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hidePivotFieldList="1"/>
  <mc:AlternateContent xmlns:mc="http://schemas.openxmlformats.org/markup-compatibility/2006">
    <mc:Choice Requires="x15">
      <x15ac:absPath xmlns:x15ac="http://schemas.microsoft.com/office/spreadsheetml/2010/11/ac" url="/Users/inigo/Library/CloudStorage/OneDrive-UNICEF/06 tools/hpm/"/>
    </mc:Choice>
  </mc:AlternateContent>
  <xr:revisionPtr revIDLastSave="0" documentId="13_ncr:1_{021208F3-F7B6-FC49-9966-EA4A6C32BE02}" xr6:coauthVersionLast="47" xr6:coauthVersionMax="47" xr10:uidLastSave="{00000000-0000-0000-0000-000000000000}"/>
  <bookViews>
    <workbookView xWindow="3420" yWindow="500" windowWidth="33720" windowHeight="21100" firstSheet="1" activeTab="17" xr2:uid="{00000000-000D-0000-FFFF-FFFF00000000}"/>
  </bookViews>
  <sheets>
    <sheet name="INSTRUCTIONS" sheetId="24" r:id="rId1"/>
    <sheet name="INSTRUÇÕES" sheetId="25" r:id="rId2"/>
    <sheet name="CP" sheetId="13" r:id="rId3"/>
    <sheet name="CP (Cluster)" sheetId="16" r:id="rId4"/>
    <sheet name="Education" sheetId="5" r:id="rId5"/>
    <sheet name="Education (Cluster)" sheetId="17" r:id="rId6"/>
    <sheet name="Nutrition" sheetId="7" r:id="rId7"/>
    <sheet name="Nutrition (Cluster)" sheetId="19" r:id="rId8"/>
    <sheet name="WASH" sheetId="10" r:id="rId9"/>
    <sheet name="WASH (Cluster)" sheetId="20" r:id="rId10"/>
    <sheet name="Health" sheetId="6" r:id="rId11"/>
    <sheet name="SBC" sheetId="8" r:id="rId12"/>
    <sheet name="DRAFT SUMMARY" sheetId="22" state="veryHidden" r:id="rId13"/>
    <sheet name="admin_lookup" sheetId="1" state="hidden" r:id="rId14"/>
    <sheet name="indicators_lookup" sheetId="2" state="hidden" r:id="rId15"/>
    <sheet name="other_lookup" sheetId="3" state="hidden" r:id="rId16"/>
    <sheet name="SP" sheetId="9" r:id="rId17"/>
    <sheet name="Funding_Targets" sheetId="31" r:id="rId18"/>
    <sheet name="Append" sheetId="30" state="hidden" r:id="rId19"/>
  </sheets>
  <definedNames>
    <definedName name="admin1">admin_lookup!$A$2:$A$12</definedName>
    <definedName name="admin1_linked_pcode">admin_lookup!$D$2:$D$160</definedName>
    <definedName name="admin1_linked_start">admin_lookup!$C$1:$C$1</definedName>
    <definedName name="admin2">admin_lookup!$E$2:$E$160</definedName>
    <definedName name="admin2_linked_pcode">admin_lookup!$J$2:$J$412</definedName>
    <definedName name="admin2_linked_start">admin_lookup!$I$1:$I$1</definedName>
    <definedName name="admin2_pcode">admin_lookup!$F$2:$F$160</definedName>
    <definedName name="admin2_start">admin_lookup!$E$1:$E$1</definedName>
    <definedName name="admin3">admin_lookup!$K$2:$K$412</definedName>
    <definedName name="admin3_pcode">admin_lookup!$L$2:$L$412</definedName>
    <definedName name="admin3_start">admin_lookup!$K$1:$K$1</definedName>
    <definedName name="cp_indicators">indicators_lookup!$A$2:$A$6</definedName>
    <definedName name="education_indicators">indicators_lookup!$C$2:$C$3</definedName>
    <definedName name="ExternalData_1" localSheetId="18" hidden="1">Append!$A$1:$L$74</definedName>
    <definedName name="health_indicators">indicators_lookup!$D$2:$D$5</definedName>
    <definedName name="nutrition_indicators">indicators_lookup!$B$2:$B$5</definedName>
    <definedName name="period">other_lookup!$F$2:$F$13</definedName>
    <definedName name="project_type">other_lookup!$B$2:$B$3</definedName>
    <definedName name="risk_events">other_lookup!$C$2:$C$7</definedName>
    <definedName name="sbcc_indicators">indicators_lookup!$G$2:$G$3</definedName>
    <definedName name="section">other_lookup!$A$2:$A$8</definedName>
    <definedName name="sp_indicators">indicators_lookup!$F$2:$F$3</definedName>
    <definedName name="type_beneficiaries">other_lookup!$E$2:$E$7</definedName>
    <definedName name="type_ip">other_lookup!$D$2:$D$6</definedName>
    <definedName name="wash_indicators">indicators_lookup!$E$2:$E$6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1" l="1"/>
  <c r="E4" i="31"/>
  <c r="E5" i="31"/>
  <c r="E6" i="31"/>
  <c r="E7" i="31"/>
  <c r="E8" i="31"/>
  <c r="E9" i="31"/>
  <c r="E10" i="31"/>
  <c r="O10" i="31"/>
  <c r="N10" i="31"/>
  <c r="M10" i="31"/>
  <c r="L10" i="31"/>
  <c r="K10" i="31"/>
  <c r="J10" i="31"/>
  <c r="I10" i="31"/>
  <c r="H10" i="31"/>
  <c r="G10" i="31"/>
  <c r="F10" i="31"/>
  <c r="D10" i="31"/>
  <c r="C10" i="31"/>
  <c r="P10" i="31"/>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AH52" i="9"/>
  <c r="AH53" i="9"/>
  <c r="AH54" i="9"/>
  <c r="AH55" i="9"/>
  <c r="AH56" i="9"/>
  <c r="AH57" i="9"/>
  <c r="AH58" i="9"/>
  <c r="AH59" i="9"/>
  <c r="AH60" i="9"/>
  <c r="AH61" i="9"/>
  <c r="AH62" i="9"/>
  <c r="AH63" i="9"/>
  <c r="AH64" i="9"/>
  <c r="AH65" i="9"/>
  <c r="AH66" i="9"/>
  <c r="AH67" i="9"/>
  <c r="AH68" i="9"/>
  <c r="AH69" i="9"/>
  <c r="AH70" i="9"/>
  <c r="AH71" i="9"/>
  <c r="AH72" i="9"/>
  <c r="AH73" i="9"/>
  <c r="AH74" i="9"/>
  <c r="AH75" i="9"/>
  <c r="AH76" i="9"/>
  <c r="AH77" i="9"/>
  <c r="AH78" i="9"/>
  <c r="AH79" i="9"/>
  <c r="AH80" i="9"/>
  <c r="AH81" i="9"/>
  <c r="AH82" i="9"/>
  <c r="AH83" i="9"/>
  <c r="AH84" i="9"/>
  <c r="AH85" i="9"/>
  <c r="AH86" i="9"/>
  <c r="AH87" i="9"/>
  <c r="AH88" i="9"/>
  <c r="AH89" i="9"/>
  <c r="AH90" i="9"/>
  <c r="AH91" i="9"/>
  <c r="AH92" i="9"/>
  <c r="AH93" i="9"/>
  <c r="AH94" i="9"/>
  <c r="AH95" i="9"/>
  <c r="AH96" i="9"/>
  <c r="AH97" i="9"/>
  <c r="AH98" i="9"/>
  <c r="AH99" i="9"/>
  <c r="AH100" i="9"/>
  <c r="AH101" i="9"/>
  <c r="AH102" i="9"/>
  <c r="AH103" i="9"/>
  <c r="AH104" i="9"/>
  <c r="AH105" i="9"/>
  <c r="AH106" i="9"/>
  <c r="AH107" i="9"/>
  <c r="AH108" i="9"/>
  <c r="AH109" i="9"/>
  <c r="AH110" i="9"/>
  <c r="AH111"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3" i="9"/>
  <c r="AH154" i="9"/>
  <c r="AH155" i="9"/>
  <c r="AH156"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3" i="9"/>
  <c r="AH184" i="9"/>
  <c r="AH185" i="9"/>
  <c r="AH186" i="9"/>
  <c r="AH187" i="9"/>
  <c r="AH188" i="9"/>
  <c r="AH189" i="9"/>
  <c r="AH190" i="9"/>
  <c r="AH191" i="9"/>
  <c r="AH192" i="9"/>
  <c r="AH193" i="9"/>
  <c r="AH194" i="9"/>
  <c r="AH195" i="9"/>
  <c r="AH196" i="9"/>
  <c r="AH197" i="9"/>
  <c r="AH198" i="9"/>
  <c r="AH199" i="9"/>
  <c r="AH200" i="9"/>
  <c r="AH201" i="9"/>
  <c r="AH202" i="9"/>
  <c r="AH203" i="9"/>
  <c r="AH204" i="9"/>
  <c r="AH205" i="9"/>
  <c r="AH206" i="9"/>
  <c r="AH207" i="9"/>
  <c r="AH208" i="9"/>
  <c r="AH209" i="9"/>
  <c r="AH210" i="9"/>
  <c r="AH211" i="9"/>
  <c r="AH212" i="9"/>
  <c r="AH213" i="9"/>
  <c r="AH214" i="9"/>
  <c r="AH215" i="9"/>
  <c r="AH216" i="9"/>
  <c r="AH217" i="9"/>
  <c r="AH218" i="9"/>
  <c r="AH219" i="9"/>
  <c r="AH220" i="9"/>
  <c r="AH221" i="9"/>
  <c r="AH222" i="9"/>
  <c r="AH223" i="9"/>
  <c r="AH224" i="9"/>
  <c r="AH225" i="9"/>
  <c r="AH226" i="9"/>
  <c r="AH227" i="9"/>
  <c r="AH228" i="9"/>
  <c r="AH229" i="9"/>
  <c r="AH230" i="9"/>
  <c r="AH231" i="9"/>
  <c r="AH232" i="9"/>
  <c r="AH233" i="9"/>
  <c r="AH234" i="9"/>
  <c r="AH235" i="9"/>
  <c r="AH236" i="9"/>
  <c r="AH237" i="9"/>
  <c r="AH238" i="9"/>
  <c r="AH239" i="9"/>
  <c r="AH240" i="9"/>
  <c r="AH241" i="9"/>
  <c r="AH242" i="9"/>
  <c r="AH243" i="9"/>
  <c r="AH244" i="9"/>
  <c r="AH245" i="9"/>
  <c r="AH246" i="9"/>
  <c r="AH247" i="9"/>
  <c r="AH248" i="9"/>
  <c r="AH249" i="9"/>
  <c r="AH250" i="9"/>
  <c r="AH251" i="9"/>
  <c r="AH252" i="9"/>
  <c r="AH253" i="9"/>
  <c r="AH254" i="9"/>
  <c r="AH255" i="9"/>
  <c r="AH256" i="9"/>
  <c r="AH257" i="9"/>
  <c r="AH258" i="9"/>
  <c r="AH259" i="9"/>
  <c r="AH260" i="9"/>
  <c r="AH261" i="9"/>
  <c r="AH262" i="9"/>
  <c r="AH263" i="9"/>
  <c r="AH264" i="9"/>
  <c r="AH265" i="9"/>
  <c r="AH266" i="9"/>
  <c r="AH267" i="9"/>
  <c r="AH268" i="9"/>
  <c r="AH269" i="9"/>
  <c r="AH270" i="9"/>
  <c r="AH271" i="9"/>
  <c r="AH272" i="9"/>
  <c r="AH273" i="9"/>
  <c r="AH274" i="9"/>
  <c r="AH275" i="9"/>
  <c r="AH276" i="9"/>
  <c r="AH277" i="9"/>
  <c r="AH278" i="9"/>
  <c r="AH279" i="9"/>
  <c r="AH280" i="9"/>
  <c r="AH281" i="9"/>
  <c r="AH282" i="9"/>
  <c r="AH283" i="9"/>
  <c r="AH284" i="9"/>
  <c r="AH285" i="9"/>
  <c r="AH286" i="9"/>
  <c r="AH287" i="9"/>
  <c r="AH288" i="9"/>
  <c r="AH289" i="9"/>
  <c r="AH290" i="9"/>
  <c r="AH291" i="9"/>
  <c r="AH292" i="9"/>
  <c r="AH293" i="9"/>
  <c r="AH294" i="9"/>
  <c r="AH295" i="9"/>
  <c r="AH296" i="9"/>
  <c r="AH297" i="9"/>
  <c r="AH298" i="9"/>
  <c r="AH299" i="9"/>
  <c r="AH300" i="9"/>
  <c r="AH301" i="9"/>
  <c r="AH302" i="9"/>
  <c r="AH303" i="9"/>
  <c r="AH304" i="9"/>
  <c r="AH305" i="9"/>
  <c r="AH306" i="9"/>
  <c r="AH307" i="9"/>
  <c r="AH308" i="9"/>
  <c r="AH309" i="9"/>
  <c r="AH310" i="9"/>
  <c r="AH311" i="9"/>
  <c r="AH312" i="9"/>
  <c r="AH313" i="9"/>
  <c r="AH314" i="9"/>
  <c r="AH315" i="9"/>
  <c r="AH316" i="9"/>
  <c r="AH317" i="9"/>
  <c r="AH318" i="9"/>
  <c r="AH319"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5" i="9"/>
  <c r="AH356" i="9"/>
  <c r="AH357" i="9"/>
  <c r="AH358" i="9"/>
  <c r="AH359" i="9"/>
  <c r="AH360" i="9"/>
  <c r="AH361" i="9"/>
  <c r="AH362" i="9"/>
  <c r="AH363"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49" i="9"/>
  <c r="AH450" i="9"/>
  <c r="AH451" i="9"/>
  <c r="AH452" i="9"/>
  <c r="AH453" i="9"/>
  <c r="AH454" i="9"/>
  <c r="AH455" i="9"/>
  <c r="AH456" i="9"/>
  <c r="AH457" i="9"/>
  <c r="AH458" i="9"/>
  <c r="AH459" i="9"/>
  <c r="AH460" i="9"/>
  <c r="AH461" i="9"/>
  <c r="AH462" i="9"/>
  <c r="AH463" i="9"/>
  <c r="AH464" i="9"/>
  <c r="AH465" i="9"/>
  <c r="AH466" i="9"/>
  <c r="AH467" i="9"/>
  <c r="AH468" i="9"/>
  <c r="AH469" i="9"/>
  <c r="AH470" i="9"/>
  <c r="AH471" i="9"/>
  <c r="AH472" i="9"/>
  <c r="AH473" i="9"/>
  <c r="AH474" i="9"/>
  <c r="AH475" i="9"/>
  <c r="AH476" i="9"/>
  <c r="AH477" i="9"/>
  <c r="AH478" i="9"/>
  <c r="AH479" i="9"/>
  <c r="AH480" i="9"/>
  <c r="AH481" i="9"/>
  <c r="AH482" i="9"/>
  <c r="AH483" i="9"/>
  <c r="AH484" i="9"/>
  <c r="AH485" i="9"/>
  <c r="AH486" i="9"/>
  <c r="AH487" i="9"/>
  <c r="AH488" i="9"/>
  <c r="AH489" i="9"/>
  <c r="AH490" i="9"/>
  <c r="AH491" i="9"/>
  <c r="AH492" i="9"/>
  <c r="AH493" i="9"/>
  <c r="AH494" i="9"/>
  <c r="AH495" i="9"/>
  <c r="AH496" i="9"/>
  <c r="AH497" i="9"/>
  <c r="AH498" i="9"/>
  <c r="AH499" i="9"/>
  <c r="AH500" i="9"/>
  <c r="AH501" i="9"/>
  <c r="AH502" i="9"/>
  <c r="AH503" i="9"/>
  <c r="AH504" i="9"/>
  <c r="AH505" i="9"/>
  <c r="AH506" i="9"/>
  <c r="AH507" i="9"/>
  <c r="AH508" i="9"/>
  <c r="AH509" i="9"/>
  <c r="AH510" i="9"/>
  <c r="AH511" i="9"/>
  <c r="AH512" i="9"/>
  <c r="AH513" i="9"/>
  <c r="AH514" i="9"/>
  <c r="AH515" i="9"/>
  <c r="AH516" i="9"/>
  <c r="AH517" i="9"/>
  <c r="AH518" i="9"/>
  <c r="AH519" i="9"/>
  <c r="AH520" i="9"/>
  <c r="AH521" i="9"/>
  <c r="AH522" i="9"/>
  <c r="AH523"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5" i="9"/>
  <c r="AH556" i="9"/>
  <c r="AH557" i="9"/>
  <c r="AH558" i="9"/>
  <c r="AH559" i="9"/>
  <c r="AH560" i="9"/>
  <c r="AH561" i="9"/>
  <c r="AH562" i="9"/>
  <c r="AH563" i="9"/>
  <c r="AH564" i="9"/>
  <c r="AH565" i="9"/>
  <c r="AH566" i="9"/>
  <c r="AH567" i="9"/>
  <c r="AH568" i="9"/>
  <c r="AH569" i="9"/>
  <c r="AH570" i="9"/>
  <c r="AH571" i="9"/>
  <c r="AH572" i="9"/>
  <c r="AH573" i="9"/>
  <c r="AH574" i="9"/>
  <c r="AH575" i="9"/>
  <c r="AH576" i="9"/>
  <c r="AH577" i="9"/>
  <c r="AH578" i="9"/>
  <c r="AH579" i="9"/>
  <c r="AH580" i="9"/>
  <c r="AH581" i="9"/>
  <c r="AH582" i="9"/>
  <c r="AH583" i="9"/>
  <c r="AH584" i="9"/>
  <c r="AH585" i="9"/>
  <c r="AH586" i="9"/>
  <c r="AH587" i="9"/>
  <c r="AH588" i="9"/>
  <c r="AH589" i="9"/>
  <c r="AH590" i="9"/>
  <c r="AH591" i="9"/>
  <c r="AH592" i="9"/>
  <c r="AH593" i="9"/>
  <c r="AH594" i="9"/>
  <c r="AH595" i="9"/>
  <c r="AH596" i="9"/>
  <c r="AH597" i="9"/>
  <c r="AH598" i="9"/>
  <c r="AH599" i="9"/>
  <c r="AH600" i="9"/>
  <c r="AH601" i="9"/>
  <c r="AH602" i="9"/>
  <c r="AH603" i="9"/>
  <c r="AH604" i="9"/>
  <c r="AH605" i="9"/>
  <c r="AH606" i="9"/>
  <c r="AH607" i="9"/>
  <c r="AH608" i="9"/>
  <c r="AH609" i="9"/>
  <c r="AH610" i="9"/>
  <c r="AH611" i="9"/>
  <c r="AH612" i="9"/>
  <c r="AH613" i="9"/>
  <c r="AH614" i="9"/>
  <c r="AH615" i="9"/>
  <c r="AH616" i="9"/>
  <c r="AH617" i="9"/>
  <c r="AH618" i="9"/>
  <c r="AH619" i="9"/>
  <c r="AH620" i="9"/>
  <c r="AH621"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2" i="9"/>
  <c r="AH663" i="9"/>
  <c r="AH664" i="9"/>
  <c r="AH665" i="9"/>
  <c r="AH666" i="9"/>
  <c r="AH667" i="9"/>
  <c r="AH668" i="9"/>
  <c r="AH669" i="9"/>
  <c r="AH670" i="9"/>
  <c r="AH671" i="9"/>
  <c r="AH672" i="9"/>
  <c r="AH673" i="9"/>
  <c r="AH674" i="9"/>
  <c r="AH675" i="9"/>
  <c r="AH676" i="9"/>
  <c r="AH677" i="9"/>
  <c r="AH678" i="9"/>
  <c r="AH679" i="9"/>
  <c r="AH680" i="9"/>
  <c r="AH681" i="9"/>
  <c r="AH682" i="9"/>
  <c r="AH683" i="9"/>
  <c r="AH684" i="9"/>
  <c r="AH685" i="9"/>
  <c r="AH686" i="9"/>
  <c r="AH687" i="9"/>
  <c r="AH688" i="9"/>
  <c r="AH689" i="9"/>
  <c r="AH690" i="9"/>
  <c r="AH691" i="9"/>
  <c r="AH692" i="9"/>
  <c r="AH693" i="9"/>
  <c r="AH694" i="9"/>
  <c r="AH695" i="9"/>
  <c r="AH696" i="9"/>
  <c r="AH697" i="9"/>
  <c r="AH698" i="9"/>
  <c r="AH699" i="9"/>
  <c r="AH700" i="9"/>
  <c r="AH701" i="9"/>
  <c r="AH702" i="9"/>
  <c r="AH703" i="9"/>
  <c r="AH704" i="9"/>
  <c r="AH705" i="9"/>
  <c r="AH706" i="9"/>
  <c r="AH707" i="9"/>
  <c r="AH708" i="9"/>
  <c r="AH709" i="9"/>
  <c r="AH710" i="9"/>
  <c r="AH711" i="9"/>
  <c r="AH712" i="9"/>
  <c r="AH713" i="9"/>
  <c r="AH714" i="9"/>
  <c r="AH715" i="9"/>
  <c r="AH716" i="9"/>
  <c r="AH717" i="9"/>
  <c r="AH718" i="9"/>
  <c r="AH719" i="9"/>
  <c r="AH720" i="9"/>
  <c r="AH721"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69"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3" i="9"/>
  <c r="AH794" i="9"/>
  <c r="AH795" i="9"/>
  <c r="AH796" i="9"/>
  <c r="AH797" i="9"/>
  <c r="AH798" i="9"/>
  <c r="AH799" i="9"/>
  <c r="AH800" i="9"/>
  <c r="AH801" i="9"/>
  <c r="AH802" i="9"/>
  <c r="AH803" i="9"/>
  <c r="AH804" i="9"/>
  <c r="AH805" i="9"/>
  <c r="AH806" i="9"/>
  <c r="AH807" i="9"/>
  <c r="AH808" i="9"/>
  <c r="AH809" i="9"/>
  <c r="AH810" i="9"/>
  <c r="AH811" i="9"/>
  <c r="AH812" i="9"/>
  <c r="AH813" i="9"/>
  <c r="AH814" i="9"/>
  <c r="AH815" i="9"/>
  <c r="AH816" i="9"/>
  <c r="AH817" i="9"/>
  <c r="AH818" i="9"/>
  <c r="AH819" i="9"/>
  <c r="AH820" i="9"/>
  <c r="AH821" i="9"/>
  <c r="AH822" i="9"/>
  <c r="AH823" i="9"/>
  <c r="AH824" i="9"/>
  <c r="AH825" i="9"/>
  <c r="AH826" i="9"/>
  <c r="AH827" i="9"/>
  <c r="AH828" i="9"/>
  <c r="AH829" i="9"/>
  <c r="AH830" i="9"/>
  <c r="AH831" i="9"/>
  <c r="AH832" i="9"/>
  <c r="AH833" i="9"/>
  <c r="AH834" i="9"/>
  <c r="AH835" i="9"/>
  <c r="AH836" i="9"/>
  <c r="AH837" i="9"/>
  <c r="AH838" i="9"/>
  <c r="AH839" i="9"/>
  <c r="AH840" i="9"/>
  <c r="AH841" i="9"/>
  <c r="AH842" i="9"/>
  <c r="AH843" i="9"/>
  <c r="AH844" i="9"/>
  <c r="AH845" i="9"/>
  <c r="AH846" i="9"/>
  <c r="AH847" i="9"/>
  <c r="AH848" i="9"/>
  <c r="AH849" i="9"/>
  <c r="AH850" i="9"/>
  <c r="AH851" i="9"/>
  <c r="AH852" i="9"/>
  <c r="AH853" i="9"/>
  <c r="AH854" i="9"/>
  <c r="AH855" i="9"/>
  <c r="AH856" i="9"/>
  <c r="AH857" i="9"/>
  <c r="AH858" i="9"/>
  <c r="AH859" i="9"/>
  <c r="AH860" i="9"/>
  <c r="AH861" i="9"/>
  <c r="AH862" i="9"/>
  <c r="AH863" i="9"/>
  <c r="AH864" i="9"/>
  <c r="AH865" i="9"/>
  <c r="AH866" i="9"/>
  <c r="AH867" i="9"/>
  <c r="AH868" i="9"/>
  <c r="AH869" i="9"/>
  <c r="AH870" i="9"/>
  <c r="AH871" i="9"/>
  <c r="AH872" i="9"/>
  <c r="AH873" i="9"/>
  <c r="AH874" i="9"/>
  <c r="AH875" i="9"/>
  <c r="AH876" i="9"/>
  <c r="AH877" i="9"/>
  <c r="AH878" i="9"/>
  <c r="AH879" i="9"/>
  <c r="AH880" i="9"/>
  <c r="AH881" i="9"/>
  <c r="AH882" i="9"/>
  <c r="AH883" i="9"/>
  <c r="AH884" i="9"/>
  <c r="AH885" i="9"/>
  <c r="AH886" i="9"/>
  <c r="AH887" i="9"/>
  <c r="AH888" i="9"/>
  <c r="AH889" i="9"/>
  <c r="AH890" i="9"/>
  <c r="AH891" i="9"/>
  <c r="AH892" i="9"/>
  <c r="AH893" i="9"/>
  <c r="AH894" i="9"/>
  <c r="AH895" i="9"/>
  <c r="AH896" i="9"/>
  <c r="AH897" i="9"/>
  <c r="AH898" i="9"/>
  <c r="AH899" i="9"/>
  <c r="AH900" i="9"/>
  <c r="AH901" i="9"/>
  <c r="AH902" i="9"/>
  <c r="AH903" i="9"/>
  <c r="AH904" i="9"/>
  <c r="AH905" i="9"/>
  <c r="AH906" i="9"/>
  <c r="AH907" i="9"/>
  <c r="AH908" i="9"/>
  <c r="AH909" i="9"/>
  <c r="AH910" i="9"/>
  <c r="AH911" i="9"/>
  <c r="AH912" i="9"/>
  <c r="AH913" i="9"/>
  <c r="AH914" i="9"/>
  <c r="AH915" i="9"/>
  <c r="AH916" i="9"/>
  <c r="AH917" i="9"/>
  <c r="AH918" i="9"/>
  <c r="AH919" i="9"/>
  <c r="AH920" i="9"/>
  <c r="AH921" i="9"/>
  <c r="AH922" i="9"/>
  <c r="AH923" i="9"/>
  <c r="AH924" i="9"/>
  <c r="AH925" i="9"/>
  <c r="AH926" i="9"/>
  <c r="AH927" i="9"/>
  <c r="AH928" i="9"/>
  <c r="AH929" i="9"/>
  <c r="AH930" i="9"/>
  <c r="AH931" i="9"/>
  <c r="AH932" i="9"/>
  <c r="AH933" i="9"/>
  <c r="AH934" i="9"/>
  <c r="AH935" i="9"/>
  <c r="AH936" i="9"/>
  <c r="AH937" i="9"/>
  <c r="AH938" i="9"/>
  <c r="AH939" i="9"/>
  <c r="AH940" i="9"/>
  <c r="AH941" i="9"/>
  <c r="AH942" i="9"/>
  <c r="AH943" i="9"/>
  <c r="AH944" i="9"/>
  <c r="AH945" i="9"/>
  <c r="AH946" i="9"/>
  <c r="AH947" i="9"/>
  <c r="AH948" i="9"/>
  <c r="AH949" i="9"/>
  <c r="AH950" i="9"/>
  <c r="AH951" i="9"/>
  <c r="AH952" i="9"/>
  <c r="AH953" i="9"/>
  <c r="AH954" i="9"/>
  <c r="AH955" i="9"/>
  <c r="AH956" i="9"/>
  <c r="AH957" i="9"/>
  <c r="AH958" i="9"/>
  <c r="AH959" i="9"/>
  <c r="AH960" i="9"/>
  <c r="AH961" i="9"/>
  <c r="AH962" i="9"/>
  <c r="AH963" i="9"/>
  <c r="AH964" i="9"/>
  <c r="AH965" i="9"/>
  <c r="AH966" i="9"/>
  <c r="AH967" i="9"/>
  <c r="AH968" i="9"/>
  <c r="AH969" i="9"/>
  <c r="AH970" i="9"/>
  <c r="AH971" i="9"/>
  <c r="AH972" i="9"/>
  <c r="AH973" i="9"/>
  <c r="AH974" i="9"/>
  <c r="AH975" i="9"/>
  <c r="AH976" i="9"/>
  <c r="AH977" i="9"/>
  <c r="AH978" i="9"/>
  <c r="AH979" i="9"/>
  <c r="AH980" i="9"/>
  <c r="AH981" i="9"/>
  <c r="AH982" i="9"/>
  <c r="AH983" i="9"/>
  <c r="AH984" i="9"/>
  <c r="AH985" i="9"/>
  <c r="AH986" i="9"/>
  <c r="AH987" i="9"/>
  <c r="AH988" i="9"/>
  <c r="AH989" i="9"/>
  <c r="AH990" i="9"/>
  <c r="AH991" i="9"/>
  <c r="AH992" i="9"/>
  <c r="AH993" i="9"/>
  <c r="AH994" i="9"/>
  <c r="AH995" i="9"/>
  <c r="AH996" i="9"/>
  <c r="AH997" i="9"/>
  <c r="AH998" i="9"/>
  <c r="AH999" i="9"/>
  <c r="AH1000" i="9"/>
  <c r="AG6" i="9"/>
  <c r="AG7" i="9"/>
  <c r="AG8" i="9"/>
  <c r="AG9" i="9"/>
  <c r="AG10" i="9"/>
  <c r="AG11" i="9"/>
  <c r="AG12" i="9"/>
  <c r="AG13" i="9"/>
  <c r="AG14" i="9"/>
  <c r="AG15" i="9"/>
  <c r="AG16" i="9"/>
  <c r="AG17" i="9"/>
  <c r="AG18" i="9"/>
  <c r="AG19" i="9"/>
  <c r="AG20" i="9"/>
  <c r="AG21" i="9"/>
  <c r="AG22" i="9"/>
  <c r="AG23" i="9"/>
  <c r="AG24" i="9"/>
  <c r="AG25" i="9"/>
  <c r="AG26" i="9"/>
  <c r="AG27" i="9"/>
  <c r="AG28" i="9"/>
  <c r="AG29" i="9"/>
  <c r="AG30" i="9"/>
  <c r="AG31" i="9"/>
  <c r="AG32" i="9"/>
  <c r="AG33" i="9"/>
  <c r="AG34" i="9"/>
  <c r="AG35" i="9"/>
  <c r="AG36" i="9"/>
  <c r="AG37" i="9"/>
  <c r="AG38" i="9"/>
  <c r="AG39" i="9"/>
  <c r="AG40" i="9"/>
  <c r="AG41" i="9"/>
  <c r="AG42" i="9"/>
  <c r="AG43" i="9"/>
  <c r="AG44" i="9"/>
  <c r="AG45" i="9"/>
  <c r="AG46" i="9"/>
  <c r="AG47" i="9"/>
  <c r="AG48" i="9"/>
  <c r="AG49" i="9"/>
  <c r="AG50" i="9"/>
  <c r="AG51" i="9"/>
  <c r="AG52" i="9"/>
  <c r="AG53" i="9"/>
  <c r="AG54" i="9"/>
  <c r="AG55" i="9"/>
  <c r="AG56" i="9"/>
  <c r="AG57" i="9"/>
  <c r="AG58" i="9"/>
  <c r="AG59" i="9"/>
  <c r="AG60" i="9"/>
  <c r="AG61" i="9"/>
  <c r="AG62" i="9"/>
  <c r="AG63" i="9"/>
  <c r="AG64" i="9"/>
  <c r="AG65" i="9"/>
  <c r="AG66" i="9"/>
  <c r="AG67" i="9"/>
  <c r="AG68" i="9"/>
  <c r="AG69" i="9"/>
  <c r="AG70" i="9"/>
  <c r="AG71" i="9"/>
  <c r="AG72" i="9"/>
  <c r="AG73" i="9"/>
  <c r="AG74" i="9"/>
  <c r="AG75" i="9"/>
  <c r="AG76" i="9"/>
  <c r="AG77" i="9"/>
  <c r="AG78" i="9"/>
  <c r="AG79" i="9"/>
  <c r="AG80" i="9"/>
  <c r="AG81" i="9"/>
  <c r="AG82" i="9"/>
  <c r="AG83" i="9"/>
  <c r="AG84" i="9"/>
  <c r="AG85" i="9"/>
  <c r="AG86" i="9"/>
  <c r="AG87" i="9"/>
  <c r="AG88" i="9"/>
  <c r="AG89" i="9"/>
  <c r="AG90" i="9"/>
  <c r="AG91" i="9"/>
  <c r="AG92" i="9"/>
  <c r="AG93" i="9"/>
  <c r="AG94" i="9"/>
  <c r="AG95" i="9"/>
  <c r="AG96" i="9"/>
  <c r="AG97" i="9"/>
  <c r="AG98" i="9"/>
  <c r="AG99" i="9"/>
  <c r="AG100" i="9"/>
  <c r="AG101" i="9"/>
  <c r="AG102" i="9"/>
  <c r="AG103" i="9"/>
  <c r="AG104" i="9"/>
  <c r="AG105" i="9"/>
  <c r="AG106" i="9"/>
  <c r="AG107" i="9"/>
  <c r="AG108" i="9"/>
  <c r="AG109" i="9"/>
  <c r="AG110" i="9"/>
  <c r="AG111" i="9"/>
  <c r="AG112" i="9"/>
  <c r="AG113" i="9"/>
  <c r="AG114" i="9"/>
  <c r="AG115" i="9"/>
  <c r="AG116" i="9"/>
  <c r="AG117" i="9"/>
  <c r="AG118" i="9"/>
  <c r="AG119" i="9"/>
  <c r="AG120" i="9"/>
  <c r="AG121" i="9"/>
  <c r="AG122" i="9"/>
  <c r="AG123" i="9"/>
  <c r="AG124" i="9"/>
  <c r="AG125" i="9"/>
  <c r="AG126" i="9"/>
  <c r="AG127" i="9"/>
  <c r="AG128" i="9"/>
  <c r="AG129" i="9"/>
  <c r="AG130" i="9"/>
  <c r="AG131" i="9"/>
  <c r="AG132" i="9"/>
  <c r="AG133" i="9"/>
  <c r="AG134" i="9"/>
  <c r="AG135" i="9"/>
  <c r="AG136" i="9"/>
  <c r="AG137" i="9"/>
  <c r="AG138" i="9"/>
  <c r="AG139" i="9"/>
  <c r="AG140" i="9"/>
  <c r="AG141" i="9"/>
  <c r="AG142" i="9"/>
  <c r="AG143" i="9"/>
  <c r="AG144" i="9"/>
  <c r="AG145" i="9"/>
  <c r="AG146" i="9"/>
  <c r="AG147" i="9"/>
  <c r="AG148" i="9"/>
  <c r="AG149" i="9"/>
  <c r="AG150" i="9"/>
  <c r="AG151" i="9"/>
  <c r="AG152" i="9"/>
  <c r="AG153" i="9"/>
  <c r="AG154" i="9"/>
  <c r="AG155" i="9"/>
  <c r="AG156" i="9"/>
  <c r="AG157" i="9"/>
  <c r="AG158" i="9"/>
  <c r="AG159" i="9"/>
  <c r="AG160" i="9"/>
  <c r="AG161" i="9"/>
  <c r="AG162" i="9"/>
  <c r="AG163" i="9"/>
  <c r="AG164" i="9"/>
  <c r="AG165" i="9"/>
  <c r="AG166" i="9"/>
  <c r="AG167" i="9"/>
  <c r="AG168" i="9"/>
  <c r="AG169" i="9"/>
  <c r="AG170" i="9"/>
  <c r="AG171" i="9"/>
  <c r="AG172" i="9"/>
  <c r="AG173" i="9"/>
  <c r="AG174" i="9"/>
  <c r="AG175" i="9"/>
  <c r="AG176" i="9"/>
  <c r="AG177" i="9"/>
  <c r="AG178" i="9"/>
  <c r="AG179" i="9"/>
  <c r="AG180" i="9"/>
  <c r="AG181" i="9"/>
  <c r="AG182" i="9"/>
  <c r="AG183" i="9"/>
  <c r="AG184" i="9"/>
  <c r="AG185" i="9"/>
  <c r="AG186" i="9"/>
  <c r="AG187" i="9"/>
  <c r="AG188" i="9"/>
  <c r="AG189" i="9"/>
  <c r="AG190" i="9"/>
  <c r="AG191" i="9"/>
  <c r="AG192" i="9"/>
  <c r="AG193" i="9"/>
  <c r="AG194" i="9"/>
  <c r="AG195" i="9"/>
  <c r="AG196" i="9"/>
  <c r="AG197" i="9"/>
  <c r="AG198" i="9"/>
  <c r="AG199" i="9"/>
  <c r="AG200" i="9"/>
  <c r="AG201" i="9"/>
  <c r="AG202" i="9"/>
  <c r="AG203" i="9"/>
  <c r="AG204" i="9"/>
  <c r="AG205" i="9"/>
  <c r="AG206" i="9"/>
  <c r="AG207" i="9"/>
  <c r="AG208" i="9"/>
  <c r="AG209" i="9"/>
  <c r="AG210" i="9"/>
  <c r="AG211" i="9"/>
  <c r="AG212" i="9"/>
  <c r="AG213" i="9"/>
  <c r="AG214" i="9"/>
  <c r="AG215" i="9"/>
  <c r="AG216" i="9"/>
  <c r="AG217" i="9"/>
  <c r="AG218" i="9"/>
  <c r="AG219" i="9"/>
  <c r="AG220" i="9"/>
  <c r="AG221" i="9"/>
  <c r="AG222" i="9"/>
  <c r="AG223" i="9"/>
  <c r="AG224" i="9"/>
  <c r="AG225" i="9"/>
  <c r="AG226" i="9"/>
  <c r="AG227" i="9"/>
  <c r="AG228" i="9"/>
  <c r="AG229" i="9"/>
  <c r="AG230" i="9"/>
  <c r="AG231" i="9"/>
  <c r="AG232" i="9"/>
  <c r="AG233" i="9"/>
  <c r="AG234" i="9"/>
  <c r="AG235" i="9"/>
  <c r="AG236" i="9"/>
  <c r="AG237" i="9"/>
  <c r="AG238" i="9"/>
  <c r="AG239" i="9"/>
  <c r="AG240" i="9"/>
  <c r="AG241" i="9"/>
  <c r="AG242" i="9"/>
  <c r="AG243" i="9"/>
  <c r="AG244" i="9"/>
  <c r="AG245" i="9"/>
  <c r="AG246" i="9"/>
  <c r="AG247" i="9"/>
  <c r="AG248" i="9"/>
  <c r="AG249" i="9"/>
  <c r="AG250" i="9"/>
  <c r="AG251" i="9"/>
  <c r="AG252" i="9"/>
  <c r="AG253" i="9"/>
  <c r="AG254" i="9"/>
  <c r="AG255" i="9"/>
  <c r="AG256" i="9"/>
  <c r="AG257" i="9"/>
  <c r="AG258" i="9"/>
  <c r="AG259" i="9"/>
  <c r="AG260" i="9"/>
  <c r="AG261" i="9"/>
  <c r="AG262" i="9"/>
  <c r="AG263" i="9"/>
  <c r="AG264" i="9"/>
  <c r="AG265" i="9"/>
  <c r="AG266" i="9"/>
  <c r="AG267" i="9"/>
  <c r="AG268" i="9"/>
  <c r="AG269" i="9"/>
  <c r="AG270" i="9"/>
  <c r="AG271" i="9"/>
  <c r="AG272" i="9"/>
  <c r="AG273" i="9"/>
  <c r="AG274" i="9"/>
  <c r="AG275" i="9"/>
  <c r="AG276" i="9"/>
  <c r="AG277" i="9"/>
  <c r="AG278" i="9"/>
  <c r="AG279" i="9"/>
  <c r="AG280" i="9"/>
  <c r="AG281" i="9"/>
  <c r="AG282" i="9"/>
  <c r="AG283" i="9"/>
  <c r="AG284" i="9"/>
  <c r="AG285" i="9"/>
  <c r="AG286" i="9"/>
  <c r="AG287" i="9"/>
  <c r="AG288" i="9"/>
  <c r="AG289" i="9"/>
  <c r="AG290" i="9"/>
  <c r="AG291" i="9"/>
  <c r="AG292" i="9"/>
  <c r="AG293" i="9"/>
  <c r="AG294" i="9"/>
  <c r="AG295" i="9"/>
  <c r="AG296" i="9"/>
  <c r="AG297" i="9"/>
  <c r="AG298" i="9"/>
  <c r="AG299" i="9"/>
  <c r="AG300" i="9"/>
  <c r="AG301" i="9"/>
  <c r="AG302" i="9"/>
  <c r="AG303" i="9"/>
  <c r="AG304" i="9"/>
  <c r="AG305" i="9"/>
  <c r="AG306" i="9"/>
  <c r="AG307" i="9"/>
  <c r="AG308" i="9"/>
  <c r="AG309" i="9"/>
  <c r="AG310" i="9"/>
  <c r="AG311" i="9"/>
  <c r="AG312" i="9"/>
  <c r="AG313" i="9"/>
  <c r="AG314" i="9"/>
  <c r="AG315" i="9"/>
  <c r="AG316" i="9"/>
  <c r="AG317" i="9"/>
  <c r="AG318" i="9"/>
  <c r="AG319" i="9"/>
  <c r="AG320" i="9"/>
  <c r="AG321" i="9"/>
  <c r="AG322" i="9"/>
  <c r="AG323" i="9"/>
  <c r="AG324" i="9"/>
  <c r="AG325" i="9"/>
  <c r="AG326" i="9"/>
  <c r="AG327" i="9"/>
  <c r="AG328" i="9"/>
  <c r="AG329" i="9"/>
  <c r="AG330" i="9"/>
  <c r="AG331" i="9"/>
  <c r="AG332" i="9"/>
  <c r="AG333" i="9"/>
  <c r="AG334" i="9"/>
  <c r="AG335" i="9"/>
  <c r="AG336" i="9"/>
  <c r="AG337" i="9"/>
  <c r="AG338" i="9"/>
  <c r="AG339" i="9"/>
  <c r="AG340" i="9"/>
  <c r="AG341" i="9"/>
  <c r="AG342" i="9"/>
  <c r="AG343" i="9"/>
  <c r="AG344" i="9"/>
  <c r="AG345" i="9"/>
  <c r="AG346" i="9"/>
  <c r="AG347" i="9"/>
  <c r="AG348" i="9"/>
  <c r="AG349" i="9"/>
  <c r="AG350" i="9"/>
  <c r="AG351" i="9"/>
  <c r="AG352" i="9"/>
  <c r="AG353" i="9"/>
  <c r="AG354" i="9"/>
  <c r="AG355" i="9"/>
  <c r="AG356" i="9"/>
  <c r="AG357" i="9"/>
  <c r="AG358" i="9"/>
  <c r="AG359" i="9"/>
  <c r="AG360" i="9"/>
  <c r="AG361" i="9"/>
  <c r="AG362" i="9"/>
  <c r="AG363" i="9"/>
  <c r="AG364" i="9"/>
  <c r="AG365" i="9"/>
  <c r="AG366" i="9"/>
  <c r="AG367" i="9"/>
  <c r="AG368" i="9"/>
  <c r="AG369" i="9"/>
  <c r="AG370" i="9"/>
  <c r="AG371" i="9"/>
  <c r="AG372" i="9"/>
  <c r="AG373" i="9"/>
  <c r="AG374" i="9"/>
  <c r="AG375" i="9"/>
  <c r="AG376" i="9"/>
  <c r="AG377" i="9"/>
  <c r="AG378" i="9"/>
  <c r="AG379" i="9"/>
  <c r="AG380" i="9"/>
  <c r="AG381" i="9"/>
  <c r="AG382" i="9"/>
  <c r="AG383" i="9"/>
  <c r="AG384" i="9"/>
  <c r="AG385" i="9"/>
  <c r="AG386" i="9"/>
  <c r="AG387" i="9"/>
  <c r="AG388" i="9"/>
  <c r="AG389" i="9"/>
  <c r="AG390" i="9"/>
  <c r="AG391" i="9"/>
  <c r="AG392" i="9"/>
  <c r="AG393" i="9"/>
  <c r="AG394" i="9"/>
  <c r="AG395" i="9"/>
  <c r="AG396" i="9"/>
  <c r="AG397" i="9"/>
  <c r="AG398" i="9"/>
  <c r="AG399" i="9"/>
  <c r="AG400" i="9"/>
  <c r="AG401" i="9"/>
  <c r="AG402" i="9"/>
  <c r="AG403" i="9"/>
  <c r="AG404" i="9"/>
  <c r="AG405" i="9"/>
  <c r="AG406" i="9"/>
  <c r="AG407" i="9"/>
  <c r="AG408" i="9"/>
  <c r="AG409" i="9"/>
  <c r="AG410" i="9"/>
  <c r="AG411" i="9"/>
  <c r="AG412" i="9"/>
  <c r="AG413" i="9"/>
  <c r="AG414" i="9"/>
  <c r="AG415" i="9"/>
  <c r="AG416" i="9"/>
  <c r="AG417" i="9"/>
  <c r="AG418" i="9"/>
  <c r="AG419" i="9"/>
  <c r="AG420" i="9"/>
  <c r="AG421" i="9"/>
  <c r="AG422" i="9"/>
  <c r="AG423" i="9"/>
  <c r="AG424" i="9"/>
  <c r="AG425" i="9"/>
  <c r="AG426" i="9"/>
  <c r="AG427" i="9"/>
  <c r="AG428" i="9"/>
  <c r="AG429" i="9"/>
  <c r="AG430" i="9"/>
  <c r="AG431" i="9"/>
  <c r="AG432" i="9"/>
  <c r="AG433" i="9"/>
  <c r="AG434" i="9"/>
  <c r="AG435" i="9"/>
  <c r="AG436" i="9"/>
  <c r="AG437" i="9"/>
  <c r="AG438" i="9"/>
  <c r="AG439" i="9"/>
  <c r="AG440" i="9"/>
  <c r="AG441" i="9"/>
  <c r="AG442" i="9"/>
  <c r="AG443" i="9"/>
  <c r="AG444" i="9"/>
  <c r="AG445" i="9"/>
  <c r="AG446" i="9"/>
  <c r="AG447" i="9"/>
  <c r="AG448" i="9"/>
  <c r="AG449" i="9"/>
  <c r="AG450" i="9"/>
  <c r="AG451" i="9"/>
  <c r="AG452" i="9"/>
  <c r="AG453" i="9"/>
  <c r="AG454" i="9"/>
  <c r="AG455" i="9"/>
  <c r="AG456" i="9"/>
  <c r="AG457" i="9"/>
  <c r="AG458" i="9"/>
  <c r="AG459" i="9"/>
  <c r="AG460" i="9"/>
  <c r="AG461" i="9"/>
  <c r="AG462" i="9"/>
  <c r="AG463" i="9"/>
  <c r="AG464" i="9"/>
  <c r="AG465" i="9"/>
  <c r="AG466" i="9"/>
  <c r="AG467" i="9"/>
  <c r="AG468" i="9"/>
  <c r="AG469" i="9"/>
  <c r="AG470" i="9"/>
  <c r="AG471" i="9"/>
  <c r="AG472" i="9"/>
  <c r="AG473" i="9"/>
  <c r="AG474" i="9"/>
  <c r="AG475" i="9"/>
  <c r="AG476" i="9"/>
  <c r="AG477" i="9"/>
  <c r="AG478" i="9"/>
  <c r="AG479" i="9"/>
  <c r="AG480" i="9"/>
  <c r="AG481" i="9"/>
  <c r="AG482" i="9"/>
  <c r="AG483" i="9"/>
  <c r="AG484" i="9"/>
  <c r="AG485" i="9"/>
  <c r="AG486" i="9"/>
  <c r="AG487" i="9"/>
  <c r="AG488" i="9"/>
  <c r="AG489" i="9"/>
  <c r="AG490" i="9"/>
  <c r="AG491" i="9"/>
  <c r="AG492" i="9"/>
  <c r="AG493" i="9"/>
  <c r="AG494" i="9"/>
  <c r="AG495" i="9"/>
  <c r="AG496" i="9"/>
  <c r="AG497" i="9"/>
  <c r="AG498" i="9"/>
  <c r="AG499" i="9"/>
  <c r="AG500" i="9"/>
  <c r="AG501" i="9"/>
  <c r="AG502" i="9"/>
  <c r="AG503" i="9"/>
  <c r="AG504" i="9"/>
  <c r="AG505" i="9"/>
  <c r="AG506" i="9"/>
  <c r="AG507" i="9"/>
  <c r="AG508" i="9"/>
  <c r="AG509" i="9"/>
  <c r="AG510" i="9"/>
  <c r="AG511" i="9"/>
  <c r="AG512" i="9"/>
  <c r="AG513" i="9"/>
  <c r="AG514" i="9"/>
  <c r="AG515" i="9"/>
  <c r="AG516" i="9"/>
  <c r="AG517" i="9"/>
  <c r="AG518" i="9"/>
  <c r="AG519" i="9"/>
  <c r="AG520" i="9"/>
  <c r="AG521" i="9"/>
  <c r="AG522" i="9"/>
  <c r="AG523" i="9"/>
  <c r="AG524" i="9"/>
  <c r="AG525" i="9"/>
  <c r="AG526" i="9"/>
  <c r="AG527" i="9"/>
  <c r="AG528" i="9"/>
  <c r="AG529" i="9"/>
  <c r="AG530" i="9"/>
  <c r="AG531" i="9"/>
  <c r="AG532" i="9"/>
  <c r="AG533" i="9"/>
  <c r="AG534" i="9"/>
  <c r="AG535" i="9"/>
  <c r="AG536" i="9"/>
  <c r="AG537" i="9"/>
  <c r="AG538" i="9"/>
  <c r="AG539" i="9"/>
  <c r="AG540" i="9"/>
  <c r="AG541" i="9"/>
  <c r="AG542" i="9"/>
  <c r="AG543" i="9"/>
  <c r="AG544" i="9"/>
  <c r="AG545" i="9"/>
  <c r="AG546" i="9"/>
  <c r="AG547" i="9"/>
  <c r="AG548" i="9"/>
  <c r="AG549" i="9"/>
  <c r="AG550" i="9"/>
  <c r="AG551" i="9"/>
  <c r="AG552" i="9"/>
  <c r="AG553" i="9"/>
  <c r="AG554" i="9"/>
  <c r="AG555" i="9"/>
  <c r="AG556" i="9"/>
  <c r="AG557" i="9"/>
  <c r="AG558" i="9"/>
  <c r="AG559" i="9"/>
  <c r="AG560" i="9"/>
  <c r="AG561" i="9"/>
  <c r="AG562" i="9"/>
  <c r="AG563" i="9"/>
  <c r="AG564" i="9"/>
  <c r="AG565" i="9"/>
  <c r="AG566" i="9"/>
  <c r="AG567" i="9"/>
  <c r="AG568" i="9"/>
  <c r="AG569" i="9"/>
  <c r="AG570" i="9"/>
  <c r="AG571" i="9"/>
  <c r="AG572" i="9"/>
  <c r="AG573" i="9"/>
  <c r="AG574" i="9"/>
  <c r="AG575" i="9"/>
  <c r="AG576" i="9"/>
  <c r="AG577" i="9"/>
  <c r="AG578" i="9"/>
  <c r="AG579" i="9"/>
  <c r="AG580" i="9"/>
  <c r="AG581" i="9"/>
  <c r="AG582" i="9"/>
  <c r="AG583" i="9"/>
  <c r="AG584" i="9"/>
  <c r="AG585" i="9"/>
  <c r="AG586" i="9"/>
  <c r="AG587" i="9"/>
  <c r="AG588" i="9"/>
  <c r="AG589" i="9"/>
  <c r="AG590" i="9"/>
  <c r="AG591" i="9"/>
  <c r="AG592" i="9"/>
  <c r="AG593" i="9"/>
  <c r="AG594" i="9"/>
  <c r="AG595" i="9"/>
  <c r="AG596" i="9"/>
  <c r="AG597" i="9"/>
  <c r="AG598" i="9"/>
  <c r="AG599" i="9"/>
  <c r="AG600" i="9"/>
  <c r="AG601" i="9"/>
  <c r="AG602" i="9"/>
  <c r="AG603" i="9"/>
  <c r="AG604" i="9"/>
  <c r="AG605" i="9"/>
  <c r="AG606" i="9"/>
  <c r="AG607" i="9"/>
  <c r="AG608" i="9"/>
  <c r="AG609" i="9"/>
  <c r="AG610" i="9"/>
  <c r="AG611" i="9"/>
  <c r="AG612" i="9"/>
  <c r="AG613" i="9"/>
  <c r="AG614" i="9"/>
  <c r="AG615" i="9"/>
  <c r="AG616" i="9"/>
  <c r="AG617" i="9"/>
  <c r="AG618" i="9"/>
  <c r="AG619" i="9"/>
  <c r="AG620" i="9"/>
  <c r="AG621" i="9"/>
  <c r="AG622" i="9"/>
  <c r="AG623" i="9"/>
  <c r="AG624" i="9"/>
  <c r="AG625" i="9"/>
  <c r="AG626" i="9"/>
  <c r="AG627" i="9"/>
  <c r="AG628" i="9"/>
  <c r="AG629" i="9"/>
  <c r="AG630" i="9"/>
  <c r="AG631" i="9"/>
  <c r="AG632" i="9"/>
  <c r="AG633" i="9"/>
  <c r="AG634" i="9"/>
  <c r="AG635" i="9"/>
  <c r="AG636" i="9"/>
  <c r="AG637" i="9"/>
  <c r="AG638" i="9"/>
  <c r="AG639" i="9"/>
  <c r="AG640" i="9"/>
  <c r="AG641" i="9"/>
  <c r="AG642" i="9"/>
  <c r="AG643" i="9"/>
  <c r="AG644" i="9"/>
  <c r="AG645" i="9"/>
  <c r="AG646" i="9"/>
  <c r="AG647" i="9"/>
  <c r="AG648" i="9"/>
  <c r="AG649" i="9"/>
  <c r="AG650" i="9"/>
  <c r="AG651" i="9"/>
  <c r="AG652" i="9"/>
  <c r="AG653" i="9"/>
  <c r="AG654" i="9"/>
  <c r="AG655" i="9"/>
  <c r="AG656" i="9"/>
  <c r="AG657" i="9"/>
  <c r="AG658" i="9"/>
  <c r="AG659" i="9"/>
  <c r="AG660" i="9"/>
  <c r="AG661" i="9"/>
  <c r="AG662" i="9"/>
  <c r="AG663" i="9"/>
  <c r="AG664" i="9"/>
  <c r="AG665" i="9"/>
  <c r="AG666" i="9"/>
  <c r="AG667" i="9"/>
  <c r="AG668" i="9"/>
  <c r="AG669" i="9"/>
  <c r="AG670" i="9"/>
  <c r="AG671" i="9"/>
  <c r="AG672" i="9"/>
  <c r="AG673" i="9"/>
  <c r="AG674" i="9"/>
  <c r="AG675" i="9"/>
  <c r="AG676" i="9"/>
  <c r="AG677" i="9"/>
  <c r="AG678" i="9"/>
  <c r="AG679" i="9"/>
  <c r="AG680" i="9"/>
  <c r="AG681" i="9"/>
  <c r="AG682" i="9"/>
  <c r="AG683" i="9"/>
  <c r="AG684" i="9"/>
  <c r="AG685" i="9"/>
  <c r="AG686" i="9"/>
  <c r="AG687" i="9"/>
  <c r="AG688" i="9"/>
  <c r="AG689" i="9"/>
  <c r="AG690" i="9"/>
  <c r="AG691" i="9"/>
  <c r="AG692" i="9"/>
  <c r="AG693" i="9"/>
  <c r="AG694" i="9"/>
  <c r="AG695" i="9"/>
  <c r="AG696" i="9"/>
  <c r="AG697" i="9"/>
  <c r="AG698" i="9"/>
  <c r="AG699" i="9"/>
  <c r="AG700" i="9"/>
  <c r="AG701" i="9"/>
  <c r="AG702" i="9"/>
  <c r="AG703" i="9"/>
  <c r="AG704" i="9"/>
  <c r="AG705" i="9"/>
  <c r="AG706" i="9"/>
  <c r="AG707" i="9"/>
  <c r="AG708" i="9"/>
  <c r="AG709" i="9"/>
  <c r="AG710" i="9"/>
  <c r="AG711" i="9"/>
  <c r="AG712" i="9"/>
  <c r="AG713" i="9"/>
  <c r="AG714" i="9"/>
  <c r="AG715" i="9"/>
  <c r="AG716" i="9"/>
  <c r="AG717" i="9"/>
  <c r="AG718" i="9"/>
  <c r="AG719" i="9"/>
  <c r="AG720" i="9"/>
  <c r="AG721" i="9"/>
  <c r="AG722" i="9"/>
  <c r="AG723" i="9"/>
  <c r="AG724" i="9"/>
  <c r="AG725" i="9"/>
  <c r="AG726" i="9"/>
  <c r="AG727" i="9"/>
  <c r="AG728" i="9"/>
  <c r="AG729" i="9"/>
  <c r="AG730" i="9"/>
  <c r="AG731" i="9"/>
  <c r="AG732" i="9"/>
  <c r="AG733" i="9"/>
  <c r="AG734" i="9"/>
  <c r="AG735" i="9"/>
  <c r="AG736" i="9"/>
  <c r="AG737" i="9"/>
  <c r="AG738" i="9"/>
  <c r="AG739" i="9"/>
  <c r="AG740" i="9"/>
  <c r="AG741" i="9"/>
  <c r="AG742" i="9"/>
  <c r="AG743" i="9"/>
  <c r="AG744" i="9"/>
  <c r="AG745" i="9"/>
  <c r="AG746" i="9"/>
  <c r="AG747" i="9"/>
  <c r="AG748" i="9"/>
  <c r="AG749" i="9"/>
  <c r="AG750" i="9"/>
  <c r="AG751" i="9"/>
  <c r="AG752" i="9"/>
  <c r="AG753" i="9"/>
  <c r="AG754" i="9"/>
  <c r="AG755" i="9"/>
  <c r="AG756" i="9"/>
  <c r="AG757" i="9"/>
  <c r="AG758" i="9"/>
  <c r="AG759" i="9"/>
  <c r="AG760" i="9"/>
  <c r="AG761" i="9"/>
  <c r="AG762" i="9"/>
  <c r="AG763" i="9"/>
  <c r="AG764" i="9"/>
  <c r="AG765" i="9"/>
  <c r="AG766" i="9"/>
  <c r="AG767" i="9"/>
  <c r="AG768" i="9"/>
  <c r="AG769" i="9"/>
  <c r="AG770" i="9"/>
  <c r="AG771" i="9"/>
  <c r="AG772" i="9"/>
  <c r="AG773" i="9"/>
  <c r="AG774" i="9"/>
  <c r="AG775" i="9"/>
  <c r="AG776" i="9"/>
  <c r="AG777" i="9"/>
  <c r="AG778" i="9"/>
  <c r="AG779" i="9"/>
  <c r="AG780" i="9"/>
  <c r="AG781" i="9"/>
  <c r="AG782" i="9"/>
  <c r="AG783" i="9"/>
  <c r="AG784" i="9"/>
  <c r="AG785" i="9"/>
  <c r="AG786" i="9"/>
  <c r="AG787" i="9"/>
  <c r="AG788" i="9"/>
  <c r="AG789" i="9"/>
  <c r="AG790" i="9"/>
  <c r="AG791" i="9"/>
  <c r="AG792" i="9"/>
  <c r="AG793" i="9"/>
  <c r="AG794" i="9"/>
  <c r="AG795" i="9"/>
  <c r="AG796" i="9"/>
  <c r="AG797" i="9"/>
  <c r="AG798" i="9"/>
  <c r="AG799" i="9"/>
  <c r="AG800" i="9"/>
  <c r="AG801" i="9"/>
  <c r="AG802" i="9"/>
  <c r="AG803" i="9"/>
  <c r="AG804" i="9"/>
  <c r="AG805" i="9"/>
  <c r="AG806" i="9"/>
  <c r="AG807" i="9"/>
  <c r="AG808" i="9"/>
  <c r="AG809" i="9"/>
  <c r="AG810" i="9"/>
  <c r="AG811" i="9"/>
  <c r="AG812" i="9"/>
  <c r="AG813" i="9"/>
  <c r="AG814" i="9"/>
  <c r="AG815" i="9"/>
  <c r="AG816" i="9"/>
  <c r="AG817" i="9"/>
  <c r="AG818" i="9"/>
  <c r="AG819" i="9"/>
  <c r="AG820" i="9"/>
  <c r="AG821" i="9"/>
  <c r="AG822" i="9"/>
  <c r="AG823" i="9"/>
  <c r="AG824" i="9"/>
  <c r="AG825" i="9"/>
  <c r="AG826" i="9"/>
  <c r="AG827" i="9"/>
  <c r="AG828" i="9"/>
  <c r="AG829" i="9"/>
  <c r="AG830" i="9"/>
  <c r="AG831" i="9"/>
  <c r="AG832" i="9"/>
  <c r="AG833" i="9"/>
  <c r="AG834" i="9"/>
  <c r="AG835" i="9"/>
  <c r="AG836" i="9"/>
  <c r="AG837" i="9"/>
  <c r="AG838" i="9"/>
  <c r="AG839" i="9"/>
  <c r="AG840" i="9"/>
  <c r="AG841" i="9"/>
  <c r="AG842" i="9"/>
  <c r="AG843" i="9"/>
  <c r="AG844" i="9"/>
  <c r="AG845" i="9"/>
  <c r="AG846" i="9"/>
  <c r="AG847" i="9"/>
  <c r="AG848" i="9"/>
  <c r="AG849" i="9"/>
  <c r="AG850" i="9"/>
  <c r="AG851" i="9"/>
  <c r="AG852" i="9"/>
  <c r="AG853" i="9"/>
  <c r="AG854" i="9"/>
  <c r="AG855" i="9"/>
  <c r="AG856" i="9"/>
  <c r="AG857" i="9"/>
  <c r="AG858" i="9"/>
  <c r="AG859" i="9"/>
  <c r="AG860" i="9"/>
  <c r="AG861" i="9"/>
  <c r="AG862" i="9"/>
  <c r="AG863" i="9"/>
  <c r="AG864" i="9"/>
  <c r="AG865" i="9"/>
  <c r="AG866" i="9"/>
  <c r="AG867" i="9"/>
  <c r="AG868" i="9"/>
  <c r="AG869" i="9"/>
  <c r="AG870" i="9"/>
  <c r="AG871" i="9"/>
  <c r="AG872" i="9"/>
  <c r="AG873" i="9"/>
  <c r="AG874" i="9"/>
  <c r="AG875" i="9"/>
  <c r="AG876" i="9"/>
  <c r="AG877" i="9"/>
  <c r="AG878" i="9"/>
  <c r="AG879" i="9"/>
  <c r="AG880" i="9"/>
  <c r="AG881" i="9"/>
  <c r="AG882" i="9"/>
  <c r="AG883" i="9"/>
  <c r="AG884" i="9"/>
  <c r="AG885" i="9"/>
  <c r="AG886" i="9"/>
  <c r="AG887" i="9"/>
  <c r="AG888" i="9"/>
  <c r="AG889" i="9"/>
  <c r="AG890" i="9"/>
  <c r="AG891" i="9"/>
  <c r="AG892" i="9"/>
  <c r="AG893" i="9"/>
  <c r="AG894" i="9"/>
  <c r="AG895" i="9"/>
  <c r="AG896" i="9"/>
  <c r="AG897" i="9"/>
  <c r="AG898" i="9"/>
  <c r="AG899" i="9"/>
  <c r="AG900" i="9"/>
  <c r="AG901" i="9"/>
  <c r="AG902" i="9"/>
  <c r="AG903" i="9"/>
  <c r="AG904" i="9"/>
  <c r="AG905" i="9"/>
  <c r="AG906" i="9"/>
  <c r="AG907" i="9"/>
  <c r="AG908" i="9"/>
  <c r="AG909" i="9"/>
  <c r="AG910" i="9"/>
  <c r="AG911" i="9"/>
  <c r="AG912" i="9"/>
  <c r="AG913" i="9"/>
  <c r="AG914" i="9"/>
  <c r="AG915" i="9"/>
  <c r="AG916" i="9"/>
  <c r="AG917" i="9"/>
  <c r="AG918" i="9"/>
  <c r="AG919" i="9"/>
  <c r="AG920" i="9"/>
  <c r="AG921" i="9"/>
  <c r="AG922" i="9"/>
  <c r="AG923" i="9"/>
  <c r="AG924" i="9"/>
  <c r="AG925" i="9"/>
  <c r="AG926" i="9"/>
  <c r="AG927" i="9"/>
  <c r="AG928" i="9"/>
  <c r="AG929" i="9"/>
  <c r="AG930" i="9"/>
  <c r="AG931" i="9"/>
  <c r="AG932" i="9"/>
  <c r="AG933" i="9"/>
  <c r="AG934" i="9"/>
  <c r="AG935" i="9"/>
  <c r="AG936" i="9"/>
  <c r="AG937" i="9"/>
  <c r="AG938" i="9"/>
  <c r="AG939" i="9"/>
  <c r="AG940" i="9"/>
  <c r="AG941" i="9"/>
  <c r="AG942" i="9"/>
  <c r="AG943" i="9"/>
  <c r="AG944" i="9"/>
  <c r="AG945" i="9"/>
  <c r="AG946" i="9"/>
  <c r="AG947" i="9"/>
  <c r="AG948" i="9"/>
  <c r="AG949" i="9"/>
  <c r="AG950" i="9"/>
  <c r="AG951" i="9"/>
  <c r="AG952" i="9"/>
  <c r="AG953" i="9"/>
  <c r="AG954" i="9"/>
  <c r="AG955" i="9"/>
  <c r="AG956" i="9"/>
  <c r="AG957" i="9"/>
  <c r="AG958" i="9"/>
  <c r="AG959" i="9"/>
  <c r="AG960" i="9"/>
  <c r="AG961" i="9"/>
  <c r="AG962" i="9"/>
  <c r="AG963" i="9"/>
  <c r="AG964" i="9"/>
  <c r="AG965" i="9"/>
  <c r="AG966" i="9"/>
  <c r="AG967" i="9"/>
  <c r="AG968" i="9"/>
  <c r="AG969" i="9"/>
  <c r="AG970" i="9"/>
  <c r="AG971" i="9"/>
  <c r="AG972" i="9"/>
  <c r="AG973" i="9"/>
  <c r="AG974" i="9"/>
  <c r="AG975" i="9"/>
  <c r="AG976" i="9"/>
  <c r="AG977" i="9"/>
  <c r="AG978" i="9"/>
  <c r="AG979" i="9"/>
  <c r="AG980" i="9"/>
  <c r="AG981" i="9"/>
  <c r="AG982" i="9"/>
  <c r="AG983" i="9"/>
  <c r="AG984" i="9"/>
  <c r="AG985" i="9"/>
  <c r="AG986" i="9"/>
  <c r="AG987" i="9"/>
  <c r="AG988" i="9"/>
  <c r="AG989" i="9"/>
  <c r="AG990" i="9"/>
  <c r="AG991" i="9"/>
  <c r="AG992" i="9"/>
  <c r="AG993" i="9"/>
  <c r="AG994" i="9"/>
  <c r="AG995" i="9"/>
  <c r="AG996" i="9"/>
  <c r="AG997" i="9"/>
  <c r="AG998" i="9"/>
  <c r="AG999" i="9"/>
  <c r="AG1000" i="9"/>
  <c r="AF6" i="9"/>
  <c r="AF7" i="9"/>
  <c r="AF8" i="9"/>
  <c r="AF9" i="9"/>
  <c r="AF10" i="9"/>
  <c r="AF11" i="9"/>
  <c r="AF12" i="9"/>
  <c r="AF13" i="9"/>
  <c r="AF14" i="9"/>
  <c r="AF15" i="9"/>
  <c r="AF16" i="9"/>
  <c r="AF17" i="9"/>
  <c r="AF18" i="9"/>
  <c r="AF19" i="9"/>
  <c r="AF20" i="9"/>
  <c r="AF21" i="9"/>
  <c r="AF22" i="9"/>
  <c r="AF23"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6" i="9"/>
  <c r="AF77" i="9"/>
  <c r="AF78" i="9"/>
  <c r="AF79" i="9"/>
  <c r="AF80" i="9"/>
  <c r="AF81" i="9"/>
  <c r="AF82" i="9"/>
  <c r="AF83" i="9"/>
  <c r="AF84" i="9"/>
  <c r="AF85" i="9"/>
  <c r="AF86" i="9"/>
  <c r="AF87" i="9"/>
  <c r="AF88" i="9"/>
  <c r="AF89" i="9"/>
  <c r="AF90" i="9"/>
  <c r="AF91" i="9"/>
  <c r="AF92" i="9"/>
  <c r="AF93" i="9"/>
  <c r="AF94" i="9"/>
  <c r="AF95" i="9"/>
  <c r="AF96" i="9"/>
  <c r="AF97" i="9"/>
  <c r="AF98" i="9"/>
  <c r="AF99" i="9"/>
  <c r="AF100" i="9"/>
  <c r="AF101" i="9"/>
  <c r="AF102" i="9"/>
  <c r="AF103" i="9"/>
  <c r="AF104" i="9"/>
  <c r="AF105" i="9"/>
  <c r="AF106" i="9"/>
  <c r="AF107" i="9"/>
  <c r="AF108" i="9"/>
  <c r="AF109" i="9"/>
  <c r="AF110" i="9"/>
  <c r="AF111" i="9"/>
  <c r="AF112" i="9"/>
  <c r="AF113" i="9"/>
  <c r="AF114" i="9"/>
  <c r="AF115" i="9"/>
  <c r="AF116" i="9"/>
  <c r="AF117" i="9"/>
  <c r="AF118" i="9"/>
  <c r="AF119" i="9"/>
  <c r="AF120" i="9"/>
  <c r="AF121" i="9"/>
  <c r="AF122" i="9"/>
  <c r="AF123" i="9"/>
  <c r="AF124" i="9"/>
  <c r="AF125" i="9"/>
  <c r="AF126" i="9"/>
  <c r="AF127" i="9"/>
  <c r="AF128" i="9"/>
  <c r="AF129" i="9"/>
  <c r="AF130" i="9"/>
  <c r="AF131" i="9"/>
  <c r="AF132" i="9"/>
  <c r="AF133" i="9"/>
  <c r="AF134" i="9"/>
  <c r="AF135" i="9"/>
  <c r="AF136" i="9"/>
  <c r="AF137" i="9"/>
  <c r="AF138" i="9"/>
  <c r="AF139" i="9"/>
  <c r="AF140" i="9"/>
  <c r="AF141" i="9"/>
  <c r="AF142" i="9"/>
  <c r="AF143" i="9"/>
  <c r="AF144" i="9"/>
  <c r="AF145" i="9"/>
  <c r="AF146" i="9"/>
  <c r="AF147" i="9"/>
  <c r="AF148" i="9"/>
  <c r="AF149" i="9"/>
  <c r="AF150" i="9"/>
  <c r="AF151" i="9"/>
  <c r="AF152" i="9"/>
  <c r="AF153" i="9"/>
  <c r="AF154" i="9"/>
  <c r="AF155" i="9"/>
  <c r="AF156" i="9"/>
  <c r="AF157" i="9"/>
  <c r="AF158" i="9"/>
  <c r="AF159" i="9"/>
  <c r="AF160" i="9"/>
  <c r="AF161" i="9"/>
  <c r="AF162" i="9"/>
  <c r="AF163" i="9"/>
  <c r="AF164" i="9"/>
  <c r="AF165" i="9"/>
  <c r="AF166" i="9"/>
  <c r="AF167" i="9"/>
  <c r="AF168" i="9"/>
  <c r="AF169" i="9"/>
  <c r="AF170" i="9"/>
  <c r="AF171" i="9"/>
  <c r="AF172" i="9"/>
  <c r="AF173" i="9"/>
  <c r="AF174" i="9"/>
  <c r="AF175" i="9"/>
  <c r="AF176" i="9"/>
  <c r="AF177" i="9"/>
  <c r="AF178" i="9"/>
  <c r="AF179" i="9"/>
  <c r="AF180" i="9"/>
  <c r="AF181" i="9"/>
  <c r="AF182" i="9"/>
  <c r="AF183" i="9"/>
  <c r="AF184" i="9"/>
  <c r="AF185" i="9"/>
  <c r="AF186" i="9"/>
  <c r="AF187" i="9"/>
  <c r="AF188" i="9"/>
  <c r="AF189" i="9"/>
  <c r="AF190" i="9"/>
  <c r="AF191" i="9"/>
  <c r="AF192" i="9"/>
  <c r="AF193" i="9"/>
  <c r="AF194" i="9"/>
  <c r="AF195" i="9"/>
  <c r="AF196" i="9"/>
  <c r="AF197" i="9"/>
  <c r="AF198" i="9"/>
  <c r="AF199" i="9"/>
  <c r="AF200" i="9"/>
  <c r="AF201" i="9"/>
  <c r="AF202" i="9"/>
  <c r="AF203" i="9"/>
  <c r="AF204" i="9"/>
  <c r="AF205" i="9"/>
  <c r="AF206" i="9"/>
  <c r="AF207" i="9"/>
  <c r="AF208" i="9"/>
  <c r="AF209" i="9"/>
  <c r="AF210" i="9"/>
  <c r="AF211" i="9"/>
  <c r="AF212" i="9"/>
  <c r="AF213" i="9"/>
  <c r="AF214" i="9"/>
  <c r="AF215" i="9"/>
  <c r="AF216" i="9"/>
  <c r="AF217" i="9"/>
  <c r="AF218" i="9"/>
  <c r="AF219" i="9"/>
  <c r="AF220" i="9"/>
  <c r="AF221" i="9"/>
  <c r="AF222" i="9"/>
  <c r="AF223" i="9"/>
  <c r="AF224" i="9"/>
  <c r="AF225" i="9"/>
  <c r="AF226" i="9"/>
  <c r="AF227" i="9"/>
  <c r="AF228" i="9"/>
  <c r="AF229" i="9"/>
  <c r="AF230" i="9"/>
  <c r="AF231" i="9"/>
  <c r="AF232" i="9"/>
  <c r="AF233" i="9"/>
  <c r="AF234" i="9"/>
  <c r="AF235" i="9"/>
  <c r="AF236" i="9"/>
  <c r="AF237" i="9"/>
  <c r="AF238" i="9"/>
  <c r="AF239" i="9"/>
  <c r="AF240" i="9"/>
  <c r="AF241" i="9"/>
  <c r="AF242" i="9"/>
  <c r="AF243" i="9"/>
  <c r="AF244" i="9"/>
  <c r="AF245" i="9"/>
  <c r="AF246" i="9"/>
  <c r="AF247" i="9"/>
  <c r="AF248" i="9"/>
  <c r="AF249" i="9"/>
  <c r="AF250" i="9"/>
  <c r="AF251" i="9"/>
  <c r="AF252" i="9"/>
  <c r="AF253" i="9"/>
  <c r="AF254" i="9"/>
  <c r="AF255" i="9"/>
  <c r="AF256" i="9"/>
  <c r="AF257" i="9"/>
  <c r="AF258" i="9"/>
  <c r="AF259" i="9"/>
  <c r="AF260" i="9"/>
  <c r="AF261" i="9"/>
  <c r="AF262" i="9"/>
  <c r="AF263" i="9"/>
  <c r="AF264" i="9"/>
  <c r="AF265" i="9"/>
  <c r="AF266" i="9"/>
  <c r="AF267" i="9"/>
  <c r="AF268" i="9"/>
  <c r="AF269" i="9"/>
  <c r="AF270" i="9"/>
  <c r="AF271" i="9"/>
  <c r="AF272" i="9"/>
  <c r="AF273" i="9"/>
  <c r="AF274" i="9"/>
  <c r="AF275" i="9"/>
  <c r="AF276" i="9"/>
  <c r="AF277" i="9"/>
  <c r="AF278" i="9"/>
  <c r="AF279" i="9"/>
  <c r="AF280" i="9"/>
  <c r="AF281" i="9"/>
  <c r="AF282" i="9"/>
  <c r="AF283" i="9"/>
  <c r="AF284" i="9"/>
  <c r="AF285" i="9"/>
  <c r="AF286" i="9"/>
  <c r="AF287" i="9"/>
  <c r="AF288" i="9"/>
  <c r="AF289" i="9"/>
  <c r="AF290" i="9"/>
  <c r="AF291" i="9"/>
  <c r="AF292" i="9"/>
  <c r="AF293" i="9"/>
  <c r="AF294" i="9"/>
  <c r="AF295" i="9"/>
  <c r="AF296" i="9"/>
  <c r="AF297" i="9"/>
  <c r="AF298" i="9"/>
  <c r="AF299" i="9"/>
  <c r="AF300" i="9"/>
  <c r="AF301" i="9"/>
  <c r="AF302" i="9"/>
  <c r="AF303" i="9"/>
  <c r="AF304" i="9"/>
  <c r="AF305" i="9"/>
  <c r="AF306" i="9"/>
  <c r="AF307" i="9"/>
  <c r="AF308" i="9"/>
  <c r="AF309" i="9"/>
  <c r="AF310" i="9"/>
  <c r="AF311" i="9"/>
  <c r="AF312" i="9"/>
  <c r="AF313" i="9"/>
  <c r="AF314" i="9"/>
  <c r="AF315" i="9"/>
  <c r="AF316" i="9"/>
  <c r="AF317" i="9"/>
  <c r="AF318" i="9"/>
  <c r="AF319" i="9"/>
  <c r="AF320" i="9"/>
  <c r="AF321" i="9"/>
  <c r="AF322" i="9"/>
  <c r="AF323" i="9"/>
  <c r="AF324" i="9"/>
  <c r="AF325" i="9"/>
  <c r="AF326" i="9"/>
  <c r="AF327" i="9"/>
  <c r="AF328" i="9"/>
  <c r="AF329" i="9"/>
  <c r="AF330" i="9"/>
  <c r="AF331" i="9"/>
  <c r="AF332" i="9"/>
  <c r="AF333" i="9"/>
  <c r="AF334" i="9"/>
  <c r="AF335" i="9"/>
  <c r="AF336" i="9"/>
  <c r="AF337" i="9"/>
  <c r="AF338" i="9"/>
  <c r="AF339" i="9"/>
  <c r="AF340" i="9"/>
  <c r="AF341" i="9"/>
  <c r="AF342" i="9"/>
  <c r="AF343" i="9"/>
  <c r="AF344" i="9"/>
  <c r="AF345" i="9"/>
  <c r="AF346" i="9"/>
  <c r="AF347" i="9"/>
  <c r="AF348" i="9"/>
  <c r="AF349" i="9"/>
  <c r="AF350" i="9"/>
  <c r="AF351" i="9"/>
  <c r="AF352" i="9"/>
  <c r="AF353" i="9"/>
  <c r="AF354" i="9"/>
  <c r="AF355" i="9"/>
  <c r="AF356" i="9"/>
  <c r="AF357" i="9"/>
  <c r="AF358" i="9"/>
  <c r="AF359" i="9"/>
  <c r="AF360" i="9"/>
  <c r="AF361" i="9"/>
  <c r="AF362" i="9"/>
  <c r="AF363" i="9"/>
  <c r="AF364" i="9"/>
  <c r="AF365" i="9"/>
  <c r="AF366" i="9"/>
  <c r="AF367" i="9"/>
  <c r="AF368" i="9"/>
  <c r="AF369" i="9"/>
  <c r="AF370" i="9"/>
  <c r="AF371" i="9"/>
  <c r="AF372" i="9"/>
  <c r="AF373" i="9"/>
  <c r="AF374" i="9"/>
  <c r="AF375" i="9"/>
  <c r="AF376" i="9"/>
  <c r="AF377" i="9"/>
  <c r="AF378" i="9"/>
  <c r="AF379" i="9"/>
  <c r="AF380" i="9"/>
  <c r="AF381" i="9"/>
  <c r="AF382" i="9"/>
  <c r="AF383" i="9"/>
  <c r="AF384" i="9"/>
  <c r="AF385" i="9"/>
  <c r="AF386" i="9"/>
  <c r="AF387" i="9"/>
  <c r="AF388" i="9"/>
  <c r="AF389" i="9"/>
  <c r="AF390" i="9"/>
  <c r="AF391" i="9"/>
  <c r="AF392" i="9"/>
  <c r="AF393" i="9"/>
  <c r="AF394" i="9"/>
  <c r="AF395" i="9"/>
  <c r="AF396" i="9"/>
  <c r="AF397" i="9"/>
  <c r="AF398" i="9"/>
  <c r="AF399" i="9"/>
  <c r="AF400" i="9"/>
  <c r="AF401" i="9"/>
  <c r="AF402" i="9"/>
  <c r="AF403" i="9"/>
  <c r="AF404" i="9"/>
  <c r="AF405" i="9"/>
  <c r="AF406" i="9"/>
  <c r="AF407" i="9"/>
  <c r="AF408" i="9"/>
  <c r="AF409" i="9"/>
  <c r="AF410" i="9"/>
  <c r="AF411" i="9"/>
  <c r="AF412" i="9"/>
  <c r="AF413" i="9"/>
  <c r="AF414" i="9"/>
  <c r="AF415" i="9"/>
  <c r="AF416" i="9"/>
  <c r="AF417" i="9"/>
  <c r="AF418" i="9"/>
  <c r="AF419" i="9"/>
  <c r="AF420" i="9"/>
  <c r="AF421" i="9"/>
  <c r="AF422" i="9"/>
  <c r="AF423" i="9"/>
  <c r="AF424" i="9"/>
  <c r="AF425" i="9"/>
  <c r="AF426" i="9"/>
  <c r="AF427" i="9"/>
  <c r="AF428" i="9"/>
  <c r="AF429" i="9"/>
  <c r="AF430" i="9"/>
  <c r="AF431" i="9"/>
  <c r="AF432" i="9"/>
  <c r="AF433" i="9"/>
  <c r="AF434" i="9"/>
  <c r="AF435" i="9"/>
  <c r="AF436" i="9"/>
  <c r="AF437" i="9"/>
  <c r="AF438" i="9"/>
  <c r="AF439" i="9"/>
  <c r="AF440" i="9"/>
  <c r="AF441" i="9"/>
  <c r="AF442" i="9"/>
  <c r="AF443" i="9"/>
  <c r="AF444" i="9"/>
  <c r="AF445" i="9"/>
  <c r="AF446" i="9"/>
  <c r="AF447" i="9"/>
  <c r="AF448" i="9"/>
  <c r="AF449" i="9"/>
  <c r="AF450" i="9"/>
  <c r="AF451" i="9"/>
  <c r="AF452" i="9"/>
  <c r="AF453" i="9"/>
  <c r="AF454" i="9"/>
  <c r="AF455" i="9"/>
  <c r="AF456" i="9"/>
  <c r="AF457" i="9"/>
  <c r="AF458" i="9"/>
  <c r="AF459" i="9"/>
  <c r="AF460" i="9"/>
  <c r="AF461" i="9"/>
  <c r="AF462" i="9"/>
  <c r="AF463" i="9"/>
  <c r="AF464" i="9"/>
  <c r="AF465" i="9"/>
  <c r="AF466" i="9"/>
  <c r="AF467" i="9"/>
  <c r="AF468" i="9"/>
  <c r="AF469" i="9"/>
  <c r="AF470" i="9"/>
  <c r="AF471" i="9"/>
  <c r="AF472" i="9"/>
  <c r="AF473" i="9"/>
  <c r="AF474" i="9"/>
  <c r="AF475" i="9"/>
  <c r="AF476" i="9"/>
  <c r="AF477" i="9"/>
  <c r="AF478" i="9"/>
  <c r="AF479" i="9"/>
  <c r="AF480" i="9"/>
  <c r="AF481" i="9"/>
  <c r="AF482" i="9"/>
  <c r="AF483" i="9"/>
  <c r="AF484" i="9"/>
  <c r="AF485" i="9"/>
  <c r="AF486" i="9"/>
  <c r="AF487" i="9"/>
  <c r="AF488" i="9"/>
  <c r="AF489" i="9"/>
  <c r="AF490" i="9"/>
  <c r="AF491" i="9"/>
  <c r="AF492" i="9"/>
  <c r="AF493" i="9"/>
  <c r="AF494" i="9"/>
  <c r="AF495" i="9"/>
  <c r="AF496" i="9"/>
  <c r="AF497" i="9"/>
  <c r="AF498" i="9"/>
  <c r="AF499" i="9"/>
  <c r="AF500" i="9"/>
  <c r="AF501" i="9"/>
  <c r="AF502" i="9"/>
  <c r="AF503" i="9"/>
  <c r="AF504" i="9"/>
  <c r="AF505" i="9"/>
  <c r="AF506" i="9"/>
  <c r="AF507" i="9"/>
  <c r="AF508" i="9"/>
  <c r="AF509" i="9"/>
  <c r="AF510" i="9"/>
  <c r="AF511" i="9"/>
  <c r="AF512" i="9"/>
  <c r="AF513" i="9"/>
  <c r="AF514" i="9"/>
  <c r="AF515" i="9"/>
  <c r="AF516" i="9"/>
  <c r="AF517" i="9"/>
  <c r="AF518" i="9"/>
  <c r="AF519" i="9"/>
  <c r="AF520" i="9"/>
  <c r="AF521" i="9"/>
  <c r="AF522" i="9"/>
  <c r="AF523" i="9"/>
  <c r="AF524" i="9"/>
  <c r="AF525" i="9"/>
  <c r="AF526" i="9"/>
  <c r="AF527" i="9"/>
  <c r="AF528" i="9"/>
  <c r="AF529" i="9"/>
  <c r="AF530" i="9"/>
  <c r="AF531" i="9"/>
  <c r="AF532" i="9"/>
  <c r="AF533" i="9"/>
  <c r="AF534" i="9"/>
  <c r="AF535" i="9"/>
  <c r="AF536" i="9"/>
  <c r="AF537" i="9"/>
  <c r="AF538" i="9"/>
  <c r="AF539" i="9"/>
  <c r="AF540" i="9"/>
  <c r="AF541" i="9"/>
  <c r="AF542" i="9"/>
  <c r="AF543" i="9"/>
  <c r="AF544" i="9"/>
  <c r="AF545" i="9"/>
  <c r="AF546" i="9"/>
  <c r="AF547" i="9"/>
  <c r="AF548" i="9"/>
  <c r="AF549" i="9"/>
  <c r="AF550" i="9"/>
  <c r="AF551" i="9"/>
  <c r="AF552" i="9"/>
  <c r="AF553" i="9"/>
  <c r="AF554" i="9"/>
  <c r="AF555" i="9"/>
  <c r="AF556" i="9"/>
  <c r="AF557" i="9"/>
  <c r="AF558" i="9"/>
  <c r="AF559" i="9"/>
  <c r="AF560" i="9"/>
  <c r="AF561" i="9"/>
  <c r="AF562" i="9"/>
  <c r="AF563" i="9"/>
  <c r="AF564" i="9"/>
  <c r="AF565" i="9"/>
  <c r="AF566" i="9"/>
  <c r="AF567" i="9"/>
  <c r="AF568" i="9"/>
  <c r="AF569" i="9"/>
  <c r="AF570" i="9"/>
  <c r="AF571" i="9"/>
  <c r="AF572" i="9"/>
  <c r="AF573" i="9"/>
  <c r="AF574" i="9"/>
  <c r="AF575" i="9"/>
  <c r="AF576" i="9"/>
  <c r="AF577" i="9"/>
  <c r="AF578" i="9"/>
  <c r="AF579" i="9"/>
  <c r="AF580" i="9"/>
  <c r="AF581" i="9"/>
  <c r="AF582" i="9"/>
  <c r="AF583" i="9"/>
  <c r="AF584" i="9"/>
  <c r="AF585" i="9"/>
  <c r="AF586" i="9"/>
  <c r="AF587" i="9"/>
  <c r="AF588" i="9"/>
  <c r="AF589" i="9"/>
  <c r="AF590" i="9"/>
  <c r="AF591" i="9"/>
  <c r="AF592" i="9"/>
  <c r="AF593" i="9"/>
  <c r="AF594" i="9"/>
  <c r="AF595" i="9"/>
  <c r="AF596" i="9"/>
  <c r="AF597" i="9"/>
  <c r="AF598" i="9"/>
  <c r="AF599" i="9"/>
  <c r="AF600" i="9"/>
  <c r="AF601" i="9"/>
  <c r="AF602" i="9"/>
  <c r="AF603" i="9"/>
  <c r="AF604" i="9"/>
  <c r="AF605" i="9"/>
  <c r="AF606" i="9"/>
  <c r="AF607" i="9"/>
  <c r="AF608" i="9"/>
  <c r="AF609" i="9"/>
  <c r="AF610" i="9"/>
  <c r="AF611" i="9"/>
  <c r="AF612" i="9"/>
  <c r="AF613" i="9"/>
  <c r="AF614" i="9"/>
  <c r="AF615" i="9"/>
  <c r="AF616" i="9"/>
  <c r="AF617" i="9"/>
  <c r="AF618" i="9"/>
  <c r="AF619" i="9"/>
  <c r="AF620" i="9"/>
  <c r="AF621" i="9"/>
  <c r="AF622" i="9"/>
  <c r="AF623" i="9"/>
  <c r="AF624" i="9"/>
  <c r="AF625" i="9"/>
  <c r="AF626" i="9"/>
  <c r="AF627" i="9"/>
  <c r="AF628" i="9"/>
  <c r="AF629" i="9"/>
  <c r="AF630" i="9"/>
  <c r="AF631" i="9"/>
  <c r="AF632" i="9"/>
  <c r="AF633" i="9"/>
  <c r="AF634" i="9"/>
  <c r="AF635" i="9"/>
  <c r="AF636" i="9"/>
  <c r="AF637" i="9"/>
  <c r="AF638" i="9"/>
  <c r="AF639" i="9"/>
  <c r="AF640" i="9"/>
  <c r="AF641" i="9"/>
  <c r="AF642" i="9"/>
  <c r="AF643" i="9"/>
  <c r="AF644" i="9"/>
  <c r="AF645" i="9"/>
  <c r="AF646" i="9"/>
  <c r="AF647" i="9"/>
  <c r="AF648" i="9"/>
  <c r="AF649" i="9"/>
  <c r="AF650" i="9"/>
  <c r="AF651" i="9"/>
  <c r="AF652" i="9"/>
  <c r="AF653" i="9"/>
  <c r="AF654" i="9"/>
  <c r="AF655" i="9"/>
  <c r="AF656" i="9"/>
  <c r="AF657" i="9"/>
  <c r="AF658" i="9"/>
  <c r="AF659" i="9"/>
  <c r="AF660" i="9"/>
  <c r="AF661" i="9"/>
  <c r="AF662" i="9"/>
  <c r="AF663" i="9"/>
  <c r="AF664" i="9"/>
  <c r="AF665" i="9"/>
  <c r="AF666" i="9"/>
  <c r="AF667" i="9"/>
  <c r="AF668" i="9"/>
  <c r="AF669" i="9"/>
  <c r="AF670" i="9"/>
  <c r="AF671" i="9"/>
  <c r="AF672" i="9"/>
  <c r="AF673" i="9"/>
  <c r="AF674" i="9"/>
  <c r="AF675" i="9"/>
  <c r="AF676" i="9"/>
  <c r="AF677" i="9"/>
  <c r="AF678" i="9"/>
  <c r="AF679" i="9"/>
  <c r="AF680" i="9"/>
  <c r="AF681" i="9"/>
  <c r="AF682" i="9"/>
  <c r="AF683" i="9"/>
  <c r="AF684" i="9"/>
  <c r="AF685" i="9"/>
  <c r="AF686" i="9"/>
  <c r="AF687" i="9"/>
  <c r="AF688" i="9"/>
  <c r="AF689" i="9"/>
  <c r="AF690" i="9"/>
  <c r="AF691" i="9"/>
  <c r="AF692" i="9"/>
  <c r="AF693" i="9"/>
  <c r="AF694" i="9"/>
  <c r="AF695" i="9"/>
  <c r="AF696" i="9"/>
  <c r="AF697" i="9"/>
  <c r="AF698" i="9"/>
  <c r="AF699" i="9"/>
  <c r="AF700" i="9"/>
  <c r="AF701" i="9"/>
  <c r="AF702" i="9"/>
  <c r="AF703" i="9"/>
  <c r="AF704" i="9"/>
  <c r="AF705" i="9"/>
  <c r="AF706" i="9"/>
  <c r="AF707" i="9"/>
  <c r="AF708" i="9"/>
  <c r="AF709" i="9"/>
  <c r="AF710" i="9"/>
  <c r="AF711" i="9"/>
  <c r="AF712" i="9"/>
  <c r="AF713" i="9"/>
  <c r="AF714" i="9"/>
  <c r="AF715" i="9"/>
  <c r="AF716" i="9"/>
  <c r="AF717" i="9"/>
  <c r="AF718" i="9"/>
  <c r="AF719" i="9"/>
  <c r="AF720" i="9"/>
  <c r="AF721" i="9"/>
  <c r="AF722" i="9"/>
  <c r="AF723" i="9"/>
  <c r="AF724" i="9"/>
  <c r="AF725" i="9"/>
  <c r="AF726" i="9"/>
  <c r="AF727" i="9"/>
  <c r="AF728" i="9"/>
  <c r="AF729" i="9"/>
  <c r="AF730" i="9"/>
  <c r="AF731" i="9"/>
  <c r="AF732" i="9"/>
  <c r="AF733" i="9"/>
  <c r="AF734" i="9"/>
  <c r="AF735" i="9"/>
  <c r="AF736" i="9"/>
  <c r="AF737" i="9"/>
  <c r="AF738" i="9"/>
  <c r="AF739" i="9"/>
  <c r="AF740" i="9"/>
  <c r="AF741" i="9"/>
  <c r="AF742" i="9"/>
  <c r="AF743" i="9"/>
  <c r="AF744" i="9"/>
  <c r="AF745" i="9"/>
  <c r="AF746" i="9"/>
  <c r="AF747" i="9"/>
  <c r="AF748" i="9"/>
  <c r="AF749" i="9"/>
  <c r="AF750" i="9"/>
  <c r="AF751" i="9"/>
  <c r="AF752" i="9"/>
  <c r="AF753" i="9"/>
  <c r="AF754" i="9"/>
  <c r="AF755" i="9"/>
  <c r="AF756" i="9"/>
  <c r="AF757" i="9"/>
  <c r="AF758" i="9"/>
  <c r="AF759" i="9"/>
  <c r="AF760" i="9"/>
  <c r="AF761" i="9"/>
  <c r="AF762" i="9"/>
  <c r="AF763" i="9"/>
  <c r="AF764" i="9"/>
  <c r="AF765" i="9"/>
  <c r="AF766" i="9"/>
  <c r="AF767" i="9"/>
  <c r="AF768" i="9"/>
  <c r="AF769" i="9"/>
  <c r="AF770" i="9"/>
  <c r="AF771" i="9"/>
  <c r="AF772" i="9"/>
  <c r="AF773" i="9"/>
  <c r="AF774" i="9"/>
  <c r="AF775" i="9"/>
  <c r="AF776" i="9"/>
  <c r="AF777" i="9"/>
  <c r="AF778" i="9"/>
  <c r="AF779" i="9"/>
  <c r="AF780" i="9"/>
  <c r="AF781" i="9"/>
  <c r="AF782" i="9"/>
  <c r="AF783" i="9"/>
  <c r="AF784" i="9"/>
  <c r="AF785" i="9"/>
  <c r="AF786" i="9"/>
  <c r="AF787" i="9"/>
  <c r="AF788" i="9"/>
  <c r="AF789" i="9"/>
  <c r="AF790" i="9"/>
  <c r="AF791" i="9"/>
  <c r="AF792" i="9"/>
  <c r="AF793" i="9"/>
  <c r="AF794" i="9"/>
  <c r="AF795" i="9"/>
  <c r="AF796" i="9"/>
  <c r="AF797" i="9"/>
  <c r="AF798" i="9"/>
  <c r="AF799" i="9"/>
  <c r="AF800" i="9"/>
  <c r="AF801" i="9"/>
  <c r="AF802" i="9"/>
  <c r="AF803" i="9"/>
  <c r="AF804" i="9"/>
  <c r="AF805" i="9"/>
  <c r="AF806" i="9"/>
  <c r="AF807" i="9"/>
  <c r="AF808" i="9"/>
  <c r="AF809" i="9"/>
  <c r="AF810" i="9"/>
  <c r="AF811" i="9"/>
  <c r="AF812" i="9"/>
  <c r="AF813" i="9"/>
  <c r="AF814" i="9"/>
  <c r="AF815" i="9"/>
  <c r="AF816" i="9"/>
  <c r="AF817" i="9"/>
  <c r="AF818" i="9"/>
  <c r="AF819" i="9"/>
  <c r="AF820" i="9"/>
  <c r="AF821" i="9"/>
  <c r="AF822" i="9"/>
  <c r="AF823" i="9"/>
  <c r="AF824" i="9"/>
  <c r="AF825" i="9"/>
  <c r="AF826" i="9"/>
  <c r="AF827" i="9"/>
  <c r="AF828" i="9"/>
  <c r="AF829" i="9"/>
  <c r="AF830" i="9"/>
  <c r="AF831" i="9"/>
  <c r="AF832" i="9"/>
  <c r="AF833" i="9"/>
  <c r="AF834" i="9"/>
  <c r="AF835" i="9"/>
  <c r="AF836" i="9"/>
  <c r="AF837" i="9"/>
  <c r="AF838" i="9"/>
  <c r="AF839" i="9"/>
  <c r="AF840" i="9"/>
  <c r="AF841" i="9"/>
  <c r="AF842" i="9"/>
  <c r="AF843" i="9"/>
  <c r="AF844" i="9"/>
  <c r="AF845" i="9"/>
  <c r="AF846" i="9"/>
  <c r="AF847" i="9"/>
  <c r="AF848" i="9"/>
  <c r="AF849" i="9"/>
  <c r="AF850" i="9"/>
  <c r="AF851" i="9"/>
  <c r="AF852" i="9"/>
  <c r="AF853" i="9"/>
  <c r="AF854" i="9"/>
  <c r="AF855" i="9"/>
  <c r="AF856" i="9"/>
  <c r="AF857" i="9"/>
  <c r="AF858" i="9"/>
  <c r="AF859" i="9"/>
  <c r="AF860" i="9"/>
  <c r="AF861" i="9"/>
  <c r="AF862" i="9"/>
  <c r="AF863" i="9"/>
  <c r="AF864" i="9"/>
  <c r="AF865" i="9"/>
  <c r="AF866" i="9"/>
  <c r="AF867" i="9"/>
  <c r="AF868" i="9"/>
  <c r="AF869" i="9"/>
  <c r="AF870" i="9"/>
  <c r="AF871" i="9"/>
  <c r="AF872" i="9"/>
  <c r="AF873" i="9"/>
  <c r="AF874" i="9"/>
  <c r="AF875" i="9"/>
  <c r="AF876" i="9"/>
  <c r="AF877" i="9"/>
  <c r="AF878" i="9"/>
  <c r="AF879" i="9"/>
  <c r="AF880" i="9"/>
  <c r="AF881" i="9"/>
  <c r="AF882" i="9"/>
  <c r="AF883" i="9"/>
  <c r="AF884" i="9"/>
  <c r="AF885" i="9"/>
  <c r="AF886" i="9"/>
  <c r="AF887" i="9"/>
  <c r="AF888" i="9"/>
  <c r="AF889" i="9"/>
  <c r="AF890" i="9"/>
  <c r="AF891" i="9"/>
  <c r="AF892" i="9"/>
  <c r="AF893" i="9"/>
  <c r="AF894" i="9"/>
  <c r="AF895" i="9"/>
  <c r="AF896" i="9"/>
  <c r="AF897" i="9"/>
  <c r="AF898" i="9"/>
  <c r="AF899" i="9"/>
  <c r="AF900" i="9"/>
  <c r="AF901" i="9"/>
  <c r="AF902" i="9"/>
  <c r="AF903" i="9"/>
  <c r="AF904" i="9"/>
  <c r="AF905" i="9"/>
  <c r="AF906" i="9"/>
  <c r="AF907" i="9"/>
  <c r="AF908" i="9"/>
  <c r="AF909" i="9"/>
  <c r="AF910" i="9"/>
  <c r="AF911" i="9"/>
  <c r="AF912" i="9"/>
  <c r="AF913" i="9"/>
  <c r="AF914" i="9"/>
  <c r="AF915" i="9"/>
  <c r="AF916" i="9"/>
  <c r="AF917" i="9"/>
  <c r="AF918" i="9"/>
  <c r="AF919" i="9"/>
  <c r="AF920" i="9"/>
  <c r="AF921" i="9"/>
  <c r="AF922" i="9"/>
  <c r="AF923" i="9"/>
  <c r="AF924" i="9"/>
  <c r="AF925" i="9"/>
  <c r="AF926" i="9"/>
  <c r="AF927" i="9"/>
  <c r="AF928" i="9"/>
  <c r="AF929" i="9"/>
  <c r="AF930" i="9"/>
  <c r="AF931" i="9"/>
  <c r="AF932" i="9"/>
  <c r="AF933" i="9"/>
  <c r="AF934" i="9"/>
  <c r="AF935" i="9"/>
  <c r="AF936" i="9"/>
  <c r="AF937" i="9"/>
  <c r="AF938" i="9"/>
  <c r="AF939" i="9"/>
  <c r="AF940" i="9"/>
  <c r="AF941" i="9"/>
  <c r="AF942" i="9"/>
  <c r="AF943" i="9"/>
  <c r="AF944" i="9"/>
  <c r="AF945" i="9"/>
  <c r="AF946" i="9"/>
  <c r="AF947" i="9"/>
  <c r="AF948" i="9"/>
  <c r="AF949" i="9"/>
  <c r="AF950" i="9"/>
  <c r="AF951" i="9"/>
  <c r="AF952" i="9"/>
  <c r="AF953" i="9"/>
  <c r="AF954" i="9"/>
  <c r="AF955" i="9"/>
  <c r="AF956" i="9"/>
  <c r="AF957" i="9"/>
  <c r="AF958" i="9"/>
  <c r="AF959" i="9"/>
  <c r="AF960" i="9"/>
  <c r="AF961" i="9"/>
  <c r="AF962" i="9"/>
  <c r="AF963" i="9"/>
  <c r="AF964" i="9"/>
  <c r="AF965" i="9"/>
  <c r="AF966" i="9"/>
  <c r="AF967" i="9"/>
  <c r="AF968" i="9"/>
  <c r="AF969" i="9"/>
  <c r="AF970" i="9"/>
  <c r="AF971" i="9"/>
  <c r="AF972" i="9"/>
  <c r="AF973" i="9"/>
  <c r="AF974" i="9"/>
  <c r="AF975" i="9"/>
  <c r="AF976" i="9"/>
  <c r="AF977" i="9"/>
  <c r="AF978" i="9"/>
  <c r="AF979" i="9"/>
  <c r="AF980" i="9"/>
  <c r="AF981" i="9"/>
  <c r="AF982" i="9"/>
  <c r="AF983" i="9"/>
  <c r="AF984" i="9"/>
  <c r="AF985" i="9"/>
  <c r="AF986" i="9"/>
  <c r="AF987" i="9"/>
  <c r="AF988" i="9"/>
  <c r="AF989" i="9"/>
  <c r="AF990" i="9"/>
  <c r="AF991" i="9"/>
  <c r="AF992" i="9"/>
  <c r="AF993" i="9"/>
  <c r="AF994" i="9"/>
  <c r="AF995" i="9"/>
  <c r="AF996" i="9"/>
  <c r="AF997" i="9"/>
  <c r="AF998" i="9"/>
  <c r="AF999" i="9"/>
  <c r="AF1000"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5"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375" i="9"/>
  <c r="AE376" i="9"/>
  <c r="AE377" i="9"/>
  <c r="AE378" i="9"/>
  <c r="AE379" i="9"/>
  <c r="AE380" i="9"/>
  <c r="AE381" i="9"/>
  <c r="AE382" i="9"/>
  <c r="AE383" i="9"/>
  <c r="AE384" i="9"/>
  <c r="AE385" i="9"/>
  <c r="AE386" i="9"/>
  <c r="AE387" i="9"/>
  <c r="AE388" i="9"/>
  <c r="AE389" i="9"/>
  <c r="AE390" i="9"/>
  <c r="AE391" i="9"/>
  <c r="AE392" i="9"/>
  <c r="AE393" i="9"/>
  <c r="AE394" i="9"/>
  <c r="AE395" i="9"/>
  <c r="AE396" i="9"/>
  <c r="AE397" i="9"/>
  <c r="AE398" i="9"/>
  <c r="AE399" i="9"/>
  <c r="AE400" i="9"/>
  <c r="AE401" i="9"/>
  <c r="AE402" i="9"/>
  <c r="AE403" i="9"/>
  <c r="AE404" i="9"/>
  <c r="AE405" i="9"/>
  <c r="AE406" i="9"/>
  <c r="AE407" i="9"/>
  <c r="AE408" i="9"/>
  <c r="AE409" i="9"/>
  <c r="AE410" i="9"/>
  <c r="AE411" i="9"/>
  <c r="AE412" i="9"/>
  <c r="AE413" i="9"/>
  <c r="AE414" i="9"/>
  <c r="AE415" i="9"/>
  <c r="AE416" i="9"/>
  <c r="AE417" i="9"/>
  <c r="AE418" i="9"/>
  <c r="AE419" i="9"/>
  <c r="AE420" i="9"/>
  <c r="AE421" i="9"/>
  <c r="AE422" i="9"/>
  <c r="AE423" i="9"/>
  <c r="AE424" i="9"/>
  <c r="AE425" i="9"/>
  <c r="AE426" i="9"/>
  <c r="AE427" i="9"/>
  <c r="AE428" i="9"/>
  <c r="AE429" i="9"/>
  <c r="AE430" i="9"/>
  <c r="AE431" i="9"/>
  <c r="AE432" i="9"/>
  <c r="AE433" i="9"/>
  <c r="AE434" i="9"/>
  <c r="AE435" i="9"/>
  <c r="AE436" i="9"/>
  <c r="AE437" i="9"/>
  <c r="AE438" i="9"/>
  <c r="AE439" i="9"/>
  <c r="AE440" i="9"/>
  <c r="AE441" i="9"/>
  <c r="AE442" i="9"/>
  <c r="AE443" i="9"/>
  <c r="AE444" i="9"/>
  <c r="AE445" i="9"/>
  <c r="AE446" i="9"/>
  <c r="AE447" i="9"/>
  <c r="AE448" i="9"/>
  <c r="AE449" i="9"/>
  <c r="AE450" i="9"/>
  <c r="AE451" i="9"/>
  <c r="AE452" i="9"/>
  <c r="AE453" i="9"/>
  <c r="AE454" i="9"/>
  <c r="AE455" i="9"/>
  <c r="AE456" i="9"/>
  <c r="AE457" i="9"/>
  <c r="AE458" i="9"/>
  <c r="AE459" i="9"/>
  <c r="AE460" i="9"/>
  <c r="AE461" i="9"/>
  <c r="AE462" i="9"/>
  <c r="AE463" i="9"/>
  <c r="AE464" i="9"/>
  <c r="AE465" i="9"/>
  <c r="AE466" i="9"/>
  <c r="AE467" i="9"/>
  <c r="AE468" i="9"/>
  <c r="AE469" i="9"/>
  <c r="AE470" i="9"/>
  <c r="AE471" i="9"/>
  <c r="AE472" i="9"/>
  <c r="AE473" i="9"/>
  <c r="AE474" i="9"/>
  <c r="AE475" i="9"/>
  <c r="AE476" i="9"/>
  <c r="AE477" i="9"/>
  <c r="AE478" i="9"/>
  <c r="AE479" i="9"/>
  <c r="AE480" i="9"/>
  <c r="AE481" i="9"/>
  <c r="AE482" i="9"/>
  <c r="AE483" i="9"/>
  <c r="AE484" i="9"/>
  <c r="AE485" i="9"/>
  <c r="AE486" i="9"/>
  <c r="AE487" i="9"/>
  <c r="AE488" i="9"/>
  <c r="AE489" i="9"/>
  <c r="AE490" i="9"/>
  <c r="AE491" i="9"/>
  <c r="AE492" i="9"/>
  <c r="AE493" i="9"/>
  <c r="AE494" i="9"/>
  <c r="AE495" i="9"/>
  <c r="AE496" i="9"/>
  <c r="AE497" i="9"/>
  <c r="AE498" i="9"/>
  <c r="AE499" i="9"/>
  <c r="AE500" i="9"/>
  <c r="AE501" i="9"/>
  <c r="AE502" i="9"/>
  <c r="AE503" i="9"/>
  <c r="AE504" i="9"/>
  <c r="AE505" i="9"/>
  <c r="AE506" i="9"/>
  <c r="AE507" i="9"/>
  <c r="AE508" i="9"/>
  <c r="AE509" i="9"/>
  <c r="AE510" i="9"/>
  <c r="AE511" i="9"/>
  <c r="AE512" i="9"/>
  <c r="AE513" i="9"/>
  <c r="AE514" i="9"/>
  <c r="AE515" i="9"/>
  <c r="AE516" i="9"/>
  <c r="AE517" i="9"/>
  <c r="AE518" i="9"/>
  <c r="AE519" i="9"/>
  <c r="AE520" i="9"/>
  <c r="AE521" i="9"/>
  <c r="AE522" i="9"/>
  <c r="AE523" i="9"/>
  <c r="AE524" i="9"/>
  <c r="AE525" i="9"/>
  <c r="AE526" i="9"/>
  <c r="AE527" i="9"/>
  <c r="AE528" i="9"/>
  <c r="AE529" i="9"/>
  <c r="AE530" i="9"/>
  <c r="AE531" i="9"/>
  <c r="AE532" i="9"/>
  <c r="AE533" i="9"/>
  <c r="AE534" i="9"/>
  <c r="AE535" i="9"/>
  <c r="AE536" i="9"/>
  <c r="AE537" i="9"/>
  <c r="AE538" i="9"/>
  <c r="AE539" i="9"/>
  <c r="AE540" i="9"/>
  <c r="AE541" i="9"/>
  <c r="AE542" i="9"/>
  <c r="AE543" i="9"/>
  <c r="AE544" i="9"/>
  <c r="AE545" i="9"/>
  <c r="AE546" i="9"/>
  <c r="AE547" i="9"/>
  <c r="AE548" i="9"/>
  <c r="AE549" i="9"/>
  <c r="AE550" i="9"/>
  <c r="AE551" i="9"/>
  <c r="AE552" i="9"/>
  <c r="AE553" i="9"/>
  <c r="AE554" i="9"/>
  <c r="AE555" i="9"/>
  <c r="AE556" i="9"/>
  <c r="AE557" i="9"/>
  <c r="AE558" i="9"/>
  <c r="AE559" i="9"/>
  <c r="AE560" i="9"/>
  <c r="AE561" i="9"/>
  <c r="AE562" i="9"/>
  <c r="AE563" i="9"/>
  <c r="AE564" i="9"/>
  <c r="AE565" i="9"/>
  <c r="AE566" i="9"/>
  <c r="AE567" i="9"/>
  <c r="AE568" i="9"/>
  <c r="AE569" i="9"/>
  <c r="AE570" i="9"/>
  <c r="AE571" i="9"/>
  <c r="AE572" i="9"/>
  <c r="AE573" i="9"/>
  <c r="AE574" i="9"/>
  <c r="AE575" i="9"/>
  <c r="AE576" i="9"/>
  <c r="AE577" i="9"/>
  <c r="AE578" i="9"/>
  <c r="AE579" i="9"/>
  <c r="AE580" i="9"/>
  <c r="AE581" i="9"/>
  <c r="AE582" i="9"/>
  <c r="AE583" i="9"/>
  <c r="AE584" i="9"/>
  <c r="AE585" i="9"/>
  <c r="AE586" i="9"/>
  <c r="AE587" i="9"/>
  <c r="AE588" i="9"/>
  <c r="AE589" i="9"/>
  <c r="AE590" i="9"/>
  <c r="AE591" i="9"/>
  <c r="AE592" i="9"/>
  <c r="AE593" i="9"/>
  <c r="AE594" i="9"/>
  <c r="AE595" i="9"/>
  <c r="AE596" i="9"/>
  <c r="AE597" i="9"/>
  <c r="AE598" i="9"/>
  <c r="AE599" i="9"/>
  <c r="AE600" i="9"/>
  <c r="AE601" i="9"/>
  <c r="AE602" i="9"/>
  <c r="AE603" i="9"/>
  <c r="AE604" i="9"/>
  <c r="AE605" i="9"/>
  <c r="AE606" i="9"/>
  <c r="AE607" i="9"/>
  <c r="AE608" i="9"/>
  <c r="AE609" i="9"/>
  <c r="AE610" i="9"/>
  <c r="AE611" i="9"/>
  <c r="AE612" i="9"/>
  <c r="AE613" i="9"/>
  <c r="AE614" i="9"/>
  <c r="AE615" i="9"/>
  <c r="AE616" i="9"/>
  <c r="AE617" i="9"/>
  <c r="AE618" i="9"/>
  <c r="AE619" i="9"/>
  <c r="AE620" i="9"/>
  <c r="AE621" i="9"/>
  <c r="AE622" i="9"/>
  <c r="AE623" i="9"/>
  <c r="AE624" i="9"/>
  <c r="AE625" i="9"/>
  <c r="AE626" i="9"/>
  <c r="AE627" i="9"/>
  <c r="AE628" i="9"/>
  <c r="AE629" i="9"/>
  <c r="AE630" i="9"/>
  <c r="AE631" i="9"/>
  <c r="AE632" i="9"/>
  <c r="AE633" i="9"/>
  <c r="AE634" i="9"/>
  <c r="AE635" i="9"/>
  <c r="AE636" i="9"/>
  <c r="AE637" i="9"/>
  <c r="AE638" i="9"/>
  <c r="AE639" i="9"/>
  <c r="AE640" i="9"/>
  <c r="AE641" i="9"/>
  <c r="AE642" i="9"/>
  <c r="AE643" i="9"/>
  <c r="AE644" i="9"/>
  <c r="AE645" i="9"/>
  <c r="AE646" i="9"/>
  <c r="AE647" i="9"/>
  <c r="AE648" i="9"/>
  <c r="AE649" i="9"/>
  <c r="AE650" i="9"/>
  <c r="AE651" i="9"/>
  <c r="AE652" i="9"/>
  <c r="AE653" i="9"/>
  <c r="AE654" i="9"/>
  <c r="AE655" i="9"/>
  <c r="AE656" i="9"/>
  <c r="AE657" i="9"/>
  <c r="AE658" i="9"/>
  <c r="AE659" i="9"/>
  <c r="AE660" i="9"/>
  <c r="AE661" i="9"/>
  <c r="AE662" i="9"/>
  <c r="AE663" i="9"/>
  <c r="AE664" i="9"/>
  <c r="AE665" i="9"/>
  <c r="AE666" i="9"/>
  <c r="AE667" i="9"/>
  <c r="AE668" i="9"/>
  <c r="AE669" i="9"/>
  <c r="AE670" i="9"/>
  <c r="AE671" i="9"/>
  <c r="AE672" i="9"/>
  <c r="AE673" i="9"/>
  <c r="AE674" i="9"/>
  <c r="AE675" i="9"/>
  <c r="AE676" i="9"/>
  <c r="AE677" i="9"/>
  <c r="AE678" i="9"/>
  <c r="AE679" i="9"/>
  <c r="AE680" i="9"/>
  <c r="AE681" i="9"/>
  <c r="AE682" i="9"/>
  <c r="AE683" i="9"/>
  <c r="AE684" i="9"/>
  <c r="AE685" i="9"/>
  <c r="AE686" i="9"/>
  <c r="AE687" i="9"/>
  <c r="AE688" i="9"/>
  <c r="AE689" i="9"/>
  <c r="AE690" i="9"/>
  <c r="AE691" i="9"/>
  <c r="AE692" i="9"/>
  <c r="AE693" i="9"/>
  <c r="AE694" i="9"/>
  <c r="AE695" i="9"/>
  <c r="AE696" i="9"/>
  <c r="AE697" i="9"/>
  <c r="AE698" i="9"/>
  <c r="AE699" i="9"/>
  <c r="AE700" i="9"/>
  <c r="AE701" i="9"/>
  <c r="AE702" i="9"/>
  <c r="AE703" i="9"/>
  <c r="AE704" i="9"/>
  <c r="AE705" i="9"/>
  <c r="AE706" i="9"/>
  <c r="AE707" i="9"/>
  <c r="AE708" i="9"/>
  <c r="AE709" i="9"/>
  <c r="AE710" i="9"/>
  <c r="AE711" i="9"/>
  <c r="AE712" i="9"/>
  <c r="AE713" i="9"/>
  <c r="AE714" i="9"/>
  <c r="AE715" i="9"/>
  <c r="AE716" i="9"/>
  <c r="AE717" i="9"/>
  <c r="AE718" i="9"/>
  <c r="AE719" i="9"/>
  <c r="AE720" i="9"/>
  <c r="AE721" i="9"/>
  <c r="AE722" i="9"/>
  <c r="AE723" i="9"/>
  <c r="AE724" i="9"/>
  <c r="AE725" i="9"/>
  <c r="AE726" i="9"/>
  <c r="AE727" i="9"/>
  <c r="AE728" i="9"/>
  <c r="AE729" i="9"/>
  <c r="AE730" i="9"/>
  <c r="AE731" i="9"/>
  <c r="AE732" i="9"/>
  <c r="AE733" i="9"/>
  <c r="AE734" i="9"/>
  <c r="AE735" i="9"/>
  <c r="AE736" i="9"/>
  <c r="AE737" i="9"/>
  <c r="AE738" i="9"/>
  <c r="AE739" i="9"/>
  <c r="AE740" i="9"/>
  <c r="AE741" i="9"/>
  <c r="AE742" i="9"/>
  <c r="AE743" i="9"/>
  <c r="AE744" i="9"/>
  <c r="AE745" i="9"/>
  <c r="AE746" i="9"/>
  <c r="AE747" i="9"/>
  <c r="AE748" i="9"/>
  <c r="AE749" i="9"/>
  <c r="AE750" i="9"/>
  <c r="AE751" i="9"/>
  <c r="AE752" i="9"/>
  <c r="AE753" i="9"/>
  <c r="AE754" i="9"/>
  <c r="AE755" i="9"/>
  <c r="AE756" i="9"/>
  <c r="AE757" i="9"/>
  <c r="AE758" i="9"/>
  <c r="AE759" i="9"/>
  <c r="AE760" i="9"/>
  <c r="AE761" i="9"/>
  <c r="AE762" i="9"/>
  <c r="AE763" i="9"/>
  <c r="AE764" i="9"/>
  <c r="AE765" i="9"/>
  <c r="AE766" i="9"/>
  <c r="AE767" i="9"/>
  <c r="AE768" i="9"/>
  <c r="AE769" i="9"/>
  <c r="AE770" i="9"/>
  <c r="AE771" i="9"/>
  <c r="AE772" i="9"/>
  <c r="AE773" i="9"/>
  <c r="AE774" i="9"/>
  <c r="AE775" i="9"/>
  <c r="AE776" i="9"/>
  <c r="AE777" i="9"/>
  <c r="AE778" i="9"/>
  <c r="AE779" i="9"/>
  <c r="AE780" i="9"/>
  <c r="AE781" i="9"/>
  <c r="AE782" i="9"/>
  <c r="AE783" i="9"/>
  <c r="AE784" i="9"/>
  <c r="AE785" i="9"/>
  <c r="AE786" i="9"/>
  <c r="AE787" i="9"/>
  <c r="AE788" i="9"/>
  <c r="AE789" i="9"/>
  <c r="AE790" i="9"/>
  <c r="AE791" i="9"/>
  <c r="AE792" i="9"/>
  <c r="AE793" i="9"/>
  <c r="AE794" i="9"/>
  <c r="AE795" i="9"/>
  <c r="AE796" i="9"/>
  <c r="AE797" i="9"/>
  <c r="AE798" i="9"/>
  <c r="AE799" i="9"/>
  <c r="AE800" i="9"/>
  <c r="AE801" i="9"/>
  <c r="AE802" i="9"/>
  <c r="AE803" i="9"/>
  <c r="AE804" i="9"/>
  <c r="AE805" i="9"/>
  <c r="AE806" i="9"/>
  <c r="AE807" i="9"/>
  <c r="AE808" i="9"/>
  <c r="AE809" i="9"/>
  <c r="AE810" i="9"/>
  <c r="AE811" i="9"/>
  <c r="AE812" i="9"/>
  <c r="AE813" i="9"/>
  <c r="AE814" i="9"/>
  <c r="AE815" i="9"/>
  <c r="AE816" i="9"/>
  <c r="AE817" i="9"/>
  <c r="AE818" i="9"/>
  <c r="AE819" i="9"/>
  <c r="AE820" i="9"/>
  <c r="AE821" i="9"/>
  <c r="AE822" i="9"/>
  <c r="AE823" i="9"/>
  <c r="AE824" i="9"/>
  <c r="AE825" i="9"/>
  <c r="AE826" i="9"/>
  <c r="AE827" i="9"/>
  <c r="AE828" i="9"/>
  <c r="AE829" i="9"/>
  <c r="AE830" i="9"/>
  <c r="AE831" i="9"/>
  <c r="AE832" i="9"/>
  <c r="AE833" i="9"/>
  <c r="AE834" i="9"/>
  <c r="AE835" i="9"/>
  <c r="AE836" i="9"/>
  <c r="AE837" i="9"/>
  <c r="AE838" i="9"/>
  <c r="AE839" i="9"/>
  <c r="AE840" i="9"/>
  <c r="AE841" i="9"/>
  <c r="AE842" i="9"/>
  <c r="AE843" i="9"/>
  <c r="AE844" i="9"/>
  <c r="AE845" i="9"/>
  <c r="AE846" i="9"/>
  <c r="AE847" i="9"/>
  <c r="AE848" i="9"/>
  <c r="AE849" i="9"/>
  <c r="AE850" i="9"/>
  <c r="AE851" i="9"/>
  <c r="AE852" i="9"/>
  <c r="AE853" i="9"/>
  <c r="AE854" i="9"/>
  <c r="AE855" i="9"/>
  <c r="AE856" i="9"/>
  <c r="AE857" i="9"/>
  <c r="AE858" i="9"/>
  <c r="AE859" i="9"/>
  <c r="AE860" i="9"/>
  <c r="AE861" i="9"/>
  <c r="AE862" i="9"/>
  <c r="AE863" i="9"/>
  <c r="AE864" i="9"/>
  <c r="AE865" i="9"/>
  <c r="AE866" i="9"/>
  <c r="AE867" i="9"/>
  <c r="AE868" i="9"/>
  <c r="AE869" i="9"/>
  <c r="AE870" i="9"/>
  <c r="AE871" i="9"/>
  <c r="AE872" i="9"/>
  <c r="AE873" i="9"/>
  <c r="AE874" i="9"/>
  <c r="AE875" i="9"/>
  <c r="AE876" i="9"/>
  <c r="AE877" i="9"/>
  <c r="AE878" i="9"/>
  <c r="AE879" i="9"/>
  <c r="AE880" i="9"/>
  <c r="AE881" i="9"/>
  <c r="AE882" i="9"/>
  <c r="AE883" i="9"/>
  <c r="AE884" i="9"/>
  <c r="AE885" i="9"/>
  <c r="AE886" i="9"/>
  <c r="AE887" i="9"/>
  <c r="AE888" i="9"/>
  <c r="AE889" i="9"/>
  <c r="AE890" i="9"/>
  <c r="AE891" i="9"/>
  <c r="AE892" i="9"/>
  <c r="AE893" i="9"/>
  <c r="AE894" i="9"/>
  <c r="AE895" i="9"/>
  <c r="AE896" i="9"/>
  <c r="AE897" i="9"/>
  <c r="AE898" i="9"/>
  <c r="AE899" i="9"/>
  <c r="AE900" i="9"/>
  <c r="AE901" i="9"/>
  <c r="AE902" i="9"/>
  <c r="AE903" i="9"/>
  <c r="AE904" i="9"/>
  <c r="AE905" i="9"/>
  <c r="AE906" i="9"/>
  <c r="AE907" i="9"/>
  <c r="AE908" i="9"/>
  <c r="AE909" i="9"/>
  <c r="AE910" i="9"/>
  <c r="AE911" i="9"/>
  <c r="AE912" i="9"/>
  <c r="AE913" i="9"/>
  <c r="AE914" i="9"/>
  <c r="AE915" i="9"/>
  <c r="AE916" i="9"/>
  <c r="AE917" i="9"/>
  <c r="AE918" i="9"/>
  <c r="AE919" i="9"/>
  <c r="AE920" i="9"/>
  <c r="AE921" i="9"/>
  <c r="AE922" i="9"/>
  <c r="AE923" i="9"/>
  <c r="AE924" i="9"/>
  <c r="AE925" i="9"/>
  <c r="AE926" i="9"/>
  <c r="AE927" i="9"/>
  <c r="AE928" i="9"/>
  <c r="AE929" i="9"/>
  <c r="AE930" i="9"/>
  <c r="AE931" i="9"/>
  <c r="AE932" i="9"/>
  <c r="AE933" i="9"/>
  <c r="AE934" i="9"/>
  <c r="AE935" i="9"/>
  <c r="AE936" i="9"/>
  <c r="AE937" i="9"/>
  <c r="AE938" i="9"/>
  <c r="AE939" i="9"/>
  <c r="AE940" i="9"/>
  <c r="AE941" i="9"/>
  <c r="AE942" i="9"/>
  <c r="AE943" i="9"/>
  <c r="AE944" i="9"/>
  <c r="AE945" i="9"/>
  <c r="AE946" i="9"/>
  <c r="AE947" i="9"/>
  <c r="AE948" i="9"/>
  <c r="AE949" i="9"/>
  <c r="AE950" i="9"/>
  <c r="AE951" i="9"/>
  <c r="AE952" i="9"/>
  <c r="AE953" i="9"/>
  <c r="AE954" i="9"/>
  <c r="AE955" i="9"/>
  <c r="AE956" i="9"/>
  <c r="AE957" i="9"/>
  <c r="AE958" i="9"/>
  <c r="AE959" i="9"/>
  <c r="AE960" i="9"/>
  <c r="AE961" i="9"/>
  <c r="AE962" i="9"/>
  <c r="AE963" i="9"/>
  <c r="AE964" i="9"/>
  <c r="AE965" i="9"/>
  <c r="AE966" i="9"/>
  <c r="AE967" i="9"/>
  <c r="AE968" i="9"/>
  <c r="AE969" i="9"/>
  <c r="AE970" i="9"/>
  <c r="AE971" i="9"/>
  <c r="AE972" i="9"/>
  <c r="AE973" i="9"/>
  <c r="AE974" i="9"/>
  <c r="AE975" i="9"/>
  <c r="AE976" i="9"/>
  <c r="AE977" i="9"/>
  <c r="AE978" i="9"/>
  <c r="AE979" i="9"/>
  <c r="AE980" i="9"/>
  <c r="AE981" i="9"/>
  <c r="AE982" i="9"/>
  <c r="AE983" i="9"/>
  <c r="AE984" i="9"/>
  <c r="AE985" i="9"/>
  <c r="AE986" i="9"/>
  <c r="AE987" i="9"/>
  <c r="AE988" i="9"/>
  <c r="AE989" i="9"/>
  <c r="AE990" i="9"/>
  <c r="AE991" i="9"/>
  <c r="AE992" i="9"/>
  <c r="AE993" i="9"/>
  <c r="AE994" i="9"/>
  <c r="AE995" i="9"/>
  <c r="AE996" i="9"/>
  <c r="AE997" i="9"/>
  <c r="AE998" i="9"/>
  <c r="AE999" i="9"/>
  <c r="AE1000"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D812" i="9"/>
  <c r="AD813" i="9"/>
  <c r="AD814" i="9"/>
  <c r="AD815" i="9"/>
  <c r="AD816" i="9"/>
  <c r="AD817" i="9"/>
  <c r="AD818" i="9"/>
  <c r="AD819" i="9"/>
  <c r="AD820" i="9"/>
  <c r="AD821" i="9"/>
  <c r="AD822" i="9"/>
  <c r="AD823" i="9"/>
  <c r="AD824" i="9"/>
  <c r="AD825" i="9"/>
  <c r="AD826" i="9"/>
  <c r="AD827" i="9"/>
  <c r="AD828" i="9"/>
  <c r="AD829" i="9"/>
  <c r="AD830" i="9"/>
  <c r="AD831" i="9"/>
  <c r="AD832" i="9"/>
  <c r="AD833" i="9"/>
  <c r="AD834" i="9"/>
  <c r="AD835" i="9"/>
  <c r="AD836" i="9"/>
  <c r="AD837" i="9"/>
  <c r="AD838" i="9"/>
  <c r="AD839" i="9"/>
  <c r="AD840" i="9"/>
  <c r="AD841" i="9"/>
  <c r="AD842" i="9"/>
  <c r="AD843" i="9"/>
  <c r="AD844" i="9"/>
  <c r="AD845" i="9"/>
  <c r="AD846" i="9"/>
  <c r="AD847" i="9"/>
  <c r="AD848" i="9"/>
  <c r="AD849" i="9"/>
  <c r="AD850" i="9"/>
  <c r="AD851" i="9"/>
  <c r="AD852" i="9"/>
  <c r="AD853" i="9"/>
  <c r="AD854" i="9"/>
  <c r="AD855" i="9"/>
  <c r="AD856" i="9"/>
  <c r="AD857" i="9"/>
  <c r="AD858" i="9"/>
  <c r="AD859" i="9"/>
  <c r="AD860" i="9"/>
  <c r="AD861" i="9"/>
  <c r="AD862" i="9"/>
  <c r="AD863" i="9"/>
  <c r="AD864" i="9"/>
  <c r="AD865" i="9"/>
  <c r="AD866" i="9"/>
  <c r="AD867" i="9"/>
  <c r="AD868" i="9"/>
  <c r="AD869" i="9"/>
  <c r="AD870" i="9"/>
  <c r="AD871" i="9"/>
  <c r="AD872" i="9"/>
  <c r="AD873" i="9"/>
  <c r="AD874" i="9"/>
  <c r="AD875" i="9"/>
  <c r="AD876" i="9"/>
  <c r="AD877" i="9"/>
  <c r="AD878" i="9"/>
  <c r="AD879" i="9"/>
  <c r="AD880" i="9"/>
  <c r="AD881" i="9"/>
  <c r="AD882" i="9"/>
  <c r="AD883" i="9"/>
  <c r="AD884" i="9"/>
  <c r="AD885" i="9"/>
  <c r="AD886" i="9"/>
  <c r="AD887" i="9"/>
  <c r="AD888" i="9"/>
  <c r="AD889" i="9"/>
  <c r="AD890" i="9"/>
  <c r="AD891" i="9"/>
  <c r="AD892" i="9"/>
  <c r="AD893" i="9"/>
  <c r="AD894" i="9"/>
  <c r="AD895" i="9"/>
  <c r="AD896" i="9"/>
  <c r="AD897" i="9"/>
  <c r="AD898" i="9"/>
  <c r="AD899" i="9"/>
  <c r="AD900" i="9"/>
  <c r="AD901" i="9"/>
  <c r="AD902" i="9"/>
  <c r="AD903" i="9"/>
  <c r="AD904" i="9"/>
  <c r="AD905" i="9"/>
  <c r="AD906" i="9"/>
  <c r="AD907" i="9"/>
  <c r="AD908" i="9"/>
  <c r="AD909" i="9"/>
  <c r="AD910" i="9"/>
  <c r="AD911" i="9"/>
  <c r="AD912" i="9"/>
  <c r="AD913" i="9"/>
  <c r="AD914" i="9"/>
  <c r="AD915" i="9"/>
  <c r="AD916" i="9"/>
  <c r="AD917" i="9"/>
  <c r="AD918" i="9"/>
  <c r="AD919" i="9"/>
  <c r="AD920" i="9"/>
  <c r="AD921" i="9"/>
  <c r="AD922" i="9"/>
  <c r="AD923" i="9"/>
  <c r="AD924" i="9"/>
  <c r="AD925" i="9"/>
  <c r="AD926" i="9"/>
  <c r="AD927" i="9"/>
  <c r="AD928" i="9"/>
  <c r="AD929" i="9"/>
  <c r="AD930" i="9"/>
  <c r="AD931" i="9"/>
  <c r="AD932" i="9"/>
  <c r="AD933" i="9"/>
  <c r="AD934" i="9"/>
  <c r="AD935" i="9"/>
  <c r="AD936" i="9"/>
  <c r="AD937" i="9"/>
  <c r="AD938" i="9"/>
  <c r="AD939" i="9"/>
  <c r="AD940" i="9"/>
  <c r="AD941" i="9"/>
  <c r="AD942" i="9"/>
  <c r="AD943" i="9"/>
  <c r="AD944" i="9"/>
  <c r="AD945" i="9"/>
  <c r="AD946" i="9"/>
  <c r="AD947" i="9"/>
  <c r="AD948" i="9"/>
  <c r="AD949" i="9"/>
  <c r="AD950" i="9"/>
  <c r="AD951" i="9"/>
  <c r="AD952" i="9"/>
  <c r="AD953" i="9"/>
  <c r="AD954" i="9"/>
  <c r="AD955" i="9"/>
  <c r="AD956" i="9"/>
  <c r="AD957" i="9"/>
  <c r="AD958" i="9"/>
  <c r="AD959" i="9"/>
  <c r="AD960" i="9"/>
  <c r="AD961" i="9"/>
  <c r="AD962" i="9"/>
  <c r="AD963" i="9"/>
  <c r="AD964" i="9"/>
  <c r="AD965" i="9"/>
  <c r="AD966" i="9"/>
  <c r="AD967" i="9"/>
  <c r="AD968" i="9"/>
  <c r="AD969" i="9"/>
  <c r="AD970" i="9"/>
  <c r="AD971" i="9"/>
  <c r="AD972" i="9"/>
  <c r="AD973" i="9"/>
  <c r="AD974" i="9"/>
  <c r="AD975" i="9"/>
  <c r="AD976" i="9"/>
  <c r="AD977" i="9"/>
  <c r="AD978" i="9"/>
  <c r="AD979" i="9"/>
  <c r="AD980" i="9"/>
  <c r="AD981" i="9"/>
  <c r="AD982" i="9"/>
  <c r="AD983" i="9"/>
  <c r="AD984" i="9"/>
  <c r="AD985" i="9"/>
  <c r="AD986" i="9"/>
  <c r="AD987" i="9"/>
  <c r="AD988" i="9"/>
  <c r="AD989" i="9"/>
  <c r="AD990" i="9"/>
  <c r="AD991" i="9"/>
  <c r="AD992" i="9"/>
  <c r="AD993" i="9"/>
  <c r="AD994" i="9"/>
  <c r="AD995" i="9"/>
  <c r="AD996" i="9"/>
  <c r="AD997" i="9"/>
  <c r="AD998" i="9"/>
  <c r="AD999" i="9"/>
  <c r="AD1000" i="9"/>
  <c r="AC6" i="9"/>
  <c r="AE6" i="9" s="1"/>
  <c r="AH6" i="9" s="1"/>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AC312" i="9"/>
  <c r="AC313" i="9"/>
  <c r="AC314" i="9"/>
  <c r="AC315" i="9"/>
  <c r="AC316" i="9"/>
  <c r="AC317" i="9"/>
  <c r="AC318" i="9"/>
  <c r="AC319" i="9"/>
  <c r="AC320" i="9"/>
  <c r="AC321" i="9"/>
  <c r="AC322" i="9"/>
  <c r="AC323" i="9"/>
  <c r="AC324" i="9"/>
  <c r="AC325" i="9"/>
  <c r="AC326" i="9"/>
  <c r="AC327" i="9"/>
  <c r="AC328" i="9"/>
  <c r="AC329" i="9"/>
  <c r="AC330" i="9"/>
  <c r="AC331" i="9"/>
  <c r="AC332" i="9"/>
  <c r="AC333" i="9"/>
  <c r="AC334" i="9"/>
  <c r="AC335" i="9"/>
  <c r="AC336" i="9"/>
  <c r="AC337" i="9"/>
  <c r="AC338" i="9"/>
  <c r="AC339" i="9"/>
  <c r="AC340" i="9"/>
  <c r="AC341" i="9"/>
  <c r="AC342" i="9"/>
  <c r="AC343" i="9"/>
  <c r="AC344" i="9"/>
  <c r="AC345" i="9"/>
  <c r="AC346" i="9"/>
  <c r="AC347" i="9"/>
  <c r="AC348" i="9"/>
  <c r="AC349" i="9"/>
  <c r="AC350" i="9"/>
  <c r="AC351" i="9"/>
  <c r="AC352" i="9"/>
  <c r="AC353" i="9"/>
  <c r="AC354" i="9"/>
  <c r="AC355" i="9"/>
  <c r="AC356" i="9"/>
  <c r="AC357" i="9"/>
  <c r="AC358" i="9"/>
  <c r="AC359" i="9"/>
  <c r="AC360" i="9"/>
  <c r="AC361" i="9"/>
  <c r="AC362" i="9"/>
  <c r="AC363" i="9"/>
  <c r="AC364" i="9"/>
  <c r="AC365" i="9"/>
  <c r="AC366" i="9"/>
  <c r="AC367" i="9"/>
  <c r="AC368" i="9"/>
  <c r="AC369" i="9"/>
  <c r="AC370" i="9"/>
  <c r="AC371" i="9"/>
  <c r="AC372" i="9"/>
  <c r="AC373" i="9"/>
  <c r="AC374" i="9"/>
  <c r="AC375" i="9"/>
  <c r="AC376" i="9"/>
  <c r="AC377" i="9"/>
  <c r="AC378" i="9"/>
  <c r="AC379" i="9"/>
  <c r="AC380" i="9"/>
  <c r="AC381" i="9"/>
  <c r="AC382" i="9"/>
  <c r="AC383" i="9"/>
  <c r="AC384" i="9"/>
  <c r="AC385" i="9"/>
  <c r="AC386" i="9"/>
  <c r="AC387" i="9"/>
  <c r="AC388" i="9"/>
  <c r="AC389" i="9"/>
  <c r="AC390" i="9"/>
  <c r="AC391" i="9"/>
  <c r="AC392" i="9"/>
  <c r="AC393" i="9"/>
  <c r="AC394" i="9"/>
  <c r="AC395" i="9"/>
  <c r="AC396" i="9"/>
  <c r="AC397" i="9"/>
  <c r="AC398" i="9"/>
  <c r="AC399" i="9"/>
  <c r="AC400" i="9"/>
  <c r="AC401" i="9"/>
  <c r="AC402" i="9"/>
  <c r="AC403" i="9"/>
  <c r="AC404" i="9"/>
  <c r="AC405" i="9"/>
  <c r="AC406" i="9"/>
  <c r="AC407" i="9"/>
  <c r="AC408" i="9"/>
  <c r="AC409" i="9"/>
  <c r="AC410" i="9"/>
  <c r="AC411" i="9"/>
  <c r="AC412" i="9"/>
  <c r="AC413" i="9"/>
  <c r="AC414" i="9"/>
  <c r="AC415" i="9"/>
  <c r="AC416" i="9"/>
  <c r="AC417" i="9"/>
  <c r="AC418" i="9"/>
  <c r="AC419" i="9"/>
  <c r="AC420" i="9"/>
  <c r="AC421" i="9"/>
  <c r="AC422" i="9"/>
  <c r="AC423" i="9"/>
  <c r="AC424" i="9"/>
  <c r="AC425" i="9"/>
  <c r="AC426" i="9"/>
  <c r="AC427" i="9"/>
  <c r="AC428" i="9"/>
  <c r="AC429" i="9"/>
  <c r="AC430" i="9"/>
  <c r="AC431" i="9"/>
  <c r="AC432" i="9"/>
  <c r="AC433" i="9"/>
  <c r="AC434" i="9"/>
  <c r="AC435" i="9"/>
  <c r="AC436" i="9"/>
  <c r="AC437" i="9"/>
  <c r="AC438" i="9"/>
  <c r="AC439" i="9"/>
  <c r="AC440" i="9"/>
  <c r="AC441" i="9"/>
  <c r="AC442" i="9"/>
  <c r="AC443" i="9"/>
  <c r="AC444" i="9"/>
  <c r="AC445" i="9"/>
  <c r="AC446" i="9"/>
  <c r="AC447" i="9"/>
  <c r="AC448" i="9"/>
  <c r="AC449" i="9"/>
  <c r="AC450" i="9"/>
  <c r="AC451" i="9"/>
  <c r="AC452" i="9"/>
  <c r="AC453" i="9"/>
  <c r="AC454" i="9"/>
  <c r="AC455" i="9"/>
  <c r="AC456" i="9"/>
  <c r="AC457" i="9"/>
  <c r="AC458" i="9"/>
  <c r="AC459" i="9"/>
  <c r="AC460" i="9"/>
  <c r="AC461" i="9"/>
  <c r="AC462" i="9"/>
  <c r="AC463" i="9"/>
  <c r="AC464" i="9"/>
  <c r="AC465" i="9"/>
  <c r="AC466" i="9"/>
  <c r="AC467" i="9"/>
  <c r="AC468" i="9"/>
  <c r="AC469" i="9"/>
  <c r="AC470" i="9"/>
  <c r="AC471" i="9"/>
  <c r="AC472" i="9"/>
  <c r="AC473" i="9"/>
  <c r="AC474" i="9"/>
  <c r="AC475" i="9"/>
  <c r="AC476" i="9"/>
  <c r="AC477" i="9"/>
  <c r="AC478" i="9"/>
  <c r="AC479" i="9"/>
  <c r="AC480" i="9"/>
  <c r="AC481" i="9"/>
  <c r="AC482" i="9"/>
  <c r="AC483" i="9"/>
  <c r="AC484" i="9"/>
  <c r="AC485" i="9"/>
  <c r="AC486" i="9"/>
  <c r="AC487" i="9"/>
  <c r="AC488" i="9"/>
  <c r="AC489" i="9"/>
  <c r="AC490" i="9"/>
  <c r="AC491" i="9"/>
  <c r="AC492" i="9"/>
  <c r="AC493" i="9"/>
  <c r="AC494" i="9"/>
  <c r="AC495" i="9"/>
  <c r="AC496" i="9"/>
  <c r="AC497" i="9"/>
  <c r="AC498" i="9"/>
  <c r="AC499" i="9"/>
  <c r="AC500" i="9"/>
  <c r="AC501" i="9"/>
  <c r="AC502" i="9"/>
  <c r="AC503" i="9"/>
  <c r="AC504" i="9"/>
  <c r="AC505" i="9"/>
  <c r="AC506" i="9"/>
  <c r="AC507" i="9"/>
  <c r="AC508" i="9"/>
  <c r="AC509" i="9"/>
  <c r="AC510" i="9"/>
  <c r="AC511" i="9"/>
  <c r="AC512" i="9"/>
  <c r="AC513" i="9"/>
  <c r="AC514" i="9"/>
  <c r="AC515" i="9"/>
  <c r="AC516" i="9"/>
  <c r="AC517" i="9"/>
  <c r="AC518" i="9"/>
  <c r="AC519" i="9"/>
  <c r="AC520" i="9"/>
  <c r="AC521" i="9"/>
  <c r="AC522" i="9"/>
  <c r="AC523" i="9"/>
  <c r="AC524" i="9"/>
  <c r="AC525" i="9"/>
  <c r="AC526" i="9"/>
  <c r="AC527" i="9"/>
  <c r="AC528" i="9"/>
  <c r="AC529" i="9"/>
  <c r="AC530" i="9"/>
  <c r="AC531" i="9"/>
  <c r="AC532" i="9"/>
  <c r="AC533" i="9"/>
  <c r="AC534" i="9"/>
  <c r="AC535" i="9"/>
  <c r="AC536" i="9"/>
  <c r="AC537" i="9"/>
  <c r="AC538" i="9"/>
  <c r="AC539" i="9"/>
  <c r="AC540" i="9"/>
  <c r="AC541" i="9"/>
  <c r="AC542" i="9"/>
  <c r="AC543" i="9"/>
  <c r="AC544" i="9"/>
  <c r="AC545" i="9"/>
  <c r="AC546" i="9"/>
  <c r="AC547" i="9"/>
  <c r="AC548" i="9"/>
  <c r="AC549" i="9"/>
  <c r="AC550" i="9"/>
  <c r="AC551" i="9"/>
  <c r="AC552" i="9"/>
  <c r="AC553" i="9"/>
  <c r="AC554" i="9"/>
  <c r="AC555" i="9"/>
  <c r="AC556" i="9"/>
  <c r="AC557" i="9"/>
  <c r="AC558" i="9"/>
  <c r="AC559" i="9"/>
  <c r="AC560" i="9"/>
  <c r="AC561" i="9"/>
  <c r="AC562" i="9"/>
  <c r="AC563" i="9"/>
  <c r="AC564" i="9"/>
  <c r="AC565" i="9"/>
  <c r="AC566" i="9"/>
  <c r="AC567" i="9"/>
  <c r="AC568" i="9"/>
  <c r="AC569" i="9"/>
  <c r="AC570" i="9"/>
  <c r="AC571" i="9"/>
  <c r="AC572" i="9"/>
  <c r="AC573" i="9"/>
  <c r="AC574" i="9"/>
  <c r="AC575" i="9"/>
  <c r="AC576" i="9"/>
  <c r="AC577" i="9"/>
  <c r="AC578" i="9"/>
  <c r="AC579" i="9"/>
  <c r="AC580" i="9"/>
  <c r="AC581" i="9"/>
  <c r="AC582" i="9"/>
  <c r="AC583" i="9"/>
  <c r="AC584" i="9"/>
  <c r="AC585" i="9"/>
  <c r="AC586" i="9"/>
  <c r="AC587" i="9"/>
  <c r="AC588" i="9"/>
  <c r="AC589" i="9"/>
  <c r="AC590" i="9"/>
  <c r="AC591" i="9"/>
  <c r="AC592" i="9"/>
  <c r="AC593" i="9"/>
  <c r="AC594" i="9"/>
  <c r="AC595" i="9"/>
  <c r="AC596" i="9"/>
  <c r="AC597" i="9"/>
  <c r="AC598" i="9"/>
  <c r="AC599" i="9"/>
  <c r="AC600" i="9"/>
  <c r="AC601" i="9"/>
  <c r="AC602" i="9"/>
  <c r="AC603" i="9"/>
  <c r="AC604" i="9"/>
  <c r="AC605" i="9"/>
  <c r="AC606" i="9"/>
  <c r="AC607" i="9"/>
  <c r="AC608" i="9"/>
  <c r="AC609" i="9"/>
  <c r="AC610" i="9"/>
  <c r="AC611" i="9"/>
  <c r="AC612" i="9"/>
  <c r="AC613" i="9"/>
  <c r="AC614" i="9"/>
  <c r="AC615" i="9"/>
  <c r="AC616" i="9"/>
  <c r="AC617" i="9"/>
  <c r="AC618" i="9"/>
  <c r="AC619" i="9"/>
  <c r="AC620" i="9"/>
  <c r="AC621" i="9"/>
  <c r="AC622" i="9"/>
  <c r="AC623" i="9"/>
  <c r="AC624" i="9"/>
  <c r="AC625" i="9"/>
  <c r="AC626" i="9"/>
  <c r="AC627" i="9"/>
  <c r="AC628" i="9"/>
  <c r="AC629" i="9"/>
  <c r="AC630" i="9"/>
  <c r="AC631" i="9"/>
  <c r="AC632" i="9"/>
  <c r="AC633" i="9"/>
  <c r="AC634" i="9"/>
  <c r="AC635" i="9"/>
  <c r="AC636" i="9"/>
  <c r="AC637" i="9"/>
  <c r="AC638" i="9"/>
  <c r="AC639" i="9"/>
  <c r="AC640" i="9"/>
  <c r="AC641" i="9"/>
  <c r="AC642" i="9"/>
  <c r="AC643" i="9"/>
  <c r="AC644" i="9"/>
  <c r="AC645" i="9"/>
  <c r="AC646" i="9"/>
  <c r="AC647" i="9"/>
  <c r="AC648" i="9"/>
  <c r="AC649" i="9"/>
  <c r="AC650" i="9"/>
  <c r="AC651" i="9"/>
  <c r="AC652" i="9"/>
  <c r="AC653" i="9"/>
  <c r="AC654" i="9"/>
  <c r="AC655" i="9"/>
  <c r="AC656" i="9"/>
  <c r="AC657" i="9"/>
  <c r="AC658" i="9"/>
  <c r="AC659" i="9"/>
  <c r="AC660" i="9"/>
  <c r="AC661" i="9"/>
  <c r="AC662" i="9"/>
  <c r="AC663" i="9"/>
  <c r="AC664" i="9"/>
  <c r="AC665" i="9"/>
  <c r="AC666" i="9"/>
  <c r="AC667" i="9"/>
  <c r="AC668" i="9"/>
  <c r="AC669" i="9"/>
  <c r="AC670" i="9"/>
  <c r="AC671" i="9"/>
  <c r="AC672" i="9"/>
  <c r="AC673" i="9"/>
  <c r="AC674" i="9"/>
  <c r="AC675" i="9"/>
  <c r="AC676" i="9"/>
  <c r="AC677" i="9"/>
  <c r="AC678" i="9"/>
  <c r="AC679" i="9"/>
  <c r="AC680" i="9"/>
  <c r="AC681" i="9"/>
  <c r="AC682" i="9"/>
  <c r="AC683" i="9"/>
  <c r="AC684" i="9"/>
  <c r="AC685" i="9"/>
  <c r="AC686" i="9"/>
  <c r="AC687" i="9"/>
  <c r="AC688" i="9"/>
  <c r="AC689" i="9"/>
  <c r="AC690" i="9"/>
  <c r="AC691" i="9"/>
  <c r="AC692" i="9"/>
  <c r="AC693" i="9"/>
  <c r="AC694" i="9"/>
  <c r="AC695" i="9"/>
  <c r="AC696" i="9"/>
  <c r="AC697" i="9"/>
  <c r="AC698" i="9"/>
  <c r="AC699" i="9"/>
  <c r="AC700" i="9"/>
  <c r="AC701" i="9"/>
  <c r="AC702" i="9"/>
  <c r="AC703" i="9"/>
  <c r="AC704" i="9"/>
  <c r="AC705" i="9"/>
  <c r="AC706" i="9"/>
  <c r="AC707" i="9"/>
  <c r="AC708" i="9"/>
  <c r="AC709" i="9"/>
  <c r="AC710" i="9"/>
  <c r="AC711" i="9"/>
  <c r="AC712" i="9"/>
  <c r="AC713" i="9"/>
  <c r="AC714" i="9"/>
  <c r="AC715" i="9"/>
  <c r="AC716" i="9"/>
  <c r="AC717" i="9"/>
  <c r="AC718" i="9"/>
  <c r="AC719" i="9"/>
  <c r="AC720" i="9"/>
  <c r="AC721" i="9"/>
  <c r="AC722" i="9"/>
  <c r="AC723" i="9"/>
  <c r="AC724" i="9"/>
  <c r="AC725" i="9"/>
  <c r="AC726" i="9"/>
  <c r="AC727" i="9"/>
  <c r="AC728" i="9"/>
  <c r="AC729" i="9"/>
  <c r="AC730" i="9"/>
  <c r="AC731" i="9"/>
  <c r="AC732" i="9"/>
  <c r="AC733" i="9"/>
  <c r="AC734" i="9"/>
  <c r="AC735" i="9"/>
  <c r="AC736" i="9"/>
  <c r="AC737" i="9"/>
  <c r="AC738" i="9"/>
  <c r="AC739" i="9"/>
  <c r="AC740" i="9"/>
  <c r="AC741" i="9"/>
  <c r="AC742" i="9"/>
  <c r="AC743" i="9"/>
  <c r="AC744" i="9"/>
  <c r="AC745" i="9"/>
  <c r="AC746" i="9"/>
  <c r="AC747" i="9"/>
  <c r="AC748" i="9"/>
  <c r="AC749" i="9"/>
  <c r="AC750" i="9"/>
  <c r="AC751" i="9"/>
  <c r="AC752" i="9"/>
  <c r="AC753" i="9"/>
  <c r="AC754" i="9"/>
  <c r="AC755" i="9"/>
  <c r="AC756" i="9"/>
  <c r="AC757" i="9"/>
  <c r="AC758" i="9"/>
  <c r="AC759" i="9"/>
  <c r="AC760" i="9"/>
  <c r="AC761" i="9"/>
  <c r="AC762" i="9"/>
  <c r="AC763" i="9"/>
  <c r="AC764" i="9"/>
  <c r="AC765" i="9"/>
  <c r="AC766" i="9"/>
  <c r="AC767" i="9"/>
  <c r="AC768" i="9"/>
  <c r="AC769" i="9"/>
  <c r="AC770" i="9"/>
  <c r="AC771" i="9"/>
  <c r="AC772" i="9"/>
  <c r="AC773" i="9"/>
  <c r="AC774" i="9"/>
  <c r="AC775" i="9"/>
  <c r="AC776" i="9"/>
  <c r="AC777" i="9"/>
  <c r="AC778" i="9"/>
  <c r="AC779" i="9"/>
  <c r="AC780" i="9"/>
  <c r="AC781" i="9"/>
  <c r="AC782" i="9"/>
  <c r="AC783" i="9"/>
  <c r="AC784" i="9"/>
  <c r="AC785" i="9"/>
  <c r="AC786" i="9"/>
  <c r="AC787" i="9"/>
  <c r="AC788" i="9"/>
  <c r="AC789" i="9"/>
  <c r="AC790" i="9"/>
  <c r="AC791" i="9"/>
  <c r="AC792" i="9"/>
  <c r="AC793" i="9"/>
  <c r="AC794" i="9"/>
  <c r="AC795" i="9"/>
  <c r="AC796" i="9"/>
  <c r="AC797" i="9"/>
  <c r="AC798" i="9"/>
  <c r="AC799" i="9"/>
  <c r="AC800" i="9"/>
  <c r="AC801" i="9"/>
  <c r="AC802" i="9"/>
  <c r="AC803" i="9"/>
  <c r="AC804" i="9"/>
  <c r="AC805" i="9"/>
  <c r="AC806" i="9"/>
  <c r="AC807" i="9"/>
  <c r="AC808" i="9"/>
  <c r="AC809" i="9"/>
  <c r="AC810" i="9"/>
  <c r="AC811" i="9"/>
  <c r="AC812" i="9"/>
  <c r="AC813" i="9"/>
  <c r="AC814" i="9"/>
  <c r="AC815" i="9"/>
  <c r="AC816" i="9"/>
  <c r="AC817" i="9"/>
  <c r="AC818" i="9"/>
  <c r="AC819" i="9"/>
  <c r="AC820" i="9"/>
  <c r="AC821" i="9"/>
  <c r="AC822" i="9"/>
  <c r="AC823" i="9"/>
  <c r="AC824" i="9"/>
  <c r="AC825" i="9"/>
  <c r="AC826" i="9"/>
  <c r="AC827" i="9"/>
  <c r="AC828" i="9"/>
  <c r="AC829" i="9"/>
  <c r="AC830" i="9"/>
  <c r="AC831" i="9"/>
  <c r="AC832" i="9"/>
  <c r="AC833" i="9"/>
  <c r="AC834" i="9"/>
  <c r="AC835" i="9"/>
  <c r="AC836" i="9"/>
  <c r="AC837" i="9"/>
  <c r="AC838" i="9"/>
  <c r="AC839" i="9"/>
  <c r="AC840" i="9"/>
  <c r="AC841" i="9"/>
  <c r="AC842" i="9"/>
  <c r="AC843" i="9"/>
  <c r="AC844" i="9"/>
  <c r="AC845" i="9"/>
  <c r="AC846" i="9"/>
  <c r="AC847" i="9"/>
  <c r="AC848" i="9"/>
  <c r="AC849" i="9"/>
  <c r="AC850" i="9"/>
  <c r="AC851" i="9"/>
  <c r="AC852" i="9"/>
  <c r="AC853" i="9"/>
  <c r="AC854" i="9"/>
  <c r="AC855" i="9"/>
  <c r="AC856" i="9"/>
  <c r="AC857" i="9"/>
  <c r="AC858" i="9"/>
  <c r="AC859" i="9"/>
  <c r="AC860" i="9"/>
  <c r="AC861" i="9"/>
  <c r="AC862" i="9"/>
  <c r="AC863" i="9"/>
  <c r="AC864" i="9"/>
  <c r="AC865" i="9"/>
  <c r="AC866" i="9"/>
  <c r="AC867" i="9"/>
  <c r="AC868" i="9"/>
  <c r="AC869" i="9"/>
  <c r="AC870" i="9"/>
  <c r="AC871" i="9"/>
  <c r="AC872" i="9"/>
  <c r="AC873" i="9"/>
  <c r="AC874" i="9"/>
  <c r="AC875" i="9"/>
  <c r="AC876" i="9"/>
  <c r="AC877" i="9"/>
  <c r="AC878" i="9"/>
  <c r="AC879" i="9"/>
  <c r="AC880" i="9"/>
  <c r="AC881" i="9"/>
  <c r="AC882" i="9"/>
  <c r="AC883" i="9"/>
  <c r="AC884" i="9"/>
  <c r="AC885" i="9"/>
  <c r="AC886" i="9"/>
  <c r="AC887" i="9"/>
  <c r="AC888" i="9"/>
  <c r="AC889" i="9"/>
  <c r="AC890" i="9"/>
  <c r="AC891" i="9"/>
  <c r="AC892" i="9"/>
  <c r="AC893" i="9"/>
  <c r="AC894" i="9"/>
  <c r="AC895" i="9"/>
  <c r="AC896" i="9"/>
  <c r="AC897" i="9"/>
  <c r="AC898" i="9"/>
  <c r="AC899" i="9"/>
  <c r="AC900" i="9"/>
  <c r="AC901" i="9"/>
  <c r="AC902" i="9"/>
  <c r="AC903" i="9"/>
  <c r="AC904" i="9"/>
  <c r="AC905" i="9"/>
  <c r="AC906" i="9"/>
  <c r="AC907" i="9"/>
  <c r="AC908" i="9"/>
  <c r="AC909" i="9"/>
  <c r="AC910" i="9"/>
  <c r="AC911" i="9"/>
  <c r="AC912" i="9"/>
  <c r="AC913" i="9"/>
  <c r="AC914" i="9"/>
  <c r="AC915" i="9"/>
  <c r="AC916" i="9"/>
  <c r="AC917" i="9"/>
  <c r="AC918" i="9"/>
  <c r="AC919" i="9"/>
  <c r="AC920" i="9"/>
  <c r="AC921" i="9"/>
  <c r="AC922" i="9"/>
  <c r="AC923" i="9"/>
  <c r="AC924" i="9"/>
  <c r="AC925" i="9"/>
  <c r="AC926" i="9"/>
  <c r="AC927" i="9"/>
  <c r="AC928" i="9"/>
  <c r="AC929" i="9"/>
  <c r="AC930" i="9"/>
  <c r="AC931" i="9"/>
  <c r="AC932" i="9"/>
  <c r="AC933" i="9"/>
  <c r="AC934" i="9"/>
  <c r="AC935" i="9"/>
  <c r="AC936" i="9"/>
  <c r="AC937" i="9"/>
  <c r="AC938" i="9"/>
  <c r="AC939" i="9"/>
  <c r="AC940" i="9"/>
  <c r="AC941" i="9"/>
  <c r="AC942" i="9"/>
  <c r="AC943" i="9"/>
  <c r="AC944" i="9"/>
  <c r="AC945" i="9"/>
  <c r="AC946" i="9"/>
  <c r="AC947" i="9"/>
  <c r="AC948" i="9"/>
  <c r="AC949" i="9"/>
  <c r="AC950" i="9"/>
  <c r="AC951" i="9"/>
  <c r="AC952" i="9"/>
  <c r="AC953" i="9"/>
  <c r="AC954" i="9"/>
  <c r="AC955" i="9"/>
  <c r="AC956" i="9"/>
  <c r="AC957" i="9"/>
  <c r="AC958" i="9"/>
  <c r="AC959" i="9"/>
  <c r="AC960" i="9"/>
  <c r="AC961" i="9"/>
  <c r="AC962" i="9"/>
  <c r="AC963" i="9"/>
  <c r="AC964" i="9"/>
  <c r="AC965" i="9"/>
  <c r="AC966" i="9"/>
  <c r="AC967" i="9"/>
  <c r="AC968" i="9"/>
  <c r="AC969" i="9"/>
  <c r="AC970" i="9"/>
  <c r="AC971" i="9"/>
  <c r="AC972" i="9"/>
  <c r="AC973" i="9"/>
  <c r="AC974" i="9"/>
  <c r="AC975" i="9"/>
  <c r="AC976" i="9"/>
  <c r="AC977" i="9"/>
  <c r="AC978" i="9"/>
  <c r="AC979" i="9"/>
  <c r="AC980" i="9"/>
  <c r="AC981" i="9"/>
  <c r="AC982" i="9"/>
  <c r="AC983" i="9"/>
  <c r="AC984" i="9"/>
  <c r="AC985" i="9"/>
  <c r="AC986" i="9"/>
  <c r="AC987" i="9"/>
  <c r="AC988" i="9"/>
  <c r="AC989" i="9"/>
  <c r="AC990" i="9"/>
  <c r="AC991" i="9"/>
  <c r="AC992" i="9"/>
  <c r="AC993" i="9"/>
  <c r="AC994" i="9"/>
  <c r="AC995" i="9"/>
  <c r="AC996" i="9"/>
  <c r="AC997" i="9"/>
  <c r="AC998" i="9"/>
  <c r="AC999" i="9"/>
  <c r="AC1000" i="9"/>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150" i="8"/>
  <c r="AH151" i="8"/>
  <c r="AH152" i="8"/>
  <c r="AH153" i="8"/>
  <c r="AH154" i="8"/>
  <c r="AH155" i="8"/>
  <c r="AH156" i="8"/>
  <c r="AH157" i="8"/>
  <c r="AH158" i="8"/>
  <c r="AH159" i="8"/>
  <c r="AH160" i="8"/>
  <c r="AH161" i="8"/>
  <c r="AH162" i="8"/>
  <c r="AH163" i="8"/>
  <c r="AH164" i="8"/>
  <c r="AH165" i="8"/>
  <c r="AH166" i="8"/>
  <c r="AH167" i="8"/>
  <c r="AH168" i="8"/>
  <c r="AH169" i="8"/>
  <c r="AH170" i="8"/>
  <c r="AH171" i="8"/>
  <c r="AH172" i="8"/>
  <c r="AH173" i="8"/>
  <c r="AH174" i="8"/>
  <c r="AH175" i="8"/>
  <c r="AH176" i="8"/>
  <c r="AH177" i="8"/>
  <c r="AH178" i="8"/>
  <c r="AH179" i="8"/>
  <c r="AH180" i="8"/>
  <c r="AH181" i="8"/>
  <c r="AH182" i="8"/>
  <c r="AH183" i="8"/>
  <c r="AH184" i="8"/>
  <c r="AH185" i="8"/>
  <c r="AH186" i="8"/>
  <c r="AH187" i="8"/>
  <c r="AH188" i="8"/>
  <c r="AH189" i="8"/>
  <c r="AH190" i="8"/>
  <c r="AH191" i="8"/>
  <c r="AH192" i="8"/>
  <c r="AH193" i="8"/>
  <c r="AH194" i="8"/>
  <c r="AH195" i="8"/>
  <c r="AH196" i="8"/>
  <c r="AH197" i="8"/>
  <c r="AH198" i="8"/>
  <c r="AH199" i="8"/>
  <c r="AH200" i="8"/>
  <c r="AH201" i="8"/>
  <c r="AH202" i="8"/>
  <c r="AH203" i="8"/>
  <c r="AH204" i="8"/>
  <c r="AH205" i="8"/>
  <c r="AH206" i="8"/>
  <c r="AH207" i="8"/>
  <c r="AH208" i="8"/>
  <c r="AH209" i="8"/>
  <c r="AH210" i="8"/>
  <c r="AH211" i="8"/>
  <c r="AH212" i="8"/>
  <c r="AH213" i="8"/>
  <c r="AH214" i="8"/>
  <c r="AH215" i="8"/>
  <c r="AH216" i="8"/>
  <c r="AH217" i="8"/>
  <c r="AH218" i="8"/>
  <c r="AH219" i="8"/>
  <c r="AH220" i="8"/>
  <c r="AH221" i="8"/>
  <c r="AH222" i="8"/>
  <c r="AH223" i="8"/>
  <c r="AH224" i="8"/>
  <c r="AH225" i="8"/>
  <c r="AH226" i="8"/>
  <c r="AH227" i="8"/>
  <c r="AH228" i="8"/>
  <c r="AH229" i="8"/>
  <c r="AH230" i="8"/>
  <c r="AH231" i="8"/>
  <c r="AH232" i="8"/>
  <c r="AH233" i="8"/>
  <c r="AH234" i="8"/>
  <c r="AH235" i="8"/>
  <c r="AH236" i="8"/>
  <c r="AH237" i="8"/>
  <c r="AH238" i="8"/>
  <c r="AH239" i="8"/>
  <c r="AH240" i="8"/>
  <c r="AH241" i="8"/>
  <c r="AH242" i="8"/>
  <c r="AH243" i="8"/>
  <c r="AH244" i="8"/>
  <c r="AH245" i="8"/>
  <c r="AH246" i="8"/>
  <c r="AH247" i="8"/>
  <c r="AH248" i="8"/>
  <c r="AH249" i="8"/>
  <c r="AH250" i="8"/>
  <c r="AH251" i="8"/>
  <c r="AH252" i="8"/>
  <c r="AH253" i="8"/>
  <c r="AH254" i="8"/>
  <c r="AH255" i="8"/>
  <c r="AH256" i="8"/>
  <c r="AH257" i="8"/>
  <c r="AH258" i="8"/>
  <c r="AH259" i="8"/>
  <c r="AH260" i="8"/>
  <c r="AH261" i="8"/>
  <c r="AH262" i="8"/>
  <c r="AH263" i="8"/>
  <c r="AH264" i="8"/>
  <c r="AH265" i="8"/>
  <c r="AH266" i="8"/>
  <c r="AH267" i="8"/>
  <c r="AH268" i="8"/>
  <c r="AH269" i="8"/>
  <c r="AH270" i="8"/>
  <c r="AH271" i="8"/>
  <c r="AH272" i="8"/>
  <c r="AH273" i="8"/>
  <c r="AH274" i="8"/>
  <c r="AH275" i="8"/>
  <c r="AH276" i="8"/>
  <c r="AH277" i="8"/>
  <c r="AH278" i="8"/>
  <c r="AH279" i="8"/>
  <c r="AH280" i="8"/>
  <c r="AH281" i="8"/>
  <c r="AH282" i="8"/>
  <c r="AH283" i="8"/>
  <c r="AH284" i="8"/>
  <c r="AH285" i="8"/>
  <c r="AH286" i="8"/>
  <c r="AH287" i="8"/>
  <c r="AH288" i="8"/>
  <c r="AH289" i="8"/>
  <c r="AH290" i="8"/>
  <c r="AH291" i="8"/>
  <c r="AH292" i="8"/>
  <c r="AH293" i="8"/>
  <c r="AH294" i="8"/>
  <c r="AH295" i="8"/>
  <c r="AH296" i="8"/>
  <c r="AH297" i="8"/>
  <c r="AH298" i="8"/>
  <c r="AH299" i="8"/>
  <c r="AH300" i="8"/>
  <c r="AH301" i="8"/>
  <c r="AH302" i="8"/>
  <c r="AH303" i="8"/>
  <c r="AH304" i="8"/>
  <c r="AH305" i="8"/>
  <c r="AH306" i="8"/>
  <c r="AH307" i="8"/>
  <c r="AH308" i="8"/>
  <c r="AH309" i="8"/>
  <c r="AH310" i="8"/>
  <c r="AH311" i="8"/>
  <c r="AH312" i="8"/>
  <c r="AH313" i="8"/>
  <c r="AH314" i="8"/>
  <c r="AH315" i="8"/>
  <c r="AH316" i="8"/>
  <c r="AH317" i="8"/>
  <c r="AH318" i="8"/>
  <c r="AH319" i="8"/>
  <c r="AH320" i="8"/>
  <c r="AH321" i="8"/>
  <c r="AH322" i="8"/>
  <c r="AH323" i="8"/>
  <c r="AH324" i="8"/>
  <c r="AH325" i="8"/>
  <c r="AH326" i="8"/>
  <c r="AH327" i="8"/>
  <c r="AH328" i="8"/>
  <c r="AH329" i="8"/>
  <c r="AH330" i="8"/>
  <c r="AH331" i="8"/>
  <c r="AH332" i="8"/>
  <c r="AH333" i="8"/>
  <c r="AH334" i="8"/>
  <c r="AH335" i="8"/>
  <c r="AH336" i="8"/>
  <c r="AH337" i="8"/>
  <c r="AH338" i="8"/>
  <c r="AH339" i="8"/>
  <c r="AH340" i="8"/>
  <c r="AH341" i="8"/>
  <c r="AH342" i="8"/>
  <c r="AH343" i="8"/>
  <c r="AH344" i="8"/>
  <c r="AH345" i="8"/>
  <c r="AH346" i="8"/>
  <c r="AH347" i="8"/>
  <c r="AH348" i="8"/>
  <c r="AH349" i="8"/>
  <c r="AH350" i="8"/>
  <c r="AH351" i="8"/>
  <c r="AH352" i="8"/>
  <c r="AH353" i="8"/>
  <c r="AH354" i="8"/>
  <c r="AH355" i="8"/>
  <c r="AH356" i="8"/>
  <c r="AH357" i="8"/>
  <c r="AH358" i="8"/>
  <c r="AH359" i="8"/>
  <c r="AH360" i="8"/>
  <c r="AH361" i="8"/>
  <c r="AH362" i="8"/>
  <c r="AH363" i="8"/>
  <c r="AH364" i="8"/>
  <c r="AH365" i="8"/>
  <c r="AH366" i="8"/>
  <c r="AH367" i="8"/>
  <c r="AH368" i="8"/>
  <c r="AH369" i="8"/>
  <c r="AH370" i="8"/>
  <c r="AH371" i="8"/>
  <c r="AH372" i="8"/>
  <c r="AH373" i="8"/>
  <c r="AH374" i="8"/>
  <c r="AH375" i="8"/>
  <c r="AH376" i="8"/>
  <c r="AH377" i="8"/>
  <c r="AH378" i="8"/>
  <c r="AH379" i="8"/>
  <c r="AH380" i="8"/>
  <c r="AH381" i="8"/>
  <c r="AH382" i="8"/>
  <c r="AH383" i="8"/>
  <c r="AH384" i="8"/>
  <c r="AH385" i="8"/>
  <c r="AH386" i="8"/>
  <c r="AH387" i="8"/>
  <c r="AH388" i="8"/>
  <c r="AH389" i="8"/>
  <c r="AH390" i="8"/>
  <c r="AH391" i="8"/>
  <c r="AH392" i="8"/>
  <c r="AH393" i="8"/>
  <c r="AH394" i="8"/>
  <c r="AH395" i="8"/>
  <c r="AH396" i="8"/>
  <c r="AH397" i="8"/>
  <c r="AH398" i="8"/>
  <c r="AH399" i="8"/>
  <c r="AH400" i="8"/>
  <c r="AH401" i="8"/>
  <c r="AH402" i="8"/>
  <c r="AH403" i="8"/>
  <c r="AH404" i="8"/>
  <c r="AH405" i="8"/>
  <c r="AH406" i="8"/>
  <c r="AH407" i="8"/>
  <c r="AH408" i="8"/>
  <c r="AH409" i="8"/>
  <c r="AH410" i="8"/>
  <c r="AH411" i="8"/>
  <c r="AH412" i="8"/>
  <c r="AH413" i="8"/>
  <c r="AH414" i="8"/>
  <c r="AH415" i="8"/>
  <c r="AH416" i="8"/>
  <c r="AH417" i="8"/>
  <c r="AH418" i="8"/>
  <c r="AH419" i="8"/>
  <c r="AH420" i="8"/>
  <c r="AH421" i="8"/>
  <c r="AH422" i="8"/>
  <c r="AH423" i="8"/>
  <c r="AH424" i="8"/>
  <c r="AH425" i="8"/>
  <c r="AH426" i="8"/>
  <c r="AH427" i="8"/>
  <c r="AH428" i="8"/>
  <c r="AH429" i="8"/>
  <c r="AH430" i="8"/>
  <c r="AH431" i="8"/>
  <c r="AH432" i="8"/>
  <c r="AH433" i="8"/>
  <c r="AH434" i="8"/>
  <c r="AH435" i="8"/>
  <c r="AH436" i="8"/>
  <c r="AH437" i="8"/>
  <c r="AH438" i="8"/>
  <c r="AH439" i="8"/>
  <c r="AH440" i="8"/>
  <c r="AH441" i="8"/>
  <c r="AH442" i="8"/>
  <c r="AH443" i="8"/>
  <c r="AH444" i="8"/>
  <c r="AH445" i="8"/>
  <c r="AH446" i="8"/>
  <c r="AH447" i="8"/>
  <c r="AH448" i="8"/>
  <c r="AH449" i="8"/>
  <c r="AH450" i="8"/>
  <c r="AH451" i="8"/>
  <c r="AH452" i="8"/>
  <c r="AH453" i="8"/>
  <c r="AH454" i="8"/>
  <c r="AH455" i="8"/>
  <c r="AH456" i="8"/>
  <c r="AH457" i="8"/>
  <c r="AH458" i="8"/>
  <c r="AH459" i="8"/>
  <c r="AH460" i="8"/>
  <c r="AH461" i="8"/>
  <c r="AH462" i="8"/>
  <c r="AH463" i="8"/>
  <c r="AH464" i="8"/>
  <c r="AH465" i="8"/>
  <c r="AH466" i="8"/>
  <c r="AH467" i="8"/>
  <c r="AH468" i="8"/>
  <c r="AH469" i="8"/>
  <c r="AH470" i="8"/>
  <c r="AH471" i="8"/>
  <c r="AH472" i="8"/>
  <c r="AH473" i="8"/>
  <c r="AH474" i="8"/>
  <c r="AH475" i="8"/>
  <c r="AH476" i="8"/>
  <c r="AH477" i="8"/>
  <c r="AH478" i="8"/>
  <c r="AH479" i="8"/>
  <c r="AH480" i="8"/>
  <c r="AH481" i="8"/>
  <c r="AH482" i="8"/>
  <c r="AH483" i="8"/>
  <c r="AH484" i="8"/>
  <c r="AH485" i="8"/>
  <c r="AH486" i="8"/>
  <c r="AH487" i="8"/>
  <c r="AH488" i="8"/>
  <c r="AH489" i="8"/>
  <c r="AH490" i="8"/>
  <c r="AH491" i="8"/>
  <c r="AH492" i="8"/>
  <c r="AH493" i="8"/>
  <c r="AH494" i="8"/>
  <c r="AH495" i="8"/>
  <c r="AH496" i="8"/>
  <c r="AH497" i="8"/>
  <c r="AH498" i="8"/>
  <c r="AH499" i="8"/>
  <c r="AH500" i="8"/>
  <c r="AH501" i="8"/>
  <c r="AH502" i="8"/>
  <c r="AH503" i="8"/>
  <c r="AH504" i="8"/>
  <c r="AH505" i="8"/>
  <c r="AH506" i="8"/>
  <c r="AH507" i="8"/>
  <c r="AH508" i="8"/>
  <c r="AH509" i="8"/>
  <c r="AH510" i="8"/>
  <c r="AH511" i="8"/>
  <c r="AH512" i="8"/>
  <c r="AH513" i="8"/>
  <c r="AH514" i="8"/>
  <c r="AH515" i="8"/>
  <c r="AH516" i="8"/>
  <c r="AH517" i="8"/>
  <c r="AH518" i="8"/>
  <c r="AH519" i="8"/>
  <c r="AH520" i="8"/>
  <c r="AH521" i="8"/>
  <c r="AH522" i="8"/>
  <c r="AH523" i="8"/>
  <c r="AH524" i="8"/>
  <c r="AH525" i="8"/>
  <c r="AH526" i="8"/>
  <c r="AH527" i="8"/>
  <c r="AH528" i="8"/>
  <c r="AH529" i="8"/>
  <c r="AH530" i="8"/>
  <c r="AH531" i="8"/>
  <c r="AH532" i="8"/>
  <c r="AH533" i="8"/>
  <c r="AH534" i="8"/>
  <c r="AH535" i="8"/>
  <c r="AH536" i="8"/>
  <c r="AH537" i="8"/>
  <c r="AH538" i="8"/>
  <c r="AH539" i="8"/>
  <c r="AH540" i="8"/>
  <c r="AH541" i="8"/>
  <c r="AH542" i="8"/>
  <c r="AH543" i="8"/>
  <c r="AH544" i="8"/>
  <c r="AH545" i="8"/>
  <c r="AH546" i="8"/>
  <c r="AH547" i="8"/>
  <c r="AH548" i="8"/>
  <c r="AH549" i="8"/>
  <c r="AH550" i="8"/>
  <c r="AH551" i="8"/>
  <c r="AH552" i="8"/>
  <c r="AH553" i="8"/>
  <c r="AH554" i="8"/>
  <c r="AH555" i="8"/>
  <c r="AH556" i="8"/>
  <c r="AH557" i="8"/>
  <c r="AH558" i="8"/>
  <c r="AH559" i="8"/>
  <c r="AH560" i="8"/>
  <c r="AH561" i="8"/>
  <c r="AH562" i="8"/>
  <c r="AH563" i="8"/>
  <c r="AH564" i="8"/>
  <c r="AH565" i="8"/>
  <c r="AH566" i="8"/>
  <c r="AH567" i="8"/>
  <c r="AH568" i="8"/>
  <c r="AH569" i="8"/>
  <c r="AH570" i="8"/>
  <c r="AH571" i="8"/>
  <c r="AH572" i="8"/>
  <c r="AH573" i="8"/>
  <c r="AH574" i="8"/>
  <c r="AH575" i="8"/>
  <c r="AH576" i="8"/>
  <c r="AH577" i="8"/>
  <c r="AH578" i="8"/>
  <c r="AH579" i="8"/>
  <c r="AH580" i="8"/>
  <c r="AH581" i="8"/>
  <c r="AH582" i="8"/>
  <c r="AH583" i="8"/>
  <c r="AH584" i="8"/>
  <c r="AH585" i="8"/>
  <c r="AH586" i="8"/>
  <c r="AH587" i="8"/>
  <c r="AH588" i="8"/>
  <c r="AH589" i="8"/>
  <c r="AH590" i="8"/>
  <c r="AH591" i="8"/>
  <c r="AH592" i="8"/>
  <c r="AH593" i="8"/>
  <c r="AH594" i="8"/>
  <c r="AH595" i="8"/>
  <c r="AH596" i="8"/>
  <c r="AH597" i="8"/>
  <c r="AH598" i="8"/>
  <c r="AH599" i="8"/>
  <c r="AH600" i="8"/>
  <c r="AH601" i="8"/>
  <c r="AH602" i="8"/>
  <c r="AH603" i="8"/>
  <c r="AH604" i="8"/>
  <c r="AH605" i="8"/>
  <c r="AH606" i="8"/>
  <c r="AH607" i="8"/>
  <c r="AH608" i="8"/>
  <c r="AH609" i="8"/>
  <c r="AH610" i="8"/>
  <c r="AH611" i="8"/>
  <c r="AH612" i="8"/>
  <c r="AH613" i="8"/>
  <c r="AH614" i="8"/>
  <c r="AH615" i="8"/>
  <c r="AH616" i="8"/>
  <c r="AH617" i="8"/>
  <c r="AH618" i="8"/>
  <c r="AH619" i="8"/>
  <c r="AH620" i="8"/>
  <c r="AH621" i="8"/>
  <c r="AH622" i="8"/>
  <c r="AH623" i="8"/>
  <c r="AH624" i="8"/>
  <c r="AH625" i="8"/>
  <c r="AH626" i="8"/>
  <c r="AH627" i="8"/>
  <c r="AH628" i="8"/>
  <c r="AH629" i="8"/>
  <c r="AH630" i="8"/>
  <c r="AH631" i="8"/>
  <c r="AH632" i="8"/>
  <c r="AH633" i="8"/>
  <c r="AH634" i="8"/>
  <c r="AH635" i="8"/>
  <c r="AH636" i="8"/>
  <c r="AH637" i="8"/>
  <c r="AH638" i="8"/>
  <c r="AH639" i="8"/>
  <c r="AH640" i="8"/>
  <c r="AH641" i="8"/>
  <c r="AH642" i="8"/>
  <c r="AH643" i="8"/>
  <c r="AH644" i="8"/>
  <c r="AH645" i="8"/>
  <c r="AH646" i="8"/>
  <c r="AH647" i="8"/>
  <c r="AH648" i="8"/>
  <c r="AH649" i="8"/>
  <c r="AH650" i="8"/>
  <c r="AH651" i="8"/>
  <c r="AH652" i="8"/>
  <c r="AH653" i="8"/>
  <c r="AH654" i="8"/>
  <c r="AH655" i="8"/>
  <c r="AH656" i="8"/>
  <c r="AH657" i="8"/>
  <c r="AH658" i="8"/>
  <c r="AH659" i="8"/>
  <c r="AH660" i="8"/>
  <c r="AH661" i="8"/>
  <c r="AH662" i="8"/>
  <c r="AH663" i="8"/>
  <c r="AH664" i="8"/>
  <c r="AH665" i="8"/>
  <c r="AH666" i="8"/>
  <c r="AH667" i="8"/>
  <c r="AH668" i="8"/>
  <c r="AH669" i="8"/>
  <c r="AH670" i="8"/>
  <c r="AH671" i="8"/>
  <c r="AH672" i="8"/>
  <c r="AH673" i="8"/>
  <c r="AH674" i="8"/>
  <c r="AH675" i="8"/>
  <c r="AH676" i="8"/>
  <c r="AH677" i="8"/>
  <c r="AH678" i="8"/>
  <c r="AH679" i="8"/>
  <c r="AH680" i="8"/>
  <c r="AH681" i="8"/>
  <c r="AH682" i="8"/>
  <c r="AH683" i="8"/>
  <c r="AH684" i="8"/>
  <c r="AH685" i="8"/>
  <c r="AH686" i="8"/>
  <c r="AH687" i="8"/>
  <c r="AH688" i="8"/>
  <c r="AH689" i="8"/>
  <c r="AH690" i="8"/>
  <c r="AH691" i="8"/>
  <c r="AH692" i="8"/>
  <c r="AH693" i="8"/>
  <c r="AH694" i="8"/>
  <c r="AH695" i="8"/>
  <c r="AH696" i="8"/>
  <c r="AH697" i="8"/>
  <c r="AH698" i="8"/>
  <c r="AH699" i="8"/>
  <c r="AH700" i="8"/>
  <c r="AH701" i="8"/>
  <c r="AH702" i="8"/>
  <c r="AH703" i="8"/>
  <c r="AH704" i="8"/>
  <c r="AH705" i="8"/>
  <c r="AH706" i="8"/>
  <c r="AH707" i="8"/>
  <c r="AH708" i="8"/>
  <c r="AH709" i="8"/>
  <c r="AH710" i="8"/>
  <c r="AH711" i="8"/>
  <c r="AH712" i="8"/>
  <c r="AH713" i="8"/>
  <c r="AH714" i="8"/>
  <c r="AH715" i="8"/>
  <c r="AH716" i="8"/>
  <c r="AH717" i="8"/>
  <c r="AH718" i="8"/>
  <c r="AH719" i="8"/>
  <c r="AH720" i="8"/>
  <c r="AH721" i="8"/>
  <c r="AH722" i="8"/>
  <c r="AH723" i="8"/>
  <c r="AH724" i="8"/>
  <c r="AH725" i="8"/>
  <c r="AH726" i="8"/>
  <c r="AH727" i="8"/>
  <c r="AH728" i="8"/>
  <c r="AH729" i="8"/>
  <c r="AH730" i="8"/>
  <c r="AH731" i="8"/>
  <c r="AH732" i="8"/>
  <c r="AH733" i="8"/>
  <c r="AH734" i="8"/>
  <c r="AH735" i="8"/>
  <c r="AH736" i="8"/>
  <c r="AH737" i="8"/>
  <c r="AH738" i="8"/>
  <c r="AH739" i="8"/>
  <c r="AH740" i="8"/>
  <c r="AH741" i="8"/>
  <c r="AH742" i="8"/>
  <c r="AH743" i="8"/>
  <c r="AH744" i="8"/>
  <c r="AH745" i="8"/>
  <c r="AH746" i="8"/>
  <c r="AH747" i="8"/>
  <c r="AH748" i="8"/>
  <c r="AH749" i="8"/>
  <c r="AH750" i="8"/>
  <c r="AH751" i="8"/>
  <c r="AH752" i="8"/>
  <c r="AH753" i="8"/>
  <c r="AH754" i="8"/>
  <c r="AH755" i="8"/>
  <c r="AH756" i="8"/>
  <c r="AH757" i="8"/>
  <c r="AH758" i="8"/>
  <c r="AH759" i="8"/>
  <c r="AH760" i="8"/>
  <c r="AH761" i="8"/>
  <c r="AH762" i="8"/>
  <c r="AH763" i="8"/>
  <c r="AH764" i="8"/>
  <c r="AH765" i="8"/>
  <c r="AH766" i="8"/>
  <c r="AH767" i="8"/>
  <c r="AH768" i="8"/>
  <c r="AH769" i="8"/>
  <c r="AH770" i="8"/>
  <c r="AH771" i="8"/>
  <c r="AH772" i="8"/>
  <c r="AH773" i="8"/>
  <c r="AH774" i="8"/>
  <c r="AH775" i="8"/>
  <c r="AH776" i="8"/>
  <c r="AH777" i="8"/>
  <c r="AH778" i="8"/>
  <c r="AH779" i="8"/>
  <c r="AH780" i="8"/>
  <c r="AH781" i="8"/>
  <c r="AH782" i="8"/>
  <c r="AH783" i="8"/>
  <c r="AH784" i="8"/>
  <c r="AH785" i="8"/>
  <c r="AH786" i="8"/>
  <c r="AH787" i="8"/>
  <c r="AH788" i="8"/>
  <c r="AH789" i="8"/>
  <c r="AH790" i="8"/>
  <c r="AH791" i="8"/>
  <c r="AH792" i="8"/>
  <c r="AH793" i="8"/>
  <c r="AH794" i="8"/>
  <c r="AH795" i="8"/>
  <c r="AH796" i="8"/>
  <c r="AH797" i="8"/>
  <c r="AH798" i="8"/>
  <c r="AH799" i="8"/>
  <c r="AH800" i="8"/>
  <c r="AH801" i="8"/>
  <c r="AH802" i="8"/>
  <c r="AH803" i="8"/>
  <c r="AH804" i="8"/>
  <c r="AH805" i="8"/>
  <c r="AH806" i="8"/>
  <c r="AH807" i="8"/>
  <c r="AH808" i="8"/>
  <c r="AH809" i="8"/>
  <c r="AH810" i="8"/>
  <c r="AH811" i="8"/>
  <c r="AH812" i="8"/>
  <c r="AH813" i="8"/>
  <c r="AH814" i="8"/>
  <c r="AH815" i="8"/>
  <c r="AH816" i="8"/>
  <c r="AH817" i="8"/>
  <c r="AH818" i="8"/>
  <c r="AH819" i="8"/>
  <c r="AH820" i="8"/>
  <c r="AH821" i="8"/>
  <c r="AH822" i="8"/>
  <c r="AH823" i="8"/>
  <c r="AH824" i="8"/>
  <c r="AH825" i="8"/>
  <c r="AH826" i="8"/>
  <c r="AH827" i="8"/>
  <c r="AH828" i="8"/>
  <c r="AH829" i="8"/>
  <c r="AH830" i="8"/>
  <c r="AH831" i="8"/>
  <c r="AH832" i="8"/>
  <c r="AH833" i="8"/>
  <c r="AH834" i="8"/>
  <c r="AH835" i="8"/>
  <c r="AH836" i="8"/>
  <c r="AH837" i="8"/>
  <c r="AH838" i="8"/>
  <c r="AH839" i="8"/>
  <c r="AH840" i="8"/>
  <c r="AH841" i="8"/>
  <c r="AH842" i="8"/>
  <c r="AH843" i="8"/>
  <c r="AH844" i="8"/>
  <c r="AH845" i="8"/>
  <c r="AH846" i="8"/>
  <c r="AH847" i="8"/>
  <c r="AH848" i="8"/>
  <c r="AH849" i="8"/>
  <c r="AH850" i="8"/>
  <c r="AH851" i="8"/>
  <c r="AH852" i="8"/>
  <c r="AH853" i="8"/>
  <c r="AH854" i="8"/>
  <c r="AH855" i="8"/>
  <c r="AH856" i="8"/>
  <c r="AH857" i="8"/>
  <c r="AH858" i="8"/>
  <c r="AH859" i="8"/>
  <c r="AH860" i="8"/>
  <c r="AH861" i="8"/>
  <c r="AH862" i="8"/>
  <c r="AH863" i="8"/>
  <c r="AH864" i="8"/>
  <c r="AH865" i="8"/>
  <c r="AH866" i="8"/>
  <c r="AH867" i="8"/>
  <c r="AH868" i="8"/>
  <c r="AH869" i="8"/>
  <c r="AH870" i="8"/>
  <c r="AH871" i="8"/>
  <c r="AH872" i="8"/>
  <c r="AH873" i="8"/>
  <c r="AH874" i="8"/>
  <c r="AH875" i="8"/>
  <c r="AH876" i="8"/>
  <c r="AH877" i="8"/>
  <c r="AH878" i="8"/>
  <c r="AH879" i="8"/>
  <c r="AH880" i="8"/>
  <c r="AH881" i="8"/>
  <c r="AH882" i="8"/>
  <c r="AH883" i="8"/>
  <c r="AH884" i="8"/>
  <c r="AH885" i="8"/>
  <c r="AH886" i="8"/>
  <c r="AH887" i="8"/>
  <c r="AH888" i="8"/>
  <c r="AH889" i="8"/>
  <c r="AH890" i="8"/>
  <c r="AH891" i="8"/>
  <c r="AH892" i="8"/>
  <c r="AH893" i="8"/>
  <c r="AH894" i="8"/>
  <c r="AH895" i="8"/>
  <c r="AH896" i="8"/>
  <c r="AH897" i="8"/>
  <c r="AH898" i="8"/>
  <c r="AH899" i="8"/>
  <c r="AH900" i="8"/>
  <c r="AH901" i="8"/>
  <c r="AH902" i="8"/>
  <c r="AH903" i="8"/>
  <c r="AH904" i="8"/>
  <c r="AH905" i="8"/>
  <c r="AH906" i="8"/>
  <c r="AH907" i="8"/>
  <c r="AH908" i="8"/>
  <c r="AH909" i="8"/>
  <c r="AH910" i="8"/>
  <c r="AH911" i="8"/>
  <c r="AH912" i="8"/>
  <c r="AH913" i="8"/>
  <c r="AH914" i="8"/>
  <c r="AH915" i="8"/>
  <c r="AH916" i="8"/>
  <c r="AH917" i="8"/>
  <c r="AH918" i="8"/>
  <c r="AH919" i="8"/>
  <c r="AH920" i="8"/>
  <c r="AH921" i="8"/>
  <c r="AH922" i="8"/>
  <c r="AH923" i="8"/>
  <c r="AH924" i="8"/>
  <c r="AH925" i="8"/>
  <c r="AH926" i="8"/>
  <c r="AH927" i="8"/>
  <c r="AH928" i="8"/>
  <c r="AH929" i="8"/>
  <c r="AH930" i="8"/>
  <c r="AH931" i="8"/>
  <c r="AH932" i="8"/>
  <c r="AH933" i="8"/>
  <c r="AH934" i="8"/>
  <c r="AH935" i="8"/>
  <c r="AH936" i="8"/>
  <c r="AH937" i="8"/>
  <c r="AH938" i="8"/>
  <c r="AH939" i="8"/>
  <c r="AH940" i="8"/>
  <c r="AH941" i="8"/>
  <c r="AH942" i="8"/>
  <c r="AH943" i="8"/>
  <c r="AH944" i="8"/>
  <c r="AH945" i="8"/>
  <c r="AH946" i="8"/>
  <c r="AH947" i="8"/>
  <c r="AH948" i="8"/>
  <c r="AH949" i="8"/>
  <c r="AH950" i="8"/>
  <c r="AH951" i="8"/>
  <c r="AH952" i="8"/>
  <c r="AH953" i="8"/>
  <c r="AH954" i="8"/>
  <c r="AH955" i="8"/>
  <c r="AH956" i="8"/>
  <c r="AH957" i="8"/>
  <c r="AH958" i="8"/>
  <c r="AH959" i="8"/>
  <c r="AH960" i="8"/>
  <c r="AH961" i="8"/>
  <c r="AH962" i="8"/>
  <c r="AH963" i="8"/>
  <c r="AH964" i="8"/>
  <c r="AH965" i="8"/>
  <c r="AH966" i="8"/>
  <c r="AH967" i="8"/>
  <c r="AH968" i="8"/>
  <c r="AH969" i="8"/>
  <c r="AH970" i="8"/>
  <c r="AH971" i="8"/>
  <c r="AH972" i="8"/>
  <c r="AH973" i="8"/>
  <c r="AH974" i="8"/>
  <c r="AH975" i="8"/>
  <c r="AH976" i="8"/>
  <c r="AH977" i="8"/>
  <c r="AH978" i="8"/>
  <c r="AH979" i="8"/>
  <c r="AH980" i="8"/>
  <c r="AH981" i="8"/>
  <c r="AH982" i="8"/>
  <c r="AH983" i="8"/>
  <c r="AH984" i="8"/>
  <c r="AH985" i="8"/>
  <c r="AH986" i="8"/>
  <c r="AH987" i="8"/>
  <c r="AH988" i="8"/>
  <c r="AH989" i="8"/>
  <c r="AH990" i="8"/>
  <c r="AH991" i="8"/>
  <c r="AH992" i="8"/>
  <c r="AH993" i="8"/>
  <c r="AH994" i="8"/>
  <c r="AH995" i="8"/>
  <c r="AH996" i="8"/>
  <c r="AH997" i="8"/>
  <c r="AH998" i="8"/>
  <c r="AH999" i="8"/>
  <c r="AH1000"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113" i="8"/>
  <c r="AG114" i="8"/>
  <c r="AG115" i="8"/>
  <c r="AG116" i="8"/>
  <c r="AG117" i="8"/>
  <c r="AG118" i="8"/>
  <c r="AG119" i="8"/>
  <c r="AG120" i="8"/>
  <c r="AG121" i="8"/>
  <c r="AG122" i="8"/>
  <c r="AG123" i="8"/>
  <c r="AG124" i="8"/>
  <c r="AG125" i="8"/>
  <c r="AG126" i="8"/>
  <c r="AG127" i="8"/>
  <c r="AG128" i="8"/>
  <c r="AG129" i="8"/>
  <c r="AG130" i="8"/>
  <c r="AG131" i="8"/>
  <c r="AG132" i="8"/>
  <c r="AG133" i="8"/>
  <c r="AG134" i="8"/>
  <c r="AG135" i="8"/>
  <c r="AG136" i="8"/>
  <c r="AG137" i="8"/>
  <c r="AG138" i="8"/>
  <c r="AG139" i="8"/>
  <c r="AG140" i="8"/>
  <c r="AG141" i="8"/>
  <c r="AG142" i="8"/>
  <c r="AG143" i="8"/>
  <c r="AG144" i="8"/>
  <c r="AG145" i="8"/>
  <c r="AG146" i="8"/>
  <c r="AG147" i="8"/>
  <c r="AG148" i="8"/>
  <c r="AG149" i="8"/>
  <c r="AG150" i="8"/>
  <c r="AG151" i="8"/>
  <c r="AG152" i="8"/>
  <c r="AG153" i="8"/>
  <c r="AG154" i="8"/>
  <c r="AG155" i="8"/>
  <c r="AG156" i="8"/>
  <c r="AG157" i="8"/>
  <c r="AG158" i="8"/>
  <c r="AG159" i="8"/>
  <c r="AG160" i="8"/>
  <c r="AG161" i="8"/>
  <c r="AG162" i="8"/>
  <c r="AG163" i="8"/>
  <c r="AG164" i="8"/>
  <c r="AG165" i="8"/>
  <c r="AG166" i="8"/>
  <c r="AG167" i="8"/>
  <c r="AG168" i="8"/>
  <c r="AG169" i="8"/>
  <c r="AG170" i="8"/>
  <c r="AG171" i="8"/>
  <c r="AG172" i="8"/>
  <c r="AG173" i="8"/>
  <c r="AG174" i="8"/>
  <c r="AG175" i="8"/>
  <c r="AG176" i="8"/>
  <c r="AG177" i="8"/>
  <c r="AG178" i="8"/>
  <c r="AG179" i="8"/>
  <c r="AG180" i="8"/>
  <c r="AG181" i="8"/>
  <c r="AG182" i="8"/>
  <c r="AG183" i="8"/>
  <c r="AG184" i="8"/>
  <c r="AG185" i="8"/>
  <c r="AG186" i="8"/>
  <c r="AG187" i="8"/>
  <c r="AG188" i="8"/>
  <c r="AG189" i="8"/>
  <c r="AG190" i="8"/>
  <c r="AG191" i="8"/>
  <c r="AG192" i="8"/>
  <c r="AG193" i="8"/>
  <c r="AG194" i="8"/>
  <c r="AG195" i="8"/>
  <c r="AG196" i="8"/>
  <c r="AG197" i="8"/>
  <c r="AG198" i="8"/>
  <c r="AG199" i="8"/>
  <c r="AG200" i="8"/>
  <c r="AG201" i="8"/>
  <c r="AG202" i="8"/>
  <c r="AG203" i="8"/>
  <c r="AG204" i="8"/>
  <c r="AG205" i="8"/>
  <c r="AG206" i="8"/>
  <c r="AG207" i="8"/>
  <c r="AG208" i="8"/>
  <c r="AG209" i="8"/>
  <c r="AG210" i="8"/>
  <c r="AG211" i="8"/>
  <c r="AG212" i="8"/>
  <c r="AG213" i="8"/>
  <c r="AG214" i="8"/>
  <c r="AG215" i="8"/>
  <c r="AG216" i="8"/>
  <c r="AG217" i="8"/>
  <c r="AG218" i="8"/>
  <c r="AG219" i="8"/>
  <c r="AG220" i="8"/>
  <c r="AG221" i="8"/>
  <c r="AG222" i="8"/>
  <c r="AG223" i="8"/>
  <c r="AG224" i="8"/>
  <c r="AG225" i="8"/>
  <c r="AG226" i="8"/>
  <c r="AG227" i="8"/>
  <c r="AG228" i="8"/>
  <c r="AG229" i="8"/>
  <c r="AG230" i="8"/>
  <c r="AG231" i="8"/>
  <c r="AG232" i="8"/>
  <c r="AG233" i="8"/>
  <c r="AG234" i="8"/>
  <c r="AG235" i="8"/>
  <c r="AG236" i="8"/>
  <c r="AG237" i="8"/>
  <c r="AG238" i="8"/>
  <c r="AG239" i="8"/>
  <c r="AG240" i="8"/>
  <c r="AG241" i="8"/>
  <c r="AG242" i="8"/>
  <c r="AG243" i="8"/>
  <c r="AG244" i="8"/>
  <c r="AG245" i="8"/>
  <c r="AG246" i="8"/>
  <c r="AG247" i="8"/>
  <c r="AG248" i="8"/>
  <c r="AG249" i="8"/>
  <c r="AG250" i="8"/>
  <c r="AG251" i="8"/>
  <c r="AG252" i="8"/>
  <c r="AG253" i="8"/>
  <c r="AG254" i="8"/>
  <c r="AG255" i="8"/>
  <c r="AG256" i="8"/>
  <c r="AG257" i="8"/>
  <c r="AG258" i="8"/>
  <c r="AG259" i="8"/>
  <c r="AG260" i="8"/>
  <c r="AG261" i="8"/>
  <c r="AG262" i="8"/>
  <c r="AG263" i="8"/>
  <c r="AG264" i="8"/>
  <c r="AG265" i="8"/>
  <c r="AG266" i="8"/>
  <c r="AG267" i="8"/>
  <c r="AG268" i="8"/>
  <c r="AG269" i="8"/>
  <c r="AG270" i="8"/>
  <c r="AG271" i="8"/>
  <c r="AG272" i="8"/>
  <c r="AG273" i="8"/>
  <c r="AG274" i="8"/>
  <c r="AG275" i="8"/>
  <c r="AG276" i="8"/>
  <c r="AG277" i="8"/>
  <c r="AG278" i="8"/>
  <c r="AG279" i="8"/>
  <c r="AG280" i="8"/>
  <c r="AG281" i="8"/>
  <c r="AG282" i="8"/>
  <c r="AG283" i="8"/>
  <c r="AG284" i="8"/>
  <c r="AG285" i="8"/>
  <c r="AG286" i="8"/>
  <c r="AG287" i="8"/>
  <c r="AG288" i="8"/>
  <c r="AG289" i="8"/>
  <c r="AG290" i="8"/>
  <c r="AG291" i="8"/>
  <c r="AG292" i="8"/>
  <c r="AG293" i="8"/>
  <c r="AG294" i="8"/>
  <c r="AG295" i="8"/>
  <c r="AG296" i="8"/>
  <c r="AG297" i="8"/>
  <c r="AG298" i="8"/>
  <c r="AG299" i="8"/>
  <c r="AG300" i="8"/>
  <c r="AG301" i="8"/>
  <c r="AG302" i="8"/>
  <c r="AG303" i="8"/>
  <c r="AG304" i="8"/>
  <c r="AG305" i="8"/>
  <c r="AG306" i="8"/>
  <c r="AG307" i="8"/>
  <c r="AG308" i="8"/>
  <c r="AG309" i="8"/>
  <c r="AG310" i="8"/>
  <c r="AG311" i="8"/>
  <c r="AG312" i="8"/>
  <c r="AG313" i="8"/>
  <c r="AG314" i="8"/>
  <c r="AG315" i="8"/>
  <c r="AG316" i="8"/>
  <c r="AG317" i="8"/>
  <c r="AG318" i="8"/>
  <c r="AG319" i="8"/>
  <c r="AG320" i="8"/>
  <c r="AG321" i="8"/>
  <c r="AG322" i="8"/>
  <c r="AG323" i="8"/>
  <c r="AG324" i="8"/>
  <c r="AG325" i="8"/>
  <c r="AG326" i="8"/>
  <c r="AG327" i="8"/>
  <c r="AG328" i="8"/>
  <c r="AG329" i="8"/>
  <c r="AG330" i="8"/>
  <c r="AG331" i="8"/>
  <c r="AG332" i="8"/>
  <c r="AG333" i="8"/>
  <c r="AG334" i="8"/>
  <c r="AG335" i="8"/>
  <c r="AG336" i="8"/>
  <c r="AG337" i="8"/>
  <c r="AG338" i="8"/>
  <c r="AG339" i="8"/>
  <c r="AG340" i="8"/>
  <c r="AG341" i="8"/>
  <c r="AG342" i="8"/>
  <c r="AG343" i="8"/>
  <c r="AG344" i="8"/>
  <c r="AG345" i="8"/>
  <c r="AG346" i="8"/>
  <c r="AG347" i="8"/>
  <c r="AG348" i="8"/>
  <c r="AG349" i="8"/>
  <c r="AG350" i="8"/>
  <c r="AG351" i="8"/>
  <c r="AG352" i="8"/>
  <c r="AG353" i="8"/>
  <c r="AG354" i="8"/>
  <c r="AG355" i="8"/>
  <c r="AG356" i="8"/>
  <c r="AG357" i="8"/>
  <c r="AG358" i="8"/>
  <c r="AG359" i="8"/>
  <c r="AG360" i="8"/>
  <c r="AG361" i="8"/>
  <c r="AG362" i="8"/>
  <c r="AG363" i="8"/>
  <c r="AG364" i="8"/>
  <c r="AG365" i="8"/>
  <c r="AG366" i="8"/>
  <c r="AG367" i="8"/>
  <c r="AG368" i="8"/>
  <c r="AG369" i="8"/>
  <c r="AG370" i="8"/>
  <c r="AG371" i="8"/>
  <c r="AG372" i="8"/>
  <c r="AG373" i="8"/>
  <c r="AG374" i="8"/>
  <c r="AG375" i="8"/>
  <c r="AG376" i="8"/>
  <c r="AG377" i="8"/>
  <c r="AG378" i="8"/>
  <c r="AG379" i="8"/>
  <c r="AG380" i="8"/>
  <c r="AG381" i="8"/>
  <c r="AG382" i="8"/>
  <c r="AG383" i="8"/>
  <c r="AG384" i="8"/>
  <c r="AG385" i="8"/>
  <c r="AG386" i="8"/>
  <c r="AG387" i="8"/>
  <c r="AG388" i="8"/>
  <c r="AG389" i="8"/>
  <c r="AG390" i="8"/>
  <c r="AG391" i="8"/>
  <c r="AG392" i="8"/>
  <c r="AG393" i="8"/>
  <c r="AG394" i="8"/>
  <c r="AG395" i="8"/>
  <c r="AG396" i="8"/>
  <c r="AG397" i="8"/>
  <c r="AG398" i="8"/>
  <c r="AG399" i="8"/>
  <c r="AG400" i="8"/>
  <c r="AG401" i="8"/>
  <c r="AG402" i="8"/>
  <c r="AG403" i="8"/>
  <c r="AG404" i="8"/>
  <c r="AG405" i="8"/>
  <c r="AG406" i="8"/>
  <c r="AG407" i="8"/>
  <c r="AG408" i="8"/>
  <c r="AG409" i="8"/>
  <c r="AG410" i="8"/>
  <c r="AG411" i="8"/>
  <c r="AG412" i="8"/>
  <c r="AG413" i="8"/>
  <c r="AG414" i="8"/>
  <c r="AG415" i="8"/>
  <c r="AG416" i="8"/>
  <c r="AG417" i="8"/>
  <c r="AG418" i="8"/>
  <c r="AG419" i="8"/>
  <c r="AG420" i="8"/>
  <c r="AG421" i="8"/>
  <c r="AG422" i="8"/>
  <c r="AG423" i="8"/>
  <c r="AG424" i="8"/>
  <c r="AG425" i="8"/>
  <c r="AG426" i="8"/>
  <c r="AG427" i="8"/>
  <c r="AG428" i="8"/>
  <c r="AG429" i="8"/>
  <c r="AG430" i="8"/>
  <c r="AG431" i="8"/>
  <c r="AG432" i="8"/>
  <c r="AG433" i="8"/>
  <c r="AG434" i="8"/>
  <c r="AG435" i="8"/>
  <c r="AG436" i="8"/>
  <c r="AG437" i="8"/>
  <c r="AG438" i="8"/>
  <c r="AG439" i="8"/>
  <c r="AG440" i="8"/>
  <c r="AG441" i="8"/>
  <c r="AG442" i="8"/>
  <c r="AG443" i="8"/>
  <c r="AG444" i="8"/>
  <c r="AG445" i="8"/>
  <c r="AG446" i="8"/>
  <c r="AG447" i="8"/>
  <c r="AG448" i="8"/>
  <c r="AG449" i="8"/>
  <c r="AG450" i="8"/>
  <c r="AG451" i="8"/>
  <c r="AG452" i="8"/>
  <c r="AG453" i="8"/>
  <c r="AG454" i="8"/>
  <c r="AG455" i="8"/>
  <c r="AG456" i="8"/>
  <c r="AG457" i="8"/>
  <c r="AG458" i="8"/>
  <c r="AG459" i="8"/>
  <c r="AG460" i="8"/>
  <c r="AG461" i="8"/>
  <c r="AG462" i="8"/>
  <c r="AG463" i="8"/>
  <c r="AG464" i="8"/>
  <c r="AG465" i="8"/>
  <c r="AG466" i="8"/>
  <c r="AG467" i="8"/>
  <c r="AG468" i="8"/>
  <c r="AG469" i="8"/>
  <c r="AG470" i="8"/>
  <c r="AG471" i="8"/>
  <c r="AG472" i="8"/>
  <c r="AG473" i="8"/>
  <c r="AG474" i="8"/>
  <c r="AG475" i="8"/>
  <c r="AG476" i="8"/>
  <c r="AG477" i="8"/>
  <c r="AG478" i="8"/>
  <c r="AG479" i="8"/>
  <c r="AG480" i="8"/>
  <c r="AG481" i="8"/>
  <c r="AG482" i="8"/>
  <c r="AG483" i="8"/>
  <c r="AG484" i="8"/>
  <c r="AG485" i="8"/>
  <c r="AG486" i="8"/>
  <c r="AG487" i="8"/>
  <c r="AG488" i="8"/>
  <c r="AG489" i="8"/>
  <c r="AG490" i="8"/>
  <c r="AG491" i="8"/>
  <c r="AG492" i="8"/>
  <c r="AG493" i="8"/>
  <c r="AG494" i="8"/>
  <c r="AG495" i="8"/>
  <c r="AG496" i="8"/>
  <c r="AG497" i="8"/>
  <c r="AG498" i="8"/>
  <c r="AG499" i="8"/>
  <c r="AG500" i="8"/>
  <c r="AG501" i="8"/>
  <c r="AG502" i="8"/>
  <c r="AG503" i="8"/>
  <c r="AG504" i="8"/>
  <c r="AG505" i="8"/>
  <c r="AG506" i="8"/>
  <c r="AG507" i="8"/>
  <c r="AG508" i="8"/>
  <c r="AG509" i="8"/>
  <c r="AG510" i="8"/>
  <c r="AG511" i="8"/>
  <c r="AG512" i="8"/>
  <c r="AG513" i="8"/>
  <c r="AG514" i="8"/>
  <c r="AG515" i="8"/>
  <c r="AG516" i="8"/>
  <c r="AG517" i="8"/>
  <c r="AG518" i="8"/>
  <c r="AG519" i="8"/>
  <c r="AG520" i="8"/>
  <c r="AG521" i="8"/>
  <c r="AG522" i="8"/>
  <c r="AG523" i="8"/>
  <c r="AG524" i="8"/>
  <c r="AG525" i="8"/>
  <c r="AG526" i="8"/>
  <c r="AG527" i="8"/>
  <c r="AG528" i="8"/>
  <c r="AG529" i="8"/>
  <c r="AG530" i="8"/>
  <c r="AG531" i="8"/>
  <c r="AG532" i="8"/>
  <c r="AG533" i="8"/>
  <c r="AG534" i="8"/>
  <c r="AG535" i="8"/>
  <c r="AG536" i="8"/>
  <c r="AG537" i="8"/>
  <c r="AG538" i="8"/>
  <c r="AG539" i="8"/>
  <c r="AG540" i="8"/>
  <c r="AG541" i="8"/>
  <c r="AG542" i="8"/>
  <c r="AG543" i="8"/>
  <c r="AG544" i="8"/>
  <c r="AG545" i="8"/>
  <c r="AG546" i="8"/>
  <c r="AG547" i="8"/>
  <c r="AG548" i="8"/>
  <c r="AG549" i="8"/>
  <c r="AG550" i="8"/>
  <c r="AG551" i="8"/>
  <c r="AG552" i="8"/>
  <c r="AG553" i="8"/>
  <c r="AG554" i="8"/>
  <c r="AG555" i="8"/>
  <c r="AG556" i="8"/>
  <c r="AG557" i="8"/>
  <c r="AG558" i="8"/>
  <c r="AG559" i="8"/>
  <c r="AG560" i="8"/>
  <c r="AG561" i="8"/>
  <c r="AG562" i="8"/>
  <c r="AG563" i="8"/>
  <c r="AG564" i="8"/>
  <c r="AG565" i="8"/>
  <c r="AG566" i="8"/>
  <c r="AG567" i="8"/>
  <c r="AG568" i="8"/>
  <c r="AG569" i="8"/>
  <c r="AG570" i="8"/>
  <c r="AG571" i="8"/>
  <c r="AG572" i="8"/>
  <c r="AG573" i="8"/>
  <c r="AG574" i="8"/>
  <c r="AG575" i="8"/>
  <c r="AG576" i="8"/>
  <c r="AG577" i="8"/>
  <c r="AG578" i="8"/>
  <c r="AG579" i="8"/>
  <c r="AG580" i="8"/>
  <c r="AG581" i="8"/>
  <c r="AG582" i="8"/>
  <c r="AG583" i="8"/>
  <c r="AG584" i="8"/>
  <c r="AG585" i="8"/>
  <c r="AG586" i="8"/>
  <c r="AG587" i="8"/>
  <c r="AG588" i="8"/>
  <c r="AG589" i="8"/>
  <c r="AG590" i="8"/>
  <c r="AG591" i="8"/>
  <c r="AG592" i="8"/>
  <c r="AG593" i="8"/>
  <c r="AG594" i="8"/>
  <c r="AG595" i="8"/>
  <c r="AG596" i="8"/>
  <c r="AG597" i="8"/>
  <c r="AG598" i="8"/>
  <c r="AG599" i="8"/>
  <c r="AG600" i="8"/>
  <c r="AG601" i="8"/>
  <c r="AG602" i="8"/>
  <c r="AG603" i="8"/>
  <c r="AG604" i="8"/>
  <c r="AG605" i="8"/>
  <c r="AG606" i="8"/>
  <c r="AG607" i="8"/>
  <c r="AG608" i="8"/>
  <c r="AG609" i="8"/>
  <c r="AG610" i="8"/>
  <c r="AG611" i="8"/>
  <c r="AG612" i="8"/>
  <c r="AG613" i="8"/>
  <c r="AG614" i="8"/>
  <c r="AG615" i="8"/>
  <c r="AG616" i="8"/>
  <c r="AG617" i="8"/>
  <c r="AG618" i="8"/>
  <c r="AG619" i="8"/>
  <c r="AG620" i="8"/>
  <c r="AG621" i="8"/>
  <c r="AG622" i="8"/>
  <c r="AG623" i="8"/>
  <c r="AG624" i="8"/>
  <c r="AG625" i="8"/>
  <c r="AG626" i="8"/>
  <c r="AG627" i="8"/>
  <c r="AG628" i="8"/>
  <c r="AG629" i="8"/>
  <c r="AG630" i="8"/>
  <c r="AG631" i="8"/>
  <c r="AG632" i="8"/>
  <c r="AG633" i="8"/>
  <c r="AG634" i="8"/>
  <c r="AG635" i="8"/>
  <c r="AG636" i="8"/>
  <c r="AG637" i="8"/>
  <c r="AG638" i="8"/>
  <c r="AG639" i="8"/>
  <c r="AG640" i="8"/>
  <c r="AG641" i="8"/>
  <c r="AG642" i="8"/>
  <c r="AG643" i="8"/>
  <c r="AG644" i="8"/>
  <c r="AG645" i="8"/>
  <c r="AG646" i="8"/>
  <c r="AG647" i="8"/>
  <c r="AG648" i="8"/>
  <c r="AG649" i="8"/>
  <c r="AG650" i="8"/>
  <c r="AG651" i="8"/>
  <c r="AG652" i="8"/>
  <c r="AG653" i="8"/>
  <c r="AG654" i="8"/>
  <c r="AG655" i="8"/>
  <c r="AG656" i="8"/>
  <c r="AG657" i="8"/>
  <c r="AG658" i="8"/>
  <c r="AG659" i="8"/>
  <c r="AG660" i="8"/>
  <c r="AG661" i="8"/>
  <c r="AG662" i="8"/>
  <c r="AG663" i="8"/>
  <c r="AG664" i="8"/>
  <c r="AG665" i="8"/>
  <c r="AG666" i="8"/>
  <c r="AG667" i="8"/>
  <c r="AG668" i="8"/>
  <c r="AG669" i="8"/>
  <c r="AG670" i="8"/>
  <c r="AG671" i="8"/>
  <c r="AG672" i="8"/>
  <c r="AG673" i="8"/>
  <c r="AG674" i="8"/>
  <c r="AG675" i="8"/>
  <c r="AG676" i="8"/>
  <c r="AG677" i="8"/>
  <c r="AG678" i="8"/>
  <c r="AG679" i="8"/>
  <c r="AG680" i="8"/>
  <c r="AG681" i="8"/>
  <c r="AG682" i="8"/>
  <c r="AG683" i="8"/>
  <c r="AG684" i="8"/>
  <c r="AG685" i="8"/>
  <c r="AG686" i="8"/>
  <c r="AG687" i="8"/>
  <c r="AG688" i="8"/>
  <c r="AG689" i="8"/>
  <c r="AG690" i="8"/>
  <c r="AG691" i="8"/>
  <c r="AG692" i="8"/>
  <c r="AG693" i="8"/>
  <c r="AG694" i="8"/>
  <c r="AG695" i="8"/>
  <c r="AG696" i="8"/>
  <c r="AG697" i="8"/>
  <c r="AG698" i="8"/>
  <c r="AG699" i="8"/>
  <c r="AG700" i="8"/>
  <c r="AG701" i="8"/>
  <c r="AG702" i="8"/>
  <c r="AG703" i="8"/>
  <c r="AG704" i="8"/>
  <c r="AG705" i="8"/>
  <c r="AG706" i="8"/>
  <c r="AG707" i="8"/>
  <c r="AG708" i="8"/>
  <c r="AG709" i="8"/>
  <c r="AG710" i="8"/>
  <c r="AG711" i="8"/>
  <c r="AG712" i="8"/>
  <c r="AG713" i="8"/>
  <c r="AG714" i="8"/>
  <c r="AG715" i="8"/>
  <c r="AG716" i="8"/>
  <c r="AG717" i="8"/>
  <c r="AG718" i="8"/>
  <c r="AG719" i="8"/>
  <c r="AG720" i="8"/>
  <c r="AG721" i="8"/>
  <c r="AG722" i="8"/>
  <c r="AG723" i="8"/>
  <c r="AG724" i="8"/>
  <c r="AG725" i="8"/>
  <c r="AG726" i="8"/>
  <c r="AG727" i="8"/>
  <c r="AG728" i="8"/>
  <c r="AG729" i="8"/>
  <c r="AG730" i="8"/>
  <c r="AG731" i="8"/>
  <c r="AG732" i="8"/>
  <c r="AG733" i="8"/>
  <c r="AG734" i="8"/>
  <c r="AG735" i="8"/>
  <c r="AG736" i="8"/>
  <c r="AG737" i="8"/>
  <c r="AG738" i="8"/>
  <c r="AG739" i="8"/>
  <c r="AG740" i="8"/>
  <c r="AG741" i="8"/>
  <c r="AG742" i="8"/>
  <c r="AG743" i="8"/>
  <c r="AG744" i="8"/>
  <c r="AG745" i="8"/>
  <c r="AG746" i="8"/>
  <c r="AG747" i="8"/>
  <c r="AG748" i="8"/>
  <c r="AG749" i="8"/>
  <c r="AG750" i="8"/>
  <c r="AG751" i="8"/>
  <c r="AG752" i="8"/>
  <c r="AG753" i="8"/>
  <c r="AG754" i="8"/>
  <c r="AG755" i="8"/>
  <c r="AG756" i="8"/>
  <c r="AG757" i="8"/>
  <c r="AG758" i="8"/>
  <c r="AG759" i="8"/>
  <c r="AG760" i="8"/>
  <c r="AG761" i="8"/>
  <c r="AG762" i="8"/>
  <c r="AG763" i="8"/>
  <c r="AG764" i="8"/>
  <c r="AG765" i="8"/>
  <c r="AG766" i="8"/>
  <c r="AG767" i="8"/>
  <c r="AG768" i="8"/>
  <c r="AG769" i="8"/>
  <c r="AG770" i="8"/>
  <c r="AG771" i="8"/>
  <c r="AG772" i="8"/>
  <c r="AG773" i="8"/>
  <c r="AG774" i="8"/>
  <c r="AG775" i="8"/>
  <c r="AG776" i="8"/>
  <c r="AG777" i="8"/>
  <c r="AG778" i="8"/>
  <c r="AG779" i="8"/>
  <c r="AG780" i="8"/>
  <c r="AG781" i="8"/>
  <c r="AG782" i="8"/>
  <c r="AG783" i="8"/>
  <c r="AG784" i="8"/>
  <c r="AG785" i="8"/>
  <c r="AG786" i="8"/>
  <c r="AG787" i="8"/>
  <c r="AG788" i="8"/>
  <c r="AG789" i="8"/>
  <c r="AG790" i="8"/>
  <c r="AG791" i="8"/>
  <c r="AG792" i="8"/>
  <c r="AG793" i="8"/>
  <c r="AG794" i="8"/>
  <c r="AG795" i="8"/>
  <c r="AG796" i="8"/>
  <c r="AG797" i="8"/>
  <c r="AG798" i="8"/>
  <c r="AG799" i="8"/>
  <c r="AG800" i="8"/>
  <c r="AG801" i="8"/>
  <c r="AG802" i="8"/>
  <c r="AG803" i="8"/>
  <c r="AG804" i="8"/>
  <c r="AG805" i="8"/>
  <c r="AG806" i="8"/>
  <c r="AG807" i="8"/>
  <c r="AG808" i="8"/>
  <c r="AG809" i="8"/>
  <c r="AG810" i="8"/>
  <c r="AG811" i="8"/>
  <c r="AG812" i="8"/>
  <c r="AG813" i="8"/>
  <c r="AG814" i="8"/>
  <c r="AG815" i="8"/>
  <c r="AG816" i="8"/>
  <c r="AG817" i="8"/>
  <c r="AG818" i="8"/>
  <c r="AG819" i="8"/>
  <c r="AG820" i="8"/>
  <c r="AG821" i="8"/>
  <c r="AG822" i="8"/>
  <c r="AG823" i="8"/>
  <c r="AG824" i="8"/>
  <c r="AG825" i="8"/>
  <c r="AG826" i="8"/>
  <c r="AG827" i="8"/>
  <c r="AG828" i="8"/>
  <c r="AG829" i="8"/>
  <c r="AG830" i="8"/>
  <c r="AG831" i="8"/>
  <c r="AG832" i="8"/>
  <c r="AG833" i="8"/>
  <c r="AG834" i="8"/>
  <c r="AG835" i="8"/>
  <c r="AG836" i="8"/>
  <c r="AG837" i="8"/>
  <c r="AG838" i="8"/>
  <c r="AG839" i="8"/>
  <c r="AG840" i="8"/>
  <c r="AG841" i="8"/>
  <c r="AG842" i="8"/>
  <c r="AG843" i="8"/>
  <c r="AG844" i="8"/>
  <c r="AG845" i="8"/>
  <c r="AG846" i="8"/>
  <c r="AG847" i="8"/>
  <c r="AG848" i="8"/>
  <c r="AG849" i="8"/>
  <c r="AG850" i="8"/>
  <c r="AG851" i="8"/>
  <c r="AG852" i="8"/>
  <c r="AG853" i="8"/>
  <c r="AG854" i="8"/>
  <c r="AG855" i="8"/>
  <c r="AG856" i="8"/>
  <c r="AG857" i="8"/>
  <c r="AG858" i="8"/>
  <c r="AG859" i="8"/>
  <c r="AG860" i="8"/>
  <c r="AG861" i="8"/>
  <c r="AG862" i="8"/>
  <c r="AG863" i="8"/>
  <c r="AG864" i="8"/>
  <c r="AG865" i="8"/>
  <c r="AG866" i="8"/>
  <c r="AG867" i="8"/>
  <c r="AG868" i="8"/>
  <c r="AG869" i="8"/>
  <c r="AG870" i="8"/>
  <c r="AG871" i="8"/>
  <c r="AG872" i="8"/>
  <c r="AG873" i="8"/>
  <c r="AG874" i="8"/>
  <c r="AG875" i="8"/>
  <c r="AG876" i="8"/>
  <c r="AG877" i="8"/>
  <c r="AG878" i="8"/>
  <c r="AG879" i="8"/>
  <c r="AG880" i="8"/>
  <c r="AG881" i="8"/>
  <c r="AG882" i="8"/>
  <c r="AG883" i="8"/>
  <c r="AG884" i="8"/>
  <c r="AG885" i="8"/>
  <c r="AG886" i="8"/>
  <c r="AG887" i="8"/>
  <c r="AG888" i="8"/>
  <c r="AG889" i="8"/>
  <c r="AG890" i="8"/>
  <c r="AG891" i="8"/>
  <c r="AG892" i="8"/>
  <c r="AG893" i="8"/>
  <c r="AG894" i="8"/>
  <c r="AG895" i="8"/>
  <c r="AG896" i="8"/>
  <c r="AG897" i="8"/>
  <c r="AG898" i="8"/>
  <c r="AG899" i="8"/>
  <c r="AG900" i="8"/>
  <c r="AG901" i="8"/>
  <c r="AG902" i="8"/>
  <c r="AG903" i="8"/>
  <c r="AG904" i="8"/>
  <c r="AG905" i="8"/>
  <c r="AG906" i="8"/>
  <c r="AG907" i="8"/>
  <c r="AG908" i="8"/>
  <c r="AG909" i="8"/>
  <c r="AG910" i="8"/>
  <c r="AG911" i="8"/>
  <c r="AG912" i="8"/>
  <c r="AG913" i="8"/>
  <c r="AG914" i="8"/>
  <c r="AG915" i="8"/>
  <c r="AG916" i="8"/>
  <c r="AG917" i="8"/>
  <c r="AG918" i="8"/>
  <c r="AG919" i="8"/>
  <c r="AG920" i="8"/>
  <c r="AG921" i="8"/>
  <c r="AG922" i="8"/>
  <c r="AG923" i="8"/>
  <c r="AG924" i="8"/>
  <c r="AG925" i="8"/>
  <c r="AG926" i="8"/>
  <c r="AG927" i="8"/>
  <c r="AG928" i="8"/>
  <c r="AG929" i="8"/>
  <c r="AG930" i="8"/>
  <c r="AG931" i="8"/>
  <c r="AG932" i="8"/>
  <c r="AG933" i="8"/>
  <c r="AG934" i="8"/>
  <c r="AG935" i="8"/>
  <c r="AG936" i="8"/>
  <c r="AG937" i="8"/>
  <c r="AG938" i="8"/>
  <c r="AG939" i="8"/>
  <c r="AG940" i="8"/>
  <c r="AG941" i="8"/>
  <c r="AG942" i="8"/>
  <c r="AG943" i="8"/>
  <c r="AG944" i="8"/>
  <c r="AG945" i="8"/>
  <c r="AG946" i="8"/>
  <c r="AG947" i="8"/>
  <c r="AG948" i="8"/>
  <c r="AG949" i="8"/>
  <c r="AG950" i="8"/>
  <c r="AG951" i="8"/>
  <c r="AG952" i="8"/>
  <c r="AG953" i="8"/>
  <c r="AG954" i="8"/>
  <c r="AG955" i="8"/>
  <c r="AG956" i="8"/>
  <c r="AG957" i="8"/>
  <c r="AG958" i="8"/>
  <c r="AG959" i="8"/>
  <c r="AG960" i="8"/>
  <c r="AG961" i="8"/>
  <c r="AG962" i="8"/>
  <c r="AG963" i="8"/>
  <c r="AG964" i="8"/>
  <c r="AG965" i="8"/>
  <c r="AG966" i="8"/>
  <c r="AG967" i="8"/>
  <c r="AG968" i="8"/>
  <c r="AG969" i="8"/>
  <c r="AG970" i="8"/>
  <c r="AG971" i="8"/>
  <c r="AG972" i="8"/>
  <c r="AG973" i="8"/>
  <c r="AG974" i="8"/>
  <c r="AG975" i="8"/>
  <c r="AG976" i="8"/>
  <c r="AG977" i="8"/>
  <c r="AG978" i="8"/>
  <c r="AG979" i="8"/>
  <c r="AG980" i="8"/>
  <c r="AG981" i="8"/>
  <c r="AG982" i="8"/>
  <c r="AG983" i="8"/>
  <c r="AG984" i="8"/>
  <c r="AG985" i="8"/>
  <c r="AG986" i="8"/>
  <c r="AG987" i="8"/>
  <c r="AG988" i="8"/>
  <c r="AG989" i="8"/>
  <c r="AG990" i="8"/>
  <c r="AG991" i="8"/>
  <c r="AG992" i="8"/>
  <c r="AG993" i="8"/>
  <c r="AG994" i="8"/>
  <c r="AG995" i="8"/>
  <c r="AG996" i="8"/>
  <c r="AG997" i="8"/>
  <c r="AG998" i="8"/>
  <c r="AG999" i="8"/>
  <c r="AG1000"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358" i="8"/>
  <c r="AF359" i="8"/>
  <c r="AF360" i="8"/>
  <c r="AF361" i="8"/>
  <c r="AF362" i="8"/>
  <c r="AF363" i="8"/>
  <c r="AF364" i="8"/>
  <c r="AF365" i="8"/>
  <c r="AF366" i="8"/>
  <c r="AF367" i="8"/>
  <c r="AF368" i="8"/>
  <c r="AF369" i="8"/>
  <c r="AF370" i="8"/>
  <c r="AF371" i="8"/>
  <c r="AF372" i="8"/>
  <c r="AF373" i="8"/>
  <c r="AF374" i="8"/>
  <c r="AF375" i="8"/>
  <c r="AF376" i="8"/>
  <c r="AF377" i="8"/>
  <c r="AF378" i="8"/>
  <c r="AF379" i="8"/>
  <c r="AF380" i="8"/>
  <c r="AF381" i="8"/>
  <c r="AF382" i="8"/>
  <c r="AF383" i="8"/>
  <c r="AF384" i="8"/>
  <c r="AF385" i="8"/>
  <c r="AF386" i="8"/>
  <c r="AF387" i="8"/>
  <c r="AF388" i="8"/>
  <c r="AF389" i="8"/>
  <c r="AF390" i="8"/>
  <c r="AF391" i="8"/>
  <c r="AF392" i="8"/>
  <c r="AF393" i="8"/>
  <c r="AF394" i="8"/>
  <c r="AF395" i="8"/>
  <c r="AF396" i="8"/>
  <c r="AF397" i="8"/>
  <c r="AF398" i="8"/>
  <c r="AF399" i="8"/>
  <c r="AF400" i="8"/>
  <c r="AF401" i="8"/>
  <c r="AF402" i="8"/>
  <c r="AF403" i="8"/>
  <c r="AF404" i="8"/>
  <c r="AF405" i="8"/>
  <c r="AF406" i="8"/>
  <c r="AF407" i="8"/>
  <c r="AF408" i="8"/>
  <c r="AF409" i="8"/>
  <c r="AF410" i="8"/>
  <c r="AF411" i="8"/>
  <c r="AF412" i="8"/>
  <c r="AF413" i="8"/>
  <c r="AF414" i="8"/>
  <c r="AF415" i="8"/>
  <c r="AF416" i="8"/>
  <c r="AF417" i="8"/>
  <c r="AF418" i="8"/>
  <c r="AF419" i="8"/>
  <c r="AF420" i="8"/>
  <c r="AF421" i="8"/>
  <c r="AF422" i="8"/>
  <c r="AF423" i="8"/>
  <c r="AF424" i="8"/>
  <c r="AF425" i="8"/>
  <c r="AF426" i="8"/>
  <c r="AF427" i="8"/>
  <c r="AF428" i="8"/>
  <c r="AF429" i="8"/>
  <c r="AF430" i="8"/>
  <c r="AF431" i="8"/>
  <c r="AF432" i="8"/>
  <c r="AF433" i="8"/>
  <c r="AF434" i="8"/>
  <c r="AF435" i="8"/>
  <c r="AF436" i="8"/>
  <c r="AF437" i="8"/>
  <c r="AF438" i="8"/>
  <c r="AF439" i="8"/>
  <c r="AF440" i="8"/>
  <c r="AF441" i="8"/>
  <c r="AF442" i="8"/>
  <c r="AF443" i="8"/>
  <c r="AF444" i="8"/>
  <c r="AF445" i="8"/>
  <c r="AF446" i="8"/>
  <c r="AF447" i="8"/>
  <c r="AF448" i="8"/>
  <c r="AF449" i="8"/>
  <c r="AF450" i="8"/>
  <c r="AF451" i="8"/>
  <c r="AF452" i="8"/>
  <c r="AF453" i="8"/>
  <c r="AF454" i="8"/>
  <c r="AF455" i="8"/>
  <c r="AF456" i="8"/>
  <c r="AF457" i="8"/>
  <c r="AF458" i="8"/>
  <c r="AF459" i="8"/>
  <c r="AF460" i="8"/>
  <c r="AF461" i="8"/>
  <c r="AF462" i="8"/>
  <c r="AF463" i="8"/>
  <c r="AF464" i="8"/>
  <c r="AF465" i="8"/>
  <c r="AF466" i="8"/>
  <c r="AF467" i="8"/>
  <c r="AF468" i="8"/>
  <c r="AF469" i="8"/>
  <c r="AF470" i="8"/>
  <c r="AF471" i="8"/>
  <c r="AF472" i="8"/>
  <c r="AF473" i="8"/>
  <c r="AF474" i="8"/>
  <c r="AF475" i="8"/>
  <c r="AF476" i="8"/>
  <c r="AF477" i="8"/>
  <c r="AF478" i="8"/>
  <c r="AF479" i="8"/>
  <c r="AF480" i="8"/>
  <c r="AF481" i="8"/>
  <c r="AF482" i="8"/>
  <c r="AF483" i="8"/>
  <c r="AF484" i="8"/>
  <c r="AF485" i="8"/>
  <c r="AF486" i="8"/>
  <c r="AF487" i="8"/>
  <c r="AF488" i="8"/>
  <c r="AF489" i="8"/>
  <c r="AF490" i="8"/>
  <c r="AF491" i="8"/>
  <c r="AF492" i="8"/>
  <c r="AF493" i="8"/>
  <c r="AF494" i="8"/>
  <c r="AF495" i="8"/>
  <c r="AF496" i="8"/>
  <c r="AF497" i="8"/>
  <c r="AF498" i="8"/>
  <c r="AF499" i="8"/>
  <c r="AF500" i="8"/>
  <c r="AF501" i="8"/>
  <c r="AF502" i="8"/>
  <c r="AF503" i="8"/>
  <c r="AF504" i="8"/>
  <c r="AF505" i="8"/>
  <c r="AF506" i="8"/>
  <c r="AF507" i="8"/>
  <c r="AF508" i="8"/>
  <c r="AF509" i="8"/>
  <c r="AF510" i="8"/>
  <c r="AF511" i="8"/>
  <c r="AF512" i="8"/>
  <c r="AF513" i="8"/>
  <c r="AF514" i="8"/>
  <c r="AF515" i="8"/>
  <c r="AF516" i="8"/>
  <c r="AF517" i="8"/>
  <c r="AF518" i="8"/>
  <c r="AF519" i="8"/>
  <c r="AF520" i="8"/>
  <c r="AF521" i="8"/>
  <c r="AF522" i="8"/>
  <c r="AF523" i="8"/>
  <c r="AF524" i="8"/>
  <c r="AF525" i="8"/>
  <c r="AF526" i="8"/>
  <c r="AF527" i="8"/>
  <c r="AF528" i="8"/>
  <c r="AF529" i="8"/>
  <c r="AF530" i="8"/>
  <c r="AF531" i="8"/>
  <c r="AF532" i="8"/>
  <c r="AF533" i="8"/>
  <c r="AF534" i="8"/>
  <c r="AF535" i="8"/>
  <c r="AF536" i="8"/>
  <c r="AF537" i="8"/>
  <c r="AF538" i="8"/>
  <c r="AF539" i="8"/>
  <c r="AF540" i="8"/>
  <c r="AF541" i="8"/>
  <c r="AF542" i="8"/>
  <c r="AF543" i="8"/>
  <c r="AF544" i="8"/>
  <c r="AF545" i="8"/>
  <c r="AF546" i="8"/>
  <c r="AF547" i="8"/>
  <c r="AF548" i="8"/>
  <c r="AF549" i="8"/>
  <c r="AF550" i="8"/>
  <c r="AF551" i="8"/>
  <c r="AF552" i="8"/>
  <c r="AF553" i="8"/>
  <c r="AF554" i="8"/>
  <c r="AF555" i="8"/>
  <c r="AF556" i="8"/>
  <c r="AF557" i="8"/>
  <c r="AF558" i="8"/>
  <c r="AF559" i="8"/>
  <c r="AF560" i="8"/>
  <c r="AF561" i="8"/>
  <c r="AF562" i="8"/>
  <c r="AF563" i="8"/>
  <c r="AF564" i="8"/>
  <c r="AF565" i="8"/>
  <c r="AF566" i="8"/>
  <c r="AF567" i="8"/>
  <c r="AF568" i="8"/>
  <c r="AF569" i="8"/>
  <c r="AF570" i="8"/>
  <c r="AF571" i="8"/>
  <c r="AF572" i="8"/>
  <c r="AF573" i="8"/>
  <c r="AF574" i="8"/>
  <c r="AF575" i="8"/>
  <c r="AF576" i="8"/>
  <c r="AF577" i="8"/>
  <c r="AF578" i="8"/>
  <c r="AF579" i="8"/>
  <c r="AF580" i="8"/>
  <c r="AF581" i="8"/>
  <c r="AF582" i="8"/>
  <c r="AF583" i="8"/>
  <c r="AF584" i="8"/>
  <c r="AF585" i="8"/>
  <c r="AF586" i="8"/>
  <c r="AF587" i="8"/>
  <c r="AF588" i="8"/>
  <c r="AF589" i="8"/>
  <c r="AF590" i="8"/>
  <c r="AF591" i="8"/>
  <c r="AF592" i="8"/>
  <c r="AF593" i="8"/>
  <c r="AF594" i="8"/>
  <c r="AF595" i="8"/>
  <c r="AF596" i="8"/>
  <c r="AF597" i="8"/>
  <c r="AF598" i="8"/>
  <c r="AF599" i="8"/>
  <c r="AF600" i="8"/>
  <c r="AF601" i="8"/>
  <c r="AF602" i="8"/>
  <c r="AF603" i="8"/>
  <c r="AF604" i="8"/>
  <c r="AF605" i="8"/>
  <c r="AF606" i="8"/>
  <c r="AF607" i="8"/>
  <c r="AF608" i="8"/>
  <c r="AF609" i="8"/>
  <c r="AF610" i="8"/>
  <c r="AF611" i="8"/>
  <c r="AF612" i="8"/>
  <c r="AF613" i="8"/>
  <c r="AF614" i="8"/>
  <c r="AF615" i="8"/>
  <c r="AF616" i="8"/>
  <c r="AF617" i="8"/>
  <c r="AF618" i="8"/>
  <c r="AF619" i="8"/>
  <c r="AF620" i="8"/>
  <c r="AF621" i="8"/>
  <c r="AF622" i="8"/>
  <c r="AF623" i="8"/>
  <c r="AF624" i="8"/>
  <c r="AF625" i="8"/>
  <c r="AF626" i="8"/>
  <c r="AF627" i="8"/>
  <c r="AF628" i="8"/>
  <c r="AF629" i="8"/>
  <c r="AF630" i="8"/>
  <c r="AF631" i="8"/>
  <c r="AF632" i="8"/>
  <c r="AF633" i="8"/>
  <c r="AF634" i="8"/>
  <c r="AF635" i="8"/>
  <c r="AF636" i="8"/>
  <c r="AF637" i="8"/>
  <c r="AF638" i="8"/>
  <c r="AF639" i="8"/>
  <c r="AF640" i="8"/>
  <c r="AF641" i="8"/>
  <c r="AF642" i="8"/>
  <c r="AF643" i="8"/>
  <c r="AF644" i="8"/>
  <c r="AF645" i="8"/>
  <c r="AF646" i="8"/>
  <c r="AF647" i="8"/>
  <c r="AF648" i="8"/>
  <c r="AF649" i="8"/>
  <c r="AF650" i="8"/>
  <c r="AF651" i="8"/>
  <c r="AF652" i="8"/>
  <c r="AF653" i="8"/>
  <c r="AF654" i="8"/>
  <c r="AF655" i="8"/>
  <c r="AF656" i="8"/>
  <c r="AF657" i="8"/>
  <c r="AF658" i="8"/>
  <c r="AF659" i="8"/>
  <c r="AF660" i="8"/>
  <c r="AF661" i="8"/>
  <c r="AF662" i="8"/>
  <c r="AF663" i="8"/>
  <c r="AF664" i="8"/>
  <c r="AF665" i="8"/>
  <c r="AF666" i="8"/>
  <c r="AF667" i="8"/>
  <c r="AF668" i="8"/>
  <c r="AF669" i="8"/>
  <c r="AF670" i="8"/>
  <c r="AF671" i="8"/>
  <c r="AF672" i="8"/>
  <c r="AF673" i="8"/>
  <c r="AF674" i="8"/>
  <c r="AF675" i="8"/>
  <c r="AF676" i="8"/>
  <c r="AF677" i="8"/>
  <c r="AF678" i="8"/>
  <c r="AF679" i="8"/>
  <c r="AF680" i="8"/>
  <c r="AF681" i="8"/>
  <c r="AF682" i="8"/>
  <c r="AF683" i="8"/>
  <c r="AF684" i="8"/>
  <c r="AF685" i="8"/>
  <c r="AF686" i="8"/>
  <c r="AF687" i="8"/>
  <c r="AF688" i="8"/>
  <c r="AF689" i="8"/>
  <c r="AF690" i="8"/>
  <c r="AF691" i="8"/>
  <c r="AF692" i="8"/>
  <c r="AF693" i="8"/>
  <c r="AF694" i="8"/>
  <c r="AF695" i="8"/>
  <c r="AF696" i="8"/>
  <c r="AF697" i="8"/>
  <c r="AF698" i="8"/>
  <c r="AF699" i="8"/>
  <c r="AF700" i="8"/>
  <c r="AF701" i="8"/>
  <c r="AF702" i="8"/>
  <c r="AF703" i="8"/>
  <c r="AF704" i="8"/>
  <c r="AF705" i="8"/>
  <c r="AF706" i="8"/>
  <c r="AF707" i="8"/>
  <c r="AF708" i="8"/>
  <c r="AF709" i="8"/>
  <c r="AF710" i="8"/>
  <c r="AF711" i="8"/>
  <c r="AF712" i="8"/>
  <c r="AF713" i="8"/>
  <c r="AF714" i="8"/>
  <c r="AF715" i="8"/>
  <c r="AF716" i="8"/>
  <c r="AF717" i="8"/>
  <c r="AF718" i="8"/>
  <c r="AF719" i="8"/>
  <c r="AF720" i="8"/>
  <c r="AF721" i="8"/>
  <c r="AF722" i="8"/>
  <c r="AF723" i="8"/>
  <c r="AF724" i="8"/>
  <c r="AF725" i="8"/>
  <c r="AF726" i="8"/>
  <c r="AF727" i="8"/>
  <c r="AF728" i="8"/>
  <c r="AF729" i="8"/>
  <c r="AF730" i="8"/>
  <c r="AF731" i="8"/>
  <c r="AF732" i="8"/>
  <c r="AF733" i="8"/>
  <c r="AF734" i="8"/>
  <c r="AF735" i="8"/>
  <c r="AF736" i="8"/>
  <c r="AF737" i="8"/>
  <c r="AF738" i="8"/>
  <c r="AF739" i="8"/>
  <c r="AF740" i="8"/>
  <c r="AF741" i="8"/>
  <c r="AF742" i="8"/>
  <c r="AF743" i="8"/>
  <c r="AF744" i="8"/>
  <c r="AF745" i="8"/>
  <c r="AF746" i="8"/>
  <c r="AF747" i="8"/>
  <c r="AF748" i="8"/>
  <c r="AF749" i="8"/>
  <c r="AF750" i="8"/>
  <c r="AF751" i="8"/>
  <c r="AF752" i="8"/>
  <c r="AF753" i="8"/>
  <c r="AF754" i="8"/>
  <c r="AF755" i="8"/>
  <c r="AF756" i="8"/>
  <c r="AF757" i="8"/>
  <c r="AF758" i="8"/>
  <c r="AF759" i="8"/>
  <c r="AF760" i="8"/>
  <c r="AF761" i="8"/>
  <c r="AF762" i="8"/>
  <c r="AF763" i="8"/>
  <c r="AF764" i="8"/>
  <c r="AF765" i="8"/>
  <c r="AF766" i="8"/>
  <c r="AF767" i="8"/>
  <c r="AF768" i="8"/>
  <c r="AF769" i="8"/>
  <c r="AF770" i="8"/>
  <c r="AF771" i="8"/>
  <c r="AF772" i="8"/>
  <c r="AF773" i="8"/>
  <c r="AF774" i="8"/>
  <c r="AF775" i="8"/>
  <c r="AF776" i="8"/>
  <c r="AF777" i="8"/>
  <c r="AF778" i="8"/>
  <c r="AF779" i="8"/>
  <c r="AF780" i="8"/>
  <c r="AF781" i="8"/>
  <c r="AF782" i="8"/>
  <c r="AF783" i="8"/>
  <c r="AF784" i="8"/>
  <c r="AF785" i="8"/>
  <c r="AF786" i="8"/>
  <c r="AF787" i="8"/>
  <c r="AF788" i="8"/>
  <c r="AF789" i="8"/>
  <c r="AF790" i="8"/>
  <c r="AF791" i="8"/>
  <c r="AF792" i="8"/>
  <c r="AF793" i="8"/>
  <c r="AF794" i="8"/>
  <c r="AF795" i="8"/>
  <c r="AF796" i="8"/>
  <c r="AF797" i="8"/>
  <c r="AF798" i="8"/>
  <c r="AF799" i="8"/>
  <c r="AF800" i="8"/>
  <c r="AF801" i="8"/>
  <c r="AF802" i="8"/>
  <c r="AF803" i="8"/>
  <c r="AF804" i="8"/>
  <c r="AF805" i="8"/>
  <c r="AF806" i="8"/>
  <c r="AF807" i="8"/>
  <c r="AF808" i="8"/>
  <c r="AF809" i="8"/>
  <c r="AF810" i="8"/>
  <c r="AF811" i="8"/>
  <c r="AF812" i="8"/>
  <c r="AF813" i="8"/>
  <c r="AF814" i="8"/>
  <c r="AF815" i="8"/>
  <c r="AF816" i="8"/>
  <c r="AF817" i="8"/>
  <c r="AF818" i="8"/>
  <c r="AF819" i="8"/>
  <c r="AF820" i="8"/>
  <c r="AF821" i="8"/>
  <c r="AF822" i="8"/>
  <c r="AF823" i="8"/>
  <c r="AF824" i="8"/>
  <c r="AF825" i="8"/>
  <c r="AF826" i="8"/>
  <c r="AF827" i="8"/>
  <c r="AF828" i="8"/>
  <c r="AF829" i="8"/>
  <c r="AF830" i="8"/>
  <c r="AF831" i="8"/>
  <c r="AF832" i="8"/>
  <c r="AF833" i="8"/>
  <c r="AF834" i="8"/>
  <c r="AF835" i="8"/>
  <c r="AF836" i="8"/>
  <c r="AF837" i="8"/>
  <c r="AF838" i="8"/>
  <c r="AF839" i="8"/>
  <c r="AF840" i="8"/>
  <c r="AF841" i="8"/>
  <c r="AF842" i="8"/>
  <c r="AF843" i="8"/>
  <c r="AF844" i="8"/>
  <c r="AF845" i="8"/>
  <c r="AF846" i="8"/>
  <c r="AF847" i="8"/>
  <c r="AF848" i="8"/>
  <c r="AF849" i="8"/>
  <c r="AF850" i="8"/>
  <c r="AF851" i="8"/>
  <c r="AF852" i="8"/>
  <c r="AF853" i="8"/>
  <c r="AF854" i="8"/>
  <c r="AF855" i="8"/>
  <c r="AF856" i="8"/>
  <c r="AF857" i="8"/>
  <c r="AF858" i="8"/>
  <c r="AF859" i="8"/>
  <c r="AF860" i="8"/>
  <c r="AF861" i="8"/>
  <c r="AF862" i="8"/>
  <c r="AF863" i="8"/>
  <c r="AF864" i="8"/>
  <c r="AF865" i="8"/>
  <c r="AF866" i="8"/>
  <c r="AF867" i="8"/>
  <c r="AF868" i="8"/>
  <c r="AF869" i="8"/>
  <c r="AF870" i="8"/>
  <c r="AF871" i="8"/>
  <c r="AF872" i="8"/>
  <c r="AF873" i="8"/>
  <c r="AF874" i="8"/>
  <c r="AF875" i="8"/>
  <c r="AF876" i="8"/>
  <c r="AF877" i="8"/>
  <c r="AF878" i="8"/>
  <c r="AF879" i="8"/>
  <c r="AF880" i="8"/>
  <c r="AF881" i="8"/>
  <c r="AF882" i="8"/>
  <c r="AF883" i="8"/>
  <c r="AF884" i="8"/>
  <c r="AF885" i="8"/>
  <c r="AF886" i="8"/>
  <c r="AF887" i="8"/>
  <c r="AF888" i="8"/>
  <c r="AF889" i="8"/>
  <c r="AF890" i="8"/>
  <c r="AF891" i="8"/>
  <c r="AF892" i="8"/>
  <c r="AF893" i="8"/>
  <c r="AF894" i="8"/>
  <c r="AF895" i="8"/>
  <c r="AF896" i="8"/>
  <c r="AF897" i="8"/>
  <c r="AF898" i="8"/>
  <c r="AF899" i="8"/>
  <c r="AF900" i="8"/>
  <c r="AF901" i="8"/>
  <c r="AF902" i="8"/>
  <c r="AF903" i="8"/>
  <c r="AF904" i="8"/>
  <c r="AF905" i="8"/>
  <c r="AF906" i="8"/>
  <c r="AF907" i="8"/>
  <c r="AF908" i="8"/>
  <c r="AF909" i="8"/>
  <c r="AF910" i="8"/>
  <c r="AF911" i="8"/>
  <c r="AF912" i="8"/>
  <c r="AF913" i="8"/>
  <c r="AF914" i="8"/>
  <c r="AF915" i="8"/>
  <c r="AF916" i="8"/>
  <c r="AF917" i="8"/>
  <c r="AF918" i="8"/>
  <c r="AF919" i="8"/>
  <c r="AF920" i="8"/>
  <c r="AF921" i="8"/>
  <c r="AF922" i="8"/>
  <c r="AF923" i="8"/>
  <c r="AF924" i="8"/>
  <c r="AF925" i="8"/>
  <c r="AF926" i="8"/>
  <c r="AF927" i="8"/>
  <c r="AF928" i="8"/>
  <c r="AF929" i="8"/>
  <c r="AF930" i="8"/>
  <c r="AF931" i="8"/>
  <c r="AF932" i="8"/>
  <c r="AF933" i="8"/>
  <c r="AF934" i="8"/>
  <c r="AF935" i="8"/>
  <c r="AF936" i="8"/>
  <c r="AF937" i="8"/>
  <c r="AF938" i="8"/>
  <c r="AF939" i="8"/>
  <c r="AF940" i="8"/>
  <c r="AF941" i="8"/>
  <c r="AF942" i="8"/>
  <c r="AF943" i="8"/>
  <c r="AF944" i="8"/>
  <c r="AF945" i="8"/>
  <c r="AF946" i="8"/>
  <c r="AF947" i="8"/>
  <c r="AF948" i="8"/>
  <c r="AF949" i="8"/>
  <c r="AF950" i="8"/>
  <c r="AF951" i="8"/>
  <c r="AF952" i="8"/>
  <c r="AF953" i="8"/>
  <c r="AF954" i="8"/>
  <c r="AF955" i="8"/>
  <c r="AF956" i="8"/>
  <c r="AF957" i="8"/>
  <c r="AF958" i="8"/>
  <c r="AF959" i="8"/>
  <c r="AF960" i="8"/>
  <c r="AF961" i="8"/>
  <c r="AF962" i="8"/>
  <c r="AF963" i="8"/>
  <c r="AF964" i="8"/>
  <c r="AF965" i="8"/>
  <c r="AF966" i="8"/>
  <c r="AF967" i="8"/>
  <c r="AF968" i="8"/>
  <c r="AF969" i="8"/>
  <c r="AF970" i="8"/>
  <c r="AF971" i="8"/>
  <c r="AF972" i="8"/>
  <c r="AF973" i="8"/>
  <c r="AF974" i="8"/>
  <c r="AF975" i="8"/>
  <c r="AF976" i="8"/>
  <c r="AF977" i="8"/>
  <c r="AF978" i="8"/>
  <c r="AF979" i="8"/>
  <c r="AF980" i="8"/>
  <c r="AF981" i="8"/>
  <c r="AF982" i="8"/>
  <c r="AF983" i="8"/>
  <c r="AF984" i="8"/>
  <c r="AF985" i="8"/>
  <c r="AF986" i="8"/>
  <c r="AF987" i="8"/>
  <c r="AF988" i="8"/>
  <c r="AF989" i="8"/>
  <c r="AF990" i="8"/>
  <c r="AF991" i="8"/>
  <c r="AF992" i="8"/>
  <c r="AF993" i="8"/>
  <c r="AF994" i="8"/>
  <c r="AF995" i="8"/>
  <c r="AF996" i="8"/>
  <c r="AF997" i="8"/>
  <c r="AF998" i="8"/>
  <c r="AF999" i="8"/>
  <c r="AF1000"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E461" i="8"/>
  <c r="AE462" i="8"/>
  <c r="AE463" i="8"/>
  <c r="AE464" i="8"/>
  <c r="AE465" i="8"/>
  <c r="AE466" i="8"/>
  <c r="AE467" i="8"/>
  <c r="AE468" i="8"/>
  <c r="AE469" i="8"/>
  <c r="AE470" i="8"/>
  <c r="AE471" i="8"/>
  <c r="AE472" i="8"/>
  <c r="AE473" i="8"/>
  <c r="AE474" i="8"/>
  <c r="AE475" i="8"/>
  <c r="AE476" i="8"/>
  <c r="AE477" i="8"/>
  <c r="AE478" i="8"/>
  <c r="AE479" i="8"/>
  <c r="AE480" i="8"/>
  <c r="AE481" i="8"/>
  <c r="AE482" i="8"/>
  <c r="AE483" i="8"/>
  <c r="AE484" i="8"/>
  <c r="AE485" i="8"/>
  <c r="AE486" i="8"/>
  <c r="AE487" i="8"/>
  <c r="AE488" i="8"/>
  <c r="AE489" i="8"/>
  <c r="AE490" i="8"/>
  <c r="AE491" i="8"/>
  <c r="AE492" i="8"/>
  <c r="AE493" i="8"/>
  <c r="AE494" i="8"/>
  <c r="AE495" i="8"/>
  <c r="AE496" i="8"/>
  <c r="AE497" i="8"/>
  <c r="AE498" i="8"/>
  <c r="AE499" i="8"/>
  <c r="AE500" i="8"/>
  <c r="AE501" i="8"/>
  <c r="AE502" i="8"/>
  <c r="AE503" i="8"/>
  <c r="AE504" i="8"/>
  <c r="AE505" i="8"/>
  <c r="AE506" i="8"/>
  <c r="AE507" i="8"/>
  <c r="AE508" i="8"/>
  <c r="AE509" i="8"/>
  <c r="AE510" i="8"/>
  <c r="AE511" i="8"/>
  <c r="AE512" i="8"/>
  <c r="AE513" i="8"/>
  <c r="AE514" i="8"/>
  <c r="AE515" i="8"/>
  <c r="AE516" i="8"/>
  <c r="AE517" i="8"/>
  <c r="AE518" i="8"/>
  <c r="AE519" i="8"/>
  <c r="AE520" i="8"/>
  <c r="AE521" i="8"/>
  <c r="AE522" i="8"/>
  <c r="AE523" i="8"/>
  <c r="AE524" i="8"/>
  <c r="AE525" i="8"/>
  <c r="AE526" i="8"/>
  <c r="AE527" i="8"/>
  <c r="AE528" i="8"/>
  <c r="AE529" i="8"/>
  <c r="AE530" i="8"/>
  <c r="AE531" i="8"/>
  <c r="AE532" i="8"/>
  <c r="AE533" i="8"/>
  <c r="AE534" i="8"/>
  <c r="AE535" i="8"/>
  <c r="AE536" i="8"/>
  <c r="AE537" i="8"/>
  <c r="AE538" i="8"/>
  <c r="AE539" i="8"/>
  <c r="AE540" i="8"/>
  <c r="AE541" i="8"/>
  <c r="AE542" i="8"/>
  <c r="AE543" i="8"/>
  <c r="AE544" i="8"/>
  <c r="AE545" i="8"/>
  <c r="AE546" i="8"/>
  <c r="AE547" i="8"/>
  <c r="AE548" i="8"/>
  <c r="AE549" i="8"/>
  <c r="AE550" i="8"/>
  <c r="AE551" i="8"/>
  <c r="AE552" i="8"/>
  <c r="AE553" i="8"/>
  <c r="AE554" i="8"/>
  <c r="AE555" i="8"/>
  <c r="AE556" i="8"/>
  <c r="AE557" i="8"/>
  <c r="AE558" i="8"/>
  <c r="AE559" i="8"/>
  <c r="AE560" i="8"/>
  <c r="AE561" i="8"/>
  <c r="AE562" i="8"/>
  <c r="AE563" i="8"/>
  <c r="AE564" i="8"/>
  <c r="AE565" i="8"/>
  <c r="AE566" i="8"/>
  <c r="AE567" i="8"/>
  <c r="AE568" i="8"/>
  <c r="AE569" i="8"/>
  <c r="AE570" i="8"/>
  <c r="AE571" i="8"/>
  <c r="AE572" i="8"/>
  <c r="AE573" i="8"/>
  <c r="AE574" i="8"/>
  <c r="AE575" i="8"/>
  <c r="AE576" i="8"/>
  <c r="AE577" i="8"/>
  <c r="AE578" i="8"/>
  <c r="AE579" i="8"/>
  <c r="AE580" i="8"/>
  <c r="AE581" i="8"/>
  <c r="AE582" i="8"/>
  <c r="AE583" i="8"/>
  <c r="AE584" i="8"/>
  <c r="AE585" i="8"/>
  <c r="AE586" i="8"/>
  <c r="AE587" i="8"/>
  <c r="AE588" i="8"/>
  <c r="AE589" i="8"/>
  <c r="AE590" i="8"/>
  <c r="AE591" i="8"/>
  <c r="AE592" i="8"/>
  <c r="AE593" i="8"/>
  <c r="AE594" i="8"/>
  <c r="AE595" i="8"/>
  <c r="AE596" i="8"/>
  <c r="AE597" i="8"/>
  <c r="AE598" i="8"/>
  <c r="AE599" i="8"/>
  <c r="AE600" i="8"/>
  <c r="AE601" i="8"/>
  <c r="AE602" i="8"/>
  <c r="AE603" i="8"/>
  <c r="AE604" i="8"/>
  <c r="AE605" i="8"/>
  <c r="AE606" i="8"/>
  <c r="AE607" i="8"/>
  <c r="AE608" i="8"/>
  <c r="AE609" i="8"/>
  <c r="AE610" i="8"/>
  <c r="AE611" i="8"/>
  <c r="AE612" i="8"/>
  <c r="AE613" i="8"/>
  <c r="AE614" i="8"/>
  <c r="AE615" i="8"/>
  <c r="AE616" i="8"/>
  <c r="AE617" i="8"/>
  <c r="AE618" i="8"/>
  <c r="AE619" i="8"/>
  <c r="AE620" i="8"/>
  <c r="AE621" i="8"/>
  <c r="AE622" i="8"/>
  <c r="AE623" i="8"/>
  <c r="AE624" i="8"/>
  <c r="AE625" i="8"/>
  <c r="AE626" i="8"/>
  <c r="AE627" i="8"/>
  <c r="AE628" i="8"/>
  <c r="AE629" i="8"/>
  <c r="AE630" i="8"/>
  <c r="AE631" i="8"/>
  <c r="AE632" i="8"/>
  <c r="AE633" i="8"/>
  <c r="AE634" i="8"/>
  <c r="AE635" i="8"/>
  <c r="AE636" i="8"/>
  <c r="AE637" i="8"/>
  <c r="AE638" i="8"/>
  <c r="AE639" i="8"/>
  <c r="AE640" i="8"/>
  <c r="AE641" i="8"/>
  <c r="AE642" i="8"/>
  <c r="AE643" i="8"/>
  <c r="AE644" i="8"/>
  <c r="AE645" i="8"/>
  <c r="AE646" i="8"/>
  <c r="AE647" i="8"/>
  <c r="AE648" i="8"/>
  <c r="AE649" i="8"/>
  <c r="AE650" i="8"/>
  <c r="AE651" i="8"/>
  <c r="AE652" i="8"/>
  <c r="AE653" i="8"/>
  <c r="AE654" i="8"/>
  <c r="AE655" i="8"/>
  <c r="AE656" i="8"/>
  <c r="AE657" i="8"/>
  <c r="AE658" i="8"/>
  <c r="AE659" i="8"/>
  <c r="AE660" i="8"/>
  <c r="AE661" i="8"/>
  <c r="AE662" i="8"/>
  <c r="AE663" i="8"/>
  <c r="AE664" i="8"/>
  <c r="AE665" i="8"/>
  <c r="AE666" i="8"/>
  <c r="AE667" i="8"/>
  <c r="AE668" i="8"/>
  <c r="AE669" i="8"/>
  <c r="AE670" i="8"/>
  <c r="AE671" i="8"/>
  <c r="AE672" i="8"/>
  <c r="AE673" i="8"/>
  <c r="AE674" i="8"/>
  <c r="AE675" i="8"/>
  <c r="AE676" i="8"/>
  <c r="AE677" i="8"/>
  <c r="AE678" i="8"/>
  <c r="AE679" i="8"/>
  <c r="AE680" i="8"/>
  <c r="AE681" i="8"/>
  <c r="AE682" i="8"/>
  <c r="AE683" i="8"/>
  <c r="AE684" i="8"/>
  <c r="AE685" i="8"/>
  <c r="AE686" i="8"/>
  <c r="AE687" i="8"/>
  <c r="AE688" i="8"/>
  <c r="AE689" i="8"/>
  <c r="AE690" i="8"/>
  <c r="AE691" i="8"/>
  <c r="AE692" i="8"/>
  <c r="AE693" i="8"/>
  <c r="AE694" i="8"/>
  <c r="AE695" i="8"/>
  <c r="AE696" i="8"/>
  <c r="AE697" i="8"/>
  <c r="AE698" i="8"/>
  <c r="AE699" i="8"/>
  <c r="AE700" i="8"/>
  <c r="AE701" i="8"/>
  <c r="AE702" i="8"/>
  <c r="AE703" i="8"/>
  <c r="AE704" i="8"/>
  <c r="AE705" i="8"/>
  <c r="AE706" i="8"/>
  <c r="AE707" i="8"/>
  <c r="AE708" i="8"/>
  <c r="AE709" i="8"/>
  <c r="AE710" i="8"/>
  <c r="AE711" i="8"/>
  <c r="AE712" i="8"/>
  <c r="AE713" i="8"/>
  <c r="AE714" i="8"/>
  <c r="AE715" i="8"/>
  <c r="AE716" i="8"/>
  <c r="AE717" i="8"/>
  <c r="AE718" i="8"/>
  <c r="AE719" i="8"/>
  <c r="AE720" i="8"/>
  <c r="AE721" i="8"/>
  <c r="AE722" i="8"/>
  <c r="AE723" i="8"/>
  <c r="AE724" i="8"/>
  <c r="AE725" i="8"/>
  <c r="AE726" i="8"/>
  <c r="AE727" i="8"/>
  <c r="AE728" i="8"/>
  <c r="AE729" i="8"/>
  <c r="AE730" i="8"/>
  <c r="AE731" i="8"/>
  <c r="AE732" i="8"/>
  <c r="AE733" i="8"/>
  <c r="AE734" i="8"/>
  <c r="AE735" i="8"/>
  <c r="AE736" i="8"/>
  <c r="AE737" i="8"/>
  <c r="AE738" i="8"/>
  <c r="AE739" i="8"/>
  <c r="AE740" i="8"/>
  <c r="AE741" i="8"/>
  <c r="AE742" i="8"/>
  <c r="AE743" i="8"/>
  <c r="AE744" i="8"/>
  <c r="AE745" i="8"/>
  <c r="AE746" i="8"/>
  <c r="AE747" i="8"/>
  <c r="AE748" i="8"/>
  <c r="AE749" i="8"/>
  <c r="AE750" i="8"/>
  <c r="AE751" i="8"/>
  <c r="AE752" i="8"/>
  <c r="AE753" i="8"/>
  <c r="AE754" i="8"/>
  <c r="AE755" i="8"/>
  <c r="AE756" i="8"/>
  <c r="AE757" i="8"/>
  <c r="AE758" i="8"/>
  <c r="AE759" i="8"/>
  <c r="AE760" i="8"/>
  <c r="AE761" i="8"/>
  <c r="AE762" i="8"/>
  <c r="AE763" i="8"/>
  <c r="AE764" i="8"/>
  <c r="AE765" i="8"/>
  <c r="AE766" i="8"/>
  <c r="AE767" i="8"/>
  <c r="AE768" i="8"/>
  <c r="AE769" i="8"/>
  <c r="AE770" i="8"/>
  <c r="AE771" i="8"/>
  <c r="AE772" i="8"/>
  <c r="AE773" i="8"/>
  <c r="AE774" i="8"/>
  <c r="AE775" i="8"/>
  <c r="AE776" i="8"/>
  <c r="AE777" i="8"/>
  <c r="AE778" i="8"/>
  <c r="AE779" i="8"/>
  <c r="AE780" i="8"/>
  <c r="AE781" i="8"/>
  <c r="AE782" i="8"/>
  <c r="AE783" i="8"/>
  <c r="AE784" i="8"/>
  <c r="AE785" i="8"/>
  <c r="AE786" i="8"/>
  <c r="AE787" i="8"/>
  <c r="AE788" i="8"/>
  <c r="AE789" i="8"/>
  <c r="AE790" i="8"/>
  <c r="AE791" i="8"/>
  <c r="AE792" i="8"/>
  <c r="AE793" i="8"/>
  <c r="AE794" i="8"/>
  <c r="AE795" i="8"/>
  <c r="AE796" i="8"/>
  <c r="AE797" i="8"/>
  <c r="AE798" i="8"/>
  <c r="AE799" i="8"/>
  <c r="AE800" i="8"/>
  <c r="AE801" i="8"/>
  <c r="AE802" i="8"/>
  <c r="AE803" i="8"/>
  <c r="AE804" i="8"/>
  <c r="AE805" i="8"/>
  <c r="AE806" i="8"/>
  <c r="AE807" i="8"/>
  <c r="AE808" i="8"/>
  <c r="AE809" i="8"/>
  <c r="AE810" i="8"/>
  <c r="AE811" i="8"/>
  <c r="AE812" i="8"/>
  <c r="AE813" i="8"/>
  <c r="AE814" i="8"/>
  <c r="AE815" i="8"/>
  <c r="AE816" i="8"/>
  <c r="AE817" i="8"/>
  <c r="AE818" i="8"/>
  <c r="AE819" i="8"/>
  <c r="AE820" i="8"/>
  <c r="AE821" i="8"/>
  <c r="AE822" i="8"/>
  <c r="AE823" i="8"/>
  <c r="AE824" i="8"/>
  <c r="AE825" i="8"/>
  <c r="AE826" i="8"/>
  <c r="AE827" i="8"/>
  <c r="AE828" i="8"/>
  <c r="AE829" i="8"/>
  <c r="AE830" i="8"/>
  <c r="AE831" i="8"/>
  <c r="AE832" i="8"/>
  <c r="AE833" i="8"/>
  <c r="AE834" i="8"/>
  <c r="AE835" i="8"/>
  <c r="AE836" i="8"/>
  <c r="AE837" i="8"/>
  <c r="AE838" i="8"/>
  <c r="AE839" i="8"/>
  <c r="AE840" i="8"/>
  <c r="AE841" i="8"/>
  <c r="AE842" i="8"/>
  <c r="AE843" i="8"/>
  <c r="AE844" i="8"/>
  <c r="AE845" i="8"/>
  <c r="AE846" i="8"/>
  <c r="AE847" i="8"/>
  <c r="AE848" i="8"/>
  <c r="AE849" i="8"/>
  <c r="AE850" i="8"/>
  <c r="AE851" i="8"/>
  <c r="AE852" i="8"/>
  <c r="AE853" i="8"/>
  <c r="AE854" i="8"/>
  <c r="AE855" i="8"/>
  <c r="AE856" i="8"/>
  <c r="AE857" i="8"/>
  <c r="AE858" i="8"/>
  <c r="AE859" i="8"/>
  <c r="AE860" i="8"/>
  <c r="AE861" i="8"/>
  <c r="AE862" i="8"/>
  <c r="AE863" i="8"/>
  <c r="AE864" i="8"/>
  <c r="AE865" i="8"/>
  <c r="AE866" i="8"/>
  <c r="AE867" i="8"/>
  <c r="AE868" i="8"/>
  <c r="AE869" i="8"/>
  <c r="AE870" i="8"/>
  <c r="AE871" i="8"/>
  <c r="AE872" i="8"/>
  <c r="AE873" i="8"/>
  <c r="AE874" i="8"/>
  <c r="AE875" i="8"/>
  <c r="AE876" i="8"/>
  <c r="AE877" i="8"/>
  <c r="AE878" i="8"/>
  <c r="AE879" i="8"/>
  <c r="AE880" i="8"/>
  <c r="AE881" i="8"/>
  <c r="AE882" i="8"/>
  <c r="AE883" i="8"/>
  <c r="AE884" i="8"/>
  <c r="AE885" i="8"/>
  <c r="AE886" i="8"/>
  <c r="AE887" i="8"/>
  <c r="AE888" i="8"/>
  <c r="AE889" i="8"/>
  <c r="AE890" i="8"/>
  <c r="AE891" i="8"/>
  <c r="AE892" i="8"/>
  <c r="AE893" i="8"/>
  <c r="AE894" i="8"/>
  <c r="AE895" i="8"/>
  <c r="AE896" i="8"/>
  <c r="AE897" i="8"/>
  <c r="AE898" i="8"/>
  <c r="AE899" i="8"/>
  <c r="AE900" i="8"/>
  <c r="AE901" i="8"/>
  <c r="AE902" i="8"/>
  <c r="AE903" i="8"/>
  <c r="AE904" i="8"/>
  <c r="AE905" i="8"/>
  <c r="AE906" i="8"/>
  <c r="AE907" i="8"/>
  <c r="AE908" i="8"/>
  <c r="AE909" i="8"/>
  <c r="AE910" i="8"/>
  <c r="AE911" i="8"/>
  <c r="AE912" i="8"/>
  <c r="AE913" i="8"/>
  <c r="AE914" i="8"/>
  <c r="AE915" i="8"/>
  <c r="AE916" i="8"/>
  <c r="AE917" i="8"/>
  <c r="AE918" i="8"/>
  <c r="AE919" i="8"/>
  <c r="AE920" i="8"/>
  <c r="AE921" i="8"/>
  <c r="AE922" i="8"/>
  <c r="AE923" i="8"/>
  <c r="AE924" i="8"/>
  <c r="AE925" i="8"/>
  <c r="AE926" i="8"/>
  <c r="AE927" i="8"/>
  <c r="AE928" i="8"/>
  <c r="AE929" i="8"/>
  <c r="AE930" i="8"/>
  <c r="AE931" i="8"/>
  <c r="AE932" i="8"/>
  <c r="AE933" i="8"/>
  <c r="AE934" i="8"/>
  <c r="AE935" i="8"/>
  <c r="AE936" i="8"/>
  <c r="AE937" i="8"/>
  <c r="AE938" i="8"/>
  <c r="AE939" i="8"/>
  <c r="AE940" i="8"/>
  <c r="AE941" i="8"/>
  <c r="AE942" i="8"/>
  <c r="AE943" i="8"/>
  <c r="AE944" i="8"/>
  <c r="AE945" i="8"/>
  <c r="AE946" i="8"/>
  <c r="AE947" i="8"/>
  <c r="AE948" i="8"/>
  <c r="AE949" i="8"/>
  <c r="AE950" i="8"/>
  <c r="AE951" i="8"/>
  <c r="AE952" i="8"/>
  <c r="AE953" i="8"/>
  <c r="AE954" i="8"/>
  <c r="AE955" i="8"/>
  <c r="AE956" i="8"/>
  <c r="AE957" i="8"/>
  <c r="AE958" i="8"/>
  <c r="AE959" i="8"/>
  <c r="AE960" i="8"/>
  <c r="AE961" i="8"/>
  <c r="AE962" i="8"/>
  <c r="AE963" i="8"/>
  <c r="AE964" i="8"/>
  <c r="AE965" i="8"/>
  <c r="AE966" i="8"/>
  <c r="AE967" i="8"/>
  <c r="AE968" i="8"/>
  <c r="AE969" i="8"/>
  <c r="AE970" i="8"/>
  <c r="AE971" i="8"/>
  <c r="AE972" i="8"/>
  <c r="AE973" i="8"/>
  <c r="AE974" i="8"/>
  <c r="AE975" i="8"/>
  <c r="AE976" i="8"/>
  <c r="AE977" i="8"/>
  <c r="AE978" i="8"/>
  <c r="AE979" i="8"/>
  <c r="AE980" i="8"/>
  <c r="AE981" i="8"/>
  <c r="AE982" i="8"/>
  <c r="AE983" i="8"/>
  <c r="AE984" i="8"/>
  <c r="AE985" i="8"/>
  <c r="AE986" i="8"/>
  <c r="AE987" i="8"/>
  <c r="AE988" i="8"/>
  <c r="AE989" i="8"/>
  <c r="AE990" i="8"/>
  <c r="AE991" i="8"/>
  <c r="AE992" i="8"/>
  <c r="AE993" i="8"/>
  <c r="AE994" i="8"/>
  <c r="AE995" i="8"/>
  <c r="AE996" i="8"/>
  <c r="AE997" i="8"/>
  <c r="AE998" i="8"/>
  <c r="AE999" i="8"/>
  <c r="AE1000"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26" i="8"/>
  <c r="AD127" i="8"/>
  <c r="AD128" i="8"/>
  <c r="AD129" i="8"/>
  <c r="AD130" i="8"/>
  <c r="AD131" i="8"/>
  <c r="AD132" i="8"/>
  <c r="AD133" i="8"/>
  <c r="AD134" i="8"/>
  <c r="AD135" i="8"/>
  <c r="AD136" i="8"/>
  <c r="AD137" i="8"/>
  <c r="AD138" i="8"/>
  <c r="AD139" i="8"/>
  <c r="AD140" i="8"/>
  <c r="AD141" i="8"/>
  <c r="AD142" i="8"/>
  <c r="AD143" i="8"/>
  <c r="AD144" i="8"/>
  <c r="AD14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04" i="8"/>
  <c r="AD205" i="8"/>
  <c r="AD206" i="8"/>
  <c r="AD207" i="8"/>
  <c r="AD208" i="8"/>
  <c r="AD209" i="8"/>
  <c r="AD210" i="8"/>
  <c r="AD211" i="8"/>
  <c r="AD212" i="8"/>
  <c r="AD213" i="8"/>
  <c r="AD214" i="8"/>
  <c r="AD215" i="8"/>
  <c r="AD216" i="8"/>
  <c r="AD217" i="8"/>
  <c r="AD218" i="8"/>
  <c r="AD219" i="8"/>
  <c r="AD220" i="8"/>
  <c r="AD221" i="8"/>
  <c r="AD222" i="8"/>
  <c r="AD223" i="8"/>
  <c r="AD224" i="8"/>
  <c r="AD225" i="8"/>
  <c r="AD226" i="8"/>
  <c r="AD227" i="8"/>
  <c r="AD228" i="8"/>
  <c r="AD229" i="8"/>
  <c r="AD230" i="8"/>
  <c r="AD231" i="8"/>
  <c r="AD232" i="8"/>
  <c r="AD233" i="8"/>
  <c r="AD234" i="8"/>
  <c r="AD235" i="8"/>
  <c r="AD236" i="8"/>
  <c r="AD237" i="8"/>
  <c r="AD238" i="8"/>
  <c r="AD239" i="8"/>
  <c r="AD240" i="8"/>
  <c r="AD241" i="8"/>
  <c r="AD242" i="8"/>
  <c r="AD243" i="8"/>
  <c r="AD244" i="8"/>
  <c r="AD245" i="8"/>
  <c r="AD246" i="8"/>
  <c r="AD247" i="8"/>
  <c r="AD248" i="8"/>
  <c r="AD249" i="8"/>
  <c r="AD250" i="8"/>
  <c r="AD251" i="8"/>
  <c r="AD252" i="8"/>
  <c r="AD253" i="8"/>
  <c r="AD254" i="8"/>
  <c r="AD255" i="8"/>
  <c r="AD256" i="8"/>
  <c r="AD257" i="8"/>
  <c r="AD258" i="8"/>
  <c r="AD259" i="8"/>
  <c r="AD260" i="8"/>
  <c r="AD261" i="8"/>
  <c r="AD262" i="8"/>
  <c r="AD263" i="8"/>
  <c r="AD264" i="8"/>
  <c r="AD265" i="8"/>
  <c r="AD266" i="8"/>
  <c r="AD267" i="8"/>
  <c r="AD268" i="8"/>
  <c r="AD269" i="8"/>
  <c r="AD270" i="8"/>
  <c r="AD271" i="8"/>
  <c r="AD272" i="8"/>
  <c r="AD273" i="8"/>
  <c r="AD274" i="8"/>
  <c r="AD275" i="8"/>
  <c r="AD276" i="8"/>
  <c r="AD277" i="8"/>
  <c r="AD278" i="8"/>
  <c r="AD279" i="8"/>
  <c r="AD280" i="8"/>
  <c r="AD281" i="8"/>
  <c r="AD282" i="8"/>
  <c r="AD283" i="8"/>
  <c r="AD284" i="8"/>
  <c r="AD285" i="8"/>
  <c r="AD286" i="8"/>
  <c r="AD287" i="8"/>
  <c r="AD288" i="8"/>
  <c r="AD289" i="8"/>
  <c r="AD290" i="8"/>
  <c r="AD291" i="8"/>
  <c r="AD292" i="8"/>
  <c r="AD293" i="8"/>
  <c r="AD294" i="8"/>
  <c r="AD295" i="8"/>
  <c r="AD296" i="8"/>
  <c r="AD297" i="8"/>
  <c r="AD298" i="8"/>
  <c r="AD299" i="8"/>
  <c r="AD300" i="8"/>
  <c r="AD301" i="8"/>
  <c r="AD302" i="8"/>
  <c r="AD303" i="8"/>
  <c r="AD304" i="8"/>
  <c r="AD305" i="8"/>
  <c r="AD306" i="8"/>
  <c r="AD307" i="8"/>
  <c r="AD308" i="8"/>
  <c r="AD309" i="8"/>
  <c r="AD310" i="8"/>
  <c r="AD311" i="8"/>
  <c r="AD312" i="8"/>
  <c r="AD313" i="8"/>
  <c r="AD314" i="8"/>
  <c r="AD315" i="8"/>
  <c r="AD316" i="8"/>
  <c r="AD317" i="8"/>
  <c r="AD318" i="8"/>
  <c r="AD319" i="8"/>
  <c r="AD320" i="8"/>
  <c r="AD321" i="8"/>
  <c r="AD322" i="8"/>
  <c r="AD323" i="8"/>
  <c r="AD324" i="8"/>
  <c r="AD325" i="8"/>
  <c r="AD326" i="8"/>
  <c r="AD327" i="8"/>
  <c r="AD328" i="8"/>
  <c r="AD329" i="8"/>
  <c r="AD330" i="8"/>
  <c r="AD331" i="8"/>
  <c r="AD332" i="8"/>
  <c r="AD333" i="8"/>
  <c r="AD334" i="8"/>
  <c r="AD335" i="8"/>
  <c r="AD336" i="8"/>
  <c r="AD337" i="8"/>
  <c r="AD338" i="8"/>
  <c r="AD339" i="8"/>
  <c r="AD340" i="8"/>
  <c r="AD341" i="8"/>
  <c r="AD342" i="8"/>
  <c r="AD343" i="8"/>
  <c r="AD344" i="8"/>
  <c r="AD345" i="8"/>
  <c r="AD346" i="8"/>
  <c r="AD347" i="8"/>
  <c r="AD348" i="8"/>
  <c r="AD349" i="8"/>
  <c r="AD350" i="8"/>
  <c r="AD351" i="8"/>
  <c r="AD352" i="8"/>
  <c r="AD353" i="8"/>
  <c r="AD354" i="8"/>
  <c r="AD355" i="8"/>
  <c r="AD356" i="8"/>
  <c r="AD357" i="8"/>
  <c r="AD358" i="8"/>
  <c r="AD359" i="8"/>
  <c r="AD360" i="8"/>
  <c r="AD361" i="8"/>
  <c r="AD362" i="8"/>
  <c r="AD363" i="8"/>
  <c r="AD364" i="8"/>
  <c r="AD365" i="8"/>
  <c r="AD366" i="8"/>
  <c r="AD367" i="8"/>
  <c r="AD368" i="8"/>
  <c r="AD369" i="8"/>
  <c r="AD370" i="8"/>
  <c r="AD371" i="8"/>
  <c r="AD372" i="8"/>
  <c r="AD373" i="8"/>
  <c r="AD374" i="8"/>
  <c r="AD375" i="8"/>
  <c r="AD376" i="8"/>
  <c r="AD377" i="8"/>
  <c r="AD378" i="8"/>
  <c r="AD379" i="8"/>
  <c r="AD380" i="8"/>
  <c r="AD381" i="8"/>
  <c r="AD382" i="8"/>
  <c r="AD383" i="8"/>
  <c r="AD384" i="8"/>
  <c r="AD385" i="8"/>
  <c r="AD386" i="8"/>
  <c r="AD387" i="8"/>
  <c r="AD388" i="8"/>
  <c r="AD389" i="8"/>
  <c r="AD390" i="8"/>
  <c r="AD391" i="8"/>
  <c r="AD392" i="8"/>
  <c r="AD393" i="8"/>
  <c r="AD394" i="8"/>
  <c r="AD395" i="8"/>
  <c r="AD396" i="8"/>
  <c r="AD397" i="8"/>
  <c r="AD398" i="8"/>
  <c r="AD399" i="8"/>
  <c r="AD400" i="8"/>
  <c r="AD401" i="8"/>
  <c r="AD402" i="8"/>
  <c r="AD403" i="8"/>
  <c r="AD404" i="8"/>
  <c r="AD405" i="8"/>
  <c r="AD406" i="8"/>
  <c r="AD407" i="8"/>
  <c r="AD408" i="8"/>
  <c r="AD409" i="8"/>
  <c r="AD410" i="8"/>
  <c r="AD411" i="8"/>
  <c r="AD412" i="8"/>
  <c r="AD413" i="8"/>
  <c r="AD414" i="8"/>
  <c r="AD415" i="8"/>
  <c r="AD416" i="8"/>
  <c r="AD417" i="8"/>
  <c r="AD418" i="8"/>
  <c r="AD419" i="8"/>
  <c r="AD420" i="8"/>
  <c r="AD421" i="8"/>
  <c r="AD422" i="8"/>
  <c r="AD423" i="8"/>
  <c r="AD424" i="8"/>
  <c r="AD425" i="8"/>
  <c r="AD426" i="8"/>
  <c r="AD427" i="8"/>
  <c r="AD428" i="8"/>
  <c r="AD429" i="8"/>
  <c r="AD430" i="8"/>
  <c r="AD431" i="8"/>
  <c r="AD432" i="8"/>
  <c r="AD433" i="8"/>
  <c r="AD434" i="8"/>
  <c r="AD435" i="8"/>
  <c r="AD436" i="8"/>
  <c r="AD437" i="8"/>
  <c r="AD438" i="8"/>
  <c r="AD439" i="8"/>
  <c r="AD440" i="8"/>
  <c r="AD441" i="8"/>
  <c r="AD442" i="8"/>
  <c r="AD443" i="8"/>
  <c r="AD444" i="8"/>
  <c r="AD445" i="8"/>
  <c r="AD446" i="8"/>
  <c r="AD447" i="8"/>
  <c r="AD448" i="8"/>
  <c r="AD449" i="8"/>
  <c r="AD450" i="8"/>
  <c r="AD451" i="8"/>
  <c r="AD452" i="8"/>
  <c r="AD453" i="8"/>
  <c r="AD454" i="8"/>
  <c r="AD455" i="8"/>
  <c r="AD456" i="8"/>
  <c r="AD457" i="8"/>
  <c r="AD458" i="8"/>
  <c r="AD459" i="8"/>
  <c r="AD460" i="8"/>
  <c r="AD461" i="8"/>
  <c r="AD462" i="8"/>
  <c r="AD463" i="8"/>
  <c r="AD464" i="8"/>
  <c r="AD465" i="8"/>
  <c r="AD466" i="8"/>
  <c r="AD467" i="8"/>
  <c r="AD468" i="8"/>
  <c r="AD469" i="8"/>
  <c r="AD470" i="8"/>
  <c r="AD471" i="8"/>
  <c r="AD472" i="8"/>
  <c r="AD473" i="8"/>
  <c r="AD474" i="8"/>
  <c r="AD475" i="8"/>
  <c r="AD476" i="8"/>
  <c r="AD477" i="8"/>
  <c r="AD478" i="8"/>
  <c r="AD479" i="8"/>
  <c r="AD480" i="8"/>
  <c r="AD481" i="8"/>
  <c r="AD482" i="8"/>
  <c r="AD483" i="8"/>
  <c r="AD484" i="8"/>
  <c r="AD485" i="8"/>
  <c r="AD486" i="8"/>
  <c r="AD487" i="8"/>
  <c r="AD488" i="8"/>
  <c r="AD489" i="8"/>
  <c r="AD490" i="8"/>
  <c r="AD491" i="8"/>
  <c r="AD492" i="8"/>
  <c r="AD493" i="8"/>
  <c r="AD494" i="8"/>
  <c r="AD495" i="8"/>
  <c r="AD496" i="8"/>
  <c r="AD497" i="8"/>
  <c r="AD498" i="8"/>
  <c r="AD499" i="8"/>
  <c r="AD500" i="8"/>
  <c r="AD501" i="8"/>
  <c r="AD502" i="8"/>
  <c r="AD503" i="8"/>
  <c r="AD504" i="8"/>
  <c r="AD505" i="8"/>
  <c r="AD506" i="8"/>
  <c r="AD507" i="8"/>
  <c r="AD508" i="8"/>
  <c r="AD509" i="8"/>
  <c r="AD510" i="8"/>
  <c r="AD511" i="8"/>
  <c r="AD512" i="8"/>
  <c r="AD513" i="8"/>
  <c r="AD514" i="8"/>
  <c r="AD515" i="8"/>
  <c r="AD516" i="8"/>
  <c r="AD517" i="8"/>
  <c r="AD518" i="8"/>
  <c r="AD519" i="8"/>
  <c r="AD520" i="8"/>
  <c r="AD521" i="8"/>
  <c r="AD522" i="8"/>
  <c r="AD523" i="8"/>
  <c r="AD524" i="8"/>
  <c r="AD525" i="8"/>
  <c r="AD526" i="8"/>
  <c r="AD527" i="8"/>
  <c r="AD528" i="8"/>
  <c r="AD529" i="8"/>
  <c r="AD530" i="8"/>
  <c r="AD531" i="8"/>
  <c r="AD532" i="8"/>
  <c r="AD533" i="8"/>
  <c r="AD534" i="8"/>
  <c r="AD535" i="8"/>
  <c r="AD536" i="8"/>
  <c r="AD537" i="8"/>
  <c r="AD538" i="8"/>
  <c r="AD539" i="8"/>
  <c r="AD540" i="8"/>
  <c r="AD541" i="8"/>
  <c r="AD542" i="8"/>
  <c r="AD543" i="8"/>
  <c r="AD544" i="8"/>
  <c r="AD545" i="8"/>
  <c r="AD546" i="8"/>
  <c r="AD547" i="8"/>
  <c r="AD548" i="8"/>
  <c r="AD549" i="8"/>
  <c r="AD550" i="8"/>
  <c r="AD551" i="8"/>
  <c r="AD552" i="8"/>
  <c r="AD553" i="8"/>
  <c r="AD554" i="8"/>
  <c r="AD555" i="8"/>
  <c r="AD556" i="8"/>
  <c r="AD557" i="8"/>
  <c r="AD558" i="8"/>
  <c r="AD559" i="8"/>
  <c r="AD560" i="8"/>
  <c r="AD561" i="8"/>
  <c r="AD562" i="8"/>
  <c r="AD563" i="8"/>
  <c r="AD564" i="8"/>
  <c r="AD565" i="8"/>
  <c r="AD566" i="8"/>
  <c r="AD567" i="8"/>
  <c r="AD568" i="8"/>
  <c r="AD569" i="8"/>
  <c r="AD570" i="8"/>
  <c r="AD571" i="8"/>
  <c r="AD572" i="8"/>
  <c r="AD573" i="8"/>
  <c r="AD574" i="8"/>
  <c r="AD575" i="8"/>
  <c r="AD576" i="8"/>
  <c r="AD577" i="8"/>
  <c r="AD578" i="8"/>
  <c r="AD579" i="8"/>
  <c r="AD580" i="8"/>
  <c r="AD581" i="8"/>
  <c r="AD582" i="8"/>
  <c r="AD583" i="8"/>
  <c r="AD584" i="8"/>
  <c r="AD585" i="8"/>
  <c r="AD586" i="8"/>
  <c r="AD587" i="8"/>
  <c r="AD588" i="8"/>
  <c r="AD589" i="8"/>
  <c r="AD590" i="8"/>
  <c r="AD591" i="8"/>
  <c r="AD592" i="8"/>
  <c r="AD593" i="8"/>
  <c r="AD594" i="8"/>
  <c r="AD595" i="8"/>
  <c r="AD596" i="8"/>
  <c r="AD597" i="8"/>
  <c r="AD598" i="8"/>
  <c r="AD599" i="8"/>
  <c r="AD600" i="8"/>
  <c r="AD601" i="8"/>
  <c r="AD602" i="8"/>
  <c r="AD603" i="8"/>
  <c r="AD604" i="8"/>
  <c r="AD605" i="8"/>
  <c r="AD606" i="8"/>
  <c r="AD607" i="8"/>
  <c r="AD608" i="8"/>
  <c r="AD609" i="8"/>
  <c r="AD610" i="8"/>
  <c r="AD611" i="8"/>
  <c r="AD612" i="8"/>
  <c r="AD613" i="8"/>
  <c r="AD614" i="8"/>
  <c r="AD615" i="8"/>
  <c r="AD616" i="8"/>
  <c r="AD617" i="8"/>
  <c r="AD618" i="8"/>
  <c r="AD619" i="8"/>
  <c r="AD620" i="8"/>
  <c r="AD621" i="8"/>
  <c r="AD622" i="8"/>
  <c r="AD623" i="8"/>
  <c r="AD624" i="8"/>
  <c r="AD625" i="8"/>
  <c r="AD626" i="8"/>
  <c r="AD627" i="8"/>
  <c r="AD628" i="8"/>
  <c r="AD629" i="8"/>
  <c r="AD630" i="8"/>
  <c r="AD631" i="8"/>
  <c r="AD632" i="8"/>
  <c r="AD633" i="8"/>
  <c r="AD634" i="8"/>
  <c r="AD635" i="8"/>
  <c r="AD636" i="8"/>
  <c r="AD637" i="8"/>
  <c r="AD638" i="8"/>
  <c r="AD639" i="8"/>
  <c r="AD640" i="8"/>
  <c r="AD641" i="8"/>
  <c r="AD642" i="8"/>
  <c r="AD643" i="8"/>
  <c r="AD644" i="8"/>
  <c r="AD645" i="8"/>
  <c r="AD646" i="8"/>
  <c r="AD647" i="8"/>
  <c r="AD648" i="8"/>
  <c r="AD649" i="8"/>
  <c r="AD650" i="8"/>
  <c r="AD651" i="8"/>
  <c r="AD652" i="8"/>
  <c r="AD653" i="8"/>
  <c r="AD654" i="8"/>
  <c r="AD655" i="8"/>
  <c r="AD656" i="8"/>
  <c r="AD657" i="8"/>
  <c r="AD658" i="8"/>
  <c r="AD659" i="8"/>
  <c r="AD660" i="8"/>
  <c r="AD661" i="8"/>
  <c r="AD662" i="8"/>
  <c r="AD663" i="8"/>
  <c r="AD664" i="8"/>
  <c r="AD665" i="8"/>
  <c r="AD666" i="8"/>
  <c r="AD667" i="8"/>
  <c r="AD668" i="8"/>
  <c r="AD669" i="8"/>
  <c r="AD670" i="8"/>
  <c r="AD671" i="8"/>
  <c r="AD672" i="8"/>
  <c r="AD673" i="8"/>
  <c r="AD674" i="8"/>
  <c r="AD675" i="8"/>
  <c r="AD676" i="8"/>
  <c r="AD677" i="8"/>
  <c r="AD678" i="8"/>
  <c r="AD679" i="8"/>
  <c r="AD680" i="8"/>
  <c r="AD681" i="8"/>
  <c r="AD682" i="8"/>
  <c r="AD683" i="8"/>
  <c r="AD684" i="8"/>
  <c r="AD685" i="8"/>
  <c r="AD686" i="8"/>
  <c r="AD687" i="8"/>
  <c r="AD688" i="8"/>
  <c r="AD689" i="8"/>
  <c r="AD690" i="8"/>
  <c r="AD691" i="8"/>
  <c r="AD692" i="8"/>
  <c r="AD693" i="8"/>
  <c r="AD694" i="8"/>
  <c r="AD695" i="8"/>
  <c r="AD696" i="8"/>
  <c r="AD697" i="8"/>
  <c r="AD698" i="8"/>
  <c r="AD699" i="8"/>
  <c r="AD700" i="8"/>
  <c r="AD701" i="8"/>
  <c r="AD702" i="8"/>
  <c r="AD703" i="8"/>
  <c r="AD704" i="8"/>
  <c r="AD705" i="8"/>
  <c r="AD706" i="8"/>
  <c r="AD707" i="8"/>
  <c r="AD708" i="8"/>
  <c r="AD709" i="8"/>
  <c r="AD710" i="8"/>
  <c r="AD711" i="8"/>
  <c r="AD712" i="8"/>
  <c r="AD713" i="8"/>
  <c r="AD714" i="8"/>
  <c r="AD715" i="8"/>
  <c r="AD716" i="8"/>
  <c r="AD717" i="8"/>
  <c r="AD718" i="8"/>
  <c r="AD719" i="8"/>
  <c r="AD720" i="8"/>
  <c r="AD721" i="8"/>
  <c r="AD722" i="8"/>
  <c r="AD723" i="8"/>
  <c r="AD724" i="8"/>
  <c r="AD725" i="8"/>
  <c r="AD726" i="8"/>
  <c r="AD727" i="8"/>
  <c r="AD728" i="8"/>
  <c r="AD729" i="8"/>
  <c r="AD730" i="8"/>
  <c r="AD731" i="8"/>
  <c r="AD732" i="8"/>
  <c r="AD733" i="8"/>
  <c r="AD734" i="8"/>
  <c r="AD735" i="8"/>
  <c r="AD736" i="8"/>
  <c r="AD737" i="8"/>
  <c r="AD738" i="8"/>
  <c r="AD739" i="8"/>
  <c r="AD740" i="8"/>
  <c r="AD741" i="8"/>
  <c r="AD742" i="8"/>
  <c r="AD743" i="8"/>
  <c r="AD744" i="8"/>
  <c r="AD745" i="8"/>
  <c r="AD746" i="8"/>
  <c r="AD747" i="8"/>
  <c r="AD748" i="8"/>
  <c r="AD749" i="8"/>
  <c r="AD750" i="8"/>
  <c r="AD751" i="8"/>
  <c r="AD752" i="8"/>
  <c r="AD753" i="8"/>
  <c r="AD754" i="8"/>
  <c r="AD755" i="8"/>
  <c r="AD756" i="8"/>
  <c r="AD757" i="8"/>
  <c r="AD758" i="8"/>
  <c r="AD759" i="8"/>
  <c r="AD760" i="8"/>
  <c r="AD761" i="8"/>
  <c r="AD762" i="8"/>
  <c r="AD763" i="8"/>
  <c r="AD764" i="8"/>
  <c r="AD765" i="8"/>
  <c r="AD766" i="8"/>
  <c r="AD767" i="8"/>
  <c r="AD768" i="8"/>
  <c r="AD769" i="8"/>
  <c r="AD770" i="8"/>
  <c r="AD771" i="8"/>
  <c r="AD772" i="8"/>
  <c r="AD773" i="8"/>
  <c r="AD774" i="8"/>
  <c r="AD775" i="8"/>
  <c r="AD776" i="8"/>
  <c r="AD777" i="8"/>
  <c r="AD778" i="8"/>
  <c r="AD779" i="8"/>
  <c r="AD780" i="8"/>
  <c r="AD781" i="8"/>
  <c r="AD782" i="8"/>
  <c r="AD783" i="8"/>
  <c r="AD784" i="8"/>
  <c r="AD785" i="8"/>
  <c r="AD786" i="8"/>
  <c r="AD787" i="8"/>
  <c r="AD788" i="8"/>
  <c r="AD789" i="8"/>
  <c r="AD790" i="8"/>
  <c r="AD791" i="8"/>
  <c r="AD792" i="8"/>
  <c r="AD793" i="8"/>
  <c r="AD794" i="8"/>
  <c r="AD795" i="8"/>
  <c r="AD796" i="8"/>
  <c r="AD797" i="8"/>
  <c r="AD798" i="8"/>
  <c r="AD799" i="8"/>
  <c r="AD800" i="8"/>
  <c r="AD801" i="8"/>
  <c r="AD802" i="8"/>
  <c r="AD803" i="8"/>
  <c r="AD804" i="8"/>
  <c r="AD805" i="8"/>
  <c r="AD806" i="8"/>
  <c r="AD807" i="8"/>
  <c r="AD808" i="8"/>
  <c r="AD809" i="8"/>
  <c r="AD810" i="8"/>
  <c r="AD811" i="8"/>
  <c r="AD812" i="8"/>
  <c r="AD813" i="8"/>
  <c r="AD814" i="8"/>
  <c r="AD815" i="8"/>
  <c r="AD816" i="8"/>
  <c r="AD817" i="8"/>
  <c r="AD818" i="8"/>
  <c r="AD819" i="8"/>
  <c r="AD820" i="8"/>
  <c r="AD821" i="8"/>
  <c r="AD822" i="8"/>
  <c r="AD823" i="8"/>
  <c r="AD824" i="8"/>
  <c r="AD825" i="8"/>
  <c r="AD826" i="8"/>
  <c r="AD827" i="8"/>
  <c r="AD828" i="8"/>
  <c r="AD829" i="8"/>
  <c r="AD830" i="8"/>
  <c r="AD831" i="8"/>
  <c r="AD832" i="8"/>
  <c r="AD833" i="8"/>
  <c r="AD834" i="8"/>
  <c r="AD835" i="8"/>
  <c r="AD836" i="8"/>
  <c r="AD837" i="8"/>
  <c r="AD838" i="8"/>
  <c r="AD839" i="8"/>
  <c r="AD840" i="8"/>
  <c r="AD841" i="8"/>
  <c r="AD842" i="8"/>
  <c r="AD843" i="8"/>
  <c r="AD844" i="8"/>
  <c r="AD845" i="8"/>
  <c r="AD846" i="8"/>
  <c r="AD847" i="8"/>
  <c r="AD848" i="8"/>
  <c r="AD849" i="8"/>
  <c r="AD850" i="8"/>
  <c r="AD851" i="8"/>
  <c r="AD852" i="8"/>
  <c r="AD853" i="8"/>
  <c r="AD854" i="8"/>
  <c r="AD855" i="8"/>
  <c r="AD856" i="8"/>
  <c r="AD857" i="8"/>
  <c r="AD858" i="8"/>
  <c r="AD859" i="8"/>
  <c r="AD860" i="8"/>
  <c r="AD861" i="8"/>
  <c r="AD862" i="8"/>
  <c r="AD863" i="8"/>
  <c r="AD864" i="8"/>
  <c r="AD865" i="8"/>
  <c r="AD866" i="8"/>
  <c r="AD867" i="8"/>
  <c r="AD868" i="8"/>
  <c r="AD869" i="8"/>
  <c r="AD870" i="8"/>
  <c r="AD871" i="8"/>
  <c r="AD872" i="8"/>
  <c r="AD873" i="8"/>
  <c r="AD874" i="8"/>
  <c r="AD875" i="8"/>
  <c r="AD876" i="8"/>
  <c r="AD877" i="8"/>
  <c r="AD878" i="8"/>
  <c r="AD879" i="8"/>
  <c r="AD880" i="8"/>
  <c r="AD881" i="8"/>
  <c r="AD882" i="8"/>
  <c r="AD883" i="8"/>
  <c r="AD884" i="8"/>
  <c r="AD885" i="8"/>
  <c r="AD886" i="8"/>
  <c r="AD887" i="8"/>
  <c r="AD888" i="8"/>
  <c r="AD889" i="8"/>
  <c r="AD890" i="8"/>
  <c r="AD891" i="8"/>
  <c r="AD892" i="8"/>
  <c r="AD893" i="8"/>
  <c r="AD894" i="8"/>
  <c r="AD895" i="8"/>
  <c r="AD896" i="8"/>
  <c r="AD897" i="8"/>
  <c r="AD898" i="8"/>
  <c r="AD899" i="8"/>
  <c r="AD900" i="8"/>
  <c r="AD901" i="8"/>
  <c r="AD902" i="8"/>
  <c r="AD903" i="8"/>
  <c r="AD904" i="8"/>
  <c r="AD905" i="8"/>
  <c r="AD906" i="8"/>
  <c r="AD907" i="8"/>
  <c r="AD908" i="8"/>
  <c r="AD909" i="8"/>
  <c r="AD910" i="8"/>
  <c r="AD911" i="8"/>
  <c r="AD912" i="8"/>
  <c r="AD913" i="8"/>
  <c r="AD914" i="8"/>
  <c r="AD915" i="8"/>
  <c r="AD916" i="8"/>
  <c r="AD917" i="8"/>
  <c r="AD918" i="8"/>
  <c r="AD919" i="8"/>
  <c r="AD920" i="8"/>
  <c r="AD921" i="8"/>
  <c r="AD922" i="8"/>
  <c r="AD923" i="8"/>
  <c r="AD924" i="8"/>
  <c r="AD925" i="8"/>
  <c r="AD926" i="8"/>
  <c r="AD927" i="8"/>
  <c r="AD928" i="8"/>
  <c r="AD929" i="8"/>
  <c r="AD930" i="8"/>
  <c r="AD931" i="8"/>
  <c r="AD932" i="8"/>
  <c r="AD933" i="8"/>
  <c r="AD934" i="8"/>
  <c r="AD935" i="8"/>
  <c r="AD936" i="8"/>
  <c r="AD937" i="8"/>
  <c r="AD938" i="8"/>
  <c r="AD939" i="8"/>
  <c r="AD940" i="8"/>
  <c r="AD941" i="8"/>
  <c r="AD942" i="8"/>
  <c r="AD943" i="8"/>
  <c r="AD944" i="8"/>
  <c r="AD945" i="8"/>
  <c r="AD946" i="8"/>
  <c r="AD947" i="8"/>
  <c r="AD948" i="8"/>
  <c r="AD949" i="8"/>
  <c r="AD950" i="8"/>
  <c r="AD951" i="8"/>
  <c r="AD952" i="8"/>
  <c r="AD953" i="8"/>
  <c r="AD954" i="8"/>
  <c r="AD955" i="8"/>
  <c r="AD956" i="8"/>
  <c r="AD957" i="8"/>
  <c r="AD958" i="8"/>
  <c r="AD959" i="8"/>
  <c r="AD960" i="8"/>
  <c r="AD961" i="8"/>
  <c r="AD962" i="8"/>
  <c r="AD963" i="8"/>
  <c r="AD964" i="8"/>
  <c r="AD965" i="8"/>
  <c r="AD966" i="8"/>
  <c r="AD967" i="8"/>
  <c r="AD968" i="8"/>
  <c r="AD969" i="8"/>
  <c r="AD970" i="8"/>
  <c r="AD971" i="8"/>
  <c r="AD972" i="8"/>
  <c r="AD973" i="8"/>
  <c r="AD974" i="8"/>
  <c r="AD975" i="8"/>
  <c r="AD976" i="8"/>
  <c r="AD977" i="8"/>
  <c r="AD978" i="8"/>
  <c r="AD979" i="8"/>
  <c r="AD980" i="8"/>
  <c r="AD981" i="8"/>
  <c r="AD982" i="8"/>
  <c r="AD983" i="8"/>
  <c r="AD984" i="8"/>
  <c r="AD985" i="8"/>
  <c r="AD986" i="8"/>
  <c r="AD987" i="8"/>
  <c r="AD988" i="8"/>
  <c r="AD989" i="8"/>
  <c r="AD990" i="8"/>
  <c r="AD991" i="8"/>
  <c r="AD992" i="8"/>
  <c r="AD993" i="8"/>
  <c r="AD994" i="8"/>
  <c r="AD995" i="8"/>
  <c r="AD996" i="8"/>
  <c r="AD997" i="8"/>
  <c r="AD998" i="8"/>
  <c r="AD999" i="8"/>
  <c r="AD1000" i="8"/>
  <c r="AC6" i="8"/>
  <c r="AE6" i="8" s="1"/>
  <c r="AH6" i="8" s="1"/>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04" i="8"/>
  <c r="AC205" i="8"/>
  <c r="AC206" i="8"/>
  <c r="AC207" i="8"/>
  <c r="AC208" i="8"/>
  <c r="AC209" i="8"/>
  <c r="AC210" i="8"/>
  <c r="AC211" i="8"/>
  <c r="AC212" i="8"/>
  <c r="AC213" i="8"/>
  <c r="AC214" i="8"/>
  <c r="AC215" i="8"/>
  <c r="AC216" i="8"/>
  <c r="AC217" i="8"/>
  <c r="AC218" i="8"/>
  <c r="AC219" i="8"/>
  <c r="AC220" i="8"/>
  <c r="AC221" i="8"/>
  <c r="AC222" i="8"/>
  <c r="AC223" i="8"/>
  <c r="AC224" i="8"/>
  <c r="AC225" i="8"/>
  <c r="AC226" i="8"/>
  <c r="AC227" i="8"/>
  <c r="AC228" i="8"/>
  <c r="AC229" i="8"/>
  <c r="AC230" i="8"/>
  <c r="AC231" i="8"/>
  <c r="AC232" i="8"/>
  <c r="AC233" i="8"/>
  <c r="AC234" i="8"/>
  <c r="AC235" i="8"/>
  <c r="AC236" i="8"/>
  <c r="AC237" i="8"/>
  <c r="AC238" i="8"/>
  <c r="AC239" i="8"/>
  <c r="AC240" i="8"/>
  <c r="AC241" i="8"/>
  <c r="AC242" i="8"/>
  <c r="AC243" i="8"/>
  <c r="AC244" i="8"/>
  <c r="AC245" i="8"/>
  <c r="AC246" i="8"/>
  <c r="AC247" i="8"/>
  <c r="AC248" i="8"/>
  <c r="AC249" i="8"/>
  <c r="AC250" i="8"/>
  <c r="AC251" i="8"/>
  <c r="AC252" i="8"/>
  <c r="AC253" i="8"/>
  <c r="AC254" i="8"/>
  <c r="AC255" i="8"/>
  <c r="AC256" i="8"/>
  <c r="AC257" i="8"/>
  <c r="AC258" i="8"/>
  <c r="AC259" i="8"/>
  <c r="AC260" i="8"/>
  <c r="AC261" i="8"/>
  <c r="AC262" i="8"/>
  <c r="AC263" i="8"/>
  <c r="AC264" i="8"/>
  <c r="AC265" i="8"/>
  <c r="AC266" i="8"/>
  <c r="AC267" i="8"/>
  <c r="AC268" i="8"/>
  <c r="AC269" i="8"/>
  <c r="AC270" i="8"/>
  <c r="AC271" i="8"/>
  <c r="AC272" i="8"/>
  <c r="AC273" i="8"/>
  <c r="AC274" i="8"/>
  <c r="AC275" i="8"/>
  <c r="AC276" i="8"/>
  <c r="AC277" i="8"/>
  <c r="AC278" i="8"/>
  <c r="AC279" i="8"/>
  <c r="AC280" i="8"/>
  <c r="AC281" i="8"/>
  <c r="AC282" i="8"/>
  <c r="AC283" i="8"/>
  <c r="AC284" i="8"/>
  <c r="AC285" i="8"/>
  <c r="AC286" i="8"/>
  <c r="AC287" i="8"/>
  <c r="AC288" i="8"/>
  <c r="AC289" i="8"/>
  <c r="AC290" i="8"/>
  <c r="AC291" i="8"/>
  <c r="AC292" i="8"/>
  <c r="AC293" i="8"/>
  <c r="AC294" i="8"/>
  <c r="AC295" i="8"/>
  <c r="AC296" i="8"/>
  <c r="AC297" i="8"/>
  <c r="AC298" i="8"/>
  <c r="AC299" i="8"/>
  <c r="AC300" i="8"/>
  <c r="AC301" i="8"/>
  <c r="AC302" i="8"/>
  <c r="AC303" i="8"/>
  <c r="AC304" i="8"/>
  <c r="AC305" i="8"/>
  <c r="AC306" i="8"/>
  <c r="AC307" i="8"/>
  <c r="AC308" i="8"/>
  <c r="AC309" i="8"/>
  <c r="AC310" i="8"/>
  <c r="AC311" i="8"/>
  <c r="AC312" i="8"/>
  <c r="AC313" i="8"/>
  <c r="AC314" i="8"/>
  <c r="AC315" i="8"/>
  <c r="AC316" i="8"/>
  <c r="AC317" i="8"/>
  <c r="AC318" i="8"/>
  <c r="AC319" i="8"/>
  <c r="AC320" i="8"/>
  <c r="AC321" i="8"/>
  <c r="AC322" i="8"/>
  <c r="AC323" i="8"/>
  <c r="AC324" i="8"/>
  <c r="AC325" i="8"/>
  <c r="AC326" i="8"/>
  <c r="AC327" i="8"/>
  <c r="AC328" i="8"/>
  <c r="AC329" i="8"/>
  <c r="AC330" i="8"/>
  <c r="AC331" i="8"/>
  <c r="AC332" i="8"/>
  <c r="AC333" i="8"/>
  <c r="AC334" i="8"/>
  <c r="AC335" i="8"/>
  <c r="AC336" i="8"/>
  <c r="AC337" i="8"/>
  <c r="AC338" i="8"/>
  <c r="AC339" i="8"/>
  <c r="AC340" i="8"/>
  <c r="AC341" i="8"/>
  <c r="AC342" i="8"/>
  <c r="AC343" i="8"/>
  <c r="AC344" i="8"/>
  <c r="AC345" i="8"/>
  <c r="AC346" i="8"/>
  <c r="AC347" i="8"/>
  <c r="AC348" i="8"/>
  <c r="AC349" i="8"/>
  <c r="AC350" i="8"/>
  <c r="AC351" i="8"/>
  <c r="AC352" i="8"/>
  <c r="AC353" i="8"/>
  <c r="AC354" i="8"/>
  <c r="AC355" i="8"/>
  <c r="AC356" i="8"/>
  <c r="AC357" i="8"/>
  <c r="AC358" i="8"/>
  <c r="AC359" i="8"/>
  <c r="AC360" i="8"/>
  <c r="AC361" i="8"/>
  <c r="AC362" i="8"/>
  <c r="AC363" i="8"/>
  <c r="AC364" i="8"/>
  <c r="AC365" i="8"/>
  <c r="AC366" i="8"/>
  <c r="AC367" i="8"/>
  <c r="AC368" i="8"/>
  <c r="AC369" i="8"/>
  <c r="AC370" i="8"/>
  <c r="AC371" i="8"/>
  <c r="AC372" i="8"/>
  <c r="AC373" i="8"/>
  <c r="AC374" i="8"/>
  <c r="AC375" i="8"/>
  <c r="AC376" i="8"/>
  <c r="AC377" i="8"/>
  <c r="AC378" i="8"/>
  <c r="AC379" i="8"/>
  <c r="AC380" i="8"/>
  <c r="AC381" i="8"/>
  <c r="AC382" i="8"/>
  <c r="AC383" i="8"/>
  <c r="AC384" i="8"/>
  <c r="AC385" i="8"/>
  <c r="AC386" i="8"/>
  <c r="AC387" i="8"/>
  <c r="AC388" i="8"/>
  <c r="AC389" i="8"/>
  <c r="AC390" i="8"/>
  <c r="AC391" i="8"/>
  <c r="AC392" i="8"/>
  <c r="AC393" i="8"/>
  <c r="AC394" i="8"/>
  <c r="AC395" i="8"/>
  <c r="AC396" i="8"/>
  <c r="AC397" i="8"/>
  <c r="AC398" i="8"/>
  <c r="AC399" i="8"/>
  <c r="AC400" i="8"/>
  <c r="AC401" i="8"/>
  <c r="AC402" i="8"/>
  <c r="AC403" i="8"/>
  <c r="AC404" i="8"/>
  <c r="AC405" i="8"/>
  <c r="AC406" i="8"/>
  <c r="AC407" i="8"/>
  <c r="AC408" i="8"/>
  <c r="AC409" i="8"/>
  <c r="AC410" i="8"/>
  <c r="AC411" i="8"/>
  <c r="AC412" i="8"/>
  <c r="AC413" i="8"/>
  <c r="AC414" i="8"/>
  <c r="AC415" i="8"/>
  <c r="AC416" i="8"/>
  <c r="AC417" i="8"/>
  <c r="AC418" i="8"/>
  <c r="AC419" i="8"/>
  <c r="AC420" i="8"/>
  <c r="AC421" i="8"/>
  <c r="AC422" i="8"/>
  <c r="AC423" i="8"/>
  <c r="AC424" i="8"/>
  <c r="AC425" i="8"/>
  <c r="AC426" i="8"/>
  <c r="AC427" i="8"/>
  <c r="AC428" i="8"/>
  <c r="AC429" i="8"/>
  <c r="AC430" i="8"/>
  <c r="AC431" i="8"/>
  <c r="AC432" i="8"/>
  <c r="AC433" i="8"/>
  <c r="AC434" i="8"/>
  <c r="AC435" i="8"/>
  <c r="AC436" i="8"/>
  <c r="AC437" i="8"/>
  <c r="AC438" i="8"/>
  <c r="AC439" i="8"/>
  <c r="AC440" i="8"/>
  <c r="AC441" i="8"/>
  <c r="AC442" i="8"/>
  <c r="AC443" i="8"/>
  <c r="AC444" i="8"/>
  <c r="AC445" i="8"/>
  <c r="AC446" i="8"/>
  <c r="AC447" i="8"/>
  <c r="AC448" i="8"/>
  <c r="AC449" i="8"/>
  <c r="AC450" i="8"/>
  <c r="AC451" i="8"/>
  <c r="AC452" i="8"/>
  <c r="AC453" i="8"/>
  <c r="AC454" i="8"/>
  <c r="AC455" i="8"/>
  <c r="AC456" i="8"/>
  <c r="AC457" i="8"/>
  <c r="AC458" i="8"/>
  <c r="AC459" i="8"/>
  <c r="AC460" i="8"/>
  <c r="AC461" i="8"/>
  <c r="AC462" i="8"/>
  <c r="AC463" i="8"/>
  <c r="AC464" i="8"/>
  <c r="AC465" i="8"/>
  <c r="AC466" i="8"/>
  <c r="AC467" i="8"/>
  <c r="AC468" i="8"/>
  <c r="AC469" i="8"/>
  <c r="AC470" i="8"/>
  <c r="AC471" i="8"/>
  <c r="AC472" i="8"/>
  <c r="AC473" i="8"/>
  <c r="AC474" i="8"/>
  <c r="AC475" i="8"/>
  <c r="AC476" i="8"/>
  <c r="AC477" i="8"/>
  <c r="AC478" i="8"/>
  <c r="AC479" i="8"/>
  <c r="AC480" i="8"/>
  <c r="AC481" i="8"/>
  <c r="AC482" i="8"/>
  <c r="AC483" i="8"/>
  <c r="AC484" i="8"/>
  <c r="AC485" i="8"/>
  <c r="AC486" i="8"/>
  <c r="AC487" i="8"/>
  <c r="AC488" i="8"/>
  <c r="AC489" i="8"/>
  <c r="AC490" i="8"/>
  <c r="AC491" i="8"/>
  <c r="AC492" i="8"/>
  <c r="AC493" i="8"/>
  <c r="AC494" i="8"/>
  <c r="AC495" i="8"/>
  <c r="AC496" i="8"/>
  <c r="AC497" i="8"/>
  <c r="AC498" i="8"/>
  <c r="AC499" i="8"/>
  <c r="AC500" i="8"/>
  <c r="AC501" i="8"/>
  <c r="AC502" i="8"/>
  <c r="AC503" i="8"/>
  <c r="AC504" i="8"/>
  <c r="AC505" i="8"/>
  <c r="AC506" i="8"/>
  <c r="AC507" i="8"/>
  <c r="AC508" i="8"/>
  <c r="AC509" i="8"/>
  <c r="AC510" i="8"/>
  <c r="AC511" i="8"/>
  <c r="AC512" i="8"/>
  <c r="AC513" i="8"/>
  <c r="AC514" i="8"/>
  <c r="AC515" i="8"/>
  <c r="AC516" i="8"/>
  <c r="AC517" i="8"/>
  <c r="AC518" i="8"/>
  <c r="AC519" i="8"/>
  <c r="AC520" i="8"/>
  <c r="AC521" i="8"/>
  <c r="AC522" i="8"/>
  <c r="AC523" i="8"/>
  <c r="AC524" i="8"/>
  <c r="AC525" i="8"/>
  <c r="AC526" i="8"/>
  <c r="AC527" i="8"/>
  <c r="AC528" i="8"/>
  <c r="AC529" i="8"/>
  <c r="AC530" i="8"/>
  <c r="AC531" i="8"/>
  <c r="AC532" i="8"/>
  <c r="AC533" i="8"/>
  <c r="AC534" i="8"/>
  <c r="AC535" i="8"/>
  <c r="AC536" i="8"/>
  <c r="AC537" i="8"/>
  <c r="AC538" i="8"/>
  <c r="AC539" i="8"/>
  <c r="AC540" i="8"/>
  <c r="AC541" i="8"/>
  <c r="AC542" i="8"/>
  <c r="AC543" i="8"/>
  <c r="AC544" i="8"/>
  <c r="AC545" i="8"/>
  <c r="AC546" i="8"/>
  <c r="AC547" i="8"/>
  <c r="AC548" i="8"/>
  <c r="AC549" i="8"/>
  <c r="AC550" i="8"/>
  <c r="AC551" i="8"/>
  <c r="AC552" i="8"/>
  <c r="AC553" i="8"/>
  <c r="AC554" i="8"/>
  <c r="AC555" i="8"/>
  <c r="AC556" i="8"/>
  <c r="AC557" i="8"/>
  <c r="AC558" i="8"/>
  <c r="AC559" i="8"/>
  <c r="AC560" i="8"/>
  <c r="AC561" i="8"/>
  <c r="AC562" i="8"/>
  <c r="AC563" i="8"/>
  <c r="AC564" i="8"/>
  <c r="AC565" i="8"/>
  <c r="AC566" i="8"/>
  <c r="AC567" i="8"/>
  <c r="AC568" i="8"/>
  <c r="AC569" i="8"/>
  <c r="AC570" i="8"/>
  <c r="AC571" i="8"/>
  <c r="AC572" i="8"/>
  <c r="AC573" i="8"/>
  <c r="AC574" i="8"/>
  <c r="AC575" i="8"/>
  <c r="AC576" i="8"/>
  <c r="AC577" i="8"/>
  <c r="AC578" i="8"/>
  <c r="AC579" i="8"/>
  <c r="AC580" i="8"/>
  <c r="AC581" i="8"/>
  <c r="AC582" i="8"/>
  <c r="AC583" i="8"/>
  <c r="AC584" i="8"/>
  <c r="AC585" i="8"/>
  <c r="AC586" i="8"/>
  <c r="AC587" i="8"/>
  <c r="AC588" i="8"/>
  <c r="AC589" i="8"/>
  <c r="AC590" i="8"/>
  <c r="AC591" i="8"/>
  <c r="AC592" i="8"/>
  <c r="AC593" i="8"/>
  <c r="AC594" i="8"/>
  <c r="AC595" i="8"/>
  <c r="AC596" i="8"/>
  <c r="AC597" i="8"/>
  <c r="AC598" i="8"/>
  <c r="AC599" i="8"/>
  <c r="AC600" i="8"/>
  <c r="AC601" i="8"/>
  <c r="AC602" i="8"/>
  <c r="AC603" i="8"/>
  <c r="AC604" i="8"/>
  <c r="AC605" i="8"/>
  <c r="AC606" i="8"/>
  <c r="AC607" i="8"/>
  <c r="AC608" i="8"/>
  <c r="AC609" i="8"/>
  <c r="AC610" i="8"/>
  <c r="AC611" i="8"/>
  <c r="AC612" i="8"/>
  <c r="AC613" i="8"/>
  <c r="AC614" i="8"/>
  <c r="AC615" i="8"/>
  <c r="AC616" i="8"/>
  <c r="AC617" i="8"/>
  <c r="AC618" i="8"/>
  <c r="AC619" i="8"/>
  <c r="AC620" i="8"/>
  <c r="AC621" i="8"/>
  <c r="AC622" i="8"/>
  <c r="AC623" i="8"/>
  <c r="AC624" i="8"/>
  <c r="AC625" i="8"/>
  <c r="AC626" i="8"/>
  <c r="AC627" i="8"/>
  <c r="AC628" i="8"/>
  <c r="AC629" i="8"/>
  <c r="AC630" i="8"/>
  <c r="AC631" i="8"/>
  <c r="AC632" i="8"/>
  <c r="AC633" i="8"/>
  <c r="AC634" i="8"/>
  <c r="AC635" i="8"/>
  <c r="AC636" i="8"/>
  <c r="AC637" i="8"/>
  <c r="AC638" i="8"/>
  <c r="AC639" i="8"/>
  <c r="AC640" i="8"/>
  <c r="AC641" i="8"/>
  <c r="AC642" i="8"/>
  <c r="AC643" i="8"/>
  <c r="AC644" i="8"/>
  <c r="AC645" i="8"/>
  <c r="AC646" i="8"/>
  <c r="AC647" i="8"/>
  <c r="AC648" i="8"/>
  <c r="AC649" i="8"/>
  <c r="AC650" i="8"/>
  <c r="AC651" i="8"/>
  <c r="AC652" i="8"/>
  <c r="AC653" i="8"/>
  <c r="AC654" i="8"/>
  <c r="AC655" i="8"/>
  <c r="AC656" i="8"/>
  <c r="AC657" i="8"/>
  <c r="AC658" i="8"/>
  <c r="AC659" i="8"/>
  <c r="AC660" i="8"/>
  <c r="AC661" i="8"/>
  <c r="AC662" i="8"/>
  <c r="AC663" i="8"/>
  <c r="AC664" i="8"/>
  <c r="AC665" i="8"/>
  <c r="AC666" i="8"/>
  <c r="AC667" i="8"/>
  <c r="AC668" i="8"/>
  <c r="AC669" i="8"/>
  <c r="AC670" i="8"/>
  <c r="AC671" i="8"/>
  <c r="AC672" i="8"/>
  <c r="AC673" i="8"/>
  <c r="AC674" i="8"/>
  <c r="AC675" i="8"/>
  <c r="AC676" i="8"/>
  <c r="AC677" i="8"/>
  <c r="AC678" i="8"/>
  <c r="AC679" i="8"/>
  <c r="AC680" i="8"/>
  <c r="AC681" i="8"/>
  <c r="AC682" i="8"/>
  <c r="AC683" i="8"/>
  <c r="AC684" i="8"/>
  <c r="AC685" i="8"/>
  <c r="AC686" i="8"/>
  <c r="AC687" i="8"/>
  <c r="AC688" i="8"/>
  <c r="AC689" i="8"/>
  <c r="AC690" i="8"/>
  <c r="AC691" i="8"/>
  <c r="AC692" i="8"/>
  <c r="AC693" i="8"/>
  <c r="AC694" i="8"/>
  <c r="AC695" i="8"/>
  <c r="AC696" i="8"/>
  <c r="AC697" i="8"/>
  <c r="AC698" i="8"/>
  <c r="AC699" i="8"/>
  <c r="AC700" i="8"/>
  <c r="AC701" i="8"/>
  <c r="AC702" i="8"/>
  <c r="AC703" i="8"/>
  <c r="AC704" i="8"/>
  <c r="AC705" i="8"/>
  <c r="AC706" i="8"/>
  <c r="AC707" i="8"/>
  <c r="AC708" i="8"/>
  <c r="AC709" i="8"/>
  <c r="AC710" i="8"/>
  <c r="AC711" i="8"/>
  <c r="AC712" i="8"/>
  <c r="AC713" i="8"/>
  <c r="AC714" i="8"/>
  <c r="AC715" i="8"/>
  <c r="AC716" i="8"/>
  <c r="AC717" i="8"/>
  <c r="AC718" i="8"/>
  <c r="AC719" i="8"/>
  <c r="AC720" i="8"/>
  <c r="AC721" i="8"/>
  <c r="AC722" i="8"/>
  <c r="AC723" i="8"/>
  <c r="AC724" i="8"/>
  <c r="AC725" i="8"/>
  <c r="AC726" i="8"/>
  <c r="AC727" i="8"/>
  <c r="AC728" i="8"/>
  <c r="AC729" i="8"/>
  <c r="AC730" i="8"/>
  <c r="AC731" i="8"/>
  <c r="AC732" i="8"/>
  <c r="AC733" i="8"/>
  <c r="AC734" i="8"/>
  <c r="AC735" i="8"/>
  <c r="AC736" i="8"/>
  <c r="AC737" i="8"/>
  <c r="AC738" i="8"/>
  <c r="AC739" i="8"/>
  <c r="AC740" i="8"/>
  <c r="AC741" i="8"/>
  <c r="AC742" i="8"/>
  <c r="AC743" i="8"/>
  <c r="AC744" i="8"/>
  <c r="AC745" i="8"/>
  <c r="AC746" i="8"/>
  <c r="AC747" i="8"/>
  <c r="AC748" i="8"/>
  <c r="AC749" i="8"/>
  <c r="AC750" i="8"/>
  <c r="AC751" i="8"/>
  <c r="AC752" i="8"/>
  <c r="AC753" i="8"/>
  <c r="AC754" i="8"/>
  <c r="AC755" i="8"/>
  <c r="AC756" i="8"/>
  <c r="AC757" i="8"/>
  <c r="AC758" i="8"/>
  <c r="AC759" i="8"/>
  <c r="AC760" i="8"/>
  <c r="AC761" i="8"/>
  <c r="AC762" i="8"/>
  <c r="AC763" i="8"/>
  <c r="AC764" i="8"/>
  <c r="AC765" i="8"/>
  <c r="AC766" i="8"/>
  <c r="AC767" i="8"/>
  <c r="AC768" i="8"/>
  <c r="AC769" i="8"/>
  <c r="AC770" i="8"/>
  <c r="AC771" i="8"/>
  <c r="AC772" i="8"/>
  <c r="AC773" i="8"/>
  <c r="AC774" i="8"/>
  <c r="AC775" i="8"/>
  <c r="AC776" i="8"/>
  <c r="AC777" i="8"/>
  <c r="AC778" i="8"/>
  <c r="AC779" i="8"/>
  <c r="AC780" i="8"/>
  <c r="AC781" i="8"/>
  <c r="AC782" i="8"/>
  <c r="AC783" i="8"/>
  <c r="AC784" i="8"/>
  <c r="AC785" i="8"/>
  <c r="AC786" i="8"/>
  <c r="AC787" i="8"/>
  <c r="AC788" i="8"/>
  <c r="AC789" i="8"/>
  <c r="AC790" i="8"/>
  <c r="AC791" i="8"/>
  <c r="AC792" i="8"/>
  <c r="AC793" i="8"/>
  <c r="AC794" i="8"/>
  <c r="AC795" i="8"/>
  <c r="AC796" i="8"/>
  <c r="AC797" i="8"/>
  <c r="AC798" i="8"/>
  <c r="AC799" i="8"/>
  <c r="AC800" i="8"/>
  <c r="AC801" i="8"/>
  <c r="AC802" i="8"/>
  <c r="AC803" i="8"/>
  <c r="AC804" i="8"/>
  <c r="AC805" i="8"/>
  <c r="AC806" i="8"/>
  <c r="AC807" i="8"/>
  <c r="AC808" i="8"/>
  <c r="AC809" i="8"/>
  <c r="AC810" i="8"/>
  <c r="AC811" i="8"/>
  <c r="AC812" i="8"/>
  <c r="AC813" i="8"/>
  <c r="AC814" i="8"/>
  <c r="AC815" i="8"/>
  <c r="AC816" i="8"/>
  <c r="AC817" i="8"/>
  <c r="AC818" i="8"/>
  <c r="AC819" i="8"/>
  <c r="AC820" i="8"/>
  <c r="AC821" i="8"/>
  <c r="AC822" i="8"/>
  <c r="AC823" i="8"/>
  <c r="AC824" i="8"/>
  <c r="AC825" i="8"/>
  <c r="AC826" i="8"/>
  <c r="AC827" i="8"/>
  <c r="AC828" i="8"/>
  <c r="AC829" i="8"/>
  <c r="AC830" i="8"/>
  <c r="AC831" i="8"/>
  <c r="AC832" i="8"/>
  <c r="AC833" i="8"/>
  <c r="AC834" i="8"/>
  <c r="AC835" i="8"/>
  <c r="AC836" i="8"/>
  <c r="AC837" i="8"/>
  <c r="AC838" i="8"/>
  <c r="AC839" i="8"/>
  <c r="AC840" i="8"/>
  <c r="AC841" i="8"/>
  <c r="AC842" i="8"/>
  <c r="AC843" i="8"/>
  <c r="AC844" i="8"/>
  <c r="AC845" i="8"/>
  <c r="AC846" i="8"/>
  <c r="AC847" i="8"/>
  <c r="AC848" i="8"/>
  <c r="AC849" i="8"/>
  <c r="AC850" i="8"/>
  <c r="AC851" i="8"/>
  <c r="AC852" i="8"/>
  <c r="AC853" i="8"/>
  <c r="AC854" i="8"/>
  <c r="AC855" i="8"/>
  <c r="AC856" i="8"/>
  <c r="AC857" i="8"/>
  <c r="AC858" i="8"/>
  <c r="AC859" i="8"/>
  <c r="AC860" i="8"/>
  <c r="AC861" i="8"/>
  <c r="AC862" i="8"/>
  <c r="AC863" i="8"/>
  <c r="AC864" i="8"/>
  <c r="AC865" i="8"/>
  <c r="AC866" i="8"/>
  <c r="AC867" i="8"/>
  <c r="AC868" i="8"/>
  <c r="AC869" i="8"/>
  <c r="AC870" i="8"/>
  <c r="AC871" i="8"/>
  <c r="AC872" i="8"/>
  <c r="AC873" i="8"/>
  <c r="AC874" i="8"/>
  <c r="AC875" i="8"/>
  <c r="AC876" i="8"/>
  <c r="AC877" i="8"/>
  <c r="AC878" i="8"/>
  <c r="AC879" i="8"/>
  <c r="AC880" i="8"/>
  <c r="AC881" i="8"/>
  <c r="AC882" i="8"/>
  <c r="AC883" i="8"/>
  <c r="AC884" i="8"/>
  <c r="AC885" i="8"/>
  <c r="AC886" i="8"/>
  <c r="AC887" i="8"/>
  <c r="AC888" i="8"/>
  <c r="AC889" i="8"/>
  <c r="AC890" i="8"/>
  <c r="AC891" i="8"/>
  <c r="AC892" i="8"/>
  <c r="AC893" i="8"/>
  <c r="AC894" i="8"/>
  <c r="AC895" i="8"/>
  <c r="AC896" i="8"/>
  <c r="AC897" i="8"/>
  <c r="AC898" i="8"/>
  <c r="AC899" i="8"/>
  <c r="AC900" i="8"/>
  <c r="AC901" i="8"/>
  <c r="AC902" i="8"/>
  <c r="AC903" i="8"/>
  <c r="AC904" i="8"/>
  <c r="AC905" i="8"/>
  <c r="AC906" i="8"/>
  <c r="AC907" i="8"/>
  <c r="AC908" i="8"/>
  <c r="AC909" i="8"/>
  <c r="AC910" i="8"/>
  <c r="AC911" i="8"/>
  <c r="AC912" i="8"/>
  <c r="AC913" i="8"/>
  <c r="AC914" i="8"/>
  <c r="AC915" i="8"/>
  <c r="AC916" i="8"/>
  <c r="AC917" i="8"/>
  <c r="AC918" i="8"/>
  <c r="AC919" i="8"/>
  <c r="AC920" i="8"/>
  <c r="AC921" i="8"/>
  <c r="AC922" i="8"/>
  <c r="AC923" i="8"/>
  <c r="AC924" i="8"/>
  <c r="AC925" i="8"/>
  <c r="AC926" i="8"/>
  <c r="AC927" i="8"/>
  <c r="AC928" i="8"/>
  <c r="AC929" i="8"/>
  <c r="AC930" i="8"/>
  <c r="AC931" i="8"/>
  <c r="AC932" i="8"/>
  <c r="AC933" i="8"/>
  <c r="AC934" i="8"/>
  <c r="AC935" i="8"/>
  <c r="AC936" i="8"/>
  <c r="AC937" i="8"/>
  <c r="AC938" i="8"/>
  <c r="AC939" i="8"/>
  <c r="AC940" i="8"/>
  <c r="AC941" i="8"/>
  <c r="AC942" i="8"/>
  <c r="AC943" i="8"/>
  <c r="AC944" i="8"/>
  <c r="AC945" i="8"/>
  <c r="AC946" i="8"/>
  <c r="AC947" i="8"/>
  <c r="AC948" i="8"/>
  <c r="AC949" i="8"/>
  <c r="AC950" i="8"/>
  <c r="AC951" i="8"/>
  <c r="AC952" i="8"/>
  <c r="AC953" i="8"/>
  <c r="AC954" i="8"/>
  <c r="AC955" i="8"/>
  <c r="AC956" i="8"/>
  <c r="AC957" i="8"/>
  <c r="AC958" i="8"/>
  <c r="AC959" i="8"/>
  <c r="AC960" i="8"/>
  <c r="AC961" i="8"/>
  <c r="AC962" i="8"/>
  <c r="AC963" i="8"/>
  <c r="AC964" i="8"/>
  <c r="AC965" i="8"/>
  <c r="AC966" i="8"/>
  <c r="AC967" i="8"/>
  <c r="AC968" i="8"/>
  <c r="AC969" i="8"/>
  <c r="AC970" i="8"/>
  <c r="AC971" i="8"/>
  <c r="AC972" i="8"/>
  <c r="AC973" i="8"/>
  <c r="AC974" i="8"/>
  <c r="AC975" i="8"/>
  <c r="AC976" i="8"/>
  <c r="AC977" i="8"/>
  <c r="AC978" i="8"/>
  <c r="AC979" i="8"/>
  <c r="AC980" i="8"/>
  <c r="AC981" i="8"/>
  <c r="AC982" i="8"/>
  <c r="AC983" i="8"/>
  <c r="AC984" i="8"/>
  <c r="AC985" i="8"/>
  <c r="AC986" i="8"/>
  <c r="AC987" i="8"/>
  <c r="AC988" i="8"/>
  <c r="AC989" i="8"/>
  <c r="AC990" i="8"/>
  <c r="AC991" i="8"/>
  <c r="AC992" i="8"/>
  <c r="AC993" i="8"/>
  <c r="AC994" i="8"/>
  <c r="AC995" i="8"/>
  <c r="AC996" i="8"/>
  <c r="AC997" i="8"/>
  <c r="AC998" i="8"/>
  <c r="AC999" i="8"/>
  <c r="AC1000" i="8"/>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AH202" i="6"/>
  <c r="AH203" i="6"/>
  <c r="AH204" i="6"/>
  <c r="AH205" i="6"/>
  <c r="AH206" i="6"/>
  <c r="AH207" i="6"/>
  <c r="AH208" i="6"/>
  <c r="AH209" i="6"/>
  <c r="AH210" i="6"/>
  <c r="AH211" i="6"/>
  <c r="AH212" i="6"/>
  <c r="AH213" i="6"/>
  <c r="AH214" i="6"/>
  <c r="AH215" i="6"/>
  <c r="AH216" i="6"/>
  <c r="AH217" i="6"/>
  <c r="AH218" i="6"/>
  <c r="AH219" i="6"/>
  <c r="AH220" i="6"/>
  <c r="AH221" i="6"/>
  <c r="AH222" i="6"/>
  <c r="AH223" i="6"/>
  <c r="AH224" i="6"/>
  <c r="AH225" i="6"/>
  <c r="AH226" i="6"/>
  <c r="AH227" i="6"/>
  <c r="AH228" i="6"/>
  <c r="AH229" i="6"/>
  <c r="AH230" i="6"/>
  <c r="AH231" i="6"/>
  <c r="AH232" i="6"/>
  <c r="AH233" i="6"/>
  <c r="AH234" i="6"/>
  <c r="AH235" i="6"/>
  <c r="AH236" i="6"/>
  <c r="AH237" i="6"/>
  <c r="AH238" i="6"/>
  <c r="AH239" i="6"/>
  <c r="AH240" i="6"/>
  <c r="AH241" i="6"/>
  <c r="AH242" i="6"/>
  <c r="AH243" i="6"/>
  <c r="AH244" i="6"/>
  <c r="AH245" i="6"/>
  <c r="AH246" i="6"/>
  <c r="AH247" i="6"/>
  <c r="AH248" i="6"/>
  <c r="AH249" i="6"/>
  <c r="AH250" i="6"/>
  <c r="AH251" i="6"/>
  <c r="AH252" i="6"/>
  <c r="AH253" i="6"/>
  <c r="AH254" i="6"/>
  <c r="AH255" i="6"/>
  <c r="AH256" i="6"/>
  <c r="AH257" i="6"/>
  <c r="AH258" i="6"/>
  <c r="AH259" i="6"/>
  <c r="AH260" i="6"/>
  <c r="AH261" i="6"/>
  <c r="AH262" i="6"/>
  <c r="AH263" i="6"/>
  <c r="AH264" i="6"/>
  <c r="AH265" i="6"/>
  <c r="AH266" i="6"/>
  <c r="AH267" i="6"/>
  <c r="AH268" i="6"/>
  <c r="AH269" i="6"/>
  <c r="AH270" i="6"/>
  <c r="AH271" i="6"/>
  <c r="AH272" i="6"/>
  <c r="AH273" i="6"/>
  <c r="AH274" i="6"/>
  <c r="AH275"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503" i="6"/>
  <c r="AH504" i="6"/>
  <c r="AH505" i="6"/>
  <c r="AH506" i="6"/>
  <c r="AH507" i="6"/>
  <c r="AH508" i="6"/>
  <c r="AH509" i="6"/>
  <c r="AH510" i="6"/>
  <c r="AH511" i="6"/>
  <c r="AH512" i="6"/>
  <c r="AH513" i="6"/>
  <c r="AH514" i="6"/>
  <c r="AH515" i="6"/>
  <c r="AH516" i="6"/>
  <c r="AH517" i="6"/>
  <c r="AH518" i="6"/>
  <c r="AH519" i="6"/>
  <c r="AH520" i="6"/>
  <c r="AH521" i="6"/>
  <c r="AH522" i="6"/>
  <c r="AH523" i="6"/>
  <c r="AH524" i="6"/>
  <c r="AH525" i="6"/>
  <c r="AH526" i="6"/>
  <c r="AH527" i="6"/>
  <c r="AH528" i="6"/>
  <c r="AH529" i="6"/>
  <c r="AH530" i="6"/>
  <c r="AH531" i="6"/>
  <c r="AH532" i="6"/>
  <c r="AH533" i="6"/>
  <c r="AH534" i="6"/>
  <c r="AH535" i="6"/>
  <c r="AH536" i="6"/>
  <c r="AH537" i="6"/>
  <c r="AH538" i="6"/>
  <c r="AH539" i="6"/>
  <c r="AH540" i="6"/>
  <c r="AH541" i="6"/>
  <c r="AH542" i="6"/>
  <c r="AH543" i="6"/>
  <c r="AH544" i="6"/>
  <c r="AH545" i="6"/>
  <c r="AH546" i="6"/>
  <c r="AH547" i="6"/>
  <c r="AH548" i="6"/>
  <c r="AH549" i="6"/>
  <c r="AH550" i="6"/>
  <c r="AH551" i="6"/>
  <c r="AH552" i="6"/>
  <c r="AH553" i="6"/>
  <c r="AH554" i="6"/>
  <c r="AH555" i="6"/>
  <c r="AH556" i="6"/>
  <c r="AH557" i="6"/>
  <c r="AH558" i="6"/>
  <c r="AH559" i="6"/>
  <c r="AH560" i="6"/>
  <c r="AH561" i="6"/>
  <c r="AH562" i="6"/>
  <c r="AH563" i="6"/>
  <c r="AH564" i="6"/>
  <c r="AH565" i="6"/>
  <c r="AH566" i="6"/>
  <c r="AH567" i="6"/>
  <c r="AH568" i="6"/>
  <c r="AH569" i="6"/>
  <c r="AH570" i="6"/>
  <c r="AH571" i="6"/>
  <c r="AH572" i="6"/>
  <c r="AH573" i="6"/>
  <c r="AH574" i="6"/>
  <c r="AH575" i="6"/>
  <c r="AH576" i="6"/>
  <c r="AH577" i="6"/>
  <c r="AH578" i="6"/>
  <c r="AH579" i="6"/>
  <c r="AH580" i="6"/>
  <c r="AH581" i="6"/>
  <c r="AH582" i="6"/>
  <c r="AH583" i="6"/>
  <c r="AH584" i="6"/>
  <c r="AH585" i="6"/>
  <c r="AH586" i="6"/>
  <c r="AH587" i="6"/>
  <c r="AH588" i="6"/>
  <c r="AH589" i="6"/>
  <c r="AH590" i="6"/>
  <c r="AH591" i="6"/>
  <c r="AH592" i="6"/>
  <c r="AH593" i="6"/>
  <c r="AH594" i="6"/>
  <c r="AH595" i="6"/>
  <c r="AH596" i="6"/>
  <c r="AH597" i="6"/>
  <c r="AH598" i="6"/>
  <c r="AH599" i="6"/>
  <c r="AH600" i="6"/>
  <c r="AH601" i="6"/>
  <c r="AH602" i="6"/>
  <c r="AH603" i="6"/>
  <c r="AH604" i="6"/>
  <c r="AH605" i="6"/>
  <c r="AH606" i="6"/>
  <c r="AH607" i="6"/>
  <c r="AH608" i="6"/>
  <c r="AH609" i="6"/>
  <c r="AH610" i="6"/>
  <c r="AH611" i="6"/>
  <c r="AH612" i="6"/>
  <c r="AH613" i="6"/>
  <c r="AH614" i="6"/>
  <c r="AH615" i="6"/>
  <c r="AH616" i="6"/>
  <c r="AH617" i="6"/>
  <c r="AH618" i="6"/>
  <c r="AH619" i="6"/>
  <c r="AH620" i="6"/>
  <c r="AH621" i="6"/>
  <c r="AH622" i="6"/>
  <c r="AH623" i="6"/>
  <c r="AH624" i="6"/>
  <c r="AH625" i="6"/>
  <c r="AH626" i="6"/>
  <c r="AH627" i="6"/>
  <c r="AH628" i="6"/>
  <c r="AH629" i="6"/>
  <c r="AH630" i="6"/>
  <c r="AH631" i="6"/>
  <c r="AH632" i="6"/>
  <c r="AH633" i="6"/>
  <c r="AH634" i="6"/>
  <c r="AH635" i="6"/>
  <c r="AH636" i="6"/>
  <c r="AH637" i="6"/>
  <c r="AH638" i="6"/>
  <c r="AH639" i="6"/>
  <c r="AH640" i="6"/>
  <c r="AH641" i="6"/>
  <c r="AH642" i="6"/>
  <c r="AH643" i="6"/>
  <c r="AH644" i="6"/>
  <c r="AH645" i="6"/>
  <c r="AH646" i="6"/>
  <c r="AH647" i="6"/>
  <c r="AH648" i="6"/>
  <c r="AH649" i="6"/>
  <c r="AH650" i="6"/>
  <c r="AH651" i="6"/>
  <c r="AH652" i="6"/>
  <c r="AH653" i="6"/>
  <c r="AH654" i="6"/>
  <c r="AH655" i="6"/>
  <c r="AH656" i="6"/>
  <c r="AH657" i="6"/>
  <c r="AH658" i="6"/>
  <c r="AH659" i="6"/>
  <c r="AH660" i="6"/>
  <c r="AH661" i="6"/>
  <c r="AH662" i="6"/>
  <c r="AH663" i="6"/>
  <c r="AH664" i="6"/>
  <c r="AH665" i="6"/>
  <c r="AH666" i="6"/>
  <c r="AH667" i="6"/>
  <c r="AH668" i="6"/>
  <c r="AH669" i="6"/>
  <c r="AH670" i="6"/>
  <c r="AH671" i="6"/>
  <c r="AH672" i="6"/>
  <c r="AH673" i="6"/>
  <c r="AH674" i="6"/>
  <c r="AH675" i="6"/>
  <c r="AH676" i="6"/>
  <c r="AH677" i="6"/>
  <c r="AH678" i="6"/>
  <c r="AH679" i="6"/>
  <c r="AH680" i="6"/>
  <c r="AH681" i="6"/>
  <c r="AH682" i="6"/>
  <c r="AH683" i="6"/>
  <c r="AH684" i="6"/>
  <c r="AH685" i="6"/>
  <c r="AH686" i="6"/>
  <c r="AH687" i="6"/>
  <c r="AH688" i="6"/>
  <c r="AH689" i="6"/>
  <c r="AH690" i="6"/>
  <c r="AH691" i="6"/>
  <c r="AH692" i="6"/>
  <c r="AH693" i="6"/>
  <c r="AH694" i="6"/>
  <c r="AH695" i="6"/>
  <c r="AH696" i="6"/>
  <c r="AH697" i="6"/>
  <c r="AH698" i="6"/>
  <c r="AH699" i="6"/>
  <c r="AH700" i="6"/>
  <c r="AH701" i="6"/>
  <c r="AH702" i="6"/>
  <c r="AH703" i="6"/>
  <c r="AH704" i="6"/>
  <c r="AH705" i="6"/>
  <c r="AH706" i="6"/>
  <c r="AH707" i="6"/>
  <c r="AH708" i="6"/>
  <c r="AH709" i="6"/>
  <c r="AH710" i="6"/>
  <c r="AH711" i="6"/>
  <c r="AH712" i="6"/>
  <c r="AH713" i="6"/>
  <c r="AH714" i="6"/>
  <c r="AH715" i="6"/>
  <c r="AH716" i="6"/>
  <c r="AH717" i="6"/>
  <c r="AH718" i="6"/>
  <c r="AH719" i="6"/>
  <c r="AH720" i="6"/>
  <c r="AH721" i="6"/>
  <c r="AH722" i="6"/>
  <c r="AH723" i="6"/>
  <c r="AH724" i="6"/>
  <c r="AH725" i="6"/>
  <c r="AH726" i="6"/>
  <c r="AH727" i="6"/>
  <c r="AH728" i="6"/>
  <c r="AH729" i="6"/>
  <c r="AH730" i="6"/>
  <c r="AH731" i="6"/>
  <c r="AH732" i="6"/>
  <c r="AH733" i="6"/>
  <c r="AH734" i="6"/>
  <c r="AH735" i="6"/>
  <c r="AH736" i="6"/>
  <c r="AH737" i="6"/>
  <c r="AH738" i="6"/>
  <c r="AH739" i="6"/>
  <c r="AH740" i="6"/>
  <c r="AH741" i="6"/>
  <c r="AH742" i="6"/>
  <c r="AH743" i="6"/>
  <c r="AH744" i="6"/>
  <c r="AH745" i="6"/>
  <c r="AH746" i="6"/>
  <c r="AH747" i="6"/>
  <c r="AH748" i="6"/>
  <c r="AH749" i="6"/>
  <c r="AH750" i="6"/>
  <c r="AH751" i="6"/>
  <c r="AH752" i="6"/>
  <c r="AH753" i="6"/>
  <c r="AH754" i="6"/>
  <c r="AH755" i="6"/>
  <c r="AH756" i="6"/>
  <c r="AH757" i="6"/>
  <c r="AH758" i="6"/>
  <c r="AH759" i="6"/>
  <c r="AH760" i="6"/>
  <c r="AH761" i="6"/>
  <c r="AH762" i="6"/>
  <c r="AH763" i="6"/>
  <c r="AH764" i="6"/>
  <c r="AH765" i="6"/>
  <c r="AH766" i="6"/>
  <c r="AH767" i="6"/>
  <c r="AH768" i="6"/>
  <c r="AH769" i="6"/>
  <c r="AH770" i="6"/>
  <c r="AH771" i="6"/>
  <c r="AH772" i="6"/>
  <c r="AH773" i="6"/>
  <c r="AH774" i="6"/>
  <c r="AH775" i="6"/>
  <c r="AH776" i="6"/>
  <c r="AH777" i="6"/>
  <c r="AH778" i="6"/>
  <c r="AH779" i="6"/>
  <c r="AH780" i="6"/>
  <c r="AH781" i="6"/>
  <c r="AH782" i="6"/>
  <c r="AH783" i="6"/>
  <c r="AH784" i="6"/>
  <c r="AH785" i="6"/>
  <c r="AH786" i="6"/>
  <c r="AH787" i="6"/>
  <c r="AH788" i="6"/>
  <c r="AH789" i="6"/>
  <c r="AH790" i="6"/>
  <c r="AH791" i="6"/>
  <c r="AH792" i="6"/>
  <c r="AH793" i="6"/>
  <c r="AH794" i="6"/>
  <c r="AH795" i="6"/>
  <c r="AH796" i="6"/>
  <c r="AH797" i="6"/>
  <c r="AH798" i="6"/>
  <c r="AH799" i="6"/>
  <c r="AH800" i="6"/>
  <c r="AH801" i="6"/>
  <c r="AH802" i="6"/>
  <c r="AH803" i="6"/>
  <c r="AH804" i="6"/>
  <c r="AH805" i="6"/>
  <c r="AH806" i="6"/>
  <c r="AH807" i="6"/>
  <c r="AH808" i="6"/>
  <c r="AH809" i="6"/>
  <c r="AH810" i="6"/>
  <c r="AH811" i="6"/>
  <c r="AH812" i="6"/>
  <c r="AH813" i="6"/>
  <c r="AH814" i="6"/>
  <c r="AH815" i="6"/>
  <c r="AH816" i="6"/>
  <c r="AH817" i="6"/>
  <c r="AH818" i="6"/>
  <c r="AH819" i="6"/>
  <c r="AH820" i="6"/>
  <c r="AH821" i="6"/>
  <c r="AH822" i="6"/>
  <c r="AH823" i="6"/>
  <c r="AH824" i="6"/>
  <c r="AH825" i="6"/>
  <c r="AH826" i="6"/>
  <c r="AH827" i="6"/>
  <c r="AH828" i="6"/>
  <c r="AH829" i="6"/>
  <c r="AH830" i="6"/>
  <c r="AH831" i="6"/>
  <c r="AH832" i="6"/>
  <c r="AH833" i="6"/>
  <c r="AH834" i="6"/>
  <c r="AH835" i="6"/>
  <c r="AH836" i="6"/>
  <c r="AH837" i="6"/>
  <c r="AH838" i="6"/>
  <c r="AH839" i="6"/>
  <c r="AH840" i="6"/>
  <c r="AH841" i="6"/>
  <c r="AH842" i="6"/>
  <c r="AH843" i="6"/>
  <c r="AH844" i="6"/>
  <c r="AH845" i="6"/>
  <c r="AH846" i="6"/>
  <c r="AH847" i="6"/>
  <c r="AH848" i="6"/>
  <c r="AH849" i="6"/>
  <c r="AH850" i="6"/>
  <c r="AH851" i="6"/>
  <c r="AH852" i="6"/>
  <c r="AH853" i="6"/>
  <c r="AH854" i="6"/>
  <c r="AH855" i="6"/>
  <c r="AH856" i="6"/>
  <c r="AH857" i="6"/>
  <c r="AH858" i="6"/>
  <c r="AH859" i="6"/>
  <c r="AH860" i="6"/>
  <c r="AH861" i="6"/>
  <c r="AH862" i="6"/>
  <c r="AH863" i="6"/>
  <c r="AH864" i="6"/>
  <c r="AH865" i="6"/>
  <c r="AH866" i="6"/>
  <c r="AH867" i="6"/>
  <c r="AH868" i="6"/>
  <c r="AH869" i="6"/>
  <c r="AH870" i="6"/>
  <c r="AH871" i="6"/>
  <c r="AH872" i="6"/>
  <c r="AH873" i="6"/>
  <c r="AH874" i="6"/>
  <c r="AH875" i="6"/>
  <c r="AH876" i="6"/>
  <c r="AH877" i="6"/>
  <c r="AH878" i="6"/>
  <c r="AH879" i="6"/>
  <c r="AH880" i="6"/>
  <c r="AH881" i="6"/>
  <c r="AH882" i="6"/>
  <c r="AH883" i="6"/>
  <c r="AH884" i="6"/>
  <c r="AH885" i="6"/>
  <c r="AH886" i="6"/>
  <c r="AH887" i="6"/>
  <c r="AH888" i="6"/>
  <c r="AH889" i="6"/>
  <c r="AH890" i="6"/>
  <c r="AH891" i="6"/>
  <c r="AH892" i="6"/>
  <c r="AH893" i="6"/>
  <c r="AH894" i="6"/>
  <c r="AH895" i="6"/>
  <c r="AH896" i="6"/>
  <c r="AH897" i="6"/>
  <c r="AH898" i="6"/>
  <c r="AH899" i="6"/>
  <c r="AH900" i="6"/>
  <c r="AH901" i="6"/>
  <c r="AH902" i="6"/>
  <c r="AH903" i="6"/>
  <c r="AH904" i="6"/>
  <c r="AH905" i="6"/>
  <c r="AH906" i="6"/>
  <c r="AH907" i="6"/>
  <c r="AH908" i="6"/>
  <c r="AH909" i="6"/>
  <c r="AH910" i="6"/>
  <c r="AH911" i="6"/>
  <c r="AH912" i="6"/>
  <c r="AH913" i="6"/>
  <c r="AH914" i="6"/>
  <c r="AH915" i="6"/>
  <c r="AH916" i="6"/>
  <c r="AH917" i="6"/>
  <c r="AH918" i="6"/>
  <c r="AH919" i="6"/>
  <c r="AH920" i="6"/>
  <c r="AH921" i="6"/>
  <c r="AH922" i="6"/>
  <c r="AH923" i="6"/>
  <c r="AH924" i="6"/>
  <c r="AH925" i="6"/>
  <c r="AH926" i="6"/>
  <c r="AH927" i="6"/>
  <c r="AH928" i="6"/>
  <c r="AH929" i="6"/>
  <c r="AH930" i="6"/>
  <c r="AH931" i="6"/>
  <c r="AH932" i="6"/>
  <c r="AH933" i="6"/>
  <c r="AH934" i="6"/>
  <c r="AH935" i="6"/>
  <c r="AH936" i="6"/>
  <c r="AH937" i="6"/>
  <c r="AH938" i="6"/>
  <c r="AH939" i="6"/>
  <c r="AH940" i="6"/>
  <c r="AH941" i="6"/>
  <c r="AH942" i="6"/>
  <c r="AH943" i="6"/>
  <c r="AH944" i="6"/>
  <c r="AH945" i="6"/>
  <c r="AH946" i="6"/>
  <c r="AH947" i="6"/>
  <c r="AH948" i="6"/>
  <c r="AH949" i="6"/>
  <c r="AH950" i="6"/>
  <c r="AH951" i="6"/>
  <c r="AH952" i="6"/>
  <c r="AH953" i="6"/>
  <c r="AH954" i="6"/>
  <c r="AH955" i="6"/>
  <c r="AH956" i="6"/>
  <c r="AH957" i="6"/>
  <c r="AH958" i="6"/>
  <c r="AH959" i="6"/>
  <c r="AH960" i="6"/>
  <c r="AH961" i="6"/>
  <c r="AH962" i="6"/>
  <c r="AH963" i="6"/>
  <c r="AH964" i="6"/>
  <c r="AH965" i="6"/>
  <c r="AH966" i="6"/>
  <c r="AH967" i="6"/>
  <c r="AH968" i="6"/>
  <c r="AH969" i="6"/>
  <c r="AH970" i="6"/>
  <c r="AH971" i="6"/>
  <c r="AH972" i="6"/>
  <c r="AH973" i="6"/>
  <c r="AH974" i="6"/>
  <c r="AH975" i="6"/>
  <c r="AH976" i="6"/>
  <c r="AH977" i="6"/>
  <c r="AH978" i="6"/>
  <c r="AH979" i="6"/>
  <c r="AH980" i="6"/>
  <c r="AH981" i="6"/>
  <c r="AH982" i="6"/>
  <c r="AH983" i="6"/>
  <c r="AH984" i="6"/>
  <c r="AH985" i="6"/>
  <c r="AH986" i="6"/>
  <c r="AH987" i="6"/>
  <c r="AH988" i="6"/>
  <c r="AH989" i="6"/>
  <c r="AH990" i="6"/>
  <c r="AH991" i="6"/>
  <c r="AH992" i="6"/>
  <c r="AH993" i="6"/>
  <c r="AH994" i="6"/>
  <c r="AH995" i="6"/>
  <c r="AH996" i="6"/>
  <c r="AH997" i="6"/>
  <c r="AH998" i="6"/>
  <c r="AH999" i="6"/>
  <c r="AH1000"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208" i="6"/>
  <c r="AG209" i="6"/>
  <c r="AG210" i="6"/>
  <c r="AG211" i="6"/>
  <c r="AG212" i="6"/>
  <c r="AG213" i="6"/>
  <c r="AG214" i="6"/>
  <c r="AG215" i="6"/>
  <c r="AG216" i="6"/>
  <c r="AG217" i="6"/>
  <c r="AG218" i="6"/>
  <c r="AG219" i="6"/>
  <c r="AG220" i="6"/>
  <c r="AG221" i="6"/>
  <c r="AG222" i="6"/>
  <c r="AG223" i="6"/>
  <c r="AG224" i="6"/>
  <c r="AG225" i="6"/>
  <c r="AG226" i="6"/>
  <c r="AG227" i="6"/>
  <c r="AG228" i="6"/>
  <c r="AG229" i="6"/>
  <c r="AG230" i="6"/>
  <c r="AG231" i="6"/>
  <c r="AG232" i="6"/>
  <c r="AG233" i="6"/>
  <c r="AG234" i="6"/>
  <c r="AG235" i="6"/>
  <c r="AG236" i="6"/>
  <c r="AG237" i="6"/>
  <c r="AG238" i="6"/>
  <c r="AG239" i="6"/>
  <c r="AG240" i="6"/>
  <c r="AG241" i="6"/>
  <c r="AG242" i="6"/>
  <c r="AG243" i="6"/>
  <c r="AG244" i="6"/>
  <c r="AG245" i="6"/>
  <c r="AG246" i="6"/>
  <c r="AG247" i="6"/>
  <c r="AG248" i="6"/>
  <c r="AG249" i="6"/>
  <c r="AG250" i="6"/>
  <c r="AG251" i="6"/>
  <c r="AG252" i="6"/>
  <c r="AG253" i="6"/>
  <c r="AG254" i="6"/>
  <c r="AG255" i="6"/>
  <c r="AG256" i="6"/>
  <c r="AG257" i="6"/>
  <c r="AG258" i="6"/>
  <c r="AG259" i="6"/>
  <c r="AG260" i="6"/>
  <c r="AG261" i="6"/>
  <c r="AG262" i="6"/>
  <c r="AG263" i="6"/>
  <c r="AG264" i="6"/>
  <c r="AG265" i="6"/>
  <c r="AG266" i="6"/>
  <c r="AG267" i="6"/>
  <c r="AG268" i="6"/>
  <c r="AG269" i="6"/>
  <c r="AG270" i="6"/>
  <c r="AG271" i="6"/>
  <c r="AG272" i="6"/>
  <c r="AG273" i="6"/>
  <c r="AG274" i="6"/>
  <c r="AG275" i="6"/>
  <c r="AG276" i="6"/>
  <c r="AG277" i="6"/>
  <c r="AG278" i="6"/>
  <c r="AG279" i="6"/>
  <c r="AG280" i="6"/>
  <c r="AG281" i="6"/>
  <c r="AG282" i="6"/>
  <c r="AG283" i="6"/>
  <c r="AG284" i="6"/>
  <c r="AG285" i="6"/>
  <c r="AG286" i="6"/>
  <c r="AG287" i="6"/>
  <c r="AG288" i="6"/>
  <c r="AG289" i="6"/>
  <c r="AG290" i="6"/>
  <c r="AG291" i="6"/>
  <c r="AG292" i="6"/>
  <c r="AG293" i="6"/>
  <c r="AG294" i="6"/>
  <c r="AG295" i="6"/>
  <c r="AG296" i="6"/>
  <c r="AG297" i="6"/>
  <c r="AG298" i="6"/>
  <c r="AG299" i="6"/>
  <c r="AG300" i="6"/>
  <c r="AG301" i="6"/>
  <c r="AG302" i="6"/>
  <c r="AG303" i="6"/>
  <c r="AG304" i="6"/>
  <c r="AG305" i="6"/>
  <c r="AG306" i="6"/>
  <c r="AG307" i="6"/>
  <c r="AG308" i="6"/>
  <c r="AG309" i="6"/>
  <c r="AG310" i="6"/>
  <c r="AG311" i="6"/>
  <c r="AG312" i="6"/>
  <c r="AG313" i="6"/>
  <c r="AG314" i="6"/>
  <c r="AG315" i="6"/>
  <c r="AG316" i="6"/>
  <c r="AG317" i="6"/>
  <c r="AG318" i="6"/>
  <c r="AG319" i="6"/>
  <c r="AG320" i="6"/>
  <c r="AG321" i="6"/>
  <c r="AG322" i="6"/>
  <c r="AG323" i="6"/>
  <c r="AG324" i="6"/>
  <c r="AG325" i="6"/>
  <c r="AG326" i="6"/>
  <c r="AG327" i="6"/>
  <c r="AG328" i="6"/>
  <c r="AG329" i="6"/>
  <c r="AG330" i="6"/>
  <c r="AG331" i="6"/>
  <c r="AG332" i="6"/>
  <c r="AG333" i="6"/>
  <c r="AG334" i="6"/>
  <c r="AG335" i="6"/>
  <c r="AG336" i="6"/>
  <c r="AG337" i="6"/>
  <c r="AG338" i="6"/>
  <c r="AG339" i="6"/>
  <c r="AG340" i="6"/>
  <c r="AG341" i="6"/>
  <c r="AG342" i="6"/>
  <c r="AG343" i="6"/>
  <c r="AG344" i="6"/>
  <c r="AG345" i="6"/>
  <c r="AG346" i="6"/>
  <c r="AG347" i="6"/>
  <c r="AG348" i="6"/>
  <c r="AG349" i="6"/>
  <c r="AG350" i="6"/>
  <c r="AG351" i="6"/>
  <c r="AG352" i="6"/>
  <c r="AG353" i="6"/>
  <c r="AG354" i="6"/>
  <c r="AG355" i="6"/>
  <c r="AG356" i="6"/>
  <c r="AG357" i="6"/>
  <c r="AG358" i="6"/>
  <c r="AG359" i="6"/>
  <c r="AG360" i="6"/>
  <c r="AG361" i="6"/>
  <c r="AG362" i="6"/>
  <c r="AG363" i="6"/>
  <c r="AG364" i="6"/>
  <c r="AG365" i="6"/>
  <c r="AG366" i="6"/>
  <c r="AG367" i="6"/>
  <c r="AG368" i="6"/>
  <c r="AG369" i="6"/>
  <c r="AG370" i="6"/>
  <c r="AG371" i="6"/>
  <c r="AG372" i="6"/>
  <c r="AG373" i="6"/>
  <c r="AG374" i="6"/>
  <c r="AG375" i="6"/>
  <c r="AG376" i="6"/>
  <c r="AG377" i="6"/>
  <c r="AG378" i="6"/>
  <c r="AG379" i="6"/>
  <c r="AG380" i="6"/>
  <c r="AG381" i="6"/>
  <c r="AG382" i="6"/>
  <c r="AG383" i="6"/>
  <c r="AG384" i="6"/>
  <c r="AG385" i="6"/>
  <c r="AG386" i="6"/>
  <c r="AG387" i="6"/>
  <c r="AG388" i="6"/>
  <c r="AG389" i="6"/>
  <c r="AG390" i="6"/>
  <c r="AG391" i="6"/>
  <c r="AG392" i="6"/>
  <c r="AG393" i="6"/>
  <c r="AG394" i="6"/>
  <c r="AG395" i="6"/>
  <c r="AG396" i="6"/>
  <c r="AG397" i="6"/>
  <c r="AG398" i="6"/>
  <c r="AG399" i="6"/>
  <c r="AG400" i="6"/>
  <c r="AG401" i="6"/>
  <c r="AG402" i="6"/>
  <c r="AG403" i="6"/>
  <c r="AG404" i="6"/>
  <c r="AG405" i="6"/>
  <c r="AG406" i="6"/>
  <c r="AG407" i="6"/>
  <c r="AG408" i="6"/>
  <c r="AG409" i="6"/>
  <c r="AG410" i="6"/>
  <c r="AG411" i="6"/>
  <c r="AG412" i="6"/>
  <c r="AG413" i="6"/>
  <c r="AG414" i="6"/>
  <c r="AG415" i="6"/>
  <c r="AG416" i="6"/>
  <c r="AG417" i="6"/>
  <c r="AG418" i="6"/>
  <c r="AG419" i="6"/>
  <c r="AG420" i="6"/>
  <c r="AG421" i="6"/>
  <c r="AG422" i="6"/>
  <c r="AG423" i="6"/>
  <c r="AG424" i="6"/>
  <c r="AG425" i="6"/>
  <c r="AG426" i="6"/>
  <c r="AG427" i="6"/>
  <c r="AG428" i="6"/>
  <c r="AG429" i="6"/>
  <c r="AG430" i="6"/>
  <c r="AG431" i="6"/>
  <c r="AG432" i="6"/>
  <c r="AG433" i="6"/>
  <c r="AG434" i="6"/>
  <c r="AG435" i="6"/>
  <c r="AG436" i="6"/>
  <c r="AG437" i="6"/>
  <c r="AG438" i="6"/>
  <c r="AG439" i="6"/>
  <c r="AG440" i="6"/>
  <c r="AG441" i="6"/>
  <c r="AG442" i="6"/>
  <c r="AG443" i="6"/>
  <c r="AG444" i="6"/>
  <c r="AG445" i="6"/>
  <c r="AG446" i="6"/>
  <c r="AG447" i="6"/>
  <c r="AG448" i="6"/>
  <c r="AG449" i="6"/>
  <c r="AG450" i="6"/>
  <c r="AG451" i="6"/>
  <c r="AG452" i="6"/>
  <c r="AG453" i="6"/>
  <c r="AG454" i="6"/>
  <c r="AG455" i="6"/>
  <c r="AG456" i="6"/>
  <c r="AG457" i="6"/>
  <c r="AG458" i="6"/>
  <c r="AG459" i="6"/>
  <c r="AG460" i="6"/>
  <c r="AG461" i="6"/>
  <c r="AG462" i="6"/>
  <c r="AG463" i="6"/>
  <c r="AG464" i="6"/>
  <c r="AG465" i="6"/>
  <c r="AG466" i="6"/>
  <c r="AG467" i="6"/>
  <c r="AG468" i="6"/>
  <c r="AG469" i="6"/>
  <c r="AG470" i="6"/>
  <c r="AG471" i="6"/>
  <c r="AG472" i="6"/>
  <c r="AG473" i="6"/>
  <c r="AG474" i="6"/>
  <c r="AG475" i="6"/>
  <c r="AG476" i="6"/>
  <c r="AG477" i="6"/>
  <c r="AG478" i="6"/>
  <c r="AG479" i="6"/>
  <c r="AG480" i="6"/>
  <c r="AG481" i="6"/>
  <c r="AG482" i="6"/>
  <c r="AG483" i="6"/>
  <c r="AG484" i="6"/>
  <c r="AG485" i="6"/>
  <c r="AG486" i="6"/>
  <c r="AG487" i="6"/>
  <c r="AG488" i="6"/>
  <c r="AG489" i="6"/>
  <c r="AG490" i="6"/>
  <c r="AG491" i="6"/>
  <c r="AG492" i="6"/>
  <c r="AG493" i="6"/>
  <c r="AG494" i="6"/>
  <c r="AG495" i="6"/>
  <c r="AG496" i="6"/>
  <c r="AG497" i="6"/>
  <c r="AG498" i="6"/>
  <c r="AG499" i="6"/>
  <c r="AG500" i="6"/>
  <c r="AG501" i="6"/>
  <c r="AG502" i="6"/>
  <c r="AG503" i="6"/>
  <c r="AG504" i="6"/>
  <c r="AG505" i="6"/>
  <c r="AG506" i="6"/>
  <c r="AG507" i="6"/>
  <c r="AG508" i="6"/>
  <c r="AG509" i="6"/>
  <c r="AG510" i="6"/>
  <c r="AG511" i="6"/>
  <c r="AG512" i="6"/>
  <c r="AG513" i="6"/>
  <c r="AG514" i="6"/>
  <c r="AG515" i="6"/>
  <c r="AG516" i="6"/>
  <c r="AG517" i="6"/>
  <c r="AG518" i="6"/>
  <c r="AG519" i="6"/>
  <c r="AG520" i="6"/>
  <c r="AG521" i="6"/>
  <c r="AG522" i="6"/>
  <c r="AG523" i="6"/>
  <c r="AG524" i="6"/>
  <c r="AG525" i="6"/>
  <c r="AG526" i="6"/>
  <c r="AG527" i="6"/>
  <c r="AG528" i="6"/>
  <c r="AG529" i="6"/>
  <c r="AG530" i="6"/>
  <c r="AG531" i="6"/>
  <c r="AG532" i="6"/>
  <c r="AG533" i="6"/>
  <c r="AG534" i="6"/>
  <c r="AG535" i="6"/>
  <c r="AG536" i="6"/>
  <c r="AG537" i="6"/>
  <c r="AG538" i="6"/>
  <c r="AG539" i="6"/>
  <c r="AG540" i="6"/>
  <c r="AG541" i="6"/>
  <c r="AG542" i="6"/>
  <c r="AG543" i="6"/>
  <c r="AG544" i="6"/>
  <c r="AG545" i="6"/>
  <c r="AG546" i="6"/>
  <c r="AG547" i="6"/>
  <c r="AG548" i="6"/>
  <c r="AG549" i="6"/>
  <c r="AG550" i="6"/>
  <c r="AG551" i="6"/>
  <c r="AG552" i="6"/>
  <c r="AG553" i="6"/>
  <c r="AG554" i="6"/>
  <c r="AG555" i="6"/>
  <c r="AG556" i="6"/>
  <c r="AG557" i="6"/>
  <c r="AG558" i="6"/>
  <c r="AG559" i="6"/>
  <c r="AG560" i="6"/>
  <c r="AG561" i="6"/>
  <c r="AG562" i="6"/>
  <c r="AG563" i="6"/>
  <c r="AG564" i="6"/>
  <c r="AG565" i="6"/>
  <c r="AG566" i="6"/>
  <c r="AG567" i="6"/>
  <c r="AG568" i="6"/>
  <c r="AG569" i="6"/>
  <c r="AG570" i="6"/>
  <c r="AG571" i="6"/>
  <c r="AG572" i="6"/>
  <c r="AG573" i="6"/>
  <c r="AG574" i="6"/>
  <c r="AG575" i="6"/>
  <c r="AG576" i="6"/>
  <c r="AG577" i="6"/>
  <c r="AG578" i="6"/>
  <c r="AG579" i="6"/>
  <c r="AG580" i="6"/>
  <c r="AG581" i="6"/>
  <c r="AG582" i="6"/>
  <c r="AG583" i="6"/>
  <c r="AG584" i="6"/>
  <c r="AG585" i="6"/>
  <c r="AG586" i="6"/>
  <c r="AG587" i="6"/>
  <c r="AG588" i="6"/>
  <c r="AG589" i="6"/>
  <c r="AG590" i="6"/>
  <c r="AG591" i="6"/>
  <c r="AG592" i="6"/>
  <c r="AG593" i="6"/>
  <c r="AG594" i="6"/>
  <c r="AG595" i="6"/>
  <c r="AG596" i="6"/>
  <c r="AG597" i="6"/>
  <c r="AG598" i="6"/>
  <c r="AG599" i="6"/>
  <c r="AG600" i="6"/>
  <c r="AG601" i="6"/>
  <c r="AG602" i="6"/>
  <c r="AG603" i="6"/>
  <c r="AG604" i="6"/>
  <c r="AG605" i="6"/>
  <c r="AG606" i="6"/>
  <c r="AG607" i="6"/>
  <c r="AG608" i="6"/>
  <c r="AG609" i="6"/>
  <c r="AG610" i="6"/>
  <c r="AG611" i="6"/>
  <c r="AG612" i="6"/>
  <c r="AG613" i="6"/>
  <c r="AG614" i="6"/>
  <c r="AG615" i="6"/>
  <c r="AG616" i="6"/>
  <c r="AG617" i="6"/>
  <c r="AG618" i="6"/>
  <c r="AG619" i="6"/>
  <c r="AG620" i="6"/>
  <c r="AG621" i="6"/>
  <c r="AG622" i="6"/>
  <c r="AG623" i="6"/>
  <c r="AG624" i="6"/>
  <c r="AG625" i="6"/>
  <c r="AG626" i="6"/>
  <c r="AG627" i="6"/>
  <c r="AG628" i="6"/>
  <c r="AG629" i="6"/>
  <c r="AG630" i="6"/>
  <c r="AG631" i="6"/>
  <c r="AG632" i="6"/>
  <c r="AG633" i="6"/>
  <c r="AG634" i="6"/>
  <c r="AG635" i="6"/>
  <c r="AG636" i="6"/>
  <c r="AG637" i="6"/>
  <c r="AG638" i="6"/>
  <c r="AG639" i="6"/>
  <c r="AG640" i="6"/>
  <c r="AG641" i="6"/>
  <c r="AG642" i="6"/>
  <c r="AG643" i="6"/>
  <c r="AG644" i="6"/>
  <c r="AG645" i="6"/>
  <c r="AG646" i="6"/>
  <c r="AG647" i="6"/>
  <c r="AG648" i="6"/>
  <c r="AG649" i="6"/>
  <c r="AG650" i="6"/>
  <c r="AG651" i="6"/>
  <c r="AG652" i="6"/>
  <c r="AG653" i="6"/>
  <c r="AG654" i="6"/>
  <c r="AG655" i="6"/>
  <c r="AG656" i="6"/>
  <c r="AG657" i="6"/>
  <c r="AG658" i="6"/>
  <c r="AG659" i="6"/>
  <c r="AG660" i="6"/>
  <c r="AG661" i="6"/>
  <c r="AG662" i="6"/>
  <c r="AG663" i="6"/>
  <c r="AG664" i="6"/>
  <c r="AG665" i="6"/>
  <c r="AG666" i="6"/>
  <c r="AG667" i="6"/>
  <c r="AG668" i="6"/>
  <c r="AG669" i="6"/>
  <c r="AG670" i="6"/>
  <c r="AG671" i="6"/>
  <c r="AG672" i="6"/>
  <c r="AG673" i="6"/>
  <c r="AG674" i="6"/>
  <c r="AG675" i="6"/>
  <c r="AG676" i="6"/>
  <c r="AG677" i="6"/>
  <c r="AG678" i="6"/>
  <c r="AG679" i="6"/>
  <c r="AG680" i="6"/>
  <c r="AG681" i="6"/>
  <c r="AG682" i="6"/>
  <c r="AG683" i="6"/>
  <c r="AG684" i="6"/>
  <c r="AG685" i="6"/>
  <c r="AG686" i="6"/>
  <c r="AG687" i="6"/>
  <c r="AG688" i="6"/>
  <c r="AG689" i="6"/>
  <c r="AG690" i="6"/>
  <c r="AG691" i="6"/>
  <c r="AG692" i="6"/>
  <c r="AG693" i="6"/>
  <c r="AG694" i="6"/>
  <c r="AG695" i="6"/>
  <c r="AG696" i="6"/>
  <c r="AG697" i="6"/>
  <c r="AG698" i="6"/>
  <c r="AG699" i="6"/>
  <c r="AG700" i="6"/>
  <c r="AG701" i="6"/>
  <c r="AG702" i="6"/>
  <c r="AG703" i="6"/>
  <c r="AG704" i="6"/>
  <c r="AG705" i="6"/>
  <c r="AG706" i="6"/>
  <c r="AG707" i="6"/>
  <c r="AG708" i="6"/>
  <c r="AG709" i="6"/>
  <c r="AG710" i="6"/>
  <c r="AG711" i="6"/>
  <c r="AG712" i="6"/>
  <c r="AG713" i="6"/>
  <c r="AG714" i="6"/>
  <c r="AG715" i="6"/>
  <c r="AG716" i="6"/>
  <c r="AG717" i="6"/>
  <c r="AG718" i="6"/>
  <c r="AG719" i="6"/>
  <c r="AG720" i="6"/>
  <c r="AG721" i="6"/>
  <c r="AG722" i="6"/>
  <c r="AG723" i="6"/>
  <c r="AG724" i="6"/>
  <c r="AG725" i="6"/>
  <c r="AG726" i="6"/>
  <c r="AG727" i="6"/>
  <c r="AG728" i="6"/>
  <c r="AG729" i="6"/>
  <c r="AG730" i="6"/>
  <c r="AG731" i="6"/>
  <c r="AG732" i="6"/>
  <c r="AG733" i="6"/>
  <c r="AG734" i="6"/>
  <c r="AG735" i="6"/>
  <c r="AG736" i="6"/>
  <c r="AG737" i="6"/>
  <c r="AG738" i="6"/>
  <c r="AG739" i="6"/>
  <c r="AG740" i="6"/>
  <c r="AG741" i="6"/>
  <c r="AG742" i="6"/>
  <c r="AG743" i="6"/>
  <c r="AG744" i="6"/>
  <c r="AG745" i="6"/>
  <c r="AG746" i="6"/>
  <c r="AG747" i="6"/>
  <c r="AG748" i="6"/>
  <c r="AG749" i="6"/>
  <c r="AG750" i="6"/>
  <c r="AG751" i="6"/>
  <c r="AG752" i="6"/>
  <c r="AG753" i="6"/>
  <c r="AG754" i="6"/>
  <c r="AG755" i="6"/>
  <c r="AG756" i="6"/>
  <c r="AG757" i="6"/>
  <c r="AG758" i="6"/>
  <c r="AG759" i="6"/>
  <c r="AG760" i="6"/>
  <c r="AG761" i="6"/>
  <c r="AG762" i="6"/>
  <c r="AG763" i="6"/>
  <c r="AG764" i="6"/>
  <c r="AG765" i="6"/>
  <c r="AG766" i="6"/>
  <c r="AG767" i="6"/>
  <c r="AG768" i="6"/>
  <c r="AG769" i="6"/>
  <c r="AG770" i="6"/>
  <c r="AG771" i="6"/>
  <c r="AG772" i="6"/>
  <c r="AG773" i="6"/>
  <c r="AG774" i="6"/>
  <c r="AG775" i="6"/>
  <c r="AG776" i="6"/>
  <c r="AG777" i="6"/>
  <c r="AG778" i="6"/>
  <c r="AG779" i="6"/>
  <c r="AG780" i="6"/>
  <c r="AG781" i="6"/>
  <c r="AG782" i="6"/>
  <c r="AG783" i="6"/>
  <c r="AG784" i="6"/>
  <c r="AG785" i="6"/>
  <c r="AG786" i="6"/>
  <c r="AG787" i="6"/>
  <c r="AG788" i="6"/>
  <c r="AG789" i="6"/>
  <c r="AG790" i="6"/>
  <c r="AG791" i="6"/>
  <c r="AG792" i="6"/>
  <c r="AG793" i="6"/>
  <c r="AG794" i="6"/>
  <c r="AG795" i="6"/>
  <c r="AG796" i="6"/>
  <c r="AG797" i="6"/>
  <c r="AG798" i="6"/>
  <c r="AG799" i="6"/>
  <c r="AG800" i="6"/>
  <c r="AG801" i="6"/>
  <c r="AG802" i="6"/>
  <c r="AG803" i="6"/>
  <c r="AG804" i="6"/>
  <c r="AG805" i="6"/>
  <c r="AG806" i="6"/>
  <c r="AG807" i="6"/>
  <c r="AG808" i="6"/>
  <c r="AG809" i="6"/>
  <c r="AG810" i="6"/>
  <c r="AG811" i="6"/>
  <c r="AG812" i="6"/>
  <c r="AG813" i="6"/>
  <c r="AG814" i="6"/>
  <c r="AG815" i="6"/>
  <c r="AG816" i="6"/>
  <c r="AG817" i="6"/>
  <c r="AG818" i="6"/>
  <c r="AG819" i="6"/>
  <c r="AG820" i="6"/>
  <c r="AG821" i="6"/>
  <c r="AG822" i="6"/>
  <c r="AG823" i="6"/>
  <c r="AG824" i="6"/>
  <c r="AG825" i="6"/>
  <c r="AG826" i="6"/>
  <c r="AG827" i="6"/>
  <c r="AG828" i="6"/>
  <c r="AG829" i="6"/>
  <c r="AG830" i="6"/>
  <c r="AG831" i="6"/>
  <c r="AG832" i="6"/>
  <c r="AG833" i="6"/>
  <c r="AG834" i="6"/>
  <c r="AG835" i="6"/>
  <c r="AG836" i="6"/>
  <c r="AG837" i="6"/>
  <c r="AG838" i="6"/>
  <c r="AG839" i="6"/>
  <c r="AG840" i="6"/>
  <c r="AG841" i="6"/>
  <c r="AG842" i="6"/>
  <c r="AG843" i="6"/>
  <c r="AG844" i="6"/>
  <c r="AG845" i="6"/>
  <c r="AG846" i="6"/>
  <c r="AG847" i="6"/>
  <c r="AG848" i="6"/>
  <c r="AG849" i="6"/>
  <c r="AG850" i="6"/>
  <c r="AG851" i="6"/>
  <c r="AG852" i="6"/>
  <c r="AG853" i="6"/>
  <c r="AG854" i="6"/>
  <c r="AG855" i="6"/>
  <c r="AG856" i="6"/>
  <c r="AG857" i="6"/>
  <c r="AG858" i="6"/>
  <c r="AG859" i="6"/>
  <c r="AG860" i="6"/>
  <c r="AG861" i="6"/>
  <c r="AG862" i="6"/>
  <c r="AG863" i="6"/>
  <c r="AG864" i="6"/>
  <c r="AG865" i="6"/>
  <c r="AG866" i="6"/>
  <c r="AG867" i="6"/>
  <c r="AG868" i="6"/>
  <c r="AG869" i="6"/>
  <c r="AG870" i="6"/>
  <c r="AG871" i="6"/>
  <c r="AG872" i="6"/>
  <c r="AG873" i="6"/>
  <c r="AG874" i="6"/>
  <c r="AG875" i="6"/>
  <c r="AG876" i="6"/>
  <c r="AG877" i="6"/>
  <c r="AG878" i="6"/>
  <c r="AG879" i="6"/>
  <c r="AG880" i="6"/>
  <c r="AG881" i="6"/>
  <c r="AG882" i="6"/>
  <c r="AG883" i="6"/>
  <c r="AG884" i="6"/>
  <c r="AG885" i="6"/>
  <c r="AG886" i="6"/>
  <c r="AG887" i="6"/>
  <c r="AG888" i="6"/>
  <c r="AG889" i="6"/>
  <c r="AG890" i="6"/>
  <c r="AG891" i="6"/>
  <c r="AG892" i="6"/>
  <c r="AG893" i="6"/>
  <c r="AG894" i="6"/>
  <c r="AG895" i="6"/>
  <c r="AG896" i="6"/>
  <c r="AG897" i="6"/>
  <c r="AG898" i="6"/>
  <c r="AG899" i="6"/>
  <c r="AG900" i="6"/>
  <c r="AG901" i="6"/>
  <c r="AG902" i="6"/>
  <c r="AG903" i="6"/>
  <c r="AG904" i="6"/>
  <c r="AG905" i="6"/>
  <c r="AG906" i="6"/>
  <c r="AG907" i="6"/>
  <c r="AG908" i="6"/>
  <c r="AG909" i="6"/>
  <c r="AG910" i="6"/>
  <c r="AG911" i="6"/>
  <c r="AG912" i="6"/>
  <c r="AG913" i="6"/>
  <c r="AG914" i="6"/>
  <c r="AG915" i="6"/>
  <c r="AG916" i="6"/>
  <c r="AG917" i="6"/>
  <c r="AG918" i="6"/>
  <c r="AG919" i="6"/>
  <c r="AG920" i="6"/>
  <c r="AG921" i="6"/>
  <c r="AG922" i="6"/>
  <c r="AG923" i="6"/>
  <c r="AG924" i="6"/>
  <c r="AG925" i="6"/>
  <c r="AG926" i="6"/>
  <c r="AG927" i="6"/>
  <c r="AG928" i="6"/>
  <c r="AG929" i="6"/>
  <c r="AG930" i="6"/>
  <c r="AG931" i="6"/>
  <c r="AG932" i="6"/>
  <c r="AG933" i="6"/>
  <c r="AG934" i="6"/>
  <c r="AG935" i="6"/>
  <c r="AG936" i="6"/>
  <c r="AG937" i="6"/>
  <c r="AG938" i="6"/>
  <c r="AG939" i="6"/>
  <c r="AG940" i="6"/>
  <c r="AG941" i="6"/>
  <c r="AG942" i="6"/>
  <c r="AG943" i="6"/>
  <c r="AG944" i="6"/>
  <c r="AG945" i="6"/>
  <c r="AG946" i="6"/>
  <c r="AG947" i="6"/>
  <c r="AG948" i="6"/>
  <c r="AG949" i="6"/>
  <c r="AG950" i="6"/>
  <c r="AG951" i="6"/>
  <c r="AG952" i="6"/>
  <c r="AG953" i="6"/>
  <c r="AG954" i="6"/>
  <c r="AG955" i="6"/>
  <c r="AG956" i="6"/>
  <c r="AG957" i="6"/>
  <c r="AG958" i="6"/>
  <c r="AG959" i="6"/>
  <c r="AG960" i="6"/>
  <c r="AG961" i="6"/>
  <c r="AG962" i="6"/>
  <c r="AG963" i="6"/>
  <c r="AG964" i="6"/>
  <c r="AG965" i="6"/>
  <c r="AG966" i="6"/>
  <c r="AG967" i="6"/>
  <c r="AG968" i="6"/>
  <c r="AG969" i="6"/>
  <c r="AG970" i="6"/>
  <c r="AG971" i="6"/>
  <c r="AG972" i="6"/>
  <c r="AG973" i="6"/>
  <c r="AG974" i="6"/>
  <c r="AG975" i="6"/>
  <c r="AG976" i="6"/>
  <c r="AG977" i="6"/>
  <c r="AG978" i="6"/>
  <c r="AG979" i="6"/>
  <c r="AG980" i="6"/>
  <c r="AG981" i="6"/>
  <c r="AG982" i="6"/>
  <c r="AG983" i="6"/>
  <c r="AG984" i="6"/>
  <c r="AG985" i="6"/>
  <c r="AG986" i="6"/>
  <c r="AG987" i="6"/>
  <c r="AG988" i="6"/>
  <c r="AG989" i="6"/>
  <c r="AG990" i="6"/>
  <c r="AG991" i="6"/>
  <c r="AG992" i="6"/>
  <c r="AG993" i="6"/>
  <c r="AG994" i="6"/>
  <c r="AG995" i="6"/>
  <c r="AG996" i="6"/>
  <c r="AG997" i="6"/>
  <c r="AG998" i="6"/>
  <c r="AG999" i="6"/>
  <c r="AG1000"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506" i="6"/>
  <c r="AF507" i="6"/>
  <c r="AF508" i="6"/>
  <c r="AF509" i="6"/>
  <c r="AF510" i="6"/>
  <c r="AF511" i="6"/>
  <c r="AF512" i="6"/>
  <c r="AF513" i="6"/>
  <c r="AF514" i="6"/>
  <c r="AF515" i="6"/>
  <c r="AF516" i="6"/>
  <c r="AF517" i="6"/>
  <c r="AF518" i="6"/>
  <c r="AF519" i="6"/>
  <c r="AF520" i="6"/>
  <c r="AF521" i="6"/>
  <c r="AF522" i="6"/>
  <c r="AF523" i="6"/>
  <c r="AF524" i="6"/>
  <c r="AF525" i="6"/>
  <c r="AF526" i="6"/>
  <c r="AF527" i="6"/>
  <c r="AF528" i="6"/>
  <c r="AF529" i="6"/>
  <c r="AF530" i="6"/>
  <c r="AF531" i="6"/>
  <c r="AF532" i="6"/>
  <c r="AF533" i="6"/>
  <c r="AF534" i="6"/>
  <c r="AF535" i="6"/>
  <c r="AF536" i="6"/>
  <c r="AF537" i="6"/>
  <c r="AF538" i="6"/>
  <c r="AF539" i="6"/>
  <c r="AF540" i="6"/>
  <c r="AF541" i="6"/>
  <c r="AF542" i="6"/>
  <c r="AF543" i="6"/>
  <c r="AF544" i="6"/>
  <c r="AF545" i="6"/>
  <c r="AF546" i="6"/>
  <c r="AF547" i="6"/>
  <c r="AF548" i="6"/>
  <c r="AF549" i="6"/>
  <c r="AF550" i="6"/>
  <c r="AF551" i="6"/>
  <c r="AF552" i="6"/>
  <c r="AF553" i="6"/>
  <c r="AF554" i="6"/>
  <c r="AF555" i="6"/>
  <c r="AF556" i="6"/>
  <c r="AF557" i="6"/>
  <c r="AF558" i="6"/>
  <c r="AF559" i="6"/>
  <c r="AF560" i="6"/>
  <c r="AF561" i="6"/>
  <c r="AF562" i="6"/>
  <c r="AF563" i="6"/>
  <c r="AF564" i="6"/>
  <c r="AF565" i="6"/>
  <c r="AF566" i="6"/>
  <c r="AF567" i="6"/>
  <c r="AF568" i="6"/>
  <c r="AF569" i="6"/>
  <c r="AF570" i="6"/>
  <c r="AF571" i="6"/>
  <c r="AF572" i="6"/>
  <c r="AF573" i="6"/>
  <c r="AF574" i="6"/>
  <c r="AF575" i="6"/>
  <c r="AF576" i="6"/>
  <c r="AF577" i="6"/>
  <c r="AF578" i="6"/>
  <c r="AF579" i="6"/>
  <c r="AF580" i="6"/>
  <c r="AF581" i="6"/>
  <c r="AF582" i="6"/>
  <c r="AF583" i="6"/>
  <c r="AF584" i="6"/>
  <c r="AF585" i="6"/>
  <c r="AF586" i="6"/>
  <c r="AF587" i="6"/>
  <c r="AF588" i="6"/>
  <c r="AF589" i="6"/>
  <c r="AF590" i="6"/>
  <c r="AF591" i="6"/>
  <c r="AF592" i="6"/>
  <c r="AF593" i="6"/>
  <c r="AF594" i="6"/>
  <c r="AF595" i="6"/>
  <c r="AF596" i="6"/>
  <c r="AF597" i="6"/>
  <c r="AF598" i="6"/>
  <c r="AF599" i="6"/>
  <c r="AF600" i="6"/>
  <c r="AF601" i="6"/>
  <c r="AF602" i="6"/>
  <c r="AF603" i="6"/>
  <c r="AF604" i="6"/>
  <c r="AF605" i="6"/>
  <c r="AF606" i="6"/>
  <c r="AF607" i="6"/>
  <c r="AF608" i="6"/>
  <c r="AF609" i="6"/>
  <c r="AF610" i="6"/>
  <c r="AF611" i="6"/>
  <c r="AF612" i="6"/>
  <c r="AF613" i="6"/>
  <c r="AF614" i="6"/>
  <c r="AF615" i="6"/>
  <c r="AF616" i="6"/>
  <c r="AF617" i="6"/>
  <c r="AF618" i="6"/>
  <c r="AF619" i="6"/>
  <c r="AF620" i="6"/>
  <c r="AF621" i="6"/>
  <c r="AF622" i="6"/>
  <c r="AF623" i="6"/>
  <c r="AF624" i="6"/>
  <c r="AF625" i="6"/>
  <c r="AF626" i="6"/>
  <c r="AF627" i="6"/>
  <c r="AF628" i="6"/>
  <c r="AF629" i="6"/>
  <c r="AF630" i="6"/>
  <c r="AF631" i="6"/>
  <c r="AF632" i="6"/>
  <c r="AF633" i="6"/>
  <c r="AF634" i="6"/>
  <c r="AF635" i="6"/>
  <c r="AF636" i="6"/>
  <c r="AF637" i="6"/>
  <c r="AF638" i="6"/>
  <c r="AF639" i="6"/>
  <c r="AF640" i="6"/>
  <c r="AF641" i="6"/>
  <c r="AF642" i="6"/>
  <c r="AF643" i="6"/>
  <c r="AF644" i="6"/>
  <c r="AF645" i="6"/>
  <c r="AF646" i="6"/>
  <c r="AF647" i="6"/>
  <c r="AF648" i="6"/>
  <c r="AF649" i="6"/>
  <c r="AF650" i="6"/>
  <c r="AF651" i="6"/>
  <c r="AF652" i="6"/>
  <c r="AF653" i="6"/>
  <c r="AF654" i="6"/>
  <c r="AF655" i="6"/>
  <c r="AF656" i="6"/>
  <c r="AF657" i="6"/>
  <c r="AF658" i="6"/>
  <c r="AF659" i="6"/>
  <c r="AF660" i="6"/>
  <c r="AF661" i="6"/>
  <c r="AF662" i="6"/>
  <c r="AF663" i="6"/>
  <c r="AF664" i="6"/>
  <c r="AF665" i="6"/>
  <c r="AF666" i="6"/>
  <c r="AF667" i="6"/>
  <c r="AF668" i="6"/>
  <c r="AF669" i="6"/>
  <c r="AF670" i="6"/>
  <c r="AF671" i="6"/>
  <c r="AF672" i="6"/>
  <c r="AF673" i="6"/>
  <c r="AF674" i="6"/>
  <c r="AF675" i="6"/>
  <c r="AF676" i="6"/>
  <c r="AF677" i="6"/>
  <c r="AF678" i="6"/>
  <c r="AF679" i="6"/>
  <c r="AF680" i="6"/>
  <c r="AF681" i="6"/>
  <c r="AF682" i="6"/>
  <c r="AF683" i="6"/>
  <c r="AF684" i="6"/>
  <c r="AF685" i="6"/>
  <c r="AF686" i="6"/>
  <c r="AF687" i="6"/>
  <c r="AF688" i="6"/>
  <c r="AF689" i="6"/>
  <c r="AF690" i="6"/>
  <c r="AF691" i="6"/>
  <c r="AF692" i="6"/>
  <c r="AF693" i="6"/>
  <c r="AF694" i="6"/>
  <c r="AF695" i="6"/>
  <c r="AF696" i="6"/>
  <c r="AF697" i="6"/>
  <c r="AF698" i="6"/>
  <c r="AF699" i="6"/>
  <c r="AF700" i="6"/>
  <c r="AF701" i="6"/>
  <c r="AF702" i="6"/>
  <c r="AF703" i="6"/>
  <c r="AF704" i="6"/>
  <c r="AF705" i="6"/>
  <c r="AF706" i="6"/>
  <c r="AF707" i="6"/>
  <c r="AF708" i="6"/>
  <c r="AF709" i="6"/>
  <c r="AF710" i="6"/>
  <c r="AF711" i="6"/>
  <c r="AF712" i="6"/>
  <c r="AF713" i="6"/>
  <c r="AF714" i="6"/>
  <c r="AF715" i="6"/>
  <c r="AF716" i="6"/>
  <c r="AF717" i="6"/>
  <c r="AF718" i="6"/>
  <c r="AF719" i="6"/>
  <c r="AF720" i="6"/>
  <c r="AF721" i="6"/>
  <c r="AF722" i="6"/>
  <c r="AF723" i="6"/>
  <c r="AF724" i="6"/>
  <c r="AF725" i="6"/>
  <c r="AF726" i="6"/>
  <c r="AF727" i="6"/>
  <c r="AF728" i="6"/>
  <c r="AF729" i="6"/>
  <c r="AF730" i="6"/>
  <c r="AF731" i="6"/>
  <c r="AF732" i="6"/>
  <c r="AF733" i="6"/>
  <c r="AF734" i="6"/>
  <c r="AF735" i="6"/>
  <c r="AF736" i="6"/>
  <c r="AF737" i="6"/>
  <c r="AF738" i="6"/>
  <c r="AF739" i="6"/>
  <c r="AF740" i="6"/>
  <c r="AF741" i="6"/>
  <c r="AF742" i="6"/>
  <c r="AF743" i="6"/>
  <c r="AF744" i="6"/>
  <c r="AF745" i="6"/>
  <c r="AF746" i="6"/>
  <c r="AF747" i="6"/>
  <c r="AF748" i="6"/>
  <c r="AF749" i="6"/>
  <c r="AF750" i="6"/>
  <c r="AF751" i="6"/>
  <c r="AF752" i="6"/>
  <c r="AF753" i="6"/>
  <c r="AF754" i="6"/>
  <c r="AF755" i="6"/>
  <c r="AF756" i="6"/>
  <c r="AF757" i="6"/>
  <c r="AF758" i="6"/>
  <c r="AF759" i="6"/>
  <c r="AF760" i="6"/>
  <c r="AF761" i="6"/>
  <c r="AF762" i="6"/>
  <c r="AF763" i="6"/>
  <c r="AF764" i="6"/>
  <c r="AF765" i="6"/>
  <c r="AF766" i="6"/>
  <c r="AF767" i="6"/>
  <c r="AF768" i="6"/>
  <c r="AF769" i="6"/>
  <c r="AF770" i="6"/>
  <c r="AF771" i="6"/>
  <c r="AF772" i="6"/>
  <c r="AF773" i="6"/>
  <c r="AF774" i="6"/>
  <c r="AF775" i="6"/>
  <c r="AF776" i="6"/>
  <c r="AF777" i="6"/>
  <c r="AF778" i="6"/>
  <c r="AF779" i="6"/>
  <c r="AF780" i="6"/>
  <c r="AF781" i="6"/>
  <c r="AF782" i="6"/>
  <c r="AF783" i="6"/>
  <c r="AF784" i="6"/>
  <c r="AF785" i="6"/>
  <c r="AF786" i="6"/>
  <c r="AF787" i="6"/>
  <c r="AF788" i="6"/>
  <c r="AF789" i="6"/>
  <c r="AF790" i="6"/>
  <c r="AF791" i="6"/>
  <c r="AF792" i="6"/>
  <c r="AF793" i="6"/>
  <c r="AF794" i="6"/>
  <c r="AF795" i="6"/>
  <c r="AF796" i="6"/>
  <c r="AF797" i="6"/>
  <c r="AF798" i="6"/>
  <c r="AF799" i="6"/>
  <c r="AF800" i="6"/>
  <c r="AF801" i="6"/>
  <c r="AF802" i="6"/>
  <c r="AF803" i="6"/>
  <c r="AF804" i="6"/>
  <c r="AF805" i="6"/>
  <c r="AF806" i="6"/>
  <c r="AF807" i="6"/>
  <c r="AF808" i="6"/>
  <c r="AF809" i="6"/>
  <c r="AF810" i="6"/>
  <c r="AF811" i="6"/>
  <c r="AF812" i="6"/>
  <c r="AF813" i="6"/>
  <c r="AF814" i="6"/>
  <c r="AF815" i="6"/>
  <c r="AF816" i="6"/>
  <c r="AF817" i="6"/>
  <c r="AF818" i="6"/>
  <c r="AF819" i="6"/>
  <c r="AF820" i="6"/>
  <c r="AF821" i="6"/>
  <c r="AF822" i="6"/>
  <c r="AF823" i="6"/>
  <c r="AF824" i="6"/>
  <c r="AF825" i="6"/>
  <c r="AF826" i="6"/>
  <c r="AF827" i="6"/>
  <c r="AF828" i="6"/>
  <c r="AF829" i="6"/>
  <c r="AF830" i="6"/>
  <c r="AF831" i="6"/>
  <c r="AF832" i="6"/>
  <c r="AF833" i="6"/>
  <c r="AF834" i="6"/>
  <c r="AF835" i="6"/>
  <c r="AF836" i="6"/>
  <c r="AF837" i="6"/>
  <c r="AF838" i="6"/>
  <c r="AF839" i="6"/>
  <c r="AF840" i="6"/>
  <c r="AF841" i="6"/>
  <c r="AF842" i="6"/>
  <c r="AF843" i="6"/>
  <c r="AF844" i="6"/>
  <c r="AF845" i="6"/>
  <c r="AF846" i="6"/>
  <c r="AF847" i="6"/>
  <c r="AF848" i="6"/>
  <c r="AF849" i="6"/>
  <c r="AF850" i="6"/>
  <c r="AF851" i="6"/>
  <c r="AF852" i="6"/>
  <c r="AF853" i="6"/>
  <c r="AF854" i="6"/>
  <c r="AF855" i="6"/>
  <c r="AF856" i="6"/>
  <c r="AF857" i="6"/>
  <c r="AF858" i="6"/>
  <c r="AF859" i="6"/>
  <c r="AF860" i="6"/>
  <c r="AF861" i="6"/>
  <c r="AF862" i="6"/>
  <c r="AF863" i="6"/>
  <c r="AF864" i="6"/>
  <c r="AF865" i="6"/>
  <c r="AF866" i="6"/>
  <c r="AF867" i="6"/>
  <c r="AF868" i="6"/>
  <c r="AF869" i="6"/>
  <c r="AF870" i="6"/>
  <c r="AF871" i="6"/>
  <c r="AF872" i="6"/>
  <c r="AF873" i="6"/>
  <c r="AF874" i="6"/>
  <c r="AF875" i="6"/>
  <c r="AF876" i="6"/>
  <c r="AF877" i="6"/>
  <c r="AF878" i="6"/>
  <c r="AF879" i="6"/>
  <c r="AF880" i="6"/>
  <c r="AF881" i="6"/>
  <c r="AF882" i="6"/>
  <c r="AF883" i="6"/>
  <c r="AF884" i="6"/>
  <c r="AF885" i="6"/>
  <c r="AF886" i="6"/>
  <c r="AF887" i="6"/>
  <c r="AF888" i="6"/>
  <c r="AF889" i="6"/>
  <c r="AF890" i="6"/>
  <c r="AF891" i="6"/>
  <c r="AF892" i="6"/>
  <c r="AF893" i="6"/>
  <c r="AF894" i="6"/>
  <c r="AF895" i="6"/>
  <c r="AF896" i="6"/>
  <c r="AF897" i="6"/>
  <c r="AF898" i="6"/>
  <c r="AF899" i="6"/>
  <c r="AF900" i="6"/>
  <c r="AF901" i="6"/>
  <c r="AF902" i="6"/>
  <c r="AF903" i="6"/>
  <c r="AF904" i="6"/>
  <c r="AF905" i="6"/>
  <c r="AF906" i="6"/>
  <c r="AF907" i="6"/>
  <c r="AF908" i="6"/>
  <c r="AF909" i="6"/>
  <c r="AF910" i="6"/>
  <c r="AF911" i="6"/>
  <c r="AF912" i="6"/>
  <c r="AF913" i="6"/>
  <c r="AF914" i="6"/>
  <c r="AF915" i="6"/>
  <c r="AF916" i="6"/>
  <c r="AF917" i="6"/>
  <c r="AF918" i="6"/>
  <c r="AF919" i="6"/>
  <c r="AF920" i="6"/>
  <c r="AF921" i="6"/>
  <c r="AF922" i="6"/>
  <c r="AF923" i="6"/>
  <c r="AF924" i="6"/>
  <c r="AF925" i="6"/>
  <c r="AF926" i="6"/>
  <c r="AF927" i="6"/>
  <c r="AF928" i="6"/>
  <c r="AF929" i="6"/>
  <c r="AF930" i="6"/>
  <c r="AF931" i="6"/>
  <c r="AF932" i="6"/>
  <c r="AF933" i="6"/>
  <c r="AF934" i="6"/>
  <c r="AF935" i="6"/>
  <c r="AF936" i="6"/>
  <c r="AF937" i="6"/>
  <c r="AF938" i="6"/>
  <c r="AF939" i="6"/>
  <c r="AF940" i="6"/>
  <c r="AF941" i="6"/>
  <c r="AF942" i="6"/>
  <c r="AF943" i="6"/>
  <c r="AF944" i="6"/>
  <c r="AF945" i="6"/>
  <c r="AF946" i="6"/>
  <c r="AF947" i="6"/>
  <c r="AF948" i="6"/>
  <c r="AF949" i="6"/>
  <c r="AF950" i="6"/>
  <c r="AF951" i="6"/>
  <c r="AF952" i="6"/>
  <c r="AF953" i="6"/>
  <c r="AF954" i="6"/>
  <c r="AF955" i="6"/>
  <c r="AF956" i="6"/>
  <c r="AF957" i="6"/>
  <c r="AF958" i="6"/>
  <c r="AF959" i="6"/>
  <c r="AF960" i="6"/>
  <c r="AF961" i="6"/>
  <c r="AF962" i="6"/>
  <c r="AF963" i="6"/>
  <c r="AF964" i="6"/>
  <c r="AF965" i="6"/>
  <c r="AF966" i="6"/>
  <c r="AF967" i="6"/>
  <c r="AF968" i="6"/>
  <c r="AF969" i="6"/>
  <c r="AF970" i="6"/>
  <c r="AF971" i="6"/>
  <c r="AF972" i="6"/>
  <c r="AF973" i="6"/>
  <c r="AF974" i="6"/>
  <c r="AF975" i="6"/>
  <c r="AF976" i="6"/>
  <c r="AF977" i="6"/>
  <c r="AF978" i="6"/>
  <c r="AF979" i="6"/>
  <c r="AF980" i="6"/>
  <c r="AF981" i="6"/>
  <c r="AF982" i="6"/>
  <c r="AF983" i="6"/>
  <c r="AF984" i="6"/>
  <c r="AF985" i="6"/>
  <c r="AF986" i="6"/>
  <c r="AF987" i="6"/>
  <c r="AF988" i="6"/>
  <c r="AF989" i="6"/>
  <c r="AF990" i="6"/>
  <c r="AF991" i="6"/>
  <c r="AF992" i="6"/>
  <c r="AF993" i="6"/>
  <c r="AF994" i="6"/>
  <c r="AF995" i="6"/>
  <c r="AF996" i="6"/>
  <c r="AF997" i="6"/>
  <c r="AF998" i="6"/>
  <c r="AF999" i="6"/>
  <c r="AF1000" i="6"/>
  <c r="AE7"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147" i="6"/>
  <c r="AE148"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506" i="6"/>
  <c r="AE507" i="6"/>
  <c r="AE508" i="6"/>
  <c r="AE509" i="6"/>
  <c r="AE510" i="6"/>
  <c r="AE511" i="6"/>
  <c r="AE512" i="6"/>
  <c r="AE513" i="6"/>
  <c r="AE514" i="6"/>
  <c r="AE515" i="6"/>
  <c r="AE516" i="6"/>
  <c r="AE517" i="6"/>
  <c r="AE518" i="6"/>
  <c r="AE519" i="6"/>
  <c r="AE520" i="6"/>
  <c r="AE521" i="6"/>
  <c r="AE522" i="6"/>
  <c r="AE523" i="6"/>
  <c r="AE524" i="6"/>
  <c r="AE525" i="6"/>
  <c r="AE526" i="6"/>
  <c r="AE527" i="6"/>
  <c r="AE528" i="6"/>
  <c r="AE529" i="6"/>
  <c r="AE530" i="6"/>
  <c r="AE531" i="6"/>
  <c r="AE532" i="6"/>
  <c r="AE533" i="6"/>
  <c r="AE534" i="6"/>
  <c r="AE535" i="6"/>
  <c r="AE536" i="6"/>
  <c r="AE537" i="6"/>
  <c r="AE538" i="6"/>
  <c r="AE539" i="6"/>
  <c r="AE540" i="6"/>
  <c r="AE541" i="6"/>
  <c r="AE542" i="6"/>
  <c r="AE543" i="6"/>
  <c r="AE544" i="6"/>
  <c r="AE545" i="6"/>
  <c r="AE546" i="6"/>
  <c r="AE547" i="6"/>
  <c r="AE548" i="6"/>
  <c r="AE549" i="6"/>
  <c r="AE550" i="6"/>
  <c r="AE551" i="6"/>
  <c r="AE552" i="6"/>
  <c r="AE553" i="6"/>
  <c r="AE554" i="6"/>
  <c r="AE555" i="6"/>
  <c r="AE556" i="6"/>
  <c r="AE557" i="6"/>
  <c r="AE558" i="6"/>
  <c r="AE559" i="6"/>
  <c r="AE560" i="6"/>
  <c r="AE561" i="6"/>
  <c r="AE562" i="6"/>
  <c r="AE563" i="6"/>
  <c r="AE564" i="6"/>
  <c r="AE565" i="6"/>
  <c r="AE566" i="6"/>
  <c r="AE567" i="6"/>
  <c r="AE568" i="6"/>
  <c r="AE569" i="6"/>
  <c r="AE570" i="6"/>
  <c r="AE571" i="6"/>
  <c r="AE572" i="6"/>
  <c r="AE573" i="6"/>
  <c r="AE574" i="6"/>
  <c r="AE575" i="6"/>
  <c r="AE576" i="6"/>
  <c r="AE577" i="6"/>
  <c r="AE578" i="6"/>
  <c r="AE579" i="6"/>
  <c r="AE580" i="6"/>
  <c r="AE581" i="6"/>
  <c r="AE582" i="6"/>
  <c r="AE583" i="6"/>
  <c r="AE584" i="6"/>
  <c r="AE585" i="6"/>
  <c r="AE586" i="6"/>
  <c r="AE587" i="6"/>
  <c r="AE588" i="6"/>
  <c r="AE589" i="6"/>
  <c r="AE590" i="6"/>
  <c r="AE591" i="6"/>
  <c r="AE592" i="6"/>
  <c r="AE593" i="6"/>
  <c r="AE594" i="6"/>
  <c r="AE595" i="6"/>
  <c r="AE596" i="6"/>
  <c r="AE597" i="6"/>
  <c r="AE598" i="6"/>
  <c r="AE599" i="6"/>
  <c r="AE600" i="6"/>
  <c r="AE601" i="6"/>
  <c r="AE602" i="6"/>
  <c r="AE603" i="6"/>
  <c r="AE604" i="6"/>
  <c r="AE605" i="6"/>
  <c r="AE606" i="6"/>
  <c r="AE607" i="6"/>
  <c r="AE608" i="6"/>
  <c r="AE609" i="6"/>
  <c r="AE610" i="6"/>
  <c r="AE611" i="6"/>
  <c r="AE612" i="6"/>
  <c r="AE613" i="6"/>
  <c r="AE614" i="6"/>
  <c r="AE615" i="6"/>
  <c r="AE616" i="6"/>
  <c r="AE617" i="6"/>
  <c r="AE618" i="6"/>
  <c r="AE619" i="6"/>
  <c r="AE620" i="6"/>
  <c r="AE621" i="6"/>
  <c r="AE622" i="6"/>
  <c r="AE623" i="6"/>
  <c r="AE624" i="6"/>
  <c r="AE625" i="6"/>
  <c r="AE626" i="6"/>
  <c r="AE627" i="6"/>
  <c r="AE628" i="6"/>
  <c r="AE629" i="6"/>
  <c r="AE630" i="6"/>
  <c r="AE631" i="6"/>
  <c r="AE632" i="6"/>
  <c r="AE633" i="6"/>
  <c r="AE634" i="6"/>
  <c r="AE635" i="6"/>
  <c r="AE636" i="6"/>
  <c r="AE637" i="6"/>
  <c r="AE638" i="6"/>
  <c r="AE639" i="6"/>
  <c r="AE640" i="6"/>
  <c r="AE641" i="6"/>
  <c r="AE642" i="6"/>
  <c r="AE643" i="6"/>
  <c r="AE644" i="6"/>
  <c r="AE645" i="6"/>
  <c r="AE646" i="6"/>
  <c r="AE647" i="6"/>
  <c r="AE648" i="6"/>
  <c r="AE649" i="6"/>
  <c r="AE650" i="6"/>
  <c r="AE651" i="6"/>
  <c r="AE652" i="6"/>
  <c r="AE653" i="6"/>
  <c r="AE654" i="6"/>
  <c r="AE655" i="6"/>
  <c r="AE656" i="6"/>
  <c r="AE657" i="6"/>
  <c r="AE658" i="6"/>
  <c r="AE659" i="6"/>
  <c r="AE660" i="6"/>
  <c r="AE661" i="6"/>
  <c r="AE662" i="6"/>
  <c r="AE663" i="6"/>
  <c r="AE664" i="6"/>
  <c r="AE665" i="6"/>
  <c r="AE666" i="6"/>
  <c r="AE667" i="6"/>
  <c r="AE668" i="6"/>
  <c r="AE669" i="6"/>
  <c r="AE670" i="6"/>
  <c r="AE671" i="6"/>
  <c r="AE672" i="6"/>
  <c r="AE673" i="6"/>
  <c r="AE674" i="6"/>
  <c r="AE675" i="6"/>
  <c r="AE676" i="6"/>
  <c r="AE677" i="6"/>
  <c r="AE678" i="6"/>
  <c r="AE679" i="6"/>
  <c r="AE680" i="6"/>
  <c r="AE681" i="6"/>
  <c r="AE682" i="6"/>
  <c r="AE683" i="6"/>
  <c r="AE684" i="6"/>
  <c r="AE685" i="6"/>
  <c r="AE686" i="6"/>
  <c r="AE687" i="6"/>
  <c r="AE688" i="6"/>
  <c r="AE689" i="6"/>
  <c r="AE690" i="6"/>
  <c r="AE691" i="6"/>
  <c r="AE692" i="6"/>
  <c r="AE693" i="6"/>
  <c r="AE694" i="6"/>
  <c r="AE695" i="6"/>
  <c r="AE696" i="6"/>
  <c r="AE697" i="6"/>
  <c r="AE698" i="6"/>
  <c r="AE699" i="6"/>
  <c r="AE700" i="6"/>
  <c r="AE701" i="6"/>
  <c r="AE702" i="6"/>
  <c r="AE703" i="6"/>
  <c r="AE704" i="6"/>
  <c r="AE705" i="6"/>
  <c r="AE706" i="6"/>
  <c r="AE707" i="6"/>
  <c r="AE708" i="6"/>
  <c r="AE709" i="6"/>
  <c r="AE710" i="6"/>
  <c r="AE711" i="6"/>
  <c r="AE712" i="6"/>
  <c r="AE713" i="6"/>
  <c r="AE714" i="6"/>
  <c r="AE715" i="6"/>
  <c r="AE716" i="6"/>
  <c r="AE717" i="6"/>
  <c r="AE718" i="6"/>
  <c r="AE719" i="6"/>
  <c r="AE720" i="6"/>
  <c r="AE721" i="6"/>
  <c r="AE722" i="6"/>
  <c r="AE723" i="6"/>
  <c r="AE724" i="6"/>
  <c r="AE725" i="6"/>
  <c r="AE726" i="6"/>
  <c r="AE727" i="6"/>
  <c r="AE728" i="6"/>
  <c r="AE729" i="6"/>
  <c r="AE730" i="6"/>
  <c r="AE731" i="6"/>
  <c r="AE732" i="6"/>
  <c r="AE733" i="6"/>
  <c r="AE734" i="6"/>
  <c r="AE735" i="6"/>
  <c r="AE736" i="6"/>
  <c r="AE737" i="6"/>
  <c r="AE738" i="6"/>
  <c r="AE739" i="6"/>
  <c r="AE740" i="6"/>
  <c r="AE741" i="6"/>
  <c r="AE742" i="6"/>
  <c r="AE743" i="6"/>
  <c r="AE744" i="6"/>
  <c r="AE745" i="6"/>
  <c r="AE746" i="6"/>
  <c r="AE747" i="6"/>
  <c r="AE748" i="6"/>
  <c r="AE749" i="6"/>
  <c r="AE750" i="6"/>
  <c r="AE751" i="6"/>
  <c r="AE752" i="6"/>
  <c r="AE753" i="6"/>
  <c r="AE754" i="6"/>
  <c r="AE755" i="6"/>
  <c r="AE756" i="6"/>
  <c r="AE757" i="6"/>
  <c r="AE758" i="6"/>
  <c r="AE759" i="6"/>
  <c r="AE760" i="6"/>
  <c r="AE761" i="6"/>
  <c r="AE762" i="6"/>
  <c r="AE763" i="6"/>
  <c r="AE764" i="6"/>
  <c r="AE765" i="6"/>
  <c r="AE766" i="6"/>
  <c r="AE767" i="6"/>
  <c r="AE768" i="6"/>
  <c r="AE769" i="6"/>
  <c r="AE770" i="6"/>
  <c r="AE771" i="6"/>
  <c r="AE772" i="6"/>
  <c r="AE773" i="6"/>
  <c r="AE774" i="6"/>
  <c r="AE775" i="6"/>
  <c r="AE776" i="6"/>
  <c r="AE777" i="6"/>
  <c r="AE778" i="6"/>
  <c r="AE779" i="6"/>
  <c r="AE780" i="6"/>
  <c r="AE781" i="6"/>
  <c r="AE782" i="6"/>
  <c r="AE783" i="6"/>
  <c r="AE784" i="6"/>
  <c r="AE785" i="6"/>
  <c r="AE786" i="6"/>
  <c r="AE787" i="6"/>
  <c r="AE788" i="6"/>
  <c r="AE789" i="6"/>
  <c r="AE790" i="6"/>
  <c r="AE791" i="6"/>
  <c r="AE792" i="6"/>
  <c r="AE793" i="6"/>
  <c r="AE794" i="6"/>
  <c r="AE795" i="6"/>
  <c r="AE796" i="6"/>
  <c r="AE797" i="6"/>
  <c r="AE798" i="6"/>
  <c r="AE799" i="6"/>
  <c r="AE800" i="6"/>
  <c r="AE801" i="6"/>
  <c r="AE802" i="6"/>
  <c r="AE803" i="6"/>
  <c r="AE804" i="6"/>
  <c r="AE805" i="6"/>
  <c r="AE806" i="6"/>
  <c r="AE807" i="6"/>
  <c r="AE808" i="6"/>
  <c r="AE809" i="6"/>
  <c r="AE810" i="6"/>
  <c r="AE811" i="6"/>
  <c r="AE812" i="6"/>
  <c r="AE813" i="6"/>
  <c r="AE814" i="6"/>
  <c r="AE815" i="6"/>
  <c r="AE816" i="6"/>
  <c r="AE817" i="6"/>
  <c r="AE818" i="6"/>
  <c r="AE819" i="6"/>
  <c r="AE820" i="6"/>
  <c r="AE821" i="6"/>
  <c r="AE822" i="6"/>
  <c r="AE823" i="6"/>
  <c r="AE824" i="6"/>
  <c r="AE825" i="6"/>
  <c r="AE826" i="6"/>
  <c r="AE827" i="6"/>
  <c r="AE828" i="6"/>
  <c r="AE829" i="6"/>
  <c r="AE830" i="6"/>
  <c r="AE831" i="6"/>
  <c r="AE832" i="6"/>
  <c r="AE833" i="6"/>
  <c r="AE834" i="6"/>
  <c r="AE835" i="6"/>
  <c r="AE836" i="6"/>
  <c r="AE837" i="6"/>
  <c r="AE838" i="6"/>
  <c r="AE839" i="6"/>
  <c r="AE840" i="6"/>
  <c r="AE841" i="6"/>
  <c r="AE842" i="6"/>
  <c r="AE843" i="6"/>
  <c r="AE844" i="6"/>
  <c r="AE845" i="6"/>
  <c r="AE846" i="6"/>
  <c r="AE847" i="6"/>
  <c r="AE848" i="6"/>
  <c r="AE849" i="6"/>
  <c r="AE850" i="6"/>
  <c r="AE851" i="6"/>
  <c r="AE852" i="6"/>
  <c r="AE853" i="6"/>
  <c r="AE854" i="6"/>
  <c r="AE855" i="6"/>
  <c r="AE856" i="6"/>
  <c r="AE857" i="6"/>
  <c r="AE858" i="6"/>
  <c r="AE859" i="6"/>
  <c r="AE860" i="6"/>
  <c r="AE861" i="6"/>
  <c r="AE862" i="6"/>
  <c r="AE863" i="6"/>
  <c r="AE864" i="6"/>
  <c r="AE865" i="6"/>
  <c r="AE866" i="6"/>
  <c r="AE867" i="6"/>
  <c r="AE868" i="6"/>
  <c r="AE869" i="6"/>
  <c r="AE870" i="6"/>
  <c r="AE871" i="6"/>
  <c r="AE872" i="6"/>
  <c r="AE873" i="6"/>
  <c r="AE874" i="6"/>
  <c r="AE875" i="6"/>
  <c r="AE876" i="6"/>
  <c r="AE877" i="6"/>
  <c r="AE878" i="6"/>
  <c r="AE879" i="6"/>
  <c r="AE880" i="6"/>
  <c r="AE881" i="6"/>
  <c r="AE882" i="6"/>
  <c r="AE883" i="6"/>
  <c r="AE884" i="6"/>
  <c r="AE885" i="6"/>
  <c r="AE886" i="6"/>
  <c r="AE887" i="6"/>
  <c r="AE888" i="6"/>
  <c r="AE889" i="6"/>
  <c r="AE890" i="6"/>
  <c r="AE891" i="6"/>
  <c r="AE892" i="6"/>
  <c r="AE893" i="6"/>
  <c r="AE894" i="6"/>
  <c r="AE895" i="6"/>
  <c r="AE896" i="6"/>
  <c r="AE897" i="6"/>
  <c r="AE898" i="6"/>
  <c r="AE899" i="6"/>
  <c r="AE900" i="6"/>
  <c r="AE901" i="6"/>
  <c r="AE902" i="6"/>
  <c r="AE903" i="6"/>
  <c r="AE904" i="6"/>
  <c r="AE905" i="6"/>
  <c r="AE906" i="6"/>
  <c r="AE907" i="6"/>
  <c r="AE908" i="6"/>
  <c r="AE909" i="6"/>
  <c r="AE910" i="6"/>
  <c r="AE911" i="6"/>
  <c r="AE912" i="6"/>
  <c r="AE913" i="6"/>
  <c r="AE914" i="6"/>
  <c r="AE915" i="6"/>
  <c r="AE916" i="6"/>
  <c r="AE917" i="6"/>
  <c r="AE918" i="6"/>
  <c r="AE919" i="6"/>
  <c r="AE920" i="6"/>
  <c r="AE921" i="6"/>
  <c r="AE922" i="6"/>
  <c r="AE923" i="6"/>
  <c r="AE924" i="6"/>
  <c r="AE925" i="6"/>
  <c r="AE926" i="6"/>
  <c r="AE927" i="6"/>
  <c r="AE928" i="6"/>
  <c r="AE929" i="6"/>
  <c r="AE930" i="6"/>
  <c r="AE931" i="6"/>
  <c r="AE932" i="6"/>
  <c r="AE933" i="6"/>
  <c r="AE934" i="6"/>
  <c r="AE935" i="6"/>
  <c r="AE936" i="6"/>
  <c r="AE937" i="6"/>
  <c r="AE938" i="6"/>
  <c r="AE939" i="6"/>
  <c r="AE940" i="6"/>
  <c r="AE941" i="6"/>
  <c r="AE942" i="6"/>
  <c r="AE943" i="6"/>
  <c r="AE944" i="6"/>
  <c r="AE945" i="6"/>
  <c r="AE946" i="6"/>
  <c r="AE947" i="6"/>
  <c r="AE948" i="6"/>
  <c r="AE949" i="6"/>
  <c r="AE950" i="6"/>
  <c r="AE951" i="6"/>
  <c r="AE952" i="6"/>
  <c r="AE953" i="6"/>
  <c r="AE954" i="6"/>
  <c r="AE955" i="6"/>
  <c r="AE956" i="6"/>
  <c r="AE957" i="6"/>
  <c r="AE958" i="6"/>
  <c r="AE959" i="6"/>
  <c r="AE960" i="6"/>
  <c r="AE961" i="6"/>
  <c r="AE962" i="6"/>
  <c r="AE963" i="6"/>
  <c r="AE964" i="6"/>
  <c r="AE965" i="6"/>
  <c r="AE966" i="6"/>
  <c r="AE967" i="6"/>
  <c r="AE968" i="6"/>
  <c r="AE969" i="6"/>
  <c r="AE970" i="6"/>
  <c r="AE971" i="6"/>
  <c r="AE972" i="6"/>
  <c r="AE973" i="6"/>
  <c r="AE974" i="6"/>
  <c r="AE975" i="6"/>
  <c r="AE976" i="6"/>
  <c r="AE977" i="6"/>
  <c r="AE978" i="6"/>
  <c r="AE979" i="6"/>
  <c r="AE980" i="6"/>
  <c r="AE981" i="6"/>
  <c r="AE982" i="6"/>
  <c r="AE983" i="6"/>
  <c r="AE984" i="6"/>
  <c r="AE985" i="6"/>
  <c r="AE986" i="6"/>
  <c r="AE987" i="6"/>
  <c r="AE988" i="6"/>
  <c r="AE989" i="6"/>
  <c r="AE990" i="6"/>
  <c r="AE991" i="6"/>
  <c r="AE992" i="6"/>
  <c r="AE993" i="6"/>
  <c r="AE994" i="6"/>
  <c r="AE995" i="6"/>
  <c r="AE996" i="6"/>
  <c r="AE997" i="6"/>
  <c r="AE998" i="6"/>
  <c r="AE999" i="6"/>
  <c r="AE1000"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4" i="6"/>
  <c r="AD75" i="6"/>
  <c r="AD76" i="6"/>
  <c r="AD77" i="6"/>
  <c r="AD78" i="6"/>
  <c r="AD79" i="6"/>
  <c r="AD80" i="6"/>
  <c r="AD81" i="6"/>
  <c r="AD82" i="6"/>
  <c r="AD83" i="6"/>
  <c r="AD84" i="6"/>
  <c r="AD85" i="6"/>
  <c r="AD86" i="6"/>
  <c r="AD87" i="6"/>
  <c r="AD88" i="6"/>
  <c r="AD89" i="6"/>
  <c r="AD90" i="6"/>
  <c r="AD91" i="6"/>
  <c r="AD92" i="6"/>
  <c r="AD93" i="6"/>
  <c r="AD94" i="6"/>
  <c r="AD95" i="6"/>
  <c r="AD96" i="6"/>
  <c r="AD97" i="6"/>
  <c r="AD98" i="6"/>
  <c r="AD99" i="6"/>
  <c r="AD100" i="6"/>
  <c r="AD101" i="6"/>
  <c r="AD102" i="6"/>
  <c r="AD103" i="6"/>
  <c r="AD104" i="6"/>
  <c r="AD105" i="6"/>
  <c r="AD106" i="6"/>
  <c r="AD107" i="6"/>
  <c r="AD108" i="6"/>
  <c r="AD109" i="6"/>
  <c r="AD110" i="6"/>
  <c r="AD111" i="6"/>
  <c r="AD112" i="6"/>
  <c r="AD113" i="6"/>
  <c r="AD114" i="6"/>
  <c r="AD115" i="6"/>
  <c r="AD116" i="6"/>
  <c r="AD117" i="6"/>
  <c r="AD118" i="6"/>
  <c r="AD119" i="6"/>
  <c r="AD120" i="6"/>
  <c r="AD121" i="6"/>
  <c r="AD122" i="6"/>
  <c r="AD123" i="6"/>
  <c r="AD124" i="6"/>
  <c r="AD125" i="6"/>
  <c r="AD126" i="6"/>
  <c r="AD127" i="6"/>
  <c r="AD128" i="6"/>
  <c r="AD129" i="6"/>
  <c r="AD130" i="6"/>
  <c r="AD131" i="6"/>
  <c r="AD132" i="6"/>
  <c r="AD133" i="6"/>
  <c r="AD134" i="6"/>
  <c r="AD135" i="6"/>
  <c r="AD136" i="6"/>
  <c r="AD137" i="6"/>
  <c r="AD138" i="6"/>
  <c r="AD139" i="6"/>
  <c r="AD140" i="6"/>
  <c r="AD141" i="6"/>
  <c r="AD142" i="6"/>
  <c r="AD143" i="6"/>
  <c r="AD144" i="6"/>
  <c r="AD145" i="6"/>
  <c r="AD146" i="6"/>
  <c r="AD147" i="6"/>
  <c r="AD148" i="6"/>
  <c r="AD149" i="6"/>
  <c r="AD150" i="6"/>
  <c r="AD151" i="6"/>
  <c r="AD152" i="6"/>
  <c r="AD153" i="6"/>
  <c r="AD154" i="6"/>
  <c r="AD155" i="6"/>
  <c r="AD156" i="6"/>
  <c r="AD157" i="6"/>
  <c r="AD158" i="6"/>
  <c r="AD159" i="6"/>
  <c r="AD160" i="6"/>
  <c r="AD161" i="6"/>
  <c r="AD162" i="6"/>
  <c r="AD163" i="6"/>
  <c r="AD164" i="6"/>
  <c r="AD165" i="6"/>
  <c r="AD166" i="6"/>
  <c r="AD167" i="6"/>
  <c r="AD168" i="6"/>
  <c r="AD169" i="6"/>
  <c r="AD170" i="6"/>
  <c r="AD171" i="6"/>
  <c r="AD172" i="6"/>
  <c r="AD173" i="6"/>
  <c r="AD174" i="6"/>
  <c r="AD175" i="6"/>
  <c r="AD176" i="6"/>
  <c r="AD177" i="6"/>
  <c r="AD178" i="6"/>
  <c r="AD179" i="6"/>
  <c r="AD180" i="6"/>
  <c r="AD181" i="6"/>
  <c r="AD182" i="6"/>
  <c r="AD183" i="6"/>
  <c r="AD184" i="6"/>
  <c r="AD185" i="6"/>
  <c r="AD186" i="6"/>
  <c r="AD187" i="6"/>
  <c r="AD188" i="6"/>
  <c r="AD189" i="6"/>
  <c r="AD190" i="6"/>
  <c r="AD191" i="6"/>
  <c r="AD192" i="6"/>
  <c r="AD193" i="6"/>
  <c r="AD194" i="6"/>
  <c r="AD195" i="6"/>
  <c r="AD196" i="6"/>
  <c r="AD197" i="6"/>
  <c r="AD198" i="6"/>
  <c r="AD199" i="6"/>
  <c r="AD200" i="6"/>
  <c r="AD201" i="6"/>
  <c r="AD202" i="6"/>
  <c r="AD203" i="6"/>
  <c r="AD204" i="6"/>
  <c r="AD205" i="6"/>
  <c r="AD206" i="6"/>
  <c r="AD207" i="6"/>
  <c r="AD208" i="6"/>
  <c r="AD209" i="6"/>
  <c r="AD210" i="6"/>
  <c r="AD211" i="6"/>
  <c r="AD212" i="6"/>
  <c r="AD213" i="6"/>
  <c r="AD214" i="6"/>
  <c r="AD215" i="6"/>
  <c r="AD216" i="6"/>
  <c r="AD217" i="6"/>
  <c r="AD218" i="6"/>
  <c r="AD219" i="6"/>
  <c r="AD220" i="6"/>
  <c r="AD221" i="6"/>
  <c r="AD222" i="6"/>
  <c r="AD223" i="6"/>
  <c r="AD224" i="6"/>
  <c r="AD225" i="6"/>
  <c r="AD226" i="6"/>
  <c r="AD227" i="6"/>
  <c r="AD228" i="6"/>
  <c r="AD229" i="6"/>
  <c r="AD230" i="6"/>
  <c r="AD231" i="6"/>
  <c r="AD232" i="6"/>
  <c r="AD233" i="6"/>
  <c r="AD234" i="6"/>
  <c r="AD235" i="6"/>
  <c r="AD236" i="6"/>
  <c r="AD237" i="6"/>
  <c r="AD238" i="6"/>
  <c r="AD239" i="6"/>
  <c r="AD240" i="6"/>
  <c r="AD241" i="6"/>
  <c r="AD242" i="6"/>
  <c r="AD243" i="6"/>
  <c r="AD244" i="6"/>
  <c r="AD245" i="6"/>
  <c r="AD246" i="6"/>
  <c r="AD247" i="6"/>
  <c r="AD248" i="6"/>
  <c r="AD249" i="6"/>
  <c r="AD250" i="6"/>
  <c r="AD251" i="6"/>
  <c r="AD252" i="6"/>
  <c r="AD253" i="6"/>
  <c r="AD254" i="6"/>
  <c r="AD255" i="6"/>
  <c r="AD256" i="6"/>
  <c r="AD257" i="6"/>
  <c r="AD258" i="6"/>
  <c r="AD259" i="6"/>
  <c r="AD260" i="6"/>
  <c r="AD261" i="6"/>
  <c r="AD262" i="6"/>
  <c r="AD263" i="6"/>
  <c r="AD264" i="6"/>
  <c r="AD265" i="6"/>
  <c r="AD266" i="6"/>
  <c r="AD267" i="6"/>
  <c r="AD268" i="6"/>
  <c r="AD269" i="6"/>
  <c r="AD270" i="6"/>
  <c r="AD271" i="6"/>
  <c r="AD272" i="6"/>
  <c r="AD273" i="6"/>
  <c r="AD274" i="6"/>
  <c r="AD275" i="6"/>
  <c r="AD276" i="6"/>
  <c r="AD277" i="6"/>
  <c r="AD278" i="6"/>
  <c r="AD279" i="6"/>
  <c r="AD280" i="6"/>
  <c r="AD281" i="6"/>
  <c r="AD282" i="6"/>
  <c r="AD283" i="6"/>
  <c r="AD284" i="6"/>
  <c r="AD285" i="6"/>
  <c r="AD286" i="6"/>
  <c r="AD287" i="6"/>
  <c r="AD288" i="6"/>
  <c r="AD289" i="6"/>
  <c r="AD290" i="6"/>
  <c r="AD291" i="6"/>
  <c r="AD292" i="6"/>
  <c r="AD293" i="6"/>
  <c r="AD294" i="6"/>
  <c r="AD295" i="6"/>
  <c r="AD296" i="6"/>
  <c r="AD297" i="6"/>
  <c r="AD298" i="6"/>
  <c r="AD299" i="6"/>
  <c r="AD300" i="6"/>
  <c r="AD301" i="6"/>
  <c r="AD302" i="6"/>
  <c r="AD303" i="6"/>
  <c r="AD304" i="6"/>
  <c r="AD305" i="6"/>
  <c r="AD306" i="6"/>
  <c r="AD307" i="6"/>
  <c r="AD308" i="6"/>
  <c r="AD309" i="6"/>
  <c r="AD310" i="6"/>
  <c r="AD311" i="6"/>
  <c r="AD312" i="6"/>
  <c r="AD313" i="6"/>
  <c r="AD314" i="6"/>
  <c r="AD315" i="6"/>
  <c r="AD316" i="6"/>
  <c r="AD317" i="6"/>
  <c r="AD318" i="6"/>
  <c r="AD319" i="6"/>
  <c r="AD320" i="6"/>
  <c r="AD321" i="6"/>
  <c r="AD322" i="6"/>
  <c r="AD323" i="6"/>
  <c r="AD324" i="6"/>
  <c r="AD325" i="6"/>
  <c r="AD326" i="6"/>
  <c r="AD327" i="6"/>
  <c r="AD328" i="6"/>
  <c r="AD329" i="6"/>
  <c r="AD330" i="6"/>
  <c r="AD331" i="6"/>
  <c r="AD332" i="6"/>
  <c r="AD333" i="6"/>
  <c r="AD334" i="6"/>
  <c r="AD335" i="6"/>
  <c r="AD336" i="6"/>
  <c r="AD337" i="6"/>
  <c r="AD338" i="6"/>
  <c r="AD339" i="6"/>
  <c r="AD340" i="6"/>
  <c r="AD341" i="6"/>
  <c r="AD342" i="6"/>
  <c r="AD343" i="6"/>
  <c r="AD344" i="6"/>
  <c r="AD345" i="6"/>
  <c r="AD346" i="6"/>
  <c r="AD347" i="6"/>
  <c r="AD348" i="6"/>
  <c r="AD349" i="6"/>
  <c r="AD350" i="6"/>
  <c r="AD351" i="6"/>
  <c r="AD352" i="6"/>
  <c r="AD353" i="6"/>
  <c r="AD354" i="6"/>
  <c r="AD355" i="6"/>
  <c r="AD356" i="6"/>
  <c r="AD357" i="6"/>
  <c r="AD358" i="6"/>
  <c r="AD359" i="6"/>
  <c r="AD360" i="6"/>
  <c r="AD361" i="6"/>
  <c r="AD362" i="6"/>
  <c r="AD363" i="6"/>
  <c r="AD364" i="6"/>
  <c r="AD365" i="6"/>
  <c r="AD366" i="6"/>
  <c r="AD367" i="6"/>
  <c r="AD368" i="6"/>
  <c r="AD369" i="6"/>
  <c r="AD370" i="6"/>
  <c r="AD371" i="6"/>
  <c r="AD372" i="6"/>
  <c r="AD373" i="6"/>
  <c r="AD374" i="6"/>
  <c r="AD375" i="6"/>
  <c r="AD376" i="6"/>
  <c r="AD377" i="6"/>
  <c r="AD378" i="6"/>
  <c r="AD379" i="6"/>
  <c r="AD380" i="6"/>
  <c r="AD381" i="6"/>
  <c r="AD382" i="6"/>
  <c r="AD383" i="6"/>
  <c r="AD384" i="6"/>
  <c r="AD385" i="6"/>
  <c r="AD386" i="6"/>
  <c r="AD387" i="6"/>
  <c r="AD388" i="6"/>
  <c r="AD389" i="6"/>
  <c r="AD390" i="6"/>
  <c r="AD391" i="6"/>
  <c r="AD392" i="6"/>
  <c r="AD393" i="6"/>
  <c r="AD394" i="6"/>
  <c r="AD395" i="6"/>
  <c r="AD396" i="6"/>
  <c r="AD397" i="6"/>
  <c r="AD398" i="6"/>
  <c r="AD399" i="6"/>
  <c r="AD400" i="6"/>
  <c r="AD401" i="6"/>
  <c r="AD402" i="6"/>
  <c r="AD403" i="6"/>
  <c r="AD404" i="6"/>
  <c r="AD405" i="6"/>
  <c r="AD406" i="6"/>
  <c r="AD407" i="6"/>
  <c r="AD408" i="6"/>
  <c r="AD409" i="6"/>
  <c r="AD410" i="6"/>
  <c r="AD411" i="6"/>
  <c r="AD412" i="6"/>
  <c r="AD413" i="6"/>
  <c r="AD414" i="6"/>
  <c r="AD415" i="6"/>
  <c r="AD416" i="6"/>
  <c r="AD417" i="6"/>
  <c r="AD418" i="6"/>
  <c r="AD419" i="6"/>
  <c r="AD420" i="6"/>
  <c r="AD421" i="6"/>
  <c r="AD422" i="6"/>
  <c r="AD423" i="6"/>
  <c r="AD424" i="6"/>
  <c r="AD425" i="6"/>
  <c r="AD426" i="6"/>
  <c r="AD427" i="6"/>
  <c r="AD428" i="6"/>
  <c r="AD429" i="6"/>
  <c r="AD430" i="6"/>
  <c r="AD431" i="6"/>
  <c r="AD432" i="6"/>
  <c r="AD433" i="6"/>
  <c r="AD434" i="6"/>
  <c r="AD435" i="6"/>
  <c r="AD436" i="6"/>
  <c r="AD437" i="6"/>
  <c r="AD438" i="6"/>
  <c r="AD439" i="6"/>
  <c r="AD440" i="6"/>
  <c r="AD441" i="6"/>
  <c r="AD442" i="6"/>
  <c r="AD443" i="6"/>
  <c r="AD444" i="6"/>
  <c r="AD445" i="6"/>
  <c r="AD446" i="6"/>
  <c r="AD447" i="6"/>
  <c r="AD448" i="6"/>
  <c r="AD449" i="6"/>
  <c r="AD450" i="6"/>
  <c r="AD451" i="6"/>
  <c r="AD452" i="6"/>
  <c r="AD453" i="6"/>
  <c r="AD454" i="6"/>
  <c r="AD455" i="6"/>
  <c r="AD456" i="6"/>
  <c r="AD457" i="6"/>
  <c r="AD458" i="6"/>
  <c r="AD459" i="6"/>
  <c r="AD460" i="6"/>
  <c r="AD461" i="6"/>
  <c r="AD462" i="6"/>
  <c r="AD463" i="6"/>
  <c r="AD464" i="6"/>
  <c r="AD465" i="6"/>
  <c r="AD466" i="6"/>
  <c r="AD467" i="6"/>
  <c r="AD468" i="6"/>
  <c r="AD469" i="6"/>
  <c r="AD470" i="6"/>
  <c r="AD471" i="6"/>
  <c r="AD472" i="6"/>
  <c r="AD473" i="6"/>
  <c r="AD474" i="6"/>
  <c r="AD475" i="6"/>
  <c r="AD476" i="6"/>
  <c r="AD477" i="6"/>
  <c r="AD478" i="6"/>
  <c r="AD479" i="6"/>
  <c r="AD480" i="6"/>
  <c r="AD481" i="6"/>
  <c r="AD482" i="6"/>
  <c r="AD483" i="6"/>
  <c r="AD484" i="6"/>
  <c r="AD485" i="6"/>
  <c r="AD486" i="6"/>
  <c r="AD487" i="6"/>
  <c r="AD488" i="6"/>
  <c r="AD489" i="6"/>
  <c r="AD490" i="6"/>
  <c r="AD491" i="6"/>
  <c r="AD492" i="6"/>
  <c r="AD493" i="6"/>
  <c r="AD494" i="6"/>
  <c r="AD495" i="6"/>
  <c r="AD496" i="6"/>
  <c r="AD497" i="6"/>
  <c r="AD498" i="6"/>
  <c r="AD499" i="6"/>
  <c r="AD500" i="6"/>
  <c r="AD501" i="6"/>
  <c r="AD502" i="6"/>
  <c r="AD503" i="6"/>
  <c r="AD504" i="6"/>
  <c r="AD505" i="6"/>
  <c r="AD506" i="6"/>
  <c r="AD507" i="6"/>
  <c r="AD508" i="6"/>
  <c r="AD509" i="6"/>
  <c r="AD510" i="6"/>
  <c r="AD511" i="6"/>
  <c r="AD512" i="6"/>
  <c r="AD513" i="6"/>
  <c r="AD514" i="6"/>
  <c r="AD515" i="6"/>
  <c r="AD516" i="6"/>
  <c r="AD517" i="6"/>
  <c r="AD518" i="6"/>
  <c r="AD519" i="6"/>
  <c r="AD520" i="6"/>
  <c r="AD521" i="6"/>
  <c r="AD522" i="6"/>
  <c r="AD523" i="6"/>
  <c r="AD524" i="6"/>
  <c r="AD525" i="6"/>
  <c r="AD526" i="6"/>
  <c r="AD527" i="6"/>
  <c r="AD528" i="6"/>
  <c r="AD529" i="6"/>
  <c r="AD530" i="6"/>
  <c r="AD531" i="6"/>
  <c r="AD532" i="6"/>
  <c r="AD533" i="6"/>
  <c r="AD534" i="6"/>
  <c r="AD535" i="6"/>
  <c r="AD536" i="6"/>
  <c r="AD537" i="6"/>
  <c r="AD538" i="6"/>
  <c r="AD539" i="6"/>
  <c r="AD540" i="6"/>
  <c r="AD541" i="6"/>
  <c r="AD542" i="6"/>
  <c r="AD543" i="6"/>
  <c r="AD544" i="6"/>
  <c r="AD545" i="6"/>
  <c r="AD546" i="6"/>
  <c r="AD547" i="6"/>
  <c r="AD548" i="6"/>
  <c r="AD549" i="6"/>
  <c r="AD550" i="6"/>
  <c r="AD551" i="6"/>
  <c r="AD552" i="6"/>
  <c r="AD553" i="6"/>
  <c r="AD554" i="6"/>
  <c r="AD555" i="6"/>
  <c r="AD556" i="6"/>
  <c r="AD557" i="6"/>
  <c r="AD558" i="6"/>
  <c r="AD559" i="6"/>
  <c r="AD560" i="6"/>
  <c r="AD561" i="6"/>
  <c r="AD562" i="6"/>
  <c r="AD563" i="6"/>
  <c r="AD564" i="6"/>
  <c r="AD565" i="6"/>
  <c r="AD566" i="6"/>
  <c r="AD567" i="6"/>
  <c r="AD568" i="6"/>
  <c r="AD569" i="6"/>
  <c r="AD570" i="6"/>
  <c r="AD571" i="6"/>
  <c r="AD572" i="6"/>
  <c r="AD573" i="6"/>
  <c r="AD574" i="6"/>
  <c r="AD575" i="6"/>
  <c r="AD576" i="6"/>
  <c r="AD577" i="6"/>
  <c r="AD578" i="6"/>
  <c r="AD579" i="6"/>
  <c r="AD580" i="6"/>
  <c r="AD581" i="6"/>
  <c r="AD582" i="6"/>
  <c r="AD583" i="6"/>
  <c r="AD584" i="6"/>
  <c r="AD585" i="6"/>
  <c r="AD586" i="6"/>
  <c r="AD587" i="6"/>
  <c r="AD588" i="6"/>
  <c r="AD589" i="6"/>
  <c r="AD590" i="6"/>
  <c r="AD591" i="6"/>
  <c r="AD592" i="6"/>
  <c r="AD593" i="6"/>
  <c r="AD594" i="6"/>
  <c r="AD595" i="6"/>
  <c r="AD596" i="6"/>
  <c r="AD597" i="6"/>
  <c r="AD598" i="6"/>
  <c r="AD599" i="6"/>
  <c r="AD600" i="6"/>
  <c r="AD601" i="6"/>
  <c r="AD602" i="6"/>
  <c r="AD603" i="6"/>
  <c r="AD604" i="6"/>
  <c r="AD605" i="6"/>
  <c r="AD606" i="6"/>
  <c r="AD607" i="6"/>
  <c r="AD608" i="6"/>
  <c r="AD609" i="6"/>
  <c r="AD610" i="6"/>
  <c r="AD611" i="6"/>
  <c r="AD612" i="6"/>
  <c r="AD613" i="6"/>
  <c r="AD614" i="6"/>
  <c r="AD615" i="6"/>
  <c r="AD616" i="6"/>
  <c r="AD617" i="6"/>
  <c r="AD618" i="6"/>
  <c r="AD619" i="6"/>
  <c r="AD620" i="6"/>
  <c r="AD621" i="6"/>
  <c r="AD622" i="6"/>
  <c r="AD623" i="6"/>
  <c r="AD624" i="6"/>
  <c r="AD625" i="6"/>
  <c r="AD626" i="6"/>
  <c r="AD627" i="6"/>
  <c r="AD628" i="6"/>
  <c r="AD629" i="6"/>
  <c r="AD630" i="6"/>
  <c r="AD631" i="6"/>
  <c r="AD632" i="6"/>
  <c r="AD633" i="6"/>
  <c r="AD634" i="6"/>
  <c r="AD635" i="6"/>
  <c r="AD636" i="6"/>
  <c r="AD637" i="6"/>
  <c r="AD638" i="6"/>
  <c r="AD639" i="6"/>
  <c r="AD640" i="6"/>
  <c r="AD641" i="6"/>
  <c r="AD642" i="6"/>
  <c r="AD643" i="6"/>
  <c r="AD644" i="6"/>
  <c r="AD645" i="6"/>
  <c r="AD646" i="6"/>
  <c r="AD647" i="6"/>
  <c r="AD648" i="6"/>
  <c r="AD649" i="6"/>
  <c r="AD650" i="6"/>
  <c r="AD651" i="6"/>
  <c r="AD652" i="6"/>
  <c r="AD653" i="6"/>
  <c r="AD654" i="6"/>
  <c r="AD655" i="6"/>
  <c r="AD656" i="6"/>
  <c r="AD657" i="6"/>
  <c r="AD658" i="6"/>
  <c r="AD659" i="6"/>
  <c r="AD660" i="6"/>
  <c r="AD661" i="6"/>
  <c r="AD662" i="6"/>
  <c r="AD663" i="6"/>
  <c r="AD664" i="6"/>
  <c r="AD665" i="6"/>
  <c r="AD666" i="6"/>
  <c r="AD667" i="6"/>
  <c r="AD668" i="6"/>
  <c r="AD669" i="6"/>
  <c r="AD670" i="6"/>
  <c r="AD671" i="6"/>
  <c r="AD672" i="6"/>
  <c r="AD673" i="6"/>
  <c r="AD674" i="6"/>
  <c r="AD675" i="6"/>
  <c r="AD676" i="6"/>
  <c r="AD677" i="6"/>
  <c r="AD678" i="6"/>
  <c r="AD679" i="6"/>
  <c r="AD680" i="6"/>
  <c r="AD681" i="6"/>
  <c r="AD682" i="6"/>
  <c r="AD683" i="6"/>
  <c r="AD684" i="6"/>
  <c r="AD685" i="6"/>
  <c r="AD686" i="6"/>
  <c r="AD687" i="6"/>
  <c r="AD688" i="6"/>
  <c r="AD689" i="6"/>
  <c r="AD690" i="6"/>
  <c r="AD691" i="6"/>
  <c r="AD692" i="6"/>
  <c r="AD693" i="6"/>
  <c r="AD694" i="6"/>
  <c r="AD695" i="6"/>
  <c r="AD696" i="6"/>
  <c r="AD697" i="6"/>
  <c r="AD698" i="6"/>
  <c r="AD699" i="6"/>
  <c r="AD700" i="6"/>
  <c r="AD701" i="6"/>
  <c r="AD702" i="6"/>
  <c r="AD703" i="6"/>
  <c r="AD704" i="6"/>
  <c r="AD705" i="6"/>
  <c r="AD706" i="6"/>
  <c r="AD707" i="6"/>
  <c r="AD708" i="6"/>
  <c r="AD709" i="6"/>
  <c r="AD710" i="6"/>
  <c r="AD711" i="6"/>
  <c r="AD712" i="6"/>
  <c r="AD713" i="6"/>
  <c r="AD714" i="6"/>
  <c r="AD715" i="6"/>
  <c r="AD716" i="6"/>
  <c r="AD717" i="6"/>
  <c r="AD718" i="6"/>
  <c r="AD719" i="6"/>
  <c r="AD720" i="6"/>
  <c r="AD721" i="6"/>
  <c r="AD722" i="6"/>
  <c r="AD723" i="6"/>
  <c r="AD724" i="6"/>
  <c r="AD725" i="6"/>
  <c r="AD726" i="6"/>
  <c r="AD727" i="6"/>
  <c r="AD728" i="6"/>
  <c r="AD729" i="6"/>
  <c r="AD730" i="6"/>
  <c r="AD731" i="6"/>
  <c r="AD732" i="6"/>
  <c r="AD733" i="6"/>
  <c r="AD734" i="6"/>
  <c r="AD735" i="6"/>
  <c r="AD736" i="6"/>
  <c r="AD737" i="6"/>
  <c r="AD738" i="6"/>
  <c r="AD739" i="6"/>
  <c r="AD740" i="6"/>
  <c r="AD741" i="6"/>
  <c r="AD742" i="6"/>
  <c r="AD743" i="6"/>
  <c r="AD744" i="6"/>
  <c r="AD745" i="6"/>
  <c r="AD746" i="6"/>
  <c r="AD747" i="6"/>
  <c r="AD748" i="6"/>
  <c r="AD749" i="6"/>
  <c r="AD750" i="6"/>
  <c r="AD751" i="6"/>
  <c r="AD752" i="6"/>
  <c r="AD753" i="6"/>
  <c r="AD754" i="6"/>
  <c r="AD755" i="6"/>
  <c r="AD756" i="6"/>
  <c r="AD757" i="6"/>
  <c r="AD758" i="6"/>
  <c r="AD759" i="6"/>
  <c r="AD760" i="6"/>
  <c r="AD761" i="6"/>
  <c r="AD762" i="6"/>
  <c r="AD763" i="6"/>
  <c r="AD764" i="6"/>
  <c r="AD765" i="6"/>
  <c r="AD766" i="6"/>
  <c r="AD767" i="6"/>
  <c r="AD768" i="6"/>
  <c r="AD769" i="6"/>
  <c r="AD770" i="6"/>
  <c r="AD771" i="6"/>
  <c r="AD772" i="6"/>
  <c r="AD773" i="6"/>
  <c r="AD774" i="6"/>
  <c r="AD775" i="6"/>
  <c r="AD776" i="6"/>
  <c r="AD777" i="6"/>
  <c r="AD778" i="6"/>
  <c r="AD779" i="6"/>
  <c r="AD780" i="6"/>
  <c r="AD781" i="6"/>
  <c r="AD782" i="6"/>
  <c r="AD783" i="6"/>
  <c r="AD784" i="6"/>
  <c r="AD785" i="6"/>
  <c r="AD786" i="6"/>
  <c r="AD787" i="6"/>
  <c r="AD788" i="6"/>
  <c r="AD789" i="6"/>
  <c r="AD790" i="6"/>
  <c r="AD791" i="6"/>
  <c r="AD792" i="6"/>
  <c r="AD793" i="6"/>
  <c r="AD794" i="6"/>
  <c r="AD795" i="6"/>
  <c r="AD796" i="6"/>
  <c r="AD797" i="6"/>
  <c r="AD798" i="6"/>
  <c r="AD799" i="6"/>
  <c r="AD800" i="6"/>
  <c r="AD801" i="6"/>
  <c r="AD802" i="6"/>
  <c r="AD803" i="6"/>
  <c r="AD804" i="6"/>
  <c r="AD805" i="6"/>
  <c r="AD806" i="6"/>
  <c r="AD807" i="6"/>
  <c r="AD808" i="6"/>
  <c r="AD809" i="6"/>
  <c r="AD810" i="6"/>
  <c r="AD811" i="6"/>
  <c r="AD812" i="6"/>
  <c r="AD813" i="6"/>
  <c r="AD814" i="6"/>
  <c r="AD815" i="6"/>
  <c r="AD816" i="6"/>
  <c r="AD817" i="6"/>
  <c r="AD818" i="6"/>
  <c r="AD819" i="6"/>
  <c r="AD820" i="6"/>
  <c r="AD821" i="6"/>
  <c r="AD822" i="6"/>
  <c r="AD823" i="6"/>
  <c r="AD824" i="6"/>
  <c r="AD825" i="6"/>
  <c r="AD826" i="6"/>
  <c r="AD827" i="6"/>
  <c r="AD828" i="6"/>
  <c r="AD829" i="6"/>
  <c r="AD830" i="6"/>
  <c r="AD831" i="6"/>
  <c r="AD832" i="6"/>
  <c r="AD833" i="6"/>
  <c r="AD834" i="6"/>
  <c r="AD835" i="6"/>
  <c r="AD836" i="6"/>
  <c r="AD837" i="6"/>
  <c r="AD838" i="6"/>
  <c r="AD839" i="6"/>
  <c r="AD840" i="6"/>
  <c r="AD841" i="6"/>
  <c r="AD842" i="6"/>
  <c r="AD843" i="6"/>
  <c r="AD844" i="6"/>
  <c r="AD845" i="6"/>
  <c r="AD846" i="6"/>
  <c r="AD847" i="6"/>
  <c r="AD848" i="6"/>
  <c r="AD849" i="6"/>
  <c r="AD850" i="6"/>
  <c r="AD851" i="6"/>
  <c r="AD852" i="6"/>
  <c r="AD853" i="6"/>
  <c r="AD854" i="6"/>
  <c r="AD855" i="6"/>
  <c r="AD856" i="6"/>
  <c r="AD857" i="6"/>
  <c r="AD858" i="6"/>
  <c r="AD859" i="6"/>
  <c r="AD860" i="6"/>
  <c r="AD861" i="6"/>
  <c r="AD862" i="6"/>
  <c r="AD863" i="6"/>
  <c r="AD864" i="6"/>
  <c r="AD865" i="6"/>
  <c r="AD866" i="6"/>
  <c r="AD867" i="6"/>
  <c r="AD868" i="6"/>
  <c r="AD869" i="6"/>
  <c r="AD870" i="6"/>
  <c r="AD871" i="6"/>
  <c r="AD872" i="6"/>
  <c r="AD873" i="6"/>
  <c r="AD874" i="6"/>
  <c r="AD875" i="6"/>
  <c r="AD876" i="6"/>
  <c r="AD877" i="6"/>
  <c r="AD878" i="6"/>
  <c r="AD879" i="6"/>
  <c r="AD880" i="6"/>
  <c r="AD881" i="6"/>
  <c r="AD882" i="6"/>
  <c r="AD883" i="6"/>
  <c r="AD884" i="6"/>
  <c r="AD885" i="6"/>
  <c r="AD886" i="6"/>
  <c r="AD887" i="6"/>
  <c r="AD888" i="6"/>
  <c r="AD889" i="6"/>
  <c r="AD890" i="6"/>
  <c r="AD891" i="6"/>
  <c r="AD892" i="6"/>
  <c r="AD893" i="6"/>
  <c r="AD894" i="6"/>
  <c r="AD895" i="6"/>
  <c r="AD896" i="6"/>
  <c r="AD897" i="6"/>
  <c r="AD898" i="6"/>
  <c r="AD899" i="6"/>
  <c r="AD900" i="6"/>
  <c r="AD901" i="6"/>
  <c r="AD902" i="6"/>
  <c r="AD903" i="6"/>
  <c r="AD904" i="6"/>
  <c r="AD905" i="6"/>
  <c r="AD906" i="6"/>
  <c r="AD907" i="6"/>
  <c r="AD908" i="6"/>
  <c r="AD909" i="6"/>
  <c r="AD910" i="6"/>
  <c r="AD911" i="6"/>
  <c r="AD912" i="6"/>
  <c r="AD913" i="6"/>
  <c r="AD914" i="6"/>
  <c r="AD915" i="6"/>
  <c r="AD916" i="6"/>
  <c r="AD917" i="6"/>
  <c r="AD918" i="6"/>
  <c r="AD919" i="6"/>
  <c r="AD920" i="6"/>
  <c r="AD921" i="6"/>
  <c r="AD922" i="6"/>
  <c r="AD923" i="6"/>
  <c r="AD924" i="6"/>
  <c r="AD925" i="6"/>
  <c r="AD926" i="6"/>
  <c r="AD927" i="6"/>
  <c r="AD928" i="6"/>
  <c r="AD929" i="6"/>
  <c r="AD930" i="6"/>
  <c r="AD931" i="6"/>
  <c r="AD932" i="6"/>
  <c r="AD933" i="6"/>
  <c r="AD934" i="6"/>
  <c r="AD935" i="6"/>
  <c r="AD936" i="6"/>
  <c r="AD937" i="6"/>
  <c r="AD938" i="6"/>
  <c r="AD939" i="6"/>
  <c r="AD940" i="6"/>
  <c r="AD941" i="6"/>
  <c r="AD942" i="6"/>
  <c r="AD943" i="6"/>
  <c r="AD944" i="6"/>
  <c r="AD945" i="6"/>
  <c r="AD946" i="6"/>
  <c r="AD947" i="6"/>
  <c r="AD948" i="6"/>
  <c r="AD949" i="6"/>
  <c r="AD950" i="6"/>
  <c r="AD951" i="6"/>
  <c r="AD952" i="6"/>
  <c r="AD953" i="6"/>
  <c r="AD954" i="6"/>
  <c r="AD955" i="6"/>
  <c r="AD956" i="6"/>
  <c r="AD957" i="6"/>
  <c r="AD958" i="6"/>
  <c r="AD959" i="6"/>
  <c r="AD960" i="6"/>
  <c r="AD961" i="6"/>
  <c r="AD962" i="6"/>
  <c r="AD963" i="6"/>
  <c r="AD964" i="6"/>
  <c r="AD965" i="6"/>
  <c r="AD966" i="6"/>
  <c r="AD967" i="6"/>
  <c r="AD968" i="6"/>
  <c r="AD969" i="6"/>
  <c r="AD970" i="6"/>
  <c r="AD971" i="6"/>
  <c r="AD972" i="6"/>
  <c r="AD973" i="6"/>
  <c r="AD974" i="6"/>
  <c r="AD975" i="6"/>
  <c r="AD976" i="6"/>
  <c r="AD977" i="6"/>
  <c r="AD978" i="6"/>
  <c r="AD979" i="6"/>
  <c r="AD980" i="6"/>
  <c r="AD981" i="6"/>
  <c r="AD982" i="6"/>
  <c r="AD983" i="6"/>
  <c r="AD984" i="6"/>
  <c r="AD985" i="6"/>
  <c r="AD986" i="6"/>
  <c r="AD987" i="6"/>
  <c r="AD988" i="6"/>
  <c r="AD989" i="6"/>
  <c r="AD990" i="6"/>
  <c r="AD991" i="6"/>
  <c r="AD992" i="6"/>
  <c r="AD993" i="6"/>
  <c r="AD994" i="6"/>
  <c r="AD995" i="6"/>
  <c r="AD996" i="6"/>
  <c r="AD997" i="6"/>
  <c r="AD998" i="6"/>
  <c r="AD999" i="6"/>
  <c r="AD1000" i="6"/>
  <c r="AC6" i="6"/>
  <c r="AE6" i="6" s="1"/>
  <c r="AH6" i="6" s="1"/>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273" i="6"/>
  <c r="AC274" i="6"/>
  <c r="AC275" i="6"/>
  <c r="AC276" i="6"/>
  <c r="AC277" i="6"/>
  <c r="AC278" i="6"/>
  <c r="AC279" i="6"/>
  <c r="AC280" i="6"/>
  <c r="AC281" i="6"/>
  <c r="AC282" i="6"/>
  <c r="AC283" i="6"/>
  <c r="AC284" i="6"/>
  <c r="AC285" i="6"/>
  <c r="AC286" i="6"/>
  <c r="AC287" i="6"/>
  <c r="AC288" i="6"/>
  <c r="AC289" i="6"/>
  <c r="AC290" i="6"/>
  <c r="AC291" i="6"/>
  <c r="AC292" i="6"/>
  <c r="AC293" i="6"/>
  <c r="AC294" i="6"/>
  <c r="AC295" i="6"/>
  <c r="AC296" i="6"/>
  <c r="AC297" i="6"/>
  <c r="AC298" i="6"/>
  <c r="AC299" i="6"/>
  <c r="AC300" i="6"/>
  <c r="AC301" i="6"/>
  <c r="AC302" i="6"/>
  <c r="AC303" i="6"/>
  <c r="AC304" i="6"/>
  <c r="AC305" i="6"/>
  <c r="AC306" i="6"/>
  <c r="AC307" i="6"/>
  <c r="AC308" i="6"/>
  <c r="AC309" i="6"/>
  <c r="AC310" i="6"/>
  <c r="AC311" i="6"/>
  <c r="AC312" i="6"/>
  <c r="AC313" i="6"/>
  <c r="AC314" i="6"/>
  <c r="AC315" i="6"/>
  <c r="AC316" i="6"/>
  <c r="AC317" i="6"/>
  <c r="AC318" i="6"/>
  <c r="AC319" i="6"/>
  <c r="AC320" i="6"/>
  <c r="AC321" i="6"/>
  <c r="AC322" i="6"/>
  <c r="AC323" i="6"/>
  <c r="AC324" i="6"/>
  <c r="AC325" i="6"/>
  <c r="AC326" i="6"/>
  <c r="AC327" i="6"/>
  <c r="AC328" i="6"/>
  <c r="AC329" i="6"/>
  <c r="AC330" i="6"/>
  <c r="AC331" i="6"/>
  <c r="AC332" i="6"/>
  <c r="AC333" i="6"/>
  <c r="AC334" i="6"/>
  <c r="AC335" i="6"/>
  <c r="AC336" i="6"/>
  <c r="AC337" i="6"/>
  <c r="AC338" i="6"/>
  <c r="AC339" i="6"/>
  <c r="AC340" i="6"/>
  <c r="AC341" i="6"/>
  <c r="AC342" i="6"/>
  <c r="AC343" i="6"/>
  <c r="AC344" i="6"/>
  <c r="AC345" i="6"/>
  <c r="AC346" i="6"/>
  <c r="AC347" i="6"/>
  <c r="AC348" i="6"/>
  <c r="AC349" i="6"/>
  <c r="AC350" i="6"/>
  <c r="AC351" i="6"/>
  <c r="AC352" i="6"/>
  <c r="AC353" i="6"/>
  <c r="AC354" i="6"/>
  <c r="AC355" i="6"/>
  <c r="AC356" i="6"/>
  <c r="AC357" i="6"/>
  <c r="AC358" i="6"/>
  <c r="AC359" i="6"/>
  <c r="AC360" i="6"/>
  <c r="AC361" i="6"/>
  <c r="AC362" i="6"/>
  <c r="AC363" i="6"/>
  <c r="AC364" i="6"/>
  <c r="AC365" i="6"/>
  <c r="AC366" i="6"/>
  <c r="AC367" i="6"/>
  <c r="AC368" i="6"/>
  <c r="AC369" i="6"/>
  <c r="AC370" i="6"/>
  <c r="AC371" i="6"/>
  <c r="AC372" i="6"/>
  <c r="AC373" i="6"/>
  <c r="AC374" i="6"/>
  <c r="AC375" i="6"/>
  <c r="AC376" i="6"/>
  <c r="AC377" i="6"/>
  <c r="AC378" i="6"/>
  <c r="AC379" i="6"/>
  <c r="AC380" i="6"/>
  <c r="AC381" i="6"/>
  <c r="AC382" i="6"/>
  <c r="AC383" i="6"/>
  <c r="AC384" i="6"/>
  <c r="AC385" i="6"/>
  <c r="AC386" i="6"/>
  <c r="AC387" i="6"/>
  <c r="AC388" i="6"/>
  <c r="AC389" i="6"/>
  <c r="AC390" i="6"/>
  <c r="AC391" i="6"/>
  <c r="AC392" i="6"/>
  <c r="AC393" i="6"/>
  <c r="AC394" i="6"/>
  <c r="AC395" i="6"/>
  <c r="AC396" i="6"/>
  <c r="AC397" i="6"/>
  <c r="AC398" i="6"/>
  <c r="AC399" i="6"/>
  <c r="AC400" i="6"/>
  <c r="AC401" i="6"/>
  <c r="AC402" i="6"/>
  <c r="AC403" i="6"/>
  <c r="AC404" i="6"/>
  <c r="AC405" i="6"/>
  <c r="AC406" i="6"/>
  <c r="AC407" i="6"/>
  <c r="AC408" i="6"/>
  <c r="AC409" i="6"/>
  <c r="AC410" i="6"/>
  <c r="AC411" i="6"/>
  <c r="AC412" i="6"/>
  <c r="AC413" i="6"/>
  <c r="AC414" i="6"/>
  <c r="AC415" i="6"/>
  <c r="AC416" i="6"/>
  <c r="AC417" i="6"/>
  <c r="AC418" i="6"/>
  <c r="AC419" i="6"/>
  <c r="AC420" i="6"/>
  <c r="AC421" i="6"/>
  <c r="AC422" i="6"/>
  <c r="AC423" i="6"/>
  <c r="AC424" i="6"/>
  <c r="AC425" i="6"/>
  <c r="AC426" i="6"/>
  <c r="AC427" i="6"/>
  <c r="AC428" i="6"/>
  <c r="AC429" i="6"/>
  <c r="AC430" i="6"/>
  <c r="AC431" i="6"/>
  <c r="AC432" i="6"/>
  <c r="AC433" i="6"/>
  <c r="AC434" i="6"/>
  <c r="AC435" i="6"/>
  <c r="AC436" i="6"/>
  <c r="AC437" i="6"/>
  <c r="AC438" i="6"/>
  <c r="AC439" i="6"/>
  <c r="AC440" i="6"/>
  <c r="AC441" i="6"/>
  <c r="AC442" i="6"/>
  <c r="AC443" i="6"/>
  <c r="AC444" i="6"/>
  <c r="AC445" i="6"/>
  <c r="AC446" i="6"/>
  <c r="AC447" i="6"/>
  <c r="AC448" i="6"/>
  <c r="AC449" i="6"/>
  <c r="AC450" i="6"/>
  <c r="AC451" i="6"/>
  <c r="AC452" i="6"/>
  <c r="AC453" i="6"/>
  <c r="AC454" i="6"/>
  <c r="AC455" i="6"/>
  <c r="AC456" i="6"/>
  <c r="AC457" i="6"/>
  <c r="AC458" i="6"/>
  <c r="AC459" i="6"/>
  <c r="AC460" i="6"/>
  <c r="AC461" i="6"/>
  <c r="AC462" i="6"/>
  <c r="AC463" i="6"/>
  <c r="AC464" i="6"/>
  <c r="AC465" i="6"/>
  <c r="AC466" i="6"/>
  <c r="AC467" i="6"/>
  <c r="AC468" i="6"/>
  <c r="AC469" i="6"/>
  <c r="AC470" i="6"/>
  <c r="AC471" i="6"/>
  <c r="AC472" i="6"/>
  <c r="AC473" i="6"/>
  <c r="AC474" i="6"/>
  <c r="AC475" i="6"/>
  <c r="AC476" i="6"/>
  <c r="AC477" i="6"/>
  <c r="AC478" i="6"/>
  <c r="AC479" i="6"/>
  <c r="AC480" i="6"/>
  <c r="AC481" i="6"/>
  <c r="AC482" i="6"/>
  <c r="AC483" i="6"/>
  <c r="AC484" i="6"/>
  <c r="AC485" i="6"/>
  <c r="AC486" i="6"/>
  <c r="AC487" i="6"/>
  <c r="AC488" i="6"/>
  <c r="AC489" i="6"/>
  <c r="AC490" i="6"/>
  <c r="AC491" i="6"/>
  <c r="AC492" i="6"/>
  <c r="AC493" i="6"/>
  <c r="AC494" i="6"/>
  <c r="AC495" i="6"/>
  <c r="AC496" i="6"/>
  <c r="AC497" i="6"/>
  <c r="AC498" i="6"/>
  <c r="AC499" i="6"/>
  <c r="AC500" i="6"/>
  <c r="AC501" i="6"/>
  <c r="AC502" i="6"/>
  <c r="AC503" i="6"/>
  <c r="AC504" i="6"/>
  <c r="AC505" i="6"/>
  <c r="AC506" i="6"/>
  <c r="AC507" i="6"/>
  <c r="AC508" i="6"/>
  <c r="AC509" i="6"/>
  <c r="AC510" i="6"/>
  <c r="AC511" i="6"/>
  <c r="AC512" i="6"/>
  <c r="AC513" i="6"/>
  <c r="AC514" i="6"/>
  <c r="AC515" i="6"/>
  <c r="AC516" i="6"/>
  <c r="AC517" i="6"/>
  <c r="AC518" i="6"/>
  <c r="AC519" i="6"/>
  <c r="AC520" i="6"/>
  <c r="AC521" i="6"/>
  <c r="AC522" i="6"/>
  <c r="AC523" i="6"/>
  <c r="AC524" i="6"/>
  <c r="AC525" i="6"/>
  <c r="AC526" i="6"/>
  <c r="AC527" i="6"/>
  <c r="AC528" i="6"/>
  <c r="AC529" i="6"/>
  <c r="AC530" i="6"/>
  <c r="AC531" i="6"/>
  <c r="AC532" i="6"/>
  <c r="AC533" i="6"/>
  <c r="AC534" i="6"/>
  <c r="AC535" i="6"/>
  <c r="AC536" i="6"/>
  <c r="AC537" i="6"/>
  <c r="AC538" i="6"/>
  <c r="AC539" i="6"/>
  <c r="AC540" i="6"/>
  <c r="AC541" i="6"/>
  <c r="AC542" i="6"/>
  <c r="AC543" i="6"/>
  <c r="AC544" i="6"/>
  <c r="AC545" i="6"/>
  <c r="AC546" i="6"/>
  <c r="AC547" i="6"/>
  <c r="AC548" i="6"/>
  <c r="AC549" i="6"/>
  <c r="AC550" i="6"/>
  <c r="AC551" i="6"/>
  <c r="AC552" i="6"/>
  <c r="AC553" i="6"/>
  <c r="AC554" i="6"/>
  <c r="AC555" i="6"/>
  <c r="AC556" i="6"/>
  <c r="AC557" i="6"/>
  <c r="AC558" i="6"/>
  <c r="AC559" i="6"/>
  <c r="AC560" i="6"/>
  <c r="AC561" i="6"/>
  <c r="AC562" i="6"/>
  <c r="AC563" i="6"/>
  <c r="AC564" i="6"/>
  <c r="AC565" i="6"/>
  <c r="AC566" i="6"/>
  <c r="AC567" i="6"/>
  <c r="AC568" i="6"/>
  <c r="AC569" i="6"/>
  <c r="AC570" i="6"/>
  <c r="AC571" i="6"/>
  <c r="AC572" i="6"/>
  <c r="AC573" i="6"/>
  <c r="AC574" i="6"/>
  <c r="AC575" i="6"/>
  <c r="AC576" i="6"/>
  <c r="AC577" i="6"/>
  <c r="AC578" i="6"/>
  <c r="AC579" i="6"/>
  <c r="AC580" i="6"/>
  <c r="AC581" i="6"/>
  <c r="AC582" i="6"/>
  <c r="AC583" i="6"/>
  <c r="AC584" i="6"/>
  <c r="AC585" i="6"/>
  <c r="AC586" i="6"/>
  <c r="AC587" i="6"/>
  <c r="AC588" i="6"/>
  <c r="AC589" i="6"/>
  <c r="AC590" i="6"/>
  <c r="AC591" i="6"/>
  <c r="AC592" i="6"/>
  <c r="AC593" i="6"/>
  <c r="AC594" i="6"/>
  <c r="AC595" i="6"/>
  <c r="AC596" i="6"/>
  <c r="AC597" i="6"/>
  <c r="AC598" i="6"/>
  <c r="AC599" i="6"/>
  <c r="AC600" i="6"/>
  <c r="AC601" i="6"/>
  <c r="AC602" i="6"/>
  <c r="AC603" i="6"/>
  <c r="AC604" i="6"/>
  <c r="AC605" i="6"/>
  <c r="AC606" i="6"/>
  <c r="AC607" i="6"/>
  <c r="AC608" i="6"/>
  <c r="AC609" i="6"/>
  <c r="AC610" i="6"/>
  <c r="AC611" i="6"/>
  <c r="AC612" i="6"/>
  <c r="AC613" i="6"/>
  <c r="AC614" i="6"/>
  <c r="AC615" i="6"/>
  <c r="AC616" i="6"/>
  <c r="AC617" i="6"/>
  <c r="AC618" i="6"/>
  <c r="AC619" i="6"/>
  <c r="AC620" i="6"/>
  <c r="AC621" i="6"/>
  <c r="AC622" i="6"/>
  <c r="AC623" i="6"/>
  <c r="AC624" i="6"/>
  <c r="AC625" i="6"/>
  <c r="AC626" i="6"/>
  <c r="AC627" i="6"/>
  <c r="AC628" i="6"/>
  <c r="AC629" i="6"/>
  <c r="AC630" i="6"/>
  <c r="AC631" i="6"/>
  <c r="AC632" i="6"/>
  <c r="AC633" i="6"/>
  <c r="AC634" i="6"/>
  <c r="AC635" i="6"/>
  <c r="AC636" i="6"/>
  <c r="AC637" i="6"/>
  <c r="AC638" i="6"/>
  <c r="AC639" i="6"/>
  <c r="AC640" i="6"/>
  <c r="AC641" i="6"/>
  <c r="AC642" i="6"/>
  <c r="AC643" i="6"/>
  <c r="AC644" i="6"/>
  <c r="AC645" i="6"/>
  <c r="AC646" i="6"/>
  <c r="AC647" i="6"/>
  <c r="AC648" i="6"/>
  <c r="AC649" i="6"/>
  <c r="AC650" i="6"/>
  <c r="AC651" i="6"/>
  <c r="AC652" i="6"/>
  <c r="AC653" i="6"/>
  <c r="AC654" i="6"/>
  <c r="AC655" i="6"/>
  <c r="AC656" i="6"/>
  <c r="AC657" i="6"/>
  <c r="AC658" i="6"/>
  <c r="AC659" i="6"/>
  <c r="AC660" i="6"/>
  <c r="AC661" i="6"/>
  <c r="AC662" i="6"/>
  <c r="AC663" i="6"/>
  <c r="AC664" i="6"/>
  <c r="AC665" i="6"/>
  <c r="AC666" i="6"/>
  <c r="AC667" i="6"/>
  <c r="AC668" i="6"/>
  <c r="AC669" i="6"/>
  <c r="AC670" i="6"/>
  <c r="AC671" i="6"/>
  <c r="AC672" i="6"/>
  <c r="AC673" i="6"/>
  <c r="AC674" i="6"/>
  <c r="AC675" i="6"/>
  <c r="AC676" i="6"/>
  <c r="AC677" i="6"/>
  <c r="AC678" i="6"/>
  <c r="AC679" i="6"/>
  <c r="AC680" i="6"/>
  <c r="AC681" i="6"/>
  <c r="AC682" i="6"/>
  <c r="AC683" i="6"/>
  <c r="AC684" i="6"/>
  <c r="AC685" i="6"/>
  <c r="AC686" i="6"/>
  <c r="AC687" i="6"/>
  <c r="AC688" i="6"/>
  <c r="AC689" i="6"/>
  <c r="AC690" i="6"/>
  <c r="AC691" i="6"/>
  <c r="AC692" i="6"/>
  <c r="AC693" i="6"/>
  <c r="AC694" i="6"/>
  <c r="AC695" i="6"/>
  <c r="AC696" i="6"/>
  <c r="AC697" i="6"/>
  <c r="AC698" i="6"/>
  <c r="AC699" i="6"/>
  <c r="AC700" i="6"/>
  <c r="AC701" i="6"/>
  <c r="AC702" i="6"/>
  <c r="AC703" i="6"/>
  <c r="AC704" i="6"/>
  <c r="AC705" i="6"/>
  <c r="AC706" i="6"/>
  <c r="AC707" i="6"/>
  <c r="AC708" i="6"/>
  <c r="AC709" i="6"/>
  <c r="AC710" i="6"/>
  <c r="AC711" i="6"/>
  <c r="AC712" i="6"/>
  <c r="AC713" i="6"/>
  <c r="AC714" i="6"/>
  <c r="AC715" i="6"/>
  <c r="AC716" i="6"/>
  <c r="AC717" i="6"/>
  <c r="AC718" i="6"/>
  <c r="AC719" i="6"/>
  <c r="AC720" i="6"/>
  <c r="AC721" i="6"/>
  <c r="AC722" i="6"/>
  <c r="AC723" i="6"/>
  <c r="AC724" i="6"/>
  <c r="AC725" i="6"/>
  <c r="AC726" i="6"/>
  <c r="AC727" i="6"/>
  <c r="AC728" i="6"/>
  <c r="AC729" i="6"/>
  <c r="AC730" i="6"/>
  <c r="AC731" i="6"/>
  <c r="AC732" i="6"/>
  <c r="AC733" i="6"/>
  <c r="AC734" i="6"/>
  <c r="AC735" i="6"/>
  <c r="AC736" i="6"/>
  <c r="AC737" i="6"/>
  <c r="AC738" i="6"/>
  <c r="AC739" i="6"/>
  <c r="AC740" i="6"/>
  <c r="AC741" i="6"/>
  <c r="AC742" i="6"/>
  <c r="AC743" i="6"/>
  <c r="AC744" i="6"/>
  <c r="AC745" i="6"/>
  <c r="AC746" i="6"/>
  <c r="AC747" i="6"/>
  <c r="AC748" i="6"/>
  <c r="AC749" i="6"/>
  <c r="AC750" i="6"/>
  <c r="AC751" i="6"/>
  <c r="AC752" i="6"/>
  <c r="AC753" i="6"/>
  <c r="AC754" i="6"/>
  <c r="AC755" i="6"/>
  <c r="AC756" i="6"/>
  <c r="AC757" i="6"/>
  <c r="AC758" i="6"/>
  <c r="AC759" i="6"/>
  <c r="AC760" i="6"/>
  <c r="AC761" i="6"/>
  <c r="AC762" i="6"/>
  <c r="AC763" i="6"/>
  <c r="AC764" i="6"/>
  <c r="AC765" i="6"/>
  <c r="AC766" i="6"/>
  <c r="AC767" i="6"/>
  <c r="AC768" i="6"/>
  <c r="AC769" i="6"/>
  <c r="AC770" i="6"/>
  <c r="AC771" i="6"/>
  <c r="AC772" i="6"/>
  <c r="AC773" i="6"/>
  <c r="AC774" i="6"/>
  <c r="AC775" i="6"/>
  <c r="AC776" i="6"/>
  <c r="AC777" i="6"/>
  <c r="AC778" i="6"/>
  <c r="AC779" i="6"/>
  <c r="AC780" i="6"/>
  <c r="AC781" i="6"/>
  <c r="AC782" i="6"/>
  <c r="AC783" i="6"/>
  <c r="AC784" i="6"/>
  <c r="AC785" i="6"/>
  <c r="AC786" i="6"/>
  <c r="AC787" i="6"/>
  <c r="AC788" i="6"/>
  <c r="AC789" i="6"/>
  <c r="AC790" i="6"/>
  <c r="AC791" i="6"/>
  <c r="AC792" i="6"/>
  <c r="AC793" i="6"/>
  <c r="AC794" i="6"/>
  <c r="AC795" i="6"/>
  <c r="AC796" i="6"/>
  <c r="AC797" i="6"/>
  <c r="AC798" i="6"/>
  <c r="AC799" i="6"/>
  <c r="AC800" i="6"/>
  <c r="AC801" i="6"/>
  <c r="AC802" i="6"/>
  <c r="AC803" i="6"/>
  <c r="AC804" i="6"/>
  <c r="AC805" i="6"/>
  <c r="AC806" i="6"/>
  <c r="AC807" i="6"/>
  <c r="AC808" i="6"/>
  <c r="AC809" i="6"/>
  <c r="AC810" i="6"/>
  <c r="AC811" i="6"/>
  <c r="AC812" i="6"/>
  <c r="AC813" i="6"/>
  <c r="AC814" i="6"/>
  <c r="AC815" i="6"/>
  <c r="AC816" i="6"/>
  <c r="AC817" i="6"/>
  <c r="AC818" i="6"/>
  <c r="AC819" i="6"/>
  <c r="AC820" i="6"/>
  <c r="AC821" i="6"/>
  <c r="AC822" i="6"/>
  <c r="AC823" i="6"/>
  <c r="AC824" i="6"/>
  <c r="AC825" i="6"/>
  <c r="AC826" i="6"/>
  <c r="AC827" i="6"/>
  <c r="AC828" i="6"/>
  <c r="AC829" i="6"/>
  <c r="AC830" i="6"/>
  <c r="AC831" i="6"/>
  <c r="AC832" i="6"/>
  <c r="AC833" i="6"/>
  <c r="AC834" i="6"/>
  <c r="AC835" i="6"/>
  <c r="AC836" i="6"/>
  <c r="AC837" i="6"/>
  <c r="AC838" i="6"/>
  <c r="AC839" i="6"/>
  <c r="AC840" i="6"/>
  <c r="AC841" i="6"/>
  <c r="AC842" i="6"/>
  <c r="AC843" i="6"/>
  <c r="AC844" i="6"/>
  <c r="AC845" i="6"/>
  <c r="AC846" i="6"/>
  <c r="AC847" i="6"/>
  <c r="AC848" i="6"/>
  <c r="AC849" i="6"/>
  <c r="AC850" i="6"/>
  <c r="AC851" i="6"/>
  <c r="AC852" i="6"/>
  <c r="AC853" i="6"/>
  <c r="AC854" i="6"/>
  <c r="AC855" i="6"/>
  <c r="AC856" i="6"/>
  <c r="AC857" i="6"/>
  <c r="AC858" i="6"/>
  <c r="AC859" i="6"/>
  <c r="AC860" i="6"/>
  <c r="AC861" i="6"/>
  <c r="AC862" i="6"/>
  <c r="AC863" i="6"/>
  <c r="AC864" i="6"/>
  <c r="AC865" i="6"/>
  <c r="AC866" i="6"/>
  <c r="AC867" i="6"/>
  <c r="AC868" i="6"/>
  <c r="AC869" i="6"/>
  <c r="AC870" i="6"/>
  <c r="AC871" i="6"/>
  <c r="AC872" i="6"/>
  <c r="AC873" i="6"/>
  <c r="AC874" i="6"/>
  <c r="AC875" i="6"/>
  <c r="AC876" i="6"/>
  <c r="AC877" i="6"/>
  <c r="AC878" i="6"/>
  <c r="AC879" i="6"/>
  <c r="AC880" i="6"/>
  <c r="AC881" i="6"/>
  <c r="AC882" i="6"/>
  <c r="AC883" i="6"/>
  <c r="AC884" i="6"/>
  <c r="AC885" i="6"/>
  <c r="AC886" i="6"/>
  <c r="AC887" i="6"/>
  <c r="AC888" i="6"/>
  <c r="AC889" i="6"/>
  <c r="AC890" i="6"/>
  <c r="AC891" i="6"/>
  <c r="AC892" i="6"/>
  <c r="AC893" i="6"/>
  <c r="AC894" i="6"/>
  <c r="AC895" i="6"/>
  <c r="AC896" i="6"/>
  <c r="AC897" i="6"/>
  <c r="AC898" i="6"/>
  <c r="AC899" i="6"/>
  <c r="AC900" i="6"/>
  <c r="AC901" i="6"/>
  <c r="AC902" i="6"/>
  <c r="AC903" i="6"/>
  <c r="AC904" i="6"/>
  <c r="AC905" i="6"/>
  <c r="AC906" i="6"/>
  <c r="AC907" i="6"/>
  <c r="AC908" i="6"/>
  <c r="AC909" i="6"/>
  <c r="AC910" i="6"/>
  <c r="AC911" i="6"/>
  <c r="AC912" i="6"/>
  <c r="AC913" i="6"/>
  <c r="AC914" i="6"/>
  <c r="AC915" i="6"/>
  <c r="AC916" i="6"/>
  <c r="AC917" i="6"/>
  <c r="AC918" i="6"/>
  <c r="AC919" i="6"/>
  <c r="AC920" i="6"/>
  <c r="AC921" i="6"/>
  <c r="AC922" i="6"/>
  <c r="AC923" i="6"/>
  <c r="AC924" i="6"/>
  <c r="AC925" i="6"/>
  <c r="AC926" i="6"/>
  <c r="AC927" i="6"/>
  <c r="AC928" i="6"/>
  <c r="AC929" i="6"/>
  <c r="AC930" i="6"/>
  <c r="AC931" i="6"/>
  <c r="AC932" i="6"/>
  <c r="AC933" i="6"/>
  <c r="AC934" i="6"/>
  <c r="AC935" i="6"/>
  <c r="AC936" i="6"/>
  <c r="AC937" i="6"/>
  <c r="AC938" i="6"/>
  <c r="AC939" i="6"/>
  <c r="AC940" i="6"/>
  <c r="AC941" i="6"/>
  <c r="AC942" i="6"/>
  <c r="AC943" i="6"/>
  <c r="AC944" i="6"/>
  <c r="AC945" i="6"/>
  <c r="AC946" i="6"/>
  <c r="AC947" i="6"/>
  <c r="AC948" i="6"/>
  <c r="AC949" i="6"/>
  <c r="AC950" i="6"/>
  <c r="AC951" i="6"/>
  <c r="AC952" i="6"/>
  <c r="AC953" i="6"/>
  <c r="AC954" i="6"/>
  <c r="AC955" i="6"/>
  <c r="AC956" i="6"/>
  <c r="AC957" i="6"/>
  <c r="AC958" i="6"/>
  <c r="AC959" i="6"/>
  <c r="AC960" i="6"/>
  <c r="AC961" i="6"/>
  <c r="AC962" i="6"/>
  <c r="AC963" i="6"/>
  <c r="AC964" i="6"/>
  <c r="AC965" i="6"/>
  <c r="AC966" i="6"/>
  <c r="AC967" i="6"/>
  <c r="AC968" i="6"/>
  <c r="AC969" i="6"/>
  <c r="AC970" i="6"/>
  <c r="AC971" i="6"/>
  <c r="AC972" i="6"/>
  <c r="AC973" i="6"/>
  <c r="AC974" i="6"/>
  <c r="AC975" i="6"/>
  <c r="AC976" i="6"/>
  <c r="AC977" i="6"/>
  <c r="AC978" i="6"/>
  <c r="AC979" i="6"/>
  <c r="AC980" i="6"/>
  <c r="AC981" i="6"/>
  <c r="AC982" i="6"/>
  <c r="AC983" i="6"/>
  <c r="AC984" i="6"/>
  <c r="AC985" i="6"/>
  <c r="AC986" i="6"/>
  <c r="AC987" i="6"/>
  <c r="AC988" i="6"/>
  <c r="AC989" i="6"/>
  <c r="AC990" i="6"/>
  <c r="AC991" i="6"/>
  <c r="AC992" i="6"/>
  <c r="AC993" i="6"/>
  <c r="AC994" i="6"/>
  <c r="AC995" i="6"/>
  <c r="AC996" i="6"/>
  <c r="AC997" i="6"/>
  <c r="AC998" i="6"/>
  <c r="AC999" i="6"/>
  <c r="AC1000" i="6"/>
  <c r="AH12" i="10"/>
  <c r="AH13" i="10"/>
  <c r="AH20" i="10"/>
  <c r="AH21" i="10"/>
  <c r="AH28" i="10"/>
  <c r="AH29" i="10"/>
  <c r="AH34" i="10"/>
  <c r="AH35" i="10"/>
  <c r="AH36" i="10"/>
  <c r="AH37" i="10"/>
  <c r="AH44" i="10"/>
  <c r="AH45" i="10"/>
  <c r="AH52" i="10"/>
  <c r="AH53" i="10"/>
  <c r="AH60" i="10"/>
  <c r="AH61" i="10"/>
  <c r="AH66" i="10"/>
  <c r="AH67" i="10"/>
  <c r="AH68" i="10"/>
  <c r="AH69" i="10"/>
  <c r="AH76" i="10"/>
  <c r="AH77" i="10"/>
  <c r="AH84" i="10"/>
  <c r="AH85" i="10"/>
  <c r="AH92" i="10"/>
  <c r="AH93" i="10"/>
  <c r="AH98" i="10"/>
  <c r="AH99" i="10"/>
  <c r="AH100" i="10"/>
  <c r="AH101" i="10"/>
  <c r="AH108" i="10"/>
  <c r="AH109" i="10"/>
  <c r="AH116" i="10"/>
  <c r="AH117" i="10"/>
  <c r="AH124" i="10"/>
  <c r="AH125" i="10"/>
  <c r="AH130" i="10"/>
  <c r="AH131" i="10"/>
  <c r="AH132" i="10"/>
  <c r="AH133" i="10"/>
  <c r="AH140" i="10"/>
  <c r="AH141" i="10"/>
  <c r="AH148" i="10"/>
  <c r="AH149" i="10"/>
  <c r="AH156" i="10"/>
  <c r="AH157" i="10"/>
  <c r="AH162" i="10"/>
  <c r="AH163" i="10"/>
  <c r="AH164" i="10"/>
  <c r="AH165" i="10"/>
  <c r="AH172" i="10"/>
  <c r="AH173" i="10"/>
  <c r="AH180" i="10"/>
  <c r="AH181" i="10"/>
  <c r="AH188" i="10"/>
  <c r="AH189" i="10"/>
  <c r="AH194" i="10"/>
  <c r="AH195" i="10"/>
  <c r="AH196" i="10"/>
  <c r="AH197" i="10"/>
  <c r="AH204" i="10"/>
  <c r="AH205" i="10"/>
  <c r="AH212" i="10"/>
  <c r="AH213" i="10"/>
  <c r="AH220" i="10"/>
  <c r="AH221" i="10"/>
  <c r="AH226" i="10"/>
  <c r="AH227" i="10"/>
  <c r="AH228" i="10"/>
  <c r="AH229" i="10"/>
  <c r="AH236" i="10"/>
  <c r="AH237" i="10"/>
  <c r="AH244" i="10"/>
  <c r="AH245" i="10"/>
  <c r="AH252" i="10"/>
  <c r="AH253" i="10"/>
  <c r="AH258" i="10"/>
  <c r="AH259" i="10"/>
  <c r="AH260" i="10"/>
  <c r="AH261" i="10"/>
  <c r="AH268" i="10"/>
  <c r="AH269" i="10"/>
  <c r="AH276" i="10"/>
  <c r="AH277" i="10"/>
  <c r="AH284" i="10"/>
  <c r="AH285" i="10"/>
  <c r="AH290" i="10"/>
  <c r="AH291" i="10"/>
  <c r="AH292" i="10"/>
  <c r="AH293" i="10"/>
  <c r="AH300" i="10"/>
  <c r="AH301" i="10"/>
  <c r="AH308" i="10"/>
  <c r="AH309" i="10"/>
  <c r="AH316" i="10"/>
  <c r="AH317" i="10"/>
  <c r="AH322" i="10"/>
  <c r="AH323" i="10"/>
  <c r="AH324" i="10"/>
  <c r="AH325" i="10"/>
  <c r="AH332" i="10"/>
  <c r="AH333" i="10"/>
  <c r="AH340" i="10"/>
  <c r="AH341" i="10"/>
  <c r="AH348" i="10"/>
  <c r="AH349" i="10"/>
  <c r="AH354" i="10"/>
  <c r="AH356" i="10"/>
  <c r="AH357" i="10"/>
  <c r="AH364" i="10"/>
  <c r="AH365" i="10"/>
  <c r="AH372" i="10"/>
  <c r="AH373" i="10"/>
  <c r="AH380" i="10"/>
  <c r="AH381" i="10"/>
  <c r="AH386" i="10"/>
  <c r="AH388" i="10"/>
  <c r="AH389" i="10"/>
  <c r="AH396" i="10"/>
  <c r="AH397" i="10"/>
  <c r="AH404" i="10"/>
  <c r="AH405" i="10"/>
  <c r="AH412" i="10"/>
  <c r="AH413" i="10"/>
  <c r="AH418" i="10"/>
  <c r="AH420" i="10"/>
  <c r="AH421" i="10"/>
  <c r="AH428" i="10"/>
  <c r="AH429" i="10"/>
  <c r="AH436" i="10"/>
  <c r="AH437" i="10"/>
  <c r="AH444" i="10"/>
  <c r="AH445" i="10"/>
  <c r="AH450" i="10"/>
  <c r="AH452" i="10"/>
  <c r="AH453" i="10"/>
  <c r="AH460" i="10"/>
  <c r="AH461" i="10"/>
  <c r="AH468" i="10"/>
  <c r="AH469" i="10"/>
  <c r="AH476" i="10"/>
  <c r="AH477" i="10"/>
  <c r="AH482" i="10"/>
  <c r="AH484" i="10"/>
  <c r="AH485" i="10"/>
  <c r="AH492" i="10"/>
  <c r="AH493" i="10"/>
  <c r="AH500" i="10"/>
  <c r="AH501" i="10"/>
  <c r="AH508" i="10"/>
  <c r="AH509" i="10"/>
  <c r="AH514" i="10"/>
  <c r="AH516" i="10"/>
  <c r="AH517" i="10"/>
  <c r="AH524" i="10"/>
  <c r="AH525" i="10"/>
  <c r="AH532" i="10"/>
  <c r="AH533" i="10"/>
  <c r="AH540" i="10"/>
  <c r="AH541" i="10"/>
  <c r="AH546" i="10"/>
  <c r="AH548" i="10"/>
  <c r="AH549" i="10"/>
  <c r="AH556" i="10"/>
  <c r="AH557" i="10"/>
  <c r="AH564" i="10"/>
  <c r="AH565" i="10"/>
  <c r="AH572" i="10"/>
  <c r="AH573" i="10"/>
  <c r="AH578" i="10"/>
  <c r="AH580" i="10"/>
  <c r="AH581" i="10"/>
  <c r="AH588" i="10"/>
  <c r="AH589" i="10"/>
  <c r="AH596" i="10"/>
  <c r="AH597" i="10"/>
  <c r="AH604" i="10"/>
  <c r="AH605" i="10"/>
  <c r="AH610" i="10"/>
  <c r="AH612" i="10"/>
  <c r="AH613" i="10"/>
  <c r="AH620" i="10"/>
  <c r="AH621" i="10"/>
  <c r="AH628" i="10"/>
  <c r="AH629" i="10"/>
  <c r="AH636" i="10"/>
  <c r="AH637" i="10"/>
  <c r="AH642" i="10"/>
  <c r="AH644" i="10"/>
  <c r="AH645" i="10"/>
  <c r="AH652" i="10"/>
  <c r="AH653" i="10"/>
  <c r="AH660" i="10"/>
  <c r="AH661" i="10"/>
  <c r="AH668" i="10"/>
  <c r="AH669" i="10"/>
  <c r="AH674" i="10"/>
  <c r="AH676" i="10"/>
  <c r="AH677" i="10"/>
  <c r="AH684" i="10"/>
  <c r="AH685" i="10"/>
  <c r="AH8" i="10"/>
  <c r="AH9" i="10"/>
  <c r="AH10" i="10"/>
  <c r="AH11" i="10"/>
  <c r="AH14" i="10"/>
  <c r="AH15" i="10"/>
  <c r="AH16" i="10"/>
  <c r="AH17" i="10"/>
  <c r="AH18" i="10"/>
  <c r="AH19" i="10"/>
  <c r="AH22" i="10"/>
  <c r="AH23" i="10"/>
  <c r="AH24" i="10"/>
  <c r="AH25" i="10"/>
  <c r="AH26" i="10"/>
  <c r="AH27" i="10"/>
  <c r="AH30" i="10"/>
  <c r="AH31" i="10"/>
  <c r="AH32" i="10"/>
  <c r="AH33" i="10"/>
  <c r="AH38" i="10"/>
  <c r="AH39" i="10"/>
  <c r="AH40" i="10"/>
  <c r="AH41" i="10"/>
  <c r="AH42" i="10"/>
  <c r="AH43" i="10"/>
  <c r="AH46" i="10"/>
  <c r="AH47" i="10"/>
  <c r="AH48" i="10"/>
  <c r="AH49" i="10"/>
  <c r="AH50" i="10"/>
  <c r="AH51" i="10"/>
  <c r="AH54" i="10"/>
  <c r="AH55" i="10"/>
  <c r="AH56" i="10"/>
  <c r="AH57" i="10"/>
  <c r="AH58" i="10"/>
  <c r="AH59" i="10"/>
  <c r="AH62" i="10"/>
  <c r="AH63" i="10"/>
  <c r="AH64" i="10"/>
  <c r="AH65" i="10"/>
  <c r="AH70" i="10"/>
  <c r="AH71" i="10"/>
  <c r="AH72" i="10"/>
  <c r="AH73" i="10"/>
  <c r="AH74" i="10"/>
  <c r="AH75" i="10"/>
  <c r="AH78" i="10"/>
  <c r="AH79" i="10"/>
  <c r="AH80" i="10"/>
  <c r="AH81" i="10"/>
  <c r="AH82" i="10"/>
  <c r="AH83" i="10"/>
  <c r="AH86" i="10"/>
  <c r="AH87" i="10"/>
  <c r="AH88" i="10"/>
  <c r="AH89" i="10"/>
  <c r="AH90" i="10"/>
  <c r="AH91" i="10"/>
  <c r="AH94" i="10"/>
  <c r="AH95" i="10"/>
  <c r="AH96" i="10"/>
  <c r="AH97" i="10"/>
  <c r="AH102" i="10"/>
  <c r="AH103" i="10"/>
  <c r="AH104" i="10"/>
  <c r="AH105" i="10"/>
  <c r="AH106" i="10"/>
  <c r="AH107" i="10"/>
  <c r="AH110" i="10"/>
  <c r="AH111" i="10"/>
  <c r="AH112" i="10"/>
  <c r="AH113" i="10"/>
  <c r="AH114" i="10"/>
  <c r="AH115" i="10"/>
  <c r="AH118" i="10"/>
  <c r="AH119" i="10"/>
  <c r="AH120" i="10"/>
  <c r="AH121" i="10"/>
  <c r="AH122" i="10"/>
  <c r="AH123" i="10"/>
  <c r="AH126" i="10"/>
  <c r="AH127" i="10"/>
  <c r="AH128" i="10"/>
  <c r="AH129" i="10"/>
  <c r="AH134" i="10"/>
  <c r="AH135" i="10"/>
  <c r="AH136" i="10"/>
  <c r="AH137" i="10"/>
  <c r="AH138" i="10"/>
  <c r="AH139" i="10"/>
  <c r="AH142" i="10"/>
  <c r="AH143" i="10"/>
  <c r="AH144" i="10"/>
  <c r="AH145" i="10"/>
  <c r="AH146" i="10"/>
  <c r="AH147" i="10"/>
  <c r="AH150" i="10"/>
  <c r="AH151" i="10"/>
  <c r="AH152" i="10"/>
  <c r="AH153" i="10"/>
  <c r="AH154" i="10"/>
  <c r="AH155" i="10"/>
  <c r="AH158" i="10"/>
  <c r="AH159" i="10"/>
  <c r="AH160" i="10"/>
  <c r="AH161" i="10"/>
  <c r="AH166" i="10"/>
  <c r="AH167" i="10"/>
  <c r="AH168" i="10"/>
  <c r="AH169" i="10"/>
  <c r="AH170" i="10"/>
  <c r="AH171" i="10"/>
  <c r="AH174" i="10"/>
  <c r="AH175" i="10"/>
  <c r="AH176" i="10"/>
  <c r="AH177" i="10"/>
  <c r="AH178" i="10"/>
  <c r="AH179" i="10"/>
  <c r="AH182" i="10"/>
  <c r="AH183" i="10"/>
  <c r="AH184" i="10"/>
  <c r="AH185" i="10"/>
  <c r="AH186" i="10"/>
  <c r="AH187" i="10"/>
  <c r="AH190" i="10"/>
  <c r="AH191" i="10"/>
  <c r="AH192" i="10"/>
  <c r="AH193" i="10"/>
  <c r="AH198" i="10"/>
  <c r="AH199" i="10"/>
  <c r="AH200" i="10"/>
  <c r="AH201" i="10"/>
  <c r="AH202" i="10"/>
  <c r="AH203" i="10"/>
  <c r="AH206" i="10"/>
  <c r="AH207" i="10"/>
  <c r="AH208" i="10"/>
  <c r="AH209" i="10"/>
  <c r="AH210" i="10"/>
  <c r="AH211" i="10"/>
  <c r="AH214" i="10"/>
  <c r="AH215" i="10"/>
  <c r="AH216" i="10"/>
  <c r="AH217" i="10"/>
  <c r="AH218" i="10"/>
  <c r="AH219" i="10"/>
  <c r="AH222" i="10"/>
  <c r="AH223" i="10"/>
  <c r="AH224" i="10"/>
  <c r="AH225" i="10"/>
  <c r="AH230" i="10"/>
  <c r="AH231" i="10"/>
  <c r="AH232" i="10"/>
  <c r="AH233" i="10"/>
  <c r="AH234" i="10"/>
  <c r="AH235" i="10"/>
  <c r="AH238" i="10"/>
  <c r="AH239" i="10"/>
  <c r="AH240" i="10"/>
  <c r="AH241" i="10"/>
  <c r="AH242" i="10"/>
  <c r="AH243" i="10"/>
  <c r="AH246" i="10"/>
  <c r="AH247" i="10"/>
  <c r="AH248" i="10"/>
  <c r="AH249" i="10"/>
  <c r="AH250" i="10"/>
  <c r="AH251" i="10"/>
  <c r="AH254" i="10"/>
  <c r="AH255" i="10"/>
  <c r="AH256" i="10"/>
  <c r="AH257" i="10"/>
  <c r="AH262" i="10"/>
  <c r="AH263" i="10"/>
  <c r="AH264" i="10"/>
  <c r="AH265" i="10"/>
  <c r="AH266" i="10"/>
  <c r="AH267" i="10"/>
  <c r="AH270" i="10"/>
  <c r="AH271" i="10"/>
  <c r="AH272" i="10"/>
  <c r="AH273" i="10"/>
  <c r="AH274" i="10"/>
  <c r="AH275" i="10"/>
  <c r="AH278" i="10"/>
  <c r="AH279" i="10"/>
  <c r="AH280" i="10"/>
  <c r="AH281" i="10"/>
  <c r="AH282" i="10"/>
  <c r="AH283" i="10"/>
  <c r="AH286" i="10"/>
  <c r="AH287" i="10"/>
  <c r="AH288" i="10"/>
  <c r="AH289" i="10"/>
  <c r="AH294" i="10"/>
  <c r="AH295" i="10"/>
  <c r="AH296" i="10"/>
  <c r="AH297" i="10"/>
  <c r="AH298" i="10"/>
  <c r="AH299" i="10"/>
  <c r="AH302" i="10"/>
  <c r="AH303" i="10"/>
  <c r="AH304" i="10"/>
  <c r="AH305" i="10"/>
  <c r="AH306" i="10"/>
  <c r="AH307" i="10"/>
  <c r="AH310" i="10"/>
  <c r="AH311" i="10"/>
  <c r="AH312" i="10"/>
  <c r="AH313" i="10"/>
  <c r="AH314" i="10"/>
  <c r="AH315" i="10"/>
  <c r="AH318" i="10"/>
  <c r="AH319" i="10"/>
  <c r="AH320" i="10"/>
  <c r="AH321" i="10"/>
  <c r="AH326" i="10"/>
  <c r="AH327" i="10"/>
  <c r="AH328" i="10"/>
  <c r="AH329" i="10"/>
  <c r="AH330" i="10"/>
  <c r="AH331" i="10"/>
  <c r="AH334" i="10"/>
  <c r="AH335" i="10"/>
  <c r="AH336" i="10"/>
  <c r="AH337" i="10"/>
  <c r="AH338" i="10"/>
  <c r="AH339" i="10"/>
  <c r="AH342" i="10"/>
  <c r="AH343" i="10"/>
  <c r="AH344" i="10"/>
  <c r="AH345" i="10"/>
  <c r="AH346" i="10"/>
  <c r="AH347" i="10"/>
  <c r="AH350" i="10"/>
  <c r="AH351" i="10"/>
  <c r="AH352" i="10"/>
  <c r="AH353" i="10"/>
  <c r="AH355" i="10"/>
  <c r="AH358" i="10"/>
  <c r="AH359" i="10"/>
  <c r="AH360" i="10"/>
  <c r="AH361" i="10"/>
  <c r="AH362" i="10"/>
  <c r="AH363" i="10"/>
  <c r="AH366" i="10"/>
  <c r="AH367" i="10"/>
  <c r="AH368" i="10"/>
  <c r="AH369" i="10"/>
  <c r="AH370" i="10"/>
  <c r="AH371" i="10"/>
  <c r="AH374" i="10"/>
  <c r="AH375" i="10"/>
  <c r="AH376" i="10"/>
  <c r="AH377" i="10"/>
  <c r="AH378" i="10"/>
  <c r="AH379" i="10"/>
  <c r="AH382" i="10"/>
  <c r="AH383" i="10"/>
  <c r="AH384" i="10"/>
  <c r="AH385" i="10"/>
  <c r="AH387" i="10"/>
  <c r="AH390" i="10"/>
  <c r="AH391" i="10"/>
  <c r="AH392" i="10"/>
  <c r="AH393" i="10"/>
  <c r="AH394" i="10"/>
  <c r="AH395" i="10"/>
  <c r="AH398" i="10"/>
  <c r="AH399" i="10"/>
  <c r="AH400" i="10"/>
  <c r="AH401" i="10"/>
  <c r="AH402" i="10"/>
  <c r="AH403" i="10"/>
  <c r="AH406" i="10"/>
  <c r="AH407" i="10"/>
  <c r="AH408" i="10"/>
  <c r="AH409" i="10"/>
  <c r="AH410" i="10"/>
  <c r="AH411" i="10"/>
  <c r="AH414" i="10"/>
  <c r="AH415" i="10"/>
  <c r="AH416" i="10"/>
  <c r="AH417" i="10"/>
  <c r="AH419" i="10"/>
  <c r="AH422" i="10"/>
  <c r="AH423" i="10"/>
  <c r="AH424" i="10"/>
  <c r="AH425" i="10"/>
  <c r="AH426" i="10"/>
  <c r="AH427" i="10"/>
  <c r="AH430" i="10"/>
  <c r="AH431" i="10"/>
  <c r="AH432" i="10"/>
  <c r="AH433" i="10"/>
  <c r="AH434" i="10"/>
  <c r="AH435" i="10"/>
  <c r="AH438" i="10"/>
  <c r="AH439" i="10"/>
  <c r="AH440" i="10"/>
  <c r="AH441" i="10"/>
  <c r="AH442" i="10"/>
  <c r="AH443" i="10"/>
  <c r="AH446" i="10"/>
  <c r="AH447" i="10"/>
  <c r="AH448" i="10"/>
  <c r="AH449" i="10"/>
  <c r="AH451" i="10"/>
  <c r="AH454" i="10"/>
  <c r="AH455" i="10"/>
  <c r="AH456" i="10"/>
  <c r="AH457" i="10"/>
  <c r="AH458" i="10"/>
  <c r="AH459" i="10"/>
  <c r="AH462" i="10"/>
  <c r="AH463" i="10"/>
  <c r="AH464" i="10"/>
  <c r="AH465" i="10"/>
  <c r="AH466" i="10"/>
  <c r="AH467" i="10"/>
  <c r="AH470" i="10"/>
  <c r="AH471" i="10"/>
  <c r="AH472" i="10"/>
  <c r="AH473" i="10"/>
  <c r="AH474" i="10"/>
  <c r="AH475" i="10"/>
  <c r="AH478" i="10"/>
  <c r="AH479" i="10"/>
  <c r="AH480" i="10"/>
  <c r="AH481" i="10"/>
  <c r="AH483" i="10"/>
  <c r="AH486" i="10"/>
  <c r="AH487" i="10"/>
  <c r="AH488" i="10"/>
  <c r="AH489" i="10"/>
  <c r="AH490" i="10"/>
  <c r="AH491" i="10"/>
  <c r="AH494" i="10"/>
  <c r="AH495" i="10"/>
  <c r="AH496" i="10"/>
  <c r="AH497" i="10"/>
  <c r="AH498" i="10"/>
  <c r="AH499" i="10"/>
  <c r="AH502" i="10"/>
  <c r="AH503" i="10"/>
  <c r="AH504" i="10"/>
  <c r="AH505" i="10"/>
  <c r="AH506" i="10"/>
  <c r="AH507" i="10"/>
  <c r="AH510" i="10"/>
  <c r="AH511" i="10"/>
  <c r="AH512" i="10"/>
  <c r="AH513" i="10"/>
  <c r="AH515" i="10"/>
  <c r="AH518" i="10"/>
  <c r="AH519" i="10"/>
  <c r="AH520" i="10"/>
  <c r="AH521" i="10"/>
  <c r="AH522" i="10"/>
  <c r="AH523" i="10"/>
  <c r="AH526" i="10"/>
  <c r="AH527" i="10"/>
  <c r="AH528" i="10"/>
  <c r="AH529" i="10"/>
  <c r="AH530" i="10"/>
  <c r="AH531" i="10"/>
  <c r="AH534" i="10"/>
  <c r="AH535" i="10"/>
  <c r="AH536" i="10"/>
  <c r="AH537" i="10"/>
  <c r="AH538" i="10"/>
  <c r="AH539" i="10"/>
  <c r="AH542" i="10"/>
  <c r="AH543" i="10"/>
  <c r="AH544" i="10"/>
  <c r="AH545" i="10"/>
  <c r="AH547" i="10"/>
  <c r="AH550" i="10"/>
  <c r="AH551" i="10"/>
  <c r="AH552" i="10"/>
  <c r="AH553" i="10"/>
  <c r="AH554" i="10"/>
  <c r="AH555" i="10"/>
  <c r="AH558" i="10"/>
  <c r="AH559" i="10"/>
  <c r="AH560" i="10"/>
  <c r="AH561" i="10"/>
  <c r="AH562" i="10"/>
  <c r="AH563" i="10"/>
  <c r="AH566" i="10"/>
  <c r="AH567" i="10"/>
  <c r="AH568" i="10"/>
  <c r="AH569" i="10"/>
  <c r="AH570" i="10"/>
  <c r="AH571" i="10"/>
  <c r="AH574" i="10"/>
  <c r="AH575" i="10"/>
  <c r="AH576" i="10"/>
  <c r="AH577" i="10"/>
  <c r="AH579" i="10"/>
  <c r="AH582" i="10"/>
  <c r="AH583" i="10"/>
  <c r="AH584" i="10"/>
  <c r="AH585" i="10"/>
  <c r="AH586" i="10"/>
  <c r="AH587" i="10"/>
  <c r="AH590" i="10"/>
  <c r="AH591" i="10"/>
  <c r="AH592" i="10"/>
  <c r="AH593" i="10"/>
  <c r="AH594" i="10"/>
  <c r="AH595" i="10"/>
  <c r="AH598" i="10"/>
  <c r="AH599" i="10"/>
  <c r="AH600" i="10"/>
  <c r="AH601" i="10"/>
  <c r="AH602" i="10"/>
  <c r="AH603" i="10"/>
  <c r="AH606" i="10"/>
  <c r="AH607" i="10"/>
  <c r="AH608" i="10"/>
  <c r="AH609" i="10"/>
  <c r="AH611" i="10"/>
  <c r="AH614" i="10"/>
  <c r="AH615" i="10"/>
  <c r="AH616" i="10"/>
  <c r="AH617" i="10"/>
  <c r="AH618" i="10"/>
  <c r="AH619" i="10"/>
  <c r="AH622" i="10"/>
  <c r="AH623" i="10"/>
  <c r="AH624" i="10"/>
  <c r="AH625" i="10"/>
  <c r="AH626" i="10"/>
  <c r="AH627" i="10"/>
  <c r="AH630" i="10"/>
  <c r="AH631" i="10"/>
  <c r="AH632" i="10"/>
  <c r="AH633" i="10"/>
  <c r="AH634" i="10"/>
  <c r="AH635" i="10"/>
  <c r="AH638" i="10"/>
  <c r="AH639" i="10"/>
  <c r="AH640" i="10"/>
  <c r="AH641" i="10"/>
  <c r="AH643" i="10"/>
  <c r="AH646" i="10"/>
  <c r="AH647" i="10"/>
  <c r="AH648" i="10"/>
  <c r="AH649" i="10"/>
  <c r="AH650" i="10"/>
  <c r="AH651" i="10"/>
  <c r="AH654" i="10"/>
  <c r="AH655" i="10"/>
  <c r="AH656" i="10"/>
  <c r="AH657" i="10"/>
  <c r="AH658" i="10"/>
  <c r="AH659" i="10"/>
  <c r="AH662" i="10"/>
  <c r="AH663" i="10"/>
  <c r="AH664" i="10"/>
  <c r="AH665" i="10"/>
  <c r="AH666" i="10"/>
  <c r="AH667" i="10"/>
  <c r="AH670" i="10"/>
  <c r="AH671" i="10"/>
  <c r="AH672" i="10"/>
  <c r="AH673" i="10"/>
  <c r="AH675" i="10"/>
  <c r="AH678" i="10"/>
  <c r="AH679" i="10"/>
  <c r="AH680" i="10"/>
  <c r="AH681" i="10"/>
  <c r="AH682" i="10"/>
  <c r="AH683" i="10"/>
  <c r="AH686" i="10"/>
  <c r="AH687" i="10"/>
  <c r="AH688" i="10"/>
  <c r="AH689" i="10"/>
  <c r="AH690" i="10"/>
  <c r="AH691" i="10"/>
  <c r="AH692" i="10"/>
  <c r="AH693" i="10"/>
  <c r="AH694" i="10"/>
  <c r="AH695" i="10"/>
  <c r="AH696" i="10"/>
  <c r="AH697" i="10"/>
  <c r="AH698" i="10"/>
  <c r="AH699" i="10"/>
  <c r="AH700" i="10"/>
  <c r="AH701" i="10"/>
  <c r="AH702" i="10"/>
  <c r="AH703" i="10"/>
  <c r="AH704" i="10"/>
  <c r="AH705" i="10"/>
  <c r="AH706" i="10"/>
  <c r="AH707" i="10"/>
  <c r="AH708" i="10"/>
  <c r="AH709" i="10"/>
  <c r="AH710" i="10"/>
  <c r="AH711" i="10"/>
  <c r="AH712" i="10"/>
  <c r="AH713" i="10"/>
  <c r="AH714" i="10"/>
  <c r="AH715" i="10"/>
  <c r="AH716" i="10"/>
  <c r="AH717" i="10"/>
  <c r="AH718" i="10"/>
  <c r="AH719" i="10"/>
  <c r="AH720" i="10"/>
  <c r="AH721" i="10"/>
  <c r="AH722" i="10"/>
  <c r="AH723" i="10"/>
  <c r="AH724" i="10"/>
  <c r="AH725" i="10"/>
  <c r="AH726" i="10"/>
  <c r="AH727" i="10"/>
  <c r="AH728" i="10"/>
  <c r="AH729" i="10"/>
  <c r="AH730" i="10"/>
  <c r="AH731" i="10"/>
  <c r="AH732" i="10"/>
  <c r="AH733" i="10"/>
  <c r="AH734" i="10"/>
  <c r="AH735" i="10"/>
  <c r="AH736" i="10"/>
  <c r="AH737" i="10"/>
  <c r="AH738" i="10"/>
  <c r="AH739" i="10"/>
  <c r="AH740" i="10"/>
  <c r="AH741" i="10"/>
  <c r="AH742" i="10"/>
  <c r="AH743" i="10"/>
  <c r="AH744" i="10"/>
  <c r="AH745" i="10"/>
  <c r="AH746" i="10"/>
  <c r="AH747" i="10"/>
  <c r="AH748" i="10"/>
  <c r="AH749" i="10"/>
  <c r="AH750" i="10"/>
  <c r="AH751" i="10"/>
  <c r="AH752" i="10"/>
  <c r="AH753" i="10"/>
  <c r="AH754" i="10"/>
  <c r="AH755" i="10"/>
  <c r="AH756" i="10"/>
  <c r="AH757" i="10"/>
  <c r="AH758" i="10"/>
  <c r="AH759" i="10"/>
  <c r="AH760" i="10"/>
  <c r="AH761" i="10"/>
  <c r="AH762" i="10"/>
  <c r="AH763" i="10"/>
  <c r="AH764" i="10"/>
  <c r="AH765" i="10"/>
  <c r="AH766" i="10"/>
  <c r="AH767" i="10"/>
  <c r="AH768" i="10"/>
  <c r="AH769" i="10"/>
  <c r="AH770" i="10"/>
  <c r="AH771" i="10"/>
  <c r="AH772" i="10"/>
  <c r="AH773" i="10"/>
  <c r="AH774" i="10"/>
  <c r="AH775" i="10"/>
  <c r="AH776" i="10"/>
  <c r="AH777" i="10"/>
  <c r="AH778" i="10"/>
  <c r="AH779" i="10"/>
  <c r="AH780" i="10"/>
  <c r="AH781" i="10"/>
  <c r="AH782" i="10"/>
  <c r="AH783" i="10"/>
  <c r="AH784" i="10"/>
  <c r="AH785" i="10"/>
  <c r="AH786" i="10"/>
  <c r="AH787" i="10"/>
  <c r="AH788" i="10"/>
  <c r="AH789" i="10"/>
  <c r="AH790" i="10"/>
  <c r="AH791" i="10"/>
  <c r="AH792" i="10"/>
  <c r="AH793" i="10"/>
  <c r="AH794" i="10"/>
  <c r="AH795" i="10"/>
  <c r="AH796" i="10"/>
  <c r="AH797" i="10"/>
  <c r="AH798" i="10"/>
  <c r="AH799" i="10"/>
  <c r="AH800" i="10"/>
  <c r="AH801" i="10"/>
  <c r="AH802" i="10"/>
  <c r="AH803" i="10"/>
  <c r="AH804" i="10"/>
  <c r="AH805" i="10"/>
  <c r="AH806" i="10"/>
  <c r="AH807" i="10"/>
  <c r="AH808" i="10"/>
  <c r="AH809" i="10"/>
  <c r="AH810" i="10"/>
  <c r="AH811" i="10"/>
  <c r="AH812" i="10"/>
  <c r="AH813" i="10"/>
  <c r="AH814" i="10"/>
  <c r="AH815" i="10"/>
  <c r="AH816" i="10"/>
  <c r="AH817" i="10"/>
  <c r="AH818" i="10"/>
  <c r="AH819" i="10"/>
  <c r="AH820" i="10"/>
  <c r="AH821" i="10"/>
  <c r="AH822" i="10"/>
  <c r="AH823" i="10"/>
  <c r="AH824" i="10"/>
  <c r="AH825" i="10"/>
  <c r="AH826" i="10"/>
  <c r="AH827" i="10"/>
  <c r="AH828" i="10"/>
  <c r="AH829" i="10"/>
  <c r="AH830" i="10"/>
  <c r="AH831" i="10"/>
  <c r="AH832" i="10"/>
  <c r="AH833" i="10"/>
  <c r="AH834" i="10"/>
  <c r="AH835" i="10"/>
  <c r="AH836" i="10"/>
  <c r="AH837" i="10"/>
  <c r="AH838" i="10"/>
  <c r="AH839" i="10"/>
  <c r="AH840" i="10"/>
  <c r="AH841" i="10"/>
  <c r="AH842" i="10"/>
  <c r="AH843" i="10"/>
  <c r="AH844" i="10"/>
  <c r="AH845" i="10"/>
  <c r="AH846" i="10"/>
  <c r="AH847" i="10"/>
  <c r="AH848" i="10"/>
  <c r="AH849" i="10"/>
  <c r="AH850" i="10"/>
  <c r="AH851" i="10"/>
  <c r="AH852" i="10"/>
  <c r="AH853" i="10"/>
  <c r="AH854" i="10"/>
  <c r="AH855" i="10"/>
  <c r="AH856" i="10"/>
  <c r="AH857" i="10"/>
  <c r="AH858" i="10"/>
  <c r="AH859" i="10"/>
  <c r="AH860" i="10"/>
  <c r="AH861" i="10"/>
  <c r="AH862" i="10"/>
  <c r="AH863" i="10"/>
  <c r="AH864" i="10"/>
  <c r="AH865" i="10"/>
  <c r="AH866" i="10"/>
  <c r="AH867" i="10"/>
  <c r="AH868" i="10"/>
  <c r="AH869" i="10"/>
  <c r="AH870" i="10"/>
  <c r="AH871" i="10"/>
  <c r="AH872" i="10"/>
  <c r="AH873" i="10"/>
  <c r="AH874" i="10"/>
  <c r="AH875" i="10"/>
  <c r="AH876" i="10"/>
  <c r="AH877" i="10"/>
  <c r="AH878" i="10"/>
  <c r="AH879" i="10"/>
  <c r="AH880" i="10"/>
  <c r="AH881" i="10"/>
  <c r="AH882" i="10"/>
  <c r="AH883" i="10"/>
  <c r="AH884" i="10"/>
  <c r="AH885" i="10"/>
  <c r="AH886" i="10"/>
  <c r="AH887" i="10"/>
  <c r="AH888" i="10"/>
  <c r="AH889" i="10"/>
  <c r="AH890" i="10"/>
  <c r="AH891" i="10"/>
  <c r="AH892" i="10"/>
  <c r="AH893" i="10"/>
  <c r="AH894" i="10"/>
  <c r="AH895" i="10"/>
  <c r="AH896" i="10"/>
  <c r="AH897" i="10"/>
  <c r="AH898" i="10"/>
  <c r="AH899" i="10"/>
  <c r="AH900" i="10"/>
  <c r="AH901" i="10"/>
  <c r="AH902" i="10"/>
  <c r="AH903" i="10"/>
  <c r="AH904" i="10"/>
  <c r="AH905" i="10"/>
  <c r="AH906" i="10"/>
  <c r="AH907" i="10"/>
  <c r="AH908" i="10"/>
  <c r="AH909" i="10"/>
  <c r="AH910" i="10"/>
  <c r="AH911" i="10"/>
  <c r="AH912" i="10"/>
  <c r="AH913" i="10"/>
  <c r="AH914" i="10"/>
  <c r="AH915" i="10"/>
  <c r="AH916" i="10"/>
  <c r="AH917" i="10"/>
  <c r="AH918" i="10"/>
  <c r="AH919" i="10"/>
  <c r="AH920" i="10"/>
  <c r="AH921" i="10"/>
  <c r="AH922" i="10"/>
  <c r="AH923" i="10"/>
  <c r="AH924" i="10"/>
  <c r="AH925" i="10"/>
  <c r="AH926" i="10"/>
  <c r="AH927" i="10"/>
  <c r="AH928" i="10"/>
  <c r="AH929" i="10"/>
  <c r="AH930" i="10"/>
  <c r="AH931" i="10"/>
  <c r="AH932" i="10"/>
  <c r="AH933" i="10"/>
  <c r="AH934" i="10"/>
  <c r="AH935" i="10"/>
  <c r="AH936" i="10"/>
  <c r="AH937" i="10"/>
  <c r="AH938" i="10"/>
  <c r="AH939" i="10"/>
  <c r="AH940" i="10"/>
  <c r="AH941" i="10"/>
  <c r="AH942" i="10"/>
  <c r="AH943" i="10"/>
  <c r="AH944" i="10"/>
  <c r="AH945" i="10"/>
  <c r="AH946" i="10"/>
  <c r="AH947" i="10"/>
  <c r="AH948" i="10"/>
  <c r="AH949" i="10"/>
  <c r="AH950" i="10"/>
  <c r="AH951" i="10"/>
  <c r="AH952" i="10"/>
  <c r="AH953" i="10"/>
  <c r="AH954" i="10"/>
  <c r="AH955" i="10"/>
  <c r="AH956" i="10"/>
  <c r="AH957" i="10"/>
  <c r="AH958" i="10"/>
  <c r="AH959" i="10"/>
  <c r="AH960" i="10"/>
  <c r="AH961" i="10"/>
  <c r="AH962" i="10"/>
  <c r="AH963" i="10"/>
  <c r="AH964" i="10"/>
  <c r="AH965" i="10"/>
  <c r="AH966" i="10"/>
  <c r="AH967" i="10"/>
  <c r="AH968" i="10"/>
  <c r="AH969" i="10"/>
  <c r="AH970" i="10"/>
  <c r="AH971" i="10"/>
  <c r="AH972" i="10"/>
  <c r="AH973" i="10"/>
  <c r="AH974" i="10"/>
  <c r="AH975" i="10"/>
  <c r="AH976" i="10"/>
  <c r="AH977" i="10"/>
  <c r="AH978" i="10"/>
  <c r="AH979" i="10"/>
  <c r="AH980" i="10"/>
  <c r="AH981" i="10"/>
  <c r="AH982" i="10"/>
  <c r="AH983" i="10"/>
  <c r="AH984" i="10"/>
  <c r="AH985" i="10"/>
  <c r="AH986" i="10"/>
  <c r="AH987" i="10"/>
  <c r="AH988" i="10"/>
  <c r="AH989" i="10"/>
  <c r="AH990" i="10"/>
  <c r="AH991" i="10"/>
  <c r="AH992" i="10"/>
  <c r="AH993" i="10"/>
  <c r="AH994" i="10"/>
  <c r="AH995" i="10"/>
  <c r="AH996" i="10"/>
  <c r="AH997" i="10"/>
  <c r="AH998" i="10"/>
  <c r="AH999" i="10"/>
  <c r="AH1000" i="10"/>
  <c r="AG6" i="10"/>
  <c r="AG7" i="10"/>
  <c r="AH7" i="10" s="1"/>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794" i="10"/>
  <c r="AG795" i="10"/>
  <c r="AG796" i="10"/>
  <c r="AG797" i="10"/>
  <c r="AG798" i="10"/>
  <c r="AG799" i="10"/>
  <c r="AG800" i="10"/>
  <c r="AG801" i="10"/>
  <c r="AG802" i="10"/>
  <c r="AG803" i="10"/>
  <c r="AG804" i="10"/>
  <c r="AG805" i="10"/>
  <c r="AG806" i="10"/>
  <c r="AG807" i="10"/>
  <c r="AG808" i="10"/>
  <c r="AG809" i="10"/>
  <c r="AG810" i="10"/>
  <c r="AG811" i="10"/>
  <c r="AG812" i="10"/>
  <c r="AG813" i="10"/>
  <c r="AG814" i="10"/>
  <c r="AG815" i="10"/>
  <c r="AG816" i="10"/>
  <c r="AG817" i="10"/>
  <c r="AG818" i="10"/>
  <c r="AG819" i="10"/>
  <c r="AG820" i="10"/>
  <c r="AG821" i="10"/>
  <c r="AG822" i="10"/>
  <c r="AG823" i="10"/>
  <c r="AG824" i="10"/>
  <c r="AG825" i="10"/>
  <c r="AG826" i="10"/>
  <c r="AG827" i="10"/>
  <c r="AG828" i="10"/>
  <c r="AG829" i="10"/>
  <c r="AG830" i="10"/>
  <c r="AG831" i="10"/>
  <c r="AG832" i="10"/>
  <c r="AG833" i="10"/>
  <c r="AG834" i="10"/>
  <c r="AG835" i="10"/>
  <c r="AG836" i="10"/>
  <c r="AG837" i="10"/>
  <c r="AG838" i="10"/>
  <c r="AG839" i="10"/>
  <c r="AG840" i="10"/>
  <c r="AG841" i="10"/>
  <c r="AG842" i="10"/>
  <c r="AG843" i="10"/>
  <c r="AG844" i="10"/>
  <c r="AG845" i="10"/>
  <c r="AG846" i="10"/>
  <c r="AG847" i="10"/>
  <c r="AG848" i="10"/>
  <c r="AG849" i="10"/>
  <c r="AG850" i="10"/>
  <c r="AG851" i="10"/>
  <c r="AG852" i="10"/>
  <c r="AG853" i="10"/>
  <c r="AG854" i="10"/>
  <c r="AG855" i="10"/>
  <c r="AG856" i="10"/>
  <c r="AG857" i="10"/>
  <c r="AG858" i="10"/>
  <c r="AG859" i="10"/>
  <c r="AG860" i="10"/>
  <c r="AG861" i="10"/>
  <c r="AG862" i="10"/>
  <c r="AG863" i="10"/>
  <c r="AG864" i="10"/>
  <c r="AG865" i="10"/>
  <c r="AG866" i="10"/>
  <c r="AG867" i="10"/>
  <c r="AG868" i="10"/>
  <c r="AG869" i="10"/>
  <c r="AG870" i="10"/>
  <c r="AG871" i="10"/>
  <c r="AG872" i="10"/>
  <c r="AG873" i="10"/>
  <c r="AG874" i="10"/>
  <c r="AG875" i="10"/>
  <c r="AG876" i="10"/>
  <c r="AG877" i="10"/>
  <c r="AG878" i="10"/>
  <c r="AG879" i="10"/>
  <c r="AG880" i="10"/>
  <c r="AG881" i="10"/>
  <c r="AG882" i="10"/>
  <c r="AG883" i="10"/>
  <c r="AG884" i="10"/>
  <c r="AG885" i="10"/>
  <c r="AG886" i="10"/>
  <c r="AG887" i="10"/>
  <c r="AG888" i="10"/>
  <c r="AG889" i="10"/>
  <c r="AG890" i="10"/>
  <c r="AG891" i="10"/>
  <c r="AG892" i="10"/>
  <c r="AG893" i="10"/>
  <c r="AG894" i="10"/>
  <c r="AG895" i="10"/>
  <c r="AG896" i="10"/>
  <c r="AG897" i="10"/>
  <c r="AG898" i="10"/>
  <c r="AG899" i="10"/>
  <c r="AG900" i="10"/>
  <c r="AG901" i="10"/>
  <c r="AG902" i="10"/>
  <c r="AG903" i="10"/>
  <c r="AG904" i="10"/>
  <c r="AG905" i="10"/>
  <c r="AG906" i="10"/>
  <c r="AG907" i="10"/>
  <c r="AG908" i="10"/>
  <c r="AG909" i="10"/>
  <c r="AG910" i="10"/>
  <c r="AG911" i="10"/>
  <c r="AG912" i="10"/>
  <c r="AG913" i="10"/>
  <c r="AG914" i="10"/>
  <c r="AG915" i="10"/>
  <c r="AG916" i="10"/>
  <c r="AG917" i="10"/>
  <c r="AG918" i="10"/>
  <c r="AG919" i="10"/>
  <c r="AG920" i="10"/>
  <c r="AG921" i="10"/>
  <c r="AG922" i="10"/>
  <c r="AG923" i="10"/>
  <c r="AG924" i="10"/>
  <c r="AG925" i="10"/>
  <c r="AG926" i="10"/>
  <c r="AG927" i="10"/>
  <c r="AG928" i="10"/>
  <c r="AG929" i="10"/>
  <c r="AG930" i="10"/>
  <c r="AG931" i="10"/>
  <c r="AG932" i="10"/>
  <c r="AG933" i="10"/>
  <c r="AG934" i="10"/>
  <c r="AG935" i="10"/>
  <c r="AG936" i="10"/>
  <c r="AG937" i="10"/>
  <c r="AG938" i="10"/>
  <c r="AG939" i="10"/>
  <c r="AG940" i="10"/>
  <c r="AG941" i="10"/>
  <c r="AG942" i="10"/>
  <c r="AG943" i="10"/>
  <c r="AG944" i="10"/>
  <c r="AG945" i="10"/>
  <c r="AG946" i="10"/>
  <c r="AG947" i="10"/>
  <c r="AG948" i="10"/>
  <c r="AG949" i="10"/>
  <c r="AG950" i="10"/>
  <c r="AG951" i="10"/>
  <c r="AG952" i="10"/>
  <c r="AG953" i="10"/>
  <c r="AG954" i="10"/>
  <c r="AG955" i="10"/>
  <c r="AG956" i="10"/>
  <c r="AG957" i="10"/>
  <c r="AG958" i="10"/>
  <c r="AG959" i="10"/>
  <c r="AG960" i="10"/>
  <c r="AG961" i="10"/>
  <c r="AG962" i="10"/>
  <c r="AG963" i="10"/>
  <c r="AG964" i="10"/>
  <c r="AG965" i="10"/>
  <c r="AG966" i="10"/>
  <c r="AG967" i="10"/>
  <c r="AG968" i="10"/>
  <c r="AG969" i="10"/>
  <c r="AG970" i="10"/>
  <c r="AG971" i="10"/>
  <c r="AG972" i="10"/>
  <c r="AG973" i="10"/>
  <c r="AG974" i="10"/>
  <c r="AG975" i="10"/>
  <c r="AG976" i="10"/>
  <c r="AG977" i="10"/>
  <c r="AG978" i="10"/>
  <c r="AG979" i="10"/>
  <c r="AG980" i="10"/>
  <c r="AG981" i="10"/>
  <c r="AG982" i="10"/>
  <c r="AG983" i="10"/>
  <c r="AG984" i="10"/>
  <c r="AG985" i="10"/>
  <c r="AG986" i="10"/>
  <c r="AG987" i="10"/>
  <c r="AG988" i="10"/>
  <c r="AG989" i="10"/>
  <c r="AG990" i="10"/>
  <c r="AG991" i="10"/>
  <c r="AG992" i="10"/>
  <c r="AG993" i="10"/>
  <c r="AG994" i="10"/>
  <c r="AG995" i="10"/>
  <c r="AG996" i="10"/>
  <c r="AG997" i="10"/>
  <c r="AG998" i="10"/>
  <c r="AG999" i="10"/>
  <c r="AG1000" i="10"/>
  <c r="AF6" i="10"/>
  <c r="AF7" i="10"/>
  <c r="AF8"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F52" i="10"/>
  <c r="AF53" i="10"/>
  <c r="AF54" i="10"/>
  <c r="AF55" i="10"/>
  <c r="AF56" i="10"/>
  <c r="AF57" i="10"/>
  <c r="AF58" i="10"/>
  <c r="AF59" i="10"/>
  <c r="AF60" i="10"/>
  <c r="AF61" i="10"/>
  <c r="AF62" i="10"/>
  <c r="AF63" i="10"/>
  <c r="AF64" i="10"/>
  <c r="AF65" i="10"/>
  <c r="AF66" i="10"/>
  <c r="AF67" i="10"/>
  <c r="AF68" i="10"/>
  <c r="AF69" i="10"/>
  <c r="AF70" i="10"/>
  <c r="AF71" i="10"/>
  <c r="AF72" i="10"/>
  <c r="AF73" i="10"/>
  <c r="AF74" i="10"/>
  <c r="AF75" i="10"/>
  <c r="AF76" i="10"/>
  <c r="AF77" i="10"/>
  <c r="AF78" i="10"/>
  <c r="AF79" i="10"/>
  <c r="AF80" i="10"/>
  <c r="AF81" i="10"/>
  <c r="AF82" i="10"/>
  <c r="AF83" i="10"/>
  <c r="AF84" i="10"/>
  <c r="AF85" i="10"/>
  <c r="AF86" i="10"/>
  <c r="AF87" i="10"/>
  <c r="AF88" i="10"/>
  <c r="AF89" i="10"/>
  <c r="AF90" i="10"/>
  <c r="AF91" i="10"/>
  <c r="AF92" i="10"/>
  <c r="AF93" i="10"/>
  <c r="AF94" i="10"/>
  <c r="AF95" i="10"/>
  <c r="AF96" i="10"/>
  <c r="AF97" i="10"/>
  <c r="AF98" i="10"/>
  <c r="AF99" i="10"/>
  <c r="AF100" i="10"/>
  <c r="AF101" i="10"/>
  <c r="AF102" i="10"/>
  <c r="AF103" i="10"/>
  <c r="AF104" i="10"/>
  <c r="AF105" i="10"/>
  <c r="AF106" i="10"/>
  <c r="AF107" i="10"/>
  <c r="AF108" i="10"/>
  <c r="AF109" i="10"/>
  <c r="AF110" i="10"/>
  <c r="AF111" i="10"/>
  <c r="AF112" i="10"/>
  <c r="AF113" i="10"/>
  <c r="AF114" i="10"/>
  <c r="AF115" i="10"/>
  <c r="AF116" i="10"/>
  <c r="AF117" i="10"/>
  <c r="AF118" i="10"/>
  <c r="AF119" i="10"/>
  <c r="AF120" i="10"/>
  <c r="AF121" i="10"/>
  <c r="AF122" i="10"/>
  <c r="AF123" i="10"/>
  <c r="AF124" i="10"/>
  <c r="AF125" i="10"/>
  <c r="AF126" i="10"/>
  <c r="AF127" i="10"/>
  <c r="AF128" i="10"/>
  <c r="AF129" i="10"/>
  <c r="AF130" i="10"/>
  <c r="AF131" i="10"/>
  <c r="AF132" i="10"/>
  <c r="AF133" i="10"/>
  <c r="AF134" i="10"/>
  <c r="AF135" i="10"/>
  <c r="AF136" i="10"/>
  <c r="AF137" i="10"/>
  <c r="AF138" i="10"/>
  <c r="AF139" i="10"/>
  <c r="AF140" i="10"/>
  <c r="AF141" i="10"/>
  <c r="AF142" i="10"/>
  <c r="AF143" i="10"/>
  <c r="AF144" i="10"/>
  <c r="AF145" i="10"/>
  <c r="AF146" i="10"/>
  <c r="AF147" i="10"/>
  <c r="AF148" i="10"/>
  <c r="AF149" i="10"/>
  <c r="AF150" i="10"/>
  <c r="AF151" i="10"/>
  <c r="AF152" i="10"/>
  <c r="AF153" i="10"/>
  <c r="AF154" i="10"/>
  <c r="AF155" i="10"/>
  <c r="AF156" i="10"/>
  <c r="AF157" i="10"/>
  <c r="AF158" i="10"/>
  <c r="AF159" i="10"/>
  <c r="AF160" i="10"/>
  <c r="AF161" i="10"/>
  <c r="AF162" i="10"/>
  <c r="AF163" i="10"/>
  <c r="AF164" i="10"/>
  <c r="AF165" i="10"/>
  <c r="AF166" i="10"/>
  <c r="AF167" i="10"/>
  <c r="AF168" i="10"/>
  <c r="AF169" i="10"/>
  <c r="AF170" i="10"/>
  <c r="AF171" i="10"/>
  <c r="AF172" i="10"/>
  <c r="AF173" i="10"/>
  <c r="AF174" i="10"/>
  <c r="AF175" i="10"/>
  <c r="AF176" i="10"/>
  <c r="AF177" i="10"/>
  <c r="AF178" i="10"/>
  <c r="AF179" i="10"/>
  <c r="AF180" i="10"/>
  <c r="AF181" i="10"/>
  <c r="AF182" i="10"/>
  <c r="AF183" i="10"/>
  <c r="AF184" i="10"/>
  <c r="AF185" i="10"/>
  <c r="AF186" i="10"/>
  <c r="AF187" i="10"/>
  <c r="AF188" i="10"/>
  <c r="AF189" i="10"/>
  <c r="AF190" i="10"/>
  <c r="AF191" i="10"/>
  <c r="AF192" i="10"/>
  <c r="AF193" i="10"/>
  <c r="AF194" i="10"/>
  <c r="AF195" i="10"/>
  <c r="AF196" i="10"/>
  <c r="AF197" i="10"/>
  <c r="AF198" i="10"/>
  <c r="AF199" i="10"/>
  <c r="AF200" i="10"/>
  <c r="AF201" i="10"/>
  <c r="AF202" i="10"/>
  <c r="AF203" i="10"/>
  <c r="AF204" i="10"/>
  <c r="AF205" i="10"/>
  <c r="AF206" i="10"/>
  <c r="AF207" i="10"/>
  <c r="AF208" i="10"/>
  <c r="AF209" i="10"/>
  <c r="AF210" i="10"/>
  <c r="AF211" i="10"/>
  <c r="AF212" i="10"/>
  <c r="AF213" i="10"/>
  <c r="AF214" i="10"/>
  <c r="AF215" i="10"/>
  <c r="AF216" i="10"/>
  <c r="AF217" i="10"/>
  <c r="AF218" i="10"/>
  <c r="AF219" i="10"/>
  <c r="AF220" i="10"/>
  <c r="AF221" i="10"/>
  <c r="AF222" i="10"/>
  <c r="AF223" i="10"/>
  <c r="AF224" i="10"/>
  <c r="AF225" i="10"/>
  <c r="AF226" i="10"/>
  <c r="AF227" i="10"/>
  <c r="AF228" i="10"/>
  <c r="AF229" i="10"/>
  <c r="AF230" i="10"/>
  <c r="AF231" i="10"/>
  <c r="AF232" i="10"/>
  <c r="AF233" i="10"/>
  <c r="AF234" i="10"/>
  <c r="AF235" i="10"/>
  <c r="AF236" i="10"/>
  <c r="AF237" i="10"/>
  <c r="AF238" i="10"/>
  <c r="AF239" i="10"/>
  <c r="AF240" i="10"/>
  <c r="AF241" i="10"/>
  <c r="AF242" i="10"/>
  <c r="AF243" i="10"/>
  <c r="AF244" i="10"/>
  <c r="AF245" i="10"/>
  <c r="AF246" i="10"/>
  <c r="AF247" i="10"/>
  <c r="AF248" i="10"/>
  <c r="AF249" i="10"/>
  <c r="AF250" i="10"/>
  <c r="AF251" i="10"/>
  <c r="AF252" i="10"/>
  <c r="AF253" i="10"/>
  <c r="AF254" i="10"/>
  <c r="AF255" i="10"/>
  <c r="AF256" i="10"/>
  <c r="AF257" i="10"/>
  <c r="AF258" i="10"/>
  <c r="AF259" i="10"/>
  <c r="AF260" i="10"/>
  <c r="AF261" i="10"/>
  <c r="AF262" i="10"/>
  <c r="AF263" i="10"/>
  <c r="AF264" i="10"/>
  <c r="AF265" i="10"/>
  <c r="AF266" i="10"/>
  <c r="AF267" i="10"/>
  <c r="AF268" i="10"/>
  <c r="AF269" i="10"/>
  <c r="AF270" i="10"/>
  <c r="AF271" i="10"/>
  <c r="AF272" i="10"/>
  <c r="AF273" i="10"/>
  <c r="AF274" i="10"/>
  <c r="AF275" i="10"/>
  <c r="AF276" i="10"/>
  <c r="AF277" i="10"/>
  <c r="AF278" i="10"/>
  <c r="AF279" i="10"/>
  <c r="AF280" i="10"/>
  <c r="AF281" i="10"/>
  <c r="AF282" i="10"/>
  <c r="AF283" i="10"/>
  <c r="AF284" i="10"/>
  <c r="AF285" i="10"/>
  <c r="AF286" i="10"/>
  <c r="AF287" i="10"/>
  <c r="AF288" i="10"/>
  <c r="AF289" i="10"/>
  <c r="AF290" i="10"/>
  <c r="AF291" i="10"/>
  <c r="AF292" i="10"/>
  <c r="AF293" i="10"/>
  <c r="AF294" i="10"/>
  <c r="AF295" i="10"/>
  <c r="AF296" i="10"/>
  <c r="AF297" i="10"/>
  <c r="AF298" i="10"/>
  <c r="AF299" i="10"/>
  <c r="AF300" i="10"/>
  <c r="AF301" i="10"/>
  <c r="AF302" i="10"/>
  <c r="AF303" i="10"/>
  <c r="AF304" i="10"/>
  <c r="AF305" i="10"/>
  <c r="AF306" i="10"/>
  <c r="AF307" i="10"/>
  <c r="AF308" i="10"/>
  <c r="AF309" i="10"/>
  <c r="AF310" i="10"/>
  <c r="AF311" i="10"/>
  <c r="AF312" i="10"/>
  <c r="AF313" i="10"/>
  <c r="AF314" i="10"/>
  <c r="AF315" i="10"/>
  <c r="AF316" i="10"/>
  <c r="AF317" i="10"/>
  <c r="AF318" i="10"/>
  <c r="AF319" i="10"/>
  <c r="AF320" i="10"/>
  <c r="AF321" i="10"/>
  <c r="AF322" i="10"/>
  <c r="AF323" i="10"/>
  <c r="AF324" i="10"/>
  <c r="AF325" i="10"/>
  <c r="AF326" i="10"/>
  <c r="AF327" i="10"/>
  <c r="AF328" i="10"/>
  <c r="AF329" i="10"/>
  <c r="AF330" i="10"/>
  <c r="AF331" i="10"/>
  <c r="AF332" i="10"/>
  <c r="AF333" i="10"/>
  <c r="AF334" i="10"/>
  <c r="AF335" i="10"/>
  <c r="AF336" i="10"/>
  <c r="AF337" i="10"/>
  <c r="AF338" i="10"/>
  <c r="AF339" i="10"/>
  <c r="AF340" i="10"/>
  <c r="AF341" i="10"/>
  <c r="AF342" i="10"/>
  <c r="AF343" i="10"/>
  <c r="AF344" i="10"/>
  <c r="AF345" i="10"/>
  <c r="AF346" i="10"/>
  <c r="AF347" i="10"/>
  <c r="AF348" i="10"/>
  <c r="AF349" i="10"/>
  <c r="AF350" i="10"/>
  <c r="AF351" i="10"/>
  <c r="AF352" i="10"/>
  <c r="AF353" i="10"/>
  <c r="AF354" i="10"/>
  <c r="AF355" i="10"/>
  <c r="AF356" i="10"/>
  <c r="AF357" i="10"/>
  <c r="AF358" i="10"/>
  <c r="AF359" i="10"/>
  <c r="AF360" i="10"/>
  <c r="AF361" i="10"/>
  <c r="AF362" i="10"/>
  <c r="AF363" i="10"/>
  <c r="AF364" i="10"/>
  <c r="AF365" i="10"/>
  <c r="AF366" i="10"/>
  <c r="AF367" i="10"/>
  <c r="AF368" i="10"/>
  <c r="AF369" i="10"/>
  <c r="AF370" i="10"/>
  <c r="AF371" i="10"/>
  <c r="AF372" i="10"/>
  <c r="AF373" i="10"/>
  <c r="AF374" i="10"/>
  <c r="AF375" i="10"/>
  <c r="AF376" i="10"/>
  <c r="AF377" i="10"/>
  <c r="AF378" i="10"/>
  <c r="AF379" i="10"/>
  <c r="AF380" i="10"/>
  <c r="AF381" i="10"/>
  <c r="AF382" i="10"/>
  <c r="AF383" i="10"/>
  <c r="AF384" i="10"/>
  <c r="AF385" i="10"/>
  <c r="AF386" i="10"/>
  <c r="AF387" i="10"/>
  <c r="AF388" i="10"/>
  <c r="AF389" i="10"/>
  <c r="AF390" i="10"/>
  <c r="AF391" i="10"/>
  <c r="AF392" i="10"/>
  <c r="AF393" i="10"/>
  <c r="AF394" i="10"/>
  <c r="AF395" i="10"/>
  <c r="AF396" i="10"/>
  <c r="AF397" i="10"/>
  <c r="AF398" i="10"/>
  <c r="AF399" i="10"/>
  <c r="AF400" i="10"/>
  <c r="AF401" i="10"/>
  <c r="AF402" i="10"/>
  <c r="AF403" i="10"/>
  <c r="AF404" i="10"/>
  <c r="AF405" i="10"/>
  <c r="AF406" i="10"/>
  <c r="AF407" i="10"/>
  <c r="AF408" i="10"/>
  <c r="AF409" i="10"/>
  <c r="AF410" i="10"/>
  <c r="AF411" i="10"/>
  <c r="AF412" i="10"/>
  <c r="AF413" i="10"/>
  <c r="AF414" i="10"/>
  <c r="AF415" i="10"/>
  <c r="AF416" i="10"/>
  <c r="AF417" i="10"/>
  <c r="AF418" i="10"/>
  <c r="AF419" i="10"/>
  <c r="AF420" i="10"/>
  <c r="AF421" i="10"/>
  <c r="AF422" i="10"/>
  <c r="AF423" i="10"/>
  <c r="AF424" i="10"/>
  <c r="AF425" i="10"/>
  <c r="AF426" i="10"/>
  <c r="AF427" i="10"/>
  <c r="AF428" i="10"/>
  <c r="AF429" i="10"/>
  <c r="AF430" i="10"/>
  <c r="AF431" i="10"/>
  <c r="AF432" i="10"/>
  <c r="AF433" i="10"/>
  <c r="AF434" i="10"/>
  <c r="AF435" i="10"/>
  <c r="AF436" i="10"/>
  <c r="AF437" i="10"/>
  <c r="AF438" i="10"/>
  <c r="AF439" i="10"/>
  <c r="AF440" i="10"/>
  <c r="AF441" i="10"/>
  <c r="AF442" i="10"/>
  <c r="AF443" i="10"/>
  <c r="AF444" i="10"/>
  <c r="AF445" i="10"/>
  <c r="AF446" i="10"/>
  <c r="AF447" i="10"/>
  <c r="AF448" i="10"/>
  <c r="AF449" i="10"/>
  <c r="AF450" i="10"/>
  <c r="AF451" i="10"/>
  <c r="AF452" i="10"/>
  <c r="AF453" i="10"/>
  <c r="AF454" i="10"/>
  <c r="AF455" i="10"/>
  <c r="AF456" i="10"/>
  <c r="AF457" i="10"/>
  <c r="AF458" i="10"/>
  <c r="AF459" i="10"/>
  <c r="AF460" i="10"/>
  <c r="AF461" i="10"/>
  <c r="AF462" i="10"/>
  <c r="AF463" i="10"/>
  <c r="AF464" i="10"/>
  <c r="AF465" i="10"/>
  <c r="AF466" i="10"/>
  <c r="AF467" i="10"/>
  <c r="AF468" i="10"/>
  <c r="AF469" i="10"/>
  <c r="AF470" i="10"/>
  <c r="AF471" i="10"/>
  <c r="AF472" i="10"/>
  <c r="AF473" i="10"/>
  <c r="AF474" i="10"/>
  <c r="AF475" i="10"/>
  <c r="AF476" i="10"/>
  <c r="AF477" i="10"/>
  <c r="AF478" i="10"/>
  <c r="AF479" i="10"/>
  <c r="AF480" i="10"/>
  <c r="AF481" i="10"/>
  <c r="AF482" i="10"/>
  <c r="AF483" i="10"/>
  <c r="AF484" i="10"/>
  <c r="AF485" i="10"/>
  <c r="AF486" i="10"/>
  <c r="AF487" i="10"/>
  <c r="AF488" i="10"/>
  <c r="AF489" i="10"/>
  <c r="AF490" i="10"/>
  <c r="AF491" i="10"/>
  <c r="AF492" i="10"/>
  <c r="AF493" i="10"/>
  <c r="AF494" i="10"/>
  <c r="AF495" i="10"/>
  <c r="AF496" i="10"/>
  <c r="AF497" i="10"/>
  <c r="AF498" i="10"/>
  <c r="AF499" i="10"/>
  <c r="AF500" i="10"/>
  <c r="AF501" i="10"/>
  <c r="AF502" i="10"/>
  <c r="AF503" i="10"/>
  <c r="AF504" i="10"/>
  <c r="AF505" i="10"/>
  <c r="AF506" i="10"/>
  <c r="AF507" i="10"/>
  <c r="AF508" i="10"/>
  <c r="AF509" i="10"/>
  <c r="AF510" i="10"/>
  <c r="AF511" i="10"/>
  <c r="AF512" i="10"/>
  <c r="AF513" i="10"/>
  <c r="AF514" i="10"/>
  <c r="AF515" i="10"/>
  <c r="AF516" i="10"/>
  <c r="AF517" i="10"/>
  <c r="AF518" i="10"/>
  <c r="AF519" i="10"/>
  <c r="AF520" i="10"/>
  <c r="AF521" i="10"/>
  <c r="AF522" i="10"/>
  <c r="AF523" i="10"/>
  <c r="AF524" i="10"/>
  <c r="AF525" i="10"/>
  <c r="AF526" i="10"/>
  <c r="AF527" i="10"/>
  <c r="AF528" i="10"/>
  <c r="AF529" i="10"/>
  <c r="AF530" i="10"/>
  <c r="AF531" i="10"/>
  <c r="AF532" i="10"/>
  <c r="AF533" i="10"/>
  <c r="AF534" i="10"/>
  <c r="AF535" i="10"/>
  <c r="AF536" i="10"/>
  <c r="AF537" i="10"/>
  <c r="AF538" i="10"/>
  <c r="AF539" i="10"/>
  <c r="AF540" i="10"/>
  <c r="AF541" i="10"/>
  <c r="AF542" i="10"/>
  <c r="AF543" i="10"/>
  <c r="AF544" i="10"/>
  <c r="AF545" i="10"/>
  <c r="AF546" i="10"/>
  <c r="AF547" i="10"/>
  <c r="AF548" i="10"/>
  <c r="AF549" i="10"/>
  <c r="AF550" i="10"/>
  <c r="AF551" i="10"/>
  <c r="AF552" i="10"/>
  <c r="AF553" i="10"/>
  <c r="AF554" i="10"/>
  <c r="AF555" i="10"/>
  <c r="AF556" i="10"/>
  <c r="AF557" i="10"/>
  <c r="AF558" i="10"/>
  <c r="AF559" i="10"/>
  <c r="AF560" i="10"/>
  <c r="AF561" i="10"/>
  <c r="AF562" i="10"/>
  <c r="AF563" i="10"/>
  <c r="AF564" i="10"/>
  <c r="AF565" i="10"/>
  <c r="AF566" i="10"/>
  <c r="AF567" i="10"/>
  <c r="AF568" i="10"/>
  <c r="AF569" i="10"/>
  <c r="AF570" i="10"/>
  <c r="AF571" i="10"/>
  <c r="AF572" i="10"/>
  <c r="AF573" i="10"/>
  <c r="AF574" i="10"/>
  <c r="AF575" i="10"/>
  <c r="AF576" i="10"/>
  <c r="AF577" i="10"/>
  <c r="AF578" i="10"/>
  <c r="AF579" i="10"/>
  <c r="AF580" i="10"/>
  <c r="AF581" i="10"/>
  <c r="AF582" i="10"/>
  <c r="AF583" i="10"/>
  <c r="AF584" i="10"/>
  <c r="AF585" i="10"/>
  <c r="AF586" i="10"/>
  <c r="AF587" i="10"/>
  <c r="AF588" i="10"/>
  <c r="AF589" i="10"/>
  <c r="AF590" i="10"/>
  <c r="AF591" i="10"/>
  <c r="AF592" i="10"/>
  <c r="AF593" i="10"/>
  <c r="AF594" i="10"/>
  <c r="AF595" i="10"/>
  <c r="AF596" i="10"/>
  <c r="AF597" i="10"/>
  <c r="AF598" i="10"/>
  <c r="AF599" i="10"/>
  <c r="AF600" i="10"/>
  <c r="AF601" i="10"/>
  <c r="AF602" i="10"/>
  <c r="AF603" i="10"/>
  <c r="AF604" i="10"/>
  <c r="AF605" i="10"/>
  <c r="AF606" i="10"/>
  <c r="AF607" i="10"/>
  <c r="AF608" i="10"/>
  <c r="AF609" i="10"/>
  <c r="AF610" i="10"/>
  <c r="AF611" i="10"/>
  <c r="AF612" i="10"/>
  <c r="AF613" i="10"/>
  <c r="AF614" i="10"/>
  <c r="AF615" i="10"/>
  <c r="AF616" i="10"/>
  <c r="AF617" i="10"/>
  <c r="AF618" i="10"/>
  <c r="AF619" i="10"/>
  <c r="AF620" i="10"/>
  <c r="AF621" i="10"/>
  <c r="AF622" i="10"/>
  <c r="AF623" i="10"/>
  <c r="AF624" i="10"/>
  <c r="AF625" i="10"/>
  <c r="AF626" i="10"/>
  <c r="AF627" i="10"/>
  <c r="AF628" i="10"/>
  <c r="AF629" i="10"/>
  <c r="AF630" i="10"/>
  <c r="AF631" i="10"/>
  <c r="AF632" i="10"/>
  <c r="AF633" i="10"/>
  <c r="AF634" i="10"/>
  <c r="AF635" i="10"/>
  <c r="AF636" i="10"/>
  <c r="AF637" i="10"/>
  <c r="AF638" i="10"/>
  <c r="AF639" i="10"/>
  <c r="AF640" i="10"/>
  <c r="AF641" i="10"/>
  <c r="AF642" i="10"/>
  <c r="AF643" i="10"/>
  <c r="AF644" i="10"/>
  <c r="AF645" i="10"/>
  <c r="AF646" i="10"/>
  <c r="AF647" i="10"/>
  <c r="AF648" i="10"/>
  <c r="AF649" i="10"/>
  <c r="AF650" i="10"/>
  <c r="AF651" i="10"/>
  <c r="AF652" i="10"/>
  <c r="AF653" i="10"/>
  <c r="AF654" i="10"/>
  <c r="AF655" i="10"/>
  <c r="AF656" i="10"/>
  <c r="AF657" i="10"/>
  <c r="AF658" i="10"/>
  <c r="AF659" i="10"/>
  <c r="AF660" i="10"/>
  <c r="AF661" i="10"/>
  <c r="AF662" i="10"/>
  <c r="AF663" i="10"/>
  <c r="AF664" i="10"/>
  <c r="AF665" i="10"/>
  <c r="AF666" i="10"/>
  <c r="AF667" i="10"/>
  <c r="AF668" i="10"/>
  <c r="AF669" i="10"/>
  <c r="AF670" i="10"/>
  <c r="AF671" i="10"/>
  <c r="AF672" i="10"/>
  <c r="AF673" i="10"/>
  <c r="AF674" i="10"/>
  <c r="AF675" i="10"/>
  <c r="AF676" i="10"/>
  <c r="AF677" i="10"/>
  <c r="AF678" i="10"/>
  <c r="AF679" i="10"/>
  <c r="AF680" i="10"/>
  <c r="AF681" i="10"/>
  <c r="AF682" i="10"/>
  <c r="AF683" i="10"/>
  <c r="AF684" i="10"/>
  <c r="AF685" i="10"/>
  <c r="AF686" i="10"/>
  <c r="AF687" i="10"/>
  <c r="AF688" i="10"/>
  <c r="AF689" i="10"/>
  <c r="AF690" i="10"/>
  <c r="AF691" i="10"/>
  <c r="AF692" i="10"/>
  <c r="AF693" i="10"/>
  <c r="AF694" i="10"/>
  <c r="AF695" i="10"/>
  <c r="AF696" i="10"/>
  <c r="AF697" i="10"/>
  <c r="AF698" i="10"/>
  <c r="AF699" i="10"/>
  <c r="AF700" i="10"/>
  <c r="AF701" i="10"/>
  <c r="AF702" i="10"/>
  <c r="AF703" i="10"/>
  <c r="AF704" i="10"/>
  <c r="AF705" i="10"/>
  <c r="AF706" i="10"/>
  <c r="AF707" i="10"/>
  <c r="AF708" i="10"/>
  <c r="AF709" i="10"/>
  <c r="AF710" i="10"/>
  <c r="AF711" i="10"/>
  <c r="AF712" i="10"/>
  <c r="AF713" i="10"/>
  <c r="AF714" i="10"/>
  <c r="AF715" i="10"/>
  <c r="AF716" i="10"/>
  <c r="AF717" i="10"/>
  <c r="AF718" i="10"/>
  <c r="AF719" i="10"/>
  <c r="AF720" i="10"/>
  <c r="AF721" i="10"/>
  <c r="AF722" i="10"/>
  <c r="AF723" i="10"/>
  <c r="AF724" i="10"/>
  <c r="AF725" i="10"/>
  <c r="AF726" i="10"/>
  <c r="AF727" i="10"/>
  <c r="AF728" i="10"/>
  <c r="AF729" i="10"/>
  <c r="AF730" i="10"/>
  <c r="AF731" i="10"/>
  <c r="AF732" i="10"/>
  <c r="AF733" i="10"/>
  <c r="AF734" i="10"/>
  <c r="AF735" i="10"/>
  <c r="AF736" i="10"/>
  <c r="AF737" i="10"/>
  <c r="AF738" i="10"/>
  <c r="AF739" i="10"/>
  <c r="AF740" i="10"/>
  <c r="AF741" i="10"/>
  <c r="AF742" i="10"/>
  <c r="AF743" i="10"/>
  <c r="AF744" i="10"/>
  <c r="AF745" i="10"/>
  <c r="AF746" i="10"/>
  <c r="AF747" i="10"/>
  <c r="AF748" i="10"/>
  <c r="AF749" i="10"/>
  <c r="AF750" i="10"/>
  <c r="AF751" i="10"/>
  <c r="AF752" i="10"/>
  <c r="AF753" i="10"/>
  <c r="AF754" i="10"/>
  <c r="AF755" i="10"/>
  <c r="AF756" i="10"/>
  <c r="AF757" i="10"/>
  <c r="AF758" i="10"/>
  <c r="AF759" i="10"/>
  <c r="AF760" i="10"/>
  <c r="AF761" i="10"/>
  <c r="AF762" i="10"/>
  <c r="AF763" i="10"/>
  <c r="AF764" i="10"/>
  <c r="AF765" i="10"/>
  <c r="AF766" i="10"/>
  <c r="AF767" i="10"/>
  <c r="AF768" i="10"/>
  <c r="AF769" i="10"/>
  <c r="AF770" i="10"/>
  <c r="AF771" i="10"/>
  <c r="AF772" i="10"/>
  <c r="AF773" i="10"/>
  <c r="AF774" i="10"/>
  <c r="AF775" i="10"/>
  <c r="AF776" i="10"/>
  <c r="AF777" i="10"/>
  <c r="AF778" i="10"/>
  <c r="AF779" i="10"/>
  <c r="AF780" i="10"/>
  <c r="AF781" i="10"/>
  <c r="AF782" i="10"/>
  <c r="AF783" i="10"/>
  <c r="AF784" i="10"/>
  <c r="AF785" i="10"/>
  <c r="AF786" i="10"/>
  <c r="AF787" i="10"/>
  <c r="AF788" i="10"/>
  <c r="AF789" i="10"/>
  <c r="AF790" i="10"/>
  <c r="AF791" i="10"/>
  <c r="AF792" i="10"/>
  <c r="AF793" i="10"/>
  <c r="AF794" i="10"/>
  <c r="AF795" i="10"/>
  <c r="AF796" i="10"/>
  <c r="AF797" i="10"/>
  <c r="AF798" i="10"/>
  <c r="AF799" i="10"/>
  <c r="AF800" i="10"/>
  <c r="AF801" i="10"/>
  <c r="AF802" i="10"/>
  <c r="AF803" i="10"/>
  <c r="AF804" i="10"/>
  <c r="AF805" i="10"/>
  <c r="AF806" i="10"/>
  <c r="AF807" i="10"/>
  <c r="AF808" i="10"/>
  <c r="AF809" i="10"/>
  <c r="AF810" i="10"/>
  <c r="AF811" i="10"/>
  <c r="AF812" i="10"/>
  <c r="AF813" i="10"/>
  <c r="AF814" i="10"/>
  <c r="AF815" i="10"/>
  <c r="AF816" i="10"/>
  <c r="AF817" i="10"/>
  <c r="AF818" i="10"/>
  <c r="AF819" i="10"/>
  <c r="AF820" i="10"/>
  <c r="AF821" i="10"/>
  <c r="AF822" i="10"/>
  <c r="AF823" i="10"/>
  <c r="AF824" i="10"/>
  <c r="AF825" i="10"/>
  <c r="AF826" i="10"/>
  <c r="AF827" i="10"/>
  <c r="AF828" i="10"/>
  <c r="AF829" i="10"/>
  <c r="AF830" i="10"/>
  <c r="AF831" i="10"/>
  <c r="AF832" i="10"/>
  <c r="AF833" i="10"/>
  <c r="AF834" i="10"/>
  <c r="AF835" i="10"/>
  <c r="AF836" i="10"/>
  <c r="AF837" i="10"/>
  <c r="AF838" i="10"/>
  <c r="AF839" i="10"/>
  <c r="AF840" i="10"/>
  <c r="AF841" i="10"/>
  <c r="AF842" i="10"/>
  <c r="AF843" i="10"/>
  <c r="AF844" i="10"/>
  <c r="AF845" i="10"/>
  <c r="AF846" i="10"/>
  <c r="AF847" i="10"/>
  <c r="AF848" i="10"/>
  <c r="AF849" i="10"/>
  <c r="AF850" i="10"/>
  <c r="AF851" i="10"/>
  <c r="AF852" i="10"/>
  <c r="AF853" i="10"/>
  <c r="AF854" i="10"/>
  <c r="AF855" i="10"/>
  <c r="AF856" i="10"/>
  <c r="AF857" i="10"/>
  <c r="AF858" i="10"/>
  <c r="AF859" i="10"/>
  <c r="AF860" i="10"/>
  <c r="AF861" i="10"/>
  <c r="AF862" i="10"/>
  <c r="AF863" i="10"/>
  <c r="AF864" i="10"/>
  <c r="AF865" i="10"/>
  <c r="AF866" i="10"/>
  <c r="AF867" i="10"/>
  <c r="AF868" i="10"/>
  <c r="AF869" i="10"/>
  <c r="AF870" i="10"/>
  <c r="AF871" i="10"/>
  <c r="AF872" i="10"/>
  <c r="AF873" i="10"/>
  <c r="AF874" i="10"/>
  <c r="AF875" i="10"/>
  <c r="AF876" i="10"/>
  <c r="AF877" i="10"/>
  <c r="AF878" i="10"/>
  <c r="AF879" i="10"/>
  <c r="AF880" i="10"/>
  <c r="AF881" i="10"/>
  <c r="AF882" i="10"/>
  <c r="AF883" i="10"/>
  <c r="AF884" i="10"/>
  <c r="AF885" i="10"/>
  <c r="AF886" i="10"/>
  <c r="AF887" i="10"/>
  <c r="AF888" i="10"/>
  <c r="AF889" i="10"/>
  <c r="AF890" i="10"/>
  <c r="AF891" i="10"/>
  <c r="AF892" i="10"/>
  <c r="AF893" i="10"/>
  <c r="AF894" i="10"/>
  <c r="AF895" i="10"/>
  <c r="AF896" i="10"/>
  <c r="AF897" i="10"/>
  <c r="AF898" i="10"/>
  <c r="AF899" i="10"/>
  <c r="AF900" i="10"/>
  <c r="AF901" i="10"/>
  <c r="AF902" i="10"/>
  <c r="AF903" i="10"/>
  <c r="AF904" i="10"/>
  <c r="AF905" i="10"/>
  <c r="AF906" i="10"/>
  <c r="AF907" i="10"/>
  <c r="AF908" i="10"/>
  <c r="AF909" i="10"/>
  <c r="AF910" i="10"/>
  <c r="AF911" i="10"/>
  <c r="AF912" i="10"/>
  <c r="AF913" i="10"/>
  <c r="AF914" i="10"/>
  <c r="AF915" i="10"/>
  <c r="AF916" i="10"/>
  <c r="AF917" i="10"/>
  <c r="AF918" i="10"/>
  <c r="AF919" i="10"/>
  <c r="AF920" i="10"/>
  <c r="AF921" i="10"/>
  <c r="AF922" i="10"/>
  <c r="AF923" i="10"/>
  <c r="AF924" i="10"/>
  <c r="AF925" i="10"/>
  <c r="AF926" i="10"/>
  <c r="AF927" i="10"/>
  <c r="AF928" i="10"/>
  <c r="AF929" i="10"/>
  <c r="AF930" i="10"/>
  <c r="AF931" i="10"/>
  <c r="AF932" i="10"/>
  <c r="AF933" i="10"/>
  <c r="AF934" i="10"/>
  <c r="AF935" i="10"/>
  <c r="AF936" i="10"/>
  <c r="AF937" i="10"/>
  <c r="AF938" i="10"/>
  <c r="AF939" i="10"/>
  <c r="AF940" i="10"/>
  <c r="AF941" i="10"/>
  <c r="AF942" i="10"/>
  <c r="AF943" i="10"/>
  <c r="AF944" i="10"/>
  <c r="AF945" i="10"/>
  <c r="AF946" i="10"/>
  <c r="AF947" i="10"/>
  <c r="AF948" i="10"/>
  <c r="AF949" i="10"/>
  <c r="AF950" i="10"/>
  <c r="AF951" i="10"/>
  <c r="AF952" i="10"/>
  <c r="AF953" i="10"/>
  <c r="AF954" i="10"/>
  <c r="AF955" i="10"/>
  <c r="AF956" i="10"/>
  <c r="AF957" i="10"/>
  <c r="AF958" i="10"/>
  <c r="AF959" i="10"/>
  <c r="AF960" i="10"/>
  <c r="AF961" i="10"/>
  <c r="AF962" i="10"/>
  <c r="AF963" i="10"/>
  <c r="AF964" i="10"/>
  <c r="AF965" i="10"/>
  <c r="AF966" i="10"/>
  <c r="AF967" i="10"/>
  <c r="AF968" i="10"/>
  <c r="AF969" i="10"/>
  <c r="AF970" i="10"/>
  <c r="AF971" i="10"/>
  <c r="AF972" i="10"/>
  <c r="AF973" i="10"/>
  <c r="AF974" i="10"/>
  <c r="AF975" i="10"/>
  <c r="AF976" i="10"/>
  <c r="AF977" i="10"/>
  <c r="AF978" i="10"/>
  <c r="AF979" i="10"/>
  <c r="AF980" i="10"/>
  <c r="AF981" i="10"/>
  <c r="AF982" i="10"/>
  <c r="AF983" i="10"/>
  <c r="AF984" i="10"/>
  <c r="AF985" i="10"/>
  <c r="AF986" i="10"/>
  <c r="AF987" i="10"/>
  <c r="AF988" i="10"/>
  <c r="AF989" i="10"/>
  <c r="AF990" i="10"/>
  <c r="AF991" i="10"/>
  <c r="AF992" i="10"/>
  <c r="AF993" i="10"/>
  <c r="AF994" i="10"/>
  <c r="AF995" i="10"/>
  <c r="AF996" i="10"/>
  <c r="AF997" i="10"/>
  <c r="AF998" i="10"/>
  <c r="AF999" i="10"/>
  <c r="AF1000"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88" i="10"/>
  <c r="AE89" i="10"/>
  <c r="AE90" i="10"/>
  <c r="AE91" i="10"/>
  <c r="AE92" i="10"/>
  <c r="AE93" i="10"/>
  <c r="AE94" i="10"/>
  <c r="AE95" i="10"/>
  <c r="AE96" i="10"/>
  <c r="AE9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358" i="10"/>
  <c r="AE359" i="10"/>
  <c r="AE360" i="10"/>
  <c r="AE361" i="10"/>
  <c r="AE362" i="10"/>
  <c r="AE363" i="10"/>
  <c r="AE364" i="10"/>
  <c r="AE365" i="10"/>
  <c r="AE366" i="10"/>
  <c r="AE367" i="10"/>
  <c r="AE368" i="10"/>
  <c r="AE369" i="10"/>
  <c r="AE370" i="10"/>
  <c r="AE371" i="10"/>
  <c r="AE372" i="10"/>
  <c r="AE373" i="10"/>
  <c r="AE374" i="10"/>
  <c r="AE375" i="10"/>
  <c r="AE376" i="10"/>
  <c r="AE377" i="10"/>
  <c r="AE378" i="10"/>
  <c r="AE379" i="10"/>
  <c r="AE380" i="10"/>
  <c r="AE381" i="10"/>
  <c r="AE382" i="10"/>
  <c r="AE383" i="10"/>
  <c r="AE384" i="10"/>
  <c r="AE385" i="10"/>
  <c r="AE386" i="10"/>
  <c r="AE387" i="10"/>
  <c r="AE388" i="10"/>
  <c r="AE389" i="10"/>
  <c r="AE390" i="10"/>
  <c r="AE391" i="10"/>
  <c r="AE392" i="10"/>
  <c r="AE393" i="10"/>
  <c r="AE394" i="10"/>
  <c r="AE395" i="10"/>
  <c r="AE396" i="10"/>
  <c r="AE397" i="10"/>
  <c r="AE398" i="10"/>
  <c r="AE399" i="10"/>
  <c r="AE400" i="10"/>
  <c r="AE401" i="10"/>
  <c r="AE402" i="10"/>
  <c r="AE403" i="10"/>
  <c r="AE404" i="10"/>
  <c r="AE405" i="10"/>
  <c r="AE406" i="10"/>
  <c r="AE407" i="10"/>
  <c r="AE408" i="10"/>
  <c r="AE409" i="10"/>
  <c r="AE410" i="10"/>
  <c r="AE411" i="10"/>
  <c r="AE412" i="10"/>
  <c r="AE413" i="10"/>
  <c r="AE414" i="10"/>
  <c r="AE415" i="10"/>
  <c r="AE416" i="10"/>
  <c r="AE417" i="10"/>
  <c r="AE418" i="10"/>
  <c r="AE419" i="10"/>
  <c r="AE420" i="10"/>
  <c r="AE421" i="10"/>
  <c r="AE422" i="10"/>
  <c r="AE423" i="10"/>
  <c r="AE424" i="10"/>
  <c r="AE425" i="10"/>
  <c r="AE426" i="10"/>
  <c r="AE427" i="10"/>
  <c r="AE428" i="10"/>
  <c r="AE429" i="10"/>
  <c r="AE430" i="10"/>
  <c r="AE431" i="10"/>
  <c r="AE432" i="10"/>
  <c r="AE433" i="10"/>
  <c r="AE434" i="10"/>
  <c r="AE435" i="10"/>
  <c r="AE436" i="10"/>
  <c r="AE437" i="10"/>
  <c r="AE438" i="10"/>
  <c r="AE439" i="10"/>
  <c r="AE440" i="10"/>
  <c r="AE441" i="10"/>
  <c r="AE442" i="10"/>
  <c r="AE443" i="10"/>
  <c r="AE444" i="10"/>
  <c r="AE445" i="10"/>
  <c r="AE446" i="10"/>
  <c r="AE447" i="10"/>
  <c r="AE448" i="10"/>
  <c r="AE449" i="10"/>
  <c r="AE450" i="10"/>
  <c r="AE451" i="10"/>
  <c r="AE452" i="10"/>
  <c r="AE453" i="10"/>
  <c r="AE454" i="10"/>
  <c r="AE455" i="10"/>
  <c r="AE456" i="10"/>
  <c r="AE457" i="10"/>
  <c r="AE458" i="10"/>
  <c r="AE459" i="10"/>
  <c r="AE460" i="10"/>
  <c r="AE461" i="10"/>
  <c r="AE462" i="10"/>
  <c r="AE463" i="10"/>
  <c r="AE464" i="10"/>
  <c r="AE465" i="10"/>
  <c r="AE466" i="10"/>
  <c r="AE467" i="10"/>
  <c r="AE468" i="10"/>
  <c r="AE469" i="10"/>
  <c r="AE470" i="10"/>
  <c r="AE471" i="10"/>
  <c r="AE472" i="10"/>
  <c r="AE473" i="10"/>
  <c r="AE474" i="10"/>
  <c r="AE475" i="10"/>
  <c r="AE476" i="10"/>
  <c r="AE477" i="10"/>
  <c r="AE478" i="10"/>
  <c r="AE479" i="10"/>
  <c r="AE480" i="10"/>
  <c r="AE481" i="10"/>
  <c r="AE482" i="10"/>
  <c r="AE483" i="10"/>
  <c r="AE484" i="10"/>
  <c r="AE485" i="10"/>
  <c r="AE486" i="10"/>
  <c r="AE487" i="10"/>
  <c r="AE488" i="10"/>
  <c r="AE489" i="10"/>
  <c r="AE490" i="10"/>
  <c r="AE491" i="10"/>
  <c r="AE492" i="10"/>
  <c r="AE493" i="10"/>
  <c r="AE494" i="10"/>
  <c r="AE495" i="10"/>
  <c r="AE496" i="10"/>
  <c r="AE497" i="10"/>
  <c r="AE498" i="10"/>
  <c r="AE499" i="10"/>
  <c r="AE500" i="10"/>
  <c r="AE501" i="10"/>
  <c r="AE502" i="10"/>
  <c r="AE503" i="10"/>
  <c r="AE504" i="10"/>
  <c r="AE505" i="10"/>
  <c r="AE506" i="10"/>
  <c r="AE507" i="10"/>
  <c r="AE508" i="10"/>
  <c r="AE509" i="10"/>
  <c r="AE510" i="10"/>
  <c r="AE511" i="10"/>
  <c r="AE512" i="10"/>
  <c r="AE513" i="10"/>
  <c r="AE514" i="10"/>
  <c r="AE515" i="10"/>
  <c r="AE516" i="10"/>
  <c r="AE517" i="10"/>
  <c r="AE518" i="10"/>
  <c r="AE519" i="10"/>
  <c r="AE520" i="10"/>
  <c r="AE521" i="10"/>
  <c r="AE522" i="10"/>
  <c r="AE523" i="10"/>
  <c r="AE524" i="10"/>
  <c r="AE525" i="10"/>
  <c r="AE526" i="10"/>
  <c r="AE527" i="10"/>
  <c r="AE528" i="10"/>
  <c r="AE529" i="10"/>
  <c r="AE530" i="10"/>
  <c r="AE531" i="10"/>
  <c r="AE532" i="10"/>
  <c r="AE533" i="10"/>
  <c r="AE534" i="10"/>
  <c r="AE535" i="10"/>
  <c r="AE536" i="10"/>
  <c r="AE537" i="10"/>
  <c r="AE538" i="10"/>
  <c r="AE539" i="10"/>
  <c r="AE540" i="10"/>
  <c r="AE541" i="10"/>
  <c r="AE542" i="10"/>
  <c r="AE543" i="10"/>
  <c r="AE544" i="10"/>
  <c r="AE545" i="10"/>
  <c r="AE546" i="10"/>
  <c r="AE547" i="10"/>
  <c r="AE548" i="10"/>
  <c r="AE549" i="10"/>
  <c r="AE550" i="10"/>
  <c r="AE551" i="10"/>
  <c r="AE552" i="10"/>
  <c r="AE553" i="10"/>
  <c r="AE554" i="10"/>
  <c r="AE555" i="10"/>
  <c r="AE556" i="10"/>
  <c r="AE557" i="10"/>
  <c r="AE558" i="10"/>
  <c r="AE559" i="10"/>
  <c r="AE560" i="10"/>
  <c r="AE561" i="10"/>
  <c r="AE562" i="10"/>
  <c r="AE563" i="10"/>
  <c r="AE564" i="10"/>
  <c r="AE565" i="10"/>
  <c r="AE566" i="10"/>
  <c r="AE567" i="10"/>
  <c r="AE568" i="10"/>
  <c r="AE569" i="10"/>
  <c r="AE570" i="10"/>
  <c r="AE571" i="10"/>
  <c r="AE572" i="10"/>
  <c r="AE573" i="10"/>
  <c r="AE574" i="10"/>
  <c r="AE575" i="10"/>
  <c r="AE576" i="10"/>
  <c r="AE577" i="10"/>
  <c r="AE578" i="10"/>
  <c r="AE579" i="10"/>
  <c r="AE580" i="10"/>
  <c r="AE581" i="10"/>
  <c r="AE582" i="10"/>
  <c r="AE583" i="10"/>
  <c r="AE584" i="10"/>
  <c r="AE585" i="10"/>
  <c r="AE586" i="10"/>
  <c r="AE587" i="10"/>
  <c r="AE588" i="10"/>
  <c r="AE589" i="10"/>
  <c r="AE590" i="10"/>
  <c r="AE591" i="10"/>
  <c r="AE592" i="10"/>
  <c r="AE593" i="10"/>
  <c r="AE594" i="10"/>
  <c r="AE595" i="10"/>
  <c r="AE596" i="10"/>
  <c r="AE597" i="10"/>
  <c r="AE598" i="10"/>
  <c r="AE599" i="10"/>
  <c r="AE600" i="10"/>
  <c r="AE601" i="10"/>
  <c r="AE602" i="10"/>
  <c r="AE603" i="10"/>
  <c r="AE604" i="10"/>
  <c r="AE605" i="10"/>
  <c r="AE606" i="10"/>
  <c r="AE607" i="10"/>
  <c r="AE608" i="10"/>
  <c r="AE609" i="10"/>
  <c r="AE610" i="10"/>
  <c r="AE611" i="10"/>
  <c r="AE612" i="10"/>
  <c r="AE613" i="10"/>
  <c r="AE614" i="10"/>
  <c r="AE615" i="10"/>
  <c r="AE616" i="10"/>
  <c r="AE617" i="10"/>
  <c r="AE618" i="10"/>
  <c r="AE619" i="10"/>
  <c r="AE620" i="10"/>
  <c r="AE621" i="10"/>
  <c r="AE622" i="10"/>
  <c r="AE623" i="10"/>
  <c r="AE624" i="10"/>
  <c r="AE625" i="10"/>
  <c r="AE626" i="10"/>
  <c r="AE627" i="10"/>
  <c r="AE628" i="10"/>
  <c r="AE629" i="10"/>
  <c r="AE630" i="10"/>
  <c r="AE631" i="10"/>
  <c r="AE632" i="10"/>
  <c r="AE633" i="10"/>
  <c r="AE634" i="10"/>
  <c r="AE635" i="10"/>
  <c r="AE636" i="10"/>
  <c r="AE637" i="10"/>
  <c r="AE638" i="10"/>
  <c r="AE639" i="10"/>
  <c r="AE640" i="10"/>
  <c r="AE641" i="10"/>
  <c r="AE642" i="10"/>
  <c r="AE643" i="10"/>
  <c r="AE644" i="10"/>
  <c r="AE645" i="10"/>
  <c r="AE646" i="10"/>
  <c r="AE647" i="10"/>
  <c r="AE648" i="10"/>
  <c r="AE649" i="10"/>
  <c r="AE650" i="10"/>
  <c r="AE651" i="10"/>
  <c r="AE652" i="10"/>
  <c r="AE653" i="10"/>
  <c r="AE654" i="10"/>
  <c r="AE655" i="10"/>
  <c r="AE656" i="10"/>
  <c r="AE657" i="10"/>
  <c r="AE658" i="10"/>
  <c r="AE659" i="10"/>
  <c r="AE660" i="10"/>
  <c r="AE661" i="10"/>
  <c r="AE662" i="10"/>
  <c r="AE663" i="10"/>
  <c r="AE664" i="10"/>
  <c r="AE665" i="10"/>
  <c r="AE666" i="10"/>
  <c r="AE667" i="10"/>
  <c r="AE668" i="10"/>
  <c r="AE669" i="10"/>
  <c r="AE670" i="10"/>
  <c r="AE671" i="10"/>
  <c r="AE672" i="10"/>
  <c r="AE673" i="10"/>
  <c r="AE674" i="10"/>
  <c r="AE675" i="10"/>
  <c r="AE676" i="10"/>
  <c r="AE677" i="10"/>
  <c r="AE678" i="10"/>
  <c r="AE679" i="10"/>
  <c r="AE680" i="10"/>
  <c r="AE681" i="10"/>
  <c r="AE682" i="10"/>
  <c r="AE683" i="10"/>
  <c r="AE684" i="10"/>
  <c r="AE685" i="10"/>
  <c r="AE686" i="10"/>
  <c r="AE687" i="10"/>
  <c r="AE688" i="10"/>
  <c r="AE689" i="10"/>
  <c r="AE690" i="10"/>
  <c r="AE691" i="10"/>
  <c r="AE692" i="10"/>
  <c r="AE693" i="10"/>
  <c r="AE694" i="10"/>
  <c r="AE695" i="10"/>
  <c r="AE696" i="10"/>
  <c r="AE697" i="10"/>
  <c r="AE698" i="10"/>
  <c r="AE699" i="10"/>
  <c r="AE700" i="10"/>
  <c r="AE701" i="10"/>
  <c r="AE702" i="10"/>
  <c r="AE703" i="10"/>
  <c r="AE704" i="10"/>
  <c r="AE705" i="10"/>
  <c r="AE706" i="10"/>
  <c r="AE707" i="10"/>
  <c r="AE708" i="10"/>
  <c r="AE709" i="10"/>
  <c r="AE710" i="10"/>
  <c r="AE711" i="10"/>
  <c r="AE712" i="10"/>
  <c r="AE713" i="10"/>
  <c r="AE714" i="10"/>
  <c r="AE715" i="10"/>
  <c r="AE716" i="10"/>
  <c r="AE717" i="10"/>
  <c r="AE718" i="10"/>
  <c r="AE719" i="10"/>
  <c r="AE720" i="10"/>
  <c r="AE721" i="10"/>
  <c r="AE722" i="10"/>
  <c r="AE723" i="10"/>
  <c r="AE724" i="10"/>
  <c r="AE725" i="10"/>
  <c r="AE726" i="10"/>
  <c r="AE727" i="10"/>
  <c r="AE728" i="10"/>
  <c r="AE729" i="10"/>
  <c r="AE730" i="10"/>
  <c r="AE731" i="10"/>
  <c r="AE732" i="10"/>
  <c r="AE733" i="10"/>
  <c r="AE734" i="10"/>
  <c r="AE735" i="10"/>
  <c r="AE736" i="10"/>
  <c r="AE737" i="10"/>
  <c r="AE738" i="10"/>
  <c r="AE739" i="10"/>
  <c r="AE740" i="10"/>
  <c r="AE741" i="10"/>
  <c r="AE742" i="10"/>
  <c r="AE743" i="10"/>
  <c r="AE744" i="10"/>
  <c r="AE745" i="10"/>
  <c r="AE746" i="10"/>
  <c r="AE747" i="10"/>
  <c r="AE748" i="10"/>
  <c r="AE749" i="10"/>
  <c r="AE750" i="10"/>
  <c r="AE751" i="10"/>
  <c r="AE752" i="10"/>
  <c r="AE753" i="10"/>
  <c r="AE754" i="10"/>
  <c r="AE755" i="10"/>
  <c r="AE756" i="10"/>
  <c r="AE757" i="10"/>
  <c r="AE758" i="10"/>
  <c r="AE759" i="10"/>
  <c r="AE760" i="10"/>
  <c r="AE761" i="10"/>
  <c r="AE762" i="10"/>
  <c r="AE763" i="10"/>
  <c r="AE764" i="10"/>
  <c r="AE765" i="10"/>
  <c r="AE766" i="10"/>
  <c r="AE767" i="10"/>
  <c r="AE768" i="10"/>
  <c r="AE769" i="10"/>
  <c r="AE770" i="10"/>
  <c r="AE771" i="10"/>
  <c r="AE772" i="10"/>
  <c r="AE773" i="10"/>
  <c r="AE774" i="10"/>
  <c r="AE775" i="10"/>
  <c r="AE776" i="10"/>
  <c r="AE777" i="10"/>
  <c r="AE778" i="10"/>
  <c r="AE779" i="10"/>
  <c r="AE780" i="10"/>
  <c r="AE781" i="10"/>
  <c r="AE782" i="10"/>
  <c r="AE783" i="10"/>
  <c r="AE784" i="10"/>
  <c r="AE785" i="10"/>
  <c r="AE786" i="10"/>
  <c r="AE787" i="10"/>
  <c r="AE788" i="10"/>
  <c r="AE789" i="10"/>
  <c r="AE790" i="10"/>
  <c r="AE791" i="10"/>
  <c r="AE792" i="10"/>
  <c r="AE793" i="10"/>
  <c r="AE794" i="10"/>
  <c r="AE795" i="10"/>
  <c r="AE796" i="10"/>
  <c r="AE797" i="10"/>
  <c r="AE798" i="10"/>
  <c r="AE799" i="10"/>
  <c r="AE800" i="10"/>
  <c r="AE801" i="10"/>
  <c r="AE802" i="10"/>
  <c r="AE803" i="10"/>
  <c r="AE804" i="10"/>
  <c r="AE805" i="10"/>
  <c r="AE806" i="10"/>
  <c r="AE807" i="10"/>
  <c r="AE808" i="10"/>
  <c r="AE809" i="10"/>
  <c r="AE810" i="10"/>
  <c r="AE811" i="10"/>
  <c r="AE812" i="10"/>
  <c r="AE813" i="10"/>
  <c r="AE814" i="10"/>
  <c r="AE815" i="10"/>
  <c r="AE816" i="10"/>
  <c r="AE817" i="10"/>
  <c r="AE818" i="10"/>
  <c r="AE819" i="10"/>
  <c r="AE820" i="10"/>
  <c r="AE821" i="10"/>
  <c r="AE822" i="10"/>
  <c r="AE823" i="10"/>
  <c r="AE824" i="10"/>
  <c r="AE825" i="10"/>
  <c r="AE826" i="10"/>
  <c r="AE827" i="10"/>
  <c r="AE828" i="10"/>
  <c r="AE829" i="10"/>
  <c r="AE830" i="10"/>
  <c r="AE831" i="10"/>
  <c r="AE832" i="10"/>
  <c r="AE833" i="10"/>
  <c r="AE834" i="10"/>
  <c r="AE835" i="10"/>
  <c r="AE836" i="10"/>
  <c r="AE837" i="10"/>
  <c r="AE838" i="10"/>
  <c r="AE839" i="10"/>
  <c r="AE840" i="10"/>
  <c r="AE841" i="10"/>
  <c r="AE842" i="10"/>
  <c r="AE843" i="10"/>
  <c r="AE844" i="10"/>
  <c r="AE845" i="10"/>
  <c r="AE846" i="10"/>
  <c r="AE847" i="10"/>
  <c r="AE848" i="10"/>
  <c r="AE849" i="10"/>
  <c r="AE850" i="10"/>
  <c r="AE851" i="10"/>
  <c r="AE852" i="10"/>
  <c r="AE853" i="10"/>
  <c r="AE854" i="10"/>
  <c r="AE855" i="10"/>
  <c r="AE856" i="10"/>
  <c r="AE857" i="10"/>
  <c r="AE858" i="10"/>
  <c r="AE859" i="10"/>
  <c r="AE860" i="10"/>
  <c r="AE861" i="10"/>
  <c r="AE862" i="10"/>
  <c r="AE863" i="10"/>
  <c r="AE864" i="10"/>
  <c r="AE865" i="10"/>
  <c r="AE866" i="10"/>
  <c r="AE867" i="10"/>
  <c r="AE868" i="10"/>
  <c r="AE869" i="10"/>
  <c r="AE870" i="10"/>
  <c r="AE871" i="10"/>
  <c r="AE872" i="10"/>
  <c r="AE873" i="10"/>
  <c r="AE874" i="10"/>
  <c r="AE875" i="10"/>
  <c r="AE876" i="10"/>
  <c r="AE877" i="10"/>
  <c r="AE878" i="10"/>
  <c r="AE879" i="10"/>
  <c r="AE880" i="10"/>
  <c r="AE881" i="10"/>
  <c r="AE882" i="10"/>
  <c r="AE883" i="10"/>
  <c r="AE884" i="10"/>
  <c r="AE885" i="10"/>
  <c r="AE886" i="10"/>
  <c r="AE887" i="10"/>
  <c r="AE888" i="10"/>
  <c r="AE889" i="10"/>
  <c r="AE890" i="10"/>
  <c r="AE891" i="10"/>
  <c r="AE892" i="10"/>
  <c r="AE893" i="10"/>
  <c r="AE894" i="10"/>
  <c r="AE895" i="10"/>
  <c r="AE896" i="10"/>
  <c r="AE897" i="10"/>
  <c r="AE898" i="10"/>
  <c r="AE899" i="10"/>
  <c r="AE900" i="10"/>
  <c r="AE901" i="10"/>
  <c r="AE902" i="10"/>
  <c r="AE903" i="10"/>
  <c r="AE904" i="10"/>
  <c r="AE905" i="10"/>
  <c r="AE906" i="10"/>
  <c r="AE907" i="10"/>
  <c r="AE908" i="10"/>
  <c r="AE909" i="10"/>
  <c r="AE910" i="10"/>
  <c r="AE911" i="10"/>
  <c r="AE912" i="10"/>
  <c r="AE913" i="10"/>
  <c r="AE914" i="10"/>
  <c r="AE915" i="10"/>
  <c r="AE916" i="10"/>
  <c r="AE917" i="10"/>
  <c r="AE918" i="10"/>
  <c r="AE919" i="10"/>
  <c r="AE920" i="10"/>
  <c r="AE921" i="10"/>
  <c r="AE922" i="10"/>
  <c r="AE923" i="10"/>
  <c r="AE924" i="10"/>
  <c r="AE925" i="10"/>
  <c r="AE926" i="10"/>
  <c r="AE927" i="10"/>
  <c r="AE928" i="10"/>
  <c r="AE929" i="10"/>
  <c r="AE930" i="10"/>
  <c r="AE931" i="10"/>
  <c r="AE932" i="10"/>
  <c r="AE933" i="10"/>
  <c r="AE934" i="10"/>
  <c r="AE935" i="10"/>
  <c r="AE936" i="10"/>
  <c r="AE937" i="10"/>
  <c r="AE938" i="10"/>
  <c r="AE939" i="10"/>
  <c r="AE940" i="10"/>
  <c r="AE941" i="10"/>
  <c r="AE942" i="10"/>
  <c r="AE943" i="10"/>
  <c r="AE944" i="10"/>
  <c r="AE945" i="10"/>
  <c r="AE946" i="10"/>
  <c r="AE947" i="10"/>
  <c r="AE948" i="10"/>
  <c r="AE949" i="10"/>
  <c r="AE950" i="10"/>
  <c r="AE951" i="10"/>
  <c r="AE952" i="10"/>
  <c r="AE953" i="10"/>
  <c r="AE954" i="10"/>
  <c r="AE955" i="10"/>
  <c r="AE956" i="10"/>
  <c r="AE957" i="10"/>
  <c r="AE958" i="10"/>
  <c r="AE959" i="10"/>
  <c r="AE960" i="10"/>
  <c r="AE961" i="10"/>
  <c r="AE962" i="10"/>
  <c r="AE963" i="10"/>
  <c r="AE964" i="10"/>
  <c r="AE965" i="10"/>
  <c r="AE966" i="10"/>
  <c r="AE967" i="10"/>
  <c r="AE968" i="10"/>
  <c r="AE969" i="10"/>
  <c r="AE970" i="10"/>
  <c r="AE971" i="10"/>
  <c r="AE972" i="10"/>
  <c r="AE973" i="10"/>
  <c r="AE974" i="10"/>
  <c r="AE975" i="10"/>
  <c r="AE976" i="10"/>
  <c r="AE977" i="10"/>
  <c r="AE978" i="10"/>
  <c r="AE979" i="10"/>
  <c r="AE980" i="10"/>
  <c r="AE981" i="10"/>
  <c r="AE982" i="10"/>
  <c r="AE983" i="10"/>
  <c r="AE984" i="10"/>
  <c r="AE985" i="10"/>
  <c r="AE986" i="10"/>
  <c r="AE987" i="10"/>
  <c r="AE988" i="10"/>
  <c r="AE989" i="10"/>
  <c r="AE990" i="10"/>
  <c r="AE991" i="10"/>
  <c r="AE992" i="10"/>
  <c r="AE993" i="10"/>
  <c r="AE994" i="10"/>
  <c r="AE995" i="10"/>
  <c r="AE996" i="10"/>
  <c r="AE997" i="10"/>
  <c r="AE998" i="10"/>
  <c r="AE999" i="10"/>
  <c r="AE1000"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73" i="10"/>
  <c r="AD74" i="10"/>
  <c r="AD75" i="10"/>
  <c r="AD76" i="10"/>
  <c r="AD77" i="10"/>
  <c r="AD78" i="10"/>
  <c r="AD79" i="10"/>
  <c r="AD80" i="10"/>
  <c r="AD81" i="10"/>
  <c r="AD82" i="10"/>
  <c r="AD83" i="10"/>
  <c r="AD84" i="10"/>
  <c r="AD85" i="10"/>
  <c r="AD86" i="10"/>
  <c r="AD87" i="10"/>
  <c r="AD88" i="10"/>
  <c r="AD89" i="10"/>
  <c r="AD90" i="10"/>
  <c r="AD91" i="10"/>
  <c r="AD92" i="10"/>
  <c r="AD93" i="10"/>
  <c r="AD94" i="10"/>
  <c r="AD95" i="10"/>
  <c r="AD96" i="10"/>
  <c r="AD9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34" i="10"/>
  <c r="AD135" i="10"/>
  <c r="AD136" i="10"/>
  <c r="AD137" i="10"/>
  <c r="AD138" i="10"/>
  <c r="AD139" i="10"/>
  <c r="AD140" i="10"/>
  <c r="AD141" i="10"/>
  <c r="AD142" i="10"/>
  <c r="AD143" i="10"/>
  <c r="AD144" i="10"/>
  <c r="AD145"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98" i="10"/>
  <c r="AD299" i="10"/>
  <c r="AD300" i="10"/>
  <c r="AD301" i="10"/>
  <c r="AD302" i="10"/>
  <c r="AD303" i="10"/>
  <c r="AD304" i="10"/>
  <c r="AD305" i="10"/>
  <c r="AD306" i="10"/>
  <c r="AD307" i="10"/>
  <c r="AD308" i="10"/>
  <c r="AD309" i="10"/>
  <c r="AD310" i="10"/>
  <c r="AD311" i="10"/>
  <c r="AD312" i="10"/>
  <c r="AD313" i="10"/>
  <c r="AD314" i="10"/>
  <c r="AD315" i="10"/>
  <c r="AD316" i="10"/>
  <c r="AD317" i="10"/>
  <c r="AD318" i="10"/>
  <c r="AD319" i="10"/>
  <c r="AD320" i="10"/>
  <c r="AD321" i="10"/>
  <c r="AD322" i="10"/>
  <c r="AD323" i="10"/>
  <c r="AD324" i="10"/>
  <c r="AD325" i="10"/>
  <c r="AD326" i="10"/>
  <c r="AD327" i="10"/>
  <c r="AD328" i="10"/>
  <c r="AD329" i="10"/>
  <c r="AD330" i="10"/>
  <c r="AD331" i="10"/>
  <c r="AD332" i="10"/>
  <c r="AD333" i="10"/>
  <c r="AD334" i="10"/>
  <c r="AD335" i="10"/>
  <c r="AD336" i="10"/>
  <c r="AD337" i="10"/>
  <c r="AD338" i="10"/>
  <c r="AD339" i="10"/>
  <c r="AD340" i="10"/>
  <c r="AD341" i="10"/>
  <c r="AD342" i="10"/>
  <c r="AD343" i="10"/>
  <c r="AD344" i="10"/>
  <c r="AD345" i="10"/>
  <c r="AD346" i="10"/>
  <c r="AD347" i="10"/>
  <c r="AD348" i="10"/>
  <c r="AD349" i="10"/>
  <c r="AD350" i="10"/>
  <c r="AD351" i="10"/>
  <c r="AD352" i="10"/>
  <c r="AD353" i="10"/>
  <c r="AD354" i="10"/>
  <c r="AD355" i="10"/>
  <c r="AD356" i="10"/>
  <c r="AD357" i="10"/>
  <c r="AD358" i="10"/>
  <c r="AD359" i="10"/>
  <c r="AD360" i="10"/>
  <c r="AD361" i="10"/>
  <c r="AD362" i="10"/>
  <c r="AD363" i="10"/>
  <c r="AD364" i="10"/>
  <c r="AD365" i="10"/>
  <c r="AD366" i="10"/>
  <c r="AD367" i="10"/>
  <c r="AD368" i="10"/>
  <c r="AD369" i="10"/>
  <c r="AD370" i="10"/>
  <c r="AD371" i="10"/>
  <c r="AD372" i="10"/>
  <c r="AD373" i="10"/>
  <c r="AD374" i="10"/>
  <c r="AD375" i="10"/>
  <c r="AD376" i="10"/>
  <c r="AD377" i="10"/>
  <c r="AD378" i="10"/>
  <c r="AD379" i="10"/>
  <c r="AD380" i="10"/>
  <c r="AD381" i="10"/>
  <c r="AD382" i="10"/>
  <c r="AD383" i="10"/>
  <c r="AD384" i="10"/>
  <c r="AD385" i="10"/>
  <c r="AD386" i="10"/>
  <c r="AD387" i="10"/>
  <c r="AD388" i="10"/>
  <c r="AD389" i="10"/>
  <c r="AD390" i="10"/>
  <c r="AD391" i="10"/>
  <c r="AD392" i="10"/>
  <c r="AD393" i="10"/>
  <c r="AD394" i="10"/>
  <c r="AD395" i="10"/>
  <c r="AD396" i="10"/>
  <c r="AD397" i="10"/>
  <c r="AD398" i="10"/>
  <c r="AD399" i="10"/>
  <c r="AD400" i="10"/>
  <c r="AD401" i="10"/>
  <c r="AD402" i="10"/>
  <c r="AD403" i="10"/>
  <c r="AD404" i="10"/>
  <c r="AD405" i="10"/>
  <c r="AD406" i="10"/>
  <c r="AD407" i="10"/>
  <c r="AD408" i="10"/>
  <c r="AD409" i="10"/>
  <c r="AD410" i="10"/>
  <c r="AD411" i="10"/>
  <c r="AD412" i="10"/>
  <c r="AD413" i="10"/>
  <c r="AD414" i="10"/>
  <c r="AD415" i="10"/>
  <c r="AD416" i="10"/>
  <c r="AD417" i="10"/>
  <c r="AD418" i="10"/>
  <c r="AD419" i="10"/>
  <c r="AD420" i="10"/>
  <c r="AD421" i="10"/>
  <c r="AD422" i="10"/>
  <c r="AD423" i="10"/>
  <c r="AD424" i="10"/>
  <c r="AD425" i="10"/>
  <c r="AD426" i="10"/>
  <c r="AD427" i="10"/>
  <c r="AD428" i="10"/>
  <c r="AD429" i="10"/>
  <c r="AD430" i="10"/>
  <c r="AD431" i="10"/>
  <c r="AD432" i="10"/>
  <c r="AD433" i="10"/>
  <c r="AD434" i="10"/>
  <c r="AD435" i="10"/>
  <c r="AD436" i="10"/>
  <c r="AD437" i="10"/>
  <c r="AD438" i="10"/>
  <c r="AD439" i="10"/>
  <c r="AD440" i="10"/>
  <c r="AD441" i="10"/>
  <c r="AD442" i="10"/>
  <c r="AD443" i="10"/>
  <c r="AD444" i="10"/>
  <c r="AD445" i="10"/>
  <c r="AD446" i="10"/>
  <c r="AD447" i="10"/>
  <c r="AD448" i="10"/>
  <c r="AD449" i="10"/>
  <c r="AD450" i="10"/>
  <c r="AD451" i="10"/>
  <c r="AD452" i="10"/>
  <c r="AD453" i="10"/>
  <c r="AD454" i="10"/>
  <c r="AD455" i="10"/>
  <c r="AD456" i="10"/>
  <c r="AD457" i="10"/>
  <c r="AD458" i="10"/>
  <c r="AD459" i="10"/>
  <c r="AD460" i="10"/>
  <c r="AD461" i="10"/>
  <c r="AD462" i="10"/>
  <c r="AD463" i="10"/>
  <c r="AD464" i="10"/>
  <c r="AD465" i="10"/>
  <c r="AD466" i="10"/>
  <c r="AD467" i="10"/>
  <c r="AD468" i="10"/>
  <c r="AD469" i="10"/>
  <c r="AD470" i="10"/>
  <c r="AD471" i="10"/>
  <c r="AD472" i="10"/>
  <c r="AD473" i="10"/>
  <c r="AD474" i="10"/>
  <c r="AD475" i="10"/>
  <c r="AD476" i="10"/>
  <c r="AD477" i="10"/>
  <c r="AD478" i="10"/>
  <c r="AD479" i="10"/>
  <c r="AD480" i="10"/>
  <c r="AD481" i="10"/>
  <c r="AD482" i="10"/>
  <c r="AD483" i="10"/>
  <c r="AD484" i="10"/>
  <c r="AD485" i="10"/>
  <c r="AD486" i="10"/>
  <c r="AD487" i="10"/>
  <c r="AD488" i="10"/>
  <c r="AD489" i="10"/>
  <c r="AD490" i="10"/>
  <c r="AD491" i="10"/>
  <c r="AD492" i="10"/>
  <c r="AD493" i="10"/>
  <c r="AD494" i="10"/>
  <c r="AD495" i="10"/>
  <c r="AD496" i="10"/>
  <c r="AD497" i="10"/>
  <c r="AD498" i="10"/>
  <c r="AD499" i="10"/>
  <c r="AD500" i="10"/>
  <c r="AD501" i="10"/>
  <c r="AD502" i="10"/>
  <c r="AD503" i="10"/>
  <c r="AD504" i="10"/>
  <c r="AD505" i="10"/>
  <c r="AD506" i="10"/>
  <c r="AD507" i="10"/>
  <c r="AD508" i="10"/>
  <c r="AD509" i="10"/>
  <c r="AD510" i="10"/>
  <c r="AD511" i="10"/>
  <c r="AD512" i="10"/>
  <c r="AD513" i="10"/>
  <c r="AD514" i="10"/>
  <c r="AD515" i="10"/>
  <c r="AD516" i="10"/>
  <c r="AD517" i="10"/>
  <c r="AD518" i="10"/>
  <c r="AD519" i="10"/>
  <c r="AD520" i="10"/>
  <c r="AD521" i="10"/>
  <c r="AD522" i="10"/>
  <c r="AD523" i="10"/>
  <c r="AD524" i="10"/>
  <c r="AD525" i="10"/>
  <c r="AD526" i="10"/>
  <c r="AD527" i="10"/>
  <c r="AD528" i="10"/>
  <c r="AD529" i="10"/>
  <c r="AD530" i="10"/>
  <c r="AD531" i="10"/>
  <c r="AD532" i="10"/>
  <c r="AD533" i="10"/>
  <c r="AD534" i="10"/>
  <c r="AD535" i="10"/>
  <c r="AD536" i="10"/>
  <c r="AD537" i="10"/>
  <c r="AD538" i="10"/>
  <c r="AD539" i="10"/>
  <c r="AD540" i="10"/>
  <c r="AD541" i="10"/>
  <c r="AD542" i="10"/>
  <c r="AD543" i="10"/>
  <c r="AD544" i="10"/>
  <c r="AD545" i="10"/>
  <c r="AD546" i="10"/>
  <c r="AD547" i="10"/>
  <c r="AD548" i="10"/>
  <c r="AD549" i="10"/>
  <c r="AD550" i="10"/>
  <c r="AD551" i="10"/>
  <c r="AD552" i="10"/>
  <c r="AD553" i="10"/>
  <c r="AD554" i="10"/>
  <c r="AD555" i="10"/>
  <c r="AD556" i="10"/>
  <c r="AD557" i="10"/>
  <c r="AD558" i="10"/>
  <c r="AD559" i="10"/>
  <c r="AD560" i="10"/>
  <c r="AD561" i="10"/>
  <c r="AD562" i="10"/>
  <c r="AD563" i="10"/>
  <c r="AD564" i="10"/>
  <c r="AD565" i="10"/>
  <c r="AD566" i="10"/>
  <c r="AD567" i="10"/>
  <c r="AD568" i="10"/>
  <c r="AD569" i="10"/>
  <c r="AD570" i="10"/>
  <c r="AD571" i="10"/>
  <c r="AD572" i="10"/>
  <c r="AD573" i="10"/>
  <c r="AD574" i="10"/>
  <c r="AD575" i="10"/>
  <c r="AD576" i="10"/>
  <c r="AD577" i="10"/>
  <c r="AD578" i="10"/>
  <c r="AD579" i="10"/>
  <c r="AD580" i="10"/>
  <c r="AD581" i="10"/>
  <c r="AD582" i="10"/>
  <c r="AD583" i="10"/>
  <c r="AD584" i="10"/>
  <c r="AD585" i="10"/>
  <c r="AD586" i="10"/>
  <c r="AD587" i="10"/>
  <c r="AD588" i="10"/>
  <c r="AD589" i="10"/>
  <c r="AD590" i="10"/>
  <c r="AD591" i="10"/>
  <c r="AD592" i="10"/>
  <c r="AD593" i="10"/>
  <c r="AD594" i="10"/>
  <c r="AD595" i="10"/>
  <c r="AD596" i="10"/>
  <c r="AD597" i="10"/>
  <c r="AD598" i="10"/>
  <c r="AD599" i="10"/>
  <c r="AD600" i="10"/>
  <c r="AD601" i="10"/>
  <c r="AD602" i="10"/>
  <c r="AD603" i="10"/>
  <c r="AD604" i="10"/>
  <c r="AD605" i="10"/>
  <c r="AD606" i="10"/>
  <c r="AD607" i="10"/>
  <c r="AD608" i="10"/>
  <c r="AD609" i="10"/>
  <c r="AD610" i="10"/>
  <c r="AD611" i="10"/>
  <c r="AD612" i="10"/>
  <c r="AD613" i="10"/>
  <c r="AD614" i="10"/>
  <c r="AD615" i="10"/>
  <c r="AD616" i="10"/>
  <c r="AD617" i="10"/>
  <c r="AD618" i="10"/>
  <c r="AD619" i="10"/>
  <c r="AD620" i="10"/>
  <c r="AD621" i="10"/>
  <c r="AD622" i="10"/>
  <c r="AD623" i="10"/>
  <c r="AD624" i="10"/>
  <c r="AD625" i="10"/>
  <c r="AD626" i="10"/>
  <c r="AD627" i="10"/>
  <c r="AD628" i="10"/>
  <c r="AD629" i="10"/>
  <c r="AD630" i="10"/>
  <c r="AD631" i="10"/>
  <c r="AD632" i="10"/>
  <c r="AD633" i="10"/>
  <c r="AD634" i="10"/>
  <c r="AD635" i="10"/>
  <c r="AD636" i="10"/>
  <c r="AD637" i="10"/>
  <c r="AD638" i="10"/>
  <c r="AD639" i="10"/>
  <c r="AD640" i="10"/>
  <c r="AD641" i="10"/>
  <c r="AD642" i="10"/>
  <c r="AD643" i="10"/>
  <c r="AD644" i="10"/>
  <c r="AD645" i="10"/>
  <c r="AD646" i="10"/>
  <c r="AD647" i="10"/>
  <c r="AD648" i="10"/>
  <c r="AD649" i="10"/>
  <c r="AD650" i="10"/>
  <c r="AD651" i="10"/>
  <c r="AD652" i="10"/>
  <c r="AD653" i="10"/>
  <c r="AD654" i="10"/>
  <c r="AD655" i="10"/>
  <c r="AD656" i="10"/>
  <c r="AD657" i="10"/>
  <c r="AD658" i="10"/>
  <c r="AD659" i="10"/>
  <c r="AD660" i="10"/>
  <c r="AD661" i="10"/>
  <c r="AD662" i="10"/>
  <c r="AD663" i="10"/>
  <c r="AD664" i="10"/>
  <c r="AD665" i="10"/>
  <c r="AD666" i="10"/>
  <c r="AD667" i="10"/>
  <c r="AD668" i="10"/>
  <c r="AD669" i="10"/>
  <c r="AD670" i="10"/>
  <c r="AD671" i="10"/>
  <c r="AD672" i="10"/>
  <c r="AD673" i="10"/>
  <c r="AD674" i="10"/>
  <c r="AD675" i="10"/>
  <c r="AD676" i="10"/>
  <c r="AD677" i="10"/>
  <c r="AD678" i="10"/>
  <c r="AD679" i="10"/>
  <c r="AD680" i="10"/>
  <c r="AD681" i="10"/>
  <c r="AD682" i="10"/>
  <c r="AD683" i="10"/>
  <c r="AD684" i="10"/>
  <c r="AD685" i="10"/>
  <c r="AD686" i="10"/>
  <c r="AD687" i="10"/>
  <c r="AD688" i="10"/>
  <c r="AD689" i="10"/>
  <c r="AD690" i="10"/>
  <c r="AD691" i="10"/>
  <c r="AD692" i="10"/>
  <c r="AD693" i="10"/>
  <c r="AD694" i="10"/>
  <c r="AD695" i="10"/>
  <c r="AD696" i="10"/>
  <c r="AD697" i="10"/>
  <c r="AD698" i="10"/>
  <c r="AD699" i="10"/>
  <c r="AD700" i="10"/>
  <c r="AD701" i="10"/>
  <c r="AD702" i="10"/>
  <c r="AD703" i="10"/>
  <c r="AD704" i="10"/>
  <c r="AD705" i="10"/>
  <c r="AD706" i="10"/>
  <c r="AD707" i="10"/>
  <c r="AD708" i="10"/>
  <c r="AD709" i="10"/>
  <c r="AD710" i="10"/>
  <c r="AD711" i="10"/>
  <c r="AD712" i="10"/>
  <c r="AD713" i="10"/>
  <c r="AD714" i="10"/>
  <c r="AD715" i="10"/>
  <c r="AD716" i="10"/>
  <c r="AD717" i="10"/>
  <c r="AD718" i="10"/>
  <c r="AD719" i="10"/>
  <c r="AD720" i="10"/>
  <c r="AD721" i="10"/>
  <c r="AD722" i="10"/>
  <c r="AD723" i="10"/>
  <c r="AD724" i="10"/>
  <c r="AD725" i="10"/>
  <c r="AD726" i="10"/>
  <c r="AD727" i="10"/>
  <c r="AD728" i="10"/>
  <c r="AD729" i="10"/>
  <c r="AD730" i="10"/>
  <c r="AD731" i="10"/>
  <c r="AD732" i="10"/>
  <c r="AD733" i="10"/>
  <c r="AD734" i="10"/>
  <c r="AD735" i="10"/>
  <c r="AD736" i="10"/>
  <c r="AD737" i="10"/>
  <c r="AD738" i="10"/>
  <c r="AD739" i="10"/>
  <c r="AD740" i="10"/>
  <c r="AD741" i="10"/>
  <c r="AD742" i="10"/>
  <c r="AD743" i="10"/>
  <c r="AD744" i="10"/>
  <c r="AD745" i="10"/>
  <c r="AD746" i="10"/>
  <c r="AD747" i="10"/>
  <c r="AD748" i="10"/>
  <c r="AD749" i="10"/>
  <c r="AD750" i="10"/>
  <c r="AD751" i="10"/>
  <c r="AD752" i="10"/>
  <c r="AD753" i="10"/>
  <c r="AD754" i="10"/>
  <c r="AD755" i="10"/>
  <c r="AD756" i="10"/>
  <c r="AD757" i="10"/>
  <c r="AD758" i="10"/>
  <c r="AD759" i="10"/>
  <c r="AD760" i="10"/>
  <c r="AD761" i="10"/>
  <c r="AD762" i="10"/>
  <c r="AD763" i="10"/>
  <c r="AD764" i="10"/>
  <c r="AD765" i="10"/>
  <c r="AD766" i="10"/>
  <c r="AD767" i="10"/>
  <c r="AD768" i="10"/>
  <c r="AD769" i="10"/>
  <c r="AD770" i="10"/>
  <c r="AD771" i="10"/>
  <c r="AD772" i="10"/>
  <c r="AD773" i="10"/>
  <c r="AD774" i="10"/>
  <c r="AD775" i="10"/>
  <c r="AD776" i="10"/>
  <c r="AD777" i="10"/>
  <c r="AD778" i="10"/>
  <c r="AD779" i="10"/>
  <c r="AD780" i="10"/>
  <c r="AD781" i="10"/>
  <c r="AD782" i="10"/>
  <c r="AD783" i="10"/>
  <c r="AD784" i="10"/>
  <c r="AD785" i="10"/>
  <c r="AD786" i="10"/>
  <c r="AD787" i="10"/>
  <c r="AD788" i="10"/>
  <c r="AD789" i="10"/>
  <c r="AD790" i="10"/>
  <c r="AD791" i="10"/>
  <c r="AD792" i="10"/>
  <c r="AD793" i="10"/>
  <c r="AD794" i="10"/>
  <c r="AD795" i="10"/>
  <c r="AD796" i="10"/>
  <c r="AD797" i="10"/>
  <c r="AD798" i="10"/>
  <c r="AD799" i="10"/>
  <c r="AD800" i="10"/>
  <c r="AD801" i="10"/>
  <c r="AD802" i="10"/>
  <c r="AD803" i="10"/>
  <c r="AD804" i="10"/>
  <c r="AD805" i="10"/>
  <c r="AD806" i="10"/>
  <c r="AD807" i="10"/>
  <c r="AD808" i="10"/>
  <c r="AD809" i="10"/>
  <c r="AD810" i="10"/>
  <c r="AD811" i="10"/>
  <c r="AD812" i="10"/>
  <c r="AD813" i="10"/>
  <c r="AD814" i="10"/>
  <c r="AD815" i="10"/>
  <c r="AD816" i="10"/>
  <c r="AD817" i="10"/>
  <c r="AD818" i="10"/>
  <c r="AD819" i="10"/>
  <c r="AD820" i="10"/>
  <c r="AD821" i="10"/>
  <c r="AD822" i="10"/>
  <c r="AD823" i="10"/>
  <c r="AD824" i="10"/>
  <c r="AD825" i="10"/>
  <c r="AD826" i="10"/>
  <c r="AD827" i="10"/>
  <c r="AD828" i="10"/>
  <c r="AD829" i="10"/>
  <c r="AD830" i="10"/>
  <c r="AD831" i="10"/>
  <c r="AD832" i="10"/>
  <c r="AD833" i="10"/>
  <c r="AD834" i="10"/>
  <c r="AD835" i="10"/>
  <c r="AD836" i="10"/>
  <c r="AD837" i="10"/>
  <c r="AD838" i="10"/>
  <c r="AD839" i="10"/>
  <c r="AD840" i="10"/>
  <c r="AD841" i="10"/>
  <c r="AD842" i="10"/>
  <c r="AD843" i="10"/>
  <c r="AD844" i="10"/>
  <c r="AD845" i="10"/>
  <c r="AD846" i="10"/>
  <c r="AD847" i="10"/>
  <c r="AD848" i="10"/>
  <c r="AD849" i="10"/>
  <c r="AD850" i="10"/>
  <c r="AD851" i="10"/>
  <c r="AD852" i="10"/>
  <c r="AD853" i="10"/>
  <c r="AD854" i="10"/>
  <c r="AD855" i="10"/>
  <c r="AD856" i="10"/>
  <c r="AD857" i="10"/>
  <c r="AD858" i="10"/>
  <c r="AD859" i="10"/>
  <c r="AD860" i="10"/>
  <c r="AD861" i="10"/>
  <c r="AD862" i="10"/>
  <c r="AD863" i="10"/>
  <c r="AD864" i="10"/>
  <c r="AD865" i="10"/>
  <c r="AD866" i="10"/>
  <c r="AD867" i="10"/>
  <c r="AD868" i="10"/>
  <c r="AD869" i="10"/>
  <c r="AD870" i="10"/>
  <c r="AD871" i="10"/>
  <c r="AD872" i="10"/>
  <c r="AD873" i="10"/>
  <c r="AD874" i="10"/>
  <c r="AD875" i="10"/>
  <c r="AD876" i="10"/>
  <c r="AD877" i="10"/>
  <c r="AD878" i="10"/>
  <c r="AD879" i="10"/>
  <c r="AD880" i="10"/>
  <c r="AD881" i="10"/>
  <c r="AD882" i="10"/>
  <c r="AD883" i="10"/>
  <c r="AD884" i="10"/>
  <c r="AD885" i="10"/>
  <c r="AD886" i="10"/>
  <c r="AD887" i="10"/>
  <c r="AD888" i="10"/>
  <c r="AD889" i="10"/>
  <c r="AD890" i="10"/>
  <c r="AD891" i="10"/>
  <c r="AD892" i="10"/>
  <c r="AD893" i="10"/>
  <c r="AD894" i="10"/>
  <c r="AD895" i="10"/>
  <c r="AD896" i="10"/>
  <c r="AD897" i="10"/>
  <c r="AD898" i="10"/>
  <c r="AD899" i="10"/>
  <c r="AD900" i="10"/>
  <c r="AD901" i="10"/>
  <c r="AD902" i="10"/>
  <c r="AD903" i="10"/>
  <c r="AD904" i="10"/>
  <c r="AD905" i="10"/>
  <c r="AD906" i="10"/>
  <c r="AD907" i="10"/>
  <c r="AD908" i="10"/>
  <c r="AD909" i="10"/>
  <c r="AD910" i="10"/>
  <c r="AD911" i="10"/>
  <c r="AD912" i="10"/>
  <c r="AD913" i="10"/>
  <c r="AD914" i="10"/>
  <c r="AD915" i="10"/>
  <c r="AD916" i="10"/>
  <c r="AD917" i="10"/>
  <c r="AD918" i="10"/>
  <c r="AD919" i="10"/>
  <c r="AD920" i="10"/>
  <c r="AD921" i="10"/>
  <c r="AD922" i="10"/>
  <c r="AD923" i="10"/>
  <c r="AD924" i="10"/>
  <c r="AD925" i="10"/>
  <c r="AD926" i="10"/>
  <c r="AD927" i="10"/>
  <c r="AD928" i="10"/>
  <c r="AD929" i="10"/>
  <c r="AD930" i="10"/>
  <c r="AD931" i="10"/>
  <c r="AD932" i="10"/>
  <c r="AD933" i="10"/>
  <c r="AD934" i="10"/>
  <c r="AD935" i="10"/>
  <c r="AD936" i="10"/>
  <c r="AD937" i="10"/>
  <c r="AD938" i="10"/>
  <c r="AD939" i="10"/>
  <c r="AD940" i="10"/>
  <c r="AD941" i="10"/>
  <c r="AD942" i="10"/>
  <c r="AD943" i="10"/>
  <c r="AD944" i="10"/>
  <c r="AD945" i="10"/>
  <c r="AD946" i="10"/>
  <c r="AD947" i="10"/>
  <c r="AD948" i="10"/>
  <c r="AD949" i="10"/>
  <c r="AD950" i="10"/>
  <c r="AD951" i="10"/>
  <c r="AD952" i="10"/>
  <c r="AD953" i="10"/>
  <c r="AD954" i="10"/>
  <c r="AD955" i="10"/>
  <c r="AD956" i="10"/>
  <c r="AD957" i="10"/>
  <c r="AD958" i="10"/>
  <c r="AD959" i="10"/>
  <c r="AD960" i="10"/>
  <c r="AD961" i="10"/>
  <c r="AD962" i="10"/>
  <c r="AD963" i="10"/>
  <c r="AD964" i="10"/>
  <c r="AD965" i="10"/>
  <c r="AD966" i="10"/>
  <c r="AD967" i="10"/>
  <c r="AD968" i="10"/>
  <c r="AD969" i="10"/>
  <c r="AD970" i="10"/>
  <c r="AD971" i="10"/>
  <c r="AD972" i="10"/>
  <c r="AD973" i="10"/>
  <c r="AD974" i="10"/>
  <c r="AD975" i="10"/>
  <c r="AD976" i="10"/>
  <c r="AD977" i="10"/>
  <c r="AD978" i="10"/>
  <c r="AD979" i="10"/>
  <c r="AD980" i="10"/>
  <c r="AD981" i="10"/>
  <c r="AD982" i="10"/>
  <c r="AD983" i="10"/>
  <c r="AD984" i="10"/>
  <c r="AD985" i="10"/>
  <c r="AD986" i="10"/>
  <c r="AD987" i="10"/>
  <c r="AD988" i="10"/>
  <c r="AD989" i="10"/>
  <c r="AD990" i="10"/>
  <c r="AD991" i="10"/>
  <c r="AD992" i="10"/>
  <c r="AD993" i="10"/>
  <c r="AD994" i="10"/>
  <c r="AD995" i="10"/>
  <c r="AD996" i="10"/>
  <c r="AD997" i="10"/>
  <c r="AD998" i="10"/>
  <c r="AD999" i="10"/>
  <c r="AD1000" i="10"/>
  <c r="AC6" i="10"/>
  <c r="AE6" i="10" s="1"/>
  <c r="AH6" i="10" s="1"/>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358" i="10"/>
  <c r="AC359" i="10"/>
  <c r="AC360" i="10"/>
  <c r="AC361" i="10"/>
  <c r="AC362" i="10"/>
  <c r="AC363" i="10"/>
  <c r="AC364" i="10"/>
  <c r="AC365" i="10"/>
  <c r="AC366" i="10"/>
  <c r="AC367" i="10"/>
  <c r="AC368" i="10"/>
  <c r="AC369" i="10"/>
  <c r="AC370" i="10"/>
  <c r="AC371" i="10"/>
  <c r="AC372" i="10"/>
  <c r="AC373" i="10"/>
  <c r="AC374" i="10"/>
  <c r="AC375" i="10"/>
  <c r="AC376" i="10"/>
  <c r="AC377" i="10"/>
  <c r="AC378" i="10"/>
  <c r="AC379" i="10"/>
  <c r="AC380" i="10"/>
  <c r="AC381" i="10"/>
  <c r="AC382" i="10"/>
  <c r="AC383" i="10"/>
  <c r="AC384" i="10"/>
  <c r="AC385" i="10"/>
  <c r="AC386" i="10"/>
  <c r="AC387" i="10"/>
  <c r="AC388" i="10"/>
  <c r="AC389" i="10"/>
  <c r="AC390" i="10"/>
  <c r="AC391" i="10"/>
  <c r="AC392" i="10"/>
  <c r="AC393" i="10"/>
  <c r="AC394" i="10"/>
  <c r="AC395" i="10"/>
  <c r="AC396" i="10"/>
  <c r="AC397" i="10"/>
  <c r="AC398" i="10"/>
  <c r="AC399" i="10"/>
  <c r="AC400" i="10"/>
  <c r="AC401" i="10"/>
  <c r="AC402" i="10"/>
  <c r="AC403" i="10"/>
  <c r="AC404" i="10"/>
  <c r="AC405" i="10"/>
  <c r="AC406" i="10"/>
  <c r="AC407" i="10"/>
  <c r="AC408" i="10"/>
  <c r="AC409" i="10"/>
  <c r="AC410" i="10"/>
  <c r="AC411" i="10"/>
  <c r="AC412" i="10"/>
  <c r="AC413" i="10"/>
  <c r="AC414" i="10"/>
  <c r="AC415" i="10"/>
  <c r="AC416" i="10"/>
  <c r="AC417" i="10"/>
  <c r="AC418" i="10"/>
  <c r="AC419" i="10"/>
  <c r="AC420" i="10"/>
  <c r="AC421" i="10"/>
  <c r="AC422" i="10"/>
  <c r="AC423" i="10"/>
  <c r="AC424" i="10"/>
  <c r="AC425" i="10"/>
  <c r="AC426" i="10"/>
  <c r="AC427" i="10"/>
  <c r="AC428" i="10"/>
  <c r="AC429" i="10"/>
  <c r="AC430" i="10"/>
  <c r="AC431" i="10"/>
  <c r="AC432" i="10"/>
  <c r="AC433" i="10"/>
  <c r="AC434" i="10"/>
  <c r="AC435" i="10"/>
  <c r="AC436" i="10"/>
  <c r="AC437" i="10"/>
  <c r="AC438" i="10"/>
  <c r="AC439" i="10"/>
  <c r="AC440" i="10"/>
  <c r="AC441" i="10"/>
  <c r="AC442" i="10"/>
  <c r="AC443" i="10"/>
  <c r="AC444" i="10"/>
  <c r="AC445" i="10"/>
  <c r="AC446" i="10"/>
  <c r="AC447" i="10"/>
  <c r="AC448" i="10"/>
  <c r="AC449" i="10"/>
  <c r="AC450" i="10"/>
  <c r="AC451" i="10"/>
  <c r="AC452" i="10"/>
  <c r="AC453" i="10"/>
  <c r="AC454" i="10"/>
  <c r="AC455" i="10"/>
  <c r="AC456" i="10"/>
  <c r="AC457" i="10"/>
  <c r="AC458" i="10"/>
  <c r="AC459" i="10"/>
  <c r="AC460" i="10"/>
  <c r="AC461" i="10"/>
  <c r="AC462" i="10"/>
  <c r="AC463" i="10"/>
  <c r="AC464" i="10"/>
  <c r="AC465" i="10"/>
  <c r="AC466" i="10"/>
  <c r="AC467" i="10"/>
  <c r="AC468" i="10"/>
  <c r="AC469" i="10"/>
  <c r="AC470" i="10"/>
  <c r="AC471" i="10"/>
  <c r="AC472" i="10"/>
  <c r="AC473" i="10"/>
  <c r="AC474" i="10"/>
  <c r="AC475" i="10"/>
  <c r="AC476" i="10"/>
  <c r="AC477" i="10"/>
  <c r="AC478" i="10"/>
  <c r="AC479" i="10"/>
  <c r="AC480" i="10"/>
  <c r="AC481" i="10"/>
  <c r="AC482" i="10"/>
  <c r="AC483" i="10"/>
  <c r="AC484" i="10"/>
  <c r="AC485" i="10"/>
  <c r="AC486" i="10"/>
  <c r="AC487" i="10"/>
  <c r="AC488" i="10"/>
  <c r="AC489" i="10"/>
  <c r="AC490" i="10"/>
  <c r="AC491" i="10"/>
  <c r="AC492" i="10"/>
  <c r="AC493" i="10"/>
  <c r="AC494" i="10"/>
  <c r="AC495" i="10"/>
  <c r="AC496" i="10"/>
  <c r="AC497" i="10"/>
  <c r="AC498" i="10"/>
  <c r="AC499" i="10"/>
  <c r="AC500" i="10"/>
  <c r="AC501" i="10"/>
  <c r="AC502" i="10"/>
  <c r="AC503" i="10"/>
  <c r="AC504" i="10"/>
  <c r="AC505" i="10"/>
  <c r="AC506" i="10"/>
  <c r="AC507" i="10"/>
  <c r="AC508" i="10"/>
  <c r="AC509" i="10"/>
  <c r="AC510" i="10"/>
  <c r="AC511" i="10"/>
  <c r="AC512" i="10"/>
  <c r="AC513" i="10"/>
  <c r="AC514" i="10"/>
  <c r="AC515" i="10"/>
  <c r="AC516" i="10"/>
  <c r="AC517" i="10"/>
  <c r="AC518" i="10"/>
  <c r="AC519" i="10"/>
  <c r="AC520" i="10"/>
  <c r="AC521" i="10"/>
  <c r="AC522" i="10"/>
  <c r="AC523" i="10"/>
  <c r="AC524" i="10"/>
  <c r="AC525" i="10"/>
  <c r="AC526" i="10"/>
  <c r="AC527" i="10"/>
  <c r="AC528" i="10"/>
  <c r="AC529" i="10"/>
  <c r="AC530" i="10"/>
  <c r="AC531" i="10"/>
  <c r="AC532" i="10"/>
  <c r="AC533" i="10"/>
  <c r="AC534" i="10"/>
  <c r="AC535" i="10"/>
  <c r="AC536" i="10"/>
  <c r="AC537" i="10"/>
  <c r="AC538" i="10"/>
  <c r="AC539" i="10"/>
  <c r="AC540" i="10"/>
  <c r="AC541" i="10"/>
  <c r="AC542" i="10"/>
  <c r="AC543" i="10"/>
  <c r="AC544" i="10"/>
  <c r="AC545" i="10"/>
  <c r="AC546" i="10"/>
  <c r="AC547" i="10"/>
  <c r="AC548" i="10"/>
  <c r="AC549" i="10"/>
  <c r="AC550" i="10"/>
  <c r="AC551" i="10"/>
  <c r="AC552" i="10"/>
  <c r="AC553" i="10"/>
  <c r="AC554" i="10"/>
  <c r="AC555" i="10"/>
  <c r="AC556" i="10"/>
  <c r="AC557" i="10"/>
  <c r="AC558" i="10"/>
  <c r="AC559" i="10"/>
  <c r="AC560" i="10"/>
  <c r="AC561" i="10"/>
  <c r="AC562" i="10"/>
  <c r="AC563" i="10"/>
  <c r="AC564" i="10"/>
  <c r="AC565" i="10"/>
  <c r="AC566" i="10"/>
  <c r="AC567" i="10"/>
  <c r="AC568" i="10"/>
  <c r="AC569" i="10"/>
  <c r="AC570" i="10"/>
  <c r="AC571" i="10"/>
  <c r="AC572" i="10"/>
  <c r="AC573" i="10"/>
  <c r="AC574" i="10"/>
  <c r="AC575" i="10"/>
  <c r="AC576" i="10"/>
  <c r="AC577" i="10"/>
  <c r="AC578" i="10"/>
  <c r="AC579" i="10"/>
  <c r="AC580" i="10"/>
  <c r="AC581" i="10"/>
  <c r="AC582" i="10"/>
  <c r="AC583" i="10"/>
  <c r="AC584" i="10"/>
  <c r="AC585" i="10"/>
  <c r="AC586" i="10"/>
  <c r="AC587" i="10"/>
  <c r="AC588" i="10"/>
  <c r="AC589" i="10"/>
  <c r="AC590" i="10"/>
  <c r="AC591" i="10"/>
  <c r="AC592" i="10"/>
  <c r="AC593" i="10"/>
  <c r="AC594" i="10"/>
  <c r="AC595" i="10"/>
  <c r="AC596" i="10"/>
  <c r="AC597" i="10"/>
  <c r="AC598" i="10"/>
  <c r="AC599" i="10"/>
  <c r="AC600" i="10"/>
  <c r="AC601" i="10"/>
  <c r="AC602" i="10"/>
  <c r="AC603" i="10"/>
  <c r="AC604" i="10"/>
  <c r="AC605" i="10"/>
  <c r="AC606" i="10"/>
  <c r="AC607" i="10"/>
  <c r="AC608" i="10"/>
  <c r="AC609" i="10"/>
  <c r="AC610" i="10"/>
  <c r="AC611" i="10"/>
  <c r="AC612" i="10"/>
  <c r="AC613" i="10"/>
  <c r="AC614" i="10"/>
  <c r="AC615" i="10"/>
  <c r="AC616" i="10"/>
  <c r="AC617" i="10"/>
  <c r="AC618" i="10"/>
  <c r="AC619" i="10"/>
  <c r="AC620" i="10"/>
  <c r="AC621" i="10"/>
  <c r="AC622" i="10"/>
  <c r="AC623" i="10"/>
  <c r="AC624" i="10"/>
  <c r="AC625" i="10"/>
  <c r="AC626" i="10"/>
  <c r="AC627" i="10"/>
  <c r="AC628" i="10"/>
  <c r="AC629" i="10"/>
  <c r="AC630" i="10"/>
  <c r="AC631" i="10"/>
  <c r="AC632" i="10"/>
  <c r="AC633" i="10"/>
  <c r="AC634" i="10"/>
  <c r="AC635" i="10"/>
  <c r="AC636" i="10"/>
  <c r="AC637" i="10"/>
  <c r="AC638" i="10"/>
  <c r="AC639" i="10"/>
  <c r="AC640" i="10"/>
  <c r="AC641" i="10"/>
  <c r="AC642" i="10"/>
  <c r="AC643" i="10"/>
  <c r="AC644" i="10"/>
  <c r="AC645" i="10"/>
  <c r="AC646" i="10"/>
  <c r="AC647" i="10"/>
  <c r="AC648" i="10"/>
  <c r="AC649" i="10"/>
  <c r="AC650" i="10"/>
  <c r="AC651" i="10"/>
  <c r="AC652" i="10"/>
  <c r="AC653" i="10"/>
  <c r="AC654" i="10"/>
  <c r="AC655" i="10"/>
  <c r="AC656" i="10"/>
  <c r="AC657" i="10"/>
  <c r="AC658" i="10"/>
  <c r="AC659" i="10"/>
  <c r="AC660" i="10"/>
  <c r="AC661" i="10"/>
  <c r="AC662" i="10"/>
  <c r="AC663" i="10"/>
  <c r="AC664" i="10"/>
  <c r="AC665" i="10"/>
  <c r="AC666" i="10"/>
  <c r="AC667" i="10"/>
  <c r="AC668" i="10"/>
  <c r="AC669" i="10"/>
  <c r="AC670" i="10"/>
  <c r="AC671" i="10"/>
  <c r="AC672" i="10"/>
  <c r="AC673" i="10"/>
  <c r="AC674" i="10"/>
  <c r="AC675" i="10"/>
  <c r="AC676" i="10"/>
  <c r="AC677" i="10"/>
  <c r="AC678" i="10"/>
  <c r="AC679" i="10"/>
  <c r="AC680" i="10"/>
  <c r="AC681" i="10"/>
  <c r="AC682" i="10"/>
  <c r="AC683" i="10"/>
  <c r="AC684" i="10"/>
  <c r="AC685" i="10"/>
  <c r="AC686" i="10"/>
  <c r="AC687" i="10"/>
  <c r="AC688" i="10"/>
  <c r="AC689" i="10"/>
  <c r="AC690" i="10"/>
  <c r="AC691" i="10"/>
  <c r="AC692" i="10"/>
  <c r="AC693" i="10"/>
  <c r="AC694" i="10"/>
  <c r="AC695" i="10"/>
  <c r="AC696" i="10"/>
  <c r="AC697" i="10"/>
  <c r="AC698" i="10"/>
  <c r="AC699" i="10"/>
  <c r="AC700" i="10"/>
  <c r="AC701" i="10"/>
  <c r="AC702" i="10"/>
  <c r="AC703" i="10"/>
  <c r="AC704" i="10"/>
  <c r="AC705" i="10"/>
  <c r="AC706" i="10"/>
  <c r="AC707" i="10"/>
  <c r="AC708" i="10"/>
  <c r="AC709" i="10"/>
  <c r="AC710" i="10"/>
  <c r="AC711" i="10"/>
  <c r="AC712" i="10"/>
  <c r="AC713" i="10"/>
  <c r="AC714" i="10"/>
  <c r="AC715" i="10"/>
  <c r="AC716" i="10"/>
  <c r="AC717" i="10"/>
  <c r="AC718" i="10"/>
  <c r="AC719" i="10"/>
  <c r="AC720" i="10"/>
  <c r="AC721" i="10"/>
  <c r="AC722" i="10"/>
  <c r="AC723" i="10"/>
  <c r="AC724" i="10"/>
  <c r="AC725" i="10"/>
  <c r="AC726" i="10"/>
  <c r="AC727" i="10"/>
  <c r="AC728" i="10"/>
  <c r="AC729" i="10"/>
  <c r="AC730" i="10"/>
  <c r="AC731" i="10"/>
  <c r="AC732" i="10"/>
  <c r="AC733" i="10"/>
  <c r="AC734" i="10"/>
  <c r="AC735" i="10"/>
  <c r="AC736" i="10"/>
  <c r="AC737" i="10"/>
  <c r="AC738" i="10"/>
  <c r="AC739" i="10"/>
  <c r="AC740" i="10"/>
  <c r="AC741" i="10"/>
  <c r="AC742" i="10"/>
  <c r="AC743" i="10"/>
  <c r="AC744" i="10"/>
  <c r="AC745" i="10"/>
  <c r="AC746" i="10"/>
  <c r="AC747" i="10"/>
  <c r="AC748" i="10"/>
  <c r="AC749" i="10"/>
  <c r="AC750" i="10"/>
  <c r="AC751" i="10"/>
  <c r="AC752" i="10"/>
  <c r="AC753" i="10"/>
  <c r="AC754" i="10"/>
  <c r="AC755" i="10"/>
  <c r="AC756" i="10"/>
  <c r="AC757" i="10"/>
  <c r="AC758" i="10"/>
  <c r="AC759" i="10"/>
  <c r="AC760" i="10"/>
  <c r="AC761" i="10"/>
  <c r="AC762" i="10"/>
  <c r="AC763" i="10"/>
  <c r="AC764" i="10"/>
  <c r="AC765" i="10"/>
  <c r="AC766" i="10"/>
  <c r="AC767" i="10"/>
  <c r="AC768" i="10"/>
  <c r="AC769" i="10"/>
  <c r="AC770" i="10"/>
  <c r="AC771" i="10"/>
  <c r="AC772" i="10"/>
  <c r="AC773" i="10"/>
  <c r="AC774" i="10"/>
  <c r="AC775" i="10"/>
  <c r="AC776" i="10"/>
  <c r="AC777" i="10"/>
  <c r="AC778" i="10"/>
  <c r="AC779" i="10"/>
  <c r="AC780" i="10"/>
  <c r="AC781" i="10"/>
  <c r="AC782" i="10"/>
  <c r="AC783" i="10"/>
  <c r="AC784" i="10"/>
  <c r="AC785" i="10"/>
  <c r="AC786" i="10"/>
  <c r="AC787" i="10"/>
  <c r="AC788" i="10"/>
  <c r="AC789" i="10"/>
  <c r="AC790" i="10"/>
  <c r="AC791" i="10"/>
  <c r="AC792" i="10"/>
  <c r="AC793" i="10"/>
  <c r="AC794" i="10"/>
  <c r="AC795" i="10"/>
  <c r="AC796" i="10"/>
  <c r="AC797" i="10"/>
  <c r="AC798" i="10"/>
  <c r="AC799" i="10"/>
  <c r="AC800" i="10"/>
  <c r="AC801" i="10"/>
  <c r="AC802" i="10"/>
  <c r="AC803" i="10"/>
  <c r="AC804" i="10"/>
  <c r="AC805" i="10"/>
  <c r="AC806" i="10"/>
  <c r="AC807" i="10"/>
  <c r="AC808" i="10"/>
  <c r="AC809" i="10"/>
  <c r="AC810" i="10"/>
  <c r="AC811" i="10"/>
  <c r="AC812" i="10"/>
  <c r="AC813" i="10"/>
  <c r="AC814" i="10"/>
  <c r="AC815" i="10"/>
  <c r="AC816" i="10"/>
  <c r="AC817" i="10"/>
  <c r="AC818" i="10"/>
  <c r="AC819" i="10"/>
  <c r="AC820" i="10"/>
  <c r="AC821" i="10"/>
  <c r="AC822" i="10"/>
  <c r="AC823" i="10"/>
  <c r="AC824" i="10"/>
  <c r="AC825" i="10"/>
  <c r="AC826" i="10"/>
  <c r="AC827" i="10"/>
  <c r="AC828" i="10"/>
  <c r="AC829" i="10"/>
  <c r="AC830" i="10"/>
  <c r="AC831" i="10"/>
  <c r="AC832" i="10"/>
  <c r="AC833" i="10"/>
  <c r="AC834" i="10"/>
  <c r="AC835" i="10"/>
  <c r="AC836" i="10"/>
  <c r="AC837" i="10"/>
  <c r="AC838" i="10"/>
  <c r="AC839" i="10"/>
  <c r="AC840" i="10"/>
  <c r="AC841" i="10"/>
  <c r="AC842" i="10"/>
  <c r="AC843" i="10"/>
  <c r="AC844" i="10"/>
  <c r="AC845" i="10"/>
  <c r="AC846" i="10"/>
  <c r="AC847" i="10"/>
  <c r="AC848" i="10"/>
  <c r="AC849" i="10"/>
  <c r="AC850" i="10"/>
  <c r="AC851" i="10"/>
  <c r="AC852" i="10"/>
  <c r="AC853" i="10"/>
  <c r="AC854" i="10"/>
  <c r="AC855" i="10"/>
  <c r="AC856" i="10"/>
  <c r="AC857" i="10"/>
  <c r="AC858" i="10"/>
  <c r="AC859" i="10"/>
  <c r="AC860" i="10"/>
  <c r="AC861" i="10"/>
  <c r="AC862" i="10"/>
  <c r="AC863" i="10"/>
  <c r="AC864" i="10"/>
  <c r="AC865" i="10"/>
  <c r="AC866" i="10"/>
  <c r="AC867" i="10"/>
  <c r="AC868" i="10"/>
  <c r="AC869" i="10"/>
  <c r="AC870" i="10"/>
  <c r="AC871" i="10"/>
  <c r="AC872" i="10"/>
  <c r="AC873" i="10"/>
  <c r="AC874" i="10"/>
  <c r="AC875" i="10"/>
  <c r="AC876" i="10"/>
  <c r="AC877" i="10"/>
  <c r="AC878" i="10"/>
  <c r="AC879" i="10"/>
  <c r="AC880" i="10"/>
  <c r="AC881" i="10"/>
  <c r="AC882" i="10"/>
  <c r="AC883" i="10"/>
  <c r="AC884" i="10"/>
  <c r="AC885" i="10"/>
  <c r="AC886" i="10"/>
  <c r="AC887" i="10"/>
  <c r="AC888" i="10"/>
  <c r="AC889" i="10"/>
  <c r="AC890" i="10"/>
  <c r="AC891" i="10"/>
  <c r="AC892" i="10"/>
  <c r="AC893" i="10"/>
  <c r="AC894" i="10"/>
  <c r="AC895" i="10"/>
  <c r="AC896" i="10"/>
  <c r="AC897" i="10"/>
  <c r="AC898" i="10"/>
  <c r="AC899" i="10"/>
  <c r="AC900" i="10"/>
  <c r="AC901" i="10"/>
  <c r="AC902" i="10"/>
  <c r="AC903" i="10"/>
  <c r="AC904" i="10"/>
  <c r="AC905" i="10"/>
  <c r="AC906" i="10"/>
  <c r="AC907" i="10"/>
  <c r="AC908" i="10"/>
  <c r="AC909" i="10"/>
  <c r="AC910" i="10"/>
  <c r="AC911" i="10"/>
  <c r="AC912" i="10"/>
  <c r="AC913" i="10"/>
  <c r="AC914" i="10"/>
  <c r="AC915" i="10"/>
  <c r="AC916" i="10"/>
  <c r="AC917" i="10"/>
  <c r="AC918" i="10"/>
  <c r="AC919" i="10"/>
  <c r="AC920" i="10"/>
  <c r="AC921" i="10"/>
  <c r="AC922" i="10"/>
  <c r="AC923" i="10"/>
  <c r="AC924" i="10"/>
  <c r="AC925" i="10"/>
  <c r="AC926" i="10"/>
  <c r="AC927" i="10"/>
  <c r="AC928" i="10"/>
  <c r="AC929" i="10"/>
  <c r="AC930" i="10"/>
  <c r="AC931" i="10"/>
  <c r="AC932" i="10"/>
  <c r="AC933" i="10"/>
  <c r="AC934" i="10"/>
  <c r="AC935" i="10"/>
  <c r="AC936" i="10"/>
  <c r="AC937" i="10"/>
  <c r="AC938" i="10"/>
  <c r="AC939" i="10"/>
  <c r="AC940" i="10"/>
  <c r="AC941" i="10"/>
  <c r="AC942" i="10"/>
  <c r="AC943" i="10"/>
  <c r="AC944" i="10"/>
  <c r="AC945" i="10"/>
  <c r="AC946" i="10"/>
  <c r="AC947" i="10"/>
  <c r="AC948" i="10"/>
  <c r="AC949" i="10"/>
  <c r="AC950" i="10"/>
  <c r="AC951" i="10"/>
  <c r="AC952" i="10"/>
  <c r="AC953" i="10"/>
  <c r="AC954" i="10"/>
  <c r="AC955" i="10"/>
  <c r="AC956" i="10"/>
  <c r="AC957" i="10"/>
  <c r="AC958" i="10"/>
  <c r="AC959" i="10"/>
  <c r="AC960" i="10"/>
  <c r="AC961" i="10"/>
  <c r="AC962" i="10"/>
  <c r="AC963" i="10"/>
  <c r="AC964" i="10"/>
  <c r="AC965" i="10"/>
  <c r="AC966" i="10"/>
  <c r="AC967" i="10"/>
  <c r="AC968" i="10"/>
  <c r="AC969" i="10"/>
  <c r="AC970" i="10"/>
  <c r="AC971" i="10"/>
  <c r="AC972" i="10"/>
  <c r="AC973" i="10"/>
  <c r="AC974" i="10"/>
  <c r="AC975" i="10"/>
  <c r="AC976" i="10"/>
  <c r="AC977" i="10"/>
  <c r="AC978" i="10"/>
  <c r="AC979" i="10"/>
  <c r="AC980" i="10"/>
  <c r="AC981" i="10"/>
  <c r="AC982" i="10"/>
  <c r="AC983" i="10"/>
  <c r="AC984" i="10"/>
  <c r="AC985" i="10"/>
  <c r="AC986" i="10"/>
  <c r="AC987" i="10"/>
  <c r="AC988" i="10"/>
  <c r="AC989" i="10"/>
  <c r="AC990" i="10"/>
  <c r="AC991" i="10"/>
  <c r="AC992" i="10"/>
  <c r="AC993" i="10"/>
  <c r="AC994" i="10"/>
  <c r="AC995" i="10"/>
  <c r="AC996" i="10"/>
  <c r="AC997" i="10"/>
  <c r="AC998" i="10"/>
  <c r="AC999" i="10"/>
  <c r="AC1000" i="10"/>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56" i="7"/>
  <c r="AH57" i="7"/>
  <c r="AH58" i="7"/>
  <c r="AH59" i="7"/>
  <c r="AH60" i="7"/>
  <c r="AH61" i="7"/>
  <c r="AH62" i="7"/>
  <c r="AH63" i="7"/>
  <c r="AH64" i="7"/>
  <c r="AH65" i="7"/>
  <c r="AH66" i="7"/>
  <c r="AH67" i="7"/>
  <c r="AH68" i="7"/>
  <c r="AH69" i="7"/>
  <c r="AH70" i="7"/>
  <c r="AH71" i="7"/>
  <c r="AH72" i="7"/>
  <c r="AH73" i="7"/>
  <c r="AH74" i="7"/>
  <c r="AH75" i="7"/>
  <c r="AH76" i="7"/>
  <c r="AH77" i="7"/>
  <c r="AH78" i="7"/>
  <c r="AH79" i="7"/>
  <c r="AH80" i="7"/>
  <c r="AH81" i="7"/>
  <c r="AH82" i="7"/>
  <c r="AH83" i="7"/>
  <c r="AH84" i="7"/>
  <c r="AH85" i="7"/>
  <c r="AH86" i="7"/>
  <c r="AH87" i="7"/>
  <c r="AH88" i="7"/>
  <c r="AH89" i="7"/>
  <c r="AH90" i="7"/>
  <c r="AH91" i="7"/>
  <c r="AH92" i="7"/>
  <c r="AH93" i="7"/>
  <c r="AH94" i="7"/>
  <c r="AH95" i="7"/>
  <c r="AH96" i="7"/>
  <c r="AH97" i="7"/>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H398" i="7"/>
  <c r="AH399" i="7"/>
  <c r="AH400" i="7"/>
  <c r="AH401" i="7"/>
  <c r="AH402" i="7"/>
  <c r="AH403" i="7"/>
  <c r="AH404" i="7"/>
  <c r="AH405" i="7"/>
  <c r="AH406" i="7"/>
  <c r="AH407" i="7"/>
  <c r="AH408" i="7"/>
  <c r="AH409" i="7"/>
  <c r="AH410" i="7"/>
  <c r="AH411" i="7"/>
  <c r="AH412" i="7"/>
  <c r="AH413" i="7"/>
  <c r="AH414" i="7"/>
  <c r="AH415" i="7"/>
  <c r="AH416" i="7"/>
  <c r="AH417" i="7"/>
  <c r="AH418" i="7"/>
  <c r="AH419" i="7"/>
  <c r="AH420" i="7"/>
  <c r="AH421" i="7"/>
  <c r="AH422" i="7"/>
  <c r="AH423" i="7"/>
  <c r="AH424" i="7"/>
  <c r="AH425" i="7"/>
  <c r="AH426" i="7"/>
  <c r="AH427" i="7"/>
  <c r="AH428" i="7"/>
  <c r="AH429" i="7"/>
  <c r="AH430" i="7"/>
  <c r="AH431" i="7"/>
  <c r="AH432" i="7"/>
  <c r="AH433" i="7"/>
  <c r="AH434" i="7"/>
  <c r="AH435" i="7"/>
  <c r="AH436" i="7"/>
  <c r="AH437" i="7"/>
  <c r="AH438" i="7"/>
  <c r="AH439" i="7"/>
  <c r="AH440" i="7"/>
  <c r="AH441" i="7"/>
  <c r="AH442" i="7"/>
  <c r="AH443" i="7"/>
  <c r="AH444" i="7"/>
  <c r="AH445" i="7"/>
  <c r="AH446" i="7"/>
  <c r="AH447" i="7"/>
  <c r="AH448" i="7"/>
  <c r="AH449" i="7"/>
  <c r="AH450" i="7"/>
  <c r="AH451" i="7"/>
  <c r="AH452" i="7"/>
  <c r="AH453" i="7"/>
  <c r="AH454" i="7"/>
  <c r="AH455" i="7"/>
  <c r="AH456" i="7"/>
  <c r="AH457" i="7"/>
  <c r="AH458" i="7"/>
  <c r="AH459" i="7"/>
  <c r="AH460" i="7"/>
  <c r="AH461" i="7"/>
  <c r="AH462" i="7"/>
  <c r="AH463" i="7"/>
  <c r="AH464" i="7"/>
  <c r="AH465" i="7"/>
  <c r="AH466" i="7"/>
  <c r="AH467" i="7"/>
  <c r="AH468" i="7"/>
  <c r="AH469" i="7"/>
  <c r="AH470" i="7"/>
  <c r="AH471" i="7"/>
  <c r="AH472" i="7"/>
  <c r="AH473" i="7"/>
  <c r="AH474" i="7"/>
  <c r="AH475" i="7"/>
  <c r="AH476" i="7"/>
  <c r="AH477" i="7"/>
  <c r="AH478" i="7"/>
  <c r="AH479" i="7"/>
  <c r="AH480" i="7"/>
  <c r="AH481" i="7"/>
  <c r="AH482" i="7"/>
  <c r="AH483" i="7"/>
  <c r="AH484" i="7"/>
  <c r="AH485" i="7"/>
  <c r="AH486" i="7"/>
  <c r="AH487" i="7"/>
  <c r="AH488" i="7"/>
  <c r="AH489" i="7"/>
  <c r="AH490" i="7"/>
  <c r="AH491" i="7"/>
  <c r="AH492" i="7"/>
  <c r="AH493" i="7"/>
  <c r="AH494" i="7"/>
  <c r="AH495" i="7"/>
  <c r="AH496" i="7"/>
  <c r="AH497" i="7"/>
  <c r="AH498" i="7"/>
  <c r="AH499" i="7"/>
  <c r="AH500" i="7"/>
  <c r="AH501" i="7"/>
  <c r="AH502" i="7"/>
  <c r="AH503" i="7"/>
  <c r="AH504" i="7"/>
  <c r="AH505" i="7"/>
  <c r="AH506" i="7"/>
  <c r="AH507" i="7"/>
  <c r="AH508" i="7"/>
  <c r="AH509" i="7"/>
  <c r="AH510" i="7"/>
  <c r="AH511" i="7"/>
  <c r="AH512" i="7"/>
  <c r="AH513" i="7"/>
  <c r="AH514" i="7"/>
  <c r="AH515" i="7"/>
  <c r="AH516" i="7"/>
  <c r="AH517" i="7"/>
  <c r="AH518" i="7"/>
  <c r="AH519" i="7"/>
  <c r="AH520" i="7"/>
  <c r="AH521" i="7"/>
  <c r="AH522" i="7"/>
  <c r="AH523" i="7"/>
  <c r="AH524" i="7"/>
  <c r="AH525" i="7"/>
  <c r="AH526" i="7"/>
  <c r="AH527" i="7"/>
  <c r="AH528" i="7"/>
  <c r="AH529" i="7"/>
  <c r="AH530" i="7"/>
  <c r="AH531" i="7"/>
  <c r="AH532" i="7"/>
  <c r="AH533" i="7"/>
  <c r="AH534" i="7"/>
  <c r="AH535" i="7"/>
  <c r="AH536" i="7"/>
  <c r="AH537" i="7"/>
  <c r="AH538" i="7"/>
  <c r="AH539" i="7"/>
  <c r="AH540" i="7"/>
  <c r="AH541" i="7"/>
  <c r="AH542" i="7"/>
  <c r="AH543" i="7"/>
  <c r="AH544" i="7"/>
  <c r="AH545" i="7"/>
  <c r="AH546" i="7"/>
  <c r="AH547" i="7"/>
  <c r="AH548" i="7"/>
  <c r="AH549" i="7"/>
  <c r="AH550" i="7"/>
  <c r="AH551" i="7"/>
  <c r="AH552" i="7"/>
  <c r="AH553" i="7"/>
  <c r="AH554" i="7"/>
  <c r="AH555" i="7"/>
  <c r="AH556" i="7"/>
  <c r="AH557" i="7"/>
  <c r="AH558" i="7"/>
  <c r="AH559" i="7"/>
  <c r="AH560" i="7"/>
  <c r="AH561" i="7"/>
  <c r="AH562" i="7"/>
  <c r="AH563" i="7"/>
  <c r="AH564" i="7"/>
  <c r="AH565" i="7"/>
  <c r="AH566" i="7"/>
  <c r="AH567" i="7"/>
  <c r="AH568" i="7"/>
  <c r="AH569" i="7"/>
  <c r="AH570" i="7"/>
  <c r="AH571" i="7"/>
  <c r="AH572" i="7"/>
  <c r="AH573" i="7"/>
  <c r="AH574" i="7"/>
  <c r="AH575" i="7"/>
  <c r="AH576" i="7"/>
  <c r="AH577" i="7"/>
  <c r="AH578" i="7"/>
  <c r="AH579" i="7"/>
  <c r="AH580" i="7"/>
  <c r="AH581" i="7"/>
  <c r="AH582" i="7"/>
  <c r="AH583" i="7"/>
  <c r="AH584" i="7"/>
  <c r="AH585" i="7"/>
  <c r="AH586" i="7"/>
  <c r="AH587" i="7"/>
  <c r="AH588" i="7"/>
  <c r="AH589" i="7"/>
  <c r="AH590" i="7"/>
  <c r="AH591" i="7"/>
  <c r="AH592" i="7"/>
  <c r="AH593" i="7"/>
  <c r="AH594" i="7"/>
  <c r="AH595" i="7"/>
  <c r="AH596" i="7"/>
  <c r="AH597" i="7"/>
  <c r="AH598" i="7"/>
  <c r="AH599" i="7"/>
  <c r="AH600" i="7"/>
  <c r="AH601" i="7"/>
  <c r="AH602" i="7"/>
  <c r="AH603" i="7"/>
  <c r="AH604" i="7"/>
  <c r="AH605" i="7"/>
  <c r="AH606" i="7"/>
  <c r="AH607" i="7"/>
  <c r="AH608" i="7"/>
  <c r="AH609" i="7"/>
  <c r="AH610" i="7"/>
  <c r="AH611" i="7"/>
  <c r="AH612" i="7"/>
  <c r="AH613" i="7"/>
  <c r="AH614" i="7"/>
  <c r="AH615" i="7"/>
  <c r="AH616" i="7"/>
  <c r="AH617" i="7"/>
  <c r="AH618" i="7"/>
  <c r="AH619" i="7"/>
  <c r="AH620" i="7"/>
  <c r="AH621" i="7"/>
  <c r="AH622" i="7"/>
  <c r="AH623" i="7"/>
  <c r="AH624" i="7"/>
  <c r="AH625" i="7"/>
  <c r="AH626" i="7"/>
  <c r="AH627" i="7"/>
  <c r="AH628" i="7"/>
  <c r="AH629" i="7"/>
  <c r="AH630" i="7"/>
  <c r="AH631" i="7"/>
  <c r="AH632" i="7"/>
  <c r="AH633" i="7"/>
  <c r="AH634" i="7"/>
  <c r="AH635" i="7"/>
  <c r="AH636" i="7"/>
  <c r="AH637" i="7"/>
  <c r="AH638" i="7"/>
  <c r="AH639" i="7"/>
  <c r="AH640" i="7"/>
  <c r="AH641" i="7"/>
  <c r="AH642" i="7"/>
  <c r="AH643" i="7"/>
  <c r="AH644" i="7"/>
  <c r="AH645" i="7"/>
  <c r="AH646" i="7"/>
  <c r="AH647" i="7"/>
  <c r="AH648" i="7"/>
  <c r="AH649" i="7"/>
  <c r="AH650" i="7"/>
  <c r="AH651" i="7"/>
  <c r="AH652" i="7"/>
  <c r="AH653" i="7"/>
  <c r="AH654" i="7"/>
  <c r="AH655" i="7"/>
  <c r="AH656" i="7"/>
  <c r="AH657" i="7"/>
  <c r="AH658" i="7"/>
  <c r="AH659" i="7"/>
  <c r="AH660" i="7"/>
  <c r="AH661" i="7"/>
  <c r="AH662" i="7"/>
  <c r="AH663" i="7"/>
  <c r="AH664" i="7"/>
  <c r="AH665" i="7"/>
  <c r="AH666" i="7"/>
  <c r="AH667" i="7"/>
  <c r="AH668" i="7"/>
  <c r="AH669" i="7"/>
  <c r="AH670" i="7"/>
  <c r="AH671" i="7"/>
  <c r="AH672" i="7"/>
  <c r="AH673" i="7"/>
  <c r="AH674" i="7"/>
  <c r="AH675" i="7"/>
  <c r="AH676" i="7"/>
  <c r="AH677" i="7"/>
  <c r="AH678" i="7"/>
  <c r="AH679" i="7"/>
  <c r="AH680" i="7"/>
  <c r="AH681" i="7"/>
  <c r="AH682" i="7"/>
  <c r="AH683" i="7"/>
  <c r="AH684" i="7"/>
  <c r="AH685" i="7"/>
  <c r="AH686" i="7"/>
  <c r="AH687" i="7"/>
  <c r="AH688" i="7"/>
  <c r="AH689" i="7"/>
  <c r="AH690" i="7"/>
  <c r="AH691" i="7"/>
  <c r="AH692" i="7"/>
  <c r="AH693" i="7"/>
  <c r="AH694" i="7"/>
  <c r="AH695" i="7"/>
  <c r="AH696" i="7"/>
  <c r="AH697" i="7"/>
  <c r="AH698" i="7"/>
  <c r="AH699" i="7"/>
  <c r="AH700" i="7"/>
  <c r="AH701" i="7"/>
  <c r="AH702" i="7"/>
  <c r="AH703" i="7"/>
  <c r="AH704" i="7"/>
  <c r="AH705" i="7"/>
  <c r="AH706" i="7"/>
  <c r="AH707" i="7"/>
  <c r="AH708" i="7"/>
  <c r="AH709" i="7"/>
  <c r="AH710" i="7"/>
  <c r="AH711" i="7"/>
  <c r="AH712" i="7"/>
  <c r="AH713" i="7"/>
  <c r="AH714" i="7"/>
  <c r="AH715" i="7"/>
  <c r="AH716" i="7"/>
  <c r="AH717" i="7"/>
  <c r="AH718" i="7"/>
  <c r="AH719" i="7"/>
  <c r="AH720" i="7"/>
  <c r="AH721" i="7"/>
  <c r="AH722" i="7"/>
  <c r="AH723" i="7"/>
  <c r="AH724" i="7"/>
  <c r="AH725" i="7"/>
  <c r="AH726" i="7"/>
  <c r="AH727" i="7"/>
  <c r="AH728" i="7"/>
  <c r="AH729" i="7"/>
  <c r="AH730" i="7"/>
  <c r="AH731" i="7"/>
  <c r="AH732" i="7"/>
  <c r="AH733" i="7"/>
  <c r="AH734" i="7"/>
  <c r="AH735" i="7"/>
  <c r="AH736" i="7"/>
  <c r="AH737" i="7"/>
  <c r="AH738" i="7"/>
  <c r="AH739" i="7"/>
  <c r="AH740" i="7"/>
  <c r="AH741" i="7"/>
  <c r="AH742" i="7"/>
  <c r="AH743" i="7"/>
  <c r="AH744" i="7"/>
  <c r="AH745" i="7"/>
  <c r="AH746" i="7"/>
  <c r="AH747" i="7"/>
  <c r="AH748" i="7"/>
  <c r="AH749" i="7"/>
  <c r="AH750" i="7"/>
  <c r="AH751" i="7"/>
  <c r="AH752" i="7"/>
  <c r="AH753" i="7"/>
  <c r="AH754" i="7"/>
  <c r="AH755" i="7"/>
  <c r="AH756" i="7"/>
  <c r="AH757" i="7"/>
  <c r="AH758" i="7"/>
  <c r="AH759" i="7"/>
  <c r="AH760" i="7"/>
  <c r="AH761" i="7"/>
  <c r="AH762" i="7"/>
  <c r="AH763" i="7"/>
  <c r="AH764" i="7"/>
  <c r="AH765" i="7"/>
  <c r="AH766" i="7"/>
  <c r="AH767" i="7"/>
  <c r="AH768" i="7"/>
  <c r="AH769" i="7"/>
  <c r="AH770" i="7"/>
  <c r="AH771" i="7"/>
  <c r="AH772" i="7"/>
  <c r="AH773" i="7"/>
  <c r="AH774" i="7"/>
  <c r="AH775" i="7"/>
  <c r="AH776" i="7"/>
  <c r="AH777" i="7"/>
  <c r="AH778" i="7"/>
  <c r="AH779" i="7"/>
  <c r="AH780" i="7"/>
  <c r="AH781" i="7"/>
  <c r="AH782" i="7"/>
  <c r="AH783" i="7"/>
  <c r="AH784" i="7"/>
  <c r="AH785" i="7"/>
  <c r="AH786" i="7"/>
  <c r="AH787" i="7"/>
  <c r="AH788" i="7"/>
  <c r="AH789" i="7"/>
  <c r="AH790" i="7"/>
  <c r="AH791" i="7"/>
  <c r="AH792" i="7"/>
  <c r="AH793" i="7"/>
  <c r="AH794" i="7"/>
  <c r="AH795" i="7"/>
  <c r="AH796" i="7"/>
  <c r="AH797" i="7"/>
  <c r="AH798" i="7"/>
  <c r="AH799" i="7"/>
  <c r="AH800" i="7"/>
  <c r="AH801" i="7"/>
  <c r="AH802" i="7"/>
  <c r="AH803" i="7"/>
  <c r="AH804" i="7"/>
  <c r="AH805" i="7"/>
  <c r="AH806" i="7"/>
  <c r="AH807" i="7"/>
  <c r="AH808" i="7"/>
  <c r="AH809" i="7"/>
  <c r="AH810" i="7"/>
  <c r="AH811" i="7"/>
  <c r="AH812" i="7"/>
  <c r="AH813" i="7"/>
  <c r="AH814" i="7"/>
  <c r="AH815" i="7"/>
  <c r="AH816" i="7"/>
  <c r="AH817" i="7"/>
  <c r="AH818" i="7"/>
  <c r="AH819" i="7"/>
  <c r="AH820" i="7"/>
  <c r="AH821" i="7"/>
  <c r="AH822" i="7"/>
  <c r="AH823" i="7"/>
  <c r="AH824" i="7"/>
  <c r="AH825" i="7"/>
  <c r="AH826" i="7"/>
  <c r="AH827" i="7"/>
  <c r="AH828" i="7"/>
  <c r="AH829" i="7"/>
  <c r="AH830" i="7"/>
  <c r="AH831" i="7"/>
  <c r="AH832" i="7"/>
  <c r="AH833" i="7"/>
  <c r="AH834" i="7"/>
  <c r="AH835" i="7"/>
  <c r="AH836" i="7"/>
  <c r="AH837" i="7"/>
  <c r="AH838" i="7"/>
  <c r="AH839" i="7"/>
  <c r="AH840" i="7"/>
  <c r="AH841" i="7"/>
  <c r="AH842" i="7"/>
  <c r="AH843" i="7"/>
  <c r="AH844" i="7"/>
  <c r="AH845" i="7"/>
  <c r="AH846" i="7"/>
  <c r="AH847" i="7"/>
  <c r="AH848" i="7"/>
  <c r="AH849" i="7"/>
  <c r="AH850" i="7"/>
  <c r="AH851" i="7"/>
  <c r="AH852" i="7"/>
  <c r="AH853" i="7"/>
  <c r="AH854" i="7"/>
  <c r="AH855" i="7"/>
  <c r="AH856" i="7"/>
  <c r="AH857" i="7"/>
  <c r="AH858" i="7"/>
  <c r="AH859" i="7"/>
  <c r="AH860" i="7"/>
  <c r="AH861" i="7"/>
  <c r="AH862" i="7"/>
  <c r="AH863" i="7"/>
  <c r="AH864" i="7"/>
  <c r="AH865" i="7"/>
  <c r="AH866" i="7"/>
  <c r="AH867" i="7"/>
  <c r="AH868" i="7"/>
  <c r="AH869" i="7"/>
  <c r="AH870" i="7"/>
  <c r="AH871" i="7"/>
  <c r="AH872" i="7"/>
  <c r="AH873" i="7"/>
  <c r="AH874" i="7"/>
  <c r="AH875" i="7"/>
  <c r="AH876" i="7"/>
  <c r="AH877" i="7"/>
  <c r="AH878" i="7"/>
  <c r="AH879" i="7"/>
  <c r="AH880" i="7"/>
  <c r="AH881" i="7"/>
  <c r="AH882" i="7"/>
  <c r="AH883" i="7"/>
  <c r="AH884" i="7"/>
  <c r="AH885" i="7"/>
  <c r="AH886" i="7"/>
  <c r="AH887" i="7"/>
  <c r="AH888" i="7"/>
  <c r="AH889" i="7"/>
  <c r="AH890" i="7"/>
  <c r="AH891" i="7"/>
  <c r="AH892" i="7"/>
  <c r="AH893" i="7"/>
  <c r="AH894" i="7"/>
  <c r="AH895" i="7"/>
  <c r="AH896" i="7"/>
  <c r="AH897" i="7"/>
  <c r="AH898" i="7"/>
  <c r="AH899" i="7"/>
  <c r="AH900" i="7"/>
  <c r="AH901" i="7"/>
  <c r="AH902" i="7"/>
  <c r="AH903" i="7"/>
  <c r="AH904" i="7"/>
  <c r="AH905" i="7"/>
  <c r="AH906" i="7"/>
  <c r="AH907" i="7"/>
  <c r="AH908" i="7"/>
  <c r="AH909" i="7"/>
  <c r="AH910" i="7"/>
  <c r="AH911" i="7"/>
  <c r="AH912" i="7"/>
  <c r="AH913" i="7"/>
  <c r="AH914" i="7"/>
  <c r="AH915" i="7"/>
  <c r="AH916" i="7"/>
  <c r="AH917" i="7"/>
  <c r="AH918" i="7"/>
  <c r="AH919" i="7"/>
  <c r="AH920" i="7"/>
  <c r="AH921" i="7"/>
  <c r="AH922" i="7"/>
  <c r="AH923" i="7"/>
  <c r="AH924" i="7"/>
  <c r="AH925" i="7"/>
  <c r="AH926" i="7"/>
  <c r="AH927" i="7"/>
  <c r="AH928" i="7"/>
  <c r="AH929" i="7"/>
  <c r="AH930" i="7"/>
  <c r="AH931" i="7"/>
  <c r="AH932" i="7"/>
  <c r="AH933" i="7"/>
  <c r="AH934" i="7"/>
  <c r="AH935" i="7"/>
  <c r="AH936" i="7"/>
  <c r="AH937" i="7"/>
  <c r="AH938" i="7"/>
  <c r="AH939" i="7"/>
  <c r="AH940" i="7"/>
  <c r="AH941" i="7"/>
  <c r="AH942" i="7"/>
  <c r="AH943" i="7"/>
  <c r="AH944" i="7"/>
  <c r="AH945" i="7"/>
  <c r="AH946" i="7"/>
  <c r="AH947" i="7"/>
  <c r="AH948" i="7"/>
  <c r="AH949" i="7"/>
  <c r="AH950" i="7"/>
  <c r="AH951" i="7"/>
  <c r="AH952" i="7"/>
  <c r="AH953" i="7"/>
  <c r="AH954" i="7"/>
  <c r="AH955" i="7"/>
  <c r="AH956" i="7"/>
  <c r="AH957" i="7"/>
  <c r="AH958" i="7"/>
  <c r="AH959" i="7"/>
  <c r="AH960" i="7"/>
  <c r="AH961" i="7"/>
  <c r="AH962" i="7"/>
  <c r="AH963" i="7"/>
  <c r="AH964" i="7"/>
  <c r="AH965" i="7"/>
  <c r="AH966" i="7"/>
  <c r="AH967" i="7"/>
  <c r="AH968" i="7"/>
  <c r="AH969" i="7"/>
  <c r="AH970" i="7"/>
  <c r="AH971" i="7"/>
  <c r="AH972" i="7"/>
  <c r="AH973" i="7"/>
  <c r="AH974" i="7"/>
  <c r="AH975" i="7"/>
  <c r="AH976" i="7"/>
  <c r="AH977" i="7"/>
  <c r="AH978" i="7"/>
  <c r="AH979" i="7"/>
  <c r="AH980" i="7"/>
  <c r="AH981" i="7"/>
  <c r="AH982" i="7"/>
  <c r="AH983" i="7"/>
  <c r="AH984" i="7"/>
  <c r="AH985" i="7"/>
  <c r="AH986" i="7"/>
  <c r="AH987" i="7"/>
  <c r="AH988" i="7"/>
  <c r="AH989" i="7"/>
  <c r="AH990" i="7"/>
  <c r="AH991" i="7"/>
  <c r="AH992" i="7"/>
  <c r="AH993" i="7"/>
  <c r="AH994" i="7"/>
  <c r="AH995" i="7"/>
  <c r="AH996" i="7"/>
  <c r="AH997" i="7"/>
  <c r="AH998" i="7"/>
  <c r="AH999" i="7"/>
  <c r="AH1000"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164" i="7"/>
  <c r="AG165" i="7"/>
  <c r="AG166" i="7"/>
  <c r="AG167" i="7"/>
  <c r="AG168" i="7"/>
  <c r="AG169" i="7"/>
  <c r="AG170" i="7"/>
  <c r="AG171" i="7"/>
  <c r="AG172" i="7"/>
  <c r="AG173" i="7"/>
  <c r="AG174" i="7"/>
  <c r="AG175" i="7"/>
  <c r="AG176" i="7"/>
  <c r="AG177" i="7"/>
  <c r="AG178" i="7"/>
  <c r="AG179" i="7"/>
  <c r="AG180" i="7"/>
  <c r="AG181" i="7"/>
  <c r="AG182" i="7"/>
  <c r="AG183" i="7"/>
  <c r="AG184" i="7"/>
  <c r="AG185" i="7"/>
  <c r="AG186" i="7"/>
  <c r="AG187" i="7"/>
  <c r="AG188" i="7"/>
  <c r="AG189" i="7"/>
  <c r="AG190" i="7"/>
  <c r="AG191" i="7"/>
  <c r="AG192" i="7"/>
  <c r="AG193" i="7"/>
  <c r="AG194" i="7"/>
  <c r="AG195" i="7"/>
  <c r="AG196" i="7"/>
  <c r="AG197" i="7"/>
  <c r="AG198" i="7"/>
  <c r="AG199" i="7"/>
  <c r="AG200" i="7"/>
  <c r="AG201" i="7"/>
  <c r="AG202" i="7"/>
  <c r="AG203" i="7"/>
  <c r="AG204" i="7"/>
  <c r="AG205" i="7"/>
  <c r="AG206" i="7"/>
  <c r="AG207" i="7"/>
  <c r="AG208" i="7"/>
  <c r="AG209" i="7"/>
  <c r="AG210" i="7"/>
  <c r="AG211" i="7"/>
  <c r="AG212" i="7"/>
  <c r="AG213" i="7"/>
  <c r="AG214" i="7"/>
  <c r="AG215" i="7"/>
  <c r="AG216" i="7"/>
  <c r="AG217" i="7"/>
  <c r="AG218" i="7"/>
  <c r="AG219" i="7"/>
  <c r="AG220" i="7"/>
  <c r="AG221" i="7"/>
  <c r="AG222" i="7"/>
  <c r="AG223" i="7"/>
  <c r="AG224" i="7"/>
  <c r="AG225" i="7"/>
  <c r="AG226" i="7"/>
  <c r="AG227" i="7"/>
  <c r="AG228" i="7"/>
  <c r="AG229" i="7"/>
  <c r="AG230" i="7"/>
  <c r="AG231" i="7"/>
  <c r="AG232" i="7"/>
  <c r="AG233" i="7"/>
  <c r="AG234" i="7"/>
  <c r="AG235" i="7"/>
  <c r="AG236" i="7"/>
  <c r="AG237" i="7"/>
  <c r="AG238" i="7"/>
  <c r="AG239" i="7"/>
  <c r="AG240" i="7"/>
  <c r="AG241" i="7"/>
  <c r="AG242" i="7"/>
  <c r="AG243" i="7"/>
  <c r="AG244" i="7"/>
  <c r="AG245" i="7"/>
  <c r="AG246" i="7"/>
  <c r="AG247" i="7"/>
  <c r="AG248" i="7"/>
  <c r="AG249" i="7"/>
  <c r="AG250" i="7"/>
  <c r="AG251" i="7"/>
  <c r="AG252" i="7"/>
  <c r="AG253" i="7"/>
  <c r="AG254" i="7"/>
  <c r="AG255" i="7"/>
  <c r="AG256" i="7"/>
  <c r="AG257" i="7"/>
  <c r="AG258" i="7"/>
  <c r="AG259" i="7"/>
  <c r="AG260" i="7"/>
  <c r="AG261" i="7"/>
  <c r="AG262" i="7"/>
  <c r="AG263" i="7"/>
  <c r="AG264" i="7"/>
  <c r="AG265" i="7"/>
  <c r="AG266" i="7"/>
  <c r="AG267" i="7"/>
  <c r="AG268" i="7"/>
  <c r="AG269" i="7"/>
  <c r="AG270" i="7"/>
  <c r="AG271" i="7"/>
  <c r="AG272" i="7"/>
  <c r="AG273" i="7"/>
  <c r="AG274" i="7"/>
  <c r="AG275" i="7"/>
  <c r="AG276" i="7"/>
  <c r="AG277" i="7"/>
  <c r="AG278" i="7"/>
  <c r="AG279" i="7"/>
  <c r="AG280" i="7"/>
  <c r="AG281" i="7"/>
  <c r="AG282" i="7"/>
  <c r="AG283" i="7"/>
  <c r="AG284" i="7"/>
  <c r="AG285" i="7"/>
  <c r="AG286" i="7"/>
  <c r="AG287" i="7"/>
  <c r="AG288" i="7"/>
  <c r="AG289" i="7"/>
  <c r="AG290" i="7"/>
  <c r="AG291" i="7"/>
  <c r="AG292" i="7"/>
  <c r="AG293" i="7"/>
  <c r="AG294" i="7"/>
  <c r="AG295" i="7"/>
  <c r="AG296" i="7"/>
  <c r="AG297" i="7"/>
  <c r="AG298" i="7"/>
  <c r="AG299" i="7"/>
  <c r="AG300" i="7"/>
  <c r="AG301" i="7"/>
  <c r="AG302" i="7"/>
  <c r="AG303" i="7"/>
  <c r="AG304" i="7"/>
  <c r="AG305" i="7"/>
  <c r="AG306" i="7"/>
  <c r="AG307" i="7"/>
  <c r="AG308" i="7"/>
  <c r="AG309" i="7"/>
  <c r="AG310" i="7"/>
  <c r="AG311" i="7"/>
  <c r="AG312" i="7"/>
  <c r="AG313" i="7"/>
  <c r="AG314" i="7"/>
  <c r="AG315" i="7"/>
  <c r="AG316" i="7"/>
  <c r="AG317" i="7"/>
  <c r="AG318" i="7"/>
  <c r="AG319" i="7"/>
  <c r="AG320" i="7"/>
  <c r="AG321" i="7"/>
  <c r="AG322" i="7"/>
  <c r="AG323" i="7"/>
  <c r="AG324" i="7"/>
  <c r="AG325" i="7"/>
  <c r="AG326" i="7"/>
  <c r="AG327" i="7"/>
  <c r="AG328" i="7"/>
  <c r="AG329" i="7"/>
  <c r="AG330" i="7"/>
  <c r="AG331" i="7"/>
  <c r="AG332" i="7"/>
  <c r="AG333" i="7"/>
  <c r="AG334" i="7"/>
  <c r="AG335" i="7"/>
  <c r="AG336" i="7"/>
  <c r="AG337" i="7"/>
  <c r="AG338" i="7"/>
  <c r="AG339" i="7"/>
  <c r="AG340" i="7"/>
  <c r="AG341" i="7"/>
  <c r="AG342" i="7"/>
  <c r="AG343" i="7"/>
  <c r="AG344" i="7"/>
  <c r="AG345" i="7"/>
  <c r="AG346" i="7"/>
  <c r="AG347" i="7"/>
  <c r="AG348" i="7"/>
  <c r="AG349" i="7"/>
  <c r="AG350" i="7"/>
  <c r="AG351" i="7"/>
  <c r="AG352" i="7"/>
  <c r="AG353" i="7"/>
  <c r="AG354" i="7"/>
  <c r="AG355" i="7"/>
  <c r="AG356" i="7"/>
  <c r="AG357" i="7"/>
  <c r="AG358" i="7"/>
  <c r="AG359" i="7"/>
  <c r="AG360" i="7"/>
  <c r="AG361" i="7"/>
  <c r="AG362" i="7"/>
  <c r="AG363" i="7"/>
  <c r="AG364" i="7"/>
  <c r="AG365" i="7"/>
  <c r="AG366" i="7"/>
  <c r="AG367" i="7"/>
  <c r="AG368" i="7"/>
  <c r="AG369" i="7"/>
  <c r="AG370" i="7"/>
  <c r="AG371" i="7"/>
  <c r="AG372" i="7"/>
  <c r="AG373" i="7"/>
  <c r="AG374" i="7"/>
  <c r="AG375" i="7"/>
  <c r="AG376" i="7"/>
  <c r="AG377" i="7"/>
  <c r="AG378" i="7"/>
  <c r="AG379" i="7"/>
  <c r="AG380" i="7"/>
  <c r="AG381" i="7"/>
  <c r="AG382" i="7"/>
  <c r="AG383" i="7"/>
  <c r="AG384" i="7"/>
  <c r="AG385" i="7"/>
  <c r="AG386" i="7"/>
  <c r="AG387" i="7"/>
  <c r="AG388" i="7"/>
  <c r="AG389" i="7"/>
  <c r="AG390" i="7"/>
  <c r="AG391" i="7"/>
  <c r="AG392" i="7"/>
  <c r="AG393" i="7"/>
  <c r="AG394" i="7"/>
  <c r="AG395" i="7"/>
  <c r="AG396" i="7"/>
  <c r="AG397" i="7"/>
  <c r="AG398" i="7"/>
  <c r="AG399" i="7"/>
  <c r="AG400" i="7"/>
  <c r="AG401" i="7"/>
  <c r="AG402" i="7"/>
  <c r="AG403" i="7"/>
  <c r="AG404" i="7"/>
  <c r="AG405" i="7"/>
  <c r="AG406" i="7"/>
  <c r="AG407" i="7"/>
  <c r="AG408" i="7"/>
  <c r="AG409" i="7"/>
  <c r="AG410" i="7"/>
  <c r="AG411" i="7"/>
  <c r="AG412" i="7"/>
  <c r="AG413" i="7"/>
  <c r="AG414" i="7"/>
  <c r="AG415" i="7"/>
  <c r="AG416" i="7"/>
  <c r="AG417" i="7"/>
  <c r="AG418" i="7"/>
  <c r="AG419" i="7"/>
  <c r="AG420" i="7"/>
  <c r="AG421" i="7"/>
  <c r="AG422" i="7"/>
  <c r="AG423" i="7"/>
  <c r="AG424" i="7"/>
  <c r="AG425" i="7"/>
  <c r="AG426" i="7"/>
  <c r="AG427" i="7"/>
  <c r="AG428" i="7"/>
  <c r="AG429" i="7"/>
  <c r="AG430" i="7"/>
  <c r="AG431" i="7"/>
  <c r="AG432" i="7"/>
  <c r="AG433" i="7"/>
  <c r="AG434" i="7"/>
  <c r="AG435" i="7"/>
  <c r="AG436" i="7"/>
  <c r="AG437" i="7"/>
  <c r="AG438" i="7"/>
  <c r="AG439" i="7"/>
  <c r="AG440" i="7"/>
  <c r="AG441" i="7"/>
  <c r="AG442" i="7"/>
  <c r="AG443" i="7"/>
  <c r="AG444" i="7"/>
  <c r="AG445" i="7"/>
  <c r="AG446" i="7"/>
  <c r="AG447" i="7"/>
  <c r="AG448" i="7"/>
  <c r="AG449" i="7"/>
  <c r="AG450" i="7"/>
  <c r="AG451" i="7"/>
  <c r="AG452" i="7"/>
  <c r="AG453" i="7"/>
  <c r="AG454" i="7"/>
  <c r="AG455" i="7"/>
  <c r="AG456" i="7"/>
  <c r="AG457" i="7"/>
  <c r="AG458" i="7"/>
  <c r="AG459" i="7"/>
  <c r="AG460" i="7"/>
  <c r="AG461" i="7"/>
  <c r="AG462" i="7"/>
  <c r="AG463" i="7"/>
  <c r="AG464" i="7"/>
  <c r="AG465" i="7"/>
  <c r="AG466" i="7"/>
  <c r="AG467" i="7"/>
  <c r="AG468" i="7"/>
  <c r="AG469" i="7"/>
  <c r="AG470" i="7"/>
  <c r="AG471" i="7"/>
  <c r="AG472" i="7"/>
  <c r="AG473" i="7"/>
  <c r="AG474" i="7"/>
  <c r="AG475" i="7"/>
  <c r="AG476" i="7"/>
  <c r="AG477" i="7"/>
  <c r="AG478" i="7"/>
  <c r="AG479" i="7"/>
  <c r="AG480" i="7"/>
  <c r="AG481" i="7"/>
  <c r="AG482" i="7"/>
  <c r="AG483" i="7"/>
  <c r="AG484" i="7"/>
  <c r="AG485" i="7"/>
  <c r="AG486" i="7"/>
  <c r="AG487" i="7"/>
  <c r="AG488" i="7"/>
  <c r="AG489" i="7"/>
  <c r="AG490" i="7"/>
  <c r="AG491" i="7"/>
  <c r="AG492" i="7"/>
  <c r="AG493" i="7"/>
  <c r="AG494" i="7"/>
  <c r="AG495" i="7"/>
  <c r="AG496" i="7"/>
  <c r="AG497" i="7"/>
  <c r="AG498" i="7"/>
  <c r="AG499" i="7"/>
  <c r="AG500" i="7"/>
  <c r="AG501" i="7"/>
  <c r="AG502" i="7"/>
  <c r="AG503" i="7"/>
  <c r="AG504" i="7"/>
  <c r="AG505" i="7"/>
  <c r="AG506" i="7"/>
  <c r="AG507" i="7"/>
  <c r="AG508" i="7"/>
  <c r="AG509" i="7"/>
  <c r="AG510" i="7"/>
  <c r="AG511" i="7"/>
  <c r="AG512" i="7"/>
  <c r="AG513" i="7"/>
  <c r="AG514" i="7"/>
  <c r="AG515" i="7"/>
  <c r="AG516" i="7"/>
  <c r="AG517" i="7"/>
  <c r="AG518" i="7"/>
  <c r="AG519" i="7"/>
  <c r="AG520" i="7"/>
  <c r="AG521" i="7"/>
  <c r="AG522" i="7"/>
  <c r="AG523" i="7"/>
  <c r="AG524" i="7"/>
  <c r="AG525" i="7"/>
  <c r="AG526" i="7"/>
  <c r="AG527" i="7"/>
  <c r="AG528" i="7"/>
  <c r="AG529" i="7"/>
  <c r="AG530" i="7"/>
  <c r="AG531" i="7"/>
  <c r="AG532" i="7"/>
  <c r="AG533" i="7"/>
  <c r="AG534" i="7"/>
  <c r="AG535" i="7"/>
  <c r="AG536" i="7"/>
  <c r="AG537" i="7"/>
  <c r="AG538" i="7"/>
  <c r="AG539" i="7"/>
  <c r="AG540" i="7"/>
  <c r="AG541" i="7"/>
  <c r="AG542" i="7"/>
  <c r="AG543" i="7"/>
  <c r="AG544" i="7"/>
  <c r="AG545" i="7"/>
  <c r="AG546" i="7"/>
  <c r="AG547" i="7"/>
  <c r="AG548" i="7"/>
  <c r="AG549" i="7"/>
  <c r="AG550" i="7"/>
  <c r="AG551" i="7"/>
  <c r="AG552" i="7"/>
  <c r="AG553" i="7"/>
  <c r="AG554" i="7"/>
  <c r="AG555" i="7"/>
  <c r="AG556" i="7"/>
  <c r="AG557" i="7"/>
  <c r="AG558" i="7"/>
  <c r="AG559" i="7"/>
  <c r="AG560" i="7"/>
  <c r="AG561" i="7"/>
  <c r="AG562" i="7"/>
  <c r="AG563" i="7"/>
  <c r="AG564" i="7"/>
  <c r="AG565" i="7"/>
  <c r="AG566" i="7"/>
  <c r="AG567" i="7"/>
  <c r="AG568" i="7"/>
  <c r="AG569" i="7"/>
  <c r="AG570" i="7"/>
  <c r="AG571" i="7"/>
  <c r="AG572" i="7"/>
  <c r="AG573" i="7"/>
  <c r="AG574" i="7"/>
  <c r="AG575" i="7"/>
  <c r="AG576" i="7"/>
  <c r="AG577" i="7"/>
  <c r="AG578" i="7"/>
  <c r="AG579" i="7"/>
  <c r="AG580" i="7"/>
  <c r="AG581" i="7"/>
  <c r="AG582" i="7"/>
  <c r="AG583" i="7"/>
  <c r="AG584" i="7"/>
  <c r="AG585" i="7"/>
  <c r="AG586" i="7"/>
  <c r="AG587" i="7"/>
  <c r="AG588" i="7"/>
  <c r="AG589" i="7"/>
  <c r="AG590" i="7"/>
  <c r="AG591" i="7"/>
  <c r="AG592" i="7"/>
  <c r="AG593" i="7"/>
  <c r="AG594" i="7"/>
  <c r="AG595" i="7"/>
  <c r="AG596" i="7"/>
  <c r="AG597" i="7"/>
  <c r="AG598" i="7"/>
  <c r="AG599" i="7"/>
  <c r="AG600" i="7"/>
  <c r="AG601" i="7"/>
  <c r="AG602" i="7"/>
  <c r="AG603" i="7"/>
  <c r="AG604" i="7"/>
  <c r="AG605" i="7"/>
  <c r="AG606" i="7"/>
  <c r="AG607" i="7"/>
  <c r="AG608" i="7"/>
  <c r="AG609" i="7"/>
  <c r="AG610" i="7"/>
  <c r="AG611" i="7"/>
  <c r="AG612" i="7"/>
  <c r="AG613" i="7"/>
  <c r="AG614" i="7"/>
  <c r="AG615" i="7"/>
  <c r="AG616" i="7"/>
  <c r="AG617" i="7"/>
  <c r="AG618" i="7"/>
  <c r="AG619" i="7"/>
  <c r="AG620" i="7"/>
  <c r="AG621" i="7"/>
  <c r="AG622" i="7"/>
  <c r="AG623" i="7"/>
  <c r="AG624" i="7"/>
  <c r="AG625" i="7"/>
  <c r="AG626" i="7"/>
  <c r="AG627" i="7"/>
  <c r="AG628" i="7"/>
  <c r="AG629" i="7"/>
  <c r="AG630" i="7"/>
  <c r="AG631" i="7"/>
  <c r="AG632" i="7"/>
  <c r="AG633" i="7"/>
  <c r="AG634" i="7"/>
  <c r="AG635" i="7"/>
  <c r="AG636" i="7"/>
  <c r="AG637" i="7"/>
  <c r="AG638" i="7"/>
  <c r="AG639" i="7"/>
  <c r="AG640" i="7"/>
  <c r="AG641" i="7"/>
  <c r="AG642" i="7"/>
  <c r="AG643" i="7"/>
  <c r="AG644" i="7"/>
  <c r="AG645" i="7"/>
  <c r="AG646" i="7"/>
  <c r="AG647" i="7"/>
  <c r="AG648" i="7"/>
  <c r="AG649" i="7"/>
  <c r="AG650" i="7"/>
  <c r="AG651" i="7"/>
  <c r="AG652" i="7"/>
  <c r="AG653" i="7"/>
  <c r="AG654" i="7"/>
  <c r="AG655" i="7"/>
  <c r="AG656" i="7"/>
  <c r="AG657" i="7"/>
  <c r="AG658" i="7"/>
  <c r="AG659" i="7"/>
  <c r="AG660" i="7"/>
  <c r="AG661" i="7"/>
  <c r="AG662" i="7"/>
  <c r="AG663" i="7"/>
  <c r="AG664" i="7"/>
  <c r="AG665" i="7"/>
  <c r="AG666" i="7"/>
  <c r="AG667" i="7"/>
  <c r="AG668" i="7"/>
  <c r="AG669" i="7"/>
  <c r="AG670" i="7"/>
  <c r="AG671" i="7"/>
  <c r="AG672" i="7"/>
  <c r="AG673" i="7"/>
  <c r="AG674" i="7"/>
  <c r="AG675" i="7"/>
  <c r="AG676" i="7"/>
  <c r="AG677" i="7"/>
  <c r="AG678" i="7"/>
  <c r="AG679" i="7"/>
  <c r="AG680" i="7"/>
  <c r="AG681" i="7"/>
  <c r="AG682" i="7"/>
  <c r="AG683" i="7"/>
  <c r="AG684" i="7"/>
  <c r="AG685" i="7"/>
  <c r="AG686" i="7"/>
  <c r="AG687" i="7"/>
  <c r="AG688" i="7"/>
  <c r="AG689" i="7"/>
  <c r="AG690" i="7"/>
  <c r="AG691" i="7"/>
  <c r="AG692" i="7"/>
  <c r="AG693" i="7"/>
  <c r="AG694" i="7"/>
  <c r="AG695" i="7"/>
  <c r="AG696" i="7"/>
  <c r="AG697" i="7"/>
  <c r="AG698" i="7"/>
  <c r="AG699" i="7"/>
  <c r="AG700" i="7"/>
  <c r="AG701" i="7"/>
  <c r="AG702" i="7"/>
  <c r="AG703" i="7"/>
  <c r="AG704" i="7"/>
  <c r="AG705" i="7"/>
  <c r="AG706" i="7"/>
  <c r="AG707" i="7"/>
  <c r="AG708" i="7"/>
  <c r="AG709" i="7"/>
  <c r="AG710" i="7"/>
  <c r="AG711" i="7"/>
  <c r="AG712" i="7"/>
  <c r="AG713" i="7"/>
  <c r="AG714" i="7"/>
  <c r="AG715" i="7"/>
  <c r="AG716" i="7"/>
  <c r="AG717" i="7"/>
  <c r="AG718" i="7"/>
  <c r="AG719" i="7"/>
  <c r="AG720" i="7"/>
  <c r="AG721" i="7"/>
  <c r="AG722" i="7"/>
  <c r="AG723" i="7"/>
  <c r="AG724" i="7"/>
  <c r="AG725" i="7"/>
  <c r="AG726" i="7"/>
  <c r="AG727" i="7"/>
  <c r="AG728" i="7"/>
  <c r="AG729" i="7"/>
  <c r="AG730" i="7"/>
  <c r="AG731" i="7"/>
  <c r="AG732" i="7"/>
  <c r="AG733" i="7"/>
  <c r="AG734" i="7"/>
  <c r="AG735" i="7"/>
  <c r="AG736" i="7"/>
  <c r="AG737" i="7"/>
  <c r="AG738" i="7"/>
  <c r="AG739" i="7"/>
  <c r="AG740" i="7"/>
  <c r="AG741" i="7"/>
  <c r="AG742" i="7"/>
  <c r="AG743" i="7"/>
  <c r="AG744" i="7"/>
  <c r="AG745" i="7"/>
  <c r="AG746" i="7"/>
  <c r="AG747" i="7"/>
  <c r="AG748" i="7"/>
  <c r="AG749" i="7"/>
  <c r="AG750" i="7"/>
  <c r="AG751" i="7"/>
  <c r="AG752" i="7"/>
  <c r="AG753" i="7"/>
  <c r="AG754" i="7"/>
  <c r="AG755" i="7"/>
  <c r="AG756" i="7"/>
  <c r="AG757" i="7"/>
  <c r="AG758" i="7"/>
  <c r="AG759" i="7"/>
  <c r="AG760" i="7"/>
  <c r="AG761" i="7"/>
  <c r="AG762" i="7"/>
  <c r="AG763" i="7"/>
  <c r="AG764" i="7"/>
  <c r="AG765" i="7"/>
  <c r="AG766" i="7"/>
  <c r="AG767" i="7"/>
  <c r="AG768" i="7"/>
  <c r="AG769" i="7"/>
  <c r="AG770" i="7"/>
  <c r="AG771" i="7"/>
  <c r="AG772" i="7"/>
  <c r="AG773" i="7"/>
  <c r="AG774" i="7"/>
  <c r="AG775" i="7"/>
  <c r="AG776" i="7"/>
  <c r="AG777" i="7"/>
  <c r="AG778" i="7"/>
  <c r="AG779" i="7"/>
  <c r="AG780" i="7"/>
  <c r="AG781" i="7"/>
  <c r="AG782" i="7"/>
  <c r="AG783" i="7"/>
  <c r="AG784" i="7"/>
  <c r="AG785" i="7"/>
  <c r="AG786" i="7"/>
  <c r="AG787" i="7"/>
  <c r="AG788" i="7"/>
  <c r="AG789" i="7"/>
  <c r="AG790" i="7"/>
  <c r="AG791" i="7"/>
  <c r="AG792" i="7"/>
  <c r="AG793" i="7"/>
  <c r="AG794" i="7"/>
  <c r="AG795" i="7"/>
  <c r="AG796" i="7"/>
  <c r="AG797" i="7"/>
  <c r="AG798" i="7"/>
  <c r="AG799" i="7"/>
  <c r="AG800" i="7"/>
  <c r="AG801" i="7"/>
  <c r="AG802" i="7"/>
  <c r="AG803" i="7"/>
  <c r="AG804" i="7"/>
  <c r="AG805" i="7"/>
  <c r="AG806" i="7"/>
  <c r="AG807" i="7"/>
  <c r="AG808" i="7"/>
  <c r="AG809" i="7"/>
  <c r="AG810" i="7"/>
  <c r="AG811" i="7"/>
  <c r="AG812" i="7"/>
  <c r="AG813" i="7"/>
  <c r="AG814" i="7"/>
  <c r="AG815" i="7"/>
  <c r="AG816" i="7"/>
  <c r="AG817" i="7"/>
  <c r="AG818" i="7"/>
  <c r="AG819" i="7"/>
  <c r="AG820" i="7"/>
  <c r="AG821" i="7"/>
  <c r="AG822" i="7"/>
  <c r="AG823" i="7"/>
  <c r="AG824" i="7"/>
  <c r="AG825" i="7"/>
  <c r="AG826" i="7"/>
  <c r="AG827" i="7"/>
  <c r="AG828" i="7"/>
  <c r="AG829" i="7"/>
  <c r="AG830" i="7"/>
  <c r="AG831" i="7"/>
  <c r="AG832" i="7"/>
  <c r="AG833" i="7"/>
  <c r="AG834" i="7"/>
  <c r="AG835" i="7"/>
  <c r="AG836" i="7"/>
  <c r="AG837" i="7"/>
  <c r="AG838" i="7"/>
  <c r="AG839" i="7"/>
  <c r="AG840" i="7"/>
  <c r="AG841" i="7"/>
  <c r="AG842" i="7"/>
  <c r="AG843" i="7"/>
  <c r="AG844" i="7"/>
  <c r="AG845" i="7"/>
  <c r="AG846" i="7"/>
  <c r="AG847" i="7"/>
  <c r="AG848" i="7"/>
  <c r="AG849" i="7"/>
  <c r="AG850" i="7"/>
  <c r="AG851" i="7"/>
  <c r="AG852" i="7"/>
  <c r="AG853" i="7"/>
  <c r="AG854" i="7"/>
  <c r="AG855" i="7"/>
  <c r="AG856" i="7"/>
  <c r="AG857" i="7"/>
  <c r="AG858" i="7"/>
  <c r="AG859" i="7"/>
  <c r="AG860" i="7"/>
  <c r="AG861" i="7"/>
  <c r="AG862" i="7"/>
  <c r="AG863" i="7"/>
  <c r="AG864" i="7"/>
  <c r="AG865" i="7"/>
  <c r="AG866" i="7"/>
  <c r="AG867" i="7"/>
  <c r="AG868" i="7"/>
  <c r="AG869" i="7"/>
  <c r="AG870" i="7"/>
  <c r="AG871" i="7"/>
  <c r="AG872" i="7"/>
  <c r="AG873" i="7"/>
  <c r="AG874" i="7"/>
  <c r="AG875" i="7"/>
  <c r="AG876" i="7"/>
  <c r="AG877" i="7"/>
  <c r="AG878" i="7"/>
  <c r="AG879" i="7"/>
  <c r="AG880" i="7"/>
  <c r="AG881" i="7"/>
  <c r="AG882" i="7"/>
  <c r="AG883" i="7"/>
  <c r="AG884" i="7"/>
  <c r="AG885" i="7"/>
  <c r="AG886" i="7"/>
  <c r="AG887" i="7"/>
  <c r="AG888" i="7"/>
  <c r="AG889" i="7"/>
  <c r="AG890" i="7"/>
  <c r="AG891" i="7"/>
  <c r="AG892" i="7"/>
  <c r="AG893" i="7"/>
  <c r="AG894" i="7"/>
  <c r="AG895" i="7"/>
  <c r="AG896" i="7"/>
  <c r="AG897" i="7"/>
  <c r="AG898" i="7"/>
  <c r="AG899" i="7"/>
  <c r="AG900" i="7"/>
  <c r="AG901" i="7"/>
  <c r="AG902" i="7"/>
  <c r="AG903" i="7"/>
  <c r="AG904" i="7"/>
  <c r="AG905" i="7"/>
  <c r="AG906" i="7"/>
  <c r="AG907" i="7"/>
  <c r="AG908" i="7"/>
  <c r="AG909" i="7"/>
  <c r="AG910" i="7"/>
  <c r="AG911" i="7"/>
  <c r="AG912" i="7"/>
  <c r="AG913" i="7"/>
  <c r="AG914" i="7"/>
  <c r="AG915" i="7"/>
  <c r="AG916" i="7"/>
  <c r="AG917" i="7"/>
  <c r="AG918" i="7"/>
  <c r="AG919" i="7"/>
  <c r="AG920" i="7"/>
  <c r="AG921" i="7"/>
  <c r="AG922" i="7"/>
  <c r="AG923" i="7"/>
  <c r="AG924" i="7"/>
  <c r="AG925" i="7"/>
  <c r="AG926" i="7"/>
  <c r="AG927" i="7"/>
  <c r="AG928" i="7"/>
  <c r="AG929" i="7"/>
  <c r="AG930" i="7"/>
  <c r="AG931" i="7"/>
  <c r="AG932" i="7"/>
  <c r="AG933" i="7"/>
  <c r="AG934" i="7"/>
  <c r="AG935" i="7"/>
  <c r="AG936" i="7"/>
  <c r="AG937" i="7"/>
  <c r="AG938" i="7"/>
  <c r="AG939" i="7"/>
  <c r="AG940" i="7"/>
  <c r="AG941" i="7"/>
  <c r="AG942" i="7"/>
  <c r="AG943" i="7"/>
  <c r="AG944" i="7"/>
  <c r="AG945" i="7"/>
  <c r="AG946" i="7"/>
  <c r="AG947" i="7"/>
  <c r="AG948" i="7"/>
  <c r="AG949" i="7"/>
  <c r="AG950" i="7"/>
  <c r="AG951" i="7"/>
  <c r="AG952" i="7"/>
  <c r="AG953" i="7"/>
  <c r="AG954" i="7"/>
  <c r="AG955" i="7"/>
  <c r="AG956" i="7"/>
  <c r="AG957" i="7"/>
  <c r="AG958" i="7"/>
  <c r="AG959" i="7"/>
  <c r="AG960" i="7"/>
  <c r="AG961" i="7"/>
  <c r="AG962" i="7"/>
  <c r="AG963" i="7"/>
  <c r="AG964" i="7"/>
  <c r="AG965" i="7"/>
  <c r="AG966" i="7"/>
  <c r="AG967" i="7"/>
  <c r="AG968" i="7"/>
  <c r="AG969" i="7"/>
  <c r="AG970" i="7"/>
  <c r="AG971" i="7"/>
  <c r="AG972" i="7"/>
  <c r="AG973" i="7"/>
  <c r="AG974" i="7"/>
  <c r="AG975" i="7"/>
  <c r="AG976" i="7"/>
  <c r="AG977" i="7"/>
  <c r="AG978" i="7"/>
  <c r="AG979" i="7"/>
  <c r="AG980" i="7"/>
  <c r="AG981" i="7"/>
  <c r="AG982" i="7"/>
  <c r="AG983" i="7"/>
  <c r="AG984" i="7"/>
  <c r="AG985" i="7"/>
  <c r="AG986" i="7"/>
  <c r="AG987" i="7"/>
  <c r="AG988" i="7"/>
  <c r="AG989" i="7"/>
  <c r="AG990" i="7"/>
  <c r="AG991" i="7"/>
  <c r="AG992" i="7"/>
  <c r="AG993" i="7"/>
  <c r="AG994" i="7"/>
  <c r="AG995" i="7"/>
  <c r="AG996" i="7"/>
  <c r="AG997" i="7"/>
  <c r="AG998" i="7"/>
  <c r="AG999" i="7"/>
  <c r="AG1000" i="7"/>
  <c r="AF6" i="7"/>
  <c r="AF7" i="7"/>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AF51" i="7"/>
  <c r="AF52" i="7"/>
  <c r="AF53" i="7"/>
  <c r="AF54" i="7"/>
  <c r="AF55" i="7"/>
  <c r="AF56" i="7"/>
  <c r="AF57" i="7"/>
  <c r="AF58" i="7"/>
  <c r="AF59" i="7"/>
  <c r="AF60" i="7"/>
  <c r="AF61" i="7"/>
  <c r="AF62" i="7"/>
  <c r="AF63" i="7"/>
  <c r="AF64" i="7"/>
  <c r="AF65" i="7"/>
  <c r="AF66" i="7"/>
  <c r="AF67" i="7"/>
  <c r="AF68" i="7"/>
  <c r="AF69" i="7"/>
  <c r="AF70" i="7"/>
  <c r="AF71" i="7"/>
  <c r="AF72" i="7"/>
  <c r="AF73" i="7"/>
  <c r="AF74" i="7"/>
  <c r="AF75" i="7"/>
  <c r="AF76" i="7"/>
  <c r="AF77" i="7"/>
  <c r="AF78" i="7"/>
  <c r="AF79" i="7"/>
  <c r="AF80" i="7"/>
  <c r="AF81" i="7"/>
  <c r="AF82" i="7"/>
  <c r="AF83" i="7"/>
  <c r="AF84" i="7"/>
  <c r="AF85" i="7"/>
  <c r="AF86" i="7"/>
  <c r="AF87" i="7"/>
  <c r="AF88" i="7"/>
  <c r="AF89" i="7"/>
  <c r="AF90" i="7"/>
  <c r="AF91" i="7"/>
  <c r="AF92" i="7"/>
  <c r="AF93" i="7"/>
  <c r="AF94" i="7"/>
  <c r="AF95" i="7"/>
  <c r="AF96" i="7"/>
  <c r="AF97" i="7"/>
  <c r="AF98" i="7"/>
  <c r="AF99" i="7"/>
  <c r="AF100" i="7"/>
  <c r="AF101" i="7"/>
  <c r="AF102" i="7"/>
  <c r="AF103" i="7"/>
  <c r="AF104" i="7"/>
  <c r="AF105" i="7"/>
  <c r="AF106" i="7"/>
  <c r="AF107" i="7"/>
  <c r="AF108" i="7"/>
  <c r="AF109" i="7"/>
  <c r="AF110" i="7"/>
  <c r="AF111" i="7"/>
  <c r="AF112" i="7"/>
  <c r="AF113" i="7"/>
  <c r="AF114" i="7"/>
  <c r="AF115" i="7"/>
  <c r="AF116" i="7"/>
  <c r="AF117" i="7"/>
  <c r="AF118" i="7"/>
  <c r="AF119" i="7"/>
  <c r="AF120" i="7"/>
  <c r="AF121" i="7"/>
  <c r="AF122" i="7"/>
  <c r="AF123" i="7"/>
  <c r="AF124" i="7"/>
  <c r="AF125" i="7"/>
  <c r="AF126" i="7"/>
  <c r="AF127" i="7"/>
  <c r="AF128" i="7"/>
  <c r="AF129" i="7"/>
  <c r="AF130" i="7"/>
  <c r="AF131" i="7"/>
  <c r="AF132" i="7"/>
  <c r="AF133" i="7"/>
  <c r="AF134" i="7"/>
  <c r="AF135" i="7"/>
  <c r="AF136" i="7"/>
  <c r="AF137" i="7"/>
  <c r="AF138" i="7"/>
  <c r="AF139" i="7"/>
  <c r="AF140" i="7"/>
  <c r="AF141" i="7"/>
  <c r="AF142" i="7"/>
  <c r="AF143" i="7"/>
  <c r="AF144" i="7"/>
  <c r="AF145" i="7"/>
  <c r="AF146" i="7"/>
  <c r="AF147" i="7"/>
  <c r="AF148" i="7"/>
  <c r="AF149" i="7"/>
  <c r="AF150" i="7"/>
  <c r="AF151" i="7"/>
  <c r="AF152" i="7"/>
  <c r="AF153" i="7"/>
  <c r="AF154" i="7"/>
  <c r="AF155" i="7"/>
  <c r="AF156" i="7"/>
  <c r="AF157" i="7"/>
  <c r="AF158" i="7"/>
  <c r="AF159" i="7"/>
  <c r="AF160" i="7"/>
  <c r="AF161" i="7"/>
  <c r="AF162" i="7"/>
  <c r="AF163" i="7"/>
  <c r="AF164" i="7"/>
  <c r="AF165" i="7"/>
  <c r="AF166" i="7"/>
  <c r="AF167" i="7"/>
  <c r="AF168" i="7"/>
  <c r="AF169" i="7"/>
  <c r="AF170" i="7"/>
  <c r="AF171" i="7"/>
  <c r="AF172" i="7"/>
  <c r="AF173" i="7"/>
  <c r="AF174" i="7"/>
  <c r="AF175" i="7"/>
  <c r="AF176" i="7"/>
  <c r="AF177" i="7"/>
  <c r="AF178" i="7"/>
  <c r="AF179" i="7"/>
  <c r="AF180" i="7"/>
  <c r="AF181" i="7"/>
  <c r="AF182" i="7"/>
  <c r="AF183" i="7"/>
  <c r="AF184" i="7"/>
  <c r="AF185" i="7"/>
  <c r="AF186" i="7"/>
  <c r="AF187" i="7"/>
  <c r="AF188" i="7"/>
  <c r="AF189" i="7"/>
  <c r="AF190" i="7"/>
  <c r="AF191" i="7"/>
  <c r="AF192" i="7"/>
  <c r="AF193" i="7"/>
  <c r="AF194" i="7"/>
  <c r="AF195" i="7"/>
  <c r="AF196" i="7"/>
  <c r="AF197" i="7"/>
  <c r="AF198" i="7"/>
  <c r="AF199" i="7"/>
  <c r="AF200" i="7"/>
  <c r="AF201" i="7"/>
  <c r="AF202" i="7"/>
  <c r="AF203" i="7"/>
  <c r="AF204" i="7"/>
  <c r="AF205" i="7"/>
  <c r="AF206" i="7"/>
  <c r="AF207" i="7"/>
  <c r="AF208" i="7"/>
  <c r="AF209" i="7"/>
  <c r="AF210" i="7"/>
  <c r="AF211" i="7"/>
  <c r="AF212" i="7"/>
  <c r="AF213" i="7"/>
  <c r="AF214" i="7"/>
  <c r="AF215" i="7"/>
  <c r="AF216" i="7"/>
  <c r="AF217" i="7"/>
  <c r="AF218" i="7"/>
  <c r="AF219" i="7"/>
  <c r="AF220" i="7"/>
  <c r="AF221" i="7"/>
  <c r="AF222" i="7"/>
  <c r="AF223" i="7"/>
  <c r="AF224" i="7"/>
  <c r="AF225" i="7"/>
  <c r="AF226" i="7"/>
  <c r="AF227" i="7"/>
  <c r="AF228" i="7"/>
  <c r="AF229" i="7"/>
  <c r="AF230" i="7"/>
  <c r="AF231" i="7"/>
  <c r="AF232" i="7"/>
  <c r="AF233" i="7"/>
  <c r="AF234" i="7"/>
  <c r="AF235" i="7"/>
  <c r="AF236" i="7"/>
  <c r="AF237" i="7"/>
  <c r="AF238" i="7"/>
  <c r="AF239" i="7"/>
  <c r="AF240" i="7"/>
  <c r="AF241" i="7"/>
  <c r="AF242" i="7"/>
  <c r="AF243" i="7"/>
  <c r="AF244" i="7"/>
  <c r="AF245" i="7"/>
  <c r="AF246" i="7"/>
  <c r="AF247" i="7"/>
  <c r="AF248" i="7"/>
  <c r="AF249" i="7"/>
  <c r="AF250" i="7"/>
  <c r="AF251" i="7"/>
  <c r="AF252" i="7"/>
  <c r="AF253" i="7"/>
  <c r="AF254" i="7"/>
  <c r="AF255" i="7"/>
  <c r="AF256" i="7"/>
  <c r="AF257" i="7"/>
  <c r="AF258" i="7"/>
  <c r="AF259" i="7"/>
  <c r="AF260" i="7"/>
  <c r="AF261" i="7"/>
  <c r="AF262" i="7"/>
  <c r="AF263" i="7"/>
  <c r="AF264" i="7"/>
  <c r="AF265" i="7"/>
  <c r="AF266" i="7"/>
  <c r="AF267" i="7"/>
  <c r="AF268" i="7"/>
  <c r="AF269" i="7"/>
  <c r="AF270" i="7"/>
  <c r="AF271" i="7"/>
  <c r="AF272" i="7"/>
  <c r="AF273" i="7"/>
  <c r="AF274" i="7"/>
  <c r="AF275" i="7"/>
  <c r="AF276" i="7"/>
  <c r="AF277" i="7"/>
  <c r="AF278" i="7"/>
  <c r="AF279" i="7"/>
  <c r="AF280" i="7"/>
  <c r="AF281" i="7"/>
  <c r="AF282" i="7"/>
  <c r="AF283" i="7"/>
  <c r="AF284" i="7"/>
  <c r="AF285" i="7"/>
  <c r="AF286" i="7"/>
  <c r="AF287" i="7"/>
  <c r="AF288" i="7"/>
  <c r="AF289" i="7"/>
  <c r="AF290" i="7"/>
  <c r="AF291" i="7"/>
  <c r="AF292" i="7"/>
  <c r="AF293" i="7"/>
  <c r="AF294" i="7"/>
  <c r="AF295" i="7"/>
  <c r="AF296" i="7"/>
  <c r="AF297" i="7"/>
  <c r="AF298" i="7"/>
  <c r="AF299" i="7"/>
  <c r="AF300" i="7"/>
  <c r="AF301" i="7"/>
  <c r="AF302" i="7"/>
  <c r="AF303" i="7"/>
  <c r="AF304" i="7"/>
  <c r="AF305" i="7"/>
  <c r="AF306" i="7"/>
  <c r="AF307" i="7"/>
  <c r="AF308" i="7"/>
  <c r="AF309" i="7"/>
  <c r="AF310" i="7"/>
  <c r="AF311" i="7"/>
  <c r="AF312" i="7"/>
  <c r="AF313" i="7"/>
  <c r="AF314" i="7"/>
  <c r="AF315" i="7"/>
  <c r="AF316" i="7"/>
  <c r="AF317" i="7"/>
  <c r="AF318" i="7"/>
  <c r="AF319" i="7"/>
  <c r="AF320" i="7"/>
  <c r="AF321" i="7"/>
  <c r="AF322" i="7"/>
  <c r="AF323" i="7"/>
  <c r="AF324" i="7"/>
  <c r="AF325" i="7"/>
  <c r="AF326" i="7"/>
  <c r="AF327" i="7"/>
  <c r="AF328" i="7"/>
  <c r="AF329" i="7"/>
  <c r="AF330" i="7"/>
  <c r="AF331" i="7"/>
  <c r="AF332" i="7"/>
  <c r="AF333" i="7"/>
  <c r="AF334" i="7"/>
  <c r="AF335" i="7"/>
  <c r="AF336" i="7"/>
  <c r="AF337" i="7"/>
  <c r="AF338" i="7"/>
  <c r="AF339" i="7"/>
  <c r="AF340" i="7"/>
  <c r="AF341" i="7"/>
  <c r="AF342" i="7"/>
  <c r="AF343" i="7"/>
  <c r="AF344" i="7"/>
  <c r="AF345" i="7"/>
  <c r="AF346" i="7"/>
  <c r="AF347" i="7"/>
  <c r="AF348" i="7"/>
  <c r="AF349" i="7"/>
  <c r="AF350" i="7"/>
  <c r="AF351" i="7"/>
  <c r="AF352" i="7"/>
  <c r="AF353" i="7"/>
  <c r="AF354" i="7"/>
  <c r="AF355" i="7"/>
  <c r="AF356" i="7"/>
  <c r="AF357" i="7"/>
  <c r="AF358" i="7"/>
  <c r="AF359" i="7"/>
  <c r="AF360" i="7"/>
  <c r="AF361" i="7"/>
  <c r="AF362" i="7"/>
  <c r="AF363" i="7"/>
  <c r="AF364" i="7"/>
  <c r="AF365" i="7"/>
  <c r="AF366" i="7"/>
  <c r="AF367" i="7"/>
  <c r="AF368" i="7"/>
  <c r="AF369" i="7"/>
  <c r="AF370" i="7"/>
  <c r="AF371" i="7"/>
  <c r="AF372" i="7"/>
  <c r="AF373" i="7"/>
  <c r="AF374" i="7"/>
  <c r="AF375" i="7"/>
  <c r="AF376" i="7"/>
  <c r="AF377" i="7"/>
  <c r="AF378" i="7"/>
  <c r="AF379" i="7"/>
  <c r="AF380" i="7"/>
  <c r="AF381" i="7"/>
  <c r="AF382" i="7"/>
  <c r="AF383" i="7"/>
  <c r="AF384" i="7"/>
  <c r="AF385" i="7"/>
  <c r="AF386" i="7"/>
  <c r="AF387" i="7"/>
  <c r="AF388" i="7"/>
  <c r="AF389" i="7"/>
  <c r="AF390" i="7"/>
  <c r="AF391" i="7"/>
  <c r="AF392" i="7"/>
  <c r="AF393" i="7"/>
  <c r="AF394" i="7"/>
  <c r="AF395" i="7"/>
  <c r="AF396" i="7"/>
  <c r="AF397" i="7"/>
  <c r="AF398" i="7"/>
  <c r="AF399" i="7"/>
  <c r="AF400" i="7"/>
  <c r="AF401" i="7"/>
  <c r="AF402" i="7"/>
  <c r="AF403" i="7"/>
  <c r="AF404" i="7"/>
  <c r="AF405" i="7"/>
  <c r="AF406" i="7"/>
  <c r="AF407" i="7"/>
  <c r="AF408" i="7"/>
  <c r="AF409" i="7"/>
  <c r="AF410" i="7"/>
  <c r="AF411" i="7"/>
  <c r="AF412" i="7"/>
  <c r="AF413" i="7"/>
  <c r="AF414" i="7"/>
  <c r="AF415" i="7"/>
  <c r="AF416" i="7"/>
  <c r="AF417" i="7"/>
  <c r="AF418" i="7"/>
  <c r="AF419" i="7"/>
  <c r="AF420" i="7"/>
  <c r="AF421" i="7"/>
  <c r="AF422" i="7"/>
  <c r="AF423" i="7"/>
  <c r="AF424" i="7"/>
  <c r="AF425" i="7"/>
  <c r="AF426" i="7"/>
  <c r="AF427" i="7"/>
  <c r="AF428" i="7"/>
  <c r="AF429" i="7"/>
  <c r="AF430" i="7"/>
  <c r="AF431" i="7"/>
  <c r="AF432" i="7"/>
  <c r="AF433" i="7"/>
  <c r="AF434" i="7"/>
  <c r="AF435" i="7"/>
  <c r="AF436" i="7"/>
  <c r="AF437" i="7"/>
  <c r="AF438" i="7"/>
  <c r="AF439" i="7"/>
  <c r="AF440" i="7"/>
  <c r="AF441" i="7"/>
  <c r="AF442" i="7"/>
  <c r="AF443" i="7"/>
  <c r="AF444" i="7"/>
  <c r="AF445" i="7"/>
  <c r="AF446" i="7"/>
  <c r="AF447" i="7"/>
  <c r="AF448" i="7"/>
  <c r="AF449" i="7"/>
  <c r="AF450" i="7"/>
  <c r="AF451" i="7"/>
  <c r="AF452" i="7"/>
  <c r="AF453" i="7"/>
  <c r="AF454" i="7"/>
  <c r="AF455" i="7"/>
  <c r="AF456" i="7"/>
  <c r="AF457" i="7"/>
  <c r="AF458" i="7"/>
  <c r="AF459" i="7"/>
  <c r="AF460" i="7"/>
  <c r="AF461" i="7"/>
  <c r="AF462" i="7"/>
  <c r="AF463" i="7"/>
  <c r="AF464" i="7"/>
  <c r="AF465" i="7"/>
  <c r="AF466" i="7"/>
  <c r="AF467" i="7"/>
  <c r="AF468" i="7"/>
  <c r="AF469" i="7"/>
  <c r="AF470" i="7"/>
  <c r="AF471" i="7"/>
  <c r="AF472" i="7"/>
  <c r="AF473" i="7"/>
  <c r="AF474" i="7"/>
  <c r="AF475" i="7"/>
  <c r="AF476" i="7"/>
  <c r="AF477" i="7"/>
  <c r="AF478" i="7"/>
  <c r="AF479" i="7"/>
  <c r="AF480" i="7"/>
  <c r="AF481" i="7"/>
  <c r="AF482" i="7"/>
  <c r="AF483" i="7"/>
  <c r="AF484" i="7"/>
  <c r="AF485" i="7"/>
  <c r="AF486" i="7"/>
  <c r="AF487" i="7"/>
  <c r="AF488" i="7"/>
  <c r="AF489" i="7"/>
  <c r="AF490" i="7"/>
  <c r="AF491" i="7"/>
  <c r="AF492" i="7"/>
  <c r="AF493" i="7"/>
  <c r="AF494" i="7"/>
  <c r="AF495" i="7"/>
  <c r="AF496" i="7"/>
  <c r="AF497" i="7"/>
  <c r="AF498" i="7"/>
  <c r="AF499" i="7"/>
  <c r="AF500" i="7"/>
  <c r="AF501" i="7"/>
  <c r="AF502" i="7"/>
  <c r="AF503" i="7"/>
  <c r="AF504" i="7"/>
  <c r="AF505" i="7"/>
  <c r="AF506" i="7"/>
  <c r="AF507" i="7"/>
  <c r="AF508" i="7"/>
  <c r="AF509" i="7"/>
  <c r="AF510" i="7"/>
  <c r="AF511" i="7"/>
  <c r="AF512" i="7"/>
  <c r="AF513" i="7"/>
  <c r="AF514" i="7"/>
  <c r="AF515" i="7"/>
  <c r="AF516" i="7"/>
  <c r="AF517" i="7"/>
  <c r="AF518" i="7"/>
  <c r="AF519" i="7"/>
  <c r="AF520" i="7"/>
  <c r="AF521" i="7"/>
  <c r="AF522" i="7"/>
  <c r="AF523" i="7"/>
  <c r="AF524" i="7"/>
  <c r="AF525" i="7"/>
  <c r="AF526" i="7"/>
  <c r="AF527" i="7"/>
  <c r="AF528" i="7"/>
  <c r="AF529" i="7"/>
  <c r="AF530" i="7"/>
  <c r="AF531" i="7"/>
  <c r="AF532" i="7"/>
  <c r="AF533" i="7"/>
  <c r="AF534" i="7"/>
  <c r="AF535" i="7"/>
  <c r="AF536" i="7"/>
  <c r="AF537" i="7"/>
  <c r="AF538" i="7"/>
  <c r="AF539" i="7"/>
  <c r="AF540" i="7"/>
  <c r="AF541" i="7"/>
  <c r="AF542" i="7"/>
  <c r="AF543" i="7"/>
  <c r="AF544" i="7"/>
  <c r="AF545" i="7"/>
  <c r="AF546" i="7"/>
  <c r="AF547" i="7"/>
  <c r="AF548" i="7"/>
  <c r="AF549" i="7"/>
  <c r="AF550" i="7"/>
  <c r="AF551" i="7"/>
  <c r="AF552" i="7"/>
  <c r="AF553" i="7"/>
  <c r="AF554" i="7"/>
  <c r="AF555" i="7"/>
  <c r="AF556" i="7"/>
  <c r="AF557" i="7"/>
  <c r="AF558" i="7"/>
  <c r="AF559" i="7"/>
  <c r="AF560" i="7"/>
  <c r="AF561" i="7"/>
  <c r="AF562" i="7"/>
  <c r="AF563" i="7"/>
  <c r="AF564" i="7"/>
  <c r="AF565" i="7"/>
  <c r="AF566" i="7"/>
  <c r="AF567" i="7"/>
  <c r="AF568" i="7"/>
  <c r="AF569" i="7"/>
  <c r="AF570" i="7"/>
  <c r="AF571" i="7"/>
  <c r="AF572" i="7"/>
  <c r="AF573" i="7"/>
  <c r="AF574" i="7"/>
  <c r="AF575" i="7"/>
  <c r="AF576" i="7"/>
  <c r="AF577" i="7"/>
  <c r="AF578" i="7"/>
  <c r="AF579" i="7"/>
  <c r="AF580" i="7"/>
  <c r="AF581" i="7"/>
  <c r="AF582" i="7"/>
  <c r="AF583" i="7"/>
  <c r="AF584" i="7"/>
  <c r="AF585" i="7"/>
  <c r="AF586" i="7"/>
  <c r="AF587" i="7"/>
  <c r="AF588" i="7"/>
  <c r="AF589" i="7"/>
  <c r="AF590" i="7"/>
  <c r="AF591" i="7"/>
  <c r="AF592" i="7"/>
  <c r="AF593" i="7"/>
  <c r="AF594" i="7"/>
  <c r="AF595" i="7"/>
  <c r="AF596" i="7"/>
  <c r="AF597" i="7"/>
  <c r="AF598" i="7"/>
  <c r="AF599" i="7"/>
  <c r="AF600" i="7"/>
  <c r="AF601" i="7"/>
  <c r="AF602" i="7"/>
  <c r="AF603" i="7"/>
  <c r="AF604" i="7"/>
  <c r="AF605" i="7"/>
  <c r="AF606" i="7"/>
  <c r="AF607" i="7"/>
  <c r="AF608" i="7"/>
  <c r="AF609" i="7"/>
  <c r="AF610" i="7"/>
  <c r="AF611" i="7"/>
  <c r="AF612" i="7"/>
  <c r="AF613" i="7"/>
  <c r="AF614" i="7"/>
  <c r="AF615" i="7"/>
  <c r="AF616" i="7"/>
  <c r="AF617" i="7"/>
  <c r="AF618" i="7"/>
  <c r="AF619" i="7"/>
  <c r="AF620" i="7"/>
  <c r="AF621" i="7"/>
  <c r="AF622" i="7"/>
  <c r="AF623" i="7"/>
  <c r="AF624" i="7"/>
  <c r="AF625" i="7"/>
  <c r="AF626" i="7"/>
  <c r="AF627" i="7"/>
  <c r="AF628" i="7"/>
  <c r="AF629" i="7"/>
  <c r="AF630" i="7"/>
  <c r="AF631" i="7"/>
  <c r="AF632" i="7"/>
  <c r="AF633" i="7"/>
  <c r="AF634" i="7"/>
  <c r="AF635" i="7"/>
  <c r="AF636" i="7"/>
  <c r="AF637" i="7"/>
  <c r="AF638" i="7"/>
  <c r="AF639" i="7"/>
  <c r="AF640" i="7"/>
  <c r="AF641" i="7"/>
  <c r="AF642" i="7"/>
  <c r="AF643" i="7"/>
  <c r="AF644" i="7"/>
  <c r="AF645" i="7"/>
  <c r="AF646" i="7"/>
  <c r="AF647" i="7"/>
  <c r="AF648" i="7"/>
  <c r="AF649" i="7"/>
  <c r="AF650" i="7"/>
  <c r="AF651" i="7"/>
  <c r="AF652" i="7"/>
  <c r="AF653" i="7"/>
  <c r="AF654" i="7"/>
  <c r="AF655" i="7"/>
  <c r="AF656" i="7"/>
  <c r="AF657" i="7"/>
  <c r="AF658" i="7"/>
  <c r="AF659" i="7"/>
  <c r="AF660" i="7"/>
  <c r="AF661" i="7"/>
  <c r="AF662" i="7"/>
  <c r="AF663" i="7"/>
  <c r="AF664" i="7"/>
  <c r="AF665" i="7"/>
  <c r="AF666" i="7"/>
  <c r="AF667" i="7"/>
  <c r="AF668" i="7"/>
  <c r="AF669" i="7"/>
  <c r="AF670" i="7"/>
  <c r="AF671" i="7"/>
  <c r="AF672" i="7"/>
  <c r="AF673" i="7"/>
  <c r="AF674" i="7"/>
  <c r="AF675" i="7"/>
  <c r="AF676" i="7"/>
  <c r="AF677" i="7"/>
  <c r="AF678" i="7"/>
  <c r="AF679" i="7"/>
  <c r="AF680" i="7"/>
  <c r="AF681" i="7"/>
  <c r="AF682" i="7"/>
  <c r="AF683" i="7"/>
  <c r="AF684" i="7"/>
  <c r="AF685" i="7"/>
  <c r="AF686" i="7"/>
  <c r="AF687" i="7"/>
  <c r="AF688" i="7"/>
  <c r="AF689" i="7"/>
  <c r="AF690" i="7"/>
  <c r="AF691" i="7"/>
  <c r="AF692" i="7"/>
  <c r="AF693" i="7"/>
  <c r="AF694" i="7"/>
  <c r="AF695" i="7"/>
  <c r="AF696" i="7"/>
  <c r="AF697" i="7"/>
  <c r="AF698" i="7"/>
  <c r="AF699" i="7"/>
  <c r="AF700" i="7"/>
  <c r="AF701" i="7"/>
  <c r="AF702" i="7"/>
  <c r="AF703" i="7"/>
  <c r="AF704" i="7"/>
  <c r="AF705" i="7"/>
  <c r="AF706" i="7"/>
  <c r="AF707" i="7"/>
  <c r="AF708" i="7"/>
  <c r="AF709" i="7"/>
  <c r="AF710" i="7"/>
  <c r="AF711" i="7"/>
  <c r="AF712" i="7"/>
  <c r="AF713" i="7"/>
  <c r="AF714" i="7"/>
  <c r="AF715" i="7"/>
  <c r="AF716" i="7"/>
  <c r="AF717" i="7"/>
  <c r="AF718" i="7"/>
  <c r="AF719" i="7"/>
  <c r="AF720" i="7"/>
  <c r="AF721" i="7"/>
  <c r="AF722" i="7"/>
  <c r="AF723" i="7"/>
  <c r="AF724" i="7"/>
  <c r="AF725" i="7"/>
  <c r="AF726" i="7"/>
  <c r="AF727" i="7"/>
  <c r="AF728" i="7"/>
  <c r="AF729" i="7"/>
  <c r="AF730" i="7"/>
  <c r="AF731" i="7"/>
  <c r="AF732" i="7"/>
  <c r="AF733" i="7"/>
  <c r="AF734" i="7"/>
  <c r="AF735" i="7"/>
  <c r="AF736" i="7"/>
  <c r="AF737" i="7"/>
  <c r="AF738" i="7"/>
  <c r="AF739" i="7"/>
  <c r="AF740" i="7"/>
  <c r="AF741" i="7"/>
  <c r="AF742" i="7"/>
  <c r="AF743" i="7"/>
  <c r="AF744" i="7"/>
  <c r="AF745" i="7"/>
  <c r="AF746" i="7"/>
  <c r="AF747" i="7"/>
  <c r="AF748" i="7"/>
  <c r="AF749" i="7"/>
  <c r="AF750" i="7"/>
  <c r="AF751" i="7"/>
  <c r="AF752" i="7"/>
  <c r="AF753" i="7"/>
  <c r="AF754" i="7"/>
  <c r="AF755" i="7"/>
  <c r="AF756" i="7"/>
  <c r="AF757" i="7"/>
  <c r="AF758" i="7"/>
  <c r="AF759" i="7"/>
  <c r="AF760" i="7"/>
  <c r="AF761" i="7"/>
  <c r="AF762" i="7"/>
  <c r="AF763" i="7"/>
  <c r="AF764" i="7"/>
  <c r="AF765" i="7"/>
  <c r="AF766" i="7"/>
  <c r="AF767" i="7"/>
  <c r="AF768" i="7"/>
  <c r="AF769" i="7"/>
  <c r="AF770" i="7"/>
  <c r="AF771" i="7"/>
  <c r="AF772" i="7"/>
  <c r="AF773" i="7"/>
  <c r="AF774" i="7"/>
  <c r="AF775" i="7"/>
  <c r="AF776" i="7"/>
  <c r="AF777" i="7"/>
  <c r="AF778" i="7"/>
  <c r="AF779" i="7"/>
  <c r="AF780" i="7"/>
  <c r="AF781" i="7"/>
  <c r="AF782" i="7"/>
  <c r="AF783" i="7"/>
  <c r="AF784" i="7"/>
  <c r="AF785" i="7"/>
  <c r="AF786" i="7"/>
  <c r="AF787" i="7"/>
  <c r="AF788" i="7"/>
  <c r="AF789" i="7"/>
  <c r="AF790" i="7"/>
  <c r="AF791" i="7"/>
  <c r="AF792" i="7"/>
  <c r="AF793" i="7"/>
  <c r="AF794" i="7"/>
  <c r="AF795" i="7"/>
  <c r="AF796" i="7"/>
  <c r="AF797" i="7"/>
  <c r="AF798" i="7"/>
  <c r="AF799" i="7"/>
  <c r="AF800" i="7"/>
  <c r="AF801" i="7"/>
  <c r="AF802" i="7"/>
  <c r="AF803" i="7"/>
  <c r="AF804" i="7"/>
  <c r="AF805" i="7"/>
  <c r="AF806" i="7"/>
  <c r="AF807" i="7"/>
  <c r="AF808" i="7"/>
  <c r="AF809" i="7"/>
  <c r="AF810" i="7"/>
  <c r="AF811" i="7"/>
  <c r="AF812" i="7"/>
  <c r="AF813" i="7"/>
  <c r="AF814" i="7"/>
  <c r="AF815" i="7"/>
  <c r="AF816" i="7"/>
  <c r="AF817" i="7"/>
  <c r="AF818" i="7"/>
  <c r="AF819" i="7"/>
  <c r="AF820" i="7"/>
  <c r="AF821" i="7"/>
  <c r="AF822" i="7"/>
  <c r="AF823" i="7"/>
  <c r="AF824" i="7"/>
  <c r="AF825" i="7"/>
  <c r="AF826" i="7"/>
  <c r="AF827" i="7"/>
  <c r="AF828" i="7"/>
  <c r="AF829" i="7"/>
  <c r="AF830" i="7"/>
  <c r="AF831" i="7"/>
  <c r="AF832" i="7"/>
  <c r="AF833" i="7"/>
  <c r="AF834" i="7"/>
  <c r="AF835" i="7"/>
  <c r="AF836" i="7"/>
  <c r="AF837" i="7"/>
  <c r="AF838" i="7"/>
  <c r="AF839" i="7"/>
  <c r="AF840" i="7"/>
  <c r="AF841" i="7"/>
  <c r="AF842" i="7"/>
  <c r="AF843" i="7"/>
  <c r="AF844" i="7"/>
  <c r="AF845" i="7"/>
  <c r="AF846" i="7"/>
  <c r="AF847" i="7"/>
  <c r="AF848" i="7"/>
  <c r="AF849" i="7"/>
  <c r="AF850" i="7"/>
  <c r="AF851" i="7"/>
  <c r="AF852" i="7"/>
  <c r="AF853" i="7"/>
  <c r="AF854" i="7"/>
  <c r="AF855" i="7"/>
  <c r="AF856" i="7"/>
  <c r="AF857" i="7"/>
  <c r="AF858" i="7"/>
  <c r="AF859" i="7"/>
  <c r="AF860" i="7"/>
  <c r="AF861" i="7"/>
  <c r="AF862" i="7"/>
  <c r="AF863" i="7"/>
  <c r="AF864" i="7"/>
  <c r="AF865" i="7"/>
  <c r="AF866" i="7"/>
  <c r="AF867" i="7"/>
  <c r="AF868" i="7"/>
  <c r="AF869" i="7"/>
  <c r="AF870" i="7"/>
  <c r="AF871" i="7"/>
  <c r="AF872" i="7"/>
  <c r="AF873" i="7"/>
  <c r="AF874" i="7"/>
  <c r="AF875" i="7"/>
  <c r="AF876" i="7"/>
  <c r="AF877" i="7"/>
  <c r="AF878" i="7"/>
  <c r="AF879" i="7"/>
  <c r="AF880" i="7"/>
  <c r="AF881" i="7"/>
  <c r="AF882" i="7"/>
  <c r="AF883" i="7"/>
  <c r="AF884" i="7"/>
  <c r="AF885" i="7"/>
  <c r="AF886" i="7"/>
  <c r="AF887" i="7"/>
  <c r="AF888" i="7"/>
  <c r="AF889" i="7"/>
  <c r="AF890" i="7"/>
  <c r="AF891" i="7"/>
  <c r="AF892" i="7"/>
  <c r="AF893" i="7"/>
  <c r="AF894" i="7"/>
  <c r="AF895" i="7"/>
  <c r="AF896" i="7"/>
  <c r="AF897" i="7"/>
  <c r="AF898" i="7"/>
  <c r="AF899" i="7"/>
  <c r="AF900" i="7"/>
  <c r="AF901" i="7"/>
  <c r="AF902" i="7"/>
  <c r="AF903" i="7"/>
  <c r="AF904" i="7"/>
  <c r="AF905" i="7"/>
  <c r="AF906" i="7"/>
  <c r="AF907" i="7"/>
  <c r="AF908" i="7"/>
  <c r="AF909" i="7"/>
  <c r="AF910" i="7"/>
  <c r="AF911" i="7"/>
  <c r="AF912" i="7"/>
  <c r="AF913" i="7"/>
  <c r="AF914" i="7"/>
  <c r="AF915" i="7"/>
  <c r="AF916" i="7"/>
  <c r="AF917" i="7"/>
  <c r="AF918" i="7"/>
  <c r="AF919" i="7"/>
  <c r="AF920" i="7"/>
  <c r="AF921" i="7"/>
  <c r="AF922" i="7"/>
  <c r="AF923" i="7"/>
  <c r="AF924" i="7"/>
  <c r="AF925" i="7"/>
  <c r="AF926" i="7"/>
  <c r="AF927" i="7"/>
  <c r="AF928" i="7"/>
  <c r="AF929" i="7"/>
  <c r="AF930" i="7"/>
  <c r="AF931" i="7"/>
  <c r="AF932" i="7"/>
  <c r="AF933" i="7"/>
  <c r="AF934" i="7"/>
  <c r="AF935" i="7"/>
  <c r="AF936" i="7"/>
  <c r="AF937" i="7"/>
  <c r="AF938" i="7"/>
  <c r="AF939" i="7"/>
  <c r="AF940" i="7"/>
  <c r="AF941" i="7"/>
  <c r="AF942" i="7"/>
  <c r="AF943" i="7"/>
  <c r="AF944" i="7"/>
  <c r="AF945" i="7"/>
  <c r="AF946" i="7"/>
  <c r="AF947" i="7"/>
  <c r="AF948" i="7"/>
  <c r="AF949" i="7"/>
  <c r="AF950" i="7"/>
  <c r="AF951" i="7"/>
  <c r="AF952" i="7"/>
  <c r="AF953" i="7"/>
  <c r="AF954" i="7"/>
  <c r="AF955" i="7"/>
  <c r="AF956" i="7"/>
  <c r="AF957" i="7"/>
  <c r="AF958" i="7"/>
  <c r="AF959" i="7"/>
  <c r="AF960" i="7"/>
  <c r="AF961" i="7"/>
  <c r="AF962" i="7"/>
  <c r="AF963" i="7"/>
  <c r="AF964" i="7"/>
  <c r="AF965" i="7"/>
  <c r="AF966" i="7"/>
  <c r="AF967" i="7"/>
  <c r="AF968" i="7"/>
  <c r="AF969" i="7"/>
  <c r="AF970" i="7"/>
  <c r="AF971" i="7"/>
  <c r="AF972" i="7"/>
  <c r="AF973" i="7"/>
  <c r="AF974" i="7"/>
  <c r="AF975" i="7"/>
  <c r="AF976" i="7"/>
  <c r="AF977" i="7"/>
  <c r="AF978" i="7"/>
  <c r="AF979" i="7"/>
  <c r="AF980" i="7"/>
  <c r="AF981" i="7"/>
  <c r="AF982" i="7"/>
  <c r="AF983" i="7"/>
  <c r="AF984" i="7"/>
  <c r="AF985" i="7"/>
  <c r="AF986" i="7"/>
  <c r="AF987" i="7"/>
  <c r="AF988" i="7"/>
  <c r="AF989" i="7"/>
  <c r="AF990" i="7"/>
  <c r="AF991" i="7"/>
  <c r="AF992" i="7"/>
  <c r="AF993" i="7"/>
  <c r="AF994" i="7"/>
  <c r="AF995" i="7"/>
  <c r="AF996" i="7"/>
  <c r="AF997" i="7"/>
  <c r="AF998" i="7"/>
  <c r="AF999" i="7"/>
  <c r="AF1000"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0" i="7"/>
  <c r="AE331" i="7"/>
  <c r="AE332" i="7"/>
  <c r="AE333" i="7"/>
  <c r="AE334" i="7"/>
  <c r="AE335"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420" i="7"/>
  <c r="AE421" i="7"/>
  <c r="AE422" i="7"/>
  <c r="AE423" i="7"/>
  <c r="AE424" i="7"/>
  <c r="AE425" i="7"/>
  <c r="AE426" i="7"/>
  <c r="AE427" i="7"/>
  <c r="AE428" i="7"/>
  <c r="AE429" i="7"/>
  <c r="AE430" i="7"/>
  <c r="AE431" i="7"/>
  <c r="AE432" i="7"/>
  <c r="AE433" i="7"/>
  <c r="AE434" i="7"/>
  <c r="AE435" i="7"/>
  <c r="AE436" i="7"/>
  <c r="AE437" i="7"/>
  <c r="AE438" i="7"/>
  <c r="AE439" i="7"/>
  <c r="AE440" i="7"/>
  <c r="AE441" i="7"/>
  <c r="AE442" i="7"/>
  <c r="AE443" i="7"/>
  <c r="AE444" i="7"/>
  <c r="AE445" i="7"/>
  <c r="AE446" i="7"/>
  <c r="AE447" i="7"/>
  <c r="AE448" i="7"/>
  <c r="AE449" i="7"/>
  <c r="AE450" i="7"/>
  <c r="AE451" i="7"/>
  <c r="AE452" i="7"/>
  <c r="AE453" i="7"/>
  <c r="AE454" i="7"/>
  <c r="AE455" i="7"/>
  <c r="AE456" i="7"/>
  <c r="AE457" i="7"/>
  <c r="AE458" i="7"/>
  <c r="AE459" i="7"/>
  <c r="AE460" i="7"/>
  <c r="AE461" i="7"/>
  <c r="AE462" i="7"/>
  <c r="AE463" i="7"/>
  <c r="AE464" i="7"/>
  <c r="AE465" i="7"/>
  <c r="AE466" i="7"/>
  <c r="AE467" i="7"/>
  <c r="AE468" i="7"/>
  <c r="AE469" i="7"/>
  <c r="AE470" i="7"/>
  <c r="AE471" i="7"/>
  <c r="AE472" i="7"/>
  <c r="AE473" i="7"/>
  <c r="AE474" i="7"/>
  <c r="AE475" i="7"/>
  <c r="AE476" i="7"/>
  <c r="AE477" i="7"/>
  <c r="AE478" i="7"/>
  <c r="AE479" i="7"/>
  <c r="AE480" i="7"/>
  <c r="AE481" i="7"/>
  <c r="AE482" i="7"/>
  <c r="AE483" i="7"/>
  <c r="AE484" i="7"/>
  <c r="AE485" i="7"/>
  <c r="AE486" i="7"/>
  <c r="AE487" i="7"/>
  <c r="AE488" i="7"/>
  <c r="AE489" i="7"/>
  <c r="AE490" i="7"/>
  <c r="AE491" i="7"/>
  <c r="AE492" i="7"/>
  <c r="AE493" i="7"/>
  <c r="AE494" i="7"/>
  <c r="AE495" i="7"/>
  <c r="AE496" i="7"/>
  <c r="AE497" i="7"/>
  <c r="AE498" i="7"/>
  <c r="AE499" i="7"/>
  <c r="AE500" i="7"/>
  <c r="AE501" i="7"/>
  <c r="AE502" i="7"/>
  <c r="AE503" i="7"/>
  <c r="AE504" i="7"/>
  <c r="AE505" i="7"/>
  <c r="AE506" i="7"/>
  <c r="AE507" i="7"/>
  <c r="AE508" i="7"/>
  <c r="AE509" i="7"/>
  <c r="AE510" i="7"/>
  <c r="AE511" i="7"/>
  <c r="AE512" i="7"/>
  <c r="AE513" i="7"/>
  <c r="AE514" i="7"/>
  <c r="AE515" i="7"/>
  <c r="AE516" i="7"/>
  <c r="AE517" i="7"/>
  <c r="AE518" i="7"/>
  <c r="AE519" i="7"/>
  <c r="AE520" i="7"/>
  <c r="AE521" i="7"/>
  <c r="AE522" i="7"/>
  <c r="AE523" i="7"/>
  <c r="AE524" i="7"/>
  <c r="AE525" i="7"/>
  <c r="AE526" i="7"/>
  <c r="AE527" i="7"/>
  <c r="AE528" i="7"/>
  <c r="AE529" i="7"/>
  <c r="AE530" i="7"/>
  <c r="AE531" i="7"/>
  <c r="AE532" i="7"/>
  <c r="AE533" i="7"/>
  <c r="AE534" i="7"/>
  <c r="AE535" i="7"/>
  <c r="AE536" i="7"/>
  <c r="AE537" i="7"/>
  <c r="AE538" i="7"/>
  <c r="AE539" i="7"/>
  <c r="AE540" i="7"/>
  <c r="AE541" i="7"/>
  <c r="AE542" i="7"/>
  <c r="AE543" i="7"/>
  <c r="AE544" i="7"/>
  <c r="AE545" i="7"/>
  <c r="AE546" i="7"/>
  <c r="AE547" i="7"/>
  <c r="AE548" i="7"/>
  <c r="AE549" i="7"/>
  <c r="AE550" i="7"/>
  <c r="AE551" i="7"/>
  <c r="AE552" i="7"/>
  <c r="AE553" i="7"/>
  <c r="AE554" i="7"/>
  <c r="AE555" i="7"/>
  <c r="AE556" i="7"/>
  <c r="AE557" i="7"/>
  <c r="AE558" i="7"/>
  <c r="AE559" i="7"/>
  <c r="AE560" i="7"/>
  <c r="AE561" i="7"/>
  <c r="AE562" i="7"/>
  <c r="AE563" i="7"/>
  <c r="AE564" i="7"/>
  <c r="AE565" i="7"/>
  <c r="AE566" i="7"/>
  <c r="AE567" i="7"/>
  <c r="AE568" i="7"/>
  <c r="AE569" i="7"/>
  <c r="AE570" i="7"/>
  <c r="AE571" i="7"/>
  <c r="AE572" i="7"/>
  <c r="AE573" i="7"/>
  <c r="AE574" i="7"/>
  <c r="AE575" i="7"/>
  <c r="AE576" i="7"/>
  <c r="AE577" i="7"/>
  <c r="AE578" i="7"/>
  <c r="AE579" i="7"/>
  <c r="AE580" i="7"/>
  <c r="AE581" i="7"/>
  <c r="AE582" i="7"/>
  <c r="AE583" i="7"/>
  <c r="AE584" i="7"/>
  <c r="AE585" i="7"/>
  <c r="AE586" i="7"/>
  <c r="AE587" i="7"/>
  <c r="AE588" i="7"/>
  <c r="AE589" i="7"/>
  <c r="AE590" i="7"/>
  <c r="AE591" i="7"/>
  <c r="AE592" i="7"/>
  <c r="AE593" i="7"/>
  <c r="AE594" i="7"/>
  <c r="AE595" i="7"/>
  <c r="AE596" i="7"/>
  <c r="AE597" i="7"/>
  <c r="AE598" i="7"/>
  <c r="AE599" i="7"/>
  <c r="AE600" i="7"/>
  <c r="AE601" i="7"/>
  <c r="AE602" i="7"/>
  <c r="AE603" i="7"/>
  <c r="AE604" i="7"/>
  <c r="AE605" i="7"/>
  <c r="AE606" i="7"/>
  <c r="AE607" i="7"/>
  <c r="AE608" i="7"/>
  <c r="AE609" i="7"/>
  <c r="AE610" i="7"/>
  <c r="AE611" i="7"/>
  <c r="AE612" i="7"/>
  <c r="AE613" i="7"/>
  <c r="AE614" i="7"/>
  <c r="AE615" i="7"/>
  <c r="AE616" i="7"/>
  <c r="AE617" i="7"/>
  <c r="AE618" i="7"/>
  <c r="AE619" i="7"/>
  <c r="AE620" i="7"/>
  <c r="AE621" i="7"/>
  <c r="AE622" i="7"/>
  <c r="AE623" i="7"/>
  <c r="AE624" i="7"/>
  <c r="AE625" i="7"/>
  <c r="AE626" i="7"/>
  <c r="AE627" i="7"/>
  <c r="AE628" i="7"/>
  <c r="AE629" i="7"/>
  <c r="AE630" i="7"/>
  <c r="AE631" i="7"/>
  <c r="AE632" i="7"/>
  <c r="AE633" i="7"/>
  <c r="AE634" i="7"/>
  <c r="AE635" i="7"/>
  <c r="AE636" i="7"/>
  <c r="AE637" i="7"/>
  <c r="AE638" i="7"/>
  <c r="AE639" i="7"/>
  <c r="AE640" i="7"/>
  <c r="AE641" i="7"/>
  <c r="AE642" i="7"/>
  <c r="AE643" i="7"/>
  <c r="AE644" i="7"/>
  <c r="AE645" i="7"/>
  <c r="AE646" i="7"/>
  <c r="AE647" i="7"/>
  <c r="AE648" i="7"/>
  <c r="AE649" i="7"/>
  <c r="AE650" i="7"/>
  <c r="AE651" i="7"/>
  <c r="AE652" i="7"/>
  <c r="AE653" i="7"/>
  <c r="AE654" i="7"/>
  <c r="AE655" i="7"/>
  <c r="AE656" i="7"/>
  <c r="AE657" i="7"/>
  <c r="AE658" i="7"/>
  <c r="AE659" i="7"/>
  <c r="AE660" i="7"/>
  <c r="AE661" i="7"/>
  <c r="AE662" i="7"/>
  <c r="AE663" i="7"/>
  <c r="AE664" i="7"/>
  <c r="AE665" i="7"/>
  <c r="AE666" i="7"/>
  <c r="AE667" i="7"/>
  <c r="AE668" i="7"/>
  <c r="AE669" i="7"/>
  <c r="AE670" i="7"/>
  <c r="AE671" i="7"/>
  <c r="AE672" i="7"/>
  <c r="AE673" i="7"/>
  <c r="AE674" i="7"/>
  <c r="AE675" i="7"/>
  <c r="AE676" i="7"/>
  <c r="AE677" i="7"/>
  <c r="AE678" i="7"/>
  <c r="AE679" i="7"/>
  <c r="AE680" i="7"/>
  <c r="AE681" i="7"/>
  <c r="AE682" i="7"/>
  <c r="AE683" i="7"/>
  <c r="AE684" i="7"/>
  <c r="AE685" i="7"/>
  <c r="AE686" i="7"/>
  <c r="AE687" i="7"/>
  <c r="AE688" i="7"/>
  <c r="AE689" i="7"/>
  <c r="AE690" i="7"/>
  <c r="AE691" i="7"/>
  <c r="AE692" i="7"/>
  <c r="AE693" i="7"/>
  <c r="AE694" i="7"/>
  <c r="AE695" i="7"/>
  <c r="AE696" i="7"/>
  <c r="AE697" i="7"/>
  <c r="AE698" i="7"/>
  <c r="AE699" i="7"/>
  <c r="AE700" i="7"/>
  <c r="AE701" i="7"/>
  <c r="AE702" i="7"/>
  <c r="AE703" i="7"/>
  <c r="AE704" i="7"/>
  <c r="AE705" i="7"/>
  <c r="AE706" i="7"/>
  <c r="AE707" i="7"/>
  <c r="AE708" i="7"/>
  <c r="AE709" i="7"/>
  <c r="AE710" i="7"/>
  <c r="AE711" i="7"/>
  <c r="AE712" i="7"/>
  <c r="AE713" i="7"/>
  <c r="AE714" i="7"/>
  <c r="AE715" i="7"/>
  <c r="AE716" i="7"/>
  <c r="AE717" i="7"/>
  <c r="AE718" i="7"/>
  <c r="AE719" i="7"/>
  <c r="AE720" i="7"/>
  <c r="AE721" i="7"/>
  <c r="AE722" i="7"/>
  <c r="AE723" i="7"/>
  <c r="AE724" i="7"/>
  <c r="AE725" i="7"/>
  <c r="AE726" i="7"/>
  <c r="AE727" i="7"/>
  <c r="AE728" i="7"/>
  <c r="AE729" i="7"/>
  <c r="AE730" i="7"/>
  <c r="AE731" i="7"/>
  <c r="AE732" i="7"/>
  <c r="AE733" i="7"/>
  <c r="AE734" i="7"/>
  <c r="AE735" i="7"/>
  <c r="AE736" i="7"/>
  <c r="AE737" i="7"/>
  <c r="AE738" i="7"/>
  <c r="AE739" i="7"/>
  <c r="AE740" i="7"/>
  <c r="AE741" i="7"/>
  <c r="AE742" i="7"/>
  <c r="AE743" i="7"/>
  <c r="AE744" i="7"/>
  <c r="AE745" i="7"/>
  <c r="AE746" i="7"/>
  <c r="AE747" i="7"/>
  <c r="AE748" i="7"/>
  <c r="AE749" i="7"/>
  <c r="AE750" i="7"/>
  <c r="AE751" i="7"/>
  <c r="AE752" i="7"/>
  <c r="AE753" i="7"/>
  <c r="AE754" i="7"/>
  <c r="AE755" i="7"/>
  <c r="AE756" i="7"/>
  <c r="AE757" i="7"/>
  <c r="AE758" i="7"/>
  <c r="AE759" i="7"/>
  <c r="AE760" i="7"/>
  <c r="AE761" i="7"/>
  <c r="AE762" i="7"/>
  <c r="AE763" i="7"/>
  <c r="AE764" i="7"/>
  <c r="AE765" i="7"/>
  <c r="AE766" i="7"/>
  <c r="AE767" i="7"/>
  <c r="AE768" i="7"/>
  <c r="AE769" i="7"/>
  <c r="AE770" i="7"/>
  <c r="AE771" i="7"/>
  <c r="AE772" i="7"/>
  <c r="AE773" i="7"/>
  <c r="AE774" i="7"/>
  <c r="AE775" i="7"/>
  <c r="AE776" i="7"/>
  <c r="AE777" i="7"/>
  <c r="AE778" i="7"/>
  <c r="AE779" i="7"/>
  <c r="AE780" i="7"/>
  <c r="AE781" i="7"/>
  <c r="AE782" i="7"/>
  <c r="AE783" i="7"/>
  <c r="AE784" i="7"/>
  <c r="AE785" i="7"/>
  <c r="AE786" i="7"/>
  <c r="AE787" i="7"/>
  <c r="AE788" i="7"/>
  <c r="AE789" i="7"/>
  <c r="AE790" i="7"/>
  <c r="AE791" i="7"/>
  <c r="AE792" i="7"/>
  <c r="AE793" i="7"/>
  <c r="AE794" i="7"/>
  <c r="AE795" i="7"/>
  <c r="AE796" i="7"/>
  <c r="AE797" i="7"/>
  <c r="AE798" i="7"/>
  <c r="AE799" i="7"/>
  <c r="AE800" i="7"/>
  <c r="AE801" i="7"/>
  <c r="AE802" i="7"/>
  <c r="AE803" i="7"/>
  <c r="AE804" i="7"/>
  <c r="AE805" i="7"/>
  <c r="AE806" i="7"/>
  <c r="AE807" i="7"/>
  <c r="AE808" i="7"/>
  <c r="AE809" i="7"/>
  <c r="AE810" i="7"/>
  <c r="AE811" i="7"/>
  <c r="AE812" i="7"/>
  <c r="AE813" i="7"/>
  <c r="AE814" i="7"/>
  <c r="AE815" i="7"/>
  <c r="AE816" i="7"/>
  <c r="AE817" i="7"/>
  <c r="AE818" i="7"/>
  <c r="AE819" i="7"/>
  <c r="AE820" i="7"/>
  <c r="AE821" i="7"/>
  <c r="AE822" i="7"/>
  <c r="AE823" i="7"/>
  <c r="AE824" i="7"/>
  <c r="AE825" i="7"/>
  <c r="AE826" i="7"/>
  <c r="AE827" i="7"/>
  <c r="AE828" i="7"/>
  <c r="AE829" i="7"/>
  <c r="AE830" i="7"/>
  <c r="AE831" i="7"/>
  <c r="AE832" i="7"/>
  <c r="AE833" i="7"/>
  <c r="AE834" i="7"/>
  <c r="AE835" i="7"/>
  <c r="AE836" i="7"/>
  <c r="AE837" i="7"/>
  <c r="AE838" i="7"/>
  <c r="AE839" i="7"/>
  <c r="AE840" i="7"/>
  <c r="AE841" i="7"/>
  <c r="AE842" i="7"/>
  <c r="AE843" i="7"/>
  <c r="AE844" i="7"/>
  <c r="AE845" i="7"/>
  <c r="AE846" i="7"/>
  <c r="AE847" i="7"/>
  <c r="AE848" i="7"/>
  <c r="AE849" i="7"/>
  <c r="AE850" i="7"/>
  <c r="AE851" i="7"/>
  <c r="AE852" i="7"/>
  <c r="AE853" i="7"/>
  <c r="AE854" i="7"/>
  <c r="AE855" i="7"/>
  <c r="AE856" i="7"/>
  <c r="AE857" i="7"/>
  <c r="AE858" i="7"/>
  <c r="AE859" i="7"/>
  <c r="AE860" i="7"/>
  <c r="AE861" i="7"/>
  <c r="AE862" i="7"/>
  <c r="AE863" i="7"/>
  <c r="AE864" i="7"/>
  <c r="AE865" i="7"/>
  <c r="AE866" i="7"/>
  <c r="AE867" i="7"/>
  <c r="AE868" i="7"/>
  <c r="AE869" i="7"/>
  <c r="AE870" i="7"/>
  <c r="AE871" i="7"/>
  <c r="AE872" i="7"/>
  <c r="AE873" i="7"/>
  <c r="AE874" i="7"/>
  <c r="AE875" i="7"/>
  <c r="AE876" i="7"/>
  <c r="AE877" i="7"/>
  <c r="AE878" i="7"/>
  <c r="AE879" i="7"/>
  <c r="AE880" i="7"/>
  <c r="AE881" i="7"/>
  <c r="AE882" i="7"/>
  <c r="AE883" i="7"/>
  <c r="AE884" i="7"/>
  <c r="AE885" i="7"/>
  <c r="AE886" i="7"/>
  <c r="AE887" i="7"/>
  <c r="AE888" i="7"/>
  <c r="AE889" i="7"/>
  <c r="AE890" i="7"/>
  <c r="AE891" i="7"/>
  <c r="AE892" i="7"/>
  <c r="AE893" i="7"/>
  <c r="AE894" i="7"/>
  <c r="AE895" i="7"/>
  <c r="AE896" i="7"/>
  <c r="AE897" i="7"/>
  <c r="AE898" i="7"/>
  <c r="AE899" i="7"/>
  <c r="AE900" i="7"/>
  <c r="AE901" i="7"/>
  <c r="AE902" i="7"/>
  <c r="AE903" i="7"/>
  <c r="AE904" i="7"/>
  <c r="AE905" i="7"/>
  <c r="AE906" i="7"/>
  <c r="AE907" i="7"/>
  <c r="AE908" i="7"/>
  <c r="AE909" i="7"/>
  <c r="AE910" i="7"/>
  <c r="AE911" i="7"/>
  <c r="AE912" i="7"/>
  <c r="AE913" i="7"/>
  <c r="AE914" i="7"/>
  <c r="AE915" i="7"/>
  <c r="AE916" i="7"/>
  <c r="AE917" i="7"/>
  <c r="AE918" i="7"/>
  <c r="AE919" i="7"/>
  <c r="AE920" i="7"/>
  <c r="AE921" i="7"/>
  <c r="AE922" i="7"/>
  <c r="AE923" i="7"/>
  <c r="AE924" i="7"/>
  <c r="AE925" i="7"/>
  <c r="AE926" i="7"/>
  <c r="AE927" i="7"/>
  <c r="AE928" i="7"/>
  <c r="AE929" i="7"/>
  <c r="AE930" i="7"/>
  <c r="AE931" i="7"/>
  <c r="AE932" i="7"/>
  <c r="AE933" i="7"/>
  <c r="AE934" i="7"/>
  <c r="AE935" i="7"/>
  <c r="AE936" i="7"/>
  <c r="AE937" i="7"/>
  <c r="AE938" i="7"/>
  <c r="AE939" i="7"/>
  <c r="AE940" i="7"/>
  <c r="AE941" i="7"/>
  <c r="AE942" i="7"/>
  <c r="AE943" i="7"/>
  <c r="AE944" i="7"/>
  <c r="AE945" i="7"/>
  <c r="AE946" i="7"/>
  <c r="AE947" i="7"/>
  <c r="AE948" i="7"/>
  <c r="AE949" i="7"/>
  <c r="AE950" i="7"/>
  <c r="AE951" i="7"/>
  <c r="AE952" i="7"/>
  <c r="AE953" i="7"/>
  <c r="AE954" i="7"/>
  <c r="AE955" i="7"/>
  <c r="AE956" i="7"/>
  <c r="AE957" i="7"/>
  <c r="AE958" i="7"/>
  <c r="AE959" i="7"/>
  <c r="AE960" i="7"/>
  <c r="AE961" i="7"/>
  <c r="AE962" i="7"/>
  <c r="AE963" i="7"/>
  <c r="AE964" i="7"/>
  <c r="AE965" i="7"/>
  <c r="AE966" i="7"/>
  <c r="AE967" i="7"/>
  <c r="AE968" i="7"/>
  <c r="AE969" i="7"/>
  <c r="AE970" i="7"/>
  <c r="AE971" i="7"/>
  <c r="AE972" i="7"/>
  <c r="AE973" i="7"/>
  <c r="AE974" i="7"/>
  <c r="AE975" i="7"/>
  <c r="AE976" i="7"/>
  <c r="AE977" i="7"/>
  <c r="AE978" i="7"/>
  <c r="AE979" i="7"/>
  <c r="AE980" i="7"/>
  <c r="AE981" i="7"/>
  <c r="AE982" i="7"/>
  <c r="AE983" i="7"/>
  <c r="AE984" i="7"/>
  <c r="AE985" i="7"/>
  <c r="AE986" i="7"/>
  <c r="AE987" i="7"/>
  <c r="AE988" i="7"/>
  <c r="AE989" i="7"/>
  <c r="AE990" i="7"/>
  <c r="AE991" i="7"/>
  <c r="AE992" i="7"/>
  <c r="AE993" i="7"/>
  <c r="AE994" i="7"/>
  <c r="AE995" i="7"/>
  <c r="AE996" i="7"/>
  <c r="AE997" i="7"/>
  <c r="AE998" i="7"/>
  <c r="AE999" i="7"/>
  <c r="AE1000"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248" i="7"/>
  <c r="AD249" i="7"/>
  <c r="AD250" i="7"/>
  <c r="AD251" i="7"/>
  <c r="AD252" i="7"/>
  <c r="AD253" i="7"/>
  <c r="AD254" i="7"/>
  <c r="AD255" i="7"/>
  <c r="AD256" i="7"/>
  <c r="AD257" i="7"/>
  <c r="AD258" i="7"/>
  <c r="AD259" i="7"/>
  <c r="AD260" i="7"/>
  <c r="AD261" i="7"/>
  <c r="AD262" i="7"/>
  <c r="AD263" i="7"/>
  <c r="AD264" i="7"/>
  <c r="AD265" i="7"/>
  <c r="AD266" i="7"/>
  <c r="AD267" i="7"/>
  <c r="AD268" i="7"/>
  <c r="AD269" i="7"/>
  <c r="AD270" i="7"/>
  <c r="AD271" i="7"/>
  <c r="AD272" i="7"/>
  <c r="AD273" i="7"/>
  <c r="AD274" i="7"/>
  <c r="AD275" i="7"/>
  <c r="AD276" i="7"/>
  <c r="AD277" i="7"/>
  <c r="AD278" i="7"/>
  <c r="AD279" i="7"/>
  <c r="AD280" i="7"/>
  <c r="AD281" i="7"/>
  <c r="AD282" i="7"/>
  <c r="AD283" i="7"/>
  <c r="AD284" i="7"/>
  <c r="AD285" i="7"/>
  <c r="AD286" i="7"/>
  <c r="AD287" i="7"/>
  <c r="AD288" i="7"/>
  <c r="AD289" i="7"/>
  <c r="AD290" i="7"/>
  <c r="AD291" i="7"/>
  <c r="AD292" i="7"/>
  <c r="AD293" i="7"/>
  <c r="AD294" i="7"/>
  <c r="AD295" i="7"/>
  <c r="AD296" i="7"/>
  <c r="AD297" i="7"/>
  <c r="AD298" i="7"/>
  <c r="AD299" i="7"/>
  <c r="AD300" i="7"/>
  <c r="AD301" i="7"/>
  <c r="AD302" i="7"/>
  <c r="AD303" i="7"/>
  <c r="AD304" i="7"/>
  <c r="AD305" i="7"/>
  <c r="AD306" i="7"/>
  <c r="AD307" i="7"/>
  <c r="AD308" i="7"/>
  <c r="AD309" i="7"/>
  <c r="AD310" i="7"/>
  <c r="AD311" i="7"/>
  <c r="AD312" i="7"/>
  <c r="AD313" i="7"/>
  <c r="AD314" i="7"/>
  <c r="AD315" i="7"/>
  <c r="AD316" i="7"/>
  <c r="AD317" i="7"/>
  <c r="AD318" i="7"/>
  <c r="AD319" i="7"/>
  <c r="AD320" i="7"/>
  <c r="AD321" i="7"/>
  <c r="AD322" i="7"/>
  <c r="AD323" i="7"/>
  <c r="AD324" i="7"/>
  <c r="AD325" i="7"/>
  <c r="AD326" i="7"/>
  <c r="AD327" i="7"/>
  <c r="AD328" i="7"/>
  <c r="AD329" i="7"/>
  <c r="AD330" i="7"/>
  <c r="AD331" i="7"/>
  <c r="AD332" i="7"/>
  <c r="AD333" i="7"/>
  <c r="AD334" i="7"/>
  <c r="AD335" i="7"/>
  <c r="AD336" i="7"/>
  <c r="AD337" i="7"/>
  <c r="AD338" i="7"/>
  <c r="AD339" i="7"/>
  <c r="AD340" i="7"/>
  <c r="AD341" i="7"/>
  <c r="AD342" i="7"/>
  <c r="AD343" i="7"/>
  <c r="AD344" i="7"/>
  <c r="AD345" i="7"/>
  <c r="AD346" i="7"/>
  <c r="AD347" i="7"/>
  <c r="AD348" i="7"/>
  <c r="AD349" i="7"/>
  <c r="AD350" i="7"/>
  <c r="AD351" i="7"/>
  <c r="AD352" i="7"/>
  <c r="AD353" i="7"/>
  <c r="AD354" i="7"/>
  <c r="AD355" i="7"/>
  <c r="AD356" i="7"/>
  <c r="AD357" i="7"/>
  <c r="AD358" i="7"/>
  <c r="AD359" i="7"/>
  <c r="AD360" i="7"/>
  <c r="AD361" i="7"/>
  <c r="AD362" i="7"/>
  <c r="AD363" i="7"/>
  <c r="AD364" i="7"/>
  <c r="AD365" i="7"/>
  <c r="AD366" i="7"/>
  <c r="AD367" i="7"/>
  <c r="AD368" i="7"/>
  <c r="AD369" i="7"/>
  <c r="AD370" i="7"/>
  <c r="AD371" i="7"/>
  <c r="AD372" i="7"/>
  <c r="AD373" i="7"/>
  <c r="AD374" i="7"/>
  <c r="AD375" i="7"/>
  <c r="AD376" i="7"/>
  <c r="AD377" i="7"/>
  <c r="AD378" i="7"/>
  <c r="AD379" i="7"/>
  <c r="AD380" i="7"/>
  <c r="AD381" i="7"/>
  <c r="AD382" i="7"/>
  <c r="AD383" i="7"/>
  <c r="AD384" i="7"/>
  <c r="AD385" i="7"/>
  <c r="AD386" i="7"/>
  <c r="AD387" i="7"/>
  <c r="AD388" i="7"/>
  <c r="AD389" i="7"/>
  <c r="AD390" i="7"/>
  <c r="AD391" i="7"/>
  <c r="AD392" i="7"/>
  <c r="AD393" i="7"/>
  <c r="AD394" i="7"/>
  <c r="AD395" i="7"/>
  <c r="AD396" i="7"/>
  <c r="AD397" i="7"/>
  <c r="AD398" i="7"/>
  <c r="AD399" i="7"/>
  <c r="AD400" i="7"/>
  <c r="AD401" i="7"/>
  <c r="AD402" i="7"/>
  <c r="AD403" i="7"/>
  <c r="AD404" i="7"/>
  <c r="AD405" i="7"/>
  <c r="AD406" i="7"/>
  <c r="AD407" i="7"/>
  <c r="AD408" i="7"/>
  <c r="AD409" i="7"/>
  <c r="AD410" i="7"/>
  <c r="AD411" i="7"/>
  <c r="AD412" i="7"/>
  <c r="AD413" i="7"/>
  <c r="AD414" i="7"/>
  <c r="AD415" i="7"/>
  <c r="AD416" i="7"/>
  <c r="AD417" i="7"/>
  <c r="AD418" i="7"/>
  <c r="AD419" i="7"/>
  <c r="AD420" i="7"/>
  <c r="AD421" i="7"/>
  <c r="AD422" i="7"/>
  <c r="AD423" i="7"/>
  <c r="AD424" i="7"/>
  <c r="AD425" i="7"/>
  <c r="AD426" i="7"/>
  <c r="AD427" i="7"/>
  <c r="AD428" i="7"/>
  <c r="AD429" i="7"/>
  <c r="AD430" i="7"/>
  <c r="AD431" i="7"/>
  <c r="AD432" i="7"/>
  <c r="AD433" i="7"/>
  <c r="AD434" i="7"/>
  <c r="AD435" i="7"/>
  <c r="AD436" i="7"/>
  <c r="AD437" i="7"/>
  <c r="AD438" i="7"/>
  <c r="AD439" i="7"/>
  <c r="AD440" i="7"/>
  <c r="AD441" i="7"/>
  <c r="AD442" i="7"/>
  <c r="AD443" i="7"/>
  <c r="AD444" i="7"/>
  <c r="AD445" i="7"/>
  <c r="AD446" i="7"/>
  <c r="AD447" i="7"/>
  <c r="AD448" i="7"/>
  <c r="AD449" i="7"/>
  <c r="AD450" i="7"/>
  <c r="AD451" i="7"/>
  <c r="AD452" i="7"/>
  <c r="AD453" i="7"/>
  <c r="AD454" i="7"/>
  <c r="AD455" i="7"/>
  <c r="AD456" i="7"/>
  <c r="AD457" i="7"/>
  <c r="AD458" i="7"/>
  <c r="AD459" i="7"/>
  <c r="AD460" i="7"/>
  <c r="AD461" i="7"/>
  <c r="AD462" i="7"/>
  <c r="AD463" i="7"/>
  <c r="AD464" i="7"/>
  <c r="AD465" i="7"/>
  <c r="AD466" i="7"/>
  <c r="AD467" i="7"/>
  <c r="AD468" i="7"/>
  <c r="AD469" i="7"/>
  <c r="AD470" i="7"/>
  <c r="AD471" i="7"/>
  <c r="AD472" i="7"/>
  <c r="AD473" i="7"/>
  <c r="AD474" i="7"/>
  <c r="AD475" i="7"/>
  <c r="AD476" i="7"/>
  <c r="AD477" i="7"/>
  <c r="AD478" i="7"/>
  <c r="AD479" i="7"/>
  <c r="AD480" i="7"/>
  <c r="AD481" i="7"/>
  <c r="AD482" i="7"/>
  <c r="AD483" i="7"/>
  <c r="AD484" i="7"/>
  <c r="AD485" i="7"/>
  <c r="AD486" i="7"/>
  <c r="AD487" i="7"/>
  <c r="AD488" i="7"/>
  <c r="AD489" i="7"/>
  <c r="AD490" i="7"/>
  <c r="AD491" i="7"/>
  <c r="AD492" i="7"/>
  <c r="AD493" i="7"/>
  <c r="AD494" i="7"/>
  <c r="AD495" i="7"/>
  <c r="AD496" i="7"/>
  <c r="AD497" i="7"/>
  <c r="AD498" i="7"/>
  <c r="AD499" i="7"/>
  <c r="AD500" i="7"/>
  <c r="AD501" i="7"/>
  <c r="AD502" i="7"/>
  <c r="AD503" i="7"/>
  <c r="AD504" i="7"/>
  <c r="AD505" i="7"/>
  <c r="AD506" i="7"/>
  <c r="AD507" i="7"/>
  <c r="AD508" i="7"/>
  <c r="AD509" i="7"/>
  <c r="AD510" i="7"/>
  <c r="AD511" i="7"/>
  <c r="AD512" i="7"/>
  <c r="AD513" i="7"/>
  <c r="AD514" i="7"/>
  <c r="AD515" i="7"/>
  <c r="AD516" i="7"/>
  <c r="AD517" i="7"/>
  <c r="AD518" i="7"/>
  <c r="AD519" i="7"/>
  <c r="AD520" i="7"/>
  <c r="AD521" i="7"/>
  <c r="AD522" i="7"/>
  <c r="AD523" i="7"/>
  <c r="AD524" i="7"/>
  <c r="AD525" i="7"/>
  <c r="AD526" i="7"/>
  <c r="AD527" i="7"/>
  <c r="AD528" i="7"/>
  <c r="AD529" i="7"/>
  <c r="AD530" i="7"/>
  <c r="AD531" i="7"/>
  <c r="AD532" i="7"/>
  <c r="AD533" i="7"/>
  <c r="AD534" i="7"/>
  <c r="AD535" i="7"/>
  <c r="AD536" i="7"/>
  <c r="AD537" i="7"/>
  <c r="AD538" i="7"/>
  <c r="AD539" i="7"/>
  <c r="AD540" i="7"/>
  <c r="AD541" i="7"/>
  <c r="AD542" i="7"/>
  <c r="AD543" i="7"/>
  <c r="AD544" i="7"/>
  <c r="AD545" i="7"/>
  <c r="AD546" i="7"/>
  <c r="AD547" i="7"/>
  <c r="AD548" i="7"/>
  <c r="AD549" i="7"/>
  <c r="AD550" i="7"/>
  <c r="AD551" i="7"/>
  <c r="AD552" i="7"/>
  <c r="AD553" i="7"/>
  <c r="AD554" i="7"/>
  <c r="AD555" i="7"/>
  <c r="AD556" i="7"/>
  <c r="AD557" i="7"/>
  <c r="AD558" i="7"/>
  <c r="AD559" i="7"/>
  <c r="AD560" i="7"/>
  <c r="AD561" i="7"/>
  <c r="AD562" i="7"/>
  <c r="AD563" i="7"/>
  <c r="AD564" i="7"/>
  <c r="AD565" i="7"/>
  <c r="AD566" i="7"/>
  <c r="AD567" i="7"/>
  <c r="AD568" i="7"/>
  <c r="AD569" i="7"/>
  <c r="AD570" i="7"/>
  <c r="AD571" i="7"/>
  <c r="AD572" i="7"/>
  <c r="AD573" i="7"/>
  <c r="AD574" i="7"/>
  <c r="AD575" i="7"/>
  <c r="AD576" i="7"/>
  <c r="AD577" i="7"/>
  <c r="AD578" i="7"/>
  <c r="AD579" i="7"/>
  <c r="AD580" i="7"/>
  <c r="AD581" i="7"/>
  <c r="AD582" i="7"/>
  <c r="AD583" i="7"/>
  <c r="AD584" i="7"/>
  <c r="AD585" i="7"/>
  <c r="AD586" i="7"/>
  <c r="AD587" i="7"/>
  <c r="AD588" i="7"/>
  <c r="AD589" i="7"/>
  <c r="AD590" i="7"/>
  <c r="AD591" i="7"/>
  <c r="AD592" i="7"/>
  <c r="AD593" i="7"/>
  <c r="AD594" i="7"/>
  <c r="AD595" i="7"/>
  <c r="AD596" i="7"/>
  <c r="AD597" i="7"/>
  <c r="AD598" i="7"/>
  <c r="AD599" i="7"/>
  <c r="AD600" i="7"/>
  <c r="AD601" i="7"/>
  <c r="AD602" i="7"/>
  <c r="AD603" i="7"/>
  <c r="AD604" i="7"/>
  <c r="AD605" i="7"/>
  <c r="AD606" i="7"/>
  <c r="AD607" i="7"/>
  <c r="AD608" i="7"/>
  <c r="AD609" i="7"/>
  <c r="AD610" i="7"/>
  <c r="AD611" i="7"/>
  <c r="AD612" i="7"/>
  <c r="AD613" i="7"/>
  <c r="AD614" i="7"/>
  <c r="AD615" i="7"/>
  <c r="AD616" i="7"/>
  <c r="AD617" i="7"/>
  <c r="AD618" i="7"/>
  <c r="AD619" i="7"/>
  <c r="AD620" i="7"/>
  <c r="AD621" i="7"/>
  <c r="AD622" i="7"/>
  <c r="AD623" i="7"/>
  <c r="AD624" i="7"/>
  <c r="AD625" i="7"/>
  <c r="AD626" i="7"/>
  <c r="AD627" i="7"/>
  <c r="AD628" i="7"/>
  <c r="AD629" i="7"/>
  <c r="AD630" i="7"/>
  <c r="AD631" i="7"/>
  <c r="AD632" i="7"/>
  <c r="AD633" i="7"/>
  <c r="AD634" i="7"/>
  <c r="AD635" i="7"/>
  <c r="AD636" i="7"/>
  <c r="AD637" i="7"/>
  <c r="AD638" i="7"/>
  <c r="AD639" i="7"/>
  <c r="AD640" i="7"/>
  <c r="AD641" i="7"/>
  <c r="AD642" i="7"/>
  <c r="AD643" i="7"/>
  <c r="AD644" i="7"/>
  <c r="AD645" i="7"/>
  <c r="AD646" i="7"/>
  <c r="AD647" i="7"/>
  <c r="AD648" i="7"/>
  <c r="AD649" i="7"/>
  <c r="AD650" i="7"/>
  <c r="AD651" i="7"/>
  <c r="AD652" i="7"/>
  <c r="AD653" i="7"/>
  <c r="AD654" i="7"/>
  <c r="AD655" i="7"/>
  <c r="AD656" i="7"/>
  <c r="AD657" i="7"/>
  <c r="AD658" i="7"/>
  <c r="AD659" i="7"/>
  <c r="AD660" i="7"/>
  <c r="AD661" i="7"/>
  <c r="AD662" i="7"/>
  <c r="AD663" i="7"/>
  <c r="AD664" i="7"/>
  <c r="AD665" i="7"/>
  <c r="AD666" i="7"/>
  <c r="AD667" i="7"/>
  <c r="AD668" i="7"/>
  <c r="AD669" i="7"/>
  <c r="AD670" i="7"/>
  <c r="AD671" i="7"/>
  <c r="AD672" i="7"/>
  <c r="AD673" i="7"/>
  <c r="AD674" i="7"/>
  <c r="AD675" i="7"/>
  <c r="AD676" i="7"/>
  <c r="AD677" i="7"/>
  <c r="AD678" i="7"/>
  <c r="AD679" i="7"/>
  <c r="AD680" i="7"/>
  <c r="AD681" i="7"/>
  <c r="AD682" i="7"/>
  <c r="AD683" i="7"/>
  <c r="AD684" i="7"/>
  <c r="AD685" i="7"/>
  <c r="AD686" i="7"/>
  <c r="AD687" i="7"/>
  <c r="AD688" i="7"/>
  <c r="AD689" i="7"/>
  <c r="AD690" i="7"/>
  <c r="AD691" i="7"/>
  <c r="AD692" i="7"/>
  <c r="AD693" i="7"/>
  <c r="AD694" i="7"/>
  <c r="AD695" i="7"/>
  <c r="AD696" i="7"/>
  <c r="AD697" i="7"/>
  <c r="AD698" i="7"/>
  <c r="AD699" i="7"/>
  <c r="AD700" i="7"/>
  <c r="AD701" i="7"/>
  <c r="AD702" i="7"/>
  <c r="AD703" i="7"/>
  <c r="AD704" i="7"/>
  <c r="AD705" i="7"/>
  <c r="AD706" i="7"/>
  <c r="AD707" i="7"/>
  <c r="AD708" i="7"/>
  <c r="AD709" i="7"/>
  <c r="AD710" i="7"/>
  <c r="AD711" i="7"/>
  <c r="AD712" i="7"/>
  <c r="AD713" i="7"/>
  <c r="AD714" i="7"/>
  <c r="AD715" i="7"/>
  <c r="AD716" i="7"/>
  <c r="AD717" i="7"/>
  <c r="AD718" i="7"/>
  <c r="AD719" i="7"/>
  <c r="AD720" i="7"/>
  <c r="AD721" i="7"/>
  <c r="AD722" i="7"/>
  <c r="AD723" i="7"/>
  <c r="AD724" i="7"/>
  <c r="AD725" i="7"/>
  <c r="AD726" i="7"/>
  <c r="AD727" i="7"/>
  <c r="AD728" i="7"/>
  <c r="AD729" i="7"/>
  <c r="AD730" i="7"/>
  <c r="AD731" i="7"/>
  <c r="AD732" i="7"/>
  <c r="AD733" i="7"/>
  <c r="AD734" i="7"/>
  <c r="AD735" i="7"/>
  <c r="AD736" i="7"/>
  <c r="AD737" i="7"/>
  <c r="AD738" i="7"/>
  <c r="AD739" i="7"/>
  <c r="AD740" i="7"/>
  <c r="AD741" i="7"/>
  <c r="AD742" i="7"/>
  <c r="AD743" i="7"/>
  <c r="AD744" i="7"/>
  <c r="AD745" i="7"/>
  <c r="AD746" i="7"/>
  <c r="AD747" i="7"/>
  <c r="AD748" i="7"/>
  <c r="AD749" i="7"/>
  <c r="AD750" i="7"/>
  <c r="AD751" i="7"/>
  <c r="AD752" i="7"/>
  <c r="AD753" i="7"/>
  <c r="AD754" i="7"/>
  <c r="AD755" i="7"/>
  <c r="AD756" i="7"/>
  <c r="AD757" i="7"/>
  <c r="AD758" i="7"/>
  <c r="AD759" i="7"/>
  <c r="AD760" i="7"/>
  <c r="AD761" i="7"/>
  <c r="AD762" i="7"/>
  <c r="AD763" i="7"/>
  <c r="AD764" i="7"/>
  <c r="AD765" i="7"/>
  <c r="AD766" i="7"/>
  <c r="AD767" i="7"/>
  <c r="AD768" i="7"/>
  <c r="AD769" i="7"/>
  <c r="AD770" i="7"/>
  <c r="AD771" i="7"/>
  <c r="AD772" i="7"/>
  <c r="AD773" i="7"/>
  <c r="AD774" i="7"/>
  <c r="AD775" i="7"/>
  <c r="AD776" i="7"/>
  <c r="AD777" i="7"/>
  <c r="AD778" i="7"/>
  <c r="AD779" i="7"/>
  <c r="AD780" i="7"/>
  <c r="AD781" i="7"/>
  <c r="AD782" i="7"/>
  <c r="AD783" i="7"/>
  <c r="AD784" i="7"/>
  <c r="AD785" i="7"/>
  <c r="AD786" i="7"/>
  <c r="AD787" i="7"/>
  <c r="AD788" i="7"/>
  <c r="AD789" i="7"/>
  <c r="AD790" i="7"/>
  <c r="AD791" i="7"/>
  <c r="AD792" i="7"/>
  <c r="AD793" i="7"/>
  <c r="AD794" i="7"/>
  <c r="AD795" i="7"/>
  <c r="AD796" i="7"/>
  <c r="AD797" i="7"/>
  <c r="AD798" i="7"/>
  <c r="AD799" i="7"/>
  <c r="AD800" i="7"/>
  <c r="AD801" i="7"/>
  <c r="AD802" i="7"/>
  <c r="AD803" i="7"/>
  <c r="AD804" i="7"/>
  <c r="AD805" i="7"/>
  <c r="AD806" i="7"/>
  <c r="AD807" i="7"/>
  <c r="AD808" i="7"/>
  <c r="AD809" i="7"/>
  <c r="AD810" i="7"/>
  <c r="AD811" i="7"/>
  <c r="AD812" i="7"/>
  <c r="AD813" i="7"/>
  <c r="AD814" i="7"/>
  <c r="AD815" i="7"/>
  <c r="AD816" i="7"/>
  <c r="AD817" i="7"/>
  <c r="AD818" i="7"/>
  <c r="AD819" i="7"/>
  <c r="AD820" i="7"/>
  <c r="AD821" i="7"/>
  <c r="AD822" i="7"/>
  <c r="AD823" i="7"/>
  <c r="AD824" i="7"/>
  <c r="AD825" i="7"/>
  <c r="AD826" i="7"/>
  <c r="AD827" i="7"/>
  <c r="AD828" i="7"/>
  <c r="AD829" i="7"/>
  <c r="AD830" i="7"/>
  <c r="AD831" i="7"/>
  <c r="AD832" i="7"/>
  <c r="AD833" i="7"/>
  <c r="AD834" i="7"/>
  <c r="AD835" i="7"/>
  <c r="AD836" i="7"/>
  <c r="AD837" i="7"/>
  <c r="AD838" i="7"/>
  <c r="AD839" i="7"/>
  <c r="AD840" i="7"/>
  <c r="AD841" i="7"/>
  <c r="AD842" i="7"/>
  <c r="AD843" i="7"/>
  <c r="AD844" i="7"/>
  <c r="AD845" i="7"/>
  <c r="AD846" i="7"/>
  <c r="AD847" i="7"/>
  <c r="AD848" i="7"/>
  <c r="AD849" i="7"/>
  <c r="AD850" i="7"/>
  <c r="AD851" i="7"/>
  <c r="AD852" i="7"/>
  <c r="AD853" i="7"/>
  <c r="AD854" i="7"/>
  <c r="AD855" i="7"/>
  <c r="AD856" i="7"/>
  <c r="AD857" i="7"/>
  <c r="AD858" i="7"/>
  <c r="AD859" i="7"/>
  <c r="AD860" i="7"/>
  <c r="AD861" i="7"/>
  <c r="AD862" i="7"/>
  <c r="AD863" i="7"/>
  <c r="AD864" i="7"/>
  <c r="AD865" i="7"/>
  <c r="AD866" i="7"/>
  <c r="AD867" i="7"/>
  <c r="AD868" i="7"/>
  <c r="AD869" i="7"/>
  <c r="AD870" i="7"/>
  <c r="AD871" i="7"/>
  <c r="AD872" i="7"/>
  <c r="AD873" i="7"/>
  <c r="AD874" i="7"/>
  <c r="AD875" i="7"/>
  <c r="AD876" i="7"/>
  <c r="AD877" i="7"/>
  <c r="AD878" i="7"/>
  <c r="AD879" i="7"/>
  <c r="AD880" i="7"/>
  <c r="AD881" i="7"/>
  <c r="AD882" i="7"/>
  <c r="AD883" i="7"/>
  <c r="AD884" i="7"/>
  <c r="AD885" i="7"/>
  <c r="AD886" i="7"/>
  <c r="AD887" i="7"/>
  <c r="AD888" i="7"/>
  <c r="AD889" i="7"/>
  <c r="AD890" i="7"/>
  <c r="AD891" i="7"/>
  <c r="AD892" i="7"/>
  <c r="AD893" i="7"/>
  <c r="AD894" i="7"/>
  <c r="AD895" i="7"/>
  <c r="AD896" i="7"/>
  <c r="AD897" i="7"/>
  <c r="AD898" i="7"/>
  <c r="AD899" i="7"/>
  <c r="AD900" i="7"/>
  <c r="AD901" i="7"/>
  <c r="AD902" i="7"/>
  <c r="AD903" i="7"/>
  <c r="AD904" i="7"/>
  <c r="AD905" i="7"/>
  <c r="AD906" i="7"/>
  <c r="AD907" i="7"/>
  <c r="AD908" i="7"/>
  <c r="AD909" i="7"/>
  <c r="AD910" i="7"/>
  <c r="AD911" i="7"/>
  <c r="AD912" i="7"/>
  <c r="AD913" i="7"/>
  <c r="AD914" i="7"/>
  <c r="AD915" i="7"/>
  <c r="AD916" i="7"/>
  <c r="AD917" i="7"/>
  <c r="AD918" i="7"/>
  <c r="AD919" i="7"/>
  <c r="AD920" i="7"/>
  <c r="AD921" i="7"/>
  <c r="AD922" i="7"/>
  <c r="AD923" i="7"/>
  <c r="AD924" i="7"/>
  <c r="AD925" i="7"/>
  <c r="AD926" i="7"/>
  <c r="AD927" i="7"/>
  <c r="AD928" i="7"/>
  <c r="AD929" i="7"/>
  <c r="AD930" i="7"/>
  <c r="AD931" i="7"/>
  <c r="AD932" i="7"/>
  <c r="AD933" i="7"/>
  <c r="AD934" i="7"/>
  <c r="AD935" i="7"/>
  <c r="AD936" i="7"/>
  <c r="AD937" i="7"/>
  <c r="AD938" i="7"/>
  <c r="AD939" i="7"/>
  <c r="AD940" i="7"/>
  <c r="AD941" i="7"/>
  <c r="AD942" i="7"/>
  <c r="AD943" i="7"/>
  <c r="AD944" i="7"/>
  <c r="AD945" i="7"/>
  <c r="AD946" i="7"/>
  <c r="AD947" i="7"/>
  <c r="AD948" i="7"/>
  <c r="AD949" i="7"/>
  <c r="AD950" i="7"/>
  <c r="AD951" i="7"/>
  <c r="AD952" i="7"/>
  <c r="AD953" i="7"/>
  <c r="AD954" i="7"/>
  <c r="AD955" i="7"/>
  <c r="AD956" i="7"/>
  <c r="AD957" i="7"/>
  <c r="AD958" i="7"/>
  <c r="AD959" i="7"/>
  <c r="AD960" i="7"/>
  <c r="AD961" i="7"/>
  <c r="AD962" i="7"/>
  <c r="AD963" i="7"/>
  <c r="AD964" i="7"/>
  <c r="AD965" i="7"/>
  <c r="AD966" i="7"/>
  <c r="AD967" i="7"/>
  <c r="AD968" i="7"/>
  <c r="AD969" i="7"/>
  <c r="AD970" i="7"/>
  <c r="AD971" i="7"/>
  <c r="AD972" i="7"/>
  <c r="AD973" i="7"/>
  <c r="AD974" i="7"/>
  <c r="AD975" i="7"/>
  <c r="AD976" i="7"/>
  <c r="AD977" i="7"/>
  <c r="AD978" i="7"/>
  <c r="AD979" i="7"/>
  <c r="AD980" i="7"/>
  <c r="AD981" i="7"/>
  <c r="AD982" i="7"/>
  <c r="AD983" i="7"/>
  <c r="AD984" i="7"/>
  <c r="AD985" i="7"/>
  <c r="AD986" i="7"/>
  <c r="AD987" i="7"/>
  <c r="AD988" i="7"/>
  <c r="AD989" i="7"/>
  <c r="AD990" i="7"/>
  <c r="AD991" i="7"/>
  <c r="AD992" i="7"/>
  <c r="AD993" i="7"/>
  <c r="AD994" i="7"/>
  <c r="AD995" i="7"/>
  <c r="AD996" i="7"/>
  <c r="AD997" i="7"/>
  <c r="AD998" i="7"/>
  <c r="AD999" i="7"/>
  <c r="AD1000" i="7"/>
  <c r="AC6" i="7"/>
  <c r="AE6" i="7" s="1"/>
  <c r="AH6" i="7" s="1"/>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198" i="7"/>
  <c r="AC199" i="7"/>
  <c r="AC200" i="7"/>
  <c r="AC201" i="7"/>
  <c r="AC202" i="7"/>
  <c r="AC203"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247" i="7"/>
  <c r="AC248" i="7"/>
  <c r="AC249" i="7"/>
  <c r="AC250" i="7"/>
  <c r="AC251" i="7"/>
  <c r="AC252" i="7"/>
  <c r="AC253" i="7"/>
  <c r="AC254" i="7"/>
  <c r="AC255" i="7"/>
  <c r="AC256" i="7"/>
  <c r="AC257" i="7"/>
  <c r="AC258" i="7"/>
  <c r="AC259" i="7"/>
  <c r="AC260" i="7"/>
  <c r="AC261" i="7"/>
  <c r="AC262" i="7"/>
  <c r="AC263" i="7"/>
  <c r="AC264" i="7"/>
  <c r="AC265" i="7"/>
  <c r="AC266" i="7"/>
  <c r="AC267" i="7"/>
  <c r="AC268" i="7"/>
  <c r="AC269" i="7"/>
  <c r="AC270" i="7"/>
  <c r="AC271" i="7"/>
  <c r="AC272" i="7"/>
  <c r="AC273" i="7"/>
  <c r="AC274" i="7"/>
  <c r="AC275" i="7"/>
  <c r="AC276" i="7"/>
  <c r="AC277" i="7"/>
  <c r="AC278" i="7"/>
  <c r="AC279" i="7"/>
  <c r="AC280" i="7"/>
  <c r="AC281" i="7"/>
  <c r="AC282" i="7"/>
  <c r="AC283" i="7"/>
  <c r="AC284" i="7"/>
  <c r="AC285" i="7"/>
  <c r="AC286" i="7"/>
  <c r="AC287" i="7"/>
  <c r="AC288" i="7"/>
  <c r="AC289" i="7"/>
  <c r="AC290" i="7"/>
  <c r="AC291" i="7"/>
  <c r="AC292" i="7"/>
  <c r="AC293" i="7"/>
  <c r="AC294" i="7"/>
  <c r="AC295" i="7"/>
  <c r="AC296" i="7"/>
  <c r="AC297" i="7"/>
  <c r="AC298" i="7"/>
  <c r="AC299" i="7"/>
  <c r="AC300" i="7"/>
  <c r="AC301" i="7"/>
  <c r="AC302" i="7"/>
  <c r="AC303" i="7"/>
  <c r="AC304" i="7"/>
  <c r="AC305" i="7"/>
  <c r="AC306" i="7"/>
  <c r="AC307" i="7"/>
  <c r="AC308" i="7"/>
  <c r="AC309" i="7"/>
  <c r="AC310" i="7"/>
  <c r="AC311" i="7"/>
  <c r="AC312" i="7"/>
  <c r="AC313" i="7"/>
  <c r="AC314" i="7"/>
  <c r="AC315" i="7"/>
  <c r="AC316" i="7"/>
  <c r="AC317" i="7"/>
  <c r="AC318" i="7"/>
  <c r="AC319" i="7"/>
  <c r="AC320" i="7"/>
  <c r="AC321" i="7"/>
  <c r="AC322" i="7"/>
  <c r="AC323" i="7"/>
  <c r="AC324" i="7"/>
  <c r="AC325" i="7"/>
  <c r="AC326" i="7"/>
  <c r="AC327" i="7"/>
  <c r="AC328" i="7"/>
  <c r="AC329" i="7"/>
  <c r="AC330" i="7"/>
  <c r="AC331" i="7"/>
  <c r="AC332" i="7"/>
  <c r="AC333" i="7"/>
  <c r="AC334" i="7"/>
  <c r="AC335" i="7"/>
  <c r="AC336" i="7"/>
  <c r="AC337" i="7"/>
  <c r="AC338" i="7"/>
  <c r="AC339" i="7"/>
  <c r="AC340" i="7"/>
  <c r="AC341" i="7"/>
  <c r="AC342" i="7"/>
  <c r="AC343" i="7"/>
  <c r="AC344" i="7"/>
  <c r="AC345" i="7"/>
  <c r="AC346" i="7"/>
  <c r="AC347" i="7"/>
  <c r="AC348" i="7"/>
  <c r="AC349" i="7"/>
  <c r="AC350" i="7"/>
  <c r="AC351" i="7"/>
  <c r="AC352" i="7"/>
  <c r="AC353" i="7"/>
  <c r="AC354" i="7"/>
  <c r="AC355" i="7"/>
  <c r="AC356" i="7"/>
  <c r="AC357" i="7"/>
  <c r="AC358" i="7"/>
  <c r="AC359" i="7"/>
  <c r="AC360" i="7"/>
  <c r="AC361" i="7"/>
  <c r="AC362" i="7"/>
  <c r="AC363" i="7"/>
  <c r="AC364" i="7"/>
  <c r="AC365" i="7"/>
  <c r="AC366" i="7"/>
  <c r="AC367" i="7"/>
  <c r="AC368" i="7"/>
  <c r="AC369" i="7"/>
  <c r="AC370" i="7"/>
  <c r="AC371" i="7"/>
  <c r="AC372" i="7"/>
  <c r="AC373" i="7"/>
  <c r="AC374" i="7"/>
  <c r="AC375" i="7"/>
  <c r="AC376" i="7"/>
  <c r="AC377" i="7"/>
  <c r="AC378" i="7"/>
  <c r="AC379" i="7"/>
  <c r="AC380" i="7"/>
  <c r="AC381" i="7"/>
  <c r="AC382" i="7"/>
  <c r="AC383" i="7"/>
  <c r="AC384" i="7"/>
  <c r="AC385" i="7"/>
  <c r="AC386" i="7"/>
  <c r="AC387" i="7"/>
  <c r="AC388" i="7"/>
  <c r="AC389" i="7"/>
  <c r="AC390" i="7"/>
  <c r="AC391" i="7"/>
  <c r="AC392" i="7"/>
  <c r="AC393" i="7"/>
  <c r="AC394" i="7"/>
  <c r="AC395" i="7"/>
  <c r="AC396" i="7"/>
  <c r="AC397" i="7"/>
  <c r="AC398" i="7"/>
  <c r="AC399" i="7"/>
  <c r="AC400" i="7"/>
  <c r="AC401" i="7"/>
  <c r="AC402" i="7"/>
  <c r="AC403" i="7"/>
  <c r="AC404" i="7"/>
  <c r="AC405" i="7"/>
  <c r="AC406" i="7"/>
  <c r="AC407" i="7"/>
  <c r="AC408" i="7"/>
  <c r="AC409" i="7"/>
  <c r="AC410" i="7"/>
  <c r="AC411" i="7"/>
  <c r="AC412" i="7"/>
  <c r="AC413" i="7"/>
  <c r="AC414" i="7"/>
  <c r="AC415" i="7"/>
  <c r="AC416" i="7"/>
  <c r="AC417" i="7"/>
  <c r="AC418" i="7"/>
  <c r="AC419" i="7"/>
  <c r="AC420" i="7"/>
  <c r="AC421" i="7"/>
  <c r="AC422" i="7"/>
  <c r="AC423" i="7"/>
  <c r="AC424" i="7"/>
  <c r="AC425" i="7"/>
  <c r="AC426" i="7"/>
  <c r="AC427" i="7"/>
  <c r="AC428" i="7"/>
  <c r="AC429" i="7"/>
  <c r="AC430" i="7"/>
  <c r="AC431" i="7"/>
  <c r="AC432" i="7"/>
  <c r="AC433" i="7"/>
  <c r="AC434" i="7"/>
  <c r="AC435" i="7"/>
  <c r="AC436" i="7"/>
  <c r="AC437" i="7"/>
  <c r="AC438" i="7"/>
  <c r="AC439" i="7"/>
  <c r="AC440" i="7"/>
  <c r="AC441" i="7"/>
  <c r="AC442" i="7"/>
  <c r="AC443" i="7"/>
  <c r="AC444" i="7"/>
  <c r="AC445" i="7"/>
  <c r="AC446" i="7"/>
  <c r="AC447" i="7"/>
  <c r="AC448" i="7"/>
  <c r="AC449" i="7"/>
  <c r="AC450" i="7"/>
  <c r="AC451" i="7"/>
  <c r="AC452" i="7"/>
  <c r="AC453" i="7"/>
  <c r="AC454" i="7"/>
  <c r="AC455" i="7"/>
  <c r="AC456" i="7"/>
  <c r="AC457" i="7"/>
  <c r="AC458" i="7"/>
  <c r="AC459" i="7"/>
  <c r="AC460" i="7"/>
  <c r="AC461" i="7"/>
  <c r="AC462" i="7"/>
  <c r="AC463" i="7"/>
  <c r="AC464" i="7"/>
  <c r="AC465" i="7"/>
  <c r="AC466" i="7"/>
  <c r="AC467" i="7"/>
  <c r="AC468" i="7"/>
  <c r="AC469" i="7"/>
  <c r="AC470" i="7"/>
  <c r="AC471" i="7"/>
  <c r="AC472" i="7"/>
  <c r="AC473" i="7"/>
  <c r="AC474" i="7"/>
  <c r="AC475" i="7"/>
  <c r="AC476" i="7"/>
  <c r="AC477" i="7"/>
  <c r="AC478" i="7"/>
  <c r="AC479" i="7"/>
  <c r="AC480" i="7"/>
  <c r="AC481" i="7"/>
  <c r="AC482" i="7"/>
  <c r="AC483" i="7"/>
  <c r="AC484" i="7"/>
  <c r="AC485" i="7"/>
  <c r="AC486" i="7"/>
  <c r="AC487" i="7"/>
  <c r="AC488" i="7"/>
  <c r="AC489" i="7"/>
  <c r="AC490" i="7"/>
  <c r="AC491" i="7"/>
  <c r="AC492" i="7"/>
  <c r="AC493" i="7"/>
  <c r="AC494" i="7"/>
  <c r="AC495" i="7"/>
  <c r="AC496" i="7"/>
  <c r="AC497" i="7"/>
  <c r="AC498" i="7"/>
  <c r="AC499" i="7"/>
  <c r="AC500" i="7"/>
  <c r="AC501" i="7"/>
  <c r="AC502" i="7"/>
  <c r="AC503" i="7"/>
  <c r="AC504" i="7"/>
  <c r="AC505" i="7"/>
  <c r="AC506" i="7"/>
  <c r="AC507" i="7"/>
  <c r="AC508" i="7"/>
  <c r="AC509" i="7"/>
  <c r="AC510" i="7"/>
  <c r="AC511" i="7"/>
  <c r="AC512" i="7"/>
  <c r="AC513" i="7"/>
  <c r="AC514" i="7"/>
  <c r="AC515" i="7"/>
  <c r="AC516" i="7"/>
  <c r="AC517" i="7"/>
  <c r="AC518" i="7"/>
  <c r="AC519" i="7"/>
  <c r="AC520" i="7"/>
  <c r="AC521" i="7"/>
  <c r="AC522" i="7"/>
  <c r="AC523" i="7"/>
  <c r="AC524" i="7"/>
  <c r="AC525" i="7"/>
  <c r="AC526" i="7"/>
  <c r="AC527" i="7"/>
  <c r="AC528" i="7"/>
  <c r="AC529" i="7"/>
  <c r="AC530" i="7"/>
  <c r="AC531" i="7"/>
  <c r="AC532" i="7"/>
  <c r="AC533" i="7"/>
  <c r="AC534" i="7"/>
  <c r="AC535" i="7"/>
  <c r="AC536" i="7"/>
  <c r="AC537" i="7"/>
  <c r="AC538" i="7"/>
  <c r="AC539" i="7"/>
  <c r="AC540" i="7"/>
  <c r="AC541" i="7"/>
  <c r="AC542" i="7"/>
  <c r="AC543" i="7"/>
  <c r="AC544" i="7"/>
  <c r="AC545" i="7"/>
  <c r="AC546" i="7"/>
  <c r="AC547" i="7"/>
  <c r="AC548" i="7"/>
  <c r="AC549" i="7"/>
  <c r="AC550" i="7"/>
  <c r="AC551" i="7"/>
  <c r="AC552" i="7"/>
  <c r="AC553" i="7"/>
  <c r="AC554" i="7"/>
  <c r="AC555" i="7"/>
  <c r="AC556" i="7"/>
  <c r="AC557" i="7"/>
  <c r="AC558" i="7"/>
  <c r="AC559" i="7"/>
  <c r="AC560" i="7"/>
  <c r="AC561" i="7"/>
  <c r="AC562" i="7"/>
  <c r="AC563" i="7"/>
  <c r="AC564" i="7"/>
  <c r="AC565" i="7"/>
  <c r="AC566" i="7"/>
  <c r="AC567" i="7"/>
  <c r="AC568" i="7"/>
  <c r="AC569" i="7"/>
  <c r="AC570" i="7"/>
  <c r="AC571" i="7"/>
  <c r="AC572" i="7"/>
  <c r="AC573" i="7"/>
  <c r="AC574" i="7"/>
  <c r="AC575" i="7"/>
  <c r="AC576" i="7"/>
  <c r="AC577" i="7"/>
  <c r="AC578" i="7"/>
  <c r="AC579" i="7"/>
  <c r="AC580" i="7"/>
  <c r="AC581" i="7"/>
  <c r="AC582" i="7"/>
  <c r="AC583" i="7"/>
  <c r="AC584" i="7"/>
  <c r="AC585" i="7"/>
  <c r="AC586" i="7"/>
  <c r="AC587" i="7"/>
  <c r="AC588" i="7"/>
  <c r="AC589" i="7"/>
  <c r="AC590" i="7"/>
  <c r="AC591" i="7"/>
  <c r="AC592" i="7"/>
  <c r="AC593" i="7"/>
  <c r="AC594" i="7"/>
  <c r="AC595" i="7"/>
  <c r="AC596" i="7"/>
  <c r="AC597" i="7"/>
  <c r="AC598" i="7"/>
  <c r="AC599" i="7"/>
  <c r="AC600" i="7"/>
  <c r="AC601" i="7"/>
  <c r="AC602" i="7"/>
  <c r="AC603" i="7"/>
  <c r="AC604" i="7"/>
  <c r="AC605" i="7"/>
  <c r="AC606" i="7"/>
  <c r="AC607" i="7"/>
  <c r="AC608" i="7"/>
  <c r="AC609" i="7"/>
  <c r="AC610" i="7"/>
  <c r="AC611" i="7"/>
  <c r="AC612" i="7"/>
  <c r="AC613" i="7"/>
  <c r="AC614" i="7"/>
  <c r="AC615" i="7"/>
  <c r="AC616" i="7"/>
  <c r="AC617" i="7"/>
  <c r="AC618" i="7"/>
  <c r="AC619" i="7"/>
  <c r="AC620" i="7"/>
  <c r="AC621" i="7"/>
  <c r="AC622" i="7"/>
  <c r="AC623" i="7"/>
  <c r="AC624" i="7"/>
  <c r="AC625" i="7"/>
  <c r="AC626" i="7"/>
  <c r="AC627" i="7"/>
  <c r="AC628" i="7"/>
  <c r="AC629" i="7"/>
  <c r="AC630" i="7"/>
  <c r="AC631" i="7"/>
  <c r="AC632" i="7"/>
  <c r="AC633" i="7"/>
  <c r="AC634" i="7"/>
  <c r="AC635" i="7"/>
  <c r="AC636" i="7"/>
  <c r="AC637" i="7"/>
  <c r="AC638" i="7"/>
  <c r="AC639" i="7"/>
  <c r="AC640" i="7"/>
  <c r="AC641" i="7"/>
  <c r="AC642" i="7"/>
  <c r="AC643" i="7"/>
  <c r="AC644" i="7"/>
  <c r="AC645" i="7"/>
  <c r="AC646" i="7"/>
  <c r="AC647" i="7"/>
  <c r="AC648" i="7"/>
  <c r="AC649" i="7"/>
  <c r="AC650" i="7"/>
  <c r="AC651" i="7"/>
  <c r="AC652" i="7"/>
  <c r="AC653" i="7"/>
  <c r="AC654" i="7"/>
  <c r="AC655" i="7"/>
  <c r="AC656" i="7"/>
  <c r="AC657" i="7"/>
  <c r="AC658" i="7"/>
  <c r="AC659" i="7"/>
  <c r="AC660" i="7"/>
  <c r="AC661" i="7"/>
  <c r="AC662" i="7"/>
  <c r="AC663" i="7"/>
  <c r="AC664" i="7"/>
  <c r="AC665" i="7"/>
  <c r="AC666" i="7"/>
  <c r="AC667" i="7"/>
  <c r="AC668" i="7"/>
  <c r="AC669" i="7"/>
  <c r="AC670" i="7"/>
  <c r="AC671" i="7"/>
  <c r="AC672" i="7"/>
  <c r="AC673" i="7"/>
  <c r="AC674" i="7"/>
  <c r="AC675" i="7"/>
  <c r="AC676" i="7"/>
  <c r="AC677" i="7"/>
  <c r="AC678" i="7"/>
  <c r="AC679" i="7"/>
  <c r="AC680" i="7"/>
  <c r="AC681" i="7"/>
  <c r="AC682" i="7"/>
  <c r="AC683" i="7"/>
  <c r="AC684" i="7"/>
  <c r="AC685" i="7"/>
  <c r="AC686" i="7"/>
  <c r="AC687" i="7"/>
  <c r="AC688" i="7"/>
  <c r="AC689" i="7"/>
  <c r="AC690" i="7"/>
  <c r="AC691" i="7"/>
  <c r="AC692" i="7"/>
  <c r="AC693" i="7"/>
  <c r="AC694" i="7"/>
  <c r="AC695" i="7"/>
  <c r="AC696" i="7"/>
  <c r="AC697" i="7"/>
  <c r="AC698" i="7"/>
  <c r="AC699" i="7"/>
  <c r="AC700" i="7"/>
  <c r="AC701" i="7"/>
  <c r="AC702" i="7"/>
  <c r="AC703" i="7"/>
  <c r="AC704" i="7"/>
  <c r="AC705" i="7"/>
  <c r="AC706" i="7"/>
  <c r="AC707" i="7"/>
  <c r="AC708" i="7"/>
  <c r="AC709" i="7"/>
  <c r="AC710" i="7"/>
  <c r="AC711" i="7"/>
  <c r="AC712" i="7"/>
  <c r="AC713" i="7"/>
  <c r="AC714" i="7"/>
  <c r="AC715" i="7"/>
  <c r="AC716" i="7"/>
  <c r="AC717" i="7"/>
  <c r="AC718" i="7"/>
  <c r="AC719" i="7"/>
  <c r="AC720" i="7"/>
  <c r="AC721" i="7"/>
  <c r="AC722" i="7"/>
  <c r="AC723" i="7"/>
  <c r="AC724" i="7"/>
  <c r="AC725" i="7"/>
  <c r="AC726" i="7"/>
  <c r="AC727" i="7"/>
  <c r="AC728" i="7"/>
  <c r="AC729" i="7"/>
  <c r="AC730" i="7"/>
  <c r="AC731" i="7"/>
  <c r="AC732" i="7"/>
  <c r="AC733" i="7"/>
  <c r="AC734" i="7"/>
  <c r="AC735" i="7"/>
  <c r="AC736" i="7"/>
  <c r="AC737" i="7"/>
  <c r="AC738" i="7"/>
  <c r="AC739" i="7"/>
  <c r="AC740" i="7"/>
  <c r="AC741" i="7"/>
  <c r="AC742" i="7"/>
  <c r="AC743" i="7"/>
  <c r="AC744" i="7"/>
  <c r="AC745" i="7"/>
  <c r="AC746" i="7"/>
  <c r="AC747" i="7"/>
  <c r="AC748" i="7"/>
  <c r="AC749" i="7"/>
  <c r="AC750" i="7"/>
  <c r="AC751" i="7"/>
  <c r="AC752" i="7"/>
  <c r="AC753" i="7"/>
  <c r="AC754" i="7"/>
  <c r="AC755" i="7"/>
  <c r="AC756" i="7"/>
  <c r="AC757" i="7"/>
  <c r="AC758" i="7"/>
  <c r="AC759" i="7"/>
  <c r="AC760" i="7"/>
  <c r="AC761" i="7"/>
  <c r="AC762" i="7"/>
  <c r="AC763" i="7"/>
  <c r="AC764" i="7"/>
  <c r="AC765" i="7"/>
  <c r="AC766" i="7"/>
  <c r="AC767" i="7"/>
  <c r="AC768" i="7"/>
  <c r="AC769" i="7"/>
  <c r="AC770" i="7"/>
  <c r="AC771" i="7"/>
  <c r="AC772" i="7"/>
  <c r="AC773" i="7"/>
  <c r="AC774" i="7"/>
  <c r="AC775" i="7"/>
  <c r="AC776" i="7"/>
  <c r="AC777" i="7"/>
  <c r="AC778" i="7"/>
  <c r="AC779" i="7"/>
  <c r="AC780" i="7"/>
  <c r="AC781" i="7"/>
  <c r="AC782" i="7"/>
  <c r="AC783" i="7"/>
  <c r="AC784" i="7"/>
  <c r="AC785" i="7"/>
  <c r="AC786" i="7"/>
  <c r="AC787" i="7"/>
  <c r="AC788" i="7"/>
  <c r="AC789" i="7"/>
  <c r="AC790" i="7"/>
  <c r="AC791" i="7"/>
  <c r="AC792" i="7"/>
  <c r="AC793" i="7"/>
  <c r="AC794" i="7"/>
  <c r="AC795" i="7"/>
  <c r="AC796" i="7"/>
  <c r="AC797" i="7"/>
  <c r="AC798" i="7"/>
  <c r="AC799" i="7"/>
  <c r="AC800" i="7"/>
  <c r="AC801" i="7"/>
  <c r="AC802" i="7"/>
  <c r="AC803" i="7"/>
  <c r="AC804" i="7"/>
  <c r="AC805" i="7"/>
  <c r="AC806" i="7"/>
  <c r="AC807" i="7"/>
  <c r="AC808" i="7"/>
  <c r="AC809" i="7"/>
  <c r="AC810" i="7"/>
  <c r="AC811" i="7"/>
  <c r="AC812" i="7"/>
  <c r="AC813" i="7"/>
  <c r="AC814" i="7"/>
  <c r="AC815" i="7"/>
  <c r="AC816" i="7"/>
  <c r="AC817" i="7"/>
  <c r="AC818" i="7"/>
  <c r="AC819" i="7"/>
  <c r="AC820" i="7"/>
  <c r="AC821" i="7"/>
  <c r="AC822" i="7"/>
  <c r="AC823" i="7"/>
  <c r="AC824" i="7"/>
  <c r="AC825" i="7"/>
  <c r="AC826" i="7"/>
  <c r="AC827" i="7"/>
  <c r="AC828" i="7"/>
  <c r="AC829" i="7"/>
  <c r="AC830" i="7"/>
  <c r="AC831" i="7"/>
  <c r="AC832" i="7"/>
  <c r="AC833" i="7"/>
  <c r="AC834" i="7"/>
  <c r="AC835" i="7"/>
  <c r="AC836" i="7"/>
  <c r="AC837" i="7"/>
  <c r="AC838" i="7"/>
  <c r="AC839" i="7"/>
  <c r="AC840" i="7"/>
  <c r="AC841" i="7"/>
  <c r="AC842" i="7"/>
  <c r="AC843" i="7"/>
  <c r="AC844" i="7"/>
  <c r="AC845" i="7"/>
  <c r="AC846" i="7"/>
  <c r="AC847" i="7"/>
  <c r="AC848" i="7"/>
  <c r="AC849" i="7"/>
  <c r="AC850" i="7"/>
  <c r="AC851" i="7"/>
  <c r="AC852" i="7"/>
  <c r="AC853" i="7"/>
  <c r="AC854" i="7"/>
  <c r="AC855" i="7"/>
  <c r="AC856" i="7"/>
  <c r="AC857" i="7"/>
  <c r="AC858" i="7"/>
  <c r="AC859" i="7"/>
  <c r="AC860" i="7"/>
  <c r="AC861" i="7"/>
  <c r="AC862" i="7"/>
  <c r="AC863" i="7"/>
  <c r="AC864" i="7"/>
  <c r="AC865" i="7"/>
  <c r="AC866" i="7"/>
  <c r="AC867" i="7"/>
  <c r="AC868" i="7"/>
  <c r="AC869" i="7"/>
  <c r="AC870" i="7"/>
  <c r="AC871" i="7"/>
  <c r="AC872" i="7"/>
  <c r="AC873" i="7"/>
  <c r="AC874" i="7"/>
  <c r="AC875" i="7"/>
  <c r="AC876" i="7"/>
  <c r="AC877" i="7"/>
  <c r="AC878" i="7"/>
  <c r="AC879" i="7"/>
  <c r="AC880" i="7"/>
  <c r="AC881" i="7"/>
  <c r="AC882" i="7"/>
  <c r="AC883" i="7"/>
  <c r="AC884" i="7"/>
  <c r="AC885" i="7"/>
  <c r="AC886" i="7"/>
  <c r="AC887" i="7"/>
  <c r="AC888" i="7"/>
  <c r="AC889" i="7"/>
  <c r="AC890" i="7"/>
  <c r="AC891" i="7"/>
  <c r="AC892" i="7"/>
  <c r="AC893" i="7"/>
  <c r="AC894" i="7"/>
  <c r="AC895" i="7"/>
  <c r="AC896" i="7"/>
  <c r="AC897" i="7"/>
  <c r="AC898" i="7"/>
  <c r="AC899" i="7"/>
  <c r="AC900" i="7"/>
  <c r="AC901" i="7"/>
  <c r="AC902" i="7"/>
  <c r="AC903" i="7"/>
  <c r="AC904" i="7"/>
  <c r="AC905" i="7"/>
  <c r="AC906" i="7"/>
  <c r="AC907" i="7"/>
  <c r="AC908" i="7"/>
  <c r="AC909" i="7"/>
  <c r="AC910" i="7"/>
  <c r="AC911" i="7"/>
  <c r="AC912" i="7"/>
  <c r="AC913" i="7"/>
  <c r="AC914" i="7"/>
  <c r="AC915" i="7"/>
  <c r="AC916" i="7"/>
  <c r="AC917" i="7"/>
  <c r="AC918" i="7"/>
  <c r="AC919" i="7"/>
  <c r="AC920" i="7"/>
  <c r="AC921" i="7"/>
  <c r="AC922" i="7"/>
  <c r="AC923" i="7"/>
  <c r="AC924" i="7"/>
  <c r="AC925" i="7"/>
  <c r="AC926" i="7"/>
  <c r="AC927" i="7"/>
  <c r="AC928" i="7"/>
  <c r="AC929" i="7"/>
  <c r="AC930" i="7"/>
  <c r="AC931" i="7"/>
  <c r="AC932" i="7"/>
  <c r="AC933" i="7"/>
  <c r="AC934" i="7"/>
  <c r="AC935" i="7"/>
  <c r="AC936" i="7"/>
  <c r="AC937" i="7"/>
  <c r="AC938" i="7"/>
  <c r="AC939" i="7"/>
  <c r="AC940" i="7"/>
  <c r="AC941" i="7"/>
  <c r="AC942" i="7"/>
  <c r="AC943" i="7"/>
  <c r="AC944" i="7"/>
  <c r="AC945" i="7"/>
  <c r="AC946" i="7"/>
  <c r="AC947" i="7"/>
  <c r="AC948" i="7"/>
  <c r="AC949" i="7"/>
  <c r="AC950" i="7"/>
  <c r="AC951" i="7"/>
  <c r="AC952" i="7"/>
  <c r="AC953" i="7"/>
  <c r="AC954" i="7"/>
  <c r="AC955" i="7"/>
  <c r="AC956" i="7"/>
  <c r="AC957" i="7"/>
  <c r="AC958" i="7"/>
  <c r="AC959" i="7"/>
  <c r="AC960" i="7"/>
  <c r="AC961" i="7"/>
  <c r="AC962" i="7"/>
  <c r="AC963" i="7"/>
  <c r="AC964" i="7"/>
  <c r="AC965" i="7"/>
  <c r="AC966" i="7"/>
  <c r="AC967" i="7"/>
  <c r="AC968" i="7"/>
  <c r="AC969" i="7"/>
  <c r="AC970" i="7"/>
  <c r="AC971" i="7"/>
  <c r="AC972" i="7"/>
  <c r="AC973" i="7"/>
  <c r="AC974" i="7"/>
  <c r="AC975" i="7"/>
  <c r="AC976" i="7"/>
  <c r="AC977" i="7"/>
  <c r="AC978" i="7"/>
  <c r="AC979" i="7"/>
  <c r="AC980" i="7"/>
  <c r="AC981" i="7"/>
  <c r="AC982" i="7"/>
  <c r="AC983" i="7"/>
  <c r="AC984" i="7"/>
  <c r="AC985" i="7"/>
  <c r="AC986" i="7"/>
  <c r="AC987" i="7"/>
  <c r="AC988" i="7"/>
  <c r="AC989" i="7"/>
  <c r="AC990" i="7"/>
  <c r="AC991" i="7"/>
  <c r="AC992" i="7"/>
  <c r="AC993" i="7"/>
  <c r="AC994" i="7"/>
  <c r="AC995" i="7"/>
  <c r="AC996" i="7"/>
  <c r="AC997" i="7"/>
  <c r="AC998" i="7"/>
  <c r="AC999" i="7"/>
  <c r="AC1000" i="7"/>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7" i="5"/>
  <c r="AH118" i="5"/>
  <c r="AH119" i="5"/>
  <c r="AH120" i="5"/>
  <c r="AH121" i="5"/>
  <c r="AH122" i="5"/>
  <c r="AH123" i="5"/>
  <c r="AH124" i="5"/>
  <c r="AH125" i="5"/>
  <c r="AH126" i="5"/>
  <c r="AH127" i="5"/>
  <c r="AH128"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5" i="5"/>
  <c r="AH176"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5" i="5"/>
  <c r="AH286" i="5"/>
  <c r="AH287" i="5"/>
  <c r="AH288" i="5"/>
  <c r="AH289" i="5"/>
  <c r="AH290" i="5"/>
  <c r="AH291" i="5"/>
  <c r="AH292" i="5"/>
  <c r="AH293" i="5"/>
  <c r="AH294" i="5"/>
  <c r="AH295" i="5"/>
  <c r="AH296" i="5"/>
  <c r="AH297" i="5"/>
  <c r="AH298" i="5"/>
  <c r="AH299" i="5"/>
  <c r="AH300" i="5"/>
  <c r="AH301" i="5"/>
  <c r="AH302" i="5"/>
  <c r="AH303" i="5"/>
  <c r="AH304" i="5"/>
  <c r="AH305" i="5"/>
  <c r="AH306" i="5"/>
  <c r="AH307" i="5"/>
  <c r="AH308" i="5"/>
  <c r="AH309" i="5"/>
  <c r="AH310" i="5"/>
  <c r="AH311" i="5"/>
  <c r="AH312" i="5"/>
  <c r="AH313" i="5"/>
  <c r="AH314" i="5"/>
  <c r="AH315" i="5"/>
  <c r="AH316" i="5"/>
  <c r="AH317" i="5"/>
  <c r="AH318" i="5"/>
  <c r="AH319" i="5"/>
  <c r="AH320" i="5"/>
  <c r="AH321" i="5"/>
  <c r="AH322" i="5"/>
  <c r="AH323" i="5"/>
  <c r="AH324" i="5"/>
  <c r="AH325" i="5"/>
  <c r="AH326" i="5"/>
  <c r="AH327" i="5"/>
  <c r="AH328" i="5"/>
  <c r="AH329" i="5"/>
  <c r="AH330" i="5"/>
  <c r="AH331" i="5"/>
  <c r="AH332" i="5"/>
  <c r="AH333" i="5"/>
  <c r="AH334" i="5"/>
  <c r="AH335" i="5"/>
  <c r="AH336" i="5"/>
  <c r="AH337" i="5"/>
  <c r="AH338" i="5"/>
  <c r="AH339"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69" i="5"/>
  <c r="AH370" i="5"/>
  <c r="AH371"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0" i="5"/>
  <c r="AH501" i="5"/>
  <c r="AH502"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4" i="5"/>
  <c r="AH535" i="5"/>
  <c r="AH536" i="5"/>
  <c r="AH537" i="5"/>
  <c r="AH538"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AH567" i="5"/>
  <c r="AH568" i="5"/>
  <c r="AH569" i="5"/>
  <c r="AH570" i="5"/>
  <c r="AH571" i="5"/>
  <c r="AH572" i="5"/>
  <c r="AH573" i="5"/>
  <c r="AH574" i="5"/>
  <c r="AH575" i="5"/>
  <c r="AH576" i="5"/>
  <c r="AH577" i="5"/>
  <c r="AH578" i="5"/>
  <c r="AH579" i="5"/>
  <c r="AH580" i="5"/>
  <c r="AH581" i="5"/>
  <c r="AH582" i="5"/>
  <c r="AH583" i="5"/>
  <c r="AH584" i="5"/>
  <c r="AH585" i="5"/>
  <c r="AH586" i="5"/>
  <c r="AH587" i="5"/>
  <c r="AH588" i="5"/>
  <c r="AH589" i="5"/>
  <c r="AH590" i="5"/>
  <c r="AH591" i="5"/>
  <c r="AH592" i="5"/>
  <c r="AH593" i="5"/>
  <c r="AH594" i="5"/>
  <c r="AH595" i="5"/>
  <c r="AH596" i="5"/>
  <c r="AH597" i="5"/>
  <c r="AH598" i="5"/>
  <c r="AH599" i="5"/>
  <c r="AH600" i="5"/>
  <c r="AH601" i="5"/>
  <c r="AH602" i="5"/>
  <c r="AH603" i="5"/>
  <c r="AH604" i="5"/>
  <c r="AH605" i="5"/>
  <c r="AH606" i="5"/>
  <c r="AH607" i="5"/>
  <c r="AH608" i="5"/>
  <c r="AH609" i="5"/>
  <c r="AH610" i="5"/>
  <c r="AH611" i="5"/>
  <c r="AH612" i="5"/>
  <c r="AH613" i="5"/>
  <c r="AH614" i="5"/>
  <c r="AH615" i="5"/>
  <c r="AH616" i="5"/>
  <c r="AH617" i="5"/>
  <c r="AH618" i="5"/>
  <c r="AH619" i="5"/>
  <c r="AH620" i="5"/>
  <c r="AH621" i="5"/>
  <c r="AH622" i="5"/>
  <c r="AH623" i="5"/>
  <c r="AH624" i="5"/>
  <c r="AH625" i="5"/>
  <c r="AH626" i="5"/>
  <c r="AH627" i="5"/>
  <c r="AH628" i="5"/>
  <c r="AH629" i="5"/>
  <c r="AH630" i="5"/>
  <c r="AH631" i="5"/>
  <c r="AH632" i="5"/>
  <c r="AH633" i="5"/>
  <c r="AH634" i="5"/>
  <c r="AH635" i="5"/>
  <c r="AH636" i="5"/>
  <c r="AH637" i="5"/>
  <c r="AH638" i="5"/>
  <c r="AH639" i="5"/>
  <c r="AH640" i="5"/>
  <c r="AH641" i="5"/>
  <c r="AH642" i="5"/>
  <c r="AH643" i="5"/>
  <c r="AH644" i="5"/>
  <c r="AH645" i="5"/>
  <c r="AH646" i="5"/>
  <c r="AH647" i="5"/>
  <c r="AH648" i="5"/>
  <c r="AH649" i="5"/>
  <c r="AH650" i="5"/>
  <c r="AH651" i="5"/>
  <c r="AH652" i="5"/>
  <c r="AH653" i="5"/>
  <c r="AH654" i="5"/>
  <c r="AH655" i="5"/>
  <c r="AH656" i="5"/>
  <c r="AH657" i="5"/>
  <c r="AH658" i="5"/>
  <c r="AH659" i="5"/>
  <c r="AH660" i="5"/>
  <c r="AH661" i="5"/>
  <c r="AH662" i="5"/>
  <c r="AH663" i="5"/>
  <c r="AH664" i="5"/>
  <c r="AH665" i="5"/>
  <c r="AH666" i="5"/>
  <c r="AH667" i="5"/>
  <c r="AH668" i="5"/>
  <c r="AH669" i="5"/>
  <c r="AH670" i="5"/>
  <c r="AH671" i="5"/>
  <c r="AH672" i="5"/>
  <c r="AH673" i="5"/>
  <c r="AH674" i="5"/>
  <c r="AH675" i="5"/>
  <c r="AH676" i="5"/>
  <c r="AH677" i="5"/>
  <c r="AH678" i="5"/>
  <c r="AH679" i="5"/>
  <c r="AH680" i="5"/>
  <c r="AH681" i="5"/>
  <c r="AH682" i="5"/>
  <c r="AH683" i="5"/>
  <c r="AH684" i="5"/>
  <c r="AH685" i="5"/>
  <c r="AH686" i="5"/>
  <c r="AH687" i="5"/>
  <c r="AH688" i="5"/>
  <c r="AH689" i="5"/>
  <c r="AH690" i="5"/>
  <c r="AH691" i="5"/>
  <c r="AH692" i="5"/>
  <c r="AH693" i="5"/>
  <c r="AH694" i="5"/>
  <c r="AH695" i="5"/>
  <c r="AH696" i="5"/>
  <c r="AH697" i="5"/>
  <c r="AH698" i="5"/>
  <c r="AH699" i="5"/>
  <c r="AH700" i="5"/>
  <c r="AH701" i="5"/>
  <c r="AH702" i="5"/>
  <c r="AH703" i="5"/>
  <c r="AH704" i="5"/>
  <c r="AH705" i="5"/>
  <c r="AH706" i="5"/>
  <c r="AH707" i="5"/>
  <c r="AH708" i="5"/>
  <c r="AH709" i="5"/>
  <c r="AH710" i="5"/>
  <c r="AH711" i="5"/>
  <c r="AH712" i="5"/>
  <c r="AH713" i="5"/>
  <c r="AH714" i="5"/>
  <c r="AH715" i="5"/>
  <c r="AH716" i="5"/>
  <c r="AH717" i="5"/>
  <c r="AH718" i="5"/>
  <c r="AH719" i="5"/>
  <c r="AH720" i="5"/>
  <c r="AH721" i="5"/>
  <c r="AH722" i="5"/>
  <c r="AH723" i="5"/>
  <c r="AH724" i="5"/>
  <c r="AH725" i="5"/>
  <c r="AH726" i="5"/>
  <c r="AH727" i="5"/>
  <c r="AH728" i="5"/>
  <c r="AH729" i="5"/>
  <c r="AH730" i="5"/>
  <c r="AH731" i="5"/>
  <c r="AH732" i="5"/>
  <c r="AH733" i="5"/>
  <c r="AH734" i="5"/>
  <c r="AH735" i="5"/>
  <c r="AH736" i="5"/>
  <c r="AH737" i="5"/>
  <c r="AH738" i="5"/>
  <c r="AH739" i="5"/>
  <c r="AH740" i="5"/>
  <c r="AH741" i="5"/>
  <c r="AH742" i="5"/>
  <c r="AH743" i="5"/>
  <c r="AH744" i="5"/>
  <c r="AH745" i="5"/>
  <c r="AH746" i="5"/>
  <c r="AH747" i="5"/>
  <c r="AH748" i="5"/>
  <c r="AH749" i="5"/>
  <c r="AH750" i="5"/>
  <c r="AH751" i="5"/>
  <c r="AH752" i="5"/>
  <c r="AH753" i="5"/>
  <c r="AH754" i="5"/>
  <c r="AH755" i="5"/>
  <c r="AH756" i="5"/>
  <c r="AH757" i="5"/>
  <c r="AH758" i="5"/>
  <c r="AH759" i="5"/>
  <c r="AH760" i="5"/>
  <c r="AH761" i="5"/>
  <c r="AH762" i="5"/>
  <c r="AH763" i="5"/>
  <c r="AH764" i="5"/>
  <c r="AH765" i="5"/>
  <c r="AH766" i="5"/>
  <c r="AH767" i="5"/>
  <c r="AH768" i="5"/>
  <c r="AH769" i="5"/>
  <c r="AH770" i="5"/>
  <c r="AH771" i="5"/>
  <c r="AH772" i="5"/>
  <c r="AH773" i="5"/>
  <c r="AH774" i="5"/>
  <c r="AH775" i="5"/>
  <c r="AH776" i="5"/>
  <c r="AH777" i="5"/>
  <c r="AH778" i="5"/>
  <c r="AH779" i="5"/>
  <c r="AH780" i="5"/>
  <c r="AH781" i="5"/>
  <c r="AH782" i="5"/>
  <c r="AH783" i="5"/>
  <c r="AH784" i="5"/>
  <c r="AH785" i="5"/>
  <c r="AH786" i="5"/>
  <c r="AH787" i="5"/>
  <c r="AH788" i="5"/>
  <c r="AH789" i="5"/>
  <c r="AH790" i="5"/>
  <c r="AH791" i="5"/>
  <c r="AH792" i="5"/>
  <c r="AH793" i="5"/>
  <c r="AH794" i="5"/>
  <c r="AH795" i="5"/>
  <c r="AH796" i="5"/>
  <c r="AH797" i="5"/>
  <c r="AH798" i="5"/>
  <c r="AH799" i="5"/>
  <c r="AH800" i="5"/>
  <c r="AH801" i="5"/>
  <c r="AH802" i="5"/>
  <c r="AH803" i="5"/>
  <c r="AH804" i="5"/>
  <c r="AH805" i="5"/>
  <c r="AH806" i="5"/>
  <c r="AH807" i="5"/>
  <c r="AH808" i="5"/>
  <c r="AH809" i="5"/>
  <c r="AH810" i="5"/>
  <c r="AH811" i="5"/>
  <c r="AH812" i="5"/>
  <c r="AH813" i="5"/>
  <c r="AH814" i="5"/>
  <c r="AH815" i="5"/>
  <c r="AH816" i="5"/>
  <c r="AH817" i="5"/>
  <c r="AH818" i="5"/>
  <c r="AH819" i="5"/>
  <c r="AH820" i="5"/>
  <c r="AH821" i="5"/>
  <c r="AH822" i="5"/>
  <c r="AH823" i="5"/>
  <c r="AH824" i="5"/>
  <c r="AH825" i="5"/>
  <c r="AH826" i="5"/>
  <c r="AH827" i="5"/>
  <c r="AH828" i="5"/>
  <c r="AH829" i="5"/>
  <c r="AH830" i="5"/>
  <c r="AH831" i="5"/>
  <c r="AH832" i="5"/>
  <c r="AH833" i="5"/>
  <c r="AH834" i="5"/>
  <c r="AH835" i="5"/>
  <c r="AH836" i="5"/>
  <c r="AH837" i="5"/>
  <c r="AH838" i="5"/>
  <c r="AH839" i="5"/>
  <c r="AH840" i="5"/>
  <c r="AH841" i="5"/>
  <c r="AH842" i="5"/>
  <c r="AH843" i="5"/>
  <c r="AH844" i="5"/>
  <c r="AH845" i="5"/>
  <c r="AH846" i="5"/>
  <c r="AH847" i="5"/>
  <c r="AH848" i="5"/>
  <c r="AH849" i="5"/>
  <c r="AH850" i="5"/>
  <c r="AH851" i="5"/>
  <c r="AH852" i="5"/>
  <c r="AH853" i="5"/>
  <c r="AH854" i="5"/>
  <c r="AH855" i="5"/>
  <c r="AH856" i="5"/>
  <c r="AH857" i="5"/>
  <c r="AH858" i="5"/>
  <c r="AH859" i="5"/>
  <c r="AH860" i="5"/>
  <c r="AH861" i="5"/>
  <c r="AH862" i="5"/>
  <c r="AH863" i="5"/>
  <c r="AH864" i="5"/>
  <c r="AH865" i="5"/>
  <c r="AH866" i="5"/>
  <c r="AH867" i="5"/>
  <c r="AH868" i="5"/>
  <c r="AH869" i="5"/>
  <c r="AH870" i="5"/>
  <c r="AH871" i="5"/>
  <c r="AH872" i="5"/>
  <c r="AH873" i="5"/>
  <c r="AH874" i="5"/>
  <c r="AH875" i="5"/>
  <c r="AH876" i="5"/>
  <c r="AH877" i="5"/>
  <c r="AH878" i="5"/>
  <c r="AH879" i="5"/>
  <c r="AH880" i="5"/>
  <c r="AH881" i="5"/>
  <c r="AH882" i="5"/>
  <c r="AH883" i="5"/>
  <c r="AH884" i="5"/>
  <c r="AH885" i="5"/>
  <c r="AH886" i="5"/>
  <c r="AH887" i="5"/>
  <c r="AH888" i="5"/>
  <c r="AH889" i="5"/>
  <c r="AH890" i="5"/>
  <c r="AH891" i="5"/>
  <c r="AH892" i="5"/>
  <c r="AH893" i="5"/>
  <c r="AH894" i="5"/>
  <c r="AH895" i="5"/>
  <c r="AH896" i="5"/>
  <c r="AH897" i="5"/>
  <c r="AH898" i="5"/>
  <c r="AH899" i="5"/>
  <c r="AH900" i="5"/>
  <c r="AH901" i="5"/>
  <c r="AH902" i="5"/>
  <c r="AH903" i="5"/>
  <c r="AH904" i="5"/>
  <c r="AH905" i="5"/>
  <c r="AH906" i="5"/>
  <c r="AH907" i="5"/>
  <c r="AH908" i="5"/>
  <c r="AH909" i="5"/>
  <c r="AH910" i="5"/>
  <c r="AH911" i="5"/>
  <c r="AH912" i="5"/>
  <c r="AH913" i="5"/>
  <c r="AH914" i="5"/>
  <c r="AH915" i="5"/>
  <c r="AH916" i="5"/>
  <c r="AH917" i="5"/>
  <c r="AH918" i="5"/>
  <c r="AH919" i="5"/>
  <c r="AH920" i="5"/>
  <c r="AH921" i="5"/>
  <c r="AH922" i="5"/>
  <c r="AH923" i="5"/>
  <c r="AH924" i="5"/>
  <c r="AH925" i="5"/>
  <c r="AH926" i="5"/>
  <c r="AH927" i="5"/>
  <c r="AH928" i="5"/>
  <c r="AH929" i="5"/>
  <c r="AH930" i="5"/>
  <c r="AH931" i="5"/>
  <c r="AH932" i="5"/>
  <c r="AH933" i="5"/>
  <c r="AH934" i="5"/>
  <c r="AH935" i="5"/>
  <c r="AH936" i="5"/>
  <c r="AH937" i="5"/>
  <c r="AH938" i="5"/>
  <c r="AH939" i="5"/>
  <c r="AH940" i="5"/>
  <c r="AH941" i="5"/>
  <c r="AH942" i="5"/>
  <c r="AH943" i="5"/>
  <c r="AH944" i="5"/>
  <c r="AH945" i="5"/>
  <c r="AH946" i="5"/>
  <c r="AH947" i="5"/>
  <c r="AH948" i="5"/>
  <c r="AH949" i="5"/>
  <c r="AH950" i="5"/>
  <c r="AH951" i="5"/>
  <c r="AH952" i="5"/>
  <c r="AH953" i="5"/>
  <c r="AH954" i="5"/>
  <c r="AH955" i="5"/>
  <c r="AH956" i="5"/>
  <c r="AH957" i="5"/>
  <c r="AH958" i="5"/>
  <c r="AH959" i="5"/>
  <c r="AH960" i="5"/>
  <c r="AH961" i="5"/>
  <c r="AH962" i="5"/>
  <c r="AH963" i="5"/>
  <c r="AH964" i="5"/>
  <c r="AH965" i="5"/>
  <c r="AH966" i="5"/>
  <c r="AH967" i="5"/>
  <c r="AH968" i="5"/>
  <c r="AH969" i="5"/>
  <c r="AH970" i="5"/>
  <c r="AH971" i="5"/>
  <c r="AH972" i="5"/>
  <c r="AH973" i="5"/>
  <c r="AH974" i="5"/>
  <c r="AH975" i="5"/>
  <c r="AH976" i="5"/>
  <c r="AH977" i="5"/>
  <c r="AH978" i="5"/>
  <c r="AH979" i="5"/>
  <c r="AH980" i="5"/>
  <c r="AH981" i="5"/>
  <c r="AH982" i="5"/>
  <c r="AH983" i="5"/>
  <c r="AH984" i="5"/>
  <c r="AH985" i="5"/>
  <c r="AH986" i="5"/>
  <c r="AH987" i="5"/>
  <c r="AH988" i="5"/>
  <c r="AH989" i="5"/>
  <c r="AH990" i="5"/>
  <c r="AH991" i="5"/>
  <c r="AH992" i="5"/>
  <c r="AH993" i="5"/>
  <c r="AH994" i="5"/>
  <c r="AH995" i="5"/>
  <c r="AH996" i="5"/>
  <c r="AH997" i="5"/>
  <c r="AH998" i="5"/>
  <c r="AH999" i="5"/>
  <c r="AH1000"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F184" i="5"/>
  <c r="AF185" i="5"/>
  <c r="AF186" i="5"/>
  <c r="AF187" i="5"/>
  <c r="AF188" i="5"/>
  <c r="AF189" i="5"/>
  <c r="AF190" i="5"/>
  <c r="AF191" i="5"/>
  <c r="AF192" i="5"/>
  <c r="AF193" i="5"/>
  <c r="AF194" i="5"/>
  <c r="AF195" i="5"/>
  <c r="AF196" i="5"/>
  <c r="AF197" i="5"/>
  <c r="AF198" i="5"/>
  <c r="AF199" i="5"/>
  <c r="AF200" i="5"/>
  <c r="AF201" i="5"/>
  <c r="AF202" i="5"/>
  <c r="AF203" i="5"/>
  <c r="AF204" i="5"/>
  <c r="AF205" i="5"/>
  <c r="AF206"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307" i="5"/>
  <c r="AF308" i="5"/>
  <c r="AF309" i="5"/>
  <c r="AF310" i="5"/>
  <c r="AF311" i="5"/>
  <c r="AF312" i="5"/>
  <c r="AF313" i="5"/>
  <c r="AF314" i="5"/>
  <c r="AF315" i="5"/>
  <c r="AF316" i="5"/>
  <c r="AF317" i="5"/>
  <c r="AF318" i="5"/>
  <c r="AF319" i="5"/>
  <c r="AF320" i="5"/>
  <c r="AF321" i="5"/>
  <c r="AF322" i="5"/>
  <c r="AF323" i="5"/>
  <c r="AF324" i="5"/>
  <c r="AF325" i="5"/>
  <c r="AF326" i="5"/>
  <c r="AF327" i="5"/>
  <c r="AF328" i="5"/>
  <c r="AF329" i="5"/>
  <c r="AF330" i="5"/>
  <c r="AF331" i="5"/>
  <c r="AF332" i="5"/>
  <c r="AF333" i="5"/>
  <c r="AF334" i="5"/>
  <c r="AF335" i="5"/>
  <c r="AF336" i="5"/>
  <c r="AF337" i="5"/>
  <c r="AF338" i="5"/>
  <c r="AF339" i="5"/>
  <c r="AF340" i="5"/>
  <c r="AF341" i="5"/>
  <c r="AF342" i="5"/>
  <c r="AF343" i="5"/>
  <c r="AF344" i="5"/>
  <c r="AF345" i="5"/>
  <c r="AF346" i="5"/>
  <c r="AF347" i="5"/>
  <c r="AF348" i="5"/>
  <c r="AF349" i="5"/>
  <c r="AF350" i="5"/>
  <c r="AF351" i="5"/>
  <c r="AF352" i="5"/>
  <c r="AF353" i="5"/>
  <c r="AF354" i="5"/>
  <c r="AF355" i="5"/>
  <c r="AF356" i="5"/>
  <c r="AF357" i="5"/>
  <c r="AF358" i="5"/>
  <c r="AF359" i="5"/>
  <c r="AF360" i="5"/>
  <c r="AF361" i="5"/>
  <c r="AF362" i="5"/>
  <c r="AF363" i="5"/>
  <c r="AF364" i="5"/>
  <c r="AF365" i="5"/>
  <c r="AF366" i="5"/>
  <c r="AF367" i="5"/>
  <c r="AF368" i="5"/>
  <c r="AF369" i="5"/>
  <c r="AF370" i="5"/>
  <c r="AF371" i="5"/>
  <c r="AF372" i="5"/>
  <c r="AF373" i="5"/>
  <c r="AF374" i="5"/>
  <c r="AF375" i="5"/>
  <c r="AF376" i="5"/>
  <c r="AF377" i="5"/>
  <c r="AF378" i="5"/>
  <c r="AF379" i="5"/>
  <c r="AF380" i="5"/>
  <c r="AF381" i="5"/>
  <c r="AF382" i="5"/>
  <c r="AF383" i="5"/>
  <c r="AF384" i="5"/>
  <c r="AF385" i="5"/>
  <c r="AF386" i="5"/>
  <c r="AF387" i="5"/>
  <c r="AF388" i="5"/>
  <c r="AF389" i="5"/>
  <c r="AF390" i="5"/>
  <c r="AF391" i="5"/>
  <c r="AF392" i="5"/>
  <c r="AF393" i="5"/>
  <c r="AF394" i="5"/>
  <c r="AF395" i="5"/>
  <c r="AF396" i="5"/>
  <c r="AF397" i="5"/>
  <c r="AF398" i="5"/>
  <c r="AF399" i="5"/>
  <c r="AF400" i="5"/>
  <c r="AF401" i="5"/>
  <c r="AF402" i="5"/>
  <c r="AF403" i="5"/>
  <c r="AF404" i="5"/>
  <c r="AF405" i="5"/>
  <c r="AF406" i="5"/>
  <c r="AF407" i="5"/>
  <c r="AF408" i="5"/>
  <c r="AF409" i="5"/>
  <c r="AF410" i="5"/>
  <c r="AF411" i="5"/>
  <c r="AF412" i="5"/>
  <c r="AF413" i="5"/>
  <c r="AF414" i="5"/>
  <c r="AF415" i="5"/>
  <c r="AF416" i="5"/>
  <c r="AF417" i="5"/>
  <c r="AF418" i="5"/>
  <c r="AF419" i="5"/>
  <c r="AF420" i="5"/>
  <c r="AF421" i="5"/>
  <c r="AF422" i="5"/>
  <c r="AF423" i="5"/>
  <c r="AF424" i="5"/>
  <c r="AF425" i="5"/>
  <c r="AF426" i="5"/>
  <c r="AF427" i="5"/>
  <c r="AF428" i="5"/>
  <c r="AF429" i="5"/>
  <c r="AF430" i="5"/>
  <c r="AF431" i="5"/>
  <c r="AF432" i="5"/>
  <c r="AF433" i="5"/>
  <c r="AF434" i="5"/>
  <c r="AF435" i="5"/>
  <c r="AF436" i="5"/>
  <c r="AF437" i="5"/>
  <c r="AF438" i="5"/>
  <c r="AF439" i="5"/>
  <c r="AF440" i="5"/>
  <c r="AF441" i="5"/>
  <c r="AF442" i="5"/>
  <c r="AF443" i="5"/>
  <c r="AF444" i="5"/>
  <c r="AF445" i="5"/>
  <c r="AF446" i="5"/>
  <c r="AF447" i="5"/>
  <c r="AF448" i="5"/>
  <c r="AF449" i="5"/>
  <c r="AF450" i="5"/>
  <c r="AF451" i="5"/>
  <c r="AF452" i="5"/>
  <c r="AF453" i="5"/>
  <c r="AF454" i="5"/>
  <c r="AF455" i="5"/>
  <c r="AF456" i="5"/>
  <c r="AF457" i="5"/>
  <c r="AF458" i="5"/>
  <c r="AF459" i="5"/>
  <c r="AF460" i="5"/>
  <c r="AF461" i="5"/>
  <c r="AF462" i="5"/>
  <c r="AF463" i="5"/>
  <c r="AF464" i="5"/>
  <c r="AF465" i="5"/>
  <c r="AF466" i="5"/>
  <c r="AF467" i="5"/>
  <c r="AF468" i="5"/>
  <c r="AF469" i="5"/>
  <c r="AF470" i="5"/>
  <c r="AF471" i="5"/>
  <c r="AF472" i="5"/>
  <c r="AF473" i="5"/>
  <c r="AF474" i="5"/>
  <c r="AF475" i="5"/>
  <c r="AF476" i="5"/>
  <c r="AF477" i="5"/>
  <c r="AF478" i="5"/>
  <c r="AF479" i="5"/>
  <c r="AF480" i="5"/>
  <c r="AF481" i="5"/>
  <c r="AF482" i="5"/>
  <c r="AF483" i="5"/>
  <c r="AF484" i="5"/>
  <c r="AF485" i="5"/>
  <c r="AF486" i="5"/>
  <c r="AF487" i="5"/>
  <c r="AF488" i="5"/>
  <c r="AF489" i="5"/>
  <c r="AF490" i="5"/>
  <c r="AF491" i="5"/>
  <c r="AF492" i="5"/>
  <c r="AF493" i="5"/>
  <c r="AF494" i="5"/>
  <c r="AF495" i="5"/>
  <c r="AF496" i="5"/>
  <c r="AF497" i="5"/>
  <c r="AF498" i="5"/>
  <c r="AF499" i="5"/>
  <c r="AF500" i="5"/>
  <c r="AF501" i="5"/>
  <c r="AF502" i="5"/>
  <c r="AF503" i="5"/>
  <c r="AF504" i="5"/>
  <c r="AF505" i="5"/>
  <c r="AF506" i="5"/>
  <c r="AF507" i="5"/>
  <c r="AF508" i="5"/>
  <c r="AF509" i="5"/>
  <c r="AF510" i="5"/>
  <c r="AF511" i="5"/>
  <c r="AF512" i="5"/>
  <c r="AF513" i="5"/>
  <c r="AF514" i="5"/>
  <c r="AF515" i="5"/>
  <c r="AF516" i="5"/>
  <c r="AF517" i="5"/>
  <c r="AF518" i="5"/>
  <c r="AF519" i="5"/>
  <c r="AF520" i="5"/>
  <c r="AF521" i="5"/>
  <c r="AF522" i="5"/>
  <c r="AF523" i="5"/>
  <c r="AF524" i="5"/>
  <c r="AF525" i="5"/>
  <c r="AF526" i="5"/>
  <c r="AF527" i="5"/>
  <c r="AF528" i="5"/>
  <c r="AF529" i="5"/>
  <c r="AF530" i="5"/>
  <c r="AF531" i="5"/>
  <c r="AF532" i="5"/>
  <c r="AF533" i="5"/>
  <c r="AF534" i="5"/>
  <c r="AF535" i="5"/>
  <c r="AF536" i="5"/>
  <c r="AF537" i="5"/>
  <c r="AF538" i="5"/>
  <c r="AF539" i="5"/>
  <c r="AF540" i="5"/>
  <c r="AF541" i="5"/>
  <c r="AF542" i="5"/>
  <c r="AF543" i="5"/>
  <c r="AF544" i="5"/>
  <c r="AF545" i="5"/>
  <c r="AF546" i="5"/>
  <c r="AF547" i="5"/>
  <c r="AF548" i="5"/>
  <c r="AF549" i="5"/>
  <c r="AF550" i="5"/>
  <c r="AF551" i="5"/>
  <c r="AF552" i="5"/>
  <c r="AF553" i="5"/>
  <c r="AF554" i="5"/>
  <c r="AF555" i="5"/>
  <c r="AF556" i="5"/>
  <c r="AF557" i="5"/>
  <c r="AF558" i="5"/>
  <c r="AF559" i="5"/>
  <c r="AF560" i="5"/>
  <c r="AF561" i="5"/>
  <c r="AF562" i="5"/>
  <c r="AF563" i="5"/>
  <c r="AF564" i="5"/>
  <c r="AF565" i="5"/>
  <c r="AF566" i="5"/>
  <c r="AF567" i="5"/>
  <c r="AF568" i="5"/>
  <c r="AF569" i="5"/>
  <c r="AF570" i="5"/>
  <c r="AF571" i="5"/>
  <c r="AF572" i="5"/>
  <c r="AF573" i="5"/>
  <c r="AF574" i="5"/>
  <c r="AF575" i="5"/>
  <c r="AF576" i="5"/>
  <c r="AF577" i="5"/>
  <c r="AF578" i="5"/>
  <c r="AF579" i="5"/>
  <c r="AF580" i="5"/>
  <c r="AF581" i="5"/>
  <c r="AF582" i="5"/>
  <c r="AF583" i="5"/>
  <c r="AF584" i="5"/>
  <c r="AF585" i="5"/>
  <c r="AF586" i="5"/>
  <c r="AF587" i="5"/>
  <c r="AF588" i="5"/>
  <c r="AF589" i="5"/>
  <c r="AF590" i="5"/>
  <c r="AF591" i="5"/>
  <c r="AF592" i="5"/>
  <c r="AF593" i="5"/>
  <c r="AF594" i="5"/>
  <c r="AF595" i="5"/>
  <c r="AF596" i="5"/>
  <c r="AF597" i="5"/>
  <c r="AF598" i="5"/>
  <c r="AF599" i="5"/>
  <c r="AF600" i="5"/>
  <c r="AF601" i="5"/>
  <c r="AF602" i="5"/>
  <c r="AF603" i="5"/>
  <c r="AF604" i="5"/>
  <c r="AF605" i="5"/>
  <c r="AF606" i="5"/>
  <c r="AF607" i="5"/>
  <c r="AF608" i="5"/>
  <c r="AF609" i="5"/>
  <c r="AF610" i="5"/>
  <c r="AF611" i="5"/>
  <c r="AF612" i="5"/>
  <c r="AF613" i="5"/>
  <c r="AF614" i="5"/>
  <c r="AF615" i="5"/>
  <c r="AF616" i="5"/>
  <c r="AF617" i="5"/>
  <c r="AF618" i="5"/>
  <c r="AF619" i="5"/>
  <c r="AF620" i="5"/>
  <c r="AF621" i="5"/>
  <c r="AF622" i="5"/>
  <c r="AF623" i="5"/>
  <c r="AF624" i="5"/>
  <c r="AF625" i="5"/>
  <c r="AF626" i="5"/>
  <c r="AF627" i="5"/>
  <c r="AF628" i="5"/>
  <c r="AF629" i="5"/>
  <c r="AF630" i="5"/>
  <c r="AF631" i="5"/>
  <c r="AF632" i="5"/>
  <c r="AF633" i="5"/>
  <c r="AF634" i="5"/>
  <c r="AF635" i="5"/>
  <c r="AF636" i="5"/>
  <c r="AF637" i="5"/>
  <c r="AF638" i="5"/>
  <c r="AF639" i="5"/>
  <c r="AF640" i="5"/>
  <c r="AF641" i="5"/>
  <c r="AF642" i="5"/>
  <c r="AF643" i="5"/>
  <c r="AF644" i="5"/>
  <c r="AF645" i="5"/>
  <c r="AF646" i="5"/>
  <c r="AF647" i="5"/>
  <c r="AF648" i="5"/>
  <c r="AF649" i="5"/>
  <c r="AF650" i="5"/>
  <c r="AF651" i="5"/>
  <c r="AF652" i="5"/>
  <c r="AF653" i="5"/>
  <c r="AF654" i="5"/>
  <c r="AF655" i="5"/>
  <c r="AF656" i="5"/>
  <c r="AF657" i="5"/>
  <c r="AF658" i="5"/>
  <c r="AF659" i="5"/>
  <c r="AF660" i="5"/>
  <c r="AF661" i="5"/>
  <c r="AF662" i="5"/>
  <c r="AF663" i="5"/>
  <c r="AF664" i="5"/>
  <c r="AF665" i="5"/>
  <c r="AF666" i="5"/>
  <c r="AF667" i="5"/>
  <c r="AF668" i="5"/>
  <c r="AF669" i="5"/>
  <c r="AF670" i="5"/>
  <c r="AF671" i="5"/>
  <c r="AF672" i="5"/>
  <c r="AF673" i="5"/>
  <c r="AF674" i="5"/>
  <c r="AF675" i="5"/>
  <c r="AF676" i="5"/>
  <c r="AF677" i="5"/>
  <c r="AF678" i="5"/>
  <c r="AF679" i="5"/>
  <c r="AF680" i="5"/>
  <c r="AF681" i="5"/>
  <c r="AF682" i="5"/>
  <c r="AF683" i="5"/>
  <c r="AF684" i="5"/>
  <c r="AF685" i="5"/>
  <c r="AF686" i="5"/>
  <c r="AF687" i="5"/>
  <c r="AF688" i="5"/>
  <c r="AF689" i="5"/>
  <c r="AF690" i="5"/>
  <c r="AF691" i="5"/>
  <c r="AF692" i="5"/>
  <c r="AF693" i="5"/>
  <c r="AF694" i="5"/>
  <c r="AF695" i="5"/>
  <c r="AF696" i="5"/>
  <c r="AF697" i="5"/>
  <c r="AF698" i="5"/>
  <c r="AF699" i="5"/>
  <c r="AF700" i="5"/>
  <c r="AF701" i="5"/>
  <c r="AF702" i="5"/>
  <c r="AF703" i="5"/>
  <c r="AF704" i="5"/>
  <c r="AF705" i="5"/>
  <c r="AF706" i="5"/>
  <c r="AF707" i="5"/>
  <c r="AF708" i="5"/>
  <c r="AF709" i="5"/>
  <c r="AF710" i="5"/>
  <c r="AF711" i="5"/>
  <c r="AF712" i="5"/>
  <c r="AF713" i="5"/>
  <c r="AF714" i="5"/>
  <c r="AF715" i="5"/>
  <c r="AF716" i="5"/>
  <c r="AF717" i="5"/>
  <c r="AF718" i="5"/>
  <c r="AF719" i="5"/>
  <c r="AF720" i="5"/>
  <c r="AF721" i="5"/>
  <c r="AF722" i="5"/>
  <c r="AF723" i="5"/>
  <c r="AF724" i="5"/>
  <c r="AF725" i="5"/>
  <c r="AF726" i="5"/>
  <c r="AF727" i="5"/>
  <c r="AF728" i="5"/>
  <c r="AF729" i="5"/>
  <c r="AF730" i="5"/>
  <c r="AF731" i="5"/>
  <c r="AF732" i="5"/>
  <c r="AF733" i="5"/>
  <c r="AF734" i="5"/>
  <c r="AF735" i="5"/>
  <c r="AF736" i="5"/>
  <c r="AF737" i="5"/>
  <c r="AF738" i="5"/>
  <c r="AF739" i="5"/>
  <c r="AF740" i="5"/>
  <c r="AF741" i="5"/>
  <c r="AF742" i="5"/>
  <c r="AF743" i="5"/>
  <c r="AF744" i="5"/>
  <c r="AF745" i="5"/>
  <c r="AF746" i="5"/>
  <c r="AF747" i="5"/>
  <c r="AF748" i="5"/>
  <c r="AF749" i="5"/>
  <c r="AF750" i="5"/>
  <c r="AF751" i="5"/>
  <c r="AF752" i="5"/>
  <c r="AF753" i="5"/>
  <c r="AF754" i="5"/>
  <c r="AF755" i="5"/>
  <c r="AF756" i="5"/>
  <c r="AF757" i="5"/>
  <c r="AF758" i="5"/>
  <c r="AF759" i="5"/>
  <c r="AF760" i="5"/>
  <c r="AF761" i="5"/>
  <c r="AF762" i="5"/>
  <c r="AF763" i="5"/>
  <c r="AF764" i="5"/>
  <c r="AF765" i="5"/>
  <c r="AF766" i="5"/>
  <c r="AF767" i="5"/>
  <c r="AF768" i="5"/>
  <c r="AF769" i="5"/>
  <c r="AF770" i="5"/>
  <c r="AF771" i="5"/>
  <c r="AF772" i="5"/>
  <c r="AF773" i="5"/>
  <c r="AF774" i="5"/>
  <c r="AF775" i="5"/>
  <c r="AF776" i="5"/>
  <c r="AF777" i="5"/>
  <c r="AF778" i="5"/>
  <c r="AF779" i="5"/>
  <c r="AF780" i="5"/>
  <c r="AF781" i="5"/>
  <c r="AF782" i="5"/>
  <c r="AF783" i="5"/>
  <c r="AF784" i="5"/>
  <c r="AF785" i="5"/>
  <c r="AF786" i="5"/>
  <c r="AF787" i="5"/>
  <c r="AF788" i="5"/>
  <c r="AF789" i="5"/>
  <c r="AF790" i="5"/>
  <c r="AF791" i="5"/>
  <c r="AF792" i="5"/>
  <c r="AF793" i="5"/>
  <c r="AF794" i="5"/>
  <c r="AF795" i="5"/>
  <c r="AF796" i="5"/>
  <c r="AF797" i="5"/>
  <c r="AF798" i="5"/>
  <c r="AF799" i="5"/>
  <c r="AF800" i="5"/>
  <c r="AF801" i="5"/>
  <c r="AF802" i="5"/>
  <c r="AF803" i="5"/>
  <c r="AF804" i="5"/>
  <c r="AF805" i="5"/>
  <c r="AF806" i="5"/>
  <c r="AF807" i="5"/>
  <c r="AF808" i="5"/>
  <c r="AF809" i="5"/>
  <c r="AF810" i="5"/>
  <c r="AF811" i="5"/>
  <c r="AF812" i="5"/>
  <c r="AF813" i="5"/>
  <c r="AF814" i="5"/>
  <c r="AF815" i="5"/>
  <c r="AF816" i="5"/>
  <c r="AF817" i="5"/>
  <c r="AF818" i="5"/>
  <c r="AF819" i="5"/>
  <c r="AF820" i="5"/>
  <c r="AF821" i="5"/>
  <c r="AF822" i="5"/>
  <c r="AF823" i="5"/>
  <c r="AF824" i="5"/>
  <c r="AF825" i="5"/>
  <c r="AF826" i="5"/>
  <c r="AF827" i="5"/>
  <c r="AF828" i="5"/>
  <c r="AF829" i="5"/>
  <c r="AF830" i="5"/>
  <c r="AF831" i="5"/>
  <c r="AF832" i="5"/>
  <c r="AF833" i="5"/>
  <c r="AF834" i="5"/>
  <c r="AF835" i="5"/>
  <c r="AF836" i="5"/>
  <c r="AF837" i="5"/>
  <c r="AF838" i="5"/>
  <c r="AF839" i="5"/>
  <c r="AF840" i="5"/>
  <c r="AF841" i="5"/>
  <c r="AF842" i="5"/>
  <c r="AF843" i="5"/>
  <c r="AF844" i="5"/>
  <c r="AF845" i="5"/>
  <c r="AF846" i="5"/>
  <c r="AF847" i="5"/>
  <c r="AF848" i="5"/>
  <c r="AF849" i="5"/>
  <c r="AF850" i="5"/>
  <c r="AF851" i="5"/>
  <c r="AF852" i="5"/>
  <c r="AF853" i="5"/>
  <c r="AF854" i="5"/>
  <c r="AF855" i="5"/>
  <c r="AF856" i="5"/>
  <c r="AF857" i="5"/>
  <c r="AF858" i="5"/>
  <c r="AF859" i="5"/>
  <c r="AF860" i="5"/>
  <c r="AF861" i="5"/>
  <c r="AF862" i="5"/>
  <c r="AF863" i="5"/>
  <c r="AF864" i="5"/>
  <c r="AF865" i="5"/>
  <c r="AF866" i="5"/>
  <c r="AF867" i="5"/>
  <c r="AF868" i="5"/>
  <c r="AF869" i="5"/>
  <c r="AF870" i="5"/>
  <c r="AF871" i="5"/>
  <c r="AF872" i="5"/>
  <c r="AF873" i="5"/>
  <c r="AF874" i="5"/>
  <c r="AF875" i="5"/>
  <c r="AF876" i="5"/>
  <c r="AF877" i="5"/>
  <c r="AF878" i="5"/>
  <c r="AF879" i="5"/>
  <c r="AF880" i="5"/>
  <c r="AF881" i="5"/>
  <c r="AF882" i="5"/>
  <c r="AF883" i="5"/>
  <c r="AF884" i="5"/>
  <c r="AF885" i="5"/>
  <c r="AF886" i="5"/>
  <c r="AF887" i="5"/>
  <c r="AF888" i="5"/>
  <c r="AF889" i="5"/>
  <c r="AF890" i="5"/>
  <c r="AF891" i="5"/>
  <c r="AF892" i="5"/>
  <c r="AF893" i="5"/>
  <c r="AF894" i="5"/>
  <c r="AF895" i="5"/>
  <c r="AF896" i="5"/>
  <c r="AF897" i="5"/>
  <c r="AF898" i="5"/>
  <c r="AF899" i="5"/>
  <c r="AF900" i="5"/>
  <c r="AF901" i="5"/>
  <c r="AF902" i="5"/>
  <c r="AF903" i="5"/>
  <c r="AF904" i="5"/>
  <c r="AF905" i="5"/>
  <c r="AF906" i="5"/>
  <c r="AF907" i="5"/>
  <c r="AF908" i="5"/>
  <c r="AF909" i="5"/>
  <c r="AF910" i="5"/>
  <c r="AF911" i="5"/>
  <c r="AF912" i="5"/>
  <c r="AF913" i="5"/>
  <c r="AF914" i="5"/>
  <c r="AF915" i="5"/>
  <c r="AF916" i="5"/>
  <c r="AF917" i="5"/>
  <c r="AF918" i="5"/>
  <c r="AF919" i="5"/>
  <c r="AF920" i="5"/>
  <c r="AF921" i="5"/>
  <c r="AF922" i="5"/>
  <c r="AF923" i="5"/>
  <c r="AF924" i="5"/>
  <c r="AF925" i="5"/>
  <c r="AF926" i="5"/>
  <c r="AF927" i="5"/>
  <c r="AF928" i="5"/>
  <c r="AF929" i="5"/>
  <c r="AF930" i="5"/>
  <c r="AF931" i="5"/>
  <c r="AF932" i="5"/>
  <c r="AF933" i="5"/>
  <c r="AF934" i="5"/>
  <c r="AF935" i="5"/>
  <c r="AF936" i="5"/>
  <c r="AF937" i="5"/>
  <c r="AF938" i="5"/>
  <c r="AF939" i="5"/>
  <c r="AF940" i="5"/>
  <c r="AF941" i="5"/>
  <c r="AF942" i="5"/>
  <c r="AF943" i="5"/>
  <c r="AF944" i="5"/>
  <c r="AF945" i="5"/>
  <c r="AF946" i="5"/>
  <c r="AF947" i="5"/>
  <c r="AF948" i="5"/>
  <c r="AF949" i="5"/>
  <c r="AF950" i="5"/>
  <c r="AF951" i="5"/>
  <c r="AF952" i="5"/>
  <c r="AF953" i="5"/>
  <c r="AF954" i="5"/>
  <c r="AF955" i="5"/>
  <c r="AF956" i="5"/>
  <c r="AF957" i="5"/>
  <c r="AF958" i="5"/>
  <c r="AF959" i="5"/>
  <c r="AF960" i="5"/>
  <c r="AF961" i="5"/>
  <c r="AF962" i="5"/>
  <c r="AF963" i="5"/>
  <c r="AF964" i="5"/>
  <c r="AF965" i="5"/>
  <c r="AF966" i="5"/>
  <c r="AF967" i="5"/>
  <c r="AF968" i="5"/>
  <c r="AF969" i="5"/>
  <c r="AF970" i="5"/>
  <c r="AF971" i="5"/>
  <c r="AF972" i="5"/>
  <c r="AF973" i="5"/>
  <c r="AF974" i="5"/>
  <c r="AF975" i="5"/>
  <c r="AF976" i="5"/>
  <c r="AF977" i="5"/>
  <c r="AF978" i="5"/>
  <c r="AF979" i="5"/>
  <c r="AF980" i="5"/>
  <c r="AF981" i="5"/>
  <c r="AF982" i="5"/>
  <c r="AF983" i="5"/>
  <c r="AF984" i="5"/>
  <c r="AF985" i="5"/>
  <c r="AF986" i="5"/>
  <c r="AF987" i="5"/>
  <c r="AF988" i="5"/>
  <c r="AF989" i="5"/>
  <c r="AF990" i="5"/>
  <c r="AF991" i="5"/>
  <c r="AF992" i="5"/>
  <c r="AF993" i="5"/>
  <c r="AF994" i="5"/>
  <c r="AF995" i="5"/>
  <c r="AF996" i="5"/>
  <c r="AF997" i="5"/>
  <c r="AF998" i="5"/>
  <c r="AF999" i="5"/>
  <c r="AF1000"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E184" i="5"/>
  <c r="AE185" i="5"/>
  <c r="AE186" i="5"/>
  <c r="AE187" i="5"/>
  <c r="AE188" i="5"/>
  <c r="AE189" i="5"/>
  <c r="AE190" i="5"/>
  <c r="AE191" i="5"/>
  <c r="AE192" i="5"/>
  <c r="AE193" i="5"/>
  <c r="AE194" i="5"/>
  <c r="AE195" i="5"/>
  <c r="AE196" i="5"/>
  <c r="AE197" i="5"/>
  <c r="AE198" i="5"/>
  <c r="AE199" i="5"/>
  <c r="AE200" i="5"/>
  <c r="AE201" i="5"/>
  <c r="AE202" i="5"/>
  <c r="AE203" i="5"/>
  <c r="AE204" i="5"/>
  <c r="AE205" i="5"/>
  <c r="AE206" i="5"/>
  <c r="AE207" i="5"/>
  <c r="AE208" i="5"/>
  <c r="AE209" i="5"/>
  <c r="AE210" i="5"/>
  <c r="AE211" i="5"/>
  <c r="AE212" i="5"/>
  <c r="AE213" i="5"/>
  <c r="AE214" i="5"/>
  <c r="AE215" i="5"/>
  <c r="AE216" i="5"/>
  <c r="AE217" i="5"/>
  <c r="AE218" i="5"/>
  <c r="AE219" i="5"/>
  <c r="AE220" i="5"/>
  <c r="AE221" i="5"/>
  <c r="AE222" i="5"/>
  <c r="AE223" i="5"/>
  <c r="AE224" i="5"/>
  <c r="AE225" i="5"/>
  <c r="AE226" i="5"/>
  <c r="AE227" i="5"/>
  <c r="AE228" i="5"/>
  <c r="AE229" i="5"/>
  <c r="AE230" i="5"/>
  <c r="AE231" i="5"/>
  <c r="AE232" i="5"/>
  <c r="AE233" i="5"/>
  <c r="AE234" i="5"/>
  <c r="AE235" i="5"/>
  <c r="AE236" i="5"/>
  <c r="AE237" i="5"/>
  <c r="AE238" i="5"/>
  <c r="AE239" i="5"/>
  <c r="AE240" i="5"/>
  <c r="AE241" i="5"/>
  <c r="AE242" i="5"/>
  <c r="AE243" i="5"/>
  <c r="AE244" i="5"/>
  <c r="AE245" i="5"/>
  <c r="AE246" i="5"/>
  <c r="AE247" i="5"/>
  <c r="AE248" i="5"/>
  <c r="AE249" i="5"/>
  <c r="AE250" i="5"/>
  <c r="AE251" i="5"/>
  <c r="AE252" i="5"/>
  <c r="AE253" i="5"/>
  <c r="AE254" i="5"/>
  <c r="AE255" i="5"/>
  <c r="AE256" i="5"/>
  <c r="AE257" i="5"/>
  <c r="AE258" i="5"/>
  <c r="AE259" i="5"/>
  <c r="AE260" i="5"/>
  <c r="AE261" i="5"/>
  <c r="AE262" i="5"/>
  <c r="AE263" i="5"/>
  <c r="AE264" i="5"/>
  <c r="AE265" i="5"/>
  <c r="AE266" i="5"/>
  <c r="AE267" i="5"/>
  <c r="AE268" i="5"/>
  <c r="AE269" i="5"/>
  <c r="AE270" i="5"/>
  <c r="AE271" i="5"/>
  <c r="AE272" i="5"/>
  <c r="AE273" i="5"/>
  <c r="AE274" i="5"/>
  <c r="AE275" i="5"/>
  <c r="AE276" i="5"/>
  <c r="AE277" i="5"/>
  <c r="AE278" i="5"/>
  <c r="AE279" i="5"/>
  <c r="AE280" i="5"/>
  <c r="AE281" i="5"/>
  <c r="AE282" i="5"/>
  <c r="AE283" i="5"/>
  <c r="AE284" i="5"/>
  <c r="AE285" i="5"/>
  <c r="AE286" i="5"/>
  <c r="AE287" i="5"/>
  <c r="AE288" i="5"/>
  <c r="AE289" i="5"/>
  <c r="AE290" i="5"/>
  <c r="AE291" i="5"/>
  <c r="AE292" i="5"/>
  <c r="AE293" i="5"/>
  <c r="AE294" i="5"/>
  <c r="AE295" i="5"/>
  <c r="AE296" i="5"/>
  <c r="AE297" i="5"/>
  <c r="AE298" i="5"/>
  <c r="AE299" i="5"/>
  <c r="AE300" i="5"/>
  <c r="AE301" i="5"/>
  <c r="AE302" i="5"/>
  <c r="AE303" i="5"/>
  <c r="AE304" i="5"/>
  <c r="AE305" i="5"/>
  <c r="AE306" i="5"/>
  <c r="AE307" i="5"/>
  <c r="AE308" i="5"/>
  <c r="AE309" i="5"/>
  <c r="AE310" i="5"/>
  <c r="AE311" i="5"/>
  <c r="AE312" i="5"/>
  <c r="AE313" i="5"/>
  <c r="AE314" i="5"/>
  <c r="AE315" i="5"/>
  <c r="AE316" i="5"/>
  <c r="AE317" i="5"/>
  <c r="AE318" i="5"/>
  <c r="AE319" i="5"/>
  <c r="AE320" i="5"/>
  <c r="AE321" i="5"/>
  <c r="AE322" i="5"/>
  <c r="AE323" i="5"/>
  <c r="AE324" i="5"/>
  <c r="AE325" i="5"/>
  <c r="AE326" i="5"/>
  <c r="AE327" i="5"/>
  <c r="AE328" i="5"/>
  <c r="AE329" i="5"/>
  <c r="AE330" i="5"/>
  <c r="AE331" i="5"/>
  <c r="AE332" i="5"/>
  <c r="AE333" i="5"/>
  <c r="AE334" i="5"/>
  <c r="AE335" i="5"/>
  <c r="AE336" i="5"/>
  <c r="AE337" i="5"/>
  <c r="AE338" i="5"/>
  <c r="AE339" i="5"/>
  <c r="AE340" i="5"/>
  <c r="AE341" i="5"/>
  <c r="AE342" i="5"/>
  <c r="AE343" i="5"/>
  <c r="AE344" i="5"/>
  <c r="AE345" i="5"/>
  <c r="AE346" i="5"/>
  <c r="AE347" i="5"/>
  <c r="AE348" i="5"/>
  <c r="AE349" i="5"/>
  <c r="AE350" i="5"/>
  <c r="AE351" i="5"/>
  <c r="AE352" i="5"/>
  <c r="AE353" i="5"/>
  <c r="AE354" i="5"/>
  <c r="AE355" i="5"/>
  <c r="AE356" i="5"/>
  <c r="AE357" i="5"/>
  <c r="AE358" i="5"/>
  <c r="AE359" i="5"/>
  <c r="AE360" i="5"/>
  <c r="AE361" i="5"/>
  <c r="AE362" i="5"/>
  <c r="AE363" i="5"/>
  <c r="AE364" i="5"/>
  <c r="AE365" i="5"/>
  <c r="AE366" i="5"/>
  <c r="AE367" i="5"/>
  <c r="AE368" i="5"/>
  <c r="AE369" i="5"/>
  <c r="AE370" i="5"/>
  <c r="AE371" i="5"/>
  <c r="AE372" i="5"/>
  <c r="AE373" i="5"/>
  <c r="AE374" i="5"/>
  <c r="AE375" i="5"/>
  <c r="AE376" i="5"/>
  <c r="AE377" i="5"/>
  <c r="AE378" i="5"/>
  <c r="AE379" i="5"/>
  <c r="AE380" i="5"/>
  <c r="AE381" i="5"/>
  <c r="AE382" i="5"/>
  <c r="AE383" i="5"/>
  <c r="AE384" i="5"/>
  <c r="AE385" i="5"/>
  <c r="AE386" i="5"/>
  <c r="AE387" i="5"/>
  <c r="AE388" i="5"/>
  <c r="AE389" i="5"/>
  <c r="AE390" i="5"/>
  <c r="AE391" i="5"/>
  <c r="AE392" i="5"/>
  <c r="AE393" i="5"/>
  <c r="AE394" i="5"/>
  <c r="AE395" i="5"/>
  <c r="AE396" i="5"/>
  <c r="AE397" i="5"/>
  <c r="AE398" i="5"/>
  <c r="AE399" i="5"/>
  <c r="AE400" i="5"/>
  <c r="AE401" i="5"/>
  <c r="AE402" i="5"/>
  <c r="AE403" i="5"/>
  <c r="AE404" i="5"/>
  <c r="AE405" i="5"/>
  <c r="AE406" i="5"/>
  <c r="AE407" i="5"/>
  <c r="AE408" i="5"/>
  <c r="AE409" i="5"/>
  <c r="AE410" i="5"/>
  <c r="AE411" i="5"/>
  <c r="AE412" i="5"/>
  <c r="AE413" i="5"/>
  <c r="AE414" i="5"/>
  <c r="AE415" i="5"/>
  <c r="AE416" i="5"/>
  <c r="AE417" i="5"/>
  <c r="AE418" i="5"/>
  <c r="AE419" i="5"/>
  <c r="AE420" i="5"/>
  <c r="AE421" i="5"/>
  <c r="AE422" i="5"/>
  <c r="AE423" i="5"/>
  <c r="AE424" i="5"/>
  <c r="AE425" i="5"/>
  <c r="AE426" i="5"/>
  <c r="AE427" i="5"/>
  <c r="AE428" i="5"/>
  <c r="AE429" i="5"/>
  <c r="AE430" i="5"/>
  <c r="AE431" i="5"/>
  <c r="AE432" i="5"/>
  <c r="AE433" i="5"/>
  <c r="AE434" i="5"/>
  <c r="AE435" i="5"/>
  <c r="AE436" i="5"/>
  <c r="AE437" i="5"/>
  <c r="AE438" i="5"/>
  <c r="AE439" i="5"/>
  <c r="AE440" i="5"/>
  <c r="AE441" i="5"/>
  <c r="AE442" i="5"/>
  <c r="AE443" i="5"/>
  <c r="AE444" i="5"/>
  <c r="AE445" i="5"/>
  <c r="AE446" i="5"/>
  <c r="AE447" i="5"/>
  <c r="AE448" i="5"/>
  <c r="AE449" i="5"/>
  <c r="AE450" i="5"/>
  <c r="AE451" i="5"/>
  <c r="AE452" i="5"/>
  <c r="AE453" i="5"/>
  <c r="AE454" i="5"/>
  <c r="AE455" i="5"/>
  <c r="AE456" i="5"/>
  <c r="AE457" i="5"/>
  <c r="AE458" i="5"/>
  <c r="AE459" i="5"/>
  <c r="AE460" i="5"/>
  <c r="AE461" i="5"/>
  <c r="AE462" i="5"/>
  <c r="AE463" i="5"/>
  <c r="AE464" i="5"/>
  <c r="AE465" i="5"/>
  <c r="AE466" i="5"/>
  <c r="AE467" i="5"/>
  <c r="AE468" i="5"/>
  <c r="AE469" i="5"/>
  <c r="AE470" i="5"/>
  <c r="AE471" i="5"/>
  <c r="AE472" i="5"/>
  <c r="AE473" i="5"/>
  <c r="AE474" i="5"/>
  <c r="AE475" i="5"/>
  <c r="AE476" i="5"/>
  <c r="AE477" i="5"/>
  <c r="AE478" i="5"/>
  <c r="AE479" i="5"/>
  <c r="AE480" i="5"/>
  <c r="AE481" i="5"/>
  <c r="AE482" i="5"/>
  <c r="AE483" i="5"/>
  <c r="AE484" i="5"/>
  <c r="AE485" i="5"/>
  <c r="AE486" i="5"/>
  <c r="AE487" i="5"/>
  <c r="AE488" i="5"/>
  <c r="AE489" i="5"/>
  <c r="AE490" i="5"/>
  <c r="AE491" i="5"/>
  <c r="AE492" i="5"/>
  <c r="AE493" i="5"/>
  <c r="AE494" i="5"/>
  <c r="AE495" i="5"/>
  <c r="AE496" i="5"/>
  <c r="AE497" i="5"/>
  <c r="AE498" i="5"/>
  <c r="AE499" i="5"/>
  <c r="AE500" i="5"/>
  <c r="AE501" i="5"/>
  <c r="AE502" i="5"/>
  <c r="AE503" i="5"/>
  <c r="AE504" i="5"/>
  <c r="AE505" i="5"/>
  <c r="AE506" i="5"/>
  <c r="AE507" i="5"/>
  <c r="AE508" i="5"/>
  <c r="AE509" i="5"/>
  <c r="AE510" i="5"/>
  <c r="AE511" i="5"/>
  <c r="AE512" i="5"/>
  <c r="AE513" i="5"/>
  <c r="AE514" i="5"/>
  <c r="AE515" i="5"/>
  <c r="AE516" i="5"/>
  <c r="AE517" i="5"/>
  <c r="AE518" i="5"/>
  <c r="AE519" i="5"/>
  <c r="AE520" i="5"/>
  <c r="AE521" i="5"/>
  <c r="AE522" i="5"/>
  <c r="AE523" i="5"/>
  <c r="AE524" i="5"/>
  <c r="AE525" i="5"/>
  <c r="AE526" i="5"/>
  <c r="AE527" i="5"/>
  <c r="AE528" i="5"/>
  <c r="AE529" i="5"/>
  <c r="AE530" i="5"/>
  <c r="AE531" i="5"/>
  <c r="AE532" i="5"/>
  <c r="AE533" i="5"/>
  <c r="AE534" i="5"/>
  <c r="AE535" i="5"/>
  <c r="AE536" i="5"/>
  <c r="AE537" i="5"/>
  <c r="AE538" i="5"/>
  <c r="AE539" i="5"/>
  <c r="AE540" i="5"/>
  <c r="AE541" i="5"/>
  <c r="AE542" i="5"/>
  <c r="AE543" i="5"/>
  <c r="AE544" i="5"/>
  <c r="AE545" i="5"/>
  <c r="AE546" i="5"/>
  <c r="AE547" i="5"/>
  <c r="AE548" i="5"/>
  <c r="AE549" i="5"/>
  <c r="AE550" i="5"/>
  <c r="AE551" i="5"/>
  <c r="AE552" i="5"/>
  <c r="AE553" i="5"/>
  <c r="AE554" i="5"/>
  <c r="AE555" i="5"/>
  <c r="AE556" i="5"/>
  <c r="AE557" i="5"/>
  <c r="AE558" i="5"/>
  <c r="AE559" i="5"/>
  <c r="AE560" i="5"/>
  <c r="AE561" i="5"/>
  <c r="AE562" i="5"/>
  <c r="AE563" i="5"/>
  <c r="AE564" i="5"/>
  <c r="AE565" i="5"/>
  <c r="AE566" i="5"/>
  <c r="AE567" i="5"/>
  <c r="AE568" i="5"/>
  <c r="AE569" i="5"/>
  <c r="AE570" i="5"/>
  <c r="AE571" i="5"/>
  <c r="AE572" i="5"/>
  <c r="AE573" i="5"/>
  <c r="AE574" i="5"/>
  <c r="AE575" i="5"/>
  <c r="AE576" i="5"/>
  <c r="AE577" i="5"/>
  <c r="AE578" i="5"/>
  <c r="AE579" i="5"/>
  <c r="AE580" i="5"/>
  <c r="AE581" i="5"/>
  <c r="AE582" i="5"/>
  <c r="AE583" i="5"/>
  <c r="AE584" i="5"/>
  <c r="AE585" i="5"/>
  <c r="AE586" i="5"/>
  <c r="AE587" i="5"/>
  <c r="AE588" i="5"/>
  <c r="AE589" i="5"/>
  <c r="AE590" i="5"/>
  <c r="AE591" i="5"/>
  <c r="AE592" i="5"/>
  <c r="AE593" i="5"/>
  <c r="AE594" i="5"/>
  <c r="AE595" i="5"/>
  <c r="AE596" i="5"/>
  <c r="AE597" i="5"/>
  <c r="AE598" i="5"/>
  <c r="AE599" i="5"/>
  <c r="AE600" i="5"/>
  <c r="AE601" i="5"/>
  <c r="AE602" i="5"/>
  <c r="AE603" i="5"/>
  <c r="AE604" i="5"/>
  <c r="AE605" i="5"/>
  <c r="AE606" i="5"/>
  <c r="AE607" i="5"/>
  <c r="AE608" i="5"/>
  <c r="AE609" i="5"/>
  <c r="AE610" i="5"/>
  <c r="AE611" i="5"/>
  <c r="AE612" i="5"/>
  <c r="AE613" i="5"/>
  <c r="AE614" i="5"/>
  <c r="AE615" i="5"/>
  <c r="AE616" i="5"/>
  <c r="AE617" i="5"/>
  <c r="AE618" i="5"/>
  <c r="AE619" i="5"/>
  <c r="AE620" i="5"/>
  <c r="AE621" i="5"/>
  <c r="AE622" i="5"/>
  <c r="AE623" i="5"/>
  <c r="AE624" i="5"/>
  <c r="AE625" i="5"/>
  <c r="AE626" i="5"/>
  <c r="AE627" i="5"/>
  <c r="AE628" i="5"/>
  <c r="AE629" i="5"/>
  <c r="AE630" i="5"/>
  <c r="AE631" i="5"/>
  <c r="AE632" i="5"/>
  <c r="AE633" i="5"/>
  <c r="AE634" i="5"/>
  <c r="AE635" i="5"/>
  <c r="AE636" i="5"/>
  <c r="AE637" i="5"/>
  <c r="AE638" i="5"/>
  <c r="AE639" i="5"/>
  <c r="AE640" i="5"/>
  <c r="AE641" i="5"/>
  <c r="AE642" i="5"/>
  <c r="AE643" i="5"/>
  <c r="AE644" i="5"/>
  <c r="AE645" i="5"/>
  <c r="AE646" i="5"/>
  <c r="AE647" i="5"/>
  <c r="AE648" i="5"/>
  <c r="AE649" i="5"/>
  <c r="AE650" i="5"/>
  <c r="AE651" i="5"/>
  <c r="AE652" i="5"/>
  <c r="AE653" i="5"/>
  <c r="AE654" i="5"/>
  <c r="AE655" i="5"/>
  <c r="AE656" i="5"/>
  <c r="AE657" i="5"/>
  <c r="AE658" i="5"/>
  <c r="AE659" i="5"/>
  <c r="AE660" i="5"/>
  <c r="AE661" i="5"/>
  <c r="AE662" i="5"/>
  <c r="AE663" i="5"/>
  <c r="AE664" i="5"/>
  <c r="AE665" i="5"/>
  <c r="AE666" i="5"/>
  <c r="AE667" i="5"/>
  <c r="AE668" i="5"/>
  <c r="AE669" i="5"/>
  <c r="AE670" i="5"/>
  <c r="AE671" i="5"/>
  <c r="AE672" i="5"/>
  <c r="AE673" i="5"/>
  <c r="AE674" i="5"/>
  <c r="AE675" i="5"/>
  <c r="AE676" i="5"/>
  <c r="AE677" i="5"/>
  <c r="AE678" i="5"/>
  <c r="AE679" i="5"/>
  <c r="AE680" i="5"/>
  <c r="AE681" i="5"/>
  <c r="AE682" i="5"/>
  <c r="AE683" i="5"/>
  <c r="AE684" i="5"/>
  <c r="AE685" i="5"/>
  <c r="AE686" i="5"/>
  <c r="AE687" i="5"/>
  <c r="AE688" i="5"/>
  <c r="AE689" i="5"/>
  <c r="AE690" i="5"/>
  <c r="AE691" i="5"/>
  <c r="AE692" i="5"/>
  <c r="AE693" i="5"/>
  <c r="AE694" i="5"/>
  <c r="AE695" i="5"/>
  <c r="AE696" i="5"/>
  <c r="AE697" i="5"/>
  <c r="AE698" i="5"/>
  <c r="AE699" i="5"/>
  <c r="AE700" i="5"/>
  <c r="AE701" i="5"/>
  <c r="AE702" i="5"/>
  <c r="AE703" i="5"/>
  <c r="AE704" i="5"/>
  <c r="AE705" i="5"/>
  <c r="AE706" i="5"/>
  <c r="AE707" i="5"/>
  <c r="AE708" i="5"/>
  <c r="AE709" i="5"/>
  <c r="AE710" i="5"/>
  <c r="AE711" i="5"/>
  <c r="AE712" i="5"/>
  <c r="AE713" i="5"/>
  <c r="AE714" i="5"/>
  <c r="AE715" i="5"/>
  <c r="AE716" i="5"/>
  <c r="AE717" i="5"/>
  <c r="AE718" i="5"/>
  <c r="AE719" i="5"/>
  <c r="AE720" i="5"/>
  <c r="AE721" i="5"/>
  <c r="AE722" i="5"/>
  <c r="AE723" i="5"/>
  <c r="AE724" i="5"/>
  <c r="AE725" i="5"/>
  <c r="AE726" i="5"/>
  <c r="AE727" i="5"/>
  <c r="AE728" i="5"/>
  <c r="AE729" i="5"/>
  <c r="AE730" i="5"/>
  <c r="AE731" i="5"/>
  <c r="AE732" i="5"/>
  <c r="AE733" i="5"/>
  <c r="AE734" i="5"/>
  <c r="AE735" i="5"/>
  <c r="AE736" i="5"/>
  <c r="AE737" i="5"/>
  <c r="AE738" i="5"/>
  <c r="AE739" i="5"/>
  <c r="AE740" i="5"/>
  <c r="AE741" i="5"/>
  <c r="AE742" i="5"/>
  <c r="AE743" i="5"/>
  <c r="AE744" i="5"/>
  <c r="AE745" i="5"/>
  <c r="AE746" i="5"/>
  <c r="AE747" i="5"/>
  <c r="AE748" i="5"/>
  <c r="AE749" i="5"/>
  <c r="AE750" i="5"/>
  <c r="AE751" i="5"/>
  <c r="AE752" i="5"/>
  <c r="AE753" i="5"/>
  <c r="AE754" i="5"/>
  <c r="AE755" i="5"/>
  <c r="AE756" i="5"/>
  <c r="AE757" i="5"/>
  <c r="AE758" i="5"/>
  <c r="AE759" i="5"/>
  <c r="AE760" i="5"/>
  <c r="AE761" i="5"/>
  <c r="AE762" i="5"/>
  <c r="AE763" i="5"/>
  <c r="AE764" i="5"/>
  <c r="AE765" i="5"/>
  <c r="AE766" i="5"/>
  <c r="AE767" i="5"/>
  <c r="AE768" i="5"/>
  <c r="AE769" i="5"/>
  <c r="AE770" i="5"/>
  <c r="AE771" i="5"/>
  <c r="AE772" i="5"/>
  <c r="AE773" i="5"/>
  <c r="AE774" i="5"/>
  <c r="AE775" i="5"/>
  <c r="AE776" i="5"/>
  <c r="AE777" i="5"/>
  <c r="AE778" i="5"/>
  <c r="AE779" i="5"/>
  <c r="AE780" i="5"/>
  <c r="AE781" i="5"/>
  <c r="AE782" i="5"/>
  <c r="AE783" i="5"/>
  <c r="AE784" i="5"/>
  <c r="AE785" i="5"/>
  <c r="AE786" i="5"/>
  <c r="AE787" i="5"/>
  <c r="AE788" i="5"/>
  <c r="AE789" i="5"/>
  <c r="AE790" i="5"/>
  <c r="AE791" i="5"/>
  <c r="AE792" i="5"/>
  <c r="AE793" i="5"/>
  <c r="AE794" i="5"/>
  <c r="AE795" i="5"/>
  <c r="AE796" i="5"/>
  <c r="AE797" i="5"/>
  <c r="AE798" i="5"/>
  <c r="AE799" i="5"/>
  <c r="AE800" i="5"/>
  <c r="AE801" i="5"/>
  <c r="AE802" i="5"/>
  <c r="AE803" i="5"/>
  <c r="AE804" i="5"/>
  <c r="AE805" i="5"/>
  <c r="AE806" i="5"/>
  <c r="AE807" i="5"/>
  <c r="AE808" i="5"/>
  <c r="AE809" i="5"/>
  <c r="AE810" i="5"/>
  <c r="AE811" i="5"/>
  <c r="AE812" i="5"/>
  <c r="AE813" i="5"/>
  <c r="AE814" i="5"/>
  <c r="AE815" i="5"/>
  <c r="AE816" i="5"/>
  <c r="AE817" i="5"/>
  <c r="AE818" i="5"/>
  <c r="AE819" i="5"/>
  <c r="AE820" i="5"/>
  <c r="AE821" i="5"/>
  <c r="AE822" i="5"/>
  <c r="AE823" i="5"/>
  <c r="AE824" i="5"/>
  <c r="AE825" i="5"/>
  <c r="AE826" i="5"/>
  <c r="AE827" i="5"/>
  <c r="AE828" i="5"/>
  <c r="AE829" i="5"/>
  <c r="AE830" i="5"/>
  <c r="AE831" i="5"/>
  <c r="AE832" i="5"/>
  <c r="AE833" i="5"/>
  <c r="AE834" i="5"/>
  <c r="AE835" i="5"/>
  <c r="AE836" i="5"/>
  <c r="AE837" i="5"/>
  <c r="AE838" i="5"/>
  <c r="AE839" i="5"/>
  <c r="AE840" i="5"/>
  <c r="AE841" i="5"/>
  <c r="AE842" i="5"/>
  <c r="AE843" i="5"/>
  <c r="AE844" i="5"/>
  <c r="AE845" i="5"/>
  <c r="AE846" i="5"/>
  <c r="AE847" i="5"/>
  <c r="AE848" i="5"/>
  <c r="AE849" i="5"/>
  <c r="AE850" i="5"/>
  <c r="AE851" i="5"/>
  <c r="AE852" i="5"/>
  <c r="AE853" i="5"/>
  <c r="AE854" i="5"/>
  <c r="AE855" i="5"/>
  <c r="AE856" i="5"/>
  <c r="AE857" i="5"/>
  <c r="AE858" i="5"/>
  <c r="AE859" i="5"/>
  <c r="AE860" i="5"/>
  <c r="AE861" i="5"/>
  <c r="AE862" i="5"/>
  <c r="AE863" i="5"/>
  <c r="AE864" i="5"/>
  <c r="AE865" i="5"/>
  <c r="AE866" i="5"/>
  <c r="AE867" i="5"/>
  <c r="AE868" i="5"/>
  <c r="AE869" i="5"/>
  <c r="AE870" i="5"/>
  <c r="AE871" i="5"/>
  <c r="AE872" i="5"/>
  <c r="AE873" i="5"/>
  <c r="AE874" i="5"/>
  <c r="AE875" i="5"/>
  <c r="AE876" i="5"/>
  <c r="AE877" i="5"/>
  <c r="AE878" i="5"/>
  <c r="AE879" i="5"/>
  <c r="AE880" i="5"/>
  <c r="AE881" i="5"/>
  <c r="AE882" i="5"/>
  <c r="AE883" i="5"/>
  <c r="AE884" i="5"/>
  <c r="AE885" i="5"/>
  <c r="AE886" i="5"/>
  <c r="AE887" i="5"/>
  <c r="AE888" i="5"/>
  <c r="AE889" i="5"/>
  <c r="AE890" i="5"/>
  <c r="AE891" i="5"/>
  <c r="AE892" i="5"/>
  <c r="AE893" i="5"/>
  <c r="AE894" i="5"/>
  <c r="AE895" i="5"/>
  <c r="AE896" i="5"/>
  <c r="AE897" i="5"/>
  <c r="AE898" i="5"/>
  <c r="AE899" i="5"/>
  <c r="AE900" i="5"/>
  <c r="AE901" i="5"/>
  <c r="AE902" i="5"/>
  <c r="AE903" i="5"/>
  <c r="AE904" i="5"/>
  <c r="AE905" i="5"/>
  <c r="AE906" i="5"/>
  <c r="AE907" i="5"/>
  <c r="AE908" i="5"/>
  <c r="AE909" i="5"/>
  <c r="AE910" i="5"/>
  <c r="AE911" i="5"/>
  <c r="AE912" i="5"/>
  <c r="AE913" i="5"/>
  <c r="AE914" i="5"/>
  <c r="AE915" i="5"/>
  <c r="AE916" i="5"/>
  <c r="AE917" i="5"/>
  <c r="AE918" i="5"/>
  <c r="AE919" i="5"/>
  <c r="AE920" i="5"/>
  <c r="AE921" i="5"/>
  <c r="AE922" i="5"/>
  <c r="AE923" i="5"/>
  <c r="AE924" i="5"/>
  <c r="AE925" i="5"/>
  <c r="AE926" i="5"/>
  <c r="AE927" i="5"/>
  <c r="AE928" i="5"/>
  <c r="AE929" i="5"/>
  <c r="AE930" i="5"/>
  <c r="AE931" i="5"/>
  <c r="AE932" i="5"/>
  <c r="AE933" i="5"/>
  <c r="AE934" i="5"/>
  <c r="AE935" i="5"/>
  <c r="AE936" i="5"/>
  <c r="AE937" i="5"/>
  <c r="AE938" i="5"/>
  <c r="AE939" i="5"/>
  <c r="AE940" i="5"/>
  <c r="AE941" i="5"/>
  <c r="AE942" i="5"/>
  <c r="AE943" i="5"/>
  <c r="AE944" i="5"/>
  <c r="AE945" i="5"/>
  <c r="AE946" i="5"/>
  <c r="AE947" i="5"/>
  <c r="AE948" i="5"/>
  <c r="AE949" i="5"/>
  <c r="AE950" i="5"/>
  <c r="AE951" i="5"/>
  <c r="AE952" i="5"/>
  <c r="AE953" i="5"/>
  <c r="AE954" i="5"/>
  <c r="AE955" i="5"/>
  <c r="AE956" i="5"/>
  <c r="AE957" i="5"/>
  <c r="AE958" i="5"/>
  <c r="AE959" i="5"/>
  <c r="AE960" i="5"/>
  <c r="AE961" i="5"/>
  <c r="AE962" i="5"/>
  <c r="AE963" i="5"/>
  <c r="AE964" i="5"/>
  <c r="AE965" i="5"/>
  <c r="AE966" i="5"/>
  <c r="AE967" i="5"/>
  <c r="AE968" i="5"/>
  <c r="AE969" i="5"/>
  <c r="AE970" i="5"/>
  <c r="AE971" i="5"/>
  <c r="AE972" i="5"/>
  <c r="AE973" i="5"/>
  <c r="AE974" i="5"/>
  <c r="AE975" i="5"/>
  <c r="AE976" i="5"/>
  <c r="AE977" i="5"/>
  <c r="AE978" i="5"/>
  <c r="AE979" i="5"/>
  <c r="AE980" i="5"/>
  <c r="AE981" i="5"/>
  <c r="AE982" i="5"/>
  <c r="AE983" i="5"/>
  <c r="AE984" i="5"/>
  <c r="AE985" i="5"/>
  <c r="AE986" i="5"/>
  <c r="AE987" i="5"/>
  <c r="AE988" i="5"/>
  <c r="AE989" i="5"/>
  <c r="AE990" i="5"/>
  <c r="AE991" i="5"/>
  <c r="AE992" i="5"/>
  <c r="AE993" i="5"/>
  <c r="AE994" i="5"/>
  <c r="AE995" i="5"/>
  <c r="AE996" i="5"/>
  <c r="AE997" i="5"/>
  <c r="AE998" i="5"/>
  <c r="AE999" i="5"/>
  <c r="AE1000"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AD307" i="5"/>
  <c r="AD308" i="5"/>
  <c r="AD309" i="5"/>
  <c r="AD310" i="5"/>
  <c r="AD311" i="5"/>
  <c r="AD312" i="5"/>
  <c r="AD313" i="5"/>
  <c r="AD314" i="5"/>
  <c r="AD315" i="5"/>
  <c r="AD316" i="5"/>
  <c r="AD317" i="5"/>
  <c r="AD318" i="5"/>
  <c r="AD319" i="5"/>
  <c r="AD320" i="5"/>
  <c r="AD321" i="5"/>
  <c r="AD322" i="5"/>
  <c r="AD323" i="5"/>
  <c r="AD324" i="5"/>
  <c r="AD325" i="5"/>
  <c r="AD326" i="5"/>
  <c r="AD327" i="5"/>
  <c r="AD328" i="5"/>
  <c r="AD329" i="5"/>
  <c r="AD330" i="5"/>
  <c r="AD331" i="5"/>
  <c r="AD332" i="5"/>
  <c r="AD333" i="5"/>
  <c r="AD334" i="5"/>
  <c r="AD335" i="5"/>
  <c r="AD336" i="5"/>
  <c r="AD337" i="5"/>
  <c r="AD338" i="5"/>
  <c r="AD339" i="5"/>
  <c r="AD340" i="5"/>
  <c r="AD341" i="5"/>
  <c r="AD342" i="5"/>
  <c r="AD343" i="5"/>
  <c r="AD344" i="5"/>
  <c r="AD345" i="5"/>
  <c r="AD346" i="5"/>
  <c r="AD347" i="5"/>
  <c r="AD348" i="5"/>
  <c r="AD349" i="5"/>
  <c r="AD350" i="5"/>
  <c r="AD351" i="5"/>
  <c r="AD352" i="5"/>
  <c r="AD353" i="5"/>
  <c r="AD354" i="5"/>
  <c r="AD355" i="5"/>
  <c r="AD356" i="5"/>
  <c r="AD357" i="5"/>
  <c r="AD358" i="5"/>
  <c r="AD359" i="5"/>
  <c r="AD360" i="5"/>
  <c r="AD361" i="5"/>
  <c r="AD362" i="5"/>
  <c r="AD363" i="5"/>
  <c r="AD364" i="5"/>
  <c r="AD365" i="5"/>
  <c r="AD366" i="5"/>
  <c r="AD367" i="5"/>
  <c r="AD368" i="5"/>
  <c r="AD369" i="5"/>
  <c r="AD370" i="5"/>
  <c r="AD371" i="5"/>
  <c r="AD372" i="5"/>
  <c r="AD373" i="5"/>
  <c r="AD374" i="5"/>
  <c r="AD375" i="5"/>
  <c r="AD376" i="5"/>
  <c r="AD377" i="5"/>
  <c r="AD378" i="5"/>
  <c r="AD379" i="5"/>
  <c r="AD380" i="5"/>
  <c r="AD381" i="5"/>
  <c r="AD382" i="5"/>
  <c r="AD383" i="5"/>
  <c r="AD384" i="5"/>
  <c r="AD385" i="5"/>
  <c r="AD386" i="5"/>
  <c r="AD387" i="5"/>
  <c r="AD388" i="5"/>
  <c r="AD389" i="5"/>
  <c r="AD390" i="5"/>
  <c r="AD391" i="5"/>
  <c r="AD392" i="5"/>
  <c r="AD393" i="5"/>
  <c r="AD394" i="5"/>
  <c r="AD395" i="5"/>
  <c r="AD396" i="5"/>
  <c r="AD397" i="5"/>
  <c r="AD398" i="5"/>
  <c r="AD399" i="5"/>
  <c r="AD400" i="5"/>
  <c r="AD401" i="5"/>
  <c r="AD402" i="5"/>
  <c r="AD403" i="5"/>
  <c r="AD404" i="5"/>
  <c r="AD405" i="5"/>
  <c r="AD406" i="5"/>
  <c r="AD407" i="5"/>
  <c r="AD408" i="5"/>
  <c r="AD409" i="5"/>
  <c r="AD410" i="5"/>
  <c r="AD411" i="5"/>
  <c r="AD412" i="5"/>
  <c r="AD413" i="5"/>
  <c r="AD414" i="5"/>
  <c r="AD415" i="5"/>
  <c r="AD416" i="5"/>
  <c r="AD417" i="5"/>
  <c r="AD418" i="5"/>
  <c r="AD419" i="5"/>
  <c r="AD420" i="5"/>
  <c r="AD421" i="5"/>
  <c r="AD422" i="5"/>
  <c r="AD423" i="5"/>
  <c r="AD424" i="5"/>
  <c r="AD425" i="5"/>
  <c r="AD426" i="5"/>
  <c r="AD427" i="5"/>
  <c r="AD428" i="5"/>
  <c r="AD429" i="5"/>
  <c r="AD430" i="5"/>
  <c r="AD431" i="5"/>
  <c r="AD432" i="5"/>
  <c r="AD433" i="5"/>
  <c r="AD434" i="5"/>
  <c r="AD435" i="5"/>
  <c r="AD436" i="5"/>
  <c r="AD437" i="5"/>
  <c r="AD438" i="5"/>
  <c r="AD439" i="5"/>
  <c r="AD440" i="5"/>
  <c r="AD441" i="5"/>
  <c r="AD442" i="5"/>
  <c r="AD443" i="5"/>
  <c r="AD444" i="5"/>
  <c r="AD445" i="5"/>
  <c r="AD446" i="5"/>
  <c r="AD447" i="5"/>
  <c r="AD448" i="5"/>
  <c r="AD449" i="5"/>
  <c r="AD450" i="5"/>
  <c r="AD451" i="5"/>
  <c r="AD452" i="5"/>
  <c r="AD453" i="5"/>
  <c r="AD454" i="5"/>
  <c r="AD455" i="5"/>
  <c r="AD456" i="5"/>
  <c r="AD457" i="5"/>
  <c r="AD458" i="5"/>
  <c r="AD459" i="5"/>
  <c r="AD460" i="5"/>
  <c r="AD461" i="5"/>
  <c r="AD462" i="5"/>
  <c r="AD463" i="5"/>
  <c r="AD464" i="5"/>
  <c r="AD465" i="5"/>
  <c r="AD466" i="5"/>
  <c r="AD467" i="5"/>
  <c r="AD468" i="5"/>
  <c r="AD469" i="5"/>
  <c r="AD470" i="5"/>
  <c r="AD471" i="5"/>
  <c r="AD472" i="5"/>
  <c r="AD473" i="5"/>
  <c r="AD474" i="5"/>
  <c r="AD475" i="5"/>
  <c r="AD476" i="5"/>
  <c r="AD477" i="5"/>
  <c r="AD478" i="5"/>
  <c r="AD479" i="5"/>
  <c r="AD480" i="5"/>
  <c r="AD481" i="5"/>
  <c r="AD482" i="5"/>
  <c r="AD483" i="5"/>
  <c r="AD484" i="5"/>
  <c r="AD485" i="5"/>
  <c r="AD486" i="5"/>
  <c r="AD487" i="5"/>
  <c r="AD488" i="5"/>
  <c r="AD489" i="5"/>
  <c r="AD490" i="5"/>
  <c r="AD491" i="5"/>
  <c r="AD492" i="5"/>
  <c r="AD493" i="5"/>
  <c r="AD494" i="5"/>
  <c r="AD495" i="5"/>
  <c r="AD496" i="5"/>
  <c r="AD497" i="5"/>
  <c r="AD498" i="5"/>
  <c r="AD499" i="5"/>
  <c r="AD500" i="5"/>
  <c r="AD501" i="5"/>
  <c r="AD502" i="5"/>
  <c r="AD503" i="5"/>
  <c r="AD504" i="5"/>
  <c r="AD505" i="5"/>
  <c r="AD506" i="5"/>
  <c r="AD507" i="5"/>
  <c r="AD508" i="5"/>
  <c r="AD509" i="5"/>
  <c r="AD510" i="5"/>
  <c r="AD511" i="5"/>
  <c r="AD512" i="5"/>
  <c r="AD513" i="5"/>
  <c r="AD514" i="5"/>
  <c r="AD515" i="5"/>
  <c r="AD516" i="5"/>
  <c r="AD517" i="5"/>
  <c r="AD518" i="5"/>
  <c r="AD519" i="5"/>
  <c r="AD520" i="5"/>
  <c r="AD521" i="5"/>
  <c r="AD522" i="5"/>
  <c r="AD523" i="5"/>
  <c r="AD524" i="5"/>
  <c r="AD525" i="5"/>
  <c r="AD526" i="5"/>
  <c r="AD527" i="5"/>
  <c r="AD528" i="5"/>
  <c r="AD529" i="5"/>
  <c r="AD530" i="5"/>
  <c r="AD531" i="5"/>
  <c r="AD532" i="5"/>
  <c r="AD533" i="5"/>
  <c r="AD534" i="5"/>
  <c r="AD535" i="5"/>
  <c r="AD536" i="5"/>
  <c r="AD537" i="5"/>
  <c r="AD538" i="5"/>
  <c r="AD539" i="5"/>
  <c r="AD540" i="5"/>
  <c r="AD541" i="5"/>
  <c r="AD542" i="5"/>
  <c r="AD543" i="5"/>
  <c r="AD544" i="5"/>
  <c r="AD545" i="5"/>
  <c r="AD546" i="5"/>
  <c r="AD547" i="5"/>
  <c r="AD548" i="5"/>
  <c r="AD549" i="5"/>
  <c r="AD550" i="5"/>
  <c r="AD551" i="5"/>
  <c r="AD552" i="5"/>
  <c r="AD553" i="5"/>
  <c r="AD554" i="5"/>
  <c r="AD555" i="5"/>
  <c r="AD556" i="5"/>
  <c r="AD557" i="5"/>
  <c r="AD558" i="5"/>
  <c r="AD559" i="5"/>
  <c r="AD560" i="5"/>
  <c r="AD561" i="5"/>
  <c r="AD562" i="5"/>
  <c r="AD563" i="5"/>
  <c r="AD564" i="5"/>
  <c r="AD565" i="5"/>
  <c r="AD566" i="5"/>
  <c r="AD567" i="5"/>
  <c r="AD568" i="5"/>
  <c r="AD569" i="5"/>
  <c r="AD570" i="5"/>
  <c r="AD571" i="5"/>
  <c r="AD572" i="5"/>
  <c r="AD573" i="5"/>
  <c r="AD574" i="5"/>
  <c r="AD575" i="5"/>
  <c r="AD576" i="5"/>
  <c r="AD577" i="5"/>
  <c r="AD578" i="5"/>
  <c r="AD579" i="5"/>
  <c r="AD580" i="5"/>
  <c r="AD581" i="5"/>
  <c r="AD582" i="5"/>
  <c r="AD583" i="5"/>
  <c r="AD584" i="5"/>
  <c r="AD585" i="5"/>
  <c r="AD586" i="5"/>
  <c r="AD587" i="5"/>
  <c r="AD588" i="5"/>
  <c r="AD589" i="5"/>
  <c r="AD590" i="5"/>
  <c r="AD591" i="5"/>
  <c r="AD592" i="5"/>
  <c r="AD593" i="5"/>
  <c r="AD594" i="5"/>
  <c r="AD595" i="5"/>
  <c r="AD596" i="5"/>
  <c r="AD597" i="5"/>
  <c r="AD598" i="5"/>
  <c r="AD599" i="5"/>
  <c r="AD600" i="5"/>
  <c r="AD601" i="5"/>
  <c r="AD602" i="5"/>
  <c r="AD603" i="5"/>
  <c r="AD604" i="5"/>
  <c r="AD605" i="5"/>
  <c r="AD606" i="5"/>
  <c r="AD607" i="5"/>
  <c r="AD608" i="5"/>
  <c r="AD609" i="5"/>
  <c r="AD610" i="5"/>
  <c r="AD611" i="5"/>
  <c r="AD612" i="5"/>
  <c r="AD613" i="5"/>
  <c r="AD614" i="5"/>
  <c r="AD615" i="5"/>
  <c r="AD616" i="5"/>
  <c r="AD617" i="5"/>
  <c r="AD618" i="5"/>
  <c r="AD619" i="5"/>
  <c r="AD620" i="5"/>
  <c r="AD621" i="5"/>
  <c r="AD622" i="5"/>
  <c r="AD623" i="5"/>
  <c r="AD624" i="5"/>
  <c r="AD625" i="5"/>
  <c r="AD626" i="5"/>
  <c r="AD627" i="5"/>
  <c r="AD628" i="5"/>
  <c r="AD629" i="5"/>
  <c r="AD630" i="5"/>
  <c r="AD631" i="5"/>
  <c r="AD632" i="5"/>
  <c r="AD633" i="5"/>
  <c r="AD634" i="5"/>
  <c r="AD635" i="5"/>
  <c r="AD636" i="5"/>
  <c r="AD637" i="5"/>
  <c r="AD638" i="5"/>
  <c r="AD639" i="5"/>
  <c r="AD640" i="5"/>
  <c r="AD641" i="5"/>
  <c r="AD642" i="5"/>
  <c r="AD643" i="5"/>
  <c r="AD644" i="5"/>
  <c r="AD645" i="5"/>
  <c r="AD646" i="5"/>
  <c r="AD647" i="5"/>
  <c r="AD648" i="5"/>
  <c r="AD649" i="5"/>
  <c r="AD650" i="5"/>
  <c r="AD651" i="5"/>
  <c r="AD652" i="5"/>
  <c r="AD653" i="5"/>
  <c r="AD654" i="5"/>
  <c r="AD655" i="5"/>
  <c r="AD656" i="5"/>
  <c r="AD657" i="5"/>
  <c r="AD658" i="5"/>
  <c r="AD659" i="5"/>
  <c r="AD660" i="5"/>
  <c r="AD661" i="5"/>
  <c r="AD662" i="5"/>
  <c r="AD663" i="5"/>
  <c r="AD664" i="5"/>
  <c r="AD665" i="5"/>
  <c r="AD666" i="5"/>
  <c r="AD667" i="5"/>
  <c r="AD668" i="5"/>
  <c r="AD669" i="5"/>
  <c r="AD670" i="5"/>
  <c r="AD671" i="5"/>
  <c r="AD672" i="5"/>
  <c r="AD673" i="5"/>
  <c r="AD674" i="5"/>
  <c r="AD675" i="5"/>
  <c r="AD676" i="5"/>
  <c r="AD677" i="5"/>
  <c r="AD678" i="5"/>
  <c r="AD679" i="5"/>
  <c r="AD680" i="5"/>
  <c r="AD681" i="5"/>
  <c r="AD682" i="5"/>
  <c r="AD683" i="5"/>
  <c r="AD684" i="5"/>
  <c r="AD685" i="5"/>
  <c r="AD686" i="5"/>
  <c r="AD687" i="5"/>
  <c r="AD688" i="5"/>
  <c r="AD689" i="5"/>
  <c r="AD690" i="5"/>
  <c r="AD691" i="5"/>
  <c r="AD692" i="5"/>
  <c r="AD693" i="5"/>
  <c r="AD694" i="5"/>
  <c r="AD695" i="5"/>
  <c r="AD696" i="5"/>
  <c r="AD697" i="5"/>
  <c r="AD698" i="5"/>
  <c r="AD699" i="5"/>
  <c r="AD700" i="5"/>
  <c r="AD701" i="5"/>
  <c r="AD702" i="5"/>
  <c r="AD703" i="5"/>
  <c r="AD704" i="5"/>
  <c r="AD705" i="5"/>
  <c r="AD706" i="5"/>
  <c r="AD707" i="5"/>
  <c r="AD708" i="5"/>
  <c r="AD709" i="5"/>
  <c r="AD710" i="5"/>
  <c r="AD711" i="5"/>
  <c r="AD712" i="5"/>
  <c r="AD713" i="5"/>
  <c r="AD714" i="5"/>
  <c r="AD715" i="5"/>
  <c r="AD716" i="5"/>
  <c r="AD717" i="5"/>
  <c r="AD718" i="5"/>
  <c r="AD719" i="5"/>
  <c r="AD720" i="5"/>
  <c r="AD721" i="5"/>
  <c r="AD722" i="5"/>
  <c r="AD723" i="5"/>
  <c r="AD724" i="5"/>
  <c r="AD725" i="5"/>
  <c r="AD726" i="5"/>
  <c r="AD727" i="5"/>
  <c r="AD728" i="5"/>
  <c r="AD729" i="5"/>
  <c r="AD730" i="5"/>
  <c r="AD731" i="5"/>
  <c r="AD732" i="5"/>
  <c r="AD733" i="5"/>
  <c r="AD734" i="5"/>
  <c r="AD735" i="5"/>
  <c r="AD736" i="5"/>
  <c r="AD737" i="5"/>
  <c r="AD738" i="5"/>
  <c r="AD739" i="5"/>
  <c r="AD740" i="5"/>
  <c r="AD741" i="5"/>
  <c r="AD742" i="5"/>
  <c r="AD743" i="5"/>
  <c r="AD744" i="5"/>
  <c r="AD745" i="5"/>
  <c r="AD746" i="5"/>
  <c r="AD747" i="5"/>
  <c r="AD748" i="5"/>
  <c r="AD749" i="5"/>
  <c r="AD750" i="5"/>
  <c r="AD751" i="5"/>
  <c r="AD752" i="5"/>
  <c r="AD753" i="5"/>
  <c r="AD754" i="5"/>
  <c r="AD755" i="5"/>
  <c r="AD756" i="5"/>
  <c r="AD757" i="5"/>
  <c r="AD758" i="5"/>
  <c r="AD759" i="5"/>
  <c r="AD760" i="5"/>
  <c r="AD761" i="5"/>
  <c r="AD762" i="5"/>
  <c r="AD763" i="5"/>
  <c r="AD764" i="5"/>
  <c r="AD765" i="5"/>
  <c r="AD766" i="5"/>
  <c r="AD767" i="5"/>
  <c r="AD768" i="5"/>
  <c r="AD769" i="5"/>
  <c r="AD770" i="5"/>
  <c r="AD771" i="5"/>
  <c r="AD772" i="5"/>
  <c r="AD773" i="5"/>
  <c r="AD774" i="5"/>
  <c r="AD775" i="5"/>
  <c r="AD776" i="5"/>
  <c r="AD777" i="5"/>
  <c r="AD778" i="5"/>
  <c r="AD779" i="5"/>
  <c r="AD780" i="5"/>
  <c r="AD781" i="5"/>
  <c r="AD782" i="5"/>
  <c r="AD783" i="5"/>
  <c r="AD784" i="5"/>
  <c r="AD785" i="5"/>
  <c r="AD786" i="5"/>
  <c r="AD787" i="5"/>
  <c r="AD788" i="5"/>
  <c r="AD789" i="5"/>
  <c r="AD790" i="5"/>
  <c r="AD791" i="5"/>
  <c r="AD792" i="5"/>
  <c r="AD793" i="5"/>
  <c r="AD794" i="5"/>
  <c r="AD795" i="5"/>
  <c r="AD796" i="5"/>
  <c r="AD797" i="5"/>
  <c r="AD798" i="5"/>
  <c r="AD799" i="5"/>
  <c r="AD800" i="5"/>
  <c r="AD801" i="5"/>
  <c r="AD802" i="5"/>
  <c r="AD803" i="5"/>
  <c r="AD804" i="5"/>
  <c r="AD805" i="5"/>
  <c r="AD806" i="5"/>
  <c r="AD807" i="5"/>
  <c r="AD808" i="5"/>
  <c r="AD809" i="5"/>
  <c r="AD810" i="5"/>
  <c r="AD811" i="5"/>
  <c r="AD812" i="5"/>
  <c r="AD813" i="5"/>
  <c r="AD814" i="5"/>
  <c r="AD815" i="5"/>
  <c r="AD816" i="5"/>
  <c r="AD817" i="5"/>
  <c r="AD818" i="5"/>
  <c r="AD819" i="5"/>
  <c r="AD820" i="5"/>
  <c r="AD821" i="5"/>
  <c r="AD822" i="5"/>
  <c r="AD823" i="5"/>
  <c r="AD824" i="5"/>
  <c r="AD825" i="5"/>
  <c r="AD826" i="5"/>
  <c r="AD827" i="5"/>
  <c r="AD828" i="5"/>
  <c r="AD829" i="5"/>
  <c r="AD830" i="5"/>
  <c r="AD831" i="5"/>
  <c r="AD832" i="5"/>
  <c r="AD833" i="5"/>
  <c r="AD834" i="5"/>
  <c r="AD835" i="5"/>
  <c r="AD836" i="5"/>
  <c r="AD837" i="5"/>
  <c r="AD838" i="5"/>
  <c r="AD839" i="5"/>
  <c r="AD840" i="5"/>
  <c r="AD841" i="5"/>
  <c r="AD842" i="5"/>
  <c r="AD843" i="5"/>
  <c r="AD844" i="5"/>
  <c r="AD845" i="5"/>
  <c r="AD846" i="5"/>
  <c r="AD847" i="5"/>
  <c r="AD848" i="5"/>
  <c r="AD849" i="5"/>
  <c r="AD850" i="5"/>
  <c r="AD851" i="5"/>
  <c r="AD852" i="5"/>
  <c r="AD853" i="5"/>
  <c r="AD854" i="5"/>
  <c r="AD855" i="5"/>
  <c r="AD856" i="5"/>
  <c r="AD857" i="5"/>
  <c r="AD858" i="5"/>
  <c r="AD859" i="5"/>
  <c r="AD860" i="5"/>
  <c r="AD861" i="5"/>
  <c r="AD862" i="5"/>
  <c r="AD863" i="5"/>
  <c r="AD864" i="5"/>
  <c r="AD865" i="5"/>
  <c r="AD866" i="5"/>
  <c r="AD867" i="5"/>
  <c r="AD868" i="5"/>
  <c r="AD869" i="5"/>
  <c r="AD870" i="5"/>
  <c r="AD871" i="5"/>
  <c r="AD872" i="5"/>
  <c r="AD873" i="5"/>
  <c r="AD874" i="5"/>
  <c r="AD875" i="5"/>
  <c r="AD876" i="5"/>
  <c r="AD877" i="5"/>
  <c r="AD878" i="5"/>
  <c r="AD879" i="5"/>
  <c r="AD880" i="5"/>
  <c r="AD881" i="5"/>
  <c r="AD882" i="5"/>
  <c r="AD883" i="5"/>
  <c r="AD884" i="5"/>
  <c r="AD885" i="5"/>
  <c r="AD886" i="5"/>
  <c r="AD887" i="5"/>
  <c r="AD888" i="5"/>
  <c r="AD889" i="5"/>
  <c r="AD890" i="5"/>
  <c r="AD891" i="5"/>
  <c r="AD892" i="5"/>
  <c r="AD893" i="5"/>
  <c r="AD894" i="5"/>
  <c r="AD895" i="5"/>
  <c r="AD896" i="5"/>
  <c r="AD897" i="5"/>
  <c r="AD898" i="5"/>
  <c r="AD899" i="5"/>
  <c r="AD900" i="5"/>
  <c r="AD901" i="5"/>
  <c r="AD902" i="5"/>
  <c r="AD903" i="5"/>
  <c r="AD904" i="5"/>
  <c r="AD905" i="5"/>
  <c r="AD906" i="5"/>
  <c r="AD907" i="5"/>
  <c r="AD908" i="5"/>
  <c r="AD909" i="5"/>
  <c r="AD910" i="5"/>
  <c r="AD911" i="5"/>
  <c r="AD912" i="5"/>
  <c r="AD913" i="5"/>
  <c r="AD914" i="5"/>
  <c r="AD915" i="5"/>
  <c r="AD916" i="5"/>
  <c r="AD917" i="5"/>
  <c r="AD918" i="5"/>
  <c r="AD919" i="5"/>
  <c r="AD920" i="5"/>
  <c r="AD921" i="5"/>
  <c r="AD922" i="5"/>
  <c r="AD923" i="5"/>
  <c r="AD924" i="5"/>
  <c r="AD925" i="5"/>
  <c r="AD926" i="5"/>
  <c r="AD927" i="5"/>
  <c r="AD928" i="5"/>
  <c r="AD929" i="5"/>
  <c r="AD930" i="5"/>
  <c r="AD931" i="5"/>
  <c r="AD932" i="5"/>
  <c r="AD933" i="5"/>
  <c r="AD934" i="5"/>
  <c r="AD935" i="5"/>
  <c r="AD936" i="5"/>
  <c r="AD937" i="5"/>
  <c r="AD938" i="5"/>
  <c r="AD939" i="5"/>
  <c r="AD940" i="5"/>
  <c r="AD941" i="5"/>
  <c r="AD942" i="5"/>
  <c r="AD943" i="5"/>
  <c r="AD944" i="5"/>
  <c r="AD945" i="5"/>
  <c r="AD946" i="5"/>
  <c r="AD947" i="5"/>
  <c r="AD948" i="5"/>
  <c r="AD949" i="5"/>
  <c r="AD950" i="5"/>
  <c r="AD951" i="5"/>
  <c r="AD952" i="5"/>
  <c r="AD953" i="5"/>
  <c r="AD954" i="5"/>
  <c r="AD955" i="5"/>
  <c r="AD956" i="5"/>
  <c r="AD957" i="5"/>
  <c r="AD958" i="5"/>
  <c r="AD959" i="5"/>
  <c r="AD960" i="5"/>
  <c r="AD961" i="5"/>
  <c r="AD962" i="5"/>
  <c r="AD963" i="5"/>
  <c r="AD964" i="5"/>
  <c r="AD965" i="5"/>
  <c r="AD966" i="5"/>
  <c r="AD967" i="5"/>
  <c r="AD968" i="5"/>
  <c r="AD969" i="5"/>
  <c r="AD970" i="5"/>
  <c r="AD971" i="5"/>
  <c r="AD972" i="5"/>
  <c r="AD973" i="5"/>
  <c r="AD974" i="5"/>
  <c r="AD975" i="5"/>
  <c r="AD976" i="5"/>
  <c r="AD977" i="5"/>
  <c r="AD978" i="5"/>
  <c r="AD979" i="5"/>
  <c r="AD980" i="5"/>
  <c r="AD981" i="5"/>
  <c r="AD982" i="5"/>
  <c r="AD983" i="5"/>
  <c r="AD984" i="5"/>
  <c r="AD985" i="5"/>
  <c r="AD986" i="5"/>
  <c r="AD987" i="5"/>
  <c r="AD988" i="5"/>
  <c r="AD989" i="5"/>
  <c r="AD990" i="5"/>
  <c r="AD991" i="5"/>
  <c r="AD992" i="5"/>
  <c r="AD993" i="5"/>
  <c r="AD994" i="5"/>
  <c r="AD995" i="5"/>
  <c r="AD996" i="5"/>
  <c r="AD997" i="5"/>
  <c r="AD998" i="5"/>
  <c r="AD999" i="5"/>
  <c r="AD1000" i="5"/>
  <c r="AC6" i="5"/>
  <c r="AE6" i="5" s="1"/>
  <c r="AH6" i="5" s="1"/>
  <c r="AC7" i="5"/>
  <c r="AE7" i="5" s="1"/>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AC185" i="5"/>
  <c r="AC186" i="5"/>
  <c r="AC187" i="5"/>
  <c r="AC188" i="5"/>
  <c r="AC189" i="5"/>
  <c r="AC190" i="5"/>
  <c r="AC191" i="5"/>
  <c r="AC192" i="5"/>
  <c r="AC193" i="5"/>
  <c r="AC194" i="5"/>
  <c r="AC195" i="5"/>
  <c r="AC196" i="5"/>
  <c r="AC197" i="5"/>
  <c r="AC198" i="5"/>
  <c r="AC199" i="5"/>
  <c r="AC200" i="5"/>
  <c r="AC201" i="5"/>
  <c r="AC202" i="5"/>
  <c r="AC203" i="5"/>
  <c r="AC204" i="5"/>
  <c r="AC205" i="5"/>
  <c r="AC206"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C264" i="5"/>
  <c r="AC265" i="5"/>
  <c r="AC266" i="5"/>
  <c r="AC267" i="5"/>
  <c r="AC268" i="5"/>
  <c r="AC269" i="5"/>
  <c r="AC270" i="5"/>
  <c r="AC271" i="5"/>
  <c r="AC272" i="5"/>
  <c r="AC273" i="5"/>
  <c r="AC274" i="5"/>
  <c r="AC275" i="5"/>
  <c r="AC276" i="5"/>
  <c r="AC277" i="5"/>
  <c r="AC278" i="5"/>
  <c r="AC279" i="5"/>
  <c r="AC280" i="5"/>
  <c r="AC281" i="5"/>
  <c r="AC282" i="5"/>
  <c r="AC283" i="5"/>
  <c r="AC284" i="5"/>
  <c r="AC285" i="5"/>
  <c r="AC286" i="5"/>
  <c r="AC287" i="5"/>
  <c r="AC288" i="5"/>
  <c r="AC289" i="5"/>
  <c r="AC290" i="5"/>
  <c r="AC291" i="5"/>
  <c r="AC292" i="5"/>
  <c r="AC293" i="5"/>
  <c r="AC294" i="5"/>
  <c r="AC295" i="5"/>
  <c r="AC296" i="5"/>
  <c r="AC297" i="5"/>
  <c r="AC298" i="5"/>
  <c r="AC299" i="5"/>
  <c r="AC300" i="5"/>
  <c r="AC301" i="5"/>
  <c r="AC302" i="5"/>
  <c r="AC303" i="5"/>
  <c r="AC304" i="5"/>
  <c r="AC305" i="5"/>
  <c r="AC306" i="5"/>
  <c r="AC307" i="5"/>
  <c r="AC308" i="5"/>
  <c r="AC309" i="5"/>
  <c r="AC310" i="5"/>
  <c r="AC311" i="5"/>
  <c r="AC312" i="5"/>
  <c r="AC313" i="5"/>
  <c r="AC314" i="5"/>
  <c r="AC315" i="5"/>
  <c r="AC316" i="5"/>
  <c r="AC317" i="5"/>
  <c r="AC318" i="5"/>
  <c r="AC319" i="5"/>
  <c r="AC320" i="5"/>
  <c r="AC321" i="5"/>
  <c r="AC322" i="5"/>
  <c r="AC323" i="5"/>
  <c r="AC324" i="5"/>
  <c r="AC325" i="5"/>
  <c r="AC326" i="5"/>
  <c r="AC327" i="5"/>
  <c r="AC328" i="5"/>
  <c r="AC329" i="5"/>
  <c r="AC330" i="5"/>
  <c r="AC331" i="5"/>
  <c r="AC332" i="5"/>
  <c r="AC333" i="5"/>
  <c r="AC334" i="5"/>
  <c r="AC335" i="5"/>
  <c r="AC336" i="5"/>
  <c r="AC337" i="5"/>
  <c r="AC338" i="5"/>
  <c r="AC339" i="5"/>
  <c r="AC340" i="5"/>
  <c r="AC341" i="5"/>
  <c r="AC342" i="5"/>
  <c r="AC343" i="5"/>
  <c r="AC344" i="5"/>
  <c r="AC345" i="5"/>
  <c r="AC346" i="5"/>
  <c r="AC347" i="5"/>
  <c r="AC348" i="5"/>
  <c r="AC349" i="5"/>
  <c r="AC350" i="5"/>
  <c r="AC351" i="5"/>
  <c r="AC352" i="5"/>
  <c r="AC353" i="5"/>
  <c r="AC354" i="5"/>
  <c r="AC355" i="5"/>
  <c r="AC356" i="5"/>
  <c r="AC357" i="5"/>
  <c r="AC358" i="5"/>
  <c r="AC359" i="5"/>
  <c r="AC360" i="5"/>
  <c r="AC361" i="5"/>
  <c r="AC362" i="5"/>
  <c r="AC363" i="5"/>
  <c r="AC364" i="5"/>
  <c r="AC365" i="5"/>
  <c r="AC366" i="5"/>
  <c r="AC367" i="5"/>
  <c r="AC368" i="5"/>
  <c r="AC369" i="5"/>
  <c r="AC370" i="5"/>
  <c r="AC371" i="5"/>
  <c r="AC372" i="5"/>
  <c r="AC373" i="5"/>
  <c r="AC374" i="5"/>
  <c r="AC375" i="5"/>
  <c r="AC376" i="5"/>
  <c r="AC377" i="5"/>
  <c r="AC378" i="5"/>
  <c r="AC379" i="5"/>
  <c r="AC380" i="5"/>
  <c r="AC381" i="5"/>
  <c r="AC382" i="5"/>
  <c r="AC383" i="5"/>
  <c r="AC384" i="5"/>
  <c r="AC385" i="5"/>
  <c r="AC386" i="5"/>
  <c r="AC387" i="5"/>
  <c r="AC388" i="5"/>
  <c r="AC389" i="5"/>
  <c r="AC390" i="5"/>
  <c r="AC391" i="5"/>
  <c r="AC392" i="5"/>
  <c r="AC393" i="5"/>
  <c r="AC394" i="5"/>
  <c r="AC395" i="5"/>
  <c r="AC396" i="5"/>
  <c r="AC397" i="5"/>
  <c r="AC398" i="5"/>
  <c r="AC399" i="5"/>
  <c r="AC400" i="5"/>
  <c r="AC401" i="5"/>
  <c r="AC402" i="5"/>
  <c r="AC403" i="5"/>
  <c r="AC404" i="5"/>
  <c r="AC405" i="5"/>
  <c r="AC406" i="5"/>
  <c r="AC407" i="5"/>
  <c r="AC408" i="5"/>
  <c r="AC409" i="5"/>
  <c r="AC410" i="5"/>
  <c r="AC411" i="5"/>
  <c r="AC412" i="5"/>
  <c r="AC413" i="5"/>
  <c r="AC414" i="5"/>
  <c r="AC415" i="5"/>
  <c r="AC416" i="5"/>
  <c r="AC417" i="5"/>
  <c r="AC418" i="5"/>
  <c r="AC419" i="5"/>
  <c r="AC420" i="5"/>
  <c r="AC421" i="5"/>
  <c r="AC422" i="5"/>
  <c r="AC423" i="5"/>
  <c r="AC424" i="5"/>
  <c r="AC425" i="5"/>
  <c r="AC426" i="5"/>
  <c r="AC427" i="5"/>
  <c r="AC428" i="5"/>
  <c r="AC429" i="5"/>
  <c r="AC430" i="5"/>
  <c r="AC431" i="5"/>
  <c r="AC432" i="5"/>
  <c r="AC433" i="5"/>
  <c r="AC434" i="5"/>
  <c r="AC435" i="5"/>
  <c r="AC436" i="5"/>
  <c r="AC437" i="5"/>
  <c r="AC438" i="5"/>
  <c r="AC439" i="5"/>
  <c r="AC440" i="5"/>
  <c r="AC441" i="5"/>
  <c r="AC442" i="5"/>
  <c r="AC443" i="5"/>
  <c r="AC444" i="5"/>
  <c r="AC445" i="5"/>
  <c r="AC446" i="5"/>
  <c r="AC447" i="5"/>
  <c r="AC448" i="5"/>
  <c r="AC449" i="5"/>
  <c r="AC450" i="5"/>
  <c r="AC451" i="5"/>
  <c r="AC452" i="5"/>
  <c r="AC453" i="5"/>
  <c r="AC454" i="5"/>
  <c r="AC455" i="5"/>
  <c r="AC456" i="5"/>
  <c r="AC457" i="5"/>
  <c r="AC458" i="5"/>
  <c r="AC459" i="5"/>
  <c r="AC460" i="5"/>
  <c r="AC461" i="5"/>
  <c r="AC462" i="5"/>
  <c r="AC463" i="5"/>
  <c r="AC464" i="5"/>
  <c r="AC465" i="5"/>
  <c r="AC466" i="5"/>
  <c r="AC467" i="5"/>
  <c r="AC468" i="5"/>
  <c r="AC469" i="5"/>
  <c r="AC470" i="5"/>
  <c r="AC471" i="5"/>
  <c r="AC472" i="5"/>
  <c r="AC473" i="5"/>
  <c r="AC474" i="5"/>
  <c r="AC475" i="5"/>
  <c r="AC476" i="5"/>
  <c r="AC477" i="5"/>
  <c r="AC478" i="5"/>
  <c r="AC479" i="5"/>
  <c r="AC480" i="5"/>
  <c r="AC481" i="5"/>
  <c r="AC482" i="5"/>
  <c r="AC483" i="5"/>
  <c r="AC484" i="5"/>
  <c r="AC485" i="5"/>
  <c r="AC486" i="5"/>
  <c r="AC487" i="5"/>
  <c r="AC488" i="5"/>
  <c r="AC489" i="5"/>
  <c r="AC490" i="5"/>
  <c r="AC491" i="5"/>
  <c r="AC492" i="5"/>
  <c r="AC493" i="5"/>
  <c r="AC494" i="5"/>
  <c r="AC495" i="5"/>
  <c r="AC496" i="5"/>
  <c r="AC497" i="5"/>
  <c r="AC498" i="5"/>
  <c r="AC499" i="5"/>
  <c r="AC500" i="5"/>
  <c r="AC501" i="5"/>
  <c r="AC502" i="5"/>
  <c r="AC503" i="5"/>
  <c r="AC504" i="5"/>
  <c r="AC505" i="5"/>
  <c r="AC506" i="5"/>
  <c r="AC507" i="5"/>
  <c r="AC508" i="5"/>
  <c r="AC509" i="5"/>
  <c r="AC510" i="5"/>
  <c r="AC511" i="5"/>
  <c r="AC512" i="5"/>
  <c r="AC513" i="5"/>
  <c r="AC514" i="5"/>
  <c r="AC515" i="5"/>
  <c r="AC516" i="5"/>
  <c r="AC517" i="5"/>
  <c r="AC518" i="5"/>
  <c r="AC519" i="5"/>
  <c r="AC520" i="5"/>
  <c r="AC521" i="5"/>
  <c r="AC522" i="5"/>
  <c r="AC523" i="5"/>
  <c r="AC524" i="5"/>
  <c r="AC525" i="5"/>
  <c r="AC526" i="5"/>
  <c r="AC527" i="5"/>
  <c r="AC528" i="5"/>
  <c r="AC529" i="5"/>
  <c r="AC530" i="5"/>
  <c r="AC531" i="5"/>
  <c r="AC532" i="5"/>
  <c r="AC533" i="5"/>
  <c r="AC534" i="5"/>
  <c r="AC535" i="5"/>
  <c r="AC536" i="5"/>
  <c r="AC537" i="5"/>
  <c r="AC538" i="5"/>
  <c r="AC539" i="5"/>
  <c r="AC540" i="5"/>
  <c r="AC541" i="5"/>
  <c r="AC542" i="5"/>
  <c r="AC543" i="5"/>
  <c r="AC544" i="5"/>
  <c r="AC545" i="5"/>
  <c r="AC546" i="5"/>
  <c r="AC547" i="5"/>
  <c r="AC548" i="5"/>
  <c r="AC549" i="5"/>
  <c r="AC550" i="5"/>
  <c r="AC551" i="5"/>
  <c r="AC552" i="5"/>
  <c r="AC553" i="5"/>
  <c r="AC554" i="5"/>
  <c r="AC555" i="5"/>
  <c r="AC556" i="5"/>
  <c r="AC557" i="5"/>
  <c r="AC558" i="5"/>
  <c r="AC559" i="5"/>
  <c r="AC560" i="5"/>
  <c r="AC561" i="5"/>
  <c r="AC562" i="5"/>
  <c r="AC563" i="5"/>
  <c r="AC564" i="5"/>
  <c r="AC565" i="5"/>
  <c r="AC566" i="5"/>
  <c r="AC567" i="5"/>
  <c r="AC568" i="5"/>
  <c r="AC569" i="5"/>
  <c r="AC570" i="5"/>
  <c r="AC571" i="5"/>
  <c r="AC572" i="5"/>
  <c r="AC573" i="5"/>
  <c r="AC574" i="5"/>
  <c r="AC575" i="5"/>
  <c r="AC576" i="5"/>
  <c r="AC577" i="5"/>
  <c r="AC578" i="5"/>
  <c r="AC579" i="5"/>
  <c r="AC580" i="5"/>
  <c r="AC581" i="5"/>
  <c r="AC582" i="5"/>
  <c r="AC583" i="5"/>
  <c r="AC584" i="5"/>
  <c r="AC585" i="5"/>
  <c r="AC586" i="5"/>
  <c r="AC587" i="5"/>
  <c r="AC588" i="5"/>
  <c r="AC589" i="5"/>
  <c r="AC590" i="5"/>
  <c r="AC591" i="5"/>
  <c r="AC592" i="5"/>
  <c r="AC593" i="5"/>
  <c r="AC594" i="5"/>
  <c r="AC595" i="5"/>
  <c r="AC596" i="5"/>
  <c r="AC597" i="5"/>
  <c r="AC598" i="5"/>
  <c r="AC599" i="5"/>
  <c r="AC600" i="5"/>
  <c r="AC601" i="5"/>
  <c r="AC602" i="5"/>
  <c r="AC603" i="5"/>
  <c r="AC604" i="5"/>
  <c r="AC605" i="5"/>
  <c r="AC606" i="5"/>
  <c r="AC607" i="5"/>
  <c r="AC608" i="5"/>
  <c r="AC609" i="5"/>
  <c r="AC610" i="5"/>
  <c r="AC611" i="5"/>
  <c r="AC612" i="5"/>
  <c r="AC613" i="5"/>
  <c r="AC614" i="5"/>
  <c r="AC615" i="5"/>
  <c r="AC616" i="5"/>
  <c r="AC617" i="5"/>
  <c r="AC618" i="5"/>
  <c r="AC619" i="5"/>
  <c r="AC620" i="5"/>
  <c r="AC621" i="5"/>
  <c r="AC622" i="5"/>
  <c r="AC623" i="5"/>
  <c r="AC624" i="5"/>
  <c r="AC625" i="5"/>
  <c r="AC626" i="5"/>
  <c r="AC627" i="5"/>
  <c r="AC628" i="5"/>
  <c r="AC629" i="5"/>
  <c r="AC630" i="5"/>
  <c r="AC631" i="5"/>
  <c r="AC632" i="5"/>
  <c r="AC633" i="5"/>
  <c r="AC634" i="5"/>
  <c r="AC635" i="5"/>
  <c r="AC636" i="5"/>
  <c r="AC637" i="5"/>
  <c r="AC638" i="5"/>
  <c r="AC639" i="5"/>
  <c r="AC640" i="5"/>
  <c r="AC641" i="5"/>
  <c r="AC642" i="5"/>
  <c r="AC643" i="5"/>
  <c r="AC644" i="5"/>
  <c r="AC645" i="5"/>
  <c r="AC646" i="5"/>
  <c r="AC647" i="5"/>
  <c r="AC648" i="5"/>
  <c r="AC649" i="5"/>
  <c r="AC650" i="5"/>
  <c r="AC651" i="5"/>
  <c r="AC652" i="5"/>
  <c r="AC653" i="5"/>
  <c r="AC654" i="5"/>
  <c r="AC655" i="5"/>
  <c r="AC656" i="5"/>
  <c r="AC657" i="5"/>
  <c r="AC658" i="5"/>
  <c r="AC659" i="5"/>
  <c r="AC660" i="5"/>
  <c r="AC661" i="5"/>
  <c r="AC662" i="5"/>
  <c r="AC663" i="5"/>
  <c r="AC664" i="5"/>
  <c r="AC665" i="5"/>
  <c r="AC666" i="5"/>
  <c r="AC667" i="5"/>
  <c r="AC668" i="5"/>
  <c r="AC669" i="5"/>
  <c r="AC670" i="5"/>
  <c r="AC671" i="5"/>
  <c r="AC672" i="5"/>
  <c r="AC673" i="5"/>
  <c r="AC674" i="5"/>
  <c r="AC675" i="5"/>
  <c r="AC676" i="5"/>
  <c r="AC677" i="5"/>
  <c r="AC678" i="5"/>
  <c r="AC679" i="5"/>
  <c r="AC680" i="5"/>
  <c r="AC681" i="5"/>
  <c r="AC682" i="5"/>
  <c r="AC683" i="5"/>
  <c r="AC684" i="5"/>
  <c r="AC685" i="5"/>
  <c r="AC686" i="5"/>
  <c r="AC687" i="5"/>
  <c r="AC688" i="5"/>
  <c r="AC689" i="5"/>
  <c r="AC690" i="5"/>
  <c r="AC691" i="5"/>
  <c r="AC692" i="5"/>
  <c r="AC693" i="5"/>
  <c r="AC694" i="5"/>
  <c r="AC695" i="5"/>
  <c r="AC696" i="5"/>
  <c r="AC697" i="5"/>
  <c r="AC698" i="5"/>
  <c r="AC699" i="5"/>
  <c r="AC700" i="5"/>
  <c r="AC701" i="5"/>
  <c r="AC702" i="5"/>
  <c r="AC703" i="5"/>
  <c r="AC704" i="5"/>
  <c r="AC705" i="5"/>
  <c r="AC706" i="5"/>
  <c r="AC707" i="5"/>
  <c r="AC708" i="5"/>
  <c r="AC709" i="5"/>
  <c r="AC710" i="5"/>
  <c r="AC711" i="5"/>
  <c r="AC712" i="5"/>
  <c r="AC713" i="5"/>
  <c r="AC714" i="5"/>
  <c r="AC715" i="5"/>
  <c r="AC716" i="5"/>
  <c r="AC717" i="5"/>
  <c r="AC718" i="5"/>
  <c r="AC719" i="5"/>
  <c r="AC720" i="5"/>
  <c r="AC721" i="5"/>
  <c r="AC722" i="5"/>
  <c r="AC723" i="5"/>
  <c r="AC724" i="5"/>
  <c r="AC725" i="5"/>
  <c r="AC726" i="5"/>
  <c r="AC727" i="5"/>
  <c r="AC728" i="5"/>
  <c r="AC729" i="5"/>
  <c r="AC730" i="5"/>
  <c r="AC731" i="5"/>
  <c r="AC732" i="5"/>
  <c r="AC733" i="5"/>
  <c r="AC734" i="5"/>
  <c r="AC735" i="5"/>
  <c r="AC736" i="5"/>
  <c r="AC737" i="5"/>
  <c r="AC738" i="5"/>
  <c r="AC739" i="5"/>
  <c r="AC740" i="5"/>
  <c r="AC741" i="5"/>
  <c r="AC742" i="5"/>
  <c r="AC743" i="5"/>
  <c r="AC744" i="5"/>
  <c r="AC745" i="5"/>
  <c r="AC746" i="5"/>
  <c r="AC747" i="5"/>
  <c r="AC748" i="5"/>
  <c r="AC749" i="5"/>
  <c r="AC750" i="5"/>
  <c r="AC751" i="5"/>
  <c r="AC752" i="5"/>
  <c r="AC753" i="5"/>
  <c r="AC754" i="5"/>
  <c r="AC755" i="5"/>
  <c r="AC756" i="5"/>
  <c r="AC757" i="5"/>
  <c r="AC758" i="5"/>
  <c r="AC759" i="5"/>
  <c r="AC760" i="5"/>
  <c r="AC761" i="5"/>
  <c r="AC762" i="5"/>
  <c r="AC763" i="5"/>
  <c r="AC764" i="5"/>
  <c r="AC765" i="5"/>
  <c r="AC766" i="5"/>
  <c r="AC767" i="5"/>
  <c r="AC768" i="5"/>
  <c r="AC769" i="5"/>
  <c r="AC770" i="5"/>
  <c r="AC771" i="5"/>
  <c r="AC772" i="5"/>
  <c r="AC773" i="5"/>
  <c r="AC774" i="5"/>
  <c r="AC775" i="5"/>
  <c r="AC776" i="5"/>
  <c r="AC777" i="5"/>
  <c r="AC778" i="5"/>
  <c r="AC779" i="5"/>
  <c r="AC780" i="5"/>
  <c r="AC781" i="5"/>
  <c r="AC782" i="5"/>
  <c r="AC783" i="5"/>
  <c r="AC784" i="5"/>
  <c r="AC785" i="5"/>
  <c r="AC786" i="5"/>
  <c r="AC787" i="5"/>
  <c r="AC788" i="5"/>
  <c r="AC789" i="5"/>
  <c r="AC790" i="5"/>
  <c r="AC791" i="5"/>
  <c r="AC792" i="5"/>
  <c r="AC793" i="5"/>
  <c r="AC794" i="5"/>
  <c r="AC795" i="5"/>
  <c r="AC796" i="5"/>
  <c r="AC797" i="5"/>
  <c r="AC798" i="5"/>
  <c r="AC799" i="5"/>
  <c r="AC800" i="5"/>
  <c r="AC801" i="5"/>
  <c r="AC802" i="5"/>
  <c r="AC803" i="5"/>
  <c r="AC804" i="5"/>
  <c r="AC805" i="5"/>
  <c r="AC806" i="5"/>
  <c r="AC807" i="5"/>
  <c r="AC808" i="5"/>
  <c r="AC809" i="5"/>
  <c r="AC810" i="5"/>
  <c r="AC811" i="5"/>
  <c r="AC812" i="5"/>
  <c r="AC813" i="5"/>
  <c r="AC814" i="5"/>
  <c r="AC815" i="5"/>
  <c r="AC816" i="5"/>
  <c r="AC817" i="5"/>
  <c r="AC818" i="5"/>
  <c r="AC819" i="5"/>
  <c r="AC820" i="5"/>
  <c r="AC821" i="5"/>
  <c r="AC822" i="5"/>
  <c r="AC823" i="5"/>
  <c r="AC824" i="5"/>
  <c r="AC825" i="5"/>
  <c r="AC826" i="5"/>
  <c r="AC827" i="5"/>
  <c r="AC828" i="5"/>
  <c r="AC829" i="5"/>
  <c r="AC830" i="5"/>
  <c r="AC831" i="5"/>
  <c r="AC832" i="5"/>
  <c r="AC833" i="5"/>
  <c r="AC834" i="5"/>
  <c r="AC835" i="5"/>
  <c r="AC836" i="5"/>
  <c r="AC837" i="5"/>
  <c r="AC838" i="5"/>
  <c r="AC839" i="5"/>
  <c r="AC840" i="5"/>
  <c r="AC841" i="5"/>
  <c r="AC842" i="5"/>
  <c r="AC843" i="5"/>
  <c r="AC844" i="5"/>
  <c r="AC845" i="5"/>
  <c r="AC846" i="5"/>
  <c r="AC847" i="5"/>
  <c r="AC848" i="5"/>
  <c r="AC849" i="5"/>
  <c r="AC850" i="5"/>
  <c r="AC851" i="5"/>
  <c r="AC852" i="5"/>
  <c r="AC853" i="5"/>
  <c r="AC854" i="5"/>
  <c r="AC855" i="5"/>
  <c r="AC856" i="5"/>
  <c r="AC857" i="5"/>
  <c r="AC858" i="5"/>
  <c r="AC859" i="5"/>
  <c r="AC860" i="5"/>
  <c r="AC861" i="5"/>
  <c r="AC862" i="5"/>
  <c r="AC863" i="5"/>
  <c r="AC864" i="5"/>
  <c r="AC865" i="5"/>
  <c r="AC866" i="5"/>
  <c r="AC867" i="5"/>
  <c r="AC868" i="5"/>
  <c r="AC869" i="5"/>
  <c r="AC870" i="5"/>
  <c r="AC871" i="5"/>
  <c r="AC872" i="5"/>
  <c r="AC873" i="5"/>
  <c r="AC874" i="5"/>
  <c r="AC875" i="5"/>
  <c r="AC876" i="5"/>
  <c r="AC877" i="5"/>
  <c r="AC878" i="5"/>
  <c r="AC879" i="5"/>
  <c r="AC880" i="5"/>
  <c r="AC881" i="5"/>
  <c r="AC882" i="5"/>
  <c r="AC883" i="5"/>
  <c r="AC884" i="5"/>
  <c r="AC885" i="5"/>
  <c r="AC886" i="5"/>
  <c r="AC887" i="5"/>
  <c r="AC888" i="5"/>
  <c r="AC889" i="5"/>
  <c r="AC890" i="5"/>
  <c r="AC891" i="5"/>
  <c r="AC892" i="5"/>
  <c r="AC893" i="5"/>
  <c r="AC894" i="5"/>
  <c r="AC895" i="5"/>
  <c r="AC896" i="5"/>
  <c r="AC897" i="5"/>
  <c r="AC898" i="5"/>
  <c r="AC899" i="5"/>
  <c r="AC900" i="5"/>
  <c r="AC901" i="5"/>
  <c r="AC902" i="5"/>
  <c r="AC903" i="5"/>
  <c r="AC904" i="5"/>
  <c r="AC905" i="5"/>
  <c r="AC906" i="5"/>
  <c r="AC907" i="5"/>
  <c r="AC908" i="5"/>
  <c r="AC909" i="5"/>
  <c r="AC910" i="5"/>
  <c r="AC911" i="5"/>
  <c r="AC912" i="5"/>
  <c r="AC913" i="5"/>
  <c r="AC914" i="5"/>
  <c r="AC915" i="5"/>
  <c r="AC916" i="5"/>
  <c r="AC917" i="5"/>
  <c r="AC918" i="5"/>
  <c r="AC919" i="5"/>
  <c r="AC920" i="5"/>
  <c r="AC921" i="5"/>
  <c r="AC922" i="5"/>
  <c r="AC923" i="5"/>
  <c r="AC924" i="5"/>
  <c r="AC925" i="5"/>
  <c r="AC926" i="5"/>
  <c r="AC927" i="5"/>
  <c r="AC928" i="5"/>
  <c r="AC929" i="5"/>
  <c r="AC930" i="5"/>
  <c r="AC931" i="5"/>
  <c r="AC932" i="5"/>
  <c r="AC933" i="5"/>
  <c r="AC934" i="5"/>
  <c r="AC935" i="5"/>
  <c r="AC936" i="5"/>
  <c r="AC937" i="5"/>
  <c r="AC938" i="5"/>
  <c r="AC939" i="5"/>
  <c r="AC940" i="5"/>
  <c r="AC941" i="5"/>
  <c r="AC942" i="5"/>
  <c r="AC943" i="5"/>
  <c r="AC944" i="5"/>
  <c r="AC945" i="5"/>
  <c r="AC946" i="5"/>
  <c r="AC947" i="5"/>
  <c r="AC948" i="5"/>
  <c r="AC949" i="5"/>
  <c r="AC950" i="5"/>
  <c r="AC951" i="5"/>
  <c r="AC952" i="5"/>
  <c r="AC953" i="5"/>
  <c r="AC954" i="5"/>
  <c r="AC955" i="5"/>
  <c r="AC956" i="5"/>
  <c r="AC957" i="5"/>
  <c r="AC958" i="5"/>
  <c r="AC959" i="5"/>
  <c r="AC960" i="5"/>
  <c r="AC961" i="5"/>
  <c r="AC962" i="5"/>
  <c r="AC963" i="5"/>
  <c r="AC964" i="5"/>
  <c r="AC965" i="5"/>
  <c r="AC966" i="5"/>
  <c r="AC967" i="5"/>
  <c r="AC968" i="5"/>
  <c r="AC969" i="5"/>
  <c r="AC970" i="5"/>
  <c r="AC971" i="5"/>
  <c r="AC972" i="5"/>
  <c r="AC973" i="5"/>
  <c r="AC974" i="5"/>
  <c r="AC975" i="5"/>
  <c r="AC976" i="5"/>
  <c r="AC977" i="5"/>
  <c r="AC978" i="5"/>
  <c r="AC979" i="5"/>
  <c r="AC980" i="5"/>
  <c r="AC981" i="5"/>
  <c r="AC982" i="5"/>
  <c r="AC983" i="5"/>
  <c r="AC984" i="5"/>
  <c r="AC985" i="5"/>
  <c r="AC986" i="5"/>
  <c r="AC987" i="5"/>
  <c r="AC988" i="5"/>
  <c r="AC989" i="5"/>
  <c r="AC990" i="5"/>
  <c r="AC991" i="5"/>
  <c r="AC992" i="5"/>
  <c r="AC993" i="5"/>
  <c r="AC994" i="5"/>
  <c r="AC995" i="5"/>
  <c r="AC996" i="5"/>
  <c r="AC997" i="5"/>
  <c r="AC998" i="5"/>
  <c r="AC999" i="5"/>
  <c r="AC1000" i="5"/>
  <c r="AC6" i="13"/>
  <c r="AC7" i="13"/>
  <c r="AC8" i="13"/>
  <c r="AC9" i="13"/>
  <c r="AC10" i="13"/>
  <c r="AC11"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39" i="13"/>
  <c r="AC40" i="13"/>
  <c r="AC41" i="13"/>
  <c r="AC42" i="13"/>
  <c r="AC43" i="13"/>
  <c r="AC44" i="13"/>
  <c r="AC45" i="13"/>
  <c r="AC46" i="13"/>
  <c r="AC47" i="13"/>
  <c r="AC48" i="13"/>
  <c r="AC49" i="13"/>
  <c r="AC50" i="13"/>
  <c r="AC51" i="13"/>
  <c r="AC52" i="13"/>
  <c r="AC53" i="13"/>
  <c r="AC54" i="13"/>
  <c r="AC55" i="13"/>
  <c r="AC56" i="13"/>
  <c r="AC57" i="13"/>
  <c r="AC58" i="13"/>
  <c r="AC59" i="13"/>
  <c r="AC60" i="13"/>
  <c r="AC61" i="13"/>
  <c r="AC62" i="13"/>
  <c r="AC63" i="13"/>
  <c r="AC64" i="13"/>
  <c r="AC65" i="13"/>
  <c r="AC66" i="13"/>
  <c r="AC67" i="13"/>
  <c r="AC68" i="13"/>
  <c r="AC69" i="13"/>
  <c r="AC70" i="13"/>
  <c r="AC71" i="13"/>
  <c r="AC72" i="13"/>
  <c r="AC73" i="13"/>
  <c r="AC74" i="13"/>
  <c r="AC75" i="13"/>
  <c r="AC76" i="13"/>
  <c r="AC77" i="13"/>
  <c r="AC78" i="13"/>
  <c r="AC79" i="13"/>
  <c r="AC80" i="13"/>
  <c r="AC81" i="13"/>
  <c r="AC82" i="13"/>
  <c r="AC83" i="13"/>
  <c r="AC84" i="13"/>
  <c r="AC85" i="13"/>
  <c r="AC86" i="13"/>
  <c r="AC87" i="13"/>
  <c r="AC88" i="13"/>
  <c r="AC89" i="13"/>
  <c r="AC90" i="13"/>
  <c r="AC91" i="13"/>
  <c r="AC92" i="13"/>
  <c r="AC93" i="13"/>
  <c r="AC94" i="13"/>
  <c r="AC95" i="13"/>
  <c r="AC96" i="13"/>
  <c r="AC97" i="13"/>
  <c r="AC98" i="13"/>
  <c r="AC99" i="13"/>
  <c r="AC100" i="13"/>
  <c r="AC101" i="13"/>
  <c r="AC102" i="13"/>
  <c r="AC103" i="13"/>
  <c r="AC104" i="13"/>
  <c r="AC105" i="13"/>
  <c r="AC106" i="13"/>
  <c r="AC107" i="13"/>
  <c r="AC108" i="13"/>
  <c r="AC109" i="13"/>
  <c r="AE109" i="13" s="1"/>
  <c r="AC110" i="13"/>
  <c r="AC111" i="13"/>
  <c r="AC112" i="13"/>
  <c r="AC113" i="13"/>
  <c r="AC114" i="13"/>
  <c r="AC115" i="13"/>
  <c r="AC116" i="13"/>
  <c r="AC117" i="13"/>
  <c r="AC118" i="13"/>
  <c r="AC119" i="13"/>
  <c r="AC120" i="13"/>
  <c r="AC121" i="13"/>
  <c r="AC122" i="13"/>
  <c r="AC123" i="13"/>
  <c r="AC124" i="13"/>
  <c r="AC125" i="13"/>
  <c r="AC126" i="13"/>
  <c r="AC127" i="13"/>
  <c r="AC128" i="13"/>
  <c r="AC129" i="13"/>
  <c r="AC130" i="13"/>
  <c r="AC131" i="13"/>
  <c r="AC132" i="13"/>
  <c r="AC133" i="13"/>
  <c r="AC134" i="13"/>
  <c r="AC135" i="13"/>
  <c r="AC136" i="13"/>
  <c r="AC137" i="13"/>
  <c r="AC138" i="13"/>
  <c r="AC139" i="13"/>
  <c r="AC140" i="13"/>
  <c r="AC141" i="13"/>
  <c r="AC142" i="13"/>
  <c r="AC143" i="13"/>
  <c r="AC144" i="13"/>
  <c r="AC145" i="13"/>
  <c r="AC146" i="13"/>
  <c r="AC147" i="13"/>
  <c r="AC148" i="13"/>
  <c r="AC149" i="13"/>
  <c r="AC150" i="13"/>
  <c r="AC151" i="13"/>
  <c r="AC152" i="13"/>
  <c r="AC153" i="13"/>
  <c r="AC154" i="13"/>
  <c r="AC155" i="13"/>
  <c r="AC156" i="13"/>
  <c r="AC157" i="13"/>
  <c r="AE157" i="13" s="1"/>
  <c r="AC158" i="13"/>
  <c r="AC159" i="13"/>
  <c r="AC160" i="13"/>
  <c r="AC161" i="13"/>
  <c r="AC162" i="13"/>
  <c r="AC163" i="13"/>
  <c r="AC164" i="13"/>
  <c r="AC165" i="13"/>
  <c r="AC166" i="13"/>
  <c r="AC167" i="13"/>
  <c r="AC168" i="13"/>
  <c r="AC169" i="13"/>
  <c r="AC170" i="13"/>
  <c r="AC171" i="13"/>
  <c r="AC172" i="13"/>
  <c r="AC173" i="13"/>
  <c r="AC174" i="13"/>
  <c r="AC175" i="13"/>
  <c r="AC176" i="13"/>
  <c r="AC177" i="13"/>
  <c r="AC178" i="13"/>
  <c r="AC179" i="13"/>
  <c r="AC180" i="13"/>
  <c r="AC181" i="13"/>
  <c r="AC182" i="13"/>
  <c r="AC183" i="13"/>
  <c r="AC184" i="13"/>
  <c r="AC185" i="13"/>
  <c r="AC186" i="13"/>
  <c r="AC187" i="13"/>
  <c r="AC188" i="13"/>
  <c r="AC189" i="13"/>
  <c r="AC190" i="13"/>
  <c r="AC191" i="13"/>
  <c r="AC192" i="13"/>
  <c r="AC193" i="13"/>
  <c r="AC194" i="13"/>
  <c r="AC195" i="13"/>
  <c r="AC196" i="13"/>
  <c r="AC197" i="13"/>
  <c r="AC198" i="13"/>
  <c r="AC199" i="13"/>
  <c r="AC200" i="13"/>
  <c r="AC201" i="13"/>
  <c r="AC202" i="13"/>
  <c r="AC203" i="13"/>
  <c r="AC204" i="13"/>
  <c r="AC205" i="13"/>
  <c r="AC206" i="13"/>
  <c r="AC207" i="13"/>
  <c r="AC208" i="13"/>
  <c r="AC209" i="13"/>
  <c r="AC210" i="13"/>
  <c r="AC211" i="13"/>
  <c r="AC212" i="13"/>
  <c r="AC213" i="13"/>
  <c r="AC214" i="13"/>
  <c r="AC215" i="13"/>
  <c r="AC216" i="13"/>
  <c r="AC217" i="13"/>
  <c r="AC218" i="13"/>
  <c r="AC219" i="13"/>
  <c r="AC220" i="13"/>
  <c r="AC221" i="13"/>
  <c r="AC222" i="13"/>
  <c r="AC223" i="13"/>
  <c r="AC224" i="13"/>
  <c r="AC225" i="13"/>
  <c r="AC226" i="13"/>
  <c r="AC227" i="13"/>
  <c r="AC228" i="13"/>
  <c r="AC229" i="13"/>
  <c r="AC230" i="13"/>
  <c r="AC231" i="13"/>
  <c r="AC232" i="13"/>
  <c r="AC233" i="13"/>
  <c r="AC234" i="13"/>
  <c r="AC235" i="13"/>
  <c r="AC236" i="13"/>
  <c r="AC237" i="13"/>
  <c r="AC238" i="13"/>
  <c r="AC239" i="13"/>
  <c r="AC240" i="13"/>
  <c r="AC241" i="13"/>
  <c r="AC242" i="13"/>
  <c r="AC243" i="13"/>
  <c r="AC244" i="13"/>
  <c r="AC245" i="13"/>
  <c r="AC246" i="13"/>
  <c r="AC247" i="13"/>
  <c r="AC248" i="13"/>
  <c r="AC249" i="13"/>
  <c r="AC250" i="13"/>
  <c r="AC251" i="13"/>
  <c r="AC252" i="13"/>
  <c r="AC253" i="13"/>
  <c r="AC254" i="13"/>
  <c r="AC255" i="13"/>
  <c r="AC256" i="13"/>
  <c r="AC257" i="13"/>
  <c r="AC258" i="13"/>
  <c r="AC259" i="13"/>
  <c r="AC260" i="13"/>
  <c r="AC261" i="13"/>
  <c r="AC262" i="13"/>
  <c r="AC263" i="13"/>
  <c r="AC264" i="13"/>
  <c r="AC265" i="13"/>
  <c r="AC266" i="13"/>
  <c r="AC267" i="13"/>
  <c r="AC268" i="13"/>
  <c r="AC269" i="13"/>
  <c r="AC270" i="13"/>
  <c r="AC271" i="13"/>
  <c r="AC272" i="13"/>
  <c r="AC273" i="13"/>
  <c r="AC274" i="13"/>
  <c r="AC275" i="13"/>
  <c r="AC276" i="13"/>
  <c r="AC277" i="13"/>
  <c r="AC278" i="13"/>
  <c r="AC279" i="13"/>
  <c r="AC280" i="13"/>
  <c r="AC281" i="13"/>
  <c r="AC282" i="13"/>
  <c r="AC283" i="13"/>
  <c r="AC284" i="13"/>
  <c r="AC285" i="13"/>
  <c r="AC286" i="13"/>
  <c r="AC287" i="13"/>
  <c r="AC288" i="13"/>
  <c r="AC289" i="13"/>
  <c r="AC290" i="13"/>
  <c r="AC291" i="13"/>
  <c r="AC292" i="13"/>
  <c r="AC293" i="13"/>
  <c r="AC294" i="13"/>
  <c r="AC295" i="13"/>
  <c r="AC296" i="13"/>
  <c r="AC297" i="13"/>
  <c r="AC298" i="13"/>
  <c r="AC299" i="13"/>
  <c r="AC300" i="13"/>
  <c r="AC301" i="13"/>
  <c r="AE301" i="13" s="1"/>
  <c r="AC302" i="13"/>
  <c r="AC303" i="13"/>
  <c r="AC304" i="13"/>
  <c r="AC305" i="13"/>
  <c r="AC306" i="13"/>
  <c r="AC307" i="13"/>
  <c r="AC308" i="13"/>
  <c r="AC309" i="13"/>
  <c r="AC310" i="13"/>
  <c r="AC311" i="13"/>
  <c r="AC312" i="13"/>
  <c r="AC313" i="13"/>
  <c r="AC314" i="13"/>
  <c r="AC315" i="13"/>
  <c r="AC316" i="13"/>
  <c r="AC317" i="13"/>
  <c r="AC318" i="13"/>
  <c r="AC319" i="13"/>
  <c r="AC320" i="13"/>
  <c r="AC321" i="13"/>
  <c r="AC322" i="13"/>
  <c r="AC323" i="13"/>
  <c r="AC324" i="13"/>
  <c r="AC325" i="13"/>
  <c r="AC326" i="13"/>
  <c r="AC327" i="13"/>
  <c r="AC328" i="13"/>
  <c r="AC329" i="13"/>
  <c r="AC330" i="13"/>
  <c r="AC331" i="13"/>
  <c r="AC332" i="13"/>
  <c r="AC333" i="13"/>
  <c r="AC334" i="13"/>
  <c r="AC335" i="13"/>
  <c r="AC336" i="13"/>
  <c r="AC337" i="13"/>
  <c r="AC338" i="13"/>
  <c r="AC339" i="13"/>
  <c r="AC340" i="13"/>
  <c r="AC341" i="13"/>
  <c r="AC342" i="13"/>
  <c r="AC343" i="13"/>
  <c r="AC344" i="13"/>
  <c r="AC345" i="13"/>
  <c r="AC346" i="13"/>
  <c r="AC347" i="13"/>
  <c r="AC348" i="13"/>
  <c r="AC349" i="13"/>
  <c r="AE349" i="13" s="1"/>
  <c r="AC350" i="13"/>
  <c r="AC351" i="13"/>
  <c r="AC352" i="13"/>
  <c r="AC353" i="13"/>
  <c r="AC354" i="13"/>
  <c r="AC355" i="13"/>
  <c r="AC356" i="13"/>
  <c r="AC357" i="13"/>
  <c r="AE357" i="13" s="1"/>
  <c r="AC358" i="13"/>
  <c r="AC359" i="13"/>
  <c r="AC360" i="13"/>
  <c r="AC361" i="13"/>
  <c r="AC362" i="13"/>
  <c r="AC363" i="13"/>
  <c r="AC364" i="13"/>
  <c r="AC365" i="13"/>
  <c r="AC366" i="13"/>
  <c r="AC367" i="13"/>
  <c r="AC368" i="13"/>
  <c r="AC369" i="13"/>
  <c r="AC370" i="13"/>
  <c r="AC371" i="13"/>
  <c r="AC372" i="13"/>
  <c r="AC373" i="13"/>
  <c r="AC374" i="13"/>
  <c r="AC375" i="13"/>
  <c r="AC376" i="13"/>
  <c r="AC377" i="13"/>
  <c r="AC378" i="13"/>
  <c r="AC379" i="13"/>
  <c r="AC380" i="13"/>
  <c r="AC381" i="13"/>
  <c r="AC382" i="13"/>
  <c r="AC383" i="13"/>
  <c r="AC384" i="13"/>
  <c r="AC385" i="13"/>
  <c r="AC386" i="13"/>
  <c r="AC387" i="13"/>
  <c r="AC388" i="13"/>
  <c r="AC389" i="13"/>
  <c r="AC390" i="13"/>
  <c r="AC391" i="13"/>
  <c r="AC392" i="13"/>
  <c r="AC393" i="13"/>
  <c r="AC394" i="13"/>
  <c r="AC395" i="13"/>
  <c r="AC396" i="13"/>
  <c r="AC397" i="13"/>
  <c r="AC398" i="13"/>
  <c r="AC399" i="13"/>
  <c r="AC400" i="13"/>
  <c r="AC401" i="13"/>
  <c r="AC402" i="13"/>
  <c r="AC403" i="13"/>
  <c r="AC404" i="13"/>
  <c r="AC405" i="13"/>
  <c r="AC406" i="13"/>
  <c r="AC407" i="13"/>
  <c r="AC408" i="13"/>
  <c r="AC409" i="13"/>
  <c r="AC410" i="13"/>
  <c r="AC411" i="13"/>
  <c r="AC412" i="13"/>
  <c r="AC413" i="13"/>
  <c r="AE413" i="13" s="1"/>
  <c r="AC414" i="13"/>
  <c r="AC415" i="13"/>
  <c r="AC416" i="13"/>
  <c r="AC417" i="13"/>
  <c r="AC418" i="13"/>
  <c r="AC419" i="13"/>
  <c r="AC420" i="13"/>
  <c r="AC421" i="13"/>
  <c r="AC422" i="13"/>
  <c r="AC423" i="13"/>
  <c r="AC424" i="13"/>
  <c r="AC425" i="13"/>
  <c r="AC426" i="13"/>
  <c r="AC427" i="13"/>
  <c r="AC428" i="13"/>
  <c r="AC429" i="13"/>
  <c r="AC430" i="13"/>
  <c r="AC431" i="13"/>
  <c r="AC432" i="13"/>
  <c r="AC433" i="13"/>
  <c r="AC434" i="13"/>
  <c r="AC435" i="13"/>
  <c r="AC436" i="13"/>
  <c r="AC437" i="13"/>
  <c r="AC438" i="13"/>
  <c r="AC439" i="13"/>
  <c r="AC440" i="13"/>
  <c r="AC441" i="13"/>
  <c r="AC442" i="13"/>
  <c r="AC443" i="13"/>
  <c r="AC444" i="13"/>
  <c r="AC445" i="13"/>
  <c r="AC446" i="13"/>
  <c r="AC447" i="13"/>
  <c r="AC448" i="13"/>
  <c r="AC449" i="13"/>
  <c r="AC450" i="13"/>
  <c r="AC451" i="13"/>
  <c r="AC452" i="13"/>
  <c r="AC453" i="13"/>
  <c r="AC454" i="13"/>
  <c r="AC455" i="13"/>
  <c r="AC456" i="13"/>
  <c r="AC457" i="13"/>
  <c r="AC458" i="13"/>
  <c r="AC459" i="13"/>
  <c r="AC460" i="13"/>
  <c r="AC461" i="13"/>
  <c r="AC462" i="13"/>
  <c r="AC463" i="13"/>
  <c r="AC464" i="13"/>
  <c r="AC465" i="13"/>
  <c r="AC466" i="13"/>
  <c r="AC467" i="13"/>
  <c r="AC468" i="13"/>
  <c r="AC469" i="13"/>
  <c r="AC470" i="13"/>
  <c r="AC471" i="13"/>
  <c r="AC472" i="13"/>
  <c r="AC473" i="13"/>
  <c r="AC474" i="13"/>
  <c r="AC475" i="13"/>
  <c r="AC476" i="13"/>
  <c r="AC477" i="13"/>
  <c r="AC478" i="13"/>
  <c r="AC479" i="13"/>
  <c r="AC480" i="13"/>
  <c r="AC481" i="13"/>
  <c r="AC482" i="13"/>
  <c r="AC483" i="13"/>
  <c r="AC484" i="13"/>
  <c r="AC485" i="13"/>
  <c r="AC486" i="13"/>
  <c r="AC487" i="13"/>
  <c r="AC488" i="13"/>
  <c r="AC489" i="13"/>
  <c r="AC490" i="13"/>
  <c r="AC491" i="13"/>
  <c r="AC492" i="13"/>
  <c r="AC493" i="13"/>
  <c r="AC494" i="13"/>
  <c r="AC495" i="13"/>
  <c r="AC496" i="13"/>
  <c r="AC497" i="13"/>
  <c r="AC498" i="13"/>
  <c r="AC499" i="13"/>
  <c r="AC500" i="13"/>
  <c r="AC501" i="13"/>
  <c r="AC502" i="13"/>
  <c r="AC503" i="13"/>
  <c r="AC504" i="13"/>
  <c r="AC505" i="13"/>
  <c r="AC506" i="13"/>
  <c r="AC507" i="13"/>
  <c r="AC508" i="13"/>
  <c r="AC509" i="13"/>
  <c r="AC510" i="13"/>
  <c r="AC511" i="13"/>
  <c r="AC512" i="13"/>
  <c r="AC513" i="13"/>
  <c r="AC514" i="13"/>
  <c r="AC515" i="13"/>
  <c r="AC516" i="13"/>
  <c r="AC517" i="13"/>
  <c r="AC518" i="13"/>
  <c r="AC519" i="13"/>
  <c r="AC520" i="13"/>
  <c r="AC521" i="13"/>
  <c r="AC522" i="13"/>
  <c r="AC523" i="13"/>
  <c r="AC524" i="13"/>
  <c r="AC525" i="13"/>
  <c r="AC526" i="13"/>
  <c r="AC527" i="13"/>
  <c r="AC528" i="13"/>
  <c r="AC529" i="13"/>
  <c r="AC530" i="13"/>
  <c r="AC531" i="13"/>
  <c r="AC532" i="13"/>
  <c r="AC533" i="13"/>
  <c r="AC534" i="13"/>
  <c r="AC535" i="13"/>
  <c r="AC536" i="13"/>
  <c r="AC537" i="13"/>
  <c r="AC538" i="13"/>
  <c r="AC539" i="13"/>
  <c r="AC540" i="13"/>
  <c r="AC541" i="13"/>
  <c r="AC542" i="13"/>
  <c r="AC543" i="13"/>
  <c r="AC544" i="13"/>
  <c r="AC545" i="13"/>
  <c r="AC546" i="13"/>
  <c r="AC547" i="13"/>
  <c r="AC548" i="13"/>
  <c r="AC549" i="13"/>
  <c r="AC550" i="13"/>
  <c r="AC551" i="13"/>
  <c r="AC552" i="13"/>
  <c r="AC553" i="13"/>
  <c r="AC554" i="13"/>
  <c r="AC555" i="13"/>
  <c r="AC556" i="13"/>
  <c r="AC557" i="13"/>
  <c r="AE557" i="13" s="1"/>
  <c r="AC558" i="13"/>
  <c r="AC559" i="13"/>
  <c r="AC560" i="13"/>
  <c r="AC561" i="13"/>
  <c r="AC562" i="13"/>
  <c r="AC563" i="13"/>
  <c r="AC564" i="13"/>
  <c r="AC565" i="13"/>
  <c r="AC566" i="13"/>
  <c r="AC567" i="13"/>
  <c r="AC568" i="13"/>
  <c r="AC569" i="13"/>
  <c r="AC570" i="13"/>
  <c r="AC571" i="13"/>
  <c r="AC572" i="13"/>
  <c r="AC573" i="13"/>
  <c r="AC574" i="13"/>
  <c r="AC575" i="13"/>
  <c r="AC576" i="13"/>
  <c r="AC577" i="13"/>
  <c r="AC578" i="13"/>
  <c r="AC579" i="13"/>
  <c r="AC580" i="13"/>
  <c r="AC581" i="13"/>
  <c r="AC582" i="13"/>
  <c r="AC583" i="13"/>
  <c r="AC584" i="13"/>
  <c r="AC585" i="13"/>
  <c r="AC586" i="13"/>
  <c r="AC587" i="13"/>
  <c r="AC588" i="13"/>
  <c r="AC589" i="13"/>
  <c r="AC590" i="13"/>
  <c r="AC591" i="13"/>
  <c r="AC592" i="13"/>
  <c r="AC593" i="13"/>
  <c r="AC594" i="13"/>
  <c r="AC595" i="13"/>
  <c r="AC596" i="13"/>
  <c r="AC597" i="13"/>
  <c r="AC598" i="13"/>
  <c r="AC599" i="13"/>
  <c r="AC600" i="13"/>
  <c r="AC601" i="13"/>
  <c r="AC602" i="13"/>
  <c r="AC603" i="13"/>
  <c r="AC604" i="13"/>
  <c r="AC605" i="13"/>
  <c r="AE605" i="13" s="1"/>
  <c r="AC606" i="13"/>
  <c r="AC607" i="13"/>
  <c r="AC608" i="13"/>
  <c r="AC609" i="13"/>
  <c r="AC610" i="13"/>
  <c r="AC611" i="13"/>
  <c r="AC612" i="13"/>
  <c r="AC613" i="13"/>
  <c r="AE613" i="13" s="1"/>
  <c r="AC614" i="13"/>
  <c r="AC615" i="13"/>
  <c r="AC616" i="13"/>
  <c r="AC617" i="13"/>
  <c r="AC618" i="13"/>
  <c r="AC619" i="13"/>
  <c r="AC620" i="13"/>
  <c r="AC621" i="13"/>
  <c r="AC622" i="13"/>
  <c r="AC623" i="13"/>
  <c r="AC624" i="13"/>
  <c r="AC625" i="13"/>
  <c r="AC626" i="13"/>
  <c r="AC627" i="13"/>
  <c r="AC628" i="13"/>
  <c r="AC629" i="13"/>
  <c r="AC630" i="13"/>
  <c r="AC631" i="13"/>
  <c r="AC632" i="13"/>
  <c r="AC633" i="13"/>
  <c r="AC634" i="13"/>
  <c r="AC635" i="13"/>
  <c r="AC636" i="13"/>
  <c r="AC637" i="13"/>
  <c r="AC638" i="13"/>
  <c r="AC639" i="13"/>
  <c r="AC640" i="13"/>
  <c r="AC641" i="13"/>
  <c r="AC642" i="13"/>
  <c r="AC643" i="13"/>
  <c r="AC644" i="13"/>
  <c r="AC645" i="13"/>
  <c r="AC646" i="13"/>
  <c r="AC647" i="13"/>
  <c r="AC648" i="13"/>
  <c r="AC649" i="13"/>
  <c r="AC650" i="13"/>
  <c r="AC651" i="13"/>
  <c r="AC652" i="13"/>
  <c r="AC653" i="13"/>
  <c r="AC654" i="13"/>
  <c r="AC655" i="13"/>
  <c r="AC656" i="13"/>
  <c r="AC657" i="13"/>
  <c r="AC658" i="13"/>
  <c r="AC659" i="13"/>
  <c r="AC660" i="13"/>
  <c r="AC661" i="13"/>
  <c r="AC662" i="13"/>
  <c r="AC663" i="13"/>
  <c r="AC664" i="13"/>
  <c r="AC665" i="13"/>
  <c r="AC666" i="13"/>
  <c r="AC667" i="13"/>
  <c r="AC668" i="13"/>
  <c r="AC669" i="13"/>
  <c r="AC670" i="13"/>
  <c r="AC671" i="13"/>
  <c r="AC672" i="13"/>
  <c r="AC673" i="13"/>
  <c r="AC674" i="13"/>
  <c r="AC675" i="13"/>
  <c r="AC676" i="13"/>
  <c r="AC677" i="13"/>
  <c r="AC678" i="13"/>
  <c r="AC679" i="13"/>
  <c r="AC680" i="13"/>
  <c r="AC681" i="13"/>
  <c r="AC682" i="13"/>
  <c r="AC683" i="13"/>
  <c r="AC684" i="13"/>
  <c r="AC685" i="13"/>
  <c r="AC686" i="13"/>
  <c r="AC687" i="13"/>
  <c r="AC688" i="13"/>
  <c r="AC689" i="13"/>
  <c r="AC690" i="13"/>
  <c r="AC691" i="13"/>
  <c r="AC692" i="13"/>
  <c r="AC693" i="13"/>
  <c r="AC694" i="13"/>
  <c r="AC695" i="13"/>
  <c r="AC696" i="13"/>
  <c r="AC697" i="13"/>
  <c r="AC698" i="13"/>
  <c r="AC699" i="13"/>
  <c r="AC700" i="13"/>
  <c r="AC701" i="13"/>
  <c r="AC702" i="13"/>
  <c r="AC703" i="13"/>
  <c r="AC704" i="13"/>
  <c r="AC705" i="13"/>
  <c r="AC706" i="13"/>
  <c r="AC707" i="13"/>
  <c r="AC708" i="13"/>
  <c r="AC709" i="13"/>
  <c r="AC710" i="13"/>
  <c r="AC711" i="13"/>
  <c r="AC712" i="13"/>
  <c r="AC713" i="13"/>
  <c r="AC714" i="13"/>
  <c r="AC715" i="13"/>
  <c r="AC716" i="13"/>
  <c r="AC717" i="13"/>
  <c r="AC718" i="13"/>
  <c r="AC719" i="13"/>
  <c r="AC720" i="13"/>
  <c r="AC721" i="13"/>
  <c r="AC722" i="13"/>
  <c r="AC723" i="13"/>
  <c r="AC724" i="13"/>
  <c r="AC725" i="13"/>
  <c r="AC726" i="13"/>
  <c r="AC727" i="13"/>
  <c r="AC728" i="13"/>
  <c r="AC729" i="13"/>
  <c r="AC730" i="13"/>
  <c r="AC731" i="13"/>
  <c r="AC732" i="13"/>
  <c r="AC733" i="13"/>
  <c r="AC734" i="13"/>
  <c r="AC735" i="13"/>
  <c r="AC736" i="13"/>
  <c r="AC737" i="13"/>
  <c r="AC738" i="13"/>
  <c r="AC739" i="13"/>
  <c r="AC740" i="13"/>
  <c r="AC741" i="13"/>
  <c r="AC742" i="13"/>
  <c r="AC743" i="13"/>
  <c r="AC744" i="13"/>
  <c r="AC745" i="13"/>
  <c r="AC746" i="13"/>
  <c r="AC747" i="13"/>
  <c r="AC748" i="13"/>
  <c r="AC749" i="13"/>
  <c r="AC750" i="13"/>
  <c r="AC751" i="13"/>
  <c r="AC752" i="13"/>
  <c r="AC753" i="13"/>
  <c r="AC754" i="13"/>
  <c r="AC755" i="13"/>
  <c r="AC756" i="13"/>
  <c r="AC757" i="13"/>
  <c r="AC758" i="13"/>
  <c r="AC759" i="13"/>
  <c r="AC760" i="13"/>
  <c r="AC761" i="13"/>
  <c r="AC762" i="13"/>
  <c r="AC763" i="13"/>
  <c r="AC764" i="13"/>
  <c r="AC765" i="13"/>
  <c r="AC766" i="13"/>
  <c r="AC767" i="13"/>
  <c r="AC768" i="13"/>
  <c r="AC769" i="13"/>
  <c r="AC770" i="13"/>
  <c r="AC771" i="13"/>
  <c r="AC772" i="13"/>
  <c r="AC773" i="13"/>
  <c r="AC774" i="13"/>
  <c r="AC775" i="13"/>
  <c r="AC776" i="13"/>
  <c r="AC777" i="13"/>
  <c r="AC778" i="13"/>
  <c r="AC779" i="13"/>
  <c r="AC780" i="13"/>
  <c r="AC781" i="13"/>
  <c r="AC782" i="13"/>
  <c r="AC783" i="13"/>
  <c r="AC784" i="13"/>
  <c r="AC785" i="13"/>
  <c r="AC786" i="13"/>
  <c r="AC787" i="13"/>
  <c r="AC788" i="13"/>
  <c r="AC789" i="13"/>
  <c r="AC790" i="13"/>
  <c r="AC791" i="13"/>
  <c r="AC792" i="13"/>
  <c r="AC793" i="13"/>
  <c r="AC794" i="13"/>
  <c r="AC795" i="13"/>
  <c r="AC796" i="13"/>
  <c r="AC797" i="13"/>
  <c r="AC798" i="13"/>
  <c r="AC799" i="13"/>
  <c r="AC800" i="13"/>
  <c r="AC801" i="13"/>
  <c r="AC802" i="13"/>
  <c r="AC803" i="13"/>
  <c r="AC804" i="13"/>
  <c r="AC805" i="13"/>
  <c r="AC806" i="13"/>
  <c r="AC807" i="13"/>
  <c r="AC808" i="13"/>
  <c r="AC809" i="13"/>
  <c r="AC810" i="13"/>
  <c r="AC811" i="13"/>
  <c r="AC812" i="13"/>
  <c r="AC813" i="13"/>
  <c r="AC814" i="13"/>
  <c r="AC815" i="13"/>
  <c r="AC816" i="13"/>
  <c r="AC817" i="13"/>
  <c r="AC818" i="13"/>
  <c r="AC819" i="13"/>
  <c r="AC820" i="13"/>
  <c r="AC821" i="13"/>
  <c r="AC822" i="13"/>
  <c r="AC823" i="13"/>
  <c r="AC824" i="13"/>
  <c r="AC825" i="13"/>
  <c r="AC826" i="13"/>
  <c r="AC827" i="13"/>
  <c r="AC828" i="13"/>
  <c r="AC829" i="13"/>
  <c r="AC830" i="13"/>
  <c r="AC831" i="13"/>
  <c r="AC832" i="13"/>
  <c r="AC833" i="13"/>
  <c r="AC834" i="13"/>
  <c r="AC835" i="13"/>
  <c r="AC836" i="13"/>
  <c r="AC837" i="13"/>
  <c r="AC838" i="13"/>
  <c r="AC839" i="13"/>
  <c r="AC840" i="13"/>
  <c r="AC841" i="13"/>
  <c r="AC842" i="13"/>
  <c r="AC843" i="13"/>
  <c r="AC844" i="13"/>
  <c r="AC845" i="13"/>
  <c r="AC846" i="13"/>
  <c r="AC847" i="13"/>
  <c r="AC848" i="13"/>
  <c r="AC849" i="13"/>
  <c r="AC850" i="13"/>
  <c r="AC851" i="13"/>
  <c r="AC852" i="13"/>
  <c r="AC853" i="13"/>
  <c r="AC854" i="13"/>
  <c r="AC855" i="13"/>
  <c r="AC856" i="13"/>
  <c r="AC857" i="13"/>
  <c r="AC858" i="13"/>
  <c r="AC859" i="13"/>
  <c r="AC860" i="13"/>
  <c r="AC861" i="13"/>
  <c r="AC862" i="13"/>
  <c r="AC863" i="13"/>
  <c r="AC864" i="13"/>
  <c r="AC865" i="13"/>
  <c r="AC866" i="13"/>
  <c r="AC867" i="13"/>
  <c r="AC868" i="13"/>
  <c r="AC869" i="13"/>
  <c r="AC870" i="13"/>
  <c r="AC871" i="13"/>
  <c r="AC872" i="13"/>
  <c r="AC873" i="13"/>
  <c r="AC874" i="13"/>
  <c r="AC875" i="13"/>
  <c r="AC876" i="13"/>
  <c r="AC877" i="13"/>
  <c r="AC878" i="13"/>
  <c r="AC879" i="13"/>
  <c r="AC880" i="13"/>
  <c r="AC881" i="13"/>
  <c r="AC882" i="13"/>
  <c r="AC883" i="13"/>
  <c r="AC884" i="13"/>
  <c r="AC885" i="13"/>
  <c r="AC886" i="13"/>
  <c r="AC887" i="13"/>
  <c r="AC888" i="13"/>
  <c r="AC889" i="13"/>
  <c r="AC890" i="13"/>
  <c r="AC891" i="13"/>
  <c r="AC892" i="13"/>
  <c r="AC893" i="13"/>
  <c r="AC894" i="13"/>
  <c r="AC895" i="13"/>
  <c r="AC896" i="13"/>
  <c r="AC897" i="13"/>
  <c r="AC898" i="13"/>
  <c r="AC899" i="13"/>
  <c r="AC900" i="13"/>
  <c r="AC901" i="13"/>
  <c r="AC902" i="13"/>
  <c r="AC903" i="13"/>
  <c r="AC904" i="13"/>
  <c r="AC905" i="13"/>
  <c r="AC906" i="13"/>
  <c r="AC907" i="13"/>
  <c r="AC908" i="13"/>
  <c r="AC909" i="13"/>
  <c r="AC910" i="13"/>
  <c r="AC911" i="13"/>
  <c r="AC912" i="13"/>
  <c r="AC913" i="13"/>
  <c r="AC914" i="13"/>
  <c r="AC915" i="13"/>
  <c r="AC916" i="13"/>
  <c r="AC917" i="13"/>
  <c r="AC918" i="13"/>
  <c r="AC919" i="13"/>
  <c r="AC920" i="13"/>
  <c r="AC921" i="13"/>
  <c r="AC922" i="13"/>
  <c r="AC923" i="13"/>
  <c r="AC924" i="13"/>
  <c r="AC925" i="13"/>
  <c r="AC926" i="13"/>
  <c r="AC927" i="13"/>
  <c r="AC928" i="13"/>
  <c r="AC929" i="13"/>
  <c r="AC930" i="13"/>
  <c r="AC931" i="13"/>
  <c r="AC932" i="13"/>
  <c r="AC933" i="13"/>
  <c r="AC934" i="13"/>
  <c r="AC935" i="13"/>
  <c r="AC936" i="13"/>
  <c r="AC937" i="13"/>
  <c r="AC938" i="13"/>
  <c r="AC939" i="13"/>
  <c r="AC940" i="13"/>
  <c r="AC941" i="13"/>
  <c r="AC942" i="13"/>
  <c r="AC943" i="13"/>
  <c r="AC944" i="13"/>
  <c r="AC945" i="13"/>
  <c r="AC946" i="13"/>
  <c r="AC947" i="13"/>
  <c r="AC948" i="13"/>
  <c r="AC949" i="13"/>
  <c r="AC950" i="13"/>
  <c r="AC951" i="13"/>
  <c r="AC952" i="13"/>
  <c r="AC953" i="13"/>
  <c r="AC954" i="13"/>
  <c r="AC955" i="13"/>
  <c r="AC956" i="13"/>
  <c r="AC957" i="13"/>
  <c r="AC958" i="13"/>
  <c r="AC959" i="13"/>
  <c r="AC960" i="13"/>
  <c r="AC961" i="13"/>
  <c r="AC962" i="13"/>
  <c r="AC963" i="13"/>
  <c r="AC964" i="13"/>
  <c r="AC965" i="13"/>
  <c r="AC966" i="13"/>
  <c r="AC967" i="13"/>
  <c r="AC968" i="13"/>
  <c r="AC969" i="13"/>
  <c r="AC970" i="13"/>
  <c r="AC971" i="13"/>
  <c r="AC972" i="13"/>
  <c r="AC973" i="13"/>
  <c r="AC974" i="13"/>
  <c r="AC975" i="13"/>
  <c r="AC976" i="13"/>
  <c r="AC977" i="13"/>
  <c r="AC978" i="13"/>
  <c r="AC979" i="13"/>
  <c r="AC980" i="13"/>
  <c r="AC981" i="13"/>
  <c r="AC982" i="13"/>
  <c r="AC983" i="13"/>
  <c r="AC984" i="13"/>
  <c r="AC985" i="13"/>
  <c r="AC986" i="13"/>
  <c r="AC987" i="13"/>
  <c r="AC988" i="13"/>
  <c r="AC989" i="13"/>
  <c r="AC990" i="13"/>
  <c r="AC991" i="13"/>
  <c r="AC992" i="13"/>
  <c r="AC993" i="13"/>
  <c r="AC994" i="13"/>
  <c r="AC995" i="13"/>
  <c r="AC996" i="13"/>
  <c r="AC997" i="13"/>
  <c r="AC998" i="13"/>
  <c r="AC999" i="13"/>
  <c r="AC1000" i="13"/>
  <c r="AD6" i="13"/>
  <c r="AD7" i="13"/>
  <c r="AD8" i="13"/>
  <c r="AD9" i="13"/>
  <c r="AD10" i="13"/>
  <c r="AD11" i="13"/>
  <c r="AE11" i="13" s="1"/>
  <c r="AD12" i="13"/>
  <c r="AE12" i="13" s="1"/>
  <c r="AD13" i="13"/>
  <c r="AD14" i="13"/>
  <c r="AD15" i="13"/>
  <c r="AD16" i="13"/>
  <c r="AD17" i="13"/>
  <c r="AD18" i="13"/>
  <c r="AD19" i="13"/>
  <c r="AE19" i="13" s="1"/>
  <c r="AD20" i="13"/>
  <c r="AD21" i="13"/>
  <c r="AD22" i="13"/>
  <c r="AD23" i="13"/>
  <c r="AD24" i="13"/>
  <c r="AD25" i="13"/>
  <c r="AD26" i="13"/>
  <c r="AD27" i="13"/>
  <c r="AE27" i="13" s="1"/>
  <c r="AD28" i="13"/>
  <c r="AD29" i="13"/>
  <c r="AD30" i="13"/>
  <c r="AD31" i="13"/>
  <c r="AD32" i="13"/>
  <c r="AD33" i="13"/>
  <c r="AD34" i="13"/>
  <c r="AD35" i="13"/>
  <c r="AE35" i="13" s="1"/>
  <c r="AD36" i="13"/>
  <c r="AD37" i="13"/>
  <c r="AD38" i="13"/>
  <c r="AD39" i="13"/>
  <c r="AD40" i="13"/>
  <c r="AD41" i="13"/>
  <c r="AD42" i="13"/>
  <c r="AD43" i="13"/>
  <c r="AE43" i="13" s="1"/>
  <c r="AD44" i="13"/>
  <c r="AE44" i="13" s="1"/>
  <c r="AH44" i="13" s="1"/>
  <c r="AD45" i="13"/>
  <c r="AD46" i="13"/>
  <c r="AD47" i="13"/>
  <c r="AD48" i="13"/>
  <c r="AD49" i="13"/>
  <c r="AD50" i="13"/>
  <c r="AD51" i="13"/>
  <c r="AE51" i="13" s="1"/>
  <c r="AD52" i="13"/>
  <c r="AE52" i="13" s="1"/>
  <c r="AH52" i="13" s="1"/>
  <c r="AD53" i="13"/>
  <c r="AD54" i="13"/>
  <c r="AD55" i="13"/>
  <c r="AD56" i="13"/>
  <c r="AD57" i="13"/>
  <c r="AD58" i="13"/>
  <c r="AD59" i="13"/>
  <c r="AE59" i="13" s="1"/>
  <c r="AD60" i="13"/>
  <c r="AE60" i="13" s="1"/>
  <c r="AD61" i="13"/>
  <c r="AD62" i="13"/>
  <c r="AD63" i="13"/>
  <c r="AD64" i="13"/>
  <c r="AD65" i="13"/>
  <c r="AD66" i="13"/>
  <c r="AD67" i="13"/>
  <c r="AE67" i="13" s="1"/>
  <c r="AD68" i="13"/>
  <c r="AE68" i="13" s="1"/>
  <c r="AD69" i="13"/>
  <c r="AD70" i="13"/>
  <c r="AD71" i="13"/>
  <c r="AD72" i="13"/>
  <c r="AD73" i="13"/>
  <c r="AD74" i="13"/>
  <c r="AD75" i="13"/>
  <c r="AE75" i="13" s="1"/>
  <c r="AD76" i="13"/>
  <c r="AE76" i="13" s="1"/>
  <c r="AD77" i="13"/>
  <c r="AD78" i="13"/>
  <c r="AD79" i="13"/>
  <c r="AD80" i="13"/>
  <c r="AD81" i="13"/>
  <c r="AD82" i="13"/>
  <c r="AD83" i="13"/>
  <c r="AE83" i="13" s="1"/>
  <c r="AD84" i="13"/>
  <c r="AD85" i="13"/>
  <c r="AD86" i="13"/>
  <c r="AD87" i="13"/>
  <c r="AD88" i="13"/>
  <c r="AD89" i="13"/>
  <c r="AD90" i="13"/>
  <c r="AD91" i="13"/>
  <c r="AE91" i="13" s="1"/>
  <c r="AD92" i="13"/>
  <c r="AD93" i="13"/>
  <c r="AD94" i="13"/>
  <c r="AD95" i="13"/>
  <c r="AD96" i="13"/>
  <c r="AD97" i="13"/>
  <c r="AD98" i="13"/>
  <c r="AD99" i="13"/>
  <c r="AE99" i="13" s="1"/>
  <c r="AD100" i="13"/>
  <c r="AD101" i="13"/>
  <c r="AD102" i="13"/>
  <c r="AD103" i="13"/>
  <c r="AD104" i="13"/>
  <c r="AD105" i="13"/>
  <c r="AD106" i="13"/>
  <c r="AD107" i="13"/>
  <c r="AE107" i="13" s="1"/>
  <c r="AD108" i="13"/>
  <c r="AE108" i="13" s="1"/>
  <c r="AH108" i="13" s="1"/>
  <c r="AD109" i="13"/>
  <c r="AD110" i="13"/>
  <c r="AD111" i="13"/>
  <c r="AD112" i="13"/>
  <c r="AD113" i="13"/>
  <c r="AD114" i="13"/>
  <c r="AD115" i="13"/>
  <c r="AE115" i="13" s="1"/>
  <c r="AD116" i="13"/>
  <c r="AE116" i="13" s="1"/>
  <c r="AH116" i="13" s="1"/>
  <c r="AD117" i="13"/>
  <c r="AD118" i="13"/>
  <c r="AD119" i="13"/>
  <c r="AD120" i="13"/>
  <c r="AD121" i="13"/>
  <c r="AD122" i="13"/>
  <c r="AD123" i="13"/>
  <c r="AE123" i="13" s="1"/>
  <c r="AD124" i="13"/>
  <c r="AE124" i="13" s="1"/>
  <c r="AD125" i="13"/>
  <c r="AD126" i="13"/>
  <c r="AD127" i="13"/>
  <c r="AD128" i="13"/>
  <c r="AD129" i="13"/>
  <c r="AD130" i="13"/>
  <c r="AD131" i="13"/>
  <c r="AE131" i="13" s="1"/>
  <c r="AD132" i="13"/>
  <c r="AE132" i="13" s="1"/>
  <c r="AD133" i="13"/>
  <c r="AD134" i="13"/>
  <c r="AD135" i="13"/>
  <c r="AD136" i="13"/>
  <c r="AD137" i="13"/>
  <c r="AD138" i="13"/>
  <c r="AD139" i="13"/>
  <c r="AE139" i="13" s="1"/>
  <c r="AD140" i="13"/>
  <c r="AE140" i="13" s="1"/>
  <c r="AD141" i="13"/>
  <c r="AD142" i="13"/>
  <c r="AD143" i="13"/>
  <c r="AD144" i="13"/>
  <c r="AD145" i="13"/>
  <c r="AD146" i="13"/>
  <c r="AD147" i="13"/>
  <c r="AE147" i="13" s="1"/>
  <c r="AD148" i="13"/>
  <c r="AD149" i="13"/>
  <c r="AD150" i="13"/>
  <c r="AD151" i="13"/>
  <c r="AD152" i="13"/>
  <c r="AD153" i="13"/>
  <c r="AD154" i="13"/>
  <c r="AD155" i="13"/>
  <c r="AE155" i="13" s="1"/>
  <c r="AD156" i="13"/>
  <c r="AD157" i="13"/>
  <c r="AD158" i="13"/>
  <c r="AD159" i="13"/>
  <c r="AD160" i="13"/>
  <c r="AD161" i="13"/>
  <c r="AD162" i="13"/>
  <c r="AD163" i="13"/>
  <c r="AE163" i="13" s="1"/>
  <c r="AD164" i="13"/>
  <c r="AD165" i="13"/>
  <c r="AD166" i="13"/>
  <c r="AD167" i="13"/>
  <c r="AD168" i="13"/>
  <c r="AD169" i="13"/>
  <c r="AD170" i="13"/>
  <c r="AD171" i="13"/>
  <c r="AE171" i="13" s="1"/>
  <c r="AD172" i="13"/>
  <c r="AE172" i="13" s="1"/>
  <c r="AH172" i="13" s="1"/>
  <c r="AD173" i="13"/>
  <c r="AD174" i="13"/>
  <c r="AD175" i="13"/>
  <c r="AD176" i="13"/>
  <c r="AD177" i="13"/>
  <c r="AD178" i="13"/>
  <c r="AD179" i="13"/>
  <c r="AE179" i="13" s="1"/>
  <c r="AD180" i="13"/>
  <c r="AE180" i="13" s="1"/>
  <c r="AH180" i="13" s="1"/>
  <c r="AD181" i="13"/>
  <c r="AD182" i="13"/>
  <c r="AD183" i="13"/>
  <c r="AD184" i="13"/>
  <c r="AD185" i="13"/>
  <c r="AD186" i="13"/>
  <c r="AD187" i="13"/>
  <c r="AE187" i="13" s="1"/>
  <c r="AD188" i="13"/>
  <c r="AE188" i="13" s="1"/>
  <c r="AD189" i="13"/>
  <c r="AD190" i="13"/>
  <c r="AD191" i="13"/>
  <c r="AD192" i="13"/>
  <c r="AD193" i="13"/>
  <c r="AD194" i="13"/>
  <c r="AD195" i="13"/>
  <c r="AE195" i="13" s="1"/>
  <c r="AD196" i="13"/>
  <c r="AE196" i="13" s="1"/>
  <c r="AD197" i="13"/>
  <c r="AD198" i="13"/>
  <c r="AD199" i="13"/>
  <c r="AD200" i="13"/>
  <c r="AD201" i="13"/>
  <c r="AD202" i="13"/>
  <c r="AD203" i="13"/>
  <c r="AE203" i="13" s="1"/>
  <c r="AD204" i="13"/>
  <c r="AE204" i="13" s="1"/>
  <c r="AD205" i="13"/>
  <c r="AD206" i="13"/>
  <c r="AD207" i="13"/>
  <c r="AD208" i="13"/>
  <c r="AD209" i="13"/>
  <c r="AD210" i="13"/>
  <c r="AD211" i="13"/>
  <c r="AE211" i="13" s="1"/>
  <c r="AD212" i="13"/>
  <c r="AD213" i="13"/>
  <c r="AD214" i="13"/>
  <c r="AD215" i="13"/>
  <c r="AD216" i="13"/>
  <c r="AD217" i="13"/>
  <c r="AD218" i="13"/>
  <c r="AD219" i="13"/>
  <c r="AE219" i="13" s="1"/>
  <c r="AD220" i="13"/>
  <c r="AD221" i="13"/>
  <c r="AD222" i="13"/>
  <c r="AD223" i="13"/>
  <c r="AD224" i="13"/>
  <c r="AD225" i="13"/>
  <c r="AD226" i="13"/>
  <c r="AD227" i="13"/>
  <c r="AE227" i="13" s="1"/>
  <c r="AD228" i="13"/>
  <c r="AD229" i="13"/>
  <c r="AD230" i="13"/>
  <c r="AD231" i="13"/>
  <c r="AD232" i="13"/>
  <c r="AD233" i="13"/>
  <c r="AD234" i="13"/>
  <c r="AD235" i="13"/>
  <c r="AE235" i="13" s="1"/>
  <c r="AD236" i="13"/>
  <c r="AE236" i="13" s="1"/>
  <c r="AH236" i="13" s="1"/>
  <c r="AD237" i="13"/>
  <c r="AD238" i="13"/>
  <c r="AD239" i="13"/>
  <c r="AD240" i="13"/>
  <c r="AD241" i="13"/>
  <c r="AD242" i="13"/>
  <c r="AD243" i="13"/>
  <c r="AE243" i="13" s="1"/>
  <c r="AD244" i="13"/>
  <c r="AE244" i="13" s="1"/>
  <c r="AH244" i="13" s="1"/>
  <c r="AD245" i="13"/>
  <c r="AD246" i="13"/>
  <c r="AD247" i="13"/>
  <c r="AD248" i="13"/>
  <c r="AD249" i="13"/>
  <c r="AD250" i="13"/>
  <c r="AD251" i="13"/>
  <c r="AE251" i="13" s="1"/>
  <c r="AD252" i="13"/>
  <c r="AE252" i="13" s="1"/>
  <c r="AD253" i="13"/>
  <c r="AD254" i="13"/>
  <c r="AD255" i="13"/>
  <c r="AD256" i="13"/>
  <c r="AD257" i="13"/>
  <c r="AD258" i="13"/>
  <c r="AD259" i="13"/>
  <c r="AE259" i="13" s="1"/>
  <c r="AD260" i="13"/>
  <c r="AE260" i="13" s="1"/>
  <c r="AD261" i="13"/>
  <c r="AD262" i="13"/>
  <c r="AD263" i="13"/>
  <c r="AD264" i="13"/>
  <c r="AD265" i="13"/>
  <c r="AD266" i="13"/>
  <c r="AD267" i="13"/>
  <c r="AE267" i="13" s="1"/>
  <c r="AD268" i="13"/>
  <c r="AE268" i="13" s="1"/>
  <c r="AD269" i="13"/>
  <c r="AD270" i="13"/>
  <c r="AD271" i="13"/>
  <c r="AD272" i="13"/>
  <c r="AD273" i="13"/>
  <c r="AD274" i="13"/>
  <c r="AD275" i="13"/>
  <c r="AE275" i="13" s="1"/>
  <c r="AD276" i="13"/>
  <c r="AD277" i="13"/>
  <c r="AD278" i="13"/>
  <c r="AD279" i="13"/>
  <c r="AD280" i="13"/>
  <c r="AD281" i="13"/>
  <c r="AD282" i="13"/>
  <c r="AD283" i="13"/>
  <c r="AE283" i="13" s="1"/>
  <c r="AD284" i="13"/>
  <c r="AD285" i="13"/>
  <c r="AD286" i="13"/>
  <c r="AD287" i="13"/>
  <c r="AD288" i="13"/>
  <c r="AD289" i="13"/>
  <c r="AD290" i="13"/>
  <c r="AD291" i="13"/>
  <c r="AE291" i="13" s="1"/>
  <c r="AD292" i="13"/>
  <c r="AD293" i="13"/>
  <c r="AD294" i="13"/>
  <c r="AD295" i="13"/>
  <c r="AD296" i="13"/>
  <c r="AD297" i="13"/>
  <c r="AD298" i="13"/>
  <c r="AD299" i="13"/>
  <c r="AE299" i="13" s="1"/>
  <c r="AD300" i="13"/>
  <c r="AE300" i="13" s="1"/>
  <c r="AH300" i="13" s="1"/>
  <c r="AD301" i="13"/>
  <c r="AD302" i="13"/>
  <c r="AD303" i="13"/>
  <c r="AD304" i="13"/>
  <c r="AD305" i="13"/>
  <c r="AD306" i="13"/>
  <c r="AD307" i="13"/>
  <c r="AE307" i="13" s="1"/>
  <c r="AD308" i="13"/>
  <c r="AE308" i="13" s="1"/>
  <c r="AH308" i="13" s="1"/>
  <c r="AD309" i="13"/>
  <c r="AD310" i="13"/>
  <c r="AD311" i="13"/>
  <c r="AD312" i="13"/>
  <c r="AD313" i="13"/>
  <c r="AD314" i="13"/>
  <c r="AD315" i="13"/>
  <c r="AE315" i="13" s="1"/>
  <c r="AD316" i="13"/>
  <c r="AE316" i="13" s="1"/>
  <c r="AD317" i="13"/>
  <c r="AD318" i="13"/>
  <c r="AD319" i="13"/>
  <c r="AD320" i="13"/>
  <c r="AD321" i="13"/>
  <c r="AD322" i="13"/>
  <c r="AD323" i="13"/>
  <c r="AE323" i="13" s="1"/>
  <c r="AD324" i="13"/>
  <c r="AE324" i="13" s="1"/>
  <c r="AD325" i="13"/>
  <c r="AD326" i="13"/>
  <c r="AD327" i="13"/>
  <c r="AD328" i="13"/>
  <c r="AD329" i="13"/>
  <c r="AD330" i="13"/>
  <c r="AD331" i="13"/>
  <c r="AE331" i="13" s="1"/>
  <c r="AD332" i="13"/>
  <c r="AE332" i="13" s="1"/>
  <c r="AD333" i="13"/>
  <c r="AD334" i="13"/>
  <c r="AD335" i="13"/>
  <c r="AD336" i="13"/>
  <c r="AD337" i="13"/>
  <c r="AD338" i="13"/>
  <c r="AD339" i="13"/>
  <c r="AE339" i="13" s="1"/>
  <c r="AD340" i="13"/>
  <c r="AD341" i="13"/>
  <c r="AD342" i="13"/>
  <c r="AD343" i="13"/>
  <c r="AD344" i="13"/>
  <c r="AD345" i="13"/>
  <c r="AD346" i="13"/>
  <c r="AD347" i="13"/>
  <c r="AE347" i="13" s="1"/>
  <c r="AD348" i="13"/>
  <c r="AD349" i="13"/>
  <c r="AD350" i="13"/>
  <c r="AD351" i="13"/>
  <c r="AD352" i="13"/>
  <c r="AD353" i="13"/>
  <c r="AD354" i="13"/>
  <c r="AD355" i="13"/>
  <c r="AE355" i="13" s="1"/>
  <c r="AD356" i="13"/>
  <c r="AD357" i="13"/>
  <c r="AD358" i="13"/>
  <c r="AD359" i="13"/>
  <c r="AD360" i="13"/>
  <c r="AD361" i="13"/>
  <c r="AD362" i="13"/>
  <c r="AD363" i="13"/>
  <c r="AE363" i="13" s="1"/>
  <c r="AH363" i="13" s="1"/>
  <c r="AD364" i="13"/>
  <c r="AE364" i="13" s="1"/>
  <c r="AH364" i="13" s="1"/>
  <c r="AD365" i="13"/>
  <c r="AD366" i="13"/>
  <c r="AD367" i="13"/>
  <c r="AD368" i="13"/>
  <c r="AD369" i="13"/>
  <c r="AD370" i="13"/>
  <c r="AD371" i="13"/>
  <c r="AE371" i="13" s="1"/>
  <c r="AD372" i="13"/>
  <c r="AE372" i="13" s="1"/>
  <c r="AH372" i="13" s="1"/>
  <c r="AD373" i="13"/>
  <c r="AD374" i="13"/>
  <c r="AD375" i="13"/>
  <c r="AD376" i="13"/>
  <c r="AD377" i="13"/>
  <c r="AD378" i="13"/>
  <c r="AD379" i="13"/>
  <c r="AE379" i="13" s="1"/>
  <c r="AD380" i="13"/>
  <c r="AE380" i="13" s="1"/>
  <c r="AD381" i="13"/>
  <c r="AD382" i="13"/>
  <c r="AD383" i="13"/>
  <c r="AD384" i="13"/>
  <c r="AD385" i="13"/>
  <c r="AD386" i="13"/>
  <c r="AD387" i="13"/>
  <c r="AE387" i="13" s="1"/>
  <c r="AD388" i="13"/>
  <c r="AE388" i="13" s="1"/>
  <c r="AD389" i="13"/>
  <c r="AD390" i="13"/>
  <c r="AD391" i="13"/>
  <c r="AD392" i="13"/>
  <c r="AD393" i="13"/>
  <c r="AD394" i="13"/>
  <c r="AD395" i="13"/>
  <c r="AE395" i="13" s="1"/>
  <c r="AD396" i="13"/>
  <c r="AE396" i="13" s="1"/>
  <c r="AD397" i="13"/>
  <c r="AD398" i="13"/>
  <c r="AD399" i="13"/>
  <c r="AD400" i="13"/>
  <c r="AD401" i="13"/>
  <c r="AD402" i="13"/>
  <c r="AD403" i="13"/>
  <c r="AE403" i="13" s="1"/>
  <c r="AD404" i="13"/>
  <c r="AD405" i="13"/>
  <c r="AD406" i="13"/>
  <c r="AD407" i="13"/>
  <c r="AD408" i="13"/>
  <c r="AD409" i="13"/>
  <c r="AD410" i="13"/>
  <c r="AD411" i="13"/>
  <c r="AE411" i="13" s="1"/>
  <c r="AD412" i="13"/>
  <c r="AD413" i="13"/>
  <c r="AD414" i="13"/>
  <c r="AD415" i="13"/>
  <c r="AD416" i="13"/>
  <c r="AD417" i="13"/>
  <c r="AD418" i="13"/>
  <c r="AD419" i="13"/>
  <c r="AE419" i="13" s="1"/>
  <c r="AD420" i="13"/>
  <c r="AD421" i="13"/>
  <c r="AD422" i="13"/>
  <c r="AD423" i="13"/>
  <c r="AD424" i="13"/>
  <c r="AD425" i="13"/>
  <c r="AD426" i="13"/>
  <c r="AD427" i="13"/>
  <c r="AE427" i="13" s="1"/>
  <c r="AH427" i="13" s="1"/>
  <c r="AD428" i="13"/>
  <c r="AE428" i="13" s="1"/>
  <c r="AH428" i="13" s="1"/>
  <c r="AD429" i="13"/>
  <c r="AD430" i="13"/>
  <c r="AD431" i="13"/>
  <c r="AD432" i="13"/>
  <c r="AD433" i="13"/>
  <c r="AD434" i="13"/>
  <c r="AD435" i="13"/>
  <c r="AE435" i="13" s="1"/>
  <c r="AD436" i="13"/>
  <c r="AE436" i="13" s="1"/>
  <c r="AH436" i="13" s="1"/>
  <c r="AD437" i="13"/>
  <c r="AD438" i="13"/>
  <c r="AD439" i="13"/>
  <c r="AD440" i="13"/>
  <c r="AD441" i="13"/>
  <c r="AD442" i="13"/>
  <c r="AD443" i="13"/>
  <c r="AE443" i="13" s="1"/>
  <c r="AD444" i="13"/>
  <c r="AE444" i="13" s="1"/>
  <c r="AD445" i="13"/>
  <c r="AD446" i="13"/>
  <c r="AD447" i="13"/>
  <c r="AD448" i="13"/>
  <c r="AD449" i="13"/>
  <c r="AD450" i="13"/>
  <c r="AD451" i="13"/>
  <c r="AE451" i="13" s="1"/>
  <c r="AD452" i="13"/>
  <c r="AE452" i="13" s="1"/>
  <c r="AD453" i="13"/>
  <c r="AD454" i="13"/>
  <c r="AD455" i="13"/>
  <c r="AD456" i="13"/>
  <c r="AD457" i="13"/>
  <c r="AD458" i="13"/>
  <c r="AD459" i="13"/>
  <c r="AE459" i="13" s="1"/>
  <c r="AD460" i="13"/>
  <c r="AE460" i="13" s="1"/>
  <c r="AD461" i="13"/>
  <c r="AD462" i="13"/>
  <c r="AD463" i="13"/>
  <c r="AD464" i="13"/>
  <c r="AD465" i="13"/>
  <c r="AD466" i="13"/>
  <c r="AD467" i="13"/>
  <c r="AE467" i="13" s="1"/>
  <c r="AD468" i="13"/>
  <c r="AD469" i="13"/>
  <c r="AD470" i="13"/>
  <c r="AD471" i="13"/>
  <c r="AD472" i="13"/>
  <c r="AD473" i="13"/>
  <c r="AD474" i="13"/>
  <c r="AD475" i="13"/>
  <c r="AE475" i="13" s="1"/>
  <c r="AD476" i="13"/>
  <c r="AD477" i="13"/>
  <c r="AD478" i="13"/>
  <c r="AD479" i="13"/>
  <c r="AD480" i="13"/>
  <c r="AD481" i="13"/>
  <c r="AD482" i="13"/>
  <c r="AD483" i="13"/>
  <c r="AE483" i="13" s="1"/>
  <c r="AD484" i="13"/>
  <c r="AD485" i="13"/>
  <c r="AD486" i="13"/>
  <c r="AD487" i="13"/>
  <c r="AD488" i="13"/>
  <c r="AD489" i="13"/>
  <c r="AD490" i="13"/>
  <c r="AD491" i="13"/>
  <c r="AE491" i="13" s="1"/>
  <c r="AH491" i="13" s="1"/>
  <c r="AD492" i="13"/>
  <c r="AE492" i="13" s="1"/>
  <c r="AD493" i="13"/>
  <c r="AD494" i="13"/>
  <c r="AD495" i="13"/>
  <c r="AD496" i="13"/>
  <c r="AD497" i="13"/>
  <c r="AD498" i="13"/>
  <c r="AD499" i="13"/>
  <c r="AE499" i="13" s="1"/>
  <c r="AD500" i="13"/>
  <c r="AE500" i="13" s="1"/>
  <c r="AH500" i="13" s="1"/>
  <c r="AD501" i="13"/>
  <c r="AD502" i="13"/>
  <c r="AD503" i="13"/>
  <c r="AD504" i="13"/>
  <c r="AD505" i="13"/>
  <c r="AD506" i="13"/>
  <c r="AD507" i="13"/>
  <c r="AE507" i="13" s="1"/>
  <c r="AD508" i="13"/>
  <c r="AE508" i="13" s="1"/>
  <c r="AD509" i="13"/>
  <c r="AD510" i="13"/>
  <c r="AD511" i="13"/>
  <c r="AD512" i="13"/>
  <c r="AD513" i="13"/>
  <c r="AD514" i="13"/>
  <c r="AD515" i="13"/>
  <c r="AE515" i="13" s="1"/>
  <c r="AD516" i="13"/>
  <c r="AE516" i="13" s="1"/>
  <c r="AD517" i="13"/>
  <c r="AD518" i="13"/>
  <c r="AD519" i="13"/>
  <c r="AD520" i="13"/>
  <c r="AD521" i="13"/>
  <c r="AD522" i="13"/>
  <c r="AD523" i="13"/>
  <c r="AE523" i="13" s="1"/>
  <c r="AD524" i="13"/>
  <c r="AE524" i="13" s="1"/>
  <c r="AD525" i="13"/>
  <c r="AD526" i="13"/>
  <c r="AD527" i="13"/>
  <c r="AD528" i="13"/>
  <c r="AD529" i="13"/>
  <c r="AD530" i="13"/>
  <c r="AD531" i="13"/>
  <c r="AE531" i="13" s="1"/>
  <c r="AD532" i="13"/>
  <c r="AD533" i="13"/>
  <c r="AD534" i="13"/>
  <c r="AD535" i="13"/>
  <c r="AD536" i="13"/>
  <c r="AD537" i="13"/>
  <c r="AD538" i="13"/>
  <c r="AD539" i="13"/>
  <c r="AE539" i="13" s="1"/>
  <c r="AD540" i="13"/>
  <c r="AD541" i="13"/>
  <c r="AD542" i="13"/>
  <c r="AD543" i="13"/>
  <c r="AD544" i="13"/>
  <c r="AD545" i="13"/>
  <c r="AD546" i="13"/>
  <c r="AD547" i="13"/>
  <c r="AE547" i="13" s="1"/>
  <c r="AD548" i="13"/>
  <c r="AD549" i="13"/>
  <c r="AD550" i="13"/>
  <c r="AD551" i="13"/>
  <c r="AD552" i="13"/>
  <c r="AD553" i="13"/>
  <c r="AD554" i="13"/>
  <c r="AD555" i="13"/>
  <c r="AE555" i="13" s="1"/>
  <c r="AH555" i="13" s="1"/>
  <c r="AD556" i="13"/>
  <c r="AE556" i="13" s="1"/>
  <c r="AD557" i="13"/>
  <c r="AD558" i="13"/>
  <c r="AD559" i="13"/>
  <c r="AD560" i="13"/>
  <c r="AD561" i="13"/>
  <c r="AD562" i="13"/>
  <c r="AD563" i="13"/>
  <c r="AE563" i="13" s="1"/>
  <c r="AD564" i="13"/>
  <c r="AE564" i="13" s="1"/>
  <c r="AH564" i="13" s="1"/>
  <c r="AD565" i="13"/>
  <c r="AD566" i="13"/>
  <c r="AD567" i="13"/>
  <c r="AD568" i="13"/>
  <c r="AD569" i="13"/>
  <c r="AD570" i="13"/>
  <c r="AD571" i="13"/>
  <c r="AE571" i="13" s="1"/>
  <c r="AD572" i="13"/>
  <c r="AE572" i="13" s="1"/>
  <c r="AD573" i="13"/>
  <c r="AD574" i="13"/>
  <c r="AD575" i="13"/>
  <c r="AD576" i="13"/>
  <c r="AD577" i="13"/>
  <c r="AD578" i="13"/>
  <c r="AD579" i="13"/>
  <c r="AE579" i="13" s="1"/>
  <c r="AD580" i="13"/>
  <c r="AE580" i="13" s="1"/>
  <c r="AD581" i="13"/>
  <c r="AD582" i="13"/>
  <c r="AD583" i="13"/>
  <c r="AD584" i="13"/>
  <c r="AD585" i="13"/>
  <c r="AD586" i="13"/>
  <c r="AD587" i="13"/>
  <c r="AE587" i="13" s="1"/>
  <c r="AD588" i="13"/>
  <c r="AE588" i="13" s="1"/>
  <c r="AD589" i="13"/>
  <c r="AD590" i="13"/>
  <c r="AD591" i="13"/>
  <c r="AD592" i="13"/>
  <c r="AD593" i="13"/>
  <c r="AD594" i="13"/>
  <c r="AD595" i="13"/>
  <c r="AE595" i="13" s="1"/>
  <c r="AD596" i="13"/>
  <c r="AD597" i="13"/>
  <c r="AD598" i="13"/>
  <c r="AD599" i="13"/>
  <c r="AD600" i="13"/>
  <c r="AD601" i="13"/>
  <c r="AD602" i="13"/>
  <c r="AD603" i="13"/>
  <c r="AE603" i="13" s="1"/>
  <c r="AD604" i="13"/>
  <c r="AD605" i="13"/>
  <c r="AD606" i="13"/>
  <c r="AD607" i="13"/>
  <c r="AD608" i="13"/>
  <c r="AD609" i="13"/>
  <c r="AD610" i="13"/>
  <c r="AD611" i="13"/>
  <c r="AE611" i="13" s="1"/>
  <c r="AD612" i="13"/>
  <c r="AD613" i="13"/>
  <c r="AD614" i="13"/>
  <c r="AD615" i="13"/>
  <c r="AD616" i="13"/>
  <c r="AD617" i="13"/>
  <c r="AD618" i="13"/>
  <c r="AD619" i="13"/>
  <c r="AE619" i="13" s="1"/>
  <c r="AH619" i="13" s="1"/>
  <c r="AD620" i="13"/>
  <c r="AE620" i="13" s="1"/>
  <c r="AD621" i="13"/>
  <c r="AD622" i="13"/>
  <c r="AD623" i="13"/>
  <c r="AD624" i="13"/>
  <c r="AD625" i="13"/>
  <c r="AD626" i="13"/>
  <c r="AD627" i="13"/>
  <c r="AE627" i="13" s="1"/>
  <c r="AD628" i="13"/>
  <c r="AE628" i="13" s="1"/>
  <c r="AH628" i="13" s="1"/>
  <c r="AD629" i="13"/>
  <c r="AD630" i="13"/>
  <c r="AD631" i="13"/>
  <c r="AD632" i="13"/>
  <c r="AD633" i="13"/>
  <c r="AD634" i="13"/>
  <c r="AD635" i="13"/>
  <c r="AE635" i="13" s="1"/>
  <c r="AD636" i="13"/>
  <c r="AE636" i="13" s="1"/>
  <c r="AD637" i="13"/>
  <c r="AD638" i="13"/>
  <c r="AD639" i="13"/>
  <c r="AD640" i="13"/>
  <c r="AD641" i="13"/>
  <c r="AD642" i="13"/>
  <c r="AD643" i="13"/>
  <c r="AE643" i="13" s="1"/>
  <c r="AD644" i="13"/>
  <c r="AE644" i="13" s="1"/>
  <c r="AD645" i="13"/>
  <c r="AD646" i="13"/>
  <c r="AD647" i="13"/>
  <c r="AD648" i="13"/>
  <c r="AD649" i="13"/>
  <c r="AD650" i="13"/>
  <c r="AD651" i="13"/>
  <c r="AE651" i="13" s="1"/>
  <c r="AD652" i="13"/>
  <c r="AE652" i="13" s="1"/>
  <c r="AD653" i="13"/>
  <c r="AD654" i="13"/>
  <c r="AD655" i="13"/>
  <c r="AD656" i="13"/>
  <c r="AD657" i="13"/>
  <c r="AD658" i="13"/>
  <c r="AD659" i="13"/>
  <c r="AE659" i="13" s="1"/>
  <c r="AD660" i="13"/>
  <c r="AD661" i="13"/>
  <c r="AD662" i="13"/>
  <c r="AD663" i="13"/>
  <c r="AD664" i="13"/>
  <c r="AD665" i="13"/>
  <c r="AD666" i="13"/>
  <c r="AD667" i="13"/>
  <c r="AE667" i="13" s="1"/>
  <c r="AD668" i="13"/>
  <c r="AD669" i="13"/>
  <c r="AD670" i="13"/>
  <c r="AD671" i="13"/>
  <c r="AD672" i="13"/>
  <c r="AD673" i="13"/>
  <c r="AD674" i="13"/>
  <c r="AD675" i="13"/>
  <c r="AE675" i="13" s="1"/>
  <c r="AD676" i="13"/>
  <c r="AD677" i="13"/>
  <c r="AD678" i="13"/>
  <c r="AD679" i="13"/>
  <c r="AD680" i="13"/>
  <c r="AD681" i="13"/>
  <c r="AD682" i="13"/>
  <c r="AD683" i="13"/>
  <c r="AE683" i="13" s="1"/>
  <c r="AH683" i="13" s="1"/>
  <c r="AD684" i="13"/>
  <c r="AE684" i="13" s="1"/>
  <c r="AD685" i="13"/>
  <c r="AD686" i="13"/>
  <c r="AD687" i="13"/>
  <c r="AD688" i="13"/>
  <c r="AD689" i="13"/>
  <c r="AD690" i="13"/>
  <c r="AD691" i="13"/>
  <c r="AE691" i="13" s="1"/>
  <c r="AD692" i="13"/>
  <c r="AE692" i="13" s="1"/>
  <c r="AH692" i="13" s="1"/>
  <c r="AD693" i="13"/>
  <c r="AD694" i="13"/>
  <c r="AD695" i="13"/>
  <c r="AD696" i="13"/>
  <c r="AD697" i="13"/>
  <c r="AD698" i="13"/>
  <c r="AD699" i="13"/>
  <c r="AE699" i="13" s="1"/>
  <c r="AD700" i="13"/>
  <c r="AE700" i="13" s="1"/>
  <c r="AD701" i="13"/>
  <c r="AD702" i="13"/>
  <c r="AD703" i="13"/>
  <c r="AD704" i="13"/>
  <c r="AD705" i="13"/>
  <c r="AD706" i="13"/>
  <c r="AD707" i="13"/>
  <c r="AE707" i="13" s="1"/>
  <c r="AD708" i="13"/>
  <c r="AE708" i="13" s="1"/>
  <c r="AD709" i="13"/>
  <c r="AD710" i="13"/>
  <c r="AD711" i="13"/>
  <c r="AD712" i="13"/>
  <c r="AD713" i="13"/>
  <c r="AD714" i="13"/>
  <c r="AD715" i="13"/>
  <c r="AE715" i="13" s="1"/>
  <c r="AD716" i="13"/>
  <c r="AE716" i="13" s="1"/>
  <c r="AD717" i="13"/>
  <c r="AD718" i="13"/>
  <c r="AD719" i="13"/>
  <c r="AD720" i="13"/>
  <c r="AD721" i="13"/>
  <c r="AD722" i="13"/>
  <c r="AD723" i="13"/>
  <c r="AE723" i="13" s="1"/>
  <c r="AD724" i="13"/>
  <c r="AE724" i="13" s="1"/>
  <c r="AD725" i="13"/>
  <c r="AD726" i="13"/>
  <c r="AD727" i="13"/>
  <c r="AD728" i="13"/>
  <c r="AD729" i="13"/>
  <c r="AD730" i="13"/>
  <c r="AD731" i="13"/>
  <c r="AE731" i="13" s="1"/>
  <c r="AD732" i="13"/>
  <c r="AE732" i="13" s="1"/>
  <c r="AD733" i="13"/>
  <c r="AD734" i="13"/>
  <c r="AD735" i="13"/>
  <c r="AD736" i="13"/>
  <c r="AD737" i="13"/>
  <c r="AD738" i="13"/>
  <c r="AD739" i="13"/>
  <c r="AE739" i="13" s="1"/>
  <c r="AD740" i="13"/>
  <c r="AE740" i="13" s="1"/>
  <c r="AD741" i="13"/>
  <c r="AD742" i="13"/>
  <c r="AD743" i="13"/>
  <c r="AD744" i="13"/>
  <c r="AD745" i="13"/>
  <c r="AD746" i="13"/>
  <c r="AD747" i="13"/>
  <c r="AE747" i="13" s="1"/>
  <c r="AH747" i="13" s="1"/>
  <c r="AD748" i="13"/>
  <c r="AE748" i="13" s="1"/>
  <c r="AD749" i="13"/>
  <c r="AD750" i="13"/>
  <c r="AD751" i="13"/>
  <c r="AD752" i="13"/>
  <c r="AD753" i="13"/>
  <c r="AD754" i="13"/>
  <c r="AD755" i="13"/>
  <c r="AE755" i="13" s="1"/>
  <c r="AD756" i="13"/>
  <c r="AE756" i="13" s="1"/>
  <c r="AH756" i="13" s="1"/>
  <c r="AD757" i="13"/>
  <c r="AD758" i="13"/>
  <c r="AD759" i="13"/>
  <c r="AD760" i="13"/>
  <c r="AD761" i="13"/>
  <c r="AD762" i="13"/>
  <c r="AD763" i="13"/>
  <c r="AE763" i="13" s="1"/>
  <c r="AD764" i="13"/>
  <c r="AE764" i="13" s="1"/>
  <c r="AD765" i="13"/>
  <c r="AD766" i="13"/>
  <c r="AD767" i="13"/>
  <c r="AD768" i="13"/>
  <c r="AD769" i="13"/>
  <c r="AD770" i="13"/>
  <c r="AD771" i="13"/>
  <c r="AE771" i="13" s="1"/>
  <c r="AD772" i="13"/>
  <c r="AE772" i="13" s="1"/>
  <c r="AD773" i="13"/>
  <c r="AD774" i="13"/>
  <c r="AD775" i="13"/>
  <c r="AD776" i="13"/>
  <c r="AD777" i="13"/>
  <c r="AD778" i="13"/>
  <c r="AD779" i="13"/>
  <c r="AE779" i="13" s="1"/>
  <c r="AD780" i="13"/>
  <c r="AE780" i="13" s="1"/>
  <c r="AD781" i="13"/>
  <c r="AD782" i="13"/>
  <c r="AD783" i="13"/>
  <c r="AD784" i="13"/>
  <c r="AD785" i="13"/>
  <c r="AD786" i="13"/>
  <c r="AD787" i="13"/>
  <c r="AE787" i="13" s="1"/>
  <c r="AD788" i="13"/>
  <c r="AE788" i="13" s="1"/>
  <c r="AD789" i="13"/>
  <c r="AD790" i="13"/>
  <c r="AD791" i="13"/>
  <c r="AD792" i="13"/>
  <c r="AD793" i="13"/>
  <c r="AD794" i="13"/>
  <c r="AD795" i="13"/>
  <c r="AE795" i="13" s="1"/>
  <c r="AD796" i="13"/>
  <c r="AE796" i="13" s="1"/>
  <c r="AD797" i="13"/>
  <c r="AD798" i="13"/>
  <c r="AD799" i="13"/>
  <c r="AD800" i="13"/>
  <c r="AD801" i="13"/>
  <c r="AD802" i="13"/>
  <c r="AD803" i="13"/>
  <c r="AE803" i="13" s="1"/>
  <c r="AD804" i="13"/>
  <c r="AE804" i="13" s="1"/>
  <c r="AD805" i="13"/>
  <c r="AD806" i="13"/>
  <c r="AD807" i="13"/>
  <c r="AD808" i="13"/>
  <c r="AD809" i="13"/>
  <c r="AD810" i="13"/>
  <c r="AD811" i="13"/>
  <c r="AE811" i="13" s="1"/>
  <c r="AH811" i="13" s="1"/>
  <c r="AD812" i="13"/>
  <c r="AE812" i="13" s="1"/>
  <c r="AD813" i="13"/>
  <c r="AD814" i="13"/>
  <c r="AD815" i="13"/>
  <c r="AD816" i="13"/>
  <c r="AD817" i="13"/>
  <c r="AD818" i="13"/>
  <c r="AD819" i="13"/>
  <c r="AE819" i="13" s="1"/>
  <c r="AD820" i="13"/>
  <c r="AE820" i="13" s="1"/>
  <c r="AH820" i="13" s="1"/>
  <c r="AD821" i="13"/>
  <c r="AD822" i="13"/>
  <c r="AD823" i="13"/>
  <c r="AD824" i="13"/>
  <c r="AD825" i="13"/>
  <c r="AD826" i="13"/>
  <c r="AD827" i="13"/>
  <c r="AE827" i="13" s="1"/>
  <c r="AD828" i="13"/>
  <c r="AE828" i="13" s="1"/>
  <c r="AD829" i="13"/>
  <c r="AD830" i="13"/>
  <c r="AD831" i="13"/>
  <c r="AD832" i="13"/>
  <c r="AD833" i="13"/>
  <c r="AD834" i="13"/>
  <c r="AD835" i="13"/>
  <c r="AE835" i="13" s="1"/>
  <c r="AD836" i="13"/>
  <c r="AE836" i="13" s="1"/>
  <c r="AD837" i="13"/>
  <c r="AD838" i="13"/>
  <c r="AD839" i="13"/>
  <c r="AD840" i="13"/>
  <c r="AD841" i="13"/>
  <c r="AD842" i="13"/>
  <c r="AD843" i="13"/>
  <c r="AE843" i="13" s="1"/>
  <c r="AD844" i="13"/>
  <c r="AE844" i="13" s="1"/>
  <c r="AD845" i="13"/>
  <c r="AD846" i="13"/>
  <c r="AD847" i="13"/>
  <c r="AD848" i="13"/>
  <c r="AD849" i="13"/>
  <c r="AD850" i="13"/>
  <c r="AD851" i="13"/>
  <c r="AE851" i="13" s="1"/>
  <c r="AD852" i="13"/>
  <c r="AE852" i="13" s="1"/>
  <c r="AD853" i="13"/>
  <c r="AD854" i="13"/>
  <c r="AD855" i="13"/>
  <c r="AD856" i="13"/>
  <c r="AD857" i="13"/>
  <c r="AD858" i="13"/>
  <c r="AD859" i="13"/>
  <c r="AE859" i="13" s="1"/>
  <c r="AD860" i="13"/>
  <c r="AE860" i="13" s="1"/>
  <c r="AD861" i="13"/>
  <c r="AD862" i="13"/>
  <c r="AD863" i="13"/>
  <c r="AD864" i="13"/>
  <c r="AD865" i="13"/>
  <c r="AD866" i="13"/>
  <c r="AD867" i="13"/>
  <c r="AE867" i="13" s="1"/>
  <c r="AD868" i="13"/>
  <c r="AE868" i="13" s="1"/>
  <c r="AD869" i="13"/>
  <c r="AD870" i="13"/>
  <c r="AD871" i="13"/>
  <c r="AD872" i="13"/>
  <c r="AD873" i="13"/>
  <c r="AD874" i="13"/>
  <c r="AD875" i="13"/>
  <c r="AE875" i="13" s="1"/>
  <c r="AH875" i="13" s="1"/>
  <c r="AD876" i="13"/>
  <c r="AE876" i="13" s="1"/>
  <c r="AH876" i="13" s="1"/>
  <c r="AD877" i="13"/>
  <c r="AD878" i="13"/>
  <c r="AD879" i="13"/>
  <c r="AD880" i="13"/>
  <c r="AD881" i="13"/>
  <c r="AD882" i="13"/>
  <c r="AD883" i="13"/>
  <c r="AE883" i="13" s="1"/>
  <c r="AD884" i="13"/>
  <c r="AE884" i="13" s="1"/>
  <c r="AH884" i="13" s="1"/>
  <c r="AD885" i="13"/>
  <c r="AD886" i="13"/>
  <c r="AD887" i="13"/>
  <c r="AD888" i="13"/>
  <c r="AD889" i="13"/>
  <c r="AD890" i="13"/>
  <c r="AD891" i="13"/>
  <c r="AE891" i="13" s="1"/>
  <c r="AD892" i="13"/>
  <c r="AE892" i="13" s="1"/>
  <c r="AD893" i="13"/>
  <c r="AD894" i="13"/>
  <c r="AD895" i="13"/>
  <c r="AD896" i="13"/>
  <c r="AD897" i="13"/>
  <c r="AD898" i="13"/>
  <c r="AD899" i="13"/>
  <c r="AE899" i="13" s="1"/>
  <c r="AD900" i="13"/>
  <c r="AE900" i="13" s="1"/>
  <c r="AD901" i="13"/>
  <c r="AD902" i="13"/>
  <c r="AD903" i="13"/>
  <c r="AD904" i="13"/>
  <c r="AD905" i="13"/>
  <c r="AD906" i="13"/>
  <c r="AD907" i="13"/>
  <c r="AE907" i="13" s="1"/>
  <c r="AD908" i="13"/>
  <c r="AE908" i="13" s="1"/>
  <c r="AD909" i="13"/>
  <c r="AD910" i="13"/>
  <c r="AD911" i="13"/>
  <c r="AD912" i="13"/>
  <c r="AD913" i="13"/>
  <c r="AD914" i="13"/>
  <c r="AD915" i="13"/>
  <c r="AE915" i="13" s="1"/>
  <c r="AD916" i="13"/>
  <c r="AE916" i="13" s="1"/>
  <c r="AH916" i="13" s="1"/>
  <c r="AD917" i="13"/>
  <c r="AD918" i="13"/>
  <c r="AD919" i="13"/>
  <c r="AD920" i="13"/>
  <c r="AD921" i="13"/>
  <c r="AD922" i="13"/>
  <c r="AD923" i="13"/>
  <c r="AE923" i="13" s="1"/>
  <c r="AD924" i="13"/>
  <c r="AE924" i="13" s="1"/>
  <c r="AD925" i="13"/>
  <c r="AD926" i="13"/>
  <c r="AD927" i="13"/>
  <c r="AD928" i="13"/>
  <c r="AD929" i="13"/>
  <c r="AD930" i="13"/>
  <c r="AD931" i="13"/>
  <c r="AE931" i="13" s="1"/>
  <c r="AD932" i="13"/>
  <c r="AE932" i="13" s="1"/>
  <c r="AH932" i="13" s="1"/>
  <c r="AD933" i="13"/>
  <c r="AD934" i="13"/>
  <c r="AD935" i="13"/>
  <c r="AD936" i="13"/>
  <c r="AD937" i="13"/>
  <c r="AD938" i="13"/>
  <c r="AD939" i="13"/>
  <c r="AE939" i="13" s="1"/>
  <c r="AH939" i="13" s="1"/>
  <c r="AD940" i="13"/>
  <c r="AE940" i="13" s="1"/>
  <c r="AD941" i="13"/>
  <c r="AD942" i="13"/>
  <c r="AD943" i="13"/>
  <c r="AD944" i="13"/>
  <c r="AD945" i="13"/>
  <c r="AD946" i="13"/>
  <c r="AD947" i="13"/>
  <c r="AE947" i="13" s="1"/>
  <c r="AD948" i="13"/>
  <c r="AE948" i="13" s="1"/>
  <c r="AH948" i="13" s="1"/>
  <c r="AD949" i="13"/>
  <c r="AD950" i="13"/>
  <c r="AD951" i="13"/>
  <c r="AD952" i="13"/>
  <c r="AD953" i="13"/>
  <c r="AD954" i="13"/>
  <c r="AD955" i="13"/>
  <c r="AE955" i="13" s="1"/>
  <c r="AD956" i="13"/>
  <c r="AE956" i="13" s="1"/>
  <c r="AD957" i="13"/>
  <c r="AD958" i="13"/>
  <c r="AD959" i="13"/>
  <c r="AD960" i="13"/>
  <c r="AD961" i="13"/>
  <c r="AD962" i="13"/>
  <c r="AD963" i="13"/>
  <c r="AE963" i="13" s="1"/>
  <c r="AD964" i="13"/>
  <c r="AE964" i="13" s="1"/>
  <c r="AD965" i="13"/>
  <c r="AD966" i="13"/>
  <c r="AD967" i="13"/>
  <c r="AD968" i="13"/>
  <c r="AD969" i="13"/>
  <c r="AD970" i="13"/>
  <c r="AD971" i="13"/>
  <c r="AE971" i="13" s="1"/>
  <c r="AD972" i="13"/>
  <c r="AE972" i="13" s="1"/>
  <c r="AD973" i="13"/>
  <c r="AD974" i="13"/>
  <c r="AD975" i="13"/>
  <c r="AD976" i="13"/>
  <c r="AD977" i="13"/>
  <c r="AD978" i="13"/>
  <c r="AD979" i="13"/>
  <c r="AE979" i="13" s="1"/>
  <c r="AD980" i="13"/>
  <c r="AE980" i="13" s="1"/>
  <c r="AD981" i="13"/>
  <c r="AD982" i="13"/>
  <c r="AD983" i="13"/>
  <c r="AD984" i="13"/>
  <c r="AD985" i="13"/>
  <c r="AD986" i="13"/>
  <c r="AD987" i="13"/>
  <c r="AE987" i="13" s="1"/>
  <c r="AD988" i="13"/>
  <c r="AE988" i="13" s="1"/>
  <c r="AD989" i="13"/>
  <c r="AD990" i="13"/>
  <c r="AD991" i="13"/>
  <c r="AD992" i="13"/>
  <c r="AD993" i="13"/>
  <c r="AD994" i="13"/>
  <c r="AD995" i="13"/>
  <c r="AE995" i="13" s="1"/>
  <c r="AD996" i="13"/>
  <c r="AE996" i="13" s="1"/>
  <c r="AD997" i="13"/>
  <c r="AD998" i="13"/>
  <c r="AD999" i="13"/>
  <c r="AD1000" i="13"/>
  <c r="AE6" i="13"/>
  <c r="AE7" i="13"/>
  <c r="AH7" i="13" s="1"/>
  <c r="AE8" i="13"/>
  <c r="AH8" i="13" s="1"/>
  <c r="AE9" i="13"/>
  <c r="AH9" i="13" s="1"/>
  <c r="AE10" i="13"/>
  <c r="AH10" i="13" s="1"/>
  <c r="AE14" i="13"/>
  <c r="AE15" i="13"/>
  <c r="AE16" i="13"/>
  <c r="AE17" i="13"/>
  <c r="AH17" i="13" s="1"/>
  <c r="AE18" i="13"/>
  <c r="AH18" i="13" s="1"/>
  <c r="AE20" i="13"/>
  <c r="AH20" i="13" s="1"/>
  <c r="AE22" i="13"/>
  <c r="AE23" i="13"/>
  <c r="AE24" i="13"/>
  <c r="AE25" i="13"/>
  <c r="AE26" i="13"/>
  <c r="AH26" i="13" s="1"/>
  <c r="AE28" i="13"/>
  <c r="AH28" i="13" s="1"/>
  <c r="AE30" i="13"/>
  <c r="AH30" i="13" s="1"/>
  <c r="AE31" i="13"/>
  <c r="AE32" i="13"/>
  <c r="AE33" i="13"/>
  <c r="AE34" i="13"/>
  <c r="AE36" i="13"/>
  <c r="AH36" i="13" s="1"/>
  <c r="AE38" i="13"/>
  <c r="AE39" i="13"/>
  <c r="AE40" i="13"/>
  <c r="AH40" i="13" s="1"/>
  <c r="AE41" i="13"/>
  <c r="AE42" i="13"/>
  <c r="AE46" i="13"/>
  <c r="AE47" i="13"/>
  <c r="AE48" i="13"/>
  <c r="AE49" i="13"/>
  <c r="AE50" i="13"/>
  <c r="AE54" i="13"/>
  <c r="AH54" i="13" s="1"/>
  <c r="AE55" i="13"/>
  <c r="AE56" i="13"/>
  <c r="AH56" i="13" s="1"/>
  <c r="AE57" i="13"/>
  <c r="AE58" i="13"/>
  <c r="AE62" i="13"/>
  <c r="AE63" i="13"/>
  <c r="AE64" i="13"/>
  <c r="AH64" i="13" s="1"/>
  <c r="AE65" i="13"/>
  <c r="AH65" i="13" s="1"/>
  <c r="AE66" i="13"/>
  <c r="AE70" i="13"/>
  <c r="AE71" i="13"/>
  <c r="AE72" i="13"/>
  <c r="AH72" i="13" s="1"/>
  <c r="AE73" i="13"/>
  <c r="AH73" i="13" s="1"/>
  <c r="AE74" i="13"/>
  <c r="AH74" i="13" s="1"/>
  <c r="AE78" i="13"/>
  <c r="AE79" i="13"/>
  <c r="AH79" i="13" s="1"/>
  <c r="AE80" i="13"/>
  <c r="AE81" i="13"/>
  <c r="AH81" i="13" s="1"/>
  <c r="AE82" i="13"/>
  <c r="AH82" i="13" s="1"/>
  <c r="AE84" i="13"/>
  <c r="AH84" i="13" s="1"/>
  <c r="AE86" i="13"/>
  <c r="AE87" i="13"/>
  <c r="AE88" i="13"/>
  <c r="AE89" i="13"/>
  <c r="AH89" i="13" s="1"/>
  <c r="AE90" i="13"/>
  <c r="AH90" i="13" s="1"/>
  <c r="AE92" i="13"/>
  <c r="AH92" i="13" s="1"/>
  <c r="AE94" i="13"/>
  <c r="AE95" i="13"/>
  <c r="AE96" i="13"/>
  <c r="AE97" i="13"/>
  <c r="AE98" i="13"/>
  <c r="AE100" i="13"/>
  <c r="AH100" i="13" s="1"/>
  <c r="AE102" i="13"/>
  <c r="AE103" i="13"/>
  <c r="AE104" i="13"/>
  <c r="AE105" i="13"/>
  <c r="AE106" i="13"/>
  <c r="AE110" i="13"/>
  <c r="AE111" i="13"/>
  <c r="AH111" i="13" s="1"/>
  <c r="AE112" i="13"/>
  <c r="AE113" i="13"/>
  <c r="AE114" i="13"/>
  <c r="AE118" i="13"/>
  <c r="AE119" i="13"/>
  <c r="AE120" i="13"/>
  <c r="AH120" i="13" s="1"/>
  <c r="AE121" i="13"/>
  <c r="AE122" i="13"/>
  <c r="AH122" i="13" s="1"/>
  <c r="AE126" i="13"/>
  <c r="AE127" i="13"/>
  <c r="AE128" i="13"/>
  <c r="AH128" i="13" s="1"/>
  <c r="AE129" i="13"/>
  <c r="AH129" i="13" s="1"/>
  <c r="AE130" i="13"/>
  <c r="AE134" i="13"/>
  <c r="AE135" i="13"/>
  <c r="AE136" i="13"/>
  <c r="AH136" i="13" s="1"/>
  <c r="AE137" i="13"/>
  <c r="AH137" i="13" s="1"/>
  <c r="AE138" i="13"/>
  <c r="AH138" i="13" s="1"/>
  <c r="AE142" i="13"/>
  <c r="AE143" i="13"/>
  <c r="AE144" i="13"/>
  <c r="AE145" i="13"/>
  <c r="AH145" i="13" s="1"/>
  <c r="AE146" i="13"/>
  <c r="AH146" i="13" s="1"/>
  <c r="AE148" i="13"/>
  <c r="AH148" i="13" s="1"/>
  <c r="AE150" i="13"/>
  <c r="AE151" i="13"/>
  <c r="AE152" i="13"/>
  <c r="AE153" i="13"/>
  <c r="AE154" i="13"/>
  <c r="AH154" i="13" s="1"/>
  <c r="AE156" i="13"/>
  <c r="AH156" i="13" s="1"/>
  <c r="AE158" i="13"/>
  <c r="AE159" i="13"/>
  <c r="AE160" i="13"/>
  <c r="AH160" i="13" s="1"/>
  <c r="AE161" i="13"/>
  <c r="AE162" i="13"/>
  <c r="AE164" i="13"/>
  <c r="AH164" i="13" s="1"/>
  <c r="AE166" i="13"/>
  <c r="AE167" i="13"/>
  <c r="AE168" i="13"/>
  <c r="AE169" i="13"/>
  <c r="AE170" i="13"/>
  <c r="AH170" i="13" s="1"/>
  <c r="AE174" i="13"/>
  <c r="AE175" i="13"/>
  <c r="AE176" i="13"/>
  <c r="AE177" i="13"/>
  <c r="AE178" i="13"/>
  <c r="AE182" i="13"/>
  <c r="AH182" i="13" s="1"/>
  <c r="AE183" i="13"/>
  <c r="AE184" i="13"/>
  <c r="AH184" i="13" s="1"/>
  <c r="AE185" i="13"/>
  <c r="AE186" i="13"/>
  <c r="AE190" i="13"/>
  <c r="AE191" i="13"/>
  <c r="AE192" i="13"/>
  <c r="AH192" i="13" s="1"/>
  <c r="AE193" i="13"/>
  <c r="AH193" i="13" s="1"/>
  <c r="AE194" i="13"/>
  <c r="AE198" i="13"/>
  <c r="AH198" i="13" s="1"/>
  <c r="AE199" i="13"/>
  <c r="AE200" i="13"/>
  <c r="AH200" i="13" s="1"/>
  <c r="AE201" i="13"/>
  <c r="AH201" i="13" s="1"/>
  <c r="AE202" i="13"/>
  <c r="AH202" i="13" s="1"/>
  <c r="AE206" i="13"/>
  <c r="AE207" i="13"/>
  <c r="AH207" i="13" s="1"/>
  <c r="AE208" i="13"/>
  <c r="AE209" i="13"/>
  <c r="AH209" i="13" s="1"/>
  <c r="AE210" i="13"/>
  <c r="AH210" i="13" s="1"/>
  <c r="AE212" i="13"/>
  <c r="AH212" i="13" s="1"/>
  <c r="AE214" i="13"/>
  <c r="AE215" i="13"/>
  <c r="AE216" i="13"/>
  <c r="AE217" i="13"/>
  <c r="AE218" i="13"/>
  <c r="AH218" i="13" s="1"/>
  <c r="AE220" i="13"/>
  <c r="AH220" i="13" s="1"/>
  <c r="AE222" i="13"/>
  <c r="AE223" i="13"/>
  <c r="AE224" i="13"/>
  <c r="AE225" i="13"/>
  <c r="AE226" i="13"/>
  <c r="AE228" i="13"/>
  <c r="AH228" i="13" s="1"/>
  <c r="AE230" i="13"/>
  <c r="AE231" i="13"/>
  <c r="AH231" i="13" s="1"/>
  <c r="AE232" i="13"/>
  <c r="AE233" i="13"/>
  <c r="AE234" i="13"/>
  <c r="AE238" i="13"/>
  <c r="AE239" i="13"/>
  <c r="AE240" i="13"/>
  <c r="AE241" i="13"/>
  <c r="AE242" i="13"/>
  <c r="AH242" i="13" s="1"/>
  <c r="AE246" i="13"/>
  <c r="AE247" i="13"/>
  <c r="AE248" i="13"/>
  <c r="AH248" i="13" s="1"/>
  <c r="AE249" i="13"/>
  <c r="AE250" i="13"/>
  <c r="AE254" i="13"/>
  <c r="AH254" i="13" s="1"/>
  <c r="AE255" i="13"/>
  <c r="AE256" i="13"/>
  <c r="AH256" i="13" s="1"/>
  <c r="AE257" i="13"/>
  <c r="AH257" i="13" s="1"/>
  <c r="AE258" i="13"/>
  <c r="AE262" i="13"/>
  <c r="AE263" i="13"/>
  <c r="AE264" i="13"/>
  <c r="AH264" i="13" s="1"/>
  <c r="AE265" i="13"/>
  <c r="AH265" i="13" s="1"/>
  <c r="AE266" i="13"/>
  <c r="AH266" i="13" s="1"/>
  <c r="AE270" i="13"/>
  <c r="AH270" i="13" s="1"/>
  <c r="AE271" i="13"/>
  <c r="AE272" i="13"/>
  <c r="AE273" i="13"/>
  <c r="AH273" i="13" s="1"/>
  <c r="AE274" i="13"/>
  <c r="AH274" i="13" s="1"/>
  <c r="AE276" i="13"/>
  <c r="AH276" i="13" s="1"/>
  <c r="AE278" i="13"/>
  <c r="AE279" i="13"/>
  <c r="AE280" i="13"/>
  <c r="AH280" i="13" s="1"/>
  <c r="AE281" i="13"/>
  <c r="AE282" i="13"/>
  <c r="AH282" i="13" s="1"/>
  <c r="AE284" i="13"/>
  <c r="AH284" i="13" s="1"/>
  <c r="AE286" i="13"/>
  <c r="AE287" i="13"/>
  <c r="AE288" i="13"/>
  <c r="AE289" i="13"/>
  <c r="AE290" i="13"/>
  <c r="AE292" i="13"/>
  <c r="AH292" i="13" s="1"/>
  <c r="AE294" i="13"/>
  <c r="AE295" i="13"/>
  <c r="AE296" i="13"/>
  <c r="AE297" i="13"/>
  <c r="AE298" i="13"/>
  <c r="AE302" i="13"/>
  <c r="AE303" i="13"/>
  <c r="AH303" i="13" s="1"/>
  <c r="AE304" i="13"/>
  <c r="AE305" i="13"/>
  <c r="AE306" i="13"/>
  <c r="AE310" i="13"/>
  <c r="AE311" i="13"/>
  <c r="AE312" i="13"/>
  <c r="AH312" i="13" s="1"/>
  <c r="AE313" i="13"/>
  <c r="AE314" i="13"/>
  <c r="AH314" i="13" s="1"/>
  <c r="AE318" i="13"/>
  <c r="AE319" i="13"/>
  <c r="AE320" i="13"/>
  <c r="AH320" i="13" s="1"/>
  <c r="AE321" i="13"/>
  <c r="AH321" i="13" s="1"/>
  <c r="AE322" i="13"/>
  <c r="AE326" i="13"/>
  <c r="AE327" i="13"/>
  <c r="AH327" i="13" s="1"/>
  <c r="AE328" i="13"/>
  <c r="AH328" i="13" s="1"/>
  <c r="AE329" i="13"/>
  <c r="AH329" i="13" s="1"/>
  <c r="AE330" i="13"/>
  <c r="AH330" i="13" s="1"/>
  <c r="AE334" i="13"/>
  <c r="AE335" i="13"/>
  <c r="AE336" i="13"/>
  <c r="AE337" i="13"/>
  <c r="AH337" i="13" s="1"/>
  <c r="AE338" i="13"/>
  <c r="AH338" i="13" s="1"/>
  <c r="AE340" i="13"/>
  <c r="AH340" i="13" s="1"/>
  <c r="AE342" i="13"/>
  <c r="AE343" i="13"/>
  <c r="AE344" i="13"/>
  <c r="AE345" i="13"/>
  <c r="AE346" i="13"/>
  <c r="AH346" i="13" s="1"/>
  <c r="AE348" i="13"/>
  <c r="AH348" i="13" s="1"/>
  <c r="AE350" i="13"/>
  <c r="AH350" i="13" s="1"/>
  <c r="AE351" i="13"/>
  <c r="AE352" i="13"/>
  <c r="AE353" i="13"/>
  <c r="AE354" i="13"/>
  <c r="AE356" i="13"/>
  <c r="AH356" i="13" s="1"/>
  <c r="AE358" i="13"/>
  <c r="AH358" i="13" s="1"/>
  <c r="AE359" i="13"/>
  <c r="AE360" i="13"/>
  <c r="AE361" i="13"/>
  <c r="AE362" i="13"/>
  <c r="AE366" i="13"/>
  <c r="AE367" i="13"/>
  <c r="AE368" i="13"/>
  <c r="AE369" i="13"/>
  <c r="AH369" i="13" s="1"/>
  <c r="AE370" i="13"/>
  <c r="AE374" i="13"/>
  <c r="AE375" i="13"/>
  <c r="AE376" i="13"/>
  <c r="AH376" i="13" s="1"/>
  <c r="AE377" i="13"/>
  <c r="AE378" i="13"/>
  <c r="AE382" i="13"/>
  <c r="AE383" i="13"/>
  <c r="AE384" i="13"/>
  <c r="AH384" i="13" s="1"/>
  <c r="AE385" i="13"/>
  <c r="AH385" i="13" s="1"/>
  <c r="AE386" i="13"/>
  <c r="AE390" i="13"/>
  <c r="AE391" i="13"/>
  <c r="AE392" i="13"/>
  <c r="AH392" i="13" s="1"/>
  <c r="AE393" i="13"/>
  <c r="AH393" i="13" s="1"/>
  <c r="AE394" i="13"/>
  <c r="AH394" i="13" s="1"/>
  <c r="AE398" i="13"/>
  <c r="AE399" i="13"/>
  <c r="AE400" i="13"/>
  <c r="AE401" i="13"/>
  <c r="AH401" i="13" s="1"/>
  <c r="AE402" i="13"/>
  <c r="AH402" i="13" s="1"/>
  <c r="AE404" i="13"/>
  <c r="AH404" i="13" s="1"/>
  <c r="AE406" i="13"/>
  <c r="AE407" i="13"/>
  <c r="AH407" i="13" s="1"/>
  <c r="AE408" i="13"/>
  <c r="AH408" i="13" s="1"/>
  <c r="AE409" i="13"/>
  <c r="AE410" i="13"/>
  <c r="AH410" i="13" s="1"/>
  <c r="AE412" i="13"/>
  <c r="AH412" i="13" s="1"/>
  <c r="AE414" i="13"/>
  <c r="AE415" i="13"/>
  <c r="AE416" i="13"/>
  <c r="AH416" i="13" s="1"/>
  <c r="AE417" i="13"/>
  <c r="AH417" i="13" s="1"/>
  <c r="AE418" i="13"/>
  <c r="AE420" i="13"/>
  <c r="AH420" i="13" s="1"/>
  <c r="AE422" i="13"/>
  <c r="AE423" i="13"/>
  <c r="AE424" i="13"/>
  <c r="AE425" i="13"/>
  <c r="AE426" i="13"/>
  <c r="AH426" i="13" s="1"/>
  <c r="AE430" i="13"/>
  <c r="AH430" i="13" s="1"/>
  <c r="AE431" i="13"/>
  <c r="AE432" i="13"/>
  <c r="AE433" i="13"/>
  <c r="AE434" i="13"/>
  <c r="AE438" i="13"/>
  <c r="AE439" i="13"/>
  <c r="AE440" i="13"/>
  <c r="AH440" i="13" s="1"/>
  <c r="AE441" i="13"/>
  <c r="AH441" i="13" s="1"/>
  <c r="AE442" i="13"/>
  <c r="AE446" i="13"/>
  <c r="AE447" i="13"/>
  <c r="AE448" i="13"/>
  <c r="AH448" i="13" s="1"/>
  <c r="AE449" i="13"/>
  <c r="AE450" i="13"/>
  <c r="AE454" i="13"/>
  <c r="AE455" i="13"/>
  <c r="AE456" i="13"/>
  <c r="AE457" i="13"/>
  <c r="AE458" i="13"/>
  <c r="AH458" i="13" s="1"/>
  <c r="AE462" i="13"/>
  <c r="AE463" i="13"/>
  <c r="AE464" i="13"/>
  <c r="AE465" i="13"/>
  <c r="AE466" i="13"/>
  <c r="AE468" i="13"/>
  <c r="AE470" i="13"/>
  <c r="AE471" i="13"/>
  <c r="AE472" i="13"/>
  <c r="AE473" i="13"/>
  <c r="AE474" i="13"/>
  <c r="AE476" i="13"/>
  <c r="AE478" i="13"/>
  <c r="AH478" i="13" s="1"/>
  <c r="AE479" i="13"/>
  <c r="AE480" i="13"/>
  <c r="AE481" i="13"/>
  <c r="AE482" i="13"/>
  <c r="AE484" i="13"/>
  <c r="AE486" i="13"/>
  <c r="AE487" i="13"/>
  <c r="AH487" i="13" s="1"/>
  <c r="AE488" i="13"/>
  <c r="AH488" i="13" s="1"/>
  <c r="AE489" i="13"/>
  <c r="AE490" i="13"/>
  <c r="AE494" i="13"/>
  <c r="AE495" i="13"/>
  <c r="AE496" i="13"/>
  <c r="AE497" i="13"/>
  <c r="AE498" i="13"/>
  <c r="AH498" i="13" s="1"/>
  <c r="AE502" i="13"/>
  <c r="AH502" i="13" s="1"/>
  <c r="AE503" i="13"/>
  <c r="AE504" i="13"/>
  <c r="AE505" i="13"/>
  <c r="AE506" i="13"/>
  <c r="AE510" i="13"/>
  <c r="AE511" i="13"/>
  <c r="AE512" i="13"/>
  <c r="AE513" i="13"/>
  <c r="AE514" i="13"/>
  <c r="AE518" i="13"/>
  <c r="AE519" i="13"/>
  <c r="AE520" i="13"/>
  <c r="AE521" i="13"/>
  <c r="AE522" i="13"/>
  <c r="AE526" i="13"/>
  <c r="AH526" i="13" s="1"/>
  <c r="AE527" i="13"/>
  <c r="AH527" i="13" s="1"/>
  <c r="AE528" i="13"/>
  <c r="AE529" i="13"/>
  <c r="AE530" i="13"/>
  <c r="AE532" i="13"/>
  <c r="AE534" i="13"/>
  <c r="AE535" i="13"/>
  <c r="AE536" i="13"/>
  <c r="AH536" i="13" s="1"/>
  <c r="AE537" i="13"/>
  <c r="AH537" i="13" s="1"/>
  <c r="AE538" i="13"/>
  <c r="AH538" i="13" s="1"/>
  <c r="AE540" i="13"/>
  <c r="AE542" i="13"/>
  <c r="AE543" i="13"/>
  <c r="AE544" i="13"/>
  <c r="AE545" i="13"/>
  <c r="AE546" i="13"/>
  <c r="AH546" i="13" s="1"/>
  <c r="AE548" i="13"/>
  <c r="AH548" i="13" s="1"/>
  <c r="AE550" i="13"/>
  <c r="AE551" i="13"/>
  <c r="AE552" i="13"/>
  <c r="AE553" i="13"/>
  <c r="AE554" i="13"/>
  <c r="AE558" i="13"/>
  <c r="AE559" i="13"/>
  <c r="AH559" i="13" s="1"/>
  <c r="AE560" i="13"/>
  <c r="AE561" i="13"/>
  <c r="AE562" i="13"/>
  <c r="AE566" i="13"/>
  <c r="AE567" i="13"/>
  <c r="AH567" i="13" s="1"/>
  <c r="AE568" i="13"/>
  <c r="AH568" i="13" s="1"/>
  <c r="AE569" i="13"/>
  <c r="AE570" i="13"/>
  <c r="AH570" i="13" s="1"/>
  <c r="AE574" i="13"/>
  <c r="AE575" i="13"/>
  <c r="AE576" i="13"/>
  <c r="AE577" i="13"/>
  <c r="AE578" i="13"/>
  <c r="AE582" i="13"/>
  <c r="AE583" i="13"/>
  <c r="AE584" i="13"/>
  <c r="AE585" i="13"/>
  <c r="AE586" i="13"/>
  <c r="AE590" i="13"/>
  <c r="AE591" i="13"/>
  <c r="AE592" i="13"/>
  <c r="AE593" i="13"/>
  <c r="AH593" i="13" s="1"/>
  <c r="AE594" i="13"/>
  <c r="AH594" i="13" s="1"/>
  <c r="AE596" i="13"/>
  <c r="AE598" i="13"/>
  <c r="AE599" i="13"/>
  <c r="AE600" i="13"/>
  <c r="AE601" i="13"/>
  <c r="AE602" i="13"/>
  <c r="AH602" i="13" s="1"/>
  <c r="AE604" i="13"/>
  <c r="AH604" i="13" s="1"/>
  <c r="AE606" i="13"/>
  <c r="AE607" i="13"/>
  <c r="AE608" i="13"/>
  <c r="AE609" i="13"/>
  <c r="AE610" i="13"/>
  <c r="AE612" i="13"/>
  <c r="AH612" i="13" s="1"/>
  <c r="AE614" i="13"/>
  <c r="AH614" i="13" s="1"/>
  <c r="AE615" i="13"/>
  <c r="AE616" i="13"/>
  <c r="AE617" i="13"/>
  <c r="AE618" i="13"/>
  <c r="AE622" i="13"/>
  <c r="AH622" i="13" s="1"/>
  <c r="AE623" i="13"/>
  <c r="AH623" i="13" s="1"/>
  <c r="AE624" i="13"/>
  <c r="AE625" i="13"/>
  <c r="AE626" i="13"/>
  <c r="AE630" i="13"/>
  <c r="AE631" i="13"/>
  <c r="AE632" i="13"/>
  <c r="AE633" i="13"/>
  <c r="AE634" i="13"/>
  <c r="AE638" i="13"/>
  <c r="AE639" i="13"/>
  <c r="AE640" i="13"/>
  <c r="AE641" i="13"/>
  <c r="AE642" i="13"/>
  <c r="AE646" i="13"/>
  <c r="AE647" i="13"/>
  <c r="AE648" i="13"/>
  <c r="AH648" i="13" s="1"/>
  <c r="AE649" i="13"/>
  <c r="AH649" i="13" s="1"/>
  <c r="AE650" i="13"/>
  <c r="AE654" i="13"/>
  <c r="AE655" i="13"/>
  <c r="AE656" i="13"/>
  <c r="AE657" i="13"/>
  <c r="AE658" i="13"/>
  <c r="AH658" i="13" s="1"/>
  <c r="AE660" i="13"/>
  <c r="AH660" i="13" s="1"/>
  <c r="AE662" i="13"/>
  <c r="AE663" i="13"/>
  <c r="AE664" i="13"/>
  <c r="AE665" i="13"/>
  <c r="AE666" i="13"/>
  <c r="AE668" i="13"/>
  <c r="AE670" i="13"/>
  <c r="AE671" i="13"/>
  <c r="AE672" i="13"/>
  <c r="AE673" i="13"/>
  <c r="AE674" i="13"/>
  <c r="AE676" i="13"/>
  <c r="AE678" i="13"/>
  <c r="AH678" i="13" s="1"/>
  <c r="AE679" i="13"/>
  <c r="AE680" i="13"/>
  <c r="AE681" i="13"/>
  <c r="AE682" i="13"/>
  <c r="AE686" i="13"/>
  <c r="AE687" i="13"/>
  <c r="AE688" i="13"/>
  <c r="AE689" i="13"/>
  <c r="AE690" i="13"/>
  <c r="AE694" i="13"/>
  <c r="AE695" i="13"/>
  <c r="AE696" i="13"/>
  <c r="AE697" i="13"/>
  <c r="AE698" i="13"/>
  <c r="AE702" i="13"/>
  <c r="AH702" i="13" s="1"/>
  <c r="AE703" i="13"/>
  <c r="AE704" i="13"/>
  <c r="AE705" i="13"/>
  <c r="AH705" i="13" s="1"/>
  <c r="AE706" i="13"/>
  <c r="AE710" i="13"/>
  <c r="AH710" i="13" s="1"/>
  <c r="AE711" i="13"/>
  <c r="AH711" i="13" s="1"/>
  <c r="AE712" i="13"/>
  <c r="AE713" i="13"/>
  <c r="AE714" i="13"/>
  <c r="AE718" i="13"/>
  <c r="AE719" i="13"/>
  <c r="AE720" i="13"/>
  <c r="AE721" i="13"/>
  <c r="AE722" i="13"/>
  <c r="AE726" i="13"/>
  <c r="AE727" i="13"/>
  <c r="AE728" i="13"/>
  <c r="AE729" i="13"/>
  <c r="AE730" i="13"/>
  <c r="AH730" i="13" s="1"/>
  <c r="AE734" i="13"/>
  <c r="AE735" i="13"/>
  <c r="AE736" i="13"/>
  <c r="AE737" i="13"/>
  <c r="AE738" i="13"/>
  <c r="AE742" i="13"/>
  <c r="AH742" i="13" s="1"/>
  <c r="AE743" i="13"/>
  <c r="AE744" i="13"/>
  <c r="AH744" i="13" s="1"/>
  <c r="AE745" i="13"/>
  <c r="AE746" i="13"/>
  <c r="AE750" i="13"/>
  <c r="AE751" i="13"/>
  <c r="AE752" i="13"/>
  <c r="AE753" i="13"/>
  <c r="AE754" i="13"/>
  <c r="AE758" i="13"/>
  <c r="AE759" i="13"/>
  <c r="AE760" i="13"/>
  <c r="AE761" i="13"/>
  <c r="AE762" i="13"/>
  <c r="AE766" i="13"/>
  <c r="AH766" i="13" s="1"/>
  <c r="AE767" i="13"/>
  <c r="AE768" i="13"/>
  <c r="AE769" i="13"/>
  <c r="AH769" i="13" s="1"/>
  <c r="AE770" i="13"/>
  <c r="AE774" i="13"/>
  <c r="AE775" i="13"/>
  <c r="AH775" i="13" s="1"/>
  <c r="AE776" i="13"/>
  <c r="AE777" i="13"/>
  <c r="AE778" i="13"/>
  <c r="AE782" i="13"/>
  <c r="AH782" i="13" s="1"/>
  <c r="AE783" i="13"/>
  <c r="AH783" i="13" s="1"/>
  <c r="AE784" i="13"/>
  <c r="AE785" i="13"/>
  <c r="AE786" i="13"/>
  <c r="AE790" i="13"/>
  <c r="AE791" i="13"/>
  <c r="AH791" i="13" s="1"/>
  <c r="AE792" i="13"/>
  <c r="AH792" i="13" s="1"/>
  <c r="AE793" i="13"/>
  <c r="AE794" i="13"/>
  <c r="AH794" i="13" s="1"/>
  <c r="AE798" i="13"/>
  <c r="AH798" i="13" s="1"/>
  <c r="AE799" i="13"/>
  <c r="AE800" i="13"/>
  <c r="AE801" i="13"/>
  <c r="AE802" i="13"/>
  <c r="AH802" i="13" s="1"/>
  <c r="AE806" i="13"/>
  <c r="AH806" i="13" s="1"/>
  <c r="AE807" i="13"/>
  <c r="AH807" i="13" s="1"/>
  <c r="AE808" i="13"/>
  <c r="AH808" i="13" s="1"/>
  <c r="AE809" i="13"/>
  <c r="AE810" i="13"/>
  <c r="AE814" i="13"/>
  <c r="AE815" i="13"/>
  <c r="AE816" i="13"/>
  <c r="AE817" i="13"/>
  <c r="AE818" i="13"/>
  <c r="AE822" i="13"/>
  <c r="AH822" i="13" s="1"/>
  <c r="AE823" i="13"/>
  <c r="AE824" i="13"/>
  <c r="AE825" i="13"/>
  <c r="AE826" i="13"/>
  <c r="AE830" i="13"/>
  <c r="AH830" i="13" s="1"/>
  <c r="AE831" i="13"/>
  <c r="AE832" i="13"/>
  <c r="AH832" i="13" s="1"/>
  <c r="AE833" i="13"/>
  <c r="AH833" i="13" s="1"/>
  <c r="AE834" i="13"/>
  <c r="AE838" i="13"/>
  <c r="AH838" i="13" s="1"/>
  <c r="AE839" i="13"/>
  <c r="AH839" i="13" s="1"/>
  <c r="AE840" i="13"/>
  <c r="AE841" i="13"/>
  <c r="AE842" i="13"/>
  <c r="AE846" i="13"/>
  <c r="AH846" i="13" s="1"/>
  <c r="AE847" i="13"/>
  <c r="AH847" i="13" s="1"/>
  <c r="AE848" i="13"/>
  <c r="AE849" i="13"/>
  <c r="AE850" i="13"/>
  <c r="AE854" i="13"/>
  <c r="AE855" i="13"/>
  <c r="AH855" i="13" s="1"/>
  <c r="AE856" i="13"/>
  <c r="AH856" i="13" s="1"/>
  <c r="AE857" i="13"/>
  <c r="AE858" i="13"/>
  <c r="AH858" i="13" s="1"/>
  <c r="AE862" i="13"/>
  <c r="AE863" i="13"/>
  <c r="AE864" i="13"/>
  <c r="AE865" i="13"/>
  <c r="AE866" i="13"/>
  <c r="AE870" i="13"/>
  <c r="AE871" i="13"/>
  <c r="AH871" i="13" s="1"/>
  <c r="AE872" i="13"/>
  <c r="AH872" i="13" s="1"/>
  <c r="AE873" i="13"/>
  <c r="AE874" i="13"/>
  <c r="AE878" i="13"/>
  <c r="AE879" i="13"/>
  <c r="AE880" i="13"/>
  <c r="AE881" i="13"/>
  <c r="AE882" i="13"/>
  <c r="AH882" i="13" s="1"/>
  <c r="AE886" i="13"/>
  <c r="AH886" i="13" s="1"/>
  <c r="AE887" i="13"/>
  <c r="AE888" i="13"/>
  <c r="AE889" i="13"/>
  <c r="AE890" i="13"/>
  <c r="AE894" i="13"/>
  <c r="AH894" i="13" s="1"/>
  <c r="AE895" i="13"/>
  <c r="AH895" i="13" s="1"/>
  <c r="AE896" i="13"/>
  <c r="AH896" i="13" s="1"/>
  <c r="AE897" i="13"/>
  <c r="AH897" i="13" s="1"/>
  <c r="AE898" i="13"/>
  <c r="AE902" i="13"/>
  <c r="AE903" i="13"/>
  <c r="AH903" i="13" s="1"/>
  <c r="AE904" i="13"/>
  <c r="AE905" i="13"/>
  <c r="AH905" i="13" s="1"/>
  <c r="AE906" i="13"/>
  <c r="AH906" i="13" s="1"/>
  <c r="AE910" i="13"/>
  <c r="AE911" i="13"/>
  <c r="AH911" i="13" s="1"/>
  <c r="AE912" i="13"/>
  <c r="AE913" i="13"/>
  <c r="AE914" i="13"/>
  <c r="AE918" i="13"/>
  <c r="AE919" i="13"/>
  <c r="AE920" i="13"/>
  <c r="AE921" i="13"/>
  <c r="AE922" i="13"/>
  <c r="AE926" i="13"/>
  <c r="AH926" i="13" s="1"/>
  <c r="AE927" i="13"/>
  <c r="AE928" i="13"/>
  <c r="AE929" i="13"/>
  <c r="AE930" i="13"/>
  <c r="AE934" i="13"/>
  <c r="AH934" i="13" s="1"/>
  <c r="AE935" i="13"/>
  <c r="AH935" i="13" s="1"/>
  <c r="AE936" i="13"/>
  <c r="AE937" i="13"/>
  <c r="AE938" i="13"/>
  <c r="AE942" i="13"/>
  <c r="AE943" i="13"/>
  <c r="AE944" i="13"/>
  <c r="AE945" i="13"/>
  <c r="AE946" i="13"/>
  <c r="AE950" i="13"/>
  <c r="AH950" i="13" s="1"/>
  <c r="AE951" i="13"/>
  <c r="AE952" i="13"/>
  <c r="AE953" i="13"/>
  <c r="AE954" i="13"/>
  <c r="AE958" i="13"/>
  <c r="AH958" i="13" s="1"/>
  <c r="AE959" i="13"/>
  <c r="AH959" i="13" s="1"/>
  <c r="AE960" i="13"/>
  <c r="AH960" i="13" s="1"/>
  <c r="AE961" i="13"/>
  <c r="AH961" i="13" s="1"/>
  <c r="AE962" i="13"/>
  <c r="AE966" i="13"/>
  <c r="AH966" i="13" s="1"/>
  <c r="AE967" i="13"/>
  <c r="AH967" i="13" s="1"/>
  <c r="AE968" i="13"/>
  <c r="AE969" i="13"/>
  <c r="AE970" i="13"/>
  <c r="AH970" i="13" s="1"/>
  <c r="AE974" i="13"/>
  <c r="AH974" i="13" s="1"/>
  <c r="AE975" i="13"/>
  <c r="AH975" i="13" s="1"/>
  <c r="AE976" i="13"/>
  <c r="AE977" i="13"/>
  <c r="AE978" i="13"/>
  <c r="AE982" i="13"/>
  <c r="AE983" i="13"/>
  <c r="AH983" i="13" s="1"/>
  <c r="AE984" i="13"/>
  <c r="AE985" i="13"/>
  <c r="AE986" i="13"/>
  <c r="AH986" i="13" s="1"/>
  <c r="AE990" i="13"/>
  <c r="AE991" i="13"/>
  <c r="AE992" i="13"/>
  <c r="AE993" i="13"/>
  <c r="AE994" i="13"/>
  <c r="AE998" i="13"/>
  <c r="AH998" i="13" s="1"/>
  <c r="AE999" i="13"/>
  <c r="AH999" i="13" s="1"/>
  <c r="AE1000" i="13"/>
  <c r="AH1000" i="13" s="1"/>
  <c r="AF6" i="13"/>
  <c r="AF7" i="13"/>
  <c r="AF8" i="13"/>
  <c r="AF9" i="13"/>
  <c r="AF10" i="13"/>
  <c r="AF11" i="13"/>
  <c r="AF12" i="13"/>
  <c r="AF13" i="13"/>
  <c r="AF14" i="13"/>
  <c r="AF15" i="13"/>
  <c r="AF16" i="13"/>
  <c r="AF17" i="13"/>
  <c r="AF18" i="13"/>
  <c r="AF19" i="13"/>
  <c r="AF20" i="13"/>
  <c r="AF21" i="13"/>
  <c r="AF22" i="13"/>
  <c r="AF23" i="13"/>
  <c r="AF24" i="13"/>
  <c r="AF25" i="13"/>
  <c r="AF26" i="13"/>
  <c r="AF27" i="13"/>
  <c r="AF28" i="13"/>
  <c r="AF29" i="13"/>
  <c r="AF30" i="13"/>
  <c r="AF31" i="13"/>
  <c r="AF32" i="13"/>
  <c r="AF33" i="13"/>
  <c r="AF34" i="13"/>
  <c r="AF35" i="13"/>
  <c r="AF36" i="13"/>
  <c r="AF37" i="13"/>
  <c r="AF38" i="13"/>
  <c r="AF39" i="13"/>
  <c r="AF40" i="13"/>
  <c r="AF41" i="13"/>
  <c r="AF42" i="13"/>
  <c r="AF43" i="13"/>
  <c r="AF44" i="13"/>
  <c r="AF45" i="13"/>
  <c r="AF46" i="13"/>
  <c r="AF47" i="13"/>
  <c r="AF48" i="13"/>
  <c r="AF49" i="13"/>
  <c r="AF50" i="13"/>
  <c r="AF51" i="13"/>
  <c r="AF52" i="13"/>
  <c r="AF53" i="13"/>
  <c r="AF54" i="13"/>
  <c r="AF55" i="13"/>
  <c r="AF56" i="13"/>
  <c r="AF57" i="13"/>
  <c r="AF58" i="13"/>
  <c r="AF59" i="13"/>
  <c r="AF60" i="13"/>
  <c r="AF61" i="13"/>
  <c r="AF62" i="13"/>
  <c r="AF63" i="13"/>
  <c r="AF64" i="13"/>
  <c r="AF65" i="13"/>
  <c r="AF66" i="13"/>
  <c r="AF67" i="13"/>
  <c r="AF68" i="13"/>
  <c r="AF69" i="13"/>
  <c r="AF70" i="13"/>
  <c r="AF71" i="13"/>
  <c r="AF72" i="13"/>
  <c r="AF73" i="13"/>
  <c r="AF74" i="13"/>
  <c r="AF75" i="13"/>
  <c r="AF76" i="13"/>
  <c r="AF77" i="13"/>
  <c r="AF78" i="13"/>
  <c r="AF79" i="13"/>
  <c r="AF80" i="13"/>
  <c r="AF81" i="13"/>
  <c r="AF82" i="13"/>
  <c r="AF83" i="13"/>
  <c r="AF84" i="13"/>
  <c r="AF85" i="13"/>
  <c r="AF86" i="13"/>
  <c r="AF87" i="13"/>
  <c r="AF88" i="13"/>
  <c r="AF89" i="13"/>
  <c r="AF90" i="13"/>
  <c r="AF91" i="13"/>
  <c r="AF92" i="13"/>
  <c r="AF93" i="13"/>
  <c r="AF94" i="13"/>
  <c r="AF95" i="13"/>
  <c r="AF96" i="13"/>
  <c r="AF97" i="13"/>
  <c r="AF98" i="13"/>
  <c r="AF99" i="13"/>
  <c r="AF100" i="13"/>
  <c r="AF101" i="13"/>
  <c r="AF102" i="13"/>
  <c r="AF103" i="13"/>
  <c r="AF104" i="13"/>
  <c r="AF105" i="13"/>
  <c r="AF106" i="13"/>
  <c r="AF107" i="13"/>
  <c r="AF108" i="13"/>
  <c r="AF109" i="13"/>
  <c r="AF110" i="13"/>
  <c r="AF111" i="13"/>
  <c r="AF112" i="13"/>
  <c r="AF113" i="13"/>
  <c r="AF114" i="13"/>
  <c r="AF115" i="13"/>
  <c r="AF116" i="13"/>
  <c r="AF117" i="13"/>
  <c r="AF118" i="13"/>
  <c r="AF119" i="13"/>
  <c r="AF120" i="13"/>
  <c r="AF121" i="13"/>
  <c r="AF122" i="13"/>
  <c r="AF123" i="13"/>
  <c r="AF124" i="13"/>
  <c r="AF125" i="13"/>
  <c r="AF126" i="13"/>
  <c r="AF127" i="13"/>
  <c r="AF128" i="13"/>
  <c r="AF129" i="13"/>
  <c r="AF130" i="13"/>
  <c r="AF131" i="13"/>
  <c r="AF132" i="13"/>
  <c r="AF133" i="13"/>
  <c r="AF134" i="13"/>
  <c r="AF135" i="13"/>
  <c r="AF136" i="13"/>
  <c r="AF137" i="13"/>
  <c r="AF138" i="13"/>
  <c r="AF139" i="13"/>
  <c r="AF140" i="13"/>
  <c r="AF141" i="13"/>
  <c r="AF142" i="13"/>
  <c r="AF143" i="13"/>
  <c r="AF144" i="13"/>
  <c r="AF145" i="13"/>
  <c r="AF146" i="13"/>
  <c r="AF147" i="13"/>
  <c r="AF148" i="13"/>
  <c r="AF149" i="13"/>
  <c r="AF150" i="13"/>
  <c r="AF151" i="13"/>
  <c r="AF152" i="13"/>
  <c r="AF153" i="13"/>
  <c r="AF154" i="13"/>
  <c r="AF155" i="13"/>
  <c r="AF156" i="13"/>
  <c r="AF157" i="13"/>
  <c r="AF158" i="13"/>
  <c r="AF159" i="13"/>
  <c r="AF160" i="13"/>
  <c r="AF161" i="13"/>
  <c r="AF162" i="13"/>
  <c r="AF163" i="13"/>
  <c r="AF164" i="13"/>
  <c r="AF165" i="13"/>
  <c r="AF166" i="13"/>
  <c r="AF167" i="13"/>
  <c r="AF168" i="13"/>
  <c r="AF169" i="13"/>
  <c r="AF170" i="13"/>
  <c r="AF171" i="13"/>
  <c r="AF172" i="13"/>
  <c r="AF173" i="13"/>
  <c r="AF174" i="13"/>
  <c r="AF175" i="13"/>
  <c r="AF176" i="13"/>
  <c r="AF177" i="13"/>
  <c r="AF178" i="13"/>
  <c r="AF179" i="13"/>
  <c r="AF180" i="13"/>
  <c r="AF181" i="13"/>
  <c r="AF182" i="13"/>
  <c r="AF183" i="13"/>
  <c r="AF184" i="13"/>
  <c r="AF185" i="13"/>
  <c r="AF186" i="13"/>
  <c r="AF187" i="13"/>
  <c r="AF188" i="13"/>
  <c r="AF189" i="13"/>
  <c r="AF190" i="13"/>
  <c r="AF191" i="13"/>
  <c r="AF192" i="13"/>
  <c r="AF193" i="13"/>
  <c r="AF194" i="13"/>
  <c r="AF195" i="13"/>
  <c r="AF196" i="13"/>
  <c r="AF197" i="13"/>
  <c r="AF198" i="13"/>
  <c r="AF199" i="13"/>
  <c r="AF200" i="13"/>
  <c r="AF201" i="13"/>
  <c r="AF202" i="13"/>
  <c r="AF203" i="13"/>
  <c r="AF204" i="13"/>
  <c r="AF205" i="13"/>
  <c r="AF206" i="13"/>
  <c r="AF207" i="13"/>
  <c r="AF208" i="13"/>
  <c r="AF209" i="13"/>
  <c r="AF210" i="13"/>
  <c r="AF211" i="13"/>
  <c r="AF212" i="13"/>
  <c r="AF213" i="13"/>
  <c r="AF214" i="13"/>
  <c r="AF215" i="13"/>
  <c r="AF216" i="13"/>
  <c r="AF217" i="13"/>
  <c r="AF218" i="13"/>
  <c r="AF219" i="13"/>
  <c r="AF220" i="13"/>
  <c r="AF221" i="13"/>
  <c r="AF222" i="13"/>
  <c r="AF223" i="13"/>
  <c r="AF224" i="13"/>
  <c r="AF225" i="13"/>
  <c r="AF226" i="13"/>
  <c r="AF227" i="13"/>
  <c r="AF228" i="13"/>
  <c r="AF229" i="13"/>
  <c r="AF230" i="13"/>
  <c r="AF231" i="13"/>
  <c r="AF232" i="13"/>
  <c r="AF233" i="13"/>
  <c r="AF234" i="13"/>
  <c r="AF235" i="13"/>
  <c r="AF236" i="13"/>
  <c r="AF237" i="13"/>
  <c r="AF238" i="13"/>
  <c r="AF239" i="13"/>
  <c r="AF240" i="13"/>
  <c r="AF241" i="13"/>
  <c r="AF242" i="13"/>
  <c r="AF243" i="13"/>
  <c r="AF244" i="13"/>
  <c r="AF245" i="13"/>
  <c r="AF246" i="13"/>
  <c r="AF247" i="13"/>
  <c r="AF248" i="13"/>
  <c r="AF249" i="13"/>
  <c r="AF250" i="13"/>
  <c r="AF251" i="13"/>
  <c r="AF252" i="13"/>
  <c r="AF253" i="13"/>
  <c r="AF254" i="13"/>
  <c r="AF255" i="13"/>
  <c r="AF256" i="13"/>
  <c r="AF257" i="13"/>
  <c r="AF258" i="13"/>
  <c r="AF259" i="13"/>
  <c r="AF260" i="13"/>
  <c r="AF261" i="13"/>
  <c r="AF262" i="13"/>
  <c r="AF263" i="13"/>
  <c r="AF264" i="13"/>
  <c r="AF265" i="13"/>
  <c r="AF266" i="13"/>
  <c r="AF267" i="13"/>
  <c r="AF268" i="13"/>
  <c r="AF269" i="13"/>
  <c r="AF270" i="13"/>
  <c r="AF271" i="13"/>
  <c r="AF272" i="13"/>
  <c r="AF273" i="13"/>
  <c r="AF274" i="13"/>
  <c r="AF275" i="13"/>
  <c r="AF276" i="13"/>
  <c r="AF277" i="13"/>
  <c r="AF278" i="13"/>
  <c r="AF279" i="13"/>
  <c r="AF280" i="13"/>
  <c r="AF281" i="13"/>
  <c r="AF282" i="13"/>
  <c r="AF283" i="13"/>
  <c r="AF284" i="13"/>
  <c r="AF285" i="13"/>
  <c r="AF286" i="13"/>
  <c r="AF287" i="13"/>
  <c r="AF288" i="13"/>
  <c r="AF289" i="13"/>
  <c r="AF290" i="13"/>
  <c r="AF291" i="13"/>
  <c r="AF292" i="13"/>
  <c r="AF293" i="13"/>
  <c r="AF294" i="13"/>
  <c r="AF295" i="13"/>
  <c r="AF296" i="13"/>
  <c r="AF297" i="13"/>
  <c r="AF298" i="13"/>
  <c r="AF299" i="13"/>
  <c r="AF300" i="13"/>
  <c r="AF301" i="13"/>
  <c r="AF302" i="13"/>
  <c r="AF303" i="13"/>
  <c r="AF304" i="13"/>
  <c r="AF305" i="13"/>
  <c r="AF306" i="13"/>
  <c r="AF307" i="13"/>
  <c r="AF308" i="13"/>
  <c r="AF309" i="13"/>
  <c r="AF310" i="13"/>
  <c r="AF311" i="13"/>
  <c r="AF312" i="13"/>
  <c r="AF313" i="13"/>
  <c r="AF314" i="13"/>
  <c r="AF315" i="13"/>
  <c r="AF316" i="13"/>
  <c r="AF317" i="13"/>
  <c r="AF318" i="13"/>
  <c r="AF319" i="13"/>
  <c r="AF320" i="13"/>
  <c r="AF321" i="13"/>
  <c r="AF322" i="13"/>
  <c r="AF323" i="13"/>
  <c r="AF324" i="13"/>
  <c r="AF325" i="13"/>
  <c r="AF326" i="13"/>
  <c r="AF327" i="13"/>
  <c r="AF328" i="13"/>
  <c r="AF329" i="13"/>
  <c r="AF330" i="13"/>
  <c r="AF331" i="13"/>
  <c r="AF332" i="13"/>
  <c r="AF333" i="13"/>
  <c r="AF334" i="13"/>
  <c r="AF335" i="13"/>
  <c r="AF336" i="13"/>
  <c r="AF337" i="13"/>
  <c r="AF338" i="13"/>
  <c r="AF339" i="13"/>
  <c r="AF340" i="13"/>
  <c r="AF341" i="13"/>
  <c r="AF342" i="13"/>
  <c r="AF343" i="13"/>
  <c r="AF344" i="13"/>
  <c r="AF345" i="13"/>
  <c r="AF346" i="13"/>
  <c r="AF347" i="13"/>
  <c r="AF348" i="13"/>
  <c r="AF349" i="13"/>
  <c r="AF350" i="13"/>
  <c r="AF351" i="13"/>
  <c r="AF352" i="13"/>
  <c r="AF353" i="13"/>
  <c r="AF354" i="13"/>
  <c r="AF355" i="13"/>
  <c r="AF356" i="13"/>
  <c r="AF357" i="13"/>
  <c r="AF358" i="13"/>
  <c r="AF359" i="13"/>
  <c r="AF360" i="13"/>
  <c r="AF361" i="13"/>
  <c r="AF362" i="13"/>
  <c r="AF363" i="13"/>
  <c r="AF364" i="13"/>
  <c r="AF365" i="13"/>
  <c r="AF366" i="13"/>
  <c r="AF367" i="13"/>
  <c r="AF368" i="13"/>
  <c r="AF369" i="13"/>
  <c r="AF370" i="13"/>
  <c r="AF371" i="13"/>
  <c r="AF372" i="13"/>
  <c r="AF373" i="13"/>
  <c r="AF374" i="13"/>
  <c r="AF375" i="13"/>
  <c r="AF376" i="13"/>
  <c r="AF377" i="13"/>
  <c r="AF378" i="13"/>
  <c r="AF379" i="13"/>
  <c r="AF380" i="13"/>
  <c r="AF381" i="13"/>
  <c r="AF382" i="13"/>
  <c r="AF383" i="13"/>
  <c r="AF384" i="13"/>
  <c r="AF385" i="13"/>
  <c r="AF386" i="13"/>
  <c r="AF387" i="13"/>
  <c r="AF388" i="13"/>
  <c r="AF389" i="13"/>
  <c r="AF390" i="13"/>
  <c r="AF391" i="13"/>
  <c r="AF392" i="13"/>
  <c r="AF393" i="13"/>
  <c r="AF394" i="13"/>
  <c r="AF395" i="13"/>
  <c r="AF396" i="13"/>
  <c r="AF397" i="13"/>
  <c r="AF398" i="13"/>
  <c r="AF399" i="13"/>
  <c r="AF400" i="13"/>
  <c r="AF401" i="13"/>
  <c r="AF402" i="13"/>
  <c r="AF403" i="13"/>
  <c r="AF404" i="13"/>
  <c r="AF405" i="13"/>
  <c r="AF406" i="13"/>
  <c r="AF407" i="13"/>
  <c r="AF408" i="13"/>
  <c r="AF409" i="13"/>
  <c r="AF410" i="13"/>
  <c r="AF411" i="13"/>
  <c r="AF412" i="13"/>
  <c r="AF413" i="13"/>
  <c r="AF414" i="13"/>
  <c r="AF415" i="13"/>
  <c r="AF416" i="13"/>
  <c r="AF417" i="13"/>
  <c r="AF418" i="13"/>
  <c r="AF419" i="13"/>
  <c r="AF420" i="13"/>
  <c r="AF421" i="13"/>
  <c r="AF422" i="13"/>
  <c r="AF423" i="13"/>
  <c r="AF424" i="13"/>
  <c r="AF425" i="13"/>
  <c r="AF426" i="13"/>
  <c r="AF427" i="13"/>
  <c r="AF428" i="13"/>
  <c r="AF429" i="13"/>
  <c r="AF430" i="13"/>
  <c r="AF431" i="13"/>
  <c r="AF432" i="13"/>
  <c r="AF433" i="13"/>
  <c r="AF434" i="13"/>
  <c r="AF435" i="13"/>
  <c r="AF436" i="13"/>
  <c r="AF437" i="13"/>
  <c r="AF438" i="13"/>
  <c r="AF439" i="13"/>
  <c r="AF440" i="13"/>
  <c r="AF441" i="13"/>
  <c r="AF442" i="13"/>
  <c r="AF443" i="13"/>
  <c r="AF444" i="13"/>
  <c r="AF445" i="13"/>
  <c r="AF446" i="13"/>
  <c r="AF447" i="13"/>
  <c r="AF448" i="13"/>
  <c r="AF449" i="13"/>
  <c r="AF450" i="13"/>
  <c r="AF451" i="13"/>
  <c r="AF452" i="13"/>
  <c r="AF453" i="13"/>
  <c r="AF454" i="13"/>
  <c r="AF455" i="13"/>
  <c r="AF456" i="13"/>
  <c r="AF457" i="13"/>
  <c r="AF458" i="13"/>
  <c r="AF459" i="13"/>
  <c r="AF460" i="13"/>
  <c r="AF461" i="13"/>
  <c r="AF462" i="13"/>
  <c r="AF463" i="13"/>
  <c r="AF464" i="13"/>
  <c r="AF465" i="13"/>
  <c r="AF466" i="13"/>
  <c r="AF467" i="13"/>
  <c r="AF468" i="13"/>
  <c r="AF469" i="13"/>
  <c r="AF470" i="13"/>
  <c r="AF471" i="13"/>
  <c r="AF472" i="13"/>
  <c r="AF473" i="13"/>
  <c r="AF474" i="13"/>
  <c r="AF475" i="13"/>
  <c r="AF476" i="13"/>
  <c r="AF477" i="13"/>
  <c r="AF478" i="13"/>
  <c r="AF479" i="13"/>
  <c r="AF480" i="13"/>
  <c r="AF481" i="13"/>
  <c r="AF482" i="13"/>
  <c r="AF483" i="13"/>
  <c r="AF484" i="13"/>
  <c r="AF485" i="13"/>
  <c r="AF486" i="13"/>
  <c r="AF487" i="13"/>
  <c r="AF488" i="13"/>
  <c r="AF489" i="13"/>
  <c r="AF490" i="13"/>
  <c r="AF491" i="13"/>
  <c r="AF492" i="13"/>
  <c r="AF493" i="13"/>
  <c r="AF494" i="13"/>
  <c r="AF495" i="13"/>
  <c r="AF496" i="13"/>
  <c r="AF497" i="13"/>
  <c r="AF498" i="13"/>
  <c r="AF499" i="13"/>
  <c r="AF500" i="13"/>
  <c r="AF501" i="13"/>
  <c r="AF502" i="13"/>
  <c r="AF503" i="13"/>
  <c r="AF504" i="13"/>
  <c r="AF505" i="13"/>
  <c r="AF506" i="13"/>
  <c r="AF507" i="13"/>
  <c r="AF508" i="13"/>
  <c r="AF509" i="13"/>
  <c r="AF510" i="13"/>
  <c r="AF511" i="13"/>
  <c r="AF512" i="13"/>
  <c r="AF513" i="13"/>
  <c r="AF514" i="13"/>
  <c r="AF515" i="13"/>
  <c r="AF516" i="13"/>
  <c r="AF517" i="13"/>
  <c r="AF518" i="13"/>
  <c r="AF519" i="13"/>
  <c r="AF520" i="13"/>
  <c r="AF521" i="13"/>
  <c r="AF522" i="13"/>
  <c r="AF523" i="13"/>
  <c r="AF524" i="13"/>
  <c r="AF525" i="13"/>
  <c r="AF526" i="13"/>
  <c r="AF527" i="13"/>
  <c r="AF528" i="13"/>
  <c r="AF529" i="13"/>
  <c r="AF530" i="13"/>
  <c r="AF531" i="13"/>
  <c r="AF532" i="13"/>
  <c r="AF533" i="13"/>
  <c r="AF534" i="13"/>
  <c r="AF535" i="13"/>
  <c r="AF536" i="13"/>
  <c r="AF537" i="13"/>
  <c r="AF538" i="13"/>
  <c r="AF539" i="13"/>
  <c r="AF540" i="13"/>
  <c r="AF541" i="13"/>
  <c r="AF542" i="13"/>
  <c r="AF543" i="13"/>
  <c r="AF544" i="13"/>
  <c r="AF545" i="13"/>
  <c r="AF546" i="13"/>
  <c r="AF547" i="13"/>
  <c r="AF548" i="13"/>
  <c r="AF549" i="13"/>
  <c r="AF550" i="13"/>
  <c r="AF551" i="13"/>
  <c r="AF552" i="13"/>
  <c r="AF553" i="13"/>
  <c r="AF554" i="13"/>
  <c r="AF555" i="13"/>
  <c r="AF556" i="13"/>
  <c r="AF557" i="13"/>
  <c r="AF558" i="13"/>
  <c r="AF559" i="13"/>
  <c r="AF560" i="13"/>
  <c r="AF561" i="13"/>
  <c r="AF562" i="13"/>
  <c r="AF563" i="13"/>
  <c r="AF564" i="13"/>
  <c r="AF565" i="13"/>
  <c r="AF566" i="13"/>
  <c r="AF567" i="13"/>
  <c r="AF568" i="13"/>
  <c r="AF569" i="13"/>
  <c r="AF570" i="13"/>
  <c r="AF571" i="13"/>
  <c r="AF572" i="13"/>
  <c r="AF573" i="13"/>
  <c r="AF574" i="13"/>
  <c r="AF575" i="13"/>
  <c r="AF576" i="13"/>
  <c r="AF577" i="13"/>
  <c r="AF578" i="13"/>
  <c r="AF579" i="13"/>
  <c r="AF580" i="13"/>
  <c r="AF581" i="13"/>
  <c r="AF582" i="13"/>
  <c r="AF583" i="13"/>
  <c r="AF584" i="13"/>
  <c r="AF585" i="13"/>
  <c r="AF586" i="13"/>
  <c r="AF587" i="13"/>
  <c r="AF588" i="13"/>
  <c r="AF589" i="13"/>
  <c r="AF590" i="13"/>
  <c r="AF591" i="13"/>
  <c r="AF592" i="13"/>
  <c r="AF593" i="13"/>
  <c r="AF594" i="13"/>
  <c r="AF595" i="13"/>
  <c r="AF596" i="13"/>
  <c r="AF597" i="13"/>
  <c r="AF598" i="13"/>
  <c r="AF599" i="13"/>
  <c r="AF600" i="13"/>
  <c r="AF601" i="13"/>
  <c r="AF602" i="13"/>
  <c r="AF603" i="13"/>
  <c r="AF604" i="13"/>
  <c r="AF605" i="13"/>
  <c r="AF606" i="13"/>
  <c r="AF607" i="13"/>
  <c r="AF608" i="13"/>
  <c r="AF609" i="13"/>
  <c r="AF610" i="13"/>
  <c r="AF611" i="13"/>
  <c r="AF612" i="13"/>
  <c r="AF613" i="13"/>
  <c r="AF614" i="13"/>
  <c r="AF615" i="13"/>
  <c r="AF616" i="13"/>
  <c r="AF617" i="13"/>
  <c r="AF618" i="13"/>
  <c r="AF619" i="13"/>
  <c r="AF620" i="13"/>
  <c r="AF621" i="13"/>
  <c r="AF622" i="13"/>
  <c r="AF623" i="13"/>
  <c r="AF624" i="13"/>
  <c r="AF625" i="13"/>
  <c r="AF626" i="13"/>
  <c r="AF627" i="13"/>
  <c r="AF628" i="13"/>
  <c r="AF629" i="13"/>
  <c r="AF630" i="13"/>
  <c r="AF631" i="13"/>
  <c r="AF632" i="13"/>
  <c r="AF633" i="13"/>
  <c r="AF634" i="13"/>
  <c r="AF635" i="13"/>
  <c r="AF636" i="13"/>
  <c r="AF637" i="13"/>
  <c r="AF638" i="13"/>
  <c r="AF639" i="13"/>
  <c r="AF640" i="13"/>
  <c r="AF641" i="13"/>
  <c r="AF642" i="13"/>
  <c r="AF643" i="13"/>
  <c r="AF644" i="13"/>
  <c r="AF645" i="13"/>
  <c r="AF646" i="13"/>
  <c r="AF647" i="13"/>
  <c r="AF648" i="13"/>
  <c r="AF649" i="13"/>
  <c r="AF650" i="13"/>
  <c r="AF651" i="13"/>
  <c r="AF652" i="13"/>
  <c r="AF653" i="13"/>
  <c r="AF654" i="13"/>
  <c r="AF655" i="13"/>
  <c r="AF656" i="13"/>
  <c r="AF657" i="13"/>
  <c r="AF658" i="13"/>
  <c r="AF659" i="13"/>
  <c r="AF660" i="13"/>
  <c r="AF661" i="13"/>
  <c r="AF662" i="13"/>
  <c r="AF663" i="13"/>
  <c r="AF664" i="13"/>
  <c r="AF665" i="13"/>
  <c r="AF666" i="13"/>
  <c r="AF667" i="13"/>
  <c r="AF668" i="13"/>
  <c r="AF669" i="13"/>
  <c r="AF670" i="13"/>
  <c r="AF671" i="13"/>
  <c r="AF672" i="13"/>
  <c r="AF673" i="13"/>
  <c r="AF674" i="13"/>
  <c r="AF675" i="13"/>
  <c r="AF676" i="13"/>
  <c r="AF677" i="13"/>
  <c r="AF678" i="13"/>
  <c r="AF679" i="13"/>
  <c r="AF680" i="13"/>
  <c r="AF681" i="13"/>
  <c r="AF682" i="13"/>
  <c r="AF683" i="13"/>
  <c r="AF684" i="13"/>
  <c r="AF685" i="13"/>
  <c r="AF686" i="13"/>
  <c r="AF687" i="13"/>
  <c r="AF688" i="13"/>
  <c r="AF689" i="13"/>
  <c r="AF690" i="13"/>
  <c r="AF691" i="13"/>
  <c r="AF692" i="13"/>
  <c r="AF693" i="13"/>
  <c r="AF694" i="13"/>
  <c r="AF695" i="13"/>
  <c r="AF696" i="13"/>
  <c r="AF697" i="13"/>
  <c r="AF698" i="13"/>
  <c r="AF699" i="13"/>
  <c r="AF700" i="13"/>
  <c r="AF701" i="13"/>
  <c r="AF702" i="13"/>
  <c r="AF703" i="13"/>
  <c r="AF704" i="13"/>
  <c r="AF705" i="13"/>
  <c r="AF706" i="13"/>
  <c r="AF707" i="13"/>
  <c r="AF708" i="13"/>
  <c r="AF709" i="13"/>
  <c r="AF710" i="13"/>
  <c r="AF711" i="13"/>
  <c r="AF712" i="13"/>
  <c r="AF713" i="13"/>
  <c r="AF714" i="13"/>
  <c r="AF715" i="13"/>
  <c r="AF716" i="13"/>
  <c r="AF717" i="13"/>
  <c r="AF718" i="13"/>
  <c r="AF719" i="13"/>
  <c r="AF720" i="13"/>
  <c r="AF721" i="13"/>
  <c r="AF722" i="13"/>
  <c r="AF723" i="13"/>
  <c r="AF724" i="13"/>
  <c r="AF725" i="13"/>
  <c r="AF726" i="13"/>
  <c r="AF727" i="13"/>
  <c r="AF728" i="13"/>
  <c r="AF729" i="13"/>
  <c r="AF730" i="13"/>
  <c r="AF731" i="13"/>
  <c r="AF732" i="13"/>
  <c r="AF733" i="13"/>
  <c r="AF734" i="13"/>
  <c r="AF735" i="13"/>
  <c r="AF736" i="13"/>
  <c r="AF737" i="13"/>
  <c r="AF738" i="13"/>
  <c r="AF739" i="13"/>
  <c r="AF740" i="13"/>
  <c r="AF741" i="13"/>
  <c r="AF742" i="13"/>
  <c r="AF743" i="13"/>
  <c r="AF744" i="13"/>
  <c r="AF745" i="13"/>
  <c r="AF746" i="13"/>
  <c r="AF747" i="13"/>
  <c r="AF748" i="13"/>
  <c r="AF749" i="13"/>
  <c r="AF750" i="13"/>
  <c r="AF751" i="13"/>
  <c r="AF752" i="13"/>
  <c r="AF753" i="13"/>
  <c r="AF754" i="13"/>
  <c r="AF755" i="13"/>
  <c r="AF756" i="13"/>
  <c r="AF757" i="13"/>
  <c r="AF758" i="13"/>
  <c r="AF759" i="13"/>
  <c r="AF760" i="13"/>
  <c r="AF761" i="13"/>
  <c r="AF762" i="13"/>
  <c r="AF763" i="13"/>
  <c r="AF764" i="13"/>
  <c r="AF765" i="13"/>
  <c r="AF766" i="13"/>
  <c r="AF767" i="13"/>
  <c r="AF768" i="13"/>
  <c r="AF769" i="13"/>
  <c r="AF770" i="13"/>
  <c r="AF771" i="13"/>
  <c r="AF772" i="13"/>
  <c r="AF773" i="13"/>
  <c r="AF774" i="13"/>
  <c r="AF775" i="13"/>
  <c r="AF776" i="13"/>
  <c r="AF777" i="13"/>
  <c r="AF778" i="13"/>
  <c r="AF779" i="13"/>
  <c r="AF780" i="13"/>
  <c r="AF781" i="13"/>
  <c r="AF782" i="13"/>
  <c r="AF783" i="13"/>
  <c r="AF784" i="13"/>
  <c r="AF785" i="13"/>
  <c r="AF786" i="13"/>
  <c r="AF787" i="13"/>
  <c r="AF788" i="13"/>
  <c r="AF789" i="13"/>
  <c r="AF790" i="13"/>
  <c r="AF791" i="13"/>
  <c r="AF792" i="13"/>
  <c r="AF793" i="13"/>
  <c r="AF794" i="13"/>
  <c r="AF795" i="13"/>
  <c r="AF796" i="13"/>
  <c r="AF797" i="13"/>
  <c r="AF798" i="13"/>
  <c r="AF799" i="13"/>
  <c r="AF800" i="13"/>
  <c r="AF801" i="13"/>
  <c r="AF802" i="13"/>
  <c r="AF803" i="13"/>
  <c r="AF804" i="13"/>
  <c r="AF805" i="13"/>
  <c r="AF806" i="13"/>
  <c r="AF807" i="13"/>
  <c r="AF808" i="13"/>
  <c r="AF809" i="13"/>
  <c r="AF810" i="13"/>
  <c r="AF811" i="13"/>
  <c r="AF812" i="13"/>
  <c r="AF813" i="13"/>
  <c r="AF814" i="13"/>
  <c r="AF815" i="13"/>
  <c r="AF816" i="13"/>
  <c r="AF817" i="13"/>
  <c r="AF818" i="13"/>
  <c r="AF819" i="13"/>
  <c r="AF820" i="13"/>
  <c r="AF821" i="13"/>
  <c r="AF822" i="13"/>
  <c r="AF823" i="13"/>
  <c r="AF824" i="13"/>
  <c r="AF825" i="13"/>
  <c r="AF826" i="13"/>
  <c r="AF827" i="13"/>
  <c r="AF828" i="13"/>
  <c r="AF829" i="13"/>
  <c r="AF830" i="13"/>
  <c r="AF831" i="13"/>
  <c r="AF832" i="13"/>
  <c r="AF833" i="13"/>
  <c r="AF834" i="13"/>
  <c r="AF835" i="13"/>
  <c r="AF836" i="13"/>
  <c r="AF837" i="13"/>
  <c r="AF838" i="13"/>
  <c r="AF839" i="13"/>
  <c r="AF840" i="13"/>
  <c r="AF841" i="13"/>
  <c r="AF842" i="13"/>
  <c r="AF843" i="13"/>
  <c r="AF844" i="13"/>
  <c r="AF845" i="13"/>
  <c r="AF846" i="13"/>
  <c r="AF847" i="13"/>
  <c r="AF848" i="13"/>
  <c r="AF849" i="13"/>
  <c r="AF850" i="13"/>
  <c r="AF851" i="13"/>
  <c r="AF852" i="13"/>
  <c r="AF853" i="13"/>
  <c r="AF854" i="13"/>
  <c r="AF855" i="13"/>
  <c r="AF856" i="13"/>
  <c r="AF857" i="13"/>
  <c r="AF858" i="13"/>
  <c r="AF859" i="13"/>
  <c r="AF860" i="13"/>
  <c r="AF861" i="13"/>
  <c r="AF862" i="13"/>
  <c r="AF863" i="13"/>
  <c r="AF864" i="13"/>
  <c r="AF865" i="13"/>
  <c r="AF866" i="13"/>
  <c r="AF867" i="13"/>
  <c r="AF868" i="13"/>
  <c r="AF869" i="13"/>
  <c r="AF870" i="13"/>
  <c r="AF871" i="13"/>
  <c r="AF872" i="13"/>
  <c r="AF873" i="13"/>
  <c r="AF874" i="13"/>
  <c r="AF875" i="13"/>
  <c r="AF876" i="13"/>
  <c r="AF877" i="13"/>
  <c r="AF878" i="13"/>
  <c r="AF879" i="13"/>
  <c r="AF880" i="13"/>
  <c r="AF881" i="13"/>
  <c r="AF882" i="13"/>
  <c r="AF883" i="13"/>
  <c r="AF884" i="13"/>
  <c r="AF885" i="13"/>
  <c r="AF886" i="13"/>
  <c r="AF887" i="13"/>
  <c r="AF888" i="13"/>
  <c r="AF889" i="13"/>
  <c r="AF890" i="13"/>
  <c r="AF891" i="13"/>
  <c r="AF892" i="13"/>
  <c r="AF893" i="13"/>
  <c r="AF894" i="13"/>
  <c r="AF895" i="13"/>
  <c r="AF896" i="13"/>
  <c r="AF897" i="13"/>
  <c r="AF898" i="13"/>
  <c r="AF899" i="13"/>
  <c r="AF900" i="13"/>
  <c r="AF901" i="13"/>
  <c r="AF902" i="13"/>
  <c r="AF903" i="13"/>
  <c r="AF904" i="13"/>
  <c r="AF905" i="13"/>
  <c r="AF906" i="13"/>
  <c r="AF907" i="13"/>
  <c r="AF908" i="13"/>
  <c r="AF909" i="13"/>
  <c r="AF910" i="13"/>
  <c r="AF911" i="13"/>
  <c r="AF912" i="13"/>
  <c r="AF913" i="13"/>
  <c r="AF914" i="13"/>
  <c r="AF915" i="13"/>
  <c r="AF916" i="13"/>
  <c r="AF917" i="13"/>
  <c r="AF918" i="13"/>
  <c r="AF919" i="13"/>
  <c r="AF920" i="13"/>
  <c r="AF921" i="13"/>
  <c r="AF922" i="13"/>
  <c r="AF923" i="13"/>
  <c r="AF924" i="13"/>
  <c r="AF925" i="13"/>
  <c r="AF926" i="13"/>
  <c r="AF927" i="13"/>
  <c r="AF928" i="13"/>
  <c r="AF929" i="13"/>
  <c r="AF930" i="13"/>
  <c r="AF931" i="13"/>
  <c r="AF932" i="13"/>
  <c r="AF933" i="13"/>
  <c r="AF934" i="13"/>
  <c r="AF935" i="13"/>
  <c r="AF936" i="13"/>
  <c r="AF937" i="13"/>
  <c r="AF938" i="13"/>
  <c r="AF939" i="13"/>
  <c r="AF940" i="13"/>
  <c r="AF941" i="13"/>
  <c r="AF942" i="13"/>
  <c r="AF943" i="13"/>
  <c r="AF944" i="13"/>
  <c r="AF945" i="13"/>
  <c r="AF946" i="13"/>
  <c r="AF947" i="13"/>
  <c r="AF948" i="13"/>
  <c r="AF949" i="13"/>
  <c r="AF950" i="13"/>
  <c r="AF951" i="13"/>
  <c r="AF952" i="13"/>
  <c r="AF953" i="13"/>
  <c r="AF954" i="13"/>
  <c r="AF955" i="13"/>
  <c r="AF956" i="13"/>
  <c r="AF957" i="13"/>
  <c r="AF958" i="13"/>
  <c r="AF959" i="13"/>
  <c r="AF960" i="13"/>
  <c r="AF961" i="13"/>
  <c r="AF962" i="13"/>
  <c r="AF963" i="13"/>
  <c r="AF964" i="13"/>
  <c r="AF965" i="13"/>
  <c r="AF966" i="13"/>
  <c r="AF967" i="13"/>
  <c r="AF968" i="13"/>
  <c r="AF969" i="13"/>
  <c r="AF970" i="13"/>
  <c r="AF971" i="13"/>
  <c r="AF972" i="13"/>
  <c r="AF973" i="13"/>
  <c r="AF974" i="13"/>
  <c r="AF975" i="13"/>
  <c r="AF976" i="13"/>
  <c r="AF977" i="13"/>
  <c r="AF978" i="13"/>
  <c r="AF979" i="13"/>
  <c r="AF980" i="13"/>
  <c r="AF981" i="13"/>
  <c r="AF982" i="13"/>
  <c r="AF983" i="13"/>
  <c r="AF984" i="13"/>
  <c r="AF985" i="13"/>
  <c r="AF986" i="13"/>
  <c r="AF987" i="13"/>
  <c r="AF988" i="13"/>
  <c r="AF989" i="13"/>
  <c r="AF990" i="13"/>
  <c r="AF991" i="13"/>
  <c r="AF992" i="13"/>
  <c r="AF993" i="13"/>
  <c r="AF994" i="13"/>
  <c r="AF995" i="13"/>
  <c r="AF996" i="13"/>
  <c r="AF997" i="13"/>
  <c r="AF998" i="13"/>
  <c r="AF999" i="13"/>
  <c r="AF1000"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135" i="13"/>
  <c r="AG136" i="13"/>
  <c r="AG137" i="13"/>
  <c r="AG138" i="13"/>
  <c r="AG139" i="13"/>
  <c r="AG140" i="13"/>
  <c r="AG141" i="13"/>
  <c r="AG142" i="13"/>
  <c r="AG143" i="13"/>
  <c r="AG144" i="13"/>
  <c r="AG145" i="13"/>
  <c r="AG146" i="13"/>
  <c r="AG147" i="13"/>
  <c r="AG148" i="13"/>
  <c r="AG149" i="13"/>
  <c r="AG150" i="13"/>
  <c r="AG151" i="13"/>
  <c r="AG152" i="13"/>
  <c r="AG153" i="13"/>
  <c r="AG154" i="13"/>
  <c r="AG155" i="13"/>
  <c r="AG156" i="13"/>
  <c r="AG157" i="13"/>
  <c r="AG158" i="13"/>
  <c r="AG159" i="13"/>
  <c r="AG160" i="13"/>
  <c r="AG161" i="13"/>
  <c r="AG162" i="13"/>
  <c r="AG163" i="13"/>
  <c r="AG164" i="13"/>
  <c r="AG165" i="13"/>
  <c r="AG166" i="13"/>
  <c r="AG167" i="13"/>
  <c r="AG168" i="13"/>
  <c r="AG169" i="13"/>
  <c r="AG170" i="13"/>
  <c r="AG171" i="13"/>
  <c r="AG172" i="13"/>
  <c r="AG173" i="13"/>
  <c r="AG174" i="13"/>
  <c r="AG175" i="13"/>
  <c r="AG176" i="13"/>
  <c r="AG177" i="13"/>
  <c r="AG178" i="13"/>
  <c r="AG179" i="13"/>
  <c r="AG180" i="13"/>
  <c r="AG181" i="13"/>
  <c r="AG182" i="13"/>
  <c r="AG183" i="13"/>
  <c r="AG184" i="13"/>
  <c r="AG185" i="13"/>
  <c r="AG186" i="13"/>
  <c r="AG187" i="13"/>
  <c r="AG188" i="13"/>
  <c r="AG189" i="13"/>
  <c r="AG190" i="13"/>
  <c r="AG191" i="13"/>
  <c r="AG192" i="13"/>
  <c r="AG193" i="13"/>
  <c r="AG194" i="13"/>
  <c r="AG195" i="13"/>
  <c r="AG196" i="13"/>
  <c r="AG197" i="13"/>
  <c r="AG198" i="13"/>
  <c r="AG199" i="13"/>
  <c r="AG200" i="13"/>
  <c r="AG201" i="13"/>
  <c r="AG202" i="13"/>
  <c r="AG203" i="13"/>
  <c r="AG204" i="13"/>
  <c r="AG205" i="13"/>
  <c r="AG206" i="13"/>
  <c r="AG207" i="13"/>
  <c r="AG208" i="13"/>
  <c r="AG209" i="13"/>
  <c r="AG210" i="13"/>
  <c r="AG211" i="13"/>
  <c r="AG212" i="13"/>
  <c r="AG213" i="13"/>
  <c r="AG214" i="13"/>
  <c r="AG215" i="13"/>
  <c r="AG216" i="13"/>
  <c r="AG217" i="13"/>
  <c r="AG218" i="13"/>
  <c r="AG219" i="13"/>
  <c r="AG220" i="13"/>
  <c r="AG221" i="13"/>
  <c r="AG222" i="13"/>
  <c r="AG223" i="13"/>
  <c r="AG224" i="13"/>
  <c r="AG225" i="13"/>
  <c r="AG226" i="13"/>
  <c r="AG227" i="13"/>
  <c r="AG228" i="13"/>
  <c r="AG229" i="13"/>
  <c r="AG230" i="13"/>
  <c r="AG231" i="13"/>
  <c r="AG232" i="13"/>
  <c r="AG233" i="13"/>
  <c r="AG234" i="13"/>
  <c r="AG235" i="13"/>
  <c r="AG236" i="13"/>
  <c r="AG237" i="13"/>
  <c r="AG238" i="13"/>
  <c r="AG239" i="13"/>
  <c r="AG240" i="13"/>
  <c r="AG241" i="13"/>
  <c r="AG242" i="13"/>
  <c r="AG243" i="13"/>
  <c r="AG244" i="13"/>
  <c r="AG245" i="13"/>
  <c r="AG246" i="13"/>
  <c r="AG247" i="13"/>
  <c r="AG248" i="13"/>
  <c r="AG249" i="13"/>
  <c r="AG250" i="13"/>
  <c r="AG251" i="13"/>
  <c r="AG252" i="13"/>
  <c r="AG253" i="13"/>
  <c r="AG254" i="13"/>
  <c r="AG255" i="13"/>
  <c r="AG256" i="13"/>
  <c r="AG257" i="13"/>
  <c r="AG258" i="13"/>
  <c r="AG259" i="13"/>
  <c r="AG260" i="13"/>
  <c r="AG261" i="13"/>
  <c r="AG262" i="13"/>
  <c r="AG263" i="13"/>
  <c r="AG264" i="13"/>
  <c r="AG265" i="13"/>
  <c r="AG266" i="13"/>
  <c r="AG267" i="13"/>
  <c r="AG268" i="13"/>
  <c r="AG269" i="13"/>
  <c r="AG270" i="13"/>
  <c r="AG271" i="13"/>
  <c r="AG272" i="13"/>
  <c r="AG273" i="13"/>
  <c r="AG274" i="13"/>
  <c r="AG275" i="13"/>
  <c r="AG276" i="13"/>
  <c r="AG277" i="13"/>
  <c r="AG278" i="13"/>
  <c r="AG279" i="13"/>
  <c r="AG280" i="13"/>
  <c r="AG281" i="13"/>
  <c r="AG282" i="13"/>
  <c r="AG283" i="13"/>
  <c r="AG284" i="13"/>
  <c r="AG285" i="13"/>
  <c r="AG286" i="13"/>
  <c r="AG287" i="13"/>
  <c r="AG288" i="13"/>
  <c r="AG289" i="13"/>
  <c r="AG290" i="13"/>
  <c r="AG291" i="13"/>
  <c r="AG292" i="13"/>
  <c r="AG293" i="13"/>
  <c r="AG294" i="13"/>
  <c r="AG295" i="13"/>
  <c r="AG296" i="13"/>
  <c r="AG297" i="13"/>
  <c r="AG298" i="13"/>
  <c r="AG299" i="13"/>
  <c r="AG300" i="13"/>
  <c r="AG301" i="13"/>
  <c r="AG302" i="13"/>
  <c r="AG303" i="13"/>
  <c r="AG304" i="13"/>
  <c r="AG305" i="13"/>
  <c r="AG306" i="13"/>
  <c r="AG307" i="13"/>
  <c r="AG308" i="13"/>
  <c r="AG309" i="13"/>
  <c r="AG310" i="13"/>
  <c r="AG311" i="13"/>
  <c r="AG312" i="13"/>
  <c r="AG313" i="13"/>
  <c r="AG314" i="13"/>
  <c r="AG315" i="13"/>
  <c r="AG316" i="13"/>
  <c r="AG317" i="13"/>
  <c r="AG318" i="13"/>
  <c r="AG319" i="13"/>
  <c r="AG320" i="13"/>
  <c r="AG321" i="13"/>
  <c r="AG322" i="13"/>
  <c r="AG323" i="13"/>
  <c r="AG324" i="13"/>
  <c r="AG325" i="13"/>
  <c r="AG326" i="13"/>
  <c r="AG327" i="13"/>
  <c r="AG328" i="13"/>
  <c r="AG329" i="13"/>
  <c r="AG330" i="13"/>
  <c r="AG331" i="13"/>
  <c r="AG332" i="13"/>
  <c r="AG333" i="13"/>
  <c r="AG334" i="13"/>
  <c r="AG335" i="13"/>
  <c r="AG336" i="13"/>
  <c r="AG337" i="13"/>
  <c r="AG338" i="13"/>
  <c r="AG339" i="13"/>
  <c r="AG340" i="13"/>
  <c r="AG341" i="13"/>
  <c r="AG342" i="13"/>
  <c r="AG343" i="13"/>
  <c r="AG344" i="13"/>
  <c r="AG345" i="13"/>
  <c r="AG346" i="13"/>
  <c r="AG347" i="13"/>
  <c r="AG348" i="13"/>
  <c r="AG349" i="13"/>
  <c r="AG350" i="13"/>
  <c r="AG351" i="13"/>
  <c r="AG352" i="13"/>
  <c r="AG353" i="13"/>
  <c r="AG354" i="13"/>
  <c r="AG355" i="13"/>
  <c r="AG356" i="13"/>
  <c r="AG357" i="13"/>
  <c r="AG358" i="13"/>
  <c r="AG359" i="13"/>
  <c r="AG360" i="13"/>
  <c r="AG361" i="13"/>
  <c r="AG362" i="13"/>
  <c r="AG363" i="13"/>
  <c r="AG364" i="13"/>
  <c r="AG365" i="13"/>
  <c r="AG366" i="13"/>
  <c r="AG367" i="13"/>
  <c r="AG368" i="13"/>
  <c r="AG369" i="13"/>
  <c r="AG370" i="13"/>
  <c r="AG371" i="13"/>
  <c r="AG372" i="13"/>
  <c r="AG373" i="13"/>
  <c r="AG374" i="13"/>
  <c r="AG375" i="13"/>
  <c r="AG376" i="13"/>
  <c r="AG377" i="13"/>
  <c r="AG378" i="13"/>
  <c r="AG379" i="13"/>
  <c r="AG380" i="13"/>
  <c r="AG381" i="13"/>
  <c r="AG382" i="13"/>
  <c r="AG383" i="13"/>
  <c r="AG384" i="13"/>
  <c r="AG385" i="13"/>
  <c r="AG386" i="13"/>
  <c r="AG387" i="13"/>
  <c r="AG388" i="13"/>
  <c r="AG389" i="13"/>
  <c r="AG390" i="13"/>
  <c r="AG391" i="13"/>
  <c r="AG392" i="13"/>
  <c r="AG393" i="13"/>
  <c r="AG394" i="13"/>
  <c r="AG395" i="13"/>
  <c r="AG396" i="13"/>
  <c r="AG397" i="13"/>
  <c r="AG398" i="13"/>
  <c r="AG399" i="13"/>
  <c r="AG400" i="13"/>
  <c r="AG401" i="13"/>
  <c r="AG402" i="13"/>
  <c r="AG403" i="13"/>
  <c r="AG404" i="13"/>
  <c r="AG405" i="13"/>
  <c r="AG406" i="13"/>
  <c r="AG407" i="13"/>
  <c r="AG408" i="13"/>
  <c r="AG409" i="13"/>
  <c r="AG410" i="13"/>
  <c r="AG411" i="13"/>
  <c r="AG412" i="13"/>
  <c r="AG413" i="13"/>
  <c r="AG414" i="13"/>
  <c r="AG415" i="13"/>
  <c r="AG416" i="13"/>
  <c r="AG417" i="13"/>
  <c r="AG418" i="13"/>
  <c r="AG419" i="13"/>
  <c r="AG420" i="13"/>
  <c r="AG421" i="13"/>
  <c r="AG422" i="13"/>
  <c r="AG423" i="13"/>
  <c r="AG424" i="13"/>
  <c r="AG425" i="13"/>
  <c r="AG426" i="13"/>
  <c r="AG427" i="13"/>
  <c r="AG428" i="13"/>
  <c r="AG429" i="13"/>
  <c r="AG430" i="13"/>
  <c r="AG431" i="13"/>
  <c r="AG432" i="13"/>
  <c r="AG433" i="13"/>
  <c r="AG434" i="13"/>
  <c r="AG435" i="13"/>
  <c r="AG436" i="13"/>
  <c r="AG437" i="13"/>
  <c r="AG438" i="13"/>
  <c r="AG439" i="13"/>
  <c r="AG440" i="13"/>
  <c r="AG441" i="13"/>
  <c r="AG442" i="13"/>
  <c r="AG443" i="13"/>
  <c r="AG444" i="13"/>
  <c r="AG445" i="13"/>
  <c r="AG446" i="13"/>
  <c r="AG447" i="13"/>
  <c r="AG448" i="13"/>
  <c r="AG449" i="13"/>
  <c r="AG450" i="13"/>
  <c r="AG451" i="13"/>
  <c r="AG452" i="13"/>
  <c r="AG453" i="13"/>
  <c r="AG454" i="13"/>
  <c r="AG455" i="13"/>
  <c r="AG456" i="13"/>
  <c r="AG457" i="13"/>
  <c r="AG458" i="13"/>
  <c r="AG459" i="13"/>
  <c r="AG460" i="13"/>
  <c r="AG461" i="13"/>
  <c r="AG462" i="13"/>
  <c r="AG463" i="13"/>
  <c r="AG464" i="13"/>
  <c r="AG465" i="13"/>
  <c r="AG466" i="13"/>
  <c r="AG467" i="13"/>
  <c r="AG468" i="13"/>
  <c r="AG469" i="13"/>
  <c r="AG470" i="13"/>
  <c r="AG471" i="13"/>
  <c r="AG472" i="13"/>
  <c r="AG473" i="13"/>
  <c r="AG474" i="13"/>
  <c r="AG475" i="13"/>
  <c r="AG476" i="13"/>
  <c r="AG477" i="13"/>
  <c r="AG478" i="13"/>
  <c r="AG479" i="13"/>
  <c r="AG480" i="13"/>
  <c r="AG481" i="13"/>
  <c r="AG482" i="13"/>
  <c r="AG483" i="13"/>
  <c r="AG484" i="13"/>
  <c r="AG485" i="13"/>
  <c r="AG486" i="13"/>
  <c r="AG487" i="13"/>
  <c r="AG488" i="13"/>
  <c r="AG489" i="13"/>
  <c r="AG490" i="13"/>
  <c r="AG491" i="13"/>
  <c r="AG492" i="13"/>
  <c r="AG493" i="13"/>
  <c r="AG494" i="13"/>
  <c r="AG495" i="13"/>
  <c r="AG496" i="13"/>
  <c r="AG497" i="13"/>
  <c r="AG498" i="13"/>
  <c r="AG499" i="13"/>
  <c r="AG500" i="13"/>
  <c r="AG501" i="13"/>
  <c r="AG502" i="13"/>
  <c r="AG503" i="13"/>
  <c r="AG504" i="13"/>
  <c r="AG505" i="13"/>
  <c r="AG506" i="13"/>
  <c r="AG507" i="13"/>
  <c r="AG508" i="13"/>
  <c r="AG509" i="13"/>
  <c r="AG510" i="13"/>
  <c r="AG511" i="13"/>
  <c r="AG512" i="13"/>
  <c r="AG513" i="13"/>
  <c r="AG514" i="13"/>
  <c r="AG515" i="13"/>
  <c r="AG516" i="13"/>
  <c r="AG517" i="13"/>
  <c r="AG518" i="13"/>
  <c r="AG519" i="13"/>
  <c r="AG520" i="13"/>
  <c r="AG521" i="13"/>
  <c r="AG522" i="13"/>
  <c r="AG523" i="13"/>
  <c r="AG524" i="13"/>
  <c r="AG525" i="13"/>
  <c r="AG526" i="13"/>
  <c r="AG527" i="13"/>
  <c r="AG528" i="13"/>
  <c r="AG529" i="13"/>
  <c r="AG530" i="13"/>
  <c r="AG531" i="13"/>
  <c r="AG532" i="13"/>
  <c r="AG533" i="13"/>
  <c r="AG534" i="13"/>
  <c r="AG535" i="13"/>
  <c r="AG536" i="13"/>
  <c r="AG537" i="13"/>
  <c r="AG538" i="13"/>
  <c r="AG539" i="13"/>
  <c r="AG540" i="13"/>
  <c r="AG541" i="13"/>
  <c r="AG542" i="13"/>
  <c r="AG543" i="13"/>
  <c r="AG544" i="13"/>
  <c r="AG545" i="13"/>
  <c r="AG546" i="13"/>
  <c r="AG547" i="13"/>
  <c r="AG548" i="13"/>
  <c r="AG549" i="13"/>
  <c r="AG550" i="13"/>
  <c r="AG551" i="13"/>
  <c r="AG552" i="13"/>
  <c r="AG553" i="13"/>
  <c r="AG554" i="13"/>
  <c r="AG555" i="13"/>
  <c r="AG556" i="13"/>
  <c r="AG557" i="13"/>
  <c r="AG558" i="13"/>
  <c r="AG559" i="13"/>
  <c r="AG560" i="13"/>
  <c r="AG561" i="13"/>
  <c r="AG562" i="13"/>
  <c r="AG563" i="13"/>
  <c r="AG564" i="13"/>
  <c r="AG565" i="13"/>
  <c r="AG566" i="13"/>
  <c r="AG567" i="13"/>
  <c r="AG568" i="13"/>
  <c r="AG569" i="13"/>
  <c r="AG570" i="13"/>
  <c r="AG571" i="13"/>
  <c r="AG572" i="13"/>
  <c r="AG573" i="13"/>
  <c r="AG574" i="13"/>
  <c r="AG575" i="13"/>
  <c r="AG576" i="13"/>
  <c r="AG577" i="13"/>
  <c r="AG578" i="13"/>
  <c r="AG579" i="13"/>
  <c r="AG580" i="13"/>
  <c r="AG581" i="13"/>
  <c r="AG582" i="13"/>
  <c r="AG583" i="13"/>
  <c r="AG584" i="13"/>
  <c r="AG585" i="13"/>
  <c r="AG586" i="13"/>
  <c r="AG587" i="13"/>
  <c r="AG588" i="13"/>
  <c r="AG589" i="13"/>
  <c r="AG590" i="13"/>
  <c r="AG591" i="13"/>
  <c r="AG592" i="13"/>
  <c r="AG593" i="13"/>
  <c r="AG594" i="13"/>
  <c r="AG595" i="13"/>
  <c r="AG596" i="13"/>
  <c r="AG597" i="13"/>
  <c r="AG598" i="13"/>
  <c r="AG599" i="13"/>
  <c r="AG600" i="13"/>
  <c r="AG601" i="13"/>
  <c r="AG602" i="13"/>
  <c r="AG603" i="13"/>
  <c r="AG604" i="13"/>
  <c r="AG605" i="13"/>
  <c r="AG606" i="13"/>
  <c r="AG607" i="13"/>
  <c r="AG608" i="13"/>
  <c r="AG609" i="13"/>
  <c r="AG610" i="13"/>
  <c r="AG611" i="13"/>
  <c r="AG612" i="13"/>
  <c r="AG613" i="13"/>
  <c r="AG614" i="13"/>
  <c r="AG615" i="13"/>
  <c r="AG616" i="13"/>
  <c r="AG617" i="13"/>
  <c r="AG618" i="13"/>
  <c r="AG619" i="13"/>
  <c r="AG620" i="13"/>
  <c r="AG621" i="13"/>
  <c r="AG622" i="13"/>
  <c r="AG623" i="13"/>
  <c r="AG624" i="13"/>
  <c r="AG625" i="13"/>
  <c r="AG626" i="13"/>
  <c r="AG627" i="13"/>
  <c r="AG628" i="13"/>
  <c r="AG629" i="13"/>
  <c r="AG630" i="13"/>
  <c r="AG631" i="13"/>
  <c r="AG632" i="13"/>
  <c r="AG633" i="13"/>
  <c r="AG634" i="13"/>
  <c r="AG635" i="13"/>
  <c r="AG636" i="13"/>
  <c r="AG637" i="13"/>
  <c r="AG638" i="13"/>
  <c r="AG639" i="13"/>
  <c r="AG640" i="13"/>
  <c r="AG641" i="13"/>
  <c r="AG642" i="13"/>
  <c r="AG643" i="13"/>
  <c r="AG644" i="13"/>
  <c r="AG645" i="13"/>
  <c r="AG646" i="13"/>
  <c r="AG647" i="13"/>
  <c r="AG648" i="13"/>
  <c r="AG649" i="13"/>
  <c r="AG650" i="13"/>
  <c r="AG651" i="13"/>
  <c r="AG652" i="13"/>
  <c r="AG653" i="13"/>
  <c r="AG654" i="13"/>
  <c r="AG655" i="13"/>
  <c r="AG656" i="13"/>
  <c r="AG657" i="13"/>
  <c r="AG658" i="13"/>
  <c r="AG659" i="13"/>
  <c r="AG660" i="13"/>
  <c r="AG661" i="13"/>
  <c r="AG662" i="13"/>
  <c r="AG663" i="13"/>
  <c r="AG664" i="13"/>
  <c r="AG665" i="13"/>
  <c r="AG666" i="13"/>
  <c r="AG667" i="13"/>
  <c r="AG668" i="13"/>
  <c r="AG669" i="13"/>
  <c r="AG670" i="13"/>
  <c r="AG671" i="13"/>
  <c r="AG672" i="13"/>
  <c r="AG673" i="13"/>
  <c r="AG674" i="13"/>
  <c r="AG675" i="13"/>
  <c r="AG676" i="13"/>
  <c r="AG677" i="13"/>
  <c r="AG678" i="13"/>
  <c r="AG679" i="13"/>
  <c r="AG680" i="13"/>
  <c r="AG681" i="13"/>
  <c r="AG682" i="13"/>
  <c r="AG683" i="13"/>
  <c r="AG684" i="13"/>
  <c r="AG685" i="13"/>
  <c r="AG686" i="13"/>
  <c r="AG687" i="13"/>
  <c r="AG688" i="13"/>
  <c r="AG689" i="13"/>
  <c r="AG690" i="13"/>
  <c r="AG691" i="13"/>
  <c r="AG692" i="13"/>
  <c r="AG693" i="13"/>
  <c r="AG694" i="13"/>
  <c r="AG695" i="13"/>
  <c r="AG696" i="13"/>
  <c r="AG697" i="13"/>
  <c r="AG698" i="13"/>
  <c r="AG699" i="13"/>
  <c r="AG700" i="13"/>
  <c r="AG701" i="13"/>
  <c r="AG702" i="13"/>
  <c r="AG703" i="13"/>
  <c r="AG704" i="13"/>
  <c r="AG705" i="13"/>
  <c r="AG706" i="13"/>
  <c r="AG707" i="13"/>
  <c r="AG708" i="13"/>
  <c r="AG709" i="13"/>
  <c r="AG710" i="13"/>
  <c r="AG711" i="13"/>
  <c r="AG712" i="13"/>
  <c r="AG713" i="13"/>
  <c r="AG714" i="13"/>
  <c r="AG715" i="13"/>
  <c r="AG716" i="13"/>
  <c r="AG717" i="13"/>
  <c r="AG718" i="13"/>
  <c r="AG719" i="13"/>
  <c r="AG720" i="13"/>
  <c r="AG721" i="13"/>
  <c r="AG722" i="13"/>
  <c r="AG723" i="13"/>
  <c r="AG724" i="13"/>
  <c r="AG725" i="13"/>
  <c r="AG726" i="13"/>
  <c r="AG727" i="13"/>
  <c r="AG728" i="13"/>
  <c r="AG729" i="13"/>
  <c r="AG730" i="13"/>
  <c r="AG731" i="13"/>
  <c r="AG732" i="13"/>
  <c r="AG733" i="13"/>
  <c r="AG734" i="13"/>
  <c r="AG735" i="13"/>
  <c r="AG736" i="13"/>
  <c r="AG737" i="13"/>
  <c r="AG738" i="13"/>
  <c r="AG739" i="13"/>
  <c r="AG740" i="13"/>
  <c r="AG741" i="13"/>
  <c r="AG742" i="13"/>
  <c r="AG743" i="13"/>
  <c r="AG744" i="13"/>
  <c r="AG745" i="13"/>
  <c r="AG746" i="13"/>
  <c r="AG747" i="13"/>
  <c r="AG748" i="13"/>
  <c r="AG749" i="13"/>
  <c r="AG750" i="13"/>
  <c r="AG751" i="13"/>
  <c r="AG752" i="13"/>
  <c r="AG753" i="13"/>
  <c r="AG754" i="13"/>
  <c r="AG755" i="13"/>
  <c r="AG756" i="13"/>
  <c r="AG757" i="13"/>
  <c r="AG758" i="13"/>
  <c r="AG759" i="13"/>
  <c r="AG760" i="13"/>
  <c r="AG761" i="13"/>
  <c r="AG762" i="13"/>
  <c r="AG763" i="13"/>
  <c r="AG764" i="13"/>
  <c r="AG765" i="13"/>
  <c r="AG766" i="13"/>
  <c r="AG767" i="13"/>
  <c r="AG768" i="13"/>
  <c r="AG769" i="13"/>
  <c r="AG770" i="13"/>
  <c r="AG771" i="13"/>
  <c r="AG772" i="13"/>
  <c r="AG773" i="13"/>
  <c r="AG774" i="13"/>
  <c r="AG775" i="13"/>
  <c r="AG776" i="13"/>
  <c r="AG777" i="13"/>
  <c r="AG778" i="13"/>
  <c r="AG779" i="13"/>
  <c r="AG780" i="13"/>
  <c r="AG781" i="13"/>
  <c r="AG782" i="13"/>
  <c r="AG783" i="13"/>
  <c r="AG784" i="13"/>
  <c r="AG785" i="13"/>
  <c r="AG786" i="13"/>
  <c r="AG787" i="13"/>
  <c r="AG788" i="13"/>
  <c r="AG789" i="13"/>
  <c r="AG790" i="13"/>
  <c r="AG791" i="13"/>
  <c r="AG792" i="13"/>
  <c r="AG793" i="13"/>
  <c r="AG794" i="13"/>
  <c r="AG795" i="13"/>
  <c r="AG796" i="13"/>
  <c r="AG797" i="13"/>
  <c r="AG798" i="13"/>
  <c r="AG799" i="13"/>
  <c r="AG800" i="13"/>
  <c r="AG801" i="13"/>
  <c r="AG802" i="13"/>
  <c r="AG803" i="13"/>
  <c r="AG804" i="13"/>
  <c r="AG805" i="13"/>
  <c r="AG806" i="13"/>
  <c r="AG807" i="13"/>
  <c r="AG808" i="13"/>
  <c r="AG809" i="13"/>
  <c r="AG810" i="13"/>
  <c r="AG811" i="13"/>
  <c r="AG812" i="13"/>
  <c r="AG813" i="13"/>
  <c r="AG814" i="13"/>
  <c r="AG815" i="13"/>
  <c r="AG816" i="13"/>
  <c r="AG817" i="13"/>
  <c r="AG818" i="13"/>
  <c r="AG819" i="13"/>
  <c r="AG820" i="13"/>
  <c r="AG821" i="13"/>
  <c r="AG822" i="13"/>
  <c r="AG823" i="13"/>
  <c r="AG824" i="13"/>
  <c r="AG825" i="13"/>
  <c r="AG826" i="13"/>
  <c r="AG827" i="13"/>
  <c r="AG828" i="13"/>
  <c r="AG829" i="13"/>
  <c r="AG830" i="13"/>
  <c r="AG831" i="13"/>
  <c r="AG832" i="13"/>
  <c r="AG833" i="13"/>
  <c r="AG834" i="13"/>
  <c r="AG835" i="13"/>
  <c r="AG836" i="13"/>
  <c r="AG837" i="13"/>
  <c r="AG838" i="13"/>
  <c r="AG839" i="13"/>
  <c r="AG840" i="13"/>
  <c r="AG841" i="13"/>
  <c r="AG842" i="13"/>
  <c r="AG843" i="13"/>
  <c r="AG844" i="13"/>
  <c r="AG845" i="13"/>
  <c r="AG846" i="13"/>
  <c r="AG847" i="13"/>
  <c r="AG848" i="13"/>
  <c r="AG849" i="13"/>
  <c r="AG850" i="13"/>
  <c r="AG851" i="13"/>
  <c r="AG852" i="13"/>
  <c r="AG853" i="13"/>
  <c r="AG854" i="13"/>
  <c r="AG855" i="13"/>
  <c r="AG856" i="13"/>
  <c r="AG857" i="13"/>
  <c r="AG858" i="13"/>
  <c r="AG859" i="13"/>
  <c r="AG860" i="13"/>
  <c r="AG861" i="13"/>
  <c r="AG862" i="13"/>
  <c r="AG863" i="13"/>
  <c r="AG864" i="13"/>
  <c r="AG865" i="13"/>
  <c r="AG866" i="13"/>
  <c r="AG867" i="13"/>
  <c r="AG868" i="13"/>
  <c r="AG869" i="13"/>
  <c r="AG870" i="13"/>
  <c r="AG871" i="13"/>
  <c r="AG872" i="13"/>
  <c r="AG873" i="13"/>
  <c r="AG874" i="13"/>
  <c r="AG875" i="13"/>
  <c r="AG876" i="13"/>
  <c r="AG877" i="13"/>
  <c r="AG878" i="13"/>
  <c r="AG879" i="13"/>
  <c r="AG880" i="13"/>
  <c r="AG881" i="13"/>
  <c r="AG882" i="13"/>
  <c r="AG883" i="13"/>
  <c r="AG884" i="13"/>
  <c r="AG885" i="13"/>
  <c r="AG886" i="13"/>
  <c r="AG887" i="13"/>
  <c r="AG888" i="13"/>
  <c r="AG889" i="13"/>
  <c r="AG890" i="13"/>
  <c r="AG891" i="13"/>
  <c r="AG892" i="13"/>
  <c r="AG893" i="13"/>
  <c r="AG894" i="13"/>
  <c r="AG895" i="13"/>
  <c r="AG896" i="13"/>
  <c r="AG897" i="13"/>
  <c r="AG898" i="13"/>
  <c r="AG899" i="13"/>
  <c r="AG900" i="13"/>
  <c r="AG901" i="13"/>
  <c r="AG902" i="13"/>
  <c r="AG903" i="13"/>
  <c r="AG904" i="13"/>
  <c r="AG905" i="13"/>
  <c r="AG906" i="13"/>
  <c r="AG907" i="13"/>
  <c r="AG908" i="13"/>
  <c r="AG909" i="13"/>
  <c r="AG910" i="13"/>
  <c r="AG911" i="13"/>
  <c r="AG912" i="13"/>
  <c r="AG913" i="13"/>
  <c r="AG914" i="13"/>
  <c r="AG915" i="13"/>
  <c r="AG916" i="13"/>
  <c r="AG917" i="13"/>
  <c r="AG918" i="13"/>
  <c r="AG919" i="13"/>
  <c r="AG920" i="13"/>
  <c r="AG921" i="13"/>
  <c r="AG922" i="13"/>
  <c r="AG923" i="13"/>
  <c r="AG924" i="13"/>
  <c r="AG925" i="13"/>
  <c r="AG926" i="13"/>
  <c r="AG927" i="13"/>
  <c r="AG928" i="13"/>
  <c r="AG929" i="13"/>
  <c r="AG930" i="13"/>
  <c r="AG931" i="13"/>
  <c r="AG932" i="13"/>
  <c r="AG933" i="13"/>
  <c r="AG934" i="13"/>
  <c r="AG935" i="13"/>
  <c r="AG936" i="13"/>
  <c r="AG937" i="13"/>
  <c r="AG938" i="13"/>
  <c r="AG939" i="13"/>
  <c r="AG940" i="13"/>
  <c r="AG941" i="13"/>
  <c r="AG942" i="13"/>
  <c r="AG943" i="13"/>
  <c r="AG944" i="13"/>
  <c r="AG945" i="13"/>
  <c r="AG946" i="13"/>
  <c r="AG947" i="13"/>
  <c r="AG948" i="13"/>
  <c r="AG949" i="13"/>
  <c r="AG950" i="13"/>
  <c r="AG951" i="13"/>
  <c r="AG952" i="13"/>
  <c r="AG953" i="13"/>
  <c r="AG954" i="13"/>
  <c r="AG955" i="13"/>
  <c r="AG956" i="13"/>
  <c r="AG957" i="13"/>
  <c r="AG958" i="13"/>
  <c r="AG959" i="13"/>
  <c r="AG960" i="13"/>
  <c r="AG961" i="13"/>
  <c r="AG962" i="13"/>
  <c r="AG963" i="13"/>
  <c r="AG964" i="13"/>
  <c r="AG965" i="13"/>
  <c r="AG966" i="13"/>
  <c r="AG967" i="13"/>
  <c r="AG968" i="13"/>
  <c r="AG969" i="13"/>
  <c r="AG970" i="13"/>
  <c r="AG971" i="13"/>
  <c r="AG972" i="13"/>
  <c r="AG973" i="13"/>
  <c r="AG974" i="13"/>
  <c r="AG975" i="13"/>
  <c r="AG976" i="13"/>
  <c r="AG977" i="13"/>
  <c r="AG978" i="13"/>
  <c r="AG979" i="13"/>
  <c r="AG980" i="13"/>
  <c r="AG981" i="13"/>
  <c r="AG982" i="13"/>
  <c r="AG983" i="13"/>
  <c r="AG984" i="13"/>
  <c r="AG985" i="13"/>
  <c r="AG986" i="13"/>
  <c r="AG987" i="13"/>
  <c r="AG988" i="13"/>
  <c r="AG989" i="13"/>
  <c r="AG990" i="13"/>
  <c r="AG991" i="13"/>
  <c r="AG992" i="13"/>
  <c r="AG993" i="13"/>
  <c r="AG994" i="13"/>
  <c r="AG995" i="13"/>
  <c r="AG996" i="13"/>
  <c r="AG997" i="13"/>
  <c r="AG998" i="13"/>
  <c r="AG999" i="13"/>
  <c r="AG1000" i="13"/>
  <c r="AH11" i="13"/>
  <c r="AH12" i="13"/>
  <c r="AH14" i="13"/>
  <c r="AH15" i="13"/>
  <c r="AH16" i="13"/>
  <c r="AH19" i="13"/>
  <c r="AH22" i="13"/>
  <c r="AH23" i="13"/>
  <c r="AH24" i="13"/>
  <c r="AH25" i="13"/>
  <c r="AH27" i="13"/>
  <c r="AH31" i="13"/>
  <c r="AH32" i="13"/>
  <c r="AH33" i="13"/>
  <c r="AH34" i="13"/>
  <c r="AH35" i="13"/>
  <c r="AH38" i="13"/>
  <c r="AH39" i="13"/>
  <c r="AH41" i="13"/>
  <c r="AH42" i="13"/>
  <c r="AH43" i="13"/>
  <c r="AH46" i="13"/>
  <c r="AH47" i="13"/>
  <c r="AH48" i="13"/>
  <c r="AH49" i="13"/>
  <c r="AH50" i="13"/>
  <c r="AH51" i="13"/>
  <c r="AH55" i="13"/>
  <c r="AH57" i="13"/>
  <c r="AH58" i="13"/>
  <c r="AH59" i="13"/>
  <c r="AH60" i="13"/>
  <c r="AH62" i="13"/>
  <c r="AH63" i="13"/>
  <c r="AH66" i="13"/>
  <c r="AH67" i="13"/>
  <c r="AH68" i="13"/>
  <c r="AH70" i="13"/>
  <c r="AH71" i="13"/>
  <c r="AH75" i="13"/>
  <c r="AH76" i="13"/>
  <c r="AH78" i="13"/>
  <c r="AH80" i="13"/>
  <c r="AH83" i="13"/>
  <c r="AH86" i="13"/>
  <c r="AH87" i="13"/>
  <c r="AH88" i="13"/>
  <c r="AH91" i="13"/>
  <c r="AH94" i="13"/>
  <c r="AH95" i="13"/>
  <c r="AH96" i="13"/>
  <c r="AH97" i="13"/>
  <c r="AH98" i="13"/>
  <c r="AH99" i="13"/>
  <c r="AH102" i="13"/>
  <c r="AH103" i="13"/>
  <c r="AH104" i="13"/>
  <c r="AH105" i="13"/>
  <c r="AH106" i="13"/>
  <c r="AH107" i="13"/>
  <c r="AH110" i="13"/>
  <c r="AH112" i="13"/>
  <c r="AH113" i="13"/>
  <c r="AH114" i="13"/>
  <c r="AH115" i="13"/>
  <c r="AH118" i="13"/>
  <c r="AH119" i="13"/>
  <c r="AH121" i="13"/>
  <c r="AH123" i="13"/>
  <c r="AH124" i="13"/>
  <c r="AH126" i="13"/>
  <c r="AH127" i="13"/>
  <c r="AH130" i="13"/>
  <c r="AH131" i="13"/>
  <c r="AH132" i="13"/>
  <c r="AH134" i="13"/>
  <c r="AH135" i="13"/>
  <c r="AH139" i="13"/>
  <c r="AH140" i="13"/>
  <c r="AH142" i="13"/>
  <c r="AH143" i="13"/>
  <c r="AH144" i="13"/>
  <c r="AH147" i="13"/>
  <c r="AH150" i="13"/>
  <c r="AH151" i="13"/>
  <c r="AH152" i="13"/>
  <c r="AH153" i="13"/>
  <c r="AH155" i="13"/>
  <c r="AH158" i="13"/>
  <c r="AH159" i="13"/>
  <c r="AH161" i="13"/>
  <c r="AH162" i="13"/>
  <c r="AH163" i="13"/>
  <c r="AH166" i="13"/>
  <c r="AH167" i="13"/>
  <c r="AH168" i="13"/>
  <c r="AH169" i="13"/>
  <c r="AH171" i="13"/>
  <c r="AH174" i="13"/>
  <c r="AH175" i="13"/>
  <c r="AH176" i="13"/>
  <c r="AH177" i="13"/>
  <c r="AH178" i="13"/>
  <c r="AH179" i="13"/>
  <c r="AH183" i="13"/>
  <c r="AH185" i="13"/>
  <c r="AH186" i="13"/>
  <c r="AH187" i="13"/>
  <c r="AH188" i="13"/>
  <c r="AH190" i="13"/>
  <c r="AH191" i="13"/>
  <c r="AH194" i="13"/>
  <c r="AH195" i="13"/>
  <c r="AH196" i="13"/>
  <c r="AH199" i="13"/>
  <c r="AH203" i="13"/>
  <c r="AH204" i="13"/>
  <c r="AH206" i="13"/>
  <c r="AH208" i="13"/>
  <c r="AH211" i="13"/>
  <c r="AH214" i="13"/>
  <c r="AH215" i="13"/>
  <c r="AH216" i="13"/>
  <c r="AH217" i="13"/>
  <c r="AH219" i="13"/>
  <c r="AH222" i="13"/>
  <c r="AH223" i="13"/>
  <c r="AH224" i="13"/>
  <c r="AH225" i="13"/>
  <c r="AH226" i="13"/>
  <c r="AH227" i="13"/>
  <c r="AH230" i="13"/>
  <c r="AH232" i="13"/>
  <c r="AH233" i="13"/>
  <c r="AH234" i="13"/>
  <c r="AH235" i="13"/>
  <c r="AH238" i="13"/>
  <c r="AH239" i="13"/>
  <c r="AH240" i="13"/>
  <c r="AH241" i="13"/>
  <c r="AH243" i="13"/>
  <c r="AH246" i="13"/>
  <c r="AH247" i="13"/>
  <c r="AH249" i="13"/>
  <c r="AH250" i="13"/>
  <c r="AH251" i="13"/>
  <c r="AH252" i="13"/>
  <c r="AH255" i="13"/>
  <c r="AH258" i="13"/>
  <c r="AH259" i="13"/>
  <c r="AH260" i="13"/>
  <c r="AH262" i="13"/>
  <c r="AH263" i="13"/>
  <c r="AH267" i="13"/>
  <c r="AH268" i="13"/>
  <c r="AH271" i="13"/>
  <c r="AH272" i="13"/>
  <c r="AH275" i="13"/>
  <c r="AH278" i="13"/>
  <c r="AH279" i="13"/>
  <c r="AH281" i="13"/>
  <c r="AH283" i="13"/>
  <c r="AH286" i="13"/>
  <c r="AH287" i="13"/>
  <c r="AH288" i="13"/>
  <c r="AH289" i="13"/>
  <c r="AH290" i="13"/>
  <c r="AH291" i="13"/>
  <c r="AH294" i="13"/>
  <c r="AH295" i="13"/>
  <c r="AH296" i="13"/>
  <c r="AH297" i="13"/>
  <c r="AH298" i="13"/>
  <c r="AH299" i="13"/>
  <c r="AH302" i="13"/>
  <c r="AH304" i="13"/>
  <c r="AH305" i="13"/>
  <c r="AH306" i="13"/>
  <c r="AH307" i="13"/>
  <c r="AH310" i="13"/>
  <c r="AH311" i="13"/>
  <c r="AH313" i="13"/>
  <c r="AH315" i="13"/>
  <c r="AH316" i="13"/>
  <c r="AH318" i="13"/>
  <c r="AH319" i="13"/>
  <c r="AH322" i="13"/>
  <c r="AH323" i="13"/>
  <c r="AH324" i="13"/>
  <c r="AH326" i="13"/>
  <c r="AH331" i="13"/>
  <c r="AH332" i="13"/>
  <c r="AH334" i="13"/>
  <c r="AH335" i="13"/>
  <c r="AH336" i="13"/>
  <c r="AH339" i="13"/>
  <c r="AH342" i="13"/>
  <c r="AH343" i="13"/>
  <c r="AH344" i="13"/>
  <c r="AH345" i="13"/>
  <c r="AH347" i="13"/>
  <c r="AH351" i="13"/>
  <c r="AH352" i="13"/>
  <c r="AH353" i="13"/>
  <c r="AH354" i="13"/>
  <c r="AH355" i="13"/>
  <c r="AH359" i="13"/>
  <c r="AH360" i="13"/>
  <c r="AH361" i="13"/>
  <c r="AH362" i="13"/>
  <c r="AH366" i="13"/>
  <c r="AH367" i="13"/>
  <c r="AH368" i="13"/>
  <c r="AH370" i="13"/>
  <c r="AH371" i="13"/>
  <c r="AH374" i="13"/>
  <c r="AH375" i="13"/>
  <c r="AH377" i="13"/>
  <c r="AH378" i="13"/>
  <c r="AH379" i="13"/>
  <c r="AH380" i="13"/>
  <c r="AH382" i="13"/>
  <c r="AH383" i="13"/>
  <c r="AH386" i="13"/>
  <c r="AH387" i="13"/>
  <c r="AH388" i="13"/>
  <c r="AH390" i="13"/>
  <c r="AH391" i="13"/>
  <c r="AH395" i="13"/>
  <c r="AH396" i="13"/>
  <c r="AH398" i="13"/>
  <c r="AH399" i="13"/>
  <c r="AH400" i="13"/>
  <c r="AH403" i="13"/>
  <c r="AH406" i="13"/>
  <c r="AH409" i="13"/>
  <c r="AH411" i="13"/>
  <c r="AH414" i="13"/>
  <c r="AH415" i="13"/>
  <c r="AH418" i="13"/>
  <c r="AH419" i="13"/>
  <c r="AH422" i="13"/>
  <c r="AH423" i="13"/>
  <c r="AH424" i="13"/>
  <c r="AH425" i="13"/>
  <c r="AH431" i="13"/>
  <c r="AH432" i="13"/>
  <c r="AH433" i="13"/>
  <c r="AH434" i="13"/>
  <c r="AH435" i="13"/>
  <c r="AH438" i="13"/>
  <c r="AH439" i="13"/>
  <c r="AH442" i="13"/>
  <c r="AH443" i="13"/>
  <c r="AH444" i="13"/>
  <c r="AH446" i="13"/>
  <c r="AH447" i="13"/>
  <c r="AH449" i="13"/>
  <c r="AH450" i="13"/>
  <c r="AH451" i="13"/>
  <c r="AH452" i="13"/>
  <c r="AH454" i="13"/>
  <c r="AH455" i="13"/>
  <c r="AH456" i="13"/>
  <c r="AH457" i="13"/>
  <c r="AH459" i="13"/>
  <c r="AH460" i="13"/>
  <c r="AH462" i="13"/>
  <c r="AH463" i="13"/>
  <c r="AH464" i="13"/>
  <c r="AH465" i="13"/>
  <c r="AH466" i="13"/>
  <c r="AH467" i="13"/>
  <c r="AH468" i="13"/>
  <c r="AH470" i="13"/>
  <c r="AH471" i="13"/>
  <c r="AH472" i="13"/>
  <c r="AH473" i="13"/>
  <c r="AH474" i="13"/>
  <c r="AH475" i="13"/>
  <c r="AH476" i="13"/>
  <c r="AH479" i="13"/>
  <c r="AH480" i="13"/>
  <c r="AH481" i="13"/>
  <c r="AH482" i="13"/>
  <c r="AH483" i="13"/>
  <c r="AH484" i="13"/>
  <c r="AH486" i="13"/>
  <c r="AH489" i="13"/>
  <c r="AH490" i="13"/>
  <c r="AH492" i="13"/>
  <c r="AH494" i="13"/>
  <c r="AH495" i="13"/>
  <c r="AH496" i="13"/>
  <c r="AH497" i="13"/>
  <c r="AH499" i="13"/>
  <c r="AH503" i="13"/>
  <c r="AH504" i="13"/>
  <c r="AH505" i="13"/>
  <c r="AH506" i="13"/>
  <c r="AH507" i="13"/>
  <c r="AH508" i="13"/>
  <c r="AH510" i="13"/>
  <c r="AH511" i="13"/>
  <c r="AH512" i="13"/>
  <c r="AH513" i="13"/>
  <c r="AH514" i="13"/>
  <c r="AH515" i="13"/>
  <c r="AH516" i="13"/>
  <c r="AH518" i="13"/>
  <c r="AH519" i="13"/>
  <c r="AH520" i="13"/>
  <c r="AH521" i="13"/>
  <c r="AH522" i="13"/>
  <c r="AH523" i="13"/>
  <c r="AH524" i="13"/>
  <c r="AH528" i="13"/>
  <c r="AH529" i="13"/>
  <c r="AH530" i="13"/>
  <c r="AH531" i="13"/>
  <c r="AH532" i="13"/>
  <c r="AH534" i="13"/>
  <c r="AH535" i="13"/>
  <c r="AH539" i="13"/>
  <c r="AH540" i="13"/>
  <c r="AH542" i="13"/>
  <c r="AH543" i="13"/>
  <c r="AH544" i="13"/>
  <c r="AH545" i="13"/>
  <c r="AH547" i="13"/>
  <c r="AH550" i="13"/>
  <c r="AH551" i="13"/>
  <c r="AH552" i="13"/>
  <c r="AH553" i="13"/>
  <c r="AH554" i="13"/>
  <c r="AH556" i="13"/>
  <c r="AH558" i="13"/>
  <c r="AH560" i="13"/>
  <c r="AH561" i="13"/>
  <c r="AH562" i="13"/>
  <c r="AH563" i="13"/>
  <c r="AH566" i="13"/>
  <c r="AH569" i="13"/>
  <c r="AH571" i="13"/>
  <c r="AH572" i="13"/>
  <c r="AH574" i="13"/>
  <c r="AH575" i="13"/>
  <c r="AH576" i="13"/>
  <c r="AH577" i="13"/>
  <c r="AH578" i="13"/>
  <c r="AH579" i="13"/>
  <c r="AH580" i="13"/>
  <c r="AH582" i="13"/>
  <c r="AH583" i="13"/>
  <c r="AH584" i="13"/>
  <c r="AH585" i="13"/>
  <c r="AH586" i="13"/>
  <c r="AH587" i="13"/>
  <c r="AH588" i="13"/>
  <c r="AH590" i="13"/>
  <c r="AH591" i="13"/>
  <c r="AH592" i="13"/>
  <c r="AH595" i="13"/>
  <c r="AH596" i="13"/>
  <c r="AH598" i="13"/>
  <c r="AH599" i="13"/>
  <c r="AH600" i="13"/>
  <c r="AH601" i="13"/>
  <c r="AH603" i="13"/>
  <c r="AH606" i="13"/>
  <c r="AH607" i="13"/>
  <c r="AH608" i="13"/>
  <c r="AH609" i="13"/>
  <c r="AH610" i="13"/>
  <c r="AH611" i="13"/>
  <c r="AH615" i="13"/>
  <c r="AH616" i="13"/>
  <c r="AH617" i="13"/>
  <c r="AH618" i="13"/>
  <c r="AH620" i="13"/>
  <c r="AH624" i="13"/>
  <c r="AH625" i="13"/>
  <c r="AH626" i="13"/>
  <c r="AH627" i="13"/>
  <c r="AH630" i="13"/>
  <c r="AH631" i="13"/>
  <c r="AH632" i="13"/>
  <c r="AH633" i="13"/>
  <c r="AH634" i="13"/>
  <c r="AH635" i="13"/>
  <c r="AH636" i="13"/>
  <c r="AH638" i="13"/>
  <c r="AH639" i="13"/>
  <c r="AH640" i="13"/>
  <c r="AH641" i="13"/>
  <c r="AH642" i="13"/>
  <c r="AH643" i="13"/>
  <c r="AH644" i="13"/>
  <c r="AH646" i="13"/>
  <c r="AH647" i="13"/>
  <c r="AH650" i="13"/>
  <c r="AH651" i="13"/>
  <c r="AH652" i="13"/>
  <c r="AH654" i="13"/>
  <c r="AH655" i="13"/>
  <c r="AH656" i="13"/>
  <c r="AH657" i="13"/>
  <c r="AH659" i="13"/>
  <c r="AH662" i="13"/>
  <c r="AH663" i="13"/>
  <c r="AH664" i="13"/>
  <c r="AH665" i="13"/>
  <c r="AH666" i="13"/>
  <c r="AH667" i="13"/>
  <c r="AH668" i="13"/>
  <c r="AH670" i="13"/>
  <c r="AH671" i="13"/>
  <c r="AH672" i="13"/>
  <c r="AH673" i="13"/>
  <c r="AH674" i="13"/>
  <c r="AH675" i="13"/>
  <c r="AH676" i="13"/>
  <c r="AH679" i="13"/>
  <c r="AH680" i="13"/>
  <c r="AH681" i="13"/>
  <c r="AH682" i="13"/>
  <c r="AH684" i="13"/>
  <c r="AH686" i="13"/>
  <c r="AH687" i="13"/>
  <c r="AH688" i="13"/>
  <c r="AH689" i="13"/>
  <c r="AH690" i="13"/>
  <c r="AH691" i="13"/>
  <c r="AH694" i="13"/>
  <c r="AH695" i="13"/>
  <c r="AH696" i="13"/>
  <c r="AH697" i="13"/>
  <c r="AH698" i="13"/>
  <c r="AH699" i="13"/>
  <c r="AH700" i="13"/>
  <c r="AH703" i="13"/>
  <c r="AH704" i="13"/>
  <c r="AH706" i="13"/>
  <c r="AH707" i="13"/>
  <c r="AH708" i="13"/>
  <c r="AH712" i="13"/>
  <c r="AH713" i="13"/>
  <c r="AH714" i="13"/>
  <c r="AH715" i="13"/>
  <c r="AH716" i="13"/>
  <c r="AH718" i="13"/>
  <c r="AH719" i="13"/>
  <c r="AH720" i="13"/>
  <c r="AH721" i="13"/>
  <c r="AH722" i="13"/>
  <c r="AH723" i="13"/>
  <c r="AH724" i="13"/>
  <c r="AH726" i="13"/>
  <c r="AH727" i="13"/>
  <c r="AH728" i="13"/>
  <c r="AH729" i="13"/>
  <c r="AH731" i="13"/>
  <c r="AH732" i="13"/>
  <c r="AH734" i="13"/>
  <c r="AH735" i="13"/>
  <c r="AH736" i="13"/>
  <c r="AH737" i="13"/>
  <c r="AH738" i="13"/>
  <c r="AH739" i="13"/>
  <c r="AH740" i="13"/>
  <c r="AH743" i="13"/>
  <c r="AH745" i="13"/>
  <c r="AH746" i="13"/>
  <c r="AH748" i="13"/>
  <c r="AH750" i="13"/>
  <c r="AH751" i="13"/>
  <c r="AH752" i="13"/>
  <c r="AH753" i="13"/>
  <c r="AH754" i="13"/>
  <c r="AH755" i="13"/>
  <c r="AH758" i="13"/>
  <c r="AH759" i="13"/>
  <c r="AH760" i="13"/>
  <c r="AH761" i="13"/>
  <c r="AH762" i="13"/>
  <c r="AH763" i="13"/>
  <c r="AH764" i="13"/>
  <c r="AH767" i="13"/>
  <c r="AH768" i="13"/>
  <c r="AH770" i="13"/>
  <c r="AH771" i="13"/>
  <c r="AH772" i="13"/>
  <c r="AH774" i="13"/>
  <c r="AH776" i="13"/>
  <c r="AH777" i="13"/>
  <c r="AH778" i="13"/>
  <c r="AH779" i="13"/>
  <c r="AH780" i="13"/>
  <c r="AH784" i="13"/>
  <c r="AH785" i="13"/>
  <c r="AH786" i="13"/>
  <c r="AH787" i="13"/>
  <c r="AH788" i="13"/>
  <c r="AH790" i="13"/>
  <c r="AH793" i="13"/>
  <c r="AH795" i="13"/>
  <c r="AH796" i="13"/>
  <c r="AH799" i="13"/>
  <c r="AH800" i="13"/>
  <c r="AH801" i="13"/>
  <c r="AH803" i="13"/>
  <c r="AH804" i="13"/>
  <c r="AH809" i="13"/>
  <c r="AH810" i="13"/>
  <c r="AH812" i="13"/>
  <c r="AH814" i="13"/>
  <c r="AH815" i="13"/>
  <c r="AH816" i="13"/>
  <c r="AH817" i="13"/>
  <c r="AH818" i="13"/>
  <c r="AH819" i="13"/>
  <c r="AH823" i="13"/>
  <c r="AH824" i="13"/>
  <c r="AH825" i="13"/>
  <c r="AH826" i="13"/>
  <c r="AH827" i="13"/>
  <c r="AH828" i="13"/>
  <c r="AH831" i="13"/>
  <c r="AH834" i="13"/>
  <c r="AH835" i="13"/>
  <c r="AH836" i="13"/>
  <c r="AH840" i="13"/>
  <c r="AH841" i="13"/>
  <c r="AH842" i="13"/>
  <c r="AH843" i="13"/>
  <c r="AH844" i="13"/>
  <c r="AH848" i="13"/>
  <c r="AH849" i="13"/>
  <c r="AH850" i="13"/>
  <c r="AH851" i="13"/>
  <c r="AH852" i="13"/>
  <c r="AH854" i="13"/>
  <c r="AH857" i="13"/>
  <c r="AH859" i="13"/>
  <c r="AH860" i="13"/>
  <c r="AH862" i="13"/>
  <c r="AH863" i="13"/>
  <c r="AH864" i="13"/>
  <c r="AH865" i="13"/>
  <c r="AH866" i="13"/>
  <c r="AH867" i="13"/>
  <c r="AH868" i="13"/>
  <c r="AH870" i="13"/>
  <c r="AH873" i="13"/>
  <c r="AH874" i="13"/>
  <c r="AH878" i="13"/>
  <c r="AH879" i="13"/>
  <c r="AH880" i="13"/>
  <c r="AH881" i="13"/>
  <c r="AH883" i="13"/>
  <c r="AH887" i="13"/>
  <c r="AH888" i="13"/>
  <c r="AH889" i="13"/>
  <c r="AH890" i="13"/>
  <c r="AH891" i="13"/>
  <c r="AH892" i="13"/>
  <c r="AH898" i="13"/>
  <c r="AH899" i="13"/>
  <c r="AH900" i="13"/>
  <c r="AH902" i="13"/>
  <c r="AH904" i="13"/>
  <c r="AH907" i="13"/>
  <c r="AH908" i="13"/>
  <c r="AH910" i="13"/>
  <c r="AH912" i="13"/>
  <c r="AH913" i="13"/>
  <c r="AH914" i="13"/>
  <c r="AH915" i="13"/>
  <c r="AH918" i="13"/>
  <c r="AH919" i="13"/>
  <c r="AH920" i="13"/>
  <c r="AH921" i="13"/>
  <c r="AH922" i="13"/>
  <c r="AH923" i="13"/>
  <c r="AH924" i="13"/>
  <c r="AH927" i="13"/>
  <c r="AH928" i="13"/>
  <c r="AH929" i="13"/>
  <c r="AH930" i="13"/>
  <c r="AH931" i="13"/>
  <c r="AH936" i="13"/>
  <c r="AH937" i="13"/>
  <c r="AH938" i="13"/>
  <c r="AH940" i="13"/>
  <c r="AH942" i="13"/>
  <c r="AH943" i="13"/>
  <c r="AH944" i="13"/>
  <c r="AH945" i="13"/>
  <c r="AH946" i="13"/>
  <c r="AH947" i="13"/>
  <c r="AH951" i="13"/>
  <c r="AH952" i="13"/>
  <c r="AH953" i="13"/>
  <c r="AH954" i="13"/>
  <c r="AH955" i="13"/>
  <c r="AH956" i="13"/>
  <c r="AH962" i="13"/>
  <c r="AH963" i="13"/>
  <c r="AH964" i="13"/>
  <c r="AH968" i="13"/>
  <c r="AH969" i="13"/>
  <c r="AH971" i="13"/>
  <c r="AH972" i="13"/>
  <c r="AH976" i="13"/>
  <c r="AH977" i="13"/>
  <c r="AH978" i="13"/>
  <c r="AH979" i="13"/>
  <c r="AH980" i="13"/>
  <c r="AH982" i="13"/>
  <c r="AH984" i="13"/>
  <c r="AH985" i="13"/>
  <c r="AH987" i="13"/>
  <c r="AH988" i="13"/>
  <c r="AH990" i="13"/>
  <c r="AH991" i="13"/>
  <c r="AH992" i="13"/>
  <c r="AH993" i="13"/>
  <c r="AH994" i="13"/>
  <c r="AH995" i="13"/>
  <c r="AH996" i="13"/>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K149" i="6"/>
  <c r="AK150" i="6"/>
  <c r="AK151" i="6"/>
  <c r="AK152" i="6"/>
  <c r="AK153" i="6"/>
  <c r="AK154" i="6"/>
  <c r="AK155" i="6"/>
  <c r="AK156" i="6"/>
  <c r="AK157" i="6"/>
  <c r="AK158" i="6"/>
  <c r="AK159" i="6"/>
  <c r="AK160" i="6"/>
  <c r="AK161" i="6"/>
  <c r="AK162" i="6"/>
  <c r="AK163" i="6"/>
  <c r="AK164" i="6"/>
  <c r="AK165" i="6"/>
  <c r="AK166" i="6"/>
  <c r="AK167" i="6"/>
  <c r="AK168" i="6"/>
  <c r="AK169" i="6"/>
  <c r="AK170" i="6"/>
  <c r="AK171" i="6"/>
  <c r="AK172" i="6"/>
  <c r="AK173" i="6"/>
  <c r="AK174" i="6"/>
  <c r="AK175" i="6"/>
  <c r="AK176" i="6"/>
  <c r="AK177" i="6"/>
  <c r="AK178" i="6"/>
  <c r="AK179" i="6"/>
  <c r="AK180" i="6"/>
  <c r="AK181" i="6"/>
  <c r="AK182" i="6"/>
  <c r="AK183" i="6"/>
  <c r="AK184" i="6"/>
  <c r="AK185" i="6"/>
  <c r="AK186" i="6"/>
  <c r="AK187" i="6"/>
  <c r="AK188" i="6"/>
  <c r="AK189" i="6"/>
  <c r="AK190" i="6"/>
  <c r="AK191" i="6"/>
  <c r="AK192" i="6"/>
  <c r="AK193" i="6"/>
  <c r="AK194" i="6"/>
  <c r="AK195" i="6"/>
  <c r="AK196" i="6"/>
  <c r="AK197" i="6"/>
  <c r="AK198" i="6"/>
  <c r="AK199" i="6"/>
  <c r="AK200" i="6"/>
  <c r="AK201" i="6"/>
  <c r="AK202" i="6"/>
  <c r="AK203" i="6"/>
  <c r="AK204" i="6"/>
  <c r="AK205" i="6"/>
  <c r="AK206" i="6"/>
  <c r="AK207" i="6"/>
  <c r="AK208" i="6"/>
  <c r="AK209" i="6"/>
  <c r="AK210" i="6"/>
  <c r="AK211" i="6"/>
  <c r="AK212" i="6"/>
  <c r="AK213" i="6"/>
  <c r="AK214" i="6"/>
  <c r="AK215" i="6"/>
  <c r="AK216" i="6"/>
  <c r="AK217" i="6"/>
  <c r="AK218" i="6"/>
  <c r="AK219" i="6"/>
  <c r="AK220" i="6"/>
  <c r="AK221" i="6"/>
  <c r="AK222" i="6"/>
  <c r="AK223" i="6"/>
  <c r="AK224" i="6"/>
  <c r="AK225" i="6"/>
  <c r="AK226" i="6"/>
  <c r="AK227" i="6"/>
  <c r="AK228" i="6"/>
  <c r="AK229" i="6"/>
  <c r="AK230" i="6"/>
  <c r="AK231" i="6"/>
  <c r="AK232" i="6"/>
  <c r="AK233" i="6"/>
  <c r="AK234" i="6"/>
  <c r="AK235" i="6"/>
  <c r="AK236" i="6"/>
  <c r="AK237" i="6"/>
  <c r="AK238" i="6"/>
  <c r="AK239" i="6"/>
  <c r="AK240" i="6"/>
  <c r="AK241" i="6"/>
  <c r="AK242" i="6"/>
  <c r="AK243" i="6"/>
  <c r="AK244" i="6"/>
  <c r="AK245" i="6"/>
  <c r="AK246" i="6"/>
  <c r="AK247" i="6"/>
  <c r="AK248" i="6"/>
  <c r="AK249" i="6"/>
  <c r="AK250" i="6"/>
  <c r="AK251" i="6"/>
  <c r="AK252" i="6"/>
  <c r="AK253" i="6"/>
  <c r="AK254" i="6"/>
  <c r="AK255" i="6"/>
  <c r="AK256" i="6"/>
  <c r="AK257" i="6"/>
  <c r="AK258" i="6"/>
  <c r="AK259" i="6"/>
  <c r="AK260" i="6"/>
  <c r="AK261" i="6"/>
  <c r="AK262" i="6"/>
  <c r="AK263" i="6"/>
  <c r="AK264" i="6"/>
  <c r="AK265" i="6"/>
  <c r="AK266" i="6"/>
  <c r="AK267" i="6"/>
  <c r="AK268" i="6"/>
  <c r="AK269" i="6"/>
  <c r="AK270" i="6"/>
  <c r="AK271" i="6"/>
  <c r="AK272" i="6"/>
  <c r="AK273" i="6"/>
  <c r="AK274" i="6"/>
  <c r="AK275" i="6"/>
  <c r="AK276" i="6"/>
  <c r="AK277" i="6"/>
  <c r="AK278" i="6"/>
  <c r="AK279" i="6"/>
  <c r="AK280" i="6"/>
  <c r="AK281" i="6"/>
  <c r="AK282" i="6"/>
  <c r="AK283" i="6"/>
  <c r="AK284" i="6"/>
  <c r="AK285" i="6"/>
  <c r="AK286" i="6"/>
  <c r="AK287" i="6"/>
  <c r="AK288" i="6"/>
  <c r="AK289" i="6"/>
  <c r="AK290" i="6"/>
  <c r="AK291" i="6"/>
  <c r="AK292" i="6"/>
  <c r="AK293" i="6"/>
  <c r="AK294" i="6"/>
  <c r="AK295" i="6"/>
  <c r="AK296" i="6"/>
  <c r="AK297" i="6"/>
  <c r="AK298" i="6"/>
  <c r="AK299" i="6"/>
  <c r="AK300" i="6"/>
  <c r="AK301" i="6"/>
  <c r="AK302" i="6"/>
  <c r="AK303" i="6"/>
  <c r="AK304" i="6"/>
  <c r="AK305" i="6"/>
  <c r="AK306" i="6"/>
  <c r="AK307" i="6"/>
  <c r="AK308" i="6"/>
  <c r="AK309" i="6"/>
  <c r="AK310" i="6"/>
  <c r="AK311" i="6"/>
  <c r="AK312" i="6"/>
  <c r="AK313" i="6"/>
  <c r="AK314" i="6"/>
  <c r="AK315" i="6"/>
  <c r="AK316" i="6"/>
  <c r="AK317" i="6"/>
  <c r="AK318" i="6"/>
  <c r="AK319" i="6"/>
  <c r="AK320" i="6"/>
  <c r="AK321" i="6"/>
  <c r="AK322" i="6"/>
  <c r="AK323" i="6"/>
  <c r="AK324" i="6"/>
  <c r="AK325" i="6"/>
  <c r="AK326" i="6"/>
  <c r="AK327" i="6"/>
  <c r="AK328" i="6"/>
  <c r="AK329" i="6"/>
  <c r="AK330" i="6"/>
  <c r="AK331" i="6"/>
  <c r="AK332" i="6"/>
  <c r="AK333" i="6"/>
  <c r="AK334" i="6"/>
  <c r="AK335" i="6"/>
  <c r="AK336" i="6"/>
  <c r="AK337" i="6"/>
  <c r="AK338" i="6"/>
  <c r="AK339" i="6"/>
  <c r="AK340" i="6"/>
  <c r="AK341" i="6"/>
  <c r="AK342" i="6"/>
  <c r="AK343" i="6"/>
  <c r="AK344" i="6"/>
  <c r="AK345" i="6"/>
  <c r="AK346" i="6"/>
  <c r="AK347" i="6"/>
  <c r="AK348" i="6"/>
  <c r="AK349" i="6"/>
  <c r="AK350" i="6"/>
  <c r="AK351" i="6"/>
  <c r="AK352" i="6"/>
  <c r="AK353" i="6"/>
  <c r="AK354" i="6"/>
  <c r="AK355" i="6"/>
  <c r="AK356" i="6"/>
  <c r="AK357" i="6"/>
  <c r="AK358" i="6"/>
  <c r="AK359" i="6"/>
  <c r="AK360" i="6"/>
  <c r="AK361" i="6"/>
  <c r="AK362" i="6"/>
  <c r="AK363" i="6"/>
  <c r="AK364" i="6"/>
  <c r="AK365" i="6"/>
  <c r="AK366" i="6"/>
  <c r="AK367" i="6"/>
  <c r="AK368" i="6"/>
  <c r="AK369" i="6"/>
  <c r="AK370" i="6"/>
  <c r="AK371" i="6"/>
  <c r="AK372" i="6"/>
  <c r="AK373" i="6"/>
  <c r="AK374" i="6"/>
  <c r="AK375" i="6"/>
  <c r="AK376" i="6"/>
  <c r="AK377" i="6"/>
  <c r="AK378" i="6"/>
  <c r="AK379" i="6"/>
  <c r="AK380" i="6"/>
  <c r="AK381" i="6"/>
  <c r="AK382" i="6"/>
  <c r="AK383" i="6"/>
  <c r="AK384" i="6"/>
  <c r="AK385" i="6"/>
  <c r="AK386" i="6"/>
  <c r="AK387" i="6"/>
  <c r="AK388" i="6"/>
  <c r="AK389" i="6"/>
  <c r="AK390" i="6"/>
  <c r="AK391" i="6"/>
  <c r="AK392" i="6"/>
  <c r="AK393" i="6"/>
  <c r="AK394" i="6"/>
  <c r="AK395" i="6"/>
  <c r="AK396" i="6"/>
  <c r="AK397" i="6"/>
  <c r="AK398" i="6"/>
  <c r="AK399" i="6"/>
  <c r="AK400" i="6"/>
  <c r="AK401" i="6"/>
  <c r="AK402" i="6"/>
  <c r="AK403" i="6"/>
  <c r="AK404" i="6"/>
  <c r="AK405" i="6"/>
  <c r="AK406" i="6"/>
  <c r="AK407" i="6"/>
  <c r="AK408" i="6"/>
  <c r="AK409" i="6"/>
  <c r="AK410" i="6"/>
  <c r="AK411" i="6"/>
  <c r="AK412" i="6"/>
  <c r="AK413" i="6"/>
  <c r="AK414" i="6"/>
  <c r="AK415" i="6"/>
  <c r="AK416" i="6"/>
  <c r="AK417" i="6"/>
  <c r="AK418" i="6"/>
  <c r="AK419" i="6"/>
  <c r="AK420" i="6"/>
  <c r="AK421" i="6"/>
  <c r="AK422" i="6"/>
  <c r="AK423" i="6"/>
  <c r="AK424" i="6"/>
  <c r="AK425" i="6"/>
  <c r="AK426" i="6"/>
  <c r="AK427" i="6"/>
  <c r="AK428" i="6"/>
  <c r="AK429" i="6"/>
  <c r="AK430" i="6"/>
  <c r="AK431" i="6"/>
  <c r="AK432" i="6"/>
  <c r="AK433" i="6"/>
  <c r="AK434" i="6"/>
  <c r="AK435" i="6"/>
  <c r="AK436" i="6"/>
  <c r="AK437" i="6"/>
  <c r="AK438" i="6"/>
  <c r="AK439" i="6"/>
  <c r="AK440" i="6"/>
  <c r="AK441" i="6"/>
  <c r="AK442" i="6"/>
  <c r="AK443" i="6"/>
  <c r="AK444" i="6"/>
  <c r="AK445" i="6"/>
  <c r="AK446" i="6"/>
  <c r="AK447" i="6"/>
  <c r="AK448" i="6"/>
  <c r="AK449" i="6"/>
  <c r="AK450" i="6"/>
  <c r="AK451" i="6"/>
  <c r="AK452" i="6"/>
  <c r="AK453" i="6"/>
  <c r="AK454" i="6"/>
  <c r="AK455" i="6"/>
  <c r="AK456" i="6"/>
  <c r="AK457" i="6"/>
  <c r="AK458" i="6"/>
  <c r="AK459" i="6"/>
  <c r="AK460" i="6"/>
  <c r="AK461" i="6"/>
  <c r="AK462" i="6"/>
  <c r="AK463" i="6"/>
  <c r="AK464" i="6"/>
  <c r="AK465" i="6"/>
  <c r="AK466" i="6"/>
  <c r="AK467" i="6"/>
  <c r="AK468" i="6"/>
  <c r="AK469" i="6"/>
  <c r="AK470" i="6"/>
  <c r="AK471" i="6"/>
  <c r="AK472" i="6"/>
  <c r="AK473" i="6"/>
  <c r="AK474" i="6"/>
  <c r="AK475" i="6"/>
  <c r="AK476" i="6"/>
  <c r="AK477" i="6"/>
  <c r="AK478" i="6"/>
  <c r="AK479" i="6"/>
  <c r="AK480" i="6"/>
  <c r="AK481" i="6"/>
  <c r="AK482" i="6"/>
  <c r="AK483" i="6"/>
  <c r="AK484" i="6"/>
  <c r="AK485" i="6"/>
  <c r="AK486" i="6"/>
  <c r="AK487" i="6"/>
  <c r="AK488" i="6"/>
  <c r="AK489" i="6"/>
  <c r="AK490" i="6"/>
  <c r="AK491" i="6"/>
  <c r="AK492" i="6"/>
  <c r="AK493" i="6"/>
  <c r="AK494" i="6"/>
  <c r="AK495" i="6"/>
  <c r="AK496" i="6"/>
  <c r="AK497" i="6"/>
  <c r="AK498" i="6"/>
  <c r="AK499" i="6"/>
  <c r="AK500" i="6"/>
  <c r="AK501" i="6"/>
  <c r="AK502" i="6"/>
  <c r="AK503" i="6"/>
  <c r="AK504" i="6"/>
  <c r="AK505" i="6"/>
  <c r="AK506" i="6"/>
  <c r="AK507" i="6"/>
  <c r="AK508" i="6"/>
  <c r="AK509" i="6"/>
  <c r="AK510" i="6"/>
  <c r="AK511" i="6"/>
  <c r="AK512" i="6"/>
  <c r="AK513" i="6"/>
  <c r="AK514" i="6"/>
  <c r="AK515" i="6"/>
  <c r="AK516" i="6"/>
  <c r="AK517" i="6"/>
  <c r="AK518" i="6"/>
  <c r="AK519" i="6"/>
  <c r="AK520" i="6"/>
  <c r="AK521" i="6"/>
  <c r="AK522" i="6"/>
  <c r="AK523" i="6"/>
  <c r="AK524" i="6"/>
  <c r="AK525" i="6"/>
  <c r="AK526" i="6"/>
  <c r="AK527" i="6"/>
  <c r="AK528" i="6"/>
  <c r="AK529" i="6"/>
  <c r="AK530" i="6"/>
  <c r="AK531" i="6"/>
  <c r="AK532" i="6"/>
  <c r="AK533" i="6"/>
  <c r="AK534" i="6"/>
  <c r="AK535" i="6"/>
  <c r="AK536" i="6"/>
  <c r="AK537" i="6"/>
  <c r="AK538" i="6"/>
  <c r="AK539" i="6"/>
  <c r="AK540" i="6"/>
  <c r="AK541" i="6"/>
  <c r="AK542" i="6"/>
  <c r="AK543" i="6"/>
  <c r="AK544" i="6"/>
  <c r="AK545" i="6"/>
  <c r="AK546" i="6"/>
  <c r="AK547" i="6"/>
  <c r="AK548" i="6"/>
  <c r="AK549" i="6"/>
  <c r="AK550" i="6"/>
  <c r="AK551" i="6"/>
  <c r="AK552" i="6"/>
  <c r="AK553" i="6"/>
  <c r="AK554" i="6"/>
  <c r="AK555" i="6"/>
  <c r="AK556" i="6"/>
  <c r="AK557" i="6"/>
  <c r="AK558" i="6"/>
  <c r="AK559" i="6"/>
  <c r="AK560" i="6"/>
  <c r="AK561" i="6"/>
  <c r="AK562" i="6"/>
  <c r="AK563" i="6"/>
  <c r="AK564" i="6"/>
  <c r="AK565" i="6"/>
  <c r="AK566" i="6"/>
  <c r="AK567" i="6"/>
  <c r="AK568" i="6"/>
  <c r="AK569" i="6"/>
  <c r="AK570" i="6"/>
  <c r="AK571" i="6"/>
  <c r="AK572" i="6"/>
  <c r="AK573" i="6"/>
  <c r="AK574" i="6"/>
  <c r="AK575" i="6"/>
  <c r="AK576" i="6"/>
  <c r="AK577" i="6"/>
  <c r="AK578" i="6"/>
  <c r="AK579" i="6"/>
  <c r="AK580" i="6"/>
  <c r="AK581" i="6"/>
  <c r="AK582" i="6"/>
  <c r="AK583" i="6"/>
  <c r="AK584" i="6"/>
  <c r="AK585" i="6"/>
  <c r="AK586" i="6"/>
  <c r="AK587" i="6"/>
  <c r="AK588" i="6"/>
  <c r="AK589" i="6"/>
  <c r="AK590" i="6"/>
  <c r="AK591" i="6"/>
  <c r="AK592" i="6"/>
  <c r="AK593" i="6"/>
  <c r="AK594" i="6"/>
  <c r="AK595" i="6"/>
  <c r="AK596" i="6"/>
  <c r="AK597" i="6"/>
  <c r="AK598" i="6"/>
  <c r="AK599" i="6"/>
  <c r="AK600" i="6"/>
  <c r="AK601" i="6"/>
  <c r="AK602" i="6"/>
  <c r="AK603" i="6"/>
  <c r="AK604" i="6"/>
  <c r="AK605" i="6"/>
  <c r="AK606" i="6"/>
  <c r="AK607" i="6"/>
  <c r="AK608" i="6"/>
  <c r="AK609" i="6"/>
  <c r="AK610" i="6"/>
  <c r="AK611" i="6"/>
  <c r="AK612" i="6"/>
  <c r="AK613" i="6"/>
  <c r="AK614" i="6"/>
  <c r="AK615" i="6"/>
  <c r="AK616" i="6"/>
  <c r="AK617" i="6"/>
  <c r="AK618" i="6"/>
  <c r="AK619" i="6"/>
  <c r="AK620" i="6"/>
  <c r="AK621" i="6"/>
  <c r="AK622" i="6"/>
  <c r="AK623" i="6"/>
  <c r="AK624" i="6"/>
  <c r="AK625" i="6"/>
  <c r="AK626" i="6"/>
  <c r="AK627" i="6"/>
  <c r="AK628" i="6"/>
  <c r="AK629" i="6"/>
  <c r="AK630" i="6"/>
  <c r="AK631" i="6"/>
  <c r="AK632" i="6"/>
  <c r="AK633" i="6"/>
  <c r="AK634" i="6"/>
  <c r="AK635" i="6"/>
  <c r="AK636" i="6"/>
  <c r="AK637" i="6"/>
  <c r="AK638" i="6"/>
  <c r="AK639" i="6"/>
  <c r="AK640" i="6"/>
  <c r="AK641" i="6"/>
  <c r="AK642" i="6"/>
  <c r="AK643" i="6"/>
  <c r="AK644" i="6"/>
  <c r="AK645" i="6"/>
  <c r="AK646" i="6"/>
  <c r="AK647" i="6"/>
  <c r="AK648" i="6"/>
  <c r="AK649" i="6"/>
  <c r="AK650" i="6"/>
  <c r="AK651" i="6"/>
  <c r="AK652" i="6"/>
  <c r="AK653" i="6"/>
  <c r="AK654" i="6"/>
  <c r="AK655" i="6"/>
  <c r="AK656" i="6"/>
  <c r="AK657" i="6"/>
  <c r="AK658" i="6"/>
  <c r="AK659" i="6"/>
  <c r="AK660" i="6"/>
  <c r="AK661" i="6"/>
  <c r="AK662" i="6"/>
  <c r="AK663" i="6"/>
  <c r="AK664" i="6"/>
  <c r="AK665" i="6"/>
  <c r="AK666" i="6"/>
  <c r="AK667" i="6"/>
  <c r="AK668" i="6"/>
  <c r="AK669" i="6"/>
  <c r="AK670" i="6"/>
  <c r="AK671" i="6"/>
  <c r="AK672" i="6"/>
  <c r="AK673" i="6"/>
  <c r="AK674" i="6"/>
  <c r="AK675" i="6"/>
  <c r="AK676" i="6"/>
  <c r="AK677" i="6"/>
  <c r="AK678" i="6"/>
  <c r="AK679" i="6"/>
  <c r="AK680" i="6"/>
  <c r="AK681" i="6"/>
  <c r="AK682" i="6"/>
  <c r="AK683" i="6"/>
  <c r="AK684" i="6"/>
  <c r="AK685" i="6"/>
  <c r="AK686" i="6"/>
  <c r="AK687" i="6"/>
  <c r="AK688" i="6"/>
  <c r="AK689" i="6"/>
  <c r="AK690" i="6"/>
  <c r="AK691" i="6"/>
  <c r="AK692" i="6"/>
  <c r="AK693" i="6"/>
  <c r="AK694" i="6"/>
  <c r="AK695" i="6"/>
  <c r="AK696" i="6"/>
  <c r="AK697" i="6"/>
  <c r="AK698" i="6"/>
  <c r="AK699" i="6"/>
  <c r="AK700" i="6"/>
  <c r="AK701" i="6"/>
  <c r="AK702" i="6"/>
  <c r="AK703" i="6"/>
  <c r="AK704" i="6"/>
  <c r="AK705" i="6"/>
  <c r="AK706" i="6"/>
  <c r="AK707" i="6"/>
  <c r="AK708" i="6"/>
  <c r="AK709" i="6"/>
  <c r="AK710" i="6"/>
  <c r="AK711" i="6"/>
  <c r="AK712" i="6"/>
  <c r="AK713" i="6"/>
  <c r="AK714" i="6"/>
  <c r="AK715" i="6"/>
  <c r="AK716" i="6"/>
  <c r="AK717" i="6"/>
  <c r="AK718" i="6"/>
  <c r="AK719" i="6"/>
  <c r="AK720" i="6"/>
  <c r="AK721" i="6"/>
  <c r="AK722" i="6"/>
  <c r="AK723" i="6"/>
  <c r="AK724" i="6"/>
  <c r="AK725" i="6"/>
  <c r="AK726" i="6"/>
  <c r="AK727" i="6"/>
  <c r="AK728" i="6"/>
  <c r="AK729" i="6"/>
  <c r="AK730" i="6"/>
  <c r="AK731" i="6"/>
  <c r="AK732" i="6"/>
  <c r="AK733" i="6"/>
  <c r="AK734" i="6"/>
  <c r="AK735" i="6"/>
  <c r="AK736" i="6"/>
  <c r="AK737" i="6"/>
  <c r="AK738" i="6"/>
  <c r="AK739" i="6"/>
  <c r="AK740" i="6"/>
  <c r="AK741" i="6"/>
  <c r="AK742" i="6"/>
  <c r="AK743" i="6"/>
  <c r="AK744" i="6"/>
  <c r="AK745" i="6"/>
  <c r="AK746" i="6"/>
  <c r="AK747" i="6"/>
  <c r="AK748" i="6"/>
  <c r="AK749" i="6"/>
  <c r="AK750" i="6"/>
  <c r="AK751" i="6"/>
  <c r="AK752" i="6"/>
  <c r="AK753" i="6"/>
  <c r="AK754" i="6"/>
  <c r="AK755" i="6"/>
  <c r="AK756" i="6"/>
  <c r="AK757" i="6"/>
  <c r="AK758" i="6"/>
  <c r="AK759" i="6"/>
  <c r="AK760" i="6"/>
  <c r="AK761" i="6"/>
  <c r="AK762" i="6"/>
  <c r="AK763" i="6"/>
  <c r="AK764" i="6"/>
  <c r="AK765" i="6"/>
  <c r="AK766" i="6"/>
  <c r="AK767" i="6"/>
  <c r="AK768" i="6"/>
  <c r="AK769" i="6"/>
  <c r="AK770" i="6"/>
  <c r="AK771" i="6"/>
  <c r="AK772" i="6"/>
  <c r="AK773" i="6"/>
  <c r="AK774" i="6"/>
  <c r="AK775" i="6"/>
  <c r="AK776" i="6"/>
  <c r="AK777" i="6"/>
  <c r="AK778" i="6"/>
  <c r="AK779" i="6"/>
  <c r="AK780" i="6"/>
  <c r="AK781" i="6"/>
  <c r="AK782" i="6"/>
  <c r="AK783" i="6"/>
  <c r="AK784" i="6"/>
  <c r="AK785" i="6"/>
  <c r="AK786" i="6"/>
  <c r="AK787" i="6"/>
  <c r="AK788" i="6"/>
  <c r="AK789" i="6"/>
  <c r="AK790" i="6"/>
  <c r="AK791" i="6"/>
  <c r="AK792" i="6"/>
  <c r="AK793" i="6"/>
  <c r="AK794" i="6"/>
  <c r="AK795" i="6"/>
  <c r="AK796" i="6"/>
  <c r="AK797" i="6"/>
  <c r="AK798" i="6"/>
  <c r="AK799" i="6"/>
  <c r="AK800" i="6"/>
  <c r="AK801" i="6"/>
  <c r="AK802" i="6"/>
  <c r="AK803" i="6"/>
  <c r="AK804" i="6"/>
  <c r="AK805" i="6"/>
  <c r="AK806" i="6"/>
  <c r="AK807" i="6"/>
  <c r="AK808" i="6"/>
  <c r="AK809" i="6"/>
  <c r="AK810" i="6"/>
  <c r="AK811" i="6"/>
  <c r="AK812" i="6"/>
  <c r="AK813" i="6"/>
  <c r="AK814" i="6"/>
  <c r="AK815" i="6"/>
  <c r="AK816" i="6"/>
  <c r="AK817" i="6"/>
  <c r="AK818" i="6"/>
  <c r="AK819" i="6"/>
  <c r="AK820" i="6"/>
  <c r="AK821" i="6"/>
  <c r="AK822" i="6"/>
  <c r="AK823" i="6"/>
  <c r="AK824" i="6"/>
  <c r="AK825" i="6"/>
  <c r="AK826" i="6"/>
  <c r="AK827" i="6"/>
  <c r="AK828" i="6"/>
  <c r="AK829" i="6"/>
  <c r="AK830" i="6"/>
  <c r="AK831" i="6"/>
  <c r="AK832" i="6"/>
  <c r="AK833" i="6"/>
  <c r="AK834" i="6"/>
  <c r="AK835" i="6"/>
  <c r="AK836" i="6"/>
  <c r="AK837" i="6"/>
  <c r="AK838" i="6"/>
  <c r="AK839" i="6"/>
  <c r="AK840" i="6"/>
  <c r="AK841" i="6"/>
  <c r="AK842" i="6"/>
  <c r="AK843" i="6"/>
  <c r="AK844" i="6"/>
  <c r="AK845" i="6"/>
  <c r="AK846" i="6"/>
  <c r="AK847" i="6"/>
  <c r="AK848" i="6"/>
  <c r="AK849" i="6"/>
  <c r="AK850" i="6"/>
  <c r="AK851" i="6"/>
  <c r="AK852" i="6"/>
  <c r="AK853" i="6"/>
  <c r="AK854" i="6"/>
  <c r="AK855" i="6"/>
  <c r="AK856" i="6"/>
  <c r="AK857" i="6"/>
  <c r="AK858" i="6"/>
  <c r="AK859" i="6"/>
  <c r="AK860" i="6"/>
  <c r="AK861" i="6"/>
  <c r="AK862" i="6"/>
  <c r="AK863" i="6"/>
  <c r="AK864" i="6"/>
  <c r="AK865" i="6"/>
  <c r="AK866" i="6"/>
  <c r="AK867" i="6"/>
  <c r="AK868" i="6"/>
  <c r="AK869" i="6"/>
  <c r="AK870" i="6"/>
  <c r="AK871" i="6"/>
  <c r="AK872" i="6"/>
  <c r="AK873" i="6"/>
  <c r="AK874" i="6"/>
  <c r="AK875" i="6"/>
  <c r="AK876" i="6"/>
  <c r="AK877" i="6"/>
  <c r="AK878" i="6"/>
  <c r="AK879" i="6"/>
  <c r="AK880" i="6"/>
  <c r="AK881" i="6"/>
  <c r="AK882" i="6"/>
  <c r="AK883" i="6"/>
  <c r="AK884" i="6"/>
  <c r="AK885" i="6"/>
  <c r="AK886" i="6"/>
  <c r="AK887" i="6"/>
  <c r="AK888" i="6"/>
  <c r="AK889" i="6"/>
  <c r="AK890" i="6"/>
  <c r="AK891" i="6"/>
  <c r="AK892" i="6"/>
  <c r="AK893" i="6"/>
  <c r="AK894" i="6"/>
  <c r="AK895" i="6"/>
  <c r="AK896" i="6"/>
  <c r="AK897" i="6"/>
  <c r="AK898" i="6"/>
  <c r="AK899" i="6"/>
  <c r="AK900" i="6"/>
  <c r="AK901" i="6"/>
  <c r="AK902" i="6"/>
  <c r="AK903" i="6"/>
  <c r="AK904" i="6"/>
  <c r="AK905" i="6"/>
  <c r="AK906" i="6"/>
  <c r="AK907" i="6"/>
  <c r="AK908" i="6"/>
  <c r="AK909" i="6"/>
  <c r="AK910" i="6"/>
  <c r="AK911" i="6"/>
  <c r="AK912" i="6"/>
  <c r="AK913" i="6"/>
  <c r="AK914" i="6"/>
  <c r="AK915" i="6"/>
  <c r="AK916" i="6"/>
  <c r="AK917" i="6"/>
  <c r="AK918" i="6"/>
  <c r="AK919" i="6"/>
  <c r="AK920" i="6"/>
  <c r="AK921" i="6"/>
  <c r="AK922" i="6"/>
  <c r="AK923" i="6"/>
  <c r="AK924" i="6"/>
  <c r="AK925" i="6"/>
  <c r="AK926" i="6"/>
  <c r="AK927" i="6"/>
  <c r="AK928" i="6"/>
  <c r="AK929" i="6"/>
  <c r="AK930" i="6"/>
  <c r="AK931" i="6"/>
  <c r="AK932" i="6"/>
  <c r="AK933" i="6"/>
  <c r="AK934" i="6"/>
  <c r="AK935" i="6"/>
  <c r="AK936" i="6"/>
  <c r="AK937" i="6"/>
  <c r="AK938" i="6"/>
  <c r="AK939" i="6"/>
  <c r="AK940" i="6"/>
  <c r="AK941" i="6"/>
  <c r="AK942" i="6"/>
  <c r="AK943" i="6"/>
  <c r="AK944" i="6"/>
  <c r="AK945" i="6"/>
  <c r="AK946" i="6"/>
  <c r="AK947" i="6"/>
  <c r="AK948" i="6"/>
  <c r="AK949" i="6"/>
  <c r="AK950" i="6"/>
  <c r="AK951" i="6"/>
  <c r="AK952" i="6"/>
  <c r="AK953" i="6"/>
  <c r="AK954" i="6"/>
  <c r="AK955" i="6"/>
  <c r="AK956" i="6"/>
  <c r="AK957" i="6"/>
  <c r="AK958" i="6"/>
  <c r="AK959" i="6"/>
  <c r="AK960" i="6"/>
  <c r="AK961" i="6"/>
  <c r="AK962" i="6"/>
  <c r="AK963" i="6"/>
  <c r="AK964" i="6"/>
  <c r="AK965" i="6"/>
  <c r="AK966" i="6"/>
  <c r="AK967" i="6"/>
  <c r="AK968" i="6"/>
  <c r="AK969" i="6"/>
  <c r="AK970" i="6"/>
  <c r="AK971" i="6"/>
  <c r="AK972" i="6"/>
  <c r="AK973" i="6"/>
  <c r="AK974" i="6"/>
  <c r="AK975" i="6"/>
  <c r="AK976" i="6"/>
  <c r="AK977" i="6"/>
  <c r="AK978" i="6"/>
  <c r="AK979" i="6"/>
  <c r="AK980" i="6"/>
  <c r="AK981" i="6"/>
  <c r="AK982" i="6"/>
  <c r="AK983" i="6"/>
  <c r="AK984" i="6"/>
  <c r="AK985" i="6"/>
  <c r="AK986" i="6"/>
  <c r="AK987" i="6"/>
  <c r="AK988" i="6"/>
  <c r="AK989" i="6"/>
  <c r="AK990" i="6"/>
  <c r="AK991" i="6"/>
  <c r="AK992" i="6"/>
  <c r="AK993" i="6"/>
  <c r="AK994" i="6"/>
  <c r="AK995" i="6"/>
  <c r="AK996" i="6"/>
  <c r="AK997" i="6"/>
  <c r="AK998" i="6"/>
  <c r="AK999" i="6"/>
  <c r="AK1000" i="6"/>
  <c r="AJ193" i="6"/>
  <c r="AJ194" i="6"/>
  <c r="AJ195" i="6"/>
  <c r="AJ196" i="6"/>
  <c r="AJ197" i="6"/>
  <c r="AJ198" i="6"/>
  <c r="AJ199" i="6"/>
  <c r="AJ200" i="6"/>
  <c r="AJ201" i="6"/>
  <c r="AJ202" i="6"/>
  <c r="AJ203" i="6"/>
  <c r="AJ204" i="6"/>
  <c r="AJ205" i="6"/>
  <c r="AJ206" i="6"/>
  <c r="AJ207" i="6"/>
  <c r="AJ208" i="6"/>
  <c r="AJ209" i="6"/>
  <c r="AJ210" i="6"/>
  <c r="AJ211" i="6"/>
  <c r="AJ212" i="6"/>
  <c r="AJ213" i="6"/>
  <c r="AJ214" i="6"/>
  <c r="AJ215" i="6"/>
  <c r="AJ216" i="6"/>
  <c r="AJ217" i="6"/>
  <c r="AJ218" i="6"/>
  <c r="AJ219" i="6"/>
  <c r="AJ220" i="6"/>
  <c r="AJ221" i="6"/>
  <c r="AJ222" i="6"/>
  <c r="AJ223" i="6"/>
  <c r="AJ224" i="6"/>
  <c r="AJ225" i="6"/>
  <c r="AJ226" i="6"/>
  <c r="AJ227" i="6"/>
  <c r="AJ228" i="6"/>
  <c r="AJ229" i="6"/>
  <c r="AJ230" i="6"/>
  <c r="AJ231" i="6"/>
  <c r="AJ232" i="6"/>
  <c r="AJ233" i="6"/>
  <c r="AJ234" i="6"/>
  <c r="AJ235" i="6"/>
  <c r="AJ236" i="6"/>
  <c r="AJ237" i="6"/>
  <c r="AJ238" i="6"/>
  <c r="AJ239" i="6"/>
  <c r="AJ240" i="6"/>
  <c r="AJ241" i="6"/>
  <c r="AJ242" i="6"/>
  <c r="AJ243" i="6"/>
  <c r="AJ244" i="6"/>
  <c r="AJ245" i="6"/>
  <c r="AJ246" i="6"/>
  <c r="AJ247" i="6"/>
  <c r="AJ248" i="6"/>
  <c r="AJ249" i="6"/>
  <c r="AJ250" i="6"/>
  <c r="AJ251" i="6"/>
  <c r="AJ252" i="6"/>
  <c r="AJ253" i="6"/>
  <c r="AJ254" i="6"/>
  <c r="AJ255" i="6"/>
  <c r="AJ256" i="6"/>
  <c r="AJ257" i="6"/>
  <c r="AJ258" i="6"/>
  <c r="AJ259" i="6"/>
  <c r="AJ260" i="6"/>
  <c r="AJ261" i="6"/>
  <c r="AJ262" i="6"/>
  <c r="AJ263" i="6"/>
  <c r="AJ264" i="6"/>
  <c r="AJ265" i="6"/>
  <c r="AJ266" i="6"/>
  <c r="AJ267" i="6"/>
  <c r="AJ268" i="6"/>
  <c r="AJ269" i="6"/>
  <c r="AJ270" i="6"/>
  <c r="AJ271" i="6"/>
  <c r="AJ272" i="6"/>
  <c r="AJ273" i="6"/>
  <c r="AJ274" i="6"/>
  <c r="AJ275" i="6"/>
  <c r="AJ276" i="6"/>
  <c r="AJ277" i="6"/>
  <c r="AJ278" i="6"/>
  <c r="AJ279" i="6"/>
  <c r="AJ280" i="6"/>
  <c r="AJ281" i="6"/>
  <c r="AJ282" i="6"/>
  <c r="AJ283" i="6"/>
  <c r="AJ284" i="6"/>
  <c r="AJ285" i="6"/>
  <c r="AJ286" i="6"/>
  <c r="AJ287" i="6"/>
  <c r="AJ288" i="6"/>
  <c r="AJ289" i="6"/>
  <c r="AJ290" i="6"/>
  <c r="AJ291" i="6"/>
  <c r="AJ292" i="6"/>
  <c r="AJ293" i="6"/>
  <c r="AJ294" i="6"/>
  <c r="AJ295" i="6"/>
  <c r="AJ296" i="6"/>
  <c r="AJ297" i="6"/>
  <c r="AJ298" i="6"/>
  <c r="AJ299" i="6"/>
  <c r="AJ300" i="6"/>
  <c r="AJ301" i="6"/>
  <c r="AJ302" i="6"/>
  <c r="AJ303" i="6"/>
  <c r="AJ304" i="6"/>
  <c r="AJ305" i="6"/>
  <c r="AJ306" i="6"/>
  <c r="AJ307" i="6"/>
  <c r="AJ308" i="6"/>
  <c r="AJ309" i="6"/>
  <c r="AJ310" i="6"/>
  <c r="AJ311" i="6"/>
  <c r="AJ312" i="6"/>
  <c r="AJ313" i="6"/>
  <c r="AJ314" i="6"/>
  <c r="AJ315" i="6"/>
  <c r="AJ316" i="6"/>
  <c r="AJ317" i="6"/>
  <c r="AJ318" i="6"/>
  <c r="AJ319" i="6"/>
  <c r="AJ320" i="6"/>
  <c r="AJ321" i="6"/>
  <c r="AJ322" i="6"/>
  <c r="AJ323" i="6"/>
  <c r="AJ324" i="6"/>
  <c r="AJ325" i="6"/>
  <c r="AJ326" i="6"/>
  <c r="AJ327" i="6"/>
  <c r="AJ328" i="6"/>
  <c r="AJ329" i="6"/>
  <c r="AJ330" i="6"/>
  <c r="AJ331" i="6"/>
  <c r="AJ332" i="6"/>
  <c r="AJ333" i="6"/>
  <c r="AJ334" i="6"/>
  <c r="AJ335" i="6"/>
  <c r="AJ336" i="6"/>
  <c r="AJ337" i="6"/>
  <c r="AJ338" i="6"/>
  <c r="AJ339" i="6"/>
  <c r="AJ340" i="6"/>
  <c r="AJ341" i="6"/>
  <c r="AJ342" i="6"/>
  <c r="AJ343" i="6"/>
  <c r="AJ344" i="6"/>
  <c r="AJ345" i="6"/>
  <c r="AJ346" i="6"/>
  <c r="AJ347" i="6"/>
  <c r="AJ348" i="6"/>
  <c r="AJ349" i="6"/>
  <c r="AJ350" i="6"/>
  <c r="AJ351" i="6"/>
  <c r="AJ352" i="6"/>
  <c r="AJ353" i="6"/>
  <c r="AJ354" i="6"/>
  <c r="AJ355" i="6"/>
  <c r="AJ356" i="6"/>
  <c r="AJ357" i="6"/>
  <c r="AJ358" i="6"/>
  <c r="AJ359" i="6"/>
  <c r="AJ360" i="6"/>
  <c r="AJ361" i="6"/>
  <c r="AJ362" i="6"/>
  <c r="AJ363" i="6"/>
  <c r="AJ364" i="6"/>
  <c r="AJ365" i="6"/>
  <c r="AJ366" i="6"/>
  <c r="AJ367" i="6"/>
  <c r="AJ368" i="6"/>
  <c r="AJ369" i="6"/>
  <c r="AJ370" i="6"/>
  <c r="AJ371" i="6"/>
  <c r="AJ372" i="6"/>
  <c r="AJ373" i="6"/>
  <c r="AJ374" i="6"/>
  <c r="AJ375" i="6"/>
  <c r="AJ376" i="6"/>
  <c r="AJ377" i="6"/>
  <c r="AJ378" i="6"/>
  <c r="AJ379" i="6"/>
  <c r="AJ380" i="6"/>
  <c r="AJ381" i="6"/>
  <c r="AJ382" i="6"/>
  <c r="AJ383" i="6"/>
  <c r="AJ384" i="6"/>
  <c r="AJ385" i="6"/>
  <c r="AJ386" i="6"/>
  <c r="AJ387" i="6"/>
  <c r="AJ388" i="6"/>
  <c r="AJ389" i="6"/>
  <c r="AJ390" i="6"/>
  <c r="AJ391" i="6"/>
  <c r="AJ392" i="6"/>
  <c r="AJ393" i="6"/>
  <c r="AJ394" i="6"/>
  <c r="AJ395" i="6"/>
  <c r="AJ396" i="6"/>
  <c r="AJ397" i="6"/>
  <c r="AJ398" i="6"/>
  <c r="AJ399" i="6"/>
  <c r="AJ400" i="6"/>
  <c r="AJ401" i="6"/>
  <c r="AJ402" i="6"/>
  <c r="AJ403" i="6"/>
  <c r="AJ404" i="6"/>
  <c r="AJ405" i="6"/>
  <c r="AJ406" i="6"/>
  <c r="AJ407" i="6"/>
  <c r="AJ408" i="6"/>
  <c r="AJ409" i="6"/>
  <c r="AJ410" i="6"/>
  <c r="AJ411" i="6"/>
  <c r="AJ412" i="6"/>
  <c r="AJ413" i="6"/>
  <c r="AJ414" i="6"/>
  <c r="AJ415" i="6"/>
  <c r="AJ416" i="6"/>
  <c r="AJ417" i="6"/>
  <c r="AJ418" i="6"/>
  <c r="AJ419" i="6"/>
  <c r="AJ420" i="6"/>
  <c r="AJ421" i="6"/>
  <c r="AJ422" i="6"/>
  <c r="AJ423" i="6"/>
  <c r="AJ424" i="6"/>
  <c r="AJ425" i="6"/>
  <c r="AJ426" i="6"/>
  <c r="AJ427" i="6"/>
  <c r="AJ428" i="6"/>
  <c r="AJ429" i="6"/>
  <c r="AJ430" i="6"/>
  <c r="AJ431" i="6"/>
  <c r="AJ432" i="6"/>
  <c r="AJ433" i="6"/>
  <c r="AJ434" i="6"/>
  <c r="AJ435" i="6"/>
  <c r="AJ436" i="6"/>
  <c r="AJ437" i="6"/>
  <c r="AJ438" i="6"/>
  <c r="AJ439" i="6"/>
  <c r="AJ440" i="6"/>
  <c r="AJ441" i="6"/>
  <c r="AJ442" i="6"/>
  <c r="AJ443" i="6"/>
  <c r="AJ444" i="6"/>
  <c r="AJ445" i="6"/>
  <c r="AJ446" i="6"/>
  <c r="AJ447" i="6"/>
  <c r="AJ448" i="6"/>
  <c r="AJ449" i="6"/>
  <c r="AJ450" i="6"/>
  <c r="AJ451" i="6"/>
  <c r="AJ452" i="6"/>
  <c r="AJ453" i="6"/>
  <c r="AJ454" i="6"/>
  <c r="AJ455" i="6"/>
  <c r="AJ456" i="6"/>
  <c r="AJ457" i="6"/>
  <c r="AJ458" i="6"/>
  <c r="AJ459" i="6"/>
  <c r="AJ460" i="6"/>
  <c r="AJ461" i="6"/>
  <c r="AJ462" i="6"/>
  <c r="AJ463" i="6"/>
  <c r="AJ464" i="6"/>
  <c r="AJ465" i="6"/>
  <c r="AJ466" i="6"/>
  <c r="AJ467" i="6"/>
  <c r="AJ468" i="6"/>
  <c r="AJ469" i="6"/>
  <c r="AJ470" i="6"/>
  <c r="AJ471" i="6"/>
  <c r="AJ472" i="6"/>
  <c r="AJ473" i="6"/>
  <c r="AJ474" i="6"/>
  <c r="AJ475" i="6"/>
  <c r="AJ476" i="6"/>
  <c r="AJ477" i="6"/>
  <c r="AJ478" i="6"/>
  <c r="AJ479" i="6"/>
  <c r="AJ480" i="6"/>
  <c r="AJ481" i="6"/>
  <c r="AJ482" i="6"/>
  <c r="AJ483" i="6"/>
  <c r="AJ484" i="6"/>
  <c r="AJ485" i="6"/>
  <c r="AJ486" i="6"/>
  <c r="AJ487" i="6"/>
  <c r="AJ488" i="6"/>
  <c r="AJ489" i="6"/>
  <c r="AJ490" i="6"/>
  <c r="AJ491" i="6"/>
  <c r="AJ492" i="6"/>
  <c r="AJ493" i="6"/>
  <c r="AJ494" i="6"/>
  <c r="AJ495" i="6"/>
  <c r="AJ496" i="6"/>
  <c r="AJ497" i="6"/>
  <c r="AJ498" i="6"/>
  <c r="AJ499" i="6"/>
  <c r="AJ500" i="6"/>
  <c r="AJ501" i="6"/>
  <c r="AJ502" i="6"/>
  <c r="AJ503" i="6"/>
  <c r="AJ504" i="6"/>
  <c r="AJ505" i="6"/>
  <c r="AJ506" i="6"/>
  <c r="AJ507" i="6"/>
  <c r="AJ508" i="6"/>
  <c r="AJ509" i="6"/>
  <c r="AJ510" i="6"/>
  <c r="AJ511" i="6"/>
  <c r="AJ512" i="6"/>
  <c r="AJ513" i="6"/>
  <c r="AJ514" i="6"/>
  <c r="AJ515" i="6"/>
  <c r="AJ516" i="6"/>
  <c r="AJ517" i="6"/>
  <c r="AJ518" i="6"/>
  <c r="AJ519" i="6"/>
  <c r="AJ520" i="6"/>
  <c r="AJ521" i="6"/>
  <c r="AJ522" i="6"/>
  <c r="AJ523" i="6"/>
  <c r="AJ524" i="6"/>
  <c r="AJ525" i="6"/>
  <c r="AJ526" i="6"/>
  <c r="AJ527" i="6"/>
  <c r="AJ528" i="6"/>
  <c r="AJ529" i="6"/>
  <c r="AJ530" i="6"/>
  <c r="AJ531" i="6"/>
  <c r="AJ532" i="6"/>
  <c r="AJ533" i="6"/>
  <c r="AJ534" i="6"/>
  <c r="AJ535" i="6"/>
  <c r="AJ536" i="6"/>
  <c r="AJ537" i="6"/>
  <c r="AJ538" i="6"/>
  <c r="AJ539" i="6"/>
  <c r="AJ540" i="6"/>
  <c r="AJ541" i="6"/>
  <c r="AJ542" i="6"/>
  <c r="AJ543" i="6"/>
  <c r="AJ544" i="6"/>
  <c r="AJ545" i="6"/>
  <c r="AJ546" i="6"/>
  <c r="AJ547" i="6"/>
  <c r="AJ548" i="6"/>
  <c r="AJ549" i="6"/>
  <c r="AJ550" i="6"/>
  <c r="AJ551" i="6"/>
  <c r="AJ552" i="6"/>
  <c r="AJ553" i="6"/>
  <c r="AJ554" i="6"/>
  <c r="AJ555" i="6"/>
  <c r="AJ556" i="6"/>
  <c r="AJ557" i="6"/>
  <c r="AJ558" i="6"/>
  <c r="AJ559" i="6"/>
  <c r="AJ560" i="6"/>
  <c r="AJ561" i="6"/>
  <c r="AJ562" i="6"/>
  <c r="AJ563" i="6"/>
  <c r="AJ564" i="6"/>
  <c r="AJ565" i="6"/>
  <c r="AJ566" i="6"/>
  <c r="AJ567" i="6"/>
  <c r="AJ568" i="6"/>
  <c r="AJ569" i="6"/>
  <c r="AJ570" i="6"/>
  <c r="AJ571" i="6"/>
  <c r="AJ572" i="6"/>
  <c r="AJ573" i="6"/>
  <c r="AJ574" i="6"/>
  <c r="AJ575" i="6"/>
  <c r="AJ576" i="6"/>
  <c r="AJ577" i="6"/>
  <c r="AJ578" i="6"/>
  <c r="AJ579" i="6"/>
  <c r="AJ580" i="6"/>
  <c r="AJ581" i="6"/>
  <c r="AJ582" i="6"/>
  <c r="AJ583" i="6"/>
  <c r="AJ584" i="6"/>
  <c r="AJ585" i="6"/>
  <c r="AJ586" i="6"/>
  <c r="AJ587" i="6"/>
  <c r="AJ588" i="6"/>
  <c r="AJ589" i="6"/>
  <c r="AJ590" i="6"/>
  <c r="AJ591" i="6"/>
  <c r="AJ592" i="6"/>
  <c r="AJ593" i="6"/>
  <c r="AJ594" i="6"/>
  <c r="AJ595" i="6"/>
  <c r="AJ596" i="6"/>
  <c r="AJ597" i="6"/>
  <c r="AJ598" i="6"/>
  <c r="AJ599" i="6"/>
  <c r="AJ600" i="6"/>
  <c r="AJ601" i="6"/>
  <c r="AJ602" i="6"/>
  <c r="AJ603" i="6"/>
  <c r="AJ604" i="6"/>
  <c r="AJ605" i="6"/>
  <c r="AJ606" i="6"/>
  <c r="AJ607" i="6"/>
  <c r="AJ608" i="6"/>
  <c r="AJ609" i="6"/>
  <c r="AJ610" i="6"/>
  <c r="AJ611" i="6"/>
  <c r="AJ612" i="6"/>
  <c r="AJ613" i="6"/>
  <c r="AJ614" i="6"/>
  <c r="AJ615" i="6"/>
  <c r="AJ616" i="6"/>
  <c r="AJ617" i="6"/>
  <c r="AJ618" i="6"/>
  <c r="AJ619" i="6"/>
  <c r="AJ620" i="6"/>
  <c r="AJ621" i="6"/>
  <c r="AJ622" i="6"/>
  <c r="AJ623" i="6"/>
  <c r="AJ624" i="6"/>
  <c r="AJ625" i="6"/>
  <c r="AJ626" i="6"/>
  <c r="AJ627" i="6"/>
  <c r="AJ628" i="6"/>
  <c r="AJ629" i="6"/>
  <c r="AJ630" i="6"/>
  <c r="AJ631" i="6"/>
  <c r="AJ632" i="6"/>
  <c r="AJ633" i="6"/>
  <c r="AJ634" i="6"/>
  <c r="AJ635" i="6"/>
  <c r="AJ636" i="6"/>
  <c r="AJ637" i="6"/>
  <c r="AJ638" i="6"/>
  <c r="AJ639" i="6"/>
  <c r="AJ640" i="6"/>
  <c r="AJ641" i="6"/>
  <c r="AJ642" i="6"/>
  <c r="AJ643" i="6"/>
  <c r="AJ644" i="6"/>
  <c r="AJ645" i="6"/>
  <c r="AJ646" i="6"/>
  <c r="AJ647" i="6"/>
  <c r="AJ648" i="6"/>
  <c r="AJ649" i="6"/>
  <c r="AJ650" i="6"/>
  <c r="AJ651" i="6"/>
  <c r="AJ652" i="6"/>
  <c r="AJ653" i="6"/>
  <c r="AJ654" i="6"/>
  <c r="AJ655" i="6"/>
  <c r="AJ656" i="6"/>
  <c r="AJ657" i="6"/>
  <c r="AJ658" i="6"/>
  <c r="AJ659" i="6"/>
  <c r="AJ660" i="6"/>
  <c r="AJ661" i="6"/>
  <c r="AJ662" i="6"/>
  <c r="AJ663" i="6"/>
  <c r="AJ664" i="6"/>
  <c r="AJ665" i="6"/>
  <c r="AJ666" i="6"/>
  <c r="AJ667" i="6"/>
  <c r="AJ668" i="6"/>
  <c r="AJ669" i="6"/>
  <c r="AJ670" i="6"/>
  <c r="AJ671" i="6"/>
  <c r="AJ672" i="6"/>
  <c r="AJ673" i="6"/>
  <c r="AJ674" i="6"/>
  <c r="AJ675" i="6"/>
  <c r="AJ676" i="6"/>
  <c r="AJ677" i="6"/>
  <c r="AJ678" i="6"/>
  <c r="AJ679" i="6"/>
  <c r="AJ680" i="6"/>
  <c r="AJ681" i="6"/>
  <c r="AJ682" i="6"/>
  <c r="AJ683" i="6"/>
  <c r="AJ684" i="6"/>
  <c r="AJ685" i="6"/>
  <c r="AJ686" i="6"/>
  <c r="AJ687" i="6"/>
  <c r="AJ688" i="6"/>
  <c r="AJ689" i="6"/>
  <c r="AJ690" i="6"/>
  <c r="AJ691" i="6"/>
  <c r="AJ692" i="6"/>
  <c r="AJ693" i="6"/>
  <c r="AJ694" i="6"/>
  <c r="AJ695" i="6"/>
  <c r="AJ696" i="6"/>
  <c r="AJ697" i="6"/>
  <c r="AJ698" i="6"/>
  <c r="AJ699" i="6"/>
  <c r="AJ700" i="6"/>
  <c r="AJ701" i="6"/>
  <c r="AJ702" i="6"/>
  <c r="AJ703" i="6"/>
  <c r="AJ704" i="6"/>
  <c r="AJ705" i="6"/>
  <c r="AJ706" i="6"/>
  <c r="AJ707" i="6"/>
  <c r="AJ708" i="6"/>
  <c r="AJ709" i="6"/>
  <c r="AJ710" i="6"/>
  <c r="AJ711" i="6"/>
  <c r="AJ712" i="6"/>
  <c r="AJ713" i="6"/>
  <c r="AJ714" i="6"/>
  <c r="AJ715" i="6"/>
  <c r="AJ716" i="6"/>
  <c r="AJ717" i="6"/>
  <c r="AJ718" i="6"/>
  <c r="AJ719" i="6"/>
  <c r="AJ720" i="6"/>
  <c r="AJ721" i="6"/>
  <c r="AJ722" i="6"/>
  <c r="AJ723" i="6"/>
  <c r="AJ724" i="6"/>
  <c r="AJ725" i="6"/>
  <c r="AJ726" i="6"/>
  <c r="AJ727" i="6"/>
  <c r="AJ728" i="6"/>
  <c r="AJ729" i="6"/>
  <c r="AJ730" i="6"/>
  <c r="AJ731" i="6"/>
  <c r="AJ732" i="6"/>
  <c r="AJ733" i="6"/>
  <c r="AJ734" i="6"/>
  <c r="AJ735" i="6"/>
  <c r="AJ736" i="6"/>
  <c r="AJ737" i="6"/>
  <c r="AJ738" i="6"/>
  <c r="AJ739" i="6"/>
  <c r="AJ740" i="6"/>
  <c r="AJ741" i="6"/>
  <c r="AJ742" i="6"/>
  <c r="AJ743" i="6"/>
  <c r="AJ744" i="6"/>
  <c r="AJ745" i="6"/>
  <c r="AJ746" i="6"/>
  <c r="AJ747" i="6"/>
  <c r="AJ748" i="6"/>
  <c r="AJ749" i="6"/>
  <c r="AJ750" i="6"/>
  <c r="AJ751" i="6"/>
  <c r="AJ752" i="6"/>
  <c r="AJ753" i="6"/>
  <c r="AJ754" i="6"/>
  <c r="AJ755" i="6"/>
  <c r="AJ756" i="6"/>
  <c r="AJ757" i="6"/>
  <c r="AJ758" i="6"/>
  <c r="AJ759" i="6"/>
  <c r="AJ760" i="6"/>
  <c r="AJ761" i="6"/>
  <c r="AJ762" i="6"/>
  <c r="AJ763" i="6"/>
  <c r="AJ764" i="6"/>
  <c r="AJ765" i="6"/>
  <c r="AJ766" i="6"/>
  <c r="AJ767" i="6"/>
  <c r="AJ768" i="6"/>
  <c r="AJ769" i="6"/>
  <c r="AJ770" i="6"/>
  <c r="AJ771" i="6"/>
  <c r="AJ772" i="6"/>
  <c r="AJ773" i="6"/>
  <c r="AJ774" i="6"/>
  <c r="AJ775" i="6"/>
  <c r="AJ776" i="6"/>
  <c r="AJ777" i="6"/>
  <c r="AJ778" i="6"/>
  <c r="AJ779" i="6"/>
  <c r="AJ780" i="6"/>
  <c r="AJ781" i="6"/>
  <c r="AJ782" i="6"/>
  <c r="AJ783" i="6"/>
  <c r="AJ784" i="6"/>
  <c r="AJ785" i="6"/>
  <c r="AJ786" i="6"/>
  <c r="AJ787" i="6"/>
  <c r="AJ788" i="6"/>
  <c r="AJ789" i="6"/>
  <c r="AJ790" i="6"/>
  <c r="AJ791" i="6"/>
  <c r="AJ792" i="6"/>
  <c r="AJ793" i="6"/>
  <c r="AJ794" i="6"/>
  <c r="AJ795" i="6"/>
  <c r="AJ796" i="6"/>
  <c r="AJ797" i="6"/>
  <c r="AJ798" i="6"/>
  <c r="AJ799" i="6"/>
  <c r="AJ800" i="6"/>
  <c r="AJ801" i="6"/>
  <c r="AJ802" i="6"/>
  <c r="AJ803" i="6"/>
  <c r="AJ804" i="6"/>
  <c r="AJ805" i="6"/>
  <c r="AJ806" i="6"/>
  <c r="AJ807" i="6"/>
  <c r="AJ808" i="6"/>
  <c r="AJ809" i="6"/>
  <c r="AJ810" i="6"/>
  <c r="AJ811" i="6"/>
  <c r="AJ812" i="6"/>
  <c r="AJ813" i="6"/>
  <c r="AJ814" i="6"/>
  <c r="AJ815" i="6"/>
  <c r="AJ816" i="6"/>
  <c r="AJ817" i="6"/>
  <c r="AJ818" i="6"/>
  <c r="AJ819" i="6"/>
  <c r="AJ820" i="6"/>
  <c r="AJ821" i="6"/>
  <c r="AJ822" i="6"/>
  <c r="AJ823" i="6"/>
  <c r="AJ824" i="6"/>
  <c r="AJ825" i="6"/>
  <c r="AJ826" i="6"/>
  <c r="AJ827" i="6"/>
  <c r="AJ828" i="6"/>
  <c r="AJ829" i="6"/>
  <c r="AJ830" i="6"/>
  <c r="AJ831" i="6"/>
  <c r="AJ832" i="6"/>
  <c r="AJ833" i="6"/>
  <c r="AJ834" i="6"/>
  <c r="AJ835" i="6"/>
  <c r="AJ836" i="6"/>
  <c r="AJ837" i="6"/>
  <c r="AJ838" i="6"/>
  <c r="AJ839" i="6"/>
  <c r="AJ840" i="6"/>
  <c r="AJ841" i="6"/>
  <c r="AJ842" i="6"/>
  <c r="AJ843" i="6"/>
  <c r="AJ844" i="6"/>
  <c r="AJ845" i="6"/>
  <c r="AJ846" i="6"/>
  <c r="AJ847" i="6"/>
  <c r="AJ848" i="6"/>
  <c r="AJ849" i="6"/>
  <c r="AJ850" i="6"/>
  <c r="AJ851" i="6"/>
  <c r="AJ852" i="6"/>
  <c r="AJ853" i="6"/>
  <c r="AJ854" i="6"/>
  <c r="AJ855" i="6"/>
  <c r="AJ856" i="6"/>
  <c r="AJ857" i="6"/>
  <c r="AJ858" i="6"/>
  <c r="AJ859" i="6"/>
  <c r="AJ860" i="6"/>
  <c r="AJ861" i="6"/>
  <c r="AJ862" i="6"/>
  <c r="AJ863" i="6"/>
  <c r="AJ864" i="6"/>
  <c r="AJ865" i="6"/>
  <c r="AJ866" i="6"/>
  <c r="AJ867" i="6"/>
  <c r="AJ868" i="6"/>
  <c r="AJ869" i="6"/>
  <c r="AJ870" i="6"/>
  <c r="AJ871" i="6"/>
  <c r="AJ872" i="6"/>
  <c r="AJ873" i="6"/>
  <c r="AJ874" i="6"/>
  <c r="AJ875" i="6"/>
  <c r="AJ876" i="6"/>
  <c r="AJ877" i="6"/>
  <c r="AJ878" i="6"/>
  <c r="AJ879" i="6"/>
  <c r="AJ880" i="6"/>
  <c r="AJ881" i="6"/>
  <c r="AJ882" i="6"/>
  <c r="AJ883" i="6"/>
  <c r="AJ884" i="6"/>
  <c r="AJ885" i="6"/>
  <c r="AJ886" i="6"/>
  <c r="AJ887" i="6"/>
  <c r="AJ888" i="6"/>
  <c r="AJ889" i="6"/>
  <c r="AJ890" i="6"/>
  <c r="AJ891" i="6"/>
  <c r="AJ892" i="6"/>
  <c r="AJ893" i="6"/>
  <c r="AJ894" i="6"/>
  <c r="AJ895" i="6"/>
  <c r="AJ896" i="6"/>
  <c r="AJ897" i="6"/>
  <c r="AJ898" i="6"/>
  <c r="AJ899" i="6"/>
  <c r="AJ900" i="6"/>
  <c r="AJ901" i="6"/>
  <c r="AJ902" i="6"/>
  <c r="AJ903" i="6"/>
  <c r="AJ904" i="6"/>
  <c r="AJ905" i="6"/>
  <c r="AJ906" i="6"/>
  <c r="AJ907" i="6"/>
  <c r="AJ908" i="6"/>
  <c r="AJ909" i="6"/>
  <c r="AJ910" i="6"/>
  <c r="AJ911" i="6"/>
  <c r="AJ912" i="6"/>
  <c r="AJ913" i="6"/>
  <c r="AJ914" i="6"/>
  <c r="AJ915" i="6"/>
  <c r="AJ916" i="6"/>
  <c r="AJ917" i="6"/>
  <c r="AJ918" i="6"/>
  <c r="AJ919" i="6"/>
  <c r="AJ920" i="6"/>
  <c r="AJ921" i="6"/>
  <c r="AJ922" i="6"/>
  <c r="AJ923" i="6"/>
  <c r="AJ924" i="6"/>
  <c r="AJ925" i="6"/>
  <c r="AJ926" i="6"/>
  <c r="AJ927" i="6"/>
  <c r="AJ928" i="6"/>
  <c r="AJ929" i="6"/>
  <c r="AJ930" i="6"/>
  <c r="AJ931" i="6"/>
  <c r="AJ932" i="6"/>
  <c r="AJ933" i="6"/>
  <c r="AJ934" i="6"/>
  <c r="AJ935" i="6"/>
  <c r="AJ936" i="6"/>
  <c r="AJ937" i="6"/>
  <c r="AJ938" i="6"/>
  <c r="AJ939" i="6"/>
  <c r="AJ940" i="6"/>
  <c r="AJ941" i="6"/>
  <c r="AJ942" i="6"/>
  <c r="AJ943" i="6"/>
  <c r="AJ944" i="6"/>
  <c r="AJ945" i="6"/>
  <c r="AJ946" i="6"/>
  <c r="AJ947" i="6"/>
  <c r="AJ948" i="6"/>
  <c r="AJ949" i="6"/>
  <c r="AJ950" i="6"/>
  <c r="AJ951" i="6"/>
  <c r="AJ952" i="6"/>
  <c r="AJ953" i="6"/>
  <c r="AJ954" i="6"/>
  <c r="AJ955" i="6"/>
  <c r="AJ956" i="6"/>
  <c r="AJ957" i="6"/>
  <c r="AJ958" i="6"/>
  <c r="AJ959" i="6"/>
  <c r="AJ960" i="6"/>
  <c r="AJ961" i="6"/>
  <c r="AJ962" i="6"/>
  <c r="AJ963" i="6"/>
  <c r="AJ964" i="6"/>
  <c r="AJ965" i="6"/>
  <c r="AJ966" i="6"/>
  <c r="AJ967" i="6"/>
  <c r="AJ968" i="6"/>
  <c r="AJ969" i="6"/>
  <c r="AJ970" i="6"/>
  <c r="AJ971" i="6"/>
  <c r="AJ972" i="6"/>
  <c r="AJ973" i="6"/>
  <c r="AJ974" i="6"/>
  <c r="AJ975" i="6"/>
  <c r="AJ976" i="6"/>
  <c r="AJ977" i="6"/>
  <c r="AJ978" i="6"/>
  <c r="AJ979" i="6"/>
  <c r="AJ980" i="6"/>
  <c r="AJ981" i="6"/>
  <c r="AJ982" i="6"/>
  <c r="AJ983" i="6"/>
  <c r="AJ984" i="6"/>
  <c r="AJ985" i="6"/>
  <c r="AJ986" i="6"/>
  <c r="AJ987" i="6"/>
  <c r="AJ988" i="6"/>
  <c r="AJ989" i="6"/>
  <c r="AJ990" i="6"/>
  <c r="AJ991" i="6"/>
  <c r="AJ992" i="6"/>
  <c r="AJ993" i="6"/>
  <c r="AJ994" i="6"/>
  <c r="AJ995" i="6"/>
  <c r="AJ996" i="6"/>
  <c r="AJ997" i="6"/>
  <c r="AJ998" i="6"/>
  <c r="AJ999" i="6"/>
  <c r="AJ1000" i="6"/>
  <c r="AI7" i="6"/>
  <c r="AJ7" i="6" s="1"/>
  <c r="AI8" i="6"/>
  <c r="AJ8" i="6" s="1"/>
  <c r="AI9" i="6"/>
  <c r="AJ9" i="6" s="1"/>
  <c r="AI10" i="6"/>
  <c r="AJ10" i="6" s="1"/>
  <c r="AI11" i="6"/>
  <c r="AJ11" i="6" s="1"/>
  <c r="AI12" i="6"/>
  <c r="AJ12" i="6" s="1"/>
  <c r="AI13" i="6"/>
  <c r="AJ13" i="6" s="1"/>
  <c r="AI14" i="6"/>
  <c r="AJ14" i="6" s="1"/>
  <c r="AI15" i="6"/>
  <c r="AJ15" i="6" s="1"/>
  <c r="AI16" i="6"/>
  <c r="AJ16" i="6" s="1"/>
  <c r="AI17" i="6"/>
  <c r="AJ17" i="6" s="1"/>
  <c r="AI18" i="6"/>
  <c r="AJ18" i="6" s="1"/>
  <c r="AI19" i="6"/>
  <c r="AJ19" i="6" s="1"/>
  <c r="AI20" i="6"/>
  <c r="AJ20" i="6" s="1"/>
  <c r="AI21" i="6"/>
  <c r="AJ21" i="6" s="1"/>
  <c r="AI22" i="6"/>
  <c r="AJ22" i="6" s="1"/>
  <c r="AI23" i="6"/>
  <c r="AJ23" i="6" s="1"/>
  <c r="AI24" i="6"/>
  <c r="AJ24" i="6" s="1"/>
  <c r="AI25" i="6"/>
  <c r="AJ25" i="6" s="1"/>
  <c r="AI26" i="6"/>
  <c r="AJ26" i="6" s="1"/>
  <c r="AI27" i="6"/>
  <c r="AJ27" i="6" s="1"/>
  <c r="AI28" i="6"/>
  <c r="AJ28" i="6" s="1"/>
  <c r="AI29" i="6"/>
  <c r="AJ29" i="6" s="1"/>
  <c r="AI30" i="6"/>
  <c r="AJ30" i="6" s="1"/>
  <c r="AI31" i="6"/>
  <c r="AJ31" i="6" s="1"/>
  <c r="AI32" i="6"/>
  <c r="AJ32" i="6" s="1"/>
  <c r="AI33" i="6"/>
  <c r="AJ33" i="6" s="1"/>
  <c r="AI34" i="6"/>
  <c r="AJ34" i="6" s="1"/>
  <c r="AI35" i="6"/>
  <c r="AJ35" i="6" s="1"/>
  <c r="AI36" i="6"/>
  <c r="AJ36" i="6" s="1"/>
  <c r="AI37" i="6"/>
  <c r="AJ37" i="6" s="1"/>
  <c r="AI38" i="6"/>
  <c r="AJ38" i="6" s="1"/>
  <c r="AI39" i="6"/>
  <c r="AJ39" i="6" s="1"/>
  <c r="AI40" i="6"/>
  <c r="AJ40" i="6" s="1"/>
  <c r="AI41" i="6"/>
  <c r="AJ41" i="6" s="1"/>
  <c r="AI42" i="6"/>
  <c r="AJ42" i="6" s="1"/>
  <c r="AI43" i="6"/>
  <c r="AJ43" i="6" s="1"/>
  <c r="AI44" i="6"/>
  <c r="AJ44" i="6" s="1"/>
  <c r="AI45" i="6"/>
  <c r="AJ45" i="6" s="1"/>
  <c r="AI46" i="6"/>
  <c r="AJ46" i="6" s="1"/>
  <c r="AI47" i="6"/>
  <c r="AJ47" i="6" s="1"/>
  <c r="AI48" i="6"/>
  <c r="AJ48" i="6" s="1"/>
  <c r="AI49" i="6"/>
  <c r="AJ49" i="6" s="1"/>
  <c r="AI50" i="6"/>
  <c r="AJ50" i="6" s="1"/>
  <c r="AI51" i="6"/>
  <c r="AJ51" i="6" s="1"/>
  <c r="AI52" i="6"/>
  <c r="AJ52" i="6" s="1"/>
  <c r="AI53" i="6"/>
  <c r="AJ53" i="6" s="1"/>
  <c r="AI54" i="6"/>
  <c r="AJ54" i="6" s="1"/>
  <c r="AI55" i="6"/>
  <c r="AJ55" i="6" s="1"/>
  <c r="AI56" i="6"/>
  <c r="AJ56" i="6" s="1"/>
  <c r="AI57" i="6"/>
  <c r="AJ57" i="6" s="1"/>
  <c r="AI58" i="6"/>
  <c r="AJ58" i="6" s="1"/>
  <c r="AI59" i="6"/>
  <c r="AJ59" i="6" s="1"/>
  <c r="AI60" i="6"/>
  <c r="AJ60" i="6" s="1"/>
  <c r="AI61" i="6"/>
  <c r="AJ61" i="6" s="1"/>
  <c r="AI62" i="6"/>
  <c r="AJ62" i="6" s="1"/>
  <c r="AI63" i="6"/>
  <c r="AJ63" i="6" s="1"/>
  <c r="AI64" i="6"/>
  <c r="AJ64" i="6" s="1"/>
  <c r="AI65" i="6"/>
  <c r="AJ65" i="6" s="1"/>
  <c r="AI66" i="6"/>
  <c r="AJ66" i="6" s="1"/>
  <c r="AI67" i="6"/>
  <c r="AJ67" i="6" s="1"/>
  <c r="AI68" i="6"/>
  <c r="AJ68" i="6" s="1"/>
  <c r="AI69" i="6"/>
  <c r="AJ69" i="6" s="1"/>
  <c r="AI70" i="6"/>
  <c r="AJ70" i="6" s="1"/>
  <c r="AI71" i="6"/>
  <c r="AJ71" i="6" s="1"/>
  <c r="AI72" i="6"/>
  <c r="AJ72" i="6" s="1"/>
  <c r="AI73" i="6"/>
  <c r="AJ73" i="6" s="1"/>
  <c r="AI74" i="6"/>
  <c r="AJ74" i="6" s="1"/>
  <c r="AI75" i="6"/>
  <c r="AJ75" i="6" s="1"/>
  <c r="AI76" i="6"/>
  <c r="AJ76" i="6" s="1"/>
  <c r="AI77" i="6"/>
  <c r="AJ77" i="6" s="1"/>
  <c r="AI78" i="6"/>
  <c r="AJ78" i="6" s="1"/>
  <c r="AI79" i="6"/>
  <c r="AJ79" i="6" s="1"/>
  <c r="AI80" i="6"/>
  <c r="AJ80" i="6" s="1"/>
  <c r="AI81" i="6"/>
  <c r="AJ81" i="6" s="1"/>
  <c r="AI82" i="6"/>
  <c r="AJ82" i="6" s="1"/>
  <c r="AI83" i="6"/>
  <c r="AJ83" i="6" s="1"/>
  <c r="AI84" i="6"/>
  <c r="AJ84" i="6" s="1"/>
  <c r="AI85" i="6"/>
  <c r="AJ85" i="6" s="1"/>
  <c r="AI86" i="6"/>
  <c r="AJ86" i="6" s="1"/>
  <c r="AI87" i="6"/>
  <c r="AJ87" i="6" s="1"/>
  <c r="AI88" i="6"/>
  <c r="AJ88" i="6" s="1"/>
  <c r="AI89" i="6"/>
  <c r="AJ89" i="6" s="1"/>
  <c r="AI90" i="6"/>
  <c r="AJ90" i="6" s="1"/>
  <c r="AI91" i="6"/>
  <c r="AJ91" i="6" s="1"/>
  <c r="AI92" i="6"/>
  <c r="AJ92" i="6" s="1"/>
  <c r="AI93" i="6"/>
  <c r="AJ93" i="6" s="1"/>
  <c r="AI94" i="6"/>
  <c r="AJ94" i="6" s="1"/>
  <c r="AI95" i="6"/>
  <c r="AJ95" i="6" s="1"/>
  <c r="AI96" i="6"/>
  <c r="AJ96" i="6" s="1"/>
  <c r="AI97" i="6"/>
  <c r="AJ97" i="6" s="1"/>
  <c r="AI98" i="6"/>
  <c r="AJ98" i="6" s="1"/>
  <c r="AI99" i="6"/>
  <c r="AJ99" i="6" s="1"/>
  <c r="AI100" i="6"/>
  <c r="AJ100" i="6" s="1"/>
  <c r="AI101" i="6"/>
  <c r="AJ101" i="6" s="1"/>
  <c r="AI102" i="6"/>
  <c r="AJ102" i="6" s="1"/>
  <c r="AI103" i="6"/>
  <c r="AJ103" i="6" s="1"/>
  <c r="AI104" i="6"/>
  <c r="AJ104" i="6" s="1"/>
  <c r="AI105" i="6"/>
  <c r="AJ105" i="6" s="1"/>
  <c r="AI106" i="6"/>
  <c r="AJ106" i="6" s="1"/>
  <c r="AI107" i="6"/>
  <c r="AJ107" i="6" s="1"/>
  <c r="AI108" i="6"/>
  <c r="AJ108" i="6" s="1"/>
  <c r="AI109" i="6"/>
  <c r="AJ109" i="6" s="1"/>
  <c r="AI110" i="6"/>
  <c r="AJ110" i="6" s="1"/>
  <c r="AI111" i="6"/>
  <c r="AJ111" i="6" s="1"/>
  <c r="AI112" i="6"/>
  <c r="AJ112" i="6" s="1"/>
  <c r="AI113" i="6"/>
  <c r="AJ113" i="6" s="1"/>
  <c r="AI114" i="6"/>
  <c r="AJ114" i="6" s="1"/>
  <c r="AI115" i="6"/>
  <c r="AJ115" i="6" s="1"/>
  <c r="AI116" i="6"/>
  <c r="AJ116" i="6" s="1"/>
  <c r="AI117" i="6"/>
  <c r="AJ117" i="6" s="1"/>
  <c r="AI118" i="6"/>
  <c r="AJ118" i="6" s="1"/>
  <c r="AI119" i="6"/>
  <c r="AJ119" i="6" s="1"/>
  <c r="AI120" i="6"/>
  <c r="AJ120" i="6" s="1"/>
  <c r="AI121" i="6"/>
  <c r="AJ121" i="6" s="1"/>
  <c r="AI122" i="6"/>
  <c r="AJ122" i="6" s="1"/>
  <c r="AI123" i="6"/>
  <c r="AJ123" i="6" s="1"/>
  <c r="AI124" i="6"/>
  <c r="AJ124" i="6" s="1"/>
  <c r="AI125" i="6"/>
  <c r="AJ125" i="6" s="1"/>
  <c r="AI126" i="6"/>
  <c r="AJ126" i="6" s="1"/>
  <c r="AI127" i="6"/>
  <c r="AJ127" i="6" s="1"/>
  <c r="AI128" i="6"/>
  <c r="AJ128" i="6" s="1"/>
  <c r="AI129" i="6"/>
  <c r="AJ129" i="6" s="1"/>
  <c r="AI130" i="6"/>
  <c r="AJ130" i="6" s="1"/>
  <c r="AI131" i="6"/>
  <c r="AJ131" i="6" s="1"/>
  <c r="AI132" i="6"/>
  <c r="AJ132" i="6" s="1"/>
  <c r="AI133" i="6"/>
  <c r="AJ133" i="6" s="1"/>
  <c r="AI134" i="6"/>
  <c r="AJ134" i="6" s="1"/>
  <c r="AI135" i="6"/>
  <c r="AJ135" i="6" s="1"/>
  <c r="AI136" i="6"/>
  <c r="AJ136" i="6" s="1"/>
  <c r="AI137" i="6"/>
  <c r="AJ137" i="6" s="1"/>
  <c r="AI138" i="6"/>
  <c r="AJ138" i="6" s="1"/>
  <c r="AI139" i="6"/>
  <c r="AJ139" i="6" s="1"/>
  <c r="AI140" i="6"/>
  <c r="AJ140" i="6" s="1"/>
  <c r="AI141" i="6"/>
  <c r="AJ141" i="6" s="1"/>
  <c r="AI142" i="6"/>
  <c r="AJ142" i="6" s="1"/>
  <c r="AI143" i="6"/>
  <c r="AJ143" i="6" s="1"/>
  <c r="AI144" i="6"/>
  <c r="AJ144" i="6" s="1"/>
  <c r="AI145" i="6"/>
  <c r="AJ145" i="6" s="1"/>
  <c r="AI146" i="6"/>
  <c r="AJ146" i="6" s="1"/>
  <c r="AI147" i="6"/>
  <c r="AJ147" i="6" s="1"/>
  <c r="AI148" i="6"/>
  <c r="AJ148" i="6" s="1"/>
  <c r="AI149" i="6"/>
  <c r="AJ149" i="6" s="1"/>
  <c r="AI150" i="6"/>
  <c r="AJ150" i="6" s="1"/>
  <c r="AI151" i="6"/>
  <c r="AJ151" i="6" s="1"/>
  <c r="AI152" i="6"/>
  <c r="AJ152" i="6" s="1"/>
  <c r="AI153" i="6"/>
  <c r="AJ153" i="6" s="1"/>
  <c r="AI154" i="6"/>
  <c r="AJ154" i="6" s="1"/>
  <c r="AI155" i="6"/>
  <c r="AJ155" i="6" s="1"/>
  <c r="AI156" i="6"/>
  <c r="AJ156" i="6" s="1"/>
  <c r="AI157" i="6"/>
  <c r="AJ157" i="6" s="1"/>
  <c r="AI158" i="6"/>
  <c r="AJ158" i="6" s="1"/>
  <c r="AI159" i="6"/>
  <c r="AJ159" i="6" s="1"/>
  <c r="AI160" i="6"/>
  <c r="AJ160" i="6" s="1"/>
  <c r="AI161" i="6"/>
  <c r="AJ161" i="6" s="1"/>
  <c r="AI162" i="6"/>
  <c r="AJ162" i="6" s="1"/>
  <c r="AI163" i="6"/>
  <c r="AJ163" i="6" s="1"/>
  <c r="AI164" i="6"/>
  <c r="AJ164" i="6" s="1"/>
  <c r="AI165" i="6"/>
  <c r="AJ165" i="6" s="1"/>
  <c r="AI166" i="6"/>
  <c r="AJ166" i="6" s="1"/>
  <c r="AI167" i="6"/>
  <c r="AJ167" i="6" s="1"/>
  <c r="AI168" i="6"/>
  <c r="AJ168" i="6" s="1"/>
  <c r="AI169" i="6"/>
  <c r="AJ169" i="6" s="1"/>
  <c r="AI170" i="6"/>
  <c r="AJ170" i="6" s="1"/>
  <c r="AI171" i="6"/>
  <c r="AJ171" i="6" s="1"/>
  <c r="AI172" i="6"/>
  <c r="AJ172" i="6" s="1"/>
  <c r="AI173" i="6"/>
  <c r="AJ173" i="6" s="1"/>
  <c r="AI174" i="6"/>
  <c r="AJ174" i="6" s="1"/>
  <c r="AI175" i="6"/>
  <c r="AJ175" i="6" s="1"/>
  <c r="AI176" i="6"/>
  <c r="AJ176" i="6" s="1"/>
  <c r="AI177" i="6"/>
  <c r="AJ177" i="6" s="1"/>
  <c r="AI178" i="6"/>
  <c r="AJ178" i="6" s="1"/>
  <c r="AI179" i="6"/>
  <c r="AJ179" i="6" s="1"/>
  <c r="AI180" i="6"/>
  <c r="AJ180" i="6" s="1"/>
  <c r="AI181" i="6"/>
  <c r="AJ181" i="6" s="1"/>
  <c r="AI182" i="6"/>
  <c r="AJ182" i="6" s="1"/>
  <c r="AI183" i="6"/>
  <c r="AJ183" i="6" s="1"/>
  <c r="AI184" i="6"/>
  <c r="AJ184" i="6" s="1"/>
  <c r="AI185" i="6"/>
  <c r="AJ185" i="6" s="1"/>
  <c r="AI186" i="6"/>
  <c r="AJ186" i="6" s="1"/>
  <c r="AI187" i="6"/>
  <c r="AJ187" i="6" s="1"/>
  <c r="AI188" i="6"/>
  <c r="AJ188" i="6" s="1"/>
  <c r="AI189" i="6"/>
  <c r="AJ189" i="6" s="1"/>
  <c r="AI190" i="6"/>
  <c r="AJ190" i="6" s="1"/>
  <c r="AI191" i="6"/>
  <c r="AJ191" i="6" s="1"/>
  <c r="AI192" i="6"/>
  <c r="AJ192" i="6" s="1"/>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I258" i="6"/>
  <c r="AI259" i="6"/>
  <c r="AI260" i="6"/>
  <c r="AI261" i="6"/>
  <c r="AI262" i="6"/>
  <c r="AI263" i="6"/>
  <c r="AI264" i="6"/>
  <c r="AI265"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509" i="6"/>
  <c r="AI510" i="6"/>
  <c r="AI511" i="6"/>
  <c r="AI512" i="6"/>
  <c r="AI513" i="6"/>
  <c r="AI514" i="6"/>
  <c r="AI515" i="6"/>
  <c r="AI516" i="6"/>
  <c r="AI517" i="6"/>
  <c r="AI518" i="6"/>
  <c r="AI519" i="6"/>
  <c r="AI520" i="6"/>
  <c r="AI521" i="6"/>
  <c r="AI522" i="6"/>
  <c r="AI523" i="6"/>
  <c r="AI524" i="6"/>
  <c r="AI525" i="6"/>
  <c r="AI526" i="6"/>
  <c r="AI527" i="6"/>
  <c r="AI528" i="6"/>
  <c r="AI529" i="6"/>
  <c r="AI530" i="6"/>
  <c r="AI531" i="6"/>
  <c r="AI532" i="6"/>
  <c r="AI533" i="6"/>
  <c r="AI534" i="6"/>
  <c r="AI535" i="6"/>
  <c r="AI536" i="6"/>
  <c r="AI537" i="6"/>
  <c r="AI538" i="6"/>
  <c r="AI539" i="6"/>
  <c r="AI540" i="6"/>
  <c r="AI541" i="6"/>
  <c r="AI542" i="6"/>
  <c r="AI543" i="6"/>
  <c r="AI544" i="6"/>
  <c r="AI545" i="6"/>
  <c r="AI546" i="6"/>
  <c r="AI547" i="6"/>
  <c r="AI548" i="6"/>
  <c r="AI549" i="6"/>
  <c r="AI550" i="6"/>
  <c r="AI551" i="6"/>
  <c r="AI552" i="6"/>
  <c r="AI553" i="6"/>
  <c r="AI554" i="6"/>
  <c r="AI555" i="6"/>
  <c r="AI556" i="6"/>
  <c r="AI557" i="6"/>
  <c r="AI558" i="6"/>
  <c r="AI559" i="6"/>
  <c r="AI560" i="6"/>
  <c r="AI561" i="6"/>
  <c r="AI562" i="6"/>
  <c r="AI563" i="6"/>
  <c r="AI564" i="6"/>
  <c r="AI565" i="6"/>
  <c r="AI566" i="6"/>
  <c r="AI567" i="6"/>
  <c r="AI568" i="6"/>
  <c r="AI569" i="6"/>
  <c r="AI570" i="6"/>
  <c r="AI571" i="6"/>
  <c r="AI572" i="6"/>
  <c r="AI573" i="6"/>
  <c r="AI574" i="6"/>
  <c r="AI575" i="6"/>
  <c r="AI576" i="6"/>
  <c r="AI577" i="6"/>
  <c r="AI578" i="6"/>
  <c r="AI579" i="6"/>
  <c r="AI580" i="6"/>
  <c r="AI581" i="6"/>
  <c r="AI582" i="6"/>
  <c r="AI583" i="6"/>
  <c r="AI584" i="6"/>
  <c r="AI585" i="6"/>
  <c r="AI586" i="6"/>
  <c r="AI587" i="6"/>
  <c r="AI588" i="6"/>
  <c r="AI589" i="6"/>
  <c r="AI590" i="6"/>
  <c r="AI591" i="6"/>
  <c r="AI592" i="6"/>
  <c r="AI593" i="6"/>
  <c r="AI594" i="6"/>
  <c r="AI595" i="6"/>
  <c r="AI596" i="6"/>
  <c r="AI597" i="6"/>
  <c r="AI598" i="6"/>
  <c r="AI599" i="6"/>
  <c r="AI600" i="6"/>
  <c r="AI601" i="6"/>
  <c r="AI602" i="6"/>
  <c r="AI603" i="6"/>
  <c r="AI604" i="6"/>
  <c r="AI605" i="6"/>
  <c r="AI606" i="6"/>
  <c r="AI607" i="6"/>
  <c r="AI608" i="6"/>
  <c r="AI609" i="6"/>
  <c r="AI610" i="6"/>
  <c r="AI611" i="6"/>
  <c r="AI612" i="6"/>
  <c r="AI613" i="6"/>
  <c r="AI614" i="6"/>
  <c r="AI615" i="6"/>
  <c r="AI616" i="6"/>
  <c r="AI617" i="6"/>
  <c r="AI618" i="6"/>
  <c r="AI619" i="6"/>
  <c r="AI620" i="6"/>
  <c r="AI621" i="6"/>
  <c r="AI622" i="6"/>
  <c r="AI623" i="6"/>
  <c r="AI624" i="6"/>
  <c r="AI625" i="6"/>
  <c r="AI626" i="6"/>
  <c r="AI627" i="6"/>
  <c r="AI628" i="6"/>
  <c r="AI629" i="6"/>
  <c r="AI630" i="6"/>
  <c r="AI631" i="6"/>
  <c r="AI632" i="6"/>
  <c r="AI633" i="6"/>
  <c r="AI634" i="6"/>
  <c r="AI635" i="6"/>
  <c r="AI636" i="6"/>
  <c r="AI637" i="6"/>
  <c r="AI638" i="6"/>
  <c r="AI639" i="6"/>
  <c r="AI640" i="6"/>
  <c r="AI641" i="6"/>
  <c r="AI642" i="6"/>
  <c r="AI643" i="6"/>
  <c r="AI644" i="6"/>
  <c r="AI645" i="6"/>
  <c r="AI646" i="6"/>
  <c r="AI647" i="6"/>
  <c r="AI648" i="6"/>
  <c r="AI649" i="6"/>
  <c r="AI650" i="6"/>
  <c r="AI651" i="6"/>
  <c r="AI652" i="6"/>
  <c r="AI653" i="6"/>
  <c r="AI654" i="6"/>
  <c r="AI655" i="6"/>
  <c r="AI656" i="6"/>
  <c r="AI657" i="6"/>
  <c r="AI658" i="6"/>
  <c r="AI659" i="6"/>
  <c r="AI660" i="6"/>
  <c r="AI661" i="6"/>
  <c r="AI662" i="6"/>
  <c r="AI663" i="6"/>
  <c r="AI664" i="6"/>
  <c r="AI665" i="6"/>
  <c r="AI666" i="6"/>
  <c r="AI667" i="6"/>
  <c r="AI668" i="6"/>
  <c r="AI669" i="6"/>
  <c r="AI670" i="6"/>
  <c r="AI671" i="6"/>
  <c r="AI672" i="6"/>
  <c r="AI673" i="6"/>
  <c r="AI674" i="6"/>
  <c r="AI675" i="6"/>
  <c r="AI676" i="6"/>
  <c r="AI677" i="6"/>
  <c r="AI678" i="6"/>
  <c r="AI679" i="6"/>
  <c r="AI680" i="6"/>
  <c r="AI681" i="6"/>
  <c r="AI682" i="6"/>
  <c r="AI683" i="6"/>
  <c r="AI684" i="6"/>
  <c r="AI685" i="6"/>
  <c r="AI686" i="6"/>
  <c r="AI687" i="6"/>
  <c r="AI688" i="6"/>
  <c r="AI689" i="6"/>
  <c r="AI690" i="6"/>
  <c r="AI691" i="6"/>
  <c r="AI692" i="6"/>
  <c r="AI693" i="6"/>
  <c r="AI694" i="6"/>
  <c r="AI695" i="6"/>
  <c r="AI696" i="6"/>
  <c r="AI697" i="6"/>
  <c r="AI698" i="6"/>
  <c r="AI699" i="6"/>
  <c r="AI700" i="6"/>
  <c r="AI701" i="6"/>
  <c r="AI702" i="6"/>
  <c r="AI703" i="6"/>
  <c r="AI704" i="6"/>
  <c r="AI705" i="6"/>
  <c r="AI706" i="6"/>
  <c r="AI707" i="6"/>
  <c r="AI708" i="6"/>
  <c r="AI709" i="6"/>
  <c r="AI710" i="6"/>
  <c r="AI711" i="6"/>
  <c r="AI712" i="6"/>
  <c r="AI713" i="6"/>
  <c r="AI714" i="6"/>
  <c r="AI715" i="6"/>
  <c r="AI716" i="6"/>
  <c r="AI717" i="6"/>
  <c r="AI718" i="6"/>
  <c r="AI719" i="6"/>
  <c r="AI720" i="6"/>
  <c r="AI721" i="6"/>
  <c r="AI722" i="6"/>
  <c r="AI723" i="6"/>
  <c r="AI724" i="6"/>
  <c r="AI725" i="6"/>
  <c r="AI726" i="6"/>
  <c r="AI727" i="6"/>
  <c r="AI728" i="6"/>
  <c r="AI729" i="6"/>
  <c r="AI730" i="6"/>
  <c r="AI731" i="6"/>
  <c r="AI732" i="6"/>
  <c r="AI733" i="6"/>
  <c r="AI734" i="6"/>
  <c r="AI735" i="6"/>
  <c r="AI736" i="6"/>
  <c r="AI737" i="6"/>
  <c r="AI738" i="6"/>
  <c r="AI739" i="6"/>
  <c r="AI740" i="6"/>
  <c r="AI741" i="6"/>
  <c r="AI742" i="6"/>
  <c r="AI743" i="6"/>
  <c r="AI744" i="6"/>
  <c r="AI745" i="6"/>
  <c r="AI746" i="6"/>
  <c r="AI747" i="6"/>
  <c r="AI748" i="6"/>
  <c r="AI749" i="6"/>
  <c r="AI750" i="6"/>
  <c r="AI751" i="6"/>
  <c r="AI752" i="6"/>
  <c r="AI753" i="6"/>
  <c r="AI754" i="6"/>
  <c r="AI755" i="6"/>
  <c r="AI756" i="6"/>
  <c r="AI757" i="6"/>
  <c r="AI758" i="6"/>
  <c r="AI759" i="6"/>
  <c r="AI760" i="6"/>
  <c r="AI761" i="6"/>
  <c r="AI762" i="6"/>
  <c r="AI763" i="6"/>
  <c r="AI764" i="6"/>
  <c r="AI765" i="6"/>
  <c r="AI766" i="6"/>
  <c r="AI767" i="6"/>
  <c r="AI768" i="6"/>
  <c r="AI769" i="6"/>
  <c r="AI770" i="6"/>
  <c r="AI771" i="6"/>
  <c r="AI772" i="6"/>
  <c r="AI773" i="6"/>
  <c r="AI774" i="6"/>
  <c r="AI775" i="6"/>
  <c r="AI776" i="6"/>
  <c r="AI777" i="6"/>
  <c r="AI778" i="6"/>
  <c r="AI779" i="6"/>
  <c r="AI780" i="6"/>
  <c r="AI781" i="6"/>
  <c r="AI782" i="6"/>
  <c r="AI783" i="6"/>
  <c r="AI784" i="6"/>
  <c r="AI785" i="6"/>
  <c r="AI786" i="6"/>
  <c r="AI787" i="6"/>
  <c r="AI788" i="6"/>
  <c r="AI789" i="6"/>
  <c r="AI790" i="6"/>
  <c r="AI791" i="6"/>
  <c r="AI792" i="6"/>
  <c r="AI793" i="6"/>
  <c r="AI794" i="6"/>
  <c r="AI795" i="6"/>
  <c r="AI796" i="6"/>
  <c r="AI797" i="6"/>
  <c r="AI798" i="6"/>
  <c r="AI799" i="6"/>
  <c r="AI800" i="6"/>
  <c r="AI801" i="6"/>
  <c r="AI802" i="6"/>
  <c r="AI803" i="6"/>
  <c r="AI804" i="6"/>
  <c r="AI805" i="6"/>
  <c r="AI806" i="6"/>
  <c r="AI807" i="6"/>
  <c r="AI808" i="6"/>
  <c r="AI809" i="6"/>
  <c r="AI810" i="6"/>
  <c r="AI811" i="6"/>
  <c r="AI812" i="6"/>
  <c r="AI813" i="6"/>
  <c r="AI814" i="6"/>
  <c r="AI815" i="6"/>
  <c r="AI816" i="6"/>
  <c r="AI817" i="6"/>
  <c r="AI818" i="6"/>
  <c r="AI819" i="6"/>
  <c r="AI820" i="6"/>
  <c r="AI821" i="6"/>
  <c r="AI822" i="6"/>
  <c r="AI823" i="6"/>
  <c r="AI824" i="6"/>
  <c r="AI825" i="6"/>
  <c r="AI826" i="6"/>
  <c r="AI827" i="6"/>
  <c r="AI828" i="6"/>
  <c r="AI829" i="6"/>
  <c r="AI830" i="6"/>
  <c r="AI831" i="6"/>
  <c r="AI832" i="6"/>
  <c r="AI833" i="6"/>
  <c r="AI834" i="6"/>
  <c r="AI835" i="6"/>
  <c r="AI836" i="6"/>
  <c r="AI837" i="6"/>
  <c r="AI838" i="6"/>
  <c r="AI839" i="6"/>
  <c r="AI840" i="6"/>
  <c r="AI841" i="6"/>
  <c r="AI842" i="6"/>
  <c r="AI843" i="6"/>
  <c r="AI844" i="6"/>
  <c r="AI845" i="6"/>
  <c r="AI846" i="6"/>
  <c r="AI847" i="6"/>
  <c r="AI848" i="6"/>
  <c r="AI849" i="6"/>
  <c r="AI850" i="6"/>
  <c r="AI851" i="6"/>
  <c r="AI852" i="6"/>
  <c r="AI853" i="6"/>
  <c r="AI854" i="6"/>
  <c r="AI855" i="6"/>
  <c r="AI856" i="6"/>
  <c r="AI857" i="6"/>
  <c r="AI858" i="6"/>
  <c r="AI859" i="6"/>
  <c r="AI860" i="6"/>
  <c r="AI861" i="6"/>
  <c r="AI862" i="6"/>
  <c r="AI863" i="6"/>
  <c r="AI864" i="6"/>
  <c r="AI865" i="6"/>
  <c r="AI866" i="6"/>
  <c r="AI867" i="6"/>
  <c r="AI868" i="6"/>
  <c r="AI869" i="6"/>
  <c r="AI870" i="6"/>
  <c r="AI871" i="6"/>
  <c r="AI872" i="6"/>
  <c r="AI873" i="6"/>
  <c r="AI874" i="6"/>
  <c r="AI875" i="6"/>
  <c r="AI876" i="6"/>
  <c r="AI877" i="6"/>
  <c r="AI878" i="6"/>
  <c r="AI879" i="6"/>
  <c r="AI880" i="6"/>
  <c r="AI881" i="6"/>
  <c r="AI882" i="6"/>
  <c r="AI883" i="6"/>
  <c r="AI884" i="6"/>
  <c r="AI885" i="6"/>
  <c r="AI886" i="6"/>
  <c r="AI887" i="6"/>
  <c r="AI888" i="6"/>
  <c r="AI889" i="6"/>
  <c r="AI890" i="6"/>
  <c r="AI891" i="6"/>
  <c r="AI892" i="6"/>
  <c r="AI893" i="6"/>
  <c r="AI894" i="6"/>
  <c r="AI895" i="6"/>
  <c r="AI896" i="6"/>
  <c r="AI897" i="6"/>
  <c r="AI898" i="6"/>
  <c r="AI899" i="6"/>
  <c r="AI900" i="6"/>
  <c r="AI901" i="6"/>
  <c r="AI902" i="6"/>
  <c r="AI903" i="6"/>
  <c r="AI904" i="6"/>
  <c r="AI905" i="6"/>
  <c r="AI906" i="6"/>
  <c r="AI907" i="6"/>
  <c r="AI908" i="6"/>
  <c r="AI909" i="6"/>
  <c r="AI910" i="6"/>
  <c r="AI911" i="6"/>
  <c r="AI912" i="6"/>
  <c r="AI913" i="6"/>
  <c r="AI914" i="6"/>
  <c r="AI915" i="6"/>
  <c r="AI916" i="6"/>
  <c r="AI917" i="6"/>
  <c r="AI918" i="6"/>
  <c r="AI919" i="6"/>
  <c r="AI920" i="6"/>
  <c r="AI921" i="6"/>
  <c r="AI922" i="6"/>
  <c r="AI923" i="6"/>
  <c r="AI924" i="6"/>
  <c r="AI925" i="6"/>
  <c r="AI926" i="6"/>
  <c r="AI927" i="6"/>
  <c r="AI928" i="6"/>
  <c r="AI929" i="6"/>
  <c r="AI930" i="6"/>
  <c r="AI931" i="6"/>
  <c r="AI932" i="6"/>
  <c r="AI933" i="6"/>
  <c r="AI934" i="6"/>
  <c r="AI935" i="6"/>
  <c r="AI936" i="6"/>
  <c r="AI937" i="6"/>
  <c r="AI938" i="6"/>
  <c r="AI939" i="6"/>
  <c r="AI940" i="6"/>
  <c r="AI941" i="6"/>
  <c r="AI942" i="6"/>
  <c r="AI943" i="6"/>
  <c r="AI944" i="6"/>
  <c r="AI945" i="6"/>
  <c r="AI946" i="6"/>
  <c r="AI947" i="6"/>
  <c r="AI948" i="6"/>
  <c r="AI949" i="6"/>
  <c r="AI950" i="6"/>
  <c r="AI951" i="6"/>
  <c r="AI952" i="6"/>
  <c r="AI953" i="6"/>
  <c r="AI954" i="6"/>
  <c r="AI955" i="6"/>
  <c r="AI956" i="6"/>
  <c r="AI957" i="6"/>
  <c r="AI958" i="6"/>
  <c r="AI959" i="6"/>
  <c r="AI960" i="6"/>
  <c r="AI961" i="6"/>
  <c r="AI962" i="6"/>
  <c r="AI963" i="6"/>
  <c r="AI964" i="6"/>
  <c r="AI965" i="6"/>
  <c r="AI966" i="6"/>
  <c r="AI967" i="6"/>
  <c r="AI968" i="6"/>
  <c r="AI969" i="6"/>
  <c r="AI970" i="6"/>
  <c r="AI971" i="6"/>
  <c r="AI972" i="6"/>
  <c r="AI973" i="6"/>
  <c r="AI974" i="6"/>
  <c r="AI975" i="6"/>
  <c r="AI976" i="6"/>
  <c r="AI977" i="6"/>
  <c r="AI978" i="6"/>
  <c r="AI979" i="6"/>
  <c r="AI980" i="6"/>
  <c r="AI981" i="6"/>
  <c r="AI982" i="6"/>
  <c r="AI983" i="6"/>
  <c r="AI984" i="6"/>
  <c r="AI985" i="6"/>
  <c r="AI986" i="6"/>
  <c r="AI987" i="6"/>
  <c r="AI988" i="6"/>
  <c r="AI989" i="6"/>
  <c r="AI990" i="6"/>
  <c r="AI991" i="6"/>
  <c r="AI992" i="6"/>
  <c r="AI993" i="6"/>
  <c r="AI994" i="6"/>
  <c r="AI995" i="6"/>
  <c r="AI996" i="6"/>
  <c r="AI997" i="6"/>
  <c r="AI998" i="6"/>
  <c r="AI999" i="6"/>
  <c r="AI1000" i="6"/>
  <c r="AI7" i="5"/>
  <c r="AJ7" i="5" s="1"/>
  <c r="AK7" i="5" s="1"/>
  <c r="AI8" i="5"/>
  <c r="AJ8" i="5" s="1"/>
  <c r="AK8" i="5"/>
  <c r="AI9" i="5"/>
  <c r="AJ9" i="5" s="1"/>
  <c r="AK9" i="5"/>
  <c r="AI10" i="5"/>
  <c r="AJ10" i="5" s="1"/>
  <c r="AK10" i="5"/>
  <c r="AI11" i="5"/>
  <c r="AJ11" i="5" s="1"/>
  <c r="AK11" i="5"/>
  <c r="AI12" i="5"/>
  <c r="AJ12" i="5" s="1"/>
  <c r="AK12" i="5"/>
  <c r="AI13" i="5"/>
  <c r="AJ13" i="5" s="1"/>
  <c r="AK13" i="5"/>
  <c r="AI14" i="5"/>
  <c r="AJ14" i="5" s="1"/>
  <c r="AK14" i="5"/>
  <c r="AI15" i="5"/>
  <c r="AJ15" i="5" s="1"/>
  <c r="AK15" i="5"/>
  <c r="AI16" i="5"/>
  <c r="AJ16" i="5" s="1"/>
  <c r="AK16" i="5"/>
  <c r="AI17" i="5"/>
  <c r="AJ17" i="5" s="1"/>
  <c r="AK17" i="5"/>
  <c r="AI18" i="5"/>
  <c r="AJ18" i="5" s="1"/>
  <c r="AK18" i="5"/>
  <c r="AI19" i="5"/>
  <c r="AJ19" i="5" s="1"/>
  <c r="AK19" i="5"/>
  <c r="AI20" i="5"/>
  <c r="AJ20" i="5" s="1"/>
  <c r="AK20" i="5" s="1"/>
  <c r="AI21" i="5"/>
  <c r="AJ21" i="5" s="1"/>
  <c r="AK21" i="5" s="1"/>
  <c r="AI22" i="5"/>
  <c r="AJ22" i="5" s="1"/>
  <c r="AK22" i="5" s="1"/>
  <c r="AI23" i="5"/>
  <c r="AJ23" i="5" s="1"/>
  <c r="AK23" i="5" s="1"/>
  <c r="AI24" i="5"/>
  <c r="AJ24" i="5" s="1"/>
  <c r="AK24" i="5" s="1"/>
  <c r="AI25" i="5"/>
  <c r="AJ25" i="5" s="1"/>
  <c r="AK25" i="5" s="1"/>
  <c r="AI26" i="5"/>
  <c r="AJ26" i="5" s="1"/>
  <c r="AK26" i="5" s="1"/>
  <c r="AI27" i="5"/>
  <c r="AJ27" i="5" s="1"/>
  <c r="AK27" i="5" s="1"/>
  <c r="AI28" i="5"/>
  <c r="AJ28" i="5" s="1"/>
  <c r="AK28" i="5" s="1"/>
  <c r="AI29" i="5"/>
  <c r="AJ29" i="5" s="1"/>
  <c r="AK29" i="5" s="1"/>
  <c r="AI30" i="5"/>
  <c r="AJ30" i="5" s="1"/>
  <c r="AK30" i="5" s="1"/>
  <c r="AI31" i="5"/>
  <c r="AJ31" i="5" s="1"/>
  <c r="AK31" i="5" s="1"/>
  <c r="AI32" i="5"/>
  <c r="AJ32" i="5" s="1"/>
  <c r="AK32" i="5" s="1"/>
  <c r="AI33" i="5"/>
  <c r="AJ33" i="5" s="1"/>
  <c r="AK33" i="5" s="1"/>
  <c r="AI34" i="5"/>
  <c r="AJ34" i="5" s="1"/>
  <c r="AK34" i="5" s="1"/>
  <c r="AI35" i="5"/>
  <c r="AJ35" i="5" s="1"/>
  <c r="AK35" i="5" s="1"/>
  <c r="AI36" i="5"/>
  <c r="AJ36" i="5" s="1"/>
  <c r="AK36" i="5" s="1"/>
  <c r="AI37" i="5"/>
  <c r="AJ37" i="5" s="1"/>
  <c r="AK37" i="5" s="1"/>
  <c r="AI38" i="5"/>
  <c r="AJ38" i="5" s="1"/>
  <c r="AK38" i="5" s="1"/>
  <c r="AI39" i="5"/>
  <c r="AJ39" i="5" s="1"/>
  <c r="AK39" i="5" s="1"/>
  <c r="AI40" i="5"/>
  <c r="AJ40" i="5" s="1"/>
  <c r="AK40" i="5" s="1"/>
  <c r="AI41" i="5"/>
  <c r="AJ41" i="5" s="1"/>
  <c r="AK41" i="5" s="1"/>
  <c r="AI42" i="5"/>
  <c r="AJ42" i="5" s="1"/>
  <c r="AK42" i="5" s="1"/>
  <c r="AI43" i="5"/>
  <c r="AJ43" i="5" s="1"/>
  <c r="AK43" i="5" s="1"/>
  <c r="AI44" i="5"/>
  <c r="AJ44" i="5" s="1"/>
  <c r="AK44" i="5" s="1"/>
  <c r="AI45" i="5"/>
  <c r="AJ45" i="5" s="1"/>
  <c r="AK45" i="5" s="1"/>
  <c r="AI46" i="5"/>
  <c r="AJ46" i="5" s="1"/>
  <c r="AK46" i="5" s="1"/>
  <c r="AI47" i="5"/>
  <c r="AJ47" i="5" s="1"/>
  <c r="AK47" i="5" s="1"/>
  <c r="AI48" i="5"/>
  <c r="AJ48" i="5" s="1"/>
  <c r="AK48" i="5" s="1"/>
  <c r="AI49" i="5"/>
  <c r="AJ49" i="5" s="1"/>
  <c r="AK49" i="5" s="1"/>
  <c r="AI50" i="5"/>
  <c r="AJ50" i="5" s="1"/>
  <c r="AK50" i="5" s="1"/>
  <c r="AI51" i="5"/>
  <c r="AJ51" i="5" s="1"/>
  <c r="AK51" i="5" s="1"/>
  <c r="AI52" i="5"/>
  <c r="AJ52" i="5" s="1"/>
  <c r="AK52" i="5" s="1"/>
  <c r="AI53" i="5"/>
  <c r="AJ53" i="5" s="1"/>
  <c r="AK53" i="5" s="1"/>
  <c r="AI54" i="5"/>
  <c r="AJ54" i="5" s="1"/>
  <c r="AK54" i="5" s="1"/>
  <c r="AI55" i="5"/>
  <c r="AJ55" i="5" s="1"/>
  <c r="AK55" i="5" s="1"/>
  <c r="AI56" i="5"/>
  <c r="AJ56" i="5" s="1"/>
  <c r="AK56" i="5" s="1"/>
  <c r="AI57" i="5"/>
  <c r="AJ57" i="5" s="1"/>
  <c r="AK57" i="5" s="1"/>
  <c r="AI58" i="5"/>
  <c r="AJ58" i="5" s="1"/>
  <c r="AK58" i="5" s="1"/>
  <c r="AI59" i="5"/>
  <c r="AJ59" i="5" s="1"/>
  <c r="AK59" i="5" s="1"/>
  <c r="AI60" i="5"/>
  <c r="AJ60" i="5" s="1"/>
  <c r="AK60" i="5" s="1"/>
  <c r="AI61" i="5"/>
  <c r="AJ61" i="5" s="1"/>
  <c r="AK61" i="5" s="1"/>
  <c r="AI62" i="5"/>
  <c r="AJ62" i="5" s="1"/>
  <c r="AK62" i="5" s="1"/>
  <c r="AI63" i="5"/>
  <c r="AJ63" i="5" s="1"/>
  <c r="AK63" i="5" s="1"/>
  <c r="AI64" i="5"/>
  <c r="AJ64" i="5" s="1"/>
  <c r="AK64" i="5" s="1"/>
  <c r="AI65" i="5"/>
  <c r="AJ65" i="5" s="1"/>
  <c r="AK65" i="5" s="1"/>
  <c r="AI66" i="5"/>
  <c r="AJ66" i="5" s="1"/>
  <c r="AK66" i="5" s="1"/>
  <c r="AI67" i="5"/>
  <c r="AJ67" i="5" s="1"/>
  <c r="AK67" i="5" s="1"/>
  <c r="AI68" i="5"/>
  <c r="AJ68" i="5" s="1"/>
  <c r="AK68" i="5" s="1"/>
  <c r="AI69" i="5"/>
  <c r="AJ69" i="5" s="1"/>
  <c r="AK69" i="5" s="1"/>
  <c r="AI70" i="5"/>
  <c r="AJ70" i="5" s="1"/>
  <c r="AK70" i="5" s="1"/>
  <c r="AI71" i="5"/>
  <c r="AJ71" i="5" s="1"/>
  <c r="AK71" i="5" s="1"/>
  <c r="AI72" i="5"/>
  <c r="AJ72" i="5" s="1"/>
  <c r="AK72" i="5" s="1"/>
  <c r="AI73" i="5"/>
  <c r="AJ73" i="5" s="1"/>
  <c r="AK73" i="5" s="1"/>
  <c r="AI74" i="5"/>
  <c r="AJ74" i="5" s="1"/>
  <c r="AK74" i="5" s="1"/>
  <c r="AI75" i="5"/>
  <c r="AJ75" i="5" s="1"/>
  <c r="AK75" i="5" s="1"/>
  <c r="AI76" i="5"/>
  <c r="AJ76" i="5" s="1"/>
  <c r="AK76" i="5" s="1"/>
  <c r="AI77" i="5"/>
  <c r="AJ77" i="5" s="1"/>
  <c r="AK77" i="5" s="1"/>
  <c r="AI78" i="5"/>
  <c r="AJ78" i="5" s="1"/>
  <c r="AK78" i="5" s="1"/>
  <c r="AI79" i="5"/>
  <c r="AJ79" i="5" s="1"/>
  <c r="AK79" i="5" s="1"/>
  <c r="AI80" i="5"/>
  <c r="AJ80" i="5" s="1"/>
  <c r="AK80" i="5" s="1"/>
  <c r="AI81" i="5"/>
  <c r="AJ81" i="5" s="1"/>
  <c r="AK81" i="5" s="1"/>
  <c r="AI82" i="5"/>
  <c r="AJ82" i="5" s="1"/>
  <c r="AK82" i="5" s="1"/>
  <c r="AI83" i="5"/>
  <c r="AJ83" i="5" s="1"/>
  <c r="AK83" i="5" s="1"/>
  <c r="AI84" i="5"/>
  <c r="AJ84" i="5" s="1"/>
  <c r="AK84" i="5" s="1"/>
  <c r="AI85" i="5"/>
  <c r="AJ85" i="5" s="1"/>
  <c r="AK85" i="5" s="1"/>
  <c r="AI86" i="5"/>
  <c r="AJ86" i="5" s="1"/>
  <c r="AK86" i="5" s="1"/>
  <c r="AI87" i="5"/>
  <c r="AJ87" i="5" s="1"/>
  <c r="AK87" i="5" s="1"/>
  <c r="AI88" i="5"/>
  <c r="AJ88" i="5" s="1"/>
  <c r="AK88" i="5" s="1"/>
  <c r="AI89" i="5"/>
  <c r="AJ89" i="5" s="1"/>
  <c r="AK89" i="5" s="1"/>
  <c r="AI90" i="5"/>
  <c r="AJ90" i="5" s="1"/>
  <c r="AK90" i="5" s="1"/>
  <c r="AI91" i="5"/>
  <c r="AJ91" i="5" s="1"/>
  <c r="AK91" i="5" s="1"/>
  <c r="AI92" i="5"/>
  <c r="AJ92" i="5" s="1"/>
  <c r="AK92" i="5" s="1"/>
  <c r="AI93" i="5"/>
  <c r="AJ93" i="5" s="1"/>
  <c r="AK93" i="5" s="1"/>
  <c r="AI94" i="5"/>
  <c r="AJ94" i="5" s="1"/>
  <c r="AK94" i="5" s="1"/>
  <c r="AI95" i="5"/>
  <c r="AJ95" i="5" s="1"/>
  <c r="AK95" i="5" s="1"/>
  <c r="AI96" i="5"/>
  <c r="AJ96" i="5" s="1"/>
  <c r="AK96" i="5" s="1"/>
  <c r="AI97" i="5"/>
  <c r="AJ97" i="5" s="1"/>
  <c r="AK97" i="5" s="1"/>
  <c r="AI98" i="5"/>
  <c r="AJ98" i="5" s="1"/>
  <c r="AK98" i="5" s="1"/>
  <c r="AI99" i="5"/>
  <c r="AJ99" i="5" s="1"/>
  <c r="AK99" i="5" s="1"/>
  <c r="AI100" i="5"/>
  <c r="AJ100" i="5" s="1"/>
  <c r="AK100" i="5" s="1"/>
  <c r="AI101" i="5"/>
  <c r="AJ101" i="5" s="1"/>
  <c r="AK101" i="5" s="1"/>
  <c r="AI102" i="5"/>
  <c r="AJ102" i="5" s="1"/>
  <c r="AK102" i="5" s="1"/>
  <c r="AI103" i="5"/>
  <c r="AJ103" i="5" s="1"/>
  <c r="AK103" i="5" s="1"/>
  <c r="AI104" i="5"/>
  <c r="AJ104" i="5" s="1"/>
  <c r="AK104" i="5" s="1"/>
  <c r="AI105" i="5"/>
  <c r="AJ105" i="5" s="1"/>
  <c r="AK105" i="5" s="1"/>
  <c r="AI106" i="5"/>
  <c r="AJ106" i="5" s="1"/>
  <c r="AK106" i="5" s="1"/>
  <c r="AI107" i="5"/>
  <c r="AJ107" i="5" s="1"/>
  <c r="AK107" i="5" s="1"/>
  <c r="AI108" i="5"/>
  <c r="AJ108" i="5" s="1"/>
  <c r="AK108" i="5" s="1"/>
  <c r="AI109" i="5"/>
  <c r="AJ109" i="5" s="1"/>
  <c r="AK109" i="5" s="1"/>
  <c r="AI110" i="5"/>
  <c r="AJ110" i="5" s="1"/>
  <c r="AK110" i="5" s="1"/>
  <c r="AI111" i="5"/>
  <c r="AJ111" i="5" s="1"/>
  <c r="AK111" i="5" s="1"/>
  <c r="AI112" i="5"/>
  <c r="AJ112" i="5" s="1"/>
  <c r="AK112" i="5" s="1"/>
  <c r="AI113" i="5"/>
  <c r="AJ113" i="5" s="1"/>
  <c r="AK113" i="5" s="1"/>
  <c r="AI114" i="5"/>
  <c r="AJ114" i="5" s="1"/>
  <c r="AK114" i="5" s="1"/>
  <c r="AI115" i="5"/>
  <c r="AJ115" i="5" s="1"/>
  <c r="AK115" i="5" s="1"/>
  <c r="AI116" i="5"/>
  <c r="AJ116" i="5" s="1"/>
  <c r="AK116" i="5" s="1"/>
  <c r="AI117" i="5"/>
  <c r="AJ117" i="5" s="1"/>
  <c r="AK117" i="5" s="1"/>
  <c r="AI118" i="5"/>
  <c r="AJ118" i="5" s="1"/>
  <c r="AK118" i="5" s="1"/>
  <c r="AI119" i="5"/>
  <c r="AJ119" i="5" s="1"/>
  <c r="AK119" i="5" s="1"/>
  <c r="AI120" i="5"/>
  <c r="AJ120" i="5" s="1"/>
  <c r="AK120" i="5" s="1"/>
  <c r="AI121" i="5"/>
  <c r="AJ121" i="5" s="1"/>
  <c r="AK121" i="5" s="1"/>
  <c r="AI122" i="5"/>
  <c r="AJ122" i="5" s="1"/>
  <c r="AK122" i="5" s="1"/>
  <c r="AI123" i="5"/>
  <c r="AJ123" i="5" s="1"/>
  <c r="AK123" i="5" s="1"/>
  <c r="AI124" i="5"/>
  <c r="AJ124" i="5" s="1"/>
  <c r="AK124" i="5" s="1"/>
  <c r="AI125" i="5"/>
  <c r="AJ125" i="5" s="1"/>
  <c r="AK125" i="5" s="1"/>
  <c r="AI126" i="5"/>
  <c r="AJ126" i="5" s="1"/>
  <c r="AK126" i="5" s="1"/>
  <c r="AI127" i="5"/>
  <c r="AJ127" i="5" s="1"/>
  <c r="AK127" i="5" s="1"/>
  <c r="AI128" i="5"/>
  <c r="AJ128" i="5" s="1"/>
  <c r="AK128" i="5" s="1"/>
  <c r="AI129" i="5"/>
  <c r="AJ129" i="5" s="1"/>
  <c r="AK129" i="5" s="1"/>
  <c r="AI130" i="5"/>
  <c r="AJ130" i="5" s="1"/>
  <c r="AK130" i="5" s="1"/>
  <c r="AI131" i="5"/>
  <c r="AJ131" i="5" s="1"/>
  <c r="AK131" i="5" s="1"/>
  <c r="AI132" i="5"/>
  <c r="AJ132" i="5" s="1"/>
  <c r="AK132" i="5" s="1"/>
  <c r="AI133" i="5"/>
  <c r="AJ133" i="5" s="1"/>
  <c r="AK133" i="5" s="1"/>
  <c r="AI134" i="5"/>
  <c r="AJ134" i="5" s="1"/>
  <c r="AK134" i="5" s="1"/>
  <c r="AI135" i="5"/>
  <c r="AJ135" i="5" s="1"/>
  <c r="AK135" i="5" s="1"/>
  <c r="AI136" i="5"/>
  <c r="AJ136" i="5" s="1"/>
  <c r="AK136" i="5" s="1"/>
  <c r="AI137" i="5"/>
  <c r="AJ137" i="5" s="1"/>
  <c r="AK137" i="5" s="1"/>
  <c r="AI138" i="5"/>
  <c r="AJ138" i="5" s="1"/>
  <c r="AK138" i="5" s="1"/>
  <c r="AI139" i="5"/>
  <c r="AJ139" i="5" s="1"/>
  <c r="AK139" i="5" s="1"/>
  <c r="AI140" i="5"/>
  <c r="AJ140" i="5" s="1"/>
  <c r="AK140" i="5" s="1"/>
  <c r="AI141" i="5"/>
  <c r="AJ141" i="5" s="1"/>
  <c r="AK141" i="5" s="1"/>
  <c r="AI142" i="5"/>
  <c r="AJ142" i="5" s="1"/>
  <c r="AK142" i="5" s="1"/>
  <c r="AI143" i="5"/>
  <c r="AJ143" i="5" s="1"/>
  <c r="AK143" i="5" s="1"/>
  <c r="AI144" i="5"/>
  <c r="AJ144" i="5" s="1"/>
  <c r="AK144" i="5" s="1"/>
  <c r="AI145" i="5"/>
  <c r="AJ145" i="5" s="1"/>
  <c r="AK145" i="5" s="1"/>
  <c r="AI146" i="5"/>
  <c r="AJ146" i="5" s="1"/>
  <c r="AK146" i="5" s="1"/>
  <c r="AI147" i="5"/>
  <c r="AJ147" i="5" s="1"/>
  <c r="AK147" i="5" s="1"/>
  <c r="AI148" i="5"/>
  <c r="AJ148" i="5" s="1"/>
  <c r="AK148" i="5" s="1"/>
  <c r="AI149" i="5"/>
  <c r="AJ149" i="5" s="1"/>
  <c r="AK149" i="5" s="1"/>
  <c r="AI150" i="5"/>
  <c r="AJ150" i="5" s="1"/>
  <c r="AK150" i="5" s="1"/>
  <c r="AI151" i="5"/>
  <c r="AJ151" i="5" s="1"/>
  <c r="AK151" i="5" s="1"/>
  <c r="AI152" i="5"/>
  <c r="AJ152" i="5" s="1"/>
  <c r="AK152" i="5" s="1"/>
  <c r="AI153" i="5"/>
  <c r="AJ153" i="5" s="1"/>
  <c r="AK153" i="5" s="1"/>
  <c r="AI154" i="5"/>
  <c r="AJ154" i="5" s="1"/>
  <c r="AK154" i="5" s="1"/>
  <c r="AI155" i="5"/>
  <c r="AJ155" i="5" s="1"/>
  <c r="AK155" i="5" s="1"/>
  <c r="AI156" i="5"/>
  <c r="AJ156" i="5" s="1"/>
  <c r="AK156" i="5" s="1"/>
  <c r="AI157" i="5"/>
  <c r="AJ157" i="5" s="1"/>
  <c r="AK157" i="5" s="1"/>
  <c r="AI158" i="5"/>
  <c r="AJ158" i="5" s="1"/>
  <c r="AK158" i="5" s="1"/>
  <c r="AI159" i="5"/>
  <c r="AJ159" i="5" s="1"/>
  <c r="AK159" i="5" s="1"/>
  <c r="AI160" i="5"/>
  <c r="AJ160" i="5" s="1"/>
  <c r="AK160" i="5" s="1"/>
  <c r="AI161" i="5"/>
  <c r="AJ161" i="5" s="1"/>
  <c r="AK161" i="5" s="1"/>
  <c r="AI162" i="5"/>
  <c r="AJ162" i="5" s="1"/>
  <c r="AK162" i="5" s="1"/>
  <c r="AI163" i="5"/>
  <c r="AJ163" i="5" s="1"/>
  <c r="AK163" i="5" s="1"/>
  <c r="AI164" i="5"/>
  <c r="AJ164" i="5" s="1"/>
  <c r="AK164" i="5" s="1"/>
  <c r="AI165" i="5"/>
  <c r="AJ165" i="5" s="1"/>
  <c r="AK165" i="5" s="1"/>
  <c r="AI166" i="5"/>
  <c r="AJ166" i="5" s="1"/>
  <c r="AK166" i="5" s="1"/>
  <c r="AI167" i="5"/>
  <c r="AJ167" i="5" s="1"/>
  <c r="AK167" i="5" s="1"/>
  <c r="AI168" i="5"/>
  <c r="AJ168" i="5" s="1"/>
  <c r="AK168" i="5" s="1"/>
  <c r="AI169" i="5"/>
  <c r="AJ169" i="5" s="1"/>
  <c r="AK169" i="5" s="1"/>
  <c r="AI170" i="5"/>
  <c r="AJ170" i="5" s="1"/>
  <c r="AK170" i="5" s="1"/>
  <c r="AI171" i="5"/>
  <c r="AJ171" i="5" s="1"/>
  <c r="AK171" i="5" s="1"/>
  <c r="AI172" i="5"/>
  <c r="AJ172" i="5" s="1"/>
  <c r="AK172" i="5" s="1"/>
  <c r="AI173" i="5"/>
  <c r="AJ173" i="5" s="1"/>
  <c r="AK173" i="5" s="1"/>
  <c r="AI174" i="5"/>
  <c r="AJ174" i="5" s="1"/>
  <c r="AK174" i="5" s="1"/>
  <c r="AI175" i="5"/>
  <c r="AJ175" i="5" s="1"/>
  <c r="AK175" i="5" s="1"/>
  <c r="AI176" i="5"/>
  <c r="AJ176" i="5" s="1"/>
  <c r="AK176" i="5" s="1"/>
  <c r="AI177" i="5"/>
  <c r="AJ177" i="5" s="1"/>
  <c r="AK177" i="5" s="1"/>
  <c r="AI178" i="5"/>
  <c r="AJ178" i="5" s="1"/>
  <c r="AK178" i="5" s="1"/>
  <c r="AI179" i="5"/>
  <c r="AJ179" i="5" s="1"/>
  <c r="AK179" i="5" s="1"/>
  <c r="AI180" i="5"/>
  <c r="AJ180" i="5" s="1"/>
  <c r="AK180" i="5" s="1"/>
  <c r="AI181" i="5"/>
  <c r="AJ181" i="5" s="1"/>
  <c r="AK181" i="5" s="1"/>
  <c r="AI182" i="5"/>
  <c r="AJ182" i="5" s="1"/>
  <c r="AK182" i="5" s="1"/>
  <c r="AI183" i="5"/>
  <c r="AJ183" i="5" s="1"/>
  <c r="AK183" i="5" s="1"/>
  <c r="AI184" i="5"/>
  <c r="AJ184" i="5" s="1"/>
  <c r="AK184" i="5" s="1"/>
  <c r="AI185" i="5"/>
  <c r="AJ185" i="5" s="1"/>
  <c r="AK185" i="5" s="1"/>
  <c r="AI186" i="5"/>
  <c r="AJ186" i="5" s="1"/>
  <c r="AK186" i="5" s="1"/>
  <c r="AI187" i="5"/>
  <c r="AJ187" i="5" s="1"/>
  <c r="AK187" i="5" s="1"/>
  <c r="AI188" i="5"/>
  <c r="AJ188" i="5" s="1"/>
  <c r="AK188" i="5" s="1"/>
  <c r="AI189" i="5"/>
  <c r="AJ189" i="5" s="1"/>
  <c r="AK189" i="5" s="1"/>
  <c r="AI190" i="5"/>
  <c r="AJ190" i="5" s="1"/>
  <c r="AK190" i="5" s="1"/>
  <c r="AI191" i="5"/>
  <c r="AJ191" i="5" s="1"/>
  <c r="AK191" i="5" s="1"/>
  <c r="AI192" i="5"/>
  <c r="AJ192" i="5" s="1"/>
  <c r="AK192" i="5" s="1"/>
  <c r="AI193" i="5"/>
  <c r="AJ193" i="5" s="1"/>
  <c r="AK193" i="5" s="1"/>
  <c r="AI194" i="5"/>
  <c r="AJ194" i="5" s="1"/>
  <c r="AK194" i="5" s="1"/>
  <c r="AI195" i="5"/>
  <c r="AJ195" i="5" s="1"/>
  <c r="AK195" i="5" s="1"/>
  <c r="AI196" i="5"/>
  <c r="AJ196" i="5" s="1"/>
  <c r="AK196" i="5" s="1"/>
  <c r="AI197" i="5"/>
  <c r="AJ197" i="5" s="1"/>
  <c r="AK197" i="5" s="1"/>
  <c r="AI198" i="5"/>
  <c r="AJ198" i="5" s="1"/>
  <c r="AK198" i="5" s="1"/>
  <c r="AI199" i="5"/>
  <c r="AJ199" i="5" s="1"/>
  <c r="AK199" i="5" s="1"/>
  <c r="AI200" i="5"/>
  <c r="AJ200" i="5" s="1"/>
  <c r="AK200" i="5" s="1"/>
  <c r="AI201" i="5"/>
  <c r="AJ201" i="5" s="1"/>
  <c r="AK201" i="5" s="1"/>
  <c r="AI202" i="5"/>
  <c r="AJ202" i="5" s="1"/>
  <c r="AK202" i="5" s="1"/>
  <c r="AI203" i="5"/>
  <c r="AJ203" i="5" s="1"/>
  <c r="AK203" i="5" s="1"/>
  <c r="AI204" i="5"/>
  <c r="AJ204" i="5" s="1"/>
  <c r="AK204" i="5" s="1"/>
  <c r="AI205" i="5"/>
  <c r="AJ205" i="5" s="1"/>
  <c r="AK205" i="5" s="1"/>
  <c r="AI206" i="5"/>
  <c r="AJ206" i="5" s="1"/>
  <c r="AK206" i="5" s="1"/>
  <c r="AI207" i="5"/>
  <c r="AJ207" i="5" s="1"/>
  <c r="AK207" i="5" s="1"/>
  <c r="AI208" i="5"/>
  <c r="AJ208" i="5" s="1"/>
  <c r="AK208" i="5" s="1"/>
  <c r="AI209" i="5"/>
  <c r="AJ209" i="5" s="1"/>
  <c r="AK209" i="5" s="1"/>
  <c r="AI210" i="5"/>
  <c r="AJ210" i="5" s="1"/>
  <c r="AK210" i="5" s="1"/>
  <c r="AI211" i="5"/>
  <c r="AJ211" i="5" s="1"/>
  <c r="AK211" i="5" s="1"/>
  <c r="AI212" i="5"/>
  <c r="AJ212" i="5" s="1"/>
  <c r="AK212" i="5" s="1"/>
  <c r="AI213" i="5"/>
  <c r="AJ213" i="5" s="1"/>
  <c r="AK213" i="5" s="1"/>
  <c r="AI214" i="5"/>
  <c r="AJ214" i="5" s="1"/>
  <c r="AK214" i="5" s="1"/>
  <c r="AI215" i="5"/>
  <c r="AJ215" i="5" s="1"/>
  <c r="AK215" i="5" s="1"/>
  <c r="AI216" i="5"/>
  <c r="AJ216" i="5" s="1"/>
  <c r="AK216" i="5" s="1"/>
  <c r="AI217" i="5"/>
  <c r="AJ217" i="5" s="1"/>
  <c r="AK217" i="5" s="1"/>
  <c r="AI218" i="5"/>
  <c r="AJ218" i="5" s="1"/>
  <c r="AK218" i="5" s="1"/>
  <c r="AI219" i="5"/>
  <c r="AJ219" i="5" s="1"/>
  <c r="AK219" i="5" s="1"/>
  <c r="AI220" i="5"/>
  <c r="AJ220" i="5" s="1"/>
  <c r="AK220" i="5" s="1"/>
  <c r="AI221" i="5"/>
  <c r="AJ221" i="5" s="1"/>
  <c r="AK221" i="5" s="1"/>
  <c r="AI222" i="5"/>
  <c r="AJ222" i="5" s="1"/>
  <c r="AK222" i="5" s="1"/>
  <c r="AI223" i="5"/>
  <c r="AJ223" i="5" s="1"/>
  <c r="AK223" i="5" s="1"/>
  <c r="AI224" i="5"/>
  <c r="AJ224" i="5" s="1"/>
  <c r="AK224" i="5" s="1"/>
  <c r="AI225" i="5"/>
  <c r="AJ225" i="5" s="1"/>
  <c r="AK225" i="5" s="1"/>
  <c r="AI226" i="5"/>
  <c r="AJ226" i="5" s="1"/>
  <c r="AK226" i="5" s="1"/>
  <c r="AI227" i="5"/>
  <c r="AJ227" i="5" s="1"/>
  <c r="AK227" i="5" s="1"/>
  <c r="AI228" i="5"/>
  <c r="AJ228" i="5" s="1"/>
  <c r="AK228" i="5" s="1"/>
  <c r="AI229" i="5"/>
  <c r="AJ229" i="5" s="1"/>
  <c r="AK229" i="5" s="1"/>
  <c r="AI230" i="5"/>
  <c r="AJ230" i="5" s="1"/>
  <c r="AK230" i="5" s="1"/>
  <c r="AI231" i="5"/>
  <c r="AJ231" i="5" s="1"/>
  <c r="AK231" i="5" s="1"/>
  <c r="AI232" i="5"/>
  <c r="AJ232" i="5" s="1"/>
  <c r="AK232" i="5" s="1"/>
  <c r="AI233" i="5"/>
  <c r="AJ233" i="5" s="1"/>
  <c r="AK233" i="5" s="1"/>
  <c r="AI234" i="5"/>
  <c r="AJ234" i="5" s="1"/>
  <c r="AK234" i="5" s="1"/>
  <c r="AI235" i="5"/>
  <c r="AJ235" i="5" s="1"/>
  <c r="AK235" i="5" s="1"/>
  <c r="AI236" i="5"/>
  <c r="AJ236" i="5" s="1"/>
  <c r="AK236" i="5" s="1"/>
  <c r="AI237" i="5"/>
  <c r="AJ237" i="5" s="1"/>
  <c r="AK237" i="5" s="1"/>
  <c r="AI238" i="5"/>
  <c r="AJ238" i="5" s="1"/>
  <c r="AK238" i="5" s="1"/>
  <c r="AI239" i="5"/>
  <c r="AJ239" i="5" s="1"/>
  <c r="AK239" i="5" s="1"/>
  <c r="AI240" i="5"/>
  <c r="AJ240" i="5" s="1"/>
  <c r="AK240" i="5" s="1"/>
  <c r="AI241" i="5"/>
  <c r="AJ241" i="5" s="1"/>
  <c r="AK241" i="5" s="1"/>
  <c r="AI242" i="5"/>
  <c r="AJ242" i="5" s="1"/>
  <c r="AK242" i="5" s="1"/>
  <c r="AI243" i="5"/>
  <c r="AJ243" i="5" s="1"/>
  <c r="AK243" i="5" s="1"/>
  <c r="AI244" i="5"/>
  <c r="AJ244" i="5" s="1"/>
  <c r="AK244" i="5" s="1"/>
  <c r="AI245" i="5"/>
  <c r="AJ245" i="5" s="1"/>
  <c r="AK245" i="5" s="1"/>
  <c r="AI246" i="5"/>
  <c r="AJ246" i="5" s="1"/>
  <c r="AK246" i="5" s="1"/>
  <c r="AI247" i="5"/>
  <c r="AJ247" i="5" s="1"/>
  <c r="AK247" i="5" s="1"/>
  <c r="AI248" i="5"/>
  <c r="AJ248" i="5" s="1"/>
  <c r="AK248" i="5" s="1"/>
  <c r="AI249" i="5"/>
  <c r="AJ249" i="5" s="1"/>
  <c r="AK249" i="5" s="1"/>
  <c r="AI250" i="5"/>
  <c r="AJ250" i="5" s="1"/>
  <c r="AK250" i="5" s="1"/>
  <c r="AI251" i="5"/>
  <c r="AJ251" i="5" s="1"/>
  <c r="AK251" i="5" s="1"/>
  <c r="AI252" i="5"/>
  <c r="AJ252" i="5" s="1"/>
  <c r="AK252" i="5" s="1"/>
  <c r="AI253" i="5"/>
  <c r="AJ253" i="5" s="1"/>
  <c r="AK253" i="5" s="1"/>
  <c r="AI254" i="5"/>
  <c r="AJ254" i="5" s="1"/>
  <c r="AK254" i="5" s="1"/>
  <c r="AI255" i="5"/>
  <c r="AJ255" i="5" s="1"/>
  <c r="AK255" i="5" s="1"/>
  <c r="AI256" i="5"/>
  <c r="AJ256" i="5" s="1"/>
  <c r="AK256" i="5" s="1"/>
  <c r="AI257" i="5"/>
  <c r="AJ257" i="5" s="1"/>
  <c r="AK257" i="5" s="1"/>
  <c r="AI258" i="5"/>
  <c r="AJ258" i="5" s="1"/>
  <c r="AK258" i="5" s="1"/>
  <c r="AI259" i="5"/>
  <c r="AJ259" i="5" s="1"/>
  <c r="AK259" i="5" s="1"/>
  <c r="AI260" i="5"/>
  <c r="AJ260" i="5" s="1"/>
  <c r="AK260" i="5" s="1"/>
  <c r="AI261" i="5"/>
  <c r="AJ261" i="5" s="1"/>
  <c r="AK261" i="5" s="1"/>
  <c r="AI262" i="5"/>
  <c r="AJ262" i="5" s="1"/>
  <c r="AK262" i="5" s="1"/>
  <c r="AI263" i="5"/>
  <c r="AJ263" i="5" s="1"/>
  <c r="AK263" i="5" s="1"/>
  <c r="AI264" i="5"/>
  <c r="AJ264" i="5" s="1"/>
  <c r="AK264" i="5" s="1"/>
  <c r="AI265" i="5"/>
  <c r="AJ265" i="5" s="1"/>
  <c r="AK265" i="5" s="1"/>
  <c r="AI266" i="5"/>
  <c r="AJ266" i="5" s="1"/>
  <c r="AK266" i="5" s="1"/>
  <c r="AI267" i="5"/>
  <c r="AJ267" i="5" s="1"/>
  <c r="AK267" i="5" s="1"/>
  <c r="AI268" i="5"/>
  <c r="AJ268" i="5" s="1"/>
  <c r="AK268" i="5" s="1"/>
  <c r="AI269" i="5"/>
  <c r="AJ269" i="5" s="1"/>
  <c r="AK269" i="5" s="1"/>
  <c r="AI270" i="5"/>
  <c r="AJ270" i="5" s="1"/>
  <c r="AK270" i="5" s="1"/>
  <c r="AI271" i="5"/>
  <c r="AJ271" i="5" s="1"/>
  <c r="AK271" i="5" s="1"/>
  <c r="AI272" i="5"/>
  <c r="AJ272" i="5" s="1"/>
  <c r="AK272" i="5" s="1"/>
  <c r="AI273" i="5"/>
  <c r="AJ273" i="5" s="1"/>
  <c r="AK273" i="5" s="1"/>
  <c r="AI274" i="5"/>
  <c r="AJ274" i="5" s="1"/>
  <c r="AK274" i="5" s="1"/>
  <c r="AI275" i="5"/>
  <c r="AJ275" i="5" s="1"/>
  <c r="AK275" i="5" s="1"/>
  <c r="AI276" i="5"/>
  <c r="AJ276" i="5" s="1"/>
  <c r="AK276" i="5" s="1"/>
  <c r="AI277" i="5"/>
  <c r="AJ277" i="5" s="1"/>
  <c r="AK277" i="5" s="1"/>
  <c r="AI278" i="5"/>
  <c r="AJ278" i="5" s="1"/>
  <c r="AK278" i="5" s="1"/>
  <c r="AI279" i="5"/>
  <c r="AJ279" i="5" s="1"/>
  <c r="AK279" i="5" s="1"/>
  <c r="AI280" i="5"/>
  <c r="AJ280" i="5" s="1"/>
  <c r="AK280" i="5" s="1"/>
  <c r="AI281" i="5"/>
  <c r="AJ281" i="5" s="1"/>
  <c r="AK281" i="5" s="1"/>
  <c r="AI282" i="5"/>
  <c r="AJ282" i="5" s="1"/>
  <c r="AK282" i="5" s="1"/>
  <c r="AI283" i="5"/>
  <c r="AJ283" i="5" s="1"/>
  <c r="AK283" i="5" s="1"/>
  <c r="AI284" i="5"/>
  <c r="AJ284" i="5" s="1"/>
  <c r="AK284" i="5" s="1"/>
  <c r="AI285" i="5"/>
  <c r="AJ285" i="5" s="1"/>
  <c r="AK285" i="5" s="1"/>
  <c r="AI286" i="5"/>
  <c r="AJ286" i="5" s="1"/>
  <c r="AK286" i="5" s="1"/>
  <c r="AI287" i="5"/>
  <c r="AJ287" i="5" s="1"/>
  <c r="AK287" i="5" s="1"/>
  <c r="AI288" i="5"/>
  <c r="AJ288" i="5" s="1"/>
  <c r="AK288" i="5" s="1"/>
  <c r="AI289" i="5"/>
  <c r="AJ289" i="5" s="1"/>
  <c r="AK289" i="5" s="1"/>
  <c r="AI290" i="5"/>
  <c r="AJ290" i="5" s="1"/>
  <c r="AK290" i="5" s="1"/>
  <c r="AI291" i="5"/>
  <c r="AJ291" i="5" s="1"/>
  <c r="AK291" i="5" s="1"/>
  <c r="AI292" i="5"/>
  <c r="AJ292" i="5" s="1"/>
  <c r="AK292" i="5" s="1"/>
  <c r="AI293" i="5"/>
  <c r="AJ293" i="5" s="1"/>
  <c r="AK293" i="5" s="1"/>
  <c r="AI294" i="5"/>
  <c r="AJ294" i="5" s="1"/>
  <c r="AK294" i="5" s="1"/>
  <c r="AI295" i="5"/>
  <c r="AJ295" i="5" s="1"/>
  <c r="AK295" i="5" s="1"/>
  <c r="AI296" i="5"/>
  <c r="AJ296" i="5" s="1"/>
  <c r="AK296" i="5" s="1"/>
  <c r="AI297" i="5"/>
  <c r="AJ297" i="5" s="1"/>
  <c r="AK297" i="5" s="1"/>
  <c r="AI298" i="5"/>
  <c r="AJ298" i="5" s="1"/>
  <c r="AK298" i="5" s="1"/>
  <c r="AI299" i="5"/>
  <c r="AJ299" i="5" s="1"/>
  <c r="AK299" i="5" s="1"/>
  <c r="AI991" i="7"/>
  <c r="AJ991" i="7"/>
  <c r="AK991" i="7"/>
  <c r="AK1000" i="9"/>
  <c r="AJ1000" i="9"/>
  <c r="AI1000" i="9"/>
  <c r="AK999" i="9"/>
  <c r="AJ999" i="9"/>
  <c r="AI999" i="9"/>
  <c r="AK998" i="9"/>
  <c r="AJ998" i="9"/>
  <c r="AI998" i="9"/>
  <c r="AK997" i="9"/>
  <c r="AJ997" i="9"/>
  <c r="AI997" i="9"/>
  <c r="AK996" i="9"/>
  <c r="AJ996" i="9"/>
  <c r="AI996" i="9"/>
  <c r="AK995" i="9"/>
  <c r="AJ995" i="9"/>
  <c r="AI995" i="9"/>
  <c r="AK994" i="9"/>
  <c r="AJ994" i="9"/>
  <c r="AI994" i="9"/>
  <c r="AK993" i="9"/>
  <c r="AJ993" i="9"/>
  <c r="AI993" i="9"/>
  <c r="AK992" i="9"/>
  <c r="AJ992" i="9"/>
  <c r="AI992" i="9"/>
  <c r="AK991" i="9"/>
  <c r="AJ991" i="9"/>
  <c r="AI991" i="9"/>
  <c r="AK990" i="9"/>
  <c r="AJ990" i="9"/>
  <c r="AI990" i="9"/>
  <c r="AK989" i="9"/>
  <c r="AJ989" i="9"/>
  <c r="AI989" i="9"/>
  <c r="AK988" i="9"/>
  <c r="AJ988" i="9"/>
  <c r="AI988" i="9"/>
  <c r="AK987" i="9"/>
  <c r="AJ987" i="9"/>
  <c r="AI987" i="9"/>
  <c r="AK986" i="9"/>
  <c r="AJ986" i="9"/>
  <c r="AI986" i="9"/>
  <c r="AK985" i="9"/>
  <c r="AJ985" i="9"/>
  <c r="AI985" i="9"/>
  <c r="AK984" i="9"/>
  <c r="AJ984" i="9"/>
  <c r="AI984" i="9"/>
  <c r="AK983" i="9"/>
  <c r="AJ983" i="9"/>
  <c r="AI983" i="9"/>
  <c r="AK982" i="9"/>
  <c r="AJ982" i="9"/>
  <c r="AI982" i="9"/>
  <c r="AK981" i="9"/>
  <c r="AJ981" i="9"/>
  <c r="AI981" i="9"/>
  <c r="AK980" i="9"/>
  <c r="AJ980" i="9"/>
  <c r="AI980" i="9"/>
  <c r="AK979" i="9"/>
  <c r="AJ979" i="9"/>
  <c r="AI979" i="9"/>
  <c r="AK978" i="9"/>
  <c r="AJ978" i="9"/>
  <c r="AI978" i="9"/>
  <c r="AK977" i="9"/>
  <c r="AJ977" i="9"/>
  <c r="AI977" i="9"/>
  <c r="AK976" i="9"/>
  <c r="AJ976" i="9"/>
  <c r="AI976" i="9"/>
  <c r="AK975" i="9"/>
  <c r="AJ975" i="9"/>
  <c r="AI975" i="9"/>
  <c r="AK974" i="9"/>
  <c r="AJ974" i="9"/>
  <c r="AI974" i="9"/>
  <c r="AK973" i="9"/>
  <c r="AJ973" i="9"/>
  <c r="AI973" i="9"/>
  <c r="AK972" i="9"/>
  <c r="AJ972" i="9"/>
  <c r="AI972" i="9"/>
  <c r="AK971" i="9"/>
  <c r="AJ971" i="9"/>
  <c r="AI971" i="9"/>
  <c r="AK970" i="9"/>
  <c r="AJ970" i="9"/>
  <c r="AI970" i="9"/>
  <c r="AK969" i="9"/>
  <c r="AJ969" i="9"/>
  <c r="AI969" i="9"/>
  <c r="AK968" i="9"/>
  <c r="AJ968" i="9"/>
  <c r="AI968" i="9"/>
  <c r="AK967" i="9"/>
  <c r="AJ967" i="9"/>
  <c r="AI967" i="9"/>
  <c r="AK966" i="9"/>
  <c r="AJ966" i="9"/>
  <c r="AI966" i="9"/>
  <c r="AK965" i="9"/>
  <c r="AJ965" i="9"/>
  <c r="AI965" i="9"/>
  <c r="AK964" i="9"/>
  <c r="AJ964" i="9"/>
  <c r="AI964" i="9"/>
  <c r="AK963" i="9"/>
  <c r="AJ963" i="9"/>
  <c r="AI963" i="9"/>
  <c r="AK962" i="9"/>
  <c r="AJ962" i="9"/>
  <c r="AI962" i="9"/>
  <c r="AK961" i="9"/>
  <c r="AJ961" i="9"/>
  <c r="AI961" i="9"/>
  <c r="AK960" i="9"/>
  <c r="AJ960" i="9"/>
  <c r="AI960" i="9"/>
  <c r="AK959" i="9"/>
  <c r="AJ959" i="9"/>
  <c r="AI959" i="9"/>
  <c r="AK958" i="9"/>
  <c r="AJ958" i="9"/>
  <c r="AI958" i="9"/>
  <c r="AK957" i="9"/>
  <c r="AJ957" i="9"/>
  <c r="AI957" i="9"/>
  <c r="AK956" i="9"/>
  <c r="AJ956" i="9"/>
  <c r="AI956" i="9"/>
  <c r="AK955" i="9"/>
  <c r="AJ955" i="9"/>
  <c r="AI955" i="9"/>
  <c r="AK954" i="9"/>
  <c r="AJ954" i="9"/>
  <c r="AI954" i="9"/>
  <c r="AK953" i="9"/>
  <c r="AJ953" i="9"/>
  <c r="AI953" i="9"/>
  <c r="AK952" i="9"/>
  <c r="AJ952" i="9"/>
  <c r="AI952" i="9"/>
  <c r="AK951" i="9"/>
  <c r="AJ951" i="9"/>
  <c r="AI951" i="9"/>
  <c r="AK950" i="9"/>
  <c r="AJ950" i="9"/>
  <c r="AI950" i="9"/>
  <c r="AK949" i="9"/>
  <c r="AJ949" i="9"/>
  <c r="AI949" i="9"/>
  <c r="AK948" i="9"/>
  <c r="AJ948" i="9"/>
  <c r="AI948" i="9"/>
  <c r="AK947" i="9"/>
  <c r="AJ947" i="9"/>
  <c r="AI947" i="9"/>
  <c r="AK946" i="9"/>
  <c r="AJ946" i="9"/>
  <c r="AI946" i="9"/>
  <c r="AK945" i="9"/>
  <c r="AJ945" i="9"/>
  <c r="AI945" i="9"/>
  <c r="AK944" i="9"/>
  <c r="AJ944" i="9"/>
  <c r="AI944" i="9"/>
  <c r="AK943" i="9"/>
  <c r="AJ943" i="9"/>
  <c r="AI943" i="9"/>
  <c r="AK942" i="9"/>
  <c r="AJ942" i="9"/>
  <c r="AI942" i="9"/>
  <c r="AK941" i="9"/>
  <c r="AJ941" i="9"/>
  <c r="AI941" i="9"/>
  <c r="AK940" i="9"/>
  <c r="AJ940" i="9"/>
  <c r="AI940" i="9"/>
  <c r="AK939" i="9"/>
  <c r="AJ939" i="9"/>
  <c r="AI939" i="9"/>
  <c r="AK938" i="9"/>
  <c r="AJ938" i="9"/>
  <c r="AI938" i="9"/>
  <c r="AK937" i="9"/>
  <c r="AJ937" i="9"/>
  <c r="AI937" i="9"/>
  <c r="AK936" i="9"/>
  <c r="AJ936" i="9"/>
  <c r="AI936" i="9"/>
  <c r="AK935" i="9"/>
  <c r="AJ935" i="9"/>
  <c r="AI935" i="9"/>
  <c r="AK934" i="9"/>
  <c r="AJ934" i="9"/>
  <c r="AI934" i="9"/>
  <c r="AK933" i="9"/>
  <c r="AJ933" i="9"/>
  <c r="AI933" i="9"/>
  <c r="AK932" i="9"/>
  <c r="AJ932" i="9"/>
  <c r="AI932" i="9"/>
  <c r="AK931" i="9"/>
  <c r="AJ931" i="9"/>
  <c r="AI931" i="9"/>
  <c r="AK930" i="9"/>
  <c r="AJ930" i="9"/>
  <c r="AI930" i="9"/>
  <c r="AK929" i="9"/>
  <c r="AJ929" i="9"/>
  <c r="AI929" i="9"/>
  <c r="AK928" i="9"/>
  <c r="AJ928" i="9"/>
  <c r="AI928" i="9"/>
  <c r="AK927" i="9"/>
  <c r="AJ927" i="9"/>
  <c r="AI927" i="9"/>
  <c r="AK926" i="9"/>
  <c r="AJ926" i="9"/>
  <c r="AI926" i="9"/>
  <c r="AK925" i="9"/>
  <c r="AJ925" i="9"/>
  <c r="AI925" i="9"/>
  <c r="AK924" i="9"/>
  <c r="AJ924" i="9"/>
  <c r="AI924" i="9"/>
  <c r="AK923" i="9"/>
  <c r="AJ923" i="9"/>
  <c r="AI923" i="9"/>
  <c r="AK922" i="9"/>
  <c r="AJ922" i="9"/>
  <c r="AI922" i="9"/>
  <c r="AK921" i="9"/>
  <c r="AJ921" i="9"/>
  <c r="AI921" i="9"/>
  <c r="AK920" i="9"/>
  <c r="AJ920" i="9"/>
  <c r="AI920" i="9"/>
  <c r="AK919" i="9"/>
  <c r="AJ919" i="9"/>
  <c r="AI919" i="9"/>
  <c r="AK918" i="9"/>
  <c r="AJ918" i="9"/>
  <c r="AI918" i="9"/>
  <c r="AK917" i="9"/>
  <c r="AJ917" i="9"/>
  <c r="AI917" i="9"/>
  <c r="AK916" i="9"/>
  <c r="AJ916" i="9"/>
  <c r="AI916" i="9"/>
  <c r="AK915" i="9"/>
  <c r="AJ915" i="9"/>
  <c r="AI915" i="9"/>
  <c r="AK914" i="9"/>
  <c r="AJ914" i="9"/>
  <c r="AI914" i="9"/>
  <c r="AK913" i="9"/>
  <c r="AJ913" i="9"/>
  <c r="AI913" i="9"/>
  <c r="AK912" i="9"/>
  <c r="AJ912" i="9"/>
  <c r="AI912" i="9"/>
  <c r="AK911" i="9"/>
  <c r="AJ911" i="9"/>
  <c r="AI911" i="9"/>
  <c r="AK910" i="9"/>
  <c r="AJ910" i="9"/>
  <c r="AI910" i="9"/>
  <c r="AK909" i="9"/>
  <c r="AJ909" i="9"/>
  <c r="AI909" i="9"/>
  <c r="AK908" i="9"/>
  <c r="AJ908" i="9"/>
  <c r="AI908" i="9"/>
  <c r="AK907" i="9"/>
  <c r="AJ907" i="9"/>
  <c r="AI907" i="9"/>
  <c r="AK906" i="9"/>
  <c r="AJ906" i="9"/>
  <c r="AI906" i="9"/>
  <c r="AK905" i="9"/>
  <c r="AJ905" i="9"/>
  <c r="AI905" i="9"/>
  <c r="AK904" i="9"/>
  <c r="AJ904" i="9"/>
  <c r="AI904" i="9"/>
  <c r="AK903" i="9"/>
  <c r="AJ903" i="9"/>
  <c r="AI903" i="9"/>
  <c r="AK902" i="9"/>
  <c r="AJ902" i="9"/>
  <c r="AI902" i="9"/>
  <c r="AK901" i="9"/>
  <c r="AJ901" i="9"/>
  <c r="AI901" i="9"/>
  <c r="AK900" i="9"/>
  <c r="AJ900" i="9"/>
  <c r="AI900" i="9"/>
  <c r="AK899" i="9"/>
  <c r="AJ899" i="9"/>
  <c r="AI899" i="9"/>
  <c r="AK898" i="9"/>
  <c r="AJ898" i="9"/>
  <c r="AI898" i="9"/>
  <c r="AK897" i="9"/>
  <c r="AJ897" i="9"/>
  <c r="AI897" i="9"/>
  <c r="AK896" i="9"/>
  <c r="AJ896" i="9"/>
  <c r="AI896" i="9"/>
  <c r="AK895" i="9"/>
  <c r="AJ895" i="9"/>
  <c r="AI895" i="9"/>
  <c r="AK894" i="9"/>
  <c r="AJ894" i="9"/>
  <c r="AI894" i="9"/>
  <c r="AK893" i="9"/>
  <c r="AJ893" i="9"/>
  <c r="AI893" i="9"/>
  <c r="AK892" i="9"/>
  <c r="AJ892" i="9"/>
  <c r="AI892" i="9"/>
  <c r="AK891" i="9"/>
  <c r="AJ891" i="9"/>
  <c r="AI891" i="9"/>
  <c r="AK890" i="9"/>
  <c r="AJ890" i="9"/>
  <c r="AI890" i="9"/>
  <c r="AK889" i="9"/>
  <c r="AJ889" i="9"/>
  <c r="AI889" i="9"/>
  <c r="AK888" i="9"/>
  <c r="AJ888" i="9"/>
  <c r="AI888" i="9"/>
  <c r="AK887" i="9"/>
  <c r="AJ887" i="9"/>
  <c r="AI887" i="9"/>
  <c r="AK886" i="9"/>
  <c r="AJ886" i="9"/>
  <c r="AI886" i="9"/>
  <c r="AK885" i="9"/>
  <c r="AJ885" i="9"/>
  <c r="AI885" i="9"/>
  <c r="AK884" i="9"/>
  <c r="AJ884" i="9"/>
  <c r="AI884" i="9"/>
  <c r="AK883" i="9"/>
  <c r="AJ883" i="9"/>
  <c r="AI883" i="9"/>
  <c r="AK882" i="9"/>
  <c r="AJ882" i="9"/>
  <c r="AI882" i="9"/>
  <c r="AK881" i="9"/>
  <c r="AJ881" i="9"/>
  <c r="AI881" i="9"/>
  <c r="AK880" i="9"/>
  <c r="AJ880" i="9"/>
  <c r="AI880" i="9"/>
  <c r="AK879" i="9"/>
  <c r="AJ879" i="9"/>
  <c r="AI879" i="9"/>
  <c r="AK878" i="9"/>
  <c r="AJ878" i="9"/>
  <c r="AI878" i="9"/>
  <c r="AK877" i="9"/>
  <c r="AJ877" i="9"/>
  <c r="AI877" i="9"/>
  <c r="AK876" i="9"/>
  <c r="AJ876" i="9"/>
  <c r="AI876" i="9"/>
  <c r="AK875" i="9"/>
  <c r="AJ875" i="9"/>
  <c r="AI875" i="9"/>
  <c r="AK874" i="9"/>
  <c r="AJ874" i="9"/>
  <c r="AI874" i="9"/>
  <c r="AK873" i="9"/>
  <c r="AJ873" i="9"/>
  <c r="AI873" i="9"/>
  <c r="AK872" i="9"/>
  <c r="AJ872" i="9"/>
  <c r="AI872" i="9"/>
  <c r="AK871" i="9"/>
  <c r="AJ871" i="9"/>
  <c r="AI871" i="9"/>
  <c r="AK870" i="9"/>
  <c r="AJ870" i="9"/>
  <c r="AI870" i="9"/>
  <c r="AK869" i="9"/>
  <c r="AJ869" i="9"/>
  <c r="AI869" i="9"/>
  <c r="AK868" i="9"/>
  <c r="AJ868" i="9"/>
  <c r="AI868" i="9"/>
  <c r="AK867" i="9"/>
  <c r="AJ867" i="9"/>
  <c r="AI867" i="9"/>
  <c r="AK866" i="9"/>
  <c r="AJ866" i="9"/>
  <c r="AI866" i="9"/>
  <c r="AK865" i="9"/>
  <c r="AJ865" i="9"/>
  <c r="AI865" i="9"/>
  <c r="AK864" i="9"/>
  <c r="AJ864" i="9"/>
  <c r="AI864" i="9"/>
  <c r="AK863" i="9"/>
  <c r="AJ863" i="9"/>
  <c r="AI863" i="9"/>
  <c r="AK862" i="9"/>
  <c r="AJ862" i="9"/>
  <c r="AI862" i="9"/>
  <c r="AK861" i="9"/>
  <c r="AJ861" i="9"/>
  <c r="AI861" i="9"/>
  <c r="AK860" i="9"/>
  <c r="AJ860" i="9"/>
  <c r="AI860" i="9"/>
  <c r="AK859" i="9"/>
  <c r="AJ859" i="9"/>
  <c r="AI859" i="9"/>
  <c r="AK858" i="9"/>
  <c r="AJ858" i="9"/>
  <c r="AI858" i="9"/>
  <c r="AK857" i="9"/>
  <c r="AJ857" i="9"/>
  <c r="AI857" i="9"/>
  <c r="AK856" i="9"/>
  <c r="AJ856" i="9"/>
  <c r="AI856" i="9"/>
  <c r="AK855" i="9"/>
  <c r="AJ855" i="9"/>
  <c r="AI855" i="9"/>
  <c r="AK854" i="9"/>
  <c r="AJ854" i="9"/>
  <c r="AI854" i="9"/>
  <c r="AK853" i="9"/>
  <c r="AJ853" i="9"/>
  <c r="AI853" i="9"/>
  <c r="AK852" i="9"/>
  <c r="AJ852" i="9"/>
  <c r="AI852" i="9"/>
  <c r="AK851" i="9"/>
  <c r="AJ851" i="9"/>
  <c r="AI851" i="9"/>
  <c r="AK850" i="9"/>
  <c r="AJ850" i="9"/>
  <c r="AI850" i="9"/>
  <c r="AK849" i="9"/>
  <c r="AJ849" i="9"/>
  <c r="AI849" i="9"/>
  <c r="AK848" i="9"/>
  <c r="AJ848" i="9"/>
  <c r="AI848" i="9"/>
  <c r="AK847" i="9"/>
  <c r="AJ847" i="9"/>
  <c r="AI847" i="9"/>
  <c r="AK846" i="9"/>
  <c r="AJ846" i="9"/>
  <c r="AI846" i="9"/>
  <c r="AK845" i="9"/>
  <c r="AJ845" i="9"/>
  <c r="AI845" i="9"/>
  <c r="AK844" i="9"/>
  <c r="AJ844" i="9"/>
  <c r="AI844" i="9"/>
  <c r="AK843" i="9"/>
  <c r="AJ843" i="9"/>
  <c r="AI843" i="9"/>
  <c r="AK842" i="9"/>
  <c r="AJ842" i="9"/>
  <c r="AI842" i="9"/>
  <c r="AK841" i="9"/>
  <c r="AJ841" i="9"/>
  <c r="AI841" i="9"/>
  <c r="AK840" i="9"/>
  <c r="AJ840" i="9"/>
  <c r="AI840" i="9"/>
  <c r="AK839" i="9"/>
  <c r="AJ839" i="9"/>
  <c r="AI839" i="9"/>
  <c r="AK838" i="9"/>
  <c r="AJ838" i="9"/>
  <c r="AI838" i="9"/>
  <c r="AK837" i="9"/>
  <c r="AJ837" i="9"/>
  <c r="AI837" i="9"/>
  <c r="AK836" i="9"/>
  <c r="AJ836" i="9"/>
  <c r="AI836" i="9"/>
  <c r="AK835" i="9"/>
  <c r="AJ835" i="9"/>
  <c r="AI835" i="9"/>
  <c r="AK834" i="9"/>
  <c r="AJ834" i="9"/>
  <c r="AI834" i="9"/>
  <c r="AK833" i="9"/>
  <c r="AJ833" i="9"/>
  <c r="AI833" i="9"/>
  <c r="AK832" i="9"/>
  <c r="AJ832" i="9"/>
  <c r="AI832" i="9"/>
  <c r="AK831" i="9"/>
  <c r="AJ831" i="9"/>
  <c r="AI831" i="9"/>
  <c r="AK830" i="9"/>
  <c r="AJ830" i="9"/>
  <c r="AI830" i="9"/>
  <c r="AK829" i="9"/>
  <c r="AJ829" i="9"/>
  <c r="AI829" i="9"/>
  <c r="AK828" i="9"/>
  <c r="AJ828" i="9"/>
  <c r="AI828" i="9"/>
  <c r="AK827" i="9"/>
  <c r="AJ827" i="9"/>
  <c r="AI827" i="9"/>
  <c r="AK826" i="9"/>
  <c r="AJ826" i="9"/>
  <c r="AI826" i="9"/>
  <c r="AK825" i="9"/>
  <c r="AJ825" i="9"/>
  <c r="AI825" i="9"/>
  <c r="AK824" i="9"/>
  <c r="AJ824" i="9"/>
  <c r="AI824" i="9"/>
  <c r="AK823" i="9"/>
  <c r="AJ823" i="9"/>
  <c r="AI823" i="9"/>
  <c r="AK822" i="9"/>
  <c r="AJ822" i="9"/>
  <c r="AI822" i="9"/>
  <c r="AK821" i="9"/>
  <c r="AJ821" i="9"/>
  <c r="AI821" i="9"/>
  <c r="AK820" i="9"/>
  <c r="AJ820" i="9"/>
  <c r="AI820" i="9"/>
  <c r="AK819" i="9"/>
  <c r="AJ819" i="9"/>
  <c r="AI819" i="9"/>
  <c r="AK818" i="9"/>
  <c r="AJ818" i="9"/>
  <c r="AI818" i="9"/>
  <c r="AK817" i="9"/>
  <c r="AJ817" i="9"/>
  <c r="AI817" i="9"/>
  <c r="AK816" i="9"/>
  <c r="AJ816" i="9"/>
  <c r="AI816" i="9"/>
  <c r="AK815" i="9"/>
  <c r="AJ815" i="9"/>
  <c r="AI815" i="9"/>
  <c r="AK814" i="9"/>
  <c r="AJ814" i="9"/>
  <c r="AI814" i="9"/>
  <c r="AK813" i="9"/>
  <c r="AJ813" i="9"/>
  <c r="AI813" i="9"/>
  <c r="AK812" i="9"/>
  <c r="AJ812" i="9"/>
  <c r="AI812" i="9"/>
  <c r="AK811" i="9"/>
  <c r="AJ811" i="9"/>
  <c r="AI811" i="9"/>
  <c r="AK810" i="9"/>
  <c r="AJ810" i="9"/>
  <c r="AI810" i="9"/>
  <c r="AK809" i="9"/>
  <c r="AJ809" i="9"/>
  <c r="AI809" i="9"/>
  <c r="AK808" i="9"/>
  <c r="AJ808" i="9"/>
  <c r="AI808" i="9"/>
  <c r="AK807" i="9"/>
  <c r="AJ807" i="9"/>
  <c r="AI807" i="9"/>
  <c r="AK806" i="9"/>
  <c r="AJ806" i="9"/>
  <c r="AI806" i="9"/>
  <c r="AK805" i="9"/>
  <c r="AJ805" i="9"/>
  <c r="AI805" i="9"/>
  <c r="AK804" i="9"/>
  <c r="AJ804" i="9"/>
  <c r="AI804" i="9"/>
  <c r="AK803" i="9"/>
  <c r="AJ803" i="9"/>
  <c r="AI803" i="9"/>
  <c r="AK802" i="9"/>
  <c r="AJ802" i="9"/>
  <c r="AI802" i="9"/>
  <c r="AK801" i="9"/>
  <c r="AJ801" i="9"/>
  <c r="AI801" i="9"/>
  <c r="AK800" i="9"/>
  <c r="AJ800" i="9"/>
  <c r="AI800" i="9"/>
  <c r="AK799" i="9"/>
  <c r="AJ799" i="9"/>
  <c r="AI799" i="9"/>
  <c r="AK798" i="9"/>
  <c r="AJ798" i="9"/>
  <c r="AI798" i="9"/>
  <c r="AK797" i="9"/>
  <c r="AJ797" i="9"/>
  <c r="AI797" i="9"/>
  <c r="AK796" i="9"/>
  <c r="AJ796" i="9"/>
  <c r="AI796" i="9"/>
  <c r="AK795" i="9"/>
  <c r="AJ795" i="9"/>
  <c r="AI795" i="9"/>
  <c r="AK794" i="9"/>
  <c r="AJ794" i="9"/>
  <c r="AI794" i="9"/>
  <c r="AK793" i="9"/>
  <c r="AJ793" i="9"/>
  <c r="AI793" i="9"/>
  <c r="AK792" i="9"/>
  <c r="AJ792" i="9"/>
  <c r="AI792" i="9"/>
  <c r="AK791" i="9"/>
  <c r="AJ791" i="9"/>
  <c r="AI791" i="9"/>
  <c r="AK790" i="9"/>
  <c r="AJ790" i="9"/>
  <c r="AI790" i="9"/>
  <c r="AK789" i="9"/>
  <c r="AJ789" i="9"/>
  <c r="AI789" i="9"/>
  <c r="AK788" i="9"/>
  <c r="AJ788" i="9"/>
  <c r="AI788" i="9"/>
  <c r="AK787" i="9"/>
  <c r="AJ787" i="9"/>
  <c r="AI787" i="9"/>
  <c r="AK786" i="9"/>
  <c r="AJ786" i="9"/>
  <c r="AI786" i="9"/>
  <c r="AK785" i="9"/>
  <c r="AJ785" i="9"/>
  <c r="AI785" i="9"/>
  <c r="AK784" i="9"/>
  <c r="AJ784" i="9"/>
  <c r="AI784" i="9"/>
  <c r="AK783" i="9"/>
  <c r="AJ783" i="9"/>
  <c r="AI783" i="9"/>
  <c r="AK782" i="9"/>
  <c r="AJ782" i="9"/>
  <c r="AI782" i="9"/>
  <c r="AK781" i="9"/>
  <c r="AJ781" i="9"/>
  <c r="AI781" i="9"/>
  <c r="AK780" i="9"/>
  <c r="AJ780" i="9"/>
  <c r="AI780" i="9"/>
  <c r="AK779" i="9"/>
  <c r="AJ779" i="9"/>
  <c r="AI779" i="9"/>
  <c r="AK778" i="9"/>
  <c r="AJ778" i="9"/>
  <c r="AI778" i="9"/>
  <c r="AK777" i="9"/>
  <c r="AJ777" i="9"/>
  <c r="AI777" i="9"/>
  <c r="AK776" i="9"/>
  <c r="AJ776" i="9"/>
  <c r="AI776" i="9"/>
  <c r="AK775" i="9"/>
  <c r="AJ775" i="9"/>
  <c r="AI775" i="9"/>
  <c r="AK774" i="9"/>
  <c r="AJ774" i="9"/>
  <c r="AI774" i="9"/>
  <c r="AK773" i="9"/>
  <c r="AJ773" i="9"/>
  <c r="AI773" i="9"/>
  <c r="AK772" i="9"/>
  <c r="AJ772" i="9"/>
  <c r="AI772" i="9"/>
  <c r="AK771" i="9"/>
  <c r="AJ771" i="9"/>
  <c r="AI771" i="9"/>
  <c r="AK770" i="9"/>
  <c r="AJ770" i="9"/>
  <c r="AI770" i="9"/>
  <c r="AK769" i="9"/>
  <c r="AJ769" i="9"/>
  <c r="AI769" i="9"/>
  <c r="AK768" i="9"/>
  <c r="AJ768" i="9"/>
  <c r="AI768" i="9"/>
  <c r="AK767" i="9"/>
  <c r="AJ767" i="9"/>
  <c r="AI767" i="9"/>
  <c r="AK766" i="9"/>
  <c r="AJ766" i="9"/>
  <c r="AI766" i="9"/>
  <c r="AK765" i="9"/>
  <c r="AJ765" i="9"/>
  <c r="AI765" i="9"/>
  <c r="AK764" i="9"/>
  <c r="AJ764" i="9"/>
  <c r="AI764" i="9"/>
  <c r="AK763" i="9"/>
  <c r="AJ763" i="9"/>
  <c r="AI763" i="9"/>
  <c r="AK762" i="9"/>
  <c r="AJ762" i="9"/>
  <c r="AI762" i="9"/>
  <c r="AK761" i="9"/>
  <c r="AJ761" i="9"/>
  <c r="AI761" i="9"/>
  <c r="AK760" i="9"/>
  <c r="AJ760" i="9"/>
  <c r="AI760" i="9"/>
  <c r="AK759" i="9"/>
  <c r="AJ759" i="9"/>
  <c r="AI759" i="9"/>
  <c r="AK758" i="9"/>
  <c r="AJ758" i="9"/>
  <c r="AI758" i="9"/>
  <c r="AK757" i="9"/>
  <c r="AJ757" i="9"/>
  <c r="AI757" i="9"/>
  <c r="AK756" i="9"/>
  <c r="AJ756" i="9"/>
  <c r="AI756" i="9"/>
  <c r="AK755" i="9"/>
  <c r="AJ755" i="9"/>
  <c r="AI755" i="9"/>
  <c r="AK754" i="9"/>
  <c r="AJ754" i="9"/>
  <c r="AI754" i="9"/>
  <c r="AK753" i="9"/>
  <c r="AJ753" i="9"/>
  <c r="AI753" i="9"/>
  <c r="AK752" i="9"/>
  <c r="AJ752" i="9"/>
  <c r="AI752" i="9"/>
  <c r="AK751" i="9"/>
  <c r="AJ751" i="9"/>
  <c r="AI751" i="9"/>
  <c r="AK750" i="9"/>
  <c r="AJ750" i="9"/>
  <c r="AI750" i="9"/>
  <c r="AK749" i="9"/>
  <c r="AJ749" i="9"/>
  <c r="AI749" i="9"/>
  <c r="AK748" i="9"/>
  <c r="AJ748" i="9"/>
  <c r="AI748" i="9"/>
  <c r="AK747" i="9"/>
  <c r="AJ747" i="9"/>
  <c r="AI747" i="9"/>
  <c r="AK746" i="9"/>
  <c r="AJ746" i="9"/>
  <c r="AI746" i="9"/>
  <c r="AK745" i="9"/>
  <c r="AJ745" i="9"/>
  <c r="AI745" i="9"/>
  <c r="AK744" i="9"/>
  <c r="AJ744" i="9"/>
  <c r="AI744" i="9"/>
  <c r="AK743" i="9"/>
  <c r="AJ743" i="9"/>
  <c r="AI743" i="9"/>
  <c r="AK742" i="9"/>
  <c r="AJ742" i="9"/>
  <c r="AI742" i="9"/>
  <c r="AK741" i="9"/>
  <c r="AJ741" i="9"/>
  <c r="AI741" i="9"/>
  <c r="AK740" i="9"/>
  <c r="AJ740" i="9"/>
  <c r="AI740" i="9"/>
  <c r="AK739" i="9"/>
  <c r="AJ739" i="9"/>
  <c r="AI739" i="9"/>
  <c r="AK738" i="9"/>
  <c r="AJ738" i="9"/>
  <c r="AI738" i="9"/>
  <c r="AK737" i="9"/>
  <c r="AJ737" i="9"/>
  <c r="AI737" i="9"/>
  <c r="AK736" i="9"/>
  <c r="AJ736" i="9"/>
  <c r="AI736" i="9"/>
  <c r="AK735" i="9"/>
  <c r="AJ735" i="9"/>
  <c r="AI735" i="9"/>
  <c r="AK734" i="9"/>
  <c r="AJ734" i="9"/>
  <c r="AI734" i="9"/>
  <c r="AK733" i="9"/>
  <c r="AJ733" i="9"/>
  <c r="AI733" i="9"/>
  <c r="AK732" i="9"/>
  <c r="AJ732" i="9"/>
  <c r="AI732" i="9"/>
  <c r="AK731" i="9"/>
  <c r="AJ731" i="9"/>
  <c r="AI731" i="9"/>
  <c r="AK730" i="9"/>
  <c r="AJ730" i="9"/>
  <c r="AI730" i="9"/>
  <c r="AK729" i="9"/>
  <c r="AJ729" i="9"/>
  <c r="AI729" i="9"/>
  <c r="AK728" i="9"/>
  <c r="AJ728" i="9"/>
  <c r="AI728" i="9"/>
  <c r="AK727" i="9"/>
  <c r="AJ727" i="9"/>
  <c r="AI727" i="9"/>
  <c r="AK726" i="9"/>
  <c r="AJ726" i="9"/>
  <c r="AI726" i="9"/>
  <c r="AK725" i="9"/>
  <c r="AJ725" i="9"/>
  <c r="AI725" i="9"/>
  <c r="AK724" i="9"/>
  <c r="AJ724" i="9"/>
  <c r="AI724" i="9"/>
  <c r="AK723" i="9"/>
  <c r="AJ723" i="9"/>
  <c r="AI723" i="9"/>
  <c r="AK722" i="9"/>
  <c r="AJ722" i="9"/>
  <c r="AI722" i="9"/>
  <c r="AK721" i="9"/>
  <c r="AJ721" i="9"/>
  <c r="AI721" i="9"/>
  <c r="AK720" i="9"/>
  <c r="AJ720" i="9"/>
  <c r="AI720" i="9"/>
  <c r="AK719" i="9"/>
  <c r="AJ719" i="9"/>
  <c r="AI719" i="9"/>
  <c r="AK718" i="9"/>
  <c r="AJ718" i="9"/>
  <c r="AI718" i="9"/>
  <c r="AK717" i="9"/>
  <c r="AJ717" i="9"/>
  <c r="AI717" i="9"/>
  <c r="AK716" i="9"/>
  <c r="AJ716" i="9"/>
  <c r="AI716" i="9"/>
  <c r="AK715" i="9"/>
  <c r="AJ715" i="9"/>
  <c r="AI715" i="9"/>
  <c r="AK714" i="9"/>
  <c r="AJ714" i="9"/>
  <c r="AI714" i="9"/>
  <c r="AK713" i="9"/>
  <c r="AJ713" i="9"/>
  <c r="AI713" i="9"/>
  <c r="AK712" i="9"/>
  <c r="AJ712" i="9"/>
  <c r="AI712" i="9"/>
  <c r="AK711" i="9"/>
  <c r="AJ711" i="9"/>
  <c r="AI711" i="9"/>
  <c r="AK710" i="9"/>
  <c r="AJ710" i="9"/>
  <c r="AI710" i="9"/>
  <c r="AK709" i="9"/>
  <c r="AJ709" i="9"/>
  <c r="AI709" i="9"/>
  <c r="AK708" i="9"/>
  <c r="AJ708" i="9"/>
  <c r="AI708" i="9"/>
  <c r="AK707" i="9"/>
  <c r="AJ707" i="9"/>
  <c r="AI707" i="9"/>
  <c r="AK706" i="9"/>
  <c r="AJ706" i="9"/>
  <c r="AI706" i="9"/>
  <c r="AK705" i="9"/>
  <c r="AJ705" i="9"/>
  <c r="AI705" i="9"/>
  <c r="AK704" i="9"/>
  <c r="AJ704" i="9"/>
  <c r="AI704" i="9"/>
  <c r="AK703" i="9"/>
  <c r="AJ703" i="9"/>
  <c r="AI703" i="9"/>
  <c r="AK702" i="9"/>
  <c r="AJ702" i="9"/>
  <c r="AI702" i="9"/>
  <c r="AK701" i="9"/>
  <c r="AJ701" i="9"/>
  <c r="AI701" i="9"/>
  <c r="AK700" i="9"/>
  <c r="AJ700" i="9"/>
  <c r="AI700" i="9"/>
  <c r="AK699" i="9"/>
  <c r="AJ699" i="9"/>
  <c r="AI699" i="9"/>
  <c r="AK698" i="9"/>
  <c r="AJ698" i="9"/>
  <c r="AI698" i="9"/>
  <c r="AK697" i="9"/>
  <c r="AJ697" i="9"/>
  <c r="AI697" i="9"/>
  <c r="AK696" i="9"/>
  <c r="AJ696" i="9"/>
  <c r="AI696" i="9"/>
  <c r="AK695" i="9"/>
  <c r="AJ695" i="9"/>
  <c r="AI695" i="9"/>
  <c r="AK694" i="9"/>
  <c r="AJ694" i="9"/>
  <c r="AI694" i="9"/>
  <c r="AK693" i="9"/>
  <c r="AJ693" i="9"/>
  <c r="AI693" i="9"/>
  <c r="AK692" i="9"/>
  <c r="AJ692" i="9"/>
  <c r="AI692" i="9"/>
  <c r="AK691" i="9"/>
  <c r="AJ691" i="9"/>
  <c r="AI691" i="9"/>
  <c r="AK690" i="9"/>
  <c r="AJ690" i="9"/>
  <c r="AI690" i="9"/>
  <c r="AK689" i="9"/>
  <c r="AJ689" i="9"/>
  <c r="AI689" i="9"/>
  <c r="AK688" i="9"/>
  <c r="AJ688" i="9"/>
  <c r="AI688" i="9"/>
  <c r="AK687" i="9"/>
  <c r="AJ687" i="9"/>
  <c r="AI687" i="9"/>
  <c r="AK686" i="9"/>
  <c r="AJ686" i="9"/>
  <c r="AI686" i="9"/>
  <c r="AK685" i="9"/>
  <c r="AJ685" i="9"/>
  <c r="AI685" i="9"/>
  <c r="AK684" i="9"/>
  <c r="AJ684" i="9"/>
  <c r="AI684" i="9"/>
  <c r="AK683" i="9"/>
  <c r="AJ683" i="9"/>
  <c r="AI683" i="9"/>
  <c r="AK682" i="9"/>
  <c r="AJ682" i="9"/>
  <c r="AI682" i="9"/>
  <c r="AK681" i="9"/>
  <c r="AJ681" i="9"/>
  <c r="AI681" i="9"/>
  <c r="AK680" i="9"/>
  <c r="AJ680" i="9"/>
  <c r="AI680" i="9"/>
  <c r="AK679" i="9"/>
  <c r="AJ679" i="9"/>
  <c r="AI679" i="9"/>
  <c r="AK678" i="9"/>
  <c r="AJ678" i="9"/>
  <c r="AI678" i="9"/>
  <c r="AK677" i="9"/>
  <c r="AJ677" i="9"/>
  <c r="AI677" i="9"/>
  <c r="AK676" i="9"/>
  <c r="AJ676" i="9"/>
  <c r="AI676" i="9"/>
  <c r="AK675" i="9"/>
  <c r="AJ675" i="9"/>
  <c r="AI675" i="9"/>
  <c r="AK674" i="9"/>
  <c r="AJ674" i="9"/>
  <c r="AI674" i="9"/>
  <c r="AK673" i="9"/>
  <c r="AJ673" i="9"/>
  <c r="AI673" i="9"/>
  <c r="AK672" i="9"/>
  <c r="AJ672" i="9"/>
  <c r="AI672" i="9"/>
  <c r="AK671" i="9"/>
  <c r="AJ671" i="9"/>
  <c r="AI671" i="9"/>
  <c r="AK670" i="9"/>
  <c r="AJ670" i="9"/>
  <c r="AI670" i="9"/>
  <c r="AK669" i="9"/>
  <c r="AJ669" i="9"/>
  <c r="AI669" i="9"/>
  <c r="AK668" i="9"/>
  <c r="AJ668" i="9"/>
  <c r="AI668" i="9"/>
  <c r="AK667" i="9"/>
  <c r="AJ667" i="9"/>
  <c r="AI667" i="9"/>
  <c r="AK666" i="9"/>
  <c r="AJ666" i="9"/>
  <c r="AI666" i="9"/>
  <c r="AK665" i="9"/>
  <c r="AJ665" i="9"/>
  <c r="AI665" i="9"/>
  <c r="AK664" i="9"/>
  <c r="AJ664" i="9"/>
  <c r="AI664" i="9"/>
  <c r="AK663" i="9"/>
  <c r="AJ663" i="9"/>
  <c r="AI663" i="9"/>
  <c r="AK662" i="9"/>
  <c r="AJ662" i="9"/>
  <c r="AI662" i="9"/>
  <c r="AK661" i="9"/>
  <c r="AJ661" i="9"/>
  <c r="AI661" i="9"/>
  <c r="AK660" i="9"/>
  <c r="AJ660" i="9"/>
  <c r="AI660" i="9"/>
  <c r="AK659" i="9"/>
  <c r="AJ659" i="9"/>
  <c r="AI659" i="9"/>
  <c r="AK658" i="9"/>
  <c r="AJ658" i="9"/>
  <c r="AI658" i="9"/>
  <c r="AK657" i="9"/>
  <c r="AJ657" i="9"/>
  <c r="AI657" i="9"/>
  <c r="AK656" i="9"/>
  <c r="AJ656" i="9"/>
  <c r="AI656" i="9"/>
  <c r="AK655" i="9"/>
  <c r="AJ655" i="9"/>
  <c r="AI655" i="9"/>
  <c r="AK654" i="9"/>
  <c r="AJ654" i="9"/>
  <c r="AI654" i="9"/>
  <c r="AK653" i="9"/>
  <c r="AJ653" i="9"/>
  <c r="AI653" i="9"/>
  <c r="AK652" i="9"/>
  <c r="AJ652" i="9"/>
  <c r="AI652" i="9"/>
  <c r="AK651" i="9"/>
  <c r="AJ651" i="9"/>
  <c r="AI651" i="9"/>
  <c r="AK650" i="9"/>
  <c r="AJ650" i="9"/>
  <c r="AI650" i="9"/>
  <c r="AK649" i="9"/>
  <c r="AJ649" i="9"/>
  <c r="AI649" i="9"/>
  <c r="AK648" i="9"/>
  <c r="AJ648" i="9"/>
  <c r="AI648" i="9"/>
  <c r="AK647" i="9"/>
  <c r="AJ647" i="9"/>
  <c r="AI647" i="9"/>
  <c r="AK646" i="9"/>
  <c r="AJ646" i="9"/>
  <c r="AI646" i="9"/>
  <c r="AK645" i="9"/>
  <c r="AJ645" i="9"/>
  <c r="AI645" i="9"/>
  <c r="AK644" i="9"/>
  <c r="AJ644" i="9"/>
  <c r="AI644" i="9"/>
  <c r="AK643" i="9"/>
  <c r="AJ643" i="9"/>
  <c r="AI643" i="9"/>
  <c r="AK642" i="9"/>
  <c r="AJ642" i="9"/>
  <c r="AI642" i="9"/>
  <c r="AK641" i="9"/>
  <c r="AJ641" i="9"/>
  <c r="AI641" i="9"/>
  <c r="AK640" i="9"/>
  <c r="AJ640" i="9"/>
  <c r="AI640" i="9"/>
  <c r="AK639" i="9"/>
  <c r="AJ639" i="9"/>
  <c r="AI639" i="9"/>
  <c r="AK638" i="9"/>
  <c r="AJ638" i="9"/>
  <c r="AI638" i="9"/>
  <c r="AK637" i="9"/>
  <c r="AJ637" i="9"/>
  <c r="AI637" i="9"/>
  <c r="AK636" i="9"/>
  <c r="AJ636" i="9"/>
  <c r="AI636" i="9"/>
  <c r="AK635" i="9"/>
  <c r="AJ635" i="9"/>
  <c r="AI635" i="9"/>
  <c r="AK634" i="9"/>
  <c r="AJ634" i="9"/>
  <c r="AI634" i="9"/>
  <c r="AK633" i="9"/>
  <c r="AJ633" i="9"/>
  <c r="AI633" i="9"/>
  <c r="AK632" i="9"/>
  <c r="AJ632" i="9"/>
  <c r="AI632" i="9"/>
  <c r="AK631" i="9"/>
  <c r="AJ631" i="9"/>
  <c r="AI631" i="9"/>
  <c r="AK630" i="9"/>
  <c r="AJ630" i="9"/>
  <c r="AI630" i="9"/>
  <c r="AK629" i="9"/>
  <c r="AJ629" i="9"/>
  <c r="AI629" i="9"/>
  <c r="AK628" i="9"/>
  <c r="AJ628" i="9"/>
  <c r="AI628" i="9"/>
  <c r="AK627" i="9"/>
  <c r="AJ627" i="9"/>
  <c r="AI627" i="9"/>
  <c r="AK626" i="9"/>
  <c r="AJ626" i="9"/>
  <c r="AI626" i="9"/>
  <c r="AK625" i="9"/>
  <c r="AJ625" i="9"/>
  <c r="AI625" i="9"/>
  <c r="AK624" i="9"/>
  <c r="AJ624" i="9"/>
  <c r="AI624" i="9"/>
  <c r="AK623" i="9"/>
  <c r="AJ623" i="9"/>
  <c r="AI623" i="9"/>
  <c r="AK622" i="9"/>
  <c r="AJ622" i="9"/>
  <c r="AI622" i="9"/>
  <c r="AK621" i="9"/>
  <c r="AJ621" i="9"/>
  <c r="AI621" i="9"/>
  <c r="AK620" i="9"/>
  <c r="AJ620" i="9"/>
  <c r="AI620" i="9"/>
  <c r="AK619" i="9"/>
  <c r="AJ619" i="9"/>
  <c r="AI619" i="9"/>
  <c r="AK618" i="9"/>
  <c r="AJ618" i="9"/>
  <c r="AI618" i="9"/>
  <c r="AK617" i="9"/>
  <c r="AJ617" i="9"/>
  <c r="AI617" i="9"/>
  <c r="AK616" i="9"/>
  <c r="AJ616" i="9"/>
  <c r="AI616" i="9"/>
  <c r="AK615" i="9"/>
  <c r="AJ615" i="9"/>
  <c r="AI615" i="9"/>
  <c r="AK614" i="9"/>
  <c r="AJ614" i="9"/>
  <c r="AI614" i="9"/>
  <c r="AK613" i="9"/>
  <c r="AJ613" i="9"/>
  <c r="AI613" i="9"/>
  <c r="AK612" i="9"/>
  <c r="AJ612" i="9"/>
  <c r="AI612" i="9"/>
  <c r="AK611" i="9"/>
  <c r="AJ611" i="9"/>
  <c r="AI611" i="9"/>
  <c r="AK610" i="9"/>
  <c r="AJ610" i="9"/>
  <c r="AI610" i="9"/>
  <c r="AK609" i="9"/>
  <c r="AJ609" i="9"/>
  <c r="AI609" i="9"/>
  <c r="AK608" i="9"/>
  <c r="AJ608" i="9"/>
  <c r="AI608" i="9"/>
  <c r="AK607" i="9"/>
  <c r="AJ607" i="9"/>
  <c r="AI607" i="9"/>
  <c r="AK606" i="9"/>
  <c r="AJ606" i="9"/>
  <c r="AI606" i="9"/>
  <c r="AK605" i="9"/>
  <c r="AJ605" i="9"/>
  <c r="AI605" i="9"/>
  <c r="AK604" i="9"/>
  <c r="AJ604" i="9"/>
  <c r="AI604" i="9"/>
  <c r="AK603" i="9"/>
  <c r="AJ603" i="9"/>
  <c r="AI603" i="9"/>
  <c r="AK602" i="9"/>
  <c r="AJ602" i="9"/>
  <c r="AI602" i="9"/>
  <c r="AK601" i="9"/>
  <c r="AJ601" i="9"/>
  <c r="AI601" i="9"/>
  <c r="AK600" i="9"/>
  <c r="AJ600" i="9"/>
  <c r="AI600" i="9"/>
  <c r="AK599" i="9"/>
  <c r="AJ599" i="9"/>
  <c r="AI599" i="9"/>
  <c r="AK598" i="9"/>
  <c r="AJ598" i="9"/>
  <c r="AI598" i="9"/>
  <c r="AK597" i="9"/>
  <c r="AJ597" i="9"/>
  <c r="AI597" i="9"/>
  <c r="AK596" i="9"/>
  <c r="AJ596" i="9"/>
  <c r="AI596" i="9"/>
  <c r="AK595" i="9"/>
  <c r="AJ595" i="9"/>
  <c r="AI595" i="9"/>
  <c r="AK594" i="9"/>
  <c r="AJ594" i="9"/>
  <c r="AI594" i="9"/>
  <c r="AK593" i="9"/>
  <c r="AJ593" i="9"/>
  <c r="AI593" i="9"/>
  <c r="AK592" i="9"/>
  <c r="AJ592" i="9"/>
  <c r="AI592" i="9"/>
  <c r="AK591" i="9"/>
  <c r="AJ591" i="9"/>
  <c r="AI591" i="9"/>
  <c r="AK590" i="9"/>
  <c r="AJ590" i="9"/>
  <c r="AI590" i="9"/>
  <c r="AK589" i="9"/>
  <c r="AJ589" i="9"/>
  <c r="AI589" i="9"/>
  <c r="AK588" i="9"/>
  <c r="AJ588" i="9"/>
  <c r="AI588" i="9"/>
  <c r="AK587" i="9"/>
  <c r="AJ587" i="9"/>
  <c r="AI587" i="9"/>
  <c r="AK586" i="9"/>
  <c r="AJ586" i="9"/>
  <c r="AI586" i="9"/>
  <c r="AK585" i="9"/>
  <c r="AJ585" i="9"/>
  <c r="AI585" i="9"/>
  <c r="AK584" i="9"/>
  <c r="AJ584" i="9"/>
  <c r="AI584" i="9"/>
  <c r="AK583" i="9"/>
  <c r="AJ583" i="9"/>
  <c r="AI583" i="9"/>
  <c r="AK582" i="9"/>
  <c r="AJ582" i="9"/>
  <c r="AI582" i="9"/>
  <c r="AK581" i="9"/>
  <c r="AJ581" i="9"/>
  <c r="AI581" i="9"/>
  <c r="AK580" i="9"/>
  <c r="AJ580" i="9"/>
  <c r="AI580" i="9"/>
  <c r="AK579" i="9"/>
  <c r="AJ579" i="9"/>
  <c r="AI579" i="9"/>
  <c r="AK578" i="9"/>
  <c r="AJ578" i="9"/>
  <c r="AI578" i="9"/>
  <c r="AK577" i="9"/>
  <c r="AJ577" i="9"/>
  <c r="AI577" i="9"/>
  <c r="AK576" i="9"/>
  <c r="AJ576" i="9"/>
  <c r="AI576" i="9"/>
  <c r="AK575" i="9"/>
  <c r="AJ575" i="9"/>
  <c r="AI575" i="9"/>
  <c r="AK574" i="9"/>
  <c r="AJ574" i="9"/>
  <c r="AI574" i="9"/>
  <c r="AK573" i="9"/>
  <c r="AJ573" i="9"/>
  <c r="AI573" i="9"/>
  <c r="AK572" i="9"/>
  <c r="AJ572" i="9"/>
  <c r="AI572" i="9"/>
  <c r="AK571" i="9"/>
  <c r="AJ571" i="9"/>
  <c r="AI571" i="9"/>
  <c r="AK570" i="9"/>
  <c r="AJ570" i="9"/>
  <c r="AI570" i="9"/>
  <c r="AK569" i="9"/>
  <c r="AJ569" i="9"/>
  <c r="AI569" i="9"/>
  <c r="AK568" i="9"/>
  <c r="AJ568" i="9"/>
  <c r="AI568" i="9"/>
  <c r="AK567" i="9"/>
  <c r="AJ567" i="9"/>
  <c r="AI567" i="9"/>
  <c r="AK566" i="9"/>
  <c r="AJ566" i="9"/>
  <c r="AI566" i="9"/>
  <c r="AK565" i="9"/>
  <c r="AJ565" i="9"/>
  <c r="AI565" i="9"/>
  <c r="AK564" i="9"/>
  <c r="AJ564" i="9"/>
  <c r="AI564" i="9"/>
  <c r="AK563" i="9"/>
  <c r="AJ563" i="9"/>
  <c r="AI563" i="9"/>
  <c r="AK562" i="9"/>
  <c r="AJ562" i="9"/>
  <c r="AI562" i="9"/>
  <c r="AK561" i="9"/>
  <c r="AJ561" i="9"/>
  <c r="AI561" i="9"/>
  <c r="AK560" i="9"/>
  <c r="AJ560" i="9"/>
  <c r="AI560" i="9"/>
  <c r="AK559" i="9"/>
  <c r="AJ559" i="9"/>
  <c r="AI559" i="9"/>
  <c r="AK558" i="9"/>
  <c r="AJ558" i="9"/>
  <c r="AI558" i="9"/>
  <c r="AK557" i="9"/>
  <c r="AJ557" i="9"/>
  <c r="AI557" i="9"/>
  <c r="AK556" i="9"/>
  <c r="AJ556" i="9"/>
  <c r="AI556" i="9"/>
  <c r="AK555" i="9"/>
  <c r="AJ555" i="9"/>
  <c r="AI555" i="9"/>
  <c r="AK554" i="9"/>
  <c r="AJ554" i="9"/>
  <c r="AI554" i="9"/>
  <c r="AK553" i="9"/>
  <c r="AJ553" i="9"/>
  <c r="AI553" i="9"/>
  <c r="AK552" i="9"/>
  <c r="AJ552" i="9"/>
  <c r="AI552" i="9"/>
  <c r="AK551" i="9"/>
  <c r="AJ551" i="9"/>
  <c r="AI551" i="9"/>
  <c r="AK550" i="9"/>
  <c r="AJ550" i="9"/>
  <c r="AI550" i="9"/>
  <c r="AK549" i="9"/>
  <c r="AJ549" i="9"/>
  <c r="AI549" i="9"/>
  <c r="AK548" i="9"/>
  <c r="AJ548" i="9"/>
  <c r="AI548" i="9"/>
  <c r="AK547" i="9"/>
  <c r="AJ547" i="9"/>
  <c r="AI547" i="9"/>
  <c r="AK546" i="9"/>
  <c r="AJ546" i="9"/>
  <c r="AI546" i="9"/>
  <c r="AK545" i="9"/>
  <c r="AJ545" i="9"/>
  <c r="AI545" i="9"/>
  <c r="AK544" i="9"/>
  <c r="AJ544" i="9"/>
  <c r="AI544" i="9"/>
  <c r="AK543" i="9"/>
  <c r="AJ543" i="9"/>
  <c r="AI543" i="9"/>
  <c r="AK542" i="9"/>
  <c r="AJ542" i="9"/>
  <c r="AI542" i="9"/>
  <c r="AK541" i="9"/>
  <c r="AJ541" i="9"/>
  <c r="AI541" i="9"/>
  <c r="AK540" i="9"/>
  <c r="AJ540" i="9"/>
  <c r="AI540" i="9"/>
  <c r="AK539" i="9"/>
  <c r="AJ539" i="9"/>
  <c r="AI539" i="9"/>
  <c r="AK538" i="9"/>
  <c r="AJ538" i="9"/>
  <c r="AI538" i="9"/>
  <c r="AK537" i="9"/>
  <c r="AJ537" i="9"/>
  <c r="AI537" i="9"/>
  <c r="AK536" i="9"/>
  <c r="AJ536" i="9"/>
  <c r="AI536" i="9"/>
  <c r="AK535" i="9"/>
  <c r="AJ535" i="9"/>
  <c r="AI535" i="9"/>
  <c r="AK534" i="9"/>
  <c r="AJ534" i="9"/>
  <c r="AI534" i="9"/>
  <c r="AK533" i="9"/>
  <c r="AJ533" i="9"/>
  <c r="AI533" i="9"/>
  <c r="AK532" i="9"/>
  <c r="AJ532" i="9"/>
  <c r="AI532" i="9"/>
  <c r="AK531" i="9"/>
  <c r="AJ531" i="9"/>
  <c r="AI531" i="9"/>
  <c r="AK530" i="9"/>
  <c r="AJ530" i="9"/>
  <c r="AI530" i="9"/>
  <c r="AK529" i="9"/>
  <c r="AJ529" i="9"/>
  <c r="AI529" i="9"/>
  <c r="AK528" i="9"/>
  <c r="AJ528" i="9"/>
  <c r="AI528" i="9"/>
  <c r="AK527" i="9"/>
  <c r="AJ527" i="9"/>
  <c r="AI527" i="9"/>
  <c r="AK526" i="9"/>
  <c r="AJ526" i="9"/>
  <c r="AI526" i="9"/>
  <c r="AK525" i="9"/>
  <c r="AJ525" i="9"/>
  <c r="AI525" i="9"/>
  <c r="AK524" i="9"/>
  <c r="AJ524" i="9"/>
  <c r="AI524" i="9"/>
  <c r="AK523" i="9"/>
  <c r="AJ523" i="9"/>
  <c r="AI523" i="9"/>
  <c r="AK522" i="9"/>
  <c r="AJ522" i="9"/>
  <c r="AI522" i="9"/>
  <c r="AK521" i="9"/>
  <c r="AJ521" i="9"/>
  <c r="AI521" i="9"/>
  <c r="AK520" i="9"/>
  <c r="AJ520" i="9"/>
  <c r="AI520" i="9"/>
  <c r="AK519" i="9"/>
  <c r="AJ519" i="9"/>
  <c r="AI519" i="9"/>
  <c r="AK518" i="9"/>
  <c r="AJ518" i="9"/>
  <c r="AI518" i="9"/>
  <c r="AK517" i="9"/>
  <c r="AJ517" i="9"/>
  <c r="AI517" i="9"/>
  <c r="AK516" i="9"/>
  <c r="AJ516" i="9"/>
  <c r="AI516" i="9"/>
  <c r="AK515" i="9"/>
  <c r="AJ515" i="9"/>
  <c r="AI515" i="9"/>
  <c r="AK514" i="9"/>
  <c r="AJ514" i="9"/>
  <c r="AI514" i="9"/>
  <c r="AK513" i="9"/>
  <c r="AJ513" i="9"/>
  <c r="AI513" i="9"/>
  <c r="AK512" i="9"/>
  <c r="AJ512" i="9"/>
  <c r="AI512" i="9"/>
  <c r="AK511" i="9"/>
  <c r="AJ511" i="9"/>
  <c r="AI511" i="9"/>
  <c r="AK510" i="9"/>
  <c r="AJ510" i="9"/>
  <c r="AI510" i="9"/>
  <c r="AK509" i="9"/>
  <c r="AJ509" i="9"/>
  <c r="AI509" i="9"/>
  <c r="AK508" i="9"/>
  <c r="AJ508" i="9"/>
  <c r="AI508" i="9"/>
  <c r="AK507" i="9"/>
  <c r="AJ507" i="9"/>
  <c r="AI507" i="9"/>
  <c r="AK506" i="9"/>
  <c r="AJ506" i="9"/>
  <c r="AI506" i="9"/>
  <c r="AK505" i="9"/>
  <c r="AJ505" i="9"/>
  <c r="AI505" i="9"/>
  <c r="AK504" i="9"/>
  <c r="AJ504" i="9"/>
  <c r="AI504" i="9"/>
  <c r="AK503" i="9"/>
  <c r="AJ503" i="9"/>
  <c r="AI503" i="9"/>
  <c r="AK502" i="9"/>
  <c r="AJ502" i="9"/>
  <c r="AI502" i="9"/>
  <c r="AK501" i="9"/>
  <c r="AJ501" i="9"/>
  <c r="AI501" i="9"/>
  <c r="AK500" i="9"/>
  <c r="AJ500" i="9"/>
  <c r="AI500" i="9"/>
  <c r="AK499" i="9"/>
  <c r="AJ499" i="9"/>
  <c r="AI499" i="9"/>
  <c r="AK498" i="9"/>
  <c r="AJ498" i="9"/>
  <c r="AI498" i="9"/>
  <c r="AK497" i="9"/>
  <c r="AJ497" i="9"/>
  <c r="AI497" i="9"/>
  <c r="AK496" i="9"/>
  <c r="AJ496" i="9"/>
  <c r="AI496" i="9"/>
  <c r="AK495" i="9"/>
  <c r="AJ495" i="9"/>
  <c r="AI495" i="9"/>
  <c r="AK494" i="9"/>
  <c r="AJ494" i="9"/>
  <c r="AI494" i="9"/>
  <c r="AK493" i="9"/>
  <c r="AJ493" i="9"/>
  <c r="AI493" i="9"/>
  <c r="AK492" i="9"/>
  <c r="AJ492" i="9"/>
  <c r="AI492" i="9"/>
  <c r="AK491" i="9"/>
  <c r="AJ491" i="9"/>
  <c r="AI491" i="9"/>
  <c r="AK490" i="9"/>
  <c r="AJ490" i="9"/>
  <c r="AI490" i="9"/>
  <c r="AK489" i="9"/>
  <c r="AJ489" i="9"/>
  <c r="AI489" i="9"/>
  <c r="AK488" i="9"/>
  <c r="AJ488" i="9"/>
  <c r="AI488" i="9"/>
  <c r="AK487" i="9"/>
  <c r="AJ487" i="9"/>
  <c r="AI487" i="9"/>
  <c r="AK486" i="9"/>
  <c r="AJ486" i="9"/>
  <c r="AI486" i="9"/>
  <c r="AK485" i="9"/>
  <c r="AJ485" i="9"/>
  <c r="AI485" i="9"/>
  <c r="AK484" i="9"/>
  <c r="AJ484" i="9"/>
  <c r="AI484" i="9"/>
  <c r="AK483" i="9"/>
  <c r="AJ483" i="9"/>
  <c r="AI483" i="9"/>
  <c r="AK482" i="9"/>
  <c r="AJ482" i="9"/>
  <c r="AI482" i="9"/>
  <c r="AK481" i="9"/>
  <c r="AJ481" i="9"/>
  <c r="AI481" i="9"/>
  <c r="AK480" i="9"/>
  <c r="AJ480" i="9"/>
  <c r="AI480" i="9"/>
  <c r="AK479" i="9"/>
  <c r="AJ479" i="9"/>
  <c r="AI479" i="9"/>
  <c r="AK478" i="9"/>
  <c r="AJ478" i="9"/>
  <c r="AI478" i="9"/>
  <c r="AK477" i="9"/>
  <c r="AJ477" i="9"/>
  <c r="AI477" i="9"/>
  <c r="AK476" i="9"/>
  <c r="AJ476" i="9"/>
  <c r="AI476" i="9"/>
  <c r="AK475" i="9"/>
  <c r="AJ475" i="9"/>
  <c r="AI475" i="9"/>
  <c r="AK474" i="9"/>
  <c r="AJ474" i="9"/>
  <c r="AI474" i="9"/>
  <c r="AK473" i="9"/>
  <c r="AJ473" i="9"/>
  <c r="AI473" i="9"/>
  <c r="AK472" i="9"/>
  <c r="AJ472" i="9"/>
  <c r="AI472" i="9"/>
  <c r="AK471" i="9"/>
  <c r="AJ471" i="9"/>
  <c r="AI471" i="9"/>
  <c r="AK470" i="9"/>
  <c r="AJ470" i="9"/>
  <c r="AI470" i="9"/>
  <c r="AK469" i="9"/>
  <c r="AJ469" i="9"/>
  <c r="AI469" i="9"/>
  <c r="AK468" i="9"/>
  <c r="AJ468" i="9"/>
  <c r="AI468" i="9"/>
  <c r="AK467" i="9"/>
  <c r="AJ467" i="9"/>
  <c r="AI467" i="9"/>
  <c r="AK466" i="9"/>
  <c r="AJ466" i="9"/>
  <c r="AI466" i="9"/>
  <c r="AK465" i="9"/>
  <c r="AJ465" i="9"/>
  <c r="AI465" i="9"/>
  <c r="AK464" i="9"/>
  <c r="AJ464" i="9"/>
  <c r="AI464" i="9"/>
  <c r="AK463" i="9"/>
  <c r="AJ463" i="9"/>
  <c r="AI463" i="9"/>
  <c r="AK462" i="9"/>
  <c r="AJ462" i="9"/>
  <c r="AI462" i="9"/>
  <c r="AK461" i="9"/>
  <c r="AJ461" i="9"/>
  <c r="AI461" i="9"/>
  <c r="AK460" i="9"/>
  <c r="AJ460" i="9"/>
  <c r="AI460" i="9"/>
  <c r="AK459" i="9"/>
  <c r="AJ459" i="9"/>
  <c r="AI459" i="9"/>
  <c r="AK458" i="9"/>
  <c r="AJ458" i="9"/>
  <c r="AI458" i="9"/>
  <c r="AK457" i="9"/>
  <c r="AJ457" i="9"/>
  <c r="AI457" i="9"/>
  <c r="AK456" i="9"/>
  <c r="AJ456" i="9"/>
  <c r="AI456" i="9"/>
  <c r="AK455" i="9"/>
  <c r="AJ455" i="9"/>
  <c r="AI455" i="9"/>
  <c r="AK454" i="9"/>
  <c r="AJ454" i="9"/>
  <c r="AI454" i="9"/>
  <c r="AK453" i="9"/>
  <c r="AJ453" i="9"/>
  <c r="AI453" i="9"/>
  <c r="AK452" i="9"/>
  <c r="AJ452" i="9"/>
  <c r="AI452" i="9"/>
  <c r="AK451" i="9"/>
  <c r="AJ451" i="9"/>
  <c r="AI451" i="9"/>
  <c r="AK450" i="9"/>
  <c r="AJ450" i="9"/>
  <c r="AI450" i="9"/>
  <c r="AK449" i="9"/>
  <c r="AJ449" i="9"/>
  <c r="AI449" i="9"/>
  <c r="AK448" i="9"/>
  <c r="AJ448" i="9"/>
  <c r="AI448" i="9"/>
  <c r="AK447" i="9"/>
  <c r="AJ447" i="9"/>
  <c r="AI447" i="9"/>
  <c r="AK446" i="9"/>
  <c r="AJ446" i="9"/>
  <c r="AI446" i="9"/>
  <c r="AK445" i="9"/>
  <c r="AJ445" i="9"/>
  <c r="AI445" i="9"/>
  <c r="AK444" i="9"/>
  <c r="AJ444" i="9"/>
  <c r="AI444" i="9"/>
  <c r="AK443" i="9"/>
  <c r="AJ443" i="9"/>
  <c r="AI443" i="9"/>
  <c r="AK442" i="9"/>
  <c r="AJ442" i="9"/>
  <c r="AI442" i="9"/>
  <c r="AK441" i="9"/>
  <c r="AJ441" i="9"/>
  <c r="AI441" i="9"/>
  <c r="AK440" i="9"/>
  <c r="AJ440" i="9"/>
  <c r="AI440" i="9"/>
  <c r="AK439" i="9"/>
  <c r="AJ439" i="9"/>
  <c r="AI439" i="9"/>
  <c r="AK438" i="9"/>
  <c r="AJ438" i="9"/>
  <c r="AI438" i="9"/>
  <c r="AK437" i="9"/>
  <c r="AJ437" i="9"/>
  <c r="AI437" i="9"/>
  <c r="AK436" i="9"/>
  <c r="AJ436" i="9"/>
  <c r="AI436" i="9"/>
  <c r="AK435" i="9"/>
  <c r="AJ435" i="9"/>
  <c r="AI435" i="9"/>
  <c r="AK434" i="9"/>
  <c r="AJ434" i="9"/>
  <c r="AI434" i="9"/>
  <c r="AK433" i="9"/>
  <c r="AJ433" i="9"/>
  <c r="AI433" i="9"/>
  <c r="AK432" i="9"/>
  <c r="AJ432" i="9"/>
  <c r="AI432" i="9"/>
  <c r="AK431" i="9"/>
  <c r="AJ431" i="9"/>
  <c r="AI431" i="9"/>
  <c r="AK430" i="9"/>
  <c r="AJ430" i="9"/>
  <c r="AI430" i="9"/>
  <c r="AK429" i="9"/>
  <c r="AJ429" i="9"/>
  <c r="AI429" i="9"/>
  <c r="AK428" i="9"/>
  <c r="AJ428" i="9"/>
  <c r="AI428" i="9"/>
  <c r="AK427" i="9"/>
  <c r="AJ427" i="9"/>
  <c r="AI427" i="9"/>
  <c r="AK426" i="9"/>
  <c r="AJ426" i="9"/>
  <c r="AI426" i="9"/>
  <c r="AK425" i="9"/>
  <c r="AJ425" i="9"/>
  <c r="AI425" i="9"/>
  <c r="AK424" i="9"/>
  <c r="AJ424" i="9"/>
  <c r="AI424" i="9"/>
  <c r="AK423" i="9"/>
  <c r="AJ423" i="9"/>
  <c r="AI423" i="9"/>
  <c r="AK422" i="9"/>
  <c r="AJ422" i="9"/>
  <c r="AI422" i="9"/>
  <c r="AK421" i="9"/>
  <c r="AJ421" i="9"/>
  <c r="AI421" i="9"/>
  <c r="AK420" i="9"/>
  <c r="AJ420" i="9"/>
  <c r="AI420" i="9"/>
  <c r="AK419" i="9"/>
  <c r="AJ419" i="9"/>
  <c r="AI419" i="9"/>
  <c r="AK418" i="9"/>
  <c r="AJ418" i="9"/>
  <c r="AI418" i="9"/>
  <c r="AK417" i="9"/>
  <c r="AJ417" i="9"/>
  <c r="AI417" i="9"/>
  <c r="AK416" i="9"/>
  <c r="AJ416" i="9"/>
  <c r="AI416" i="9"/>
  <c r="AK415" i="9"/>
  <c r="AJ415" i="9"/>
  <c r="AI415" i="9"/>
  <c r="AK414" i="9"/>
  <c r="AI414" i="9"/>
  <c r="AJ414" i="9" s="1"/>
  <c r="AK413" i="9"/>
  <c r="AI413" i="9"/>
  <c r="AJ413" i="9" s="1"/>
  <c r="AK412" i="9"/>
  <c r="AI412" i="9"/>
  <c r="AJ412" i="9" s="1"/>
  <c r="AK411" i="9"/>
  <c r="AI411" i="9"/>
  <c r="AJ411" i="9" s="1"/>
  <c r="AK410" i="9"/>
  <c r="AI410" i="9"/>
  <c r="AJ410" i="9" s="1"/>
  <c r="AK409" i="9"/>
  <c r="AI409" i="9"/>
  <c r="AJ409" i="9" s="1"/>
  <c r="AK408" i="9"/>
  <c r="AI408" i="9"/>
  <c r="AJ408" i="9" s="1"/>
  <c r="AK407" i="9"/>
  <c r="AI407" i="9"/>
  <c r="AJ407" i="9" s="1"/>
  <c r="AK406" i="9"/>
  <c r="AI406" i="9"/>
  <c r="AJ406" i="9" s="1"/>
  <c r="AK405" i="9"/>
  <c r="AI405" i="9"/>
  <c r="AJ405" i="9" s="1"/>
  <c r="AK404" i="9"/>
  <c r="AI404" i="9"/>
  <c r="AJ404" i="9" s="1"/>
  <c r="AK403" i="9"/>
  <c r="AI403" i="9"/>
  <c r="AJ403" i="9" s="1"/>
  <c r="AK402" i="9"/>
  <c r="AI402" i="9"/>
  <c r="AJ402" i="9" s="1"/>
  <c r="AK401" i="9"/>
  <c r="AI401" i="9"/>
  <c r="AJ401" i="9" s="1"/>
  <c r="AK400" i="9"/>
  <c r="AI400" i="9"/>
  <c r="AJ400" i="9" s="1"/>
  <c r="AK399" i="9"/>
  <c r="AI399" i="9"/>
  <c r="AJ399" i="9" s="1"/>
  <c r="AK398" i="9"/>
  <c r="AI398" i="9"/>
  <c r="AJ398" i="9" s="1"/>
  <c r="AK397" i="9"/>
  <c r="AI397" i="9"/>
  <c r="AJ397" i="9" s="1"/>
  <c r="AK396" i="9"/>
  <c r="AI396" i="9"/>
  <c r="AJ396" i="9" s="1"/>
  <c r="AK395" i="9"/>
  <c r="AI395" i="9"/>
  <c r="AJ395" i="9" s="1"/>
  <c r="AK394" i="9"/>
  <c r="AI394" i="9"/>
  <c r="AJ394" i="9" s="1"/>
  <c r="AK393" i="9"/>
  <c r="AI393" i="9"/>
  <c r="AJ393" i="9" s="1"/>
  <c r="AK392" i="9"/>
  <c r="AI392" i="9"/>
  <c r="AJ392" i="9" s="1"/>
  <c r="AK391" i="9"/>
  <c r="AI391" i="9"/>
  <c r="AJ391" i="9" s="1"/>
  <c r="AK390" i="9"/>
  <c r="AI390" i="9"/>
  <c r="AJ390" i="9" s="1"/>
  <c r="AK389" i="9"/>
  <c r="AI389" i="9"/>
  <c r="AJ389" i="9" s="1"/>
  <c r="AK388" i="9"/>
  <c r="AI388" i="9"/>
  <c r="AJ388" i="9" s="1"/>
  <c r="AK387" i="9"/>
  <c r="AI387" i="9"/>
  <c r="AJ387" i="9" s="1"/>
  <c r="AK386" i="9"/>
  <c r="AI386" i="9"/>
  <c r="AJ386" i="9" s="1"/>
  <c r="AK385" i="9"/>
  <c r="AI385" i="9"/>
  <c r="AJ385" i="9" s="1"/>
  <c r="AK384" i="9"/>
  <c r="AI384" i="9"/>
  <c r="AJ384" i="9" s="1"/>
  <c r="AK383" i="9"/>
  <c r="AI383" i="9"/>
  <c r="AJ383" i="9" s="1"/>
  <c r="AK382" i="9"/>
  <c r="AI382" i="9"/>
  <c r="AJ382" i="9" s="1"/>
  <c r="AK381" i="9"/>
  <c r="AI381" i="9"/>
  <c r="AJ381" i="9" s="1"/>
  <c r="AK380" i="9"/>
  <c r="AI380" i="9"/>
  <c r="AJ380" i="9" s="1"/>
  <c r="AK379" i="9"/>
  <c r="AI379" i="9"/>
  <c r="AJ379" i="9" s="1"/>
  <c r="AK378" i="9"/>
  <c r="AI378" i="9"/>
  <c r="AJ378" i="9" s="1"/>
  <c r="AK377" i="9"/>
  <c r="AI377" i="9"/>
  <c r="AJ377" i="9" s="1"/>
  <c r="AK376" i="9"/>
  <c r="AI376" i="9"/>
  <c r="AJ376" i="9" s="1"/>
  <c r="AK375" i="9"/>
  <c r="AI375" i="9"/>
  <c r="AJ375" i="9" s="1"/>
  <c r="AK374" i="9"/>
  <c r="AI374" i="9"/>
  <c r="AJ374" i="9" s="1"/>
  <c r="AK373" i="9"/>
  <c r="AI373" i="9"/>
  <c r="AJ373" i="9" s="1"/>
  <c r="AK372" i="9"/>
  <c r="AI372" i="9"/>
  <c r="AJ372" i="9" s="1"/>
  <c r="AK371" i="9"/>
  <c r="AI371" i="9"/>
  <c r="AJ371" i="9" s="1"/>
  <c r="AK370" i="9"/>
  <c r="AI370" i="9"/>
  <c r="AJ370" i="9" s="1"/>
  <c r="AK369" i="9"/>
  <c r="AI369" i="9"/>
  <c r="AJ369" i="9" s="1"/>
  <c r="AK368" i="9"/>
  <c r="AI368" i="9"/>
  <c r="AJ368" i="9" s="1"/>
  <c r="AK367" i="9"/>
  <c r="AI367" i="9"/>
  <c r="AJ367" i="9" s="1"/>
  <c r="AK366" i="9"/>
  <c r="AI366" i="9"/>
  <c r="AJ366" i="9" s="1"/>
  <c r="AK365" i="9"/>
  <c r="AI365" i="9"/>
  <c r="AJ365" i="9" s="1"/>
  <c r="AK364" i="9"/>
  <c r="AI364" i="9"/>
  <c r="AJ364" i="9" s="1"/>
  <c r="AK363" i="9"/>
  <c r="AI363" i="9"/>
  <c r="AJ363" i="9" s="1"/>
  <c r="AK362" i="9"/>
  <c r="AI362" i="9"/>
  <c r="AJ362" i="9" s="1"/>
  <c r="AK361" i="9"/>
  <c r="AI361" i="9"/>
  <c r="AJ361" i="9" s="1"/>
  <c r="AK360" i="9"/>
  <c r="AI360" i="9"/>
  <c r="AJ360" i="9" s="1"/>
  <c r="AK359" i="9"/>
  <c r="AI359" i="9"/>
  <c r="AJ359" i="9" s="1"/>
  <c r="AK358" i="9"/>
  <c r="AI358" i="9"/>
  <c r="AJ358" i="9" s="1"/>
  <c r="AK357" i="9"/>
  <c r="AI357" i="9"/>
  <c r="AJ357" i="9" s="1"/>
  <c r="AK356" i="9"/>
  <c r="AI356" i="9"/>
  <c r="AJ356" i="9" s="1"/>
  <c r="AK355" i="9"/>
  <c r="AI355" i="9"/>
  <c r="AJ355" i="9" s="1"/>
  <c r="AK354" i="9"/>
  <c r="AI354" i="9"/>
  <c r="AJ354" i="9" s="1"/>
  <c r="AK353" i="9"/>
  <c r="AI353" i="9"/>
  <c r="AJ353" i="9" s="1"/>
  <c r="AK352" i="9"/>
  <c r="AI352" i="9"/>
  <c r="AJ352" i="9" s="1"/>
  <c r="AK351" i="9"/>
  <c r="AI351" i="9"/>
  <c r="AJ351" i="9" s="1"/>
  <c r="AK350" i="9"/>
  <c r="AI350" i="9"/>
  <c r="AJ350" i="9" s="1"/>
  <c r="AK349" i="9"/>
  <c r="AI349" i="9"/>
  <c r="AJ349" i="9" s="1"/>
  <c r="AK348" i="9"/>
  <c r="AI348" i="9"/>
  <c r="AJ348" i="9" s="1"/>
  <c r="AK347" i="9"/>
  <c r="AI347" i="9"/>
  <c r="AJ347" i="9" s="1"/>
  <c r="AK346" i="9"/>
  <c r="AI346" i="9"/>
  <c r="AJ346" i="9" s="1"/>
  <c r="AK345" i="9"/>
  <c r="AI345" i="9"/>
  <c r="AJ345" i="9" s="1"/>
  <c r="AK344" i="9"/>
  <c r="AI344" i="9"/>
  <c r="AJ344" i="9" s="1"/>
  <c r="AK343" i="9"/>
  <c r="AI343" i="9"/>
  <c r="AJ343" i="9" s="1"/>
  <c r="AK342" i="9"/>
  <c r="AI342" i="9"/>
  <c r="AJ342" i="9" s="1"/>
  <c r="AK341" i="9"/>
  <c r="AI341" i="9"/>
  <c r="AJ341" i="9" s="1"/>
  <c r="AK340" i="9"/>
  <c r="AI340" i="9"/>
  <c r="AJ340" i="9" s="1"/>
  <c r="AK339" i="9"/>
  <c r="AI339" i="9"/>
  <c r="AJ339" i="9" s="1"/>
  <c r="AK338" i="9"/>
  <c r="AI338" i="9"/>
  <c r="AJ338" i="9" s="1"/>
  <c r="AK337" i="9"/>
  <c r="AI337" i="9"/>
  <c r="AJ337" i="9" s="1"/>
  <c r="AK336" i="9"/>
  <c r="AI336" i="9"/>
  <c r="AJ336" i="9" s="1"/>
  <c r="AK335" i="9"/>
  <c r="AI335" i="9"/>
  <c r="AJ335" i="9" s="1"/>
  <c r="AK334" i="9"/>
  <c r="AI334" i="9"/>
  <c r="AJ334" i="9" s="1"/>
  <c r="AK333" i="9"/>
  <c r="AI333" i="9"/>
  <c r="AJ333" i="9" s="1"/>
  <c r="AK332" i="9"/>
  <c r="AI332" i="9"/>
  <c r="AJ332" i="9" s="1"/>
  <c r="AK331" i="9"/>
  <c r="AI331" i="9"/>
  <c r="AJ331" i="9" s="1"/>
  <c r="AK330" i="9"/>
  <c r="AI330" i="9"/>
  <c r="AJ330" i="9" s="1"/>
  <c r="AK329" i="9"/>
  <c r="AI329" i="9"/>
  <c r="AJ329" i="9" s="1"/>
  <c r="AK328" i="9"/>
  <c r="AI328" i="9"/>
  <c r="AJ328" i="9" s="1"/>
  <c r="AK327" i="9"/>
  <c r="AI327" i="9"/>
  <c r="AJ327" i="9" s="1"/>
  <c r="AK326" i="9"/>
  <c r="AI326" i="9"/>
  <c r="AJ326" i="9" s="1"/>
  <c r="AK325" i="9"/>
  <c r="AI325" i="9"/>
  <c r="AJ325" i="9" s="1"/>
  <c r="AK324" i="9"/>
  <c r="AI324" i="9"/>
  <c r="AJ324" i="9" s="1"/>
  <c r="AK323" i="9"/>
  <c r="AI323" i="9"/>
  <c r="AJ323" i="9" s="1"/>
  <c r="AK322" i="9"/>
  <c r="AI322" i="9"/>
  <c r="AJ322" i="9" s="1"/>
  <c r="AK321" i="9"/>
  <c r="AI321" i="9"/>
  <c r="AJ321" i="9" s="1"/>
  <c r="AK320" i="9"/>
  <c r="AI320" i="9"/>
  <c r="AJ320" i="9" s="1"/>
  <c r="AK319" i="9"/>
  <c r="AI319" i="9"/>
  <c r="AJ319" i="9" s="1"/>
  <c r="AK318" i="9"/>
  <c r="AJ318" i="9"/>
  <c r="AI318" i="9"/>
  <c r="AK317" i="9"/>
  <c r="AI317" i="9"/>
  <c r="AJ317" i="9" s="1"/>
  <c r="AK316" i="9"/>
  <c r="AI316" i="9"/>
  <c r="AJ316" i="9" s="1"/>
  <c r="AK315" i="9"/>
  <c r="AI315" i="9"/>
  <c r="AJ315" i="9" s="1"/>
  <c r="AK314" i="9"/>
  <c r="AI314" i="9"/>
  <c r="AJ314" i="9" s="1"/>
  <c r="AK313" i="9"/>
  <c r="AI313" i="9"/>
  <c r="AJ313" i="9" s="1"/>
  <c r="AK312" i="9"/>
  <c r="AI312" i="9"/>
  <c r="AJ312" i="9" s="1"/>
  <c r="AK311" i="9"/>
  <c r="AI311" i="9"/>
  <c r="AJ311" i="9" s="1"/>
  <c r="AK310" i="9"/>
  <c r="AI310" i="9"/>
  <c r="AJ310" i="9" s="1"/>
  <c r="AK309" i="9"/>
  <c r="AI309" i="9"/>
  <c r="AJ309" i="9" s="1"/>
  <c r="AK308" i="9"/>
  <c r="AI308" i="9"/>
  <c r="AJ308" i="9" s="1"/>
  <c r="AK307" i="9"/>
  <c r="AI307" i="9"/>
  <c r="AJ307" i="9" s="1"/>
  <c r="AK306" i="9"/>
  <c r="AI306" i="9"/>
  <c r="AJ306" i="9" s="1"/>
  <c r="AK305" i="9"/>
  <c r="AI305" i="9"/>
  <c r="AJ305" i="9" s="1"/>
  <c r="AK304" i="9"/>
  <c r="AI304" i="9"/>
  <c r="AJ304" i="9" s="1"/>
  <c r="AK303" i="9"/>
  <c r="AI303" i="9"/>
  <c r="AJ303" i="9" s="1"/>
  <c r="AK302" i="9"/>
  <c r="AI302" i="9"/>
  <c r="AJ302" i="9" s="1"/>
  <c r="AK301" i="9"/>
  <c r="AI301" i="9"/>
  <c r="AJ301" i="9" s="1"/>
  <c r="AK300" i="9"/>
  <c r="AI300" i="9"/>
  <c r="AJ300" i="9" s="1"/>
  <c r="AK299" i="9"/>
  <c r="AI299" i="9"/>
  <c r="AJ299" i="9" s="1"/>
  <c r="AK298" i="9"/>
  <c r="AI298" i="9"/>
  <c r="AJ298" i="9" s="1"/>
  <c r="AK297" i="9"/>
  <c r="AI297" i="9"/>
  <c r="AJ297" i="9" s="1"/>
  <c r="AK296" i="9"/>
  <c r="AI296" i="9"/>
  <c r="AJ296" i="9" s="1"/>
  <c r="AK295" i="9"/>
  <c r="AI295" i="9"/>
  <c r="AJ295" i="9" s="1"/>
  <c r="AK294" i="9"/>
  <c r="AI294" i="9"/>
  <c r="AJ294" i="9" s="1"/>
  <c r="AK293" i="9"/>
  <c r="AI293" i="9"/>
  <c r="AJ293" i="9" s="1"/>
  <c r="AK292" i="9"/>
  <c r="AI292" i="9"/>
  <c r="AJ292" i="9" s="1"/>
  <c r="AK291" i="9"/>
  <c r="AI291" i="9"/>
  <c r="AJ291" i="9" s="1"/>
  <c r="AK290" i="9"/>
  <c r="AI290" i="9"/>
  <c r="AJ290" i="9" s="1"/>
  <c r="AK289" i="9"/>
  <c r="AI289" i="9"/>
  <c r="AJ289" i="9" s="1"/>
  <c r="AK288" i="9"/>
  <c r="AI288" i="9"/>
  <c r="AJ288" i="9" s="1"/>
  <c r="AK287" i="9"/>
  <c r="AI287" i="9"/>
  <c r="AJ287" i="9" s="1"/>
  <c r="AK286" i="9"/>
  <c r="AI286" i="9"/>
  <c r="AJ286" i="9" s="1"/>
  <c r="AK285" i="9"/>
  <c r="AI285" i="9"/>
  <c r="AJ285" i="9" s="1"/>
  <c r="AK284" i="9"/>
  <c r="AI284" i="9"/>
  <c r="AJ284" i="9" s="1"/>
  <c r="AK283" i="9"/>
  <c r="AI283" i="9"/>
  <c r="AJ283" i="9" s="1"/>
  <c r="AK282" i="9"/>
  <c r="AI282" i="9"/>
  <c r="AJ282" i="9" s="1"/>
  <c r="AK281" i="9"/>
  <c r="AI281" i="9"/>
  <c r="AJ281" i="9" s="1"/>
  <c r="AK280" i="9"/>
  <c r="AI280" i="9"/>
  <c r="AJ280" i="9" s="1"/>
  <c r="AK279" i="9"/>
  <c r="AI279" i="9"/>
  <c r="AJ279" i="9" s="1"/>
  <c r="AK278" i="9"/>
  <c r="AI278" i="9"/>
  <c r="AJ278" i="9" s="1"/>
  <c r="AK277" i="9"/>
  <c r="AI277" i="9"/>
  <c r="AJ277" i="9" s="1"/>
  <c r="AK276" i="9"/>
  <c r="AI276" i="9"/>
  <c r="AJ276" i="9" s="1"/>
  <c r="AK275" i="9"/>
  <c r="AI275" i="9"/>
  <c r="AJ275" i="9" s="1"/>
  <c r="AK274" i="9"/>
  <c r="AI274" i="9"/>
  <c r="AJ274" i="9" s="1"/>
  <c r="AK273" i="9"/>
  <c r="AI273" i="9"/>
  <c r="AJ273" i="9" s="1"/>
  <c r="AK272" i="9"/>
  <c r="AI272" i="9"/>
  <c r="AJ272" i="9" s="1"/>
  <c r="AK271" i="9"/>
  <c r="AI271" i="9"/>
  <c r="AJ271" i="9" s="1"/>
  <c r="AK270" i="9"/>
  <c r="AI270" i="9"/>
  <c r="AJ270" i="9" s="1"/>
  <c r="AK269" i="9"/>
  <c r="AI269" i="9"/>
  <c r="AJ269" i="9" s="1"/>
  <c r="AK268" i="9"/>
  <c r="AI268" i="9"/>
  <c r="AJ268" i="9" s="1"/>
  <c r="AK267" i="9"/>
  <c r="AI267" i="9"/>
  <c r="AJ267" i="9" s="1"/>
  <c r="AK266" i="9"/>
  <c r="AI266" i="9"/>
  <c r="AJ266" i="9" s="1"/>
  <c r="AK265" i="9"/>
  <c r="AI265" i="9"/>
  <c r="AJ265" i="9" s="1"/>
  <c r="AK264" i="9"/>
  <c r="AI264" i="9"/>
  <c r="AJ264" i="9" s="1"/>
  <c r="AK263" i="9"/>
  <c r="AI263" i="9"/>
  <c r="AJ263" i="9" s="1"/>
  <c r="AK262" i="9"/>
  <c r="AI262" i="9"/>
  <c r="AJ262" i="9" s="1"/>
  <c r="AK261" i="9"/>
  <c r="AI261" i="9"/>
  <c r="AJ261" i="9" s="1"/>
  <c r="AK260" i="9"/>
  <c r="AI260" i="9"/>
  <c r="AJ260" i="9" s="1"/>
  <c r="AK259" i="9"/>
  <c r="AI259" i="9"/>
  <c r="AJ259" i="9" s="1"/>
  <c r="AK258" i="9"/>
  <c r="AI258" i="9"/>
  <c r="AJ258" i="9" s="1"/>
  <c r="AK257" i="9"/>
  <c r="AI257" i="9"/>
  <c r="AJ257" i="9" s="1"/>
  <c r="AK256" i="9"/>
  <c r="AI256" i="9"/>
  <c r="AJ256" i="9" s="1"/>
  <c r="AK255" i="9"/>
  <c r="AI255" i="9"/>
  <c r="AJ255" i="9" s="1"/>
  <c r="AK254" i="9"/>
  <c r="AI254" i="9"/>
  <c r="AJ254" i="9" s="1"/>
  <c r="AK253" i="9"/>
  <c r="AI253" i="9"/>
  <c r="AJ253" i="9" s="1"/>
  <c r="AK252" i="9"/>
  <c r="AI252" i="9"/>
  <c r="AJ252" i="9" s="1"/>
  <c r="AK251" i="9"/>
  <c r="AI251" i="9"/>
  <c r="AJ251" i="9" s="1"/>
  <c r="AK250" i="9"/>
  <c r="AI250" i="9"/>
  <c r="AJ250" i="9" s="1"/>
  <c r="AK249" i="9"/>
  <c r="AI249" i="9"/>
  <c r="AJ249" i="9" s="1"/>
  <c r="AK248" i="9"/>
  <c r="AI248" i="9"/>
  <c r="AJ248" i="9" s="1"/>
  <c r="AK247" i="9"/>
  <c r="AI247" i="9"/>
  <c r="AJ247" i="9" s="1"/>
  <c r="AK246" i="9"/>
  <c r="AI246" i="9"/>
  <c r="AJ246" i="9" s="1"/>
  <c r="AK245" i="9"/>
  <c r="AI245" i="9"/>
  <c r="AJ245" i="9" s="1"/>
  <c r="AK244" i="9"/>
  <c r="AI244" i="9"/>
  <c r="AJ244" i="9" s="1"/>
  <c r="AK243" i="9"/>
  <c r="AI243" i="9"/>
  <c r="AJ243" i="9" s="1"/>
  <c r="AK242" i="9"/>
  <c r="AI242" i="9"/>
  <c r="AJ242" i="9" s="1"/>
  <c r="AK241" i="9"/>
  <c r="AI241" i="9"/>
  <c r="AJ241" i="9" s="1"/>
  <c r="AK240" i="9"/>
  <c r="AI240" i="9"/>
  <c r="AJ240" i="9" s="1"/>
  <c r="AK239" i="9"/>
  <c r="AI239" i="9"/>
  <c r="AJ239" i="9" s="1"/>
  <c r="AK238" i="9"/>
  <c r="AI238" i="9"/>
  <c r="AJ238" i="9" s="1"/>
  <c r="AK237" i="9"/>
  <c r="AI237" i="9"/>
  <c r="AJ237" i="9" s="1"/>
  <c r="AK236" i="9"/>
  <c r="AI236" i="9"/>
  <c r="AJ236" i="9" s="1"/>
  <c r="AK235" i="9"/>
  <c r="AI235" i="9"/>
  <c r="AJ235" i="9" s="1"/>
  <c r="AK234" i="9"/>
  <c r="AI234" i="9"/>
  <c r="AJ234" i="9" s="1"/>
  <c r="AK233" i="9"/>
  <c r="AI233" i="9"/>
  <c r="AJ233" i="9" s="1"/>
  <c r="AK232" i="9"/>
  <c r="AI232" i="9"/>
  <c r="AJ232" i="9" s="1"/>
  <c r="AK231" i="9"/>
  <c r="AI231" i="9"/>
  <c r="AJ231" i="9" s="1"/>
  <c r="AK230" i="9"/>
  <c r="AI230" i="9"/>
  <c r="AJ230" i="9" s="1"/>
  <c r="AK229" i="9"/>
  <c r="AI229" i="9"/>
  <c r="AJ229" i="9" s="1"/>
  <c r="AK228" i="9"/>
  <c r="AI228" i="9"/>
  <c r="AJ228" i="9" s="1"/>
  <c r="AK227" i="9"/>
  <c r="AI227" i="9"/>
  <c r="AJ227" i="9" s="1"/>
  <c r="AK226" i="9"/>
  <c r="AI226" i="9"/>
  <c r="AJ226" i="9" s="1"/>
  <c r="AK225" i="9"/>
  <c r="AI225" i="9"/>
  <c r="AJ225" i="9" s="1"/>
  <c r="AK224" i="9"/>
  <c r="AI224" i="9"/>
  <c r="AJ224" i="9" s="1"/>
  <c r="AK223" i="9"/>
  <c r="AI223" i="9"/>
  <c r="AJ223" i="9" s="1"/>
  <c r="AK222" i="9"/>
  <c r="AI222" i="9"/>
  <c r="AJ222" i="9" s="1"/>
  <c r="AK221" i="9"/>
  <c r="AI221" i="9"/>
  <c r="AJ221" i="9" s="1"/>
  <c r="AK220" i="9"/>
  <c r="AI220" i="9"/>
  <c r="AJ220" i="9" s="1"/>
  <c r="AK219" i="9"/>
  <c r="AI219" i="9"/>
  <c r="AJ219" i="9" s="1"/>
  <c r="AK218" i="9"/>
  <c r="AI218" i="9"/>
  <c r="AJ218" i="9" s="1"/>
  <c r="AK217" i="9"/>
  <c r="AI217" i="9"/>
  <c r="AJ217" i="9" s="1"/>
  <c r="AK216" i="9"/>
  <c r="AI216" i="9"/>
  <c r="AJ216" i="9" s="1"/>
  <c r="AK215" i="9"/>
  <c r="AI215" i="9"/>
  <c r="AJ215" i="9" s="1"/>
  <c r="AK214" i="9"/>
  <c r="AI214" i="9"/>
  <c r="AJ214" i="9" s="1"/>
  <c r="AK213" i="9"/>
  <c r="AI213" i="9"/>
  <c r="AJ213" i="9" s="1"/>
  <c r="AK212" i="9"/>
  <c r="AI212" i="9"/>
  <c r="AJ212" i="9" s="1"/>
  <c r="AK211" i="9"/>
  <c r="AI211" i="9"/>
  <c r="AJ211" i="9" s="1"/>
  <c r="AK210" i="9"/>
  <c r="AI210" i="9"/>
  <c r="AJ210" i="9" s="1"/>
  <c r="AK209" i="9"/>
  <c r="AI209" i="9"/>
  <c r="AJ209" i="9" s="1"/>
  <c r="AK208" i="9"/>
  <c r="AI208" i="9"/>
  <c r="AJ208" i="9" s="1"/>
  <c r="AK207" i="9"/>
  <c r="AI207" i="9"/>
  <c r="AJ207" i="9" s="1"/>
  <c r="AK206" i="9"/>
  <c r="AI206" i="9"/>
  <c r="AJ206" i="9" s="1"/>
  <c r="AK205" i="9"/>
  <c r="AI205" i="9"/>
  <c r="AJ205" i="9" s="1"/>
  <c r="AK204" i="9"/>
  <c r="AI204" i="9"/>
  <c r="AJ204" i="9" s="1"/>
  <c r="AK203" i="9"/>
  <c r="AI203" i="9"/>
  <c r="AJ203" i="9" s="1"/>
  <c r="AK202" i="9"/>
  <c r="AI202" i="9"/>
  <c r="AJ202" i="9" s="1"/>
  <c r="AK201" i="9"/>
  <c r="AI201" i="9"/>
  <c r="AJ201" i="9" s="1"/>
  <c r="AK200" i="9"/>
  <c r="AI200" i="9"/>
  <c r="AJ200" i="9" s="1"/>
  <c r="AK199" i="9"/>
  <c r="AI199" i="9"/>
  <c r="AJ199" i="9" s="1"/>
  <c r="AK198" i="9"/>
  <c r="AI198" i="9"/>
  <c r="AJ198" i="9" s="1"/>
  <c r="AK197" i="9"/>
  <c r="AI197" i="9"/>
  <c r="AJ197" i="9" s="1"/>
  <c r="AK196" i="9"/>
  <c r="AI196" i="9"/>
  <c r="AJ196" i="9" s="1"/>
  <c r="AK195" i="9"/>
  <c r="AI195" i="9"/>
  <c r="AJ195" i="9" s="1"/>
  <c r="AK194" i="9"/>
  <c r="AI194" i="9"/>
  <c r="AJ194" i="9" s="1"/>
  <c r="AK193" i="9"/>
  <c r="AI193" i="9"/>
  <c r="AJ193" i="9" s="1"/>
  <c r="AK192" i="9"/>
  <c r="AI192" i="9"/>
  <c r="AJ192" i="9" s="1"/>
  <c r="AK191" i="9"/>
  <c r="AI191" i="9"/>
  <c r="AJ191" i="9" s="1"/>
  <c r="AK190" i="9"/>
  <c r="AI190" i="9"/>
  <c r="AJ190" i="9" s="1"/>
  <c r="AK189" i="9"/>
  <c r="AI189" i="9"/>
  <c r="AJ189" i="9" s="1"/>
  <c r="AK188" i="9"/>
  <c r="AI188" i="9"/>
  <c r="AJ188" i="9" s="1"/>
  <c r="AK187" i="9"/>
  <c r="AI187" i="9"/>
  <c r="AJ187" i="9" s="1"/>
  <c r="AK186" i="9"/>
  <c r="AI186" i="9"/>
  <c r="AJ186" i="9" s="1"/>
  <c r="AK185" i="9"/>
  <c r="AI185" i="9"/>
  <c r="AJ185" i="9" s="1"/>
  <c r="AK184" i="9"/>
  <c r="AI184" i="9"/>
  <c r="AJ184" i="9" s="1"/>
  <c r="AK183" i="9"/>
  <c r="AI183" i="9"/>
  <c r="AJ183" i="9" s="1"/>
  <c r="AK182" i="9"/>
  <c r="AI182" i="9"/>
  <c r="AJ182" i="9" s="1"/>
  <c r="AK181" i="9"/>
  <c r="AI181" i="9"/>
  <c r="AJ181" i="9" s="1"/>
  <c r="AK180" i="9"/>
  <c r="AI180" i="9"/>
  <c r="AJ180" i="9" s="1"/>
  <c r="AK179" i="9"/>
  <c r="AI179" i="9"/>
  <c r="AJ179" i="9" s="1"/>
  <c r="AK178" i="9"/>
  <c r="AI178" i="9"/>
  <c r="AJ178" i="9" s="1"/>
  <c r="AK177" i="9"/>
  <c r="AI177" i="9"/>
  <c r="AJ177" i="9" s="1"/>
  <c r="AK176" i="9"/>
  <c r="AI176" i="9"/>
  <c r="AJ176" i="9" s="1"/>
  <c r="AK175" i="9"/>
  <c r="AI175" i="9"/>
  <c r="AJ175" i="9" s="1"/>
  <c r="AK174" i="9"/>
  <c r="AI174" i="9"/>
  <c r="AJ174" i="9" s="1"/>
  <c r="AK173" i="9"/>
  <c r="AI173" i="9"/>
  <c r="AJ173" i="9" s="1"/>
  <c r="AK172" i="9"/>
  <c r="AI172" i="9"/>
  <c r="AJ172" i="9" s="1"/>
  <c r="AK171" i="9"/>
  <c r="AI171" i="9"/>
  <c r="AJ171" i="9" s="1"/>
  <c r="AK170" i="9"/>
  <c r="AI170" i="9"/>
  <c r="AJ170" i="9" s="1"/>
  <c r="AK169" i="9"/>
  <c r="AI169" i="9"/>
  <c r="AJ169" i="9" s="1"/>
  <c r="AK168" i="9"/>
  <c r="AI168" i="9"/>
  <c r="AJ168" i="9" s="1"/>
  <c r="AK167" i="9"/>
  <c r="AI167" i="9"/>
  <c r="AJ167" i="9" s="1"/>
  <c r="AK166" i="9"/>
  <c r="AI166" i="9"/>
  <c r="AJ166" i="9" s="1"/>
  <c r="AK165" i="9"/>
  <c r="AI165" i="9"/>
  <c r="AJ165" i="9" s="1"/>
  <c r="AK164" i="9"/>
  <c r="AI164" i="9"/>
  <c r="AJ164" i="9" s="1"/>
  <c r="AK163" i="9"/>
  <c r="AI163" i="9"/>
  <c r="AJ163" i="9" s="1"/>
  <c r="AK162" i="9"/>
  <c r="AI162" i="9"/>
  <c r="AJ162" i="9" s="1"/>
  <c r="AK161" i="9"/>
  <c r="AI161" i="9"/>
  <c r="AJ161" i="9" s="1"/>
  <c r="AK160" i="9"/>
  <c r="AI160" i="9"/>
  <c r="AJ160" i="9" s="1"/>
  <c r="AK159" i="9"/>
  <c r="AI159" i="9"/>
  <c r="AJ159" i="9" s="1"/>
  <c r="AK158" i="9"/>
  <c r="AI158" i="9"/>
  <c r="AJ158" i="9" s="1"/>
  <c r="AK157" i="9"/>
  <c r="AI157" i="9"/>
  <c r="AJ157" i="9" s="1"/>
  <c r="AK156" i="9"/>
  <c r="AI156" i="9"/>
  <c r="AJ156" i="9" s="1"/>
  <c r="AK155" i="9"/>
  <c r="AI155" i="9"/>
  <c r="AJ155" i="9" s="1"/>
  <c r="AK154" i="9"/>
  <c r="AI154" i="9"/>
  <c r="AJ154" i="9" s="1"/>
  <c r="AK153" i="9"/>
  <c r="AI153" i="9"/>
  <c r="AJ153" i="9" s="1"/>
  <c r="AK152" i="9"/>
  <c r="AI152" i="9"/>
  <c r="AJ152" i="9" s="1"/>
  <c r="AK151" i="9"/>
  <c r="AI151" i="9"/>
  <c r="AJ151" i="9" s="1"/>
  <c r="AK150" i="9"/>
  <c r="AI150" i="9"/>
  <c r="AJ150" i="9" s="1"/>
  <c r="AK149" i="9"/>
  <c r="AI149" i="9"/>
  <c r="AJ149" i="9" s="1"/>
  <c r="AK148" i="9"/>
  <c r="AI148" i="9"/>
  <c r="AJ148" i="9" s="1"/>
  <c r="AK147" i="9"/>
  <c r="AI147" i="9"/>
  <c r="AJ147" i="9" s="1"/>
  <c r="AK146" i="9"/>
  <c r="AI146" i="9"/>
  <c r="AJ146" i="9" s="1"/>
  <c r="AK145" i="9"/>
  <c r="AI145" i="9"/>
  <c r="AJ145" i="9" s="1"/>
  <c r="AK144" i="9"/>
  <c r="AI144" i="9"/>
  <c r="AJ144" i="9" s="1"/>
  <c r="AK143" i="9"/>
  <c r="AI143" i="9"/>
  <c r="AJ143" i="9" s="1"/>
  <c r="AK142" i="9"/>
  <c r="AI142" i="9"/>
  <c r="AJ142" i="9" s="1"/>
  <c r="AK141" i="9"/>
  <c r="AI141" i="9"/>
  <c r="AJ141" i="9" s="1"/>
  <c r="AK140" i="9"/>
  <c r="AI140" i="9"/>
  <c r="AJ140" i="9" s="1"/>
  <c r="AK139" i="9"/>
  <c r="AI139" i="9"/>
  <c r="AJ139" i="9" s="1"/>
  <c r="AK138" i="9"/>
  <c r="AI138" i="9"/>
  <c r="AJ138" i="9" s="1"/>
  <c r="AK137" i="9"/>
  <c r="AI137" i="9"/>
  <c r="AJ137" i="9" s="1"/>
  <c r="AK136" i="9"/>
  <c r="AI136" i="9"/>
  <c r="AJ136" i="9" s="1"/>
  <c r="AK135" i="9"/>
  <c r="AI135" i="9"/>
  <c r="AJ135" i="9" s="1"/>
  <c r="AK134" i="9"/>
  <c r="AI134" i="9"/>
  <c r="AJ134" i="9" s="1"/>
  <c r="AK133" i="9"/>
  <c r="AI133" i="9"/>
  <c r="AJ133" i="9" s="1"/>
  <c r="AK132" i="9"/>
  <c r="AI132" i="9"/>
  <c r="AJ132" i="9" s="1"/>
  <c r="AK131" i="9"/>
  <c r="AI131" i="9"/>
  <c r="AJ131" i="9" s="1"/>
  <c r="AK130" i="9"/>
  <c r="AI130" i="9"/>
  <c r="AJ130" i="9" s="1"/>
  <c r="AK129" i="9"/>
  <c r="AI129" i="9"/>
  <c r="AJ129" i="9" s="1"/>
  <c r="AK128" i="9"/>
  <c r="AI128" i="9"/>
  <c r="AJ128" i="9" s="1"/>
  <c r="AK127" i="9"/>
  <c r="AI127" i="9"/>
  <c r="AJ127" i="9" s="1"/>
  <c r="AK126" i="9"/>
  <c r="AI126" i="9"/>
  <c r="AJ126" i="9" s="1"/>
  <c r="AK125" i="9"/>
  <c r="AI125" i="9"/>
  <c r="AJ125" i="9" s="1"/>
  <c r="AK124" i="9"/>
  <c r="AI124" i="9"/>
  <c r="AJ124" i="9" s="1"/>
  <c r="AK123" i="9"/>
  <c r="AI123" i="9"/>
  <c r="AJ123" i="9" s="1"/>
  <c r="AK122" i="9"/>
  <c r="AI122" i="9"/>
  <c r="AJ122" i="9" s="1"/>
  <c r="AK121" i="9"/>
  <c r="AI121" i="9"/>
  <c r="AJ121" i="9" s="1"/>
  <c r="AK120" i="9"/>
  <c r="AI120" i="9"/>
  <c r="AJ120" i="9" s="1"/>
  <c r="AK119" i="9"/>
  <c r="AI119" i="9"/>
  <c r="AJ119" i="9" s="1"/>
  <c r="AK118" i="9"/>
  <c r="AI118" i="9"/>
  <c r="AJ118" i="9" s="1"/>
  <c r="AK117" i="9"/>
  <c r="AI117" i="9"/>
  <c r="AJ117" i="9" s="1"/>
  <c r="AK116" i="9"/>
  <c r="AI116" i="9"/>
  <c r="AJ116" i="9" s="1"/>
  <c r="AK115" i="9"/>
  <c r="AI115" i="9"/>
  <c r="AJ115" i="9" s="1"/>
  <c r="AK114" i="9"/>
  <c r="AI114" i="9"/>
  <c r="AJ114" i="9" s="1"/>
  <c r="AK113" i="9"/>
  <c r="AI113" i="9"/>
  <c r="AJ113" i="9" s="1"/>
  <c r="AK112" i="9"/>
  <c r="AI112" i="9"/>
  <c r="AJ112" i="9" s="1"/>
  <c r="AK111" i="9"/>
  <c r="AI111" i="9"/>
  <c r="AJ111" i="9" s="1"/>
  <c r="AK110" i="9"/>
  <c r="AI110" i="9"/>
  <c r="AJ110" i="9" s="1"/>
  <c r="AK109" i="9"/>
  <c r="AI109" i="9"/>
  <c r="AJ109" i="9" s="1"/>
  <c r="AK108" i="9"/>
  <c r="AI108" i="9"/>
  <c r="AJ108" i="9" s="1"/>
  <c r="AK107" i="9"/>
  <c r="AI107" i="9"/>
  <c r="AJ107" i="9" s="1"/>
  <c r="AK106" i="9"/>
  <c r="AI106" i="9"/>
  <c r="AJ106" i="9" s="1"/>
  <c r="AK105" i="9"/>
  <c r="AI105" i="9"/>
  <c r="AJ105" i="9" s="1"/>
  <c r="AK104" i="9"/>
  <c r="AI104" i="9"/>
  <c r="AJ104" i="9" s="1"/>
  <c r="AK103" i="9"/>
  <c r="AI103" i="9"/>
  <c r="AJ103" i="9" s="1"/>
  <c r="AK102" i="9"/>
  <c r="AI102" i="9"/>
  <c r="AJ102" i="9" s="1"/>
  <c r="AK101" i="9"/>
  <c r="AI101" i="9"/>
  <c r="AJ101" i="9" s="1"/>
  <c r="AK100" i="9"/>
  <c r="AI100" i="9"/>
  <c r="AJ100" i="9" s="1"/>
  <c r="AK99" i="9"/>
  <c r="AI99" i="9"/>
  <c r="AJ99" i="9" s="1"/>
  <c r="AK98" i="9"/>
  <c r="AI98" i="9"/>
  <c r="AJ98" i="9" s="1"/>
  <c r="AK97" i="9"/>
  <c r="AI97" i="9"/>
  <c r="AJ97" i="9" s="1"/>
  <c r="AK96" i="9"/>
  <c r="AI96" i="9"/>
  <c r="AJ96" i="9" s="1"/>
  <c r="AK95" i="9"/>
  <c r="AI95" i="9"/>
  <c r="AJ95" i="9" s="1"/>
  <c r="AK94" i="9"/>
  <c r="AI94" i="9"/>
  <c r="AJ94" i="9" s="1"/>
  <c r="AK93" i="9"/>
  <c r="AI93" i="9"/>
  <c r="AJ93" i="9" s="1"/>
  <c r="AK92" i="9"/>
  <c r="AI92" i="9"/>
  <c r="AJ92" i="9" s="1"/>
  <c r="AK91" i="9"/>
  <c r="AI91" i="9"/>
  <c r="AJ91" i="9" s="1"/>
  <c r="AK90" i="9"/>
  <c r="AI90" i="9"/>
  <c r="AJ90" i="9" s="1"/>
  <c r="AK89" i="9"/>
  <c r="AI89" i="9"/>
  <c r="AJ89" i="9" s="1"/>
  <c r="AK88" i="9"/>
  <c r="AI88" i="9"/>
  <c r="AJ88" i="9" s="1"/>
  <c r="AK87" i="9"/>
  <c r="AI87" i="9"/>
  <c r="AJ87" i="9" s="1"/>
  <c r="AK86" i="9"/>
  <c r="AI86" i="9"/>
  <c r="AJ86" i="9" s="1"/>
  <c r="AK85" i="9"/>
  <c r="AI85" i="9"/>
  <c r="AJ85" i="9" s="1"/>
  <c r="AK84" i="9"/>
  <c r="AI84" i="9"/>
  <c r="AJ84" i="9" s="1"/>
  <c r="AK83" i="9"/>
  <c r="AI83" i="9"/>
  <c r="AJ83" i="9" s="1"/>
  <c r="AK82" i="9"/>
  <c r="AI82" i="9"/>
  <c r="AJ82" i="9" s="1"/>
  <c r="AK81" i="9"/>
  <c r="AI81" i="9"/>
  <c r="AJ81" i="9" s="1"/>
  <c r="AK80" i="9"/>
  <c r="AI80" i="9"/>
  <c r="AJ80" i="9" s="1"/>
  <c r="AK79" i="9"/>
  <c r="AI79" i="9"/>
  <c r="AJ79" i="9" s="1"/>
  <c r="AK78" i="9"/>
  <c r="AI78" i="9"/>
  <c r="AJ78" i="9" s="1"/>
  <c r="AK77" i="9"/>
  <c r="AI77" i="9"/>
  <c r="AJ77" i="9" s="1"/>
  <c r="AK76" i="9"/>
  <c r="AI76" i="9"/>
  <c r="AJ76" i="9" s="1"/>
  <c r="AK75" i="9"/>
  <c r="AI75" i="9"/>
  <c r="AJ75" i="9" s="1"/>
  <c r="AK74" i="9"/>
  <c r="AI74" i="9"/>
  <c r="AJ74" i="9" s="1"/>
  <c r="AK73" i="9"/>
  <c r="AI73" i="9"/>
  <c r="AJ73" i="9" s="1"/>
  <c r="AK72" i="9"/>
  <c r="AI72" i="9"/>
  <c r="AJ72" i="9" s="1"/>
  <c r="AK71" i="9"/>
  <c r="AI71" i="9"/>
  <c r="AJ71" i="9" s="1"/>
  <c r="AK70" i="9"/>
  <c r="AI70" i="9"/>
  <c r="AJ70" i="9" s="1"/>
  <c r="AK69" i="9"/>
  <c r="AI69" i="9"/>
  <c r="AJ69" i="9" s="1"/>
  <c r="AK68" i="9"/>
  <c r="AI68" i="9"/>
  <c r="AJ68" i="9" s="1"/>
  <c r="AK67" i="9"/>
  <c r="AI67" i="9"/>
  <c r="AJ67" i="9" s="1"/>
  <c r="AK66" i="9"/>
  <c r="AI66" i="9"/>
  <c r="AJ66" i="9" s="1"/>
  <c r="AK65" i="9"/>
  <c r="AI65" i="9"/>
  <c r="AJ65" i="9" s="1"/>
  <c r="AK64" i="9"/>
  <c r="AI64" i="9"/>
  <c r="AJ64" i="9" s="1"/>
  <c r="AK63" i="9"/>
  <c r="AI63" i="9"/>
  <c r="AJ63" i="9" s="1"/>
  <c r="AK62" i="9"/>
  <c r="AI62" i="9"/>
  <c r="AJ62" i="9" s="1"/>
  <c r="AK61" i="9"/>
  <c r="AI61" i="9"/>
  <c r="AJ61" i="9" s="1"/>
  <c r="AK60" i="9"/>
  <c r="AI60" i="9"/>
  <c r="AJ60" i="9" s="1"/>
  <c r="AK59" i="9"/>
  <c r="AI59" i="9"/>
  <c r="AJ59" i="9" s="1"/>
  <c r="AK58" i="9"/>
  <c r="AI58" i="9"/>
  <c r="AJ58" i="9" s="1"/>
  <c r="AK57" i="9"/>
  <c r="AI57" i="9"/>
  <c r="AJ57" i="9" s="1"/>
  <c r="AK56" i="9"/>
  <c r="AI56" i="9"/>
  <c r="AJ56" i="9" s="1"/>
  <c r="AK55" i="9"/>
  <c r="AI55" i="9"/>
  <c r="AJ55" i="9" s="1"/>
  <c r="AK54" i="9"/>
  <c r="AI54" i="9"/>
  <c r="AJ54" i="9" s="1"/>
  <c r="AK53" i="9"/>
  <c r="AI53" i="9"/>
  <c r="AJ53" i="9" s="1"/>
  <c r="AK52" i="9"/>
  <c r="AI52" i="9"/>
  <c r="AJ52" i="9" s="1"/>
  <c r="AK51" i="9"/>
  <c r="AI51" i="9"/>
  <c r="AJ51" i="9" s="1"/>
  <c r="AK50" i="9"/>
  <c r="AI50" i="9"/>
  <c r="AJ50" i="9" s="1"/>
  <c r="AK49" i="9"/>
  <c r="AI49" i="9"/>
  <c r="AJ49" i="9" s="1"/>
  <c r="AK48" i="9"/>
  <c r="AI48" i="9"/>
  <c r="AJ48" i="9" s="1"/>
  <c r="AK47" i="9"/>
  <c r="AI47" i="9"/>
  <c r="AJ47" i="9" s="1"/>
  <c r="AK46" i="9"/>
  <c r="AI46" i="9"/>
  <c r="AJ46" i="9" s="1"/>
  <c r="AK45" i="9"/>
  <c r="AI45" i="9"/>
  <c r="AJ45" i="9" s="1"/>
  <c r="AK44" i="9"/>
  <c r="AI44" i="9"/>
  <c r="AJ44" i="9" s="1"/>
  <c r="AK43" i="9"/>
  <c r="AI43" i="9"/>
  <c r="AJ43" i="9" s="1"/>
  <c r="AK42" i="9"/>
  <c r="AI42" i="9"/>
  <c r="AJ42" i="9" s="1"/>
  <c r="AK41" i="9"/>
  <c r="AI41" i="9"/>
  <c r="AJ41" i="9" s="1"/>
  <c r="AK40" i="9"/>
  <c r="AI40" i="9"/>
  <c r="AJ40" i="9" s="1"/>
  <c r="AK39" i="9"/>
  <c r="AI39" i="9"/>
  <c r="AJ39" i="9" s="1"/>
  <c r="AK38" i="9"/>
  <c r="AI38" i="9"/>
  <c r="AJ38" i="9" s="1"/>
  <c r="AK37" i="9"/>
  <c r="AI37" i="9"/>
  <c r="AJ37" i="9" s="1"/>
  <c r="AK36" i="9"/>
  <c r="AI36" i="9"/>
  <c r="AJ36" i="9" s="1"/>
  <c r="AK35" i="9"/>
  <c r="AI35" i="9"/>
  <c r="AJ35" i="9" s="1"/>
  <c r="AK34" i="9"/>
  <c r="AI34" i="9"/>
  <c r="AJ34" i="9" s="1"/>
  <c r="AK33" i="9"/>
  <c r="AI33" i="9"/>
  <c r="AJ33" i="9" s="1"/>
  <c r="AK32" i="9"/>
  <c r="AI32" i="9"/>
  <c r="AJ32" i="9" s="1"/>
  <c r="AK31" i="9"/>
  <c r="AI31" i="9"/>
  <c r="AJ31" i="9" s="1"/>
  <c r="AK30" i="9"/>
  <c r="AI30" i="9"/>
  <c r="AJ30" i="9" s="1"/>
  <c r="AK29" i="9"/>
  <c r="AI29" i="9"/>
  <c r="AJ29" i="9" s="1"/>
  <c r="AK28" i="9"/>
  <c r="AI28" i="9"/>
  <c r="AJ28" i="9" s="1"/>
  <c r="AK27" i="9"/>
  <c r="AI27" i="9"/>
  <c r="AJ27" i="9" s="1"/>
  <c r="AK26" i="9"/>
  <c r="AI26" i="9"/>
  <c r="AJ26" i="9" s="1"/>
  <c r="AK25" i="9"/>
  <c r="AI25" i="9"/>
  <c r="AJ25" i="9" s="1"/>
  <c r="AK24" i="9"/>
  <c r="AI24" i="9"/>
  <c r="AJ24" i="9" s="1"/>
  <c r="AK23" i="9"/>
  <c r="AI23" i="9"/>
  <c r="AJ23" i="9" s="1"/>
  <c r="AK22" i="9"/>
  <c r="AI22" i="9"/>
  <c r="AJ22" i="9" s="1"/>
  <c r="AK21" i="9"/>
  <c r="AI21" i="9"/>
  <c r="AJ21" i="9" s="1"/>
  <c r="AK20" i="9"/>
  <c r="AI20" i="9"/>
  <c r="AJ20" i="9" s="1"/>
  <c r="AK19" i="9"/>
  <c r="AI19" i="9"/>
  <c r="AJ19" i="9" s="1"/>
  <c r="AK18" i="9"/>
  <c r="AI18" i="9"/>
  <c r="AJ18" i="9" s="1"/>
  <c r="AK17" i="9"/>
  <c r="AI17" i="9"/>
  <c r="AJ17" i="9" s="1"/>
  <c r="AK16" i="9"/>
  <c r="AI16" i="9"/>
  <c r="AJ16" i="9" s="1"/>
  <c r="AK15" i="9"/>
  <c r="AI15" i="9"/>
  <c r="AJ15" i="9" s="1"/>
  <c r="AK14" i="9"/>
  <c r="AI14" i="9"/>
  <c r="AJ14" i="9" s="1"/>
  <c r="AK13" i="9"/>
  <c r="AI13" i="9"/>
  <c r="AJ13" i="9" s="1"/>
  <c r="AK12" i="9"/>
  <c r="AI12" i="9"/>
  <c r="AJ12" i="9" s="1"/>
  <c r="AK11" i="9"/>
  <c r="AI11" i="9"/>
  <c r="AJ11" i="9" s="1"/>
  <c r="AK10" i="9"/>
  <c r="AI10" i="9"/>
  <c r="AJ10" i="9" s="1"/>
  <c r="AK9" i="9"/>
  <c r="AI9" i="9"/>
  <c r="AJ9" i="9" s="1"/>
  <c r="AK8" i="9"/>
  <c r="AI8" i="9"/>
  <c r="AJ8" i="9" s="1"/>
  <c r="AK7" i="9"/>
  <c r="AI7" i="9"/>
  <c r="AJ7" i="9" s="1"/>
  <c r="AK6" i="9"/>
  <c r="AJ6" i="9"/>
  <c r="AI6" i="9"/>
  <c r="AI301" i="8"/>
  <c r="AJ301" i="8" s="1"/>
  <c r="AI302" i="8"/>
  <c r="AJ302" i="8" s="1"/>
  <c r="AI303" i="8"/>
  <c r="AJ303" i="8" s="1"/>
  <c r="AI304" i="8"/>
  <c r="AJ304" i="8" s="1"/>
  <c r="AI305" i="8"/>
  <c r="AJ305" i="8" s="1"/>
  <c r="AI306" i="8"/>
  <c r="AJ306" i="8" s="1"/>
  <c r="AI307" i="8"/>
  <c r="AJ307" i="8" s="1"/>
  <c r="AI308" i="8"/>
  <c r="AJ308" i="8" s="1"/>
  <c r="AI309" i="8"/>
  <c r="AJ309" i="8" s="1"/>
  <c r="AI310" i="8"/>
  <c r="AJ310" i="8" s="1"/>
  <c r="AI311" i="8"/>
  <c r="AJ311" i="8" s="1"/>
  <c r="AI312" i="8"/>
  <c r="AJ312" i="8" s="1"/>
  <c r="AI313" i="8"/>
  <c r="AJ313" i="8" s="1"/>
  <c r="AI314" i="8"/>
  <c r="AJ314" i="8" s="1"/>
  <c r="AI315" i="8"/>
  <c r="AJ315" i="8" s="1"/>
  <c r="AI316" i="8"/>
  <c r="AJ316" i="8" s="1"/>
  <c r="AI317" i="8"/>
  <c r="AJ317" i="8" s="1"/>
  <c r="AI318" i="8"/>
  <c r="AJ318" i="8" s="1"/>
  <c r="AI319" i="8"/>
  <c r="AJ319" i="8" s="1"/>
  <c r="AI320" i="8"/>
  <c r="AJ320" i="8" s="1"/>
  <c r="AI321" i="8"/>
  <c r="AJ321" i="8" s="1"/>
  <c r="AI322" i="8"/>
  <c r="AJ322" i="8" s="1"/>
  <c r="AI323" i="8"/>
  <c r="AJ323" i="8" s="1"/>
  <c r="AI324" i="8"/>
  <c r="AJ324" i="8" s="1"/>
  <c r="AI325" i="8"/>
  <c r="AJ325" i="8" s="1"/>
  <c r="AI326" i="8"/>
  <c r="AJ326" i="8" s="1"/>
  <c r="AI327" i="8"/>
  <c r="AJ327" i="8" s="1"/>
  <c r="AI328" i="8"/>
  <c r="AJ328" i="8" s="1"/>
  <c r="AI329" i="8"/>
  <c r="AJ329" i="8" s="1"/>
  <c r="AI330" i="8"/>
  <c r="AJ330" i="8" s="1"/>
  <c r="AI331" i="8"/>
  <c r="AJ331" i="8" s="1"/>
  <c r="AI332" i="8"/>
  <c r="AJ332" i="8" s="1"/>
  <c r="AI333" i="8"/>
  <c r="AJ333" i="8" s="1"/>
  <c r="AI334" i="8"/>
  <c r="AJ334" i="8" s="1"/>
  <c r="AI335" i="8"/>
  <c r="AJ335" i="8" s="1"/>
  <c r="AI336" i="8"/>
  <c r="AJ336" i="8" s="1"/>
  <c r="AI337" i="8"/>
  <c r="AJ337" i="8" s="1"/>
  <c r="AI338" i="8"/>
  <c r="AJ338" i="8" s="1"/>
  <c r="AI339" i="8"/>
  <c r="AJ339" i="8" s="1"/>
  <c r="AI340" i="8"/>
  <c r="AJ340" i="8" s="1"/>
  <c r="AI341" i="8"/>
  <c r="AJ341" i="8" s="1"/>
  <c r="AI342" i="8"/>
  <c r="AJ342" i="8" s="1"/>
  <c r="AI343" i="8"/>
  <c r="AJ343" i="8" s="1"/>
  <c r="AI344" i="8"/>
  <c r="AJ344" i="8" s="1"/>
  <c r="AI345" i="8"/>
  <c r="AJ345" i="8" s="1"/>
  <c r="AI346" i="8"/>
  <c r="AJ346" i="8" s="1"/>
  <c r="AI347" i="8"/>
  <c r="AJ347" i="8" s="1"/>
  <c r="AI348" i="8"/>
  <c r="AJ348" i="8" s="1"/>
  <c r="AI349" i="8"/>
  <c r="AJ349" i="8" s="1"/>
  <c r="AI350" i="8"/>
  <c r="AJ350" i="8" s="1"/>
  <c r="AI351" i="8"/>
  <c r="AJ351" i="8" s="1"/>
  <c r="AI352" i="8"/>
  <c r="AJ352" i="8" s="1"/>
  <c r="AI353" i="8"/>
  <c r="AJ353" i="8" s="1"/>
  <c r="AI354" i="8"/>
  <c r="AJ354" i="8" s="1"/>
  <c r="AI355" i="8"/>
  <c r="AJ355" i="8" s="1"/>
  <c r="AI356" i="8"/>
  <c r="AJ356" i="8" s="1"/>
  <c r="AI357" i="8"/>
  <c r="AJ357" i="8" s="1"/>
  <c r="AI358" i="8"/>
  <c r="AJ358" i="8" s="1"/>
  <c r="AI359" i="8"/>
  <c r="AJ359" i="8" s="1"/>
  <c r="AI360" i="8"/>
  <c r="AJ360" i="8" s="1"/>
  <c r="AI361" i="8"/>
  <c r="AJ361" i="8" s="1"/>
  <c r="AI362" i="8"/>
  <c r="AJ362" i="8" s="1"/>
  <c r="AI363" i="8"/>
  <c r="AJ363" i="8" s="1"/>
  <c r="AI364" i="8"/>
  <c r="AJ364" i="8" s="1"/>
  <c r="AI365" i="8"/>
  <c r="AJ365" i="8" s="1"/>
  <c r="AI366" i="8"/>
  <c r="AJ366" i="8" s="1"/>
  <c r="AI367" i="8"/>
  <c r="AJ367" i="8" s="1"/>
  <c r="AI368" i="8"/>
  <c r="AJ368" i="8" s="1"/>
  <c r="AI369" i="8"/>
  <c r="AJ369" i="8" s="1"/>
  <c r="AI370" i="8"/>
  <c r="AJ370" i="8" s="1"/>
  <c r="AI371" i="8"/>
  <c r="AJ371" i="8" s="1"/>
  <c r="AI372" i="8"/>
  <c r="AJ372" i="8" s="1"/>
  <c r="AI373" i="8"/>
  <c r="AJ373" i="8" s="1"/>
  <c r="AI374" i="8"/>
  <c r="AJ374" i="8" s="1"/>
  <c r="AI375" i="8"/>
  <c r="AJ375" i="8" s="1"/>
  <c r="AI376" i="8"/>
  <c r="AJ376" i="8" s="1"/>
  <c r="AI377" i="8"/>
  <c r="AJ377" i="8" s="1"/>
  <c r="AI378" i="8"/>
  <c r="AJ378" i="8" s="1"/>
  <c r="AI379" i="8"/>
  <c r="AJ379" i="8" s="1"/>
  <c r="AI380" i="8"/>
  <c r="AJ380" i="8" s="1"/>
  <c r="AI381" i="8"/>
  <c r="AJ381" i="8" s="1"/>
  <c r="AI382" i="8"/>
  <c r="AJ382" i="8" s="1"/>
  <c r="AI383" i="8"/>
  <c r="AJ383" i="8" s="1"/>
  <c r="AI384" i="8"/>
  <c r="AJ384" i="8" s="1"/>
  <c r="AI385" i="8"/>
  <c r="AJ385" i="8" s="1"/>
  <c r="AI386" i="8"/>
  <c r="AJ386" i="8" s="1"/>
  <c r="AI387" i="8"/>
  <c r="AJ387" i="8" s="1"/>
  <c r="AI388" i="8"/>
  <c r="AJ388" i="8" s="1"/>
  <c r="AI389" i="8"/>
  <c r="AJ389" i="8" s="1"/>
  <c r="AI390" i="8"/>
  <c r="AJ390" i="8" s="1"/>
  <c r="AI391" i="8"/>
  <c r="AJ391" i="8" s="1"/>
  <c r="AI392" i="8"/>
  <c r="AJ392" i="8" s="1"/>
  <c r="AI393" i="8"/>
  <c r="AJ393" i="8" s="1"/>
  <c r="AI394" i="8"/>
  <c r="AJ394" i="8" s="1"/>
  <c r="AI395" i="8"/>
  <c r="AJ395" i="8" s="1"/>
  <c r="AI396" i="8"/>
  <c r="AJ396" i="8" s="1"/>
  <c r="AI397" i="8"/>
  <c r="AJ397" i="8" s="1"/>
  <c r="AI398" i="8"/>
  <c r="AJ398" i="8" s="1"/>
  <c r="AI399" i="8"/>
  <c r="AJ399" i="8" s="1"/>
  <c r="AI400" i="8"/>
  <c r="AJ400" i="8" s="1"/>
  <c r="AI401" i="8"/>
  <c r="AJ401" i="8" s="1"/>
  <c r="AI402" i="8"/>
  <c r="AJ402" i="8" s="1"/>
  <c r="AI403" i="8"/>
  <c r="AJ403" i="8" s="1"/>
  <c r="AI404" i="8"/>
  <c r="AJ404" i="8" s="1"/>
  <c r="AI405" i="8"/>
  <c r="AJ405" i="8" s="1"/>
  <c r="AI406" i="8"/>
  <c r="AJ406" i="8" s="1"/>
  <c r="AI407" i="8"/>
  <c r="AJ407" i="8" s="1"/>
  <c r="AI408" i="8"/>
  <c r="AI409" i="8"/>
  <c r="AJ409" i="8" s="1"/>
  <c r="AI410" i="8"/>
  <c r="AI411" i="8"/>
  <c r="AI412" i="8"/>
  <c r="AI413" i="8"/>
  <c r="AI414" i="8"/>
  <c r="AI415" i="8"/>
  <c r="AI416" i="8"/>
  <c r="AI417" i="8"/>
  <c r="AI418" i="8"/>
  <c r="AI419" i="8"/>
  <c r="AI420" i="8"/>
  <c r="AI421" i="8"/>
  <c r="AI422" i="8"/>
  <c r="AI423" i="8"/>
  <c r="AI424" i="8"/>
  <c r="AI425" i="8"/>
  <c r="AI426" i="8"/>
  <c r="AI427" i="8"/>
  <c r="AI428" i="8"/>
  <c r="AI429" i="8"/>
  <c r="AI430" i="8"/>
  <c r="AI431" i="8"/>
  <c r="AI432" i="8"/>
  <c r="AI433" i="8"/>
  <c r="AI434" i="8"/>
  <c r="AI435" i="8"/>
  <c r="AI436" i="8"/>
  <c r="AI437" i="8"/>
  <c r="AI438" i="8"/>
  <c r="AI439" i="8"/>
  <c r="AI440" i="8"/>
  <c r="AI441" i="8"/>
  <c r="AI442" i="8"/>
  <c r="AI443" i="8"/>
  <c r="AI444" i="8"/>
  <c r="AI445" i="8"/>
  <c r="AI446" i="8"/>
  <c r="AI447" i="8"/>
  <c r="AI448" i="8"/>
  <c r="AI449" i="8"/>
  <c r="AI450" i="8"/>
  <c r="AI451" i="8"/>
  <c r="AI452" i="8"/>
  <c r="AI453" i="8"/>
  <c r="AI454" i="8"/>
  <c r="AI455" i="8"/>
  <c r="AI456" i="8"/>
  <c r="AI457" i="8"/>
  <c r="AI458" i="8"/>
  <c r="AI459" i="8"/>
  <c r="AI460" i="8"/>
  <c r="AI461" i="8"/>
  <c r="AI462" i="8"/>
  <c r="AI463" i="8"/>
  <c r="AI464" i="8"/>
  <c r="AI465" i="8"/>
  <c r="AI466" i="8"/>
  <c r="AI467" i="8"/>
  <c r="AI468" i="8"/>
  <c r="AI469" i="8"/>
  <c r="AI470" i="8"/>
  <c r="AI471" i="8"/>
  <c r="AI472" i="8"/>
  <c r="AI473" i="8"/>
  <c r="AI474" i="8"/>
  <c r="AI475" i="8"/>
  <c r="AI476" i="8"/>
  <c r="AI477" i="8"/>
  <c r="AI478" i="8"/>
  <c r="AI479" i="8"/>
  <c r="AI480" i="8"/>
  <c r="AI481" i="8"/>
  <c r="AI482" i="8"/>
  <c r="AI483" i="8"/>
  <c r="AI484" i="8"/>
  <c r="AI485" i="8"/>
  <c r="AI486" i="8"/>
  <c r="AI487" i="8"/>
  <c r="AI488" i="8"/>
  <c r="AI489" i="8"/>
  <c r="AI490" i="8"/>
  <c r="AI491" i="8"/>
  <c r="AI492" i="8"/>
  <c r="AI493" i="8"/>
  <c r="AI494" i="8"/>
  <c r="AI495" i="8"/>
  <c r="AI496" i="8"/>
  <c r="AI497" i="8"/>
  <c r="AI498" i="8"/>
  <c r="AI499" i="8"/>
  <c r="AI500" i="8"/>
  <c r="AI501" i="8"/>
  <c r="AI502" i="8"/>
  <c r="AI503" i="8"/>
  <c r="AI504" i="8"/>
  <c r="AI505" i="8"/>
  <c r="AI506" i="8"/>
  <c r="AI507" i="8"/>
  <c r="AI508" i="8"/>
  <c r="AI509" i="8"/>
  <c r="AI510" i="8"/>
  <c r="AI511" i="8"/>
  <c r="AI512" i="8"/>
  <c r="AI513" i="8"/>
  <c r="AI514" i="8"/>
  <c r="AI515" i="8"/>
  <c r="AI516" i="8"/>
  <c r="AI517" i="8"/>
  <c r="AI518" i="8"/>
  <c r="AI519" i="8"/>
  <c r="AI520" i="8"/>
  <c r="AI521" i="8"/>
  <c r="AI522" i="8"/>
  <c r="AI523" i="8"/>
  <c r="AI524" i="8"/>
  <c r="AI525" i="8"/>
  <c r="AI526" i="8"/>
  <c r="AI527" i="8"/>
  <c r="AI528" i="8"/>
  <c r="AI529" i="8"/>
  <c r="AI530" i="8"/>
  <c r="AI531" i="8"/>
  <c r="AI532" i="8"/>
  <c r="AI533" i="8"/>
  <c r="AI534" i="8"/>
  <c r="AI535" i="8"/>
  <c r="AI536" i="8"/>
  <c r="AI537" i="8"/>
  <c r="AI538" i="8"/>
  <c r="AI539" i="8"/>
  <c r="AI540" i="8"/>
  <c r="AI541" i="8"/>
  <c r="AI542" i="8"/>
  <c r="AI543" i="8"/>
  <c r="AI544" i="8"/>
  <c r="AI545" i="8"/>
  <c r="AI546" i="8"/>
  <c r="AI547" i="8"/>
  <c r="AI548" i="8"/>
  <c r="AI549" i="8"/>
  <c r="AI550" i="8"/>
  <c r="AI551" i="8"/>
  <c r="AI552" i="8"/>
  <c r="AI553" i="8"/>
  <c r="AI554" i="8"/>
  <c r="AI555" i="8"/>
  <c r="AI556" i="8"/>
  <c r="AI557" i="8"/>
  <c r="AI558" i="8"/>
  <c r="AI559" i="8"/>
  <c r="AI560" i="8"/>
  <c r="AI561" i="8"/>
  <c r="AI562" i="8"/>
  <c r="AI563" i="8"/>
  <c r="AI564" i="8"/>
  <c r="AI565" i="8"/>
  <c r="AI566" i="8"/>
  <c r="AI567" i="8"/>
  <c r="AI568" i="8"/>
  <c r="AI569" i="8"/>
  <c r="AI570" i="8"/>
  <c r="AI571" i="8"/>
  <c r="AI572" i="8"/>
  <c r="AI573" i="8"/>
  <c r="AI574" i="8"/>
  <c r="AI575" i="8"/>
  <c r="AI576" i="8"/>
  <c r="AI577" i="8"/>
  <c r="AI578" i="8"/>
  <c r="AI579" i="8"/>
  <c r="AI580" i="8"/>
  <c r="AI581" i="8"/>
  <c r="AI582" i="8"/>
  <c r="AI583" i="8"/>
  <c r="AI584" i="8"/>
  <c r="AI585" i="8"/>
  <c r="AI586" i="8"/>
  <c r="AI587" i="8"/>
  <c r="AI588" i="8"/>
  <c r="AI589" i="8"/>
  <c r="AI590" i="8"/>
  <c r="AI591" i="8"/>
  <c r="AI592" i="8"/>
  <c r="AI593" i="8"/>
  <c r="AI594" i="8"/>
  <c r="AI595" i="8"/>
  <c r="AI596" i="8"/>
  <c r="AI597" i="8"/>
  <c r="AI598" i="8"/>
  <c r="AI599" i="8"/>
  <c r="AI600" i="8"/>
  <c r="AI601" i="8"/>
  <c r="AI602" i="8"/>
  <c r="AI603" i="8"/>
  <c r="AI604" i="8"/>
  <c r="AI605" i="8"/>
  <c r="AI606" i="8"/>
  <c r="AI607" i="8"/>
  <c r="AI608" i="8"/>
  <c r="AI609" i="8"/>
  <c r="AI610" i="8"/>
  <c r="AI611" i="8"/>
  <c r="AI612" i="8"/>
  <c r="AI613" i="8"/>
  <c r="AI614" i="8"/>
  <c r="AI615" i="8"/>
  <c r="AI616" i="8"/>
  <c r="AI617" i="8"/>
  <c r="AI618" i="8"/>
  <c r="AI619" i="8"/>
  <c r="AI620" i="8"/>
  <c r="AI621" i="8"/>
  <c r="AI622" i="8"/>
  <c r="AI623" i="8"/>
  <c r="AI624" i="8"/>
  <c r="AI625" i="8"/>
  <c r="AI626" i="8"/>
  <c r="AI627" i="8"/>
  <c r="AI628" i="8"/>
  <c r="AI629" i="8"/>
  <c r="AI630" i="8"/>
  <c r="AI631" i="8"/>
  <c r="AI632" i="8"/>
  <c r="AI633" i="8"/>
  <c r="AI634" i="8"/>
  <c r="AI635" i="8"/>
  <c r="AI636" i="8"/>
  <c r="AI637" i="8"/>
  <c r="AI638" i="8"/>
  <c r="AI639" i="8"/>
  <c r="AI640" i="8"/>
  <c r="AI641" i="8"/>
  <c r="AI642" i="8"/>
  <c r="AI643" i="8"/>
  <c r="AI644" i="8"/>
  <c r="AI645" i="8"/>
  <c r="AI646" i="8"/>
  <c r="AI647" i="8"/>
  <c r="AI648" i="8"/>
  <c r="AI649" i="8"/>
  <c r="AI650" i="8"/>
  <c r="AI651" i="8"/>
  <c r="AI652" i="8"/>
  <c r="AI653" i="8"/>
  <c r="AI654" i="8"/>
  <c r="AI655" i="8"/>
  <c r="AI656" i="8"/>
  <c r="AI657" i="8"/>
  <c r="AI658" i="8"/>
  <c r="AI659" i="8"/>
  <c r="AI660" i="8"/>
  <c r="AI661" i="8"/>
  <c r="AI662" i="8"/>
  <c r="AI663" i="8"/>
  <c r="AI664" i="8"/>
  <c r="AI665" i="8"/>
  <c r="AI666" i="8"/>
  <c r="AI667" i="8"/>
  <c r="AI668" i="8"/>
  <c r="AI669" i="8"/>
  <c r="AI670" i="8"/>
  <c r="AI671" i="8"/>
  <c r="AI672" i="8"/>
  <c r="AI673" i="8"/>
  <c r="AI674" i="8"/>
  <c r="AI675" i="8"/>
  <c r="AI676" i="8"/>
  <c r="AI677" i="8"/>
  <c r="AI678" i="8"/>
  <c r="AI679" i="8"/>
  <c r="AI680" i="8"/>
  <c r="AI681" i="8"/>
  <c r="AI682" i="8"/>
  <c r="AI683" i="8"/>
  <c r="AI684" i="8"/>
  <c r="AI685" i="8"/>
  <c r="AI686" i="8"/>
  <c r="AI687" i="8"/>
  <c r="AI688" i="8"/>
  <c r="AI689" i="8"/>
  <c r="AI690" i="8"/>
  <c r="AI691" i="8"/>
  <c r="AI692" i="8"/>
  <c r="AI693" i="8"/>
  <c r="AI694" i="8"/>
  <c r="AI695" i="8"/>
  <c r="AI696" i="8"/>
  <c r="AI697" i="8"/>
  <c r="AI698" i="8"/>
  <c r="AI699" i="8"/>
  <c r="AI700" i="8"/>
  <c r="AI701" i="8"/>
  <c r="AI702" i="8"/>
  <c r="AI703" i="8"/>
  <c r="AI704" i="8"/>
  <c r="AI705" i="8"/>
  <c r="AI706" i="8"/>
  <c r="AI707" i="8"/>
  <c r="AI708" i="8"/>
  <c r="AI709" i="8"/>
  <c r="AI710" i="8"/>
  <c r="AI711" i="8"/>
  <c r="AI712" i="8"/>
  <c r="AI713" i="8"/>
  <c r="AI714" i="8"/>
  <c r="AI715" i="8"/>
  <c r="AI716" i="8"/>
  <c r="AI717" i="8"/>
  <c r="AI718" i="8"/>
  <c r="AI719" i="8"/>
  <c r="AI720" i="8"/>
  <c r="AI721" i="8"/>
  <c r="AI722" i="8"/>
  <c r="AI723" i="8"/>
  <c r="AI724" i="8"/>
  <c r="AI725" i="8"/>
  <c r="AI726" i="8"/>
  <c r="AI727" i="8"/>
  <c r="AI728" i="8"/>
  <c r="AI729" i="8"/>
  <c r="AI730" i="8"/>
  <c r="AI731" i="8"/>
  <c r="AI732" i="8"/>
  <c r="AI733" i="8"/>
  <c r="AI734" i="8"/>
  <c r="AI735" i="8"/>
  <c r="AI736" i="8"/>
  <c r="AI737" i="8"/>
  <c r="AI738" i="8"/>
  <c r="AI739" i="8"/>
  <c r="AI740" i="8"/>
  <c r="AI741" i="8"/>
  <c r="AI742" i="8"/>
  <c r="AI743" i="8"/>
  <c r="AI744" i="8"/>
  <c r="AI745" i="8"/>
  <c r="AI746" i="8"/>
  <c r="AI747" i="8"/>
  <c r="AI748" i="8"/>
  <c r="AI749" i="8"/>
  <c r="AI750" i="8"/>
  <c r="AI751" i="8"/>
  <c r="AI752" i="8"/>
  <c r="AI753" i="8"/>
  <c r="AI754" i="8"/>
  <c r="AI755" i="8"/>
  <c r="AI756" i="8"/>
  <c r="AI757" i="8"/>
  <c r="AI758" i="8"/>
  <c r="AI759" i="8"/>
  <c r="AI760" i="8"/>
  <c r="AI761" i="8"/>
  <c r="AI762" i="8"/>
  <c r="AI763" i="8"/>
  <c r="AI764" i="8"/>
  <c r="AI765" i="8"/>
  <c r="AI766" i="8"/>
  <c r="AI767" i="8"/>
  <c r="AI768" i="8"/>
  <c r="AI769" i="8"/>
  <c r="AI770" i="8"/>
  <c r="AI771" i="8"/>
  <c r="AI772" i="8"/>
  <c r="AI773" i="8"/>
  <c r="AI774" i="8"/>
  <c r="AI775" i="8"/>
  <c r="AI776" i="8"/>
  <c r="AI777" i="8"/>
  <c r="AI778" i="8"/>
  <c r="AI779" i="8"/>
  <c r="AI780" i="8"/>
  <c r="AI781" i="8"/>
  <c r="AI782" i="8"/>
  <c r="AI783" i="8"/>
  <c r="AI784" i="8"/>
  <c r="AI785" i="8"/>
  <c r="AI786" i="8"/>
  <c r="AI787" i="8"/>
  <c r="AI788" i="8"/>
  <c r="AI789" i="8"/>
  <c r="AI790" i="8"/>
  <c r="AI791" i="8"/>
  <c r="AI792" i="8"/>
  <c r="AI793" i="8"/>
  <c r="AI794" i="8"/>
  <c r="AI795" i="8"/>
  <c r="AI796" i="8"/>
  <c r="AI797" i="8"/>
  <c r="AI798" i="8"/>
  <c r="AI799" i="8"/>
  <c r="AI800" i="8"/>
  <c r="AI801" i="8"/>
  <c r="AI802" i="8"/>
  <c r="AI803" i="8"/>
  <c r="AI804" i="8"/>
  <c r="AI805" i="8"/>
  <c r="AI806" i="8"/>
  <c r="AI807" i="8"/>
  <c r="AI808" i="8"/>
  <c r="AI809" i="8"/>
  <c r="AI810" i="8"/>
  <c r="AI811" i="8"/>
  <c r="AI812" i="8"/>
  <c r="AI813" i="8"/>
  <c r="AI814" i="8"/>
  <c r="AI815" i="8"/>
  <c r="AI816" i="8"/>
  <c r="AI817" i="8"/>
  <c r="AI818" i="8"/>
  <c r="AI819" i="8"/>
  <c r="AI820" i="8"/>
  <c r="AI821" i="8"/>
  <c r="AI822" i="8"/>
  <c r="AI823" i="8"/>
  <c r="AI824" i="8"/>
  <c r="AI825" i="8"/>
  <c r="AI826" i="8"/>
  <c r="AI827" i="8"/>
  <c r="AI828" i="8"/>
  <c r="AI829" i="8"/>
  <c r="AI830" i="8"/>
  <c r="AI831" i="8"/>
  <c r="AI832" i="8"/>
  <c r="AI833" i="8"/>
  <c r="AI834" i="8"/>
  <c r="AI835" i="8"/>
  <c r="AI836" i="8"/>
  <c r="AI837" i="8"/>
  <c r="AI838" i="8"/>
  <c r="AI839" i="8"/>
  <c r="AI840" i="8"/>
  <c r="AI841" i="8"/>
  <c r="AI842" i="8"/>
  <c r="AI843" i="8"/>
  <c r="AI844" i="8"/>
  <c r="AI845" i="8"/>
  <c r="AI846" i="8"/>
  <c r="AI847" i="8"/>
  <c r="AI848" i="8"/>
  <c r="AI849" i="8"/>
  <c r="AI850" i="8"/>
  <c r="AI851" i="8"/>
  <c r="AI852" i="8"/>
  <c r="AI853" i="8"/>
  <c r="AI854" i="8"/>
  <c r="AI855" i="8"/>
  <c r="AI856" i="8"/>
  <c r="AI857" i="8"/>
  <c r="AI858" i="8"/>
  <c r="AI859" i="8"/>
  <c r="AI860" i="8"/>
  <c r="AI861" i="8"/>
  <c r="AI862" i="8"/>
  <c r="AI863" i="8"/>
  <c r="AI864" i="8"/>
  <c r="AI865" i="8"/>
  <c r="AI866" i="8"/>
  <c r="AI867" i="8"/>
  <c r="AI868" i="8"/>
  <c r="AI869" i="8"/>
  <c r="AI870" i="8"/>
  <c r="AI871" i="8"/>
  <c r="AI872" i="8"/>
  <c r="AI873" i="8"/>
  <c r="AI874" i="8"/>
  <c r="AI875" i="8"/>
  <c r="AI876" i="8"/>
  <c r="AI877" i="8"/>
  <c r="AI878" i="8"/>
  <c r="AI879" i="8"/>
  <c r="AI880" i="8"/>
  <c r="AI881" i="8"/>
  <c r="AI882" i="8"/>
  <c r="AI883" i="8"/>
  <c r="AI884" i="8"/>
  <c r="AI885" i="8"/>
  <c r="AI886" i="8"/>
  <c r="AI887" i="8"/>
  <c r="AI888" i="8"/>
  <c r="AI889" i="8"/>
  <c r="AI890" i="8"/>
  <c r="AI891" i="8"/>
  <c r="AI892" i="8"/>
  <c r="AI893" i="8"/>
  <c r="AI894" i="8"/>
  <c r="AI895" i="8"/>
  <c r="AI896" i="8"/>
  <c r="AI897" i="8"/>
  <c r="AI898" i="8"/>
  <c r="AI899" i="8"/>
  <c r="AI900" i="8"/>
  <c r="AI901" i="8"/>
  <c r="AI902" i="8"/>
  <c r="AI903" i="8"/>
  <c r="AI904" i="8"/>
  <c r="AI905" i="8"/>
  <c r="AI906" i="8"/>
  <c r="AI907" i="8"/>
  <c r="AI908" i="8"/>
  <c r="AI909" i="8"/>
  <c r="AI910" i="8"/>
  <c r="AI911" i="8"/>
  <c r="AI912" i="8"/>
  <c r="AI913" i="8"/>
  <c r="AI914" i="8"/>
  <c r="AI915" i="8"/>
  <c r="AI916" i="8"/>
  <c r="AI917" i="8"/>
  <c r="AI918" i="8"/>
  <c r="AI919" i="8"/>
  <c r="AI920" i="8"/>
  <c r="AI921" i="8"/>
  <c r="AI922" i="8"/>
  <c r="AI923" i="8"/>
  <c r="AI924" i="8"/>
  <c r="AI925" i="8"/>
  <c r="AI926" i="8"/>
  <c r="AI927" i="8"/>
  <c r="AI928" i="8"/>
  <c r="AI929" i="8"/>
  <c r="AI930" i="8"/>
  <c r="AI931" i="8"/>
  <c r="AI932" i="8"/>
  <c r="AI933" i="8"/>
  <c r="AI934" i="8"/>
  <c r="AI935" i="8"/>
  <c r="AI936" i="8"/>
  <c r="AI937" i="8"/>
  <c r="AI938" i="8"/>
  <c r="AI939" i="8"/>
  <c r="AI940" i="8"/>
  <c r="AI941" i="8"/>
  <c r="AI942" i="8"/>
  <c r="AI943" i="8"/>
  <c r="AI944" i="8"/>
  <c r="AI945" i="8"/>
  <c r="AI946" i="8"/>
  <c r="AI947" i="8"/>
  <c r="AI948" i="8"/>
  <c r="AI949" i="8"/>
  <c r="AI950" i="8"/>
  <c r="AI951" i="8"/>
  <c r="AI952" i="8"/>
  <c r="AI953" i="8"/>
  <c r="AI954" i="8"/>
  <c r="AI955" i="8"/>
  <c r="AI956" i="8"/>
  <c r="AI957" i="8"/>
  <c r="AI958" i="8"/>
  <c r="AI959" i="8"/>
  <c r="AI960" i="8"/>
  <c r="AI961" i="8"/>
  <c r="AI962" i="8"/>
  <c r="AI963" i="8"/>
  <c r="AI964" i="8"/>
  <c r="AI965" i="8"/>
  <c r="AI966" i="8"/>
  <c r="AI967" i="8"/>
  <c r="AI968" i="8"/>
  <c r="AI969" i="8"/>
  <c r="AI970" i="8"/>
  <c r="AI971" i="8"/>
  <c r="AI972" i="8"/>
  <c r="AI973" i="8"/>
  <c r="AI974" i="8"/>
  <c r="AI975" i="8"/>
  <c r="AI976" i="8"/>
  <c r="AI977" i="8"/>
  <c r="AI978" i="8"/>
  <c r="AI979" i="8"/>
  <c r="AI980" i="8"/>
  <c r="AI981" i="8"/>
  <c r="AI982" i="8"/>
  <c r="AI983" i="8"/>
  <c r="AI984" i="8"/>
  <c r="AI985" i="8"/>
  <c r="AI986" i="8"/>
  <c r="AI987" i="8"/>
  <c r="AI988" i="8"/>
  <c r="AI989" i="8"/>
  <c r="AI990" i="8"/>
  <c r="AI991" i="8"/>
  <c r="AI992" i="8"/>
  <c r="AI993" i="8"/>
  <c r="AI994" i="8"/>
  <c r="AI995" i="8"/>
  <c r="AI996" i="8"/>
  <c r="AI997" i="8"/>
  <c r="AI998" i="8"/>
  <c r="AI999" i="8"/>
  <c r="AI1000" i="8"/>
  <c r="AJ408" i="8"/>
  <c r="AJ410" i="8"/>
  <c r="AJ411" i="8"/>
  <c r="AJ412" i="8"/>
  <c r="AJ413" i="8"/>
  <c r="AJ414" i="8"/>
  <c r="AJ415" i="8"/>
  <c r="AJ416" i="8"/>
  <c r="AJ417" i="8"/>
  <c r="AJ418" i="8"/>
  <c r="AJ419" i="8"/>
  <c r="AJ420" i="8"/>
  <c r="AJ421" i="8"/>
  <c r="AJ422" i="8"/>
  <c r="AJ423" i="8"/>
  <c r="AJ424" i="8"/>
  <c r="AJ425" i="8"/>
  <c r="AJ426" i="8"/>
  <c r="AJ427" i="8"/>
  <c r="AJ428" i="8"/>
  <c r="AJ429" i="8"/>
  <c r="AJ430" i="8"/>
  <c r="AJ431" i="8"/>
  <c r="AJ432" i="8"/>
  <c r="AJ433" i="8"/>
  <c r="AJ434" i="8"/>
  <c r="AJ435" i="8"/>
  <c r="AJ436" i="8"/>
  <c r="AJ437" i="8"/>
  <c r="AJ438" i="8"/>
  <c r="AJ439" i="8"/>
  <c r="AJ440" i="8"/>
  <c r="AJ441" i="8"/>
  <c r="AJ442" i="8"/>
  <c r="AJ443" i="8"/>
  <c r="AJ444" i="8"/>
  <c r="AJ445" i="8"/>
  <c r="AJ446" i="8"/>
  <c r="AJ447" i="8"/>
  <c r="AJ448" i="8"/>
  <c r="AJ449" i="8"/>
  <c r="AJ450" i="8"/>
  <c r="AJ451" i="8"/>
  <c r="AJ452" i="8"/>
  <c r="AJ453" i="8"/>
  <c r="AJ454" i="8"/>
  <c r="AJ455" i="8"/>
  <c r="AJ456" i="8"/>
  <c r="AJ457" i="8"/>
  <c r="AJ458" i="8"/>
  <c r="AJ459" i="8"/>
  <c r="AJ460" i="8"/>
  <c r="AJ461" i="8"/>
  <c r="AJ462" i="8"/>
  <c r="AJ463" i="8"/>
  <c r="AJ464" i="8"/>
  <c r="AJ465" i="8"/>
  <c r="AJ466" i="8"/>
  <c r="AJ467" i="8"/>
  <c r="AJ468" i="8"/>
  <c r="AJ469" i="8"/>
  <c r="AJ470" i="8"/>
  <c r="AJ471" i="8"/>
  <c r="AJ472" i="8"/>
  <c r="AJ473" i="8"/>
  <c r="AJ474" i="8"/>
  <c r="AJ475" i="8"/>
  <c r="AJ476" i="8"/>
  <c r="AJ477" i="8"/>
  <c r="AJ478" i="8"/>
  <c r="AJ479" i="8"/>
  <c r="AJ480" i="8"/>
  <c r="AJ481" i="8"/>
  <c r="AJ482" i="8"/>
  <c r="AJ483" i="8"/>
  <c r="AJ484" i="8"/>
  <c r="AJ485" i="8"/>
  <c r="AJ486" i="8"/>
  <c r="AJ487" i="8"/>
  <c r="AJ488" i="8"/>
  <c r="AJ489" i="8"/>
  <c r="AJ490" i="8"/>
  <c r="AJ491" i="8"/>
  <c r="AJ492" i="8"/>
  <c r="AJ493" i="8"/>
  <c r="AJ494" i="8"/>
  <c r="AJ495" i="8"/>
  <c r="AJ496" i="8"/>
  <c r="AJ497" i="8"/>
  <c r="AJ498" i="8"/>
  <c r="AJ499" i="8"/>
  <c r="AJ500" i="8"/>
  <c r="AJ501" i="8"/>
  <c r="AJ502" i="8"/>
  <c r="AJ503" i="8"/>
  <c r="AJ504" i="8"/>
  <c r="AJ505" i="8"/>
  <c r="AJ506" i="8"/>
  <c r="AJ507" i="8"/>
  <c r="AJ508" i="8"/>
  <c r="AJ509" i="8"/>
  <c r="AJ510" i="8"/>
  <c r="AJ511" i="8"/>
  <c r="AJ512" i="8"/>
  <c r="AJ513" i="8"/>
  <c r="AJ514" i="8"/>
  <c r="AJ515" i="8"/>
  <c r="AJ516" i="8"/>
  <c r="AJ517" i="8"/>
  <c r="AJ518" i="8"/>
  <c r="AJ519" i="8"/>
  <c r="AJ520" i="8"/>
  <c r="AJ521" i="8"/>
  <c r="AJ522" i="8"/>
  <c r="AJ523" i="8"/>
  <c r="AJ524" i="8"/>
  <c r="AJ525" i="8"/>
  <c r="AJ526" i="8"/>
  <c r="AJ527" i="8"/>
  <c r="AJ528" i="8"/>
  <c r="AJ529" i="8"/>
  <c r="AJ530" i="8"/>
  <c r="AJ531" i="8"/>
  <c r="AJ532" i="8"/>
  <c r="AJ533" i="8"/>
  <c r="AJ534" i="8"/>
  <c r="AJ535" i="8"/>
  <c r="AJ536" i="8"/>
  <c r="AJ537" i="8"/>
  <c r="AJ538" i="8"/>
  <c r="AJ539" i="8"/>
  <c r="AJ540" i="8"/>
  <c r="AJ541" i="8"/>
  <c r="AJ542" i="8"/>
  <c r="AJ543" i="8"/>
  <c r="AJ544" i="8"/>
  <c r="AJ545" i="8"/>
  <c r="AJ546" i="8"/>
  <c r="AJ547" i="8"/>
  <c r="AJ548" i="8"/>
  <c r="AJ549" i="8"/>
  <c r="AJ550" i="8"/>
  <c r="AJ551" i="8"/>
  <c r="AJ552" i="8"/>
  <c r="AJ553" i="8"/>
  <c r="AJ554" i="8"/>
  <c r="AJ555" i="8"/>
  <c r="AJ556" i="8"/>
  <c r="AJ557" i="8"/>
  <c r="AJ558" i="8"/>
  <c r="AJ559" i="8"/>
  <c r="AJ560" i="8"/>
  <c r="AJ561" i="8"/>
  <c r="AJ562" i="8"/>
  <c r="AJ563" i="8"/>
  <c r="AJ564" i="8"/>
  <c r="AJ565" i="8"/>
  <c r="AJ566" i="8"/>
  <c r="AJ567" i="8"/>
  <c r="AJ568" i="8"/>
  <c r="AJ569" i="8"/>
  <c r="AJ570" i="8"/>
  <c r="AJ571" i="8"/>
  <c r="AJ572" i="8"/>
  <c r="AJ573" i="8"/>
  <c r="AJ574" i="8"/>
  <c r="AJ575" i="8"/>
  <c r="AJ576" i="8"/>
  <c r="AJ577" i="8"/>
  <c r="AJ578" i="8"/>
  <c r="AJ579" i="8"/>
  <c r="AJ580" i="8"/>
  <c r="AJ581" i="8"/>
  <c r="AJ582" i="8"/>
  <c r="AJ583" i="8"/>
  <c r="AJ584" i="8"/>
  <c r="AJ585" i="8"/>
  <c r="AJ586" i="8"/>
  <c r="AJ587" i="8"/>
  <c r="AJ588" i="8"/>
  <c r="AJ589" i="8"/>
  <c r="AJ590" i="8"/>
  <c r="AJ591" i="8"/>
  <c r="AJ592" i="8"/>
  <c r="AJ593" i="8"/>
  <c r="AJ594" i="8"/>
  <c r="AJ595" i="8"/>
  <c r="AJ596" i="8"/>
  <c r="AJ597" i="8"/>
  <c r="AJ598" i="8"/>
  <c r="AJ599" i="8"/>
  <c r="AJ600" i="8"/>
  <c r="AJ601" i="8"/>
  <c r="AJ602" i="8"/>
  <c r="AJ603" i="8"/>
  <c r="AJ604" i="8"/>
  <c r="AJ605" i="8"/>
  <c r="AJ606" i="8"/>
  <c r="AJ607" i="8"/>
  <c r="AJ608" i="8"/>
  <c r="AJ609" i="8"/>
  <c r="AJ610" i="8"/>
  <c r="AJ611" i="8"/>
  <c r="AJ612" i="8"/>
  <c r="AJ613" i="8"/>
  <c r="AJ614" i="8"/>
  <c r="AJ615" i="8"/>
  <c r="AJ616" i="8"/>
  <c r="AJ617" i="8"/>
  <c r="AJ618" i="8"/>
  <c r="AJ619" i="8"/>
  <c r="AJ620" i="8"/>
  <c r="AJ621" i="8"/>
  <c r="AJ622" i="8"/>
  <c r="AJ623" i="8"/>
  <c r="AJ624" i="8"/>
  <c r="AJ625" i="8"/>
  <c r="AJ626" i="8"/>
  <c r="AJ627" i="8"/>
  <c r="AJ628" i="8"/>
  <c r="AJ629" i="8"/>
  <c r="AJ630" i="8"/>
  <c r="AJ631" i="8"/>
  <c r="AJ632" i="8"/>
  <c r="AJ633" i="8"/>
  <c r="AJ634" i="8"/>
  <c r="AJ635" i="8"/>
  <c r="AJ636" i="8"/>
  <c r="AJ637" i="8"/>
  <c r="AJ638" i="8"/>
  <c r="AJ639" i="8"/>
  <c r="AJ640" i="8"/>
  <c r="AJ641" i="8"/>
  <c r="AJ642" i="8"/>
  <c r="AJ643" i="8"/>
  <c r="AJ644" i="8"/>
  <c r="AJ645" i="8"/>
  <c r="AJ646" i="8"/>
  <c r="AJ647" i="8"/>
  <c r="AJ648" i="8"/>
  <c r="AJ649" i="8"/>
  <c r="AJ650" i="8"/>
  <c r="AJ651" i="8"/>
  <c r="AJ652" i="8"/>
  <c r="AJ653" i="8"/>
  <c r="AJ654" i="8"/>
  <c r="AJ655" i="8"/>
  <c r="AJ656" i="8"/>
  <c r="AJ657" i="8"/>
  <c r="AJ658" i="8"/>
  <c r="AJ659" i="8"/>
  <c r="AJ660" i="8"/>
  <c r="AJ661" i="8"/>
  <c r="AJ662" i="8"/>
  <c r="AJ663" i="8"/>
  <c r="AJ664" i="8"/>
  <c r="AJ665" i="8"/>
  <c r="AJ666" i="8"/>
  <c r="AJ667" i="8"/>
  <c r="AJ668" i="8"/>
  <c r="AJ669" i="8"/>
  <c r="AJ670" i="8"/>
  <c r="AJ671" i="8"/>
  <c r="AJ672" i="8"/>
  <c r="AJ673" i="8"/>
  <c r="AJ674" i="8"/>
  <c r="AJ675" i="8"/>
  <c r="AJ676" i="8"/>
  <c r="AJ677" i="8"/>
  <c r="AJ678" i="8"/>
  <c r="AJ679" i="8"/>
  <c r="AJ680" i="8"/>
  <c r="AJ681" i="8"/>
  <c r="AJ682" i="8"/>
  <c r="AJ683" i="8"/>
  <c r="AJ684" i="8"/>
  <c r="AJ685" i="8"/>
  <c r="AJ686" i="8"/>
  <c r="AJ687" i="8"/>
  <c r="AJ688" i="8"/>
  <c r="AJ689" i="8"/>
  <c r="AJ690" i="8"/>
  <c r="AJ691" i="8"/>
  <c r="AJ692" i="8"/>
  <c r="AJ693" i="8"/>
  <c r="AJ694" i="8"/>
  <c r="AJ695" i="8"/>
  <c r="AJ696" i="8"/>
  <c r="AJ697" i="8"/>
  <c r="AJ698" i="8"/>
  <c r="AJ699" i="8"/>
  <c r="AJ700" i="8"/>
  <c r="AJ701" i="8"/>
  <c r="AJ702" i="8"/>
  <c r="AJ703" i="8"/>
  <c r="AJ704" i="8"/>
  <c r="AJ705" i="8"/>
  <c r="AJ706" i="8"/>
  <c r="AJ707" i="8"/>
  <c r="AJ708" i="8"/>
  <c r="AJ709" i="8"/>
  <c r="AJ710" i="8"/>
  <c r="AJ711" i="8"/>
  <c r="AJ712" i="8"/>
  <c r="AJ713" i="8"/>
  <c r="AJ714" i="8"/>
  <c r="AJ715" i="8"/>
  <c r="AJ716" i="8"/>
  <c r="AJ717" i="8"/>
  <c r="AJ718" i="8"/>
  <c r="AJ719" i="8"/>
  <c r="AJ720" i="8"/>
  <c r="AJ721" i="8"/>
  <c r="AJ722" i="8"/>
  <c r="AJ723" i="8"/>
  <c r="AJ724" i="8"/>
  <c r="AJ725" i="8"/>
  <c r="AJ726" i="8"/>
  <c r="AJ727" i="8"/>
  <c r="AJ728" i="8"/>
  <c r="AJ729" i="8"/>
  <c r="AJ730" i="8"/>
  <c r="AJ731" i="8"/>
  <c r="AJ732" i="8"/>
  <c r="AJ733" i="8"/>
  <c r="AJ734" i="8"/>
  <c r="AJ735" i="8"/>
  <c r="AJ736" i="8"/>
  <c r="AJ737" i="8"/>
  <c r="AJ738" i="8"/>
  <c r="AJ739" i="8"/>
  <c r="AJ740" i="8"/>
  <c r="AJ741" i="8"/>
  <c r="AJ742" i="8"/>
  <c r="AJ743" i="8"/>
  <c r="AJ744" i="8"/>
  <c r="AJ745" i="8"/>
  <c r="AJ746" i="8"/>
  <c r="AJ747" i="8"/>
  <c r="AJ748" i="8"/>
  <c r="AJ749" i="8"/>
  <c r="AJ750" i="8"/>
  <c r="AJ751" i="8"/>
  <c r="AJ752" i="8"/>
  <c r="AJ753" i="8"/>
  <c r="AJ754" i="8"/>
  <c r="AJ755" i="8"/>
  <c r="AJ756" i="8"/>
  <c r="AJ757" i="8"/>
  <c r="AJ758" i="8"/>
  <c r="AJ759" i="8"/>
  <c r="AJ760" i="8"/>
  <c r="AJ761" i="8"/>
  <c r="AJ762" i="8"/>
  <c r="AJ763" i="8"/>
  <c r="AJ764" i="8"/>
  <c r="AJ765" i="8"/>
  <c r="AJ766" i="8"/>
  <c r="AJ767" i="8"/>
  <c r="AJ768" i="8"/>
  <c r="AJ769" i="8"/>
  <c r="AJ770" i="8"/>
  <c r="AJ771" i="8"/>
  <c r="AJ772" i="8"/>
  <c r="AJ773" i="8"/>
  <c r="AJ774" i="8"/>
  <c r="AJ775" i="8"/>
  <c r="AJ776" i="8"/>
  <c r="AJ777" i="8"/>
  <c r="AJ778" i="8"/>
  <c r="AJ779" i="8"/>
  <c r="AJ780" i="8"/>
  <c r="AJ781" i="8"/>
  <c r="AJ782" i="8"/>
  <c r="AJ783" i="8"/>
  <c r="AJ784" i="8"/>
  <c r="AJ785" i="8"/>
  <c r="AJ786" i="8"/>
  <c r="AJ787" i="8"/>
  <c r="AJ788" i="8"/>
  <c r="AJ789" i="8"/>
  <c r="AJ790" i="8"/>
  <c r="AJ791" i="8"/>
  <c r="AJ792" i="8"/>
  <c r="AJ793" i="8"/>
  <c r="AJ794" i="8"/>
  <c r="AJ795" i="8"/>
  <c r="AJ796" i="8"/>
  <c r="AJ797" i="8"/>
  <c r="AJ798" i="8"/>
  <c r="AJ799" i="8"/>
  <c r="AJ800" i="8"/>
  <c r="AJ801" i="8"/>
  <c r="AJ802" i="8"/>
  <c r="AJ803" i="8"/>
  <c r="AJ804" i="8"/>
  <c r="AJ805" i="8"/>
  <c r="AJ806" i="8"/>
  <c r="AJ807" i="8"/>
  <c r="AJ808" i="8"/>
  <c r="AJ809" i="8"/>
  <c r="AJ810" i="8"/>
  <c r="AJ811" i="8"/>
  <c r="AJ812" i="8"/>
  <c r="AJ813" i="8"/>
  <c r="AJ814" i="8"/>
  <c r="AJ815" i="8"/>
  <c r="AJ816" i="8"/>
  <c r="AJ817" i="8"/>
  <c r="AJ818" i="8"/>
  <c r="AJ819" i="8"/>
  <c r="AJ820" i="8"/>
  <c r="AJ821" i="8"/>
  <c r="AJ822" i="8"/>
  <c r="AJ823" i="8"/>
  <c r="AJ824" i="8"/>
  <c r="AJ825" i="8"/>
  <c r="AJ826" i="8"/>
  <c r="AJ827" i="8"/>
  <c r="AJ828" i="8"/>
  <c r="AJ829" i="8"/>
  <c r="AJ830" i="8"/>
  <c r="AJ831" i="8"/>
  <c r="AJ832" i="8"/>
  <c r="AJ833" i="8"/>
  <c r="AJ834" i="8"/>
  <c r="AJ835" i="8"/>
  <c r="AJ836" i="8"/>
  <c r="AJ837" i="8"/>
  <c r="AJ838" i="8"/>
  <c r="AJ839" i="8"/>
  <c r="AJ840" i="8"/>
  <c r="AJ841" i="8"/>
  <c r="AJ842" i="8"/>
  <c r="AJ843" i="8"/>
  <c r="AJ844" i="8"/>
  <c r="AJ845" i="8"/>
  <c r="AJ846" i="8"/>
  <c r="AJ847" i="8"/>
  <c r="AJ848" i="8"/>
  <c r="AJ849" i="8"/>
  <c r="AJ850" i="8"/>
  <c r="AJ851" i="8"/>
  <c r="AJ852" i="8"/>
  <c r="AJ853" i="8"/>
  <c r="AJ854" i="8"/>
  <c r="AJ855" i="8"/>
  <c r="AJ856" i="8"/>
  <c r="AJ857" i="8"/>
  <c r="AJ858" i="8"/>
  <c r="AJ859" i="8"/>
  <c r="AJ860" i="8"/>
  <c r="AJ861" i="8"/>
  <c r="AJ862" i="8"/>
  <c r="AJ863" i="8"/>
  <c r="AJ864" i="8"/>
  <c r="AJ865" i="8"/>
  <c r="AJ866" i="8"/>
  <c r="AJ867" i="8"/>
  <c r="AJ868" i="8"/>
  <c r="AJ869" i="8"/>
  <c r="AJ870" i="8"/>
  <c r="AJ871" i="8"/>
  <c r="AJ872" i="8"/>
  <c r="AJ873" i="8"/>
  <c r="AJ874" i="8"/>
  <c r="AJ875" i="8"/>
  <c r="AJ876" i="8"/>
  <c r="AJ877" i="8"/>
  <c r="AJ878" i="8"/>
  <c r="AJ879" i="8"/>
  <c r="AJ880" i="8"/>
  <c r="AJ881" i="8"/>
  <c r="AJ882" i="8"/>
  <c r="AJ883" i="8"/>
  <c r="AJ884" i="8"/>
  <c r="AJ885" i="8"/>
  <c r="AJ886" i="8"/>
  <c r="AJ887" i="8"/>
  <c r="AJ888" i="8"/>
  <c r="AJ889" i="8"/>
  <c r="AJ890" i="8"/>
  <c r="AJ891" i="8"/>
  <c r="AJ892" i="8"/>
  <c r="AJ893" i="8"/>
  <c r="AJ894" i="8"/>
  <c r="AJ895" i="8"/>
  <c r="AJ896" i="8"/>
  <c r="AJ897" i="8"/>
  <c r="AJ898" i="8"/>
  <c r="AJ899" i="8"/>
  <c r="AJ900" i="8"/>
  <c r="AJ901" i="8"/>
  <c r="AJ902" i="8"/>
  <c r="AJ903" i="8"/>
  <c r="AJ904" i="8"/>
  <c r="AJ905" i="8"/>
  <c r="AJ906" i="8"/>
  <c r="AJ907" i="8"/>
  <c r="AJ908" i="8"/>
  <c r="AJ909" i="8"/>
  <c r="AJ910" i="8"/>
  <c r="AJ911" i="8"/>
  <c r="AJ912" i="8"/>
  <c r="AJ913" i="8"/>
  <c r="AJ914" i="8"/>
  <c r="AJ915" i="8"/>
  <c r="AJ916" i="8"/>
  <c r="AJ917" i="8"/>
  <c r="AJ918" i="8"/>
  <c r="AJ919" i="8"/>
  <c r="AJ920" i="8"/>
  <c r="AJ921" i="8"/>
  <c r="AJ922" i="8"/>
  <c r="AJ923" i="8"/>
  <c r="AJ924" i="8"/>
  <c r="AJ925" i="8"/>
  <c r="AJ926" i="8"/>
  <c r="AJ927" i="8"/>
  <c r="AJ928" i="8"/>
  <c r="AJ929" i="8"/>
  <c r="AJ930" i="8"/>
  <c r="AJ931" i="8"/>
  <c r="AJ932" i="8"/>
  <c r="AJ933" i="8"/>
  <c r="AJ934" i="8"/>
  <c r="AJ935" i="8"/>
  <c r="AJ936" i="8"/>
  <c r="AJ937" i="8"/>
  <c r="AJ938" i="8"/>
  <c r="AJ939" i="8"/>
  <c r="AJ940" i="8"/>
  <c r="AJ941" i="8"/>
  <c r="AJ942" i="8"/>
  <c r="AJ943" i="8"/>
  <c r="AJ944" i="8"/>
  <c r="AJ945" i="8"/>
  <c r="AJ946" i="8"/>
  <c r="AJ947" i="8"/>
  <c r="AJ948" i="8"/>
  <c r="AJ949" i="8"/>
  <c r="AJ950" i="8"/>
  <c r="AJ951" i="8"/>
  <c r="AJ952" i="8"/>
  <c r="AJ953" i="8"/>
  <c r="AJ954" i="8"/>
  <c r="AJ955" i="8"/>
  <c r="AJ956" i="8"/>
  <c r="AJ957" i="8"/>
  <c r="AJ958" i="8"/>
  <c r="AJ959" i="8"/>
  <c r="AJ960" i="8"/>
  <c r="AJ961" i="8"/>
  <c r="AJ962" i="8"/>
  <c r="AJ963" i="8"/>
  <c r="AJ964" i="8"/>
  <c r="AJ965" i="8"/>
  <c r="AJ966" i="8"/>
  <c r="AJ967" i="8"/>
  <c r="AJ968" i="8"/>
  <c r="AJ969" i="8"/>
  <c r="AJ970" i="8"/>
  <c r="AJ971" i="8"/>
  <c r="AJ972" i="8"/>
  <c r="AJ973" i="8"/>
  <c r="AJ974" i="8"/>
  <c r="AJ975" i="8"/>
  <c r="AJ976" i="8"/>
  <c r="AJ977" i="8"/>
  <c r="AJ978" i="8"/>
  <c r="AJ979" i="8"/>
  <c r="AJ980" i="8"/>
  <c r="AJ981" i="8"/>
  <c r="AJ982" i="8"/>
  <c r="AJ983" i="8"/>
  <c r="AJ984" i="8"/>
  <c r="AJ985" i="8"/>
  <c r="AJ986" i="8"/>
  <c r="AJ987" i="8"/>
  <c r="AJ988" i="8"/>
  <c r="AJ989" i="8"/>
  <c r="AJ990" i="8"/>
  <c r="AJ991" i="8"/>
  <c r="AJ992" i="8"/>
  <c r="AJ993" i="8"/>
  <c r="AJ994" i="8"/>
  <c r="AJ995" i="8"/>
  <c r="AJ996" i="8"/>
  <c r="AJ997" i="8"/>
  <c r="AJ998" i="8"/>
  <c r="AJ999" i="8"/>
  <c r="AJ1000" i="8"/>
  <c r="AK301" i="8"/>
  <c r="AK302" i="8"/>
  <c r="AK303" i="8"/>
  <c r="AK304" i="8"/>
  <c r="AK305" i="8"/>
  <c r="AK306" i="8"/>
  <c r="AK307" i="8"/>
  <c r="AK308" i="8"/>
  <c r="AK309" i="8"/>
  <c r="AK310" i="8"/>
  <c r="AK311" i="8"/>
  <c r="AK312" i="8"/>
  <c r="AK313" i="8"/>
  <c r="AK314" i="8"/>
  <c r="AK315" i="8"/>
  <c r="AK316" i="8"/>
  <c r="AK317" i="8"/>
  <c r="AK318" i="8"/>
  <c r="AK319" i="8"/>
  <c r="AK320" i="8"/>
  <c r="AK321" i="8"/>
  <c r="AK322" i="8"/>
  <c r="AK323" i="8"/>
  <c r="AK324" i="8"/>
  <c r="AK325" i="8"/>
  <c r="AK326" i="8"/>
  <c r="AK327" i="8"/>
  <c r="AK328" i="8"/>
  <c r="AK329" i="8"/>
  <c r="AK330" i="8"/>
  <c r="AK331" i="8"/>
  <c r="AK332" i="8"/>
  <c r="AK333" i="8"/>
  <c r="AK334" i="8"/>
  <c r="AK335" i="8"/>
  <c r="AK336" i="8"/>
  <c r="AK337" i="8"/>
  <c r="AK338" i="8"/>
  <c r="AK339" i="8"/>
  <c r="AK340" i="8"/>
  <c r="AK341" i="8"/>
  <c r="AK342" i="8"/>
  <c r="AK343" i="8"/>
  <c r="AK344" i="8"/>
  <c r="AK345" i="8"/>
  <c r="AK346" i="8"/>
  <c r="AK347" i="8"/>
  <c r="AK348" i="8"/>
  <c r="AK349" i="8"/>
  <c r="AK350" i="8"/>
  <c r="AK351" i="8"/>
  <c r="AK352" i="8"/>
  <c r="AK353" i="8"/>
  <c r="AK354" i="8"/>
  <c r="AK355" i="8"/>
  <c r="AK356" i="8"/>
  <c r="AK357" i="8"/>
  <c r="AK358" i="8"/>
  <c r="AK359" i="8"/>
  <c r="AK360" i="8"/>
  <c r="AK361" i="8"/>
  <c r="AK362" i="8"/>
  <c r="AK363" i="8"/>
  <c r="AK364" i="8"/>
  <c r="AK365" i="8"/>
  <c r="AK366" i="8"/>
  <c r="AK367" i="8"/>
  <c r="AK368" i="8"/>
  <c r="AK369" i="8"/>
  <c r="AK370" i="8"/>
  <c r="AK371" i="8"/>
  <c r="AK372" i="8"/>
  <c r="AK373" i="8"/>
  <c r="AK374" i="8"/>
  <c r="AK375" i="8"/>
  <c r="AK376" i="8"/>
  <c r="AK377" i="8"/>
  <c r="AK378" i="8"/>
  <c r="AK379" i="8"/>
  <c r="AK380" i="8"/>
  <c r="AK381" i="8"/>
  <c r="AK382" i="8"/>
  <c r="AK383" i="8"/>
  <c r="AK384" i="8"/>
  <c r="AK385" i="8"/>
  <c r="AK386" i="8"/>
  <c r="AK387" i="8"/>
  <c r="AK388" i="8"/>
  <c r="AK389" i="8"/>
  <c r="AK390" i="8"/>
  <c r="AK391" i="8"/>
  <c r="AK392" i="8"/>
  <c r="AK393" i="8"/>
  <c r="AK394" i="8"/>
  <c r="AK395" i="8"/>
  <c r="AK396" i="8"/>
  <c r="AK397" i="8"/>
  <c r="AK398" i="8"/>
  <c r="AK399" i="8"/>
  <c r="AK400" i="8"/>
  <c r="AK401" i="8"/>
  <c r="AK402" i="8"/>
  <c r="AK403" i="8"/>
  <c r="AK404" i="8"/>
  <c r="AK405" i="8"/>
  <c r="AK406" i="8"/>
  <c r="AK407" i="8"/>
  <c r="AK408" i="8"/>
  <c r="AK409" i="8"/>
  <c r="AK410" i="8"/>
  <c r="AK411" i="8"/>
  <c r="AK412" i="8"/>
  <c r="AK413" i="8"/>
  <c r="AK414" i="8"/>
  <c r="AK415" i="8"/>
  <c r="AK416" i="8"/>
  <c r="AK417" i="8"/>
  <c r="AK418" i="8"/>
  <c r="AK419" i="8"/>
  <c r="AK420" i="8"/>
  <c r="AK421" i="8"/>
  <c r="AK422" i="8"/>
  <c r="AK423" i="8"/>
  <c r="AK424" i="8"/>
  <c r="AK425" i="8"/>
  <c r="AK426" i="8"/>
  <c r="AK427" i="8"/>
  <c r="AK428" i="8"/>
  <c r="AK429" i="8"/>
  <c r="AK430" i="8"/>
  <c r="AK431" i="8"/>
  <c r="AK432" i="8"/>
  <c r="AK433" i="8"/>
  <c r="AK434" i="8"/>
  <c r="AK435" i="8"/>
  <c r="AK436" i="8"/>
  <c r="AK437" i="8"/>
  <c r="AK438" i="8"/>
  <c r="AK439" i="8"/>
  <c r="AK440" i="8"/>
  <c r="AK441" i="8"/>
  <c r="AK442" i="8"/>
  <c r="AK443" i="8"/>
  <c r="AK444" i="8"/>
  <c r="AK445" i="8"/>
  <c r="AK446" i="8"/>
  <c r="AK447" i="8"/>
  <c r="AK448" i="8"/>
  <c r="AK449" i="8"/>
  <c r="AK450" i="8"/>
  <c r="AK451" i="8"/>
  <c r="AK452" i="8"/>
  <c r="AK453" i="8"/>
  <c r="AK454" i="8"/>
  <c r="AK455" i="8"/>
  <c r="AK456" i="8"/>
  <c r="AK457" i="8"/>
  <c r="AK458" i="8"/>
  <c r="AK459" i="8"/>
  <c r="AK460" i="8"/>
  <c r="AK461" i="8"/>
  <c r="AK462" i="8"/>
  <c r="AK463" i="8"/>
  <c r="AK464" i="8"/>
  <c r="AK465" i="8"/>
  <c r="AK466" i="8"/>
  <c r="AK467" i="8"/>
  <c r="AK468" i="8"/>
  <c r="AK469" i="8"/>
  <c r="AK470" i="8"/>
  <c r="AK471" i="8"/>
  <c r="AK472" i="8"/>
  <c r="AK473" i="8"/>
  <c r="AK474" i="8"/>
  <c r="AK475" i="8"/>
  <c r="AK476" i="8"/>
  <c r="AK477" i="8"/>
  <c r="AK478" i="8"/>
  <c r="AK479" i="8"/>
  <c r="AK480" i="8"/>
  <c r="AK481" i="8"/>
  <c r="AK482" i="8"/>
  <c r="AK483" i="8"/>
  <c r="AK484" i="8"/>
  <c r="AK485" i="8"/>
  <c r="AK486" i="8"/>
  <c r="AK487" i="8"/>
  <c r="AK488" i="8"/>
  <c r="AK489" i="8"/>
  <c r="AK490" i="8"/>
  <c r="AK491" i="8"/>
  <c r="AK492" i="8"/>
  <c r="AK493" i="8"/>
  <c r="AK494" i="8"/>
  <c r="AK495" i="8"/>
  <c r="AK496" i="8"/>
  <c r="AK497" i="8"/>
  <c r="AK498" i="8"/>
  <c r="AK499" i="8"/>
  <c r="AK500" i="8"/>
  <c r="AK501" i="8"/>
  <c r="AK502" i="8"/>
  <c r="AK503" i="8"/>
  <c r="AK504" i="8"/>
  <c r="AK505" i="8"/>
  <c r="AK506" i="8"/>
  <c r="AK507" i="8"/>
  <c r="AK508" i="8"/>
  <c r="AK509" i="8"/>
  <c r="AK510" i="8"/>
  <c r="AK511" i="8"/>
  <c r="AK512" i="8"/>
  <c r="AK513" i="8"/>
  <c r="AK514" i="8"/>
  <c r="AK515" i="8"/>
  <c r="AK516" i="8"/>
  <c r="AK517" i="8"/>
  <c r="AK518" i="8"/>
  <c r="AK519" i="8"/>
  <c r="AK520" i="8"/>
  <c r="AK521" i="8"/>
  <c r="AK522" i="8"/>
  <c r="AK523" i="8"/>
  <c r="AK524" i="8"/>
  <c r="AK525" i="8"/>
  <c r="AK526" i="8"/>
  <c r="AK527" i="8"/>
  <c r="AK528" i="8"/>
  <c r="AK529" i="8"/>
  <c r="AK530" i="8"/>
  <c r="AK531" i="8"/>
  <c r="AK532" i="8"/>
  <c r="AK533" i="8"/>
  <c r="AK534" i="8"/>
  <c r="AK535" i="8"/>
  <c r="AK536" i="8"/>
  <c r="AK537" i="8"/>
  <c r="AK538" i="8"/>
  <c r="AK539" i="8"/>
  <c r="AK540" i="8"/>
  <c r="AK541" i="8"/>
  <c r="AK542" i="8"/>
  <c r="AK543" i="8"/>
  <c r="AK544" i="8"/>
  <c r="AK545" i="8"/>
  <c r="AK546" i="8"/>
  <c r="AK547" i="8"/>
  <c r="AK548" i="8"/>
  <c r="AK549" i="8"/>
  <c r="AK550" i="8"/>
  <c r="AK551" i="8"/>
  <c r="AK552" i="8"/>
  <c r="AK553" i="8"/>
  <c r="AK554" i="8"/>
  <c r="AK555" i="8"/>
  <c r="AK556" i="8"/>
  <c r="AK557" i="8"/>
  <c r="AK558" i="8"/>
  <c r="AK559" i="8"/>
  <c r="AK560" i="8"/>
  <c r="AK561" i="8"/>
  <c r="AK562" i="8"/>
  <c r="AK563" i="8"/>
  <c r="AK564" i="8"/>
  <c r="AK565" i="8"/>
  <c r="AK566" i="8"/>
  <c r="AK567" i="8"/>
  <c r="AK568" i="8"/>
  <c r="AK569" i="8"/>
  <c r="AK570" i="8"/>
  <c r="AK571" i="8"/>
  <c r="AK572" i="8"/>
  <c r="AK573" i="8"/>
  <c r="AK574" i="8"/>
  <c r="AK575" i="8"/>
  <c r="AK576" i="8"/>
  <c r="AK577" i="8"/>
  <c r="AK578" i="8"/>
  <c r="AK579" i="8"/>
  <c r="AK580" i="8"/>
  <c r="AK581" i="8"/>
  <c r="AK582" i="8"/>
  <c r="AK583" i="8"/>
  <c r="AK584" i="8"/>
  <c r="AK585" i="8"/>
  <c r="AK586" i="8"/>
  <c r="AK587" i="8"/>
  <c r="AK588" i="8"/>
  <c r="AK589" i="8"/>
  <c r="AK590" i="8"/>
  <c r="AK591" i="8"/>
  <c r="AK592" i="8"/>
  <c r="AK593" i="8"/>
  <c r="AK594" i="8"/>
  <c r="AK595" i="8"/>
  <c r="AK596" i="8"/>
  <c r="AK597" i="8"/>
  <c r="AK598" i="8"/>
  <c r="AK599" i="8"/>
  <c r="AK600" i="8"/>
  <c r="AK601" i="8"/>
  <c r="AK602" i="8"/>
  <c r="AK603" i="8"/>
  <c r="AK604" i="8"/>
  <c r="AK605" i="8"/>
  <c r="AK606" i="8"/>
  <c r="AK607" i="8"/>
  <c r="AK608" i="8"/>
  <c r="AK609" i="8"/>
  <c r="AK610" i="8"/>
  <c r="AK611" i="8"/>
  <c r="AK612" i="8"/>
  <c r="AK613" i="8"/>
  <c r="AK614" i="8"/>
  <c r="AK615" i="8"/>
  <c r="AK616" i="8"/>
  <c r="AK617" i="8"/>
  <c r="AK618" i="8"/>
  <c r="AK619" i="8"/>
  <c r="AK620" i="8"/>
  <c r="AK621" i="8"/>
  <c r="AK622" i="8"/>
  <c r="AK623" i="8"/>
  <c r="AK624" i="8"/>
  <c r="AK625" i="8"/>
  <c r="AK626" i="8"/>
  <c r="AK627" i="8"/>
  <c r="AK628" i="8"/>
  <c r="AK629" i="8"/>
  <c r="AK630" i="8"/>
  <c r="AK631" i="8"/>
  <c r="AK632" i="8"/>
  <c r="AK633" i="8"/>
  <c r="AK634" i="8"/>
  <c r="AK635" i="8"/>
  <c r="AK636" i="8"/>
  <c r="AK637" i="8"/>
  <c r="AK638" i="8"/>
  <c r="AK639" i="8"/>
  <c r="AK640" i="8"/>
  <c r="AK641" i="8"/>
  <c r="AK642" i="8"/>
  <c r="AK643" i="8"/>
  <c r="AK644" i="8"/>
  <c r="AK645" i="8"/>
  <c r="AK646" i="8"/>
  <c r="AK647" i="8"/>
  <c r="AK648" i="8"/>
  <c r="AK649" i="8"/>
  <c r="AK650" i="8"/>
  <c r="AK651" i="8"/>
  <c r="AK652" i="8"/>
  <c r="AK653" i="8"/>
  <c r="AK654" i="8"/>
  <c r="AK655" i="8"/>
  <c r="AK656" i="8"/>
  <c r="AK657" i="8"/>
  <c r="AK658" i="8"/>
  <c r="AK659" i="8"/>
  <c r="AK660" i="8"/>
  <c r="AK661" i="8"/>
  <c r="AK662" i="8"/>
  <c r="AK663" i="8"/>
  <c r="AK664" i="8"/>
  <c r="AK665" i="8"/>
  <c r="AK666" i="8"/>
  <c r="AK667" i="8"/>
  <c r="AK668" i="8"/>
  <c r="AK669" i="8"/>
  <c r="AK670" i="8"/>
  <c r="AK671" i="8"/>
  <c r="AK672" i="8"/>
  <c r="AK673" i="8"/>
  <c r="AK674" i="8"/>
  <c r="AK675" i="8"/>
  <c r="AK676" i="8"/>
  <c r="AK677" i="8"/>
  <c r="AK678" i="8"/>
  <c r="AK679" i="8"/>
  <c r="AK680" i="8"/>
  <c r="AK681" i="8"/>
  <c r="AK682" i="8"/>
  <c r="AK683" i="8"/>
  <c r="AK684" i="8"/>
  <c r="AK685" i="8"/>
  <c r="AK686" i="8"/>
  <c r="AK687" i="8"/>
  <c r="AK688" i="8"/>
  <c r="AK689" i="8"/>
  <c r="AK690" i="8"/>
  <c r="AK691" i="8"/>
  <c r="AK692" i="8"/>
  <c r="AK693" i="8"/>
  <c r="AK694" i="8"/>
  <c r="AK695" i="8"/>
  <c r="AK696" i="8"/>
  <c r="AK697" i="8"/>
  <c r="AK698" i="8"/>
  <c r="AK699" i="8"/>
  <c r="AK700" i="8"/>
  <c r="AK701" i="8"/>
  <c r="AK702" i="8"/>
  <c r="AK703" i="8"/>
  <c r="AK704" i="8"/>
  <c r="AK705" i="8"/>
  <c r="AK706" i="8"/>
  <c r="AK707" i="8"/>
  <c r="AK708" i="8"/>
  <c r="AK709" i="8"/>
  <c r="AK710" i="8"/>
  <c r="AK711" i="8"/>
  <c r="AK712" i="8"/>
  <c r="AK713" i="8"/>
  <c r="AK714" i="8"/>
  <c r="AK715" i="8"/>
  <c r="AK716" i="8"/>
  <c r="AK717" i="8"/>
  <c r="AK718" i="8"/>
  <c r="AK719" i="8"/>
  <c r="AK720" i="8"/>
  <c r="AK721" i="8"/>
  <c r="AK722" i="8"/>
  <c r="AK723" i="8"/>
  <c r="AK724" i="8"/>
  <c r="AK725" i="8"/>
  <c r="AK726" i="8"/>
  <c r="AK727" i="8"/>
  <c r="AK728" i="8"/>
  <c r="AK729" i="8"/>
  <c r="AK730" i="8"/>
  <c r="AK731" i="8"/>
  <c r="AK732" i="8"/>
  <c r="AK733" i="8"/>
  <c r="AK734" i="8"/>
  <c r="AK735" i="8"/>
  <c r="AK736" i="8"/>
  <c r="AK737" i="8"/>
  <c r="AK738" i="8"/>
  <c r="AK739" i="8"/>
  <c r="AK740" i="8"/>
  <c r="AK741" i="8"/>
  <c r="AK742" i="8"/>
  <c r="AK743" i="8"/>
  <c r="AK744" i="8"/>
  <c r="AK745" i="8"/>
  <c r="AK746" i="8"/>
  <c r="AK747" i="8"/>
  <c r="AK748" i="8"/>
  <c r="AK749" i="8"/>
  <c r="AK750" i="8"/>
  <c r="AK751" i="8"/>
  <c r="AK752" i="8"/>
  <c r="AK753" i="8"/>
  <c r="AK754" i="8"/>
  <c r="AK755" i="8"/>
  <c r="AK756" i="8"/>
  <c r="AK757" i="8"/>
  <c r="AK758" i="8"/>
  <c r="AK759" i="8"/>
  <c r="AK760" i="8"/>
  <c r="AK761" i="8"/>
  <c r="AK762" i="8"/>
  <c r="AK763" i="8"/>
  <c r="AK764" i="8"/>
  <c r="AK765" i="8"/>
  <c r="AK766" i="8"/>
  <c r="AK767" i="8"/>
  <c r="AK768" i="8"/>
  <c r="AK769" i="8"/>
  <c r="AK770" i="8"/>
  <c r="AK771" i="8"/>
  <c r="AK772" i="8"/>
  <c r="AK773" i="8"/>
  <c r="AK774" i="8"/>
  <c r="AK775" i="8"/>
  <c r="AK776" i="8"/>
  <c r="AK777" i="8"/>
  <c r="AK778" i="8"/>
  <c r="AK779" i="8"/>
  <c r="AK780" i="8"/>
  <c r="AK781" i="8"/>
  <c r="AK782" i="8"/>
  <c r="AK783" i="8"/>
  <c r="AK784" i="8"/>
  <c r="AK785" i="8"/>
  <c r="AK786" i="8"/>
  <c r="AK787" i="8"/>
  <c r="AK788" i="8"/>
  <c r="AK789" i="8"/>
  <c r="AK790" i="8"/>
  <c r="AK791" i="8"/>
  <c r="AK792" i="8"/>
  <c r="AK793" i="8"/>
  <c r="AK794" i="8"/>
  <c r="AK795" i="8"/>
  <c r="AK796" i="8"/>
  <c r="AK797" i="8"/>
  <c r="AK798" i="8"/>
  <c r="AK799" i="8"/>
  <c r="AK800" i="8"/>
  <c r="AK801" i="8"/>
  <c r="AK802" i="8"/>
  <c r="AK803" i="8"/>
  <c r="AK804" i="8"/>
  <c r="AK805" i="8"/>
  <c r="AK806" i="8"/>
  <c r="AK807" i="8"/>
  <c r="AK808" i="8"/>
  <c r="AK809" i="8"/>
  <c r="AK810" i="8"/>
  <c r="AK811" i="8"/>
  <c r="AK812" i="8"/>
  <c r="AK813" i="8"/>
  <c r="AK814" i="8"/>
  <c r="AK815" i="8"/>
  <c r="AK816" i="8"/>
  <c r="AK817" i="8"/>
  <c r="AK818" i="8"/>
  <c r="AK819" i="8"/>
  <c r="AK820" i="8"/>
  <c r="AK821" i="8"/>
  <c r="AK822" i="8"/>
  <c r="AK823" i="8"/>
  <c r="AK824" i="8"/>
  <c r="AK825" i="8"/>
  <c r="AK826" i="8"/>
  <c r="AK827" i="8"/>
  <c r="AK828" i="8"/>
  <c r="AK829" i="8"/>
  <c r="AK830" i="8"/>
  <c r="AK831" i="8"/>
  <c r="AK832" i="8"/>
  <c r="AK833" i="8"/>
  <c r="AK834" i="8"/>
  <c r="AK835" i="8"/>
  <c r="AK836" i="8"/>
  <c r="AK837" i="8"/>
  <c r="AK838" i="8"/>
  <c r="AK839" i="8"/>
  <c r="AK840" i="8"/>
  <c r="AK841" i="8"/>
  <c r="AK842" i="8"/>
  <c r="AK843" i="8"/>
  <c r="AK844" i="8"/>
  <c r="AK845" i="8"/>
  <c r="AK846" i="8"/>
  <c r="AK847" i="8"/>
  <c r="AK848" i="8"/>
  <c r="AK849" i="8"/>
  <c r="AK850" i="8"/>
  <c r="AK851" i="8"/>
  <c r="AK852" i="8"/>
  <c r="AK853" i="8"/>
  <c r="AK854" i="8"/>
  <c r="AK855" i="8"/>
  <c r="AK856" i="8"/>
  <c r="AK857" i="8"/>
  <c r="AK858" i="8"/>
  <c r="AK859" i="8"/>
  <c r="AK860" i="8"/>
  <c r="AK861" i="8"/>
  <c r="AK862" i="8"/>
  <c r="AK863" i="8"/>
  <c r="AK864" i="8"/>
  <c r="AK865" i="8"/>
  <c r="AK866" i="8"/>
  <c r="AK867" i="8"/>
  <c r="AK868" i="8"/>
  <c r="AK869" i="8"/>
  <c r="AK870" i="8"/>
  <c r="AK871" i="8"/>
  <c r="AK872" i="8"/>
  <c r="AK873" i="8"/>
  <c r="AK874" i="8"/>
  <c r="AK875" i="8"/>
  <c r="AK876" i="8"/>
  <c r="AK877" i="8"/>
  <c r="AK878" i="8"/>
  <c r="AK879" i="8"/>
  <c r="AK880" i="8"/>
  <c r="AK881" i="8"/>
  <c r="AK882" i="8"/>
  <c r="AK883" i="8"/>
  <c r="AK884" i="8"/>
  <c r="AK885" i="8"/>
  <c r="AK886" i="8"/>
  <c r="AK887" i="8"/>
  <c r="AK888" i="8"/>
  <c r="AK889" i="8"/>
  <c r="AK890" i="8"/>
  <c r="AK891" i="8"/>
  <c r="AK892" i="8"/>
  <c r="AK893" i="8"/>
  <c r="AK894" i="8"/>
  <c r="AK895" i="8"/>
  <c r="AK896" i="8"/>
  <c r="AK897" i="8"/>
  <c r="AK898" i="8"/>
  <c r="AK899" i="8"/>
  <c r="AK900" i="8"/>
  <c r="AK901" i="8"/>
  <c r="AK902" i="8"/>
  <c r="AK903" i="8"/>
  <c r="AK904" i="8"/>
  <c r="AK905" i="8"/>
  <c r="AK906" i="8"/>
  <c r="AK907" i="8"/>
  <c r="AK908" i="8"/>
  <c r="AK909" i="8"/>
  <c r="AK910" i="8"/>
  <c r="AK911" i="8"/>
  <c r="AK912" i="8"/>
  <c r="AK913" i="8"/>
  <c r="AK914" i="8"/>
  <c r="AK915" i="8"/>
  <c r="AK916" i="8"/>
  <c r="AK917" i="8"/>
  <c r="AK918" i="8"/>
  <c r="AK919" i="8"/>
  <c r="AK920" i="8"/>
  <c r="AK921" i="8"/>
  <c r="AK922" i="8"/>
  <c r="AK923" i="8"/>
  <c r="AK924" i="8"/>
  <c r="AK925" i="8"/>
  <c r="AK926" i="8"/>
  <c r="AK927" i="8"/>
  <c r="AK928" i="8"/>
  <c r="AK929" i="8"/>
  <c r="AK930" i="8"/>
  <c r="AK931" i="8"/>
  <c r="AK932" i="8"/>
  <c r="AK933" i="8"/>
  <c r="AK934" i="8"/>
  <c r="AK935" i="8"/>
  <c r="AK936" i="8"/>
  <c r="AK937" i="8"/>
  <c r="AK938" i="8"/>
  <c r="AK939" i="8"/>
  <c r="AK940" i="8"/>
  <c r="AK941" i="8"/>
  <c r="AK942" i="8"/>
  <c r="AK943" i="8"/>
  <c r="AK944" i="8"/>
  <c r="AK945" i="8"/>
  <c r="AK946" i="8"/>
  <c r="AK947" i="8"/>
  <c r="AK948" i="8"/>
  <c r="AK949" i="8"/>
  <c r="AK950" i="8"/>
  <c r="AK951" i="8"/>
  <c r="AK952" i="8"/>
  <c r="AK953" i="8"/>
  <c r="AK954" i="8"/>
  <c r="AK955" i="8"/>
  <c r="AK956" i="8"/>
  <c r="AK957" i="8"/>
  <c r="AK958" i="8"/>
  <c r="AK959" i="8"/>
  <c r="AK960" i="8"/>
  <c r="AK961" i="8"/>
  <c r="AK962" i="8"/>
  <c r="AK963" i="8"/>
  <c r="AK964" i="8"/>
  <c r="AK965" i="8"/>
  <c r="AK966" i="8"/>
  <c r="AK967" i="8"/>
  <c r="AK968" i="8"/>
  <c r="AK969" i="8"/>
  <c r="AK970" i="8"/>
  <c r="AK971" i="8"/>
  <c r="AK972" i="8"/>
  <c r="AK973" i="8"/>
  <c r="AK974" i="8"/>
  <c r="AK975" i="8"/>
  <c r="AK976" i="8"/>
  <c r="AK977" i="8"/>
  <c r="AK978" i="8"/>
  <c r="AK979" i="8"/>
  <c r="AK980" i="8"/>
  <c r="AK981" i="8"/>
  <c r="AK982" i="8"/>
  <c r="AK983" i="8"/>
  <c r="AK984" i="8"/>
  <c r="AK985" i="8"/>
  <c r="AK986" i="8"/>
  <c r="AK987" i="8"/>
  <c r="AK988" i="8"/>
  <c r="AK989" i="8"/>
  <c r="AK990" i="8"/>
  <c r="AK991" i="8"/>
  <c r="AK992" i="8"/>
  <c r="AK993" i="8"/>
  <c r="AK994" i="8"/>
  <c r="AK995" i="8"/>
  <c r="AK996" i="8"/>
  <c r="AK997" i="8"/>
  <c r="AK998" i="8"/>
  <c r="AK999" i="8"/>
  <c r="AK1000" i="8"/>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L625" i="20"/>
  <c r="L626" i="20"/>
  <c r="L627" i="20"/>
  <c r="L628" i="20"/>
  <c r="L629" i="20"/>
  <c r="L630" i="20"/>
  <c r="L631" i="20"/>
  <c r="L632" i="20"/>
  <c r="L633" i="20"/>
  <c r="L634" i="20"/>
  <c r="L635" i="20"/>
  <c r="L636" i="20"/>
  <c r="L637" i="20"/>
  <c r="L638" i="20"/>
  <c r="L639" i="20"/>
  <c r="L640" i="20"/>
  <c r="L641" i="20"/>
  <c r="L642" i="20"/>
  <c r="L643" i="20"/>
  <c r="L644" i="20"/>
  <c r="L645" i="20"/>
  <c r="L646" i="20"/>
  <c r="L647" i="20"/>
  <c r="L648" i="20"/>
  <c r="L649" i="20"/>
  <c r="L650" i="20"/>
  <c r="L651" i="20"/>
  <c r="L652" i="20"/>
  <c r="L653" i="20"/>
  <c r="L654" i="20"/>
  <c r="L655" i="20"/>
  <c r="L656" i="20"/>
  <c r="L657" i="20"/>
  <c r="L658" i="20"/>
  <c r="L659" i="20"/>
  <c r="L660" i="20"/>
  <c r="L661" i="20"/>
  <c r="L662" i="20"/>
  <c r="L663" i="20"/>
  <c r="L664" i="20"/>
  <c r="L665" i="20"/>
  <c r="L666" i="20"/>
  <c r="L667" i="20"/>
  <c r="L668" i="20"/>
  <c r="L669" i="20"/>
  <c r="L670" i="20"/>
  <c r="L671" i="20"/>
  <c r="L672" i="20"/>
  <c r="L673" i="20"/>
  <c r="L674" i="20"/>
  <c r="L675" i="20"/>
  <c r="L676" i="20"/>
  <c r="L677" i="20"/>
  <c r="L678" i="20"/>
  <c r="L679" i="20"/>
  <c r="L680" i="20"/>
  <c r="L681" i="20"/>
  <c r="L682" i="20"/>
  <c r="L683" i="20"/>
  <c r="L684" i="20"/>
  <c r="L685" i="20"/>
  <c r="L686" i="20"/>
  <c r="L687" i="20"/>
  <c r="L688" i="20"/>
  <c r="L689" i="20"/>
  <c r="L690" i="20"/>
  <c r="L691" i="20"/>
  <c r="L692" i="20"/>
  <c r="L693" i="20"/>
  <c r="L694" i="20"/>
  <c r="L695" i="20"/>
  <c r="L696" i="20"/>
  <c r="L697" i="20"/>
  <c r="L698" i="20"/>
  <c r="L699" i="20"/>
  <c r="L700" i="20"/>
  <c r="L701" i="20"/>
  <c r="L702" i="20"/>
  <c r="L703" i="20"/>
  <c r="L704" i="20"/>
  <c r="L705" i="20"/>
  <c r="L706" i="20"/>
  <c r="L707" i="20"/>
  <c r="L708" i="20"/>
  <c r="L709" i="20"/>
  <c r="L710" i="20"/>
  <c r="L711" i="20"/>
  <c r="L712" i="20"/>
  <c r="L713" i="20"/>
  <c r="L714" i="20"/>
  <c r="L715" i="20"/>
  <c r="L716" i="20"/>
  <c r="L717" i="20"/>
  <c r="L718" i="20"/>
  <c r="L719" i="20"/>
  <c r="L720" i="20"/>
  <c r="L721" i="20"/>
  <c r="L722" i="20"/>
  <c r="L723" i="20"/>
  <c r="L724" i="20"/>
  <c r="L725" i="20"/>
  <c r="L726" i="20"/>
  <c r="L727" i="20"/>
  <c r="L728" i="20"/>
  <c r="L729" i="20"/>
  <c r="L730" i="20"/>
  <c r="L731" i="20"/>
  <c r="L732" i="20"/>
  <c r="L733" i="20"/>
  <c r="L734" i="20"/>
  <c r="L735" i="20"/>
  <c r="L736" i="20"/>
  <c r="L737" i="20"/>
  <c r="L738" i="20"/>
  <c r="L739" i="20"/>
  <c r="L740" i="20"/>
  <c r="L741" i="20"/>
  <c r="L742" i="20"/>
  <c r="L743" i="20"/>
  <c r="L744" i="20"/>
  <c r="L745" i="20"/>
  <c r="L746" i="20"/>
  <c r="L747" i="20"/>
  <c r="L748" i="20"/>
  <c r="L749" i="20"/>
  <c r="L750" i="20"/>
  <c r="L751" i="20"/>
  <c r="L752" i="20"/>
  <c r="L753" i="20"/>
  <c r="L754" i="20"/>
  <c r="L755" i="20"/>
  <c r="L756" i="20"/>
  <c r="L757" i="20"/>
  <c r="L758" i="20"/>
  <c r="L759" i="20"/>
  <c r="L760" i="20"/>
  <c r="L761" i="20"/>
  <c r="L762" i="20"/>
  <c r="L763" i="20"/>
  <c r="L764" i="20"/>
  <c r="L765" i="20"/>
  <c r="L766" i="20"/>
  <c r="L767" i="20"/>
  <c r="L768" i="20"/>
  <c r="L769" i="20"/>
  <c r="L770" i="20"/>
  <c r="L771" i="20"/>
  <c r="L772" i="20"/>
  <c r="L773" i="20"/>
  <c r="L774" i="20"/>
  <c r="L775" i="20"/>
  <c r="L776" i="20"/>
  <c r="L777" i="20"/>
  <c r="L778" i="20"/>
  <c r="L779" i="20"/>
  <c r="L780" i="20"/>
  <c r="L781" i="20"/>
  <c r="L782" i="20"/>
  <c r="L783" i="20"/>
  <c r="L784" i="20"/>
  <c r="L785" i="20"/>
  <c r="L786" i="20"/>
  <c r="L787" i="20"/>
  <c r="L788" i="20"/>
  <c r="L789" i="20"/>
  <c r="L790" i="20"/>
  <c r="L791" i="20"/>
  <c r="L792" i="20"/>
  <c r="L793" i="20"/>
  <c r="L794" i="20"/>
  <c r="L795" i="20"/>
  <c r="L796" i="20"/>
  <c r="L797" i="20"/>
  <c r="L798" i="20"/>
  <c r="L799" i="20"/>
  <c r="L800" i="20"/>
  <c r="L801" i="20"/>
  <c r="L802" i="20"/>
  <c r="L803" i="20"/>
  <c r="L804" i="20"/>
  <c r="L805" i="20"/>
  <c r="L806" i="20"/>
  <c r="L807" i="20"/>
  <c r="L808" i="20"/>
  <c r="L809" i="20"/>
  <c r="L810" i="20"/>
  <c r="L811" i="20"/>
  <c r="L812" i="20"/>
  <c r="L813" i="20"/>
  <c r="L814" i="20"/>
  <c r="L815" i="20"/>
  <c r="L816" i="20"/>
  <c r="L817" i="20"/>
  <c r="L818" i="20"/>
  <c r="L819" i="20"/>
  <c r="L820" i="20"/>
  <c r="L821" i="20"/>
  <c r="L822" i="20"/>
  <c r="L823" i="20"/>
  <c r="L824" i="20"/>
  <c r="L825" i="20"/>
  <c r="L826" i="20"/>
  <c r="L827" i="20"/>
  <c r="L828" i="20"/>
  <c r="L829" i="20"/>
  <c r="L830" i="20"/>
  <c r="L831" i="20"/>
  <c r="L832" i="20"/>
  <c r="L833" i="20"/>
  <c r="L834" i="20"/>
  <c r="L835" i="20"/>
  <c r="L836" i="20"/>
  <c r="L837" i="20"/>
  <c r="L838" i="20"/>
  <c r="L839" i="20"/>
  <c r="L840" i="20"/>
  <c r="L841" i="20"/>
  <c r="L842" i="20"/>
  <c r="L843" i="20"/>
  <c r="L844" i="20"/>
  <c r="L845" i="20"/>
  <c r="L846" i="20"/>
  <c r="L847" i="20"/>
  <c r="L848" i="20"/>
  <c r="L849" i="20"/>
  <c r="L850" i="20"/>
  <c r="L851" i="20"/>
  <c r="L852" i="20"/>
  <c r="L853" i="20"/>
  <c r="L854" i="20"/>
  <c r="L855" i="20"/>
  <c r="L856" i="20"/>
  <c r="L857" i="20"/>
  <c r="L858" i="20"/>
  <c r="L859" i="20"/>
  <c r="L860" i="20"/>
  <c r="L861" i="20"/>
  <c r="L862" i="20"/>
  <c r="L863" i="20"/>
  <c r="L864" i="20"/>
  <c r="L865" i="20"/>
  <c r="L866" i="20"/>
  <c r="L867" i="20"/>
  <c r="L868" i="20"/>
  <c r="L869" i="20"/>
  <c r="L870" i="20"/>
  <c r="L871" i="20"/>
  <c r="L872" i="20"/>
  <c r="L873" i="20"/>
  <c r="L874" i="20"/>
  <c r="L875" i="20"/>
  <c r="L876" i="20"/>
  <c r="L877" i="20"/>
  <c r="L878" i="20"/>
  <c r="L879" i="20"/>
  <c r="L880" i="20"/>
  <c r="L881" i="20"/>
  <c r="L882" i="20"/>
  <c r="L883" i="20"/>
  <c r="L884" i="20"/>
  <c r="L885" i="20"/>
  <c r="L886" i="20"/>
  <c r="L887" i="20"/>
  <c r="L888" i="20"/>
  <c r="L889" i="20"/>
  <c r="L890" i="20"/>
  <c r="L891" i="20"/>
  <c r="L892" i="20"/>
  <c r="L893" i="20"/>
  <c r="L894" i="20"/>
  <c r="L895" i="20"/>
  <c r="L896" i="20"/>
  <c r="L897" i="20"/>
  <c r="L898" i="20"/>
  <c r="L899" i="20"/>
  <c r="L900" i="20"/>
  <c r="L901" i="20"/>
  <c r="L902" i="20"/>
  <c r="L903" i="20"/>
  <c r="L904" i="20"/>
  <c r="L905" i="20"/>
  <c r="L906" i="20"/>
  <c r="L907" i="20"/>
  <c r="L908" i="20"/>
  <c r="L909" i="20"/>
  <c r="L910" i="20"/>
  <c r="L911" i="20"/>
  <c r="L912" i="20"/>
  <c r="L913" i="20"/>
  <c r="L914" i="20"/>
  <c r="L915" i="20"/>
  <c r="L916" i="20"/>
  <c r="L917" i="20"/>
  <c r="L918" i="20"/>
  <c r="L919" i="20"/>
  <c r="L920" i="20"/>
  <c r="L921" i="20"/>
  <c r="L922" i="20"/>
  <c r="L923" i="20"/>
  <c r="L924" i="20"/>
  <c r="L925" i="20"/>
  <c r="L926" i="20"/>
  <c r="L927" i="20"/>
  <c r="L928" i="20"/>
  <c r="L929" i="20"/>
  <c r="L930" i="20"/>
  <c r="L931" i="20"/>
  <c r="L932" i="20"/>
  <c r="L933" i="20"/>
  <c r="L934" i="20"/>
  <c r="L935" i="20"/>
  <c r="L936" i="20"/>
  <c r="L937" i="20"/>
  <c r="L938" i="20"/>
  <c r="L939" i="20"/>
  <c r="L940" i="20"/>
  <c r="L941" i="20"/>
  <c r="L942" i="20"/>
  <c r="L943" i="20"/>
  <c r="L944" i="20"/>
  <c r="L945" i="20"/>
  <c r="L946" i="20"/>
  <c r="L947" i="20"/>
  <c r="L948" i="20"/>
  <c r="L949" i="20"/>
  <c r="L950" i="20"/>
  <c r="L951" i="20"/>
  <c r="L952" i="20"/>
  <c r="L953" i="20"/>
  <c r="L954" i="20"/>
  <c r="L955" i="20"/>
  <c r="L956" i="20"/>
  <c r="L957" i="20"/>
  <c r="L958" i="20"/>
  <c r="L959" i="20"/>
  <c r="L960" i="20"/>
  <c r="L961" i="20"/>
  <c r="L962" i="20"/>
  <c r="L963" i="20"/>
  <c r="L964" i="20"/>
  <c r="L965" i="20"/>
  <c r="L966" i="20"/>
  <c r="L967" i="20"/>
  <c r="L968" i="20"/>
  <c r="L969" i="20"/>
  <c r="L970" i="20"/>
  <c r="L971" i="20"/>
  <c r="L972" i="20"/>
  <c r="L973" i="20"/>
  <c r="L974" i="20"/>
  <c r="L975" i="20"/>
  <c r="L976" i="20"/>
  <c r="L977" i="20"/>
  <c r="L978" i="20"/>
  <c r="L979" i="20"/>
  <c r="L980" i="20"/>
  <c r="L981" i="20"/>
  <c r="L982" i="20"/>
  <c r="L983" i="20"/>
  <c r="L984" i="20"/>
  <c r="L985" i="20"/>
  <c r="L986" i="20"/>
  <c r="L987" i="20"/>
  <c r="L988" i="20"/>
  <c r="L989" i="20"/>
  <c r="L990" i="20"/>
  <c r="L991" i="20"/>
  <c r="L992" i="20"/>
  <c r="L993" i="20"/>
  <c r="L994" i="20"/>
  <c r="L995" i="20"/>
  <c r="L996" i="20"/>
  <c r="L997" i="20"/>
  <c r="L998" i="20"/>
  <c r="L999" i="20"/>
  <c r="L10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6" i="20"/>
  <c r="M597" i="20"/>
  <c r="M598" i="20"/>
  <c r="M599" i="20"/>
  <c r="M600" i="20"/>
  <c r="M601" i="20"/>
  <c r="M602" i="20"/>
  <c r="M603" i="20"/>
  <c r="M604" i="20"/>
  <c r="M605" i="20"/>
  <c r="M606" i="20"/>
  <c r="M607" i="20"/>
  <c r="M608" i="20"/>
  <c r="M609" i="20"/>
  <c r="M610" i="20"/>
  <c r="M611" i="20"/>
  <c r="M612" i="20"/>
  <c r="M613" i="20"/>
  <c r="M614" i="20"/>
  <c r="M615" i="20"/>
  <c r="M616" i="20"/>
  <c r="M617" i="20"/>
  <c r="M618" i="20"/>
  <c r="M619" i="20"/>
  <c r="M620" i="20"/>
  <c r="M621" i="20"/>
  <c r="M622" i="20"/>
  <c r="M623" i="20"/>
  <c r="M624" i="20"/>
  <c r="M625" i="20"/>
  <c r="M626" i="20"/>
  <c r="M627" i="20"/>
  <c r="M628" i="20"/>
  <c r="M629" i="20"/>
  <c r="M630" i="20"/>
  <c r="M631" i="20"/>
  <c r="M632" i="20"/>
  <c r="M633" i="20"/>
  <c r="M634" i="20"/>
  <c r="M635" i="20"/>
  <c r="M636" i="20"/>
  <c r="M637" i="20"/>
  <c r="M638" i="20"/>
  <c r="M639" i="20"/>
  <c r="M640" i="20"/>
  <c r="M641" i="20"/>
  <c r="M642" i="20"/>
  <c r="M643" i="20"/>
  <c r="M644" i="20"/>
  <c r="M645" i="20"/>
  <c r="M646" i="20"/>
  <c r="M647" i="20"/>
  <c r="M648" i="20"/>
  <c r="M649" i="20"/>
  <c r="M650" i="20"/>
  <c r="M651" i="20"/>
  <c r="M652" i="20"/>
  <c r="M653" i="20"/>
  <c r="M654" i="20"/>
  <c r="M655" i="20"/>
  <c r="M656" i="20"/>
  <c r="M657" i="20"/>
  <c r="M658" i="20"/>
  <c r="M659" i="20"/>
  <c r="M660" i="20"/>
  <c r="M661" i="20"/>
  <c r="M662" i="20"/>
  <c r="M663" i="20"/>
  <c r="M664" i="20"/>
  <c r="M665" i="20"/>
  <c r="M666" i="20"/>
  <c r="M667" i="20"/>
  <c r="M668" i="20"/>
  <c r="M669" i="20"/>
  <c r="M670" i="20"/>
  <c r="M671" i="20"/>
  <c r="M672" i="20"/>
  <c r="M673" i="20"/>
  <c r="M674" i="20"/>
  <c r="M675" i="20"/>
  <c r="M676" i="20"/>
  <c r="M677" i="20"/>
  <c r="M678" i="20"/>
  <c r="M679" i="20"/>
  <c r="M680" i="20"/>
  <c r="M681" i="20"/>
  <c r="M682" i="20"/>
  <c r="M683" i="20"/>
  <c r="M684" i="20"/>
  <c r="M685" i="20"/>
  <c r="M686" i="20"/>
  <c r="M687" i="20"/>
  <c r="M688" i="20"/>
  <c r="M689" i="20"/>
  <c r="M690" i="20"/>
  <c r="M691" i="20"/>
  <c r="M692" i="20"/>
  <c r="M693" i="20"/>
  <c r="M694" i="20"/>
  <c r="M695" i="20"/>
  <c r="M696" i="20"/>
  <c r="M697" i="20"/>
  <c r="M698" i="20"/>
  <c r="M699" i="20"/>
  <c r="M700" i="20"/>
  <c r="M701" i="20"/>
  <c r="M702" i="20"/>
  <c r="M703" i="20"/>
  <c r="M704" i="20"/>
  <c r="M705" i="20"/>
  <c r="M706" i="20"/>
  <c r="M707" i="20"/>
  <c r="M708" i="20"/>
  <c r="M709" i="20"/>
  <c r="M710" i="20"/>
  <c r="M711" i="20"/>
  <c r="M712" i="20"/>
  <c r="M713" i="20"/>
  <c r="M714" i="20"/>
  <c r="M715" i="20"/>
  <c r="M716" i="20"/>
  <c r="M717" i="20"/>
  <c r="M718" i="20"/>
  <c r="M719" i="20"/>
  <c r="M720" i="20"/>
  <c r="M721" i="20"/>
  <c r="M722" i="20"/>
  <c r="M723" i="20"/>
  <c r="M724" i="20"/>
  <c r="M725" i="20"/>
  <c r="M726" i="20"/>
  <c r="M727" i="20"/>
  <c r="M728" i="20"/>
  <c r="M729" i="20"/>
  <c r="M730" i="20"/>
  <c r="M731" i="20"/>
  <c r="M732" i="20"/>
  <c r="M733" i="20"/>
  <c r="M734" i="20"/>
  <c r="M735" i="20"/>
  <c r="M736" i="20"/>
  <c r="M737" i="20"/>
  <c r="M738" i="20"/>
  <c r="M739" i="20"/>
  <c r="M740" i="20"/>
  <c r="M741" i="20"/>
  <c r="M742" i="20"/>
  <c r="M743" i="20"/>
  <c r="M744" i="20"/>
  <c r="M745" i="20"/>
  <c r="M746" i="20"/>
  <c r="M747" i="20"/>
  <c r="M748" i="20"/>
  <c r="M749" i="20"/>
  <c r="M750" i="20"/>
  <c r="M751" i="20"/>
  <c r="M752" i="20"/>
  <c r="M753" i="20"/>
  <c r="M754" i="20"/>
  <c r="M755" i="20"/>
  <c r="M756" i="20"/>
  <c r="M757" i="20"/>
  <c r="M758" i="20"/>
  <c r="M759" i="20"/>
  <c r="M760" i="20"/>
  <c r="M761" i="20"/>
  <c r="M762" i="20"/>
  <c r="M763" i="20"/>
  <c r="M764" i="20"/>
  <c r="M765" i="20"/>
  <c r="M766" i="20"/>
  <c r="M767" i="20"/>
  <c r="M768" i="20"/>
  <c r="M769" i="20"/>
  <c r="M770" i="20"/>
  <c r="M771" i="20"/>
  <c r="M772" i="20"/>
  <c r="M773" i="20"/>
  <c r="M774" i="20"/>
  <c r="M775" i="20"/>
  <c r="M776" i="20"/>
  <c r="M777" i="20"/>
  <c r="M778" i="20"/>
  <c r="M779" i="20"/>
  <c r="M780" i="20"/>
  <c r="M781" i="20"/>
  <c r="M782" i="20"/>
  <c r="M783" i="20"/>
  <c r="M784" i="20"/>
  <c r="M785" i="20"/>
  <c r="M786" i="20"/>
  <c r="M787" i="20"/>
  <c r="M788" i="20"/>
  <c r="M789" i="20"/>
  <c r="M790" i="20"/>
  <c r="M791" i="20"/>
  <c r="M792" i="20"/>
  <c r="M793" i="20"/>
  <c r="M794" i="20"/>
  <c r="M795" i="20"/>
  <c r="M796" i="20"/>
  <c r="M797" i="20"/>
  <c r="M798" i="20"/>
  <c r="M799" i="20"/>
  <c r="M800" i="20"/>
  <c r="M801" i="20"/>
  <c r="M802" i="20"/>
  <c r="M803" i="20"/>
  <c r="M804" i="20"/>
  <c r="M805" i="20"/>
  <c r="M806" i="20"/>
  <c r="M807" i="20"/>
  <c r="M808" i="20"/>
  <c r="M809" i="20"/>
  <c r="M810" i="20"/>
  <c r="M811" i="20"/>
  <c r="M812" i="20"/>
  <c r="M813" i="20"/>
  <c r="M814" i="20"/>
  <c r="M815" i="20"/>
  <c r="M816" i="20"/>
  <c r="M817" i="20"/>
  <c r="M818" i="20"/>
  <c r="M819" i="20"/>
  <c r="M820" i="20"/>
  <c r="M821" i="20"/>
  <c r="M822" i="20"/>
  <c r="M823" i="20"/>
  <c r="M824" i="20"/>
  <c r="M825" i="20"/>
  <c r="M826" i="20"/>
  <c r="M827" i="20"/>
  <c r="M828" i="20"/>
  <c r="M829" i="20"/>
  <c r="M830" i="20"/>
  <c r="M831" i="20"/>
  <c r="M832" i="20"/>
  <c r="M833" i="20"/>
  <c r="M834" i="20"/>
  <c r="M835" i="20"/>
  <c r="M836" i="20"/>
  <c r="M837" i="20"/>
  <c r="M838" i="20"/>
  <c r="M839" i="20"/>
  <c r="M840" i="20"/>
  <c r="M841" i="20"/>
  <c r="M842" i="20"/>
  <c r="M843" i="20"/>
  <c r="M844" i="20"/>
  <c r="M845" i="20"/>
  <c r="M846" i="20"/>
  <c r="M847" i="20"/>
  <c r="M848" i="20"/>
  <c r="M849" i="20"/>
  <c r="M850" i="20"/>
  <c r="M851" i="20"/>
  <c r="M852" i="20"/>
  <c r="M853" i="20"/>
  <c r="M854" i="20"/>
  <c r="M855" i="20"/>
  <c r="M856" i="20"/>
  <c r="M857" i="20"/>
  <c r="M858" i="20"/>
  <c r="M859" i="20"/>
  <c r="M860" i="20"/>
  <c r="M861" i="20"/>
  <c r="M862" i="20"/>
  <c r="M863" i="20"/>
  <c r="M864" i="20"/>
  <c r="M865" i="20"/>
  <c r="M866" i="20"/>
  <c r="M867" i="20"/>
  <c r="M868" i="20"/>
  <c r="M869" i="20"/>
  <c r="M870" i="20"/>
  <c r="M871" i="20"/>
  <c r="M872" i="20"/>
  <c r="M873" i="20"/>
  <c r="M874" i="20"/>
  <c r="M875" i="20"/>
  <c r="M876" i="20"/>
  <c r="M877" i="20"/>
  <c r="M878" i="20"/>
  <c r="M879" i="20"/>
  <c r="M880" i="20"/>
  <c r="M881" i="20"/>
  <c r="M882" i="20"/>
  <c r="M883" i="20"/>
  <c r="M884" i="20"/>
  <c r="M885" i="20"/>
  <c r="M886" i="20"/>
  <c r="M887" i="20"/>
  <c r="M888" i="20"/>
  <c r="M889" i="20"/>
  <c r="M890" i="20"/>
  <c r="M891" i="20"/>
  <c r="M892" i="20"/>
  <c r="M893" i="20"/>
  <c r="M894" i="20"/>
  <c r="M895" i="20"/>
  <c r="M896" i="20"/>
  <c r="M897" i="20"/>
  <c r="M898" i="20"/>
  <c r="M899" i="20"/>
  <c r="M900" i="20"/>
  <c r="M901" i="20"/>
  <c r="M902" i="20"/>
  <c r="M903" i="20"/>
  <c r="M904" i="20"/>
  <c r="M905" i="20"/>
  <c r="M906" i="20"/>
  <c r="M907" i="20"/>
  <c r="M908" i="20"/>
  <c r="M909" i="20"/>
  <c r="M910" i="20"/>
  <c r="M911" i="20"/>
  <c r="M912" i="20"/>
  <c r="M913" i="20"/>
  <c r="M914" i="20"/>
  <c r="M915" i="20"/>
  <c r="M916" i="20"/>
  <c r="M917" i="20"/>
  <c r="M918" i="20"/>
  <c r="M919" i="20"/>
  <c r="M920" i="20"/>
  <c r="M921" i="20"/>
  <c r="M922" i="20"/>
  <c r="M923" i="20"/>
  <c r="M924" i="20"/>
  <c r="M925" i="20"/>
  <c r="M926" i="20"/>
  <c r="M927" i="20"/>
  <c r="M928" i="20"/>
  <c r="M929" i="20"/>
  <c r="M930" i="20"/>
  <c r="M931" i="20"/>
  <c r="M932" i="20"/>
  <c r="M933" i="20"/>
  <c r="M934" i="20"/>
  <c r="M935" i="20"/>
  <c r="M936" i="20"/>
  <c r="M937" i="20"/>
  <c r="M938" i="20"/>
  <c r="M939" i="20"/>
  <c r="M940" i="20"/>
  <c r="M941" i="20"/>
  <c r="M942" i="20"/>
  <c r="M943" i="20"/>
  <c r="M944" i="20"/>
  <c r="M945" i="20"/>
  <c r="M946" i="20"/>
  <c r="M947" i="20"/>
  <c r="M948" i="20"/>
  <c r="M949" i="20"/>
  <c r="M950" i="20"/>
  <c r="M951" i="20"/>
  <c r="M952" i="20"/>
  <c r="M953" i="20"/>
  <c r="M954" i="20"/>
  <c r="M955" i="20"/>
  <c r="M956" i="20"/>
  <c r="M957" i="20"/>
  <c r="M958" i="20"/>
  <c r="M959" i="20"/>
  <c r="M960" i="20"/>
  <c r="M961" i="20"/>
  <c r="M962" i="20"/>
  <c r="M963" i="20"/>
  <c r="M964" i="20"/>
  <c r="M965" i="20"/>
  <c r="M966" i="20"/>
  <c r="M967" i="20"/>
  <c r="M968" i="20"/>
  <c r="M969" i="20"/>
  <c r="M970" i="20"/>
  <c r="M971" i="20"/>
  <c r="M972" i="20"/>
  <c r="M973" i="20"/>
  <c r="M974" i="20"/>
  <c r="M975" i="20"/>
  <c r="M976" i="20"/>
  <c r="M977" i="20"/>
  <c r="M978" i="20"/>
  <c r="M979" i="20"/>
  <c r="M980" i="20"/>
  <c r="M981" i="20"/>
  <c r="M982" i="20"/>
  <c r="M983" i="20"/>
  <c r="M984" i="20"/>
  <c r="M985" i="20"/>
  <c r="M986" i="20"/>
  <c r="M987" i="20"/>
  <c r="M988" i="20"/>
  <c r="M989" i="20"/>
  <c r="M990" i="20"/>
  <c r="M991" i="20"/>
  <c r="M992" i="20"/>
  <c r="M993" i="20"/>
  <c r="M994" i="20"/>
  <c r="M995" i="20"/>
  <c r="M996" i="20"/>
  <c r="M997" i="20"/>
  <c r="M998" i="20"/>
  <c r="M999" i="20"/>
  <c r="M10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N625" i="20"/>
  <c r="N626" i="20"/>
  <c r="N627" i="20"/>
  <c r="N628" i="20"/>
  <c r="N629" i="20"/>
  <c r="N630" i="20"/>
  <c r="N631" i="20"/>
  <c r="N632" i="20"/>
  <c r="N633" i="20"/>
  <c r="N634" i="20"/>
  <c r="N635" i="20"/>
  <c r="N636" i="20"/>
  <c r="N637" i="20"/>
  <c r="N638" i="20"/>
  <c r="N639" i="20"/>
  <c r="N640" i="20"/>
  <c r="N641" i="20"/>
  <c r="N642" i="20"/>
  <c r="N643" i="20"/>
  <c r="N644" i="20"/>
  <c r="N645" i="20"/>
  <c r="N646" i="20"/>
  <c r="N647" i="20"/>
  <c r="N648" i="20"/>
  <c r="N649" i="20"/>
  <c r="N650" i="20"/>
  <c r="N651" i="20"/>
  <c r="N652" i="20"/>
  <c r="N653" i="20"/>
  <c r="N654" i="20"/>
  <c r="N655" i="20"/>
  <c r="N656" i="20"/>
  <c r="N657" i="20"/>
  <c r="N658" i="20"/>
  <c r="N659" i="20"/>
  <c r="N660" i="20"/>
  <c r="N661" i="20"/>
  <c r="N662" i="20"/>
  <c r="N663" i="20"/>
  <c r="N664" i="20"/>
  <c r="N665" i="20"/>
  <c r="N666" i="20"/>
  <c r="N667" i="20"/>
  <c r="N668" i="20"/>
  <c r="N669" i="20"/>
  <c r="N670" i="20"/>
  <c r="N671" i="20"/>
  <c r="N672" i="20"/>
  <c r="N673" i="20"/>
  <c r="N674" i="20"/>
  <c r="N675" i="20"/>
  <c r="N676" i="20"/>
  <c r="N677" i="20"/>
  <c r="N678" i="20"/>
  <c r="N679" i="20"/>
  <c r="N680" i="20"/>
  <c r="N681" i="20"/>
  <c r="N682" i="20"/>
  <c r="N683" i="20"/>
  <c r="N684" i="20"/>
  <c r="N685" i="20"/>
  <c r="N686" i="20"/>
  <c r="N687" i="20"/>
  <c r="N688" i="20"/>
  <c r="N689" i="20"/>
  <c r="N690" i="20"/>
  <c r="N691" i="20"/>
  <c r="N692" i="20"/>
  <c r="N693" i="20"/>
  <c r="N694" i="20"/>
  <c r="N695" i="20"/>
  <c r="N696" i="20"/>
  <c r="N697" i="20"/>
  <c r="N698" i="20"/>
  <c r="N699" i="20"/>
  <c r="N700" i="20"/>
  <c r="N701" i="20"/>
  <c r="N702" i="20"/>
  <c r="N703" i="20"/>
  <c r="N704" i="20"/>
  <c r="N705" i="20"/>
  <c r="N706" i="20"/>
  <c r="N707" i="20"/>
  <c r="N708" i="20"/>
  <c r="N709" i="20"/>
  <c r="N710" i="20"/>
  <c r="N711" i="20"/>
  <c r="N712" i="20"/>
  <c r="N713" i="20"/>
  <c r="N714" i="20"/>
  <c r="N715" i="20"/>
  <c r="N716" i="20"/>
  <c r="N717" i="20"/>
  <c r="N718" i="20"/>
  <c r="N719" i="20"/>
  <c r="N720" i="20"/>
  <c r="N721" i="20"/>
  <c r="N722" i="20"/>
  <c r="N723" i="20"/>
  <c r="N724" i="20"/>
  <c r="N725" i="20"/>
  <c r="N726" i="20"/>
  <c r="N727" i="20"/>
  <c r="N728" i="20"/>
  <c r="N729" i="20"/>
  <c r="N730" i="20"/>
  <c r="N731" i="20"/>
  <c r="N732" i="20"/>
  <c r="N733" i="20"/>
  <c r="N734" i="20"/>
  <c r="N735" i="20"/>
  <c r="N736" i="20"/>
  <c r="N737" i="20"/>
  <c r="N738" i="20"/>
  <c r="N739" i="20"/>
  <c r="N740" i="20"/>
  <c r="N741" i="20"/>
  <c r="N742" i="20"/>
  <c r="N743" i="20"/>
  <c r="N744" i="20"/>
  <c r="N745" i="20"/>
  <c r="N746" i="20"/>
  <c r="N747" i="20"/>
  <c r="N748" i="20"/>
  <c r="N749" i="20"/>
  <c r="N750" i="20"/>
  <c r="N751" i="20"/>
  <c r="N752" i="20"/>
  <c r="N753" i="20"/>
  <c r="N754" i="20"/>
  <c r="N755" i="20"/>
  <c r="N756" i="20"/>
  <c r="N757" i="20"/>
  <c r="N758" i="20"/>
  <c r="N759" i="20"/>
  <c r="N760" i="20"/>
  <c r="N761" i="20"/>
  <c r="N762" i="20"/>
  <c r="N763" i="20"/>
  <c r="N764" i="20"/>
  <c r="N765" i="20"/>
  <c r="N766" i="20"/>
  <c r="N767" i="20"/>
  <c r="N768" i="20"/>
  <c r="N769" i="20"/>
  <c r="N770" i="20"/>
  <c r="N771" i="20"/>
  <c r="N772" i="20"/>
  <c r="N773" i="20"/>
  <c r="N774" i="20"/>
  <c r="N775" i="20"/>
  <c r="N776" i="20"/>
  <c r="N777" i="20"/>
  <c r="N778" i="20"/>
  <c r="N779" i="20"/>
  <c r="N780" i="20"/>
  <c r="N781" i="20"/>
  <c r="N782" i="20"/>
  <c r="N783" i="20"/>
  <c r="N784" i="20"/>
  <c r="N785" i="20"/>
  <c r="N786" i="20"/>
  <c r="N787" i="20"/>
  <c r="N788" i="20"/>
  <c r="N789" i="20"/>
  <c r="N790" i="20"/>
  <c r="N791" i="20"/>
  <c r="N792" i="20"/>
  <c r="N793" i="20"/>
  <c r="N794" i="20"/>
  <c r="N795" i="20"/>
  <c r="N796" i="20"/>
  <c r="N797" i="20"/>
  <c r="N798" i="20"/>
  <c r="N799" i="20"/>
  <c r="N800" i="20"/>
  <c r="N801" i="20"/>
  <c r="N802" i="20"/>
  <c r="N803" i="20"/>
  <c r="N804" i="20"/>
  <c r="N805" i="20"/>
  <c r="N806" i="20"/>
  <c r="N807" i="20"/>
  <c r="N808" i="20"/>
  <c r="N809" i="20"/>
  <c r="N810" i="20"/>
  <c r="N811" i="20"/>
  <c r="N812" i="20"/>
  <c r="N813" i="20"/>
  <c r="N814" i="20"/>
  <c r="N815" i="20"/>
  <c r="N816" i="20"/>
  <c r="N817" i="20"/>
  <c r="N818" i="20"/>
  <c r="N819" i="20"/>
  <c r="N820" i="20"/>
  <c r="N821" i="20"/>
  <c r="N822" i="20"/>
  <c r="N823" i="20"/>
  <c r="N824" i="20"/>
  <c r="N825" i="20"/>
  <c r="N826" i="20"/>
  <c r="N827" i="20"/>
  <c r="N828" i="20"/>
  <c r="N829" i="20"/>
  <c r="N830" i="20"/>
  <c r="N831" i="20"/>
  <c r="N832" i="20"/>
  <c r="N833" i="20"/>
  <c r="N834" i="20"/>
  <c r="N835" i="20"/>
  <c r="N836" i="20"/>
  <c r="N837" i="20"/>
  <c r="N838" i="20"/>
  <c r="N839" i="20"/>
  <c r="N840" i="20"/>
  <c r="N841" i="20"/>
  <c r="N842" i="20"/>
  <c r="N843" i="20"/>
  <c r="N844" i="20"/>
  <c r="N845" i="20"/>
  <c r="N846" i="20"/>
  <c r="N847" i="20"/>
  <c r="N848" i="20"/>
  <c r="N849" i="20"/>
  <c r="N850" i="20"/>
  <c r="N851" i="20"/>
  <c r="N852" i="20"/>
  <c r="N853" i="20"/>
  <c r="N854" i="20"/>
  <c r="N855" i="20"/>
  <c r="N856" i="20"/>
  <c r="N857" i="20"/>
  <c r="N858" i="20"/>
  <c r="N859" i="20"/>
  <c r="N860" i="20"/>
  <c r="N861" i="20"/>
  <c r="N862" i="20"/>
  <c r="N863" i="20"/>
  <c r="N864" i="20"/>
  <c r="N865" i="20"/>
  <c r="N866" i="20"/>
  <c r="N867" i="20"/>
  <c r="N868" i="20"/>
  <c r="N869" i="20"/>
  <c r="N870" i="20"/>
  <c r="N871" i="20"/>
  <c r="N872" i="20"/>
  <c r="N873" i="20"/>
  <c r="N874" i="20"/>
  <c r="N875" i="20"/>
  <c r="N876" i="20"/>
  <c r="N877" i="20"/>
  <c r="N878" i="20"/>
  <c r="N879" i="20"/>
  <c r="N880" i="20"/>
  <c r="N881" i="20"/>
  <c r="N882" i="20"/>
  <c r="N883" i="20"/>
  <c r="N884" i="20"/>
  <c r="N885" i="20"/>
  <c r="N886" i="20"/>
  <c r="N887" i="20"/>
  <c r="N888" i="20"/>
  <c r="N889" i="20"/>
  <c r="N890" i="20"/>
  <c r="N891" i="20"/>
  <c r="N892" i="20"/>
  <c r="N893" i="20"/>
  <c r="N894" i="20"/>
  <c r="N895" i="20"/>
  <c r="N896" i="20"/>
  <c r="N897" i="20"/>
  <c r="N898" i="20"/>
  <c r="N899" i="20"/>
  <c r="N900" i="20"/>
  <c r="N901" i="20"/>
  <c r="N902" i="20"/>
  <c r="N903" i="20"/>
  <c r="N904" i="20"/>
  <c r="N905" i="20"/>
  <c r="N906" i="20"/>
  <c r="N907" i="20"/>
  <c r="N908" i="20"/>
  <c r="N909" i="20"/>
  <c r="N910" i="20"/>
  <c r="N911" i="20"/>
  <c r="N912" i="20"/>
  <c r="N913" i="20"/>
  <c r="N914" i="20"/>
  <c r="N915" i="20"/>
  <c r="N916" i="20"/>
  <c r="N917" i="20"/>
  <c r="N918" i="20"/>
  <c r="N919" i="20"/>
  <c r="N920" i="20"/>
  <c r="N921" i="20"/>
  <c r="N922" i="20"/>
  <c r="N923" i="20"/>
  <c r="N924" i="20"/>
  <c r="N925" i="20"/>
  <c r="N926" i="20"/>
  <c r="N927" i="20"/>
  <c r="N928" i="20"/>
  <c r="N929" i="20"/>
  <c r="N930" i="20"/>
  <c r="N931" i="20"/>
  <c r="N932" i="20"/>
  <c r="N933" i="20"/>
  <c r="N934" i="20"/>
  <c r="N935" i="20"/>
  <c r="N936" i="20"/>
  <c r="N937" i="20"/>
  <c r="N938" i="20"/>
  <c r="N939" i="20"/>
  <c r="N940" i="20"/>
  <c r="N941" i="20"/>
  <c r="N942" i="20"/>
  <c r="N943" i="20"/>
  <c r="N944" i="20"/>
  <c r="N945" i="20"/>
  <c r="N946" i="20"/>
  <c r="N947" i="20"/>
  <c r="N948" i="20"/>
  <c r="N949" i="20"/>
  <c r="N950" i="20"/>
  <c r="N951" i="20"/>
  <c r="N952" i="20"/>
  <c r="N953" i="20"/>
  <c r="N954" i="20"/>
  <c r="N955" i="20"/>
  <c r="N956" i="20"/>
  <c r="N957" i="20"/>
  <c r="N958" i="20"/>
  <c r="N959" i="20"/>
  <c r="N960" i="20"/>
  <c r="N961" i="20"/>
  <c r="N962" i="20"/>
  <c r="N963" i="20"/>
  <c r="N964" i="20"/>
  <c r="N965" i="20"/>
  <c r="N966" i="20"/>
  <c r="N967" i="20"/>
  <c r="N968" i="20"/>
  <c r="N969" i="20"/>
  <c r="N970" i="20"/>
  <c r="N971" i="20"/>
  <c r="N972" i="20"/>
  <c r="N973" i="20"/>
  <c r="N974" i="20"/>
  <c r="N975" i="20"/>
  <c r="N976" i="20"/>
  <c r="N977" i="20"/>
  <c r="N978" i="20"/>
  <c r="N979" i="20"/>
  <c r="N980" i="20"/>
  <c r="N981" i="20"/>
  <c r="N982" i="20"/>
  <c r="N983" i="20"/>
  <c r="N984" i="20"/>
  <c r="N985" i="20"/>
  <c r="N986" i="20"/>
  <c r="N987" i="20"/>
  <c r="N988" i="20"/>
  <c r="N989" i="20"/>
  <c r="N990" i="20"/>
  <c r="N991" i="20"/>
  <c r="N992" i="20"/>
  <c r="N993" i="20"/>
  <c r="N994" i="20"/>
  <c r="N995" i="20"/>
  <c r="N996" i="20"/>
  <c r="N997" i="20"/>
  <c r="N998" i="20"/>
  <c r="N999" i="20"/>
  <c r="N1000" i="20"/>
  <c r="AI301" i="10"/>
  <c r="AJ301" i="10" s="1"/>
  <c r="AI302" i="10"/>
  <c r="AJ302" i="10" s="1"/>
  <c r="AI303" i="10"/>
  <c r="AJ303" i="10" s="1"/>
  <c r="AI304" i="10"/>
  <c r="AJ304" i="10" s="1"/>
  <c r="AI305" i="10"/>
  <c r="AJ305" i="10" s="1"/>
  <c r="AI306" i="10"/>
  <c r="AJ306" i="10" s="1"/>
  <c r="AI307" i="10"/>
  <c r="AJ307" i="10" s="1"/>
  <c r="AI308" i="10"/>
  <c r="AJ308" i="10" s="1"/>
  <c r="AI309" i="10"/>
  <c r="AJ309" i="10" s="1"/>
  <c r="AI310" i="10"/>
  <c r="AJ310" i="10" s="1"/>
  <c r="AI311" i="10"/>
  <c r="AJ311" i="10" s="1"/>
  <c r="AI312" i="10"/>
  <c r="AJ312" i="10" s="1"/>
  <c r="AI313" i="10"/>
  <c r="AJ313" i="10" s="1"/>
  <c r="AI314" i="10"/>
  <c r="AJ314" i="10" s="1"/>
  <c r="AI315" i="10"/>
  <c r="AJ315" i="10" s="1"/>
  <c r="AI316" i="10"/>
  <c r="AJ316" i="10" s="1"/>
  <c r="AI317" i="10"/>
  <c r="AJ317" i="10" s="1"/>
  <c r="AI318" i="10"/>
  <c r="AJ318" i="10" s="1"/>
  <c r="AI319" i="10"/>
  <c r="AJ319" i="10" s="1"/>
  <c r="AI320" i="10"/>
  <c r="AJ320" i="10" s="1"/>
  <c r="AI321" i="10"/>
  <c r="AJ321" i="10" s="1"/>
  <c r="AI322" i="10"/>
  <c r="AJ322" i="10" s="1"/>
  <c r="AI323" i="10"/>
  <c r="AJ323" i="10" s="1"/>
  <c r="AI324" i="10"/>
  <c r="AJ324" i="10" s="1"/>
  <c r="AI325" i="10"/>
  <c r="AJ325" i="10" s="1"/>
  <c r="AI326" i="10"/>
  <c r="AJ326" i="10" s="1"/>
  <c r="AI327" i="10"/>
  <c r="AJ327" i="10" s="1"/>
  <c r="AI328" i="10"/>
  <c r="AJ328" i="10" s="1"/>
  <c r="AI329" i="10"/>
  <c r="AJ329" i="10" s="1"/>
  <c r="AI330" i="10"/>
  <c r="AJ330" i="10" s="1"/>
  <c r="AI331" i="10"/>
  <c r="AJ331" i="10" s="1"/>
  <c r="AI332" i="10"/>
  <c r="AJ332" i="10" s="1"/>
  <c r="AI333" i="10"/>
  <c r="AJ333" i="10" s="1"/>
  <c r="AI334" i="10"/>
  <c r="AJ334" i="10" s="1"/>
  <c r="AI335" i="10"/>
  <c r="AJ335" i="10" s="1"/>
  <c r="AI336" i="10"/>
  <c r="AJ336" i="10" s="1"/>
  <c r="AI337" i="10"/>
  <c r="AJ337" i="10" s="1"/>
  <c r="AI338" i="10"/>
  <c r="AJ338" i="10" s="1"/>
  <c r="AI339" i="10"/>
  <c r="AJ339" i="10" s="1"/>
  <c r="AI340" i="10"/>
  <c r="AJ340" i="10" s="1"/>
  <c r="AI341" i="10"/>
  <c r="AJ341" i="10" s="1"/>
  <c r="AI342" i="10"/>
  <c r="AJ342" i="10" s="1"/>
  <c r="AI343" i="10"/>
  <c r="AJ343" i="10" s="1"/>
  <c r="AI344" i="10"/>
  <c r="AJ344" i="10" s="1"/>
  <c r="AI345" i="10"/>
  <c r="AJ345" i="10" s="1"/>
  <c r="AI346" i="10"/>
  <c r="AJ346" i="10" s="1"/>
  <c r="AI347" i="10"/>
  <c r="AJ347" i="10" s="1"/>
  <c r="AI348" i="10"/>
  <c r="AJ348" i="10" s="1"/>
  <c r="AI349" i="10"/>
  <c r="AJ349" i="10" s="1"/>
  <c r="AI350" i="10"/>
  <c r="AJ350" i="10" s="1"/>
  <c r="AI351" i="10"/>
  <c r="AJ351" i="10" s="1"/>
  <c r="AI352" i="10"/>
  <c r="AJ352" i="10" s="1"/>
  <c r="AI353" i="10"/>
  <c r="AJ353" i="10" s="1"/>
  <c r="AI354" i="10"/>
  <c r="AJ354" i="10" s="1"/>
  <c r="AI355" i="10"/>
  <c r="AJ355" i="10" s="1"/>
  <c r="AI356" i="10"/>
  <c r="AJ356" i="10" s="1"/>
  <c r="AI357" i="10"/>
  <c r="AJ357" i="10" s="1"/>
  <c r="AI358" i="10"/>
  <c r="AJ358" i="10" s="1"/>
  <c r="AI359" i="10"/>
  <c r="AJ359" i="10" s="1"/>
  <c r="AI360" i="10"/>
  <c r="AJ360" i="10" s="1"/>
  <c r="AI361" i="10"/>
  <c r="AJ361" i="10" s="1"/>
  <c r="AI362" i="10"/>
  <c r="AJ362" i="10" s="1"/>
  <c r="AI363" i="10"/>
  <c r="AJ363" i="10" s="1"/>
  <c r="AI364" i="10"/>
  <c r="AJ364" i="10" s="1"/>
  <c r="AI365" i="10"/>
  <c r="AJ365" i="10" s="1"/>
  <c r="AI366" i="10"/>
  <c r="AJ366" i="10" s="1"/>
  <c r="AI367" i="10"/>
  <c r="AJ367" i="10" s="1"/>
  <c r="AI368" i="10"/>
  <c r="AJ368" i="10" s="1"/>
  <c r="AI369" i="10"/>
  <c r="AJ369" i="10" s="1"/>
  <c r="AI370" i="10"/>
  <c r="AJ370" i="10" s="1"/>
  <c r="AI371" i="10"/>
  <c r="AJ371" i="10" s="1"/>
  <c r="AI372" i="10"/>
  <c r="AJ372" i="10" s="1"/>
  <c r="AI373" i="10"/>
  <c r="AJ373" i="10" s="1"/>
  <c r="AI374" i="10"/>
  <c r="AJ374" i="10" s="1"/>
  <c r="AI375" i="10"/>
  <c r="AJ375" i="10" s="1"/>
  <c r="AI376" i="10"/>
  <c r="AJ376" i="10" s="1"/>
  <c r="AI377" i="10"/>
  <c r="AJ377" i="10" s="1"/>
  <c r="AI378" i="10"/>
  <c r="AJ378" i="10" s="1"/>
  <c r="AI379" i="10"/>
  <c r="AJ379" i="10" s="1"/>
  <c r="AI380" i="10"/>
  <c r="AJ380" i="10" s="1"/>
  <c r="AI381" i="10"/>
  <c r="AJ381" i="10" s="1"/>
  <c r="AI382" i="10"/>
  <c r="AJ382" i="10" s="1"/>
  <c r="AI383" i="10"/>
  <c r="AJ383" i="10" s="1"/>
  <c r="AI384" i="10"/>
  <c r="AJ384" i="10" s="1"/>
  <c r="AI385" i="10"/>
  <c r="AJ385" i="10" s="1"/>
  <c r="AI386" i="10"/>
  <c r="AJ386" i="10" s="1"/>
  <c r="AI387" i="10"/>
  <c r="AJ387" i="10" s="1"/>
  <c r="AI388" i="10"/>
  <c r="AJ388" i="10" s="1"/>
  <c r="AI389" i="10"/>
  <c r="AJ389" i="10" s="1"/>
  <c r="AI390" i="10"/>
  <c r="AJ390" i="10" s="1"/>
  <c r="AI391" i="10"/>
  <c r="AJ391" i="10" s="1"/>
  <c r="AI392" i="10"/>
  <c r="AJ392" i="10" s="1"/>
  <c r="AI393" i="10"/>
  <c r="AJ393" i="10" s="1"/>
  <c r="AI394" i="10"/>
  <c r="AJ394" i="10" s="1"/>
  <c r="AI395" i="10"/>
  <c r="AJ395" i="10" s="1"/>
  <c r="AI396" i="10"/>
  <c r="AJ396" i="10" s="1"/>
  <c r="AI397" i="10"/>
  <c r="AJ397" i="10" s="1"/>
  <c r="AI398" i="10"/>
  <c r="AJ398" i="10" s="1"/>
  <c r="AI399" i="10"/>
  <c r="AJ399" i="10" s="1"/>
  <c r="AI400" i="10"/>
  <c r="AJ400" i="10" s="1"/>
  <c r="AI401" i="10"/>
  <c r="AJ401" i="10" s="1"/>
  <c r="AI402" i="10"/>
  <c r="AJ402" i="10" s="1"/>
  <c r="AI403" i="10"/>
  <c r="AJ403" i="10" s="1"/>
  <c r="AI404" i="10"/>
  <c r="AJ404" i="10" s="1"/>
  <c r="AI405" i="10"/>
  <c r="AJ405" i="10" s="1"/>
  <c r="AI406" i="10"/>
  <c r="AJ406" i="10" s="1"/>
  <c r="AI407" i="10"/>
  <c r="AI408" i="10"/>
  <c r="AI409" i="10"/>
  <c r="AI410" i="10"/>
  <c r="AI411" i="10"/>
  <c r="AI412" i="10"/>
  <c r="AI413" i="10"/>
  <c r="AI414" i="10"/>
  <c r="AI415" i="10"/>
  <c r="AI416" i="10"/>
  <c r="AI417" i="10"/>
  <c r="AI418" i="10"/>
  <c r="AI419" i="10"/>
  <c r="AI420" i="10"/>
  <c r="AI421" i="10"/>
  <c r="AI422" i="10"/>
  <c r="AI423" i="10"/>
  <c r="AI424" i="10"/>
  <c r="AI425" i="10"/>
  <c r="AI426" i="10"/>
  <c r="AI427" i="10"/>
  <c r="AI428" i="10"/>
  <c r="AI429" i="10"/>
  <c r="AI430" i="10"/>
  <c r="AI431" i="10"/>
  <c r="AI432" i="10"/>
  <c r="AI433" i="10"/>
  <c r="AI434" i="10"/>
  <c r="AI435" i="10"/>
  <c r="AI436" i="10"/>
  <c r="AI437" i="10"/>
  <c r="AI438" i="10"/>
  <c r="AI439" i="10"/>
  <c r="AI440" i="10"/>
  <c r="AI441" i="10"/>
  <c r="AI442" i="10"/>
  <c r="AI443" i="10"/>
  <c r="AI444" i="10"/>
  <c r="AI445" i="10"/>
  <c r="AI446" i="10"/>
  <c r="AI447" i="10"/>
  <c r="AI448" i="10"/>
  <c r="AI449" i="10"/>
  <c r="AI450" i="10"/>
  <c r="AI451" i="10"/>
  <c r="AI452" i="10"/>
  <c r="AI453" i="10"/>
  <c r="AI454" i="10"/>
  <c r="AI455" i="10"/>
  <c r="AI456" i="10"/>
  <c r="AI457" i="10"/>
  <c r="AI458" i="10"/>
  <c r="AI459" i="10"/>
  <c r="AI460" i="10"/>
  <c r="AI461" i="10"/>
  <c r="AI462" i="10"/>
  <c r="AI463" i="10"/>
  <c r="AI464" i="10"/>
  <c r="AI465" i="10"/>
  <c r="AI466" i="10"/>
  <c r="AI467" i="10"/>
  <c r="AI468" i="10"/>
  <c r="AI469" i="10"/>
  <c r="AI470" i="10"/>
  <c r="AI471" i="10"/>
  <c r="AI472" i="10"/>
  <c r="AI473" i="10"/>
  <c r="AI474" i="10"/>
  <c r="AI475" i="10"/>
  <c r="AI476" i="10"/>
  <c r="AI477" i="10"/>
  <c r="AI478" i="10"/>
  <c r="AI479" i="10"/>
  <c r="AI480" i="10"/>
  <c r="AI481" i="10"/>
  <c r="AI482" i="10"/>
  <c r="AI483" i="10"/>
  <c r="AI484" i="10"/>
  <c r="AI485" i="10"/>
  <c r="AI486" i="10"/>
  <c r="AI487" i="10"/>
  <c r="AI488" i="10"/>
  <c r="AI489" i="10"/>
  <c r="AI490" i="10"/>
  <c r="AI491" i="10"/>
  <c r="AI492" i="10"/>
  <c r="AI493" i="10"/>
  <c r="AI494" i="10"/>
  <c r="AI495" i="10"/>
  <c r="AI496" i="10"/>
  <c r="AI497" i="10"/>
  <c r="AI498" i="10"/>
  <c r="AI499" i="10"/>
  <c r="AI500" i="10"/>
  <c r="AI501" i="10"/>
  <c r="AI502" i="10"/>
  <c r="AI503" i="10"/>
  <c r="AI504" i="10"/>
  <c r="AI505" i="10"/>
  <c r="AI506" i="10"/>
  <c r="AI507" i="10"/>
  <c r="AI508" i="10"/>
  <c r="AI509" i="10"/>
  <c r="AI510" i="10"/>
  <c r="AI511" i="10"/>
  <c r="AI512" i="10"/>
  <c r="AI513" i="10"/>
  <c r="AI514" i="10"/>
  <c r="AI515" i="10"/>
  <c r="AI516" i="10"/>
  <c r="AI517" i="10"/>
  <c r="AI518" i="10"/>
  <c r="AI519" i="10"/>
  <c r="AI520" i="10"/>
  <c r="AI521" i="10"/>
  <c r="AI522" i="10"/>
  <c r="AI523" i="10"/>
  <c r="AI524" i="10"/>
  <c r="AI525" i="10"/>
  <c r="AI526" i="10"/>
  <c r="AI527" i="10"/>
  <c r="AI528" i="10"/>
  <c r="AI529" i="10"/>
  <c r="AI530" i="10"/>
  <c r="AI531" i="10"/>
  <c r="AI532" i="10"/>
  <c r="AI533" i="10"/>
  <c r="AI534" i="10"/>
  <c r="AI535" i="10"/>
  <c r="AI536" i="10"/>
  <c r="AI537" i="10"/>
  <c r="AI538" i="10"/>
  <c r="AI539" i="10"/>
  <c r="AI540" i="10"/>
  <c r="AI541" i="10"/>
  <c r="AI542" i="10"/>
  <c r="AI543" i="10"/>
  <c r="AI544" i="10"/>
  <c r="AI545" i="10"/>
  <c r="AI546" i="10"/>
  <c r="AI547" i="10"/>
  <c r="AI548" i="10"/>
  <c r="AI549" i="10"/>
  <c r="AI550" i="10"/>
  <c r="AI551" i="10"/>
  <c r="AI552" i="10"/>
  <c r="AI553" i="10"/>
  <c r="AI554" i="10"/>
  <c r="AI555" i="10"/>
  <c r="AI556" i="10"/>
  <c r="AI557" i="10"/>
  <c r="AI558" i="10"/>
  <c r="AI559" i="10"/>
  <c r="AI560" i="10"/>
  <c r="AI561" i="10"/>
  <c r="AI562" i="10"/>
  <c r="AI563" i="10"/>
  <c r="AI564" i="10"/>
  <c r="AI565" i="10"/>
  <c r="AI566" i="10"/>
  <c r="AI567" i="10"/>
  <c r="AI568" i="10"/>
  <c r="AI569" i="10"/>
  <c r="AI570" i="10"/>
  <c r="AI571" i="10"/>
  <c r="AI572" i="10"/>
  <c r="AI573" i="10"/>
  <c r="AI574" i="10"/>
  <c r="AI575" i="10"/>
  <c r="AI576" i="10"/>
  <c r="AI577" i="10"/>
  <c r="AI578" i="10"/>
  <c r="AI579" i="10"/>
  <c r="AI580" i="10"/>
  <c r="AI581" i="10"/>
  <c r="AI582" i="10"/>
  <c r="AI583" i="10"/>
  <c r="AI584" i="10"/>
  <c r="AI585" i="10"/>
  <c r="AI586" i="10"/>
  <c r="AI587" i="10"/>
  <c r="AI588" i="10"/>
  <c r="AI589" i="10"/>
  <c r="AI590" i="10"/>
  <c r="AI591" i="10"/>
  <c r="AI592" i="10"/>
  <c r="AI593" i="10"/>
  <c r="AI594" i="10"/>
  <c r="AI595" i="10"/>
  <c r="AI596" i="10"/>
  <c r="AI597" i="10"/>
  <c r="AI598" i="10"/>
  <c r="AI599" i="10"/>
  <c r="AI600" i="10"/>
  <c r="AI601" i="10"/>
  <c r="AI602" i="10"/>
  <c r="AI603" i="10"/>
  <c r="AI604" i="10"/>
  <c r="AI605" i="10"/>
  <c r="AI606" i="10"/>
  <c r="AI607" i="10"/>
  <c r="AI608" i="10"/>
  <c r="AI609" i="10"/>
  <c r="AI610" i="10"/>
  <c r="AI611" i="10"/>
  <c r="AI612" i="10"/>
  <c r="AI613" i="10"/>
  <c r="AI614" i="10"/>
  <c r="AI615" i="10"/>
  <c r="AI616" i="10"/>
  <c r="AI617" i="10"/>
  <c r="AI618" i="10"/>
  <c r="AI619" i="10"/>
  <c r="AI620" i="10"/>
  <c r="AI621" i="10"/>
  <c r="AI622" i="10"/>
  <c r="AI623" i="10"/>
  <c r="AI624" i="10"/>
  <c r="AI625" i="10"/>
  <c r="AI626" i="10"/>
  <c r="AI627" i="10"/>
  <c r="AI628" i="10"/>
  <c r="AI629" i="10"/>
  <c r="AI630" i="10"/>
  <c r="AI631" i="10"/>
  <c r="AI632" i="10"/>
  <c r="AI633" i="10"/>
  <c r="AI634" i="10"/>
  <c r="AI635" i="10"/>
  <c r="AI636" i="10"/>
  <c r="AI637" i="10"/>
  <c r="AI638" i="10"/>
  <c r="AI639" i="10"/>
  <c r="AI640" i="10"/>
  <c r="AI641" i="10"/>
  <c r="AI642" i="10"/>
  <c r="AI643" i="10"/>
  <c r="AI644" i="10"/>
  <c r="AI645" i="10"/>
  <c r="AI646" i="10"/>
  <c r="AI647" i="10"/>
  <c r="AI648" i="10"/>
  <c r="AI649" i="10"/>
  <c r="AI650" i="10"/>
  <c r="AI651" i="10"/>
  <c r="AI652" i="10"/>
  <c r="AI653" i="10"/>
  <c r="AI654" i="10"/>
  <c r="AI655" i="10"/>
  <c r="AI656" i="10"/>
  <c r="AI657" i="10"/>
  <c r="AI658" i="10"/>
  <c r="AI659" i="10"/>
  <c r="AI660" i="10"/>
  <c r="AI661" i="10"/>
  <c r="AI662" i="10"/>
  <c r="AI663" i="10"/>
  <c r="AI664" i="10"/>
  <c r="AI665" i="10"/>
  <c r="AI666" i="10"/>
  <c r="AI667" i="10"/>
  <c r="AI668" i="10"/>
  <c r="AI669" i="10"/>
  <c r="AI670" i="10"/>
  <c r="AI671" i="10"/>
  <c r="AI672" i="10"/>
  <c r="AI673" i="10"/>
  <c r="AI674" i="10"/>
  <c r="AI675" i="10"/>
  <c r="AI676" i="10"/>
  <c r="AI677" i="10"/>
  <c r="AI678" i="10"/>
  <c r="AI679" i="10"/>
  <c r="AI680" i="10"/>
  <c r="AI681" i="10"/>
  <c r="AI682" i="10"/>
  <c r="AI683" i="10"/>
  <c r="AI684" i="10"/>
  <c r="AI685" i="10"/>
  <c r="AI686" i="10"/>
  <c r="AI687" i="10"/>
  <c r="AI688" i="10"/>
  <c r="AI689" i="10"/>
  <c r="AI690" i="10"/>
  <c r="AI691" i="10"/>
  <c r="AI692" i="10"/>
  <c r="AI693" i="10"/>
  <c r="AI694" i="10"/>
  <c r="AI695" i="10"/>
  <c r="AI696" i="10"/>
  <c r="AI697" i="10"/>
  <c r="AI698" i="10"/>
  <c r="AI699" i="10"/>
  <c r="AI700" i="10"/>
  <c r="AI701" i="10"/>
  <c r="AI702" i="10"/>
  <c r="AI703" i="10"/>
  <c r="AI704" i="10"/>
  <c r="AI705" i="10"/>
  <c r="AI706" i="10"/>
  <c r="AI707" i="10"/>
  <c r="AI708" i="10"/>
  <c r="AI709" i="10"/>
  <c r="AI710" i="10"/>
  <c r="AI711" i="10"/>
  <c r="AI712" i="10"/>
  <c r="AI713" i="10"/>
  <c r="AI714" i="10"/>
  <c r="AI715" i="10"/>
  <c r="AI716" i="10"/>
  <c r="AI717" i="10"/>
  <c r="AI718" i="10"/>
  <c r="AI719" i="10"/>
  <c r="AI720" i="10"/>
  <c r="AI721" i="10"/>
  <c r="AI722" i="10"/>
  <c r="AI723" i="10"/>
  <c r="AI724" i="10"/>
  <c r="AI725" i="10"/>
  <c r="AI726" i="10"/>
  <c r="AI727" i="10"/>
  <c r="AI728" i="10"/>
  <c r="AI729" i="10"/>
  <c r="AI730" i="10"/>
  <c r="AI731" i="10"/>
  <c r="AI732" i="10"/>
  <c r="AI733" i="10"/>
  <c r="AI734" i="10"/>
  <c r="AI735" i="10"/>
  <c r="AI736" i="10"/>
  <c r="AI737" i="10"/>
  <c r="AI738" i="10"/>
  <c r="AI739" i="10"/>
  <c r="AI740" i="10"/>
  <c r="AI741" i="10"/>
  <c r="AI742" i="10"/>
  <c r="AI743" i="10"/>
  <c r="AI744" i="10"/>
  <c r="AI745" i="10"/>
  <c r="AI746" i="10"/>
  <c r="AI747" i="10"/>
  <c r="AI748" i="10"/>
  <c r="AI749" i="10"/>
  <c r="AI750" i="10"/>
  <c r="AI751" i="10"/>
  <c r="AI752" i="10"/>
  <c r="AI753" i="10"/>
  <c r="AI754" i="10"/>
  <c r="AI755" i="10"/>
  <c r="AI756" i="10"/>
  <c r="AI757" i="10"/>
  <c r="AI758" i="10"/>
  <c r="AI759" i="10"/>
  <c r="AI760" i="10"/>
  <c r="AI761" i="10"/>
  <c r="AI762" i="10"/>
  <c r="AI763" i="10"/>
  <c r="AI764" i="10"/>
  <c r="AI765" i="10"/>
  <c r="AI766" i="10"/>
  <c r="AI767" i="10"/>
  <c r="AI768" i="10"/>
  <c r="AI769" i="10"/>
  <c r="AI770" i="10"/>
  <c r="AI771" i="10"/>
  <c r="AI772" i="10"/>
  <c r="AI773" i="10"/>
  <c r="AI774" i="10"/>
  <c r="AI775" i="10"/>
  <c r="AI776" i="10"/>
  <c r="AI777" i="10"/>
  <c r="AI778" i="10"/>
  <c r="AI779" i="10"/>
  <c r="AI780" i="10"/>
  <c r="AI781" i="10"/>
  <c r="AI782" i="10"/>
  <c r="AI783" i="10"/>
  <c r="AI784" i="10"/>
  <c r="AI785" i="10"/>
  <c r="AI786" i="10"/>
  <c r="AI787" i="10"/>
  <c r="AI788" i="10"/>
  <c r="AI789" i="10"/>
  <c r="AI790" i="10"/>
  <c r="AI791" i="10"/>
  <c r="AI792" i="10"/>
  <c r="AI793" i="10"/>
  <c r="AI794" i="10"/>
  <c r="AI795" i="10"/>
  <c r="AI796" i="10"/>
  <c r="AI797" i="10"/>
  <c r="AI798" i="10"/>
  <c r="AI799" i="10"/>
  <c r="AI800" i="10"/>
  <c r="AI801" i="10"/>
  <c r="AI802" i="10"/>
  <c r="AI803" i="10"/>
  <c r="AI804" i="10"/>
  <c r="AI805" i="10"/>
  <c r="AI806" i="10"/>
  <c r="AI807" i="10"/>
  <c r="AI808" i="10"/>
  <c r="AI809" i="10"/>
  <c r="AI810" i="10"/>
  <c r="AI811" i="10"/>
  <c r="AI812" i="10"/>
  <c r="AI813" i="10"/>
  <c r="AI814" i="10"/>
  <c r="AI815" i="10"/>
  <c r="AI816" i="10"/>
  <c r="AI817" i="10"/>
  <c r="AI818" i="10"/>
  <c r="AI819" i="10"/>
  <c r="AI820" i="10"/>
  <c r="AI821" i="10"/>
  <c r="AI822" i="10"/>
  <c r="AI823" i="10"/>
  <c r="AI824" i="10"/>
  <c r="AI825" i="10"/>
  <c r="AI826" i="10"/>
  <c r="AI827" i="10"/>
  <c r="AI828" i="10"/>
  <c r="AI829" i="10"/>
  <c r="AI830" i="10"/>
  <c r="AI831" i="10"/>
  <c r="AI832" i="10"/>
  <c r="AI833" i="10"/>
  <c r="AI834" i="10"/>
  <c r="AI835" i="10"/>
  <c r="AI836" i="10"/>
  <c r="AI837" i="10"/>
  <c r="AI838" i="10"/>
  <c r="AI839" i="10"/>
  <c r="AI840" i="10"/>
  <c r="AI841" i="10"/>
  <c r="AI842" i="10"/>
  <c r="AI843" i="10"/>
  <c r="AI844" i="10"/>
  <c r="AI845" i="10"/>
  <c r="AI846" i="10"/>
  <c r="AI847" i="10"/>
  <c r="AI848" i="10"/>
  <c r="AI849" i="10"/>
  <c r="AI850" i="10"/>
  <c r="AI851" i="10"/>
  <c r="AI852" i="10"/>
  <c r="AI853" i="10"/>
  <c r="AI854" i="10"/>
  <c r="AI855" i="10"/>
  <c r="AI856" i="10"/>
  <c r="AI857" i="10"/>
  <c r="AI858" i="10"/>
  <c r="AI859" i="10"/>
  <c r="AI860" i="10"/>
  <c r="AI861" i="10"/>
  <c r="AI862" i="10"/>
  <c r="AI863" i="10"/>
  <c r="AI864" i="10"/>
  <c r="AI865" i="10"/>
  <c r="AI866" i="10"/>
  <c r="AI867" i="10"/>
  <c r="AI868" i="10"/>
  <c r="AI869" i="10"/>
  <c r="AI870" i="10"/>
  <c r="AI871" i="10"/>
  <c r="AI872" i="10"/>
  <c r="AI873" i="10"/>
  <c r="AI874" i="10"/>
  <c r="AI875" i="10"/>
  <c r="AI876" i="10"/>
  <c r="AI877" i="10"/>
  <c r="AI878" i="10"/>
  <c r="AI879" i="10"/>
  <c r="AI880" i="10"/>
  <c r="AI881" i="10"/>
  <c r="AI882" i="10"/>
  <c r="AI883" i="10"/>
  <c r="AI884" i="10"/>
  <c r="AI885" i="10"/>
  <c r="AI886" i="10"/>
  <c r="AI887" i="10"/>
  <c r="AI888" i="10"/>
  <c r="AI889" i="10"/>
  <c r="AI890" i="10"/>
  <c r="AI891" i="10"/>
  <c r="AI892" i="10"/>
  <c r="AI893" i="10"/>
  <c r="AI894" i="10"/>
  <c r="AI895" i="10"/>
  <c r="AI896" i="10"/>
  <c r="AI897" i="10"/>
  <c r="AI898" i="10"/>
  <c r="AI899" i="10"/>
  <c r="AI900" i="10"/>
  <c r="AI901" i="10"/>
  <c r="AI902" i="10"/>
  <c r="AI903" i="10"/>
  <c r="AI904" i="10"/>
  <c r="AI905" i="10"/>
  <c r="AI906" i="10"/>
  <c r="AI907" i="10"/>
  <c r="AI908" i="10"/>
  <c r="AI909" i="10"/>
  <c r="AI910" i="10"/>
  <c r="AI911" i="10"/>
  <c r="AI912" i="10"/>
  <c r="AI913" i="10"/>
  <c r="AI914" i="10"/>
  <c r="AI915" i="10"/>
  <c r="AI916" i="10"/>
  <c r="AI917" i="10"/>
  <c r="AI918" i="10"/>
  <c r="AI919" i="10"/>
  <c r="AI920" i="10"/>
  <c r="AI921" i="10"/>
  <c r="AI922" i="10"/>
  <c r="AI923" i="10"/>
  <c r="AI924" i="10"/>
  <c r="AI925" i="10"/>
  <c r="AI926" i="10"/>
  <c r="AI927" i="10"/>
  <c r="AI928" i="10"/>
  <c r="AI929" i="10"/>
  <c r="AI930" i="10"/>
  <c r="AI931" i="10"/>
  <c r="AI932" i="10"/>
  <c r="AI933" i="10"/>
  <c r="AI934" i="10"/>
  <c r="AI935" i="10"/>
  <c r="AI936" i="10"/>
  <c r="AI937" i="10"/>
  <c r="AI938" i="10"/>
  <c r="AI939" i="10"/>
  <c r="AI940" i="10"/>
  <c r="AI941" i="10"/>
  <c r="AI942" i="10"/>
  <c r="AI943" i="10"/>
  <c r="AI944" i="10"/>
  <c r="AI945" i="10"/>
  <c r="AI946" i="10"/>
  <c r="AI947" i="10"/>
  <c r="AI948" i="10"/>
  <c r="AI949" i="10"/>
  <c r="AI950" i="10"/>
  <c r="AI951" i="10"/>
  <c r="AI952" i="10"/>
  <c r="AI953" i="10"/>
  <c r="AI954" i="10"/>
  <c r="AI955" i="10"/>
  <c r="AI956" i="10"/>
  <c r="AI957" i="10"/>
  <c r="AI958" i="10"/>
  <c r="AI959" i="10"/>
  <c r="AI960" i="10"/>
  <c r="AI961" i="10"/>
  <c r="AI962" i="10"/>
  <c r="AI963" i="10"/>
  <c r="AI964" i="10"/>
  <c r="AI965" i="10"/>
  <c r="AI966" i="10"/>
  <c r="AI967" i="10"/>
  <c r="AI968" i="10"/>
  <c r="AI969" i="10"/>
  <c r="AI970" i="10"/>
  <c r="AI971" i="10"/>
  <c r="AI972" i="10"/>
  <c r="AI973" i="10"/>
  <c r="AI974" i="10"/>
  <c r="AI975" i="10"/>
  <c r="AI976" i="10"/>
  <c r="AI977" i="10"/>
  <c r="AI978" i="10"/>
  <c r="AI979" i="10"/>
  <c r="AI980" i="10"/>
  <c r="AI981" i="10"/>
  <c r="AI982" i="10"/>
  <c r="AI983" i="10"/>
  <c r="AI984" i="10"/>
  <c r="AI985" i="10"/>
  <c r="AI986" i="10"/>
  <c r="AI987" i="10"/>
  <c r="AI988" i="10"/>
  <c r="AI989" i="10"/>
  <c r="AI990" i="10"/>
  <c r="AI991" i="10"/>
  <c r="AI992" i="10"/>
  <c r="AI993" i="10"/>
  <c r="AI994" i="10"/>
  <c r="AI995" i="10"/>
  <c r="AI996" i="10"/>
  <c r="AI997" i="10"/>
  <c r="AI998" i="10"/>
  <c r="AI999" i="10"/>
  <c r="AI1000" i="10"/>
  <c r="AJ407" i="10"/>
  <c r="AJ408" i="10"/>
  <c r="AJ409" i="10"/>
  <c r="AJ410" i="10"/>
  <c r="AJ411" i="10"/>
  <c r="AJ412" i="10"/>
  <c r="AJ413" i="10"/>
  <c r="AJ414" i="10"/>
  <c r="AJ415" i="10"/>
  <c r="AJ416" i="10"/>
  <c r="AJ417" i="10"/>
  <c r="AJ418" i="10"/>
  <c r="AJ419" i="10"/>
  <c r="AJ420" i="10"/>
  <c r="AJ421" i="10"/>
  <c r="AJ422" i="10"/>
  <c r="AJ423" i="10"/>
  <c r="AJ424" i="10"/>
  <c r="AJ425" i="10"/>
  <c r="AJ426" i="10"/>
  <c r="AJ427" i="10"/>
  <c r="AJ428" i="10"/>
  <c r="AJ429" i="10"/>
  <c r="AJ430" i="10"/>
  <c r="AJ431" i="10"/>
  <c r="AJ432" i="10"/>
  <c r="AJ433" i="10"/>
  <c r="AJ434" i="10"/>
  <c r="AJ435" i="10"/>
  <c r="AJ436" i="10"/>
  <c r="AJ437" i="10"/>
  <c r="AJ438" i="10"/>
  <c r="AJ439" i="10"/>
  <c r="AJ440" i="10"/>
  <c r="AJ441" i="10"/>
  <c r="AJ442" i="10"/>
  <c r="AJ443" i="10"/>
  <c r="AJ444" i="10"/>
  <c r="AJ445" i="10"/>
  <c r="AJ446" i="10"/>
  <c r="AJ447" i="10"/>
  <c r="AJ448" i="10"/>
  <c r="AJ449" i="10"/>
  <c r="AJ450" i="10"/>
  <c r="AJ451" i="10"/>
  <c r="AJ452" i="10"/>
  <c r="AJ453" i="10"/>
  <c r="AJ454" i="10"/>
  <c r="AJ455" i="10"/>
  <c r="AJ456" i="10"/>
  <c r="AJ457" i="10"/>
  <c r="AJ458" i="10"/>
  <c r="AJ459" i="10"/>
  <c r="AJ460" i="10"/>
  <c r="AJ461" i="10"/>
  <c r="AJ462" i="10"/>
  <c r="AJ463" i="10"/>
  <c r="AJ464" i="10"/>
  <c r="AJ465" i="10"/>
  <c r="AJ466" i="10"/>
  <c r="AJ467" i="10"/>
  <c r="AJ468" i="10"/>
  <c r="AJ469" i="10"/>
  <c r="AJ470" i="10"/>
  <c r="AJ471" i="10"/>
  <c r="AJ472" i="10"/>
  <c r="AJ473" i="10"/>
  <c r="AJ474" i="10"/>
  <c r="AJ475" i="10"/>
  <c r="AJ476" i="10"/>
  <c r="AJ477" i="10"/>
  <c r="AJ478" i="10"/>
  <c r="AJ479" i="10"/>
  <c r="AJ480" i="10"/>
  <c r="AJ481" i="10"/>
  <c r="AJ482" i="10"/>
  <c r="AJ483" i="10"/>
  <c r="AJ484" i="10"/>
  <c r="AJ485" i="10"/>
  <c r="AJ486" i="10"/>
  <c r="AJ487" i="10"/>
  <c r="AJ488" i="10"/>
  <c r="AJ489" i="10"/>
  <c r="AJ490" i="10"/>
  <c r="AJ491" i="10"/>
  <c r="AJ492" i="10"/>
  <c r="AJ493" i="10"/>
  <c r="AJ494" i="10"/>
  <c r="AJ495" i="10"/>
  <c r="AJ496" i="10"/>
  <c r="AJ497" i="10"/>
  <c r="AJ498" i="10"/>
  <c r="AJ499" i="10"/>
  <c r="AJ500" i="10"/>
  <c r="AJ501" i="10"/>
  <c r="AJ502" i="10"/>
  <c r="AJ503" i="10"/>
  <c r="AJ504" i="10"/>
  <c r="AJ505" i="10"/>
  <c r="AJ506" i="10"/>
  <c r="AJ507" i="10"/>
  <c r="AJ508" i="10"/>
  <c r="AJ509" i="10"/>
  <c r="AJ510" i="10"/>
  <c r="AJ511" i="10"/>
  <c r="AJ512" i="10"/>
  <c r="AJ513" i="10"/>
  <c r="AJ514" i="10"/>
  <c r="AJ515" i="10"/>
  <c r="AJ516" i="10"/>
  <c r="AJ517" i="10"/>
  <c r="AJ518" i="10"/>
  <c r="AJ519" i="10"/>
  <c r="AJ520" i="10"/>
  <c r="AJ521" i="10"/>
  <c r="AJ522" i="10"/>
  <c r="AJ523" i="10"/>
  <c r="AJ524" i="10"/>
  <c r="AJ525" i="10"/>
  <c r="AJ526" i="10"/>
  <c r="AJ527" i="10"/>
  <c r="AJ528" i="10"/>
  <c r="AJ529" i="10"/>
  <c r="AJ530" i="10"/>
  <c r="AJ531" i="10"/>
  <c r="AJ532" i="10"/>
  <c r="AJ533" i="10"/>
  <c r="AJ534" i="10"/>
  <c r="AJ535" i="10"/>
  <c r="AJ536" i="10"/>
  <c r="AJ537" i="10"/>
  <c r="AJ538" i="10"/>
  <c r="AJ539" i="10"/>
  <c r="AJ540" i="10"/>
  <c r="AJ541" i="10"/>
  <c r="AJ542" i="10"/>
  <c r="AJ543" i="10"/>
  <c r="AJ544" i="10"/>
  <c r="AJ545" i="10"/>
  <c r="AJ546" i="10"/>
  <c r="AJ547" i="10"/>
  <c r="AJ548" i="10"/>
  <c r="AJ549" i="10"/>
  <c r="AJ550" i="10"/>
  <c r="AJ551" i="10"/>
  <c r="AJ552" i="10"/>
  <c r="AJ553" i="10"/>
  <c r="AJ554" i="10"/>
  <c r="AJ555" i="10"/>
  <c r="AJ556" i="10"/>
  <c r="AJ557" i="10"/>
  <c r="AJ558" i="10"/>
  <c r="AJ559" i="10"/>
  <c r="AJ560" i="10"/>
  <c r="AJ561" i="10"/>
  <c r="AJ562" i="10"/>
  <c r="AJ563" i="10"/>
  <c r="AJ564" i="10"/>
  <c r="AJ565" i="10"/>
  <c r="AJ566" i="10"/>
  <c r="AJ567" i="10"/>
  <c r="AJ568" i="10"/>
  <c r="AJ569" i="10"/>
  <c r="AJ570" i="10"/>
  <c r="AJ571" i="10"/>
  <c r="AJ572" i="10"/>
  <c r="AJ573" i="10"/>
  <c r="AJ574" i="10"/>
  <c r="AJ575" i="10"/>
  <c r="AJ576" i="10"/>
  <c r="AJ577" i="10"/>
  <c r="AJ578" i="10"/>
  <c r="AJ579" i="10"/>
  <c r="AJ580" i="10"/>
  <c r="AJ581" i="10"/>
  <c r="AJ582" i="10"/>
  <c r="AJ583" i="10"/>
  <c r="AJ584" i="10"/>
  <c r="AJ585" i="10"/>
  <c r="AJ586" i="10"/>
  <c r="AJ587" i="10"/>
  <c r="AJ588" i="10"/>
  <c r="AJ589" i="10"/>
  <c r="AJ590" i="10"/>
  <c r="AJ591" i="10"/>
  <c r="AJ592" i="10"/>
  <c r="AJ593" i="10"/>
  <c r="AJ594" i="10"/>
  <c r="AJ595" i="10"/>
  <c r="AJ596" i="10"/>
  <c r="AJ597" i="10"/>
  <c r="AJ598" i="10"/>
  <c r="AJ599" i="10"/>
  <c r="AJ600" i="10"/>
  <c r="AJ601" i="10"/>
  <c r="AJ602" i="10"/>
  <c r="AJ603" i="10"/>
  <c r="AJ604" i="10"/>
  <c r="AJ605" i="10"/>
  <c r="AJ606" i="10"/>
  <c r="AJ607" i="10"/>
  <c r="AJ608" i="10"/>
  <c r="AJ609" i="10"/>
  <c r="AJ610" i="10"/>
  <c r="AJ611" i="10"/>
  <c r="AJ612" i="10"/>
  <c r="AJ613" i="10"/>
  <c r="AJ614" i="10"/>
  <c r="AJ615" i="10"/>
  <c r="AJ616" i="10"/>
  <c r="AJ617" i="10"/>
  <c r="AJ618" i="10"/>
  <c r="AJ619" i="10"/>
  <c r="AJ620" i="10"/>
  <c r="AJ621" i="10"/>
  <c r="AJ622" i="10"/>
  <c r="AJ623" i="10"/>
  <c r="AJ624" i="10"/>
  <c r="AJ625" i="10"/>
  <c r="AJ626" i="10"/>
  <c r="AJ627" i="10"/>
  <c r="AJ628" i="10"/>
  <c r="AJ629" i="10"/>
  <c r="AJ630" i="10"/>
  <c r="AJ631" i="10"/>
  <c r="AJ632" i="10"/>
  <c r="AJ633" i="10"/>
  <c r="AJ634" i="10"/>
  <c r="AJ635" i="10"/>
  <c r="AJ636" i="10"/>
  <c r="AJ637" i="10"/>
  <c r="AJ638" i="10"/>
  <c r="AJ639" i="10"/>
  <c r="AJ640" i="10"/>
  <c r="AJ641" i="10"/>
  <c r="AJ642" i="10"/>
  <c r="AJ643" i="10"/>
  <c r="AJ644" i="10"/>
  <c r="AJ645" i="10"/>
  <c r="AJ646" i="10"/>
  <c r="AJ647" i="10"/>
  <c r="AJ648" i="10"/>
  <c r="AJ649" i="10"/>
  <c r="AJ650" i="10"/>
  <c r="AJ651" i="10"/>
  <c r="AJ652" i="10"/>
  <c r="AJ653" i="10"/>
  <c r="AJ654" i="10"/>
  <c r="AJ655" i="10"/>
  <c r="AJ656" i="10"/>
  <c r="AJ657" i="10"/>
  <c r="AJ658" i="10"/>
  <c r="AJ659" i="10"/>
  <c r="AJ660" i="10"/>
  <c r="AJ661" i="10"/>
  <c r="AJ662" i="10"/>
  <c r="AJ663" i="10"/>
  <c r="AJ664" i="10"/>
  <c r="AJ665" i="10"/>
  <c r="AJ666" i="10"/>
  <c r="AJ667" i="10"/>
  <c r="AJ668" i="10"/>
  <c r="AJ669" i="10"/>
  <c r="AJ670" i="10"/>
  <c r="AJ671" i="10"/>
  <c r="AJ672" i="10"/>
  <c r="AJ673" i="10"/>
  <c r="AJ674" i="10"/>
  <c r="AJ675" i="10"/>
  <c r="AJ676" i="10"/>
  <c r="AJ677" i="10"/>
  <c r="AJ678" i="10"/>
  <c r="AJ679" i="10"/>
  <c r="AJ680" i="10"/>
  <c r="AJ681" i="10"/>
  <c r="AJ682" i="10"/>
  <c r="AJ683" i="10"/>
  <c r="AJ684" i="10"/>
  <c r="AJ685" i="10"/>
  <c r="AJ686" i="10"/>
  <c r="AJ687" i="10"/>
  <c r="AJ688" i="10"/>
  <c r="AJ689" i="10"/>
  <c r="AJ690" i="10"/>
  <c r="AJ691" i="10"/>
  <c r="AJ692" i="10"/>
  <c r="AJ693" i="10"/>
  <c r="AJ694" i="10"/>
  <c r="AJ695" i="10"/>
  <c r="AJ696" i="10"/>
  <c r="AJ697" i="10"/>
  <c r="AJ698" i="10"/>
  <c r="AJ699" i="10"/>
  <c r="AJ700" i="10"/>
  <c r="AJ701" i="10"/>
  <c r="AJ702" i="10"/>
  <c r="AJ703" i="10"/>
  <c r="AJ704" i="10"/>
  <c r="AJ705" i="10"/>
  <c r="AJ706" i="10"/>
  <c r="AJ707" i="10"/>
  <c r="AJ708" i="10"/>
  <c r="AJ709" i="10"/>
  <c r="AJ710" i="10"/>
  <c r="AJ711" i="10"/>
  <c r="AJ712" i="10"/>
  <c r="AJ713" i="10"/>
  <c r="AJ714" i="10"/>
  <c r="AJ715" i="10"/>
  <c r="AJ716" i="10"/>
  <c r="AJ717" i="10"/>
  <c r="AJ718" i="10"/>
  <c r="AJ719" i="10"/>
  <c r="AJ720" i="10"/>
  <c r="AJ721" i="10"/>
  <c r="AJ722" i="10"/>
  <c r="AJ723" i="10"/>
  <c r="AJ724" i="10"/>
  <c r="AJ725" i="10"/>
  <c r="AJ726" i="10"/>
  <c r="AJ727" i="10"/>
  <c r="AJ728" i="10"/>
  <c r="AJ729" i="10"/>
  <c r="AJ730" i="10"/>
  <c r="AJ731" i="10"/>
  <c r="AJ732" i="10"/>
  <c r="AJ733" i="10"/>
  <c r="AJ734" i="10"/>
  <c r="AJ735" i="10"/>
  <c r="AJ736" i="10"/>
  <c r="AJ737" i="10"/>
  <c r="AJ738" i="10"/>
  <c r="AJ739" i="10"/>
  <c r="AJ740" i="10"/>
  <c r="AJ741" i="10"/>
  <c r="AJ742" i="10"/>
  <c r="AJ743" i="10"/>
  <c r="AJ744" i="10"/>
  <c r="AJ745" i="10"/>
  <c r="AJ746" i="10"/>
  <c r="AJ747" i="10"/>
  <c r="AJ748" i="10"/>
  <c r="AJ749" i="10"/>
  <c r="AJ750" i="10"/>
  <c r="AJ751" i="10"/>
  <c r="AJ752" i="10"/>
  <c r="AJ753" i="10"/>
  <c r="AJ754" i="10"/>
  <c r="AJ755" i="10"/>
  <c r="AJ756" i="10"/>
  <c r="AJ757" i="10"/>
  <c r="AJ758" i="10"/>
  <c r="AJ759" i="10"/>
  <c r="AJ760" i="10"/>
  <c r="AJ761" i="10"/>
  <c r="AJ762" i="10"/>
  <c r="AJ763" i="10"/>
  <c r="AJ764" i="10"/>
  <c r="AJ765" i="10"/>
  <c r="AJ766" i="10"/>
  <c r="AJ767" i="10"/>
  <c r="AJ768" i="10"/>
  <c r="AJ769" i="10"/>
  <c r="AJ770" i="10"/>
  <c r="AJ771" i="10"/>
  <c r="AJ772" i="10"/>
  <c r="AJ773" i="10"/>
  <c r="AJ774" i="10"/>
  <c r="AJ775" i="10"/>
  <c r="AJ776" i="10"/>
  <c r="AJ777" i="10"/>
  <c r="AJ778" i="10"/>
  <c r="AJ779" i="10"/>
  <c r="AJ780" i="10"/>
  <c r="AJ781" i="10"/>
  <c r="AJ782" i="10"/>
  <c r="AJ783" i="10"/>
  <c r="AJ784" i="10"/>
  <c r="AJ785" i="10"/>
  <c r="AJ786" i="10"/>
  <c r="AJ787" i="10"/>
  <c r="AJ788" i="10"/>
  <c r="AJ789" i="10"/>
  <c r="AJ790" i="10"/>
  <c r="AJ791" i="10"/>
  <c r="AJ792" i="10"/>
  <c r="AJ793" i="10"/>
  <c r="AJ794" i="10"/>
  <c r="AJ795" i="10"/>
  <c r="AJ796" i="10"/>
  <c r="AJ797" i="10"/>
  <c r="AJ798" i="10"/>
  <c r="AJ799" i="10"/>
  <c r="AJ800" i="10"/>
  <c r="AJ801" i="10"/>
  <c r="AJ802" i="10"/>
  <c r="AJ803" i="10"/>
  <c r="AJ804" i="10"/>
  <c r="AJ805" i="10"/>
  <c r="AJ806" i="10"/>
  <c r="AJ807" i="10"/>
  <c r="AJ808" i="10"/>
  <c r="AJ809" i="10"/>
  <c r="AJ810" i="10"/>
  <c r="AJ811" i="10"/>
  <c r="AJ812" i="10"/>
  <c r="AJ813" i="10"/>
  <c r="AJ814" i="10"/>
  <c r="AJ815" i="10"/>
  <c r="AJ816" i="10"/>
  <c r="AJ817" i="10"/>
  <c r="AJ818" i="10"/>
  <c r="AJ819" i="10"/>
  <c r="AJ820" i="10"/>
  <c r="AJ821" i="10"/>
  <c r="AJ822" i="10"/>
  <c r="AJ823" i="10"/>
  <c r="AJ824" i="10"/>
  <c r="AJ825" i="10"/>
  <c r="AJ826" i="10"/>
  <c r="AJ827" i="10"/>
  <c r="AJ828" i="10"/>
  <c r="AJ829" i="10"/>
  <c r="AJ830" i="10"/>
  <c r="AJ831" i="10"/>
  <c r="AJ832" i="10"/>
  <c r="AJ833" i="10"/>
  <c r="AJ834" i="10"/>
  <c r="AJ835" i="10"/>
  <c r="AJ836" i="10"/>
  <c r="AJ837" i="10"/>
  <c r="AJ838" i="10"/>
  <c r="AJ839" i="10"/>
  <c r="AJ840" i="10"/>
  <c r="AJ841" i="10"/>
  <c r="AJ842" i="10"/>
  <c r="AJ843" i="10"/>
  <c r="AJ844" i="10"/>
  <c r="AJ845" i="10"/>
  <c r="AJ846" i="10"/>
  <c r="AJ847" i="10"/>
  <c r="AJ848" i="10"/>
  <c r="AJ849" i="10"/>
  <c r="AJ850" i="10"/>
  <c r="AJ851" i="10"/>
  <c r="AJ852" i="10"/>
  <c r="AJ853" i="10"/>
  <c r="AJ854" i="10"/>
  <c r="AJ855" i="10"/>
  <c r="AJ856" i="10"/>
  <c r="AJ857" i="10"/>
  <c r="AJ858" i="10"/>
  <c r="AJ859" i="10"/>
  <c r="AJ860" i="10"/>
  <c r="AJ861" i="10"/>
  <c r="AJ862" i="10"/>
  <c r="AJ863" i="10"/>
  <c r="AJ864" i="10"/>
  <c r="AJ865" i="10"/>
  <c r="AJ866" i="10"/>
  <c r="AJ867" i="10"/>
  <c r="AJ868" i="10"/>
  <c r="AJ869" i="10"/>
  <c r="AJ870" i="10"/>
  <c r="AJ871" i="10"/>
  <c r="AJ872" i="10"/>
  <c r="AJ873" i="10"/>
  <c r="AJ874" i="10"/>
  <c r="AJ875" i="10"/>
  <c r="AJ876" i="10"/>
  <c r="AJ877" i="10"/>
  <c r="AJ878" i="10"/>
  <c r="AJ879" i="10"/>
  <c r="AJ880" i="10"/>
  <c r="AJ881" i="10"/>
  <c r="AJ882" i="10"/>
  <c r="AJ883" i="10"/>
  <c r="AJ884" i="10"/>
  <c r="AJ885" i="10"/>
  <c r="AJ886" i="10"/>
  <c r="AJ887" i="10"/>
  <c r="AJ888" i="10"/>
  <c r="AJ889" i="10"/>
  <c r="AJ890" i="10"/>
  <c r="AJ891" i="10"/>
  <c r="AJ892" i="10"/>
  <c r="AJ893" i="10"/>
  <c r="AJ894" i="10"/>
  <c r="AJ895" i="10"/>
  <c r="AJ896" i="10"/>
  <c r="AJ897" i="10"/>
  <c r="AJ898" i="10"/>
  <c r="AJ899" i="10"/>
  <c r="AJ900" i="10"/>
  <c r="AJ901" i="10"/>
  <c r="AJ902" i="10"/>
  <c r="AJ903" i="10"/>
  <c r="AJ904" i="10"/>
  <c r="AJ905" i="10"/>
  <c r="AJ906" i="10"/>
  <c r="AJ907" i="10"/>
  <c r="AJ908" i="10"/>
  <c r="AJ909" i="10"/>
  <c r="AJ910" i="10"/>
  <c r="AJ911" i="10"/>
  <c r="AJ912" i="10"/>
  <c r="AJ913" i="10"/>
  <c r="AJ914" i="10"/>
  <c r="AJ915" i="10"/>
  <c r="AJ916" i="10"/>
  <c r="AJ917" i="10"/>
  <c r="AJ918" i="10"/>
  <c r="AJ919" i="10"/>
  <c r="AJ920" i="10"/>
  <c r="AJ921" i="10"/>
  <c r="AJ922" i="10"/>
  <c r="AJ923" i="10"/>
  <c r="AJ924" i="10"/>
  <c r="AJ925" i="10"/>
  <c r="AJ926" i="10"/>
  <c r="AJ927" i="10"/>
  <c r="AJ928" i="10"/>
  <c r="AJ929" i="10"/>
  <c r="AJ930" i="10"/>
  <c r="AJ931" i="10"/>
  <c r="AJ932" i="10"/>
  <c r="AJ933" i="10"/>
  <c r="AJ934" i="10"/>
  <c r="AJ935" i="10"/>
  <c r="AJ936" i="10"/>
  <c r="AJ937" i="10"/>
  <c r="AJ938" i="10"/>
  <c r="AJ939" i="10"/>
  <c r="AJ940" i="10"/>
  <c r="AJ941" i="10"/>
  <c r="AJ942" i="10"/>
  <c r="AJ943" i="10"/>
  <c r="AJ944" i="10"/>
  <c r="AJ945" i="10"/>
  <c r="AJ946" i="10"/>
  <c r="AJ947" i="10"/>
  <c r="AJ948" i="10"/>
  <c r="AJ949" i="10"/>
  <c r="AJ950" i="10"/>
  <c r="AJ951" i="10"/>
  <c r="AJ952" i="10"/>
  <c r="AJ953" i="10"/>
  <c r="AJ954" i="10"/>
  <c r="AJ955" i="10"/>
  <c r="AJ956" i="10"/>
  <c r="AJ957" i="10"/>
  <c r="AJ958" i="10"/>
  <c r="AJ959" i="10"/>
  <c r="AJ960" i="10"/>
  <c r="AJ961" i="10"/>
  <c r="AJ962" i="10"/>
  <c r="AJ963" i="10"/>
  <c r="AJ964" i="10"/>
  <c r="AJ965" i="10"/>
  <c r="AJ966" i="10"/>
  <c r="AJ967" i="10"/>
  <c r="AJ968" i="10"/>
  <c r="AJ969" i="10"/>
  <c r="AJ970" i="10"/>
  <c r="AJ971" i="10"/>
  <c r="AJ972" i="10"/>
  <c r="AJ973" i="10"/>
  <c r="AJ974" i="10"/>
  <c r="AJ975" i="10"/>
  <c r="AJ976" i="10"/>
  <c r="AJ977" i="10"/>
  <c r="AJ978" i="10"/>
  <c r="AJ979" i="10"/>
  <c r="AJ980" i="10"/>
  <c r="AJ981" i="10"/>
  <c r="AJ982" i="10"/>
  <c r="AJ983" i="10"/>
  <c r="AJ984" i="10"/>
  <c r="AJ985" i="10"/>
  <c r="AJ986" i="10"/>
  <c r="AJ987" i="10"/>
  <c r="AJ988" i="10"/>
  <c r="AJ989" i="10"/>
  <c r="AJ990" i="10"/>
  <c r="AJ991" i="10"/>
  <c r="AJ992" i="10"/>
  <c r="AJ993" i="10"/>
  <c r="AJ994" i="10"/>
  <c r="AJ995" i="10"/>
  <c r="AJ996" i="10"/>
  <c r="AJ997" i="10"/>
  <c r="AJ998" i="10"/>
  <c r="AJ999" i="10"/>
  <c r="AJ1000" i="10"/>
  <c r="AK301" i="10"/>
  <c r="AK302" i="10"/>
  <c r="AK303" i="10"/>
  <c r="AK304" i="10"/>
  <c r="AK305" i="10"/>
  <c r="AK306" i="10"/>
  <c r="AK307" i="10"/>
  <c r="AK308" i="10"/>
  <c r="AK309" i="10"/>
  <c r="AK310" i="10"/>
  <c r="AK311" i="10"/>
  <c r="AK312" i="10"/>
  <c r="AK313" i="10"/>
  <c r="AK314" i="10"/>
  <c r="AK315" i="10"/>
  <c r="AK316" i="10"/>
  <c r="AK317" i="10"/>
  <c r="AK318" i="10"/>
  <c r="AK319" i="10"/>
  <c r="AK320" i="10"/>
  <c r="AK321" i="10"/>
  <c r="AK322" i="10"/>
  <c r="AK323" i="10"/>
  <c r="AK324" i="10"/>
  <c r="AK325" i="10"/>
  <c r="AK326" i="10"/>
  <c r="AK327" i="10"/>
  <c r="AK328" i="10"/>
  <c r="AK329" i="10"/>
  <c r="AK330" i="10"/>
  <c r="AK331" i="10"/>
  <c r="AK332" i="10"/>
  <c r="AK333" i="10"/>
  <c r="AK334" i="10"/>
  <c r="AK335" i="10"/>
  <c r="AK336" i="10"/>
  <c r="AK337" i="10"/>
  <c r="AK338" i="10"/>
  <c r="AK339" i="10"/>
  <c r="AK340" i="10"/>
  <c r="AK341" i="10"/>
  <c r="AK342" i="10"/>
  <c r="AK343" i="10"/>
  <c r="AK344" i="10"/>
  <c r="AK345" i="10"/>
  <c r="AK346" i="10"/>
  <c r="AK347" i="10"/>
  <c r="AK348" i="10"/>
  <c r="AK349" i="10"/>
  <c r="AK350" i="10"/>
  <c r="AK351" i="10"/>
  <c r="AK352" i="10"/>
  <c r="AK353" i="10"/>
  <c r="AK354" i="10"/>
  <c r="AK355" i="10"/>
  <c r="AK356" i="10"/>
  <c r="AK357" i="10"/>
  <c r="AK358" i="10"/>
  <c r="AK359" i="10"/>
  <c r="AK360" i="10"/>
  <c r="AK361" i="10"/>
  <c r="AK362" i="10"/>
  <c r="AK363" i="10"/>
  <c r="AK364" i="10"/>
  <c r="AK365" i="10"/>
  <c r="AK366" i="10"/>
  <c r="AK367" i="10"/>
  <c r="AK368" i="10"/>
  <c r="AK369" i="10"/>
  <c r="AK370" i="10"/>
  <c r="AK371" i="10"/>
  <c r="AK372" i="10"/>
  <c r="AK373" i="10"/>
  <c r="AK374" i="10"/>
  <c r="AK375" i="10"/>
  <c r="AK376" i="10"/>
  <c r="AK377" i="10"/>
  <c r="AK378" i="10"/>
  <c r="AK379" i="10"/>
  <c r="AK380" i="10"/>
  <c r="AK381" i="10"/>
  <c r="AK382" i="10"/>
  <c r="AK383" i="10"/>
  <c r="AK384" i="10"/>
  <c r="AK385" i="10"/>
  <c r="AK386" i="10"/>
  <c r="AK387" i="10"/>
  <c r="AK388" i="10"/>
  <c r="AK389" i="10"/>
  <c r="AK390" i="10"/>
  <c r="AK391" i="10"/>
  <c r="AK392" i="10"/>
  <c r="AK393" i="10"/>
  <c r="AK394" i="10"/>
  <c r="AK395" i="10"/>
  <c r="AK396" i="10"/>
  <c r="AK397" i="10"/>
  <c r="AK398" i="10"/>
  <c r="AK399" i="10"/>
  <c r="AK400" i="10"/>
  <c r="AK401" i="10"/>
  <c r="AK402" i="10"/>
  <c r="AK403" i="10"/>
  <c r="AK404" i="10"/>
  <c r="AK405" i="10"/>
  <c r="AK406" i="10"/>
  <c r="AK407" i="10"/>
  <c r="AK408" i="10"/>
  <c r="AK409" i="10"/>
  <c r="AK410" i="10"/>
  <c r="AK411" i="10"/>
  <c r="AK412" i="10"/>
  <c r="AK413" i="10"/>
  <c r="AK414" i="10"/>
  <c r="AK415" i="10"/>
  <c r="AK416" i="10"/>
  <c r="AK417" i="10"/>
  <c r="AK418" i="10"/>
  <c r="AK419" i="10"/>
  <c r="AK420" i="10"/>
  <c r="AK421" i="10"/>
  <c r="AK422" i="10"/>
  <c r="AK423" i="10"/>
  <c r="AK424" i="10"/>
  <c r="AK425" i="10"/>
  <c r="AK426" i="10"/>
  <c r="AK427" i="10"/>
  <c r="AK428" i="10"/>
  <c r="AK429" i="10"/>
  <c r="AK430" i="10"/>
  <c r="AK431" i="10"/>
  <c r="AK432" i="10"/>
  <c r="AK433" i="10"/>
  <c r="AK434" i="10"/>
  <c r="AK435" i="10"/>
  <c r="AK436" i="10"/>
  <c r="AK437" i="10"/>
  <c r="AK438" i="10"/>
  <c r="AK439" i="10"/>
  <c r="AK440" i="10"/>
  <c r="AK441" i="10"/>
  <c r="AK442" i="10"/>
  <c r="AK443" i="10"/>
  <c r="AK444" i="10"/>
  <c r="AK445" i="10"/>
  <c r="AK446" i="10"/>
  <c r="AK447" i="10"/>
  <c r="AK448" i="10"/>
  <c r="AK449" i="10"/>
  <c r="AK450" i="10"/>
  <c r="AK451" i="10"/>
  <c r="AK452" i="10"/>
  <c r="AK453" i="10"/>
  <c r="AK454" i="10"/>
  <c r="AK455" i="10"/>
  <c r="AK456" i="10"/>
  <c r="AK457" i="10"/>
  <c r="AK458" i="10"/>
  <c r="AK459" i="10"/>
  <c r="AK460" i="10"/>
  <c r="AK461" i="10"/>
  <c r="AK462" i="10"/>
  <c r="AK463" i="10"/>
  <c r="AK464" i="10"/>
  <c r="AK465" i="10"/>
  <c r="AK466" i="10"/>
  <c r="AK467" i="10"/>
  <c r="AK468" i="10"/>
  <c r="AK469" i="10"/>
  <c r="AK470" i="10"/>
  <c r="AK471" i="10"/>
  <c r="AK472" i="10"/>
  <c r="AK473" i="10"/>
  <c r="AK474" i="10"/>
  <c r="AK475" i="10"/>
  <c r="AK476" i="10"/>
  <c r="AK477" i="10"/>
  <c r="AK478" i="10"/>
  <c r="AK479" i="10"/>
  <c r="AK480" i="10"/>
  <c r="AK481" i="10"/>
  <c r="AK482" i="10"/>
  <c r="AK483" i="10"/>
  <c r="AK484" i="10"/>
  <c r="AK485" i="10"/>
  <c r="AK486" i="10"/>
  <c r="AK487" i="10"/>
  <c r="AK488" i="10"/>
  <c r="AK489" i="10"/>
  <c r="AK490" i="10"/>
  <c r="AK491" i="10"/>
  <c r="AK492" i="10"/>
  <c r="AK493" i="10"/>
  <c r="AK494" i="10"/>
  <c r="AK495" i="10"/>
  <c r="AK496" i="10"/>
  <c r="AK497" i="10"/>
  <c r="AK498" i="10"/>
  <c r="AK499" i="10"/>
  <c r="AK500" i="10"/>
  <c r="AK501" i="10"/>
  <c r="AK502" i="10"/>
  <c r="AK503" i="10"/>
  <c r="AK504" i="10"/>
  <c r="AK505" i="10"/>
  <c r="AK506" i="10"/>
  <c r="AK507" i="10"/>
  <c r="AK508" i="10"/>
  <c r="AK509" i="10"/>
  <c r="AK510" i="10"/>
  <c r="AK511" i="10"/>
  <c r="AK512" i="10"/>
  <c r="AK513" i="10"/>
  <c r="AK514" i="10"/>
  <c r="AK515" i="10"/>
  <c r="AK516" i="10"/>
  <c r="AK517" i="10"/>
  <c r="AK518" i="10"/>
  <c r="AK519" i="10"/>
  <c r="AK520" i="10"/>
  <c r="AK521" i="10"/>
  <c r="AK522" i="10"/>
  <c r="AK523" i="10"/>
  <c r="AK524" i="10"/>
  <c r="AK525" i="10"/>
  <c r="AK526" i="10"/>
  <c r="AK527" i="10"/>
  <c r="AK528" i="10"/>
  <c r="AK529" i="10"/>
  <c r="AK530" i="10"/>
  <c r="AK531" i="10"/>
  <c r="AK532" i="10"/>
  <c r="AK533" i="10"/>
  <c r="AK534" i="10"/>
  <c r="AK535" i="10"/>
  <c r="AK536" i="10"/>
  <c r="AK537" i="10"/>
  <c r="AK538" i="10"/>
  <c r="AK539" i="10"/>
  <c r="AK540" i="10"/>
  <c r="AK541" i="10"/>
  <c r="AK542" i="10"/>
  <c r="AK543" i="10"/>
  <c r="AK544" i="10"/>
  <c r="AK545" i="10"/>
  <c r="AK546" i="10"/>
  <c r="AK547" i="10"/>
  <c r="AK548" i="10"/>
  <c r="AK549" i="10"/>
  <c r="AK550" i="10"/>
  <c r="AK551" i="10"/>
  <c r="AK552" i="10"/>
  <c r="AK553" i="10"/>
  <c r="AK554" i="10"/>
  <c r="AK555" i="10"/>
  <c r="AK556" i="10"/>
  <c r="AK557" i="10"/>
  <c r="AK558" i="10"/>
  <c r="AK559" i="10"/>
  <c r="AK560" i="10"/>
  <c r="AK561" i="10"/>
  <c r="AK562" i="10"/>
  <c r="AK563" i="10"/>
  <c r="AK564" i="10"/>
  <c r="AK565" i="10"/>
  <c r="AK566" i="10"/>
  <c r="AK567" i="10"/>
  <c r="AK568" i="10"/>
  <c r="AK569" i="10"/>
  <c r="AK570" i="10"/>
  <c r="AK571" i="10"/>
  <c r="AK572" i="10"/>
  <c r="AK573" i="10"/>
  <c r="AK574" i="10"/>
  <c r="AK575" i="10"/>
  <c r="AK576" i="10"/>
  <c r="AK577" i="10"/>
  <c r="AK578" i="10"/>
  <c r="AK579" i="10"/>
  <c r="AK580" i="10"/>
  <c r="AK581" i="10"/>
  <c r="AK582" i="10"/>
  <c r="AK583" i="10"/>
  <c r="AK584" i="10"/>
  <c r="AK585" i="10"/>
  <c r="AK586" i="10"/>
  <c r="AK587" i="10"/>
  <c r="AK588" i="10"/>
  <c r="AK589" i="10"/>
  <c r="AK590" i="10"/>
  <c r="AK591" i="10"/>
  <c r="AK592" i="10"/>
  <c r="AK593" i="10"/>
  <c r="AK594" i="10"/>
  <c r="AK595" i="10"/>
  <c r="AK596" i="10"/>
  <c r="AK597" i="10"/>
  <c r="AK598" i="10"/>
  <c r="AK599" i="10"/>
  <c r="AK600" i="10"/>
  <c r="AK601" i="10"/>
  <c r="AK602" i="10"/>
  <c r="AK603" i="10"/>
  <c r="AK604" i="10"/>
  <c r="AK605" i="10"/>
  <c r="AK606" i="10"/>
  <c r="AK607" i="10"/>
  <c r="AK608" i="10"/>
  <c r="AK609" i="10"/>
  <c r="AK610" i="10"/>
  <c r="AK611" i="10"/>
  <c r="AK612" i="10"/>
  <c r="AK613" i="10"/>
  <c r="AK614" i="10"/>
  <c r="AK615" i="10"/>
  <c r="AK616" i="10"/>
  <c r="AK617" i="10"/>
  <c r="AK618" i="10"/>
  <c r="AK619" i="10"/>
  <c r="AK620" i="10"/>
  <c r="AK621" i="10"/>
  <c r="AK622" i="10"/>
  <c r="AK623" i="10"/>
  <c r="AK624" i="10"/>
  <c r="AK625" i="10"/>
  <c r="AK626" i="10"/>
  <c r="AK627" i="10"/>
  <c r="AK628" i="10"/>
  <c r="AK629" i="10"/>
  <c r="AK630" i="10"/>
  <c r="AK631" i="10"/>
  <c r="AK632" i="10"/>
  <c r="AK633" i="10"/>
  <c r="AK634" i="10"/>
  <c r="AK635" i="10"/>
  <c r="AK636" i="10"/>
  <c r="AK637" i="10"/>
  <c r="AK638" i="10"/>
  <c r="AK639" i="10"/>
  <c r="AK640" i="10"/>
  <c r="AK641" i="10"/>
  <c r="AK642" i="10"/>
  <c r="AK643" i="10"/>
  <c r="AK644" i="10"/>
  <c r="AK645" i="10"/>
  <c r="AK646" i="10"/>
  <c r="AK647" i="10"/>
  <c r="AK648" i="10"/>
  <c r="AK649" i="10"/>
  <c r="AK650" i="10"/>
  <c r="AK651" i="10"/>
  <c r="AK652" i="10"/>
  <c r="AK653" i="10"/>
  <c r="AK654" i="10"/>
  <c r="AK655" i="10"/>
  <c r="AK656" i="10"/>
  <c r="AK657" i="10"/>
  <c r="AK658" i="10"/>
  <c r="AK659" i="10"/>
  <c r="AK660" i="10"/>
  <c r="AK661" i="10"/>
  <c r="AK662" i="10"/>
  <c r="AK663" i="10"/>
  <c r="AK664" i="10"/>
  <c r="AK665" i="10"/>
  <c r="AK666" i="10"/>
  <c r="AK667" i="10"/>
  <c r="AK668" i="10"/>
  <c r="AK669" i="10"/>
  <c r="AK670" i="10"/>
  <c r="AK671" i="10"/>
  <c r="AK672" i="10"/>
  <c r="AK673" i="10"/>
  <c r="AK674" i="10"/>
  <c r="AK675" i="10"/>
  <c r="AK676" i="10"/>
  <c r="AK677" i="10"/>
  <c r="AK678" i="10"/>
  <c r="AK679" i="10"/>
  <c r="AK680" i="10"/>
  <c r="AK681" i="10"/>
  <c r="AK682" i="10"/>
  <c r="AK683" i="10"/>
  <c r="AK684" i="10"/>
  <c r="AK685" i="10"/>
  <c r="AK686" i="10"/>
  <c r="AK687" i="10"/>
  <c r="AK688" i="10"/>
  <c r="AK689" i="10"/>
  <c r="AK690" i="10"/>
  <c r="AK691" i="10"/>
  <c r="AK692" i="10"/>
  <c r="AK693" i="10"/>
  <c r="AK694" i="10"/>
  <c r="AK695" i="10"/>
  <c r="AK696" i="10"/>
  <c r="AK697" i="10"/>
  <c r="AK698" i="10"/>
  <c r="AK699" i="10"/>
  <c r="AK700" i="10"/>
  <c r="AK701" i="10"/>
  <c r="AK702" i="10"/>
  <c r="AK703" i="10"/>
  <c r="AK704" i="10"/>
  <c r="AK705" i="10"/>
  <c r="AK706" i="10"/>
  <c r="AK707" i="10"/>
  <c r="AK708" i="10"/>
  <c r="AK709" i="10"/>
  <c r="AK710" i="10"/>
  <c r="AK711" i="10"/>
  <c r="AK712" i="10"/>
  <c r="AK713" i="10"/>
  <c r="AK714" i="10"/>
  <c r="AK715" i="10"/>
  <c r="AK716" i="10"/>
  <c r="AK717" i="10"/>
  <c r="AK718" i="10"/>
  <c r="AK719" i="10"/>
  <c r="AK720" i="10"/>
  <c r="AK721" i="10"/>
  <c r="AK722" i="10"/>
  <c r="AK723" i="10"/>
  <c r="AK724" i="10"/>
  <c r="AK725" i="10"/>
  <c r="AK726" i="10"/>
  <c r="AK727" i="10"/>
  <c r="AK728" i="10"/>
  <c r="AK729" i="10"/>
  <c r="AK730" i="10"/>
  <c r="AK731" i="10"/>
  <c r="AK732" i="10"/>
  <c r="AK733" i="10"/>
  <c r="AK734" i="10"/>
  <c r="AK735" i="10"/>
  <c r="AK736" i="10"/>
  <c r="AK737" i="10"/>
  <c r="AK738" i="10"/>
  <c r="AK739" i="10"/>
  <c r="AK740" i="10"/>
  <c r="AK741" i="10"/>
  <c r="AK742" i="10"/>
  <c r="AK743" i="10"/>
  <c r="AK744" i="10"/>
  <c r="AK745" i="10"/>
  <c r="AK746" i="10"/>
  <c r="AK747" i="10"/>
  <c r="AK748" i="10"/>
  <c r="AK749" i="10"/>
  <c r="AK750" i="10"/>
  <c r="AK751" i="10"/>
  <c r="AK752" i="10"/>
  <c r="AK753" i="10"/>
  <c r="AK754" i="10"/>
  <c r="AK755" i="10"/>
  <c r="AK756" i="10"/>
  <c r="AK757" i="10"/>
  <c r="AK758" i="10"/>
  <c r="AK759" i="10"/>
  <c r="AK760" i="10"/>
  <c r="AK761" i="10"/>
  <c r="AK762" i="10"/>
  <c r="AK763" i="10"/>
  <c r="AK764" i="10"/>
  <c r="AK765" i="10"/>
  <c r="AK766" i="10"/>
  <c r="AK767" i="10"/>
  <c r="AK768" i="10"/>
  <c r="AK769" i="10"/>
  <c r="AK770" i="10"/>
  <c r="AK771" i="10"/>
  <c r="AK772" i="10"/>
  <c r="AK773" i="10"/>
  <c r="AK774" i="10"/>
  <c r="AK775" i="10"/>
  <c r="AK776" i="10"/>
  <c r="AK777" i="10"/>
  <c r="AK778" i="10"/>
  <c r="AK779" i="10"/>
  <c r="AK780" i="10"/>
  <c r="AK781" i="10"/>
  <c r="AK782" i="10"/>
  <c r="AK783" i="10"/>
  <c r="AK784" i="10"/>
  <c r="AK785" i="10"/>
  <c r="AK786" i="10"/>
  <c r="AK787" i="10"/>
  <c r="AK788" i="10"/>
  <c r="AK789" i="10"/>
  <c r="AK790" i="10"/>
  <c r="AK791" i="10"/>
  <c r="AK792" i="10"/>
  <c r="AK793" i="10"/>
  <c r="AK794" i="10"/>
  <c r="AK795" i="10"/>
  <c r="AK796" i="10"/>
  <c r="AK797" i="10"/>
  <c r="AK798" i="10"/>
  <c r="AK799" i="10"/>
  <c r="AK800" i="10"/>
  <c r="AK801" i="10"/>
  <c r="AK802" i="10"/>
  <c r="AK803" i="10"/>
  <c r="AK804" i="10"/>
  <c r="AK805" i="10"/>
  <c r="AK806" i="10"/>
  <c r="AK807" i="10"/>
  <c r="AK808" i="10"/>
  <c r="AK809" i="10"/>
  <c r="AK810" i="10"/>
  <c r="AK811" i="10"/>
  <c r="AK812" i="10"/>
  <c r="AK813" i="10"/>
  <c r="AK814" i="10"/>
  <c r="AK815" i="10"/>
  <c r="AK816" i="10"/>
  <c r="AK817" i="10"/>
  <c r="AK818" i="10"/>
  <c r="AK819" i="10"/>
  <c r="AK820" i="10"/>
  <c r="AK821" i="10"/>
  <c r="AK822" i="10"/>
  <c r="AK823" i="10"/>
  <c r="AK824" i="10"/>
  <c r="AK825" i="10"/>
  <c r="AK826" i="10"/>
  <c r="AK827" i="10"/>
  <c r="AK828" i="10"/>
  <c r="AK829" i="10"/>
  <c r="AK830" i="10"/>
  <c r="AK831" i="10"/>
  <c r="AK832" i="10"/>
  <c r="AK833" i="10"/>
  <c r="AK834" i="10"/>
  <c r="AK835" i="10"/>
  <c r="AK836" i="10"/>
  <c r="AK837" i="10"/>
  <c r="AK838" i="10"/>
  <c r="AK839" i="10"/>
  <c r="AK840" i="10"/>
  <c r="AK841" i="10"/>
  <c r="AK842" i="10"/>
  <c r="AK843" i="10"/>
  <c r="AK844" i="10"/>
  <c r="AK845" i="10"/>
  <c r="AK846" i="10"/>
  <c r="AK847" i="10"/>
  <c r="AK848" i="10"/>
  <c r="AK849" i="10"/>
  <c r="AK850" i="10"/>
  <c r="AK851" i="10"/>
  <c r="AK852" i="10"/>
  <c r="AK853" i="10"/>
  <c r="AK854" i="10"/>
  <c r="AK855" i="10"/>
  <c r="AK856" i="10"/>
  <c r="AK857" i="10"/>
  <c r="AK858" i="10"/>
  <c r="AK859" i="10"/>
  <c r="AK860" i="10"/>
  <c r="AK861" i="10"/>
  <c r="AK862" i="10"/>
  <c r="AK863" i="10"/>
  <c r="AK864" i="10"/>
  <c r="AK865" i="10"/>
  <c r="AK866" i="10"/>
  <c r="AK867" i="10"/>
  <c r="AK868" i="10"/>
  <c r="AK869" i="10"/>
  <c r="AK870" i="10"/>
  <c r="AK871" i="10"/>
  <c r="AK872" i="10"/>
  <c r="AK873" i="10"/>
  <c r="AK874" i="10"/>
  <c r="AK875" i="10"/>
  <c r="AK876" i="10"/>
  <c r="AK877" i="10"/>
  <c r="AK878" i="10"/>
  <c r="AK879" i="10"/>
  <c r="AK880" i="10"/>
  <c r="AK881" i="10"/>
  <c r="AK882" i="10"/>
  <c r="AK883" i="10"/>
  <c r="AK884" i="10"/>
  <c r="AK885" i="10"/>
  <c r="AK886" i="10"/>
  <c r="AK887" i="10"/>
  <c r="AK888" i="10"/>
  <c r="AK889" i="10"/>
  <c r="AK890" i="10"/>
  <c r="AK891" i="10"/>
  <c r="AK892" i="10"/>
  <c r="AK893" i="10"/>
  <c r="AK894" i="10"/>
  <c r="AK895" i="10"/>
  <c r="AK896" i="10"/>
  <c r="AK897" i="10"/>
  <c r="AK898" i="10"/>
  <c r="AK899" i="10"/>
  <c r="AK900" i="10"/>
  <c r="AK901" i="10"/>
  <c r="AK902" i="10"/>
  <c r="AK903" i="10"/>
  <c r="AK904" i="10"/>
  <c r="AK905" i="10"/>
  <c r="AK906" i="10"/>
  <c r="AK907" i="10"/>
  <c r="AK908" i="10"/>
  <c r="AK909" i="10"/>
  <c r="AK910" i="10"/>
  <c r="AK911" i="10"/>
  <c r="AK912" i="10"/>
  <c r="AK913" i="10"/>
  <c r="AK914" i="10"/>
  <c r="AK915" i="10"/>
  <c r="AK916" i="10"/>
  <c r="AK917" i="10"/>
  <c r="AK918" i="10"/>
  <c r="AK919" i="10"/>
  <c r="AK920" i="10"/>
  <c r="AK921" i="10"/>
  <c r="AK922" i="10"/>
  <c r="AK923" i="10"/>
  <c r="AK924" i="10"/>
  <c r="AK925" i="10"/>
  <c r="AK926" i="10"/>
  <c r="AK927" i="10"/>
  <c r="AK928" i="10"/>
  <c r="AK929" i="10"/>
  <c r="AK930" i="10"/>
  <c r="AK931" i="10"/>
  <c r="AK932" i="10"/>
  <c r="AK933" i="10"/>
  <c r="AK934" i="10"/>
  <c r="AK935" i="10"/>
  <c r="AK936" i="10"/>
  <c r="AK937" i="10"/>
  <c r="AK938" i="10"/>
  <c r="AK939" i="10"/>
  <c r="AK940" i="10"/>
  <c r="AK941" i="10"/>
  <c r="AK942" i="10"/>
  <c r="AK943" i="10"/>
  <c r="AK944" i="10"/>
  <c r="AK945" i="10"/>
  <c r="AK946" i="10"/>
  <c r="AK947" i="10"/>
  <c r="AK948" i="10"/>
  <c r="AK949" i="10"/>
  <c r="AK950" i="10"/>
  <c r="AK951" i="10"/>
  <c r="AK952" i="10"/>
  <c r="AK953" i="10"/>
  <c r="AK954" i="10"/>
  <c r="AK955" i="10"/>
  <c r="AK956" i="10"/>
  <c r="AK957" i="10"/>
  <c r="AK958" i="10"/>
  <c r="AK959" i="10"/>
  <c r="AK960" i="10"/>
  <c r="AK961" i="10"/>
  <c r="AK962" i="10"/>
  <c r="AK963" i="10"/>
  <c r="AK964" i="10"/>
  <c r="AK965" i="10"/>
  <c r="AK966" i="10"/>
  <c r="AK967" i="10"/>
  <c r="AK968" i="10"/>
  <c r="AK969" i="10"/>
  <c r="AK970" i="10"/>
  <c r="AK971" i="10"/>
  <c r="AK972" i="10"/>
  <c r="AK973" i="10"/>
  <c r="AK974" i="10"/>
  <c r="AK975" i="10"/>
  <c r="AK976" i="10"/>
  <c r="AK977" i="10"/>
  <c r="AK978" i="10"/>
  <c r="AK979" i="10"/>
  <c r="AK980" i="10"/>
  <c r="AK981" i="10"/>
  <c r="AK982" i="10"/>
  <c r="AK983" i="10"/>
  <c r="AK984" i="10"/>
  <c r="AK985" i="10"/>
  <c r="AK986" i="10"/>
  <c r="AK987" i="10"/>
  <c r="AK988" i="10"/>
  <c r="AK989" i="10"/>
  <c r="AK990" i="10"/>
  <c r="AK991" i="10"/>
  <c r="AK992" i="10"/>
  <c r="AK993" i="10"/>
  <c r="AK994" i="10"/>
  <c r="AK995" i="10"/>
  <c r="AK996" i="10"/>
  <c r="AK997" i="10"/>
  <c r="AK998" i="10"/>
  <c r="AK999" i="10"/>
  <c r="AK1000" i="10"/>
  <c r="L301" i="19"/>
  <c r="L302" i="19"/>
  <c r="L303" i="19"/>
  <c r="L304" i="19"/>
  <c r="L305" i="19"/>
  <c r="L306" i="19"/>
  <c r="L307" i="19"/>
  <c r="L308" i="19"/>
  <c r="L309" i="19"/>
  <c r="L310" i="19"/>
  <c r="L311" i="19"/>
  <c r="L312" i="19"/>
  <c r="L313" i="19"/>
  <c r="L314" i="19"/>
  <c r="L315" i="19"/>
  <c r="L316" i="19"/>
  <c r="L317" i="19"/>
  <c r="L318" i="19"/>
  <c r="L319" i="19"/>
  <c r="L320" i="19"/>
  <c r="L321" i="19"/>
  <c r="L322" i="19"/>
  <c r="L323" i="19"/>
  <c r="L324" i="19"/>
  <c r="L325" i="19"/>
  <c r="L326" i="19"/>
  <c r="L327" i="19"/>
  <c r="L328" i="19"/>
  <c r="L329" i="19"/>
  <c r="L330" i="19"/>
  <c r="L331" i="19"/>
  <c r="L332" i="19"/>
  <c r="L333" i="19"/>
  <c r="L334" i="19"/>
  <c r="L335" i="19"/>
  <c r="L336" i="19"/>
  <c r="L337" i="19"/>
  <c r="L338" i="19"/>
  <c r="L339" i="19"/>
  <c r="L340" i="19"/>
  <c r="L341" i="19"/>
  <c r="L342" i="19"/>
  <c r="L343" i="19"/>
  <c r="L344" i="19"/>
  <c r="L345" i="19"/>
  <c r="L346" i="19"/>
  <c r="L347" i="19"/>
  <c r="L348" i="19"/>
  <c r="L349" i="19"/>
  <c r="L350" i="19"/>
  <c r="L351" i="19"/>
  <c r="L352" i="19"/>
  <c r="L353" i="19"/>
  <c r="L354" i="19"/>
  <c r="L355" i="19"/>
  <c r="L356" i="19"/>
  <c r="L357" i="19"/>
  <c r="L358" i="19"/>
  <c r="L359" i="19"/>
  <c r="L360" i="19"/>
  <c r="L361" i="19"/>
  <c r="L362" i="19"/>
  <c r="L363" i="19"/>
  <c r="L364" i="19"/>
  <c r="L365" i="19"/>
  <c r="L366" i="19"/>
  <c r="L367" i="19"/>
  <c r="L368"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L398" i="19"/>
  <c r="L399" i="19"/>
  <c r="L400" i="19"/>
  <c r="L401" i="19"/>
  <c r="L402" i="19"/>
  <c r="L403" i="19"/>
  <c r="L404" i="19"/>
  <c r="L405" i="19"/>
  <c r="L406" i="19"/>
  <c r="L407" i="19"/>
  <c r="L408" i="19"/>
  <c r="L409" i="19"/>
  <c r="L410" i="19"/>
  <c r="L411" i="19"/>
  <c r="L412" i="19"/>
  <c r="L413" i="19"/>
  <c r="L414" i="19"/>
  <c r="L415" i="19"/>
  <c r="L416" i="19"/>
  <c r="L417" i="19"/>
  <c r="L418" i="19"/>
  <c r="L419" i="19"/>
  <c r="L420" i="19"/>
  <c r="L421" i="19"/>
  <c r="L422" i="19"/>
  <c r="L423" i="19"/>
  <c r="L424" i="19"/>
  <c r="L425" i="19"/>
  <c r="L426" i="19"/>
  <c r="L427" i="19"/>
  <c r="L428" i="19"/>
  <c r="L429" i="19"/>
  <c r="L430" i="19"/>
  <c r="L431" i="19"/>
  <c r="L432" i="19"/>
  <c r="L433" i="19"/>
  <c r="L434" i="19"/>
  <c r="L435" i="19"/>
  <c r="L436" i="19"/>
  <c r="L437" i="19"/>
  <c r="L438" i="19"/>
  <c r="L439" i="19"/>
  <c r="L440" i="19"/>
  <c r="L441" i="19"/>
  <c r="L442" i="19"/>
  <c r="L443" i="19"/>
  <c r="L444" i="19"/>
  <c r="L445" i="19"/>
  <c r="L446" i="19"/>
  <c r="L447" i="19"/>
  <c r="L448" i="19"/>
  <c r="L449" i="19"/>
  <c r="L450" i="19"/>
  <c r="L451" i="19"/>
  <c r="L452" i="19"/>
  <c r="L453" i="19"/>
  <c r="L454" i="19"/>
  <c r="L455" i="19"/>
  <c r="L456" i="19"/>
  <c r="L457" i="19"/>
  <c r="L458" i="19"/>
  <c r="L459" i="19"/>
  <c r="L460" i="19"/>
  <c r="L461" i="19"/>
  <c r="L462" i="19"/>
  <c r="L463" i="19"/>
  <c r="L464" i="19"/>
  <c r="L465" i="19"/>
  <c r="L466" i="19"/>
  <c r="L467" i="19"/>
  <c r="L468" i="19"/>
  <c r="L469" i="19"/>
  <c r="L470" i="19"/>
  <c r="L471" i="19"/>
  <c r="L472" i="19"/>
  <c r="L473" i="19"/>
  <c r="L474" i="19"/>
  <c r="L475" i="19"/>
  <c r="L476" i="19"/>
  <c r="L477" i="19"/>
  <c r="L478" i="19"/>
  <c r="L479" i="19"/>
  <c r="L480" i="19"/>
  <c r="L481" i="19"/>
  <c r="L482" i="19"/>
  <c r="L483" i="19"/>
  <c r="L484" i="19"/>
  <c r="L485" i="19"/>
  <c r="L486" i="19"/>
  <c r="L487" i="19"/>
  <c r="L488" i="19"/>
  <c r="L489" i="19"/>
  <c r="L490" i="19"/>
  <c r="L491" i="19"/>
  <c r="L492" i="19"/>
  <c r="L493" i="19"/>
  <c r="L494" i="19"/>
  <c r="L495" i="19"/>
  <c r="L496" i="19"/>
  <c r="L497" i="19"/>
  <c r="L498" i="19"/>
  <c r="L499" i="19"/>
  <c r="L500" i="19"/>
  <c r="L501" i="19"/>
  <c r="L502" i="19"/>
  <c r="L503" i="19"/>
  <c r="L504" i="19"/>
  <c r="L505" i="19"/>
  <c r="L506" i="19"/>
  <c r="L507" i="19"/>
  <c r="L508" i="19"/>
  <c r="L509" i="19"/>
  <c r="L510" i="19"/>
  <c r="L511" i="19"/>
  <c r="L512" i="19"/>
  <c r="L513" i="19"/>
  <c r="L514" i="19"/>
  <c r="L515" i="19"/>
  <c r="L516" i="19"/>
  <c r="L517" i="19"/>
  <c r="L518" i="19"/>
  <c r="L519" i="19"/>
  <c r="L520" i="19"/>
  <c r="L521" i="19"/>
  <c r="L522" i="19"/>
  <c r="L523" i="19"/>
  <c r="L524" i="19"/>
  <c r="L525" i="19"/>
  <c r="L526" i="19"/>
  <c r="L527" i="19"/>
  <c r="L528" i="19"/>
  <c r="L529" i="19"/>
  <c r="L530" i="19"/>
  <c r="L531" i="19"/>
  <c r="L532" i="19"/>
  <c r="L533" i="19"/>
  <c r="L534" i="19"/>
  <c r="L535" i="19"/>
  <c r="L536" i="19"/>
  <c r="L537" i="19"/>
  <c r="L538" i="19"/>
  <c r="L539" i="19"/>
  <c r="L540" i="19"/>
  <c r="L541" i="19"/>
  <c r="L542" i="19"/>
  <c r="L543" i="19"/>
  <c r="L544" i="19"/>
  <c r="L545" i="19"/>
  <c r="L546" i="19"/>
  <c r="L547" i="19"/>
  <c r="L548" i="19"/>
  <c r="L549" i="19"/>
  <c r="L550" i="19"/>
  <c r="L551" i="19"/>
  <c r="L552" i="19"/>
  <c r="L553" i="19"/>
  <c r="L554" i="19"/>
  <c r="L555" i="19"/>
  <c r="L556" i="19"/>
  <c r="L557" i="19"/>
  <c r="L558" i="19"/>
  <c r="L559" i="19"/>
  <c r="L560" i="19"/>
  <c r="L561" i="19"/>
  <c r="L562" i="19"/>
  <c r="L563" i="19"/>
  <c r="L564" i="19"/>
  <c r="L565" i="19"/>
  <c r="L566" i="19"/>
  <c r="L567" i="19"/>
  <c r="L568" i="19"/>
  <c r="L569" i="19"/>
  <c r="L570" i="19"/>
  <c r="L571" i="19"/>
  <c r="L572" i="19"/>
  <c r="L573" i="19"/>
  <c r="L574" i="19"/>
  <c r="L575" i="19"/>
  <c r="L576" i="19"/>
  <c r="L577" i="19"/>
  <c r="L578" i="19"/>
  <c r="L579" i="19"/>
  <c r="L580" i="19"/>
  <c r="L581" i="19"/>
  <c r="L582" i="19"/>
  <c r="L583" i="19"/>
  <c r="L584" i="19"/>
  <c r="L585" i="19"/>
  <c r="L586" i="19"/>
  <c r="L587" i="19"/>
  <c r="L588" i="19"/>
  <c r="L589" i="19"/>
  <c r="L590" i="19"/>
  <c r="L591" i="19"/>
  <c r="L592" i="19"/>
  <c r="L593" i="19"/>
  <c r="L594" i="19"/>
  <c r="L595" i="19"/>
  <c r="L596" i="19"/>
  <c r="L597" i="19"/>
  <c r="L598" i="19"/>
  <c r="L599" i="19"/>
  <c r="L600" i="19"/>
  <c r="L601" i="19"/>
  <c r="L602" i="19"/>
  <c r="L603" i="19"/>
  <c r="L604" i="19"/>
  <c r="L605" i="19"/>
  <c r="L606" i="19"/>
  <c r="L607" i="19"/>
  <c r="L608" i="19"/>
  <c r="L609" i="19"/>
  <c r="L610" i="19"/>
  <c r="L611" i="19"/>
  <c r="L612" i="19"/>
  <c r="L613" i="19"/>
  <c r="L614" i="19"/>
  <c r="L615" i="19"/>
  <c r="L616" i="19"/>
  <c r="L617" i="19"/>
  <c r="L618" i="19"/>
  <c r="L619" i="19"/>
  <c r="L620" i="19"/>
  <c r="L621" i="19"/>
  <c r="L622" i="19"/>
  <c r="L623" i="19"/>
  <c r="L624" i="19"/>
  <c r="L625" i="19"/>
  <c r="L626" i="19"/>
  <c r="L627" i="19"/>
  <c r="L628" i="19"/>
  <c r="L629" i="19"/>
  <c r="L630" i="19"/>
  <c r="L631" i="19"/>
  <c r="L632" i="19"/>
  <c r="L633" i="19"/>
  <c r="L634" i="19"/>
  <c r="L635" i="19"/>
  <c r="L636" i="19"/>
  <c r="L637" i="19"/>
  <c r="L638" i="19"/>
  <c r="L639" i="19"/>
  <c r="L640" i="19"/>
  <c r="L641" i="19"/>
  <c r="L642" i="19"/>
  <c r="L643" i="19"/>
  <c r="L644" i="19"/>
  <c r="L645" i="19"/>
  <c r="L646" i="19"/>
  <c r="L647" i="19"/>
  <c r="L648" i="19"/>
  <c r="L649" i="19"/>
  <c r="L650" i="19"/>
  <c r="L651" i="19"/>
  <c r="L652" i="19"/>
  <c r="L653" i="19"/>
  <c r="L654" i="19"/>
  <c r="L655" i="19"/>
  <c r="L656" i="19"/>
  <c r="L657" i="19"/>
  <c r="L658" i="19"/>
  <c r="L659" i="19"/>
  <c r="L660" i="19"/>
  <c r="L661" i="19"/>
  <c r="L662" i="19"/>
  <c r="L663" i="19"/>
  <c r="L664" i="19"/>
  <c r="L665" i="19"/>
  <c r="L666" i="19"/>
  <c r="L667" i="19"/>
  <c r="L668" i="19"/>
  <c r="L669" i="19"/>
  <c r="L670" i="19"/>
  <c r="L671" i="19"/>
  <c r="L672" i="19"/>
  <c r="L673" i="19"/>
  <c r="L674" i="19"/>
  <c r="L675" i="19"/>
  <c r="L676" i="19"/>
  <c r="L677" i="19"/>
  <c r="L678" i="19"/>
  <c r="L679" i="19"/>
  <c r="L680" i="19"/>
  <c r="L681" i="19"/>
  <c r="L682" i="19"/>
  <c r="L683" i="19"/>
  <c r="L684" i="19"/>
  <c r="L685" i="19"/>
  <c r="L686" i="19"/>
  <c r="L687" i="19"/>
  <c r="L688" i="19"/>
  <c r="L689" i="19"/>
  <c r="L690" i="19"/>
  <c r="L691" i="19"/>
  <c r="L692" i="19"/>
  <c r="L693" i="19"/>
  <c r="L694" i="19"/>
  <c r="L695" i="19"/>
  <c r="L696" i="19"/>
  <c r="L697" i="19"/>
  <c r="L698" i="19"/>
  <c r="L699" i="19"/>
  <c r="L700" i="19"/>
  <c r="L701" i="19"/>
  <c r="L702" i="19"/>
  <c r="L703" i="19"/>
  <c r="L704" i="19"/>
  <c r="L705" i="19"/>
  <c r="L706" i="19"/>
  <c r="L707" i="19"/>
  <c r="L708" i="19"/>
  <c r="L709" i="19"/>
  <c r="L710" i="19"/>
  <c r="L711" i="19"/>
  <c r="L712" i="19"/>
  <c r="L713" i="19"/>
  <c r="L714" i="19"/>
  <c r="L715" i="19"/>
  <c r="L716" i="19"/>
  <c r="L717" i="19"/>
  <c r="L718" i="19"/>
  <c r="L719" i="19"/>
  <c r="L720" i="19"/>
  <c r="L721" i="19"/>
  <c r="L722" i="19"/>
  <c r="L723" i="19"/>
  <c r="L724" i="19"/>
  <c r="L725" i="19"/>
  <c r="L726" i="19"/>
  <c r="L727" i="19"/>
  <c r="L728" i="19"/>
  <c r="L729" i="19"/>
  <c r="L730" i="19"/>
  <c r="L731" i="19"/>
  <c r="L732" i="19"/>
  <c r="L733" i="19"/>
  <c r="L734" i="19"/>
  <c r="L735" i="19"/>
  <c r="L736" i="19"/>
  <c r="L737" i="19"/>
  <c r="L738" i="19"/>
  <c r="L739" i="19"/>
  <c r="L740" i="19"/>
  <c r="L741" i="19"/>
  <c r="L742" i="19"/>
  <c r="L743" i="19"/>
  <c r="L744" i="19"/>
  <c r="L745" i="19"/>
  <c r="L746" i="19"/>
  <c r="L747" i="19"/>
  <c r="L748" i="19"/>
  <c r="L749" i="19"/>
  <c r="L750" i="19"/>
  <c r="L751" i="19"/>
  <c r="L752" i="19"/>
  <c r="L753" i="19"/>
  <c r="L754" i="19"/>
  <c r="L755" i="19"/>
  <c r="L756" i="19"/>
  <c r="L757" i="19"/>
  <c r="L758" i="19"/>
  <c r="L759" i="19"/>
  <c r="L760" i="19"/>
  <c r="L761" i="19"/>
  <c r="L762" i="19"/>
  <c r="L763" i="19"/>
  <c r="L764" i="19"/>
  <c r="L765" i="19"/>
  <c r="L766" i="19"/>
  <c r="L767" i="19"/>
  <c r="L768" i="19"/>
  <c r="L769" i="19"/>
  <c r="L770" i="19"/>
  <c r="L771" i="19"/>
  <c r="L772" i="19"/>
  <c r="L773" i="19"/>
  <c r="L774" i="19"/>
  <c r="L775" i="19"/>
  <c r="L776" i="19"/>
  <c r="L777" i="19"/>
  <c r="L778" i="19"/>
  <c r="L779" i="19"/>
  <c r="L780" i="19"/>
  <c r="L781" i="19"/>
  <c r="L782" i="19"/>
  <c r="L783" i="19"/>
  <c r="L784" i="19"/>
  <c r="L785" i="19"/>
  <c r="L786" i="19"/>
  <c r="L787" i="19"/>
  <c r="L788" i="19"/>
  <c r="L789" i="19"/>
  <c r="L790" i="19"/>
  <c r="L791" i="19"/>
  <c r="L792" i="19"/>
  <c r="L793" i="19"/>
  <c r="L794" i="19"/>
  <c r="L795" i="19"/>
  <c r="L796" i="19"/>
  <c r="L797" i="19"/>
  <c r="L798" i="19"/>
  <c r="L799" i="19"/>
  <c r="L800" i="19"/>
  <c r="L801" i="19"/>
  <c r="L802" i="19"/>
  <c r="L803" i="19"/>
  <c r="L804" i="19"/>
  <c r="L805" i="19"/>
  <c r="L806" i="19"/>
  <c r="L807" i="19"/>
  <c r="L808" i="19"/>
  <c r="L809" i="19"/>
  <c r="L810" i="19"/>
  <c r="L811" i="19"/>
  <c r="L812" i="19"/>
  <c r="L813" i="19"/>
  <c r="L814" i="19"/>
  <c r="L815" i="19"/>
  <c r="L816" i="19"/>
  <c r="L817" i="19"/>
  <c r="L818" i="19"/>
  <c r="L819" i="19"/>
  <c r="L820" i="19"/>
  <c r="L821" i="19"/>
  <c r="L822" i="19"/>
  <c r="L823" i="19"/>
  <c r="L824" i="19"/>
  <c r="L825" i="19"/>
  <c r="L826" i="19"/>
  <c r="L827" i="19"/>
  <c r="L828" i="19"/>
  <c r="L829" i="19"/>
  <c r="L830" i="19"/>
  <c r="L831" i="19"/>
  <c r="L832" i="19"/>
  <c r="L833" i="19"/>
  <c r="L834" i="19"/>
  <c r="L835" i="19"/>
  <c r="L836" i="19"/>
  <c r="L837" i="19"/>
  <c r="L838" i="19"/>
  <c r="L839" i="19"/>
  <c r="L840" i="19"/>
  <c r="L841" i="19"/>
  <c r="L842" i="19"/>
  <c r="L843" i="19"/>
  <c r="L844" i="19"/>
  <c r="L845" i="19"/>
  <c r="L846" i="19"/>
  <c r="L847" i="19"/>
  <c r="L848" i="19"/>
  <c r="L849" i="19"/>
  <c r="L850" i="19"/>
  <c r="L851" i="19"/>
  <c r="L852" i="19"/>
  <c r="L853" i="19"/>
  <c r="L854" i="19"/>
  <c r="L855" i="19"/>
  <c r="L856" i="19"/>
  <c r="L857" i="19"/>
  <c r="L858" i="19"/>
  <c r="L859" i="19"/>
  <c r="L860" i="19"/>
  <c r="L861" i="19"/>
  <c r="L862" i="19"/>
  <c r="L863" i="19"/>
  <c r="L864" i="19"/>
  <c r="L865" i="19"/>
  <c r="L866" i="19"/>
  <c r="L867" i="19"/>
  <c r="L868" i="19"/>
  <c r="L869" i="19"/>
  <c r="L870" i="19"/>
  <c r="L871" i="19"/>
  <c r="L872" i="19"/>
  <c r="L873" i="19"/>
  <c r="L874" i="19"/>
  <c r="L875" i="19"/>
  <c r="L876" i="19"/>
  <c r="L877" i="19"/>
  <c r="L878" i="19"/>
  <c r="L879" i="19"/>
  <c r="L880" i="19"/>
  <c r="L881" i="19"/>
  <c r="L882" i="19"/>
  <c r="L883" i="19"/>
  <c r="L884" i="19"/>
  <c r="L885" i="19"/>
  <c r="L886" i="19"/>
  <c r="L887" i="19"/>
  <c r="L888" i="19"/>
  <c r="L889" i="19"/>
  <c r="L890" i="19"/>
  <c r="L891" i="19"/>
  <c r="L892" i="19"/>
  <c r="L893" i="19"/>
  <c r="L894" i="19"/>
  <c r="L895" i="19"/>
  <c r="L896" i="19"/>
  <c r="L897" i="19"/>
  <c r="L898" i="19"/>
  <c r="L899" i="19"/>
  <c r="L900" i="19"/>
  <c r="L901" i="19"/>
  <c r="L902" i="19"/>
  <c r="L903" i="19"/>
  <c r="L904" i="19"/>
  <c r="L905" i="19"/>
  <c r="L906" i="19"/>
  <c r="L907" i="19"/>
  <c r="L908" i="19"/>
  <c r="L909" i="19"/>
  <c r="L910" i="19"/>
  <c r="L911" i="19"/>
  <c r="L912" i="19"/>
  <c r="L913" i="19"/>
  <c r="L914" i="19"/>
  <c r="L915" i="19"/>
  <c r="L916" i="19"/>
  <c r="L917" i="19"/>
  <c r="L918" i="19"/>
  <c r="L919" i="19"/>
  <c r="L920" i="19"/>
  <c r="L921" i="19"/>
  <c r="L922" i="19"/>
  <c r="L923" i="19"/>
  <c r="L924" i="19"/>
  <c r="L925" i="19"/>
  <c r="L926" i="19"/>
  <c r="L927" i="19"/>
  <c r="L928" i="19"/>
  <c r="L929" i="19"/>
  <c r="L930" i="19"/>
  <c r="L931" i="19"/>
  <c r="L932" i="19"/>
  <c r="L933" i="19"/>
  <c r="L934" i="19"/>
  <c r="L935" i="19"/>
  <c r="L936" i="19"/>
  <c r="L937" i="19"/>
  <c r="L938" i="19"/>
  <c r="L939" i="19"/>
  <c r="L940" i="19"/>
  <c r="L941" i="19"/>
  <c r="L942" i="19"/>
  <c r="L943" i="19"/>
  <c r="L944" i="19"/>
  <c r="L945" i="19"/>
  <c r="L946" i="19"/>
  <c r="L947" i="19"/>
  <c r="L948" i="19"/>
  <c r="L949" i="19"/>
  <c r="L950" i="19"/>
  <c r="L951" i="19"/>
  <c r="L952" i="19"/>
  <c r="L953" i="19"/>
  <c r="L954" i="19"/>
  <c r="L955" i="19"/>
  <c r="L956" i="19"/>
  <c r="L957" i="19"/>
  <c r="L958" i="19"/>
  <c r="L959" i="19"/>
  <c r="L960" i="19"/>
  <c r="L961" i="19"/>
  <c r="L962" i="19"/>
  <c r="L963" i="19"/>
  <c r="L964" i="19"/>
  <c r="L965" i="19"/>
  <c r="L966" i="19"/>
  <c r="L967" i="19"/>
  <c r="L968" i="19"/>
  <c r="L969" i="19"/>
  <c r="L970" i="19"/>
  <c r="L971" i="19"/>
  <c r="L972" i="19"/>
  <c r="L973" i="19"/>
  <c r="L974" i="19"/>
  <c r="L975" i="19"/>
  <c r="L976" i="19"/>
  <c r="L977" i="19"/>
  <c r="L978" i="19"/>
  <c r="L979" i="19"/>
  <c r="L980" i="19"/>
  <c r="L981" i="19"/>
  <c r="L982" i="19"/>
  <c r="L983" i="19"/>
  <c r="L984" i="19"/>
  <c r="L985" i="19"/>
  <c r="L986" i="19"/>
  <c r="L987" i="19"/>
  <c r="L988" i="19"/>
  <c r="L989" i="19"/>
  <c r="L990" i="19"/>
  <c r="L991" i="19"/>
  <c r="L992" i="19"/>
  <c r="L993" i="19"/>
  <c r="L994" i="19"/>
  <c r="L995" i="19"/>
  <c r="L996" i="19"/>
  <c r="L997" i="19"/>
  <c r="L998" i="19"/>
  <c r="L999" i="19"/>
  <c r="L10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543" i="19"/>
  <c r="M544" i="19"/>
  <c r="M545" i="19"/>
  <c r="M546" i="19"/>
  <c r="M547" i="19"/>
  <c r="M548" i="19"/>
  <c r="M549" i="19"/>
  <c r="M550" i="19"/>
  <c r="M551" i="19"/>
  <c r="M552" i="19"/>
  <c r="M553" i="19"/>
  <c r="M554" i="19"/>
  <c r="M555" i="19"/>
  <c r="M556" i="19"/>
  <c r="M557" i="19"/>
  <c r="M558" i="19"/>
  <c r="M559" i="19"/>
  <c r="M560" i="19"/>
  <c r="M561" i="19"/>
  <c r="M562" i="19"/>
  <c r="M563" i="19"/>
  <c r="M564" i="19"/>
  <c r="M565" i="19"/>
  <c r="M566" i="19"/>
  <c r="M567" i="19"/>
  <c r="M568" i="19"/>
  <c r="M569" i="19"/>
  <c r="M570" i="19"/>
  <c r="M571" i="19"/>
  <c r="M572" i="19"/>
  <c r="M573" i="19"/>
  <c r="M574" i="19"/>
  <c r="M575" i="19"/>
  <c r="M576" i="19"/>
  <c r="M577" i="19"/>
  <c r="M578" i="19"/>
  <c r="M579" i="19"/>
  <c r="M580" i="19"/>
  <c r="M581" i="19"/>
  <c r="M582" i="19"/>
  <c r="M583" i="19"/>
  <c r="M584" i="19"/>
  <c r="M585" i="19"/>
  <c r="M586" i="19"/>
  <c r="M587" i="19"/>
  <c r="M588" i="19"/>
  <c r="M589" i="19"/>
  <c r="M590" i="19"/>
  <c r="M591" i="19"/>
  <c r="M592" i="19"/>
  <c r="M593" i="19"/>
  <c r="M594" i="19"/>
  <c r="M595" i="19"/>
  <c r="M596" i="19"/>
  <c r="M597" i="19"/>
  <c r="M598" i="19"/>
  <c r="M599" i="19"/>
  <c r="M600" i="19"/>
  <c r="M601" i="19"/>
  <c r="M602" i="19"/>
  <c r="M603" i="19"/>
  <c r="M604" i="19"/>
  <c r="M605" i="19"/>
  <c r="M606" i="19"/>
  <c r="M607" i="19"/>
  <c r="M608" i="19"/>
  <c r="M609" i="19"/>
  <c r="M610" i="19"/>
  <c r="M611" i="19"/>
  <c r="M612" i="19"/>
  <c r="M613" i="19"/>
  <c r="M614" i="19"/>
  <c r="M615" i="19"/>
  <c r="M616" i="19"/>
  <c r="M617" i="19"/>
  <c r="M618" i="19"/>
  <c r="M619" i="19"/>
  <c r="M620" i="19"/>
  <c r="M621" i="19"/>
  <c r="M622" i="19"/>
  <c r="M623" i="19"/>
  <c r="M624" i="19"/>
  <c r="M625" i="19"/>
  <c r="M626" i="19"/>
  <c r="M627" i="19"/>
  <c r="M628" i="19"/>
  <c r="M629" i="19"/>
  <c r="M630" i="19"/>
  <c r="M631" i="19"/>
  <c r="M632" i="19"/>
  <c r="M633" i="19"/>
  <c r="M634" i="19"/>
  <c r="M635" i="19"/>
  <c r="M636" i="19"/>
  <c r="M637" i="19"/>
  <c r="M638" i="19"/>
  <c r="M639" i="19"/>
  <c r="M640" i="19"/>
  <c r="M641" i="19"/>
  <c r="M642" i="19"/>
  <c r="M643" i="19"/>
  <c r="M644" i="19"/>
  <c r="M645" i="19"/>
  <c r="M646" i="19"/>
  <c r="M647" i="19"/>
  <c r="M648" i="19"/>
  <c r="M649" i="19"/>
  <c r="M650" i="19"/>
  <c r="M651" i="19"/>
  <c r="M652" i="19"/>
  <c r="M653" i="19"/>
  <c r="M654" i="19"/>
  <c r="M655" i="19"/>
  <c r="M656" i="19"/>
  <c r="M657" i="19"/>
  <c r="M658" i="19"/>
  <c r="M659" i="19"/>
  <c r="M660" i="19"/>
  <c r="M661" i="19"/>
  <c r="M662" i="19"/>
  <c r="M663" i="19"/>
  <c r="M664" i="19"/>
  <c r="M665" i="19"/>
  <c r="M666" i="19"/>
  <c r="M667" i="19"/>
  <c r="M668" i="19"/>
  <c r="M669" i="19"/>
  <c r="M670" i="19"/>
  <c r="M671" i="19"/>
  <c r="M672" i="19"/>
  <c r="M673" i="19"/>
  <c r="M674" i="19"/>
  <c r="M675" i="19"/>
  <c r="M676" i="19"/>
  <c r="M677" i="19"/>
  <c r="M678" i="19"/>
  <c r="M679" i="19"/>
  <c r="M680" i="19"/>
  <c r="M681" i="19"/>
  <c r="M682" i="19"/>
  <c r="M683" i="19"/>
  <c r="M684" i="19"/>
  <c r="M685" i="19"/>
  <c r="M686" i="19"/>
  <c r="M687" i="19"/>
  <c r="M688" i="19"/>
  <c r="M689" i="19"/>
  <c r="M690" i="19"/>
  <c r="M691" i="19"/>
  <c r="M692" i="19"/>
  <c r="M693" i="19"/>
  <c r="M694" i="19"/>
  <c r="M695" i="19"/>
  <c r="M696" i="19"/>
  <c r="M697" i="19"/>
  <c r="M698" i="19"/>
  <c r="M699" i="19"/>
  <c r="M700" i="19"/>
  <c r="M701" i="19"/>
  <c r="M702" i="19"/>
  <c r="M703" i="19"/>
  <c r="M704" i="19"/>
  <c r="M705" i="19"/>
  <c r="M706" i="19"/>
  <c r="M707" i="19"/>
  <c r="M708" i="19"/>
  <c r="M709" i="19"/>
  <c r="M710" i="19"/>
  <c r="M711" i="19"/>
  <c r="M712" i="19"/>
  <c r="M713" i="19"/>
  <c r="M714" i="19"/>
  <c r="M715" i="19"/>
  <c r="M716" i="19"/>
  <c r="M717" i="19"/>
  <c r="M718" i="19"/>
  <c r="M719" i="19"/>
  <c r="M720" i="19"/>
  <c r="M721" i="19"/>
  <c r="M722" i="19"/>
  <c r="M723" i="19"/>
  <c r="M724" i="19"/>
  <c r="M725" i="19"/>
  <c r="M726" i="19"/>
  <c r="M727" i="19"/>
  <c r="M728" i="19"/>
  <c r="M729" i="19"/>
  <c r="M730" i="19"/>
  <c r="M731" i="19"/>
  <c r="M732" i="19"/>
  <c r="M733" i="19"/>
  <c r="M734" i="19"/>
  <c r="M735" i="19"/>
  <c r="M736" i="19"/>
  <c r="M737" i="19"/>
  <c r="M738" i="19"/>
  <c r="M739" i="19"/>
  <c r="M740" i="19"/>
  <c r="M741" i="19"/>
  <c r="M742" i="19"/>
  <c r="M743" i="19"/>
  <c r="M744" i="19"/>
  <c r="M745" i="19"/>
  <c r="M746" i="19"/>
  <c r="M747" i="19"/>
  <c r="M748" i="19"/>
  <c r="M749" i="19"/>
  <c r="M750" i="19"/>
  <c r="M751" i="19"/>
  <c r="M752" i="19"/>
  <c r="M753" i="19"/>
  <c r="M754" i="19"/>
  <c r="M755" i="19"/>
  <c r="M756" i="19"/>
  <c r="M757" i="19"/>
  <c r="M758" i="19"/>
  <c r="M759" i="19"/>
  <c r="M760" i="19"/>
  <c r="M761" i="19"/>
  <c r="M762" i="19"/>
  <c r="M763" i="19"/>
  <c r="M764" i="19"/>
  <c r="M765" i="19"/>
  <c r="M766" i="19"/>
  <c r="M767" i="19"/>
  <c r="M768" i="19"/>
  <c r="M769" i="19"/>
  <c r="M770" i="19"/>
  <c r="M771" i="19"/>
  <c r="M772" i="19"/>
  <c r="M773" i="19"/>
  <c r="M774" i="19"/>
  <c r="M775" i="19"/>
  <c r="M776" i="19"/>
  <c r="M777" i="19"/>
  <c r="M778" i="19"/>
  <c r="M779" i="19"/>
  <c r="M780" i="19"/>
  <c r="M781" i="19"/>
  <c r="M782" i="19"/>
  <c r="M783" i="19"/>
  <c r="M784" i="19"/>
  <c r="M785" i="19"/>
  <c r="M786" i="19"/>
  <c r="M787" i="19"/>
  <c r="M788" i="19"/>
  <c r="M789" i="19"/>
  <c r="M790" i="19"/>
  <c r="M791" i="19"/>
  <c r="M792" i="19"/>
  <c r="M793" i="19"/>
  <c r="M794" i="19"/>
  <c r="M795" i="19"/>
  <c r="M796" i="19"/>
  <c r="M797" i="19"/>
  <c r="M798" i="19"/>
  <c r="M799" i="19"/>
  <c r="M800" i="19"/>
  <c r="M801" i="19"/>
  <c r="M802" i="19"/>
  <c r="M803" i="19"/>
  <c r="M804" i="19"/>
  <c r="M805" i="19"/>
  <c r="M806" i="19"/>
  <c r="M807" i="19"/>
  <c r="M808" i="19"/>
  <c r="M809" i="19"/>
  <c r="M810" i="19"/>
  <c r="M811" i="19"/>
  <c r="M812" i="19"/>
  <c r="M813" i="19"/>
  <c r="M814" i="19"/>
  <c r="M815" i="19"/>
  <c r="M816" i="19"/>
  <c r="M817" i="19"/>
  <c r="M818" i="19"/>
  <c r="M819" i="19"/>
  <c r="M820" i="19"/>
  <c r="M821" i="19"/>
  <c r="M822" i="19"/>
  <c r="M823" i="19"/>
  <c r="M824" i="19"/>
  <c r="M825" i="19"/>
  <c r="M826" i="19"/>
  <c r="M827" i="19"/>
  <c r="M828" i="19"/>
  <c r="M829" i="19"/>
  <c r="M830" i="19"/>
  <c r="M831" i="19"/>
  <c r="M832" i="19"/>
  <c r="M833" i="19"/>
  <c r="M834" i="19"/>
  <c r="M835" i="19"/>
  <c r="M836" i="19"/>
  <c r="M837" i="19"/>
  <c r="M838" i="19"/>
  <c r="M839" i="19"/>
  <c r="M840" i="19"/>
  <c r="M841" i="19"/>
  <c r="M842" i="19"/>
  <c r="M843" i="19"/>
  <c r="M844" i="19"/>
  <c r="M845" i="19"/>
  <c r="M846" i="19"/>
  <c r="M847" i="19"/>
  <c r="M848" i="19"/>
  <c r="M849" i="19"/>
  <c r="M850" i="19"/>
  <c r="M851" i="19"/>
  <c r="M852" i="19"/>
  <c r="M853" i="19"/>
  <c r="M854" i="19"/>
  <c r="M855" i="19"/>
  <c r="M856" i="19"/>
  <c r="M857" i="19"/>
  <c r="M858" i="19"/>
  <c r="M859" i="19"/>
  <c r="M860" i="19"/>
  <c r="M861" i="19"/>
  <c r="M862" i="19"/>
  <c r="M863" i="19"/>
  <c r="M864" i="19"/>
  <c r="M865" i="19"/>
  <c r="M866" i="19"/>
  <c r="M867" i="19"/>
  <c r="M868" i="19"/>
  <c r="M869" i="19"/>
  <c r="M870" i="19"/>
  <c r="M871" i="19"/>
  <c r="M872" i="19"/>
  <c r="M873" i="19"/>
  <c r="M874" i="19"/>
  <c r="M875" i="19"/>
  <c r="M876" i="19"/>
  <c r="M877" i="19"/>
  <c r="M878" i="19"/>
  <c r="M879" i="19"/>
  <c r="M880" i="19"/>
  <c r="M881" i="19"/>
  <c r="M882" i="19"/>
  <c r="M883" i="19"/>
  <c r="M884" i="19"/>
  <c r="M885" i="19"/>
  <c r="M886" i="19"/>
  <c r="M887" i="19"/>
  <c r="M888" i="19"/>
  <c r="M889" i="19"/>
  <c r="M890" i="19"/>
  <c r="M891" i="19"/>
  <c r="M892" i="19"/>
  <c r="M893" i="19"/>
  <c r="M894" i="19"/>
  <c r="M895" i="19"/>
  <c r="M896" i="19"/>
  <c r="M897" i="19"/>
  <c r="M898" i="19"/>
  <c r="M899" i="19"/>
  <c r="M900" i="19"/>
  <c r="M901" i="19"/>
  <c r="M902" i="19"/>
  <c r="M903" i="19"/>
  <c r="M904" i="19"/>
  <c r="M905" i="19"/>
  <c r="M906" i="19"/>
  <c r="M907" i="19"/>
  <c r="M908" i="19"/>
  <c r="M909" i="19"/>
  <c r="M910" i="19"/>
  <c r="M911" i="19"/>
  <c r="M912" i="19"/>
  <c r="M913" i="19"/>
  <c r="M914" i="19"/>
  <c r="M915" i="19"/>
  <c r="M916" i="19"/>
  <c r="M917" i="19"/>
  <c r="M918" i="19"/>
  <c r="M919" i="19"/>
  <c r="M920" i="19"/>
  <c r="M921" i="19"/>
  <c r="M922" i="19"/>
  <c r="M923" i="19"/>
  <c r="M924" i="19"/>
  <c r="M925" i="19"/>
  <c r="M926" i="19"/>
  <c r="M927" i="19"/>
  <c r="M928" i="19"/>
  <c r="M929" i="19"/>
  <c r="M930" i="19"/>
  <c r="M931" i="19"/>
  <c r="M932" i="19"/>
  <c r="M933" i="19"/>
  <c r="M934" i="19"/>
  <c r="M935" i="19"/>
  <c r="M936" i="19"/>
  <c r="M937" i="19"/>
  <c r="M938" i="19"/>
  <c r="M939" i="19"/>
  <c r="M940" i="19"/>
  <c r="M941" i="19"/>
  <c r="M942" i="19"/>
  <c r="M943" i="19"/>
  <c r="M944" i="19"/>
  <c r="M945" i="19"/>
  <c r="M946" i="19"/>
  <c r="M947" i="19"/>
  <c r="M948" i="19"/>
  <c r="M949" i="19"/>
  <c r="M950" i="19"/>
  <c r="M951" i="19"/>
  <c r="M952" i="19"/>
  <c r="M953" i="19"/>
  <c r="M954" i="19"/>
  <c r="M955" i="19"/>
  <c r="M956" i="19"/>
  <c r="M957" i="19"/>
  <c r="M958" i="19"/>
  <c r="M959" i="19"/>
  <c r="M960" i="19"/>
  <c r="M961" i="19"/>
  <c r="M962" i="19"/>
  <c r="M963" i="19"/>
  <c r="M964" i="19"/>
  <c r="M965" i="19"/>
  <c r="M966" i="19"/>
  <c r="M967" i="19"/>
  <c r="M968" i="19"/>
  <c r="M969" i="19"/>
  <c r="M970" i="19"/>
  <c r="M971" i="19"/>
  <c r="M972" i="19"/>
  <c r="M973" i="19"/>
  <c r="M974" i="19"/>
  <c r="M975" i="19"/>
  <c r="M976" i="19"/>
  <c r="M977" i="19"/>
  <c r="M978" i="19"/>
  <c r="M979" i="19"/>
  <c r="M980" i="19"/>
  <c r="M981" i="19"/>
  <c r="M982" i="19"/>
  <c r="M983" i="19"/>
  <c r="M984" i="19"/>
  <c r="M985" i="19"/>
  <c r="M986" i="19"/>
  <c r="M987" i="19"/>
  <c r="M988" i="19"/>
  <c r="M989" i="19"/>
  <c r="M990" i="19"/>
  <c r="M991" i="19"/>
  <c r="M992" i="19"/>
  <c r="M993" i="19"/>
  <c r="M994" i="19"/>
  <c r="M995" i="19"/>
  <c r="M996" i="19"/>
  <c r="M997" i="19"/>
  <c r="M998" i="19"/>
  <c r="M999" i="19"/>
  <c r="M1000" i="19"/>
  <c r="N301" i="19"/>
  <c r="N302" i="19"/>
  <c r="N303" i="19"/>
  <c r="N304" i="19"/>
  <c r="N305" i="19"/>
  <c r="N306" i="19"/>
  <c r="N307" i="19"/>
  <c r="N308" i="19"/>
  <c r="N309" i="19"/>
  <c r="N310" i="19"/>
  <c r="N311" i="19"/>
  <c r="N312" i="19"/>
  <c r="N313" i="19"/>
  <c r="N314" i="19"/>
  <c r="N315" i="19"/>
  <c r="N316" i="19"/>
  <c r="N317" i="19"/>
  <c r="N318" i="19"/>
  <c r="N319" i="19"/>
  <c r="N320" i="19"/>
  <c r="N321" i="19"/>
  <c r="N322" i="19"/>
  <c r="N323" i="19"/>
  <c r="N324" i="19"/>
  <c r="N325" i="19"/>
  <c r="N326" i="19"/>
  <c r="N327" i="19"/>
  <c r="N328" i="19"/>
  <c r="N329" i="19"/>
  <c r="N330" i="19"/>
  <c r="N331" i="19"/>
  <c r="N332" i="19"/>
  <c r="N333" i="19"/>
  <c r="N334" i="19"/>
  <c r="N335" i="19"/>
  <c r="N336" i="19"/>
  <c r="N337" i="19"/>
  <c r="N338" i="19"/>
  <c r="N339" i="19"/>
  <c r="N340" i="19"/>
  <c r="N341" i="19"/>
  <c r="N342" i="19"/>
  <c r="N343" i="19"/>
  <c r="N344" i="19"/>
  <c r="N345" i="19"/>
  <c r="N346" i="19"/>
  <c r="N347" i="19"/>
  <c r="N348" i="19"/>
  <c r="N349" i="19"/>
  <c r="N350" i="19"/>
  <c r="N351" i="19"/>
  <c r="N352" i="19"/>
  <c r="N353" i="19"/>
  <c r="N354" i="19"/>
  <c r="N355" i="19"/>
  <c r="N356" i="19"/>
  <c r="N357" i="19"/>
  <c r="N358" i="19"/>
  <c r="N359" i="19"/>
  <c r="N360" i="19"/>
  <c r="N361" i="19"/>
  <c r="N362" i="19"/>
  <c r="N363" i="19"/>
  <c r="N364" i="19"/>
  <c r="N365" i="19"/>
  <c r="N366" i="19"/>
  <c r="N367" i="19"/>
  <c r="N368" i="19"/>
  <c r="N369" i="19"/>
  <c r="N370" i="19"/>
  <c r="N371" i="19"/>
  <c r="N372" i="19"/>
  <c r="N373" i="19"/>
  <c r="N374" i="19"/>
  <c r="N375" i="19"/>
  <c r="N376" i="19"/>
  <c r="N377" i="19"/>
  <c r="N378" i="19"/>
  <c r="N379" i="19"/>
  <c r="N380" i="19"/>
  <c r="N381" i="19"/>
  <c r="N382" i="19"/>
  <c r="N383" i="19"/>
  <c r="N384" i="19"/>
  <c r="N385" i="19"/>
  <c r="N386" i="19"/>
  <c r="N387" i="19"/>
  <c r="N388" i="19"/>
  <c r="N389" i="19"/>
  <c r="N390" i="19"/>
  <c r="N391" i="19"/>
  <c r="N392" i="19"/>
  <c r="N393" i="19"/>
  <c r="N394" i="19"/>
  <c r="N395" i="19"/>
  <c r="N396" i="19"/>
  <c r="N397" i="19"/>
  <c r="N398" i="19"/>
  <c r="N399" i="19"/>
  <c r="N400" i="19"/>
  <c r="N401" i="19"/>
  <c r="N402" i="19"/>
  <c r="N403" i="19"/>
  <c r="N404" i="19"/>
  <c r="N405" i="19"/>
  <c r="N406" i="19"/>
  <c r="N407" i="19"/>
  <c r="N408" i="19"/>
  <c r="N409" i="19"/>
  <c r="N410" i="19"/>
  <c r="N411" i="19"/>
  <c r="N412" i="19"/>
  <c r="N413" i="19"/>
  <c r="N414" i="19"/>
  <c r="N415" i="19"/>
  <c r="N416" i="19"/>
  <c r="N417" i="19"/>
  <c r="N418" i="19"/>
  <c r="N419" i="19"/>
  <c r="N420" i="19"/>
  <c r="N421" i="19"/>
  <c r="N422" i="19"/>
  <c r="N423" i="19"/>
  <c r="N424" i="19"/>
  <c r="N425" i="19"/>
  <c r="N426" i="19"/>
  <c r="N427" i="19"/>
  <c r="N428" i="19"/>
  <c r="N429" i="19"/>
  <c r="N430" i="19"/>
  <c r="N431" i="19"/>
  <c r="N432" i="19"/>
  <c r="N433" i="19"/>
  <c r="N434" i="19"/>
  <c r="N435" i="19"/>
  <c r="N436" i="19"/>
  <c r="N437" i="19"/>
  <c r="N438" i="19"/>
  <c r="N439" i="19"/>
  <c r="N440" i="19"/>
  <c r="N441" i="19"/>
  <c r="N442" i="19"/>
  <c r="N443" i="19"/>
  <c r="N444" i="19"/>
  <c r="N445" i="19"/>
  <c r="N446" i="19"/>
  <c r="N447" i="19"/>
  <c r="N448" i="19"/>
  <c r="N449" i="19"/>
  <c r="N450" i="19"/>
  <c r="N451" i="19"/>
  <c r="N452" i="19"/>
  <c r="N453" i="19"/>
  <c r="N454" i="19"/>
  <c r="N455" i="19"/>
  <c r="N456" i="19"/>
  <c r="N457" i="19"/>
  <c r="N458" i="19"/>
  <c r="N459" i="19"/>
  <c r="N460" i="19"/>
  <c r="N461" i="19"/>
  <c r="N462" i="19"/>
  <c r="N463" i="19"/>
  <c r="N464" i="19"/>
  <c r="N465" i="19"/>
  <c r="N466" i="19"/>
  <c r="N467" i="19"/>
  <c r="N468" i="19"/>
  <c r="N469" i="19"/>
  <c r="N470" i="19"/>
  <c r="N471" i="19"/>
  <c r="N472" i="19"/>
  <c r="N473" i="19"/>
  <c r="N474" i="19"/>
  <c r="N475" i="19"/>
  <c r="N476" i="19"/>
  <c r="N477" i="19"/>
  <c r="N478" i="19"/>
  <c r="N479" i="19"/>
  <c r="N480" i="19"/>
  <c r="N481" i="19"/>
  <c r="N482" i="19"/>
  <c r="N483" i="19"/>
  <c r="N484" i="19"/>
  <c r="N485" i="19"/>
  <c r="N486" i="19"/>
  <c r="N487" i="19"/>
  <c r="N488" i="19"/>
  <c r="N489" i="19"/>
  <c r="N490" i="19"/>
  <c r="N491" i="19"/>
  <c r="N492" i="19"/>
  <c r="N493" i="19"/>
  <c r="N494" i="19"/>
  <c r="N495" i="19"/>
  <c r="N496" i="19"/>
  <c r="N497" i="19"/>
  <c r="N498" i="19"/>
  <c r="N499" i="19"/>
  <c r="N500" i="19"/>
  <c r="N501" i="19"/>
  <c r="N502" i="19"/>
  <c r="N503" i="19"/>
  <c r="N504" i="19"/>
  <c r="N505" i="19"/>
  <c r="N506" i="19"/>
  <c r="N507" i="19"/>
  <c r="N508" i="19"/>
  <c r="N509" i="19"/>
  <c r="N510" i="19"/>
  <c r="N511" i="19"/>
  <c r="N512" i="19"/>
  <c r="N513" i="19"/>
  <c r="N514" i="19"/>
  <c r="N515" i="19"/>
  <c r="N516" i="19"/>
  <c r="N517" i="19"/>
  <c r="N518" i="19"/>
  <c r="N519" i="19"/>
  <c r="N520" i="19"/>
  <c r="N521" i="19"/>
  <c r="N522" i="19"/>
  <c r="N523" i="19"/>
  <c r="N524" i="19"/>
  <c r="N525" i="19"/>
  <c r="N526" i="19"/>
  <c r="N527" i="19"/>
  <c r="N528" i="19"/>
  <c r="N529" i="19"/>
  <c r="N530" i="19"/>
  <c r="N531" i="19"/>
  <c r="N532" i="19"/>
  <c r="N533" i="19"/>
  <c r="N534" i="19"/>
  <c r="N535" i="19"/>
  <c r="N536" i="19"/>
  <c r="N537" i="19"/>
  <c r="N538" i="19"/>
  <c r="N539" i="19"/>
  <c r="N540" i="19"/>
  <c r="N541" i="19"/>
  <c r="N542" i="19"/>
  <c r="N543" i="19"/>
  <c r="N544" i="19"/>
  <c r="N545" i="19"/>
  <c r="N546" i="19"/>
  <c r="N547" i="19"/>
  <c r="N548" i="19"/>
  <c r="N549" i="19"/>
  <c r="N550" i="19"/>
  <c r="N551" i="19"/>
  <c r="N552" i="19"/>
  <c r="N553" i="19"/>
  <c r="N554" i="19"/>
  <c r="N555" i="19"/>
  <c r="N556" i="19"/>
  <c r="N557" i="19"/>
  <c r="N558" i="19"/>
  <c r="N559" i="19"/>
  <c r="N560" i="19"/>
  <c r="N561" i="19"/>
  <c r="N562" i="19"/>
  <c r="N563" i="19"/>
  <c r="N564" i="19"/>
  <c r="N565" i="19"/>
  <c r="N566" i="19"/>
  <c r="N567" i="19"/>
  <c r="N568" i="19"/>
  <c r="N569" i="19"/>
  <c r="N570" i="19"/>
  <c r="N571" i="19"/>
  <c r="N572" i="19"/>
  <c r="N573" i="19"/>
  <c r="N574" i="19"/>
  <c r="N575" i="19"/>
  <c r="N576" i="19"/>
  <c r="N577" i="19"/>
  <c r="N578" i="19"/>
  <c r="N579" i="19"/>
  <c r="N580" i="19"/>
  <c r="N581" i="19"/>
  <c r="N582" i="19"/>
  <c r="N583" i="19"/>
  <c r="N584" i="19"/>
  <c r="N585" i="19"/>
  <c r="N586" i="19"/>
  <c r="N587" i="19"/>
  <c r="N588" i="19"/>
  <c r="N589" i="19"/>
  <c r="N590" i="19"/>
  <c r="N591" i="19"/>
  <c r="N592" i="19"/>
  <c r="N593" i="19"/>
  <c r="N594" i="19"/>
  <c r="N595" i="19"/>
  <c r="N596" i="19"/>
  <c r="N597" i="19"/>
  <c r="N598" i="19"/>
  <c r="N599" i="19"/>
  <c r="N600" i="19"/>
  <c r="N601" i="19"/>
  <c r="N602" i="19"/>
  <c r="N603" i="19"/>
  <c r="N604" i="19"/>
  <c r="N605" i="19"/>
  <c r="N606" i="19"/>
  <c r="N607" i="19"/>
  <c r="N608" i="19"/>
  <c r="N609" i="19"/>
  <c r="N610" i="19"/>
  <c r="N611" i="19"/>
  <c r="N612" i="19"/>
  <c r="N613" i="19"/>
  <c r="N614" i="19"/>
  <c r="N615" i="19"/>
  <c r="N616" i="19"/>
  <c r="N617" i="19"/>
  <c r="N618" i="19"/>
  <c r="N619" i="19"/>
  <c r="N620" i="19"/>
  <c r="N621" i="19"/>
  <c r="N622" i="19"/>
  <c r="N623" i="19"/>
  <c r="N624" i="19"/>
  <c r="N625" i="19"/>
  <c r="N626" i="19"/>
  <c r="N627" i="19"/>
  <c r="N628" i="19"/>
  <c r="N629" i="19"/>
  <c r="N630" i="19"/>
  <c r="N631" i="19"/>
  <c r="N632" i="19"/>
  <c r="N633" i="19"/>
  <c r="N634" i="19"/>
  <c r="N635" i="19"/>
  <c r="N636" i="19"/>
  <c r="N637" i="19"/>
  <c r="N638" i="19"/>
  <c r="N639" i="19"/>
  <c r="N640" i="19"/>
  <c r="N641" i="19"/>
  <c r="N642" i="19"/>
  <c r="N643" i="19"/>
  <c r="N644" i="19"/>
  <c r="N645" i="19"/>
  <c r="N646" i="19"/>
  <c r="N647" i="19"/>
  <c r="N648" i="19"/>
  <c r="N649" i="19"/>
  <c r="N650" i="19"/>
  <c r="N651" i="19"/>
  <c r="N652" i="19"/>
  <c r="N653" i="19"/>
  <c r="N654" i="19"/>
  <c r="N655" i="19"/>
  <c r="N656" i="19"/>
  <c r="N657" i="19"/>
  <c r="N658" i="19"/>
  <c r="N659" i="19"/>
  <c r="N660" i="19"/>
  <c r="N661" i="19"/>
  <c r="N662" i="19"/>
  <c r="N663" i="19"/>
  <c r="N664" i="19"/>
  <c r="N665" i="19"/>
  <c r="N666" i="19"/>
  <c r="N667" i="19"/>
  <c r="N668" i="19"/>
  <c r="N669" i="19"/>
  <c r="N670" i="19"/>
  <c r="N671" i="19"/>
  <c r="N672" i="19"/>
  <c r="N673" i="19"/>
  <c r="N674" i="19"/>
  <c r="N675" i="19"/>
  <c r="N676" i="19"/>
  <c r="N677" i="19"/>
  <c r="N678" i="19"/>
  <c r="N679" i="19"/>
  <c r="N680" i="19"/>
  <c r="N681" i="19"/>
  <c r="N682" i="19"/>
  <c r="N683" i="19"/>
  <c r="N684" i="19"/>
  <c r="N685" i="19"/>
  <c r="N686" i="19"/>
  <c r="N687" i="19"/>
  <c r="N688" i="19"/>
  <c r="N689" i="19"/>
  <c r="N690" i="19"/>
  <c r="N691" i="19"/>
  <c r="N692" i="19"/>
  <c r="N693" i="19"/>
  <c r="N694" i="19"/>
  <c r="N695" i="19"/>
  <c r="N696" i="19"/>
  <c r="N697" i="19"/>
  <c r="N698" i="19"/>
  <c r="N699" i="19"/>
  <c r="N700" i="19"/>
  <c r="N701" i="19"/>
  <c r="N702" i="19"/>
  <c r="N703" i="19"/>
  <c r="N704" i="19"/>
  <c r="N705" i="19"/>
  <c r="N706" i="19"/>
  <c r="N707" i="19"/>
  <c r="N708" i="19"/>
  <c r="N709" i="19"/>
  <c r="N710" i="19"/>
  <c r="N711" i="19"/>
  <c r="N712" i="19"/>
  <c r="N713" i="19"/>
  <c r="N714" i="19"/>
  <c r="N715" i="19"/>
  <c r="N716" i="19"/>
  <c r="N717" i="19"/>
  <c r="N718" i="19"/>
  <c r="N719" i="19"/>
  <c r="N720" i="19"/>
  <c r="N721" i="19"/>
  <c r="N722" i="19"/>
  <c r="N723" i="19"/>
  <c r="N724" i="19"/>
  <c r="N725" i="19"/>
  <c r="N726" i="19"/>
  <c r="N727" i="19"/>
  <c r="N728" i="19"/>
  <c r="N729" i="19"/>
  <c r="N730" i="19"/>
  <c r="N731" i="19"/>
  <c r="N732" i="19"/>
  <c r="N733" i="19"/>
  <c r="N734" i="19"/>
  <c r="N735" i="19"/>
  <c r="N736" i="19"/>
  <c r="N737" i="19"/>
  <c r="N738" i="19"/>
  <c r="N739" i="19"/>
  <c r="N740" i="19"/>
  <c r="N741" i="19"/>
  <c r="N742" i="19"/>
  <c r="N743" i="19"/>
  <c r="N744" i="19"/>
  <c r="N745" i="19"/>
  <c r="N746" i="19"/>
  <c r="N747" i="19"/>
  <c r="N748" i="19"/>
  <c r="N749" i="19"/>
  <c r="N750" i="19"/>
  <c r="N751" i="19"/>
  <c r="N752" i="19"/>
  <c r="N753" i="19"/>
  <c r="N754" i="19"/>
  <c r="N755" i="19"/>
  <c r="N756" i="19"/>
  <c r="N757" i="19"/>
  <c r="N758" i="19"/>
  <c r="N759" i="19"/>
  <c r="N760" i="19"/>
  <c r="N761" i="19"/>
  <c r="N762" i="19"/>
  <c r="N763" i="19"/>
  <c r="N764" i="19"/>
  <c r="N765" i="19"/>
  <c r="N766" i="19"/>
  <c r="N767" i="19"/>
  <c r="N768" i="19"/>
  <c r="N769" i="19"/>
  <c r="N770" i="19"/>
  <c r="N771" i="19"/>
  <c r="N772" i="19"/>
  <c r="N773" i="19"/>
  <c r="N774" i="19"/>
  <c r="N775" i="19"/>
  <c r="N776" i="19"/>
  <c r="N777" i="19"/>
  <c r="N778" i="19"/>
  <c r="N779" i="19"/>
  <c r="N780" i="19"/>
  <c r="N781" i="19"/>
  <c r="N782" i="19"/>
  <c r="N783" i="19"/>
  <c r="N784" i="19"/>
  <c r="N785" i="19"/>
  <c r="N786" i="19"/>
  <c r="N787" i="19"/>
  <c r="N788" i="19"/>
  <c r="N789" i="19"/>
  <c r="N790" i="19"/>
  <c r="N791" i="19"/>
  <c r="N792" i="19"/>
  <c r="N793" i="19"/>
  <c r="N794" i="19"/>
  <c r="N795" i="19"/>
  <c r="N796" i="19"/>
  <c r="N797" i="19"/>
  <c r="N798" i="19"/>
  <c r="N799" i="19"/>
  <c r="N800" i="19"/>
  <c r="N801" i="19"/>
  <c r="N802" i="19"/>
  <c r="N803" i="19"/>
  <c r="N804" i="19"/>
  <c r="N805" i="19"/>
  <c r="N806" i="19"/>
  <c r="N807" i="19"/>
  <c r="N808" i="19"/>
  <c r="N809" i="19"/>
  <c r="N810" i="19"/>
  <c r="N811" i="19"/>
  <c r="N812" i="19"/>
  <c r="N813" i="19"/>
  <c r="N814" i="19"/>
  <c r="N815" i="19"/>
  <c r="N816" i="19"/>
  <c r="N817" i="19"/>
  <c r="N818" i="19"/>
  <c r="N819" i="19"/>
  <c r="N820" i="19"/>
  <c r="N821" i="19"/>
  <c r="N822" i="19"/>
  <c r="N823" i="19"/>
  <c r="N824" i="19"/>
  <c r="N825" i="19"/>
  <c r="N826" i="19"/>
  <c r="N827" i="19"/>
  <c r="N828" i="19"/>
  <c r="N829" i="19"/>
  <c r="N830" i="19"/>
  <c r="N831" i="19"/>
  <c r="N832" i="19"/>
  <c r="N833" i="19"/>
  <c r="N834" i="19"/>
  <c r="N835" i="19"/>
  <c r="N836" i="19"/>
  <c r="N837" i="19"/>
  <c r="N838" i="19"/>
  <c r="N839" i="19"/>
  <c r="N840" i="19"/>
  <c r="N841" i="19"/>
  <c r="N842" i="19"/>
  <c r="N843" i="19"/>
  <c r="N844" i="19"/>
  <c r="N845" i="19"/>
  <c r="N846" i="19"/>
  <c r="N847" i="19"/>
  <c r="N848" i="19"/>
  <c r="N849" i="19"/>
  <c r="N850" i="19"/>
  <c r="N851" i="19"/>
  <c r="N852" i="19"/>
  <c r="N853" i="19"/>
  <c r="N854" i="19"/>
  <c r="N855" i="19"/>
  <c r="N856" i="19"/>
  <c r="N857" i="19"/>
  <c r="N858" i="19"/>
  <c r="N859" i="19"/>
  <c r="N860" i="19"/>
  <c r="N861" i="19"/>
  <c r="N862" i="19"/>
  <c r="N863" i="19"/>
  <c r="N864" i="19"/>
  <c r="N865" i="19"/>
  <c r="N866" i="19"/>
  <c r="N867" i="19"/>
  <c r="N868" i="19"/>
  <c r="N869" i="19"/>
  <c r="N870" i="19"/>
  <c r="N871" i="19"/>
  <c r="N872" i="19"/>
  <c r="N873" i="19"/>
  <c r="N874" i="19"/>
  <c r="N875" i="19"/>
  <c r="N876" i="19"/>
  <c r="N877" i="19"/>
  <c r="N878" i="19"/>
  <c r="N879" i="19"/>
  <c r="N880" i="19"/>
  <c r="N881" i="19"/>
  <c r="N882" i="19"/>
  <c r="N883" i="19"/>
  <c r="N884" i="19"/>
  <c r="N885" i="19"/>
  <c r="N886" i="19"/>
  <c r="N887" i="19"/>
  <c r="N888" i="19"/>
  <c r="N889" i="19"/>
  <c r="N890" i="19"/>
  <c r="N891" i="19"/>
  <c r="N892" i="19"/>
  <c r="N893" i="19"/>
  <c r="N894" i="19"/>
  <c r="N895" i="19"/>
  <c r="N896" i="19"/>
  <c r="N897" i="19"/>
  <c r="N898" i="19"/>
  <c r="N899" i="19"/>
  <c r="N900" i="19"/>
  <c r="N901" i="19"/>
  <c r="N902" i="19"/>
  <c r="N903" i="19"/>
  <c r="N904" i="19"/>
  <c r="N905" i="19"/>
  <c r="N906" i="19"/>
  <c r="N907" i="19"/>
  <c r="N908" i="19"/>
  <c r="N909" i="19"/>
  <c r="N910" i="19"/>
  <c r="N911" i="19"/>
  <c r="N912" i="19"/>
  <c r="N913" i="19"/>
  <c r="N914" i="19"/>
  <c r="N915" i="19"/>
  <c r="N916" i="19"/>
  <c r="N917" i="19"/>
  <c r="N918" i="19"/>
  <c r="N919" i="19"/>
  <c r="N920" i="19"/>
  <c r="N921" i="19"/>
  <c r="N922" i="19"/>
  <c r="N923" i="19"/>
  <c r="N924" i="19"/>
  <c r="N925" i="19"/>
  <c r="N926" i="19"/>
  <c r="N927" i="19"/>
  <c r="N928" i="19"/>
  <c r="N929" i="19"/>
  <c r="N930" i="19"/>
  <c r="N931" i="19"/>
  <c r="N932" i="19"/>
  <c r="N933" i="19"/>
  <c r="N934" i="19"/>
  <c r="N935" i="19"/>
  <c r="N936" i="19"/>
  <c r="N937" i="19"/>
  <c r="N938" i="19"/>
  <c r="N939" i="19"/>
  <c r="N940" i="19"/>
  <c r="N941" i="19"/>
  <c r="N942" i="19"/>
  <c r="N943" i="19"/>
  <c r="N944" i="19"/>
  <c r="N945" i="19"/>
  <c r="N946" i="19"/>
  <c r="N947" i="19"/>
  <c r="N948" i="19"/>
  <c r="N949" i="19"/>
  <c r="N950" i="19"/>
  <c r="N951" i="19"/>
  <c r="N952" i="19"/>
  <c r="N953" i="19"/>
  <c r="N954" i="19"/>
  <c r="N955" i="19"/>
  <c r="N956" i="19"/>
  <c r="N957" i="19"/>
  <c r="N958" i="19"/>
  <c r="N959" i="19"/>
  <c r="N960" i="19"/>
  <c r="N961" i="19"/>
  <c r="N962" i="19"/>
  <c r="N963" i="19"/>
  <c r="N964" i="19"/>
  <c r="N965" i="19"/>
  <c r="N966" i="19"/>
  <c r="N967" i="19"/>
  <c r="N968" i="19"/>
  <c r="N969" i="19"/>
  <c r="N970" i="19"/>
  <c r="N971" i="19"/>
  <c r="N972" i="19"/>
  <c r="N973" i="19"/>
  <c r="N974" i="19"/>
  <c r="N975" i="19"/>
  <c r="N976" i="19"/>
  <c r="N977" i="19"/>
  <c r="N978" i="19"/>
  <c r="N979" i="19"/>
  <c r="N980" i="19"/>
  <c r="N981" i="19"/>
  <c r="N982" i="19"/>
  <c r="N983" i="19"/>
  <c r="N984" i="19"/>
  <c r="N985" i="19"/>
  <c r="N986" i="19"/>
  <c r="N987" i="19"/>
  <c r="N988" i="19"/>
  <c r="N989" i="19"/>
  <c r="N990" i="19"/>
  <c r="N991" i="19"/>
  <c r="N992" i="19"/>
  <c r="N993" i="19"/>
  <c r="N994" i="19"/>
  <c r="N995" i="19"/>
  <c r="N996" i="19"/>
  <c r="N997" i="19"/>
  <c r="N998" i="19"/>
  <c r="N999" i="19"/>
  <c r="N1000" i="19"/>
  <c r="AI621" i="7"/>
  <c r="AJ621" i="7" s="1"/>
  <c r="AI622" i="7"/>
  <c r="AJ622" i="7" s="1"/>
  <c r="AI623" i="7"/>
  <c r="AJ623" i="7" s="1"/>
  <c r="AI624" i="7"/>
  <c r="AI625" i="7"/>
  <c r="AJ625" i="7" s="1"/>
  <c r="AI626" i="7"/>
  <c r="AJ626" i="7" s="1"/>
  <c r="AI627" i="7"/>
  <c r="AJ627" i="7" s="1"/>
  <c r="AI628" i="7"/>
  <c r="AJ628" i="7" s="1"/>
  <c r="AI629" i="7"/>
  <c r="AJ629" i="7" s="1"/>
  <c r="AI630" i="7"/>
  <c r="AJ630" i="7" s="1"/>
  <c r="AI631" i="7"/>
  <c r="AJ631" i="7" s="1"/>
  <c r="AI632" i="7"/>
  <c r="AJ632" i="7" s="1"/>
  <c r="AI633" i="7"/>
  <c r="AJ633" i="7" s="1"/>
  <c r="AI634" i="7"/>
  <c r="AJ634" i="7" s="1"/>
  <c r="AI635" i="7"/>
  <c r="AJ635" i="7" s="1"/>
  <c r="AI636" i="7"/>
  <c r="AJ636" i="7" s="1"/>
  <c r="AI637" i="7"/>
  <c r="AJ637" i="7" s="1"/>
  <c r="AI638" i="7"/>
  <c r="AJ638" i="7" s="1"/>
  <c r="AI639" i="7"/>
  <c r="AJ639" i="7" s="1"/>
  <c r="AI640" i="7"/>
  <c r="AJ640" i="7" s="1"/>
  <c r="AI641" i="7"/>
  <c r="AJ641" i="7" s="1"/>
  <c r="AI642" i="7"/>
  <c r="AJ642" i="7" s="1"/>
  <c r="AI643" i="7"/>
  <c r="AJ643" i="7" s="1"/>
  <c r="AI644" i="7"/>
  <c r="AJ644" i="7" s="1"/>
  <c r="AI645" i="7"/>
  <c r="AJ645" i="7" s="1"/>
  <c r="AI646" i="7"/>
  <c r="AJ646" i="7" s="1"/>
  <c r="AI647" i="7"/>
  <c r="AJ647" i="7" s="1"/>
  <c r="AI648" i="7"/>
  <c r="AJ648" i="7" s="1"/>
  <c r="AI649" i="7"/>
  <c r="AJ649" i="7" s="1"/>
  <c r="AI650" i="7"/>
  <c r="AJ650" i="7" s="1"/>
  <c r="AI651" i="7"/>
  <c r="AJ651" i="7" s="1"/>
  <c r="AI652" i="7"/>
  <c r="AJ652" i="7" s="1"/>
  <c r="AI653" i="7"/>
  <c r="AJ653" i="7" s="1"/>
  <c r="AI654" i="7"/>
  <c r="AJ654" i="7" s="1"/>
  <c r="AI655" i="7"/>
  <c r="AJ655" i="7" s="1"/>
  <c r="AI656" i="7"/>
  <c r="AJ656" i="7" s="1"/>
  <c r="AI657" i="7"/>
  <c r="AJ657" i="7" s="1"/>
  <c r="AI658" i="7"/>
  <c r="AJ658" i="7" s="1"/>
  <c r="AI659" i="7"/>
  <c r="AJ659" i="7" s="1"/>
  <c r="AI660" i="7"/>
  <c r="AJ660" i="7" s="1"/>
  <c r="AI661" i="7"/>
  <c r="AJ661" i="7" s="1"/>
  <c r="AI662" i="7"/>
  <c r="AJ662" i="7" s="1"/>
  <c r="AI663" i="7"/>
  <c r="AJ663" i="7" s="1"/>
  <c r="AI664" i="7"/>
  <c r="AJ664" i="7" s="1"/>
  <c r="AI665" i="7"/>
  <c r="AJ665" i="7" s="1"/>
  <c r="AI666" i="7"/>
  <c r="AJ666" i="7" s="1"/>
  <c r="AI667" i="7"/>
  <c r="AJ667" i="7" s="1"/>
  <c r="AI668" i="7"/>
  <c r="AJ668" i="7" s="1"/>
  <c r="AI669" i="7"/>
  <c r="AJ669" i="7" s="1"/>
  <c r="AI670" i="7"/>
  <c r="AJ670" i="7" s="1"/>
  <c r="AI671" i="7"/>
  <c r="AJ671" i="7" s="1"/>
  <c r="AI672" i="7"/>
  <c r="AJ672" i="7" s="1"/>
  <c r="AI673" i="7"/>
  <c r="AJ673" i="7" s="1"/>
  <c r="AI674" i="7"/>
  <c r="AJ674" i="7" s="1"/>
  <c r="AI675" i="7"/>
  <c r="AJ675" i="7" s="1"/>
  <c r="AI676" i="7"/>
  <c r="AJ676" i="7" s="1"/>
  <c r="AI677" i="7"/>
  <c r="AJ677" i="7" s="1"/>
  <c r="AI678" i="7"/>
  <c r="AJ678" i="7" s="1"/>
  <c r="AI679" i="7"/>
  <c r="AJ679" i="7" s="1"/>
  <c r="AI680" i="7"/>
  <c r="AJ680" i="7" s="1"/>
  <c r="AI681" i="7"/>
  <c r="AJ681" i="7" s="1"/>
  <c r="AI682" i="7"/>
  <c r="AJ682" i="7" s="1"/>
  <c r="AI683" i="7"/>
  <c r="AJ683" i="7" s="1"/>
  <c r="AI684" i="7"/>
  <c r="AJ684" i="7" s="1"/>
  <c r="AI685" i="7"/>
  <c r="AJ685" i="7" s="1"/>
  <c r="AI686" i="7"/>
  <c r="AJ686" i="7" s="1"/>
  <c r="AI687" i="7"/>
  <c r="AJ687" i="7" s="1"/>
  <c r="AI688" i="7"/>
  <c r="AJ688" i="7" s="1"/>
  <c r="AI689" i="7"/>
  <c r="AJ689" i="7" s="1"/>
  <c r="AI690" i="7"/>
  <c r="AJ690" i="7" s="1"/>
  <c r="AI691" i="7"/>
  <c r="AJ691" i="7" s="1"/>
  <c r="AI692" i="7"/>
  <c r="AJ692" i="7" s="1"/>
  <c r="AI693" i="7"/>
  <c r="AJ693" i="7" s="1"/>
  <c r="AI694" i="7"/>
  <c r="AJ694" i="7" s="1"/>
  <c r="AI695" i="7"/>
  <c r="AJ695" i="7" s="1"/>
  <c r="AI696" i="7"/>
  <c r="AJ696" i="7" s="1"/>
  <c r="AI697" i="7"/>
  <c r="AJ697" i="7" s="1"/>
  <c r="AI698" i="7"/>
  <c r="AJ698" i="7" s="1"/>
  <c r="AI699" i="7"/>
  <c r="AJ699" i="7" s="1"/>
  <c r="AI700" i="7"/>
  <c r="AJ700" i="7" s="1"/>
  <c r="AI701" i="7"/>
  <c r="AJ701" i="7" s="1"/>
  <c r="AI702" i="7"/>
  <c r="AJ702" i="7" s="1"/>
  <c r="AI703" i="7"/>
  <c r="AJ703" i="7" s="1"/>
  <c r="AI704" i="7"/>
  <c r="AJ704" i="7" s="1"/>
  <c r="AI705" i="7"/>
  <c r="AJ705" i="7" s="1"/>
  <c r="AI706" i="7"/>
  <c r="AJ706" i="7" s="1"/>
  <c r="AI707" i="7"/>
  <c r="AJ707" i="7" s="1"/>
  <c r="AI708" i="7"/>
  <c r="AJ708" i="7" s="1"/>
  <c r="AI709" i="7"/>
  <c r="AJ709" i="7" s="1"/>
  <c r="AI710" i="7"/>
  <c r="AJ710" i="7" s="1"/>
  <c r="AI711" i="7"/>
  <c r="AJ711" i="7" s="1"/>
  <c r="AI712" i="7"/>
  <c r="AJ712" i="7" s="1"/>
  <c r="AI713" i="7"/>
  <c r="AJ713" i="7" s="1"/>
  <c r="AI714" i="7"/>
  <c r="AJ714" i="7" s="1"/>
  <c r="AI715" i="7"/>
  <c r="AJ715" i="7" s="1"/>
  <c r="AI716" i="7"/>
  <c r="AJ716" i="7" s="1"/>
  <c r="AI717" i="7"/>
  <c r="AJ717" i="7" s="1"/>
  <c r="AI718" i="7"/>
  <c r="AJ718" i="7" s="1"/>
  <c r="AI719" i="7"/>
  <c r="AJ719" i="7" s="1"/>
  <c r="AI720" i="7"/>
  <c r="AJ720" i="7" s="1"/>
  <c r="AI721" i="7"/>
  <c r="AJ721" i="7" s="1"/>
  <c r="AI722" i="7"/>
  <c r="AJ722" i="7" s="1"/>
  <c r="AI723" i="7"/>
  <c r="AJ723" i="7" s="1"/>
  <c r="AI724" i="7"/>
  <c r="AJ724" i="7" s="1"/>
  <c r="AI725" i="7"/>
  <c r="AJ725" i="7" s="1"/>
  <c r="AI726" i="7"/>
  <c r="AJ726" i="7" s="1"/>
  <c r="AI727" i="7"/>
  <c r="AJ727" i="7" s="1"/>
  <c r="AI728" i="7"/>
  <c r="AJ728" i="7" s="1"/>
  <c r="AI729" i="7"/>
  <c r="AJ729" i="7" s="1"/>
  <c r="AI730" i="7"/>
  <c r="AJ730" i="7" s="1"/>
  <c r="AI731" i="7"/>
  <c r="AJ731" i="7" s="1"/>
  <c r="AI732" i="7"/>
  <c r="AJ732" i="7" s="1"/>
  <c r="AI733" i="7"/>
  <c r="AJ733" i="7" s="1"/>
  <c r="AI734" i="7"/>
  <c r="AJ734" i="7" s="1"/>
  <c r="AI735" i="7"/>
  <c r="AJ735" i="7" s="1"/>
  <c r="AI736" i="7"/>
  <c r="AJ736" i="7" s="1"/>
  <c r="AI737" i="7"/>
  <c r="AJ737" i="7" s="1"/>
  <c r="AI738" i="7"/>
  <c r="AJ738" i="7" s="1"/>
  <c r="AI739" i="7"/>
  <c r="AJ739" i="7" s="1"/>
  <c r="AI740" i="7"/>
  <c r="AJ740" i="7" s="1"/>
  <c r="AI741" i="7"/>
  <c r="AJ741" i="7" s="1"/>
  <c r="AI742" i="7"/>
  <c r="AJ742" i="7" s="1"/>
  <c r="AI743" i="7"/>
  <c r="AJ743" i="7" s="1"/>
  <c r="AI744" i="7"/>
  <c r="AJ744" i="7" s="1"/>
  <c r="AI745" i="7"/>
  <c r="AJ745" i="7" s="1"/>
  <c r="AI746" i="7"/>
  <c r="AJ746" i="7" s="1"/>
  <c r="AI747" i="7"/>
  <c r="AJ747" i="7" s="1"/>
  <c r="AI748" i="7"/>
  <c r="AJ748" i="7" s="1"/>
  <c r="AI749" i="7"/>
  <c r="AJ749" i="7" s="1"/>
  <c r="AI750" i="7"/>
  <c r="AJ750" i="7" s="1"/>
  <c r="AI751" i="7"/>
  <c r="AJ751" i="7" s="1"/>
  <c r="AI752" i="7"/>
  <c r="AJ752" i="7" s="1"/>
  <c r="AI753" i="7"/>
  <c r="AJ753" i="7" s="1"/>
  <c r="AI754" i="7"/>
  <c r="AJ754" i="7" s="1"/>
  <c r="AI755" i="7"/>
  <c r="AJ755" i="7" s="1"/>
  <c r="AI756" i="7"/>
  <c r="AJ756" i="7" s="1"/>
  <c r="AI757" i="7"/>
  <c r="AJ757" i="7" s="1"/>
  <c r="AI758" i="7"/>
  <c r="AJ758" i="7" s="1"/>
  <c r="AI759" i="7"/>
  <c r="AJ759" i="7" s="1"/>
  <c r="AI760" i="7"/>
  <c r="AJ760" i="7" s="1"/>
  <c r="AI761" i="7"/>
  <c r="AJ761" i="7" s="1"/>
  <c r="AI762" i="7"/>
  <c r="AJ762" i="7" s="1"/>
  <c r="AI763" i="7"/>
  <c r="AJ763" i="7" s="1"/>
  <c r="AI764" i="7"/>
  <c r="AJ764" i="7" s="1"/>
  <c r="AI765" i="7"/>
  <c r="AJ765" i="7" s="1"/>
  <c r="AI766" i="7"/>
  <c r="AJ766" i="7" s="1"/>
  <c r="AI767" i="7"/>
  <c r="AJ767" i="7" s="1"/>
  <c r="AI768" i="7"/>
  <c r="AJ768" i="7" s="1"/>
  <c r="AI769" i="7"/>
  <c r="AJ769" i="7" s="1"/>
  <c r="AI770" i="7"/>
  <c r="AJ770" i="7" s="1"/>
  <c r="AI771" i="7"/>
  <c r="AJ771" i="7" s="1"/>
  <c r="AI772" i="7"/>
  <c r="AJ772" i="7" s="1"/>
  <c r="AI773" i="7"/>
  <c r="AJ773" i="7" s="1"/>
  <c r="AI774" i="7"/>
  <c r="AJ774" i="7" s="1"/>
  <c r="AI775" i="7"/>
  <c r="AJ775" i="7" s="1"/>
  <c r="AI776" i="7"/>
  <c r="AJ776" i="7" s="1"/>
  <c r="AI777" i="7"/>
  <c r="AJ777" i="7" s="1"/>
  <c r="AI778" i="7"/>
  <c r="AJ778" i="7" s="1"/>
  <c r="AI779" i="7"/>
  <c r="AJ779" i="7" s="1"/>
  <c r="AI780" i="7"/>
  <c r="AJ780" i="7" s="1"/>
  <c r="AI781" i="7"/>
  <c r="AJ781" i="7" s="1"/>
  <c r="AI782" i="7"/>
  <c r="AJ782" i="7" s="1"/>
  <c r="AI783" i="7"/>
  <c r="AJ783" i="7" s="1"/>
  <c r="AI784" i="7"/>
  <c r="AJ784" i="7" s="1"/>
  <c r="AI785" i="7"/>
  <c r="AJ785" i="7" s="1"/>
  <c r="AI786" i="7"/>
  <c r="AJ786" i="7" s="1"/>
  <c r="AI787" i="7"/>
  <c r="AJ787" i="7" s="1"/>
  <c r="AI788" i="7"/>
  <c r="AJ788" i="7" s="1"/>
  <c r="AI789" i="7"/>
  <c r="AJ789" i="7" s="1"/>
  <c r="AI790" i="7"/>
  <c r="AJ790" i="7" s="1"/>
  <c r="AI791" i="7"/>
  <c r="AJ791" i="7" s="1"/>
  <c r="AI792" i="7"/>
  <c r="AJ792" i="7" s="1"/>
  <c r="AI793" i="7"/>
  <c r="AJ793" i="7" s="1"/>
  <c r="AI794" i="7"/>
  <c r="AJ794" i="7" s="1"/>
  <c r="AI795" i="7"/>
  <c r="AJ795" i="7" s="1"/>
  <c r="AI796" i="7"/>
  <c r="AJ796" i="7" s="1"/>
  <c r="AI797" i="7"/>
  <c r="AJ797" i="7" s="1"/>
  <c r="AI798" i="7"/>
  <c r="AJ798" i="7" s="1"/>
  <c r="AI799" i="7"/>
  <c r="AJ799" i="7" s="1"/>
  <c r="AI800" i="7"/>
  <c r="AJ800" i="7" s="1"/>
  <c r="AI801" i="7"/>
  <c r="AJ801" i="7" s="1"/>
  <c r="AI802" i="7"/>
  <c r="AJ802" i="7" s="1"/>
  <c r="AI803" i="7"/>
  <c r="AJ803" i="7" s="1"/>
  <c r="AI804" i="7"/>
  <c r="AJ804" i="7" s="1"/>
  <c r="AI805" i="7"/>
  <c r="AJ805" i="7" s="1"/>
  <c r="AI806" i="7"/>
  <c r="AJ806" i="7" s="1"/>
  <c r="AI807" i="7"/>
  <c r="AJ807" i="7" s="1"/>
  <c r="AI808" i="7"/>
  <c r="AJ808" i="7" s="1"/>
  <c r="AI809" i="7"/>
  <c r="AJ809" i="7" s="1"/>
  <c r="AI810" i="7"/>
  <c r="AJ810" i="7" s="1"/>
  <c r="AI811" i="7"/>
  <c r="AJ811" i="7" s="1"/>
  <c r="AI812" i="7"/>
  <c r="AJ812" i="7" s="1"/>
  <c r="AI813" i="7"/>
  <c r="AJ813" i="7" s="1"/>
  <c r="AI814" i="7"/>
  <c r="AJ814" i="7" s="1"/>
  <c r="AI815" i="7"/>
  <c r="AJ815" i="7" s="1"/>
  <c r="AI816" i="7"/>
  <c r="AJ816" i="7" s="1"/>
  <c r="AI817" i="7"/>
  <c r="AJ817" i="7" s="1"/>
  <c r="AI818" i="7"/>
  <c r="AJ818" i="7" s="1"/>
  <c r="AI819" i="7"/>
  <c r="AJ819" i="7" s="1"/>
  <c r="AI820" i="7"/>
  <c r="AJ820" i="7" s="1"/>
  <c r="AI821" i="7"/>
  <c r="AJ821" i="7" s="1"/>
  <c r="AI822" i="7"/>
  <c r="AJ822" i="7" s="1"/>
  <c r="AI823" i="7"/>
  <c r="AJ823" i="7" s="1"/>
  <c r="AI824" i="7"/>
  <c r="AJ824" i="7" s="1"/>
  <c r="AI825" i="7"/>
  <c r="AJ825" i="7" s="1"/>
  <c r="AI826" i="7"/>
  <c r="AJ826" i="7" s="1"/>
  <c r="AI827" i="7"/>
  <c r="AJ827" i="7" s="1"/>
  <c r="AI828" i="7"/>
  <c r="AJ828" i="7" s="1"/>
  <c r="AI829" i="7"/>
  <c r="AJ829" i="7" s="1"/>
  <c r="AI830" i="7"/>
  <c r="AJ830" i="7" s="1"/>
  <c r="AI831" i="7"/>
  <c r="AJ831" i="7" s="1"/>
  <c r="AI832" i="7"/>
  <c r="AJ832" i="7" s="1"/>
  <c r="AI833" i="7"/>
  <c r="AI834" i="7"/>
  <c r="AI835" i="7"/>
  <c r="AI836" i="7"/>
  <c r="AI837" i="7"/>
  <c r="AI838" i="7"/>
  <c r="AI839" i="7"/>
  <c r="AI840" i="7"/>
  <c r="AI841" i="7"/>
  <c r="AI842" i="7"/>
  <c r="AI843" i="7"/>
  <c r="AI844" i="7"/>
  <c r="AI845" i="7"/>
  <c r="AI846" i="7"/>
  <c r="AI847" i="7"/>
  <c r="AI848" i="7"/>
  <c r="AI849" i="7"/>
  <c r="AI850" i="7"/>
  <c r="AI851" i="7"/>
  <c r="AI852" i="7"/>
  <c r="AI853" i="7"/>
  <c r="AI854" i="7"/>
  <c r="AI855" i="7"/>
  <c r="AI856" i="7"/>
  <c r="AI857" i="7"/>
  <c r="AI858" i="7"/>
  <c r="AI859" i="7"/>
  <c r="AI860" i="7"/>
  <c r="AI861" i="7"/>
  <c r="AI862" i="7"/>
  <c r="AI863" i="7"/>
  <c r="AI864" i="7"/>
  <c r="AI865" i="7"/>
  <c r="AI866" i="7"/>
  <c r="AI867" i="7"/>
  <c r="AI868" i="7"/>
  <c r="AI869" i="7"/>
  <c r="AI870" i="7"/>
  <c r="AI871" i="7"/>
  <c r="AI872" i="7"/>
  <c r="AI873" i="7"/>
  <c r="AI874" i="7"/>
  <c r="AI875" i="7"/>
  <c r="AI876" i="7"/>
  <c r="AI877" i="7"/>
  <c r="AI878" i="7"/>
  <c r="AI879" i="7"/>
  <c r="AI880" i="7"/>
  <c r="AI881" i="7"/>
  <c r="AI882" i="7"/>
  <c r="AI883" i="7"/>
  <c r="AI884" i="7"/>
  <c r="AI885" i="7"/>
  <c r="AI886" i="7"/>
  <c r="AI887" i="7"/>
  <c r="AI888" i="7"/>
  <c r="AI889" i="7"/>
  <c r="AI890" i="7"/>
  <c r="AI891" i="7"/>
  <c r="AI892" i="7"/>
  <c r="AI893" i="7"/>
  <c r="AI894" i="7"/>
  <c r="AI895" i="7"/>
  <c r="AI896" i="7"/>
  <c r="AI897" i="7"/>
  <c r="AI898" i="7"/>
  <c r="AI899" i="7"/>
  <c r="AI900" i="7"/>
  <c r="AI901" i="7"/>
  <c r="AI902" i="7"/>
  <c r="AI903" i="7"/>
  <c r="AI904" i="7"/>
  <c r="AI905" i="7"/>
  <c r="AI906" i="7"/>
  <c r="AI907" i="7"/>
  <c r="AI908" i="7"/>
  <c r="AI909" i="7"/>
  <c r="AI910" i="7"/>
  <c r="AI911" i="7"/>
  <c r="AI912" i="7"/>
  <c r="AI913" i="7"/>
  <c r="AI914" i="7"/>
  <c r="AI915" i="7"/>
  <c r="AI916" i="7"/>
  <c r="AI917" i="7"/>
  <c r="AI918" i="7"/>
  <c r="AI919" i="7"/>
  <c r="AI920" i="7"/>
  <c r="AI921" i="7"/>
  <c r="AI922" i="7"/>
  <c r="AI923" i="7"/>
  <c r="AI924" i="7"/>
  <c r="AI925" i="7"/>
  <c r="AI926" i="7"/>
  <c r="AI927" i="7"/>
  <c r="AI928" i="7"/>
  <c r="AI929" i="7"/>
  <c r="AI930" i="7"/>
  <c r="AI931" i="7"/>
  <c r="AI932" i="7"/>
  <c r="AI933" i="7"/>
  <c r="AI934" i="7"/>
  <c r="AI935" i="7"/>
  <c r="AI936" i="7"/>
  <c r="AI937" i="7"/>
  <c r="AI938" i="7"/>
  <c r="AI939" i="7"/>
  <c r="AI940" i="7"/>
  <c r="AI941" i="7"/>
  <c r="AI942" i="7"/>
  <c r="AI943" i="7"/>
  <c r="AI944" i="7"/>
  <c r="AI945" i="7"/>
  <c r="AI946" i="7"/>
  <c r="AI947" i="7"/>
  <c r="AI948" i="7"/>
  <c r="AI949" i="7"/>
  <c r="AI950" i="7"/>
  <c r="AI951" i="7"/>
  <c r="AI952" i="7"/>
  <c r="AI953" i="7"/>
  <c r="AI954" i="7"/>
  <c r="AI955" i="7"/>
  <c r="AI956" i="7"/>
  <c r="AI957" i="7"/>
  <c r="AI958" i="7"/>
  <c r="AI959" i="7"/>
  <c r="AI960" i="7"/>
  <c r="AI961" i="7"/>
  <c r="AI962" i="7"/>
  <c r="AI963" i="7"/>
  <c r="AI964" i="7"/>
  <c r="AI965" i="7"/>
  <c r="AI966" i="7"/>
  <c r="AI967" i="7"/>
  <c r="AI968" i="7"/>
  <c r="AI969" i="7"/>
  <c r="AI970" i="7"/>
  <c r="AI971" i="7"/>
  <c r="AI972" i="7"/>
  <c r="AI973" i="7"/>
  <c r="AI974" i="7"/>
  <c r="AI975" i="7"/>
  <c r="AI976" i="7"/>
  <c r="AI977" i="7"/>
  <c r="AI978" i="7"/>
  <c r="AI979" i="7"/>
  <c r="AI980" i="7"/>
  <c r="AI981" i="7"/>
  <c r="AI982" i="7"/>
  <c r="AI983" i="7"/>
  <c r="AI984" i="7"/>
  <c r="AI985" i="7"/>
  <c r="AI986" i="7"/>
  <c r="AI987" i="7"/>
  <c r="AI988" i="7"/>
  <c r="AI989" i="7"/>
  <c r="AI990" i="7"/>
  <c r="AI992" i="7"/>
  <c r="AI993" i="7"/>
  <c r="AI994" i="7"/>
  <c r="AI995" i="7"/>
  <c r="AI996" i="7"/>
  <c r="AI997" i="7"/>
  <c r="AI998" i="7"/>
  <c r="AI999" i="7"/>
  <c r="AI1000" i="7"/>
  <c r="AJ624" i="7"/>
  <c r="AJ833" i="7"/>
  <c r="AJ834" i="7"/>
  <c r="AJ835" i="7"/>
  <c r="AJ836" i="7"/>
  <c r="AJ837" i="7"/>
  <c r="AJ838" i="7"/>
  <c r="AJ839" i="7"/>
  <c r="AJ840" i="7"/>
  <c r="AJ841" i="7"/>
  <c r="AJ842" i="7"/>
  <c r="AJ843" i="7"/>
  <c r="AJ844" i="7"/>
  <c r="AJ845" i="7"/>
  <c r="AJ846" i="7"/>
  <c r="AJ847" i="7"/>
  <c r="AJ848" i="7"/>
  <c r="AJ849" i="7"/>
  <c r="AJ850" i="7"/>
  <c r="AJ851" i="7"/>
  <c r="AJ852" i="7"/>
  <c r="AJ853" i="7"/>
  <c r="AJ854" i="7"/>
  <c r="AJ855" i="7"/>
  <c r="AJ856" i="7"/>
  <c r="AJ857" i="7"/>
  <c r="AJ858" i="7"/>
  <c r="AJ859" i="7"/>
  <c r="AJ860" i="7"/>
  <c r="AJ861" i="7"/>
  <c r="AJ862" i="7"/>
  <c r="AJ863" i="7"/>
  <c r="AJ864" i="7"/>
  <c r="AJ865" i="7"/>
  <c r="AJ866" i="7"/>
  <c r="AJ867" i="7"/>
  <c r="AJ868" i="7"/>
  <c r="AJ869" i="7"/>
  <c r="AJ870" i="7"/>
  <c r="AJ871" i="7"/>
  <c r="AJ872" i="7"/>
  <c r="AJ873" i="7"/>
  <c r="AJ874" i="7"/>
  <c r="AJ875" i="7"/>
  <c r="AJ876" i="7"/>
  <c r="AJ877" i="7"/>
  <c r="AJ878" i="7"/>
  <c r="AJ879" i="7"/>
  <c r="AJ880" i="7"/>
  <c r="AJ881" i="7"/>
  <c r="AJ882" i="7"/>
  <c r="AJ883" i="7"/>
  <c r="AJ884" i="7"/>
  <c r="AJ885" i="7"/>
  <c r="AJ886" i="7"/>
  <c r="AJ887" i="7"/>
  <c r="AJ888" i="7"/>
  <c r="AJ889" i="7"/>
  <c r="AJ890" i="7"/>
  <c r="AJ891" i="7"/>
  <c r="AJ892" i="7"/>
  <c r="AJ893" i="7"/>
  <c r="AJ894" i="7"/>
  <c r="AJ895" i="7"/>
  <c r="AJ896" i="7"/>
  <c r="AJ897" i="7"/>
  <c r="AJ898" i="7"/>
  <c r="AJ899" i="7"/>
  <c r="AJ900" i="7"/>
  <c r="AJ901" i="7"/>
  <c r="AJ902" i="7"/>
  <c r="AJ903" i="7"/>
  <c r="AJ904" i="7"/>
  <c r="AJ905" i="7"/>
  <c r="AJ906" i="7"/>
  <c r="AJ907" i="7"/>
  <c r="AJ908" i="7"/>
  <c r="AJ909" i="7"/>
  <c r="AJ910" i="7"/>
  <c r="AJ911" i="7"/>
  <c r="AJ912" i="7"/>
  <c r="AJ913" i="7"/>
  <c r="AJ914" i="7"/>
  <c r="AJ915" i="7"/>
  <c r="AJ916" i="7"/>
  <c r="AJ917" i="7"/>
  <c r="AJ918" i="7"/>
  <c r="AJ919" i="7"/>
  <c r="AJ920" i="7"/>
  <c r="AJ921" i="7"/>
  <c r="AJ922" i="7"/>
  <c r="AJ923" i="7"/>
  <c r="AJ924" i="7"/>
  <c r="AJ925" i="7"/>
  <c r="AJ926" i="7"/>
  <c r="AJ927" i="7"/>
  <c r="AJ928" i="7"/>
  <c r="AJ929" i="7"/>
  <c r="AJ930" i="7"/>
  <c r="AJ931" i="7"/>
  <c r="AJ932" i="7"/>
  <c r="AJ933" i="7"/>
  <c r="AJ934" i="7"/>
  <c r="AJ935" i="7"/>
  <c r="AJ936" i="7"/>
  <c r="AJ937" i="7"/>
  <c r="AJ938" i="7"/>
  <c r="AJ939" i="7"/>
  <c r="AJ940" i="7"/>
  <c r="AJ941" i="7"/>
  <c r="AJ942" i="7"/>
  <c r="AJ943" i="7"/>
  <c r="AJ944" i="7"/>
  <c r="AJ945" i="7"/>
  <c r="AJ946" i="7"/>
  <c r="AJ947" i="7"/>
  <c r="AJ948" i="7"/>
  <c r="AJ949" i="7"/>
  <c r="AJ950" i="7"/>
  <c r="AJ951" i="7"/>
  <c r="AJ952" i="7"/>
  <c r="AJ953" i="7"/>
  <c r="AJ954" i="7"/>
  <c r="AJ955" i="7"/>
  <c r="AJ956" i="7"/>
  <c r="AJ957" i="7"/>
  <c r="AJ958" i="7"/>
  <c r="AJ959" i="7"/>
  <c r="AJ960" i="7"/>
  <c r="AJ961" i="7"/>
  <c r="AJ962" i="7"/>
  <c r="AJ963" i="7"/>
  <c r="AJ964" i="7"/>
  <c r="AJ965" i="7"/>
  <c r="AJ966" i="7"/>
  <c r="AJ967" i="7"/>
  <c r="AJ968" i="7"/>
  <c r="AJ969" i="7"/>
  <c r="AJ970" i="7"/>
  <c r="AJ971" i="7"/>
  <c r="AJ972" i="7"/>
  <c r="AJ973" i="7"/>
  <c r="AJ974" i="7"/>
  <c r="AJ975" i="7"/>
  <c r="AJ976" i="7"/>
  <c r="AJ977" i="7"/>
  <c r="AJ978" i="7"/>
  <c r="AJ979" i="7"/>
  <c r="AJ980" i="7"/>
  <c r="AJ981" i="7"/>
  <c r="AJ982" i="7"/>
  <c r="AJ983" i="7"/>
  <c r="AJ984" i="7"/>
  <c r="AJ985" i="7"/>
  <c r="AJ986" i="7"/>
  <c r="AJ987" i="7"/>
  <c r="AJ988" i="7"/>
  <c r="AJ989" i="7"/>
  <c r="AJ990" i="7"/>
  <c r="AJ992" i="7"/>
  <c r="AJ993" i="7"/>
  <c r="AJ994" i="7"/>
  <c r="AJ995" i="7"/>
  <c r="AJ996" i="7"/>
  <c r="AJ997" i="7"/>
  <c r="AJ998" i="7"/>
  <c r="AJ999" i="7"/>
  <c r="AJ1000" i="7"/>
  <c r="AK621" i="7"/>
  <c r="AK622" i="7"/>
  <c r="AK623" i="7"/>
  <c r="AK624" i="7"/>
  <c r="AK625" i="7"/>
  <c r="AK626" i="7"/>
  <c r="AK627" i="7"/>
  <c r="AK628" i="7"/>
  <c r="AK629" i="7"/>
  <c r="AK630" i="7"/>
  <c r="AK631" i="7"/>
  <c r="AK632" i="7"/>
  <c r="AK633" i="7"/>
  <c r="AK634" i="7"/>
  <c r="AK635" i="7"/>
  <c r="AK636" i="7"/>
  <c r="AK637" i="7"/>
  <c r="AK638" i="7"/>
  <c r="AK639" i="7"/>
  <c r="AK640" i="7"/>
  <c r="AK641" i="7"/>
  <c r="AK642" i="7"/>
  <c r="AK643" i="7"/>
  <c r="AK644" i="7"/>
  <c r="AK645" i="7"/>
  <c r="AK646" i="7"/>
  <c r="AK647" i="7"/>
  <c r="AK648" i="7"/>
  <c r="AK649" i="7"/>
  <c r="AK650" i="7"/>
  <c r="AK651" i="7"/>
  <c r="AK652" i="7"/>
  <c r="AK653" i="7"/>
  <c r="AK654" i="7"/>
  <c r="AK655" i="7"/>
  <c r="AK656" i="7"/>
  <c r="AK657" i="7"/>
  <c r="AK658" i="7"/>
  <c r="AK659" i="7"/>
  <c r="AK660" i="7"/>
  <c r="AK661" i="7"/>
  <c r="AK662" i="7"/>
  <c r="AK663" i="7"/>
  <c r="AK664" i="7"/>
  <c r="AK665" i="7"/>
  <c r="AK666" i="7"/>
  <c r="AK667" i="7"/>
  <c r="AK668" i="7"/>
  <c r="AK669" i="7"/>
  <c r="AK670" i="7"/>
  <c r="AK671" i="7"/>
  <c r="AK672" i="7"/>
  <c r="AK673" i="7"/>
  <c r="AK674" i="7"/>
  <c r="AK675" i="7"/>
  <c r="AK676" i="7"/>
  <c r="AK677" i="7"/>
  <c r="AK678" i="7"/>
  <c r="AK679" i="7"/>
  <c r="AK680" i="7"/>
  <c r="AK681" i="7"/>
  <c r="AK682" i="7"/>
  <c r="AK683" i="7"/>
  <c r="AK684" i="7"/>
  <c r="AK685" i="7"/>
  <c r="AK686" i="7"/>
  <c r="AK687" i="7"/>
  <c r="AK688" i="7"/>
  <c r="AK689" i="7"/>
  <c r="AK690" i="7"/>
  <c r="AK691" i="7"/>
  <c r="AK692" i="7"/>
  <c r="AK693" i="7"/>
  <c r="AK694" i="7"/>
  <c r="AK695" i="7"/>
  <c r="AK696" i="7"/>
  <c r="AK697" i="7"/>
  <c r="AK698" i="7"/>
  <c r="AK699" i="7"/>
  <c r="AK700" i="7"/>
  <c r="AK701" i="7"/>
  <c r="AK702" i="7"/>
  <c r="AK703" i="7"/>
  <c r="AK704" i="7"/>
  <c r="AK705" i="7"/>
  <c r="AK706" i="7"/>
  <c r="AK707" i="7"/>
  <c r="AK708" i="7"/>
  <c r="AK709" i="7"/>
  <c r="AK710" i="7"/>
  <c r="AK711" i="7"/>
  <c r="AK712" i="7"/>
  <c r="AK713" i="7"/>
  <c r="AK714" i="7"/>
  <c r="AK715" i="7"/>
  <c r="AK716" i="7"/>
  <c r="AK717" i="7"/>
  <c r="AK718" i="7"/>
  <c r="AK719" i="7"/>
  <c r="AK720" i="7"/>
  <c r="AK721" i="7"/>
  <c r="AK722" i="7"/>
  <c r="AK723" i="7"/>
  <c r="AK724" i="7"/>
  <c r="AK725" i="7"/>
  <c r="AK726" i="7"/>
  <c r="AK727" i="7"/>
  <c r="AK728" i="7"/>
  <c r="AK729" i="7"/>
  <c r="AK730" i="7"/>
  <c r="AK731" i="7"/>
  <c r="AK732" i="7"/>
  <c r="AK733" i="7"/>
  <c r="AK734" i="7"/>
  <c r="AK735" i="7"/>
  <c r="AK736" i="7"/>
  <c r="AK737" i="7"/>
  <c r="AK738" i="7"/>
  <c r="AK739" i="7"/>
  <c r="AK740" i="7"/>
  <c r="AK741" i="7"/>
  <c r="AK742" i="7"/>
  <c r="AK743" i="7"/>
  <c r="AK744" i="7"/>
  <c r="AK745" i="7"/>
  <c r="AK746" i="7"/>
  <c r="AK747" i="7"/>
  <c r="AK748" i="7"/>
  <c r="AK749" i="7"/>
  <c r="AK750" i="7"/>
  <c r="AK751" i="7"/>
  <c r="AK752" i="7"/>
  <c r="AK753" i="7"/>
  <c r="AK754" i="7"/>
  <c r="AK755" i="7"/>
  <c r="AK756" i="7"/>
  <c r="AK757" i="7"/>
  <c r="AK758" i="7"/>
  <c r="AK759" i="7"/>
  <c r="AK760" i="7"/>
  <c r="AK761" i="7"/>
  <c r="AK762" i="7"/>
  <c r="AK763" i="7"/>
  <c r="AK764" i="7"/>
  <c r="AK765" i="7"/>
  <c r="AK766" i="7"/>
  <c r="AK767" i="7"/>
  <c r="AK768" i="7"/>
  <c r="AK769" i="7"/>
  <c r="AK770" i="7"/>
  <c r="AK771" i="7"/>
  <c r="AK772" i="7"/>
  <c r="AK773" i="7"/>
  <c r="AK774" i="7"/>
  <c r="AK775" i="7"/>
  <c r="AK776" i="7"/>
  <c r="AK777" i="7"/>
  <c r="AK778" i="7"/>
  <c r="AK779" i="7"/>
  <c r="AK780" i="7"/>
  <c r="AK781" i="7"/>
  <c r="AK782" i="7"/>
  <c r="AK783" i="7"/>
  <c r="AK784" i="7"/>
  <c r="AK785" i="7"/>
  <c r="AK786" i="7"/>
  <c r="AK787" i="7"/>
  <c r="AK788" i="7"/>
  <c r="AK789" i="7"/>
  <c r="AK790" i="7"/>
  <c r="AK791" i="7"/>
  <c r="AK792" i="7"/>
  <c r="AK793" i="7"/>
  <c r="AK794" i="7"/>
  <c r="AK795" i="7"/>
  <c r="AK796" i="7"/>
  <c r="AK797" i="7"/>
  <c r="AK798" i="7"/>
  <c r="AK799" i="7"/>
  <c r="AK800" i="7"/>
  <c r="AK801" i="7"/>
  <c r="AK802" i="7"/>
  <c r="AK803" i="7"/>
  <c r="AK804" i="7"/>
  <c r="AK805" i="7"/>
  <c r="AK806" i="7"/>
  <c r="AK807" i="7"/>
  <c r="AK808" i="7"/>
  <c r="AK809" i="7"/>
  <c r="AK810" i="7"/>
  <c r="AK811" i="7"/>
  <c r="AK812" i="7"/>
  <c r="AK813" i="7"/>
  <c r="AK814" i="7"/>
  <c r="AK815" i="7"/>
  <c r="AK816" i="7"/>
  <c r="AK817" i="7"/>
  <c r="AK818" i="7"/>
  <c r="AK819" i="7"/>
  <c r="AK820" i="7"/>
  <c r="AK821" i="7"/>
  <c r="AK822" i="7"/>
  <c r="AK823" i="7"/>
  <c r="AK824" i="7"/>
  <c r="AK825" i="7"/>
  <c r="AK826" i="7"/>
  <c r="AK827" i="7"/>
  <c r="AK828" i="7"/>
  <c r="AK829" i="7"/>
  <c r="AK830" i="7"/>
  <c r="AK831" i="7"/>
  <c r="AK832" i="7"/>
  <c r="AK833" i="7"/>
  <c r="AK834" i="7"/>
  <c r="AK835" i="7"/>
  <c r="AK836" i="7"/>
  <c r="AK837" i="7"/>
  <c r="AK838" i="7"/>
  <c r="AK839" i="7"/>
  <c r="AK840" i="7"/>
  <c r="AK841" i="7"/>
  <c r="AK842" i="7"/>
  <c r="AK843" i="7"/>
  <c r="AK844" i="7"/>
  <c r="AK845" i="7"/>
  <c r="AK846" i="7"/>
  <c r="AK847" i="7"/>
  <c r="AK848" i="7"/>
  <c r="AK849" i="7"/>
  <c r="AK850" i="7"/>
  <c r="AK851" i="7"/>
  <c r="AK852" i="7"/>
  <c r="AK853" i="7"/>
  <c r="AK854" i="7"/>
  <c r="AK855" i="7"/>
  <c r="AK856" i="7"/>
  <c r="AK857" i="7"/>
  <c r="AK858" i="7"/>
  <c r="AK859" i="7"/>
  <c r="AK860" i="7"/>
  <c r="AK861" i="7"/>
  <c r="AK862" i="7"/>
  <c r="AK863" i="7"/>
  <c r="AK864" i="7"/>
  <c r="AK865" i="7"/>
  <c r="AK866" i="7"/>
  <c r="AK867" i="7"/>
  <c r="AK868" i="7"/>
  <c r="AK869" i="7"/>
  <c r="AK870" i="7"/>
  <c r="AK871" i="7"/>
  <c r="AK872" i="7"/>
  <c r="AK873" i="7"/>
  <c r="AK874" i="7"/>
  <c r="AK875" i="7"/>
  <c r="AK876" i="7"/>
  <c r="AK877" i="7"/>
  <c r="AK878" i="7"/>
  <c r="AK879" i="7"/>
  <c r="AK880" i="7"/>
  <c r="AK881" i="7"/>
  <c r="AK882" i="7"/>
  <c r="AK883" i="7"/>
  <c r="AK884" i="7"/>
  <c r="AK885" i="7"/>
  <c r="AK886" i="7"/>
  <c r="AK887" i="7"/>
  <c r="AK888" i="7"/>
  <c r="AK889" i="7"/>
  <c r="AK890" i="7"/>
  <c r="AK891" i="7"/>
  <c r="AK892" i="7"/>
  <c r="AK893" i="7"/>
  <c r="AK894" i="7"/>
  <c r="AK895" i="7"/>
  <c r="AK896" i="7"/>
  <c r="AK897" i="7"/>
  <c r="AK898" i="7"/>
  <c r="AK899" i="7"/>
  <c r="AK900" i="7"/>
  <c r="AK901" i="7"/>
  <c r="AK902" i="7"/>
  <c r="AK903" i="7"/>
  <c r="AK904" i="7"/>
  <c r="AK905" i="7"/>
  <c r="AK906" i="7"/>
  <c r="AK907" i="7"/>
  <c r="AK908" i="7"/>
  <c r="AK909" i="7"/>
  <c r="AK910" i="7"/>
  <c r="AK911" i="7"/>
  <c r="AK912" i="7"/>
  <c r="AK913" i="7"/>
  <c r="AK914" i="7"/>
  <c r="AK915" i="7"/>
  <c r="AK916" i="7"/>
  <c r="AK917" i="7"/>
  <c r="AK918" i="7"/>
  <c r="AK919" i="7"/>
  <c r="AK920" i="7"/>
  <c r="AK921" i="7"/>
  <c r="AK922" i="7"/>
  <c r="AK923" i="7"/>
  <c r="AK924" i="7"/>
  <c r="AK925" i="7"/>
  <c r="AK926" i="7"/>
  <c r="AK927" i="7"/>
  <c r="AK928" i="7"/>
  <c r="AK929" i="7"/>
  <c r="AK930" i="7"/>
  <c r="AK931" i="7"/>
  <c r="AK932" i="7"/>
  <c r="AK933" i="7"/>
  <c r="AK934" i="7"/>
  <c r="AK935" i="7"/>
  <c r="AK936" i="7"/>
  <c r="AK937" i="7"/>
  <c r="AK938" i="7"/>
  <c r="AK939" i="7"/>
  <c r="AK940" i="7"/>
  <c r="AK941" i="7"/>
  <c r="AK942" i="7"/>
  <c r="AK943" i="7"/>
  <c r="AK944" i="7"/>
  <c r="AK945" i="7"/>
  <c r="AK946" i="7"/>
  <c r="AK947" i="7"/>
  <c r="AK948" i="7"/>
  <c r="AK949" i="7"/>
  <c r="AK950" i="7"/>
  <c r="AK951" i="7"/>
  <c r="AK952" i="7"/>
  <c r="AK953" i="7"/>
  <c r="AK954" i="7"/>
  <c r="AK955" i="7"/>
  <c r="AK956" i="7"/>
  <c r="AK957" i="7"/>
  <c r="AK958" i="7"/>
  <c r="AK959" i="7"/>
  <c r="AK960" i="7"/>
  <c r="AK961" i="7"/>
  <c r="AK962" i="7"/>
  <c r="AK963" i="7"/>
  <c r="AK964" i="7"/>
  <c r="AK965" i="7"/>
  <c r="AK966" i="7"/>
  <c r="AK967" i="7"/>
  <c r="AK968" i="7"/>
  <c r="AK969" i="7"/>
  <c r="AK970" i="7"/>
  <c r="AK971" i="7"/>
  <c r="AK972" i="7"/>
  <c r="AK973" i="7"/>
  <c r="AK974" i="7"/>
  <c r="AK975" i="7"/>
  <c r="AK976" i="7"/>
  <c r="AK977" i="7"/>
  <c r="AK978" i="7"/>
  <c r="AK979" i="7"/>
  <c r="AK980" i="7"/>
  <c r="AK981" i="7"/>
  <c r="AK982" i="7"/>
  <c r="AK983" i="7"/>
  <c r="AK984" i="7"/>
  <c r="AK985" i="7"/>
  <c r="AK986" i="7"/>
  <c r="AK987" i="7"/>
  <c r="AK988" i="7"/>
  <c r="AK989" i="7"/>
  <c r="AK990" i="7"/>
  <c r="AK992" i="7"/>
  <c r="AK993" i="7"/>
  <c r="AK994" i="7"/>
  <c r="AK995" i="7"/>
  <c r="AK996" i="7"/>
  <c r="AK997" i="7"/>
  <c r="AK998" i="7"/>
  <c r="AK999" i="7"/>
  <c r="AK1000" i="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AI314" i="5"/>
  <c r="AI315" i="5"/>
  <c r="AI316" i="5"/>
  <c r="AI317" i="5"/>
  <c r="AI318" i="5"/>
  <c r="AI319" i="5"/>
  <c r="AI320" i="5"/>
  <c r="AI321" i="5"/>
  <c r="AI322" i="5"/>
  <c r="AI323" i="5"/>
  <c r="AI324" i="5"/>
  <c r="AI325" i="5"/>
  <c r="AI326" i="5"/>
  <c r="AI327" i="5"/>
  <c r="AI328" i="5"/>
  <c r="AI329" i="5"/>
  <c r="AI330" i="5"/>
  <c r="AI331" i="5"/>
  <c r="AI332" i="5"/>
  <c r="AI333" i="5"/>
  <c r="AI334" i="5"/>
  <c r="AI335" i="5"/>
  <c r="AI336" i="5"/>
  <c r="AI337" i="5"/>
  <c r="AI338" i="5"/>
  <c r="AI339"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69" i="5"/>
  <c r="AI370" i="5"/>
  <c r="AI371"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0" i="5"/>
  <c r="AI501" i="5"/>
  <c r="AI502"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4" i="5"/>
  <c r="AI535" i="5"/>
  <c r="AI536" i="5"/>
  <c r="AI537" i="5"/>
  <c r="AI538"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I567" i="5"/>
  <c r="AI568" i="5"/>
  <c r="AI569" i="5"/>
  <c r="AI570" i="5"/>
  <c r="AI571" i="5"/>
  <c r="AI572" i="5"/>
  <c r="AI573" i="5"/>
  <c r="AI574" i="5"/>
  <c r="AI575" i="5"/>
  <c r="AI576" i="5"/>
  <c r="AI577" i="5"/>
  <c r="AI578" i="5"/>
  <c r="AI579" i="5"/>
  <c r="AI580" i="5"/>
  <c r="AI581" i="5"/>
  <c r="AI582" i="5"/>
  <c r="AI583" i="5"/>
  <c r="AI584" i="5"/>
  <c r="AI585" i="5"/>
  <c r="AI586" i="5"/>
  <c r="AI587" i="5"/>
  <c r="AI588" i="5"/>
  <c r="AI589" i="5"/>
  <c r="AI590" i="5"/>
  <c r="AI591" i="5"/>
  <c r="AI592" i="5"/>
  <c r="AI593" i="5"/>
  <c r="AI594" i="5"/>
  <c r="AI595" i="5"/>
  <c r="AI596" i="5"/>
  <c r="AI597" i="5"/>
  <c r="AI598" i="5"/>
  <c r="AI599" i="5"/>
  <c r="AI600" i="5"/>
  <c r="AI601" i="5"/>
  <c r="AI602" i="5"/>
  <c r="AI603" i="5"/>
  <c r="AI604" i="5"/>
  <c r="AI605" i="5"/>
  <c r="AI606" i="5"/>
  <c r="AI607" i="5"/>
  <c r="AI608" i="5"/>
  <c r="AI609" i="5"/>
  <c r="AI610" i="5"/>
  <c r="AI611" i="5"/>
  <c r="AI612" i="5"/>
  <c r="AI613" i="5"/>
  <c r="AI614" i="5"/>
  <c r="AI615" i="5"/>
  <c r="AI616" i="5"/>
  <c r="AI617" i="5"/>
  <c r="AI618" i="5"/>
  <c r="AI619" i="5"/>
  <c r="AI620" i="5"/>
  <c r="AI621" i="5"/>
  <c r="AI622" i="5"/>
  <c r="AI623" i="5"/>
  <c r="AI624" i="5"/>
  <c r="AI625" i="5"/>
  <c r="AI626" i="5"/>
  <c r="AI627" i="5"/>
  <c r="AI628" i="5"/>
  <c r="AI629" i="5"/>
  <c r="AI630" i="5"/>
  <c r="AI631" i="5"/>
  <c r="AI632" i="5"/>
  <c r="AI633" i="5"/>
  <c r="AI634" i="5"/>
  <c r="AI635" i="5"/>
  <c r="AI636" i="5"/>
  <c r="AI637" i="5"/>
  <c r="AI638" i="5"/>
  <c r="AI639" i="5"/>
  <c r="AI640" i="5"/>
  <c r="AI641" i="5"/>
  <c r="AI642" i="5"/>
  <c r="AI643" i="5"/>
  <c r="AI644" i="5"/>
  <c r="AI645" i="5"/>
  <c r="AI646" i="5"/>
  <c r="AI647" i="5"/>
  <c r="AI648" i="5"/>
  <c r="AI649" i="5"/>
  <c r="AI650" i="5"/>
  <c r="AI651" i="5"/>
  <c r="AI652" i="5"/>
  <c r="AI653" i="5"/>
  <c r="AI654" i="5"/>
  <c r="AI655" i="5"/>
  <c r="AI656" i="5"/>
  <c r="AI657" i="5"/>
  <c r="AI658" i="5"/>
  <c r="AI659" i="5"/>
  <c r="AI660" i="5"/>
  <c r="AI661" i="5"/>
  <c r="AI662" i="5"/>
  <c r="AI663" i="5"/>
  <c r="AI664" i="5"/>
  <c r="AI665" i="5"/>
  <c r="AI666" i="5"/>
  <c r="AI667" i="5"/>
  <c r="AI668" i="5"/>
  <c r="AI669" i="5"/>
  <c r="AI670" i="5"/>
  <c r="AI671" i="5"/>
  <c r="AI672" i="5"/>
  <c r="AI673" i="5"/>
  <c r="AI674" i="5"/>
  <c r="AI675" i="5"/>
  <c r="AI676" i="5"/>
  <c r="AI677" i="5"/>
  <c r="AI678" i="5"/>
  <c r="AI679" i="5"/>
  <c r="AI680" i="5"/>
  <c r="AI681" i="5"/>
  <c r="AI682" i="5"/>
  <c r="AI683" i="5"/>
  <c r="AI684" i="5"/>
  <c r="AI685" i="5"/>
  <c r="AI686" i="5"/>
  <c r="AI687" i="5"/>
  <c r="AI688" i="5"/>
  <c r="AI689" i="5"/>
  <c r="AI690" i="5"/>
  <c r="AI691" i="5"/>
  <c r="AI692" i="5"/>
  <c r="AI693" i="5"/>
  <c r="AI694" i="5"/>
  <c r="AI695" i="5"/>
  <c r="AI696" i="5"/>
  <c r="AI697" i="5"/>
  <c r="AI698" i="5"/>
  <c r="AI699" i="5"/>
  <c r="AI700" i="5"/>
  <c r="AI701" i="5"/>
  <c r="AI702" i="5"/>
  <c r="AI703" i="5"/>
  <c r="AI704" i="5"/>
  <c r="AI705" i="5"/>
  <c r="AI706" i="5"/>
  <c r="AI707" i="5"/>
  <c r="AI708" i="5"/>
  <c r="AI709" i="5"/>
  <c r="AI710" i="5"/>
  <c r="AI711" i="5"/>
  <c r="AI712" i="5"/>
  <c r="AI713" i="5"/>
  <c r="AI714" i="5"/>
  <c r="AI715" i="5"/>
  <c r="AI716" i="5"/>
  <c r="AI717" i="5"/>
  <c r="AI718" i="5"/>
  <c r="AI719" i="5"/>
  <c r="AI720" i="5"/>
  <c r="AI721" i="5"/>
  <c r="AI722" i="5"/>
  <c r="AI723" i="5"/>
  <c r="AI724" i="5"/>
  <c r="AI725" i="5"/>
  <c r="AI726" i="5"/>
  <c r="AI727" i="5"/>
  <c r="AI728" i="5"/>
  <c r="AI729" i="5"/>
  <c r="AI730" i="5"/>
  <c r="AI731" i="5"/>
  <c r="AI732" i="5"/>
  <c r="AI733" i="5"/>
  <c r="AI734" i="5"/>
  <c r="AI735" i="5"/>
  <c r="AI736" i="5"/>
  <c r="AI737" i="5"/>
  <c r="AI738" i="5"/>
  <c r="AI739" i="5"/>
  <c r="AI740" i="5"/>
  <c r="AI741" i="5"/>
  <c r="AI742" i="5"/>
  <c r="AI743" i="5"/>
  <c r="AI744" i="5"/>
  <c r="AI745" i="5"/>
  <c r="AI746" i="5"/>
  <c r="AI747" i="5"/>
  <c r="AI748" i="5"/>
  <c r="AI749" i="5"/>
  <c r="AI750" i="5"/>
  <c r="AI751" i="5"/>
  <c r="AI752" i="5"/>
  <c r="AI753" i="5"/>
  <c r="AI754" i="5"/>
  <c r="AI755" i="5"/>
  <c r="AI756" i="5"/>
  <c r="AI757" i="5"/>
  <c r="AI758" i="5"/>
  <c r="AI759" i="5"/>
  <c r="AI760" i="5"/>
  <c r="AI761" i="5"/>
  <c r="AI762" i="5"/>
  <c r="AI763" i="5"/>
  <c r="AI764" i="5"/>
  <c r="AI765" i="5"/>
  <c r="AI766" i="5"/>
  <c r="AI767" i="5"/>
  <c r="AI768" i="5"/>
  <c r="AI769" i="5"/>
  <c r="AI770" i="5"/>
  <c r="AI771" i="5"/>
  <c r="AI772" i="5"/>
  <c r="AI773" i="5"/>
  <c r="AI774" i="5"/>
  <c r="AI775" i="5"/>
  <c r="AI776" i="5"/>
  <c r="AI777" i="5"/>
  <c r="AI778" i="5"/>
  <c r="AI779" i="5"/>
  <c r="AI780" i="5"/>
  <c r="AI781" i="5"/>
  <c r="AI782" i="5"/>
  <c r="AI783" i="5"/>
  <c r="AI784" i="5"/>
  <c r="AI785" i="5"/>
  <c r="AI786" i="5"/>
  <c r="AI787" i="5"/>
  <c r="AI788" i="5"/>
  <c r="AI789" i="5"/>
  <c r="AI790" i="5"/>
  <c r="AI791" i="5"/>
  <c r="AI792" i="5"/>
  <c r="AI793" i="5"/>
  <c r="AI794" i="5"/>
  <c r="AI795" i="5"/>
  <c r="AI796" i="5"/>
  <c r="AI797" i="5"/>
  <c r="AI798" i="5"/>
  <c r="AI799" i="5"/>
  <c r="AI800" i="5"/>
  <c r="AI801" i="5"/>
  <c r="AI802" i="5"/>
  <c r="AI803" i="5"/>
  <c r="AI804" i="5"/>
  <c r="AI805" i="5"/>
  <c r="AI806" i="5"/>
  <c r="AI807" i="5"/>
  <c r="AI808" i="5"/>
  <c r="AI809" i="5"/>
  <c r="AI810" i="5"/>
  <c r="AI811" i="5"/>
  <c r="AI812" i="5"/>
  <c r="AI813" i="5"/>
  <c r="AI814" i="5"/>
  <c r="AI815" i="5"/>
  <c r="AI816" i="5"/>
  <c r="AI817" i="5"/>
  <c r="AI818" i="5"/>
  <c r="AI819" i="5"/>
  <c r="AI820" i="5"/>
  <c r="AI821" i="5"/>
  <c r="AI822" i="5"/>
  <c r="AI823" i="5"/>
  <c r="AI824" i="5"/>
  <c r="AI825" i="5"/>
  <c r="AI826" i="5"/>
  <c r="AI827" i="5"/>
  <c r="AI828" i="5"/>
  <c r="AI829" i="5"/>
  <c r="AI830" i="5"/>
  <c r="AI831" i="5"/>
  <c r="AI832" i="5"/>
  <c r="AI833" i="5"/>
  <c r="AI834" i="5"/>
  <c r="AI835" i="5"/>
  <c r="AI836" i="5"/>
  <c r="AI837" i="5"/>
  <c r="AI838" i="5"/>
  <c r="AI839" i="5"/>
  <c r="AI840" i="5"/>
  <c r="AI841" i="5"/>
  <c r="AI842" i="5"/>
  <c r="AI843" i="5"/>
  <c r="AI844" i="5"/>
  <c r="AI845" i="5"/>
  <c r="AI846" i="5"/>
  <c r="AI847" i="5"/>
  <c r="AI848" i="5"/>
  <c r="AI849" i="5"/>
  <c r="AI850" i="5"/>
  <c r="AI851" i="5"/>
  <c r="AI852" i="5"/>
  <c r="AI853" i="5"/>
  <c r="AI854" i="5"/>
  <c r="AI855" i="5"/>
  <c r="AI856" i="5"/>
  <c r="AI857" i="5"/>
  <c r="AI858" i="5"/>
  <c r="AI859" i="5"/>
  <c r="AI860" i="5"/>
  <c r="AI861" i="5"/>
  <c r="AI862" i="5"/>
  <c r="AI863" i="5"/>
  <c r="AI864" i="5"/>
  <c r="AI865" i="5"/>
  <c r="AI866" i="5"/>
  <c r="AI867" i="5"/>
  <c r="AI868" i="5"/>
  <c r="AI869" i="5"/>
  <c r="AI870" i="5"/>
  <c r="AI871" i="5"/>
  <c r="AI872" i="5"/>
  <c r="AI873" i="5"/>
  <c r="AI874" i="5"/>
  <c r="AI875" i="5"/>
  <c r="AI876" i="5"/>
  <c r="AI877" i="5"/>
  <c r="AI878" i="5"/>
  <c r="AI879" i="5"/>
  <c r="AI880" i="5"/>
  <c r="AI881" i="5"/>
  <c r="AI882" i="5"/>
  <c r="AI883" i="5"/>
  <c r="AI884" i="5"/>
  <c r="AI885" i="5"/>
  <c r="AI886" i="5"/>
  <c r="AI887" i="5"/>
  <c r="AI888" i="5"/>
  <c r="AI889" i="5"/>
  <c r="AI890" i="5"/>
  <c r="AI891" i="5"/>
  <c r="AI892" i="5"/>
  <c r="AI893" i="5"/>
  <c r="AI894" i="5"/>
  <c r="AI895" i="5"/>
  <c r="AI896" i="5"/>
  <c r="AI897" i="5"/>
  <c r="AI898" i="5"/>
  <c r="AI899" i="5"/>
  <c r="AI900" i="5"/>
  <c r="AI901" i="5"/>
  <c r="AI902" i="5"/>
  <c r="AI903" i="5"/>
  <c r="AI904" i="5"/>
  <c r="AI905" i="5"/>
  <c r="AI906" i="5"/>
  <c r="AI907" i="5"/>
  <c r="AI908" i="5"/>
  <c r="AI909" i="5"/>
  <c r="AI910" i="5"/>
  <c r="AI911" i="5"/>
  <c r="AI912" i="5"/>
  <c r="AI913" i="5"/>
  <c r="AI914" i="5"/>
  <c r="AI915" i="5"/>
  <c r="AI916" i="5"/>
  <c r="AI917" i="5"/>
  <c r="AI918" i="5"/>
  <c r="AI919" i="5"/>
  <c r="AI920" i="5"/>
  <c r="AI921" i="5"/>
  <c r="AI922" i="5"/>
  <c r="AI923" i="5"/>
  <c r="AI924" i="5"/>
  <c r="AI925" i="5"/>
  <c r="AI926" i="5"/>
  <c r="AI927" i="5"/>
  <c r="AI928" i="5"/>
  <c r="AI929" i="5"/>
  <c r="AI930" i="5"/>
  <c r="AI931" i="5"/>
  <c r="AI932" i="5"/>
  <c r="AI933" i="5"/>
  <c r="AI934" i="5"/>
  <c r="AI935" i="5"/>
  <c r="AI936" i="5"/>
  <c r="AI937" i="5"/>
  <c r="AI938" i="5"/>
  <c r="AI939" i="5"/>
  <c r="AI940" i="5"/>
  <c r="AI941" i="5"/>
  <c r="AI942" i="5"/>
  <c r="AI943" i="5"/>
  <c r="AI944" i="5"/>
  <c r="AI945" i="5"/>
  <c r="AI946" i="5"/>
  <c r="AI947" i="5"/>
  <c r="AI948" i="5"/>
  <c r="AI949" i="5"/>
  <c r="AI950" i="5"/>
  <c r="AI951" i="5"/>
  <c r="AI952" i="5"/>
  <c r="AI953" i="5"/>
  <c r="AI954" i="5"/>
  <c r="AI955" i="5"/>
  <c r="AI956" i="5"/>
  <c r="AI957" i="5"/>
  <c r="AI958" i="5"/>
  <c r="AI959" i="5"/>
  <c r="AI960" i="5"/>
  <c r="AI961" i="5"/>
  <c r="AI962" i="5"/>
  <c r="AI963" i="5"/>
  <c r="AI964" i="5"/>
  <c r="AI965" i="5"/>
  <c r="AI966" i="5"/>
  <c r="AI967" i="5"/>
  <c r="AI968" i="5"/>
  <c r="AI969" i="5"/>
  <c r="AI970" i="5"/>
  <c r="AI971" i="5"/>
  <c r="AI972" i="5"/>
  <c r="AI973" i="5"/>
  <c r="AI974" i="5"/>
  <c r="AI975" i="5"/>
  <c r="AI976" i="5"/>
  <c r="AI977" i="5"/>
  <c r="AI978" i="5"/>
  <c r="AI979" i="5"/>
  <c r="AI980" i="5"/>
  <c r="AI981" i="5"/>
  <c r="AI982" i="5"/>
  <c r="AI983" i="5"/>
  <c r="AI984" i="5"/>
  <c r="AI985" i="5"/>
  <c r="AI986" i="5"/>
  <c r="AI987" i="5"/>
  <c r="AI988" i="5"/>
  <c r="AI989" i="5"/>
  <c r="AI990" i="5"/>
  <c r="AI991" i="5"/>
  <c r="AI992" i="5"/>
  <c r="AI993" i="5"/>
  <c r="AI994" i="5"/>
  <c r="AI995" i="5"/>
  <c r="AI996" i="5"/>
  <c r="AI997" i="5"/>
  <c r="AI998" i="5"/>
  <c r="AI999" i="5"/>
  <c r="AI1000"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0" i="5"/>
  <c r="AJ501" i="5"/>
  <c r="AJ502"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4" i="5"/>
  <c r="AJ535" i="5"/>
  <c r="AJ536" i="5"/>
  <c r="AJ537" i="5"/>
  <c r="AJ538"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J567" i="5"/>
  <c r="AJ568" i="5"/>
  <c r="AJ569" i="5"/>
  <c r="AJ570" i="5"/>
  <c r="AJ571" i="5"/>
  <c r="AJ572" i="5"/>
  <c r="AJ573" i="5"/>
  <c r="AJ574" i="5"/>
  <c r="AJ575" i="5"/>
  <c r="AJ576" i="5"/>
  <c r="AJ577" i="5"/>
  <c r="AJ578" i="5"/>
  <c r="AJ579" i="5"/>
  <c r="AJ580" i="5"/>
  <c r="AJ581" i="5"/>
  <c r="AJ582" i="5"/>
  <c r="AJ583" i="5"/>
  <c r="AJ584" i="5"/>
  <c r="AJ585" i="5"/>
  <c r="AJ586" i="5"/>
  <c r="AJ587" i="5"/>
  <c r="AJ588" i="5"/>
  <c r="AJ589" i="5"/>
  <c r="AJ590" i="5"/>
  <c r="AJ591" i="5"/>
  <c r="AJ592" i="5"/>
  <c r="AJ593" i="5"/>
  <c r="AJ594" i="5"/>
  <c r="AJ595" i="5"/>
  <c r="AJ596" i="5"/>
  <c r="AJ597" i="5"/>
  <c r="AJ598" i="5"/>
  <c r="AJ599" i="5"/>
  <c r="AJ600" i="5"/>
  <c r="AJ601" i="5"/>
  <c r="AJ602" i="5"/>
  <c r="AJ603" i="5"/>
  <c r="AJ604" i="5"/>
  <c r="AJ605" i="5"/>
  <c r="AJ606" i="5"/>
  <c r="AJ607" i="5"/>
  <c r="AJ608" i="5"/>
  <c r="AJ609" i="5"/>
  <c r="AJ610" i="5"/>
  <c r="AJ611" i="5"/>
  <c r="AJ612" i="5"/>
  <c r="AJ613" i="5"/>
  <c r="AJ614" i="5"/>
  <c r="AJ615" i="5"/>
  <c r="AJ616" i="5"/>
  <c r="AJ617" i="5"/>
  <c r="AJ618" i="5"/>
  <c r="AJ619" i="5"/>
  <c r="AJ620" i="5"/>
  <c r="AJ621" i="5"/>
  <c r="AJ622" i="5"/>
  <c r="AJ623" i="5"/>
  <c r="AJ624" i="5"/>
  <c r="AJ625" i="5"/>
  <c r="AJ626" i="5"/>
  <c r="AJ627" i="5"/>
  <c r="AJ628" i="5"/>
  <c r="AJ629" i="5"/>
  <c r="AJ630" i="5"/>
  <c r="AJ631" i="5"/>
  <c r="AJ632" i="5"/>
  <c r="AJ633" i="5"/>
  <c r="AJ634" i="5"/>
  <c r="AJ635" i="5"/>
  <c r="AJ636" i="5"/>
  <c r="AJ637" i="5"/>
  <c r="AJ638" i="5"/>
  <c r="AJ639" i="5"/>
  <c r="AJ640" i="5"/>
  <c r="AJ641" i="5"/>
  <c r="AJ642" i="5"/>
  <c r="AJ643" i="5"/>
  <c r="AJ644" i="5"/>
  <c r="AJ645" i="5"/>
  <c r="AJ646" i="5"/>
  <c r="AJ647" i="5"/>
  <c r="AJ648" i="5"/>
  <c r="AJ649" i="5"/>
  <c r="AJ650" i="5"/>
  <c r="AJ651" i="5"/>
  <c r="AJ652" i="5"/>
  <c r="AJ653" i="5"/>
  <c r="AJ654" i="5"/>
  <c r="AJ655" i="5"/>
  <c r="AJ656" i="5"/>
  <c r="AJ657" i="5"/>
  <c r="AJ658" i="5"/>
  <c r="AJ659" i="5"/>
  <c r="AJ660" i="5"/>
  <c r="AJ661" i="5"/>
  <c r="AJ662" i="5"/>
  <c r="AJ663" i="5"/>
  <c r="AJ664" i="5"/>
  <c r="AJ665" i="5"/>
  <c r="AJ666" i="5"/>
  <c r="AJ667" i="5"/>
  <c r="AJ668" i="5"/>
  <c r="AJ669" i="5"/>
  <c r="AJ670" i="5"/>
  <c r="AJ671" i="5"/>
  <c r="AJ672" i="5"/>
  <c r="AJ673" i="5"/>
  <c r="AJ674" i="5"/>
  <c r="AJ675" i="5"/>
  <c r="AJ676" i="5"/>
  <c r="AJ677" i="5"/>
  <c r="AJ678" i="5"/>
  <c r="AJ679" i="5"/>
  <c r="AJ680" i="5"/>
  <c r="AJ681" i="5"/>
  <c r="AJ682" i="5"/>
  <c r="AJ683" i="5"/>
  <c r="AJ684" i="5"/>
  <c r="AJ685" i="5"/>
  <c r="AJ686" i="5"/>
  <c r="AJ687" i="5"/>
  <c r="AJ688" i="5"/>
  <c r="AJ689" i="5"/>
  <c r="AJ690" i="5"/>
  <c r="AJ691" i="5"/>
  <c r="AJ692" i="5"/>
  <c r="AJ693" i="5"/>
  <c r="AJ694" i="5"/>
  <c r="AJ695" i="5"/>
  <c r="AJ696" i="5"/>
  <c r="AJ697" i="5"/>
  <c r="AJ698" i="5"/>
  <c r="AJ699" i="5"/>
  <c r="AJ700" i="5"/>
  <c r="AJ701" i="5"/>
  <c r="AJ702" i="5"/>
  <c r="AJ703" i="5"/>
  <c r="AJ704" i="5"/>
  <c r="AJ705" i="5"/>
  <c r="AJ706" i="5"/>
  <c r="AJ707" i="5"/>
  <c r="AJ708" i="5"/>
  <c r="AJ709" i="5"/>
  <c r="AJ710" i="5"/>
  <c r="AJ711" i="5"/>
  <c r="AJ712" i="5"/>
  <c r="AJ713" i="5"/>
  <c r="AJ714" i="5"/>
  <c r="AJ715" i="5"/>
  <c r="AJ716" i="5"/>
  <c r="AJ717" i="5"/>
  <c r="AJ718" i="5"/>
  <c r="AJ719" i="5"/>
  <c r="AJ720" i="5"/>
  <c r="AJ721" i="5"/>
  <c r="AJ722" i="5"/>
  <c r="AJ723" i="5"/>
  <c r="AJ724" i="5"/>
  <c r="AJ725" i="5"/>
  <c r="AJ726" i="5"/>
  <c r="AJ727" i="5"/>
  <c r="AJ728" i="5"/>
  <c r="AJ729" i="5"/>
  <c r="AJ730" i="5"/>
  <c r="AJ731" i="5"/>
  <c r="AJ732" i="5"/>
  <c r="AJ733" i="5"/>
  <c r="AJ734" i="5"/>
  <c r="AJ735" i="5"/>
  <c r="AJ736" i="5"/>
  <c r="AJ737" i="5"/>
  <c r="AJ738" i="5"/>
  <c r="AJ739" i="5"/>
  <c r="AJ740" i="5"/>
  <c r="AJ741" i="5"/>
  <c r="AJ742" i="5"/>
  <c r="AJ743" i="5"/>
  <c r="AJ744" i="5"/>
  <c r="AJ745" i="5"/>
  <c r="AJ746" i="5"/>
  <c r="AJ747" i="5"/>
  <c r="AJ748" i="5"/>
  <c r="AJ749" i="5"/>
  <c r="AJ750" i="5"/>
  <c r="AJ751" i="5"/>
  <c r="AJ752" i="5"/>
  <c r="AJ753" i="5"/>
  <c r="AJ754" i="5"/>
  <c r="AJ755" i="5"/>
  <c r="AJ756" i="5"/>
  <c r="AJ757" i="5"/>
  <c r="AJ758" i="5"/>
  <c r="AJ759" i="5"/>
  <c r="AJ760" i="5"/>
  <c r="AJ761" i="5"/>
  <c r="AJ762" i="5"/>
  <c r="AJ763" i="5"/>
  <c r="AJ764" i="5"/>
  <c r="AJ765" i="5"/>
  <c r="AJ766" i="5"/>
  <c r="AJ767" i="5"/>
  <c r="AJ768" i="5"/>
  <c r="AJ769" i="5"/>
  <c r="AJ770" i="5"/>
  <c r="AJ771" i="5"/>
  <c r="AJ772" i="5"/>
  <c r="AJ773" i="5"/>
  <c r="AJ774" i="5"/>
  <c r="AJ775" i="5"/>
  <c r="AJ776" i="5"/>
  <c r="AJ777" i="5"/>
  <c r="AJ778" i="5"/>
  <c r="AJ779" i="5"/>
  <c r="AJ780" i="5"/>
  <c r="AJ781" i="5"/>
  <c r="AJ782" i="5"/>
  <c r="AJ783" i="5"/>
  <c r="AJ784" i="5"/>
  <c r="AJ785" i="5"/>
  <c r="AJ786" i="5"/>
  <c r="AJ787" i="5"/>
  <c r="AJ788" i="5"/>
  <c r="AJ789" i="5"/>
  <c r="AJ790" i="5"/>
  <c r="AJ791" i="5"/>
  <c r="AJ792" i="5"/>
  <c r="AJ793" i="5"/>
  <c r="AJ794" i="5"/>
  <c r="AJ795" i="5"/>
  <c r="AJ796" i="5"/>
  <c r="AJ797" i="5"/>
  <c r="AJ798" i="5"/>
  <c r="AJ799" i="5"/>
  <c r="AJ800" i="5"/>
  <c r="AJ801" i="5"/>
  <c r="AJ802" i="5"/>
  <c r="AJ803" i="5"/>
  <c r="AJ804" i="5"/>
  <c r="AJ805" i="5"/>
  <c r="AJ806" i="5"/>
  <c r="AJ807" i="5"/>
  <c r="AJ808" i="5"/>
  <c r="AJ809" i="5"/>
  <c r="AJ810" i="5"/>
  <c r="AJ811" i="5"/>
  <c r="AJ812" i="5"/>
  <c r="AJ813" i="5"/>
  <c r="AJ814" i="5"/>
  <c r="AJ815" i="5"/>
  <c r="AJ816" i="5"/>
  <c r="AJ817" i="5"/>
  <c r="AJ818" i="5"/>
  <c r="AJ819" i="5"/>
  <c r="AJ820" i="5"/>
  <c r="AJ821" i="5"/>
  <c r="AJ822" i="5"/>
  <c r="AJ823" i="5"/>
  <c r="AJ824" i="5"/>
  <c r="AJ825" i="5"/>
  <c r="AJ826" i="5"/>
  <c r="AJ827" i="5"/>
  <c r="AJ828" i="5"/>
  <c r="AJ829" i="5"/>
  <c r="AJ830" i="5"/>
  <c r="AJ831" i="5"/>
  <c r="AJ832" i="5"/>
  <c r="AJ833" i="5"/>
  <c r="AJ834" i="5"/>
  <c r="AJ835" i="5"/>
  <c r="AJ836" i="5"/>
  <c r="AJ837" i="5"/>
  <c r="AJ838" i="5"/>
  <c r="AJ839" i="5"/>
  <c r="AJ840" i="5"/>
  <c r="AJ841" i="5"/>
  <c r="AJ842" i="5"/>
  <c r="AJ843" i="5"/>
  <c r="AJ844" i="5"/>
  <c r="AJ845" i="5"/>
  <c r="AJ846" i="5"/>
  <c r="AJ847" i="5"/>
  <c r="AJ848" i="5"/>
  <c r="AJ849" i="5"/>
  <c r="AJ850" i="5"/>
  <c r="AJ851" i="5"/>
  <c r="AJ852" i="5"/>
  <c r="AJ853" i="5"/>
  <c r="AJ854" i="5"/>
  <c r="AJ855" i="5"/>
  <c r="AJ856" i="5"/>
  <c r="AJ857" i="5"/>
  <c r="AJ858" i="5"/>
  <c r="AJ859" i="5"/>
  <c r="AJ860" i="5"/>
  <c r="AJ861" i="5"/>
  <c r="AJ862" i="5"/>
  <c r="AJ863" i="5"/>
  <c r="AJ864" i="5"/>
  <c r="AJ865" i="5"/>
  <c r="AJ866" i="5"/>
  <c r="AJ867" i="5"/>
  <c r="AJ868" i="5"/>
  <c r="AJ869" i="5"/>
  <c r="AJ870" i="5"/>
  <c r="AJ871" i="5"/>
  <c r="AJ872" i="5"/>
  <c r="AJ873" i="5"/>
  <c r="AJ874" i="5"/>
  <c r="AJ875" i="5"/>
  <c r="AJ876" i="5"/>
  <c r="AJ877" i="5"/>
  <c r="AJ878" i="5"/>
  <c r="AJ879" i="5"/>
  <c r="AJ880" i="5"/>
  <c r="AJ881" i="5"/>
  <c r="AJ882" i="5"/>
  <c r="AJ883" i="5"/>
  <c r="AJ884" i="5"/>
  <c r="AJ885" i="5"/>
  <c r="AJ886" i="5"/>
  <c r="AJ887" i="5"/>
  <c r="AJ888" i="5"/>
  <c r="AJ889" i="5"/>
  <c r="AJ890" i="5"/>
  <c r="AJ891" i="5"/>
  <c r="AJ892" i="5"/>
  <c r="AJ893" i="5"/>
  <c r="AJ894" i="5"/>
  <c r="AJ895" i="5"/>
  <c r="AJ896" i="5"/>
  <c r="AJ897" i="5"/>
  <c r="AJ898" i="5"/>
  <c r="AJ899" i="5"/>
  <c r="AJ900" i="5"/>
  <c r="AJ901" i="5"/>
  <c r="AJ902" i="5"/>
  <c r="AJ903" i="5"/>
  <c r="AJ904" i="5"/>
  <c r="AJ905" i="5"/>
  <c r="AJ906" i="5"/>
  <c r="AJ907" i="5"/>
  <c r="AJ908" i="5"/>
  <c r="AJ909" i="5"/>
  <c r="AJ910" i="5"/>
  <c r="AJ911" i="5"/>
  <c r="AJ912" i="5"/>
  <c r="AJ913" i="5"/>
  <c r="AJ914" i="5"/>
  <c r="AJ915" i="5"/>
  <c r="AJ916" i="5"/>
  <c r="AJ917" i="5"/>
  <c r="AJ918" i="5"/>
  <c r="AJ919" i="5"/>
  <c r="AJ920" i="5"/>
  <c r="AJ921" i="5"/>
  <c r="AJ922" i="5"/>
  <c r="AJ923" i="5"/>
  <c r="AJ924" i="5"/>
  <c r="AJ925" i="5"/>
  <c r="AJ926" i="5"/>
  <c r="AJ927" i="5"/>
  <c r="AJ928" i="5"/>
  <c r="AJ929" i="5"/>
  <c r="AJ930" i="5"/>
  <c r="AJ931" i="5"/>
  <c r="AJ932" i="5"/>
  <c r="AJ933" i="5"/>
  <c r="AJ934" i="5"/>
  <c r="AJ935" i="5"/>
  <c r="AJ936" i="5"/>
  <c r="AJ937" i="5"/>
  <c r="AJ938" i="5"/>
  <c r="AJ939" i="5"/>
  <c r="AJ940" i="5"/>
  <c r="AJ941" i="5"/>
  <c r="AJ942" i="5"/>
  <c r="AJ943" i="5"/>
  <c r="AJ944" i="5"/>
  <c r="AJ945" i="5"/>
  <c r="AJ946" i="5"/>
  <c r="AJ947" i="5"/>
  <c r="AJ948" i="5"/>
  <c r="AJ949" i="5"/>
  <c r="AJ950" i="5"/>
  <c r="AJ951" i="5"/>
  <c r="AJ952" i="5"/>
  <c r="AJ953" i="5"/>
  <c r="AJ954" i="5"/>
  <c r="AJ955" i="5"/>
  <c r="AJ956" i="5"/>
  <c r="AJ957" i="5"/>
  <c r="AJ958" i="5"/>
  <c r="AJ959" i="5"/>
  <c r="AJ960" i="5"/>
  <c r="AJ961" i="5"/>
  <c r="AJ962" i="5"/>
  <c r="AJ963" i="5"/>
  <c r="AJ964" i="5"/>
  <c r="AJ965" i="5"/>
  <c r="AJ966" i="5"/>
  <c r="AJ967" i="5"/>
  <c r="AJ968" i="5"/>
  <c r="AJ969" i="5"/>
  <c r="AJ970" i="5"/>
  <c r="AJ971" i="5"/>
  <c r="AJ972" i="5"/>
  <c r="AJ973" i="5"/>
  <c r="AJ974" i="5"/>
  <c r="AJ975" i="5"/>
  <c r="AJ976" i="5"/>
  <c r="AJ977" i="5"/>
  <c r="AJ978" i="5"/>
  <c r="AJ979" i="5"/>
  <c r="AJ980" i="5"/>
  <c r="AJ981" i="5"/>
  <c r="AJ982" i="5"/>
  <c r="AJ983" i="5"/>
  <c r="AJ984" i="5"/>
  <c r="AJ985" i="5"/>
  <c r="AJ986" i="5"/>
  <c r="AJ987" i="5"/>
  <c r="AJ988" i="5"/>
  <c r="AJ989" i="5"/>
  <c r="AJ990" i="5"/>
  <c r="AJ991" i="5"/>
  <c r="AJ992" i="5"/>
  <c r="AJ993" i="5"/>
  <c r="AJ994" i="5"/>
  <c r="AJ995" i="5"/>
  <c r="AJ996" i="5"/>
  <c r="AJ997" i="5"/>
  <c r="AJ998" i="5"/>
  <c r="AJ999" i="5"/>
  <c r="AJ1000" i="5"/>
  <c r="AK314" i="5"/>
  <c r="AK315" i="5"/>
  <c r="AK316" i="5"/>
  <c r="AK317" i="5"/>
  <c r="AK318" i="5"/>
  <c r="AK319" i="5"/>
  <c r="AK320" i="5"/>
  <c r="AK321" i="5"/>
  <c r="AK322" i="5"/>
  <c r="AK323" i="5"/>
  <c r="AK324" i="5"/>
  <c r="AK325" i="5"/>
  <c r="AK326" i="5"/>
  <c r="AK327" i="5"/>
  <c r="AK328" i="5"/>
  <c r="AK329" i="5"/>
  <c r="AK330" i="5"/>
  <c r="AK331" i="5"/>
  <c r="AK332" i="5"/>
  <c r="AK333" i="5"/>
  <c r="AK334" i="5"/>
  <c r="AK335" i="5"/>
  <c r="AK336" i="5"/>
  <c r="AK337" i="5"/>
  <c r="AK338" i="5"/>
  <c r="AK339" i="5"/>
  <c r="AK340" i="5"/>
  <c r="AK341" i="5"/>
  <c r="AK342" i="5"/>
  <c r="AK343" i="5"/>
  <c r="AK344" i="5"/>
  <c r="AK345" i="5"/>
  <c r="AK346" i="5"/>
  <c r="AK347" i="5"/>
  <c r="AK348" i="5"/>
  <c r="AK349" i="5"/>
  <c r="AK350" i="5"/>
  <c r="AK351" i="5"/>
  <c r="AK352" i="5"/>
  <c r="AK353" i="5"/>
  <c r="AK354" i="5"/>
  <c r="AK355" i="5"/>
  <c r="AK356" i="5"/>
  <c r="AK357" i="5"/>
  <c r="AK358" i="5"/>
  <c r="AK359" i="5"/>
  <c r="AK360" i="5"/>
  <c r="AK361" i="5"/>
  <c r="AK362" i="5"/>
  <c r="AK363" i="5"/>
  <c r="AK364" i="5"/>
  <c r="AK365" i="5"/>
  <c r="AK366" i="5"/>
  <c r="AK367" i="5"/>
  <c r="AK368" i="5"/>
  <c r="AK369" i="5"/>
  <c r="AK370" i="5"/>
  <c r="AK371" i="5"/>
  <c r="AK372" i="5"/>
  <c r="AK373" i="5"/>
  <c r="AK374" i="5"/>
  <c r="AK375" i="5"/>
  <c r="AK376" i="5"/>
  <c r="AK377" i="5"/>
  <c r="AK378" i="5"/>
  <c r="AK379" i="5"/>
  <c r="AK380" i="5"/>
  <c r="AK381" i="5"/>
  <c r="AK382" i="5"/>
  <c r="AK383" i="5"/>
  <c r="AK384" i="5"/>
  <c r="AK385" i="5"/>
  <c r="AK386" i="5"/>
  <c r="AK387" i="5"/>
  <c r="AK388" i="5"/>
  <c r="AK389" i="5"/>
  <c r="AK390" i="5"/>
  <c r="AK391" i="5"/>
  <c r="AK392" i="5"/>
  <c r="AK393" i="5"/>
  <c r="AK394" i="5"/>
  <c r="AK395" i="5"/>
  <c r="AK396" i="5"/>
  <c r="AK397" i="5"/>
  <c r="AK398" i="5"/>
  <c r="AK399" i="5"/>
  <c r="AK400" i="5"/>
  <c r="AK401" i="5"/>
  <c r="AK402" i="5"/>
  <c r="AK403" i="5"/>
  <c r="AK404" i="5"/>
  <c r="AK405" i="5"/>
  <c r="AK406" i="5"/>
  <c r="AK407" i="5"/>
  <c r="AK408" i="5"/>
  <c r="AK409" i="5"/>
  <c r="AK410" i="5"/>
  <c r="AK411" i="5"/>
  <c r="AK412" i="5"/>
  <c r="AK413" i="5"/>
  <c r="AK414" i="5"/>
  <c r="AK415" i="5"/>
  <c r="AK416" i="5"/>
  <c r="AK417" i="5"/>
  <c r="AK418" i="5"/>
  <c r="AK419" i="5"/>
  <c r="AK420" i="5"/>
  <c r="AK421" i="5"/>
  <c r="AK422" i="5"/>
  <c r="AK423" i="5"/>
  <c r="AK424" i="5"/>
  <c r="AK425" i="5"/>
  <c r="AK426" i="5"/>
  <c r="AK427" i="5"/>
  <c r="AK428" i="5"/>
  <c r="AK429" i="5"/>
  <c r="AK430" i="5"/>
  <c r="AK431" i="5"/>
  <c r="AK432" i="5"/>
  <c r="AK433" i="5"/>
  <c r="AK434" i="5"/>
  <c r="AK435" i="5"/>
  <c r="AK436" i="5"/>
  <c r="AK437" i="5"/>
  <c r="AK438" i="5"/>
  <c r="AK439" i="5"/>
  <c r="AK440" i="5"/>
  <c r="AK441" i="5"/>
  <c r="AK442" i="5"/>
  <c r="AK443" i="5"/>
  <c r="AK444" i="5"/>
  <c r="AK445" i="5"/>
  <c r="AK446" i="5"/>
  <c r="AK447" i="5"/>
  <c r="AK448" i="5"/>
  <c r="AK449" i="5"/>
  <c r="AK450" i="5"/>
  <c r="AK451" i="5"/>
  <c r="AK452" i="5"/>
  <c r="AK453" i="5"/>
  <c r="AK454" i="5"/>
  <c r="AK455" i="5"/>
  <c r="AK456" i="5"/>
  <c r="AK457" i="5"/>
  <c r="AK458" i="5"/>
  <c r="AK459" i="5"/>
  <c r="AK460" i="5"/>
  <c r="AK461" i="5"/>
  <c r="AK462" i="5"/>
  <c r="AK463" i="5"/>
  <c r="AK464" i="5"/>
  <c r="AK465" i="5"/>
  <c r="AK466" i="5"/>
  <c r="AK467" i="5"/>
  <c r="AK468" i="5"/>
  <c r="AK469" i="5"/>
  <c r="AK470" i="5"/>
  <c r="AK471" i="5"/>
  <c r="AK472" i="5"/>
  <c r="AK473" i="5"/>
  <c r="AK474" i="5"/>
  <c r="AK475" i="5"/>
  <c r="AK476" i="5"/>
  <c r="AK477" i="5"/>
  <c r="AK478" i="5"/>
  <c r="AK479" i="5"/>
  <c r="AK480" i="5"/>
  <c r="AK481" i="5"/>
  <c r="AK482" i="5"/>
  <c r="AK483" i="5"/>
  <c r="AK484" i="5"/>
  <c r="AK485" i="5"/>
  <c r="AK486" i="5"/>
  <c r="AK487" i="5"/>
  <c r="AK488" i="5"/>
  <c r="AK489" i="5"/>
  <c r="AK490" i="5"/>
  <c r="AK491" i="5"/>
  <c r="AK492" i="5"/>
  <c r="AK493" i="5"/>
  <c r="AK494" i="5"/>
  <c r="AK495" i="5"/>
  <c r="AK496" i="5"/>
  <c r="AK497" i="5"/>
  <c r="AK498" i="5"/>
  <c r="AK499" i="5"/>
  <c r="AK500" i="5"/>
  <c r="AK501" i="5"/>
  <c r="AK502" i="5"/>
  <c r="AK503" i="5"/>
  <c r="AK504" i="5"/>
  <c r="AK505" i="5"/>
  <c r="AK506" i="5"/>
  <c r="AK507" i="5"/>
  <c r="AK508" i="5"/>
  <c r="AK509" i="5"/>
  <c r="AK510" i="5"/>
  <c r="AK511" i="5"/>
  <c r="AK512" i="5"/>
  <c r="AK513" i="5"/>
  <c r="AK514" i="5"/>
  <c r="AK515" i="5"/>
  <c r="AK516" i="5"/>
  <c r="AK517" i="5"/>
  <c r="AK518" i="5"/>
  <c r="AK519" i="5"/>
  <c r="AK520" i="5"/>
  <c r="AK521" i="5"/>
  <c r="AK522" i="5"/>
  <c r="AK523" i="5"/>
  <c r="AK524" i="5"/>
  <c r="AK525" i="5"/>
  <c r="AK526" i="5"/>
  <c r="AK527" i="5"/>
  <c r="AK528" i="5"/>
  <c r="AK529" i="5"/>
  <c r="AK530" i="5"/>
  <c r="AK531" i="5"/>
  <c r="AK532" i="5"/>
  <c r="AK533" i="5"/>
  <c r="AK534" i="5"/>
  <c r="AK535" i="5"/>
  <c r="AK536" i="5"/>
  <c r="AK537" i="5"/>
  <c r="AK538" i="5"/>
  <c r="AK539" i="5"/>
  <c r="AK540" i="5"/>
  <c r="AK541" i="5"/>
  <c r="AK542" i="5"/>
  <c r="AK543" i="5"/>
  <c r="AK544" i="5"/>
  <c r="AK545" i="5"/>
  <c r="AK546" i="5"/>
  <c r="AK547" i="5"/>
  <c r="AK548" i="5"/>
  <c r="AK549" i="5"/>
  <c r="AK550" i="5"/>
  <c r="AK551" i="5"/>
  <c r="AK552" i="5"/>
  <c r="AK553" i="5"/>
  <c r="AK554" i="5"/>
  <c r="AK555" i="5"/>
  <c r="AK556" i="5"/>
  <c r="AK557" i="5"/>
  <c r="AK558" i="5"/>
  <c r="AK559" i="5"/>
  <c r="AK560" i="5"/>
  <c r="AK561" i="5"/>
  <c r="AK562" i="5"/>
  <c r="AK563" i="5"/>
  <c r="AK564" i="5"/>
  <c r="AK565" i="5"/>
  <c r="AK566" i="5"/>
  <c r="AK567" i="5"/>
  <c r="AK568" i="5"/>
  <c r="AK569" i="5"/>
  <c r="AK570" i="5"/>
  <c r="AK571" i="5"/>
  <c r="AK572" i="5"/>
  <c r="AK573" i="5"/>
  <c r="AK574" i="5"/>
  <c r="AK575" i="5"/>
  <c r="AK576" i="5"/>
  <c r="AK577" i="5"/>
  <c r="AK578" i="5"/>
  <c r="AK579" i="5"/>
  <c r="AK580" i="5"/>
  <c r="AK581" i="5"/>
  <c r="AK582" i="5"/>
  <c r="AK583" i="5"/>
  <c r="AK584" i="5"/>
  <c r="AK585" i="5"/>
  <c r="AK586" i="5"/>
  <c r="AK587" i="5"/>
  <c r="AK588" i="5"/>
  <c r="AK589" i="5"/>
  <c r="AK590" i="5"/>
  <c r="AK591" i="5"/>
  <c r="AK592" i="5"/>
  <c r="AK593" i="5"/>
  <c r="AK594" i="5"/>
  <c r="AK595" i="5"/>
  <c r="AK596" i="5"/>
  <c r="AK597" i="5"/>
  <c r="AK598" i="5"/>
  <c r="AK599" i="5"/>
  <c r="AK600" i="5"/>
  <c r="AK601" i="5"/>
  <c r="AK602" i="5"/>
  <c r="AK603" i="5"/>
  <c r="AK604" i="5"/>
  <c r="AK605" i="5"/>
  <c r="AK606" i="5"/>
  <c r="AK607" i="5"/>
  <c r="AK608" i="5"/>
  <c r="AK609" i="5"/>
  <c r="AK610" i="5"/>
  <c r="AK611" i="5"/>
  <c r="AK612" i="5"/>
  <c r="AK613" i="5"/>
  <c r="AK614" i="5"/>
  <c r="AK615" i="5"/>
  <c r="AK616" i="5"/>
  <c r="AK617" i="5"/>
  <c r="AK618" i="5"/>
  <c r="AK619" i="5"/>
  <c r="AK620" i="5"/>
  <c r="AK621" i="5"/>
  <c r="AK622" i="5"/>
  <c r="AK623" i="5"/>
  <c r="AK624" i="5"/>
  <c r="AK625" i="5"/>
  <c r="AK626" i="5"/>
  <c r="AK627" i="5"/>
  <c r="AK628" i="5"/>
  <c r="AK629" i="5"/>
  <c r="AK630" i="5"/>
  <c r="AK631" i="5"/>
  <c r="AK632" i="5"/>
  <c r="AK633" i="5"/>
  <c r="AK634" i="5"/>
  <c r="AK635" i="5"/>
  <c r="AK636" i="5"/>
  <c r="AK637" i="5"/>
  <c r="AK638" i="5"/>
  <c r="AK639" i="5"/>
  <c r="AK640" i="5"/>
  <c r="AK641" i="5"/>
  <c r="AK642" i="5"/>
  <c r="AK643" i="5"/>
  <c r="AK644" i="5"/>
  <c r="AK645" i="5"/>
  <c r="AK646" i="5"/>
  <c r="AK647" i="5"/>
  <c r="AK648" i="5"/>
  <c r="AK649" i="5"/>
  <c r="AK650" i="5"/>
  <c r="AK651" i="5"/>
  <c r="AK652" i="5"/>
  <c r="AK653" i="5"/>
  <c r="AK654" i="5"/>
  <c r="AK655" i="5"/>
  <c r="AK656" i="5"/>
  <c r="AK657" i="5"/>
  <c r="AK658" i="5"/>
  <c r="AK659" i="5"/>
  <c r="AK660" i="5"/>
  <c r="AK661" i="5"/>
  <c r="AK662" i="5"/>
  <c r="AK663" i="5"/>
  <c r="AK664" i="5"/>
  <c r="AK665" i="5"/>
  <c r="AK666" i="5"/>
  <c r="AK667" i="5"/>
  <c r="AK668" i="5"/>
  <c r="AK669" i="5"/>
  <c r="AK670" i="5"/>
  <c r="AK671" i="5"/>
  <c r="AK672" i="5"/>
  <c r="AK673" i="5"/>
  <c r="AK674" i="5"/>
  <c r="AK675" i="5"/>
  <c r="AK676" i="5"/>
  <c r="AK677" i="5"/>
  <c r="AK678" i="5"/>
  <c r="AK679" i="5"/>
  <c r="AK680" i="5"/>
  <c r="AK681" i="5"/>
  <c r="AK682" i="5"/>
  <c r="AK683" i="5"/>
  <c r="AK684" i="5"/>
  <c r="AK685" i="5"/>
  <c r="AK686" i="5"/>
  <c r="AK687" i="5"/>
  <c r="AK688" i="5"/>
  <c r="AK689" i="5"/>
  <c r="AK690" i="5"/>
  <c r="AK691" i="5"/>
  <c r="AK692" i="5"/>
  <c r="AK693" i="5"/>
  <c r="AK694" i="5"/>
  <c r="AK695" i="5"/>
  <c r="AK696" i="5"/>
  <c r="AK697" i="5"/>
  <c r="AK698" i="5"/>
  <c r="AK699" i="5"/>
  <c r="AK700" i="5"/>
  <c r="AK701" i="5"/>
  <c r="AK702" i="5"/>
  <c r="AK703" i="5"/>
  <c r="AK704" i="5"/>
  <c r="AK705" i="5"/>
  <c r="AK706" i="5"/>
  <c r="AK707" i="5"/>
  <c r="AK708" i="5"/>
  <c r="AK709" i="5"/>
  <c r="AK710" i="5"/>
  <c r="AK711" i="5"/>
  <c r="AK712" i="5"/>
  <c r="AK713" i="5"/>
  <c r="AK714" i="5"/>
  <c r="AK715" i="5"/>
  <c r="AK716" i="5"/>
  <c r="AK717" i="5"/>
  <c r="AK718" i="5"/>
  <c r="AK719" i="5"/>
  <c r="AK720" i="5"/>
  <c r="AK721" i="5"/>
  <c r="AK722" i="5"/>
  <c r="AK723" i="5"/>
  <c r="AK724" i="5"/>
  <c r="AK725" i="5"/>
  <c r="AK726" i="5"/>
  <c r="AK727" i="5"/>
  <c r="AK728" i="5"/>
  <c r="AK729" i="5"/>
  <c r="AK730" i="5"/>
  <c r="AK731" i="5"/>
  <c r="AK732" i="5"/>
  <c r="AK733" i="5"/>
  <c r="AK734" i="5"/>
  <c r="AK735" i="5"/>
  <c r="AK736" i="5"/>
  <c r="AK737" i="5"/>
  <c r="AK738" i="5"/>
  <c r="AK739" i="5"/>
  <c r="AK740" i="5"/>
  <c r="AK741" i="5"/>
  <c r="AK742" i="5"/>
  <c r="AK743" i="5"/>
  <c r="AK744" i="5"/>
  <c r="AK745" i="5"/>
  <c r="AK746" i="5"/>
  <c r="AK747" i="5"/>
  <c r="AK748" i="5"/>
  <c r="AK749" i="5"/>
  <c r="AK750" i="5"/>
  <c r="AK751" i="5"/>
  <c r="AK752" i="5"/>
  <c r="AK753" i="5"/>
  <c r="AK754" i="5"/>
  <c r="AK755" i="5"/>
  <c r="AK756" i="5"/>
  <c r="AK757" i="5"/>
  <c r="AK758" i="5"/>
  <c r="AK759" i="5"/>
  <c r="AK760" i="5"/>
  <c r="AK761" i="5"/>
  <c r="AK762" i="5"/>
  <c r="AK763" i="5"/>
  <c r="AK764" i="5"/>
  <c r="AK765" i="5"/>
  <c r="AK766" i="5"/>
  <c r="AK767" i="5"/>
  <c r="AK768" i="5"/>
  <c r="AK769" i="5"/>
  <c r="AK770" i="5"/>
  <c r="AK771" i="5"/>
  <c r="AK772" i="5"/>
  <c r="AK773" i="5"/>
  <c r="AK774" i="5"/>
  <c r="AK775" i="5"/>
  <c r="AK776" i="5"/>
  <c r="AK777" i="5"/>
  <c r="AK778" i="5"/>
  <c r="AK779" i="5"/>
  <c r="AK780" i="5"/>
  <c r="AK781" i="5"/>
  <c r="AK782" i="5"/>
  <c r="AK783" i="5"/>
  <c r="AK784" i="5"/>
  <c r="AK785" i="5"/>
  <c r="AK786" i="5"/>
  <c r="AK787" i="5"/>
  <c r="AK788" i="5"/>
  <c r="AK789" i="5"/>
  <c r="AK790" i="5"/>
  <c r="AK791" i="5"/>
  <c r="AK792" i="5"/>
  <c r="AK793" i="5"/>
  <c r="AK794" i="5"/>
  <c r="AK795" i="5"/>
  <c r="AK796" i="5"/>
  <c r="AK797" i="5"/>
  <c r="AK798" i="5"/>
  <c r="AK799" i="5"/>
  <c r="AK800" i="5"/>
  <c r="AK801" i="5"/>
  <c r="AK802" i="5"/>
  <c r="AK803" i="5"/>
  <c r="AK804" i="5"/>
  <c r="AK805" i="5"/>
  <c r="AK806" i="5"/>
  <c r="AK807" i="5"/>
  <c r="AK808" i="5"/>
  <c r="AK809" i="5"/>
  <c r="AK810" i="5"/>
  <c r="AK811" i="5"/>
  <c r="AK812" i="5"/>
  <c r="AK813" i="5"/>
  <c r="AK814" i="5"/>
  <c r="AK815" i="5"/>
  <c r="AK816" i="5"/>
  <c r="AK817" i="5"/>
  <c r="AK818" i="5"/>
  <c r="AK819" i="5"/>
  <c r="AK820" i="5"/>
  <c r="AK821" i="5"/>
  <c r="AK822" i="5"/>
  <c r="AK823" i="5"/>
  <c r="AK824" i="5"/>
  <c r="AK825" i="5"/>
  <c r="AK826" i="5"/>
  <c r="AK827" i="5"/>
  <c r="AK828" i="5"/>
  <c r="AK829" i="5"/>
  <c r="AK830" i="5"/>
  <c r="AK831" i="5"/>
  <c r="AK832" i="5"/>
  <c r="AK833" i="5"/>
  <c r="AK834" i="5"/>
  <c r="AK835" i="5"/>
  <c r="AK836" i="5"/>
  <c r="AK837" i="5"/>
  <c r="AK838" i="5"/>
  <c r="AK839" i="5"/>
  <c r="AK840" i="5"/>
  <c r="AK841" i="5"/>
  <c r="AK842" i="5"/>
  <c r="AK843" i="5"/>
  <c r="AK844" i="5"/>
  <c r="AK845" i="5"/>
  <c r="AK846" i="5"/>
  <c r="AK847" i="5"/>
  <c r="AK848" i="5"/>
  <c r="AK849" i="5"/>
  <c r="AK850" i="5"/>
  <c r="AK851" i="5"/>
  <c r="AK852" i="5"/>
  <c r="AK853" i="5"/>
  <c r="AK854" i="5"/>
  <c r="AK855" i="5"/>
  <c r="AK856" i="5"/>
  <c r="AK857" i="5"/>
  <c r="AK858" i="5"/>
  <c r="AK859" i="5"/>
  <c r="AK860" i="5"/>
  <c r="AK861" i="5"/>
  <c r="AK862" i="5"/>
  <c r="AK863" i="5"/>
  <c r="AK864" i="5"/>
  <c r="AK865" i="5"/>
  <c r="AK866" i="5"/>
  <c r="AK867" i="5"/>
  <c r="AK868" i="5"/>
  <c r="AK869" i="5"/>
  <c r="AK870" i="5"/>
  <c r="AK871" i="5"/>
  <c r="AK872" i="5"/>
  <c r="AK873" i="5"/>
  <c r="AK874" i="5"/>
  <c r="AK875" i="5"/>
  <c r="AK876" i="5"/>
  <c r="AK877" i="5"/>
  <c r="AK878" i="5"/>
  <c r="AK879" i="5"/>
  <c r="AK880" i="5"/>
  <c r="AK881" i="5"/>
  <c r="AK882" i="5"/>
  <c r="AK883" i="5"/>
  <c r="AK884" i="5"/>
  <c r="AK885" i="5"/>
  <c r="AK886" i="5"/>
  <c r="AK887" i="5"/>
  <c r="AK888" i="5"/>
  <c r="AK889" i="5"/>
  <c r="AK890" i="5"/>
  <c r="AK891" i="5"/>
  <c r="AK892" i="5"/>
  <c r="AK893" i="5"/>
  <c r="AK894" i="5"/>
  <c r="AK895" i="5"/>
  <c r="AK896" i="5"/>
  <c r="AK897" i="5"/>
  <c r="AK898" i="5"/>
  <c r="AK899" i="5"/>
  <c r="AK900" i="5"/>
  <c r="AK901" i="5"/>
  <c r="AK902" i="5"/>
  <c r="AK903" i="5"/>
  <c r="AK904" i="5"/>
  <c r="AK905" i="5"/>
  <c r="AK906" i="5"/>
  <c r="AK907" i="5"/>
  <c r="AK908" i="5"/>
  <c r="AK909" i="5"/>
  <c r="AK910" i="5"/>
  <c r="AK911" i="5"/>
  <c r="AK912" i="5"/>
  <c r="AK913" i="5"/>
  <c r="AK914" i="5"/>
  <c r="AK915" i="5"/>
  <c r="AK916" i="5"/>
  <c r="AK917" i="5"/>
  <c r="AK918" i="5"/>
  <c r="AK919" i="5"/>
  <c r="AK920" i="5"/>
  <c r="AK921" i="5"/>
  <c r="AK922" i="5"/>
  <c r="AK923" i="5"/>
  <c r="AK924" i="5"/>
  <c r="AK925" i="5"/>
  <c r="AK926" i="5"/>
  <c r="AK927" i="5"/>
  <c r="AK928" i="5"/>
  <c r="AK929" i="5"/>
  <c r="AK930" i="5"/>
  <c r="AK931" i="5"/>
  <c r="AK932" i="5"/>
  <c r="AK933" i="5"/>
  <c r="AK934" i="5"/>
  <c r="AK935" i="5"/>
  <c r="AK936" i="5"/>
  <c r="AK937" i="5"/>
  <c r="AK938" i="5"/>
  <c r="AK939" i="5"/>
  <c r="AK940" i="5"/>
  <c r="AK941" i="5"/>
  <c r="AK942" i="5"/>
  <c r="AK943" i="5"/>
  <c r="AK944" i="5"/>
  <c r="AK945" i="5"/>
  <c r="AK946" i="5"/>
  <c r="AK947" i="5"/>
  <c r="AK948" i="5"/>
  <c r="AK949" i="5"/>
  <c r="AK950" i="5"/>
  <c r="AK951" i="5"/>
  <c r="AK952" i="5"/>
  <c r="AK953" i="5"/>
  <c r="AK954" i="5"/>
  <c r="AK955" i="5"/>
  <c r="AK956" i="5"/>
  <c r="AK957" i="5"/>
  <c r="AK958" i="5"/>
  <c r="AK959" i="5"/>
  <c r="AK960" i="5"/>
  <c r="AK961" i="5"/>
  <c r="AK962" i="5"/>
  <c r="AK963" i="5"/>
  <c r="AK964" i="5"/>
  <c r="AK965" i="5"/>
  <c r="AK966" i="5"/>
  <c r="AK967" i="5"/>
  <c r="AK968" i="5"/>
  <c r="AK969" i="5"/>
  <c r="AK970" i="5"/>
  <c r="AK971" i="5"/>
  <c r="AK972" i="5"/>
  <c r="AK973" i="5"/>
  <c r="AK974" i="5"/>
  <c r="AK975" i="5"/>
  <c r="AK976" i="5"/>
  <c r="AK977" i="5"/>
  <c r="AK978" i="5"/>
  <c r="AK979" i="5"/>
  <c r="AK980" i="5"/>
  <c r="AK981" i="5"/>
  <c r="AK982" i="5"/>
  <c r="AK983" i="5"/>
  <c r="AK984" i="5"/>
  <c r="AK985" i="5"/>
  <c r="AK986" i="5"/>
  <c r="AK987" i="5"/>
  <c r="AK988" i="5"/>
  <c r="AK989" i="5"/>
  <c r="AK990" i="5"/>
  <c r="AK991" i="5"/>
  <c r="AK992" i="5"/>
  <c r="AK993" i="5"/>
  <c r="AK994" i="5"/>
  <c r="AK995" i="5"/>
  <c r="AK996" i="5"/>
  <c r="AK997" i="5"/>
  <c r="AK998" i="5"/>
  <c r="AK999" i="5"/>
  <c r="AK1000" i="5"/>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333" i="16"/>
  <c r="N334" i="16"/>
  <c r="N335" i="16"/>
  <c r="N336" i="16"/>
  <c r="N337" i="16"/>
  <c r="N338" i="16"/>
  <c r="N339" i="16"/>
  <c r="N340" i="16"/>
  <c r="N341" i="16"/>
  <c r="N342" i="16"/>
  <c r="N343" i="16"/>
  <c r="N344" i="16"/>
  <c r="N345" i="16"/>
  <c r="N346" i="16"/>
  <c r="N347" i="16"/>
  <c r="N348" i="16"/>
  <c r="N349" i="16"/>
  <c r="N350" i="16"/>
  <c r="N351" i="16"/>
  <c r="N352" i="16"/>
  <c r="N353" i="16"/>
  <c r="N354" i="16"/>
  <c r="N355" i="16"/>
  <c r="N356" i="16"/>
  <c r="N357" i="16"/>
  <c r="N358" i="16"/>
  <c r="N359" i="16"/>
  <c r="N360" i="16"/>
  <c r="N361" i="16"/>
  <c r="N362" i="16"/>
  <c r="N363" i="16"/>
  <c r="N364" i="16"/>
  <c r="N365" i="16"/>
  <c r="N366" i="16"/>
  <c r="N367" i="16"/>
  <c r="N368" i="16"/>
  <c r="N369" i="16"/>
  <c r="N370" i="16"/>
  <c r="N371" i="16"/>
  <c r="N372" i="16"/>
  <c r="N373" i="16"/>
  <c r="N374" i="16"/>
  <c r="N375" i="16"/>
  <c r="N376" i="16"/>
  <c r="N377" i="16"/>
  <c r="N378" i="16"/>
  <c r="N379" i="16"/>
  <c r="N380" i="16"/>
  <c r="N381" i="16"/>
  <c r="N382" i="16"/>
  <c r="N383" i="16"/>
  <c r="N384" i="16"/>
  <c r="N385" i="16"/>
  <c r="N386" i="16"/>
  <c r="N387" i="16"/>
  <c r="N388" i="16"/>
  <c r="N389" i="16"/>
  <c r="N390" i="16"/>
  <c r="N391" i="16"/>
  <c r="N392" i="16"/>
  <c r="N393" i="16"/>
  <c r="N394" i="16"/>
  <c r="N395" i="16"/>
  <c r="N396" i="16"/>
  <c r="N397" i="16"/>
  <c r="N398" i="16"/>
  <c r="N399" i="16"/>
  <c r="N400" i="16"/>
  <c r="N401" i="16"/>
  <c r="N402" i="16"/>
  <c r="N403" i="16"/>
  <c r="N404" i="16"/>
  <c r="N405" i="16"/>
  <c r="N406" i="16"/>
  <c r="N407" i="16"/>
  <c r="N408" i="16"/>
  <c r="N409" i="16"/>
  <c r="N410" i="16"/>
  <c r="N411" i="16"/>
  <c r="N412" i="16"/>
  <c r="N413" i="16"/>
  <c r="N414" i="16"/>
  <c r="N415" i="16"/>
  <c r="N416" i="16"/>
  <c r="N417" i="16"/>
  <c r="N418" i="16"/>
  <c r="N419" i="16"/>
  <c r="N420" i="16"/>
  <c r="N421" i="16"/>
  <c r="N422" i="16"/>
  <c r="N423" i="16"/>
  <c r="N424" i="16"/>
  <c r="N425" i="16"/>
  <c r="N426" i="16"/>
  <c r="N427" i="16"/>
  <c r="N428" i="16"/>
  <c r="N429" i="16"/>
  <c r="N430" i="16"/>
  <c r="N431" i="16"/>
  <c r="N432" i="16"/>
  <c r="N433" i="16"/>
  <c r="N434" i="16"/>
  <c r="N435" i="16"/>
  <c r="N436" i="16"/>
  <c r="N437" i="16"/>
  <c r="N438" i="16"/>
  <c r="N439" i="16"/>
  <c r="N440" i="16"/>
  <c r="N441" i="16"/>
  <c r="N442" i="16"/>
  <c r="N443" i="16"/>
  <c r="N444" i="16"/>
  <c r="N445" i="16"/>
  <c r="N446" i="16"/>
  <c r="N447" i="16"/>
  <c r="N448" i="16"/>
  <c r="N449" i="16"/>
  <c r="N450" i="16"/>
  <c r="N451" i="16"/>
  <c r="N452" i="16"/>
  <c r="N453" i="16"/>
  <c r="N454" i="16"/>
  <c r="N455" i="16"/>
  <c r="N456" i="16"/>
  <c r="N457" i="16"/>
  <c r="N458" i="16"/>
  <c r="N459" i="16"/>
  <c r="N460" i="16"/>
  <c r="N461" i="16"/>
  <c r="N462" i="16"/>
  <c r="N463"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N495" i="16"/>
  <c r="N496" i="16"/>
  <c r="N497" i="16"/>
  <c r="N498" i="16"/>
  <c r="N499" i="16"/>
  <c r="N500" i="16"/>
  <c r="N501" i="16"/>
  <c r="N502" i="16"/>
  <c r="N503" i="16"/>
  <c r="N504" i="16"/>
  <c r="N505" i="16"/>
  <c r="N506" i="16"/>
  <c r="N507" i="16"/>
  <c r="N508" i="16"/>
  <c r="N509" i="16"/>
  <c r="N510" i="16"/>
  <c r="N511" i="16"/>
  <c r="N512" i="16"/>
  <c r="N513" i="16"/>
  <c r="N514" i="16"/>
  <c r="N515" i="16"/>
  <c r="N516" i="16"/>
  <c r="N517" i="16"/>
  <c r="N518" i="16"/>
  <c r="N519" i="16"/>
  <c r="N520" i="16"/>
  <c r="N521" i="16"/>
  <c r="N522" i="16"/>
  <c r="N523" i="16"/>
  <c r="N524" i="16"/>
  <c r="N525" i="16"/>
  <c r="N526" i="16"/>
  <c r="N527" i="16"/>
  <c r="N528" i="16"/>
  <c r="N529" i="16"/>
  <c r="N530" i="16"/>
  <c r="N531" i="16"/>
  <c r="N532" i="16"/>
  <c r="N533" i="16"/>
  <c r="N534" i="16"/>
  <c r="N535" i="16"/>
  <c r="N536" i="16"/>
  <c r="N537" i="16"/>
  <c r="N538" i="16"/>
  <c r="N539" i="16"/>
  <c r="N540" i="16"/>
  <c r="N541" i="16"/>
  <c r="N542" i="16"/>
  <c r="N543" i="16"/>
  <c r="N544" i="16"/>
  <c r="N545" i="16"/>
  <c r="N546" i="16"/>
  <c r="N547" i="16"/>
  <c r="N548" i="16"/>
  <c r="N549" i="16"/>
  <c r="N550" i="16"/>
  <c r="N551"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687" i="16"/>
  <c r="N688"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820" i="16"/>
  <c r="N821" i="16"/>
  <c r="N822" i="16"/>
  <c r="N823" i="16"/>
  <c r="N824" i="16"/>
  <c r="N825" i="16"/>
  <c r="N826" i="16"/>
  <c r="N827" i="16"/>
  <c r="N828" i="16"/>
  <c r="N829" i="16"/>
  <c r="N830" i="16"/>
  <c r="N831" i="16"/>
  <c r="N832" i="16"/>
  <c r="N833" i="16"/>
  <c r="N834" i="16"/>
  <c r="N835" i="16"/>
  <c r="N836" i="16"/>
  <c r="N837" i="16"/>
  <c r="N838" i="16"/>
  <c r="N839" i="16"/>
  <c r="N840" i="16"/>
  <c r="N841" i="16"/>
  <c r="N842" i="16"/>
  <c r="N843" i="16"/>
  <c r="N844" i="16"/>
  <c r="N845" i="16"/>
  <c r="N846" i="16"/>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81" i="16"/>
  <c r="N982" i="16"/>
  <c r="N983" i="16"/>
  <c r="N984" i="16"/>
  <c r="N985" i="16"/>
  <c r="N986" i="16"/>
  <c r="N987" i="16"/>
  <c r="N988" i="16"/>
  <c r="N989" i="16"/>
  <c r="N990" i="16"/>
  <c r="N991" i="16"/>
  <c r="N992" i="16"/>
  <c r="N993" i="16"/>
  <c r="N994" i="16"/>
  <c r="N995" i="16"/>
  <c r="N996" i="16"/>
  <c r="N997" i="16"/>
  <c r="N998" i="16"/>
  <c r="N999" i="16"/>
  <c r="N1000" i="16"/>
  <c r="AI301" i="13"/>
  <c r="AJ301" i="13" s="1"/>
  <c r="AI302" i="13"/>
  <c r="AJ302" i="13" s="1"/>
  <c r="AI303" i="13"/>
  <c r="AJ303" i="13" s="1"/>
  <c r="AI304" i="13"/>
  <c r="AJ304" i="13" s="1"/>
  <c r="AI305" i="13"/>
  <c r="AI306" i="13"/>
  <c r="AJ306" i="13" s="1"/>
  <c r="AI307" i="13"/>
  <c r="AJ307" i="13" s="1"/>
  <c r="AI308" i="13"/>
  <c r="AJ308" i="13" s="1"/>
  <c r="AI309" i="13"/>
  <c r="AJ309" i="13" s="1"/>
  <c r="AI310" i="13"/>
  <c r="AJ310" i="13" s="1"/>
  <c r="AI311" i="13"/>
  <c r="AJ311" i="13" s="1"/>
  <c r="AI312" i="13"/>
  <c r="AJ312" i="13" s="1"/>
  <c r="AI313" i="13"/>
  <c r="AJ313" i="13" s="1"/>
  <c r="AI314" i="13"/>
  <c r="AJ314" i="13" s="1"/>
  <c r="AI315" i="13"/>
  <c r="AJ315" i="13" s="1"/>
  <c r="AI316" i="13"/>
  <c r="AJ316" i="13" s="1"/>
  <c r="AI317" i="13"/>
  <c r="AJ317" i="13" s="1"/>
  <c r="AI318" i="13"/>
  <c r="AJ318" i="13" s="1"/>
  <c r="AI319" i="13"/>
  <c r="AJ319" i="13" s="1"/>
  <c r="AI320" i="13"/>
  <c r="AJ320" i="13" s="1"/>
  <c r="AI321" i="13"/>
  <c r="AJ321" i="13" s="1"/>
  <c r="AI322" i="13"/>
  <c r="AJ322" i="13" s="1"/>
  <c r="AI323" i="13"/>
  <c r="AJ323" i="13" s="1"/>
  <c r="AI324" i="13"/>
  <c r="AJ324" i="13" s="1"/>
  <c r="AI325" i="13"/>
  <c r="AJ325" i="13" s="1"/>
  <c r="AI326" i="13"/>
  <c r="AJ326" i="13" s="1"/>
  <c r="AI327" i="13"/>
  <c r="AJ327" i="13" s="1"/>
  <c r="AI328" i="13"/>
  <c r="AJ328" i="13" s="1"/>
  <c r="AI329" i="13"/>
  <c r="AJ329" i="13" s="1"/>
  <c r="AI330" i="13"/>
  <c r="AJ330" i="13" s="1"/>
  <c r="AI331" i="13"/>
  <c r="AJ331" i="13" s="1"/>
  <c r="AI332" i="13"/>
  <c r="AJ332" i="13" s="1"/>
  <c r="AI333" i="13"/>
  <c r="AJ333" i="13" s="1"/>
  <c r="AI334" i="13"/>
  <c r="AJ334" i="13" s="1"/>
  <c r="AI335" i="13"/>
  <c r="AJ335" i="13" s="1"/>
  <c r="AI336" i="13"/>
  <c r="AJ336" i="13" s="1"/>
  <c r="AI337" i="13"/>
  <c r="AJ337" i="13" s="1"/>
  <c r="AI338" i="13"/>
  <c r="AJ338" i="13" s="1"/>
  <c r="AI339" i="13"/>
  <c r="AJ339" i="13" s="1"/>
  <c r="AI340" i="13"/>
  <c r="AJ340" i="13" s="1"/>
  <c r="AI341" i="13"/>
  <c r="AJ341" i="13" s="1"/>
  <c r="AI342" i="13"/>
  <c r="AJ342" i="13" s="1"/>
  <c r="AI343" i="13"/>
  <c r="AJ343" i="13" s="1"/>
  <c r="AI344" i="13"/>
  <c r="AJ344" i="13" s="1"/>
  <c r="AI345" i="13"/>
  <c r="AJ345" i="13" s="1"/>
  <c r="AI346" i="13"/>
  <c r="AJ346" i="13" s="1"/>
  <c r="AI347" i="13"/>
  <c r="AJ347" i="13" s="1"/>
  <c r="AI348" i="13"/>
  <c r="AJ348" i="13" s="1"/>
  <c r="AI349" i="13"/>
  <c r="AJ349" i="13" s="1"/>
  <c r="AI350" i="13"/>
  <c r="AJ350" i="13" s="1"/>
  <c r="AI351" i="13"/>
  <c r="AJ351" i="13" s="1"/>
  <c r="AI352" i="13"/>
  <c r="AJ352" i="13" s="1"/>
  <c r="AI353" i="13"/>
  <c r="AJ353" i="13" s="1"/>
  <c r="AI354" i="13"/>
  <c r="AJ354" i="13" s="1"/>
  <c r="AI355" i="13"/>
  <c r="AJ355" i="13" s="1"/>
  <c r="AI356" i="13"/>
  <c r="AJ356" i="13" s="1"/>
  <c r="AI357" i="13"/>
  <c r="AJ357" i="13" s="1"/>
  <c r="AI358" i="13"/>
  <c r="AJ358" i="13" s="1"/>
  <c r="AI359" i="13"/>
  <c r="AJ359" i="13" s="1"/>
  <c r="AI360" i="13"/>
  <c r="AJ360" i="13" s="1"/>
  <c r="AI361" i="13"/>
  <c r="AJ361" i="13" s="1"/>
  <c r="AI362" i="13"/>
  <c r="AJ362" i="13" s="1"/>
  <c r="AI363" i="13"/>
  <c r="AJ363" i="13" s="1"/>
  <c r="AI364" i="13"/>
  <c r="AJ364" i="13" s="1"/>
  <c r="AI365" i="13"/>
  <c r="AJ365" i="13" s="1"/>
  <c r="AI366" i="13"/>
  <c r="AJ366" i="13" s="1"/>
  <c r="AI367" i="13"/>
  <c r="AJ367" i="13" s="1"/>
  <c r="AI368" i="13"/>
  <c r="AJ368" i="13" s="1"/>
  <c r="AI369" i="13"/>
  <c r="AJ369" i="13" s="1"/>
  <c r="AI370" i="13"/>
  <c r="AJ370" i="13" s="1"/>
  <c r="AI371" i="13"/>
  <c r="AJ371" i="13" s="1"/>
  <c r="AI372" i="13"/>
  <c r="AJ372" i="13" s="1"/>
  <c r="AI373" i="13"/>
  <c r="AJ373" i="13" s="1"/>
  <c r="AI374" i="13"/>
  <c r="AJ374" i="13" s="1"/>
  <c r="AI375" i="13"/>
  <c r="AJ375" i="13" s="1"/>
  <c r="AI376" i="13"/>
  <c r="AJ376" i="13" s="1"/>
  <c r="AI377" i="13"/>
  <c r="AJ377" i="13" s="1"/>
  <c r="AI378" i="13"/>
  <c r="AJ378" i="13" s="1"/>
  <c r="AI379" i="13"/>
  <c r="AJ379" i="13" s="1"/>
  <c r="AI380" i="13"/>
  <c r="AJ380" i="13" s="1"/>
  <c r="AI381" i="13"/>
  <c r="AJ381" i="13" s="1"/>
  <c r="AI382" i="13"/>
  <c r="AJ382" i="13" s="1"/>
  <c r="AI383" i="13"/>
  <c r="AJ383" i="13" s="1"/>
  <c r="AI384" i="13"/>
  <c r="AJ384" i="13" s="1"/>
  <c r="AI385" i="13"/>
  <c r="AJ385" i="13" s="1"/>
  <c r="AI386" i="13"/>
  <c r="AJ386" i="13" s="1"/>
  <c r="AI387" i="13"/>
  <c r="AJ387" i="13" s="1"/>
  <c r="AI388" i="13"/>
  <c r="AJ388" i="13" s="1"/>
  <c r="AI389" i="13"/>
  <c r="AJ389" i="13" s="1"/>
  <c r="AI390" i="13"/>
  <c r="AJ390" i="13" s="1"/>
  <c r="AI391" i="13"/>
  <c r="AJ391" i="13" s="1"/>
  <c r="AI392" i="13"/>
  <c r="AJ392" i="13" s="1"/>
  <c r="AI393" i="13"/>
  <c r="AJ393" i="13" s="1"/>
  <c r="AI394" i="13"/>
  <c r="AJ394" i="13" s="1"/>
  <c r="AI395" i="13"/>
  <c r="AJ395" i="13" s="1"/>
  <c r="AI396" i="13"/>
  <c r="AJ396" i="13" s="1"/>
  <c r="AI397" i="13"/>
  <c r="AJ397" i="13" s="1"/>
  <c r="AI398" i="13"/>
  <c r="AJ398" i="13" s="1"/>
  <c r="AI399" i="13"/>
  <c r="AJ399" i="13" s="1"/>
  <c r="AI400" i="13"/>
  <c r="AJ400" i="13" s="1"/>
  <c r="AI401" i="13"/>
  <c r="AJ401" i="13" s="1"/>
  <c r="AI402" i="13"/>
  <c r="AJ402" i="13" s="1"/>
  <c r="AI403" i="13"/>
  <c r="AJ403" i="13" s="1"/>
  <c r="AI404" i="13"/>
  <c r="AJ404" i="13" s="1"/>
  <c r="AI405" i="13"/>
  <c r="AJ405" i="13" s="1"/>
  <c r="AI406" i="13"/>
  <c r="AJ406" i="13" s="1"/>
  <c r="AI407" i="13"/>
  <c r="AI408" i="13"/>
  <c r="AI409" i="13"/>
  <c r="AI410" i="13"/>
  <c r="AI411" i="13"/>
  <c r="AI412" i="13"/>
  <c r="AI413" i="13"/>
  <c r="AI414" i="13"/>
  <c r="AI415" i="13"/>
  <c r="AI416" i="13"/>
  <c r="AI417" i="13"/>
  <c r="AI418" i="13"/>
  <c r="AI419" i="13"/>
  <c r="AI420" i="13"/>
  <c r="AI421" i="13"/>
  <c r="AI422" i="13"/>
  <c r="AI423" i="13"/>
  <c r="AI424" i="13"/>
  <c r="AI425" i="13"/>
  <c r="AI426" i="13"/>
  <c r="AI427" i="13"/>
  <c r="AI428" i="13"/>
  <c r="AI429" i="13"/>
  <c r="AI430" i="13"/>
  <c r="AI431" i="13"/>
  <c r="AI432" i="13"/>
  <c r="AI433" i="13"/>
  <c r="AI434" i="13"/>
  <c r="AI435" i="13"/>
  <c r="AI436" i="13"/>
  <c r="AI437" i="13"/>
  <c r="AI438" i="13"/>
  <c r="AI439" i="13"/>
  <c r="AI440" i="13"/>
  <c r="AI441" i="13"/>
  <c r="AI442" i="13"/>
  <c r="AI443" i="13"/>
  <c r="AI444" i="13"/>
  <c r="AI445" i="13"/>
  <c r="AI446" i="13"/>
  <c r="AI447" i="13"/>
  <c r="AI448" i="13"/>
  <c r="AI449" i="13"/>
  <c r="AI450" i="13"/>
  <c r="AI451" i="13"/>
  <c r="AI452" i="13"/>
  <c r="AI453" i="13"/>
  <c r="AI454" i="13"/>
  <c r="AI455" i="13"/>
  <c r="AI456" i="13"/>
  <c r="AI457" i="13"/>
  <c r="AI458" i="13"/>
  <c r="AI459" i="13"/>
  <c r="AI460" i="13"/>
  <c r="AI461" i="13"/>
  <c r="AI462" i="13"/>
  <c r="AI463" i="13"/>
  <c r="AI464" i="13"/>
  <c r="AI465" i="13"/>
  <c r="AI466" i="13"/>
  <c r="AI467" i="13"/>
  <c r="AI468" i="13"/>
  <c r="AI469" i="13"/>
  <c r="AI470" i="13"/>
  <c r="AI471" i="13"/>
  <c r="AI472" i="13"/>
  <c r="AI473" i="13"/>
  <c r="AI474" i="13"/>
  <c r="AI475" i="13"/>
  <c r="AI476" i="13"/>
  <c r="AI477" i="13"/>
  <c r="AI478" i="13"/>
  <c r="AI479" i="13"/>
  <c r="AI480" i="13"/>
  <c r="AI481" i="13"/>
  <c r="AI482" i="13"/>
  <c r="AI483" i="13"/>
  <c r="AI484" i="13"/>
  <c r="AI485" i="13"/>
  <c r="AI486" i="13"/>
  <c r="AI487" i="13"/>
  <c r="AI488" i="13"/>
  <c r="AI489" i="13"/>
  <c r="AI490" i="13"/>
  <c r="AI491" i="13"/>
  <c r="AI492" i="13"/>
  <c r="AI493" i="13"/>
  <c r="AI494" i="13"/>
  <c r="AI495" i="13"/>
  <c r="AI496" i="13"/>
  <c r="AI497" i="13"/>
  <c r="AI498" i="13"/>
  <c r="AI499" i="13"/>
  <c r="AI500" i="13"/>
  <c r="AI501" i="13"/>
  <c r="AI502" i="13"/>
  <c r="AI503" i="13"/>
  <c r="AI504" i="13"/>
  <c r="AI505" i="13"/>
  <c r="AI506" i="13"/>
  <c r="AI507" i="13"/>
  <c r="AI508" i="13"/>
  <c r="AI509" i="13"/>
  <c r="AI510" i="13"/>
  <c r="AI511" i="13"/>
  <c r="AI512" i="13"/>
  <c r="AI513" i="13"/>
  <c r="AI514" i="13"/>
  <c r="AI515" i="13"/>
  <c r="AI516" i="13"/>
  <c r="AI517" i="13"/>
  <c r="AI518" i="13"/>
  <c r="AI519" i="13"/>
  <c r="AI520" i="13"/>
  <c r="AI521" i="13"/>
  <c r="AI522" i="13"/>
  <c r="AI523" i="13"/>
  <c r="AI524" i="13"/>
  <c r="AI525" i="13"/>
  <c r="AI526" i="13"/>
  <c r="AI527" i="13"/>
  <c r="AI528" i="13"/>
  <c r="AI529" i="13"/>
  <c r="AI530" i="13"/>
  <c r="AI531" i="13"/>
  <c r="AI532" i="13"/>
  <c r="AI533" i="13"/>
  <c r="AI534" i="13"/>
  <c r="AI535" i="13"/>
  <c r="AI536" i="13"/>
  <c r="AI537" i="13"/>
  <c r="AI538" i="13"/>
  <c r="AI539" i="13"/>
  <c r="AI540" i="13"/>
  <c r="AI541" i="13"/>
  <c r="AI542" i="13"/>
  <c r="AI543" i="13"/>
  <c r="AI544" i="13"/>
  <c r="AI545" i="13"/>
  <c r="AI546" i="13"/>
  <c r="AI547" i="13"/>
  <c r="AI548" i="13"/>
  <c r="AI549" i="13"/>
  <c r="AI550" i="13"/>
  <c r="AI551" i="13"/>
  <c r="AI552" i="13"/>
  <c r="AI553" i="13"/>
  <c r="AI554" i="13"/>
  <c r="AI555" i="13"/>
  <c r="AI556" i="13"/>
  <c r="AI557" i="13"/>
  <c r="AI558" i="13"/>
  <c r="AI559" i="13"/>
  <c r="AI560" i="13"/>
  <c r="AI561" i="13"/>
  <c r="AI562" i="13"/>
  <c r="AI563" i="13"/>
  <c r="AI564" i="13"/>
  <c r="AI565" i="13"/>
  <c r="AI566" i="13"/>
  <c r="AI567" i="13"/>
  <c r="AI568" i="13"/>
  <c r="AI569" i="13"/>
  <c r="AI570" i="13"/>
  <c r="AI571" i="13"/>
  <c r="AI572" i="13"/>
  <c r="AI573" i="13"/>
  <c r="AI574" i="13"/>
  <c r="AI575" i="13"/>
  <c r="AI576" i="13"/>
  <c r="AI577" i="13"/>
  <c r="AI578" i="13"/>
  <c r="AI579" i="13"/>
  <c r="AI580" i="13"/>
  <c r="AI581" i="13"/>
  <c r="AI582" i="13"/>
  <c r="AI583" i="13"/>
  <c r="AI584" i="13"/>
  <c r="AI585" i="13"/>
  <c r="AI586" i="13"/>
  <c r="AI587" i="13"/>
  <c r="AI588" i="13"/>
  <c r="AI589" i="13"/>
  <c r="AI590" i="13"/>
  <c r="AI591" i="13"/>
  <c r="AI592" i="13"/>
  <c r="AI593" i="13"/>
  <c r="AI594" i="13"/>
  <c r="AI595" i="13"/>
  <c r="AI596" i="13"/>
  <c r="AI597" i="13"/>
  <c r="AI598" i="13"/>
  <c r="AI599" i="13"/>
  <c r="AI600" i="13"/>
  <c r="AI601" i="13"/>
  <c r="AI602" i="13"/>
  <c r="AI603" i="13"/>
  <c r="AI604" i="13"/>
  <c r="AI605" i="13"/>
  <c r="AI606" i="13"/>
  <c r="AI607" i="13"/>
  <c r="AI608" i="13"/>
  <c r="AI609" i="13"/>
  <c r="AI610" i="13"/>
  <c r="AI611" i="13"/>
  <c r="AI612" i="13"/>
  <c r="AI613" i="13"/>
  <c r="AI614" i="13"/>
  <c r="AI615" i="13"/>
  <c r="AI616" i="13"/>
  <c r="AI617" i="13"/>
  <c r="AI618" i="13"/>
  <c r="AI619" i="13"/>
  <c r="AI620" i="13"/>
  <c r="AI621" i="13"/>
  <c r="AI622" i="13"/>
  <c r="AI623" i="13"/>
  <c r="AI624" i="13"/>
  <c r="AI625" i="13"/>
  <c r="AI626" i="13"/>
  <c r="AI627" i="13"/>
  <c r="AI628" i="13"/>
  <c r="AI629" i="13"/>
  <c r="AI630" i="13"/>
  <c r="AI631" i="13"/>
  <c r="AI632" i="13"/>
  <c r="AI633" i="13"/>
  <c r="AI634" i="13"/>
  <c r="AI635" i="13"/>
  <c r="AI636" i="13"/>
  <c r="AI637" i="13"/>
  <c r="AI638" i="13"/>
  <c r="AI639" i="13"/>
  <c r="AI640" i="13"/>
  <c r="AI641" i="13"/>
  <c r="AI642" i="13"/>
  <c r="AI643" i="13"/>
  <c r="AI644" i="13"/>
  <c r="AI645" i="13"/>
  <c r="AI646" i="13"/>
  <c r="AI647" i="13"/>
  <c r="AI648" i="13"/>
  <c r="AI649" i="13"/>
  <c r="AI650" i="13"/>
  <c r="AI651" i="13"/>
  <c r="AI652" i="13"/>
  <c r="AI653" i="13"/>
  <c r="AI654" i="13"/>
  <c r="AI655" i="13"/>
  <c r="AI656" i="13"/>
  <c r="AI657" i="13"/>
  <c r="AI658" i="13"/>
  <c r="AI659" i="13"/>
  <c r="AI660" i="13"/>
  <c r="AI661" i="13"/>
  <c r="AI662" i="13"/>
  <c r="AI663" i="13"/>
  <c r="AI664" i="13"/>
  <c r="AI665" i="13"/>
  <c r="AI666" i="13"/>
  <c r="AI667" i="13"/>
  <c r="AI668" i="13"/>
  <c r="AI669" i="13"/>
  <c r="AI670" i="13"/>
  <c r="AI671" i="13"/>
  <c r="AI672" i="13"/>
  <c r="AI673" i="13"/>
  <c r="AI674" i="13"/>
  <c r="AI675" i="13"/>
  <c r="AI676" i="13"/>
  <c r="AI677" i="13"/>
  <c r="AI678" i="13"/>
  <c r="AI679" i="13"/>
  <c r="AI680" i="13"/>
  <c r="AI681" i="13"/>
  <c r="AI682" i="13"/>
  <c r="AI683" i="13"/>
  <c r="AI684" i="13"/>
  <c r="AI685" i="13"/>
  <c r="AI686" i="13"/>
  <c r="AI687" i="13"/>
  <c r="AI688" i="13"/>
  <c r="AI689" i="13"/>
  <c r="AI690" i="13"/>
  <c r="AI691" i="13"/>
  <c r="AI692" i="13"/>
  <c r="AI693" i="13"/>
  <c r="AI694" i="13"/>
  <c r="AI695" i="13"/>
  <c r="AI696" i="13"/>
  <c r="AI697" i="13"/>
  <c r="AI698" i="13"/>
  <c r="AI699" i="13"/>
  <c r="AI700" i="13"/>
  <c r="AI701" i="13"/>
  <c r="AI702" i="13"/>
  <c r="AI703" i="13"/>
  <c r="AI704" i="13"/>
  <c r="AI705" i="13"/>
  <c r="AI706" i="13"/>
  <c r="AI707" i="13"/>
  <c r="AI708" i="13"/>
  <c r="AI709" i="13"/>
  <c r="AI710" i="13"/>
  <c r="AI711" i="13"/>
  <c r="AI712" i="13"/>
  <c r="AI713" i="13"/>
  <c r="AI714" i="13"/>
  <c r="AI715" i="13"/>
  <c r="AI716" i="13"/>
  <c r="AI717" i="13"/>
  <c r="AI718" i="13"/>
  <c r="AI719" i="13"/>
  <c r="AI720" i="13"/>
  <c r="AI721" i="13"/>
  <c r="AI722" i="13"/>
  <c r="AI723" i="13"/>
  <c r="AI724" i="13"/>
  <c r="AI725" i="13"/>
  <c r="AI726" i="13"/>
  <c r="AI727" i="13"/>
  <c r="AI728" i="13"/>
  <c r="AI729" i="13"/>
  <c r="AI730" i="13"/>
  <c r="AI731" i="13"/>
  <c r="AI732" i="13"/>
  <c r="AI733" i="13"/>
  <c r="AI734" i="13"/>
  <c r="AI735" i="13"/>
  <c r="AI736" i="13"/>
  <c r="AI737" i="13"/>
  <c r="AI738" i="13"/>
  <c r="AI739" i="13"/>
  <c r="AI740" i="13"/>
  <c r="AI741" i="13"/>
  <c r="AI742" i="13"/>
  <c r="AI743" i="13"/>
  <c r="AI744" i="13"/>
  <c r="AI745" i="13"/>
  <c r="AI746" i="13"/>
  <c r="AI747" i="13"/>
  <c r="AI748" i="13"/>
  <c r="AI749" i="13"/>
  <c r="AI750" i="13"/>
  <c r="AI751" i="13"/>
  <c r="AI752" i="13"/>
  <c r="AI753" i="13"/>
  <c r="AI754" i="13"/>
  <c r="AI755" i="13"/>
  <c r="AI756" i="13"/>
  <c r="AI757" i="13"/>
  <c r="AI758" i="13"/>
  <c r="AI759" i="13"/>
  <c r="AI760" i="13"/>
  <c r="AI761" i="13"/>
  <c r="AI762" i="13"/>
  <c r="AI763" i="13"/>
  <c r="AI764" i="13"/>
  <c r="AI765" i="13"/>
  <c r="AI766" i="13"/>
  <c r="AI767" i="13"/>
  <c r="AI768" i="13"/>
  <c r="AI769" i="13"/>
  <c r="AI770" i="13"/>
  <c r="AI771" i="13"/>
  <c r="AI772" i="13"/>
  <c r="AI773" i="13"/>
  <c r="AI774" i="13"/>
  <c r="AI775" i="13"/>
  <c r="AI776" i="13"/>
  <c r="AI777" i="13"/>
  <c r="AI778" i="13"/>
  <c r="AI779" i="13"/>
  <c r="AI780" i="13"/>
  <c r="AI781" i="13"/>
  <c r="AI782" i="13"/>
  <c r="AI783" i="13"/>
  <c r="AI784" i="13"/>
  <c r="AI785" i="13"/>
  <c r="AI786" i="13"/>
  <c r="AI787" i="13"/>
  <c r="AI788" i="13"/>
  <c r="AI789" i="13"/>
  <c r="AI790" i="13"/>
  <c r="AI791" i="13"/>
  <c r="AI792" i="13"/>
  <c r="AI793" i="13"/>
  <c r="AI794" i="13"/>
  <c r="AI795" i="13"/>
  <c r="AI796" i="13"/>
  <c r="AI797" i="13"/>
  <c r="AI798" i="13"/>
  <c r="AI799" i="13"/>
  <c r="AI800" i="13"/>
  <c r="AI801" i="13"/>
  <c r="AI802" i="13"/>
  <c r="AI803" i="13"/>
  <c r="AI804" i="13"/>
  <c r="AI805" i="13"/>
  <c r="AI806" i="13"/>
  <c r="AI807" i="13"/>
  <c r="AI808" i="13"/>
  <c r="AI809" i="13"/>
  <c r="AI810" i="13"/>
  <c r="AI811" i="13"/>
  <c r="AI812" i="13"/>
  <c r="AI813" i="13"/>
  <c r="AI814" i="13"/>
  <c r="AI815" i="13"/>
  <c r="AI816" i="13"/>
  <c r="AI817" i="13"/>
  <c r="AI818" i="13"/>
  <c r="AI819" i="13"/>
  <c r="AI820" i="13"/>
  <c r="AI821" i="13"/>
  <c r="AI822" i="13"/>
  <c r="AI823" i="13"/>
  <c r="AI824" i="13"/>
  <c r="AI825" i="13"/>
  <c r="AI826" i="13"/>
  <c r="AI827" i="13"/>
  <c r="AI828" i="13"/>
  <c r="AI829" i="13"/>
  <c r="AI830" i="13"/>
  <c r="AI831" i="13"/>
  <c r="AI832" i="13"/>
  <c r="AI833" i="13"/>
  <c r="AI834" i="13"/>
  <c r="AI835" i="13"/>
  <c r="AI836" i="13"/>
  <c r="AI837" i="13"/>
  <c r="AI838" i="13"/>
  <c r="AI839" i="13"/>
  <c r="AI840" i="13"/>
  <c r="AI841" i="13"/>
  <c r="AI842" i="13"/>
  <c r="AI843" i="13"/>
  <c r="AI844" i="13"/>
  <c r="AI845" i="13"/>
  <c r="AI846" i="13"/>
  <c r="AI847" i="13"/>
  <c r="AI848" i="13"/>
  <c r="AI849" i="13"/>
  <c r="AI850" i="13"/>
  <c r="AI851" i="13"/>
  <c r="AI852" i="13"/>
  <c r="AI853" i="13"/>
  <c r="AI854" i="13"/>
  <c r="AI855" i="13"/>
  <c r="AI856" i="13"/>
  <c r="AI857" i="13"/>
  <c r="AI858" i="13"/>
  <c r="AI859" i="13"/>
  <c r="AI860" i="13"/>
  <c r="AI861" i="13"/>
  <c r="AI862" i="13"/>
  <c r="AI863" i="13"/>
  <c r="AI864" i="13"/>
  <c r="AI865" i="13"/>
  <c r="AI866" i="13"/>
  <c r="AI867" i="13"/>
  <c r="AI868" i="13"/>
  <c r="AI869" i="13"/>
  <c r="AI870" i="13"/>
  <c r="AI871" i="13"/>
  <c r="AI872" i="13"/>
  <c r="AI873" i="13"/>
  <c r="AI874" i="13"/>
  <c r="AI875" i="13"/>
  <c r="AI876" i="13"/>
  <c r="AI877" i="13"/>
  <c r="AI878" i="13"/>
  <c r="AI879" i="13"/>
  <c r="AI880" i="13"/>
  <c r="AI881" i="13"/>
  <c r="AI882" i="13"/>
  <c r="AI883" i="13"/>
  <c r="AI884" i="13"/>
  <c r="AI885" i="13"/>
  <c r="AI886" i="13"/>
  <c r="AI887" i="13"/>
  <c r="AI888" i="13"/>
  <c r="AI889" i="13"/>
  <c r="AI890" i="13"/>
  <c r="AI891" i="13"/>
  <c r="AI892" i="13"/>
  <c r="AI893" i="13"/>
  <c r="AI894" i="13"/>
  <c r="AI895" i="13"/>
  <c r="AI896" i="13"/>
  <c r="AI897" i="13"/>
  <c r="AI898" i="13"/>
  <c r="AI899" i="13"/>
  <c r="AI900" i="13"/>
  <c r="AI901" i="13"/>
  <c r="AI902" i="13"/>
  <c r="AI903" i="13"/>
  <c r="AI904" i="13"/>
  <c r="AI905" i="13"/>
  <c r="AI906" i="13"/>
  <c r="AI907" i="13"/>
  <c r="AI908" i="13"/>
  <c r="AI909" i="13"/>
  <c r="AI910" i="13"/>
  <c r="AI911" i="13"/>
  <c r="AI912" i="13"/>
  <c r="AI913" i="13"/>
  <c r="AI914" i="13"/>
  <c r="AI915" i="13"/>
  <c r="AI916" i="13"/>
  <c r="AI917" i="13"/>
  <c r="AI918" i="13"/>
  <c r="AI919" i="13"/>
  <c r="AI920" i="13"/>
  <c r="AI921" i="13"/>
  <c r="AI922" i="13"/>
  <c r="AI923" i="13"/>
  <c r="AI924" i="13"/>
  <c r="AI925" i="13"/>
  <c r="AI926" i="13"/>
  <c r="AI927" i="13"/>
  <c r="AI928" i="13"/>
  <c r="AI929" i="13"/>
  <c r="AI930" i="13"/>
  <c r="AI931" i="13"/>
  <c r="AI932" i="13"/>
  <c r="AI933" i="13"/>
  <c r="AI934" i="13"/>
  <c r="AI935" i="13"/>
  <c r="AI936" i="13"/>
  <c r="AI937" i="13"/>
  <c r="AI938" i="13"/>
  <c r="AI939" i="13"/>
  <c r="AI940" i="13"/>
  <c r="AI941" i="13"/>
  <c r="AI942" i="13"/>
  <c r="AI943" i="13"/>
  <c r="AI944" i="13"/>
  <c r="AI945" i="13"/>
  <c r="AI946" i="13"/>
  <c r="AI947" i="13"/>
  <c r="AI948" i="13"/>
  <c r="AI949" i="13"/>
  <c r="AI950" i="13"/>
  <c r="AI951" i="13"/>
  <c r="AI952" i="13"/>
  <c r="AI953" i="13"/>
  <c r="AI954" i="13"/>
  <c r="AI955" i="13"/>
  <c r="AI956" i="13"/>
  <c r="AI957" i="13"/>
  <c r="AI958" i="13"/>
  <c r="AI959" i="13"/>
  <c r="AI960" i="13"/>
  <c r="AI961" i="13"/>
  <c r="AI962" i="13"/>
  <c r="AI963" i="13"/>
  <c r="AI964" i="13"/>
  <c r="AI965" i="13"/>
  <c r="AI966" i="13"/>
  <c r="AI967" i="13"/>
  <c r="AI968" i="13"/>
  <c r="AI969" i="13"/>
  <c r="AI970" i="13"/>
  <c r="AI971" i="13"/>
  <c r="AI972" i="13"/>
  <c r="AI973" i="13"/>
  <c r="AI974" i="13"/>
  <c r="AI975" i="13"/>
  <c r="AI976" i="13"/>
  <c r="AI977" i="13"/>
  <c r="AI978" i="13"/>
  <c r="AI979" i="13"/>
  <c r="AI980" i="13"/>
  <c r="AI981" i="13"/>
  <c r="AI982" i="13"/>
  <c r="AI983" i="13"/>
  <c r="AI984" i="13"/>
  <c r="AI985" i="13"/>
  <c r="AI986" i="13"/>
  <c r="AI987" i="13"/>
  <c r="AI988" i="13"/>
  <c r="AI989" i="13"/>
  <c r="AI990" i="13"/>
  <c r="AI991" i="13"/>
  <c r="AI992" i="13"/>
  <c r="AI993" i="13"/>
  <c r="AI994" i="13"/>
  <c r="AI995" i="13"/>
  <c r="AI996" i="13"/>
  <c r="AI997" i="13"/>
  <c r="AI998" i="13"/>
  <c r="AI999" i="13"/>
  <c r="AI1000" i="13"/>
  <c r="AJ305" i="13"/>
  <c r="AJ407" i="13"/>
  <c r="AJ408" i="13"/>
  <c r="AJ409" i="13"/>
  <c r="AJ410" i="13"/>
  <c r="AJ411" i="13"/>
  <c r="AJ412" i="13"/>
  <c r="AJ413" i="13"/>
  <c r="AJ414" i="13"/>
  <c r="AJ415" i="13"/>
  <c r="AJ416" i="13"/>
  <c r="AJ417" i="13"/>
  <c r="AJ418" i="13"/>
  <c r="AJ419" i="13"/>
  <c r="AJ420" i="13"/>
  <c r="AJ421" i="13"/>
  <c r="AJ422" i="13"/>
  <c r="AJ423" i="13"/>
  <c r="AJ424" i="13"/>
  <c r="AJ425" i="13"/>
  <c r="AJ426" i="13"/>
  <c r="AJ427" i="13"/>
  <c r="AJ428" i="13"/>
  <c r="AJ429" i="13"/>
  <c r="AJ430" i="13"/>
  <c r="AJ431" i="13"/>
  <c r="AJ432" i="13"/>
  <c r="AJ433" i="13"/>
  <c r="AJ434" i="13"/>
  <c r="AJ435" i="13"/>
  <c r="AJ436" i="13"/>
  <c r="AJ437" i="13"/>
  <c r="AJ438" i="13"/>
  <c r="AJ439" i="13"/>
  <c r="AJ440" i="13"/>
  <c r="AJ441" i="13"/>
  <c r="AJ442" i="13"/>
  <c r="AJ443" i="13"/>
  <c r="AJ444" i="13"/>
  <c r="AJ445" i="13"/>
  <c r="AJ446" i="13"/>
  <c r="AJ447" i="13"/>
  <c r="AJ448" i="13"/>
  <c r="AJ449" i="13"/>
  <c r="AJ450" i="13"/>
  <c r="AJ451" i="13"/>
  <c r="AJ452" i="13"/>
  <c r="AJ453" i="13"/>
  <c r="AJ454" i="13"/>
  <c r="AJ455" i="13"/>
  <c r="AJ456" i="13"/>
  <c r="AJ457" i="13"/>
  <c r="AJ458" i="13"/>
  <c r="AJ459" i="13"/>
  <c r="AJ460" i="13"/>
  <c r="AJ461" i="13"/>
  <c r="AJ462" i="13"/>
  <c r="AJ463" i="13"/>
  <c r="AJ464" i="13"/>
  <c r="AJ465" i="13"/>
  <c r="AJ466" i="13"/>
  <c r="AJ467" i="13"/>
  <c r="AJ468" i="13"/>
  <c r="AJ469" i="13"/>
  <c r="AJ470" i="13"/>
  <c r="AJ471" i="13"/>
  <c r="AJ472" i="13"/>
  <c r="AJ473" i="13"/>
  <c r="AJ474" i="13"/>
  <c r="AJ475" i="13"/>
  <c r="AJ476" i="13"/>
  <c r="AJ477" i="13"/>
  <c r="AJ478" i="13"/>
  <c r="AJ479" i="13"/>
  <c r="AJ480" i="13"/>
  <c r="AJ481" i="13"/>
  <c r="AJ482" i="13"/>
  <c r="AJ483" i="13"/>
  <c r="AJ484" i="13"/>
  <c r="AJ485" i="13"/>
  <c r="AJ486" i="13"/>
  <c r="AJ487" i="13"/>
  <c r="AJ488" i="13"/>
  <c r="AJ489" i="13"/>
  <c r="AJ490" i="13"/>
  <c r="AJ491" i="13"/>
  <c r="AJ492" i="13"/>
  <c r="AJ493" i="13"/>
  <c r="AJ494" i="13"/>
  <c r="AJ495" i="13"/>
  <c r="AJ496" i="13"/>
  <c r="AJ497" i="13"/>
  <c r="AJ498" i="13"/>
  <c r="AJ499" i="13"/>
  <c r="AJ500" i="13"/>
  <c r="AJ501" i="13"/>
  <c r="AJ502" i="13"/>
  <c r="AJ503" i="13"/>
  <c r="AJ504" i="13"/>
  <c r="AJ505" i="13"/>
  <c r="AJ506" i="13"/>
  <c r="AJ507" i="13"/>
  <c r="AJ508" i="13"/>
  <c r="AJ509" i="13"/>
  <c r="AJ510" i="13"/>
  <c r="AJ511" i="13"/>
  <c r="AJ512" i="13"/>
  <c r="AJ513" i="13"/>
  <c r="AJ514" i="13"/>
  <c r="AJ515" i="13"/>
  <c r="AJ516" i="13"/>
  <c r="AJ517" i="13"/>
  <c r="AJ518" i="13"/>
  <c r="AJ519" i="13"/>
  <c r="AJ520" i="13"/>
  <c r="AJ521" i="13"/>
  <c r="AJ522" i="13"/>
  <c r="AJ523" i="13"/>
  <c r="AJ524" i="13"/>
  <c r="AJ525" i="13"/>
  <c r="AJ526" i="13"/>
  <c r="AJ527" i="13"/>
  <c r="AJ528" i="13"/>
  <c r="AJ529" i="13"/>
  <c r="AJ530" i="13"/>
  <c r="AJ531" i="13"/>
  <c r="AJ532" i="13"/>
  <c r="AJ533" i="13"/>
  <c r="AJ534" i="13"/>
  <c r="AJ535" i="13"/>
  <c r="AJ536" i="13"/>
  <c r="AJ537" i="13"/>
  <c r="AJ538" i="13"/>
  <c r="AJ539" i="13"/>
  <c r="AJ540" i="13"/>
  <c r="AJ541" i="13"/>
  <c r="AJ542" i="13"/>
  <c r="AJ543" i="13"/>
  <c r="AJ544" i="13"/>
  <c r="AJ545" i="13"/>
  <c r="AJ546" i="13"/>
  <c r="AJ547" i="13"/>
  <c r="AJ548" i="13"/>
  <c r="AJ549" i="13"/>
  <c r="AJ550" i="13"/>
  <c r="AJ551" i="13"/>
  <c r="AJ552" i="13"/>
  <c r="AJ553" i="13"/>
  <c r="AJ554" i="13"/>
  <c r="AJ555" i="13"/>
  <c r="AJ556" i="13"/>
  <c r="AJ557" i="13"/>
  <c r="AJ558" i="13"/>
  <c r="AJ559" i="13"/>
  <c r="AJ560" i="13"/>
  <c r="AJ561" i="13"/>
  <c r="AJ562" i="13"/>
  <c r="AJ563" i="13"/>
  <c r="AJ564" i="13"/>
  <c r="AJ565" i="13"/>
  <c r="AJ566" i="13"/>
  <c r="AJ567" i="13"/>
  <c r="AJ568" i="13"/>
  <c r="AJ569" i="13"/>
  <c r="AJ570" i="13"/>
  <c r="AJ571" i="13"/>
  <c r="AJ572" i="13"/>
  <c r="AJ573" i="13"/>
  <c r="AJ574" i="13"/>
  <c r="AJ575" i="13"/>
  <c r="AJ576" i="13"/>
  <c r="AJ577" i="13"/>
  <c r="AJ578" i="13"/>
  <c r="AJ579" i="13"/>
  <c r="AJ580" i="13"/>
  <c r="AJ581" i="13"/>
  <c r="AJ582" i="13"/>
  <c r="AJ583" i="13"/>
  <c r="AJ584" i="13"/>
  <c r="AJ585" i="13"/>
  <c r="AJ586" i="13"/>
  <c r="AJ587" i="13"/>
  <c r="AJ588" i="13"/>
  <c r="AJ589" i="13"/>
  <c r="AJ590" i="13"/>
  <c r="AJ591" i="13"/>
  <c r="AJ592" i="13"/>
  <c r="AJ593" i="13"/>
  <c r="AJ594" i="13"/>
  <c r="AJ595" i="13"/>
  <c r="AJ596" i="13"/>
  <c r="AJ597" i="13"/>
  <c r="AJ598" i="13"/>
  <c r="AJ599" i="13"/>
  <c r="AJ600" i="13"/>
  <c r="AJ601" i="13"/>
  <c r="AJ602" i="13"/>
  <c r="AJ603" i="13"/>
  <c r="AJ604" i="13"/>
  <c r="AJ605" i="13"/>
  <c r="AJ606" i="13"/>
  <c r="AJ607" i="13"/>
  <c r="AJ608" i="13"/>
  <c r="AJ609" i="13"/>
  <c r="AJ610" i="13"/>
  <c r="AJ611" i="13"/>
  <c r="AJ612" i="13"/>
  <c r="AJ613" i="13"/>
  <c r="AJ614" i="13"/>
  <c r="AJ615" i="13"/>
  <c r="AJ616" i="13"/>
  <c r="AJ617" i="13"/>
  <c r="AJ618" i="13"/>
  <c r="AJ619" i="13"/>
  <c r="AJ620" i="13"/>
  <c r="AJ621" i="13"/>
  <c r="AJ622" i="13"/>
  <c r="AJ623" i="13"/>
  <c r="AJ624" i="13"/>
  <c r="AJ625" i="13"/>
  <c r="AJ626" i="13"/>
  <c r="AJ627" i="13"/>
  <c r="AJ628" i="13"/>
  <c r="AJ629" i="13"/>
  <c r="AJ630" i="13"/>
  <c r="AJ631" i="13"/>
  <c r="AJ632" i="13"/>
  <c r="AJ633" i="13"/>
  <c r="AJ634" i="13"/>
  <c r="AJ635" i="13"/>
  <c r="AJ636" i="13"/>
  <c r="AJ637" i="13"/>
  <c r="AJ638" i="13"/>
  <c r="AJ639" i="13"/>
  <c r="AJ640" i="13"/>
  <c r="AJ641" i="13"/>
  <c r="AJ642" i="13"/>
  <c r="AJ643" i="13"/>
  <c r="AJ644" i="13"/>
  <c r="AJ645" i="13"/>
  <c r="AJ646" i="13"/>
  <c r="AJ647" i="13"/>
  <c r="AJ648" i="13"/>
  <c r="AJ649" i="13"/>
  <c r="AJ650" i="13"/>
  <c r="AJ651" i="13"/>
  <c r="AJ652" i="13"/>
  <c r="AJ653" i="13"/>
  <c r="AJ654" i="13"/>
  <c r="AJ655" i="13"/>
  <c r="AJ656" i="13"/>
  <c r="AJ657" i="13"/>
  <c r="AJ658" i="13"/>
  <c r="AJ659" i="13"/>
  <c r="AJ660" i="13"/>
  <c r="AJ661" i="13"/>
  <c r="AJ662" i="13"/>
  <c r="AJ663" i="13"/>
  <c r="AJ664" i="13"/>
  <c r="AJ665" i="13"/>
  <c r="AJ666" i="13"/>
  <c r="AJ667" i="13"/>
  <c r="AJ668" i="13"/>
  <c r="AJ669" i="13"/>
  <c r="AJ670" i="13"/>
  <c r="AJ671" i="13"/>
  <c r="AJ672" i="13"/>
  <c r="AJ673" i="13"/>
  <c r="AJ674" i="13"/>
  <c r="AJ675" i="13"/>
  <c r="AJ676" i="13"/>
  <c r="AJ677" i="13"/>
  <c r="AJ678" i="13"/>
  <c r="AJ679" i="13"/>
  <c r="AJ680" i="13"/>
  <c r="AJ681" i="13"/>
  <c r="AJ682" i="13"/>
  <c r="AJ683" i="13"/>
  <c r="AJ684" i="13"/>
  <c r="AJ685" i="13"/>
  <c r="AJ686" i="13"/>
  <c r="AJ687" i="13"/>
  <c r="AJ688" i="13"/>
  <c r="AJ689" i="13"/>
  <c r="AJ690" i="13"/>
  <c r="AJ691" i="13"/>
  <c r="AJ692" i="13"/>
  <c r="AJ693" i="13"/>
  <c r="AJ694" i="13"/>
  <c r="AJ695" i="13"/>
  <c r="AJ696" i="13"/>
  <c r="AJ697" i="13"/>
  <c r="AJ698" i="13"/>
  <c r="AJ699" i="13"/>
  <c r="AJ700" i="13"/>
  <c r="AJ701" i="13"/>
  <c r="AJ702" i="13"/>
  <c r="AJ703" i="13"/>
  <c r="AJ704" i="13"/>
  <c r="AJ705" i="13"/>
  <c r="AJ706" i="13"/>
  <c r="AJ707" i="13"/>
  <c r="AJ708" i="13"/>
  <c r="AJ709" i="13"/>
  <c r="AJ710" i="13"/>
  <c r="AJ711" i="13"/>
  <c r="AJ712" i="13"/>
  <c r="AJ713" i="13"/>
  <c r="AJ714" i="13"/>
  <c r="AJ715" i="13"/>
  <c r="AJ716" i="13"/>
  <c r="AJ717" i="13"/>
  <c r="AJ718" i="13"/>
  <c r="AJ719" i="13"/>
  <c r="AJ720" i="13"/>
  <c r="AJ721" i="13"/>
  <c r="AJ722" i="13"/>
  <c r="AJ723" i="13"/>
  <c r="AJ724" i="13"/>
  <c r="AJ725" i="13"/>
  <c r="AJ726" i="13"/>
  <c r="AJ727" i="13"/>
  <c r="AJ728" i="13"/>
  <c r="AJ729" i="13"/>
  <c r="AJ730" i="13"/>
  <c r="AJ731" i="13"/>
  <c r="AJ732" i="13"/>
  <c r="AJ733" i="13"/>
  <c r="AJ734" i="13"/>
  <c r="AJ735" i="13"/>
  <c r="AJ736" i="13"/>
  <c r="AJ737" i="13"/>
  <c r="AJ738" i="13"/>
  <c r="AJ739" i="13"/>
  <c r="AJ740" i="13"/>
  <c r="AJ741" i="13"/>
  <c r="AJ742" i="13"/>
  <c r="AJ743" i="13"/>
  <c r="AJ744" i="13"/>
  <c r="AJ745" i="13"/>
  <c r="AJ746" i="13"/>
  <c r="AJ747" i="13"/>
  <c r="AJ748" i="13"/>
  <c r="AJ749" i="13"/>
  <c r="AJ750" i="13"/>
  <c r="AJ751" i="13"/>
  <c r="AJ752" i="13"/>
  <c r="AJ753" i="13"/>
  <c r="AJ754" i="13"/>
  <c r="AJ755" i="13"/>
  <c r="AJ756" i="13"/>
  <c r="AJ757" i="13"/>
  <c r="AJ758" i="13"/>
  <c r="AJ759" i="13"/>
  <c r="AJ760" i="13"/>
  <c r="AJ761" i="13"/>
  <c r="AJ762" i="13"/>
  <c r="AJ763" i="13"/>
  <c r="AJ764" i="13"/>
  <c r="AJ765" i="13"/>
  <c r="AJ766" i="13"/>
  <c r="AJ767" i="13"/>
  <c r="AJ768" i="13"/>
  <c r="AJ769" i="13"/>
  <c r="AJ770" i="13"/>
  <c r="AJ771" i="13"/>
  <c r="AJ772" i="13"/>
  <c r="AJ773" i="13"/>
  <c r="AJ774" i="13"/>
  <c r="AJ775" i="13"/>
  <c r="AJ776" i="13"/>
  <c r="AJ777" i="13"/>
  <c r="AJ778" i="13"/>
  <c r="AJ779" i="13"/>
  <c r="AJ780" i="13"/>
  <c r="AJ781" i="13"/>
  <c r="AJ782" i="13"/>
  <c r="AJ783" i="13"/>
  <c r="AJ784" i="13"/>
  <c r="AJ785" i="13"/>
  <c r="AJ786" i="13"/>
  <c r="AJ787" i="13"/>
  <c r="AJ788" i="13"/>
  <c r="AJ789" i="13"/>
  <c r="AJ790" i="13"/>
  <c r="AJ791" i="13"/>
  <c r="AJ792" i="13"/>
  <c r="AJ793" i="13"/>
  <c r="AJ794" i="13"/>
  <c r="AJ795" i="13"/>
  <c r="AJ796" i="13"/>
  <c r="AJ797" i="13"/>
  <c r="AJ798" i="13"/>
  <c r="AJ799" i="13"/>
  <c r="AJ800" i="13"/>
  <c r="AJ801" i="13"/>
  <c r="AJ802" i="13"/>
  <c r="AJ803" i="13"/>
  <c r="AJ804" i="13"/>
  <c r="AJ805" i="13"/>
  <c r="AJ806" i="13"/>
  <c r="AJ807" i="13"/>
  <c r="AJ808" i="13"/>
  <c r="AJ809" i="13"/>
  <c r="AJ810" i="13"/>
  <c r="AJ811" i="13"/>
  <c r="AJ812" i="13"/>
  <c r="AJ813" i="13"/>
  <c r="AJ814" i="13"/>
  <c r="AJ815" i="13"/>
  <c r="AJ816" i="13"/>
  <c r="AJ817" i="13"/>
  <c r="AJ818" i="13"/>
  <c r="AJ819" i="13"/>
  <c r="AJ820" i="13"/>
  <c r="AJ821" i="13"/>
  <c r="AJ822" i="13"/>
  <c r="AJ823" i="13"/>
  <c r="AJ824" i="13"/>
  <c r="AJ825" i="13"/>
  <c r="AJ826" i="13"/>
  <c r="AJ827" i="13"/>
  <c r="AJ828" i="13"/>
  <c r="AJ829" i="13"/>
  <c r="AJ830" i="13"/>
  <c r="AJ831" i="13"/>
  <c r="AJ832" i="13"/>
  <c r="AJ833" i="13"/>
  <c r="AJ834" i="13"/>
  <c r="AJ835" i="13"/>
  <c r="AJ836" i="13"/>
  <c r="AJ837" i="13"/>
  <c r="AJ838" i="13"/>
  <c r="AJ839" i="13"/>
  <c r="AJ840" i="13"/>
  <c r="AJ841" i="13"/>
  <c r="AJ842" i="13"/>
  <c r="AJ843" i="13"/>
  <c r="AJ844" i="13"/>
  <c r="AJ845" i="13"/>
  <c r="AJ846" i="13"/>
  <c r="AJ847" i="13"/>
  <c r="AJ848" i="13"/>
  <c r="AJ849" i="13"/>
  <c r="AJ850" i="13"/>
  <c r="AJ851" i="13"/>
  <c r="AJ852" i="13"/>
  <c r="AJ853" i="13"/>
  <c r="AJ854" i="13"/>
  <c r="AJ855" i="13"/>
  <c r="AJ856" i="13"/>
  <c r="AJ857" i="13"/>
  <c r="AJ858" i="13"/>
  <c r="AJ859" i="13"/>
  <c r="AJ860" i="13"/>
  <c r="AJ861" i="13"/>
  <c r="AJ862" i="13"/>
  <c r="AJ863" i="13"/>
  <c r="AJ864" i="13"/>
  <c r="AJ865" i="13"/>
  <c r="AJ866" i="13"/>
  <c r="AJ867" i="13"/>
  <c r="AJ868" i="13"/>
  <c r="AJ869" i="13"/>
  <c r="AJ870" i="13"/>
  <c r="AJ871" i="13"/>
  <c r="AJ872" i="13"/>
  <c r="AJ873" i="13"/>
  <c r="AJ874" i="13"/>
  <c r="AJ875" i="13"/>
  <c r="AJ876" i="13"/>
  <c r="AJ877" i="13"/>
  <c r="AJ878" i="13"/>
  <c r="AJ879" i="13"/>
  <c r="AJ880" i="13"/>
  <c r="AJ881" i="13"/>
  <c r="AJ882" i="13"/>
  <c r="AJ883" i="13"/>
  <c r="AJ884" i="13"/>
  <c r="AJ885" i="13"/>
  <c r="AJ886" i="13"/>
  <c r="AJ887" i="13"/>
  <c r="AJ888" i="13"/>
  <c r="AJ889" i="13"/>
  <c r="AJ890" i="13"/>
  <c r="AJ891" i="13"/>
  <c r="AJ892" i="13"/>
  <c r="AJ893" i="13"/>
  <c r="AJ894" i="13"/>
  <c r="AJ895" i="13"/>
  <c r="AJ896" i="13"/>
  <c r="AJ897" i="13"/>
  <c r="AJ898" i="13"/>
  <c r="AJ899" i="13"/>
  <c r="AJ900" i="13"/>
  <c r="AJ901" i="13"/>
  <c r="AJ902" i="13"/>
  <c r="AJ903" i="13"/>
  <c r="AJ904" i="13"/>
  <c r="AJ905" i="13"/>
  <c r="AJ906" i="13"/>
  <c r="AJ907" i="13"/>
  <c r="AJ908" i="13"/>
  <c r="AJ909" i="13"/>
  <c r="AJ910" i="13"/>
  <c r="AJ911" i="13"/>
  <c r="AJ912" i="13"/>
  <c r="AJ913" i="13"/>
  <c r="AJ914" i="13"/>
  <c r="AJ915" i="13"/>
  <c r="AJ916" i="13"/>
  <c r="AJ917" i="13"/>
  <c r="AJ918" i="13"/>
  <c r="AJ919" i="13"/>
  <c r="AJ920" i="13"/>
  <c r="AJ921" i="13"/>
  <c r="AJ922" i="13"/>
  <c r="AJ923" i="13"/>
  <c r="AJ924" i="13"/>
  <c r="AJ925" i="13"/>
  <c r="AJ926" i="13"/>
  <c r="AJ927" i="13"/>
  <c r="AJ928" i="13"/>
  <c r="AJ929" i="13"/>
  <c r="AJ930" i="13"/>
  <c r="AJ931" i="13"/>
  <c r="AJ932" i="13"/>
  <c r="AJ933" i="13"/>
  <c r="AJ934" i="13"/>
  <c r="AJ935" i="13"/>
  <c r="AJ936" i="13"/>
  <c r="AJ937" i="13"/>
  <c r="AJ938" i="13"/>
  <c r="AJ939" i="13"/>
  <c r="AJ940" i="13"/>
  <c r="AJ941" i="13"/>
  <c r="AJ942" i="13"/>
  <c r="AJ943" i="13"/>
  <c r="AJ944" i="13"/>
  <c r="AJ945" i="13"/>
  <c r="AJ946" i="13"/>
  <c r="AJ947" i="13"/>
  <c r="AJ948" i="13"/>
  <c r="AJ949" i="13"/>
  <c r="AJ950" i="13"/>
  <c r="AJ951" i="13"/>
  <c r="AJ952" i="13"/>
  <c r="AJ953" i="13"/>
  <c r="AJ954" i="13"/>
  <c r="AJ955" i="13"/>
  <c r="AJ956" i="13"/>
  <c r="AJ957" i="13"/>
  <c r="AJ958" i="13"/>
  <c r="AJ959" i="13"/>
  <c r="AJ960" i="13"/>
  <c r="AJ961" i="13"/>
  <c r="AJ962" i="13"/>
  <c r="AJ963" i="13"/>
  <c r="AJ964" i="13"/>
  <c r="AJ965" i="13"/>
  <c r="AJ966" i="13"/>
  <c r="AJ967" i="13"/>
  <c r="AJ968" i="13"/>
  <c r="AJ969" i="13"/>
  <c r="AJ970" i="13"/>
  <c r="AJ971" i="13"/>
  <c r="AJ972" i="13"/>
  <c r="AJ973" i="13"/>
  <c r="AJ974" i="13"/>
  <c r="AJ975" i="13"/>
  <c r="AJ976" i="13"/>
  <c r="AJ977" i="13"/>
  <c r="AJ978" i="13"/>
  <c r="AJ979" i="13"/>
  <c r="AJ980" i="13"/>
  <c r="AJ981" i="13"/>
  <c r="AJ982" i="13"/>
  <c r="AJ983" i="13"/>
  <c r="AJ984" i="13"/>
  <c r="AJ985" i="13"/>
  <c r="AJ986" i="13"/>
  <c r="AJ987" i="13"/>
  <c r="AJ988" i="13"/>
  <c r="AJ989" i="13"/>
  <c r="AJ990" i="13"/>
  <c r="AJ991" i="13"/>
  <c r="AJ992" i="13"/>
  <c r="AJ993" i="13"/>
  <c r="AJ994" i="13"/>
  <c r="AJ995" i="13"/>
  <c r="AJ996" i="13"/>
  <c r="AJ997" i="13"/>
  <c r="AJ998" i="13"/>
  <c r="AJ999" i="13"/>
  <c r="AJ1000" i="13"/>
  <c r="AK301" i="13"/>
  <c r="AK302" i="13"/>
  <c r="AK303" i="13"/>
  <c r="AK304" i="13"/>
  <c r="AK305" i="13"/>
  <c r="AK306" i="13"/>
  <c r="AK307" i="13"/>
  <c r="AK308" i="13"/>
  <c r="AK309" i="13"/>
  <c r="AK310" i="13"/>
  <c r="AK311" i="13"/>
  <c r="AK312" i="13"/>
  <c r="AK313" i="13"/>
  <c r="AK314" i="13"/>
  <c r="AK315" i="13"/>
  <c r="AK316" i="13"/>
  <c r="AK317" i="13"/>
  <c r="AK318" i="13"/>
  <c r="AK319" i="13"/>
  <c r="AK320" i="13"/>
  <c r="AK321" i="13"/>
  <c r="AK322" i="13"/>
  <c r="AK323" i="13"/>
  <c r="AK324" i="13"/>
  <c r="AK325" i="13"/>
  <c r="AK326" i="13"/>
  <c r="AK327" i="13"/>
  <c r="AK328" i="13"/>
  <c r="AK329" i="13"/>
  <c r="AK330" i="13"/>
  <c r="AK331" i="13"/>
  <c r="AK332" i="13"/>
  <c r="AK333" i="13"/>
  <c r="AK334" i="13"/>
  <c r="AK335" i="13"/>
  <c r="AK336" i="13"/>
  <c r="AK337" i="13"/>
  <c r="AK338" i="13"/>
  <c r="AK339" i="13"/>
  <c r="AK340" i="13"/>
  <c r="AK341" i="13"/>
  <c r="AK342" i="13"/>
  <c r="AK343" i="13"/>
  <c r="AK344" i="13"/>
  <c r="AK345" i="13"/>
  <c r="AK346" i="13"/>
  <c r="AK347" i="13"/>
  <c r="AK348" i="13"/>
  <c r="AK349" i="13"/>
  <c r="AK350" i="13"/>
  <c r="AK351" i="13"/>
  <c r="AK352" i="13"/>
  <c r="AK353" i="13"/>
  <c r="AK354" i="13"/>
  <c r="AK355" i="13"/>
  <c r="AK356" i="13"/>
  <c r="AK357" i="13"/>
  <c r="AK358" i="13"/>
  <c r="AK359" i="13"/>
  <c r="AK360" i="13"/>
  <c r="AK361" i="13"/>
  <c r="AK362" i="13"/>
  <c r="AK363" i="13"/>
  <c r="AK364" i="13"/>
  <c r="AK365" i="13"/>
  <c r="AK366" i="13"/>
  <c r="AK367" i="13"/>
  <c r="AK368" i="13"/>
  <c r="AK369" i="13"/>
  <c r="AK370" i="13"/>
  <c r="AK371" i="13"/>
  <c r="AK372" i="13"/>
  <c r="AK373" i="13"/>
  <c r="AK374" i="13"/>
  <c r="AK375" i="13"/>
  <c r="AK376" i="13"/>
  <c r="AK377" i="13"/>
  <c r="AK378" i="13"/>
  <c r="AK379" i="13"/>
  <c r="AK380" i="13"/>
  <c r="AK381" i="13"/>
  <c r="AK382" i="13"/>
  <c r="AK383" i="13"/>
  <c r="AK384" i="13"/>
  <c r="AK385" i="13"/>
  <c r="AK386" i="13"/>
  <c r="AK387" i="13"/>
  <c r="AK388" i="13"/>
  <c r="AK389" i="13"/>
  <c r="AK390" i="13"/>
  <c r="AK391" i="13"/>
  <c r="AK392" i="13"/>
  <c r="AK393" i="13"/>
  <c r="AK394" i="13"/>
  <c r="AK395" i="13"/>
  <c r="AK396" i="13"/>
  <c r="AK397" i="13"/>
  <c r="AK398" i="13"/>
  <c r="AK399" i="13"/>
  <c r="AK400" i="13"/>
  <c r="AK401" i="13"/>
  <c r="AK402" i="13"/>
  <c r="AK403" i="13"/>
  <c r="AK404" i="13"/>
  <c r="AK405" i="13"/>
  <c r="AK406" i="13"/>
  <c r="AK407" i="13"/>
  <c r="AK408" i="13"/>
  <c r="AK409" i="13"/>
  <c r="AK410" i="13"/>
  <c r="AK411" i="13"/>
  <c r="AK412" i="13"/>
  <c r="AK413" i="13"/>
  <c r="AK414" i="13"/>
  <c r="AK415" i="13"/>
  <c r="AK416" i="13"/>
  <c r="AK417" i="13"/>
  <c r="AK418" i="13"/>
  <c r="AK419" i="13"/>
  <c r="AK420" i="13"/>
  <c r="AK421" i="13"/>
  <c r="AK422" i="13"/>
  <c r="AK423" i="13"/>
  <c r="AK424" i="13"/>
  <c r="AK425" i="13"/>
  <c r="AK426" i="13"/>
  <c r="AK427" i="13"/>
  <c r="AK428" i="13"/>
  <c r="AK429" i="13"/>
  <c r="AK430" i="13"/>
  <c r="AK431" i="13"/>
  <c r="AK432" i="13"/>
  <c r="AK433" i="13"/>
  <c r="AK434" i="13"/>
  <c r="AK435" i="13"/>
  <c r="AK436" i="13"/>
  <c r="AK437" i="13"/>
  <c r="AK438" i="13"/>
  <c r="AK439" i="13"/>
  <c r="AK440" i="13"/>
  <c r="AK441" i="13"/>
  <c r="AK442" i="13"/>
  <c r="AK443" i="13"/>
  <c r="AK444" i="13"/>
  <c r="AK445" i="13"/>
  <c r="AK446" i="13"/>
  <c r="AK447" i="13"/>
  <c r="AK448" i="13"/>
  <c r="AK449" i="13"/>
  <c r="AK450" i="13"/>
  <c r="AK451" i="13"/>
  <c r="AK452" i="13"/>
  <c r="AK453" i="13"/>
  <c r="AK454" i="13"/>
  <c r="AK455" i="13"/>
  <c r="AK456" i="13"/>
  <c r="AK457" i="13"/>
  <c r="AK458" i="13"/>
  <c r="AK459" i="13"/>
  <c r="AK460" i="13"/>
  <c r="AK461" i="13"/>
  <c r="AK462" i="13"/>
  <c r="AK463" i="13"/>
  <c r="AK464" i="13"/>
  <c r="AK465" i="13"/>
  <c r="AK466" i="13"/>
  <c r="AK467" i="13"/>
  <c r="AK468" i="13"/>
  <c r="AK469" i="13"/>
  <c r="AK470" i="13"/>
  <c r="AK471" i="13"/>
  <c r="AK472" i="13"/>
  <c r="AK473" i="13"/>
  <c r="AK474" i="13"/>
  <c r="AK475" i="13"/>
  <c r="AK476" i="13"/>
  <c r="AK477" i="13"/>
  <c r="AK478" i="13"/>
  <c r="AK479" i="13"/>
  <c r="AK480" i="13"/>
  <c r="AK481" i="13"/>
  <c r="AK482" i="13"/>
  <c r="AK483" i="13"/>
  <c r="AK484" i="13"/>
  <c r="AK485" i="13"/>
  <c r="AK486" i="13"/>
  <c r="AK487" i="13"/>
  <c r="AK488" i="13"/>
  <c r="AK489" i="13"/>
  <c r="AK490" i="13"/>
  <c r="AK491" i="13"/>
  <c r="AK492" i="13"/>
  <c r="AK493" i="13"/>
  <c r="AK494" i="13"/>
  <c r="AK495" i="13"/>
  <c r="AK496" i="13"/>
  <c r="AK497" i="13"/>
  <c r="AK498" i="13"/>
  <c r="AK499" i="13"/>
  <c r="AK500" i="13"/>
  <c r="AK501" i="13"/>
  <c r="AK502" i="13"/>
  <c r="AK503" i="13"/>
  <c r="AK504" i="13"/>
  <c r="AK505" i="13"/>
  <c r="AK506" i="13"/>
  <c r="AK507" i="13"/>
  <c r="AK508" i="13"/>
  <c r="AK509" i="13"/>
  <c r="AK510" i="13"/>
  <c r="AK511" i="13"/>
  <c r="AK512" i="13"/>
  <c r="AK513" i="13"/>
  <c r="AK514" i="13"/>
  <c r="AK515" i="13"/>
  <c r="AK516" i="13"/>
  <c r="AK517" i="13"/>
  <c r="AK518" i="13"/>
  <c r="AK519" i="13"/>
  <c r="AK520" i="13"/>
  <c r="AK521" i="13"/>
  <c r="AK522" i="13"/>
  <c r="AK523" i="13"/>
  <c r="AK524" i="13"/>
  <c r="AK525" i="13"/>
  <c r="AK526" i="13"/>
  <c r="AK527" i="13"/>
  <c r="AK528" i="13"/>
  <c r="AK529" i="13"/>
  <c r="AK530" i="13"/>
  <c r="AK531" i="13"/>
  <c r="AK532" i="13"/>
  <c r="AK533" i="13"/>
  <c r="AK534" i="13"/>
  <c r="AK535" i="13"/>
  <c r="AK536" i="13"/>
  <c r="AK537" i="13"/>
  <c r="AK538" i="13"/>
  <c r="AK539" i="13"/>
  <c r="AK540" i="13"/>
  <c r="AK541" i="13"/>
  <c r="AK542" i="13"/>
  <c r="AK543" i="13"/>
  <c r="AK544" i="13"/>
  <c r="AK545" i="13"/>
  <c r="AK546" i="13"/>
  <c r="AK547" i="13"/>
  <c r="AK548" i="13"/>
  <c r="AK549" i="13"/>
  <c r="AK550" i="13"/>
  <c r="AK551" i="13"/>
  <c r="AK552" i="13"/>
  <c r="AK553" i="13"/>
  <c r="AK554" i="13"/>
  <c r="AK555" i="13"/>
  <c r="AK556" i="13"/>
  <c r="AK557" i="13"/>
  <c r="AK558" i="13"/>
  <c r="AK559" i="13"/>
  <c r="AK560" i="13"/>
  <c r="AK561" i="13"/>
  <c r="AK562" i="13"/>
  <c r="AK563" i="13"/>
  <c r="AK564" i="13"/>
  <c r="AK565" i="13"/>
  <c r="AK566" i="13"/>
  <c r="AK567" i="13"/>
  <c r="AK568" i="13"/>
  <c r="AK569" i="13"/>
  <c r="AK570" i="13"/>
  <c r="AK571" i="13"/>
  <c r="AK572" i="13"/>
  <c r="AK573" i="13"/>
  <c r="AK574" i="13"/>
  <c r="AK575" i="13"/>
  <c r="AK576" i="13"/>
  <c r="AK577" i="13"/>
  <c r="AK578" i="13"/>
  <c r="AK579" i="13"/>
  <c r="AK580" i="13"/>
  <c r="AK581" i="13"/>
  <c r="AK582" i="13"/>
  <c r="AK583" i="13"/>
  <c r="AK584" i="13"/>
  <c r="AK585" i="13"/>
  <c r="AK586" i="13"/>
  <c r="AK587" i="13"/>
  <c r="AK588" i="13"/>
  <c r="AK589" i="13"/>
  <c r="AK590" i="13"/>
  <c r="AK591" i="13"/>
  <c r="AK592" i="13"/>
  <c r="AK593" i="13"/>
  <c r="AK594" i="13"/>
  <c r="AK595" i="13"/>
  <c r="AK596" i="13"/>
  <c r="AK597" i="13"/>
  <c r="AK598" i="13"/>
  <c r="AK599" i="13"/>
  <c r="AK600" i="13"/>
  <c r="AK601" i="13"/>
  <c r="AK602" i="13"/>
  <c r="AK603" i="13"/>
  <c r="AK604" i="13"/>
  <c r="AK605" i="13"/>
  <c r="AK606" i="13"/>
  <c r="AK607" i="13"/>
  <c r="AK608" i="13"/>
  <c r="AK609" i="13"/>
  <c r="AK610" i="13"/>
  <c r="AK611" i="13"/>
  <c r="AK612" i="13"/>
  <c r="AK613" i="13"/>
  <c r="AK614" i="13"/>
  <c r="AK615" i="13"/>
  <c r="AK616" i="13"/>
  <c r="AK617" i="13"/>
  <c r="AK618" i="13"/>
  <c r="AK619" i="13"/>
  <c r="AK620" i="13"/>
  <c r="AK621" i="13"/>
  <c r="AK622" i="13"/>
  <c r="AK623" i="13"/>
  <c r="AK624" i="13"/>
  <c r="AK625" i="13"/>
  <c r="AK626" i="13"/>
  <c r="AK627" i="13"/>
  <c r="AK628" i="13"/>
  <c r="AK629" i="13"/>
  <c r="AK630" i="13"/>
  <c r="AK631" i="13"/>
  <c r="AK632" i="13"/>
  <c r="AK633" i="13"/>
  <c r="AK634" i="13"/>
  <c r="AK635" i="13"/>
  <c r="AK636" i="13"/>
  <c r="AK637" i="13"/>
  <c r="AK638" i="13"/>
  <c r="AK639" i="13"/>
  <c r="AK640" i="13"/>
  <c r="AK641" i="13"/>
  <c r="AK642" i="13"/>
  <c r="AK643" i="13"/>
  <c r="AK644" i="13"/>
  <c r="AK645" i="13"/>
  <c r="AK646" i="13"/>
  <c r="AK647" i="13"/>
  <c r="AK648" i="13"/>
  <c r="AK649" i="13"/>
  <c r="AK650" i="13"/>
  <c r="AK651" i="13"/>
  <c r="AK652" i="13"/>
  <c r="AK653" i="13"/>
  <c r="AK654" i="13"/>
  <c r="AK655" i="13"/>
  <c r="AK656" i="13"/>
  <c r="AK657" i="13"/>
  <c r="AK658" i="13"/>
  <c r="AK659" i="13"/>
  <c r="AK660" i="13"/>
  <c r="AK661" i="13"/>
  <c r="AK662" i="13"/>
  <c r="AK663" i="13"/>
  <c r="AK664" i="13"/>
  <c r="AK665" i="13"/>
  <c r="AK666" i="13"/>
  <c r="AK667" i="13"/>
  <c r="AK668" i="13"/>
  <c r="AK669" i="13"/>
  <c r="AK670" i="13"/>
  <c r="AK671" i="13"/>
  <c r="AK672" i="13"/>
  <c r="AK673" i="13"/>
  <c r="AK674" i="13"/>
  <c r="AK675" i="13"/>
  <c r="AK676" i="13"/>
  <c r="AK677" i="13"/>
  <c r="AK678" i="13"/>
  <c r="AK679" i="13"/>
  <c r="AK680" i="13"/>
  <c r="AK681" i="13"/>
  <c r="AK682" i="13"/>
  <c r="AK683" i="13"/>
  <c r="AK684" i="13"/>
  <c r="AK685" i="13"/>
  <c r="AK686" i="13"/>
  <c r="AK687" i="13"/>
  <c r="AK688" i="13"/>
  <c r="AK689" i="13"/>
  <c r="AK690" i="13"/>
  <c r="AK691" i="13"/>
  <c r="AK692" i="13"/>
  <c r="AK693" i="13"/>
  <c r="AK694" i="13"/>
  <c r="AK695" i="13"/>
  <c r="AK696" i="13"/>
  <c r="AK697" i="13"/>
  <c r="AK698" i="13"/>
  <c r="AK699" i="13"/>
  <c r="AK700" i="13"/>
  <c r="AK701" i="13"/>
  <c r="AK702" i="13"/>
  <c r="AK703" i="13"/>
  <c r="AK704" i="13"/>
  <c r="AK705" i="13"/>
  <c r="AK706" i="13"/>
  <c r="AK707" i="13"/>
  <c r="AK708" i="13"/>
  <c r="AK709" i="13"/>
  <c r="AK710" i="13"/>
  <c r="AK711" i="13"/>
  <c r="AK712" i="13"/>
  <c r="AK713" i="13"/>
  <c r="AK714" i="13"/>
  <c r="AK715" i="13"/>
  <c r="AK716" i="13"/>
  <c r="AK717" i="13"/>
  <c r="AK718" i="13"/>
  <c r="AK719" i="13"/>
  <c r="AK720" i="13"/>
  <c r="AK721" i="13"/>
  <c r="AK722" i="13"/>
  <c r="AK723" i="13"/>
  <c r="AK724" i="13"/>
  <c r="AK725" i="13"/>
  <c r="AK726" i="13"/>
  <c r="AK727" i="13"/>
  <c r="AK728" i="13"/>
  <c r="AK729" i="13"/>
  <c r="AK730" i="13"/>
  <c r="AK731" i="13"/>
  <c r="AK732" i="13"/>
  <c r="AK733" i="13"/>
  <c r="AK734" i="13"/>
  <c r="AK735" i="13"/>
  <c r="AK736" i="13"/>
  <c r="AK737" i="13"/>
  <c r="AK738" i="13"/>
  <c r="AK739" i="13"/>
  <c r="AK740" i="13"/>
  <c r="AK741" i="13"/>
  <c r="AK742" i="13"/>
  <c r="AK743" i="13"/>
  <c r="AK744" i="13"/>
  <c r="AK745" i="13"/>
  <c r="AK746" i="13"/>
  <c r="AK747" i="13"/>
  <c r="AK748" i="13"/>
  <c r="AK749" i="13"/>
  <c r="AK750" i="13"/>
  <c r="AK751" i="13"/>
  <c r="AK752" i="13"/>
  <c r="AK753" i="13"/>
  <c r="AK754" i="13"/>
  <c r="AK755" i="13"/>
  <c r="AK756" i="13"/>
  <c r="AK757" i="13"/>
  <c r="AK758" i="13"/>
  <c r="AK759" i="13"/>
  <c r="AK760" i="13"/>
  <c r="AK761" i="13"/>
  <c r="AK762" i="13"/>
  <c r="AK763" i="13"/>
  <c r="AK764" i="13"/>
  <c r="AK765" i="13"/>
  <c r="AK766" i="13"/>
  <c r="AK767" i="13"/>
  <c r="AK768" i="13"/>
  <c r="AK769" i="13"/>
  <c r="AK770" i="13"/>
  <c r="AK771" i="13"/>
  <c r="AK772" i="13"/>
  <c r="AK773" i="13"/>
  <c r="AK774" i="13"/>
  <c r="AK775" i="13"/>
  <c r="AK776" i="13"/>
  <c r="AK777" i="13"/>
  <c r="AK778" i="13"/>
  <c r="AK779" i="13"/>
  <c r="AK780" i="13"/>
  <c r="AK781" i="13"/>
  <c r="AK782" i="13"/>
  <c r="AK783" i="13"/>
  <c r="AK784" i="13"/>
  <c r="AK785" i="13"/>
  <c r="AK786" i="13"/>
  <c r="AK787" i="13"/>
  <c r="AK788" i="13"/>
  <c r="AK789" i="13"/>
  <c r="AK790" i="13"/>
  <c r="AK791" i="13"/>
  <c r="AK792" i="13"/>
  <c r="AK793" i="13"/>
  <c r="AK794" i="13"/>
  <c r="AK795" i="13"/>
  <c r="AK796" i="13"/>
  <c r="AK797" i="13"/>
  <c r="AK798" i="13"/>
  <c r="AK799" i="13"/>
  <c r="AK800" i="13"/>
  <c r="AK801" i="13"/>
  <c r="AK802" i="13"/>
  <c r="AK803" i="13"/>
  <c r="AK804" i="13"/>
  <c r="AK805" i="13"/>
  <c r="AK806" i="13"/>
  <c r="AK807" i="13"/>
  <c r="AK808" i="13"/>
  <c r="AK809" i="13"/>
  <c r="AK810" i="13"/>
  <c r="AK811" i="13"/>
  <c r="AK812" i="13"/>
  <c r="AK813" i="13"/>
  <c r="AK814" i="13"/>
  <c r="AK815" i="13"/>
  <c r="AK816" i="13"/>
  <c r="AK817" i="13"/>
  <c r="AK818" i="13"/>
  <c r="AK819" i="13"/>
  <c r="AK820" i="13"/>
  <c r="AK821" i="13"/>
  <c r="AK822" i="13"/>
  <c r="AK823" i="13"/>
  <c r="AK824" i="13"/>
  <c r="AK825" i="13"/>
  <c r="AK826" i="13"/>
  <c r="AK827" i="13"/>
  <c r="AK828" i="13"/>
  <c r="AK829" i="13"/>
  <c r="AK830" i="13"/>
  <c r="AK831" i="13"/>
  <c r="AK832" i="13"/>
  <c r="AK833" i="13"/>
  <c r="AK834" i="13"/>
  <c r="AK835" i="13"/>
  <c r="AK836" i="13"/>
  <c r="AK837" i="13"/>
  <c r="AK838" i="13"/>
  <c r="AK839" i="13"/>
  <c r="AK840" i="13"/>
  <c r="AK841" i="13"/>
  <c r="AK842" i="13"/>
  <c r="AK843" i="13"/>
  <c r="AK844" i="13"/>
  <c r="AK845" i="13"/>
  <c r="AK846" i="13"/>
  <c r="AK847" i="13"/>
  <c r="AK848" i="13"/>
  <c r="AK849" i="13"/>
  <c r="AK850" i="13"/>
  <c r="AK851" i="13"/>
  <c r="AK852" i="13"/>
  <c r="AK853" i="13"/>
  <c r="AK854" i="13"/>
  <c r="AK855" i="13"/>
  <c r="AK856" i="13"/>
  <c r="AK857" i="13"/>
  <c r="AK858" i="13"/>
  <c r="AK859" i="13"/>
  <c r="AK860" i="13"/>
  <c r="AK861" i="13"/>
  <c r="AK862" i="13"/>
  <c r="AK863" i="13"/>
  <c r="AK864" i="13"/>
  <c r="AK865" i="13"/>
  <c r="AK866" i="13"/>
  <c r="AK867" i="13"/>
  <c r="AK868" i="13"/>
  <c r="AK869" i="13"/>
  <c r="AK870" i="13"/>
  <c r="AK871" i="13"/>
  <c r="AK872" i="13"/>
  <c r="AK873" i="13"/>
  <c r="AK874" i="13"/>
  <c r="AK875" i="13"/>
  <c r="AK876" i="13"/>
  <c r="AK877" i="13"/>
  <c r="AK878" i="13"/>
  <c r="AK879" i="13"/>
  <c r="AK880" i="13"/>
  <c r="AK881" i="13"/>
  <c r="AK882" i="13"/>
  <c r="AK883" i="13"/>
  <c r="AK884" i="13"/>
  <c r="AK885" i="13"/>
  <c r="AK886" i="13"/>
  <c r="AK887" i="13"/>
  <c r="AK888" i="13"/>
  <c r="AK889" i="13"/>
  <c r="AK890" i="13"/>
  <c r="AK891" i="13"/>
  <c r="AK892" i="13"/>
  <c r="AK893" i="13"/>
  <c r="AK894" i="13"/>
  <c r="AK895" i="13"/>
  <c r="AK896" i="13"/>
  <c r="AK897" i="13"/>
  <c r="AK898" i="13"/>
  <c r="AK899" i="13"/>
  <c r="AK900" i="13"/>
  <c r="AK901" i="13"/>
  <c r="AK902" i="13"/>
  <c r="AK903" i="13"/>
  <c r="AK904" i="13"/>
  <c r="AK905" i="13"/>
  <c r="AK906" i="13"/>
  <c r="AK907" i="13"/>
  <c r="AK908" i="13"/>
  <c r="AK909" i="13"/>
  <c r="AK910" i="13"/>
  <c r="AK911" i="13"/>
  <c r="AK912" i="13"/>
  <c r="AK913" i="13"/>
  <c r="AK914" i="13"/>
  <c r="AK915" i="13"/>
  <c r="AK916" i="13"/>
  <c r="AK917" i="13"/>
  <c r="AK918" i="13"/>
  <c r="AK919" i="13"/>
  <c r="AK920" i="13"/>
  <c r="AK921" i="13"/>
  <c r="AK922" i="13"/>
  <c r="AK923" i="13"/>
  <c r="AK924" i="13"/>
  <c r="AK925" i="13"/>
  <c r="AK926" i="13"/>
  <c r="AK927" i="13"/>
  <c r="AK928" i="13"/>
  <c r="AK929" i="13"/>
  <c r="AK930" i="13"/>
  <c r="AK931" i="13"/>
  <c r="AK932" i="13"/>
  <c r="AK933" i="13"/>
  <c r="AK934" i="13"/>
  <c r="AK935" i="13"/>
  <c r="AK936" i="13"/>
  <c r="AK937" i="13"/>
  <c r="AK938" i="13"/>
  <c r="AK939" i="13"/>
  <c r="AK940" i="13"/>
  <c r="AK941" i="13"/>
  <c r="AK942" i="13"/>
  <c r="AK943" i="13"/>
  <c r="AK944" i="13"/>
  <c r="AK945" i="13"/>
  <c r="AK946" i="13"/>
  <c r="AK947" i="13"/>
  <c r="AK948" i="13"/>
  <c r="AK949" i="13"/>
  <c r="AK950" i="13"/>
  <c r="AK951" i="13"/>
  <c r="AK952" i="13"/>
  <c r="AK953" i="13"/>
  <c r="AK954" i="13"/>
  <c r="AK955" i="13"/>
  <c r="AK956" i="13"/>
  <c r="AK957" i="13"/>
  <c r="AK958" i="13"/>
  <c r="AK959" i="13"/>
  <c r="AK960" i="13"/>
  <c r="AK961" i="13"/>
  <c r="AK962" i="13"/>
  <c r="AK963" i="13"/>
  <c r="AK964" i="13"/>
  <c r="AK965" i="13"/>
  <c r="AK966" i="13"/>
  <c r="AK967" i="13"/>
  <c r="AK968" i="13"/>
  <c r="AK969" i="13"/>
  <c r="AK970" i="13"/>
  <c r="AK971" i="13"/>
  <c r="AK972" i="13"/>
  <c r="AK973" i="13"/>
  <c r="AK974" i="13"/>
  <c r="AK975" i="13"/>
  <c r="AK976" i="13"/>
  <c r="AK977" i="13"/>
  <c r="AK978" i="13"/>
  <c r="AK979" i="13"/>
  <c r="AK980" i="13"/>
  <c r="AK981" i="13"/>
  <c r="AK982" i="13"/>
  <c r="AK983" i="13"/>
  <c r="AK984" i="13"/>
  <c r="AK985" i="13"/>
  <c r="AK986" i="13"/>
  <c r="AK987" i="13"/>
  <c r="AK988" i="13"/>
  <c r="AK989" i="13"/>
  <c r="AK990" i="13"/>
  <c r="AK991" i="13"/>
  <c r="AK992" i="13"/>
  <c r="AK993" i="13"/>
  <c r="AK994" i="13"/>
  <c r="AK995" i="13"/>
  <c r="AK996" i="13"/>
  <c r="AK997" i="13"/>
  <c r="AK998" i="13"/>
  <c r="AK999" i="13"/>
  <c r="AK1000" i="13"/>
  <c r="AI300" i="5"/>
  <c r="AJ300" i="5" s="1"/>
  <c r="AK300" i="5" s="1"/>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I7" i="13"/>
  <c r="AJ7" i="13" s="1"/>
  <c r="AI8" i="13"/>
  <c r="AJ8" i="13" s="1"/>
  <c r="AI9" i="13"/>
  <c r="AJ9" i="13" s="1"/>
  <c r="AI10" i="13"/>
  <c r="AJ10" i="13" s="1"/>
  <c r="AI11" i="13"/>
  <c r="AJ11" i="13" s="1"/>
  <c r="AI12" i="13"/>
  <c r="AJ12" i="13" s="1"/>
  <c r="AI13" i="13"/>
  <c r="AJ13" i="13" s="1"/>
  <c r="AI14" i="13"/>
  <c r="AJ14" i="13" s="1"/>
  <c r="AI15" i="13"/>
  <c r="AJ15" i="13" s="1"/>
  <c r="AI16" i="13"/>
  <c r="AJ16" i="13" s="1"/>
  <c r="AI17" i="13"/>
  <c r="AJ17" i="13" s="1"/>
  <c r="AI18" i="13"/>
  <c r="AJ18" i="13" s="1"/>
  <c r="AI19" i="13"/>
  <c r="AJ19" i="13" s="1"/>
  <c r="AI20" i="13"/>
  <c r="AJ20" i="13" s="1"/>
  <c r="AI21" i="13"/>
  <c r="AJ21" i="13" s="1"/>
  <c r="AI22" i="13"/>
  <c r="AJ22" i="13" s="1"/>
  <c r="AI23" i="13"/>
  <c r="AJ23" i="13" s="1"/>
  <c r="AI24" i="13"/>
  <c r="AJ24" i="13" s="1"/>
  <c r="AI25" i="13"/>
  <c r="AJ25" i="13" s="1"/>
  <c r="AI26" i="13"/>
  <c r="AJ26" i="13" s="1"/>
  <c r="AI27" i="13"/>
  <c r="AJ27" i="13" s="1"/>
  <c r="AI28" i="13"/>
  <c r="AJ28" i="13" s="1"/>
  <c r="AI29" i="13"/>
  <c r="AJ29" i="13" s="1"/>
  <c r="AI30" i="13"/>
  <c r="AJ30" i="13" s="1"/>
  <c r="AI31" i="13"/>
  <c r="AJ31" i="13" s="1"/>
  <c r="AI32" i="13"/>
  <c r="AJ32" i="13" s="1"/>
  <c r="AI33" i="13"/>
  <c r="AJ33" i="13" s="1"/>
  <c r="AI34" i="13"/>
  <c r="AJ34" i="13" s="1"/>
  <c r="AI35" i="13"/>
  <c r="AJ35" i="13" s="1"/>
  <c r="AI36" i="13"/>
  <c r="AJ36" i="13" s="1"/>
  <c r="AI37" i="13"/>
  <c r="AJ37" i="13" s="1"/>
  <c r="AI38" i="13"/>
  <c r="AJ38" i="13" s="1"/>
  <c r="AI39" i="13"/>
  <c r="AJ39" i="13" s="1"/>
  <c r="AI40" i="13"/>
  <c r="AJ40" i="13" s="1"/>
  <c r="AI41" i="13"/>
  <c r="AJ41" i="13" s="1"/>
  <c r="AI42" i="13"/>
  <c r="AJ42" i="13" s="1"/>
  <c r="AI43" i="13"/>
  <c r="AJ43" i="13" s="1"/>
  <c r="AI44" i="13"/>
  <c r="AJ44" i="13" s="1"/>
  <c r="AI45" i="13"/>
  <c r="AJ45" i="13" s="1"/>
  <c r="AI46" i="13"/>
  <c r="AJ46" i="13" s="1"/>
  <c r="AI47" i="13"/>
  <c r="AJ47" i="13" s="1"/>
  <c r="AI48" i="13"/>
  <c r="AJ48" i="13" s="1"/>
  <c r="AI49" i="13"/>
  <c r="AJ49" i="13" s="1"/>
  <c r="AI50" i="13"/>
  <c r="AJ50" i="13" s="1"/>
  <c r="AI51" i="13"/>
  <c r="AJ51" i="13" s="1"/>
  <c r="AI52" i="13"/>
  <c r="AJ52" i="13" s="1"/>
  <c r="AI53" i="13"/>
  <c r="AJ53" i="13" s="1"/>
  <c r="AI54" i="13"/>
  <c r="AJ54" i="13" s="1"/>
  <c r="AI55" i="13"/>
  <c r="AJ55" i="13" s="1"/>
  <c r="AI56" i="13"/>
  <c r="AJ56" i="13" s="1"/>
  <c r="AI57" i="13"/>
  <c r="AJ57" i="13" s="1"/>
  <c r="AI58" i="13"/>
  <c r="AJ58" i="13" s="1"/>
  <c r="AI59" i="13"/>
  <c r="AJ59" i="13" s="1"/>
  <c r="AI60" i="13"/>
  <c r="AJ60" i="13" s="1"/>
  <c r="AI61" i="13"/>
  <c r="AJ61" i="13" s="1"/>
  <c r="AI62" i="13"/>
  <c r="AJ62" i="13" s="1"/>
  <c r="AI63" i="13"/>
  <c r="AJ63" i="13" s="1"/>
  <c r="AI64" i="13"/>
  <c r="AJ64" i="13" s="1"/>
  <c r="AI65" i="13"/>
  <c r="AJ65" i="13" s="1"/>
  <c r="AI66" i="13"/>
  <c r="AJ66" i="13" s="1"/>
  <c r="AI67" i="13"/>
  <c r="AJ67" i="13" s="1"/>
  <c r="AI68" i="13"/>
  <c r="AJ68" i="13" s="1"/>
  <c r="AI69" i="13"/>
  <c r="AJ69" i="13" s="1"/>
  <c r="AI70" i="13"/>
  <c r="AJ70" i="13" s="1"/>
  <c r="AI71" i="13"/>
  <c r="AJ71" i="13" s="1"/>
  <c r="AI72" i="13"/>
  <c r="AJ72" i="13" s="1"/>
  <c r="AI73" i="13"/>
  <c r="AJ73" i="13" s="1"/>
  <c r="AI74" i="13"/>
  <c r="AJ74" i="13" s="1"/>
  <c r="AI75" i="13"/>
  <c r="AJ75" i="13" s="1"/>
  <c r="AI76" i="13"/>
  <c r="AJ76" i="13" s="1"/>
  <c r="AI77" i="13"/>
  <c r="AJ77" i="13" s="1"/>
  <c r="AI78" i="13"/>
  <c r="AJ78" i="13" s="1"/>
  <c r="AI79" i="13"/>
  <c r="AJ79" i="13" s="1"/>
  <c r="AI80" i="13"/>
  <c r="AJ80" i="13" s="1"/>
  <c r="AI81" i="13"/>
  <c r="AJ81" i="13" s="1"/>
  <c r="AI82" i="13"/>
  <c r="AJ82" i="13" s="1"/>
  <c r="AI83" i="13"/>
  <c r="AJ83" i="13" s="1"/>
  <c r="AI84" i="13"/>
  <c r="AJ84" i="13" s="1"/>
  <c r="AI85" i="13"/>
  <c r="AJ85" i="13" s="1"/>
  <c r="AI86" i="13"/>
  <c r="AJ86" i="13" s="1"/>
  <c r="AI87" i="13"/>
  <c r="AJ87" i="13" s="1"/>
  <c r="AI88" i="13"/>
  <c r="AJ88" i="13" s="1"/>
  <c r="AI89" i="13"/>
  <c r="AJ89" i="13" s="1"/>
  <c r="AI90" i="13"/>
  <c r="AJ90" i="13" s="1"/>
  <c r="AI91" i="13"/>
  <c r="AJ91" i="13" s="1"/>
  <c r="AI92" i="13"/>
  <c r="AJ92" i="13" s="1"/>
  <c r="AI93" i="13"/>
  <c r="AJ93" i="13" s="1"/>
  <c r="AI94" i="13"/>
  <c r="AJ94" i="13" s="1"/>
  <c r="AI95" i="13"/>
  <c r="AJ95" i="13" s="1"/>
  <c r="AI96" i="13"/>
  <c r="AJ96" i="13" s="1"/>
  <c r="AI97" i="13"/>
  <c r="AJ97" i="13" s="1"/>
  <c r="AI98" i="13"/>
  <c r="AJ98" i="13" s="1"/>
  <c r="AI99" i="13"/>
  <c r="AJ99" i="13" s="1"/>
  <c r="AI100" i="13"/>
  <c r="AJ100" i="13" s="1"/>
  <c r="AI101" i="13"/>
  <c r="AJ101" i="13" s="1"/>
  <c r="AI102" i="13"/>
  <c r="AJ102" i="13" s="1"/>
  <c r="AI103" i="13"/>
  <c r="AJ103" i="13" s="1"/>
  <c r="AI104" i="13"/>
  <c r="AJ104" i="13" s="1"/>
  <c r="AI105" i="13"/>
  <c r="AJ105" i="13" s="1"/>
  <c r="AI106" i="13"/>
  <c r="AJ106" i="13" s="1"/>
  <c r="AI107" i="13"/>
  <c r="AJ107" i="13" s="1"/>
  <c r="AI108" i="13"/>
  <c r="AJ108" i="13" s="1"/>
  <c r="AI109" i="13"/>
  <c r="AJ109" i="13" s="1"/>
  <c r="AI110" i="13"/>
  <c r="AJ110" i="13" s="1"/>
  <c r="AI111" i="13"/>
  <c r="AJ111" i="13" s="1"/>
  <c r="AI112" i="13"/>
  <c r="AJ112" i="13" s="1"/>
  <c r="AI113" i="13"/>
  <c r="AJ113" i="13" s="1"/>
  <c r="AI114" i="13"/>
  <c r="AJ114" i="13" s="1"/>
  <c r="AI115" i="13"/>
  <c r="AJ115" i="13" s="1"/>
  <c r="AI116" i="13"/>
  <c r="AJ116" i="13" s="1"/>
  <c r="AI117" i="13"/>
  <c r="AJ117" i="13" s="1"/>
  <c r="AI118" i="13"/>
  <c r="AJ118" i="13" s="1"/>
  <c r="AI119" i="13"/>
  <c r="AJ119" i="13" s="1"/>
  <c r="AI120" i="13"/>
  <c r="AJ120" i="13" s="1"/>
  <c r="AI121" i="13"/>
  <c r="AJ121" i="13" s="1"/>
  <c r="AI122" i="13"/>
  <c r="AJ122" i="13" s="1"/>
  <c r="AI123" i="13"/>
  <c r="AJ123" i="13" s="1"/>
  <c r="AI124" i="13"/>
  <c r="AJ124" i="13" s="1"/>
  <c r="AI125" i="13"/>
  <c r="AJ125" i="13" s="1"/>
  <c r="AI126" i="13"/>
  <c r="AJ126" i="13" s="1"/>
  <c r="AI127" i="13"/>
  <c r="AJ127" i="13" s="1"/>
  <c r="AI128" i="13"/>
  <c r="AJ128" i="13" s="1"/>
  <c r="AI129" i="13"/>
  <c r="AJ129" i="13" s="1"/>
  <c r="AI130" i="13"/>
  <c r="AJ130" i="13" s="1"/>
  <c r="AI131" i="13"/>
  <c r="AJ131" i="13" s="1"/>
  <c r="AI132" i="13"/>
  <c r="AJ132" i="13" s="1"/>
  <c r="AI133" i="13"/>
  <c r="AJ133" i="13" s="1"/>
  <c r="AI134" i="13"/>
  <c r="AJ134" i="13" s="1"/>
  <c r="AI135" i="13"/>
  <c r="AJ135" i="13" s="1"/>
  <c r="AI136" i="13"/>
  <c r="AJ136" i="13" s="1"/>
  <c r="AI137" i="13"/>
  <c r="AJ137" i="13" s="1"/>
  <c r="AI138" i="13"/>
  <c r="AJ138" i="13" s="1"/>
  <c r="AI139" i="13"/>
  <c r="AJ139" i="13" s="1"/>
  <c r="AI140" i="13"/>
  <c r="AJ140" i="13" s="1"/>
  <c r="AI141" i="13"/>
  <c r="AJ141" i="13" s="1"/>
  <c r="AI142" i="13"/>
  <c r="AJ142" i="13" s="1"/>
  <c r="AI143" i="13"/>
  <c r="AJ143" i="13" s="1"/>
  <c r="AI144" i="13"/>
  <c r="AJ144" i="13" s="1"/>
  <c r="AI145" i="13"/>
  <c r="AJ145" i="13" s="1"/>
  <c r="AI146" i="13"/>
  <c r="AJ146" i="13" s="1"/>
  <c r="AI147" i="13"/>
  <c r="AJ147" i="13" s="1"/>
  <c r="AI148" i="13"/>
  <c r="AJ148" i="13" s="1"/>
  <c r="AI149" i="13"/>
  <c r="AJ149" i="13" s="1"/>
  <c r="AI150" i="13"/>
  <c r="AJ150" i="13" s="1"/>
  <c r="AI151" i="13"/>
  <c r="AJ151" i="13" s="1"/>
  <c r="AI152" i="13"/>
  <c r="AJ152" i="13" s="1"/>
  <c r="AI153" i="13"/>
  <c r="AJ153" i="13" s="1"/>
  <c r="AI154" i="13"/>
  <c r="AJ154" i="13" s="1"/>
  <c r="AI155" i="13"/>
  <c r="AJ155" i="13" s="1"/>
  <c r="AI156" i="13"/>
  <c r="AJ156" i="13" s="1"/>
  <c r="AI157" i="13"/>
  <c r="AJ157" i="13" s="1"/>
  <c r="AI158" i="13"/>
  <c r="AJ158" i="13" s="1"/>
  <c r="AI159" i="13"/>
  <c r="AJ159" i="13" s="1"/>
  <c r="AI160" i="13"/>
  <c r="AJ160" i="13" s="1"/>
  <c r="AI161" i="13"/>
  <c r="AJ161" i="13" s="1"/>
  <c r="AI162" i="13"/>
  <c r="AJ162" i="13" s="1"/>
  <c r="AI163" i="13"/>
  <c r="AJ163" i="13" s="1"/>
  <c r="AI164" i="13"/>
  <c r="AJ164" i="13" s="1"/>
  <c r="AI165" i="13"/>
  <c r="AJ165" i="13" s="1"/>
  <c r="AI166" i="13"/>
  <c r="AJ166" i="13" s="1"/>
  <c r="AI167" i="13"/>
  <c r="AJ167" i="13" s="1"/>
  <c r="AI168" i="13"/>
  <c r="AJ168" i="13" s="1"/>
  <c r="AI169" i="13"/>
  <c r="AJ169" i="13" s="1"/>
  <c r="AI170" i="13"/>
  <c r="AJ170" i="13" s="1"/>
  <c r="AI171" i="13"/>
  <c r="AJ171" i="13" s="1"/>
  <c r="AI172" i="13"/>
  <c r="AJ172" i="13" s="1"/>
  <c r="AI173" i="13"/>
  <c r="AJ173" i="13" s="1"/>
  <c r="AI174" i="13"/>
  <c r="AJ174" i="13" s="1"/>
  <c r="AI175" i="13"/>
  <c r="AJ175" i="13" s="1"/>
  <c r="AI176" i="13"/>
  <c r="AJ176" i="13" s="1"/>
  <c r="AI177" i="13"/>
  <c r="AJ177" i="13" s="1"/>
  <c r="AI178" i="13"/>
  <c r="AJ178" i="13" s="1"/>
  <c r="AI179" i="13"/>
  <c r="AJ179" i="13" s="1"/>
  <c r="AI180" i="13"/>
  <c r="AJ180" i="13" s="1"/>
  <c r="AI181" i="13"/>
  <c r="AJ181" i="13" s="1"/>
  <c r="AI182" i="13"/>
  <c r="AJ182" i="13" s="1"/>
  <c r="AI183" i="13"/>
  <c r="AJ183" i="13" s="1"/>
  <c r="AI184" i="13"/>
  <c r="AJ184" i="13" s="1"/>
  <c r="AI185" i="13"/>
  <c r="AJ185" i="13" s="1"/>
  <c r="AI186" i="13"/>
  <c r="AJ186" i="13" s="1"/>
  <c r="AI187" i="13"/>
  <c r="AJ187" i="13" s="1"/>
  <c r="AI188" i="13"/>
  <c r="AJ188" i="13" s="1"/>
  <c r="AI189" i="13"/>
  <c r="AJ189" i="13" s="1"/>
  <c r="AI190" i="13"/>
  <c r="AJ190" i="13" s="1"/>
  <c r="AI191" i="13"/>
  <c r="AJ191" i="13" s="1"/>
  <c r="AI192" i="13"/>
  <c r="AJ192" i="13" s="1"/>
  <c r="AI193" i="13"/>
  <c r="AJ193" i="13" s="1"/>
  <c r="AI194" i="13"/>
  <c r="AJ194" i="13" s="1"/>
  <c r="AI195" i="13"/>
  <c r="AJ195" i="13" s="1"/>
  <c r="AI196" i="13"/>
  <c r="AJ196" i="13" s="1"/>
  <c r="AI197" i="13"/>
  <c r="AJ197" i="13" s="1"/>
  <c r="AI198" i="13"/>
  <c r="AJ198" i="13" s="1"/>
  <c r="AI199" i="13"/>
  <c r="AJ199" i="13" s="1"/>
  <c r="AI200" i="13"/>
  <c r="AJ200" i="13" s="1"/>
  <c r="AI201" i="13"/>
  <c r="AJ201" i="13" s="1"/>
  <c r="AI202" i="13"/>
  <c r="AJ202" i="13" s="1"/>
  <c r="AI203" i="13"/>
  <c r="AJ203" i="13" s="1"/>
  <c r="AI204" i="13"/>
  <c r="AJ204" i="13" s="1"/>
  <c r="AI205" i="13"/>
  <c r="AJ205" i="13" s="1"/>
  <c r="AI206" i="13"/>
  <c r="AJ206" i="13" s="1"/>
  <c r="AI207" i="13"/>
  <c r="AJ207" i="13" s="1"/>
  <c r="AI208" i="13"/>
  <c r="AJ208" i="13" s="1"/>
  <c r="AI209" i="13"/>
  <c r="AJ209" i="13" s="1"/>
  <c r="AI210" i="13"/>
  <c r="AJ210" i="13" s="1"/>
  <c r="AI211" i="13"/>
  <c r="AJ211" i="13" s="1"/>
  <c r="AI212" i="13"/>
  <c r="AJ212" i="13" s="1"/>
  <c r="AI213" i="13"/>
  <c r="AJ213" i="13" s="1"/>
  <c r="AI214" i="13"/>
  <c r="AJ214" i="13" s="1"/>
  <c r="AI215" i="13"/>
  <c r="AJ215" i="13" s="1"/>
  <c r="AI216" i="13"/>
  <c r="AJ216" i="13" s="1"/>
  <c r="AI217" i="13"/>
  <c r="AJ217" i="13" s="1"/>
  <c r="AI218" i="13"/>
  <c r="AJ218" i="13" s="1"/>
  <c r="AI219" i="13"/>
  <c r="AJ219" i="13" s="1"/>
  <c r="AI220" i="13"/>
  <c r="AJ220" i="13" s="1"/>
  <c r="AI221" i="13"/>
  <c r="AJ221" i="13" s="1"/>
  <c r="AI222" i="13"/>
  <c r="AJ222" i="13" s="1"/>
  <c r="AI223" i="13"/>
  <c r="AJ223" i="13" s="1"/>
  <c r="AI224" i="13"/>
  <c r="AJ224" i="13" s="1"/>
  <c r="AI225" i="13"/>
  <c r="AJ225" i="13" s="1"/>
  <c r="AI226" i="13"/>
  <c r="AJ226" i="13" s="1"/>
  <c r="AI227" i="13"/>
  <c r="AJ227" i="13" s="1"/>
  <c r="AI228" i="13"/>
  <c r="AJ228" i="13" s="1"/>
  <c r="AI229" i="13"/>
  <c r="AJ229" i="13" s="1"/>
  <c r="AI230" i="13"/>
  <c r="AJ230" i="13" s="1"/>
  <c r="AI231" i="13"/>
  <c r="AJ231" i="13" s="1"/>
  <c r="AI232" i="13"/>
  <c r="AJ232" i="13" s="1"/>
  <c r="AI233" i="13"/>
  <c r="AJ233" i="13" s="1"/>
  <c r="AI234" i="13"/>
  <c r="AJ234" i="13" s="1"/>
  <c r="AI235" i="13"/>
  <c r="AJ235" i="13" s="1"/>
  <c r="AI236" i="13"/>
  <c r="AJ236" i="13" s="1"/>
  <c r="AI237" i="13"/>
  <c r="AJ237" i="13" s="1"/>
  <c r="AI238" i="13"/>
  <c r="AJ238" i="13" s="1"/>
  <c r="AI239" i="13"/>
  <c r="AJ239" i="13" s="1"/>
  <c r="AI240" i="13"/>
  <c r="AJ240" i="13" s="1"/>
  <c r="AI241" i="13"/>
  <c r="AJ241" i="13" s="1"/>
  <c r="AI242" i="13"/>
  <c r="AJ242" i="13" s="1"/>
  <c r="AI243" i="13"/>
  <c r="AJ243" i="13" s="1"/>
  <c r="AI244" i="13"/>
  <c r="AJ244" i="13" s="1"/>
  <c r="AI245" i="13"/>
  <c r="AJ245" i="13" s="1"/>
  <c r="AI246" i="13"/>
  <c r="AJ246" i="13" s="1"/>
  <c r="AI247" i="13"/>
  <c r="AJ247" i="13" s="1"/>
  <c r="AI248" i="13"/>
  <c r="AJ248" i="13" s="1"/>
  <c r="AI249" i="13"/>
  <c r="AJ249" i="13" s="1"/>
  <c r="AI250" i="13"/>
  <c r="AJ250" i="13" s="1"/>
  <c r="AI251" i="13"/>
  <c r="AJ251" i="13" s="1"/>
  <c r="AI252" i="13"/>
  <c r="AJ252" i="13" s="1"/>
  <c r="AI253" i="13"/>
  <c r="AJ253" i="13" s="1"/>
  <c r="AI254" i="13"/>
  <c r="AJ254" i="13" s="1"/>
  <c r="AI255" i="13"/>
  <c r="AJ255" i="13" s="1"/>
  <c r="AI256" i="13"/>
  <c r="AJ256" i="13" s="1"/>
  <c r="AI257" i="13"/>
  <c r="AJ257" i="13" s="1"/>
  <c r="AI258" i="13"/>
  <c r="AJ258" i="13" s="1"/>
  <c r="AI259" i="13"/>
  <c r="AJ259" i="13" s="1"/>
  <c r="AI260" i="13"/>
  <c r="AJ260" i="13" s="1"/>
  <c r="AI261" i="13"/>
  <c r="AJ261" i="13" s="1"/>
  <c r="AI262" i="13"/>
  <c r="AJ262" i="13" s="1"/>
  <c r="AI263" i="13"/>
  <c r="AJ263" i="13" s="1"/>
  <c r="AI264" i="13"/>
  <c r="AJ264" i="13" s="1"/>
  <c r="AI265" i="13"/>
  <c r="AJ265" i="13" s="1"/>
  <c r="AI266" i="13"/>
  <c r="AJ266" i="13" s="1"/>
  <c r="AI267" i="13"/>
  <c r="AJ267" i="13" s="1"/>
  <c r="AI268" i="13"/>
  <c r="AJ268" i="13" s="1"/>
  <c r="AI269" i="13"/>
  <c r="AJ269" i="13" s="1"/>
  <c r="AI270" i="13"/>
  <c r="AJ270" i="13" s="1"/>
  <c r="AI271" i="13"/>
  <c r="AJ271" i="13" s="1"/>
  <c r="AI272" i="13"/>
  <c r="AJ272" i="13" s="1"/>
  <c r="AI273" i="13"/>
  <c r="AJ273" i="13" s="1"/>
  <c r="AI274" i="13"/>
  <c r="AJ274" i="13" s="1"/>
  <c r="AI275" i="13"/>
  <c r="AJ275" i="13" s="1"/>
  <c r="AI276" i="13"/>
  <c r="AJ276" i="13" s="1"/>
  <c r="AI277" i="13"/>
  <c r="AJ277" i="13" s="1"/>
  <c r="AI278" i="13"/>
  <c r="AJ278" i="13" s="1"/>
  <c r="AI279" i="13"/>
  <c r="AJ279" i="13" s="1"/>
  <c r="AI280" i="13"/>
  <c r="AJ280" i="13" s="1"/>
  <c r="AI281" i="13"/>
  <c r="AJ281" i="13" s="1"/>
  <c r="AI282" i="13"/>
  <c r="AJ282" i="13" s="1"/>
  <c r="AI283" i="13"/>
  <c r="AJ283" i="13" s="1"/>
  <c r="AI284" i="13"/>
  <c r="AJ284" i="13" s="1"/>
  <c r="AI285" i="13"/>
  <c r="AJ285" i="13" s="1"/>
  <c r="AI286" i="13"/>
  <c r="AJ286" i="13" s="1"/>
  <c r="AI287" i="13"/>
  <c r="AJ287" i="13" s="1"/>
  <c r="AI288" i="13"/>
  <c r="AJ288" i="13" s="1"/>
  <c r="AI289" i="13"/>
  <c r="AJ289" i="13" s="1"/>
  <c r="AI290" i="13"/>
  <c r="AJ290" i="13" s="1"/>
  <c r="AI291" i="13"/>
  <c r="AJ291" i="13" s="1"/>
  <c r="AI292" i="13"/>
  <c r="AJ292" i="13" s="1"/>
  <c r="AI293" i="13"/>
  <c r="AJ293" i="13" s="1"/>
  <c r="AI294" i="13"/>
  <c r="AJ294" i="13" s="1"/>
  <c r="AI295" i="13"/>
  <c r="AJ295" i="13" s="1"/>
  <c r="AI296" i="13"/>
  <c r="AJ296" i="13" s="1"/>
  <c r="AI297" i="13"/>
  <c r="AJ297" i="13" s="1"/>
  <c r="AI298" i="13"/>
  <c r="AJ298" i="13" s="1"/>
  <c r="AI299" i="13"/>
  <c r="AJ299" i="13" s="1"/>
  <c r="AI300" i="13"/>
  <c r="AJ300" i="13" s="1"/>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1" i="16"/>
  <c r="N122" i="16"/>
  <c r="N123" i="16"/>
  <c r="N124" i="16"/>
  <c r="N125" i="16"/>
  <c r="N126" i="16"/>
  <c r="N127" i="16"/>
  <c r="N128" i="16"/>
  <c r="N129" i="16"/>
  <c r="N130" i="16"/>
  <c r="N131" i="16"/>
  <c r="N132" i="16"/>
  <c r="N133" i="16"/>
  <c r="N134" i="16"/>
  <c r="N135" i="16"/>
  <c r="N136" i="16"/>
  <c r="N137" i="16"/>
  <c r="N138" i="16"/>
  <c r="N139" i="16"/>
  <c r="N140" i="16"/>
  <c r="N141" i="16"/>
  <c r="N142" i="16"/>
  <c r="N143" i="16"/>
  <c r="N144" i="16"/>
  <c r="N145" i="16"/>
  <c r="N146" i="16"/>
  <c r="N147" i="16"/>
  <c r="N148" i="16"/>
  <c r="N149" i="16"/>
  <c r="N150" i="16"/>
  <c r="N151" i="16"/>
  <c r="N152" i="16"/>
  <c r="N153" i="16"/>
  <c r="N154" i="16"/>
  <c r="N155" i="16"/>
  <c r="N156" i="16"/>
  <c r="N157" i="16"/>
  <c r="N158" i="16"/>
  <c r="N159" i="16"/>
  <c r="N160" i="16"/>
  <c r="N161" i="16"/>
  <c r="N162" i="16"/>
  <c r="N163" i="16"/>
  <c r="N164" i="16"/>
  <c r="N165" i="16"/>
  <c r="N166" i="16"/>
  <c r="N167" i="16"/>
  <c r="N168" i="16"/>
  <c r="N169" i="16"/>
  <c r="N170" i="16"/>
  <c r="N171" i="16"/>
  <c r="N172" i="16"/>
  <c r="N173" i="16"/>
  <c r="N174" i="16"/>
  <c r="N175" i="16"/>
  <c r="N176"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209" i="16"/>
  <c r="N210" i="16"/>
  <c r="N211" i="16"/>
  <c r="N212" i="16"/>
  <c r="N213" i="16"/>
  <c r="N214" i="16"/>
  <c r="N215" i="16"/>
  <c r="N216" i="16"/>
  <c r="N217" i="16"/>
  <c r="N218" i="16"/>
  <c r="N219" i="16"/>
  <c r="N220" i="16"/>
  <c r="N221" i="16"/>
  <c r="N222" i="16"/>
  <c r="N223" i="16"/>
  <c r="N224" i="16"/>
  <c r="N225" i="16"/>
  <c r="N226" i="16"/>
  <c r="N227" i="16"/>
  <c r="N228" i="16"/>
  <c r="N229" i="16"/>
  <c r="N230" i="16"/>
  <c r="N231" i="16"/>
  <c r="N232" i="16"/>
  <c r="N233" i="16"/>
  <c r="N234" i="16"/>
  <c r="N235" i="16"/>
  <c r="N236" i="16"/>
  <c r="N237" i="16"/>
  <c r="N238" i="16"/>
  <c r="N239" i="16"/>
  <c r="N240" i="16"/>
  <c r="N241" i="16"/>
  <c r="N242" i="16"/>
  <c r="N243" i="16"/>
  <c r="N244" i="16"/>
  <c r="N245" i="16"/>
  <c r="N246" i="16"/>
  <c r="N247" i="16"/>
  <c r="N248" i="16"/>
  <c r="N249" i="16"/>
  <c r="N250" i="16"/>
  <c r="N251" i="16"/>
  <c r="N252" i="16"/>
  <c r="N253" i="16"/>
  <c r="N254" i="16"/>
  <c r="N255" i="16"/>
  <c r="N256" i="16"/>
  <c r="N257" i="16"/>
  <c r="N258" i="16"/>
  <c r="N259" i="16"/>
  <c r="N260" i="16"/>
  <c r="N261" i="16"/>
  <c r="N262" i="16"/>
  <c r="N263" i="16"/>
  <c r="N264" i="16"/>
  <c r="N265" i="16"/>
  <c r="N266" i="16"/>
  <c r="N267" i="16"/>
  <c r="N268" i="16"/>
  <c r="N269" i="16"/>
  <c r="N270" i="16"/>
  <c r="N271"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300" i="16"/>
  <c r="N10" i="16"/>
  <c r="N11" i="16"/>
  <c r="N12" i="16"/>
  <c r="N13" i="16"/>
  <c r="N7" i="16"/>
  <c r="N8" i="16"/>
  <c r="N9"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L14" i="16"/>
  <c r="M14" i="16" s="1"/>
  <c r="L15" i="16"/>
  <c r="M15" i="16" s="1"/>
  <c r="L16" i="16"/>
  <c r="M16" i="16" s="1"/>
  <c r="L17" i="16"/>
  <c r="M17" i="16" s="1"/>
  <c r="L18" i="16"/>
  <c r="M18" i="16" s="1"/>
  <c r="L19" i="16"/>
  <c r="M19" i="16" s="1"/>
  <c r="L20" i="16"/>
  <c r="M20" i="16" s="1"/>
  <c r="L21" i="16"/>
  <c r="M21" i="16" s="1"/>
  <c r="L22" i="16"/>
  <c r="M22" i="16" s="1"/>
  <c r="L23" i="16"/>
  <c r="M23" i="16" s="1"/>
  <c r="L24" i="16"/>
  <c r="M24" i="16" s="1"/>
  <c r="L25" i="16"/>
  <c r="M25" i="16" s="1"/>
  <c r="L26" i="16"/>
  <c r="M26" i="16" s="1"/>
  <c r="L27" i="16"/>
  <c r="M27" i="16" s="1"/>
  <c r="L28" i="16"/>
  <c r="M28" i="16" s="1"/>
  <c r="L29" i="16"/>
  <c r="M29" i="16" s="1"/>
  <c r="L30" i="16"/>
  <c r="M30" i="16" s="1"/>
  <c r="L31" i="16"/>
  <c r="M31" i="16" s="1"/>
  <c r="L32" i="16"/>
  <c r="M32" i="16" s="1"/>
  <c r="L33" i="16"/>
  <c r="M33" i="16" s="1"/>
  <c r="L34" i="16"/>
  <c r="M34" i="16" s="1"/>
  <c r="L35" i="16"/>
  <c r="M35" i="16" s="1"/>
  <c r="L36" i="16"/>
  <c r="M36" i="16" s="1"/>
  <c r="L37" i="16"/>
  <c r="M37" i="16" s="1"/>
  <c r="L38" i="16"/>
  <c r="M38" i="16" s="1"/>
  <c r="L39" i="16"/>
  <c r="M39" i="16" s="1"/>
  <c r="L40" i="16"/>
  <c r="M40" i="16" s="1"/>
  <c r="L41" i="16"/>
  <c r="M41" i="16" s="1"/>
  <c r="L42" i="16"/>
  <c r="M42" i="16" s="1"/>
  <c r="L43" i="16"/>
  <c r="M43" i="16" s="1"/>
  <c r="L44" i="16"/>
  <c r="M44" i="16" s="1"/>
  <c r="L45" i="16"/>
  <c r="M45" i="16" s="1"/>
  <c r="L46" i="16"/>
  <c r="M46" i="16" s="1"/>
  <c r="L47" i="16"/>
  <c r="M47" i="16" s="1"/>
  <c r="L48" i="16"/>
  <c r="M48" i="16" s="1"/>
  <c r="L49" i="16"/>
  <c r="M49" i="16" s="1"/>
  <c r="L50" i="16"/>
  <c r="M50" i="16" s="1"/>
  <c r="L51" i="16"/>
  <c r="M51" i="16" s="1"/>
  <c r="L52" i="16"/>
  <c r="M52" i="16" s="1"/>
  <c r="L53" i="16"/>
  <c r="M53" i="16" s="1"/>
  <c r="L54" i="16"/>
  <c r="M54" i="16" s="1"/>
  <c r="L55" i="16"/>
  <c r="M55" i="16" s="1"/>
  <c r="L56" i="16"/>
  <c r="M56" i="16" s="1"/>
  <c r="L57" i="16"/>
  <c r="M57" i="16" s="1"/>
  <c r="L58" i="16"/>
  <c r="M58" i="16" s="1"/>
  <c r="L59" i="16"/>
  <c r="M59" i="16" s="1"/>
  <c r="L60" i="16"/>
  <c r="M60" i="16" s="1"/>
  <c r="L61" i="16"/>
  <c r="M61" i="16" s="1"/>
  <c r="L62" i="16"/>
  <c r="M62" i="16" s="1"/>
  <c r="L63" i="16"/>
  <c r="M63" i="16" s="1"/>
  <c r="L64" i="16"/>
  <c r="M64" i="16" s="1"/>
  <c r="L65" i="16"/>
  <c r="M65" i="16" s="1"/>
  <c r="L66" i="16"/>
  <c r="M66" i="16" s="1"/>
  <c r="L67" i="16"/>
  <c r="M67" i="16" s="1"/>
  <c r="L68" i="16"/>
  <c r="M68" i="16" s="1"/>
  <c r="L69" i="16"/>
  <c r="M69" i="16" s="1"/>
  <c r="L70" i="16"/>
  <c r="M70" i="16" s="1"/>
  <c r="L71" i="16"/>
  <c r="M71" i="16" s="1"/>
  <c r="L72" i="16"/>
  <c r="M72" i="16" s="1"/>
  <c r="L73" i="16"/>
  <c r="M73" i="16" s="1"/>
  <c r="L74" i="16"/>
  <c r="M74" i="16" s="1"/>
  <c r="L75" i="16"/>
  <c r="M75" i="16" s="1"/>
  <c r="L76" i="16"/>
  <c r="M76" i="16" s="1"/>
  <c r="L77" i="16"/>
  <c r="M77" i="16" s="1"/>
  <c r="L78" i="16"/>
  <c r="M78" i="16" s="1"/>
  <c r="L79" i="16"/>
  <c r="M79" i="16" s="1"/>
  <c r="L80" i="16"/>
  <c r="M80" i="16" s="1"/>
  <c r="L81" i="16"/>
  <c r="M81" i="16" s="1"/>
  <c r="L82" i="16"/>
  <c r="M82" i="16" s="1"/>
  <c r="L83" i="16"/>
  <c r="M83" i="16" s="1"/>
  <c r="L84" i="16"/>
  <c r="M84" i="16" s="1"/>
  <c r="L85" i="16"/>
  <c r="M85" i="16" s="1"/>
  <c r="L86" i="16"/>
  <c r="M86" i="16" s="1"/>
  <c r="L87" i="16"/>
  <c r="M87" i="16" s="1"/>
  <c r="L88" i="16"/>
  <c r="M88" i="16" s="1"/>
  <c r="L89" i="16"/>
  <c r="M89" i="16" s="1"/>
  <c r="L90" i="16"/>
  <c r="M90" i="16" s="1"/>
  <c r="L91" i="16"/>
  <c r="M91" i="16" s="1"/>
  <c r="L92" i="16"/>
  <c r="M92" i="16" s="1"/>
  <c r="L93" i="16"/>
  <c r="M93" i="16" s="1"/>
  <c r="L94" i="16"/>
  <c r="M94" i="16" s="1"/>
  <c r="L95" i="16"/>
  <c r="M95" i="16" s="1"/>
  <c r="L96" i="16"/>
  <c r="M96" i="16" s="1"/>
  <c r="L97" i="16"/>
  <c r="M97" i="16" s="1"/>
  <c r="L98" i="16"/>
  <c r="M98" i="16" s="1"/>
  <c r="L99" i="16"/>
  <c r="M99" i="16" s="1"/>
  <c r="L100" i="16"/>
  <c r="M100" i="16" s="1"/>
  <c r="L101" i="16"/>
  <c r="M101" i="16" s="1"/>
  <c r="L102" i="16"/>
  <c r="M102" i="16" s="1"/>
  <c r="L103" i="16"/>
  <c r="M103" i="16" s="1"/>
  <c r="L104" i="16"/>
  <c r="M104" i="16" s="1"/>
  <c r="L105" i="16"/>
  <c r="M105" i="16" s="1"/>
  <c r="L106" i="16"/>
  <c r="M106" i="16" s="1"/>
  <c r="L107" i="16"/>
  <c r="M107" i="16" s="1"/>
  <c r="L108" i="16"/>
  <c r="M108" i="16" s="1"/>
  <c r="L109" i="16"/>
  <c r="M109" i="16" s="1"/>
  <c r="L110" i="16"/>
  <c r="M110" i="16" s="1"/>
  <c r="L111" i="16"/>
  <c r="M111" i="16" s="1"/>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10" i="16"/>
  <c r="M10" i="16" s="1"/>
  <c r="L11" i="16"/>
  <c r="M11" i="16" s="1"/>
  <c r="L12" i="16"/>
  <c r="M12" i="16" s="1"/>
  <c r="L13" i="16"/>
  <c r="M13" i="16" s="1"/>
  <c r="L7" i="16"/>
  <c r="M7" i="16" s="1"/>
  <c r="L8" i="16"/>
  <c r="M8" i="16" s="1"/>
  <c r="L9" i="16"/>
  <c r="M9" i="16" s="1"/>
  <c r="AK301" i="5"/>
  <c r="AK302" i="5"/>
  <c r="AK303" i="5"/>
  <c r="AK304" i="5"/>
  <c r="AK305" i="5"/>
  <c r="AK306" i="5"/>
  <c r="AK307" i="5"/>
  <c r="AK308" i="5"/>
  <c r="AK309" i="5"/>
  <c r="AK310" i="5"/>
  <c r="AK311" i="5"/>
  <c r="AK312" i="5"/>
  <c r="AK313" i="5"/>
  <c r="AJ301" i="5"/>
  <c r="AJ302" i="5"/>
  <c r="AJ303" i="5"/>
  <c r="AJ304" i="5"/>
  <c r="AJ305" i="5"/>
  <c r="AJ306" i="5"/>
  <c r="AJ307" i="5"/>
  <c r="AJ308" i="5"/>
  <c r="AJ309" i="5"/>
  <c r="AJ310" i="5"/>
  <c r="AJ311" i="5"/>
  <c r="AJ312" i="5"/>
  <c r="AJ313" i="5"/>
  <c r="AI301" i="5"/>
  <c r="AI302" i="5"/>
  <c r="AI303" i="5"/>
  <c r="AI304" i="5"/>
  <c r="AI305" i="5"/>
  <c r="AI306" i="5"/>
  <c r="AI307" i="5"/>
  <c r="AI308" i="5"/>
  <c r="AI309" i="5"/>
  <c r="AI310" i="5"/>
  <c r="AI311" i="5"/>
  <c r="AI312" i="5"/>
  <c r="AI313" i="5"/>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N280" i="19"/>
  <c r="N281" i="19"/>
  <c r="N282" i="19"/>
  <c r="N283" i="19"/>
  <c r="N284" i="19"/>
  <c r="N285" i="19"/>
  <c r="N286" i="19"/>
  <c r="N287" i="19"/>
  <c r="N288" i="19"/>
  <c r="N289" i="19"/>
  <c r="N290" i="19"/>
  <c r="N291" i="19"/>
  <c r="N292" i="19"/>
  <c r="N293" i="19"/>
  <c r="N294" i="19"/>
  <c r="N295" i="19"/>
  <c r="N296" i="19"/>
  <c r="N297" i="19"/>
  <c r="N298" i="19"/>
  <c r="N299" i="19"/>
  <c r="N30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L7" i="19"/>
  <c r="M7" i="19" s="1"/>
  <c r="L8" i="19"/>
  <c r="M8" i="19" s="1"/>
  <c r="L9" i="19"/>
  <c r="M9" i="19" s="1"/>
  <c r="L10" i="19"/>
  <c r="M10" i="19" s="1"/>
  <c r="L11" i="19"/>
  <c r="M11" i="19" s="1"/>
  <c r="L12" i="19"/>
  <c r="M12" i="19" s="1"/>
  <c r="L13" i="19"/>
  <c r="M13" i="19" s="1"/>
  <c r="L14" i="19"/>
  <c r="M14" i="19" s="1"/>
  <c r="L15" i="19"/>
  <c r="M15" i="19" s="1"/>
  <c r="L16" i="19"/>
  <c r="M16" i="19" s="1"/>
  <c r="L17" i="19"/>
  <c r="M17" i="19" s="1"/>
  <c r="L18" i="19"/>
  <c r="M18" i="19" s="1"/>
  <c r="L19" i="19"/>
  <c r="M19" i="19" s="1"/>
  <c r="L20" i="19"/>
  <c r="M20" i="19" s="1"/>
  <c r="L21" i="19"/>
  <c r="M21" i="19" s="1"/>
  <c r="L22" i="19"/>
  <c r="M22" i="19" s="1"/>
  <c r="L23" i="19"/>
  <c r="M23" i="19" s="1"/>
  <c r="L24" i="19"/>
  <c r="M24" i="19" s="1"/>
  <c r="L25" i="19"/>
  <c r="M25" i="19" s="1"/>
  <c r="L26" i="19"/>
  <c r="M26" i="19" s="1"/>
  <c r="L27" i="19"/>
  <c r="M27" i="19" s="1"/>
  <c r="L28" i="19"/>
  <c r="M28" i="19" s="1"/>
  <c r="L29" i="19"/>
  <c r="M29" i="19" s="1"/>
  <c r="L30" i="19"/>
  <c r="M30" i="19" s="1"/>
  <c r="L31" i="19"/>
  <c r="M31" i="19" s="1"/>
  <c r="L32" i="19"/>
  <c r="M32" i="19" s="1"/>
  <c r="L33" i="19"/>
  <c r="M33" i="19" s="1"/>
  <c r="L34" i="19"/>
  <c r="M34" i="19" s="1"/>
  <c r="L35" i="19"/>
  <c r="M35" i="19" s="1"/>
  <c r="L36" i="19"/>
  <c r="M36" i="19" s="1"/>
  <c r="L37" i="19"/>
  <c r="M37" i="19" s="1"/>
  <c r="L38" i="19"/>
  <c r="M38" i="19" s="1"/>
  <c r="L39" i="19"/>
  <c r="M39" i="19" s="1"/>
  <c r="L40" i="19"/>
  <c r="M40" i="19" s="1"/>
  <c r="L41" i="19"/>
  <c r="M41" i="19" s="1"/>
  <c r="L42" i="19"/>
  <c r="M42" i="19" s="1"/>
  <c r="L43" i="19"/>
  <c r="M43" i="19" s="1"/>
  <c r="L44" i="19"/>
  <c r="M44" i="19" s="1"/>
  <c r="L45" i="19"/>
  <c r="M45" i="19" s="1"/>
  <c r="L46" i="19"/>
  <c r="M46" i="19" s="1"/>
  <c r="L47" i="19"/>
  <c r="M47" i="19" s="1"/>
  <c r="L48" i="19"/>
  <c r="M48" i="19" s="1"/>
  <c r="L49" i="19"/>
  <c r="M49" i="19" s="1"/>
  <c r="L50" i="19"/>
  <c r="M50" i="19" s="1"/>
  <c r="L51" i="19"/>
  <c r="M51" i="19" s="1"/>
  <c r="L52" i="19"/>
  <c r="M52" i="19" s="1"/>
  <c r="L53" i="19"/>
  <c r="M53" i="19" s="1"/>
  <c r="L54" i="19"/>
  <c r="M54" i="19" s="1"/>
  <c r="L55" i="19"/>
  <c r="M55" i="19" s="1"/>
  <c r="L56" i="19"/>
  <c r="M56" i="19" s="1"/>
  <c r="L57" i="19"/>
  <c r="M57" i="19" s="1"/>
  <c r="L58" i="19"/>
  <c r="M58" i="19" s="1"/>
  <c r="L59" i="19"/>
  <c r="M59" i="19" s="1"/>
  <c r="L60" i="19"/>
  <c r="M60" i="19" s="1"/>
  <c r="L61" i="19"/>
  <c r="M61" i="19" s="1"/>
  <c r="L62" i="19"/>
  <c r="M62" i="19" s="1"/>
  <c r="L63" i="19"/>
  <c r="M63" i="19" s="1"/>
  <c r="L64" i="19"/>
  <c r="M64" i="19" s="1"/>
  <c r="L65" i="19"/>
  <c r="M65" i="19" s="1"/>
  <c r="L66" i="19"/>
  <c r="M66" i="19" s="1"/>
  <c r="L67" i="19"/>
  <c r="M67" i="19" s="1"/>
  <c r="L68" i="19"/>
  <c r="M68" i="19" s="1"/>
  <c r="L69" i="19"/>
  <c r="M69" i="19" s="1"/>
  <c r="L70" i="19"/>
  <c r="M70" i="19" s="1"/>
  <c r="L71" i="19"/>
  <c r="M71" i="19" s="1"/>
  <c r="L72" i="19"/>
  <c r="M72" i="19" s="1"/>
  <c r="L73" i="19"/>
  <c r="M73" i="19" s="1"/>
  <c r="L74" i="19"/>
  <c r="M74" i="19" s="1"/>
  <c r="L75" i="19"/>
  <c r="M75" i="19" s="1"/>
  <c r="L76" i="19"/>
  <c r="M76" i="19" s="1"/>
  <c r="L77" i="19"/>
  <c r="M77" i="19" s="1"/>
  <c r="L78" i="19"/>
  <c r="M78" i="19" s="1"/>
  <c r="L79" i="19"/>
  <c r="M79" i="19" s="1"/>
  <c r="L80" i="19"/>
  <c r="M80" i="19" s="1"/>
  <c r="L81" i="19"/>
  <c r="M81" i="19" s="1"/>
  <c r="L82" i="19"/>
  <c r="M82" i="19" s="1"/>
  <c r="L83" i="19"/>
  <c r="M83" i="19" s="1"/>
  <c r="L84" i="19"/>
  <c r="M84" i="19" s="1"/>
  <c r="L85" i="19"/>
  <c r="M85" i="19" s="1"/>
  <c r="L86" i="19"/>
  <c r="M86" i="19" s="1"/>
  <c r="L87" i="19"/>
  <c r="M87" i="19" s="1"/>
  <c r="L88" i="19"/>
  <c r="M88" i="19" s="1"/>
  <c r="L89" i="19"/>
  <c r="M89" i="19" s="1"/>
  <c r="L90" i="19"/>
  <c r="M90" i="19" s="1"/>
  <c r="L91" i="19"/>
  <c r="M91" i="19" s="1"/>
  <c r="L92" i="19"/>
  <c r="M92" i="19" s="1"/>
  <c r="L93" i="19"/>
  <c r="M93" i="19" s="1"/>
  <c r="L94" i="19"/>
  <c r="M94" i="19" s="1"/>
  <c r="L95" i="19"/>
  <c r="M95" i="19" s="1"/>
  <c r="L96" i="19"/>
  <c r="M96" i="19" s="1"/>
  <c r="L97" i="19"/>
  <c r="M97" i="19" s="1"/>
  <c r="L98" i="19"/>
  <c r="M98" i="19" s="1"/>
  <c r="L99" i="19"/>
  <c r="M99" i="19" s="1"/>
  <c r="L100" i="19"/>
  <c r="M100" i="19" s="1"/>
  <c r="L101" i="19"/>
  <c r="M101" i="19" s="1"/>
  <c r="L102" i="19"/>
  <c r="M102" i="19" s="1"/>
  <c r="L103" i="19"/>
  <c r="M103" i="19" s="1"/>
  <c r="L104" i="19"/>
  <c r="M104" i="19" s="1"/>
  <c r="L105" i="19"/>
  <c r="M105" i="19" s="1"/>
  <c r="L106" i="19"/>
  <c r="M106" i="19" s="1"/>
  <c r="L107" i="19"/>
  <c r="M107" i="19" s="1"/>
  <c r="L108" i="19"/>
  <c r="M108" i="19" s="1"/>
  <c r="L109" i="19"/>
  <c r="M109" i="19" s="1"/>
  <c r="L110" i="19"/>
  <c r="M110" i="19" s="1"/>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L248" i="19"/>
  <c r="L249" i="19"/>
  <c r="L250" i="19"/>
  <c r="L251" i="19"/>
  <c r="L252" i="19"/>
  <c r="L253" i="19"/>
  <c r="L254" i="19"/>
  <c r="L255" i="19"/>
  <c r="L256" i="19"/>
  <c r="L257" i="19"/>
  <c r="L258" i="19"/>
  <c r="L259" i="19"/>
  <c r="L260" i="19"/>
  <c r="L261" i="19"/>
  <c r="L262" i="19"/>
  <c r="L263" i="19"/>
  <c r="L264" i="19"/>
  <c r="L265" i="19"/>
  <c r="L266" i="19"/>
  <c r="L267" i="19"/>
  <c r="L268" i="19"/>
  <c r="L269" i="19"/>
  <c r="L270" i="19"/>
  <c r="L271" i="19"/>
  <c r="L272" i="19"/>
  <c r="L273" i="19"/>
  <c r="L274" i="19"/>
  <c r="L275" i="19"/>
  <c r="L276" i="19"/>
  <c r="L277" i="19"/>
  <c r="L278" i="19"/>
  <c r="L279" i="19"/>
  <c r="L280" i="19"/>
  <c r="L281" i="19"/>
  <c r="L282" i="19"/>
  <c r="L283" i="19"/>
  <c r="L284" i="19"/>
  <c r="L285" i="19"/>
  <c r="L286" i="19"/>
  <c r="L287" i="19"/>
  <c r="L288" i="19"/>
  <c r="L289" i="19"/>
  <c r="L290" i="19"/>
  <c r="L291" i="19"/>
  <c r="L292" i="19"/>
  <c r="L293" i="19"/>
  <c r="L294" i="19"/>
  <c r="L295" i="19"/>
  <c r="L296" i="19"/>
  <c r="L297" i="19"/>
  <c r="L298" i="19"/>
  <c r="L299" i="19"/>
  <c r="L300" i="19"/>
  <c r="AK7" i="10"/>
  <c r="AK8"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K52" i="10"/>
  <c r="AK53" i="10"/>
  <c r="AK54" i="10"/>
  <c r="AK55" i="10"/>
  <c r="AK56" i="10"/>
  <c r="AK57" i="10"/>
  <c r="AK58" i="10"/>
  <c r="AK59" i="10"/>
  <c r="AK60" i="10"/>
  <c r="AK61" i="10"/>
  <c r="AK62" i="10"/>
  <c r="AK63" i="10"/>
  <c r="AK64" i="10"/>
  <c r="AK65" i="10"/>
  <c r="AK66" i="10"/>
  <c r="AK67" i="10"/>
  <c r="AK68" i="10"/>
  <c r="AK69" i="10"/>
  <c r="AK70" i="10"/>
  <c r="AK71" i="10"/>
  <c r="AK72" i="10"/>
  <c r="AK73" i="10"/>
  <c r="AK74" i="10"/>
  <c r="AK75" i="10"/>
  <c r="AK76" i="10"/>
  <c r="AK77" i="10"/>
  <c r="AK78" i="10"/>
  <c r="AK79" i="10"/>
  <c r="AK80" i="10"/>
  <c r="AK81" i="10"/>
  <c r="AK82" i="10"/>
  <c r="AK83" i="10"/>
  <c r="AK84" i="10"/>
  <c r="AK85" i="10"/>
  <c r="AK86" i="10"/>
  <c r="AK87" i="10"/>
  <c r="AK88" i="10"/>
  <c r="AK89" i="10"/>
  <c r="AK90" i="10"/>
  <c r="AK91" i="10"/>
  <c r="AK92" i="10"/>
  <c r="AK93" i="10"/>
  <c r="AK94" i="10"/>
  <c r="AK95" i="10"/>
  <c r="AK96" i="10"/>
  <c r="AK97" i="10"/>
  <c r="AK98" i="10"/>
  <c r="AK99" i="10"/>
  <c r="AK100" i="10"/>
  <c r="AK101" i="10"/>
  <c r="AK102" i="10"/>
  <c r="AK103" i="10"/>
  <c r="AK104" i="10"/>
  <c r="AK105" i="10"/>
  <c r="AK106" i="10"/>
  <c r="AK107" i="10"/>
  <c r="AK108" i="10"/>
  <c r="AK109" i="10"/>
  <c r="AK110" i="10"/>
  <c r="AK111" i="10"/>
  <c r="AK112" i="10"/>
  <c r="AK113" i="10"/>
  <c r="AK114" i="10"/>
  <c r="AK115" i="10"/>
  <c r="AK116" i="10"/>
  <c r="AK117" i="10"/>
  <c r="AK118" i="10"/>
  <c r="AK119" i="10"/>
  <c r="AK120" i="10"/>
  <c r="AK121" i="10"/>
  <c r="AK122" i="10"/>
  <c r="AK123" i="10"/>
  <c r="AK124" i="10"/>
  <c r="AK125" i="10"/>
  <c r="AK126" i="10"/>
  <c r="AK127" i="10"/>
  <c r="AK128" i="10"/>
  <c r="AK129" i="10"/>
  <c r="AK130" i="10"/>
  <c r="AK131" i="10"/>
  <c r="AK132" i="10"/>
  <c r="AK133" i="10"/>
  <c r="AK134" i="10"/>
  <c r="AK135" i="10"/>
  <c r="AK136" i="10"/>
  <c r="AK137" i="10"/>
  <c r="AK138" i="10"/>
  <c r="AK139" i="10"/>
  <c r="AK140" i="10"/>
  <c r="AK141" i="10"/>
  <c r="AK142" i="10"/>
  <c r="AK143" i="10"/>
  <c r="AK144" i="10"/>
  <c r="AK145" i="10"/>
  <c r="AK146" i="10"/>
  <c r="AK147" i="10"/>
  <c r="AK148" i="10"/>
  <c r="AK149" i="10"/>
  <c r="AK150" i="10"/>
  <c r="AK151" i="10"/>
  <c r="AK152" i="10"/>
  <c r="AK153" i="10"/>
  <c r="AK154" i="10"/>
  <c r="AK155" i="10"/>
  <c r="AK156" i="10"/>
  <c r="AK157" i="10"/>
  <c r="AK158" i="10"/>
  <c r="AK159" i="10"/>
  <c r="AK160" i="10"/>
  <c r="AK161" i="10"/>
  <c r="AK162" i="10"/>
  <c r="AK163" i="10"/>
  <c r="AK164" i="10"/>
  <c r="AK165" i="10"/>
  <c r="AK166" i="10"/>
  <c r="AK167" i="10"/>
  <c r="AK168" i="10"/>
  <c r="AK169" i="10"/>
  <c r="AK170" i="10"/>
  <c r="AK171" i="10"/>
  <c r="AK172" i="10"/>
  <c r="AK173" i="10"/>
  <c r="AK174" i="10"/>
  <c r="AK175" i="10"/>
  <c r="AK176" i="10"/>
  <c r="AK177" i="10"/>
  <c r="AK178" i="10"/>
  <c r="AK179" i="10"/>
  <c r="AK180" i="10"/>
  <c r="AK181" i="10"/>
  <c r="AK182" i="10"/>
  <c r="AK183" i="10"/>
  <c r="AK184" i="10"/>
  <c r="AK185" i="10"/>
  <c r="AK186" i="10"/>
  <c r="AK187" i="10"/>
  <c r="AK188" i="10"/>
  <c r="AK189" i="10"/>
  <c r="AK190" i="10"/>
  <c r="AK191" i="10"/>
  <c r="AK192" i="10"/>
  <c r="AK193" i="10"/>
  <c r="AK194" i="10"/>
  <c r="AK195" i="10"/>
  <c r="AK196" i="10"/>
  <c r="AK197" i="10"/>
  <c r="AK198" i="10"/>
  <c r="AK199" i="10"/>
  <c r="AK200" i="10"/>
  <c r="AK201" i="10"/>
  <c r="AK202" i="10"/>
  <c r="AK203" i="10"/>
  <c r="AK204" i="10"/>
  <c r="AK205" i="10"/>
  <c r="AK206" i="10"/>
  <c r="AK207" i="10"/>
  <c r="AK208" i="10"/>
  <c r="AK209" i="10"/>
  <c r="AK210" i="10"/>
  <c r="AK211" i="10"/>
  <c r="AK212" i="10"/>
  <c r="AK213" i="10"/>
  <c r="AK214" i="10"/>
  <c r="AK215" i="10"/>
  <c r="AK216" i="10"/>
  <c r="AK217" i="10"/>
  <c r="AK218" i="10"/>
  <c r="AK219" i="10"/>
  <c r="AK220" i="10"/>
  <c r="AK221" i="10"/>
  <c r="AK222" i="10"/>
  <c r="AK223" i="10"/>
  <c r="AK224" i="10"/>
  <c r="AK225" i="10"/>
  <c r="AK226" i="10"/>
  <c r="AK227" i="10"/>
  <c r="AK228" i="10"/>
  <c r="AK229" i="10"/>
  <c r="AK230" i="10"/>
  <c r="AK231" i="10"/>
  <c r="AK232" i="10"/>
  <c r="AK233" i="10"/>
  <c r="AK234" i="10"/>
  <c r="AK235" i="10"/>
  <c r="AK236" i="10"/>
  <c r="AK237" i="10"/>
  <c r="AK238" i="10"/>
  <c r="AK239" i="10"/>
  <c r="AK240" i="10"/>
  <c r="AK241" i="10"/>
  <c r="AK242" i="10"/>
  <c r="AK243" i="10"/>
  <c r="AK244" i="10"/>
  <c r="AK245" i="10"/>
  <c r="AK246" i="10"/>
  <c r="AK247" i="10"/>
  <c r="AK248" i="10"/>
  <c r="AI7" i="10"/>
  <c r="AJ7" i="10" s="1"/>
  <c r="AI8" i="10"/>
  <c r="AJ8" i="10" s="1"/>
  <c r="AI9" i="10"/>
  <c r="AJ9" i="10" s="1"/>
  <c r="AI10" i="10"/>
  <c r="AJ10" i="10" s="1"/>
  <c r="AI11" i="10"/>
  <c r="AJ11" i="10" s="1"/>
  <c r="AI12" i="10"/>
  <c r="AJ12" i="10" s="1"/>
  <c r="AI13" i="10"/>
  <c r="AJ13" i="10" s="1"/>
  <c r="AI14" i="10"/>
  <c r="AJ14" i="10" s="1"/>
  <c r="AI15" i="10"/>
  <c r="AJ15" i="10" s="1"/>
  <c r="AI16" i="10"/>
  <c r="AJ16" i="10" s="1"/>
  <c r="AI17" i="10"/>
  <c r="AJ17" i="10" s="1"/>
  <c r="AI18" i="10"/>
  <c r="AJ18" i="10" s="1"/>
  <c r="AI19" i="10"/>
  <c r="AJ19" i="10" s="1"/>
  <c r="AI20" i="10"/>
  <c r="AJ20" i="10" s="1"/>
  <c r="AI21" i="10"/>
  <c r="AJ21" i="10" s="1"/>
  <c r="AI22" i="10"/>
  <c r="AJ22" i="10" s="1"/>
  <c r="AI23" i="10"/>
  <c r="AJ23" i="10" s="1"/>
  <c r="AI24" i="10"/>
  <c r="AJ24" i="10" s="1"/>
  <c r="AI25" i="10"/>
  <c r="AJ25" i="10" s="1"/>
  <c r="AI26" i="10"/>
  <c r="AJ26" i="10" s="1"/>
  <c r="AI27" i="10"/>
  <c r="AJ27" i="10" s="1"/>
  <c r="AI28" i="10"/>
  <c r="AJ28" i="10" s="1"/>
  <c r="AI29" i="10"/>
  <c r="AJ29" i="10" s="1"/>
  <c r="AI30" i="10"/>
  <c r="AJ30" i="10" s="1"/>
  <c r="AI31" i="10"/>
  <c r="AJ31" i="10" s="1"/>
  <c r="AI32" i="10"/>
  <c r="AJ32" i="10" s="1"/>
  <c r="AI33" i="10"/>
  <c r="AJ33" i="10" s="1"/>
  <c r="AI34" i="10"/>
  <c r="AJ34" i="10" s="1"/>
  <c r="AI35" i="10"/>
  <c r="AJ35" i="10" s="1"/>
  <c r="AI36" i="10"/>
  <c r="AJ36" i="10" s="1"/>
  <c r="AI37" i="10"/>
  <c r="AJ37" i="10" s="1"/>
  <c r="AI38" i="10"/>
  <c r="AJ38" i="10" s="1"/>
  <c r="AI39" i="10"/>
  <c r="AJ39" i="10" s="1"/>
  <c r="AI40" i="10"/>
  <c r="AJ40" i="10" s="1"/>
  <c r="AI41" i="10"/>
  <c r="AJ41" i="10" s="1"/>
  <c r="AI42" i="10"/>
  <c r="AJ42" i="10" s="1"/>
  <c r="AI43" i="10"/>
  <c r="AJ43" i="10" s="1"/>
  <c r="AI44" i="10"/>
  <c r="AJ44" i="10" s="1"/>
  <c r="AI45" i="10"/>
  <c r="AJ45" i="10" s="1"/>
  <c r="AI46" i="10"/>
  <c r="AJ46" i="10" s="1"/>
  <c r="AI47" i="10"/>
  <c r="AJ47" i="10" s="1"/>
  <c r="AI48" i="10"/>
  <c r="AJ48" i="10" s="1"/>
  <c r="AI49" i="10"/>
  <c r="AJ49" i="10" s="1"/>
  <c r="AI50" i="10"/>
  <c r="AJ50" i="10" s="1"/>
  <c r="AI51" i="10"/>
  <c r="AJ51" i="10" s="1"/>
  <c r="AI52" i="10"/>
  <c r="AJ52" i="10" s="1"/>
  <c r="AI53" i="10"/>
  <c r="AJ53" i="10" s="1"/>
  <c r="AI54" i="10"/>
  <c r="AJ54" i="10" s="1"/>
  <c r="AI55" i="10"/>
  <c r="AJ55" i="10" s="1"/>
  <c r="AI56" i="10"/>
  <c r="AJ56" i="10" s="1"/>
  <c r="AI57" i="10"/>
  <c r="AJ57" i="10" s="1"/>
  <c r="AI58" i="10"/>
  <c r="AJ58" i="10" s="1"/>
  <c r="AI59" i="10"/>
  <c r="AJ59" i="10" s="1"/>
  <c r="AI60" i="10"/>
  <c r="AJ60" i="10" s="1"/>
  <c r="AI61" i="10"/>
  <c r="AJ61" i="10" s="1"/>
  <c r="AI62" i="10"/>
  <c r="AJ62" i="10" s="1"/>
  <c r="AI63" i="10"/>
  <c r="AJ63" i="10" s="1"/>
  <c r="AI64" i="10"/>
  <c r="AJ64" i="10" s="1"/>
  <c r="AI65" i="10"/>
  <c r="AJ65" i="10" s="1"/>
  <c r="AI66" i="10"/>
  <c r="AJ66" i="10" s="1"/>
  <c r="AI67" i="10"/>
  <c r="AJ67" i="10" s="1"/>
  <c r="AI68" i="10"/>
  <c r="AJ68" i="10" s="1"/>
  <c r="AI69" i="10"/>
  <c r="AJ69" i="10" s="1"/>
  <c r="AI70" i="10"/>
  <c r="AJ70" i="10" s="1"/>
  <c r="AI71" i="10"/>
  <c r="AJ71" i="10" s="1"/>
  <c r="AI72" i="10"/>
  <c r="AJ72" i="10" s="1"/>
  <c r="AI73" i="10"/>
  <c r="AJ73" i="10" s="1"/>
  <c r="AI74" i="10"/>
  <c r="AJ74" i="10" s="1"/>
  <c r="AI75" i="10"/>
  <c r="AJ75" i="10" s="1"/>
  <c r="AI76" i="10"/>
  <c r="AJ76" i="10" s="1"/>
  <c r="AI77" i="10"/>
  <c r="AJ77" i="10" s="1"/>
  <c r="AI78" i="10"/>
  <c r="AJ78" i="10" s="1"/>
  <c r="AI79" i="10"/>
  <c r="AJ79" i="10" s="1"/>
  <c r="AI80" i="10"/>
  <c r="AJ80" i="10" s="1"/>
  <c r="AI81" i="10"/>
  <c r="AJ81" i="10" s="1"/>
  <c r="AI82" i="10"/>
  <c r="AJ82" i="10" s="1"/>
  <c r="AI83" i="10"/>
  <c r="AJ83" i="10" s="1"/>
  <c r="AI84" i="10"/>
  <c r="AJ84" i="10" s="1"/>
  <c r="AI85" i="10"/>
  <c r="AJ85" i="10" s="1"/>
  <c r="AI86" i="10"/>
  <c r="AJ86" i="10" s="1"/>
  <c r="AI87" i="10"/>
  <c r="AJ87" i="10" s="1"/>
  <c r="AI88" i="10"/>
  <c r="AJ88" i="10" s="1"/>
  <c r="AI89" i="10"/>
  <c r="AJ89" i="10" s="1"/>
  <c r="AI90" i="10"/>
  <c r="AJ90" i="10" s="1"/>
  <c r="AI91" i="10"/>
  <c r="AJ91" i="10" s="1"/>
  <c r="AI92" i="10"/>
  <c r="AJ92" i="10" s="1"/>
  <c r="AI93" i="10"/>
  <c r="AJ93" i="10" s="1"/>
  <c r="AI94" i="10"/>
  <c r="AJ94" i="10" s="1"/>
  <c r="AI95" i="10"/>
  <c r="AJ95" i="10" s="1"/>
  <c r="AI96" i="10"/>
  <c r="AJ96" i="10" s="1"/>
  <c r="AI97" i="10"/>
  <c r="AJ97" i="10" s="1"/>
  <c r="AI98" i="10"/>
  <c r="AJ98" i="10" s="1"/>
  <c r="AI99" i="10"/>
  <c r="AJ99" i="10" s="1"/>
  <c r="AI100" i="10"/>
  <c r="AJ100" i="10" s="1"/>
  <c r="AI101" i="10"/>
  <c r="AJ101" i="10" s="1"/>
  <c r="AI102" i="10"/>
  <c r="AJ102" i="10" s="1"/>
  <c r="AI103" i="10"/>
  <c r="AJ103" i="10" s="1"/>
  <c r="AI104" i="10"/>
  <c r="AJ104" i="10" s="1"/>
  <c r="AI105" i="10"/>
  <c r="AJ105" i="10" s="1"/>
  <c r="AI106" i="10"/>
  <c r="AJ106" i="10" s="1"/>
  <c r="AI107" i="10"/>
  <c r="AJ107" i="10" s="1"/>
  <c r="AI108" i="10"/>
  <c r="AJ108" i="10" s="1"/>
  <c r="AI109" i="10"/>
  <c r="AJ109" i="10" s="1"/>
  <c r="AI110" i="10"/>
  <c r="AJ110" i="10" s="1"/>
  <c r="AI111" i="10"/>
  <c r="AJ111" i="10" s="1"/>
  <c r="AI112" i="10"/>
  <c r="AJ112" i="10" s="1"/>
  <c r="AI113" i="10"/>
  <c r="AJ113" i="10" s="1"/>
  <c r="AI114" i="10"/>
  <c r="AJ114" i="10" s="1"/>
  <c r="AI115" i="10"/>
  <c r="AJ115" i="10" s="1"/>
  <c r="AI116" i="10"/>
  <c r="AJ116" i="10" s="1"/>
  <c r="AI117" i="10"/>
  <c r="AJ117" i="10" s="1"/>
  <c r="AI118" i="10"/>
  <c r="AJ118" i="10" s="1"/>
  <c r="AI119" i="10"/>
  <c r="AJ119" i="10" s="1"/>
  <c r="AI120" i="10"/>
  <c r="AJ120" i="10" s="1"/>
  <c r="AI121" i="10"/>
  <c r="AJ121" i="10" s="1"/>
  <c r="AI122" i="10"/>
  <c r="AJ122" i="10" s="1"/>
  <c r="AI123" i="10"/>
  <c r="AJ123" i="10" s="1"/>
  <c r="AI124" i="10"/>
  <c r="AJ124" i="10" s="1"/>
  <c r="AI125" i="10"/>
  <c r="AJ125" i="10" s="1"/>
  <c r="AI126" i="10"/>
  <c r="AJ126" i="10" s="1"/>
  <c r="AI127" i="10"/>
  <c r="AJ127" i="10" s="1"/>
  <c r="AI128" i="10"/>
  <c r="AJ128" i="10" s="1"/>
  <c r="AI129" i="10"/>
  <c r="AJ129" i="10" s="1"/>
  <c r="AI130" i="10"/>
  <c r="AJ130" i="10" s="1"/>
  <c r="AI131" i="10"/>
  <c r="AJ131" i="10" s="1"/>
  <c r="AI132" i="10"/>
  <c r="AJ132" i="10" s="1"/>
  <c r="AI133" i="10"/>
  <c r="AJ133" i="10" s="1"/>
  <c r="AI134" i="10"/>
  <c r="AJ134" i="10" s="1"/>
  <c r="AI135" i="10"/>
  <c r="AJ135" i="10" s="1"/>
  <c r="AI136" i="10"/>
  <c r="AJ136" i="10" s="1"/>
  <c r="AI137" i="10"/>
  <c r="AJ137" i="10" s="1"/>
  <c r="AI138" i="10"/>
  <c r="AJ138" i="10" s="1"/>
  <c r="AI139" i="10"/>
  <c r="AJ139" i="10" s="1"/>
  <c r="AI140" i="10"/>
  <c r="AJ140" i="10" s="1"/>
  <c r="AI141" i="10"/>
  <c r="AJ141" i="10" s="1"/>
  <c r="AI142" i="10"/>
  <c r="AJ142" i="10" s="1"/>
  <c r="AI143" i="10"/>
  <c r="AJ143" i="10" s="1"/>
  <c r="AI144" i="10"/>
  <c r="AJ144" i="10" s="1"/>
  <c r="AI145" i="10"/>
  <c r="AJ145" i="10" s="1"/>
  <c r="AI146" i="10"/>
  <c r="AJ146" i="10" s="1"/>
  <c r="AI147" i="10"/>
  <c r="AJ147" i="10" s="1"/>
  <c r="AI148" i="10"/>
  <c r="AJ148" i="10" s="1"/>
  <c r="AI149" i="10"/>
  <c r="AJ149" i="10" s="1"/>
  <c r="AI150" i="10"/>
  <c r="AJ150" i="10" s="1"/>
  <c r="AI151" i="10"/>
  <c r="AJ151" i="10" s="1"/>
  <c r="AI152" i="10"/>
  <c r="AJ152" i="10" s="1"/>
  <c r="AI153" i="10"/>
  <c r="AJ153" i="10" s="1"/>
  <c r="AI154" i="10"/>
  <c r="AJ154" i="10" s="1"/>
  <c r="AI155" i="10"/>
  <c r="AJ155" i="10" s="1"/>
  <c r="AI156" i="10"/>
  <c r="AJ156" i="10" s="1"/>
  <c r="AI157" i="10"/>
  <c r="AJ157" i="10" s="1"/>
  <c r="AI158" i="10"/>
  <c r="AJ158" i="10" s="1"/>
  <c r="AI159" i="10"/>
  <c r="AJ159" i="10" s="1"/>
  <c r="AI160" i="10"/>
  <c r="AJ160" i="10" s="1"/>
  <c r="AI161" i="10"/>
  <c r="AJ161" i="10" s="1"/>
  <c r="AI162" i="10"/>
  <c r="AJ162" i="10" s="1"/>
  <c r="AI163" i="10"/>
  <c r="AJ163" i="10" s="1"/>
  <c r="AI164" i="10"/>
  <c r="AJ164" i="10" s="1"/>
  <c r="AI165" i="10"/>
  <c r="AJ165" i="10" s="1"/>
  <c r="AI166" i="10"/>
  <c r="AJ166" i="10" s="1"/>
  <c r="AI167" i="10"/>
  <c r="AJ167" i="10" s="1"/>
  <c r="AI168" i="10"/>
  <c r="AJ168" i="10" s="1"/>
  <c r="AI169" i="10"/>
  <c r="AJ169" i="10" s="1"/>
  <c r="AI170" i="10"/>
  <c r="AJ170" i="10" s="1"/>
  <c r="AI171" i="10"/>
  <c r="AJ171" i="10" s="1"/>
  <c r="AI172" i="10"/>
  <c r="AJ172" i="10" s="1"/>
  <c r="AI173" i="10"/>
  <c r="AJ173" i="10" s="1"/>
  <c r="AI174" i="10"/>
  <c r="AJ174" i="10" s="1"/>
  <c r="AI175" i="10"/>
  <c r="AJ175" i="10" s="1"/>
  <c r="AI176" i="10"/>
  <c r="AJ176" i="10" s="1"/>
  <c r="AI177" i="10"/>
  <c r="AJ177" i="10" s="1"/>
  <c r="AI178" i="10"/>
  <c r="AJ178" i="10" s="1"/>
  <c r="AI179" i="10"/>
  <c r="AJ179" i="10" s="1"/>
  <c r="AI180" i="10"/>
  <c r="AJ180" i="10" s="1"/>
  <c r="AI181" i="10"/>
  <c r="AJ181" i="10" s="1"/>
  <c r="AI182" i="10"/>
  <c r="AJ182" i="10" s="1"/>
  <c r="AI183" i="10"/>
  <c r="AJ183" i="10" s="1"/>
  <c r="AI184" i="10"/>
  <c r="AJ184" i="10" s="1"/>
  <c r="AI185" i="10"/>
  <c r="AJ185" i="10" s="1"/>
  <c r="AI186" i="10"/>
  <c r="AJ186" i="10" s="1"/>
  <c r="AI187" i="10"/>
  <c r="AJ187" i="10" s="1"/>
  <c r="AI188" i="10"/>
  <c r="AJ188" i="10" s="1"/>
  <c r="AI189" i="10"/>
  <c r="AJ189" i="10" s="1"/>
  <c r="AI190" i="10"/>
  <c r="AJ190" i="10" s="1"/>
  <c r="AI191" i="10"/>
  <c r="AJ191" i="10" s="1"/>
  <c r="AI192" i="10"/>
  <c r="AJ192" i="10" s="1"/>
  <c r="AI193" i="10"/>
  <c r="AJ193" i="10" s="1"/>
  <c r="AI194" i="10"/>
  <c r="AJ194" i="10" s="1"/>
  <c r="AI195" i="10"/>
  <c r="AJ195" i="10" s="1"/>
  <c r="AI196" i="10"/>
  <c r="AJ196" i="10" s="1"/>
  <c r="AI197" i="10"/>
  <c r="AJ197" i="10" s="1"/>
  <c r="AI198" i="10"/>
  <c r="AJ198" i="10" s="1"/>
  <c r="AI199" i="10"/>
  <c r="AJ199" i="10" s="1"/>
  <c r="AI200" i="10"/>
  <c r="AJ200" i="10" s="1"/>
  <c r="AI201" i="10"/>
  <c r="AJ201" i="10" s="1"/>
  <c r="AI202" i="10"/>
  <c r="AJ202" i="10" s="1"/>
  <c r="AI203" i="10"/>
  <c r="AJ203" i="10" s="1"/>
  <c r="AI204" i="10"/>
  <c r="AJ204" i="10" s="1"/>
  <c r="AI205" i="10"/>
  <c r="AJ205" i="10" s="1"/>
  <c r="AI206" i="10"/>
  <c r="AJ206" i="10" s="1"/>
  <c r="AI207" i="10"/>
  <c r="AJ207" i="10" s="1"/>
  <c r="AI208" i="10"/>
  <c r="AJ208" i="10" s="1"/>
  <c r="AI209" i="10"/>
  <c r="AJ209" i="10" s="1"/>
  <c r="AI210" i="10"/>
  <c r="AJ210" i="10" s="1"/>
  <c r="AI211" i="10"/>
  <c r="AJ211" i="10" s="1"/>
  <c r="AI212" i="10"/>
  <c r="AJ212" i="10" s="1"/>
  <c r="AI213" i="10"/>
  <c r="AJ213" i="10" s="1"/>
  <c r="AI214" i="10"/>
  <c r="AJ214" i="10" s="1"/>
  <c r="AI215" i="10"/>
  <c r="AJ215" i="10" s="1"/>
  <c r="AI216" i="10"/>
  <c r="AJ216" i="10" s="1"/>
  <c r="AI217" i="10"/>
  <c r="AJ217" i="10" s="1"/>
  <c r="AI218" i="10"/>
  <c r="AJ218" i="10" s="1"/>
  <c r="AI219" i="10"/>
  <c r="AJ219" i="10" s="1"/>
  <c r="AI220" i="10"/>
  <c r="AJ220" i="10" s="1"/>
  <c r="AI221" i="10"/>
  <c r="AJ221" i="10" s="1"/>
  <c r="AI222" i="10"/>
  <c r="AJ222" i="10" s="1"/>
  <c r="AI223" i="10"/>
  <c r="AJ223" i="10" s="1"/>
  <c r="AI224" i="10"/>
  <c r="AJ224" i="10" s="1"/>
  <c r="AI225" i="10"/>
  <c r="AJ225" i="10" s="1"/>
  <c r="AI226" i="10"/>
  <c r="AJ226" i="10" s="1"/>
  <c r="AI227" i="10"/>
  <c r="AJ227" i="10" s="1"/>
  <c r="AI228" i="10"/>
  <c r="AJ228" i="10" s="1"/>
  <c r="AI229" i="10"/>
  <c r="AJ229" i="10" s="1"/>
  <c r="AI230" i="10"/>
  <c r="AJ230" i="10" s="1"/>
  <c r="AI231" i="10"/>
  <c r="AJ231" i="10" s="1"/>
  <c r="AI232" i="10"/>
  <c r="AJ232" i="10" s="1"/>
  <c r="AI233" i="10"/>
  <c r="AJ233" i="10" s="1"/>
  <c r="AI234" i="10"/>
  <c r="AJ234" i="10" s="1"/>
  <c r="AI235" i="10"/>
  <c r="AJ235" i="10" s="1"/>
  <c r="AI236" i="10"/>
  <c r="AJ236" i="10" s="1"/>
  <c r="AI237" i="10"/>
  <c r="AJ237" i="10" s="1"/>
  <c r="AI238" i="10"/>
  <c r="AJ238" i="10" s="1"/>
  <c r="AI239" i="10"/>
  <c r="AJ239" i="10" s="1"/>
  <c r="AI240" i="10"/>
  <c r="AJ240" i="10" s="1"/>
  <c r="AI241" i="10"/>
  <c r="AJ241" i="10" s="1"/>
  <c r="AI242" i="10"/>
  <c r="AJ242" i="10" s="1"/>
  <c r="AI243" i="10"/>
  <c r="AJ243" i="10" s="1"/>
  <c r="AI244" i="10"/>
  <c r="AJ244" i="10" s="1"/>
  <c r="AI245" i="10"/>
  <c r="AJ245" i="10" s="1"/>
  <c r="AI246" i="10"/>
  <c r="AJ246" i="10" s="1"/>
  <c r="AI247" i="10"/>
  <c r="AJ247" i="10" s="1"/>
  <c r="AI248" i="10"/>
  <c r="AJ248" i="10" s="1"/>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L7" i="20"/>
  <c r="M7" i="20" s="1"/>
  <c r="L8" i="20"/>
  <c r="M8" i="20" s="1"/>
  <c r="L9" i="20"/>
  <c r="M9" i="20" s="1"/>
  <c r="L10" i="20"/>
  <c r="M10" i="20" s="1"/>
  <c r="L11" i="20"/>
  <c r="M11" i="20" s="1"/>
  <c r="L12" i="20"/>
  <c r="M12" i="20" s="1"/>
  <c r="L13" i="20"/>
  <c r="M13" i="20" s="1"/>
  <c r="L14" i="20"/>
  <c r="M14" i="20" s="1"/>
  <c r="L15" i="20"/>
  <c r="M15" i="20" s="1"/>
  <c r="L16" i="20"/>
  <c r="M16" i="20" s="1"/>
  <c r="L17" i="20"/>
  <c r="M17" i="20" s="1"/>
  <c r="L18" i="20"/>
  <c r="M18" i="20" s="1"/>
  <c r="L19" i="20"/>
  <c r="M19" i="20" s="1"/>
  <c r="L20" i="20"/>
  <c r="M20" i="20" s="1"/>
  <c r="L21" i="20"/>
  <c r="M21" i="20" s="1"/>
  <c r="L22" i="20"/>
  <c r="M22" i="20" s="1"/>
  <c r="L23" i="20"/>
  <c r="M23" i="20" s="1"/>
  <c r="L24" i="20"/>
  <c r="M24" i="20" s="1"/>
  <c r="L25" i="20"/>
  <c r="M25" i="20" s="1"/>
  <c r="L26" i="20"/>
  <c r="M26" i="20" s="1"/>
  <c r="L27" i="20"/>
  <c r="M27" i="20" s="1"/>
  <c r="L28" i="20"/>
  <c r="M28" i="20" s="1"/>
  <c r="L29" i="20"/>
  <c r="M29" i="20" s="1"/>
  <c r="L30" i="20"/>
  <c r="M30" i="20" s="1"/>
  <c r="L31" i="20"/>
  <c r="M31" i="20" s="1"/>
  <c r="L32" i="20"/>
  <c r="M32" i="20" s="1"/>
  <c r="L33" i="20"/>
  <c r="M33" i="20" s="1"/>
  <c r="L34" i="20"/>
  <c r="M34" i="20" s="1"/>
  <c r="L35" i="20"/>
  <c r="M35" i="20" s="1"/>
  <c r="L36" i="20"/>
  <c r="M36" i="20" s="1"/>
  <c r="L37" i="20"/>
  <c r="M37" i="20" s="1"/>
  <c r="L38" i="20"/>
  <c r="M38" i="20" s="1"/>
  <c r="L39" i="20"/>
  <c r="M39" i="20" s="1"/>
  <c r="L40" i="20"/>
  <c r="M40" i="20" s="1"/>
  <c r="L41" i="20"/>
  <c r="M41" i="20" s="1"/>
  <c r="L42" i="20"/>
  <c r="M42" i="20" s="1"/>
  <c r="L43" i="20"/>
  <c r="M43" i="20" s="1"/>
  <c r="L44" i="20"/>
  <c r="M44" i="20" s="1"/>
  <c r="L45" i="20"/>
  <c r="M45" i="20" s="1"/>
  <c r="L46" i="20"/>
  <c r="M46" i="20" s="1"/>
  <c r="L47" i="20"/>
  <c r="M47" i="20" s="1"/>
  <c r="L48" i="20"/>
  <c r="M48" i="20" s="1"/>
  <c r="L49" i="20"/>
  <c r="M49" i="20" s="1"/>
  <c r="L50" i="20"/>
  <c r="M50" i="20" s="1"/>
  <c r="L51" i="20"/>
  <c r="M51" i="20" s="1"/>
  <c r="L52" i="20"/>
  <c r="M52" i="20" s="1"/>
  <c r="L53" i="20"/>
  <c r="M53" i="20" s="1"/>
  <c r="L54" i="20"/>
  <c r="M54" i="20" s="1"/>
  <c r="L55" i="20"/>
  <c r="M55" i="20" s="1"/>
  <c r="L56" i="20"/>
  <c r="M56" i="20" s="1"/>
  <c r="L57" i="20"/>
  <c r="M57" i="20" s="1"/>
  <c r="L58" i="20"/>
  <c r="M58" i="20" s="1"/>
  <c r="L59" i="20"/>
  <c r="M59" i="20" s="1"/>
  <c r="L60" i="20"/>
  <c r="M60" i="20" s="1"/>
  <c r="L61" i="20"/>
  <c r="M61" i="20" s="1"/>
  <c r="L62" i="20"/>
  <c r="M62" i="20" s="1"/>
  <c r="L63" i="20"/>
  <c r="M63" i="20" s="1"/>
  <c r="L64" i="20"/>
  <c r="M64" i="20" s="1"/>
  <c r="L65" i="20"/>
  <c r="M65" i="20" s="1"/>
  <c r="L66" i="20"/>
  <c r="M66" i="20" s="1"/>
  <c r="L67" i="20"/>
  <c r="M67" i="20" s="1"/>
  <c r="L68" i="20"/>
  <c r="M68" i="20" s="1"/>
  <c r="L69" i="20"/>
  <c r="M69" i="20" s="1"/>
  <c r="L70" i="20"/>
  <c r="M70" i="20" s="1"/>
  <c r="L71" i="20"/>
  <c r="M71" i="20" s="1"/>
  <c r="L72" i="20"/>
  <c r="M72" i="20" s="1"/>
  <c r="L73" i="20"/>
  <c r="M73" i="20" s="1"/>
  <c r="L74" i="20"/>
  <c r="M74" i="20" s="1"/>
  <c r="L75" i="20"/>
  <c r="M75" i="20" s="1"/>
  <c r="L76" i="20"/>
  <c r="M76" i="20" s="1"/>
  <c r="L77" i="20"/>
  <c r="M77" i="20" s="1"/>
  <c r="L78" i="20"/>
  <c r="M78" i="20" s="1"/>
  <c r="L79" i="20"/>
  <c r="M79" i="20" s="1"/>
  <c r="L80" i="20"/>
  <c r="M80" i="20" s="1"/>
  <c r="L81" i="20"/>
  <c r="M81" i="20" s="1"/>
  <c r="L82" i="20"/>
  <c r="M82" i="20" s="1"/>
  <c r="L83" i="20"/>
  <c r="M83" i="20" s="1"/>
  <c r="L84" i="20"/>
  <c r="M84" i="20" s="1"/>
  <c r="L85" i="20"/>
  <c r="M85" i="20" s="1"/>
  <c r="L86" i="20"/>
  <c r="M86" i="20" s="1"/>
  <c r="L87" i="20"/>
  <c r="M87" i="20" s="1"/>
  <c r="L88" i="20"/>
  <c r="M88" i="20" s="1"/>
  <c r="L89" i="20"/>
  <c r="M89" i="20" s="1"/>
  <c r="L90" i="20"/>
  <c r="M90" i="20" s="1"/>
  <c r="L91" i="20"/>
  <c r="M91" i="20" s="1"/>
  <c r="L92" i="20"/>
  <c r="M92" i="20" s="1"/>
  <c r="L93" i="20"/>
  <c r="M93" i="20" s="1"/>
  <c r="L94" i="20"/>
  <c r="M94" i="20" s="1"/>
  <c r="L95" i="20"/>
  <c r="M95" i="20" s="1"/>
  <c r="L96" i="20"/>
  <c r="M96" i="20" s="1"/>
  <c r="L97" i="20"/>
  <c r="M97" i="20" s="1"/>
  <c r="L98" i="20"/>
  <c r="M98" i="20" s="1"/>
  <c r="L99" i="20"/>
  <c r="M99" i="20" s="1"/>
  <c r="L100" i="20"/>
  <c r="M100" i="20" s="1"/>
  <c r="L101" i="20"/>
  <c r="M101" i="20" s="1"/>
  <c r="L102" i="20"/>
  <c r="M102" i="20" s="1"/>
  <c r="L103" i="20"/>
  <c r="M103" i="20" s="1"/>
  <c r="L104" i="20"/>
  <c r="M104" i="20" s="1"/>
  <c r="L105" i="20"/>
  <c r="M105" i="20" s="1"/>
  <c r="L106" i="20"/>
  <c r="M106" i="20" s="1"/>
  <c r="L107" i="20"/>
  <c r="M107" i="20" s="1"/>
  <c r="L108" i="20"/>
  <c r="M108" i="20" s="1"/>
  <c r="L109" i="20"/>
  <c r="M109" i="20" s="1"/>
  <c r="L110" i="20"/>
  <c r="M110" i="20" s="1"/>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AK284" i="8"/>
  <c r="AK285" i="8"/>
  <c r="AK286" i="8"/>
  <c r="AK287" i="8"/>
  <c r="AK288" i="8"/>
  <c r="AK289" i="8"/>
  <c r="AK290" i="8"/>
  <c r="AK291" i="8"/>
  <c r="AK292" i="8"/>
  <c r="AK293" i="8"/>
  <c r="AK294" i="8"/>
  <c r="AK295" i="8"/>
  <c r="AK296" i="8"/>
  <c r="AK297" i="8"/>
  <c r="AK298" i="8"/>
  <c r="AK299" i="8"/>
  <c r="AK300" i="8"/>
  <c r="AJ8" i="8"/>
  <c r="AJ9" i="8"/>
  <c r="AI7" i="8"/>
  <c r="AJ7" i="8" s="1"/>
  <c r="AI8" i="8"/>
  <c r="AI9" i="8"/>
  <c r="AI10" i="8"/>
  <c r="AJ10" i="8" s="1"/>
  <c r="AI11" i="8"/>
  <c r="AJ11" i="8" s="1"/>
  <c r="AI12" i="8"/>
  <c r="AJ12" i="8" s="1"/>
  <c r="AI13" i="8"/>
  <c r="AJ13" i="8" s="1"/>
  <c r="AI14" i="8"/>
  <c r="AJ14" i="8" s="1"/>
  <c r="AI15" i="8"/>
  <c r="AJ15" i="8" s="1"/>
  <c r="AI16" i="8"/>
  <c r="AJ16" i="8" s="1"/>
  <c r="AI17" i="8"/>
  <c r="AJ17" i="8" s="1"/>
  <c r="AI18" i="8"/>
  <c r="AJ18" i="8" s="1"/>
  <c r="AI19" i="8"/>
  <c r="AJ19" i="8" s="1"/>
  <c r="AI20" i="8"/>
  <c r="AJ20" i="8" s="1"/>
  <c r="AI21" i="8"/>
  <c r="AJ21" i="8" s="1"/>
  <c r="AI22" i="8"/>
  <c r="AJ22" i="8" s="1"/>
  <c r="AI23" i="8"/>
  <c r="AJ23" i="8" s="1"/>
  <c r="AI24" i="8"/>
  <c r="AJ24" i="8" s="1"/>
  <c r="AI25" i="8"/>
  <c r="AJ25" i="8" s="1"/>
  <c r="AI26" i="8"/>
  <c r="AJ26" i="8" s="1"/>
  <c r="AI27" i="8"/>
  <c r="AJ27" i="8" s="1"/>
  <c r="AI28" i="8"/>
  <c r="AJ28" i="8" s="1"/>
  <c r="AI29" i="8"/>
  <c r="AJ29" i="8" s="1"/>
  <c r="AI30" i="8"/>
  <c r="AJ30" i="8" s="1"/>
  <c r="AI31" i="8"/>
  <c r="AJ31" i="8" s="1"/>
  <c r="AI32" i="8"/>
  <c r="AJ32" i="8" s="1"/>
  <c r="AI33" i="8"/>
  <c r="AJ33" i="8" s="1"/>
  <c r="AI34" i="8"/>
  <c r="AJ34" i="8" s="1"/>
  <c r="AI35" i="8"/>
  <c r="AJ35" i="8" s="1"/>
  <c r="AI36" i="8"/>
  <c r="AJ36" i="8" s="1"/>
  <c r="AI37" i="8"/>
  <c r="AJ37" i="8" s="1"/>
  <c r="AI38" i="8"/>
  <c r="AJ38" i="8" s="1"/>
  <c r="AI39" i="8"/>
  <c r="AJ39" i="8" s="1"/>
  <c r="AI40" i="8"/>
  <c r="AJ40" i="8" s="1"/>
  <c r="AI41" i="8"/>
  <c r="AJ41" i="8" s="1"/>
  <c r="AI42" i="8"/>
  <c r="AJ42" i="8" s="1"/>
  <c r="AI43" i="8"/>
  <c r="AJ43" i="8" s="1"/>
  <c r="AI44" i="8"/>
  <c r="AJ44" i="8" s="1"/>
  <c r="AI45" i="8"/>
  <c r="AJ45" i="8" s="1"/>
  <c r="AI46" i="8"/>
  <c r="AJ46" i="8" s="1"/>
  <c r="AI47" i="8"/>
  <c r="AJ47" i="8" s="1"/>
  <c r="AI48" i="8"/>
  <c r="AJ48" i="8" s="1"/>
  <c r="AI49" i="8"/>
  <c r="AJ49" i="8" s="1"/>
  <c r="AI50" i="8"/>
  <c r="AJ50" i="8" s="1"/>
  <c r="AI51" i="8"/>
  <c r="AJ51" i="8" s="1"/>
  <c r="AI52" i="8"/>
  <c r="AJ52" i="8" s="1"/>
  <c r="AI53" i="8"/>
  <c r="AJ53" i="8" s="1"/>
  <c r="AI54" i="8"/>
  <c r="AJ54" i="8" s="1"/>
  <c r="AI55" i="8"/>
  <c r="AJ55" i="8" s="1"/>
  <c r="AI56" i="8"/>
  <c r="AJ56" i="8" s="1"/>
  <c r="AI57" i="8"/>
  <c r="AJ57" i="8" s="1"/>
  <c r="AI58" i="8"/>
  <c r="AJ58" i="8" s="1"/>
  <c r="AI59" i="8"/>
  <c r="AJ59" i="8" s="1"/>
  <c r="AI60" i="8"/>
  <c r="AJ60" i="8" s="1"/>
  <c r="AI61" i="8"/>
  <c r="AJ61" i="8" s="1"/>
  <c r="AI62" i="8"/>
  <c r="AJ62" i="8" s="1"/>
  <c r="AI63" i="8"/>
  <c r="AJ63" i="8" s="1"/>
  <c r="AI64" i="8"/>
  <c r="AJ64" i="8" s="1"/>
  <c r="AI65" i="8"/>
  <c r="AJ65" i="8" s="1"/>
  <c r="AI66" i="8"/>
  <c r="AJ66" i="8" s="1"/>
  <c r="AI67" i="8"/>
  <c r="AJ67" i="8" s="1"/>
  <c r="AI68" i="8"/>
  <c r="AJ68" i="8" s="1"/>
  <c r="AI69" i="8"/>
  <c r="AJ69" i="8" s="1"/>
  <c r="AI70" i="8"/>
  <c r="AJ70" i="8" s="1"/>
  <c r="AI71" i="8"/>
  <c r="AJ71" i="8" s="1"/>
  <c r="AI72" i="8"/>
  <c r="AJ72" i="8" s="1"/>
  <c r="AI73" i="8"/>
  <c r="AJ73" i="8" s="1"/>
  <c r="AI74" i="8"/>
  <c r="AJ74" i="8" s="1"/>
  <c r="AI75" i="8"/>
  <c r="AJ75" i="8" s="1"/>
  <c r="AI76" i="8"/>
  <c r="AJ76" i="8" s="1"/>
  <c r="AI77" i="8"/>
  <c r="AJ77" i="8" s="1"/>
  <c r="AI78" i="8"/>
  <c r="AJ78" i="8" s="1"/>
  <c r="AI79" i="8"/>
  <c r="AJ79" i="8" s="1"/>
  <c r="AI80" i="8"/>
  <c r="AJ80" i="8" s="1"/>
  <c r="AI81" i="8"/>
  <c r="AJ81" i="8" s="1"/>
  <c r="AI82" i="8"/>
  <c r="AJ82" i="8" s="1"/>
  <c r="AI83" i="8"/>
  <c r="AJ83" i="8" s="1"/>
  <c r="AI84" i="8"/>
  <c r="AJ84" i="8" s="1"/>
  <c r="AI85" i="8"/>
  <c r="AJ85" i="8" s="1"/>
  <c r="AI86" i="8"/>
  <c r="AJ86" i="8" s="1"/>
  <c r="AI87" i="8"/>
  <c r="AJ87" i="8" s="1"/>
  <c r="AI88" i="8"/>
  <c r="AJ88" i="8" s="1"/>
  <c r="AI89" i="8"/>
  <c r="AJ89" i="8" s="1"/>
  <c r="AI90" i="8"/>
  <c r="AJ90" i="8" s="1"/>
  <c r="AI91" i="8"/>
  <c r="AJ91" i="8" s="1"/>
  <c r="AI92" i="8"/>
  <c r="AJ92" i="8" s="1"/>
  <c r="AI93" i="8"/>
  <c r="AJ93" i="8" s="1"/>
  <c r="AI94" i="8"/>
  <c r="AJ94" i="8" s="1"/>
  <c r="AI95" i="8"/>
  <c r="AJ95" i="8" s="1"/>
  <c r="AI96" i="8"/>
  <c r="AJ96" i="8" s="1"/>
  <c r="AI97" i="8"/>
  <c r="AJ97" i="8" s="1"/>
  <c r="AI98" i="8"/>
  <c r="AJ98" i="8" s="1"/>
  <c r="AI99" i="8"/>
  <c r="AJ99" i="8" s="1"/>
  <c r="AI100" i="8"/>
  <c r="AJ100" i="8" s="1"/>
  <c r="AI101" i="8"/>
  <c r="AJ101" i="8" s="1"/>
  <c r="AI102" i="8"/>
  <c r="AJ102" i="8" s="1"/>
  <c r="AI103" i="8"/>
  <c r="AJ103" i="8" s="1"/>
  <c r="AI104" i="8"/>
  <c r="AJ104" i="8" s="1"/>
  <c r="AI105" i="8"/>
  <c r="AJ105" i="8" s="1"/>
  <c r="AI106" i="8"/>
  <c r="AJ106" i="8" s="1"/>
  <c r="AI107" i="8"/>
  <c r="AJ107" i="8" s="1"/>
  <c r="AI108" i="8"/>
  <c r="AJ108" i="8" s="1"/>
  <c r="AI109" i="8"/>
  <c r="AJ109" i="8" s="1"/>
  <c r="AI110" i="8"/>
  <c r="AJ110" i="8" s="1"/>
  <c r="AI111" i="8"/>
  <c r="AJ111" i="8" s="1"/>
  <c r="AI112" i="8"/>
  <c r="AJ112" i="8" s="1"/>
  <c r="AI113" i="8"/>
  <c r="AJ113" i="8" s="1"/>
  <c r="AI114" i="8"/>
  <c r="AJ114" i="8" s="1"/>
  <c r="AI115" i="8"/>
  <c r="AJ115" i="8" s="1"/>
  <c r="AI116" i="8"/>
  <c r="AJ116" i="8" s="1"/>
  <c r="AI117" i="8"/>
  <c r="AJ117" i="8" s="1"/>
  <c r="AI118" i="8"/>
  <c r="AJ118" i="8" s="1"/>
  <c r="AI119" i="8"/>
  <c r="AJ119" i="8" s="1"/>
  <c r="AI120" i="8"/>
  <c r="AJ120" i="8" s="1"/>
  <c r="AI121" i="8"/>
  <c r="AJ121" i="8" s="1"/>
  <c r="AI122" i="8"/>
  <c r="AJ122" i="8" s="1"/>
  <c r="AI123" i="8"/>
  <c r="AJ123" i="8" s="1"/>
  <c r="AI124" i="8"/>
  <c r="AJ124" i="8" s="1"/>
  <c r="AI125" i="8"/>
  <c r="AJ125" i="8" s="1"/>
  <c r="AI126" i="8"/>
  <c r="AJ126" i="8" s="1"/>
  <c r="AI127" i="8"/>
  <c r="AJ127" i="8" s="1"/>
  <c r="AI128" i="8"/>
  <c r="AJ128" i="8" s="1"/>
  <c r="AI129" i="8"/>
  <c r="AJ129" i="8" s="1"/>
  <c r="AI130" i="8"/>
  <c r="AJ130" i="8" s="1"/>
  <c r="AI131" i="8"/>
  <c r="AJ131" i="8" s="1"/>
  <c r="AI132" i="8"/>
  <c r="AJ132" i="8" s="1"/>
  <c r="AI133" i="8"/>
  <c r="AJ133" i="8" s="1"/>
  <c r="AI134" i="8"/>
  <c r="AJ134" i="8" s="1"/>
  <c r="AI135" i="8"/>
  <c r="AJ135" i="8" s="1"/>
  <c r="AI136" i="8"/>
  <c r="AJ136" i="8" s="1"/>
  <c r="AI137" i="8"/>
  <c r="AJ137" i="8" s="1"/>
  <c r="AI138" i="8"/>
  <c r="AJ138" i="8" s="1"/>
  <c r="AI139" i="8"/>
  <c r="AJ139" i="8" s="1"/>
  <c r="AI140" i="8"/>
  <c r="AJ140" i="8" s="1"/>
  <c r="AI141" i="8"/>
  <c r="AJ141" i="8" s="1"/>
  <c r="AI142" i="8"/>
  <c r="AJ142" i="8" s="1"/>
  <c r="AI143" i="8"/>
  <c r="AJ143" i="8" s="1"/>
  <c r="AI144" i="8"/>
  <c r="AJ144" i="8" s="1"/>
  <c r="AI145" i="8"/>
  <c r="AJ145" i="8" s="1"/>
  <c r="AI146" i="8"/>
  <c r="AJ146" i="8" s="1"/>
  <c r="AI147" i="8"/>
  <c r="AJ147" i="8" s="1"/>
  <c r="AI148" i="8"/>
  <c r="AJ148" i="8" s="1"/>
  <c r="AI149" i="8"/>
  <c r="AJ149" i="8" s="1"/>
  <c r="AI150" i="8"/>
  <c r="AJ150" i="8" s="1"/>
  <c r="AI151" i="8"/>
  <c r="AJ151" i="8" s="1"/>
  <c r="AI152" i="8"/>
  <c r="AJ152" i="8" s="1"/>
  <c r="AI153" i="8"/>
  <c r="AJ153" i="8" s="1"/>
  <c r="AI154" i="8"/>
  <c r="AJ154" i="8" s="1"/>
  <c r="AI155" i="8"/>
  <c r="AJ155" i="8" s="1"/>
  <c r="AI156" i="8"/>
  <c r="AJ156" i="8" s="1"/>
  <c r="AI157" i="8"/>
  <c r="AJ157" i="8" s="1"/>
  <c r="AI158" i="8"/>
  <c r="AJ158" i="8" s="1"/>
  <c r="AI159" i="8"/>
  <c r="AJ159" i="8" s="1"/>
  <c r="AI160" i="8"/>
  <c r="AJ160" i="8" s="1"/>
  <c r="AI161" i="8"/>
  <c r="AJ161" i="8" s="1"/>
  <c r="AI162" i="8"/>
  <c r="AJ162" i="8" s="1"/>
  <c r="AI163" i="8"/>
  <c r="AJ163" i="8" s="1"/>
  <c r="AI164" i="8"/>
  <c r="AJ164" i="8" s="1"/>
  <c r="AI165" i="8"/>
  <c r="AJ165" i="8" s="1"/>
  <c r="AI166" i="8"/>
  <c r="AJ166" i="8" s="1"/>
  <c r="AI167" i="8"/>
  <c r="AJ167" i="8" s="1"/>
  <c r="AI168" i="8"/>
  <c r="AJ168" i="8" s="1"/>
  <c r="AI169" i="8"/>
  <c r="AJ169" i="8" s="1"/>
  <c r="AI170" i="8"/>
  <c r="AJ170" i="8" s="1"/>
  <c r="AI171" i="8"/>
  <c r="AJ171" i="8" s="1"/>
  <c r="AI172" i="8"/>
  <c r="AJ172" i="8" s="1"/>
  <c r="AI173" i="8"/>
  <c r="AJ173" i="8" s="1"/>
  <c r="AI174" i="8"/>
  <c r="AJ174" i="8" s="1"/>
  <c r="AI175" i="8"/>
  <c r="AJ175" i="8" s="1"/>
  <c r="AI176" i="8"/>
  <c r="AJ176" i="8" s="1"/>
  <c r="AI177" i="8"/>
  <c r="AJ177" i="8" s="1"/>
  <c r="AI178" i="8"/>
  <c r="AJ178" i="8" s="1"/>
  <c r="AI179" i="8"/>
  <c r="AJ179" i="8" s="1"/>
  <c r="AI180" i="8"/>
  <c r="AJ180" i="8" s="1"/>
  <c r="AI181" i="8"/>
  <c r="AJ181" i="8" s="1"/>
  <c r="AI182" i="8"/>
  <c r="AJ182" i="8" s="1"/>
  <c r="AI183" i="8"/>
  <c r="AJ183" i="8" s="1"/>
  <c r="AI184" i="8"/>
  <c r="AJ184" i="8" s="1"/>
  <c r="AI185" i="8"/>
  <c r="AJ185" i="8" s="1"/>
  <c r="AI186" i="8"/>
  <c r="AJ186" i="8" s="1"/>
  <c r="AI187" i="8"/>
  <c r="AJ187" i="8" s="1"/>
  <c r="AI188" i="8"/>
  <c r="AJ188" i="8" s="1"/>
  <c r="AI189" i="8"/>
  <c r="AJ189" i="8" s="1"/>
  <c r="AI190" i="8"/>
  <c r="AJ190" i="8" s="1"/>
  <c r="AI191" i="8"/>
  <c r="AJ191" i="8" s="1"/>
  <c r="AI192" i="8"/>
  <c r="AJ192" i="8" s="1"/>
  <c r="AI193" i="8"/>
  <c r="AJ193" i="8" s="1"/>
  <c r="AI194" i="8"/>
  <c r="AJ194" i="8" s="1"/>
  <c r="AI195" i="8"/>
  <c r="AJ195" i="8" s="1"/>
  <c r="AI196" i="8"/>
  <c r="AJ196" i="8" s="1"/>
  <c r="AI197" i="8"/>
  <c r="AJ197" i="8" s="1"/>
  <c r="AI198" i="8"/>
  <c r="AJ198" i="8" s="1"/>
  <c r="AI199" i="8"/>
  <c r="AJ199" i="8" s="1"/>
  <c r="AI200" i="8"/>
  <c r="AJ200" i="8" s="1"/>
  <c r="AI201" i="8"/>
  <c r="AJ201" i="8" s="1"/>
  <c r="AI202" i="8"/>
  <c r="AJ202" i="8" s="1"/>
  <c r="AI203" i="8"/>
  <c r="AJ203" i="8" s="1"/>
  <c r="AI204" i="8"/>
  <c r="AJ204" i="8" s="1"/>
  <c r="AI205" i="8"/>
  <c r="AJ205" i="8" s="1"/>
  <c r="AI206" i="8"/>
  <c r="AJ206" i="8" s="1"/>
  <c r="AI207" i="8"/>
  <c r="AJ207" i="8" s="1"/>
  <c r="AI208" i="8"/>
  <c r="AJ208" i="8" s="1"/>
  <c r="AI209" i="8"/>
  <c r="AJ209" i="8" s="1"/>
  <c r="AI210" i="8"/>
  <c r="AJ210" i="8" s="1"/>
  <c r="AI211" i="8"/>
  <c r="AJ211" i="8" s="1"/>
  <c r="AI212" i="8"/>
  <c r="AJ212" i="8" s="1"/>
  <c r="AI213" i="8"/>
  <c r="AJ213" i="8" s="1"/>
  <c r="AI214" i="8"/>
  <c r="AJ214" i="8" s="1"/>
  <c r="AI215" i="8"/>
  <c r="AJ215" i="8" s="1"/>
  <c r="AI216" i="8"/>
  <c r="AJ216" i="8" s="1"/>
  <c r="AI217" i="8"/>
  <c r="AJ217" i="8" s="1"/>
  <c r="AI218" i="8"/>
  <c r="AJ218" i="8" s="1"/>
  <c r="AI219" i="8"/>
  <c r="AJ219" i="8" s="1"/>
  <c r="AI220" i="8"/>
  <c r="AJ220" i="8" s="1"/>
  <c r="AI221" i="8"/>
  <c r="AJ221" i="8" s="1"/>
  <c r="AI222" i="8"/>
  <c r="AJ222" i="8" s="1"/>
  <c r="AI223" i="8"/>
  <c r="AJ223" i="8" s="1"/>
  <c r="AI224" i="8"/>
  <c r="AJ224" i="8" s="1"/>
  <c r="AI225" i="8"/>
  <c r="AJ225" i="8" s="1"/>
  <c r="AI226" i="8"/>
  <c r="AJ226" i="8" s="1"/>
  <c r="AI227" i="8"/>
  <c r="AJ227" i="8" s="1"/>
  <c r="AI228" i="8"/>
  <c r="AJ228" i="8" s="1"/>
  <c r="AI229" i="8"/>
  <c r="AJ229" i="8" s="1"/>
  <c r="AI230" i="8"/>
  <c r="AJ230" i="8" s="1"/>
  <c r="AI231" i="8"/>
  <c r="AJ231" i="8" s="1"/>
  <c r="AI232" i="8"/>
  <c r="AJ232" i="8" s="1"/>
  <c r="AI233" i="8"/>
  <c r="AJ233" i="8" s="1"/>
  <c r="AI234" i="8"/>
  <c r="AJ234" i="8" s="1"/>
  <c r="AI235" i="8"/>
  <c r="AJ235" i="8" s="1"/>
  <c r="AI236" i="8"/>
  <c r="AJ236" i="8" s="1"/>
  <c r="AI237" i="8"/>
  <c r="AJ237" i="8" s="1"/>
  <c r="AI238" i="8"/>
  <c r="AJ238" i="8" s="1"/>
  <c r="AI239" i="8"/>
  <c r="AJ239" i="8" s="1"/>
  <c r="AI240" i="8"/>
  <c r="AJ240" i="8" s="1"/>
  <c r="AI241" i="8"/>
  <c r="AJ241" i="8" s="1"/>
  <c r="AI242" i="8"/>
  <c r="AJ242" i="8" s="1"/>
  <c r="AI243" i="8"/>
  <c r="AJ243" i="8" s="1"/>
  <c r="AI244" i="8"/>
  <c r="AJ244" i="8" s="1"/>
  <c r="AI245" i="8"/>
  <c r="AJ245" i="8" s="1"/>
  <c r="AI246" i="8"/>
  <c r="AJ246" i="8" s="1"/>
  <c r="AI247" i="8"/>
  <c r="AJ247" i="8" s="1"/>
  <c r="AI248" i="8"/>
  <c r="AJ248" i="8" s="1"/>
  <c r="AI249" i="8"/>
  <c r="AJ249" i="8" s="1"/>
  <c r="AI250" i="8"/>
  <c r="AJ250" i="8" s="1"/>
  <c r="AI251" i="8"/>
  <c r="AJ251" i="8" s="1"/>
  <c r="AI252" i="8"/>
  <c r="AJ252" i="8" s="1"/>
  <c r="AI253" i="8"/>
  <c r="AJ253" i="8" s="1"/>
  <c r="AI254" i="8"/>
  <c r="AJ254" i="8" s="1"/>
  <c r="AI255" i="8"/>
  <c r="AJ255" i="8" s="1"/>
  <c r="AI256" i="8"/>
  <c r="AJ256" i="8" s="1"/>
  <c r="AI257" i="8"/>
  <c r="AJ257" i="8" s="1"/>
  <c r="AI258" i="8"/>
  <c r="AJ258" i="8" s="1"/>
  <c r="AI259" i="8"/>
  <c r="AJ259" i="8" s="1"/>
  <c r="AI260" i="8"/>
  <c r="AJ260" i="8" s="1"/>
  <c r="AI261" i="8"/>
  <c r="AJ261" i="8" s="1"/>
  <c r="AI262" i="8"/>
  <c r="AJ262" i="8" s="1"/>
  <c r="AI263" i="8"/>
  <c r="AJ263" i="8" s="1"/>
  <c r="AI264" i="8"/>
  <c r="AJ264" i="8" s="1"/>
  <c r="AI265" i="8"/>
  <c r="AJ265" i="8" s="1"/>
  <c r="AI266" i="8"/>
  <c r="AJ266" i="8" s="1"/>
  <c r="AI267" i="8"/>
  <c r="AJ267" i="8" s="1"/>
  <c r="AI268" i="8"/>
  <c r="AJ268" i="8" s="1"/>
  <c r="AI269" i="8"/>
  <c r="AJ269" i="8" s="1"/>
  <c r="AI270" i="8"/>
  <c r="AJ270" i="8" s="1"/>
  <c r="AI271" i="8"/>
  <c r="AJ271" i="8" s="1"/>
  <c r="AI272" i="8"/>
  <c r="AJ272" i="8" s="1"/>
  <c r="AI273" i="8"/>
  <c r="AJ273" i="8" s="1"/>
  <c r="AI274" i="8"/>
  <c r="AJ274" i="8" s="1"/>
  <c r="AI275" i="8"/>
  <c r="AJ275" i="8" s="1"/>
  <c r="AI276" i="8"/>
  <c r="AJ276" i="8" s="1"/>
  <c r="AI277" i="8"/>
  <c r="AJ277" i="8" s="1"/>
  <c r="AI278" i="8"/>
  <c r="AJ278" i="8" s="1"/>
  <c r="AI279" i="8"/>
  <c r="AJ279" i="8" s="1"/>
  <c r="AI280" i="8"/>
  <c r="AJ280" i="8" s="1"/>
  <c r="AI281" i="8"/>
  <c r="AJ281" i="8" s="1"/>
  <c r="AI282" i="8"/>
  <c r="AJ282" i="8" s="1"/>
  <c r="AI283" i="8"/>
  <c r="AJ283" i="8" s="1"/>
  <c r="AI284" i="8"/>
  <c r="AJ284" i="8" s="1"/>
  <c r="AI285" i="8"/>
  <c r="AJ285" i="8" s="1"/>
  <c r="AI286" i="8"/>
  <c r="AJ286" i="8" s="1"/>
  <c r="AI287" i="8"/>
  <c r="AJ287" i="8" s="1"/>
  <c r="AI288" i="8"/>
  <c r="AJ288" i="8" s="1"/>
  <c r="AI289" i="8"/>
  <c r="AJ289" i="8" s="1"/>
  <c r="AI290" i="8"/>
  <c r="AJ290" i="8" s="1"/>
  <c r="AI291" i="8"/>
  <c r="AJ291" i="8" s="1"/>
  <c r="AI292" i="8"/>
  <c r="AJ292" i="8" s="1"/>
  <c r="AI293" i="8"/>
  <c r="AJ293" i="8" s="1"/>
  <c r="AI294" i="8"/>
  <c r="AJ294" i="8" s="1"/>
  <c r="AI295" i="8"/>
  <c r="AJ295" i="8" s="1"/>
  <c r="AI296" i="8"/>
  <c r="AJ296" i="8" s="1"/>
  <c r="AI297" i="8"/>
  <c r="AJ297" i="8" s="1"/>
  <c r="AI298" i="8"/>
  <c r="AJ298" i="8" s="1"/>
  <c r="AI299" i="8"/>
  <c r="AJ299" i="8" s="1"/>
  <c r="AI300" i="8"/>
  <c r="AJ300" i="8" s="1"/>
  <c r="M6" i="20"/>
  <c r="M6" i="19"/>
  <c r="AI286" i="10"/>
  <c r="AJ286" i="10" s="1"/>
  <c r="AI287" i="10"/>
  <c r="AJ287" i="10" s="1"/>
  <c r="AI288" i="10"/>
  <c r="AJ288" i="10" s="1"/>
  <c r="AI289" i="10"/>
  <c r="AJ289" i="10" s="1"/>
  <c r="AI290" i="10"/>
  <c r="AJ290" i="10" s="1"/>
  <c r="AI291" i="10"/>
  <c r="AJ291" i="10" s="1"/>
  <c r="AI292" i="10"/>
  <c r="AJ292" i="10" s="1"/>
  <c r="AI293" i="10"/>
  <c r="AJ293" i="10" s="1"/>
  <c r="AI294" i="10"/>
  <c r="AJ294" i="10" s="1"/>
  <c r="AI295" i="10"/>
  <c r="AJ295" i="10" s="1"/>
  <c r="AI296" i="10"/>
  <c r="AJ296" i="10" s="1"/>
  <c r="AI297" i="10"/>
  <c r="AJ297" i="10" s="1"/>
  <c r="AI298" i="10"/>
  <c r="AJ298" i="10" s="1"/>
  <c r="AI299" i="10"/>
  <c r="AJ299" i="10" s="1"/>
  <c r="AI300" i="10"/>
  <c r="AJ300" i="10" s="1"/>
  <c r="AK286" i="10"/>
  <c r="AK287" i="10"/>
  <c r="AK288" i="10"/>
  <c r="AK289" i="10"/>
  <c r="AK290" i="10"/>
  <c r="AK291" i="10"/>
  <c r="AK292" i="10"/>
  <c r="AK293" i="10"/>
  <c r="AK294" i="10"/>
  <c r="AK295" i="10"/>
  <c r="AK296" i="10"/>
  <c r="AK297" i="10"/>
  <c r="AK298" i="10"/>
  <c r="AK299" i="10"/>
  <c r="AK300" i="10"/>
  <c r="AI259" i="10"/>
  <c r="AJ259" i="10" s="1"/>
  <c r="AI260" i="10"/>
  <c r="AJ260" i="10" s="1"/>
  <c r="AI261" i="10"/>
  <c r="AJ261" i="10" s="1"/>
  <c r="AI262" i="10"/>
  <c r="AJ262" i="10" s="1"/>
  <c r="AI263" i="10"/>
  <c r="AJ263" i="10" s="1"/>
  <c r="AI264" i="10"/>
  <c r="AJ264" i="10" s="1"/>
  <c r="AI265" i="10"/>
  <c r="AJ265" i="10" s="1"/>
  <c r="AI266" i="10"/>
  <c r="AJ266" i="10" s="1"/>
  <c r="AI267" i="10"/>
  <c r="AJ267" i="10" s="1"/>
  <c r="AI268" i="10"/>
  <c r="AJ268" i="10" s="1"/>
  <c r="AI269" i="10"/>
  <c r="AJ269" i="10" s="1"/>
  <c r="AI270" i="10"/>
  <c r="AJ270" i="10" s="1"/>
  <c r="AI271" i="10"/>
  <c r="AJ271" i="10" s="1"/>
  <c r="AI272" i="10"/>
  <c r="AJ272" i="10" s="1"/>
  <c r="AI273" i="10"/>
  <c r="AJ273" i="10" s="1"/>
  <c r="AI274" i="10"/>
  <c r="AJ274" i="10" s="1"/>
  <c r="AI275" i="10"/>
  <c r="AJ275" i="10" s="1"/>
  <c r="AI276" i="10"/>
  <c r="AJ276" i="10" s="1"/>
  <c r="AI277" i="10"/>
  <c r="AJ277" i="10" s="1"/>
  <c r="AI278" i="10"/>
  <c r="AJ278" i="10" s="1"/>
  <c r="AK259" i="10"/>
  <c r="AK260" i="10"/>
  <c r="AK261" i="10"/>
  <c r="AK262" i="10"/>
  <c r="AK263" i="10"/>
  <c r="AK264" i="10"/>
  <c r="AK265" i="10"/>
  <c r="AK266" i="10"/>
  <c r="AK267" i="10"/>
  <c r="AK268" i="10"/>
  <c r="AK269" i="10"/>
  <c r="AK270" i="10"/>
  <c r="AK271" i="10"/>
  <c r="AK272" i="10"/>
  <c r="AK273" i="10"/>
  <c r="AK274" i="10"/>
  <c r="AK275" i="10"/>
  <c r="AK276" i="10"/>
  <c r="AK277" i="10"/>
  <c r="AK278" i="10"/>
  <c r="AH6" i="13" l="1"/>
  <c r="AE997" i="13"/>
  <c r="AE989" i="13"/>
  <c r="AE981" i="13"/>
  <c r="AE973" i="13"/>
  <c r="AE965" i="13"/>
  <c r="AE957" i="13"/>
  <c r="AE949" i="13"/>
  <c r="AE941" i="13"/>
  <c r="AE933" i="13"/>
  <c r="AE925" i="13"/>
  <c r="AE917" i="13"/>
  <c r="AE909" i="13"/>
  <c r="AE901" i="13"/>
  <c r="AE893" i="13"/>
  <c r="AE885" i="13"/>
  <c r="AE877" i="13"/>
  <c r="AE869" i="13"/>
  <c r="AE861" i="13"/>
  <c r="AE853" i="13"/>
  <c r="AE845" i="13"/>
  <c r="AE837" i="13"/>
  <c r="AE829" i="13"/>
  <c r="AE821" i="13"/>
  <c r="AE813" i="13"/>
  <c r="AE805" i="13"/>
  <c r="AE797" i="13"/>
  <c r="AE789" i="13"/>
  <c r="AE781" i="13"/>
  <c r="AE773" i="13"/>
  <c r="AE765" i="13"/>
  <c r="AE757" i="13"/>
  <c r="AE749" i="13"/>
  <c r="AE741" i="13"/>
  <c r="AE733" i="13"/>
  <c r="AE725" i="13"/>
  <c r="AE717" i="13"/>
  <c r="AE709" i="13"/>
  <c r="AE701" i="13"/>
  <c r="AE693" i="13"/>
  <c r="AE685" i="13"/>
  <c r="AE677" i="13"/>
  <c r="AE669" i="13"/>
  <c r="AE661" i="13"/>
  <c r="AE653" i="13"/>
  <c r="AE645" i="13"/>
  <c r="AE637" i="13"/>
  <c r="AE629" i="13"/>
  <c r="AE621" i="13"/>
  <c r="AE597" i="13"/>
  <c r="AE589" i="13"/>
  <c r="AE581" i="13"/>
  <c r="AE573" i="13"/>
  <c r="AE565" i="13"/>
  <c r="AE549" i="13"/>
  <c r="AE541" i="13"/>
  <c r="AE533" i="13"/>
  <c r="AE525" i="13"/>
  <c r="AE517" i="13"/>
  <c r="AE509" i="13"/>
  <c r="AE501" i="13"/>
  <c r="AE493" i="13"/>
  <c r="AE485" i="13"/>
  <c r="AE477" i="13"/>
  <c r="AE469" i="13"/>
  <c r="AE461" i="13"/>
  <c r="AE453" i="13"/>
  <c r="AE445" i="13"/>
  <c r="AE437" i="13"/>
  <c r="AE429" i="13"/>
  <c r="AE421" i="13"/>
  <c r="AE405" i="13"/>
  <c r="AE397" i="13"/>
  <c r="AE389" i="13"/>
  <c r="AE381" i="13"/>
  <c r="AE373" i="13"/>
  <c r="AE365" i="13"/>
  <c r="AE341" i="13"/>
  <c r="AE333" i="13"/>
  <c r="AE325" i="13"/>
  <c r="AE317" i="13"/>
  <c r="AE309" i="13"/>
  <c r="AE293" i="13"/>
  <c r="AE285" i="13"/>
  <c r="AE277" i="13"/>
  <c r="AE269" i="13"/>
  <c r="AE261" i="13"/>
  <c r="AE253" i="13"/>
  <c r="AE245" i="13"/>
  <c r="AE237" i="13"/>
  <c r="AE229" i="13"/>
  <c r="AE221" i="13"/>
  <c r="AE213" i="13"/>
  <c r="AE205" i="13"/>
  <c r="AE197" i="13"/>
  <c r="AE189" i="13"/>
  <c r="AE181" i="13"/>
  <c r="AE173" i="13"/>
  <c r="AE165" i="13"/>
  <c r="AE149" i="13"/>
  <c r="AE141" i="13"/>
  <c r="AE133" i="13"/>
  <c r="AE125" i="13"/>
  <c r="AE117" i="13"/>
  <c r="AE101" i="13"/>
  <c r="AE93" i="13"/>
  <c r="AE85" i="13"/>
  <c r="AE77" i="13"/>
  <c r="AE69" i="13"/>
  <c r="AE61" i="13"/>
  <c r="AE53" i="13"/>
  <c r="AE45" i="13"/>
  <c r="AE37" i="13"/>
  <c r="AE29" i="13"/>
  <c r="AE21" i="13"/>
  <c r="AE13" i="13"/>
  <c r="AH997" i="13"/>
  <c r="AH989" i="13"/>
  <c r="AH981" i="13"/>
  <c r="AH973" i="13"/>
  <c r="AH965" i="13"/>
  <c r="AH957" i="13"/>
  <c r="AH949" i="13"/>
  <c r="AH941" i="13"/>
  <c r="AH933" i="13"/>
  <c r="AH925" i="13"/>
  <c r="AH917" i="13"/>
  <c r="AH909" i="13"/>
  <c r="AH901" i="13"/>
  <c r="AH893" i="13"/>
  <c r="AH885" i="13"/>
  <c r="AH877" i="13"/>
  <c r="AH869" i="13"/>
  <c r="AH861" i="13"/>
  <c r="AH853" i="13"/>
  <c r="AH845" i="13"/>
  <c r="AH837" i="13"/>
  <c r="AH829" i="13"/>
  <c r="AH821" i="13"/>
  <c r="AH813" i="13"/>
  <c r="AH805" i="13"/>
  <c r="AH797" i="13"/>
  <c r="AH789" i="13"/>
  <c r="AH781" i="13"/>
  <c r="AH773" i="13"/>
  <c r="AH765" i="13"/>
  <c r="AH757" i="13"/>
  <c r="AH749" i="13"/>
  <c r="AH741" i="13"/>
  <c r="AH733" i="13"/>
  <c r="AH725" i="13"/>
  <c r="AH717" i="13"/>
  <c r="AH709" i="13"/>
  <c r="AH701" i="13"/>
  <c r="AH693" i="13"/>
  <c r="AH685" i="13"/>
  <c r="AH677" i="13"/>
  <c r="AH669" i="13"/>
  <c r="AH661" i="13"/>
  <c r="AH653" i="13"/>
  <c r="AH645" i="13"/>
  <c r="AH637" i="13"/>
  <c r="AH629" i="13"/>
  <c r="AH621" i="13"/>
  <c r="AH613" i="13"/>
  <c r="AH605" i="13"/>
  <c r="AH597" i="13"/>
  <c r="AH589" i="13"/>
  <c r="AH581" i="13"/>
  <c r="AH573" i="13"/>
  <c r="AH565" i="13"/>
  <c r="AH557" i="13"/>
  <c r="AH549" i="13"/>
  <c r="AH541" i="13"/>
  <c r="AH533" i="13"/>
  <c r="AH525" i="13"/>
  <c r="AH517" i="13"/>
  <c r="AH509" i="13"/>
  <c r="AH501" i="13"/>
  <c r="AH493" i="13"/>
  <c r="AH485" i="13"/>
  <c r="AH477" i="13"/>
  <c r="AH469" i="13"/>
  <c r="AH461" i="13"/>
  <c r="AH453" i="13"/>
  <c r="AH445" i="13"/>
  <c r="AH437" i="13"/>
  <c r="AH429" i="13"/>
  <c r="AH421" i="13"/>
  <c r="AH413" i="13"/>
  <c r="AH405" i="13"/>
  <c r="AH397" i="13"/>
  <c r="AH389" i="13"/>
  <c r="AH381" i="13"/>
  <c r="AH373" i="13"/>
  <c r="AH365" i="13"/>
  <c r="AH357" i="13"/>
  <c r="AH349" i="13"/>
  <c r="AH341" i="13"/>
  <c r="AH333" i="13"/>
  <c r="AH325" i="13"/>
  <c r="AH317" i="13"/>
  <c r="AH309" i="13"/>
  <c r="AH301" i="13"/>
  <c r="AH293" i="13"/>
  <c r="AH285" i="13"/>
  <c r="AH277" i="13"/>
  <c r="AH269" i="13"/>
  <c r="AH261" i="13"/>
  <c r="AH253" i="13"/>
  <c r="AH245" i="13"/>
  <c r="AH237" i="13"/>
  <c r="AH229" i="13"/>
  <c r="AH221" i="13"/>
  <c r="AH213" i="13"/>
  <c r="AH205" i="13"/>
  <c r="AH197" i="13"/>
  <c r="AH189" i="13"/>
  <c r="AH181" i="13"/>
  <c r="AH173" i="13"/>
  <c r="AH165" i="13"/>
  <c r="AH157" i="13"/>
  <c r="AH149" i="13"/>
  <c r="AH141" i="13"/>
  <c r="AH133" i="13"/>
  <c r="AH125" i="13"/>
  <c r="AH117" i="13"/>
  <c r="AH109" i="13"/>
  <c r="AH101" i="13"/>
  <c r="AH93" i="13"/>
  <c r="AH85" i="13"/>
  <c r="AH77" i="13"/>
  <c r="AH69" i="13"/>
  <c r="AH61" i="13"/>
  <c r="AH53" i="13"/>
  <c r="AH45" i="13"/>
  <c r="AH37" i="13"/>
  <c r="AH29" i="13"/>
  <c r="AH21" i="13"/>
  <c r="AH13" i="13"/>
  <c r="AI6" i="6"/>
  <c r="AJ6" i="6"/>
  <c r="AK6" i="6"/>
  <c r="AI6" i="7" l="1"/>
  <c r="AJ6" i="7"/>
  <c r="AK6" i="7"/>
  <c r="AI6" i="8" l="1"/>
  <c r="AJ6" i="8"/>
  <c r="AK6" i="8"/>
  <c r="L6" i="20"/>
  <c r="N6" i="20"/>
  <c r="AI6" i="10"/>
  <c r="AJ6" i="10"/>
  <c r="AK6" i="10"/>
  <c r="L6" i="19"/>
  <c r="N6" i="19"/>
  <c r="L6" i="17"/>
  <c r="M6" i="17" s="1"/>
  <c r="N6" i="17"/>
  <c r="AI6" i="5"/>
  <c r="AJ6" i="5" s="1"/>
  <c r="AK6" i="5" s="1"/>
  <c r="L6" i="16"/>
  <c r="M6" i="16" s="1"/>
  <c r="N6" i="16"/>
  <c r="AI6" i="13"/>
  <c r="AJ6" i="13" s="1"/>
  <c r="AK6"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E0B4D4-31F8-4C4E-89C3-BD98C6F5D161}"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E8181890-85CA-724A-BA7C-067D2107639B}" keepAlive="1" name="Query - cp" description="Connection to the 'cp' query in the workbook." type="5" refreshedVersion="0" background="1" saveData="1">
    <dbPr connection="Provider=Microsoft.Mashup.OleDb.1;Data Source=$Workbook$;Location=cp;Extended Properties=&quot;&quot;" command="SELECT * FROM [cp]"/>
  </connection>
  <connection id="3" xr16:uid="{BA348030-3BEB-7A44-A62E-4E3ED958A694}" keepAlive="1" name="Query - cp_cluster" description="Connection to the 'cp_cluster' query in the workbook." type="5" refreshedVersion="0" background="1" saveData="1">
    <dbPr connection="Provider=Microsoft.Mashup.OleDb.1;Data Source=$Workbook$;Location=cp_cluster;Extended Properties=&quot;&quot;" command="SELECT * FROM [cp_cluster]"/>
  </connection>
  <connection id="4" xr16:uid="{092A1471-5EFC-4B4B-B676-7D1136D64801}" keepAlive="1" name="Query - cp_cluster_prov_ind_sum" description="Connection to the 'cp_cluster_prov_ind_sum' query in the workbook." type="5" refreshedVersion="0" background="1" saveData="1">
    <dbPr connection="Provider=Microsoft.Mashup.OleDb.1;Data Source=$Workbook$;Location=cp_cluster_prov_ind_sum;Extended Properties=&quot;&quot;" command="SELECT * FROM [cp_cluster_prov_ind_sum]"/>
  </connection>
  <connection id="5" xr16:uid="{B45ED2AC-83D1-244D-A753-C82B485C3AF3}" keepAlive="1" name="Query - cp_cluster_total" description="Connection to the 'cp_cluster_total' query in the workbook." type="5" refreshedVersion="0" background="1" saveData="1">
    <dbPr connection="Provider=Microsoft.Mashup.OleDb.1;Data Source=$Workbook$;Location=cp_cluster_total;Extended Properties=&quot;&quot;" command="SELECT * FROM [cp_cluster_total]"/>
  </connection>
  <connection id="6" xr16:uid="{B315BB51-59B7-6944-A9D6-3915CB2AB8C8}" keepAlive="1" name="Query - cp_prov_ind_sum" description="Connection to the 'cp_prov_ind_sum' query in the workbook." type="5" refreshedVersion="0" background="1" saveData="1">
    <dbPr connection="Provider=Microsoft.Mashup.OleDb.1;Data Source=$Workbook$;Location=cp_prov_ind_sum;Extended Properties=&quot;&quot;" command="SELECT * FROM [cp_prov_ind_sum]"/>
  </connection>
  <connection id="7" xr16:uid="{FCAB84A1-B342-8945-876F-D767F77297E2}" keepAlive="1" name="Query - cp_total" description="Connection to the 'cp_total' query in the workbook." type="5" refreshedVersion="0" background="1" saveData="1">
    <dbPr connection="Provider=Microsoft.Mashup.OleDb.1;Data Source=$Workbook$;Location=cp_total;Extended Properties=&quot;&quot;" command="SELECT * FROM [cp_total]"/>
  </connection>
  <connection id="8" xr16:uid="{98B3907F-85F2-974D-965F-9722E122A0A1}" keepAlive="1" name="Query - education" description="Connection to the 'education' query in the workbook." type="5" refreshedVersion="0" background="1" saveData="1">
    <dbPr connection="Provider=Microsoft.Mashup.OleDb.1;Data Source=$Workbook$;Location=education;Extended Properties=&quot;&quot;" command="SELECT * FROM [education]"/>
  </connection>
  <connection id="9" xr16:uid="{F90EC73B-50EB-394B-A072-49B982107D3B}" keepAlive="1" name="Query - education_cluster" description="Connection to the 'education_cluster' query in the workbook." type="5" refreshedVersion="0" background="1" saveData="1">
    <dbPr connection="Provider=Microsoft.Mashup.OleDb.1;Data Source=$Workbook$;Location=education_cluster;Extended Properties=&quot;&quot;" command="SELECT * FROM [education_cluster]"/>
  </connection>
  <connection id="10" xr16:uid="{F19E24E6-D5F6-1E4D-909E-4B0E94D434A2}" keepAlive="1" name="Query - education_cluster_prov_ind_sum" description="Connection to the 'education_cluster_prov_ind_sum' query in the workbook." type="5" refreshedVersion="0" background="1" saveData="1">
    <dbPr connection="Provider=Microsoft.Mashup.OleDb.1;Data Source=$Workbook$;Location=education_cluster_prov_ind_sum;Extended Properties=&quot;&quot;" command="SELECT * FROM [education_cluster_prov_ind_sum]"/>
  </connection>
  <connection id="11" xr16:uid="{B272DD38-6333-B649-BCD8-634C8F276BEE}" keepAlive="1" name="Query - education_cluster_total" description="Connection to the 'education_cluster_total' query in the workbook." type="5" refreshedVersion="0" background="1" saveData="1">
    <dbPr connection="Provider=Microsoft.Mashup.OleDb.1;Data Source=$Workbook$;Location=education_cluster_total;Extended Properties=&quot;&quot;" command="SELECT * FROM [education_cluster_total]"/>
  </connection>
  <connection id="12" xr16:uid="{279AB432-C0ED-E048-B8C7-0DF46F76A260}" keepAlive="1" name="Query - education_prov_ind_sum" description="Connection to the 'education_prov_ind_sum' query in the workbook." type="5" refreshedVersion="0" background="1" saveData="1">
    <dbPr connection="Provider=Microsoft.Mashup.OleDb.1;Data Source=$Workbook$;Location=education_prov_ind_sum;Extended Properties=&quot;&quot;" command="SELECT * FROM [education_prov_ind_sum]"/>
  </connection>
  <connection id="13" xr16:uid="{4F32159F-C82E-D247-A6FD-4B0D2C48D1DA}" keepAlive="1" name="Query - education_total" description="Connection to the 'education_total' query in the workbook." type="5" refreshedVersion="0" background="1" saveData="1">
    <dbPr connection="Provider=Microsoft.Mashup.OleDb.1;Data Source=$Workbook$;Location=education_total;Extended Properties=&quot;&quot;" command="SELECT * FROM [education_total]"/>
  </connection>
  <connection id="14" xr16:uid="{549EA1D8-E2FB-D34C-B24C-812DDE369A89}" keepAlive="1" name="Query - FilePath" description="Connection to the 'FilePath' query in the workbook." type="5" refreshedVersion="0" background="1">
    <dbPr connection="Provider=Microsoft.Mashup.OleDb.1;Data Source=$Workbook$;Location=FilePath;Extended Properties=&quot;&quot;" command="SELECT * FROM [FilePath]"/>
  </connection>
  <connection id="15" xr16:uid="{CB903117-940D-2445-A676-DBCDF7E34C02}" keepAlive="1" name="Query - fnTransformClusterData" description="Connection to the 'fnTransformClusterData' query in the workbook." type="5" refreshedVersion="0" background="1">
    <dbPr connection="Provider=Microsoft.Mashup.OleDb.1;Data Source=$Workbook$;Location=fnTransformClusterData;Extended Properties=&quot;&quot;" command="SELECT * FROM [fnTransformClusterData]"/>
  </connection>
  <connection id="16" xr16:uid="{B10BB01A-38A3-AA44-BE76-587649A70E76}" keepAlive="1" name="Query - fnTransformClusterTotal" description="Connection to the 'fnTransformClusterTotal' query in the workbook." type="5" refreshedVersion="0" background="1">
    <dbPr connection="Provider=Microsoft.Mashup.OleDb.1;Data Source=$Workbook$;Location=fnTransformClusterTotal;Extended Properties=&quot;&quot;" command="SELECT * FROM [fnTransformClusterTotal]"/>
  </connection>
  <connection id="17" xr16:uid="{BC46109C-88A3-7048-A78F-486792F95277}" keepAlive="1" name="Query - fnTransformData" description="Connection to the 'fnTransformData' query in the workbook." type="5" refreshedVersion="0" background="1">
    <dbPr connection="Provider=Microsoft.Mashup.OleDb.1;Data Source=$Workbook$;Location=fnTransformData;Extended Properties=&quot;&quot;" command="SELECT * FROM [fnTransformData]"/>
  </connection>
  <connection id="18" xr16:uid="{032AAA34-387A-BE4D-9EF7-6EA87A0264C6}" keepAlive="1" name="Query - fnTransformTotal" description="Connection to the 'fnTransformTotal' query in the workbook." type="5" refreshedVersion="0" background="1">
    <dbPr connection="Provider=Microsoft.Mashup.OleDb.1;Data Source=$Workbook$;Location=fnTransformTotal;Extended Properties=&quot;&quot;" command="SELECT * FROM [fnTransformTotal]"/>
  </connection>
  <connection id="19" xr16:uid="{7992B2B3-CCB2-F646-8D2D-F0F8FD378576}" keepAlive="1" name="Query - health" description="Connection to the 'health' query in the workbook." type="5" refreshedVersion="0" background="1" saveData="1">
    <dbPr connection="Provider=Microsoft.Mashup.OleDb.1;Data Source=$Workbook$;Location=health;Extended Properties=&quot;&quot;" command="SELECT * FROM [health]"/>
  </connection>
  <connection id="20" xr16:uid="{EC77E1F3-F58F-7C42-A106-39BF1E4ADE47}" keepAlive="1" name="Query - health_cluster" description="Connection to the 'health_cluster' query in the workbook." type="5" refreshedVersion="0" background="1" saveData="1">
    <dbPr connection="Provider=Microsoft.Mashup.OleDb.1;Data Source=$Workbook$;Location=health_cluster;Extended Properties=&quot;&quot;" command="SELECT * FROM [health_cluster]"/>
  </connection>
  <connection id="21" xr16:uid="{C72D9228-F174-2447-A510-CF9C4F25264B}" keepAlive="1" name="Query - health_cluster_prov_ind_sum" description="Connection to the 'health_cluster_prov_ind_sum' query in the workbook." type="5" refreshedVersion="0" background="1" saveData="1">
    <dbPr connection="Provider=Microsoft.Mashup.OleDb.1;Data Source=$Workbook$;Location=health_cluster_prov_ind_sum;Extended Properties=&quot;&quot;" command="SELECT * FROM [health_cluster_prov_ind_sum]"/>
  </connection>
  <connection id="22" xr16:uid="{3D92AF18-5BE1-334B-ADD1-57E49D7F317C}" keepAlive="1" name="Query - health_cluster_total" description="Connection to the 'health_cluster_total' query in the workbook." type="5" refreshedVersion="0" background="1" saveData="1">
    <dbPr connection="Provider=Microsoft.Mashup.OleDb.1;Data Source=$Workbook$;Location=health_cluster_total;Extended Properties=&quot;&quot;" command="SELECT * FROM [health_cluster_total]"/>
  </connection>
  <connection id="23" xr16:uid="{1A0837B5-9FC6-1949-9A67-F8EAAED9E130}" keepAlive="1" name="Query - health_prov_ind_sum" description="Connection to the 'health_prov_ind_sum' query in the workbook." type="5" refreshedVersion="0" background="1" saveData="1">
    <dbPr connection="Provider=Microsoft.Mashup.OleDb.1;Data Source=$Workbook$;Location=health_prov_ind_sum;Extended Properties=&quot;&quot;" command="SELECT * FROM [health_prov_ind_sum]"/>
  </connection>
  <connection id="24" xr16:uid="{166E3C59-3DF8-FA42-BD7B-2693B1ABDF8A}" keepAlive="1" name="Query - health_prov_ind_sum (2)" description="Connection to the 'health_prov_ind_sum (2)' query in the workbook." type="5" refreshedVersion="8" background="1" saveData="1">
    <dbPr connection="Provider=Microsoft.Mashup.OleDb.1;Data Source=$Workbook$;Location=&quot;health_prov_ind_sum (2)&quot;;Extended Properties=&quot;&quot;" command="SELECT * FROM [health_prov_ind_sum (2)]"/>
  </connection>
  <connection id="25" xr16:uid="{C3E36986-18A7-694F-8AF2-BFBD90D3AEAE}" keepAlive="1" name="Query - health_total" description="Connection to the 'health_total' query in the workbook." type="5" refreshedVersion="0" background="1" saveData="1">
    <dbPr connection="Provider=Microsoft.Mashup.OleDb.1;Data Source=$Workbook$;Location=health_total;Extended Properties=&quot;&quot;" command="SELECT * FROM [health_total]"/>
  </connection>
  <connection id="26" xr16:uid="{3DD783F7-D3B7-7A43-A1FC-97B3BD83482C}" keepAlive="1" name="Query - nutrition" description="Connection to the 'nutrition' query in the workbook." type="5" refreshedVersion="0" background="1" saveData="1">
    <dbPr connection="Provider=Microsoft.Mashup.OleDb.1;Data Source=$Workbook$;Location=nutrition;Extended Properties=&quot;&quot;" command="SELECT * FROM [nutrition]"/>
  </connection>
  <connection id="27" xr16:uid="{83C2AD6D-41B4-2D41-B01F-D1864710320E}" keepAlive="1" name="Query - nutrition_cluster" description="Connection to the 'nutrition_cluster' query in the workbook." type="5" refreshedVersion="0" background="1" saveData="1">
    <dbPr connection="Provider=Microsoft.Mashup.OleDb.1;Data Source=$Workbook$;Location=nutrition_cluster;Extended Properties=&quot;&quot;" command="SELECT * FROM [nutrition_cluster]"/>
  </connection>
  <connection id="28" xr16:uid="{EF032813-A7DB-124E-B9F0-B2185CBC076D}" keepAlive="1" name="Query - nutrition_cluster_prov_ind_sum" description="Connection to the 'nutrition_cluster_prov_ind_sum' query in the workbook." type="5" refreshedVersion="0" background="1" saveData="1">
    <dbPr connection="Provider=Microsoft.Mashup.OleDb.1;Data Source=$Workbook$;Location=nutrition_cluster_prov_ind_sum;Extended Properties=&quot;&quot;" command="SELECT * FROM [nutrition_cluster_prov_ind_sum]"/>
  </connection>
  <connection id="29" xr16:uid="{3E59536A-2E50-D54B-85B2-42E91BD9231C}" keepAlive="1" name="Query - nutrition_cluster_total" description="Connection to the 'nutrition_cluster_total' query in the workbook." type="5" refreshedVersion="0" background="1" saveData="1">
    <dbPr connection="Provider=Microsoft.Mashup.OleDb.1;Data Source=$Workbook$;Location=nutrition_cluster_total;Extended Properties=&quot;&quot;" command="SELECT * FROM [nutrition_cluster_total]"/>
  </connection>
  <connection id="30" xr16:uid="{AA4BA5EF-79C3-2046-A487-044A3D62B0CB}" keepAlive="1" name="Query - nutrition_prov_ind_sum" description="Connection to the 'nutrition_prov_ind_sum' query in the workbook." type="5" refreshedVersion="0" background="1" saveData="1">
    <dbPr connection="Provider=Microsoft.Mashup.OleDb.1;Data Source=$Workbook$;Location=nutrition_prov_ind_sum;Extended Properties=&quot;&quot;" command="SELECT * FROM [nutrition_prov_ind_sum]"/>
  </connection>
  <connection id="31" xr16:uid="{CCFD512A-28CB-C443-9D14-FFE79BC064DE}" keepAlive="1" name="Query - nutrition_total" description="Connection to the 'nutrition_total' query in the workbook." type="5" refreshedVersion="0" background="1" saveData="1">
    <dbPr connection="Provider=Microsoft.Mashup.OleDb.1;Data Source=$Workbook$;Location=nutrition_total;Extended Properties=&quot;&quot;" command="SELECT * FROM [nutrition_total]"/>
  </connection>
  <connection id="32" xr16:uid="{F4BFD4B4-8665-0D4D-96A4-F64A98398E59}" keepAlive="1" name="Query - sbcc" description="Connection to the 'sbcc' query in the workbook." type="5" refreshedVersion="0" background="1" saveData="1">
    <dbPr connection="Provider=Microsoft.Mashup.OleDb.1;Data Source=$Workbook$;Location=sbcc;Extended Properties=&quot;&quot;" command="SELECT * FROM [sbcc]"/>
  </connection>
  <connection id="33" xr16:uid="{64D06F19-452A-0748-AE90-BFB8256D1827}" keepAlive="1" name="Query - sbcc_prov_ind_sum" description="Connection to the 'sbcc_prov_ind_sum' query in the workbook." type="5" refreshedVersion="0" background="1" saveData="1">
    <dbPr connection="Provider=Microsoft.Mashup.OleDb.1;Data Source=$Workbook$;Location=sbcc_prov_ind_sum;Extended Properties=&quot;&quot;" command="SELECT * FROM [sbcc_prov_ind_sum]"/>
  </connection>
  <connection id="34" xr16:uid="{B7D4B882-A9CC-824E-9B90-09B7725BCECD}" keepAlive="1" name="Query - sbcc_total" description="Connection to the 'sbcc_total' query in the workbook." type="5" refreshedVersion="0" background="1" saveData="1">
    <dbPr connection="Provider=Microsoft.Mashup.OleDb.1;Data Source=$Workbook$;Location=sbcc_total;Extended Properties=&quot;&quot;" command="SELECT * FROM [sbcc_total]"/>
  </connection>
  <connection id="35" xr16:uid="{9D398B39-29CA-B94A-830C-E8FF16DBD39B}" keepAlive="1" name="Query - sp" description="Connection to the 'sp' query in the workbook." type="5" refreshedVersion="0" background="1" saveData="1">
    <dbPr connection="Provider=Microsoft.Mashup.OleDb.1;Data Source=$Workbook$;Location=sp;Extended Properties=&quot;&quot;" command="SELECT * FROM [sp]"/>
  </connection>
  <connection id="36" xr16:uid="{D405F4A8-77B0-B44C-8BE4-950D27DDB18A}" keepAlive="1" name="Query - sp_prov_ind_sum" description="Connection to the 'sp_prov_ind_sum' query in the workbook." type="5" refreshedVersion="0" background="1" saveData="1">
    <dbPr connection="Provider=Microsoft.Mashup.OleDb.1;Data Source=$Workbook$;Location=sp_prov_ind_sum;Extended Properties=&quot;&quot;" command="SELECT * FROM [sp_prov_ind_sum]"/>
  </connection>
  <connection id="37" xr16:uid="{33C56C67-EF7C-D945-97EF-DB094713EA6B}" keepAlive="1" name="Query - sp_total" description="Connection to the 'sp_total' query in the workbook." type="5" refreshedVersion="0" background="1" saveData="1">
    <dbPr connection="Provider=Microsoft.Mashup.OleDb.1;Data Source=$Workbook$;Location=sp_total;Extended Properties=&quot;&quot;" command="SELECT * FROM [sp_total]"/>
  </connection>
  <connection id="38" xr16:uid="{D7183173-F6B4-E84C-B9DB-0C8479AEAF66}" keepAlive="1" name="Query - TEST health_prov_ind_cond_total (1)" description="Connection to the 'TEST health_prov_ind_cond_total (1)' query in the workbook." type="5" refreshedVersion="8" background="1" saveData="1">
    <dbPr connection="Provider=Microsoft.Mashup.OleDb.1;Data Source=$Workbook$;Location=&quot;TEST health_prov_ind_cond_total (1)&quot;;Extended Properties=&quot;&quot;" command="SELECT * FROM [TEST health_prov_ind_cond_total (1)]"/>
  </connection>
  <connection id="39" xr16:uid="{D8C0D511-F96E-EB4F-9991-5BF7381D9F9A}" keepAlive="1" name="Query - TEST health_prov_ind_cond_total (2)" description="Connection to the 'TEST health_prov_ind_cond_total (2)' query in the workbook." type="5" refreshedVersion="8" background="1" saveData="1">
    <dbPr connection="Provider=Microsoft.Mashup.OleDb.1;Data Source=$Workbook$;Location=&quot;TEST health_prov_ind_cond_total (2)&quot;;Extended Properties=&quot;&quot;" command="SELECT * FROM [TEST health_prov_ind_cond_total (2)]"/>
  </connection>
  <connection id="40" xr16:uid="{A48A9219-5B1C-E547-ABE4-D1193C0D5305}" keepAlive="1" name="Query - wash" description="Connection to the 'wash' query in the workbook." type="5" refreshedVersion="0" background="1" saveData="1">
    <dbPr connection="Provider=Microsoft.Mashup.OleDb.1;Data Source=$Workbook$;Location=wash;Extended Properties=&quot;&quot;" command="SELECT * FROM [wash]"/>
  </connection>
  <connection id="41" xr16:uid="{88957842-6F7A-3348-AF3F-BC55479651A3}" keepAlive="1" name="Query - wash_cluster" description="Connection to the 'wash_cluster' query in the workbook." type="5" refreshedVersion="0" background="1" saveData="1">
    <dbPr connection="Provider=Microsoft.Mashup.OleDb.1;Data Source=$Workbook$;Location=wash_cluster;Extended Properties=&quot;&quot;" command="SELECT * FROM [wash_cluster]"/>
  </connection>
  <connection id="42" xr16:uid="{195615DB-7A7F-8A41-A6E2-29DCF33DEE99}" keepAlive="1" name="Query - wash_cluster_prov_ind_sum" description="Connection to the 'wash_cluster_prov_ind_sum' query in the workbook." type="5" refreshedVersion="0" background="1" saveData="1">
    <dbPr connection="Provider=Microsoft.Mashup.OleDb.1;Data Source=$Workbook$;Location=wash_cluster_prov_ind_sum;Extended Properties=&quot;&quot;" command="SELECT * FROM [wash_cluster_prov_ind_sum]"/>
  </connection>
  <connection id="43" xr16:uid="{36E8C4FB-171D-1F4A-A2C5-6F627520F118}" keepAlive="1" name="Query - wash_cluster_total" description="Connection to the 'wash_cluster_total' query in the workbook." type="5" refreshedVersion="0" background="1" saveData="1">
    <dbPr connection="Provider=Microsoft.Mashup.OleDb.1;Data Source=$Workbook$;Location=wash_cluster_total;Extended Properties=&quot;&quot;" command="SELECT * FROM [wash_cluster_total]"/>
  </connection>
  <connection id="44" xr16:uid="{0C783347-9529-D443-AEF5-01D09C1C7781}" keepAlive="1" name="Query - wash_prov_ind_sum" description="Connection to the 'wash_prov_ind_sum' query in the workbook." type="5" refreshedVersion="0" background="1" saveData="1">
    <dbPr connection="Provider=Microsoft.Mashup.OleDb.1;Data Source=$Workbook$;Location=wash_prov_ind_sum;Extended Properties=&quot;&quot;" command="SELECT * FROM [wash_prov_ind_sum]"/>
  </connection>
  <connection id="45" xr16:uid="{E60C65F7-FBF5-DE48-A00B-EAF3E9CAAF13}" keepAlive="1" name="Query - wash_total" description="Connection to the 'wash_total' query in the workbook." type="5" refreshedVersion="0" background="1" saveData="1">
    <dbPr connection="Provider=Microsoft.Mashup.OleDb.1;Data Source=$Workbook$;Location=wash_total;Extended Properties=&quot;&quot;" command="SELECT * FROM [wash_total]"/>
  </connection>
</connections>
</file>

<file path=xl/sharedStrings.xml><?xml version="1.0" encoding="utf-8"?>
<sst xmlns="http://schemas.openxmlformats.org/spreadsheetml/2006/main" count="28060" uniqueCount="1536">
  <si>
    <t>GENERAL RECOMMENDATIONS</t>
  </si>
  <si>
    <t>a) It is advisable to download a  copy of the template so you can use it locally for compiling data prior to the monthly HPM reporting, as this can facilitate copy-and-paste bulk data into the Sharepoint template.</t>
  </si>
  <si>
    <r>
      <t xml:space="preserve">b) When copy-paste, remember to use </t>
    </r>
    <r>
      <rPr>
        <b/>
        <sz val="14"/>
        <color rgb="FF000000"/>
        <rFont val="Calibri"/>
        <family val="2"/>
        <scheme val="minor"/>
      </rPr>
      <t>PASTE VALUES</t>
    </r>
    <r>
      <rPr>
        <sz val="14"/>
        <color rgb="FF000000"/>
        <rFont val="Calibri"/>
        <family val="2"/>
        <scheme val="minor"/>
      </rPr>
      <t xml:space="preserve"> from Excel's </t>
    </r>
    <r>
      <rPr>
        <b/>
        <sz val="14"/>
        <color rgb="FF000000"/>
        <rFont val="Calibri"/>
        <family val="2"/>
        <scheme val="minor"/>
      </rPr>
      <t>Paste menu</t>
    </r>
    <r>
      <rPr>
        <sz val="14"/>
        <color rgb="FF000000"/>
        <rFont val="Calibri"/>
        <family val="2"/>
        <scheme val="minor"/>
      </rPr>
      <t xml:space="preserve"> . This will ensure that you are not pasting formulas that you might have used locally.</t>
    </r>
  </si>
  <si>
    <t>c)  If you accidentally click Paste directly, it is better to click Undo and paste again as values.</t>
  </si>
  <si>
    <t>SHEETS DESCRIPTION</t>
  </si>
  <si>
    <t>1. There is a separate worksheet for each Section to enter information on UNICEF's partner activities</t>
  </si>
  <si>
    <t>2. For those Sections linked to Clusters (CP, Education, Health, Nutrition, WASH); there is also an additional sheet to provide Cluster figures if available</t>
  </si>
  <si>
    <t>3. Geographic entities are related  in cascade (Province, District and Posto), and aligned with standard p-codes internally</t>
  </si>
  <si>
    <t>4. For each Section, their specific HPM program indicators are already pre-selected. Indicator naming has been aligned and standarized (for example, all indicators use '#' to express 'number', etc.)</t>
  </si>
  <si>
    <t>5. Common dropdown values are all harmonized across the different Section sheets. Some of the dropdown values (Type of IP, Type of Beneficiaries) are mostly aligned with Cluster dropdowns.</t>
  </si>
  <si>
    <t>6. Age disaggregation tries to follow Cluster convention on several of the columns in order to faciliate data transfer.</t>
  </si>
  <si>
    <t>AUTOMATED VALIDATION AT ROW LEVEL</t>
  </si>
  <si>
    <t>1. If entering manually data row by row, the tool will restrict the values to the available dropdown options for those columns with categorical values.</t>
  </si>
  <si>
    <t>2. The date column Reporting Month, will show the month values in their simple name format (January, February, etc.); but internally the value is recorded as an Excel date (01-01-2024, 01-02-2024, etc.).</t>
  </si>
  <si>
    <t>3. The numerical columns for population figures will only allow to enter integer numbers. The tool will prevent any other type of value to be entered by mistake and issue a warning.</t>
  </si>
  <si>
    <t>4. For the Location (below Posto level) and the IP Name fields, the tool allows for open entry.</t>
  </si>
  <si>
    <t xml:space="preserve">AUTOMATED VALIDATION WHEN PASTING VALUES </t>
  </si>
  <si>
    <t xml:space="preserve">1. If entering bulk data through copy-and-paste from your own spreadsheets (Excel or Google Sheets), remember to use PASTE VALUES. </t>
  </si>
  <si>
    <t>2. For dropdown entries, the HPM tool will automatically perform validation and it will highlight in red colour those entries that do not have a match with the existing dropdown options.</t>
  </si>
  <si>
    <t>3. You will need to fix the highlighted errors with the corresponding value avialable in the dropdown options.</t>
  </si>
  <si>
    <t>4. The Reporting Month column will check if the pasted value represents a month date for the year 2024.</t>
  </si>
  <si>
    <t>5. The numerical columns will perform internal validations of the figures entered, and the mismatches will be highlighted in red color.</t>
  </si>
  <si>
    <t>6. The tool performs validation checks at different levels to ensure consistency if some or all of these columns are filled:</t>
  </si>
  <si>
    <t xml:space="preserve">   - Total beneficiaries should equal the sum of Total Adults, Total Children and Total PWD</t>
  </si>
  <si>
    <t xml:space="preserve">   - Total Adults should equal the sum of Total Men and Total Women</t>
  </si>
  <si>
    <t xml:space="preserve">   - Total PWD should equal the sum of Total PWD Men and Total PWD Women</t>
  </si>
  <si>
    <t xml:space="preserve">   - Total Children should equal the sum of Total Boys and Total Girls</t>
  </si>
  <si>
    <t xml:space="preserve">   - Total Girls should equal the sum of any or all of the different Girls (age) values and Total Boys should equal the sum of any or all of the different Boys (age) values.</t>
  </si>
  <si>
    <t>RECOMENDAÇÕES GERAIS</t>
  </si>
  <si>
    <t>a) É aconselhável baixar uma cópia do modelo para que você possa usá-lo localmente para compilar dados antes do relatório mensal do HPM, pois isso pode facilitar a cópia e colagem de dados em massa no modelo do Sharepoint.</t>
  </si>
  <si>
    <r>
      <t xml:space="preserve">b) Ao copiar e colar, lembre-se de usar </t>
    </r>
    <r>
      <rPr>
        <b/>
        <sz val="14"/>
        <color rgb="FF000000"/>
        <rFont val="Calibri"/>
        <family val="2"/>
        <scheme val="minor"/>
      </rPr>
      <t>PASTE VALUES</t>
    </r>
    <r>
      <rPr>
        <sz val="14"/>
        <color rgb="FF000000"/>
        <rFont val="Calibri"/>
        <family val="2"/>
        <scheme val="minor"/>
      </rPr>
      <t xml:space="preserve"> do </t>
    </r>
    <r>
      <rPr>
        <b/>
        <sz val="14"/>
        <color rgb="FF000000"/>
        <rFont val="Calibri"/>
        <family val="2"/>
        <scheme val="minor"/>
      </rPr>
      <t>menu Paste</t>
    </r>
    <r>
      <rPr>
        <sz val="14"/>
        <color rgb="FF000000"/>
        <rFont val="Calibri"/>
        <family val="2"/>
        <scheme val="minor"/>
      </rPr>
      <t xml:space="preserve"> do Excel. Isso garantirá que você não esteja colando fórmulas que você possa ter usado localmente.</t>
    </r>
  </si>
  <si>
    <t>c) Se você acidentalmente clicar em Colar diretamente, é melhor clicar em Desfazer e colar novamente como valores.</t>
  </si>
  <si>
    <t>DESCRIÇÃO DAS PLANILHAS</t>
  </si>
  <si>
    <t>1. Existe uma planilha separada para cada Seção para inserir informações sobre as atividades dos parceiros da UNICEF</t>
  </si>
  <si>
    <t>2. Para aquelas Seções vinculadas a Clusters (CP, Education, Health, Nutrition, WASH); há também uma planilha adicional para fornecer os números do Cluster, se disponíveis</t>
  </si>
  <si>
    <t>3. As entidades geográficas estão relacionadas em cascata (Provonce, District e Posto) e alinhadas com os códigos p internamente</t>
  </si>
  <si>
    <t>4. Para cada Seção, seus indicadores específicos do programa HPM já estão pré-selecionados. A nomenclatura dos indicadores foi alinhada e padronizada (por exemplo, todos os indicadores usam '#' para expressar 'Number', etc.)</t>
  </si>
  <si>
    <t>5. Os valores comuns do menu suspenso estão todos harmonizados nas diferentes planilhas de Seção. Alguns dos valores do menu suspenso (Type of IP, Type of Beneficiaries) estão principalmente alinhados com os menus suspensos do Cluster.</t>
  </si>
  <si>
    <t>6. A desagregação por idade tenta seguir a convenção do Cluster em várias das colunas, a fim de facilitar a transferência de dados.</t>
  </si>
  <si>
    <t>VALIDAÇÃO AUTOMÁTICA NO NÍVEL DA LINHA</t>
  </si>
  <si>
    <t>1. Se você inserir dados manualmente linha por linha, a ferramenta restringirá os valores às opções disponíveis no menu suspenso para aquelas colunas com valores categóricos.</t>
  </si>
  <si>
    <t>2. A coluna de data Mês de Relatório exibirá os valores do mês em seu formato de nome simples (January, February, etc.); mas internamente o valor é registrado como uma data do Excel (01-01-2024, 01-02-2024, etc.).</t>
  </si>
  <si>
    <t>3. As colunas numéricas para as cifras populacionais só permitirão a entrada de números inteiros. A ferramenta impedirá que qualquer outro tipo de valor seja inserido por engano e emitirá um aviso.</t>
  </si>
  <si>
    <t>4. Para os campos Location Site (abaixo do nível de Posto) e Name of IP, a ferramenta permite entrada aberta.</t>
  </si>
  <si>
    <t>VALIDAÇÃO AUTOMÁTICA AO PASTE VALUES</t>
  </si>
  <si>
    <t>1. Se você inserir dados em massa por cópia e colagem de suas próprias planilhas (Excel ou Google Sheets), lembre-se de usar PASTE VALUES.</t>
  </si>
  <si>
    <t>2. Para as entradas do menu suspenso, a ferramenta HPM realizará automaticamente a validação e destacará em vermelho aquelas entradas que não corresponderem às opções existentes no menu suspenso.</t>
  </si>
  <si>
    <t>3. Você precisará corrigir os erros destacados com o valor correspondente disponível nas opções do menu suspenso.</t>
  </si>
  <si>
    <t>4. A coluna Mês de Relatório verificará se o valor colado representa uma data de mês para o ano de 2024.</t>
  </si>
  <si>
    <t>5. As colunas numéricas realizarão validações internas dos números inseridos, e as incompatibilidades serão destacadas em vermelho.</t>
  </si>
  <si>
    <t>6. A ferramenta realiza verificações de validação em diferentes níveis para garantir a consistência se algumas ou todas essas colunas forem preenchidas:</t>
  </si>
  <si>
    <t xml:space="preserve">   - Total beneficiaries deve ser igual à soma de Total Adults, Total Children e Total PWD</t>
  </si>
  <si>
    <t xml:space="preserve">   - Total Adults deve ser igual à soma de Total Men e Total Women</t>
  </si>
  <si>
    <t xml:space="preserve">   - Total PWD deve ser igual à soma de Total PWD Men e Total PWD Women</t>
  </si>
  <si>
    <t xml:space="preserve">   - Total Children deve ser igual à soma de Total Boys e Total Girls</t>
  </si>
  <si>
    <t xml:space="preserve">   - Total Girls deve ser igual à soma de qualquer ou todos os diferentes valores de Girls (age) e Total Boys deve ser igual à soma de qualquer ou todos os diferentes valores de Boys (age).</t>
  </si>
  <si>
    <r>
      <rPr>
        <b/>
        <sz val="14"/>
        <color rgb="FFFF0000"/>
        <rFont val="Calibri"/>
        <family val="2"/>
        <scheme val="minor"/>
      </rPr>
      <t xml:space="preserve">IMPORTANT: </t>
    </r>
    <r>
      <rPr>
        <sz val="14"/>
        <color rgb="FFFF0000"/>
        <rFont val="Calibri"/>
        <family val="2"/>
        <scheme val="minor"/>
      </rPr>
      <t xml:space="preserve">USE </t>
    </r>
    <r>
      <rPr>
        <b/>
        <sz val="14"/>
        <color rgb="FFFF0000"/>
        <rFont val="Calibri"/>
        <family val="2"/>
        <scheme val="minor"/>
      </rPr>
      <t>PASTE VALUES</t>
    </r>
    <r>
      <rPr>
        <sz val="14"/>
        <color rgb="FFFF0000"/>
        <rFont val="Calibri"/>
        <family val="2"/>
        <scheme val="minor"/>
      </rPr>
      <t xml:space="preserve"> TO AVOID POTENTIAL ISSUES</t>
    </r>
  </si>
  <si>
    <t>Reporting Month</t>
  </si>
  <si>
    <t>Province</t>
  </si>
  <si>
    <t>District</t>
  </si>
  <si>
    <t>Posto</t>
  </si>
  <si>
    <t>Location Site</t>
  </si>
  <si>
    <t>Project Type</t>
  </si>
  <si>
    <t>Risks Events</t>
  </si>
  <si>
    <t>Indicator</t>
  </si>
  <si>
    <t>Type of IP</t>
  </si>
  <si>
    <t>IP Name</t>
  </si>
  <si>
    <t>Type of Beneficiaries</t>
  </si>
  <si>
    <t>Girls (0-5) reached</t>
  </si>
  <si>
    <t>Boys (0-5) reached</t>
  </si>
  <si>
    <t>Girls (6-12) reached</t>
  </si>
  <si>
    <t>Girls (13-18) reached</t>
  </si>
  <si>
    <t>Boys (13-18) reached</t>
  </si>
  <si>
    <t>Total Boys</t>
  </si>
  <si>
    <t>Total Girls</t>
  </si>
  <si>
    <t>Total Children</t>
  </si>
  <si>
    <t>Total PWD</t>
  </si>
  <si>
    <t>Total Men</t>
  </si>
  <si>
    <t>Total Women</t>
  </si>
  <si>
    <t>Total Adults</t>
  </si>
  <si>
    <t>Total Beneficiaries reached</t>
  </si>
  <si>
    <t>Remark Note</t>
  </si>
  <si>
    <t>reporting_month</t>
  </si>
  <si>
    <t>province</t>
  </si>
  <si>
    <t>district</t>
  </si>
  <si>
    <t>posto</t>
  </si>
  <si>
    <t>location_site</t>
  </si>
  <si>
    <t>project_type</t>
  </si>
  <si>
    <t>risks_events</t>
  </si>
  <si>
    <t>indicator</t>
  </si>
  <si>
    <t>type_ip</t>
  </si>
  <si>
    <t>ip_name</t>
  </si>
  <si>
    <t>type_beneficiaries</t>
  </si>
  <si>
    <t>girls_0-5_reached</t>
  </si>
  <si>
    <t>boys_0-5_reached</t>
  </si>
  <si>
    <t>girls_6-12_reached</t>
  </si>
  <si>
    <t>boys_6-12_reached</t>
  </si>
  <si>
    <t>boys_13-18_reached</t>
  </si>
  <si>
    <t>total_boys</t>
  </si>
  <si>
    <t>total_girls</t>
  </si>
  <si>
    <t>total_children</t>
  </si>
  <si>
    <t>total_pwd_men</t>
  </si>
  <si>
    <t>total_pwd_women</t>
  </si>
  <si>
    <t>total_pwd</t>
  </si>
  <si>
    <t>total_men</t>
  </si>
  <si>
    <t>total_women</t>
  </si>
  <si>
    <t>total_adults</t>
  </si>
  <si>
    <t>total_beneficiaries_reached</t>
  </si>
  <si>
    <t>remark_note</t>
  </si>
  <si>
    <t>adm1_pcode</t>
  </si>
  <si>
    <t>adm2_pcode</t>
  </si>
  <si>
    <t>adm3_pcode</t>
  </si>
  <si>
    <t>CLUSTER TARGET</t>
  </si>
  <si>
    <t>Sofala</t>
  </si>
  <si>
    <t>Cidade Da Beira</t>
  </si>
  <si>
    <t>Emergency Response</t>
  </si>
  <si>
    <t>Tropical Storm</t>
  </si>
  <si>
    <t># children accessing formal or non-formal education, including early learning</t>
  </si>
  <si>
    <t>GOV</t>
  </si>
  <si>
    <t>Host Communities</t>
  </si>
  <si>
    <t>Cabo Delgado</t>
  </si>
  <si>
    <t>Quissanga</t>
  </si>
  <si>
    <t>Conflict</t>
  </si>
  <si>
    <t># children and women accessing primary healthcare in UNICEF supported facilities</t>
  </si>
  <si>
    <t>INGO</t>
  </si>
  <si>
    <t>IDPs and Host Communities</t>
  </si>
  <si>
    <t>Chiure</t>
  </si>
  <si>
    <t>Ancuabe</t>
  </si>
  <si>
    <t>Mueda</t>
  </si>
  <si>
    <t>Mocimboa Da Praia</t>
  </si>
  <si>
    <t>NNGO</t>
  </si>
  <si>
    <t>Mecufi</t>
  </si>
  <si>
    <t/>
  </si>
  <si>
    <t># children 6-59 months screened for wasting</t>
  </si>
  <si>
    <t>Slicer</t>
  </si>
  <si>
    <t>UNICEF and IPs Response</t>
  </si>
  <si>
    <t>Cluster response</t>
  </si>
  <si>
    <t>Northern Cluster respornse</t>
  </si>
  <si>
    <t>Sector</t>
  </si>
  <si>
    <t>Total needs</t>
  </si>
  <si>
    <t>2023 target</t>
  </si>
  <si>
    <t>Total results (selected month)</t>
  </si>
  <si>
    <t>Change since previous month</t>
  </si>
  <si>
    <t>CP</t>
  </si>
  <si>
    <t># children, adolescents and caregivers accessing community-based MHPSS</t>
  </si>
  <si>
    <t># women, girls and boys accessing GBV risk mitigation, prevention and/or response interventions</t>
  </si>
  <si>
    <t># people with safe and accessible channels to report SEA by personnel who provide assistance to affected populations</t>
  </si>
  <si>
    <t xml:space="preserve"># unaccompanied and separated children provided with alternative care and/or reunified </t>
  </si>
  <si>
    <t xml:space="preserve"># children who have received individual case management </t>
  </si>
  <si>
    <t>Education</t>
  </si>
  <si>
    <t># teachers (m/f) and other Education Personnel trained in EiE related topics</t>
  </si>
  <si>
    <t># girls and boys accessing GBV risk mitigation, prevention and/or response interventions</t>
  </si>
  <si>
    <t xml:space="preserve">Health </t>
  </si>
  <si>
    <t># children 6 months to 15 years in humanitarian situations who are vaccinated against measles</t>
  </si>
  <si>
    <t># children under 5 years received mosquito nets (2 mosquito net per family)</t>
  </si>
  <si>
    <t>Nutrition</t>
  </si>
  <si>
    <t xml:space="preserve"># children 6-59 months with severe wasting admitted for treatment </t>
  </si>
  <si>
    <t xml:space="preserve"># children 6-59 months screened for wasting  </t>
  </si>
  <si>
    <t xml:space="preserve"># primary caregivers of children 0-23 months receiving IYCF counselling   </t>
  </si>
  <si>
    <t xml:space="preserve"># children 6-59 months receive routine vitamin A supplementation </t>
  </si>
  <si>
    <t>WASH</t>
  </si>
  <si>
    <t># people accessing a sufficient quantity of safe water for drinking and domestic needs</t>
  </si>
  <si>
    <t># people use safe and appropriate sanitation facilities</t>
  </si>
  <si>
    <t># people reached with hand-washing behaviour-change programmes</t>
  </si>
  <si>
    <t># people reached with critical WASH supplies</t>
  </si>
  <si>
    <t xml:space="preserve"># women and girls with access to menstrual supplies </t>
  </si>
  <si>
    <t>SBCC</t>
  </si>
  <si>
    <t># people reached through messaging on prevention and access to services</t>
  </si>
  <si>
    <t># people sharing their concerns and asking questions through established feedback mechanisms</t>
  </si>
  <si>
    <t>SP</t>
  </si>
  <si>
    <t># households reached with unconditional cash transfers</t>
  </si>
  <si>
    <t xml:space="preserve"># households benifiting from new or additional social assistance (cash/inkind) measures from governments with UNICEF-technical assistance support </t>
  </si>
  <si>
    <t>ADM1_PT</t>
  </si>
  <si>
    <t>ADM1_PCODE</t>
  </si>
  <si>
    <t>ADM2_PT</t>
  </si>
  <si>
    <t>ADM2_PCODE</t>
  </si>
  <si>
    <t>ADM3_PT</t>
  </si>
  <si>
    <t>ADM3_PCODE</t>
  </si>
  <si>
    <t>MZ01</t>
  </si>
  <si>
    <t>MZ0101</t>
  </si>
  <si>
    <t>MZ010101</t>
  </si>
  <si>
    <t>Gaza</t>
  </si>
  <si>
    <t>MZ02</t>
  </si>
  <si>
    <t>Balama</t>
  </si>
  <si>
    <t>MZ0102</t>
  </si>
  <si>
    <t>Mesa</t>
  </si>
  <si>
    <t>MZ010102</t>
  </si>
  <si>
    <t>Inhambane</t>
  </si>
  <si>
    <t>MZ03</t>
  </si>
  <si>
    <t>MZ0103</t>
  </si>
  <si>
    <t>Metoro</t>
  </si>
  <si>
    <t>MZ010103</t>
  </si>
  <si>
    <t>Manica</t>
  </si>
  <si>
    <t>MZ04</t>
  </si>
  <si>
    <t>Cidade De Pemba</t>
  </si>
  <si>
    <t>MZ0104</t>
  </si>
  <si>
    <t>MZ010201</t>
  </si>
  <si>
    <t>Maputo</t>
  </si>
  <si>
    <t>MZ05</t>
  </si>
  <si>
    <t>Ibo</t>
  </si>
  <si>
    <t>MZ0105</t>
  </si>
  <si>
    <t>Impiri</t>
  </si>
  <si>
    <t>MZ010202</t>
  </si>
  <si>
    <t>Maputo City</t>
  </si>
  <si>
    <t>MZ06</t>
  </si>
  <si>
    <t>Macomia</t>
  </si>
  <si>
    <t>MZ0106</t>
  </si>
  <si>
    <t>Kuekue</t>
  </si>
  <si>
    <t>MZ010203</t>
  </si>
  <si>
    <t>Nampula</t>
  </si>
  <si>
    <t>MZ07</t>
  </si>
  <si>
    <t>MZ0107</t>
  </si>
  <si>
    <t>Mavala</t>
  </si>
  <si>
    <t>MZ010204</t>
  </si>
  <si>
    <t>Niassa</t>
  </si>
  <si>
    <t>MZ08</t>
  </si>
  <si>
    <t>Meluco</t>
  </si>
  <si>
    <t>MZ0108</t>
  </si>
  <si>
    <t>MZ010301</t>
  </si>
  <si>
    <t>MZ09</t>
  </si>
  <si>
    <t>Metuge</t>
  </si>
  <si>
    <t>MZ0109</t>
  </si>
  <si>
    <t>Chiure Velho</t>
  </si>
  <si>
    <t>MZ010302</t>
  </si>
  <si>
    <t>Tete</t>
  </si>
  <si>
    <t>MZ10</t>
  </si>
  <si>
    <t>MZ0110</t>
  </si>
  <si>
    <t>Katapua</t>
  </si>
  <si>
    <t>MZ010303</t>
  </si>
  <si>
    <t>Zambezia</t>
  </si>
  <si>
    <t>MZ11</t>
  </si>
  <si>
    <t>Montepuez</t>
  </si>
  <si>
    <t>MZ0111</t>
  </si>
  <si>
    <t>Mazeze</t>
  </si>
  <si>
    <t>MZ010304</t>
  </si>
  <si>
    <t>MZ0112</t>
  </si>
  <si>
    <t>Namogelia</t>
  </si>
  <si>
    <t>MZ010305</t>
  </si>
  <si>
    <t>Muidumbe</t>
  </si>
  <si>
    <t>MZ0113</t>
  </si>
  <si>
    <t>Ocua</t>
  </si>
  <si>
    <t>MZ010306</t>
  </si>
  <si>
    <t>Namuno</t>
  </si>
  <si>
    <t>MZ0114</t>
  </si>
  <si>
    <t>MZ010401</t>
  </si>
  <si>
    <t>Nangade</t>
  </si>
  <si>
    <t>MZ0115</t>
  </si>
  <si>
    <t>MZ010501</t>
  </si>
  <si>
    <t>Palma</t>
  </si>
  <si>
    <t>MZ0116</t>
  </si>
  <si>
    <t>Quirimba</t>
  </si>
  <si>
    <t>MZ010502</t>
  </si>
  <si>
    <t>MZ0118</t>
  </si>
  <si>
    <t>Chai</t>
  </si>
  <si>
    <t>MZ010601</t>
  </si>
  <si>
    <t>Bilene</t>
  </si>
  <si>
    <t>MZ0201</t>
  </si>
  <si>
    <t>MZ010602</t>
  </si>
  <si>
    <t>Chibuto</t>
  </si>
  <si>
    <t>MZ0202</t>
  </si>
  <si>
    <t>Mucojo</t>
  </si>
  <si>
    <t>MZ010603</t>
  </si>
  <si>
    <t>Chicualacuala</t>
  </si>
  <si>
    <t>MZ0203</t>
  </si>
  <si>
    <t>Quiterajo</t>
  </si>
  <si>
    <t>MZ010604</t>
  </si>
  <si>
    <t>Chigubo</t>
  </si>
  <si>
    <t>MZ0204</t>
  </si>
  <si>
    <t>MZ010701</t>
  </si>
  <si>
    <t>Chokwe</t>
  </si>
  <si>
    <t>MZ0205</t>
  </si>
  <si>
    <t>Murrebue</t>
  </si>
  <si>
    <t>MZ010702</t>
  </si>
  <si>
    <t>Chongoene</t>
  </si>
  <si>
    <t>MZ0206</t>
  </si>
  <si>
    <t>MZ010801</t>
  </si>
  <si>
    <t>Cidade De Xai-Xai</t>
  </si>
  <si>
    <t>MZ0207</t>
  </si>
  <si>
    <t>Muaguide</t>
  </si>
  <si>
    <t>MZ010802</t>
  </si>
  <si>
    <t>Guija</t>
  </si>
  <si>
    <t>MZ0208</t>
  </si>
  <si>
    <t>MZ010901</t>
  </si>
  <si>
    <t>Limpopo</t>
  </si>
  <si>
    <t>MZ0209</t>
  </si>
  <si>
    <t>Mieze</t>
  </si>
  <si>
    <t>MZ010902</t>
  </si>
  <si>
    <t>Mabalane</t>
  </si>
  <si>
    <t>MZ0210</t>
  </si>
  <si>
    <t>Diaca</t>
  </si>
  <si>
    <t>MZ011001</t>
  </si>
  <si>
    <t>Mandlakaze</t>
  </si>
  <si>
    <t>MZ0211</t>
  </si>
  <si>
    <t>Mbau</t>
  </si>
  <si>
    <t>MZ011002</t>
  </si>
  <si>
    <t>Mapai</t>
  </si>
  <si>
    <t>MZ0212</t>
  </si>
  <si>
    <t>MZ011003</t>
  </si>
  <si>
    <t>Massangena</t>
  </si>
  <si>
    <t>MZ0213</t>
  </si>
  <si>
    <t>Mapupulo</t>
  </si>
  <si>
    <t>MZ011101</t>
  </si>
  <si>
    <t>Massingir</t>
  </si>
  <si>
    <t>MZ0214</t>
  </si>
  <si>
    <t>Mirate</t>
  </si>
  <si>
    <t>MZ011102</t>
  </si>
  <si>
    <t>Cidade De Inhambane</t>
  </si>
  <si>
    <t>MZ0301</t>
  </si>
  <si>
    <t>MZ011103</t>
  </si>
  <si>
    <t>Funhalouro</t>
  </si>
  <si>
    <t>MZ0302</t>
  </si>
  <si>
    <t>Nairoto</t>
  </si>
  <si>
    <t>MZ011104</t>
  </si>
  <si>
    <t>Govuro</t>
  </si>
  <si>
    <t>MZ0303</t>
  </si>
  <si>
    <t>Namanhumbir</t>
  </si>
  <si>
    <t>MZ011105</t>
  </si>
  <si>
    <t>Homoine</t>
  </si>
  <si>
    <t>MZ0304</t>
  </si>
  <si>
    <t>Chapa</t>
  </si>
  <si>
    <t>MZ011201</t>
  </si>
  <si>
    <t>Inharrime</t>
  </si>
  <si>
    <t>MZ0305</t>
  </si>
  <si>
    <t>Imbuo</t>
  </si>
  <si>
    <t>MZ011202</t>
  </si>
  <si>
    <t>Inhassoro</t>
  </si>
  <si>
    <t>MZ0306</t>
  </si>
  <si>
    <t>MZ011203</t>
  </si>
  <si>
    <t>Jangamo</t>
  </si>
  <si>
    <t>MZ0307</t>
  </si>
  <si>
    <t>N'Gapa</t>
  </si>
  <si>
    <t>MZ011204</t>
  </si>
  <si>
    <t>Mabote</t>
  </si>
  <si>
    <t>MZ0308</t>
  </si>
  <si>
    <t>Negomano</t>
  </si>
  <si>
    <t>MZ011205</t>
  </si>
  <si>
    <t>Massinga</t>
  </si>
  <si>
    <t>MZ0309</t>
  </si>
  <si>
    <t>Chitunda</t>
  </si>
  <si>
    <t>MZ011301</t>
  </si>
  <si>
    <t>Maxixe</t>
  </si>
  <si>
    <t>MZ0310</t>
  </si>
  <si>
    <t>Miteda</t>
  </si>
  <si>
    <t>MZ011302</t>
  </si>
  <si>
    <t>Morrumbene</t>
  </si>
  <si>
    <t>MZ0311</t>
  </si>
  <si>
    <t>MZ011303</t>
  </si>
  <si>
    <t>Panda</t>
  </si>
  <si>
    <t>MZ0312</t>
  </si>
  <si>
    <t>Hucula</t>
  </si>
  <si>
    <t>MZ011401</t>
  </si>
  <si>
    <t>Vilankulo</t>
  </si>
  <si>
    <t>MZ0313</t>
  </si>
  <si>
    <t>Machoca</t>
  </si>
  <si>
    <t>MZ011402</t>
  </si>
  <si>
    <t>Zavala</t>
  </si>
  <si>
    <t>MZ0314</t>
  </si>
  <si>
    <t>Meloco</t>
  </si>
  <si>
    <t>MZ011403</t>
  </si>
  <si>
    <t>Barue</t>
  </si>
  <si>
    <t>MZ0401</t>
  </si>
  <si>
    <t>N'Cumpe</t>
  </si>
  <si>
    <t>MZ011404</t>
  </si>
  <si>
    <t>Cidade De Chimoio</t>
  </si>
  <si>
    <t>MZ0402</t>
  </si>
  <si>
    <t>MZ011405</t>
  </si>
  <si>
    <t>Gondola</t>
  </si>
  <si>
    <t>MZ0403</t>
  </si>
  <si>
    <t>Papai</t>
  </si>
  <si>
    <t>MZ011406</t>
  </si>
  <si>
    <t>Guro</t>
  </si>
  <si>
    <t>MZ0404</t>
  </si>
  <si>
    <t>M'Tamba</t>
  </si>
  <si>
    <t>MZ011501</t>
  </si>
  <si>
    <t>Macate</t>
  </si>
  <si>
    <t>MZ0405</t>
  </si>
  <si>
    <t>MZ011502</t>
  </si>
  <si>
    <t>Machaze</t>
  </si>
  <si>
    <t>MZ0406</t>
  </si>
  <si>
    <t>Olumbi</t>
  </si>
  <si>
    <t>MZ011601</t>
  </si>
  <si>
    <t>Macossa</t>
  </si>
  <si>
    <t>MZ0407</t>
  </si>
  <si>
    <t>MZ011602</t>
  </si>
  <si>
    <t>MZ0408</t>
  </si>
  <si>
    <t>Pundanhar</t>
  </si>
  <si>
    <t>MZ011603</t>
  </si>
  <si>
    <t>Mossurize</t>
  </si>
  <si>
    <t>MZ0409</t>
  </si>
  <si>
    <t>Quionga</t>
  </si>
  <si>
    <t>MZ011604</t>
  </si>
  <si>
    <t>Sussundenga</t>
  </si>
  <si>
    <t>MZ0410</t>
  </si>
  <si>
    <t>Bilibiza</t>
  </si>
  <si>
    <t>MZ011801</t>
  </si>
  <si>
    <t>Tambara</t>
  </si>
  <si>
    <t>MZ0411</t>
  </si>
  <si>
    <t>Mahate</t>
  </si>
  <si>
    <t>MZ011802</t>
  </si>
  <si>
    <t>Vanduzi</t>
  </si>
  <si>
    <t>MZ0412</t>
  </si>
  <si>
    <t>MZ011803</t>
  </si>
  <si>
    <t>Boane</t>
  </si>
  <si>
    <t>MZ0501</t>
  </si>
  <si>
    <t>Macia</t>
  </si>
  <si>
    <t>MZ020101</t>
  </si>
  <si>
    <t>Cidade Da Matola</t>
  </si>
  <si>
    <t>MZ0502</t>
  </si>
  <si>
    <t>Makluane</t>
  </si>
  <si>
    <t>MZ020102</t>
  </si>
  <si>
    <t>Magude</t>
  </si>
  <si>
    <t>MZ0503</t>
  </si>
  <si>
    <t>Mazivila</t>
  </si>
  <si>
    <t>MZ020103</t>
  </si>
  <si>
    <t>Manhiça</t>
  </si>
  <si>
    <t>MZ0504</t>
  </si>
  <si>
    <t>Messano</t>
  </si>
  <si>
    <t>MZ020104</t>
  </si>
  <si>
    <t>Marracuene</t>
  </si>
  <si>
    <t>MZ0505</t>
  </si>
  <si>
    <t>Praia De Bilene</t>
  </si>
  <si>
    <t>MZ020105</t>
  </si>
  <si>
    <t>Matutuine</t>
  </si>
  <si>
    <t>MZ0506</t>
  </si>
  <si>
    <t>Alto Changane</t>
  </si>
  <si>
    <t>MZ020201</t>
  </si>
  <si>
    <t>Moamba</t>
  </si>
  <si>
    <t>MZ0507</t>
  </si>
  <si>
    <t>Chaimite</t>
  </si>
  <si>
    <t>MZ020202</t>
  </si>
  <si>
    <t>Namaacha</t>
  </si>
  <si>
    <t>MZ0508</t>
  </si>
  <si>
    <t>Changanine</t>
  </si>
  <si>
    <t>MZ020203</t>
  </si>
  <si>
    <t>Cidade De Maputo</t>
  </si>
  <si>
    <t>MZ0601</t>
  </si>
  <si>
    <t>MZ020204</t>
  </si>
  <si>
    <t>Angoche</t>
  </si>
  <si>
    <t>MZ0701</t>
  </si>
  <si>
    <t>Godide</t>
  </si>
  <si>
    <t>MZ020205</t>
  </si>
  <si>
    <t>Cidade De Nampula</t>
  </si>
  <si>
    <t>MZ0702</t>
  </si>
  <si>
    <t>Malehice</t>
  </si>
  <si>
    <t>MZ020206</t>
  </si>
  <si>
    <t>Erati</t>
  </si>
  <si>
    <t>MZ0703</t>
  </si>
  <si>
    <t>Pafuri</t>
  </si>
  <si>
    <t>MZ020301</t>
  </si>
  <si>
    <t>Ilha De Moçambique</t>
  </si>
  <si>
    <t>MZ0704</t>
  </si>
  <si>
    <t>Vila Eduardo Mondlane</t>
  </si>
  <si>
    <t>MZ020302</t>
  </si>
  <si>
    <t>Lalaua</t>
  </si>
  <si>
    <t>MZ0705</t>
  </si>
  <si>
    <t>MZ020401</t>
  </si>
  <si>
    <t>Larde</t>
  </si>
  <si>
    <t>MZ0706</t>
  </si>
  <si>
    <t>Dindiza</t>
  </si>
  <si>
    <t>MZ020402</t>
  </si>
  <si>
    <t>Liúpo</t>
  </si>
  <si>
    <t>MZ0707</t>
  </si>
  <si>
    <t>MZ020501</t>
  </si>
  <si>
    <t>Malema</t>
  </si>
  <si>
    <t>MZ0708</t>
  </si>
  <si>
    <t>Lionde</t>
  </si>
  <si>
    <t>MZ020502</t>
  </si>
  <si>
    <t>Meconta</t>
  </si>
  <si>
    <t>MZ0709</t>
  </si>
  <si>
    <t>Macarretane</t>
  </si>
  <si>
    <t>MZ020503</t>
  </si>
  <si>
    <t>Mecuburi</t>
  </si>
  <si>
    <t>MZ0710</t>
  </si>
  <si>
    <t>Xilembene</t>
  </si>
  <si>
    <t>MZ020504</t>
  </si>
  <si>
    <t>Memba</t>
  </si>
  <si>
    <t>MZ0711</t>
  </si>
  <si>
    <t>MZ020601</t>
  </si>
  <si>
    <t>Mogincual</t>
  </si>
  <si>
    <t>MZ0712</t>
  </si>
  <si>
    <t>Madzucane</t>
  </si>
  <si>
    <t>MZ020602</t>
  </si>
  <si>
    <t>Mogovolas</t>
  </si>
  <si>
    <t>MZ0713</t>
  </si>
  <si>
    <t>Nguzene</t>
  </si>
  <si>
    <t>MZ020603</t>
  </si>
  <si>
    <t>Moma</t>
  </si>
  <si>
    <t>MZ0714</t>
  </si>
  <si>
    <t>MZ020701</t>
  </si>
  <si>
    <t>Monapo</t>
  </si>
  <si>
    <t>MZ0715</t>
  </si>
  <si>
    <t>Caniçado</t>
  </si>
  <si>
    <t>MZ020801</t>
  </si>
  <si>
    <t>Mossuril</t>
  </si>
  <si>
    <t>MZ0716</t>
  </si>
  <si>
    <t>Chivongoene</t>
  </si>
  <si>
    <t>MZ020802</t>
  </si>
  <si>
    <t>Muecate</t>
  </si>
  <si>
    <t>MZ0717</t>
  </si>
  <si>
    <t>Mubangoene</t>
  </si>
  <si>
    <t>MZ020803</t>
  </si>
  <si>
    <t>Murrupula</t>
  </si>
  <si>
    <t>MZ0718</t>
  </si>
  <si>
    <t>Nalazi</t>
  </si>
  <si>
    <t>MZ020804</t>
  </si>
  <si>
    <t>Nacala</t>
  </si>
  <si>
    <t>MZ0719</t>
  </si>
  <si>
    <t>Chicumbane</t>
  </si>
  <si>
    <t>MZ020901</t>
  </si>
  <si>
    <t>Nacala-A-Velha</t>
  </si>
  <si>
    <t>MZ0720</t>
  </si>
  <si>
    <t>Chissano</t>
  </si>
  <si>
    <t>MZ020902</t>
  </si>
  <si>
    <t>Nacaroa</t>
  </si>
  <si>
    <t>MZ0721</t>
  </si>
  <si>
    <t>Zongoene</t>
  </si>
  <si>
    <t>MZ020903</t>
  </si>
  <si>
    <t>Rapale</t>
  </si>
  <si>
    <t>MZ0722</t>
  </si>
  <si>
    <t>Combomune</t>
  </si>
  <si>
    <t>MZ021001</t>
  </si>
  <si>
    <t>Ribaue</t>
  </si>
  <si>
    <t>MZ0723</t>
  </si>
  <si>
    <t>MZ021002</t>
  </si>
  <si>
    <t>Chimbonila</t>
  </si>
  <si>
    <t>MZ0801</t>
  </si>
  <si>
    <t>Ntlavene</t>
  </si>
  <si>
    <t>MZ021003</t>
  </si>
  <si>
    <t>Cidade De Lichinga</t>
  </si>
  <si>
    <t>MZ0802</t>
  </si>
  <si>
    <t>Chibonzane</t>
  </si>
  <si>
    <t>MZ021101</t>
  </si>
  <si>
    <t>Cuamba</t>
  </si>
  <si>
    <t>MZ0803</t>
  </si>
  <si>
    <t>Chidenguele</t>
  </si>
  <si>
    <t>MZ021102</t>
  </si>
  <si>
    <t>Ilha Licom</t>
  </si>
  <si>
    <t>MZ0804</t>
  </si>
  <si>
    <t>Macuacua</t>
  </si>
  <si>
    <t>MZ021103</t>
  </si>
  <si>
    <t>Ilha Risunodo</t>
  </si>
  <si>
    <t>MZ0805</t>
  </si>
  <si>
    <t>MZ021104</t>
  </si>
  <si>
    <t>Lago</t>
  </si>
  <si>
    <t>MZ0806</t>
  </si>
  <si>
    <t>Xhalala</t>
  </si>
  <si>
    <t>MZ021105</t>
  </si>
  <si>
    <t>Lago Niassa</t>
  </si>
  <si>
    <t>MZ0807</t>
  </si>
  <si>
    <t>MZ021201</t>
  </si>
  <si>
    <t>Majune</t>
  </si>
  <si>
    <t>MZ0808</t>
  </si>
  <si>
    <t>MZ021301</t>
  </si>
  <si>
    <t>Mandimba</t>
  </si>
  <si>
    <t>MZ0809</t>
  </si>
  <si>
    <t>Mavue</t>
  </si>
  <si>
    <t>MZ021302</t>
  </si>
  <si>
    <t>Marrupa</t>
  </si>
  <si>
    <t>MZ0810</t>
  </si>
  <si>
    <t>MZ021401</t>
  </si>
  <si>
    <t>Maua</t>
  </si>
  <si>
    <t>MZ0811</t>
  </si>
  <si>
    <t>Mavodze</t>
  </si>
  <si>
    <t>MZ021402</t>
  </si>
  <si>
    <t>Mavago</t>
  </si>
  <si>
    <t>MZ0812</t>
  </si>
  <si>
    <t>Zulo</t>
  </si>
  <si>
    <t>MZ021403</t>
  </si>
  <si>
    <t>Mecanhelas</t>
  </si>
  <si>
    <t>MZ0813</t>
  </si>
  <si>
    <t>MZ030101</t>
  </si>
  <si>
    <t>Mecula</t>
  </si>
  <si>
    <t>MZ0814</t>
  </si>
  <si>
    <t>MZ030201</t>
  </si>
  <si>
    <t>Metarica</t>
  </si>
  <si>
    <t>MZ0815</t>
  </si>
  <si>
    <t>Tome</t>
  </si>
  <si>
    <t>MZ030202</t>
  </si>
  <si>
    <t>Muembe</t>
  </si>
  <si>
    <t>MZ0816</t>
  </si>
  <si>
    <t>Nova Mambone</t>
  </si>
  <si>
    <t>MZ030301</t>
  </si>
  <si>
    <t>Ngauma</t>
  </si>
  <si>
    <t>MZ0817</t>
  </si>
  <si>
    <t>Save</t>
  </si>
  <si>
    <t>MZ030302</t>
  </si>
  <si>
    <t>Nipepe</t>
  </si>
  <si>
    <t>MZ0818</t>
  </si>
  <si>
    <t>MZ030401</t>
  </si>
  <si>
    <t>Sanga</t>
  </si>
  <si>
    <t>MZ0819</t>
  </si>
  <si>
    <t>Pembe</t>
  </si>
  <si>
    <t>MZ030402</t>
  </si>
  <si>
    <t>Buzi</t>
  </si>
  <si>
    <t>MZ0901</t>
  </si>
  <si>
    <t>MZ030501</t>
  </si>
  <si>
    <t>Caia</t>
  </si>
  <si>
    <t>MZ0902</t>
  </si>
  <si>
    <t>Mocumbi</t>
  </si>
  <si>
    <t>MZ030502</t>
  </si>
  <si>
    <t>Chemba</t>
  </si>
  <si>
    <t>MZ0903</t>
  </si>
  <si>
    <t>Bazaruto</t>
  </si>
  <si>
    <t>MZ030601</t>
  </si>
  <si>
    <t>Cheringoma</t>
  </si>
  <si>
    <t>MZ0904</t>
  </si>
  <si>
    <t>MZ030602</t>
  </si>
  <si>
    <t>Chibabava</t>
  </si>
  <si>
    <t>MZ0905</t>
  </si>
  <si>
    <t>Cumbana</t>
  </si>
  <si>
    <t>MZ030701</t>
  </si>
  <si>
    <t>MZ0906</t>
  </si>
  <si>
    <t>MZ030702</t>
  </si>
  <si>
    <t>Dondo</t>
  </si>
  <si>
    <t>MZ0907</t>
  </si>
  <si>
    <t>MZ030801</t>
  </si>
  <si>
    <t>Gorongosa</t>
  </si>
  <si>
    <t>MZ0908</t>
  </si>
  <si>
    <t>Zimane</t>
  </si>
  <si>
    <t>MZ030802</t>
  </si>
  <si>
    <t>Machanga</t>
  </si>
  <si>
    <t>MZ0909</t>
  </si>
  <si>
    <t>Zinave</t>
  </si>
  <si>
    <t>MZ030803</t>
  </si>
  <si>
    <t>Maringue</t>
  </si>
  <si>
    <t>MZ0910</t>
  </si>
  <si>
    <t>Chicomo</t>
  </si>
  <si>
    <t>MZ030901</t>
  </si>
  <si>
    <t>Marromeu</t>
  </si>
  <si>
    <t>MZ0911</t>
  </si>
  <si>
    <t>MZ030902</t>
  </si>
  <si>
    <t>Muanza</t>
  </si>
  <si>
    <t>MZ0912</t>
  </si>
  <si>
    <t>MZ031001</t>
  </si>
  <si>
    <t>Nhamatanda</t>
  </si>
  <si>
    <t>MZ0913</t>
  </si>
  <si>
    <t>MZ031101</t>
  </si>
  <si>
    <t>Angonia</t>
  </si>
  <si>
    <t>MZ1001</t>
  </si>
  <si>
    <t>Mucoduene</t>
  </si>
  <si>
    <t>MZ031102</t>
  </si>
  <si>
    <t>Cahora Bassa</t>
  </si>
  <si>
    <t>MZ1002</t>
  </si>
  <si>
    <t>Mawayela</t>
  </si>
  <si>
    <t>MZ031201</t>
  </si>
  <si>
    <t>Changara</t>
  </si>
  <si>
    <t>MZ1003</t>
  </si>
  <si>
    <t>MZ031202</t>
  </si>
  <si>
    <t>Chifunde</t>
  </si>
  <si>
    <t>MZ1004</t>
  </si>
  <si>
    <t>Urrene</t>
  </si>
  <si>
    <t>MZ031203</t>
  </si>
  <si>
    <t>Chiuta</t>
  </si>
  <si>
    <t>MZ1005</t>
  </si>
  <si>
    <t>Mapinhane</t>
  </si>
  <si>
    <t>MZ031301</t>
  </si>
  <si>
    <t>Cidade De Tete</t>
  </si>
  <si>
    <t>MZ1006</t>
  </si>
  <si>
    <t>MZ031302</t>
  </si>
  <si>
    <t>Doa</t>
  </si>
  <si>
    <t>MZ1007</t>
  </si>
  <si>
    <t>Quissico</t>
  </si>
  <si>
    <t>MZ031401</t>
  </si>
  <si>
    <t>Macanga</t>
  </si>
  <si>
    <t>MZ1008</t>
  </si>
  <si>
    <t>Zandamela</t>
  </si>
  <si>
    <t>MZ031402</t>
  </si>
  <si>
    <t>Magoe</t>
  </si>
  <si>
    <t>MZ1009</t>
  </si>
  <si>
    <t>Catandica</t>
  </si>
  <si>
    <t>MZ040101</t>
  </si>
  <si>
    <t>Marara</t>
  </si>
  <si>
    <t>MZ1010</t>
  </si>
  <si>
    <t>Choa</t>
  </si>
  <si>
    <t>MZ040102</t>
  </si>
  <si>
    <t>Maravia</t>
  </si>
  <si>
    <t>MZ1011</t>
  </si>
  <si>
    <t>Nhampassa</t>
  </si>
  <si>
    <t>MZ040103</t>
  </si>
  <si>
    <t>Moatize</t>
  </si>
  <si>
    <t>MZ1012</t>
  </si>
  <si>
    <t>MZ040201</t>
  </si>
  <si>
    <t>Mutarara</t>
  </si>
  <si>
    <t>MZ1013</t>
  </si>
  <si>
    <t>Amatongas</t>
  </si>
  <si>
    <t>MZ040301</t>
  </si>
  <si>
    <t>Tsangano</t>
  </si>
  <si>
    <t>MZ1014</t>
  </si>
  <si>
    <t>Cafumpe</t>
  </si>
  <si>
    <t>MZ040302</t>
  </si>
  <si>
    <t>Zumbu</t>
  </si>
  <si>
    <t>MZ1015</t>
  </si>
  <si>
    <t>MZ040303</t>
  </si>
  <si>
    <t>Alto Molocue</t>
  </si>
  <si>
    <t>MZ1101</t>
  </si>
  <si>
    <t>Inchope</t>
  </si>
  <si>
    <t>MZ040304</t>
  </si>
  <si>
    <t>Chinde</t>
  </si>
  <si>
    <t>MZ1102</t>
  </si>
  <si>
    <t>MZ040401</t>
  </si>
  <si>
    <t>Cidade De Quelimane</t>
  </si>
  <si>
    <t>MZ1103</t>
  </si>
  <si>
    <t>Mandie</t>
  </si>
  <si>
    <t>MZ040402</t>
  </si>
  <si>
    <t>Derre</t>
  </si>
  <si>
    <t>MZ1104</t>
  </si>
  <si>
    <t>Mungari</t>
  </si>
  <si>
    <t>MZ040403</t>
  </si>
  <si>
    <t>Gile</t>
  </si>
  <si>
    <t>MZ1105</t>
  </si>
  <si>
    <t>Nhamassonge</t>
  </si>
  <si>
    <t>MZ040404</t>
  </si>
  <si>
    <t>Gurue</t>
  </si>
  <si>
    <t>MZ1106</t>
  </si>
  <si>
    <t>MZ040501</t>
  </si>
  <si>
    <t>Ile</t>
  </si>
  <si>
    <t>MZ1107</t>
  </si>
  <si>
    <t>Zembe</t>
  </si>
  <si>
    <t>MZ040502</t>
  </si>
  <si>
    <t>Inhassunge</t>
  </si>
  <si>
    <t>MZ1108</t>
  </si>
  <si>
    <t>Chitobe</t>
  </si>
  <si>
    <t>MZ040601</t>
  </si>
  <si>
    <t>Luabo</t>
  </si>
  <si>
    <t>MZ1109</t>
  </si>
  <si>
    <t>MZ040602</t>
  </si>
  <si>
    <t>Lugela</t>
  </si>
  <si>
    <t>MZ1110</t>
  </si>
  <si>
    <t>MZ040701</t>
  </si>
  <si>
    <t>Maganja Da Costa</t>
  </si>
  <si>
    <t>MZ1111</t>
  </si>
  <si>
    <t>Nguawala</t>
  </si>
  <si>
    <t>MZ040702</t>
  </si>
  <si>
    <t>Maquival</t>
  </si>
  <si>
    <t>MZ1112</t>
  </si>
  <si>
    <t>Nhamagua</t>
  </si>
  <si>
    <t>MZ040703</t>
  </si>
  <si>
    <t>Milange</t>
  </si>
  <si>
    <t>MZ1113</t>
  </si>
  <si>
    <t>Machipanda</t>
  </si>
  <si>
    <t>MZ040801</t>
  </si>
  <si>
    <t>Mocuba</t>
  </si>
  <si>
    <t>MZ1114</t>
  </si>
  <si>
    <t>MZ040802</t>
  </si>
  <si>
    <t>Mocubela</t>
  </si>
  <si>
    <t>MZ1115</t>
  </si>
  <si>
    <t>Mavonde</t>
  </si>
  <si>
    <t>MZ040803</t>
  </si>
  <si>
    <t>Molumbo</t>
  </si>
  <si>
    <t>MZ1116</t>
  </si>
  <si>
    <t>Messica</t>
  </si>
  <si>
    <t>MZ040804</t>
  </si>
  <si>
    <t>Mopeia</t>
  </si>
  <si>
    <t>MZ1117</t>
  </si>
  <si>
    <t>Chiurairue</t>
  </si>
  <si>
    <t>MZ040901</t>
  </si>
  <si>
    <t>Morrumbala</t>
  </si>
  <si>
    <t>MZ1118</t>
  </si>
  <si>
    <t>Dacata</t>
  </si>
  <si>
    <t>MZ040902</t>
  </si>
  <si>
    <t>Mulevala</t>
  </si>
  <si>
    <t>MZ1119</t>
  </si>
  <si>
    <t>Espungabera</t>
  </si>
  <si>
    <t>MZ040903</t>
  </si>
  <si>
    <t>Namacurra</t>
  </si>
  <si>
    <t>MZ1120</t>
  </si>
  <si>
    <t>Dombe</t>
  </si>
  <si>
    <t>MZ041001</t>
  </si>
  <si>
    <t>Namarroi</t>
  </si>
  <si>
    <t>MZ1121</t>
  </si>
  <si>
    <t>Muoha</t>
  </si>
  <si>
    <t>MZ041002</t>
  </si>
  <si>
    <t>Nicoadala</t>
  </si>
  <si>
    <t>MZ1122</t>
  </si>
  <si>
    <t>Rotanda</t>
  </si>
  <si>
    <t>MZ041003</t>
  </si>
  <si>
    <t>Pebane</t>
  </si>
  <si>
    <t>MZ1123</t>
  </si>
  <si>
    <t>MZ041004</t>
  </si>
  <si>
    <t>Bazua</t>
  </si>
  <si>
    <t>MZ041101</t>
  </si>
  <si>
    <t>Nhacafula</t>
  </si>
  <si>
    <t>MZ041102</t>
  </si>
  <si>
    <t>Nhacolo</t>
  </si>
  <si>
    <t>MZ041103</t>
  </si>
  <si>
    <t>Matsinho</t>
  </si>
  <si>
    <t>MZ041201</t>
  </si>
  <si>
    <t>MZ041202</t>
  </si>
  <si>
    <t>MZ050101</t>
  </si>
  <si>
    <t>Matola Rio</t>
  </si>
  <si>
    <t>MZ050102</t>
  </si>
  <si>
    <t>MZ050201</t>
  </si>
  <si>
    <t>MZ050301</t>
  </si>
  <si>
    <t>Mahele</t>
  </si>
  <si>
    <t>MZ050302</t>
  </si>
  <si>
    <t>Mapulanguene</t>
  </si>
  <si>
    <t>MZ050303</t>
  </si>
  <si>
    <t>Motaze</t>
  </si>
  <si>
    <t>MZ050304</t>
  </si>
  <si>
    <t>Panjane</t>
  </si>
  <si>
    <t>MZ050305</t>
  </si>
  <si>
    <t>Calanga</t>
  </si>
  <si>
    <t>MZ050401</t>
  </si>
  <si>
    <t>Ilha Josina Machel</t>
  </si>
  <si>
    <t>MZ050402</t>
  </si>
  <si>
    <t>Maluana</t>
  </si>
  <si>
    <t>MZ050403</t>
  </si>
  <si>
    <t>MZ050404</t>
  </si>
  <si>
    <t>Palmeira</t>
  </si>
  <si>
    <t>MZ050405</t>
  </si>
  <si>
    <t>Xinavane</t>
  </si>
  <si>
    <t>MZ050406</t>
  </si>
  <si>
    <t>Machubo</t>
  </si>
  <si>
    <t>MZ050501</t>
  </si>
  <si>
    <t>MZ050502</t>
  </si>
  <si>
    <t>Bela Vista</t>
  </si>
  <si>
    <t>MZ050601</t>
  </si>
  <si>
    <t>Catuane</t>
  </si>
  <si>
    <t>MZ050602</t>
  </si>
  <si>
    <t>Mugazine</t>
  </si>
  <si>
    <t>MZ050603</t>
  </si>
  <si>
    <t>Ndelane</t>
  </si>
  <si>
    <t>MZ050604</t>
  </si>
  <si>
    <t>Zitundo</t>
  </si>
  <si>
    <t>MZ050605</t>
  </si>
  <si>
    <t>MZ050701</t>
  </si>
  <si>
    <t>Pessene</t>
  </si>
  <si>
    <t>MZ050702</t>
  </si>
  <si>
    <t>Ressano Garcia</t>
  </si>
  <si>
    <t>MZ050703</t>
  </si>
  <si>
    <t>Sabie</t>
  </si>
  <si>
    <t>MZ050704</t>
  </si>
  <si>
    <t>Changalane</t>
  </si>
  <si>
    <t>MZ050801</t>
  </si>
  <si>
    <t>MZ050802</t>
  </si>
  <si>
    <t>MZ060101</t>
  </si>
  <si>
    <t>MZ070101</t>
  </si>
  <si>
    <t>Aube</t>
  </si>
  <si>
    <t>MZ070102</t>
  </si>
  <si>
    <t>Boila</t>
  </si>
  <si>
    <t>MZ070103</t>
  </si>
  <si>
    <t>Namaponda</t>
  </si>
  <si>
    <t>MZ070104</t>
  </si>
  <si>
    <t>MZ070201</t>
  </si>
  <si>
    <t>Alua</t>
  </si>
  <si>
    <t>MZ070301</t>
  </si>
  <si>
    <t>Namapa</t>
  </si>
  <si>
    <t>MZ070302</t>
  </si>
  <si>
    <t>Namiroa</t>
  </si>
  <si>
    <t>MZ070303</t>
  </si>
  <si>
    <t>MZ070401</t>
  </si>
  <si>
    <t>Lumbo</t>
  </si>
  <si>
    <t>MZ070402</t>
  </si>
  <si>
    <t>MZ070501</t>
  </si>
  <si>
    <t>Meti</t>
  </si>
  <si>
    <t>MZ070502</t>
  </si>
  <si>
    <t>MZ070601</t>
  </si>
  <si>
    <t>Mucuali</t>
  </si>
  <si>
    <t>MZ070602</t>
  </si>
  <si>
    <t>MZ070701</t>
  </si>
  <si>
    <t>Quinga</t>
  </si>
  <si>
    <t>MZ070702</t>
  </si>
  <si>
    <t>Chihulo</t>
  </si>
  <si>
    <t>MZ070801</t>
  </si>
  <si>
    <t>MZ070802</t>
  </si>
  <si>
    <t>Mutuali</t>
  </si>
  <si>
    <t>MZ070803</t>
  </si>
  <si>
    <t>7 De Abril</t>
  </si>
  <si>
    <t>MZ070901</t>
  </si>
  <si>
    <t>Corrane</t>
  </si>
  <si>
    <t>MZ070902</t>
  </si>
  <si>
    <t>MZ070903</t>
  </si>
  <si>
    <t>Namialo</t>
  </si>
  <si>
    <t>MZ070904</t>
  </si>
  <si>
    <t>MZ071001</t>
  </si>
  <si>
    <t>Milhana</t>
  </si>
  <si>
    <t>MZ071002</t>
  </si>
  <si>
    <t>Muite</t>
  </si>
  <si>
    <t>MZ071003</t>
  </si>
  <si>
    <t>Namina</t>
  </si>
  <si>
    <t>MZ071004</t>
  </si>
  <si>
    <t>Chipene</t>
  </si>
  <si>
    <t>MZ071101</t>
  </si>
  <si>
    <t>Lurio</t>
  </si>
  <si>
    <t>MZ071102</t>
  </si>
  <si>
    <t>Mazula</t>
  </si>
  <si>
    <t>MZ071103</t>
  </si>
  <si>
    <t>MZ071104</t>
  </si>
  <si>
    <t>Namige</t>
  </si>
  <si>
    <t>MZ071201</t>
  </si>
  <si>
    <t>Quixaxe</t>
  </si>
  <si>
    <t>MZ071202</t>
  </si>
  <si>
    <t>Calipo</t>
  </si>
  <si>
    <t>MZ071301</t>
  </si>
  <si>
    <t>Iuluti</t>
  </si>
  <si>
    <t>MZ071302</t>
  </si>
  <si>
    <t>Muatua</t>
  </si>
  <si>
    <t>MZ071303</t>
  </si>
  <si>
    <t>Nametil</t>
  </si>
  <si>
    <t>MZ071304</t>
  </si>
  <si>
    <t>Nanhupo Rio</t>
  </si>
  <si>
    <t>MZ071305</t>
  </si>
  <si>
    <t>Chalaua</t>
  </si>
  <si>
    <t>MZ071401</t>
  </si>
  <si>
    <t>MZ071402</t>
  </si>
  <si>
    <t>Itoculo</t>
  </si>
  <si>
    <t>MZ071501</t>
  </si>
  <si>
    <t>MZ071502</t>
  </si>
  <si>
    <t>Netia</t>
  </si>
  <si>
    <t>MZ071503</t>
  </si>
  <si>
    <t>Lunga</t>
  </si>
  <si>
    <t>MZ071601</t>
  </si>
  <si>
    <t>Matibane</t>
  </si>
  <si>
    <t>MZ071602</t>
  </si>
  <si>
    <t>MZ071603</t>
  </si>
  <si>
    <t>Imala</t>
  </si>
  <si>
    <t>MZ071701</t>
  </si>
  <si>
    <t>Muculoene</t>
  </si>
  <si>
    <t>MZ071702</t>
  </si>
  <si>
    <t>MZ071703</t>
  </si>
  <si>
    <t>Chinga</t>
  </si>
  <si>
    <t>MZ071801</t>
  </si>
  <si>
    <t>MZ071802</t>
  </si>
  <si>
    <t>Nihessiue</t>
  </si>
  <si>
    <t>MZ071803</t>
  </si>
  <si>
    <t>MZ071901</t>
  </si>
  <si>
    <t>Covo</t>
  </si>
  <si>
    <t>MZ072001</t>
  </si>
  <si>
    <t>MZ072002</t>
  </si>
  <si>
    <t>Intete</t>
  </si>
  <si>
    <t>MZ072101</t>
  </si>
  <si>
    <t>MZ072102</t>
  </si>
  <si>
    <t>Saua-Saua</t>
  </si>
  <si>
    <t>MZ072103</t>
  </si>
  <si>
    <t>Anchilo</t>
  </si>
  <si>
    <t>MZ072201</t>
  </si>
  <si>
    <t>Mutivasse</t>
  </si>
  <si>
    <t>MZ072202</t>
  </si>
  <si>
    <t>Namaita</t>
  </si>
  <si>
    <t>MZ072203</t>
  </si>
  <si>
    <t>MZ072204</t>
  </si>
  <si>
    <t>Cunle</t>
  </si>
  <si>
    <t>MZ072301</t>
  </si>
  <si>
    <t>Iapala</t>
  </si>
  <si>
    <t>MZ072302</t>
  </si>
  <si>
    <t>MZ072303</t>
  </si>
  <si>
    <t>MZ080101</t>
  </si>
  <si>
    <t>Lione</t>
  </si>
  <si>
    <t>MZ080102</t>
  </si>
  <si>
    <t>Meponda</t>
  </si>
  <si>
    <t>MZ080103</t>
  </si>
  <si>
    <t>MZ080201</t>
  </si>
  <si>
    <t>MZ080301</t>
  </si>
  <si>
    <t>Etarara</t>
  </si>
  <si>
    <t>MZ080302</t>
  </si>
  <si>
    <t>MZ080303</t>
  </si>
  <si>
    <t>MZ080401</t>
  </si>
  <si>
    <t>MZ080501</t>
  </si>
  <si>
    <t>Cobue</t>
  </si>
  <si>
    <t>MZ080601</t>
  </si>
  <si>
    <t>Lunho</t>
  </si>
  <si>
    <t>MZ080602</t>
  </si>
  <si>
    <t>Maniamba</t>
  </si>
  <si>
    <t>MZ080603</t>
  </si>
  <si>
    <t>Metangula</t>
  </si>
  <si>
    <t>MZ080604</t>
  </si>
  <si>
    <t>MZ080701</t>
  </si>
  <si>
    <t>Malanga</t>
  </si>
  <si>
    <t>MZ080801</t>
  </si>
  <si>
    <t>Muaquia</t>
  </si>
  <si>
    <t>MZ080802</t>
  </si>
  <si>
    <t>Nairrubi</t>
  </si>
  <si>
    <t>MZ080803</t>
  </si>
  <si>
    <t>MZ080901</t>
  </si>
  <si>
    <t>Mitande</t>
  </si>
  <si>
    <t>MZ080902</t>
  </si>
  <si>
    <t>Marangira</t>
  </si>
  <si>
    <t>MZ081001</t>
  </si>
  <si>
    <t>MZ081002</t>
  </si>
  <si>
    <t>Nungo</t>
  </si>
  <si>
    <t>MZ081003</t>
  </si>
  <si>
    <t>Maiaca</t>
  </si>
  <si>
    <t>MZ081101</t>
  </si>
  <si>
    <t>MZ081102</t>
  </si>
  <si>
    <t>M'Sawize</t>
  </si>
  <si>
    <t>MZ081201</t>
  </si>
  <si>
    <t>MZ081202</t>
  </si>
  <si>
    <t>MZ081301</t>
  </si>
  <si>
    <t>Insaca</t>
  </si>
  <si>
    <t>MZ081302</t>
  </si>
  <si>
    <t>Matondovela</t>
  </si>
  <si>
    <t>MZ081401</t>
  </si>
  <si>
    <t>MZ081402</t>
  </si>
  <si>
    <t>MZ081501</t>
  </si>
  <si>
    <t>Nacumua</t>
  </si>
  <si>
    <t>MZ081502</t>
  </si>
  <si>
    <t>Chiconono</t>
  </si>
  <si>
    <t>MZ081601</t>
  </si>
  <si>
    <t>MZ081602</t>
  </si>
  <si>
    <t>Itepela</t>
  </si>
  <si>
    <t>MZ081701</t>
  </si>
  <si>
    <t>Massangulo</t>
  </si>
  <si>
    <t>MZ081702</t>
  </si>
  <si>
    <t>Muipite</t>
  </si>
  <si>
    <t>MZ081801</t>
  </si>
  <si>
    <t>MZ081802</t>
  </si>
  <si>
    <t>Lussimbesse</t>
  </si>
  <si>
    <t>MZ081901</t>
  </si>
  <si>
    <t>Macaloge</t>
  </si>
  <si>
    <t>MZ081902</t>
  </si>
  <si>
    <t>Matchedje</t>
  </si>
  <si>
    <t>MZ081903</t>
  </si>
  <si>
    <t>Unango</t>
  </si>
  <si>
    <t>MZ081904</t>
  </si>
  <si>
    <t>MZ090101</t>
  </si>
  <si>
    <t>Estaquinha</t>
  </si>
  <si>
    <t>MZ090102</t>
  </si>
  <si>
    <t>MZ090103</t>
  </si>
  <si>
    <t>MZ090201</t>
  </si>
  <si>
    <t>Murraça</t>
  </si>
  <si>
    <t>MZ090202</t>
  </si>
  <si>
    <t>Sena</t>
  </si>
  <si>
    <t>MZ090203</t>
  </si>
  <si>
    <t>MZ090301</t>
  </si>
  <si>
    <t>Chiramba</t>
  </si>
  <si>
    <t>MZ090302</t>
  </si>
  <si>
    <t>Mulima</t>
  </si>
  <si>
    <t>MZ090303</t>
  </si>
  <si>
    <t>Inhaminga</t>
  </si>
  <si>
    <t>MZ090401</t>
  </si>
  <si>
    <t>Inhamitanga</t>
  </si>
  <si>
    <t>MZ090402</t>
  </si>
  <si>
    <t>MZ090501</t>
  </si>
  <si>
    <t>Goonda</t>
  </si>
  <si>
    <t>MZ090502</t>
  </si>
  <si>
    <t>Muxungue</t>
  </si>
  <si>
    <t>MZ090503</t>
  </si>
  <si>
    <t>MZ090601</t>
  </si>
  <si>
    <t>MZ090701</t>
  </si>
  <si>
    <t>Mafambisse</t>
  </si>
  <si>
    <t>MZ090702</t>
  </si>
  <si>
    <t>MZ090801</t>
  </si>
  <si>
    <t>Nhamadze</t>
  </si>
  <si>
    <t>MZ090802</t>
  </si>
  <si>
    <t>MZ090803</t>
  </si>
  <si>
    <t>Divinhe</t>
  </si>
  <si>
    <t>MZ090901</t>
  </si>
  <si>
    <t>MZ090902</t>
  </si>
  <si>
    <t>Canxixe</t>
  </si>
  <si>
    <t>MZ091001</t>
  </si>
  <si>
    <t>MZ091002</t>
  </si>
  <si>
    <t>Subwe</t>
  </si>
  <si>
    <t>MZ091003</t>
  </si>
  <si>
    <t>Chupanga</t>
  </si>
  <si>
    <t>MZ091101</t>
  </si>
  <si>
    <t>MZ091102</t>
  </si>
  <si>
    <t>Galinha</t>
  </si>
  <si>
    <t>MZ091201</t>
  </si>
  <si>
    <t>MZ091202</t>
  </si>
  <si>
    <t>MZ091301</t>
  </si>
  <si>
    <t>Tica</t>
  </si>
  <si>
    <t>MZ091302</t>
  </si>
  <si>
    <t>Domue</t>
  </si>
  <si>
    <t>MZ100101</t>
  </si>
  <si>
    <t>Ulongue</t>
  </si>
  <si>
    <t>MZ100102</t>
  </si>
  <si>
    <t>Chintholo</t>
  </si>
  <si>
    <t>MZ100201</t>
  </si>
  <si>
    <t>Chitima</t>
  </si>
  <si>
    <t>MZ100202</t>
  </si>
  <si>
    <t>Songo</t>
  </si>
  <si>
    <t>MZ100203</t>
  </si>
  <si>
    <t>Chipembere</t>
  </si>
  <si>
    <t>MZ100301</t>
  </si>
  <si>
    <t>Luenha</t>
  </si>
  <si>
    <t>MZ100302</t>
  </si>
  <si>
    <t>MZ100401</t>
  </si>
  <si>
    <t>Mualadze</t>
  </si>
  <si>
    <t>MZ100402</t>
  </si>
  <si>
    <t>Nsadzu</t>
  </si>
  <si>
    <t>MZ100403</t>
  </si>
  <si>
    <t>Kazula</t>
  </si>
  <si>
    <t>MZ100501</t>
  </si>
  <si>
    <t>Manje</t>
  </si>
  <si>
    <t>MZ100502</t>
  </si>
  <si>
    <t>MZ100601</t>
  </si>
  <si>
    <t>MZ100701</t>
  </si>
  <si>
    <t>Chidzolomondo</t>
  </si>
  <si>
    <t>MZ100801</t>
  </si>
  <si>
    <t>Furancungo</t>
  </si>
  <si>
    <t>MZ100802</t>
  </si>
  <si>
    <t>Chinthopo</t>
  </si>
  <si>
    <t>MZ100901</t>
  </si>
  <si>
    <t>Mphende</t>
  </si>
  <si>
    <t>MZ100902</t>
  </si>
  <si>
    <t>Mukumbura</t>
  </si>
  <si>
    <t>MZ100903</t>
  </si>
  <si>
    <t>MZ101001</t>
  </si>
  <si>
    <t>Chipera</t>
  </si>
  <si>
    <t>MZ101101</t>
  </si>
  <si>
    <t>Chiputu</t>
  </si>
  <si>
    <t>MZ101102</t>
  </si>
  <si>
    <t>Fingoe</t>
  </si>
  <si>
    <t>MZ101103</t>
  </si>
  <si>
    <t>Malowera</t>
  </si>
  <si>
    <t>MZ101104</t>
  </si>
  <si>
    <t>Kambulatsisi</t>
  </si>
  <si>
    <t>MZ101201</t>
  </si>
  <si>
    <t>MZ101202</t>
  </si>
  <si>
    <t>Zobue</t>
  </si>
  <si>
    <t>MZ101203</t>
  </si>
  <si>
    <t>Charre</t>
  </si>
  <si>
    <t>MZ101301</t>
  </si>
  <si>
    <t>Inhangoma</t>
  </si>
  <si>
    <t>MZ101302</t>
  </si>
  <si>
    <t>Nhamayabue</t>
  </si>
  <si>
    <t>MZ101303</t>
  </si>
  <si>
    <t>Ntengo-Wa-Mbalame</t>
  </si>
  <si>
    <t>MZ101401</t>
  </si>
  <si>
    <t>MZ101402</t>
  </si>
  <si>
    <t>Muze</t>
  </si>
  <si>
    <t>MZ101501</t>
  </si>
  <si>
    <t>Zambue</t>
  </si>
  <si>
    <t>MZ101502</t>
  </si>
  <si>
    <t>MZ101503</t>
  </si>
  <si>
    <t>MZ110101</t>
  </si>
  <si>
    <t>Nauela</t>
  </si>
  <si>
    <t>MZ110102</t>
  </si>
  <si>
    <t>MZ110201</t>
  </si>
  <si>
    <t>Micaune</t>
  </si>
  <si>
    <t>MZ110202</t>
  </si>
  <si>
    <t>MZ110301</t>
  </si>
  <si>
    <t>MZ110401</t>
  </si>
  <si>
    <t>Alto Ligonha</t>
  </si>
  <si>
    <t>MZ110501</t>
  </si>
  <si>
    <t>MZ110502</t>
  </si>
  <si>
    <t>MZ110601</t>
  </si>
  <si>
    <t>Lioma</t>
  </si>
  <si>
    <t>MZ110602</t>
  </si>
  <si>
    <t>Mepuagiua</t>
  </si>
  <si>
    <t>MZ110603</t>
  </si>
  <si>
    <t>MZ110701</t>
  </si>
  <si>
    <t>Socone</t>
  </si>
  <si>
    <t>MZ110702</t>
  </si>
  <si>
    <t>Gonhane</t>
  </si>
  <si>
    <t>MZ110801</t>
  </si>
  <si>
    <t>MZ110802</t>
  </si>
  <si>
    <t>MZ110901</t>
  </si>
  <si>
    <t>MZ111001</t>
  </si>
  <si>
    <t>Muabanama</t>
  </si>
  <si>
    <t>MZ111002</t>
  </si>
  <si>
    <t>Munhamade</t>
  </si>
  <si>
    <t>MZ111003</t>
  </si>
  <si>
    <t>Tacuane</t>
  </si>
  <si>
    <t>MZ111004</t>
  </si>
  <si>
    <t>Maganja</t>
  </si>
  <si>
    <t>MZ111101</t>
  </si>
  <si>
    <t>Nante</t>
  </si>
  <si>
    <t>MZ111102</t>
  </si>
  <si>
    <t>MZ111201</t>
  </si>
  <si>
    <t>Majaua</t>
  </si>
  <si>
    <t>MZ111301</t>
  </si>
  <si>
    <t>MZ111302</t>
  </si>
  <si>
    <t>Mongue</t>
  </si>
  <si>
    <t>MZ111303</t>
  </si>
  <si>
    <t>MZ111401</t>
  </si>
  <si>
    <t>Mugeba</t>
  </si>
  <si>
    <t>MZ111402</t>
  </si>
  <si>
    <t>Namanjavira</t>
  </si>
  <si>
    <t>MZ111403</t>
  </si>
  <si>
    <t>Bajone</t>
  </si>
  <si>
    <t>MZ111501</t>
  </si>
  <si>
    <t>MZ111502</t>
  </si>
  <si>
    <t>MZ111601</t>
  </si>
  <si>
    <t>Campo</t>
  </si>
  <si>
    <t>MZ111701</t>
  </si>
  <si>
    <t>MZ111702</t>
  </si>
  <si>
    <t>Chire</t>
  </si>
  <si>
    <t>MZ111801</t>
  </si>
  <si>
    <t>Megaza</t>
  </si>
  <si>
    <t>MZ111802</t>
  </si>
  <si>
    <t>MZ111803</t>
  </si>
  <si>
    <t>MZ111901</t>
  </si>
  <si>
    <t>Macuze</t>
  </si>
  <si>
    <t>MZ112001</t>
  </si>
  <si>
    <t>MZ112002</t>
  </si>
  <si>
    <t>MZ112101</t>
  </si>
  <si>
    <t>Regone</t>
  </si>
  <si>
    <t>MZ112102</t>
  </si>
  <si>
    <t>MZ112201</t>
  </si>
  <si>
    <t>Mualama</t>
  </si>
  <si>
    <t>MZ112301</t>
  </si>
  <si>
    <t>Naburi</t>
  </si>
  <si>
    <t>MZ112302</t>
  </si>
  <si>
    <t>MZ112303</t>
  </si>
  <si>
    <t>Health</t>
  </si>
  <si>
    <t># children 6-59 months with severe wasting admitted for treatment</t>
  </si>
  <si>
    <t># households benifiting from new or additional social assistance (cash/inkind) measures from governments with UNICEF-technical assistance support</t>
  </si>
  <si>
    <t xml:space="preserve"># primary caregivers of children 0-23 months receiving IYCF counselling </t>
  </si>
  <si>
    <t># unaccompanied and separated children provided with alternative care and/or reunified</t>
  </si>
  <si>
    <t># children 6-59 months receive routine vitamin A supplementation</t>
  </si>
  <si>
    <t># pregnant women living with HIV receiving ART</t>
  </si>
  <si>
    <t># children who have received individual case management</t>
  </si>
  <si>
    <t># women and girls with access to menstrual supplies</t>
  </si>
  <si>
    <t>section</t>
  </si>
  <si>
    <t>month</t>
  </si>
  <si>
    <t>Cholera Outbreak</t>
  </si>
  <si>
    <t>Recovery/Rehabilitation</t>
  </si>
  <si>
    <t>IDPs</t>
  </si>
  <si>
    <t>UN</t>
  </si>
  <si>
    <t>Flood</t>
  </si>
  <si>
    <t>Refugees</t>
  </si>
  <si>
    <t>Others</t>
  </si>
  <si>
    <t>Returnees</t>
  </si>
  <si>
    <t># of individuals receiving treatment for cholera/acutewatery diarrhoea in UNICEF-supported facilities</t>
  </si>
  <si>
    <r>
      <t xml:space="preserve">d) Please paste the values </t>
    </r>
    <r>
      <rPr>
        <b/>
        <sz val="14"/>
        <color rgb="FF000000"/>
        <rFont val="Calibri"/>
        <family val="2"/>
        <scheme val="minor"/>
      </rPr>
      <t>always inside the banded rows</t>
    </r>
    <r>
      <rPr>
        <sz val="14"/>
        <color rgb="FF000000"/>
        <rFont val="Calibri"/>
        <family val="2"/>
        <scheme val="minor"/>
      </rPr>
      <t>. If you eventually reach the end of the banded table,</t>
    </r>
    <r>
      <rPr>
        <b/>
        <sz val="14"/>
        <color rgb="FF000000"/>
        <rFont val="Calibri"/>
        <family val="2"/>
        <scheme val="minor"/>
      </rPr>
      <t xml:space="preserve"> if you paste values partially inside the banded rows at the end, the table will auto-expand</t>
    </r>
    <r>
      <rPr>
        <sz val="14"/>
        <color rgb="FF000000"/>
        <rFont val="Calibri"/>
        <family val="2"/>
        <scheme val="minor"/>
      </rPr>
      <t>.</t>
    </r>
  </si>
  <si>
    <r>
      <t xml:space="preserve">d) Por favor, cole os valores </t>
    </r>
    <r>
      <rPr>
        <b/>
        <sz val="14"/>
        <color rgb="FF000000"/>
        <rFont val="Calibri"/>
        <family val="2"/>
        <scheme val="minor"/>
      </rPr>
      <t>sempre dentro das linhas com faixas</t>
    </r>
    <r>
      <rPr>
        <sz val="14"/>
        <color rgb="FF000000"/>
        <rFont val="Calibri"/>
        <family val="2"/>
        <scheme val="minor"/>
      </rPr>
      <t xml:space="preserve">. </t>
    </r>
    <r>
      <rPr>
        <b/>
        <sz val="14"/>
        <color rgb="FF000000"/>
        <rFont val="Calibri"/>
        <family val="2"/>
        <scheme val="minor"/>
      </rPr>
      <t>Se eventualmente chegar ao fim da tabela com faixas, se colar valores parcialmente dentro das linhas com faixas no fim, a tabela expandir-se-á automaticamente</t>
    </r>
    <r>
      <rPr>
        <sz val="14"/>
        <color rgb="FF000000"/>
        <rFont val="Calibri"/>
        <family val="2"/>
        <scheme val="minor"/>
      </rPr>
      <t>.</t>
    </r>
  </si>
  <si>
    <t>total</t>
  </si>
  <si>
    <t>January</t>
  </si>
  <si>
    <t>February</t>
  </si>
  <si>
    <t>March</t>
  </si>
  <si>
    <t>region</t>
  </si>
  <si>
    <t>North</t>
  </si>
  <si>
    <t>National (exc. North)</t>
  </si>
  <si>
    <t>Natural disaster</t>
  </si>
  <si>
    <t>Total PWD Male</t>
  </si>
  <si>
    <t>Total PWD Female</t>
  </si>
  <si>
    <r>
      <t xml:space="preserve">IMPORTANT: </t>
    </r>
    <r>
      <rPr>
        <sz val="14"/>
        <color rgb="FFFF0000"/>
        <rFont val="Calibri"/>
        <family val="2"/>
        <scheme val="minor"/>
      </rPr>
      <t xml:space="preserve">Cluster sheet should include the </t>
    </r>
    <r>
      <rPr>
        <b/>
        <sz val="14"/>
        <color rgb="FFFF0000"/>
        <rFont val="Calibri"/>
        <family val="2"/>
        <scheme val="minor"/>
      </rPr>
      <t>district aggregated data from all cluster, but only for the HPM selected indicators</t>
    </r>
  </si>
  <si>
    <t>ANCUABE</t>
  </si>
  <si>
    <t>DPS</t>
  </si>
  <si>
    <t>BALAMA</t>
  </si>
  <si>
    <t>chiure</t>
  </si>
  <si>
    <t>CIDADE DE PEMBA</t>
  </si>
  <si>
    <t>IBO</t>
  </si>
  <si>
    <t>MACOMIA</t>
  </si>
  <si>
    <t>MECUFI</t>
  </si>
  <si>
    <t>MELUCO</t>
  </si>
  <si>
    <t>METUGE</t>
  </si>
  <si>
    <t>MUEDA</t>
  </si>
  <si>
    <t>mocimboa da praia</t>
  </si>
  <si>
    <t>MUIDUMBE</t>
  </si>
  <si>
    <t>NAMUNO</t>
  </si>
  <si>
    <t>NANGADE</t>
  </si>
  <si>
    <t>PALMA</t>
  </si>
  <si>
    <t>QUISSANGA</t>
  </si>
  <si>
    <t>BILENE</t>
  </si>
  <si>
    <t>CHIBUTO</t>
  </si>
  <si>
    <t>CHOKWE</t>
  </si>
  <si>
    <t>CAIA</t>
  </si>
  <si>
    <t>CHEMBA</t>
  </si>
  <si>
    <t>CHIMBONILA</t>
  </si>
  <si>
    <t>CIDADE DE CHIMOIO</t>
  </si>
  <si>
    <t>CIDADE DE QUELIMANE</t>
  </si>
  <si>
    <t>CIDADE DE TETE</t>
  </si>
  <si>
    <t>CUAMBA</t>
  </si>
  <si>
    <t>LICHINGA</t>
  </si>
  <si>
    <t>DOA</t>
  </si>
  <si>
    <t>ERATI</t>
  </si>
  <si>
    <t>FUNHALOURO</t>
  </si>
  <si>
    <t>GURO</t>
  </si>
  <si>
    <t>LAGO</t>
  </si>
  <si>
    <t>MACHANGA</t>
  </si>
  <si>
    <t>MACHAZE</t>
  </si>
  <si>
    <t>MACOSSA</t>
  </si>
  <si>
    <t>MAGOE</t>
  </si>
  <si>
    <t>MANDIMBA</t>
  </si>
  <si>
    <t>MARARA</t>
  </si>
  <si>
    <t>MARROMEU</t>
  </si>
  <si>
    <t>MECANHELAS</t>
  </si>
  <si>
    <t>MILANGE</t>
  </si>
  <si>
    <t>MOGINCUAL</t>
  </si>
  <si>
    <t>MOMA</t>
  </si>
  <si>
    <t>MONAPO</t>
  </si>
  <si>
    <t>MUTARARA</t>
  </si>
  <si>
    <t>NAMACURRA</t>
  </si>
  <si>
    <t>NHAMATANDA</t>
  </si>
  <si>
    <t>NICOADALA</t>
  </si>
  <si>
    <t>PANDA</t>
  </si>
  <si>
    <t>SUSSUNDENGA</t>
  </si>
  <si>
    <t>TAMBARA</t>
  </si>
  <si>
    <t>VILANKULO</t>
  </si>
  <si>
    <t>VILANKULOS</t>
  </si>
  <si>
    <t>ANGOCHE</t>
  </si>
  <si>
    <t>CHIBABAVA</t>
  </si>
  <si>
    <t>CHIUTA</t>
  </si>
  <si>
    <t>CIDADE DA BEIRA</t>
  </si>
  <si>
    <t>DERRE</t>
  </si>
  <si>
    <t>DONDO</t>
  </si>
  <si>
    <t>ILE</t>
  </si>
  <si>
    <t>ILHA DE MOÇAMBIQUE</t>
  </si>
  <si>
    <t>INHASSUNGE</t>
  </si>
  <si>
    <t>LALAUA</t>
  </si>
  <si>
    <t>LARDE</t>
  </si>
  <si>
    <t>LIUPO</t>
  </si>
  <si>
    <t>LUABO</t>
  </si>
  <si>
    <t>LUGELA</t>
  </si>
  <si>
    <t>MAGANJA DA COSTA</t>
  </si>
  <si>
    <t>MALEMA</t>
  </si>
  <si>
    <t>MECONTA</t>
  </si>
  <si>
    <t>MOATIZE</t>
  </si>
  <si>
    <t>MOCUBA</t>
  </si>
  <si>
    <t>MOCUBELA</t>
  </si>
  <si>
    <t>MOLUMBO</t>
  </si>
  <si>
    <t>MONTEPUEZ</t>
  </si>
  <si>
    <t>MOPEIA</t>
  </si>
  <si>
    <t>MORRUMBALA</t>
  </si>
  <si>
    <t>MUANZA</t>
  </si>
  <si>
    <t>MULEVALA</t>
  </si>
  <si>
    <t>NAMARROI</t>
  </si>
  <si>
    <t>PEBANE</t>
  </si>
  <si>
    <t>TSANGANO</t>
  </si>
  <si>
    <r>
      <t xml:space="preserve">   - </t>
    </r>
    <r>
      <rPr>
        <b/>
        <sz val="14"/>
        <color rgb="FF000000"/>
        <rFont val="Calibri"/>
        <family val="2"/>
        <scheme val="minor"/>
      </rPr>
      <t>IMPORTANT:</t>
    </r>
    <r>
      <rPr>
        <sz val="14"/>
        <color rgb="FF000000"/>
        <rFont val="Calibri"/>
        <family val="2"/>
        <scheme val="minor"/>
      </rPr>
      <t xml:space="preserve"> The PWD figures is expected to be OUT OF the rest of reached population, so by default it is not summed to the Total Beneficiaries, as it is expected they are already present in the other quantites. The idea is to show them separately for accountability purposes</t>
    </r>
  </si>
  <si>
    <r>
      <t xml:space="preserve">   - </t>
    </r>
    <r>
      <rPr>
        <b/>
        <sz val="14"/>
        <color rgb="FF000000"/>
        <rFont val="Calibri"/>
        <family val="2"/>
        <scheme val="minor"/>
      </rPr>
      <t>IMPORTANTE:</t>
    </r>
    <r>
      <rPr>
        <sz val="14"/>
        <color rgb="FF000000"/>
        <rFont val="Calibri"/>
        <family val="2"/>
        <scheme val="minor"/>
      </rPr>
      <t xml:space="preserve"> Prevê-se que os números relativos às pessoas com deficiência estejam FORA da restante população abrangida, pelo que, por defeito, não são somados ao total de beneficiários, uma vez que se espera que já estejam presentes nas outras quantidades. A ideia é mostrá-los separadamente para efeitos de responsabilização</t>
    </r>
  </si>
  <si>
    <t>Boys (6-12) reached</t>
  </si>
  <si>
    <t>Association of Volunteers in International Service Foundation</t>
  </si>
  <si>
    <t>Doctors with Africa CUAMM</t>
  </si>
  <si>
    <t>Mentor Initiative</t>
  </si>
  <si>
    <t>ADEL-CD</t>
  </si>
  <si>
    <t>Caritas</t>
  </si>
  <si>
    <t>Kukumbi</t>
  </si>
  <si>
    <t>DPE</t>
  </si>
  <si>
    <t>Distribution of tarpaulims</t>
  </si>
  <si>
    <t>Leaners kits distribution</t>
  </si>
  <si>
    <t>UNICEF</t>
  </si>
  <si>
    <t>TLS &amp; Sanitation</t>
  </si>
  <si>
    <t>VAC training for education officials</t>
  </si>
  <si>
    <t>leaners kits distribution</t>
  </si>
  <si>
    <t>AVSI</t>
  </si>
  <si>
    <t>Catch up+remedial+ alphabetizatio+Lifeskillsndev</t>
  </si>
  <si>
    <t>Catch up+remedial+alphabetizatio+Lifeskillsndev</t>
  </si>
  <si>
    <t>Escola Primária Completa de Mahurunga</t>
  </si>
  <si>
    <t>We World - GVC Onlus</t>
  </si>
  <si>
    <t>Escola Primária Completa de Murrocue</t>
  </si>
  <si>
    <t>Escola Primária Completa de Ócua - Sede</t>
  </si>
  <si>
    <t>EP Cumilamba</t>
  </si>
  <si>
    <t>Direcção Provincial de Educação</t>
  </si>
  <si>
    <t>Escola Primária Completa Eduardo Mondlane</t>
  </si>
  <si>
    <t>Escola Primária Completa de Cumuamba</t>
  </si>
  <si>
    <t>Escola Primária Completa de Ngamba</t>
  </si>
  <si>
    <t>Escola Primária Completa de Quirambo</t>
  </si>
  <si>
    <t>Escola Primária Completa de Quirimba</t>
  </si>
  <si>
    <t>Escola Primária Completa de Rituto</t>
  </si>
  <si>
    <t>Escola Primária de Cumuamba</t>
  </si>
  <si>
    <t>Escola Primária de Muanacombo</t>
  </si>
  <si>
    <t>Escola Primária de Ngamba</t>
  </si>
  <si>
    <t>Escola Primária de Quirambo</t>
  </si>
  <si>
    <t>Escola Primária de Rituto</t>
  </si>
  <si>
    <t>Escola Primária Completa  de Quissanga</t>
  </si>
  <si>
    <t>Escola Primária Completa de Tandanhangue</t>
  </si>
  <si>
    <t>Escola Primaria do 1º Grau 3 de Fevereiro</t>
  </si>
  <si>
    <t>Terre des Hommes Italy</t>
  </si>
  <si>
    <t>Escola Primária de Kanhynha</t>
  </si>
  <si>
    <t>Escola Primária do 1º Grau de Mitopue - Calauane</t>
  </si>
  <si>
    <t>Escola Primária do 1º Grau de Naiula</t>
  </si>
  <si>
    <t>Escola Primária do 1º Grau de Nantaca</t>
  </si>
  <si>
    <t>Escola Primária do 1º e 2º Grau de  Meculumba (ex Ponte)</t>
  </si>
  <si>
    <t>Escola Primária do 1º e 2º Grau de Mirroge</t>
  </si>
  <si>
    <t>Escola Primária do 1º e 2º Grau de Nampaua</t>
  </si>
  <si>
    <t>Escola Primária do 1º e 2º Grau de Nankeka</t>
  </si>
  <si>
    <t>Escola Primária do 1º e 2º Grau de Napila</t>
  </si>
  <si>
    <t>Escola Primária do 1º e 2º Grau de Nassone Miteve</t>
  </si>
  <si>
    <t>Escola Primária do 1º e 2º Grau de Nhage</t>
  </si>
  <si>
    <t>Escola Primária do 1º e 2º Grau de Pavala</t>
  </si>
  <si>
    <t>Escola Primária do 1º e 2º Grau de Simuco</t>
  </si>
  <si>
    <t>Escola Primáriado 1º e 2º Grau de Lurio</t>
  </si>
  <si>
    <t>Escola Primáriado 1º e 2º Grau de Miaja</t>
  </si>
  <si>
    <t>EP Marocane</t>
  </si>
  <si>
    <t>Escola Primária Completa de Campine</t>
  </si>
  <si>
    <t>Escola Primária Completa de Intutupue</t>
  </si>
  <si>
    <t>Escola Primária Completa de Metoro</t>
  </si>
  <si>
    <t>Escola Primária Completa de Minheueni</t>
  </si>
  <si>
    <t>Escola Primária Completa de Nacololo</t>
  </si>
  <si>
    <t>Escola Primária Completa de Nanduli</t>
  </si>
  <si>
    <t>Escola Primária Completa de Nanjua</t>
  </si>
  <si>
    <t>Escola Primária Completa de Ngeue</t>
  </si>
  <si>
    <t>Escola Primária de Metoro</t>
  </si>
  <si>
    <t>Escola Primária de Namapaa</t>
  </si>
  <si>
    <t>Escola Primária de Natocua</t>
  </si>
  <si>
    <t>Escola Primária de Ntique</t>
  </si>
  <si>
    <t>EB Amizade</t>
  </si>
  <si>
    <t>EB Kuparata</t>
  </si>
  <si>
    <t>EP e Sec 19 de Outubro</t>
  </si>
  <si>
    <t>ES SOS</t>
  </si>
  <si>
    <t>Escola Primária Completa Anexa-IMAP</t>
  </si>
  <si>
    <t>Escola Primária Completa Unidade - Pemba</t>
  </si>
  <si>
    <t>Escola Primária Completa de ADEMO Pemba</t>
  </si>
  <si>
    <t>Escola Primária Completa de Alto-Gingone</t>
  </si>
  <si>
    <t>Escola Primária Completa de Cariacó</t>
  </si>
  <si>
    <t>Escola Primária Completa de Chuiba</t>
  </si>
  <si>
    <t>Escola Primária Completa de Ingonane</t>
  </si>
  <si>
    <t>Escola Primária Completa de Mahate</t>
  </si>
  <si>
    <t>Escola Primária Completa de Mulapane</t>
  </si>
  <si>
    <t>Escola Primária Completa de Muxara</t>
  </si>
  <si>
    <t>Escola Primária Completa de Natite</t>
  </si>
  <si>
    <t>Escola Primária Completa de S. Carlos Luanga</t>
  </si>
  <si>
    <t>Escola Primária Completa de Wimbe</t>
  </si>
  <si>
    <t>Escola Primária Eduardo Mondlane</t>
  </si>
  <si>
    <t>Escola Primária Samora Machel</t>
  </si>
  <si>
    <t>Escola Primária de Maringanha</t>
  </si>
  <si>
    <t>Escola Secundária 16 de Junho</t>
  </si>
  <si>
    <t>Escola Secundária Fraternidade</t>
  </si>
  <si>
    <t>Escola Secundária de Pemba</t>
  </si>
  <si>
    <t>Escola Primária Completa 16 de Junho-Ncore</t>
  </si>
  <si>
    <t>Escola Primária Completa 1º de Maio</t>
  </si>
  <si>
    <t>Escola Primária da Pedreira</t>
  </si>
  <si>
    <t>Escola Primária de Imbada</t>
  </si>
  <si>
    <t>Escola Primária de Massassi</t>
  </si>
  <si>
    <t>Escola Primária de Mingonha</t>
  </si>
  <si>
    <t>Escola Primária de Mitambo</t>
  </si>
  <si>
    <t>Escola Primária de Muaguide Sede</t>
  </si>
  <si>
    <t>Escola Primária de Namitil</t>
  </si>
  <si>
    <t>Escola Primária de Nangororo</t>
  </si>
  <si>
    <t>Escola Primária de Nguia</t>
  </si>
  <si>
    <t>Escola Primária de Nsemuco</t>
  </si>
  <si>
    <t>Escola Primária de Nseue</t>
  </si>
  <si>
    <t>Escola Primária de N´naua</t>
  </si>
  <si>
    <t>Escola Primária de Pitolha</t>
  </si>
  <si>
    <t>Escola Primária de Ravia</t>
  </si>
  <si>
    <t>Escola Primária de Sitate</t>
  </si>
  <si>
    <t>Escola Primária de Tipanoco</t>
  </si>
  <si>
    <t>Escola Secunária de Muaguide</t>
  </si>
  <si>
    <t>Escola Primária 12 de Outubro</t>
  </si>
  <si>
    <t>Escola Primária 25 de Setembro</t>
  </si>
  <si>
    <t>Escola Primária Completa Unidade</t>
  </si>
  <si>
    <t>Escola Primária Completa de Mapupulo</t>
  </si>
  <si>
    <t>Escola Primária Completa de Matuto 1</t>
  </si>
  <si>
    <t>Escola Primária Completa de Mirige</t>
  </si>
  <si>
    <t>Escola Primária Completa de Nacate</t>
  </si>
  <si>
    <t>Escola Primária Completa de Nacimoja</t>
  </si>
  <si>
    <t>Escola Primária Completa de Nanhupo</t>
  </si>
  <si>
    <t>Escola Primária Completa de Napai</t>
  </si>
  <si>
    <t>Escola Primária Completa de Ncoripo</t>
  </si>
  <si>
    <t>Escola Primária Completa de Nicuapa</t>
  </si>
  <si>
    <t>Escola Primária Completa de Niuhula</t>
  </si>
  <si>
    <t>Escola Primária de Bandar (ex Gulue)</t>
  </si>
  <si>
    <t>Escola Primária de Marcuni</t>
  </si>
  <si>
    <t>Escola Primária de Massasse</t>
  </si>
  <si>
    <t>Escola Primária de Napalavi</t>
  </si>
  <si>
    <t>Escola Primária de Pitimpine</t>
  </si>
  <si>
    <t>Escola Primária de Sebastião Marcos Mabote</t>
  </si>
  <si>
    <t>Escola Primária Completa de Homba</t>
  </si>
  <si>
    <t>Escola Primária Completa de Muirite</t>
  </si>
  <si>
    <t>Escola Primária de Muilo</t>
  </si>
  <si>
    <t>Escola Primária de Nacala</t>
  </si>
  <si>
    <t>Escola Primária de Nachipande</t>
  </si>
  <si>
    <t>Escola Primária de Namulha</t>
  </si>
  <si>
    <t>Escola Primária de Nnenje</t>
  </si>
  <si>
    <t>Escola Primária Completa  1 de Junho - Namacule</t>
  </si>
  <si>
    <t>Escola Primária Completa  de Lutete</t>
  </si>
  <si>
    <t>Escola Primária Completa 24 de Março</t>
  </si>
  <si>
    <t>Escola Primária Completa de Lyautua</t>
  </si>
  <si>
    <t>Escola Primária Completa de Matambalale</t>
  </si>
  <si>
    <t>Escola Primária Completa de Miteda</t>
  </si>
  <si>
    <t>Escola Primária Completa de Muambula</t>
  </si>
  <si>
    <t>Escola Primária Completa de Muatide</t>
  </si>
  <si>
    <t>Escola Primária Completa de Namande</t>
  </si>
  <si>
    <t>Escola Primária Completa de Nampanha</t>
  </si>
  <si>
    <t>Escola Primária Completa de Nangunde</t>
  </si>
  <si>
    <t>Escola Primária Completa de Ntchinga</t>
  </si>
  <si>
    <t>Escola Secundária Viaka Sabini</t>
  </si>
  <si>
    <t>Escola Secundária de Luanda</t>
  </si>
  <si>
    <t>Escola Primária Completa de Namoto</t>
  </si>
  <si>
    <t>Escola Primária Completa de Pundanhar</t>
  </si>
  <si>
    <t>Escola Primária Completa de Quissengue</t>
  </si>
  <si>
    <t>Escola Primária de Chikuedo</t>
  </si>
  <si>
    <t>Escola Primária de Malamba</t>
  </si>
  <si>
    <t>Escola Primária de Miando</t>
  </si>
  <si>
    <t>Escola Primária de Naliendele</t>
  </si>
  <si>
    <t>Escola Primária de Namanengo</t>
  </si>
  <si>
    <t>Escola Primária de Nhica do Rovuma</t>
  </si>
  <si>
    <t>Escola Primária de Nsangue Ponta</t>
  </si>
  <si>
    <t>Escola Primária de Yunji</t>
  </si>
  <si>
    <t>Escola Primária Completa de Ancuabe Sede</t>
  </si>
  <si>
    <t>Escola Primária de Ingonane</t>
  </si>
  <si>
    <t>Escola Primária de Moponha</t>
  </si>
  <si>
    <t>Escola Primária de Nanhomane</t>
  </si>
  <si>
    <t>EP de Nacate</t>
  </si>
  <si>
    <t>Escola Primária Completa de Xinavane</t>
  </si>
  <si>
    <t>Escola Primária de Bangala</t>
  </si>
  <si>
    <t>Escola Primária de Bangala II</t>
  </si>
  <si>
    <t>Escola Primária de Koko</t>
  </si>
  <si>
    <t>Escola Primária de Licangano</t>
  </si>
  <si>
    <t>Escola Primária de Liukue</t>
  </si>
  <si>
    <t>Escola Primária de Machova</t>
  </si>
  <si>
    <t>Escola Primária de Muagamula</t>
  </si>
  <si>
    <t>Escola Primária de Nanjaba</t>
  </si>
  <si>
    <t>Escola Primária de Nova - Vida</t>
  </si>
  <si>
    <t>Escola Primária de Nova - Zambézia</t>
  </si>
  <si>
    <t>Escola Primária de Ntapuala</t>
  </si>
  <si>
    <t>Escola Primária do 1º  e 2º Grau de Namapa Sede</t>
  </si>
  <si>
    <t>United Nations Children's Fund</t>
  </si>
  <si>
    <t>Escola Primária do 1º e 2º Grau de Muanona III</t>
  </si>
  <si>
    <t>Escola Primária do 1º e 2º Grau de Nacucha</t>
  </si>
  <si>
    <t>Escola Secundária do 1º e 2º Ciclo de Namapa</t>
  </si>
  <si>
    <t>Escola Primária do 1º e 2º Grau de Chipene</t>
  </si>
  <si>
    <t>SDEJT</t>
  </si>
  <si>
    <t>Escola Primária do 1º e 2º Grau de Lurio</t>
  </si>
  <si>
    <t>Escola Primária do 1º e 2º Grau de Menaua</t>
  </si>
  <si>
    <t>Escola Primária do 1º e 2º Grau de Nihequehi</t>
  </si>
  <si>
    <t>Maganja da Costa</t>
  </si>
  <si>
    <t>Quelimane</t>
  </si>
  <si>
    <t>INAS Delegations</t>
  </si>
  <si>
    <t>PWD is not of the Child but rather from a member in the family that have been identified with disability</t>
  </si>
  <si>
    <t>INAS Delegation Pemba</t>
  </si>
  <si>
    <t>INAS Delegation Mocimboa da Praia</t>
  </si>
  <si>
    <t>girls_13-18_reached</t>
  </si>
  <si>
    <t>TOTAL CHILDREN</t>
  </si>
  <si>
    <t>TOTAL PWD</t>
  </si>
  <si>
    <t>TOTAL ADULTS</t>
  </si>
  <si>
    <t>TOTAL BENEFICIARIES</t>
  </si>
  <si>
    <t>calc_children</t>
  </si>
  <si>
    <t>calc_pwd</t>
  </si>
  <si>
    <t>calc_adults</t>
  </si>
  <si>
    <t>calc_reached</t>
  </si>
  <si>
    <t>TOTAL BOYS</t>
  </si>
  <si>
    <t>TOTAL GIRLS</t>
  </si>
  <si>
    <t>calc_boys</t>
  </si>
  <si>
    <t>calc_girls</t>
  </si>
  <si>
    <t>SBC</t>
  </si>
  <si>
    <t>Jan</t>
  </si>
  <si>
    <t>Feb</t>
  </si>
  <si>
    <t>Mar</t>
  </si>
  <si>
    <t>Apr</t>
  </si>
  <si>
    <t>May</t>
  </si>
  <si>
    <t>Jun</t>
  </si>
  <si>
    <t>Jul</t>
  </si>
  <si>
    <t>Aug</t>
  </si>
  <si>
    <t>Sep</t>
  </si>
  <si>
    <t>Oct</t>
  </si>
  <si>
    <t>Nov</t>
  </si>
  <si>
    <t>Dec</t>
  </si>
  <si>
    <t>Total</t>
  </si>
  <si>
    <t>Target core (pop.)</t>
  </si>
  <si>
    <t>Funding requirements ($)</t>
  </si>
  <si>
    <t>Carry-over ($)</t>
  </si>
  <si>
    <t>Funding Received/Available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</si>
</sst>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numFmts>
  <fonts count="23" x14ac:knownFonts="1">
    <font>
      <sz val="11"/>
      <color rgb="FF000000"/>
      <name val="Calibri"/>
      <family val="2"/>
      <scheme val="minor"/>
    </font>
    <font>
      <sz val="11"/>
      <color rgb="FF000000"/>
      <name val="Calibri"/>
      <family val="2"/>
    </font>
    <font>
      <b/>
      <sz val="11"/>
      <color rgb="FF000000"/>
      <name val="Calibri"/>
      <family val="2"/>
      <scheme val="minor"/>
    </font>
    <font>
      <sz val="11"/>
      <color theme="1" tint="0.249977111117893"/>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4"/>
      <name val="Calibri"/>
      <family val="2"/>
      <scheme val="minor"/>
    </font>
    <font>
      <sz val="11"/>
      <color theme="5"/>
      <name val="Calibri"/>
      <family val="2"/>
      <scheme val="minor"/>
    </font>
    <font>
      <sz val="11"/>
      <color theme="6"/>
      <name val="Calibri"/>
      <family val="2"/>
      <scheme val="minor"/>
    </font>
    <font>
      <sz val="11"/>
      <color theme="9"/>
      <name val="Calibri"/>
      <family val="2"/>
      <scheme val="minor"/>
    </font>
    <font>
      <sz val="11"/>
      <color theme="7"/>
      <name val="Calibri"/>
      <family val="2"/>
      <scheme val="minor"/>
    </font>
    <font>
      <sz val="11"/>
      <color theme="8"/>
      <name val="Calibri"/>
      <family val="2"/>
      <scheme val="minor"/>
    </font>
    <font>
      <sz val="11"/>
      <color theme="0"/>
      <name val="Calibri"/>
      <family val="2"/>
      <scheme val="minor"/>
    </font>
    <font>
      <sz val="14"/>
      <color rgb="FFFF0000"/>
      <name val="Calibri"/>
      <family val="2"/>
      <scheme val="minor"/>
    </font>
    <font>
      <b/>
      <sz val="14"/>
      <color rgb="FFFF0000"/>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
      <sz val="11"/>
      <color rgb="FFFFFF00"/>
      <name val="Calibri"/>
      <family val="2"/>
      <scheme val="minor"/>
    </font>
    <font>
      <b/>
      <sz val="12"/>
      <color theme="0"/>
      <name val="Calibri"/>
      <family val="2"/>
      <scheme val="minor"/>
    </font>
    <font>
      <b/>
      <sz val="12"/>
      <color theme="1"/>
      <name val="Calibri"/>
      <family val="2"/>
      <scheme val="minor"/>
    </font>
    <font>
      <sz val="11"/>
      <color theme="1"/>
      <name val="Arial"/>
      <family val="2"/>
    </font>
  </fonts>
  <fills count="37">
    <fill>
      <patternFill patternType="none"/>
    </fill>
    <fill>
      <patternFill patternType="gray125"/>
    </fill>
    <fill>
      <patternFill patternType="solid">
        <fgColor theme="1" tint="0.49998474074526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5E9D4"/>
        <bgColor indexed="64"/>
      </patternFill>
    </fill>
    <fill>
      <patternFill patternType="solid">
        <fgColor rgb="FFE8F4D9"/>
        <bgColor indexed="64"/>
      </patternFill>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0"/>
      </left>
      <right style="thin">
        <color theme="0"/>
      </right>
      <top style="thin">
        <color theme="0"/>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top style="thin">
        <color theme="0"/>
      </top>
      <bottom style="thin">
        <color auto="1"/>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58">
    <xf numFmtId="0" fontId="0" fillId="0" borderId="0" xfId="0"/>
    <xf numFmtId="0" fontId="2" fillId="0" borderId="0" xfId="0" applyFont="1"/>
    <xf numFmtId="0" fontId="0" fillId="0" borderId="3" xfId="0" applyBorder="1"/>
    <xf numFmtId="0" fontId="2" fillId="0" borderId="20" xfId="0" applyFont="1" applyBorder="1"/>
    <xf numFmtId="0" fontId="0" fillId="20" borderId="21" xfId="0" applyFill="1" applyBorder="1"/>
    <xf numFmtId="0" fontId="0" fillId="20" borderId="22" xfId="0" applyFill="1" applyBorder="1"/>
    <xf numFmtId="0" fontId="0" fillId="0" borderId="6" xfId="0" applyBorder="1"/>
    <xf numFmtId="0" fontId="0" fillId="0" borderId="1" xfId="0" applyBorder="1"/>
    <xf numFmtId="0" fontId="0" fillId="0" borderId="7" xfId="0" applyBorder="1"/>
    <xf numFmtId="0" fontId="0" fillId="0" borderId="18" xfId="0" applyBorder="1"/>
    <xf numFmtId="0" fontId="0" fillId="0" borderId="8" xfId="0" applyBorder="1"/>
    <xf numFmtId="0" fontId="0" fillId="0" borderId="9" xfId="0" applyBorder="1"/>
    <xf numFmtId="0" fontId="0" fillId="0" borderId="10" xfId="0" applyBorder="1"/>
    <xf numFmtId="0" fontId="0" fillId="0" borderId="19" xfId="0" applyBorder="1"/>
    <xf numFmtId="0" fontId="0" fillId="21" borderId="12" xfId="0" applyFill="1" applyBorder="1"/>
    <xf numFmtId="0" fontId="0" fillId="21" borderId="13" xfId="0" applyFill="1" applyBorder="1"/>
    <xf numFmtId="0" fontId="0" fillId="21" borderId="3" xfId="0" applyFill="1" applyBorder="1"/>
    <xf numFmtId="0" fontId="0" fillId="21" borderId="4" xfId="0" applyFill="1" applyBorder="1"/>
    <xf numFmtId="0" fontId="0" fillId="21" borderId="5" xfId="0" applyFill="1" applyBorder="1"/>
    <xf numFmtId="0" fontId="2" fillId="23" borderId="11" xfId="0" applyFont="1" applyFill="1" applyBorder="1"/>
    <xf numFmtId="0" fontId="0" fillId="23" borderId="12" xfId="0" applyFill="1" applyBorder="1"/>
    <xf numFmtId="0" fontId="0" fillId="23" borderId="13" xfId="0" applyFill="1" applyBorder="1"/>
    <xf numFmtId="0" fontId="0" fillId="23" borderId="17" xfId="0" applyFill="1" applyBorder="1"/>
    <xf numFmtId="0" fontId="0" fillId="23" borderId="14" xfId="0" applyFill="1" applyBorder="1"/>
    <xf numFmtId="0" fontId="0" fillId="23" borderId="15" xfId="0" applyFill="1" applyBorder="1"/>
    <xf numFmtId="0" fontId="2" fillId="22" borderId="11" xfId="0" applyFont="1" applyFill="1" applyBorder="1"/>
    <xf numFmtId="0" fontId="0" fillId="22" borderId="12" xfId="0" applyFill="1" applyBorder="1"/>
    <xf numFmtId="0" fontId="0" fillId="22" borderId="13" xfId="0" applyFill="1" applyBorder="1"/>
    <xf numFmtId="0" fontId="0" fillId="22" borderId="14" xfId="0" applyFill="1" applyBorder="1"/>
    <xf numFmtId="0" fontId="0" fillId="22" borderId="15" xfId="0" applyFill="1" applyBorder="1"/>
    <xf numFmtId="0" fontId="0" fillId="0" borderId="0" xfId="0" applyAlignment="1">
      <alignment wrapText="1"/>
    </xf>
    <xf numFmtId="0" fontId="0" fillId="0" borderId="16" xfId="0" applyBorder="1" applyAlignment="1">
      <alignment wrapText="1"/>
    </xf>
    <xf numFmtId="0" fontId="0" fillId="9" borderId="6" xfId="0" applyFill="1" applyBorder="1" applyAlignment="1">
      <alignment vertical="center"/>
    </xf>
    <xf numFmtId="0" fontId="0" fillId="13" borderId="2" xfId="0" applyFill="1" applyBorder="1" applyAlignment="1">
      <alignment vertical="center" wrapText="1"/>
    </xf>
    <xf numFmtId="0" fontId="0" fillId="10" borderId="6" xfId="0" applyFill="1" applyBorder="1" applyAlignment="1">
      <alignment vertical="center"/>
    </xf>
    <xf numFmtId="0" fontId="0" fillId="14" borderId="2" xfId="0" applyFill="1" applyBorder="1" applyAlignment="1">
      <alignment vertical="center" wrapText="1"/>
    </xf>
    <xf numFmtId="0" fontId="0" fillId="7" borderId="6" xfId="0" applyFill="1" applyBorder="1" applyAlignment="1">
      <alignment vertical="center"/>
    </xf>
    <xf numFmtId="0" fontId="0" fillId="15" borderId="2" xfId="0" applyFill="1" applyBorder="1" applyAlignment="1">
      <alignment vertical="center" wrapText="1"/>
    </xf>
    <xf numFmtId="0" fontId="0" fillId="6" borderId="6" xfId="0" applyFill="1" applyBorder="1" applyAlignment="1">
      <alignment vertical="center"/>
    </xf>
    <xf numFmtId="0" fontId="0" fillId="16" borderId="2" xfId="0" applyFill="1" applyBorder="1" applyAlignment="1">
      <alignment vertical="center" wrapText="1"/>
    </xf>
    <xf numFmtId="0" fontId="0" fillId="8" borderId="6" xfId="0" applyFill="1" applyBorder="1" applyAlignment="1">
      <alignment vertical="center"/>
    </xf>
    <xf numFmtId="0" fontId="0" fillId="17" borderId="2" xfId="0" applyFill="1" applyBorder="1" applyAlignment="1">
      <alignment vertical="center" wrapText="1"/>
    </xf>
    <xf numFmtId="0" fontId="0" fillId="12" borderId="6" xfId="0" applyFill="1" applyBorder="1" applyAlignment="1">
      <alignment vertical="center"/>
    </xf>
    <xf numFmtId="0" fontId="0" fillId="18" borderId="2" xfId="0" applyFill="1" applyBorder="1" applyAlignment="1">
      <alignment vertical="center" wrapText="1"/>
    </xf>
    <xf numFmtId="0" fontId="0" fillId="11" borderId="6" xfId="0" applyFill="1" applyBorder="1" applyAlignment="1">
      <alignment vertical="center"/>
    </xf>
    <xf numFmtId="0" fontId="0" fillId="19" borderId="2" xfId="0" applyFill="1" applyBorder="1" applyAlignment="1">
      <alignment vertical="center" wrapText="1"/>
    </xf>
    <xf numFmtId="17" fontId="0" fillId="0" borderId="0" xfId="0" applyNumberFormat="1"/>
    <xf numFmtId="0" fontId="2" fillId="21" borderId="11" xfId="0" applyFont="1" applyFill="1" applyBorder="1" applyAlignment="1">
      <alignment vertical="center"/>
    </xf>
    <xf numFmtId="164" fontId="1" fillId="0" borderId="0" xfId="0" applyNumberFormat="1" applyFont="1" applyAlignment="1">
      <alignment horizontal="left" vertical="center"/>
    </xf>
    <xf numFmtId="0" fontId="0" fillId="0" borderId="0" xfId="0" applyProtection="1">
      <protection locked="0"/>
    </xf>
    <xf numFmtId="0" fontId="4" fillId="25" borderId="25" xfId="0" applyFont="1" applyFill="1" applyBorder="1"/>
    <xf numFmtId="0" fontId="4" fillId="25" borderId="26" xfId="0" applyFont="1" applyFill="1" applyBorder="1"/>
    <xf numFmtId="0" fontId="3" fillId="0" borderId="0" xfId="0" applyFont="1" applyProtection="1">
      <protection locked="0"/>
    </xf>
    <xf numFmtId="0" fontId="6" fillId="27" borderId="25" xfId="0" applyFont="1" applyFill="1" applyBorder="1"/>
    <xf numFmtId="0" fontId="2" fillId="28" borderId="25" xfId="0" applyFont="1" applyFill="1" applyBorder="1"/>
    <xf numFmtId="0" fontId="2" fillId="28" borderId="26" xfId="0" applyFont="1" applyFill="1" applyBorder="1"/>
    <xf numFmtId="164" fontId="0" fillId="0" borderId="0" xfId="0" applyNumberFormat="1" applyAlignment="1">
      <alignment horizontal="left" vertical="center"/>
    </xf>
    <xf numFmtId="164" fontId="2" fillId="28" borderId="24" xfId="0" applyNumberFormat="1" applyFont="1" applyFill="1" applyBorder="1" applyAlignment="1">
      <alignment horizontal="left" vertical="center"/>
    </xf>
    <xf numFmtId="164" fontId="0" fillId="0" borderId="0" xfId="0" applyNumberFormat="1" applyAlignment="1" applyProtection="1">
      <alignment horizontal="left" vertical="center"/>
      <protection locked="0"/>
    </xf>
    <xf numFmtId="0" fontId="13" fillId="24" borderId="25" xfId="0" applyFont="1" applyFill="1" applyBorder="1"/>
    <xf numFmtId="0" fontId="13" fillId="24" borderId="26" xfId="0" applyFont="1" applyFill="1" applyBorder="1"/>
    <xf numFmtId="0" fontId="5" fillId="0" borderId="1" xfId="0" applyFont="1" applyBorder="1" applyProtection="1">
      <protection locked="0"/>
    </xf>
    <xf numFmtId="0" fontId="4" fillId="26" borderId="25" xfId="0" applyFont="1" applyFill="1" applyBorder="1"/>
    <xf numFmtId="0" fontId="2" fillId="27" borderId="25" xfId="0" applyFont="1" applyFill="1" applyBorder="1"/>
    <xf numFmtId="0" fontId="2" fillId="27" borderId="26" xfId="0" applyFont="1" applyFill="1" applyBorder="1"/>
    <xf numFmtId="0" fontId="4" fillId="2" borderId="2" xfId="0" applyFont="1" applyFill="1" applyBorder="1" applyAlignment="1">
      <alignment horizontal="left" vertical="center"/>
    </xf>
    <xf numFmtId="164" fontId="13" fillId="24" borderId="24" xfId="0" applyNumberFormat="1" applyFont="1" applyFill="1" applyBorder="1" applyAlignment="1">
      <alignment horizontal="left" vertical="center"/>
    </xf>
    <xf numFmtId="164" fontId="4" fillId="25" borderId="24" xfId="0" applyNumberFormat="1" applyFont="1" applyFill="1" applyBorder="1" applyAlignment="1">
      <alignment horizontal="left" vertical="center"/>
    </xf>
    <xf numFmtId="0" fontId="4" fillId="3" borderId="2" xfId="0" applyFont="1" applyFill="1" applyBorder="1" applyAlignment="1">
      <alignment horizontal="left" vertical="center"/>
    </xf>
    <xf numFmtId="164" fontId="4" fillId="26" borderId="24" xfId="0" applyNumberFormat="1" applyFont="1" applyFill="1" applyBorder="1" applyAlignment="1">
      <alignment horizontal="left" vertical="center"/>
    </xf>
    <xf numFmtId="0" fontId="4" fillId="4" borderId="1" xfId="0" applyFont="1" applyFill="1" applyBorder="1" applyAlignment="1">
      <alignment horizontal="left" vertical="center"/>
    </xf>
    <xf numFmtId="164" fontId="2" fillId="27" borderId="24" xfId="0" applyNumberFormat="1" applyFont="1" applyFill="1" applyBorder="1" applyAlignment="1">
      <alignment horizontal="left" vertical="center"/>
    </xf>
    <xf numFmtId="0" fontId="4" fillId="5" borderId="1" xfId="0" applyFont="1" applyFill="1" applyBorder="1" applyAlignment="1">
      <alignment horizontal="left" vertical="center"/>
    </xf>
    <xf numFmtId="164" fontId="14" fillId="0" borderId="0" xfId="0" applyNumberFormat="1" applyFont="1" applyAlignment="1">
      <alignment horizontal="left" vertical="center"/>
    </xf>
    <xf numFmtId="0" fontId="16" fillId="0" borderId="0" xfId="0" applyFont="1"/>
    <xf numFmtId="0" fontId="17" fillId="31" borderId="11" xfId="0" applyFont="1" applyFill="1" applyBorder="1"/>
    <xf numFmtId="0" fontId="16" fillId="31" borderId="12" xfId="0" applyFont="1" applyFill="1" applyBorder="1"/>
    <xf numFmtId="0" fontId="16" fillId="31" borderId="13" xfId="0" applyFont="1" applyFill="1" applyBorder="1"/>
    <xf numFmtId="0" fontId="16" fillId="33" borderId="27" xfId="0" applyFont="1" applyFill="1" applyBorder="1"/>
    <xf numFmtId="0" fontId="16" fillId="33" borderId="28" xfId="0" applyFont="1" applyFill="1" applyBorder="1"/>
    <xf numFmtId="0" fontId="16" fillId="33" borderId="29" xfId="0" applyFont="1" applyFill="1" applyBorder="1"/>
    <xf numFmtId="0" fontId="16" fillId="33" borderId="30" xfId="0" applyFont="1" applyFill="1" applyBorder="1"/>
    <xf numFmtId="0" fontId="16" fillId="33" borderId="0" xfId="0" applyFont="1" applyFill="1"/>
    <xf numFmtId="0" fontId="16" fillId="33" borderId="31" xfId="0" applyFont="1" applyFill="1" applyBorder="1"/>
    <xf numFmtId="0" fontId="16" fillId="33" borderId="32" xfId="0" applyFont="1" applyFill="1" applyBorder="1"/>
    <xf numFmtId="0" fontId="16" fillId="33" borderId="33" xfId="0" applyFont="1" applyFill="1" applyBorder="1"/>
    <xf numFmtId="0" fontId="16" fillId="33" borderId="34" xfId="0" applyFont="1" applyFill="1" applyBorder="1"/>
    <xf numFmtId="0" fontId="17" fillId="32" borderId="27" xfId="0" applyFont="1" applyFill="1" applyBorder="1"/>
    <xf numFmtId="0" fontId="16" fillId="32" borderId="29" xfId="0" applyFont="1" applyFill="1" applyBorder="1"/>
    <xf numFmtId="0" fontId="17" fillId="34" borderId="11" xfId="0" applyFont="1" applyFill="1" applyBorder="1"/>
    <xf numFmtId="0" fontId="16" fillId="34" borderId="12" xfId="0" applyFont="1" applyFill="1" applyBorder="1"/>
    <xf numFmtId="0" fontId="16" fillId="34" borderId="13" xfId="0" applyFont="1" applyFill="1" applyBorder="1"/>
    <xf numFmtId="0" fontId="17" fillId="32" borderId="11" xfId="0" applyFont="1" applyFill="1" applyBorder="1"/>
    <xf numFmtId="0" fontId="16" fillId="32" borderId="13" xfId="0" applyFont="1" applyFill="1" applyBorder="1"/>
    <xf numFmtId="164" fontId="4" fillId="24" borderId="23" xfId="0" applyNumberFormat="1" applyFont="1" applyFill="1" applyBorder="1" applyAlignment="1">
      <alignment horizontal="left" vertical="center"/>
    </xf>
    <xf numFmtId="0" fontId="4" fillId="24" borderId="23" xfId="0" applyFont="1" applyFill="1" applyBorder="1"/>
    <xf numFmtId="164" fontId="4" fillId="29" borderId="24" xfId="0" applyNumberFormat="1" applyFont="1" applyFill="1" applyBorder="1" applyAlignment="1">
      <alignment horizontal="left" vertical="center"/>
    </xf>
    <xf numFmtId="0" fontId="4" fillId="29" borderId="25" xfId="0" applyFont="1" applyFill="1" applyBorder="1"/>
    <xf numFmtId="164" fontId="2" fillId="30" borderId="24" xfId="0" applyNumberFormat="1" applyFont="1" applyFill="1" applyBorder="1" applyAlignment="1">
      <alignment horizontal="left" vertical="center"/>
    </xf>
    <xf numFmtId="0" fontId="2" fillId="30" borderId="25" xfId="0" applyFont="1" applyFill="1" applyBorder="1"/>
    <xf numFmtId="0" fontId="6" fillId="28" borderId="25" xfId="0" applyFont="1" applyFill="1" applyBorder="1"/>
    <xf numFmtId="14" fontId="0" fillId="0" borderId="0" xfId="0" applyNumberFormat="1"/>
    <xf numFmtId="164" fontId="15" fillId="0" borderId="0" xfId="0" applyNumberFormat="1" applyFont="1" applyAlignment="1">
      <alignment horizontal="left" vertical="center"/>
    </xf>
    <xf numFmtId="0" fontId="17" fillId="11" borderId="27" xfId="0" applyFont="1" applyFill="1" applyBorder="1"/>
    <xf numFmtId="0" fontId="16" fillId="11" borderId="28" xfId="0" applyFont="1" applyFill="1" applyBorder="1"/>
    <xf numFmtId="0" fontId="16" fillId="11" borderId="29" xfId="0" applyFont="1" applyFill="1" applyBorder="1"/>
    <xf numFmtId="0" fontId="16" fillId="0" borderId="32" xfId="0" applyFont="1" applyBorder="1"/>
    <xf numFmtId="0" fontId="16" fillId="0" borderId="33" xfId="0" applyFont="1" applyBorder="1"/>
    <xf numFmtId="0" fontId="16" fillId="0" borderId="34" xfId="0" applyFont="1" applyBorder="1"/>
    <xf numFmtId="0" fontId="16" fillId="35" borderId="0" xfId="0" applyFont="1" applyFill="1"/>
    <xf numFmtId="0" fontId="16" fillId="35" borderId="27" xfId="0" applyFont="1" applyFill="1" applyBorder="1"/>
    <xf numFmtId="0" fontId="16" fillId="35" borderId="28" xfId="0" applyFont="1" applyFill="1" applyBorder="1"/>
    <xf numFmtId="0" fontId="16" fillId="35" borderId="29" xfId="0" applyFont="1" applyFill="1" applyBorder="1"/>
    <xf numFmtId="0" fontId="16" fillId="35" borderId="30" xfId="0" applyFont="1" applyFill="1" applyBorder="1"/>
    <xf numFmtId="0" fontId="16" fillId="35" borderId="31" xfId="0" applyFont="1" applyFill="1" applyBorder="1"/>
    <xf numFmtId="0" fontId="16" fillId="35" borderId="32" xfId="0" applyFont="1" applyFill="1" applyBorder="1"/>
    <xf numFmtId="0" fontId="16" fillId="35" borderId="33" xfId="0" applyFont="1" applyFill="1" applyBorder="1"/>
    <xf numFmtId="0" fontId="16" fillId="35" borderId="34" xfId="0" applyFont="1" applyFill="1" applyBorder="1"/>
    <xf numFmtId="0" fontId="4" fillId="25" borderId="24" xfId="0" applyFont="1" applyFill="1" applyBorder="1"/>
    <xf numFmtId="164" fontId="7" fillId="0" borderId="0" xfId="0" applyNumberFormat="1" applyFont="1" applyAlignment="1" applyProtection="1">
      <alignment horizontal="left" vertical="center"/>
      <protection locked="0"/>
    </xf>
    <xf numFmtId="0" fontId="7" fillId="0" borderId="0" xfId="0" applyFont="1" applyProtection="1">
      <protection locked="0"/>
    </xf>
    <xf numFmtId="164" fontId="5" fillId="0" borderId="0" xfId="0" applyNumberFormat="1" applyFont="1" applyAlignment="1" applyProtection="1">
      <alignment horizontal="left" vertical="center"/>
      <protection locked="0"/>
    </xf>
    <xf numFmtId="0" fontId="5" fillId="0" borderId="0" xfId="0" applyFont="1" applyProtection="1">
      <protection locked="0"/>
    </xf>
    <xf numFmtId="0" fontId="9" fillId="0" borderId="0" xfId="0" applyFont="1" applyProtection="1">
      <protection locked="0"/>
    </xf>
    <xf numFmtId="164" fontId="9" fillId="0" borderId="0" xfId="0" applyNumberFormat="1" applyFont="1" applyAlignment="1" applyProtection="1">
      <alignment horizontal="left" vertical="center"/>
      <protection locked="0"/>
    </xf>
    <xf numFmtId="0" fontId="9" fillId="27" borderId="0" xfId="0" applyFont="1" applyFill="1" applyProtection="1">
      <protection locked="0"/>
    </xf>
    <xf numFmtId="164" fontId="10" fillId="0" borderId="0" xfId="0" applyNumberFormat="1" applyFont="1" applyAlignment="1" applyProtection="1">
      <alignment horizontal="left" vertical="center"/>
      <protection locked="0"/>
    </xf>
    <xf numFmtId="0" fontId="10" fillId="0" borderId="0" xfId="0" applyFont="1" applyProtection="1">
      <protection locked="0"/>
    </xf>
    <xf numFmtId="164" fontId="10" fillId="28" borderId="0" xfId="0" applyNumberFormat="1" applyFont="1" applyFill="1" applyAlignment="1" applyProtection="1">
      <alignment horizontal="left" vertical="center"/>
      <protection locked="0"/>
    </xf>
    <xf numFmtId="0" fontId="10" fillId="28" borderId="0" xfId="0" applyFont="1" applyFill="1" applyProtection="1">
      <protection locked="0"/>
    </xf>
    <xf numFmtId="164" fontId="8" fillId="0" borderId="0" xfId="0" applyNumberFormat="1" applyFont="1" applyAlignment="1" applyProtection="1">
      <alignment horizontal="left" vertical="center"/>
      <protection locked="0"/>
    </xf>
    <xf numFmtId="0" fontId="8" fillId="0" borderId="0" xfId="0" applyFont="1" applyProtection="1">
      <protection locked="0"/>
    </xf>
    <xf numFmtId="164" fontId="11" fillId="0" borderId="0" xfId="0" applyNumberFormat="1" applyFont="1" applyAlignment="1" applyProtection="1">
      <alignment horizontal="left" vertical="center"/>
      <protection locked="0"/>
    </xf>
    <xf numFmtId="0" fontId="11" fillId="0" borderId="0" xfId="0" applyFont="1" applyProtection="1">
      <protection locked="0"/>
    </xf>
    <xf numFmtId="164" fontId="12" fillId="0" borderId="0" xfId="0" applyNumberFormat="1" applyFont="1" applyAlignment="1" applyProtection="1">
      <alignment horizontal="left" vertical="center"/>
      <protection locked="0"/>
    </xf>
    <xf numFmtId="0" fontId="12" fillId="0" borderId="0" xfId="0" applyFont="1" applyProtection="1">
      <protection locked="0"/>
    </xf>
    <xf numFmtId="0" fontId="4" fillId="24" borderId="35" xfId="0" applyFont="1" applyFill="1" applyBorder="1"/>
    <xf numFmtId="0" fontId="19" fillId="31" borderId="36" xfId="0" applyFont="1" applyFill="1" applyBorder="1"/>
    <xf numFmtId="0" fontId="6" fillId="31" borderId="37" xfId="0" applyFont="1" applyFill="1" applyBorder="1"/>
    <xf numFmtId="0" fontId="6" fillId="31" borderId="38" xfId="0" applyFont="1" applyFill="1" applyBorder="1"/>
    <xf numFmtId="0" fontId="6" fillId="31" borderId="39" xfId="0" applyFont="1" applyFill="1" applyBorder="1"/>
    <xf numFmtId="0" fontId="19" fillId="31" borderId="40" xfId="0" applyFont="1" applyFill="1" applyBorder="1"/>
    <xf numFmtId="0" fontId="19" fillId="31" borderId="41" xfId="0" applyFont="1" applyFill="1" applyBorder="1"/>
    <xf numFmtId="0" fontId="0" fillId="0" borderId="17" xfId="0" applyBorder="1"/>
    <xf numFmtId="0" fontId="0" fillId="0" borderId="14" xfId="0" applyBorder="1"/>
    <xf numFmtId="0" fontId="0" fillId="0" borderId="42" xfId="0" applyBorder="1"/>
    <xf numFmtId="0" fontId="21" fillId="0" borderId="18" xfId="0" applyFont="1" applyBorder="1"/>
    <xf numFmtId="0" fontId="21" fillId="0" borderId="37" xfId="0" applyFont="1" applyBorder="1"/>
    <xf numFmtId="0" fontId="20" fillId="36" borderId="11" xfId="0" applyFont="1" applyFill="1" applyBorder="1" applyAlignment="1">
      <alignment horizontal="center"/>
    </xf>
    <xf numFmtId="0" fontId="20" fillId="36" borderId="12" xfId="0" applyFont="1" applyFill="1" applyBorder="1" applyAlignment="1">
      <alignment horizontal="center"/>
    </xf>
    <xf numFmtId="0" fontId="20" fillId="36" borderId="13" xfId="0" applyFont="1" applyFill="1" applyBorder="1" applyAlignment="1">
      <alignment horizontal="center"/>
    </xf>
    <xf numFmtId="3" fontId="0" fillId="0" borderId="1" xfId="0" applyNumberFormat="1" applyBorder="1"/>
    <xf numFmtId="3" fontId="22" fillId="0" borderId="4" xfId="0" applyNumberFormat="1" applyFont="1" applyBorder="1"/>
    <xf numFmtId="3" fontId="0" fillId="0" borderId="2" xfId="0" applyNumberFormat="1" applyBorder="1"/>
    <xf numFmtId="3" fontId="0" fillId="0" borderId="38" xfId="0" applyNumberFormat="1" applyBorder="1"/>
    <xf numFmtId="3" fontId="0" fillId="0" borderId="39" xfId="0" applyNumberFormat="1" applyBorder="1"/>
    <xf numFmtId="3" fontId="0" fillId="0" borderId="37" xfId="0" applyNumberFormat="1" applyBorder="1"/>
    <xf numFmtId="3" fontId="0" fillId="0" borderId="36" xfId="0" applyNumberFormat="1" applyBorder="1"/>
  </cellXfs>
  <cellStyles count="1">
    <cellStyle name="Normal" xfId="0" builtinId="0"/>
  </cellStyles>
  <dxfs count="7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numFmt numFmtId="3" formatCode="#,##0"/>
      <border diagonalUp="0" diagonalDown="0" outline="0">
        <left style="thin">
          <color indexed="64"/>
        </left>
        <right/>
        <top style="thin">
          <color indexed="64"/>
        </top>
        <bottom/>
      </border>
    </dxf>
    <dxf>
      <numFmt numFmtId="3" formatCode="#,##0"/>
      <border diagonalUp="0" diagonalDown="0" outline="0">
        <left style="thin">
          <color indexed="64"/>
        </left>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border>
    </dxf>
    <dxf>
      <numFmt numFmtId="3" formatCode="#,##0"/>
      <border diagonalUp="0" diagonalDown="0">
        <left style="thin">
          <color indexed="64"/>
        </left>
        <right style="thin">
          <color indexed="64"/>
        </right>
        <top style="thin">
          <color indexed="64"/>
        </top>
        <bottom style="thin">
          <color indexed="64"/>
        </bottom>
      </border>
    </dxf>
    <dxf>
      <numFmt numFmtId="3" formatCode="#,##0"/>
      <border diagonalUp="0" diagonalDown="0" outline="0">
        <left/>
        <right style="thin">
          <color indexed="64"/>
        </right>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right style="thin">
          <color indexed="64"/>
        </right>
        <top style="thin">
          <color indexed="64"/>
        </top>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outline="0">
        <left/>
        <right style="thin">
          <color indexed="64"/>
        </right>
        <top style="thin">
          <color indexed="64"/>
        </top>
        <bottom/>
      </border>
    </dxf>
    <dxf>
      <numFmt numFmtId="3" formatCode="#,##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right style="thin">
          <color indexed="64"/>
        </right>
        <top style="thin">
          <color indexed="64"/>
        </top>
        <bottom/>
      </border>
    </dxf>
    <dxf>
      <font>
        <b/>
      </font>
      <border diagonalUp="0" diagonalDown="0" outline="0">
        <left/>
        <right style="thin">
          <color indexed="64"/>
        </right>
        <top style="thin">
          <color indexed="64"/>
        </top>
        <bottom style="thin">
          <color indexed="64"/>
        </bottom>
      </border>
    </dxf>
    <dxf>
      <numFmt numFmtId="0" formatCode="General"/>
    </dxf>
    <dxf>
      <numFmt numFmtId="0" formatCode="General"/>
    </dxf>
    <dxf>
      <numFmt numFmtId="0" formatCode="General"/>
    </dxf>
    <dxf>
      <numFmt numFmtId="19" formatCode="d/m/yy"/>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numFmt numFmtId="22" formatCode="mmm\-yy"/>
    </dxf>
    <dxf>
      <numFmt numFmtId="22" formatCode="mmm\-yy"/>
    </dxf>
    <dxf>
      <protection locked="0" hidden="0"/>
    </dxf>
    <dxf>
      <protection locked="0" hidden="0"/>
    </dxf>
    <dxf>
      <protection locked="0"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font>
        <strike val="0"/>
        <outline val="0"/>
        <shadow val="0"/>
        <u val="none"/>
        <vertAlign val="baseline"/>
        <sz val="11"/>
        <color theme="1" tint="0.249977111117893"/>
        <name val="Calibri"/>
        <family val="2"/>
        <scheme val="minor"/>
      </font>
      <protection locked="0" hidden="0"/>
    </dxf>
    <dxf>
      <protection locked="0" hidden="0"/>
    </dxf>
    <dxf>
      <protection locked="0" hidden="0"/>
    </dxf>
    <dxf>
      <protection locked="0"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font>
        <strike val="0"/>
        <outline val="0"/>
        <shadow val="0"/>
        <u val="none"/>
        <vertAlign val="baseline"/>
        <sz val="11"/>
        <color theme="1" tint="0.249977111117893"/>
        <name val="Calibri"/>
        <family val="2"/>
        <scheme val="minor"/>
      </font>
      <protection locked="0" hidden="0"/>
    </dxf>
    <dxf>
      <protection locked="0" hidden="0"/>
    </dxf>
    <dxf>
      <protection locked="0" hidden="0"/>
    </dxf>
    <dxf>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font>
        <strike val="0"/>
        <outline val="0"/>
        <shadow val="0"/>
        <u val="none"/>
        <vertAlign val="baseline"/>
        <sz val="11"/>
        <color theme="1" tint="0.249977111117893"/>
        <name val="Calibri"/>
        <family val="2"/>
        <scheme val="minor"/>
      </font>
      <protection locked="0" hidden="0"/>
    </dxf>
    <dxf>
      <protection locked="0" hidden="0"/>
    </dxf>
    <dxf>
      <protection locked="0" hidden="0"/>
    </dxf>
    <dxf>
      <protection locked="0"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font>
        <strike val="0"/>
        <outline val="0"/>
        <shadow val="0"/>
        <u val="none"/>
        <vertAlign val="baseline"/>
        <sz val="11"/>
        <color theme="1" tint="0.249977111117893"/>
        <name val="Calibri"/>
        <family val="2"/>
        <scheme val="minor"/>
      </font>
      <protection locked="0" hidden="0"/>
    </dxf>
    <dxf>
      <protection locked="0" hidden="0"/>
    </dxf>
    <dxf>
      <protection locked="0" hidden="0"/>
    </dxf>
    <dxf>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ont>
        <b/>
      </font>
      <numFmt numFmtId="0" formatCode="General"/>
      <protection locked="1" hidden="0"/>
    </dxf>
    <dxf>
      <font>
        <b/>
      </font>
      <numFmt numFmtId="0" formatCode="General"/>
      <protection locked="1" hidden="0"/>
    </dxf>
    <dxf>
      <font>
        <b/>
      </font>
      <numFmt numFmtId="0" formatCode="General"/>
      <protection locked="1" hidden="0"/>
    </dxf>
    <dxf>
      <font>
        <b/>
      </font>
      <numFmt numFmtId="0" formatCode="General"/>
      <protection locked="1" hidden="0"/>
    </dxf>
    <dxf>
      <font>
        <b/>
      </font>
      <numFmt numFmtId="0" formatCode="General"/>
      <protection locked="1" hidden="0"/>
    </dxf>
    <dxf>
      <font>
        <b/>
      </font>
      <numFmt numFmtId="0" formatCode="General"/>
      <protection locked="1" hidden="0"/>
    </dxf>
    <dxf>
      <protection locked="0" hidden="0"/>
    </dxf>
    <dxf>
      <numFmt numFmtId="0" formatCode="General"/>
      <protection locked="0" hidden="0"/>
    </dxf>
    <dxf>
      <numFmt numFmtId="0" formatCode="General"/>
      <protection locked="0" hidden="0"/>
    </dxf>
    <dxf>
      <protection locked="0" hidden="0"/>
    </dxf>
    <dxf>
      <protection locked="0" hidden="0"/>
    </dxf>
    <dxf>
      <numFmt numFmtId="0" formatCode="General"/>
      <protection locked="0" hidden="0"/>
    </dxf>
    <dxf>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mmmm"/>
      <alignment horizontal="left" vertical="center" textRotation="0" wrapText="0" indent="0" justifyLastLine="0" shrinkToFit="0" readingOrder="0"/>
      <protection locked="0" hidden="0"/>
    </dxf>
    <dxf>
      <protection locked="0" hidden="0"/>
    </dxf>
    <dxf>
      <protection locked="0" hidden="0"/>
    </dxf>
  </dxfs>
  <tableStyles count="0" defaultTableStyle="TableStyleMedium2" defaultPivotStyle="PivotStyleLight16"/>
  <colors>
    <mruColors>
      <color rgb="FFF5E9D4"/>
      <color rgb="FFE8F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1104900</xdr:colOff>
      <xdr:row>0</xdr:row>
      <xdr:rowOff>165100</xdr:rowOff>
    </xdr:from>
    <xdr:to>
      <xdr:col>1</xdr:col>
      <xdr:colOff>4991100</xdr:colOff>
      <xdr:row>2</xdr:row>
      <xdr:rowOff>88900</xdr:rowOff>
    </xdr:to>
    <xdr:sp macro="" textlink="">
      <xdr:nvSpPr>
        <xdr:cNvPr id="2" name="Rounded Rectangle 1">
          <a:extLst>
            <a:ext uri="{FF2B5EF4-FFF2-40B4-BE49-F238E27FC236}">
              <a16:creationId xmlns:a16="http://schemas.microsoft.com/office/drawing/2014/main" id="{BDFB7F2C-A67D-C477-FEF4-DCAA906C0B96}"/>
            </a:ext>
          </a:extLst>
        </xdr:cNvPr>
        <xdr:cNvSpPr/>
      </xdr:nvSpPr>
      <xdr:spPr>
        <a:xfrm>
          <a:off x="1930400" y="165100"/>
          <a:ext cx="3886200" cy="3048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SLICER BUTTON TO SELECT MONTH</a:t>
          </a:r>
        </a:p>
      </xdr:txBody>
    </xdr:sp>
    <xdr:clientData/>
  </xdr:twoCellAnchor>
  <xdr:twoCellAnchor>
    <xdr:from>
      <xdr:col>3</xdr:col>
      <xdr:colOff>127000</xdr:colOff>
      <xdr:row>4</xdr:row>
      <xdr:rowOff>25400</xdr:rowOff>
    </xdr:from>
    <xdr:to>
      <xdr:col>5</xdr:col>
      <xdr:colOff>482600</xdr:colOff>
      <xdr:row>15</xdr:row>
      <xdr:rowOff>114300</xdr:rowOff>
    </xdr:to>
    <xdr:cxnSp macro="">
      <xdr:nvCxnSpPr>
        <xdr:cNvPr id="5" name="Elbow Connector 4">
          <a:extLst>
            <a:ext uri="{FF2B5EF4-FFF2-40B4-BE49-F238E27FC236}">
              <a16:creationId xmlns:a16="http://schemas.microsoft.com/office/drawing/2014/main" id="{84C8FFD6-6FB4-856D-6AD3-EE604CDC65C4}"/>
            </a:ext>
          </a:extLst>
        </xdr:cNvPr>
        <xdr:cNvCxnSpPr/>
      </xdr:nvCxnSpPr>
      <xdr:spPr>
        <a:xfrm>
          <a:off x="6972300" y="787400"/>
          <a:ext cx="4178300" cy="2197100"/>
        </a:xfrm>
        <a:prstGeom prst="bentConnector3">
          <a:avLst>
            <a:gd name="adj1" fmla="val 10015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139700</xdr:colOff>
      <xdr:row>4</xdr:row>
      <xdr:rowOff>25400</xdr:rowOff>
    </xdr:from>
    <xdr:to>
      <xdr:col>8</xdr:col>
      <xdr:colOff>927100</xdr:colOff>
      <xdr:row>15</xdr:row>
      <xdr:rowOff>88900</xdr:rowOff>
    </xdr:to>
    <xdr:cxnSp macro="">
      <xdr:nvCxnSpPr>
        <xdr:cNvPr id="9" name="Elbow Connector 8">
          <a:extLst>
            <a:ext uri="{FF2B5EF4-FFF2-40B4-BE49-F238E27FC236}">
              <a16:creationId xmlns:a16="http://schemas.microsoft.com/office/drawing/2014/main" id="{D145BDCC-A169-FC48-BC9D-ECF6C9F7E663}"/>
            </a:ext>
          </a:extLst>
        </xdr:cNvPr>
        <xdr:cNvCxnSpPr/>
      </xdr:nvCxnSpPr>
      <xdr:spPr>
        <a:xfrm>
          <a:off x="6985000" y="787400"/>
          <a:ext cx="7950200" cy="2171700"/>
        </a:xfrm>
        <a:prstGeom prst="bentConnector3">
          <a:avLst>
            <a:gd name="adj1" fmla="val 9956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2133600</xdr:colOff>
      <xdr:row>4</xdr:row>
      <xdr:rowOff>25400</xdr:rowOff>
    </xdr:from>
    <xdr:to>
      <xdr:col>11</xdr:col>
      <xdr:colOff>711200</xdr:colOff>
      <xdr:row>15</xdr:row>
      <xdr:rowOff>88900</xdr:rowOff>
    </xdr:to>
    <xdr:cxnSp macro="">
      <xdr:nvCxnSpPr>
        <xdr:cNvPr id="13" name="Elbow Connector 12">
          <a:extLst>
            <a:ext uri="{FF2B5EF4-FFF2-40B4-BE49-F238E27FC236}">
              <a16:creationId xmlns:a16="http://schemas.microsoft.com/office/drawing/2014/main" id="{549C0194-1D55-E343-B809-180F176F1544}"/>
            </a:ext>
          </a:extLst>
        </xdr:cNvPr>
        <xdr:cNvCxnSpPr/>
      </xdr:nvCxnSpPr>
      <xdr:spPr>
        <a:xfrm>
          <a:off x="10452100" y="787400"/>
          <a:ext cx="8585200" cy="2171700"/>
        </a:xfrm>
        <a:prstGeom prst="bentConnector3">
          <a:avLst>
            <a:gd name="adj1" fmla="val 9956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1003300</xdr:colOff>
      <xdr:row>4</xdr:row>
      <xdr:rowOff>25400</xdr:rowOff>
    </xdr:from>
    <xdr:to>
      <xdr:col>10</xdr:col>
      <xdr:colOff>406400</xdr:colOff>
      <xdr:row>15</xdr:row>
      <xdr:rowOff>88900</xdr:rowOff>
    </xdr:to>
    <xdr:cxnSp macro="">
      <xdr:nvCxnSpPr>
        <xdr:cNvPr id="14" name="Elbow Connector 13">
          <a:extLst>
            <a:ext uri="{FF2B5EF4-FFF2-40B4-BE49-F238E27FC236}">
              <a16:creationId xmlns:a16="http://schemas.microsoft.com/office/drawing/2014/main" id="{EF2C258F-EB59-534A-89BD-A0B7B386DDA6}"/>
            </a:ext>
          </a:extLst>
        </xdr:cNvPr>
        <xdr:cNvCxnSpPr/>
      </xdr:nvCxnSpPr>
      <xdr:spPr>
        <a:xfrm>
          <a:off x="9321800" y="787400"/>
          <a:ext cx="7950200" cy="2171700"/>
        </a:xfrm>
        <a:prstGeom prst="bentConnector3">
          <a:avLst>
            <a:gd name="adj1" fmla="val 9956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4</xdr:row>
      <xdr:rowOff>25400</xdr:rowOff>
    </xdr:from>
    <xdr:to>
      <xdr:col>7</xdr:col>
      <xdr:colOff>393700</xdr:colOff>
      <xdr:row>15</xdr:row>
      <xdr:rowOff>114300</xdr:rowOff>
    </xdr:to>
    <xdr:cxnSp macro="">
      <xdr:nvCxnSpPr>
        <xdr:cNvPr id="17" name="Elbow Connector 16">
          <a:extLst>
            <a:ext uri="{FF2B5EF4-FFF2-40B4-BE49-F238E27FC236}">
              <a16:creationId xmlns:a16="http://schemas.microsoft.com/office/drawing/2014/main" id="{7EDBC72F-911C-E242-854D-9C3C36E7DA26}"/>
            </a:ext>
          </a:extLst>
        </xdr:cNvPr>
        <xdr:cNvCxnSpPr/>
      </xdr:nvCxnSpPr>
      <xdr:spPr>
        <a:xfrm>
          <a:off x="8775700" y="787400"/>
          <a:ext cx="4178300" cy="2197100"/>
        </a:xfrm>
        <a:prstGeom prst="bentConnector3">
          <a:avLst>
            <a:gd name="adj1" fmla="val 10015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381000</xdr:colOff>
      <xdr:row>4</xdr:row>
      <xdr:rowOff>25400</xdr:rowOff>
    </xdr:from>
    <xdr:to>
      <xdr:col>4</xdr:col>
      <xdr:colOff>1270000</xdr:colOff>
      <xdr:row>15</xdr:row>
      <xdr:rowOff>88900</xdr:rowOff>
    </xdr:to>
    <xdr:cxnSp macro="">
      <xdr:nvCxnSpPr>
        <xdr:cNvPr id="18" name="Elbow Connector 17">
          <a:extLst>
            <a:ext uri="{FF2B5EF4-FFF2-40B4-BE49-F238E27FC236}">
              <a16:creationId xmlns:a16="http://schemas.microsoft.com/office/drawing/2014/main" id="{E8F693B7-8DA8-8A4A-9E8B-11E37FA8AC59}"/>
            </a:ext>
          </a:extLst>
        </xdr:cNvPr>
        <xdr:cNvCxnSpPr/>
      </xdr:nvCxnSpPr>
      <xdr:spPr>
        <a:xfrm>
          <a:off x="7226300" y="787400"/>
          <a:ext cx="2362200" cy="2171700"/>
        </a:xfrm>
        <a:prstGeom prst="bentConnector3">
          <a:avLst>
            <a:gd name="adj1" fmla="val 9946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1094154</xdr:colOff>
      <xdr:row>3</xdr:row>
      <xdr:rowOff>166077</xdr:rowOff>
    </xdr:from>
    <xdr:to>
      <xdr:col>1</xdr:col>
      <xdr:colOff>4980354</xdr:colOff>
      <xdr:row>5</xdr:row>
      <xdr:rowOff>89877</xdr:rowOff>
    </xdr:to>
    <xdr:sp macro="" textlink="">
      <xdr:nvSpPr>
        <xdr:cNvPr id="3" name="Rounded Rectangle 2">
          <a:extLst>
            <a:ext uri="{FF2B5EF4-FFF2-40B4-BE49-F238E27FC236}">
              <a16:creationId xmlns:a16="http://schemas.microsoft.com/office/drawing/2014/main" id="{46F1E1C4-6E9C-C248-8DF8-C2B50BD32706}"/>
            </a:ext>
          </a:extLst>
        </xdr:cNvPr>
        <xdr:cNvSpPr/>
      </xdr:nvSpPr>
      <xdr:spPr>
        <a:xfrm>
          <a:off x="1924539" y="752231"/>
          <a:ext cx="3886200" cy="31456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SLICER BUTTON TO SELECT DISTRICT</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9AF441-1365-1046-BB83-45C4E13F3C96}" autoFormatId="16" applyNumberFormats="0" applyBorderFormats="0" applyFontFormats="0" applyPatternFormats="0" applyAlignmentFormats="0" applyWidthHeightFormats="0">
  <queryTableRefresh nextId="13">
    <queryTableFields count="12">
      <queryTableField id="1" name="section" tableColumnId="1"/>
      <queryTableField id="2" name="reporting_month" tableColumnId="2"/>
      <queryTableField id="3" name="month" tableColumnId="3"/>
      <queryTableField id="4" name="province" tableColumnId="4"/>
      <queryTableField id="5" name="region" tableColumnId="5"/>
      <queryTableField id="6" name="indicator" tableColumnId="6"/>
      <queryTableField id="7" name="total_children" tableColumnId="7"/>
      <queryTableField id="8" name="total_men" tableColumnId="8"/>
      <queryTableField id="9" name="total_women" tableColumnId="9"/>
      <queryTableField id="10" name="total_adults" tableColumnId="10"/>
      <queryTableField id="11" name="total_pwd" tableColumnId="11"/>
      <queryTableField id="12" name="total" tableColumnId="12"/>
    </queryTableFields>
  </queryTableRefresh>
</queryTable>
</file>

<file path=xl/tables/_rels/table1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5F51A9-1E99-DB44-834C-4606C60D89A5}" name="cp" displayName="cp" ref="A5:AK1000" totalsRowShown="0" headerRowDxfId="793" dataDxfId="792">
  <autoFilter ref="A5:AK1000" xr:uid="{00000000-0009-0000-0100-000007000000}"/>
  <tableColumns count="37">
    <tableColumn id="1" xr3:uid="{04FB31F7-E39D-A345-96F6-FBB590C32F00}" name="reporting_month" dataDxfId="791"/>
    <tableColumn id="2" xr3:uid="{9004436F-1F16-E341-8331-470C73D1A135}" name="province" dataDxfId="790"/>
    <tableColumn id="4" xr3:uid="{37055652-8925-8848-AF5C-3B29C7B35834}" name="district" dataDxfId="789"/>
    <tableColumn id="6" xr3:uid="{6401FA3E-F986-2046-A779-2A91BDC3D608}" name="posto" dataDxfId="788"/>
    <tableColumn id="8" xr3:uid="{A458E16C-14E0-5E44-90DC-1306833E3142}" name="location_site" dataDxfId="787"/>
    <tableColumn id="9" xr3:uid="{F2AB59E9-0046-9545-B6F0-DFFC08C6645F}" name="project_type" dataDxfId="786"/>
    <tableColumn id="10" xr3:uid="{3502205D-514B-414E-9198-0524D6481097}" name="risks_events" dataDxfId="785"/>
    <tableColumn id="11" xr3:uid="{A97C7DCB-677A-5B43-BD72-4DB19EF674F4}" name="indicator" dataDxfId="784"/>
    <tableColumn id="12" xr3:uid="{DB8BCD9A-61A1-8647-91E1-360ED81904BE}" name="type_ip" dataDxfId="783"/>
    <tableColumn id="13" xr3:uid="{6A099D83-8D91-3444-BEC8-7FB4869D22FD}" name="ip_name" dataDxfId="782"/>
    <tableColumn id="14" xr3:uid="{B7E9188C-8002-D84F-ADC3-291C54C7C640}" name="type_beneficiaries" dataDxfId="781"/>
    <tableColumn id="15" xr3:uid="{7859D534-E778-6843-A6DF-3500C0305FBB}" name="boys_0-5_reached" dataDxfId="780"/>
    <tableColumn id="16" xr3:uid="{F429976C-0B62-CF4F-94F5-0DFE563BDE89}" name="girls_0-5_reached" dataDxfId="779"/>
    <tableColumn id="17" xr3:uid="{A6ADD470-F74D-BD4A-9452-EE0540954316}" name="boys_6-12_reached" dataDxfId="778"/>
    <tableColumn id="18" xr3:uid="{F9C6621D-C919-3544-A319-988EDCF7BD78}" name="girls_6-12_reached" dataDxfId="777"/>
    <tableColumn id="19" xr3:uid="{36725238-CF2A-F64F-8485-C94EE7F17A30}" name="boys_13-18_reached" dataDxfId="776"/>
    <tableColumn id="20" xr3:uid="{3C811F16-9827-8F47-8BB5-85EE6AA1DF60}" name="girls_13-18_reached" dataDxfId="775"/>
    <tableColumn id="21" xr3:uid="{F6EC2C3E-919C-9D48-879F-3CF14CEC948B}" name="total_boys" dataDxfId="774"/>
    <tableColumn id="7" xr3:uid="{6E2D78E9-4982-DA40-9D2C-55CA4EAD5C82}" name="total_girls" dataDxfId="773"/>
    <tableColumn id="24" xr3:uid="{923963A0-ECE5-6B44-B0E7-7B9779AAD1AE}" name="total_children" dataDxfId="772"/>
    <tableColumn id="25" xr3:uid="{054EEC34-2B06-A34E-BC7E-A9423092F150}" name="total_pwd_men" dataDxfId="771"/>
    <tableColumn id="3" xr3:uid="{D75C48C0-31CF-B243-8975-04DF81CD0794}" name="total_pwd_women" dataDxfId="770"/>
    <tableColumn id="5" xr3:uid="{80941162-6632-9E4E-9FF3-826D4C0B3645}" name="total_pwd" dataDxfId="769"/>
    <tableColumn id="26" xr3:uid="{D6540508-294E-5546-88D9-FACEDDA97EA6}" name="total_men" dataDxfId="768"/>
    <tableColumn id="31" xr3:uid="{B43EB878-B385-6644-875E-DB7624C1BE9A}" name="total_women" dataDxfId="767"/>
    <tableColumn id="23" xr3:uid="{5BAFFA3C-726F-2842-97E0-4EF992E8A079}" name="total_adults" dataDxfId="766"/>
    <tableColumn id="22" xr3:uid="{FABC41F9-6179-544E-B0B8-C772B090968B}" name="total_beneficiaries_reached" dataDxfId="765"/>
    <tableColumn id="27" xr3:uid="{1A4F41B2-C154-B84B-A2FD-EC02FA85DF27}" name="remark_note" dataDxfId="764"/>
    <tableColumn id="35" xr3:uid="{756CE925-B31D-A348-B64A-1A29AC89E1D0}" name="calc_boys" dataDxfId="763">
      <calculatedColumnFormula>IF(ISBLANK(cp[[#This Row],[total_boys]]),SUM(cp[[#This Row],[boys_0-5_reached]],cp[[#This Row],[boys_6-12_reached]],cp[[#This Row],[boys_13-18_reached]]),cp[[#This Row],[total_boys]])</calculatedColumnFormula>
    </tableColumn>
    <tableColumn id="39" xr3:uid="{8F31C197-4459-0C44-A5E2-5163150015AA}" name="calc_girls" dataDxfId="762">
      <calculatedColumnFormula>IF(ISBLANK(cp[[#This Row],[total_girls]]),SUM(cp[[#This Row],[girls_0-5_reached]],cp[[#This Row],[girls_6-12_reached]],cp[[#This Row],[girls_13-18_reached]]),cp[[#This Row],[total_girls]])</calculatedColumnFormula>
    </tableColumn>
    <tableColumn id="38" xr3:uid="{6C413ED9-9E18-D14A-A96C-6085AF0E999C}" name="calc_children" dataDxfId="761">
      <calculatedColumnFormula>IF(ISBLANK(cp[[#This Row],[total_children]]),SUM(cp[[#This Row],[calc_boys]],cp[[#This Row],[calc_girls]]),cp[[#This Row],[total_children]])</calculatedColumnFormula>
    </tableColumn>
    <tableColumn id="34" xr3:uid="{4C0D6116-7C04-0E46-A395-B9A1EF1E00C4}" name="calc_pwd" dataDxfId="760">
      <calculatedColumnFormula>IF(ISBLANK(cp[[#This Row],[total_pwd]]),SUM(cp[[#This Row],[total_pwd_men]],cp[[#This Row],[total_pwd_women]]),cp[[#This Row],[total_pwd]])</calculatedColumnFormula>
    </tableColumn>
    <tableColumn id="33" xr3:uid="{03CF4450-4DBA-0144-B305-2FE8C3B16536}" name="calc_adults" dataDxfId="759">
      <calculatedColumnFormula>IF(ISBLANK(cp[[#This Row],[total_adults]]),SUM(cp[[#This Row],[total_men]],cp[[#This Row],[total_women]]),cp[[#This Row],[total_adults]])</calculatedColumnFormula>
    </tableColumn>
    <tableColumn id="36" xr3:uid="{EB7870FA-0095-B24A-AB6E-61675AB2C069}" name="calc_reached" dataDxfId="758">
      <calculatedColumnFormula>IF(ISBLANK(cp[[#This Row],[total_beneficiaries_reached]]),SUM(cp[[#This Row],[calc_children]],cp[[#This Row],[calc_adults]]),cp[[#This Row],[total_beneficiaries_reached]])</calculatedColumnFormula>
    </tableColumn>
    <tableColumn id="28" xr3:uid="{BD7F5EE4-9D8F-B745-BC90-63B1488F1185}" name="adm1_pcode" dataDxfId="757">
      <calculatedColumnFormula>IF(B6="","",OFFSET(table_admin1[[#Headers],[ADM1_PT]],MATCH(B6,admin1,0),1))</calculatedColumnFormula>
    </tableColumn>
    <tableColumn id="29" xr3:uid="{670CB049-C1AA-B246-B408-294EDB25734B}" name="adm2_pcode" dataDxfId="756">
      <calculatedColumnFormula>IF(C6="","",INDEX(admin2_pcode,MATCH(C6,OFFSET(admin2_start,MATCH(AI6,admin1_linked_pcode,0),0,COUNTIF(admin1_linked_pcode,AI6)),0)+MATCH(AI6,admin1_linked_pcode,0)-1))</calculatedColumnFormula>
    </tableColumn>
    <tableColumn id="30" xr3:uid="{7DB38D32-0896-0145-96E7-706FEFD5C473}" name="adm3_pcode" dataDxfId="755">
      <calculatedColumnFormula>IF(D6="","",INDEX(admin3_pcode,MATCH(D6,OFFSET(admin3_start,MATCH(AJ6,admin2_linked_pcode,0),0,COUNTIF(admin2_linked_pcode,AJ6)),0)+MATCH(AJ6,admin2_linked_pcode,0)-1))</calculatedColumnFormula>
    </tableColumn>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sbcc" displayName="sbcc" ref="A5:AK1000" totalsRowShown="0" headerRowDxfId="534" dataDxfId="533">
  <autoFilter ref="A5:AK1000" xr:uid="{00000000-0009-0000-0100-00000A000000}"/>
  <tableColumns count="37">
    <tableColumn id="1" xr3:uid="{00000000-0010-0000-0400-000001000000}" name="reporting_month" dataDxfId="532"/>
    <tableColumn id="2" xr3:uid="{00000000-0010-0000-0400-000002000000}" name="province" dataDxfId="531"/>
    <tableColumn id="4" xr3:uid="{00000000-0010-0000-0400-000004000000}" name="district" dataDxfId="530"/>
    <tableColumn id="6" xr3:uid="{00000000-0010-0000-0400-000006000000}" name="posto" dataDxfId="529"/>
    <tableColumn id="8" xr3:uid="{00000000-0010-0000-0400-000008000000}" name="location_site" dataDxfId="528"/>
    <tableColumn id="9" xr3:uid="{00000000-0010-0000-0400-000009000000}" name="project_type" dataDxfId="527"/>
    <tableColumn id="10" xr3:uid="{00000000-0010-0000-0400-00000A000000}" name="risks_events" dataDxfId="526"/>
    <tableColumn id="11" xr3:uid="{00000000-0010-0000-0400-00000B000000}" name="indicator" dataDxfId="525"/>
    <tableColumn id="12" xr3:uid="{00000000-0010-0000-0400-00000C000000}" name="type_ip" dataDxfId="524"/>
    <tableColumn id="13" xr3:uid="{00000000-0010-0000-0400-00000D000000}" name="ip_name" dataDxfId="523"/>
    <tableColumn id="14" xr3:uid="{00000000-0010-0000-0400-00000E000000}" name="type_beneficiaries" dataDxfId="522"/>
    <tableColumn id="15" xr3:uid="{00000000-0010-0000-0400-00000F000000}" name="boys_0-5_reached" dataDxfId="521"/>
    <tableColumn id="16" xr3:uid="{00000000-0010-0000-0400-000010000000}" name="girls_0-5_reached" dataDxfId="520"/>
    <tableColumn id="17" xr3:uid="{00000000-0010-0000-0400-000011000000}" name="boys_6-12_reached" dataDxfId="519"/>
    <tableColumn id="18" xr3:uid="{00000000-0010-0000-0400-000012000000}" name="girls_6-12_reached" dataDxfId="518"/>
    <tableColumn id="19" xr3:uid="{00000000-0010-0000-0400-000013000000}" name="boys_13-18_reached" dataDxfId="517"/>
    <tableColumn id="20" xr3:uid="{00000000-0010-0000-0400-000014000000}" name="girls_13-18_reached" dataDxfId="516"/>
    <tableColumn id="21" xr3:uid="{00000000-0010-0000-0400-000015000000}" name="total_boys" dataDxfId="515"/>
    <tableColumn id="22" xr3:uid="{00000000-0010-0000-0400-000016000000}" name="total_girls" dataDxfId="514"/>
    <tableColumn id="23" xr3:uid="{00000000-0010-0000-0400-000017000000}" name="total_children" dataDxfId="513"/>
    <tableColumn id="24" xr3:uid="{00000000-0010-0000-0400-000018000000}" name="total_pwd_men" dataDxfId="512"/>
    <tableColumn id="25" xr3:uid="{00000000-0010-0000-0400-000019000000}" name="total_pwd_women" dataDxfId="511"/>
    <tableColumn id="3" xr3:uid="{DFFF80FD-E229-594E-A63E-6F29ABD11AE7}" name="total_pwd" dataDxfId="510"/>
    <tableColumn id="26" xr3:uid="{00000000-0010-0000-0400-00001A000000}" name="total_men" dataDxfId="509"/>
    <tableColumn id="31" xr3:uid="{8F79C0E3-7E72-8048-A079-BDD88F217DB6}" name="total_women" dataDxfId="508"/>
    <tableColumn id="7" xr3:uid="{AB0930AC-81E9-1B44-8E1B-23E5CBE17CC0}" name="total_adults" dataDxfId="507"/>
    <tableColumn id="5" xr3:uid="{EF93C20F-31BB-844E-AB2C-6599CD7BC494}" name="total_beneficiaries_reached" dataDxfId="506"/>
    <tableColumn id="27" xr3:uid="{00000000-0010-0000-0400-00001B000000}" name="remark_note" dataDxfId="505"/>
    <tableColumn id="36" xr3:uid="{864E0CFE-641A-5446-831C-A727D4848F4A}" name="calc_boys" dataDxfId="504">
      <calculatedColumnFormula>IF(ISBLANK(sbcc[[#This Row],[total_boys]]),SUM(sbcc[[#This Row],[boys_0-5_reached]],sbcc[[#This Row],[boys_6-12_reached]],sbcc[[#This Row],[boys_13-18_reached]]),sbcc[[#This Row],[total_boys]])</calculatedColumnFormula>
    </tableColumn>
    <tableColumn id="35" xr3:uid="{0A6E0289-7453-6943-95FD-4D995A63A2DA}" name="calc_girls" dataDxfId="503">
      <calculatedColumnFormula>IF(ISBLANK(sbcc[[#This Row],[total_girls]]),SUM(sbcc[[#This Row],[girls_0-5_reached]],sbcc[[#This Row],[girls_6-12_reached]],sbcc[[#This Row],[girls_13-18_reached]]),sbcc[[#This Row],[total_girls]])</calculatedColumnFormula>
    </tableColumn>
    <tableColumn id="37" xr3:uid="{77696DF3-C57C-DC46-83AD-545D9FCDA2E1}" name="calc_children" dataDxfId="502">
      <calculatedColumnFormula>IF(ISBLANK(sbcc[[#This Row],[total_children]]),SUM(sbcc[[#This Row],[calc_boys]],sbcc[[#This Row],[calc_girls]]),sbcc[[#This Row],[total_children]])</calculatedColumnFormula>
    </tableColumn>
    <tableColumn id="34" xr3:uid="{8CC707B0-74A8-3D4E-94AB-705DD54967CC}" name="calc_pwd" dataDxfId="501">
      <calculatedColumnFormula>IF(ISBLANK(sbcc[[#This Row],[total_pwd]]),SUM(sbcc[[#This Row],[total_pwd_men]],sbcc[[#This Row],[total_pwd_women]]),sbcc[[#This Row],[total_pwd]])</calculatedColumnFormula>
    </tableColumn>
    <tableColumn id="33" xr3:uid="{FEB97E37-2CC8-2B48-8C0F-F9B82B4D3FC5}" name="calc_adults" dataDxfId="500">
      <calculatedColumnFormula>IF(ISBLANK(sbcc[[#This Row],[total_adults]]),SUM(sbcc[[#This Row],[total_men]],sbcc[[#This Row],[total_women]]),sbcc[[#This Row],[total_adults]])</calculatedColumnFormula>
    </tableColumn>
    <tableColumn id="32" xr3:uid="{8C272173-3D3F-2546-9C6A-CCC7774E4A16}" name="calc_reached" dataDxfId="499">
      <calculatedColumnFormula>IF(ISBLANK(sbcc[[#This Row],[total_beneficiaries_reached]]),SUM(sbcc[[#This Row],[calc_children]],sbcc[[#This Row],[calc_adults]]),sbcc[[#This Row],[total_beneficiaries_reached]])</calculatedColumnFormula>
    </tableColumn>
    <tableColumn id="28" xr3:uid="{0AF119F0-D7A2-B540-9380-E92B922D6DC7}" name="adm1_pcode" dataDxfId="498">
      <calculatedColumnFormula>IF(B6="","",OFFSET(table_admin1[[#Headers],[ADM1_PT]],MATCH(B6,admin1,0),1))</calculatedColumnFormula>
    </tableColumn>
    <tableColumn id="29" xr3:uid="{371AD945-726D-3342-ADD2-6D7B69567D98}" name="adm2_pcode" dataDxfId="497">
      <calculatedColumnFormula>IF(C6="","",INDEX(admin2_pcode,MATCH(C6,OFFSET(admin2_start,MATCH(AI6,admin1_linked_pcode,0),0,COUNTIF(admin1_linked_pcode,AI6)),0)+MATCH(AI6,admin1_linked_pcode,0)-1))</calculatedColumnFormula>
    </tableColumn>
    <tableColumn id="30" xr3:uid="{C15D89D4-5D60-3843-AE76-6533DBF8271C}" name="adm3_pcode" dataDxfId="496">
      <calculatedColumnFormula>IF(D6="","",INDEX(admin3_pcode,MATCH(D6,OFFSET(admin3_start,MATCH(AJ6,admin2_linked_pcode,0),0,COUNTIF(admin2_linked_pcode,AJ6)),0)+MATCH(AJ6,admin2_linked_pcode,0)-1))</calculatedColumnFormula>
    </tableColumn>
  </tableColumns>
  <tableStyleInfo name="TableStyleMedium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012B42-F04E-4E41-859A-98AC1F0CE09E}" name="Table1" displayName="Table1" ref="C2:C14" totalsRowShown="0" headerRowDxfId="495">
  <autoFilter ref="C2:C14" xr:uid="{9A012B42-F04E-4E41-859A-98AC1F0CE09E}"/>
  <tableColumns count="1">
    <tableColumn id="1" xr3:uid="{14E6E4D8-9B5E-1F42-9F6A-BBB99D1ECB67}" name="Slicer" dataDxfId="4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_admin1" displayName="table_admin1" ref="A1:B12" totalsRowShown="0">
  <tableColumns count="2">
    <tableColumn id="1" xr3:uid="{00000000-0010-0000-0700-000001000000}" name="ADM1_PT"/>
    <tableColumn id="2" xr3:uid="{00000000-0010-0000-0700-000002000000}" name="ADM1_PCODE"/>
  </tableColumns>
  <tableStyleInfo name="TableStyleLight9"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8000000}" name="table_admin2" displayName="table_admin2" ref="C1:F160" totalsRowShown="0">
  <tableColumns count="4">
    <tableColumn id="1" xr3:uid="{00000000-0010-0000-0800-000001000000}" name="ADM1_PT"/>
    <tableColumn id="2" xr3:uid="{00000000-0010-0000-0800-000002000000}" name="ADM1_PCODE"/>
    <tableColumn id="3" xr3:uid="{00000000-0010-0000-0800-000003000000}" name="ADM2_PT"/>
    <tableColumn id="4" xr3:uid="{00000000-0010-0000-0800-000004000000}" name="ADM2_PCODE"/>
  </tableColumns>
  <tableStyleInfo name="TableStyleLight9"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_admin3" displayName="table_admin3" ref="G1:L412" totalsRowShown="0">
  <tableColumns count="6">
    <tableColumn id="1" xr3:uid="{00000000-0010-0000-0900-000001000000}" name="ADM1_PT"/>
    <tableColumn id="2" xr3:uid="{00000000-0010-0000-0900-000002000000}" name="ADM1_PCODE"/>
    <tableColumn id="3" xr3:uid="{00000000-0010-0000-0900-000003000000}" name="ADM2_PT"/>
    <tableColumn id="4" xr3:uid="{00000000-0010-0000-0900-000004000000}" name="ADM2_PCODE"/>
    <tableColumn id="5" xr3:uid="{00000000-0010-0000-0900-000005000000}" name="ADM3_PT"/>
    <tableColumn id="6" xr3:uid="{00000000-0010-0000-0900-000006000000}" name="ADM3_PCODE"/>
  </tableColumns>
  <tableStyleInfo name="TableStyleLight9"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AB40AA9-7607-214E-AA28-75DC048AE9C3}" name="sbcc18" displayName="sbcc18" ref="A5:AK1000" totalsRowShown="0" headerRowDxfId="493" dataDxfId="492">
  <autoFilter ref="A5:AK1000" xr:uid="{CAB40AA9-7607-214E-AA28-75DC048AE9C3}"/>
  <tableColumns count="37">
    <tableColumn id="1" xr3:uid="{7657CC57-80C2-DD44-A143-FEFE7E41BFBC}" name="reporting_month" dataDxfId="491"/>
    <tableColumn id="2" xr3:uid="{0D3DE931-FB6C-0E4F-A0B6-FD53CB6A7499}" name="province" dataDxfId="490"/>
    <tableColumn id="4" xr3:uid="{0B321EA5-987D-F84D-AA93-073E62459FD5}" name="district" dataDxfId="489"/>
    <tableColumn id="6" xr3:uid="{CAE1EE50-4592-5F4A-8783-F0E8E8BE55BB}" name="posto" dataDxfId="488"/>
    <tableColumn id="8" xr3:uid="{2A7DAB00-DC58-0549-9DFE-E55AFC02DAA4}" name="location_site" dataDxfId="487"/>
    <tableColumn id="9" xr3:uid="{54E67C05-9366-AD4B-8DFF-A2A0F115F984}" name="project_type" dataDxfId="486"/>
    <tableColumn id="10" xr3:uid="{0CFB0799-CDCD-3440-921A-5F017CC8E88A}" name="risks_events" dataDxfId="485"/>
    <tableColumn id="11" xr3:uid="{71E9865C-318B-064C-BEFD-5A3323F189CB}" name="indicator" dataDxfId="484"/>
    <tableColumn id="12" xr3:uid="{A03A3586-15A0-2744-AB7C-6D057BAF5408}" name="type_ip" dataDxfId="483"/>
    <tableColumn id="13" xr3:uid="{749A4AFA-17D0-774C-A0E4-357F49296147}" name="ip_name" dataDxfId="482"/>
    <tableColumn id="14" xr3:uid="{E85B0088-72B3-F247-887E-220E5B5C25A1}" name="type_beneficiaries" dataDxfId="481"/>
    <tableColumn id="15" xr3:uid="{CEA3FECC-F133-884A-A37A-E9ABDC868D4F}" name="boys_0-5_reached" dataDxfId="480"/>
    <tableColumn id="16" xr3:uid="{96B8A444-1D47-D447-BBB3-7E668EC71FB8}" name="girls_0-5_reached" dataDxfId="479"/>
    <tableColumn id="17" xr3:uid="{83A324F6-8B61-5242-B9B1-48FBB0281BAE}" name="boys_6-12_reached" dataDxfId="478"/>
    <tableColumn id="18" xr3:uid="{B3C95597-38FA-6E46-BE01-AE3EB801B81A}" name="girls_6-12_reached" dataDxfId="477"/>
    <tableColumn id="19" xr3:uid="{7E95F877-E205-ED4C-A32C-F66BCE07CECB}" name="boys_13-18_reached" dataDxfId="476"/>
    <tableColumn id="20" xr3:uid="{28149154-3074-3646-954D-902F7A73D748}" name="girls_13-18_reached" dataDxfId="475"/>
    <tableColumn id="21" xr3:uid="{50E3DF6B-754F-AB42-B30F-3B533CC9ECAC}" name="total_boys" dataDxfId="474"/>
    <tableColumn id="22" xr3:uid="{1A15189A-7CFC-A54C-B7A2-295084E6068F}" name="total_girls" dataDxfId="473"/>
    <tableColumn id="23" xr3:uid="{A23AB0A0-2FCB-1240-A8B7-ADA8A6C8A02B}" name="total_children" dataDxfId="472"/>
    <tableColumn id="24" xr3:uid="{70A224DB-7F29-4A4B-BBFF-43AF3DE01706}" name="total_pwd_men" dataDxfId="471"/>
    <tableColumn id="25" xr3:uid="{F34F161F-D8B3-FB45-BC4C-FA4FCC83139B}" name="total_pwd_women" dataDxfId="470"/>
    <tableColumn id="3" xr3:uid="{40D0E39F-8279-7040-B1FF-3E91B706AE57}" name="total_pwd" dataDxfId="469"/>
    <tableColumn id="26" xr3:uid="{F78000A3-C2A3-0A4E-93AF-6348DE439172}" name="total_men" dataDxfId="468"/>
    <tableColumn id="31" xr3:uid="{A1A21CBD-07BE-924E-B10E-934FAA361925}" name="total_women" dataDxfId="467"/>
    <tableColumn id="7" xr3:uid="{A4306903-F18A-5345-8398-EB748AA81581}" name="total_adults" dataDxfId="466"/>
    <tableColumn id="5" xr3:uid="{905B22FA-8517-9546-9672-4496BA0BFF0A}" name="total_beneficiaries_reached" dataDxfId="465"/>
    <tableColumn id="27" xr3:uid="{473AC36B-09C5-C444-AADF-5653CC1ACA98}" name="remark_note" dataDxfId="464"/>
    <tableColumn id="37" xr3:uid="{82172060-E06F-D34F-BD47-F354DB323006}" name="calc_boys" dataDxfId="463">
      <calculatedColumnFormula>IF(ISBLANK(sbcc18[[#This Row],[total_boys]]),SUM(sbcc18[[#This Row],[boys_0-5_reached]],sbcc18[[#This Row],[boys_6-12_reached]],sbcc18[[#This Row],[boys_13-18_reached]]),sbcc18[[#This Row],[total_boys]])</calculatedColumnFormula>
    </tableColumn>
    <tableColumn id="36" xr3:uid="{3D1D2BA1-A776-4942-AAAB-E9302DD6579B}" name="calc_girls" dataDxfId="462">
      <calculatedColumnFormula>IF(ISBLANK(sbcc18[[#This Row],[total_girls]]),SUM(sbcc18[[#This Row],[girls_0-5_reached]],sbcc18[[#This Row],[girls_6-12_reached]],sbcc18[[#This Row],[girls_13-18_reached]]),sbcc18[[#This Row],[total_girls]])</calculatedColumnFormula>
    </tableColumn>
    <tableColumn id="35" xr3:uid="{63A0651B-19A4-2844-8818-D15F084F78EF}" name="calc_children" dataDxfId="461">
      <calculatedColumnFormula>IF(ISBLANK(sbcc18[[#This Row],[total_children]]),SUM(sbcc18[[#This Row],[calc_boys]],sbcc18[[#This Row],[calc_girls]]),sbcc18[[#This Row],[total_children]])</calculatedColumnFormula>
    </tableColumn>
    <tableColumn id="34" xr3:uid="{A07B1AA7-1B4A-554F-8C90-9B5C87D7528E}" name="calc_pwd" dataDxfId="460">
      <calculatedColumnFormula>IF(ISBLANK(sbcc18[[#This Row],[total_pwd]]),SUM(sbcc18[[#This Row],[total_pwd_men]],sbcc18[[#This Row],[total_pwd_women]]),sbcc18[[#This Row],[total_pwd]])</calculatedColumnFormula>
    </tableColumn>
    <tableColumn id="33" xr3:uid="{FF9AA244-6E56-8840-9FD8-1C835821E74A}" name="calc_adults" dataDxfId="459">
      <calculatedColumnFormula>IF(ISBLANK(sbcc18[[#This Row],[total_adults]]),SUM(sbcc18[[#This Row],[total_men]],sbcc18[[#This Row],[total_women]]),sbcc18[[#This Row],[total_adults]])</calculatedColumnFormula>
    </tableColumn>
    <tableColumn id="32" xr3:uid="{95561240-4697-F141-B986-2404E1A8844A}" name="calc_reached" dataDxfId="458">
      <calculatedColumnFormula>IF(ISBLANK(sbcc18[[#This Row],[total_beneficiaries_reached]]),SUM(sbcc18[[#This Row],[calc_children]],sbcc18[[#This Row],[calc_adults]]),sbcc18[[#This Row],[total_beneficiaries_reached]])</calculatedColumnFormula>
    </tableColumn>
    <tableColumn id="28" xr3:uid="{C910F016-B1C6-E644-B37A-B04521C85480}" name="adm1_pcode" dataDxfId="457">
      <calculatedColumnFormula>IF(B6="","",OFFSET(table_admin1[[#Headers],[ADM1_PT]],MATCH(B6,admin1,0),1))</calculatedColumnFormula>
    </tableColumn>
    <tableColumn id="29" xr3:uid="{E155A1F0-554B-E741-963E-3C9C38009D4D}" name="adm2_pcode" dataDxfId="456">
      <calculatedColumnFormula>IF(C6="","",INDEX(admin2_pcode,MATCH(C6,OFFSET(admin2_start,MATCH(AI6,admin1_linked_pcode,0),0,COUNTIF(admin1_linked_pcode,AI6)),0)+MATCH(AI6,admin1_linked_pcode,0)-1))</calculatedColumnFormula>
    </tableColumn>
    <tableColumn id="30" xr3:uid="{935E68B5-5D09-134D-8A7F-79EB62C049E5}" name="adm3_pcode" dataDxfId="455">
      <calculatedColumnFormula>IF(D6="","",INDEX(admin3_pcode,MATCH(D6,OFFSET(admin3_start,MATCH(AJ6,admin2_linked_pcode,0),0,COUNTIF(admin2_linked_pcode,AJ6)),0)+MATCH(AJ6,admin2_linked_pcode,0)-1))</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D13893B-8461-EA49-85BA-D1C60BDEBD39}" name="Table112" displayName="Table112" ref="A2:P10" totalsRowCount="1" headerRowDxfId="454" headerRowBorderDxfId="453" tableBorderDxfId="452" totalsRowBorderDxfId="451">
  <autoFilter ref="A2:P9" xr:uid="{6D13893B-8461-EA49-85BA-D1C60BDEBD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D68B318-B155-8D4C-8864-4EADEA588F43}" name="Sector" totalsRowLabel="Total" dataDxfId="446" totalsRowDxfId="445"/>
    <tableColumn id="2" xr3:uid="{A4635F7B-BA78-3242-9616-9D131C1C8B64}" name="Target core (pop.)" dataDxfId="444" totalsRowDxfId="443"/>
    <tableColumn id="17" xr3:uid="{A7936D89-0710-084C-BE56-72F3813845F7}" name="Funding requirements ($)" totalsRowFunction="sum" dataDxfId="442" totalsRowDxfId="441"/>
    <tableColumn id="15" xr3:uid="{3BC110E1-21B0-394C-8577-DCE1A437FACC}" name="Carry-over ($)" totalsRowFunction="sum" dataDxfId="440" totalsRowDxfId="439"/>
    <tableColumn id="3" xr3:uid="{C8FD2001-040A-F442-92DD-5579671464B6}" name="Jan" totalsRowFunction="sum" dataDxfId="438" totalsRowDxfId="437">
      <calculatedColumnFormula>Table112[[#This Row],[Carry-over ($)]]</calculatedColumnFormula>
    </tableColumn>
    <tableColumn id="4" xr3:uid="{1BEE4F38-157C-7043-BD11-3860FDC4EC17}" name="Feb" totalsRowFunction="sum" dataDxfId="436" totalsRowDxfId="435"/>
    <tableColumn id="5" xr3:uid="{4E4AD992-3FE0-8143-BE48-D072EFE01C7E}" name="Mar" totalsRowFunction="sum" dataDxfId="434" totalsRowDxfId="433"/>
    <tableColumn id="6" xr3:uid="{BE2A57EC-820C-ED45-B7E9-A20AE50AAFEB}" name="Apr" totalsRowFunction="sum" dataDxfId="432" totalsRowDxfId="431"/>
    <tableColumn id="7" xr3:uid="{1173F39D-4707-834F-B218-33D4A67ED411}" name="May" totalsRowFunction="sum" dataDxfId="430" totalsRowDxfId="429"/>
    <tableColumn id="8" xr3:uid="{867694F9-0504-7846-BB47-7701487C4259}" name="Jun" totalsRowFunction="sum" dataDxfId="428" totalsRowDxfId="427"/>
    <tableColumn id="9" xr3:uid="{54441C98-64D7-D64F-9169-DAF8C3722450}" name="Jul" totalsRowFunction="sum" dataDxfId="426" totalsRowDxfId="425"/>
    <tableColumn id="10" xr3:uid="{02E9680A-5E38-8148-BC62-7791FDAFD9EB}" name="Aug" totalsRowFunction="sum" dataDxfId="424" totalsRowDxfId="423"/>
    <tableColumn id="11" xr3:uid="{3E286C28-7C21-DB42-9265-48CCA3C3EC01}" name="Sep" totalsRowFunction="sum" dataDxfId="422" totalsRowDxfId="421"/>
    <tableColumn id="12" xr3:uid="{D6865A6B-F0AA-0049-95CE-9966AE5CBF52}" name="Oct" totalsRowFunction="sum" dataDxfId="420" totalsRowDxfId="419"/>
    <tableColumn id="13" xr3:uid="{C6CAC093-D64A-6140-8498-B3A6C45C628D}" name="Nov" totalsRowFunction="sum" dataDxfId="418" totalsRowDxfId="417"/>
    <tableColumn id="14" xr3:uid="{7250B295-45A3-F044-B138-365102B28556}" name="Dec" totalsRowFunction="count" dataDxfId="416" totalsRowDxfId="41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529A1D7-3CAC-E348-9F29-82B73872BEB5}" name="Append" displayName="Append" ref="A1:L74" tableType="queryTable" totalsRowShown="0">
  <autoFilter ref="A1:L74" xr:uid="{6529A1D7-3CAC-E348-9F29-82B73872BEB5}"/>
  <tableColumns count="12">
    <tableColumn id="1" xr3:uid="{0BAA22B6-822F-CA45-80B5-98A87F07527B}" uniqueName="1" name="section" queryTableFieldId="1"/>
    <tableColumn id="2" xr3:uid="{E3D2F277-AF5C-2045-AADF-C5901C7EF182}" uniqueName="2" name="reporting_month" queryTableFieldId="2" dataDxfId="450"/>
    <tableColumn id="3" xr3:uid="{8ED200C2-2FD3-FA43-9EB5-28EF65503A41}" uniqueName="3" name="month" queryTableFieldId="3" dataDxfId="449"/>
    <tableColumn id="4" xr3:uid="{D9DFF329-77F7-5349-A1CA-6982F43E7B71}" uniqueName="4" name="province" queryTableFieldId="4" dataDxfId="448"/>
    <tableColumn id="5" xr3:uid="{4CCAC1EA-DB06-BD47-8921-B26BBBA1305A}" uniqueName="5" name="region" queryTableFieldId="5"/>
    <tableColumn id="6" xr3:uid="{2C8E5C64-3C2A-014F-A1FE-7891971A00D4}" uniqueName="6" name="indicator" queryTableFieldId="6" dataDxfId="447"/>
    <tableColumn id="7" xr3:uid="{97A1AC4A-C16E-FB46-8213-0814CA205625}" uniqueName="7" name="total_children" queryTableFieldId="7"/>
    <tableColumn id="8" xr3:uid="{71892A4E-A6F0-3349-9E2E-6D5DF0B21EA0}" uniqueName="8" name="total_men" queryTableFieldId="8"/>
    <tableColumn id="9" xr3:uid="{BAE713B7-749C-2D48-8AEC-FEC2E1AD0702}" uniqueName="9" name="total_women" queryTableFieldId="9"/>
    <tableColumn id="10" xr3:uid="{C410177D-12D7-2B43-9753-582ED7626C69}" uniqueName="10" name="total_adults" queryTableFieldId="10"/>
    <tableColumn id="11" xr3:uid="{428002D7-61A0-E64C-B44B-BCE72066B8FC}" uniqueName="11" name="total_pwd" queryTableFieldId="11"/>
    <tableColumn id="12" xr3:uid="{49623D10-80FE-A249-87EF-F4FE243BB3A8}" uniqueName="12" name="total"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A956C-B583-3E4B-BDEE-F8A085C439AF}" name="cp_cluster" displayName="cp_cluster" ref="A5:N1000" totalsRowShown="0" headerRowDxfId="754" dataDxfId="753">
  <autoFilter ref="A5:N1000" xr:uid="{00000000-0009-0000-0100-000007000000}"/>
  <tableColumns count="14">
    <tableColumn id="1" xr3:uid="{BED4A2E0-EA86-F048-94BC-AF62ABE35413}" name="reporting_month" dataDxfId="752"/>
    <tableColumn id="2" xr3:uid="{5454FB5D-99FD-7C45-8ACE-B093F158AE7C}" name="province" dataDxfId="751"/>
    <tableColumn id="4" xr3:uid="{23165D1F-793C-944C-9D60-982735F8FD7B}" name="district" dataDxfId="750"/>
    <tableColumn id="11" xr3:uid="{8741D688-C15D-5846-BECE-E223CD1243E8}" name="indicator" dataDxfId="749"/>
    <tableColumn id="21" xr3:uid="{0AE8F6FD-F829-EC40-A4FA-2B2446688FFD}" name="total_boys" dataDxfId="748"/>
    <tableColumn id="7" xr3:uid="{E498DEFC-0602-2447-8A78-2AAFF338EDA8}" name="total_girls" dataDxfId="747"/>
    <tableColumn id="24" xr3:uid="{A0A972C8-1FE3-8247-9704-414601F2D1DB}" name="total_pwd_men" dataDxfId="746"/>
    <tableColumn id="25" xr3:uid="{C8BA86EF-A5BF-3A4B-982F-5E35F5398F75}" name="total_pwd_women" dataDxfId="745"/>
    <tableColumn id="3" xr3:uid="{88FF26FB-6F6A-304D-A9C5-96E01793570C}" name="total_men" dataDxfId="744"/>
    <tableColumn id="5" xr3:uid="{36FA1796-04DF-6F42-8553-C7D34DEC4722}" name="total_women" dataDxfId="743"/>
    <tableColumn id="26" xr3:uid="{763D5AC2-3C7A-4345-B440-A28CF40B1A18}" name="total_beneficiaries_reached" dataDxfId="742"/>
    <tableColumn id="28" xr3:uid="{8714CB5B-1129-8A4B-812A-D72CA3DB79AD}" name="adm1_pcode" dataDxfId="741">
      <calculatedColumnFormula>IF(B6="","",OFFSET(table_admin1[[#Headers],[ADM1_PT]],MATCH(B6,admin1,0),1))</calculatedColumnFormula>
    </tableColumn>
    <tableColumn id="29" xr3:uid="{EB8A23DC-508B-504E-BB91-1A8AF3C2AC43}" name="adm2_pcode" dataDxfId="740">
      <calculatedColumnFormula>IF(C6="","",INDEX(admin2_pcode,MATCH(C6,OFFSET(admin2_start,MATCH(L6,admin1_linked_pcode,0),0,COUNTIF(admin1_linked_pcode,L6)),0)+MATCH(L6,admin1_linked_pcode,0)-1))</calculatedColumnFormula>
    </tableColumn>
    <tableColumn id="30" xr3:uid="{0AAE6FBE-9F3E-6544-A1A9-94D6996B0E90}" name="adm3_pcode" dataDxfId="739">
      <calculatedColumnFormula>IF(#REF!="","",INDEX(admin3_pcode,MATCH(#REF!,OFFSET(admin3_start,MATCH(M6,admin2_linked_pcode,0),0,COUNTIF(admin2_linked_pcode,M6)),0)+MATCH(M6,admin2_linked_pcode,0)-1))</calculatedColumnFormula>
    </tableColumn>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education" displayName="education" ref="A5:AK1000" totalsRowShown="0" headerRowDxfId="738" dataDxfId="737">
  <autoFilter ref="A5:AK1000" xr:uid="{00000000-0009-0000-0100-000007000000}"/>
  <sortState xmlns:xlrd2="http://schemas.microsoft.com/office/spreadsheetml/2017/richdata2" ref="A7:AK1000">
    <sortCondition ref="A5:A1000"/>
  </sortState>
  <tableColumns count="37">
    <tableColumn id="1" xr3:uid="{00000000-0010-0000-0100-000001000000}" name="reporting_month" dataDxfId="736"/>
    <tableColumn id="2" xr3:uid="{00000000-0010-0000-0100-000002000000}" name="province" dataDxfId="735"/>
    <tableColumn id="4" xr3:uid="{00000000-0010-0000-0100-000004000000}" name="district" dataDxfId="734"/>
    <tableColumn id="6" xr3:uid="{00000000-0010-0000-0100-000006000000}" name="posto" dataDxfId="733"/>
    <tableColumn id="8" xr3:uid="{00000000-0010-0000-0100-000008000000}" name="location_site" dataDxfId="732"/>
    <tableColumn id="9" xr3:uid="{00000000-0010-0000-0100-000009000000}" name="project_type" dataDxfId="731"/>
    <tableColumn id="10" xr3:uid="{00000000-0010-0000-0100-00000A000000}" name="risks_events" dataDxfId="730"/>
    <tableColumn id="11" xr3:uid="{00000000-0010-0000-0100-00000B000000}" name="indicator" dataDxfId="729"/>
    <tableColumn id="12" xr3:uid="{00000000-0010-0000-0100-00000C000000}" name="type_ip" dataDxfId="728"/>
    <tableColumn id="13" xr3:uid="{00000000-0010-0000-0100-00000D000000}" name="ip_name" dataDxfId="727"/>
    <tableColumn id="14" xr3:uid="{00000000-0010-0000-0100-00000E000000}" name="type_beneficiaries" dataDxfId="726"/>
    <tableColumn id="15" xr3:uid="{00000000-0010-0000-0100-00000F000000}" name="boys_0-5_reached" dataDxfId="725"/>
    <tableColumn id="16" xr3:uid="{00000000-0010-0000-0100-000010000000}" name="girls_0-5_reached" dataDxfId="724"/>
    <tableColumn id="17" xr3:uid="{00000000-0010-0000-0100-000011000000}" name="boys_6-12_reached" dataDxfId="723"/>
    <tableColumn id="18" xr3:uid="{00000000-0010-0000-0100-000012000000}" name="girls_6-12_reached" dataDxfId="722"/>
    <tableColumn id="19" xr3:uid="{00000000-0010-0000-0100-000013000000}" name="boys_13-18_reached" dataDxfId="721"/>
    <tableColumn id="20" xr3:uid="{00000000-0010-0000-0100-000014000000}" name="girls_13-18_reached" dataDxfId="720"/>
    <tableColumn id="23" xr3:uid="{869C5340-60BB-6844-8AEE-C81A20DC92E6}" name="total_boys" dataDxfId="719"/>
    <tableColumn id="22" xr3:uid="{D6EFC1B0-AA49-A945-981C-23D80D71A52D}" name="total_girls" dataDxfId="718"/>
    <tableColumn id="21" xr3:uid="{55E9EF2B-5E7D-394A-B0D1-38DAE3C6809E}" name="total_children" dataDxfId="717"/>
    <tableColumn id="7" xr3:uid="{B18193E3-0144-3042-8A64-9F50BB50344A}" name="total_pwd_men" dataDxfId="716"/>
    <tableColumn id="5" xr3:uid="{B950C0CE-DC48-8145-AE7F-AF0F455DCF1D}" name="total_pwd_women" dataDxfId="715"/>
    <tableColumn id="3" xr3:uid="{026FFE35-CB55-0147-85F5-3A858D55B282}" name="total_pwd" dataDxfId="714"/>
    <tableColumn id="26" xr3:uid="{00000000-0010-0000-0100-00001A000000}" name="total_men" dataDxfId="713"/>
    <tableColumn id="31" xr3:uid="{D8CA7FC1-2571-B14A-B15E-E4B72B0419D5}" name="total_women" dataDxfId="712"/>
    <tableColumn id="25" xr3:uid="{F3E32761-80BA-3F46-B88A-4B0BB11C1E41}" name="total_adults" dataDxfId="711"/>
    <tableColumn id="24" xr3:uid="{CD620979-669E-A04D-A42B-3235C3408EB7}" name="total_beneficiaries_reached" dataDxfId="710"/>
    <tableColumn id="27" xr3:uid="{00000000-0010-0000-0100-00001B000000}" name="remark_note" dataDxfId="709"/>
    <tableColumn id="37" xr3:uid="{21DF9D74-1662-D549-935F-56CA74246DD5}" name="calc_boys" dataDxfId="708">
      <calculatedColumnFormula>IF(ISBLANK(education[[#This Row],[total_boys]]),SUM(education[[#This Row],[boys_0-5_reached]],education[[#This Row],[boys_6-12_reached]],education[[#This Row],[boys_13-18_reached]]),education[[#This Row],[total_boys]])</calculatedColumnFormula>
    </tableColumn>
    <tableColumn id="36" xr3:uid="{3D2743D9-41AF-604C-8F18-51A1CEC2BBC3}" name="calc_girls" dataDxfId="707">
      <calculatedColumnFormula>IF(ISBLANK(education[[#This Row],[total_girls]]),SUM(education[[#This Row],[girls_0-5_reached]],education[[#This Row],[girls_6-12_reached]],education[[#This Row],[girls_13-18_reached]]),education[[#This Row],[total_girls]])</calculatedColumnFormula>
    </tableColumn>
    <tableColumn id="35" xr3:uid="{CBCF18F7-63A1-734F-84DD-CB0781E5277D}" name="calc_children" dataDxfId="706">
      <calculatedColumnFormula>IF(ISBLANK(education[[#This Row],[total_children]]),SUM(education[[#This Row],[calc_boys]],education[[#This Row],[calc_girls]]),education[[#This Row],[total_children]])</calculatedColumnFormula>
    </tableColumn>
    <tableColumn id="34" xr3:uid="{189FE475-99BE-6248-92DE-E143B73F6FC0}" name="calc_pwd" dataDxfId="705">
      <calculatedColumnFormula>IF(ISBLANK(education[[#This Row],[total_pwd]]),SUM(education[[#This Row],[total_pwd_men]],education[[#This Row],[total_pwd_women]]),education[[#This Row],[total_pwd]])</calculatedColumnFormula>
    </tableColumn>
    <tableColumn id="33" xr3:uid="{51ED3F18-9C54-5045-A9C1-A24938A4D2EF}" name="calc_adults" dataDxfId="704">
      <calculatedColumnFormula>IF(ISBLANK(education[[#This Row],[total_adults]]),SUM(education[[#This Row],[total_men]],education[[#This Row],[total_women]]),education[[#This Row],[total_adults]])</calculatedColumnFormula>
    </tableColumn>
    <tableColumn id="32" xr3:uid="{E233B6A8-AFBE-914B-A76A-0CE09BA8BBC2}" name="calc_reached" dataDxfId="703">
      <calculatedColumnFormula>IF(ISBLANK(education[[#This Row],[total_beneficiaries_reached]]),SUM(education[[#This Row],[calc_children]],education[[#This Row],[calc_adults]]),education[[#This Row],[total_beneficiaries_reached]])</calculatedColumnFormula>
    </tableColumn>
    <tableColumn id="28" xr3:uid="{3124391E-5B71-E448-938D-94C05E45D723}" name="adm1_pcode" dataDxfId="702">
      <calculatedColumnFormula>IF(B6="","",OFFSET(table_admin1[[#Headers],[ADM1_PT]],MATCH(B6,admin1,0),1))</calculatedColumnFormula>
    </tableColumn>
    <tableColumn id="29" xr3:uid="{46C06863-8DD6-8A41-986A-63FAD0796689}" name="adm2_pcode" dataDxfId="701">
      <calculatedColumnFormula>IF(C6="","",INDEX(admin2_pcode,MATCH(C6,OFFSET(admin2_start,MATCH(AI6,admin1_linked_pcode,0),0,COUNTIF(admin1_linked_pcode,AI6)),0)+MATCH(AI6,admin1_linked_pcode,0)-1))</calculatedColumnFormula>
    </tableColumn>
    <tableColumn id="30" xr3:uid="{2E3B1BE3-26A5-C34D-923B-59A82C10A7DA}" name="adm3_pcode" dataDxfId="700">
      <calculatedColumnFormula>IF(D6="","",INDEX(admin3_pcode,MATCH(D6,OFFSET(admin3_start,MATCH(AJ6,admin2_linked_pcode,0),0,COUNTIF(admin2_linked_pcode,AJ6)),0)+MATCH(AJ6,admin2_linked_pcode,0)-1))</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B6BE4D-21BE-5C47-8CDC-B61A63BFF257}" name="education_cluster" displayName="education_cluster" ref="A5:N1000" totalsRowShown="0" headerRowDxfId="699" dataDxfId="698">
  <autoFilter ref="A5:N1000" xr:uid="{00000000-0009-0000-0100-000007000000}"/>
  <tableColumns count="14">
    <tableColumn id="1" xr3:uid="{26079CCC-B9B2-D74B-8C87-A7F19289FA36}" name="reporting_month" dataDxfId="697"/>
    <tableColumn id="2" xr3:uid="{D1A8422D-136A-8F4D-92E7-7FBA6FE20D4C}" name="province" dataDxfId="696"/>
    <tableColumn id="4" xr3:uid="{EB53E63C-D8DA-3646-921F-9463B14B7666}" name="district" dataDxfId="695"/>
    <tableColumn id="11" xr3:uid="{34BD26F1-22A0-944A-98F6-B1539B956643}" name="indicator" dataDxfId="694"/>
    <tableColumn id="23" xr3:uid="{BF5DC582-9481-BC46-9BCC-7C94EDDF7AE3}" name="total_boys" dataDxfId="693"/>
    <tableColumn id="22" xr3:uid="{4EE965F9-6197-2A4D-B517-45F16CB93CA2}" name="total_girls" dataDxfId="692"/>
    <tableColumn id="21" xr3:uid="{B2712811-CD52-2F41-A7C7-0B5A281AE3FE}" name="total_pwd_men" dataDxfId="691"/>
    <tableColumn id="7" xr3:uid="{683076CB-DDAC-FF40-915C-FB3E0AC99FCB}" name="total_pwd_women" dataDxfId="690"/>
    <tableColumn id="5" xr3:uid="{200BD184-0F49-4F4D-A992-50E9E6108667}" name="total_men" dataDxfId="689"/>
    <tableColumn id="3" xr3:uid="{66F0B3F5-8F1F-9248-945C-56690F41A4D1}" name="total_women" dataDxfId="688"/>
    <tableColumn id="26" xr3:uid="{3EF1A89C-5003-8B4A-B934-D81EDE5E15EA}" name="total_beneficiaries_reached" dataDxfId="687"/>
    <tableColumn id="28" xr3:uid="{E9FACE3A-38DE-8E41-A63E-82AE1ACEE4F0}" name="adm1_pcode" dataDxfId="686">
      <calculatedColumnFormula>IF(B6="","",OFFSET(table_admin1[[#Headers],[ADM1_PT]],MATCH(B6,admin1,0),1))</calculatedColumnFormula>
    </tableColumn>
    <tableColumn id="29" xr3:uid="{CAE45F95-FDAE-8746-BB00-A53746CB8BD8}" name="adm2_pcode" dataDxfId="685">
      <calculatedColumnFormula>IF(C6="","",INDEX(admin2_pcode,MATCH(C6,OFFSET(admin2_start,MATCH(L6,admin1_linked_pcode,0),0,COUNTIF(admin1_linked_pcode,L6)),0)+MATCH(L6,admin1_linked_pcode,0)-1))</calculatedColumnFormula>
    </tableColumn>
    <tableColumn id="30" xr3:uid="{C3D94E6F-49EB-B74A-9E8A-C8A38D965BFA}" name="adm3_pcode" dataDxfId="684">
      <calculatedColumnFormula>IF(#REF!="","",INDEX(admin3_pcode,MATCH(#REF!,OFFSET(admin3_start,MATCH(M6,admin2_linked_pcode,0),0,COUNTIF(admin2_linked_pcode,M6)),0)+MATCH(M6,admin2_linked_pcode,0)-1))</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nutrition" displayName="nutrition" ref="A5:AK1000" totalsRowShown="0" headerRowDxfId="683" dataDxfId="682">
  <autoFilter ref="A5:AK1000" xr:uid="{00000000-0009-0000-0100-000009000000}"/>
  <tableColumns count="37">
    <tableColumn id="1" xr3:uid="{00000000-0010-0000-0300-000001000000}" name="reporting_month" dataDxfId="681"/>
    <tableColumn id="2" xr3:uid="{00000000-0010-0000-0300-000002000000}" name="province" dataDxfId="680"/>
    <tableColumn id="4" xr3:uid="{00000000-0010-0000-0300-000004000000}" name="district" dataDxfId="679"/>
    <tableColumn id="6" xr3:uid="{00000000-0010-0000-0300-000006000000}" name="posto" dataDxfId="678"/>
    <tableColumn id="8" xr3:uid="{00000000-0010-0000-0300-000008000000}" name="location_site" dataDxfId="677"/>
    <tableColumn id="9" xr3:uid="{00000000-0010-0000-0300-000009000000}" name="project_type" dataDxfId="676"/>
    <tableColumn id="10" xr3:uid="{00000000-0010-0000-0300-00000A000000}" name="risks_events" dataDxfId="675"/>
    <tableColumn id="11" xr3:uid="{00000000-0010-0000-0300-00000B000000}" name="indicator" dataDxfId="674"/>
    <tableColumn id="12" xr3:uid="{00000000-0010-0000-0300-00000C000000}" name="type_ip" dataDxfId="673"/>
    <tableColumn id="13" xr3:uid="{00000000-0010-0000-0300-00000D000000}" name="ip_name" dataDxfId="672"/>
    <tableColumn id="14" xr3:uid="{00000000-0010-0000-0300-00000E000000}" name="type_beneficiaries" dataDxfId="671"/>
    <tableColumn id="15" xr3:uid="{00000000-0010-0000-0300-00000F000000}" name="boys_0-5_reached" dataDxfId="670"/>
    <tableColumn id="16" xr3:uid="{00000000-0010-0000-0300-000010000000}" name="girls_0-5_reached" dataDxfId="669"/>
    <tableColumn id="17" xr3:uid="{00000000-0010-0000-0300-000011000000}" name="boys_6-12_reached" dataDxfId="668"/>
    <tableColumn id="18" xr3:uid="{00000000-0010-0000-0300-000012000000}" name="girls_6-12_reached" dataDxfId="667"/>
    <tableColumn id="19" xr3:uid="{00000000-0010-0000-0300-000013000000}" name="boys_13-18_reached" dataDxfId="666"/>
    <tableColumn id="20" xr3:uid="{00000000-0010-0000-0300-000014000000}" name="girls_13-18_reached" dataDxfId="665"/>
    <tableColumn id="21" xr3:uid="{00000000-0010-0000-0300-000015000000}" name="total_boys" dataDxfId="664"/>
    <tableColumn id="22" xr3:uid="{00000000-0010-0000-0300-000016000000}" name="total_girls" dataDxfId="663"/>
    <tableColumn id="23" xr3:uid="{00000000-0010-0000-0300-000017000000}" name="total_children" dataDxfId="662"/>
    <tableColumn id="24" xr3:uid="{00000000-0010-0000-0300-000018000000}" name="total_pwd_men" dataDxfId="661"/>
    <tableColumn id="25" xr3:uid="{00000000-0010-0000-0300-000019000000}" name="total_pwd_women" dataDxfId="660"/>
    <tableColumn id="3" xr3:uid="{58F753E2-B9EE-3348-BEA6-9FAD50D08197}" name="total_pwd" dataDxfId="659"/>
    <tableColumn id="26" xr3:uid="{00000000-0010-0000-0300-00001A000000}" name="total_men" dataDxfId="658"/>
    <tableColumn id="31" xr3:uid="{6658384E-4412-7B47-B3AB-00489917E314}" name="total_women" dataDxfId="657"/>
    <tableColumn id="7" xr3:uid="{E4D1536C-FC72-DA4B-8171-F3D93C99109B}" name="total_adults" dataDxfId="656"/>
    <tableColumn id="5" xr3:uid="{00AAAC63-7EA2-2641-A06A-0A62A7700F85}" name="total_beneficiaries_reached" dataDxfId="655"/>
    <tableColumn id="27" xr3:uid="{00000000-0010-0000-0300-00001B000000}" name="remark_note" dataDxfId="654"/>
    <tableColumn id="37" xr3:uid="{ABE19790-1F29-D44C-ADF4-67AD344749C2}" name="calc_boys" dataDxfId="653">
      <calculatedColumnFormula>IF(ISBLANK(nutrition[[#This Row],[total_boys]]),SUM(nutrition[[#This Row],[boys_0-5_reached]],nutrition[[#This Row],[boys_6-12_reached]],nutrition[[#This Row],[boys_13-18_reached]]),nutrition[[#This Row],[total_boys]])</calculatedColumnFormula>
    </tableColumn>
    <tableColumn id="36" xr3:uid="{7E7B708E-4266-C14C-A30B-31C718C64E95}" name="calc_girls" dataDxfId="652">
      <calculatedColumnFormula>IF(ISBLANK(nutrition[[#This Row],[total_girls]]),SUM(nutrition[[#This Row],[girls_0-5_reached]],nutrition[[#This Row],[girls_6-12_reached]],nutrition[[#This Row],[girls_13-18_reached]]),nutrition[[#This Row],[total_girls]])</calculatedColumnFormula>
    </tableColumn>
    <tableColumn id="35" xr3:uid="{97380495-F9B2-BA48-86BA-C251BF801012}" name="calc_children" dataDxfId="651">
      <calculatedColumnFormula>IF(ISBLANK(nutrition[[#This Row],[total_children]]),SUM(nutrition[[#This Row],[calc_boys]],nutrition[[#This Row],[calc_girls]]),nutrition[[#This Row],[total_children]])</calculatedColumnFormula>
    </tableColumn>
    <tableColumn id="34" xr3:uid="{63A2ECE5-7891-8441-BEC7-605C682EC448}" name="calc_pwd" dataDxfId="650">
      <calculatedColumnFormula>IF(ISBLANK(nutrition[[#This Row],[total_pwd]]),SUM(nutrition[[#This Row],[total_pwd_men]],nutrition[[#This Row],[total_pwd_women]]),nutrition[[#This Row],[total_pwd]])</calculatedColumnFormula>
    </tableColumn>
    <tableColumn id="33" xr3:uid="{C2000C97-32DD-5343-A097-6AD2B2FBD7E4}" name="calc_adults" dataDxfId="649">
      <calculatedColumnFormula>IF(ISBLANK(nutrition[[#This Row],[total_adults]]),SUM(nutrition[[#This Row],[total_men]],nutrition[[#This Row],[total_women]]),nutrition[[#This Row],[total_adults]])</calculatedColumnFormula>
    </tableColumn>
    <tableColumn id="32" xr3:uid="{F42F1515-8D85-0F49-9EAB-DCAA532D853D}" name="calc_reached" dataDxfId="648">
      <calculatedColumnFormula>IF(ISBLANK(nutrition[[#This Row],[total_beneficiaries_reached]]),SUM(nutrition[[#This Row],[calc_children]],nutrition[[#This Row],[calc_adults]]),nutrition[[#This Row],[total_beneficiaries_reached]])</calculatedColumnFormula>
    </tableColumn>
    <tableColumn id="28" xr3:uid="{3F5B0746-42FA-E84E-BD27-8D91A1297F09}" name="adm1_pcode" dataDxfId="647">
      <calculatedColumnFormula>IF(B6="","",OFFSET(table_admin1[[#Headers],[ADM1_PT]],MATCH(B6,admin1,0),1))</calculatedColumnFormula>
    </tableColumn>
    <tableColumn id="29" xr3:uid="{7C9E7B96-AD02-974D-B52E-4B9D75FF3BE2}" name="adm2_pcode" dataDxfId="646">
      <calculatedColumnFormula>IF(C6="","",INDEX(admin2_pcode,MATCH(C6,OFFSET(admin2_start,MATCH(AI6,admin1_linked_pcode,0),0,COUNTIF(admin1_linked_pcode,AI6)),0)+MATCH(AI6,admin1_linked_pcode,0)-1))</calculatedColumnFormula>
    </tableColumn>
    <tableColumn id="30" xr3:uid="{6B280C9D-3B3C-044B-8BF2-1CF74A8C66C0}" name="adm3_pcode" dataDxfId="645">
      <calculatedColumnFormula>IF(D6="","",INDEX(admin3_pcode,MATCH(D6,OFFSET(admin3_start,MATCH(AJ6,admin2_linked_pcode,0),0,COUNTIF(admin2_linked_pcode,AJ6)),0)+MATCH(AJ6,admin2_linked_pcode,0)-1))</calculatedColumnFormula>
    </tableColumn>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592D7FE-62D1-B343-8470-AA0E9863463C}" name="nutrition_cluster" displayName="nutrition_cluster" ref="A5:N1000" totalsRowShown="0" headerRowDxfId="644" dataDxfId="643">
  <autoFilter ref="A5:N1000" xr:uid="{00000000-0009-0000-0100-000009000000}"/>
  <tableColumns count="14">
    <tableColumn id="1" xr3:uid="{B5C0B4BD-34CC-D040-BAF5-C9BF64867B0C}" name="reporting_month" dataDxfId="642"/>
    <tableColumn id="2" xr3:uid="{C557CC18-F382-1B42-A45D-08BE00F5C003}" name="province" dataDxfId="641"/>
    <tableColumn id="4" xr3:uid="{B307217E-15AE-1342-8BAF-38E41388B0CF}" name="district" dataDxfId="640"/>
    <tableColumn id="11" xr3:uid="{C29270FB-2B5D-3B41-92BB-A56508A32A77}" name="indicator" dataDxfId="639"/>
    <tableColumn id="21" xr3:uid="{FC0A9817-E4B1-854F-8B35-74C5A6BAFA82}" name="total_boys" dataDxfId="638"/>
    <tableColumn id="22" xr3:uid="{69FD594E-ED6A-D642-8C7F-D32B24C3FA15}" name="total_girls" dataDxfId="637"/>
    <tableColumn id="23" xr3:uid="{5580E5F0-2C74-EE46-AA90-CB816BAB3495}" name="total_pwd_men" dataDxfId="636"/>
    <tableColumn id="24" xr3:uid="{45C41743-F898-1741-AE29-F0641E379648}" name="total_pwd_women" dataDxfId="635"/>
    <tableColumn id="25" xr3:uid="{CE08EE44-C3A9-0B4F-93D2-6CC50E275258}" name="total_men" dataDxfId="634"/>
    <tableColumn id="3" xr3:uid="{CE13B6DE-1051-9A49-9218-D52EE782303D}" name="total_women" dataDxfId="633"/>
    <tableColumn id="26" xr3:uid="{56E4F5FC-F8D9-9F4E-9A4F-C9B904753BEB}" name="total_beneficiaries_reached" dataDxfId="632"/>
    <tableColumn id="28" xr3:uid="{679B37D1-6C02-564C-A523-028A2221A441}" name="adm1_pcode" dataDxfId="631">
      <calculatedColumnFormula>IF(B6="","",OFFSET(table_admin1[[#Headers],[ADM1_PT]],MATCH(B6,admin1,0),1))</calculatedColumnFormula>
    </tableColumn>
    <tableColumn id="29" xr3:uid="{7C3E1D20-6E7F-1F44-9825-ED1631A4AA78}" name="adm2_pcode" dataDxfId="630">
      <calculatedColumnFormula>IF(C6="","",INDEX(admin2_pcode,MATCH(C6,OFFSET(admin2_start,MATCH(L6,admin1_linked_pcode,0),0,COUNTIF(admin1_linked_pcode,L6)),0)+MATCH(L6,admin1_linked_pcode,0)-1))</calculatedColumnFormula>
    </tableColumn>
    <tableColumn id="30" xr3:uid="{01CD56EF-CD16-3842-932A-F252D61D8C5E}" name="adm3_pcode" dataDxfId="629">
      <calculatedColumnFormula>IF(#REF!="","",INDEX(admin3_pcode,MATCH(#REF!,OFFSET(admin3_start,MATCH(M6,admin2_linked_pcode,0),0,COUNTIF(admin2_linked_pcode,M6)),0)+MATCH(M6,admin2_linked_pcode,0)-1))</calculatedColumnFormula>
    </tableColumn>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wash" displayName="wash" ref="A5:AK1000" totalsRowShown="0" headerRowDxfId="628" dataDxfId="627">
  <autoFilter ref="A5:AK1000" xr:uid="{00000000-0009-0000-0100-00000C000000}"/>
  <tableColumns count="37">
    <tableColumn id="1" xr3:uid="{00000000-0010-0000-0600-000001000000}" name="reporting_month" dataDxfId="626"/>
    <tableColumn id="2" xr3:uid="{00000000-0010-0000-0600-000002000000}" name="province" dataDxfId="625"/>
    <tableColumn id="4" xr3:uid="{00000000-0010-0000-0600-000004000000}" name="district" dataDxfId="624"/>
    <tableColumn id="6" xr3:uid="{00000000-0010-0000-0600-000006000000}" name="posto" dataDxfId="623"/>
    <tableColumn id="8" xr3:uid="{00000000-0010-0000-0600-000008000000}" name="location_site" dataDxfId="622"/>
    <tableColumn id="9" xr3:uid="{00000000-0010-0000-0600-000009000000}" name="project_type" dataDxfId="621"/>
    <tableColumn id="10" xr3:uid="{00000000-0010-0000-0600-00000A000000}" name="risks_events" dataDxfId="620"/>
    <tableColumn id="11" xr3:uid="{00000000-0010-0000-0600-00000B000000}" name="indicator" dataDxfId="619"/>
    <tableColumn id="12" xr3:uid="{00000000-0010-0000-0600-00000C000000}" name="type_ip" dataDxfId="618"/>
    <tableColumn id="13" xr3:uid="{00000000-0010-0000-0600-00000D000000}" name="ip_name" dataDxfId="617"/>
    <tableColumn id="14" xr3:uid="{00000000-0010-0000-0600-00000E000000}" name="type_beneficiaries" dataDxfId="616"/>
    <tableColumn id="15" xr3:uid="{00000000-0010-0000-0600-00000F000000}" name="boys_0-5_reached" dataDxfId="615"/>
    <tableColumn id="16" xr3:uid="{00000000-0010-0000-0600-000010000000}" name="girls_0-5_reached" dataDxfId="614"/>
    <tableColumn id="17" xr3:uid="{00000000-0010-0000-0600-000011000000}" name="boys_6-12_reached" dataDxfId="613"/>
    <tableColumn id="18" xr3:uid="{00000000-0010-0000-0600-000012000000}" name="girls_6-12_reached" dataDxfId="612"/>
    <tableColumn id="19" xr3:uid="{00000000-0010-0000-0600-000013000000}" name="boys_13-18_reached" dataDxfId="611"/>
    <tableColumn id="20" xr3:uid="{00000000-0010-0000-0600-000014000000}" name="girls_13-18_reached" dataDxfId="610"/>
    <tableColumn id="21" xr3:uid="{00000000-0010-0000-0600-000015000000}" name="total_boys" dataDxfId="609"/>
    <tableColumn id="22" xr3:uid="{00000000-0010-0000-0600-000016000000}" name="total_girls" dataDxfId="608"/>
    <tableColumn id="5" xr3:uid="{1CE59227-3BDC-C749-9701-8144479DA2EC}" name="total_children" dataDxfId="607"/>
    <tableColumn id="23" xr3:uid="{00000000-0010-0000-0600-000017000000}" name="total_pwd_men" dataDxfId="606"/>
    <tableColumn id="24" xr3:uid="{00000000-0010-0000-0600-000018000000}" name="total_pwd_women" dataDxfId="605"/>
    <tableColumn id="7" xr3:uid="{B686D767-87E9-1C4C-82DE-9E5FFA6520CF}" name="total_pwd" dataDxfId="604"/>
    <tableColumn id="25" xr3:uid="{00000000-0010-0000-0600-000019000000}" name="total_men" dataDxfId="603"/>
    <tableColumn id="3" xr3:uid="{C9BE6094-DA90-0240-8C34-197FB3B76E89}" name="total_women" dataDxfId="602"/>
    <tableColumn id="31" xr3:uid="{04EC773C-9815-F34C-B25F-AD142C3A63BB}" name="total_adults" dataDxfId="601"/>
    <tableColumn id="26" xr3:uid="{00000000-0010-0000-0600-00001A000000}" name="total_beneficiaries_reached" dataDxfId="600"/>
    <tableColumn id="27" xr3:uid="{00000000-0010-0000-0600-00001B000000}" name="remark_note" dataDxfId="599"/>
    <tableColumn id="37" xr3:uid="{3F71240C-B9CC-FE4E-9BF8-8D63C92EFD0E}" name="calc_boys" dataDxfId="598">
      <calculatedColumnFormula>IF(ISBLANK(wash[[#This Row],[total_boys]]),SUM(wash[[#This Row],[boys_0-5_reached]],wash[[#This Row],[boys_6-12_reached]],wash[[#This Row],[boys_13-18_reached]]),wash[[#This Row],[total_boys]])</calculatedColumnFormula>
    </tableColumn>
    <tableColumn id="36" xr3:uid="{72F6BA6E-5FF7-6046-BCA5-4C119868AED0}" name="calc_girls" dataDxfId="597">
      <calculatedColumnFormula>IF(ISBLANK(wash[[#This Row],[total_girls]]),SUM(wash[[#This Row],[girls_0-5_reached]],wash[[#This Row],[girls_6-12_reached]],wash[[#This Row],[girls_13-18_reached]]),wash[[#This Row],[total_girls]])</calculatedColumnFormula>
    </tableColumn>
    <tableColumn id="35" xr3:uid="{A3C32ED0-86C4-9E45-9E8E-556B6588A227}" name="calc_children" dataDxfId="596">
      <calculatedColumnFormula>IF(ISBLANK(wash[[#This Row],[total_children]]),SUM(wash[[#This Row],[calc_boys]],wash[[#This Row],[calc_girls]]),wash[[#This Row],[total_children]])</calculatedColumnFormula>
    </tableColumn>
    <tableColumn id="34" xr3:uid="{888B58A0-C209-4140-81F3-234B3D891570}" name="calc_pwd" dataDxfId="595">
      <calculatedColumnFormula>IF(ISBLANK(wash[[#This Row],[total_pwd]]),SUM(wash[[#This Row],[total_pwd_men]],wash[[#This Row],[total_pwd_women]]),wash[[#This Row],[total_pwd]])</calculatedColumnFormula>
    </tableColumn>
    <tableColumn id="33" xr3:uid="{F5BB70EE-1DFE-0146-9D47-E7303834D7C9}" name="calc_adults" dataDxfId="594">
      <calculatedColumnFormula>IF(ISBLANK(wash[[#This Row],[total_adults]]),SUM(wash[[#This Row],[total_men]],wash[[#This Row],[total_women]]),wash[[#This Row],[total_adults]])</calculatedColumnFormula>
    </tableColumn>
    <tableColumn id="32" xr3:uid="{7A1E496F-D0F5-DA4A-ABC8-33C56353DAF0}" name="calc_reached" dataDxfId="593">
      <calculatedColumnFormula>IF(ISBLANK(wash[[#This Row],[total_beneficiaries_reached]]),SUM(wash[[#This Row],[calc_children]],wash[[#This Row],[calc_adults]]),wash[[#This Row],[total_beneficiaries_reached]])</calculatedColumnFormula>
    </tableColumn>
    <tableColumn id="28" xr3:uid="{CBF72930-26BD-7546-83EC-6F549E7509AA}" name="adm1_pcode" dataDxfId="592">
      <calculatedColumnFormula>IF(B6="","",OFFSET(table_admin1[[#Headers],[ADM1_PT]],MATCH(B6,admin1,0),1))</calculatedColumnFormula>
    </tableColumn>
    <tableColumn id="29" xr3:uid="{B0BC4736-E2BF-7946-91E7-325195CF547B}" name="adm2_pcode" dataDxfId="591">
      <calculatedColumnFormula>IF(C6="","",INDEX(admin2_pcode,MATCH(C6,OFFSET(admin2_start,MATCH(AI6,admin1_linked_pcode,0),0,COUNTIF(admin1_linked_pcode,AI6)),0)+MATCH(AI6,admin1_linked_pcode,0)-1))</calculatedColumnFormula>
    </tableColumn>
    <tableColumn id="30" xr3:uid="{A21F683E-71E7-DE48-982D-B3846D037985}" name="adm3_pcode" dataDxfId="590">
      <calculatedColumnFormula>IF(D6="","",INDEX(admin3_pcode,MATCH(D6,OFFSET(admin3_start,MATCH(AJ6,admin2_linked_pcode,0),0,COUNTIF(admin2_linked_pcode,AJ6)),0)+MATCH(AJ6,admin2_linked_pcode,0)-1))</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A19F0E6-B650-D448-A49B-649573F5892D}" name="wash_cluster" displayName="wash_cluster" ref="A5:N1000" totalsRowShown="0" headerRowDxfId="589" dataDxfId="588">
  <autoFilter ref="A5:N1000" xr:uid="{00000000-0009-0000-0100-00000C000000}"/>
  <tableColumns count="14">
    <tableColumn id="1" xr3:uid="{5B839583-D4EE-9B49-9B39-225BB8A339C3}" name="reporting_month" dataDxfId="587"/>
    <tableColumn id="2" xr3:uid="{DB4F9300-B0C6-B849-810D-CE7561FAFB4B}" name="province" dataDxfId="586"/>
    <tableColumn id="4" xr3:uid="{E1AE2D4C-8BB2-2041-8CC1-3F8742621003}" name="district" dataDxfId="585"/>
    <tableColumn id="11" xr3:uid="{F4E586CA-1F16-1949-BDCE-9A7B5FDA4EBA}" name="indicator" dataDxfId="584"/>
    <tableColumn id="21" xr3:uid="{1A2E693B-DFC0-F34F-B78C-B69A86EE70AB}" name="total_boys" dataDxfId="583"/>
    <tableColumn id="22" xr3:uid="{6471CF5F-2F32-F645-95A2-DAE61CA1E47B}" name="total_girls" dataDxfId="582"/>
    <tableColumn id="23" xr3:uid="{92300387-30DA-574C-B1BE-70EF556EAC8A}" name="total_pwd_men" dataDxfId="581"/>
    <tableColumn id="24" xr3:uid="{3CD901BB-48BA-F64F-81B5-6EC0439E259E}" name="total_pwd_women" dataDxfId="580"/>
    <tableColumn id="25" xr3:uid="{FC44A331-3D95-4B45-AC73-F20350D1A076}" name="total_men" dataDxfId="579"/>
    <tableColumn id="3" xr3:uid="{6BEED39B-2A86-1141-82B4-68652604AA34}" name="total_women" dataDxfId="578"/>
    <tableColumn id="26" xr3:uid="{0C3A5749-BE83-574D-AAF6-7480816DCECE}" name="total_beneficiaries_reached" dataDxfId="577"/>
    <tableColumn id="28" xr3:uid="{F7950FBA-BDE1-C34D-B9F1-537CD9EECC8F}" name="adm1_pcode" dataDxfId="576">
      <calculatedColumnFormula>IF(B6="","",OFFSET(table_admin1[[#Headers],[ADM1_PT]],MATCH(B6,admin1,0),1))</calculatedColumnFormula>
    </tableColumn>
    <tableColumn id="29" xr3:uid="{027215AE-6EAD-FD48-995F-0B2101F9ED07}" name="adm2_pcode" dataDxfId="575">
      <calculatedColumnFormula>IF(C6="","",INDEX(admin2_pcode,MATCH(C6,OFFSET(admin2_start,MATCH(L6,admin1_linked_pcode,0),0,COUNTIF(admin1_linked_pcode,L6)),0)+MATCH(L6,admin1_linked_pcode,0)-1))</calculatedColumnFormula>
    </tableColumn>
    <tableColumn id="30" xr3:uid="{A5845BB2-A485-A543-9502-685527A9A091}" name="adm3_pcode" dataDxfId="574">
      <calculatedColumnFormula>IF(#REF!="","",INDEX(admin3_pcode,MATCH(#REF!,OFFSET(admin3_start,MATCH(M6,admin2_linked_pcode,0),0,COUNTIF(admin2_linked_pcode,M6)),0)+MATCH(M6,admin2_linked_pcode,0)-1))</calculatedColumnFormula>
    </tableColumn>
  </tableColumns>
  <tableStyleInfo name="TableStyleMedium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health" displayName="health" ref="A5:AK1000" totalsRowShown="0" headerRowDxfId="573" dataDxfId="572">
  <autoFilter ref="A5:AK1000" xr:uid="{00000000-0009-0000-0100-000008000000}"/>
  <tableColumns count="37">
    <tableColumn id="1" xr3:uid="{00000000-0010-0000-0200-000001000000}" name="reporting_month" dataDxfId="571"/>
    <tableColumn id="2" xr3:uid="{00000000-0010-0000-0200-000002000000}" name="province" dataDxfId="570"/>
    <tableColumn id="4" xr3:uid="{00000000-0010-0000-0200-000004000000}" name="district" dataDxfId="569"/>
    <tableColumn id="6" xr3:uid="{00000000-0010-0000-0200-000006000000}" name="posto" dataDxfId="568"/>
    <tableColumn id="8" xr3:uid="{00000000-0010-0000-0200-000008000000}" name="location_site" dataDxfId="567"/>
    <tableColumn id="9" xr3:uid="{00000000-0010-0000-0200-000009000000}" name="project_type" dataDxfId="566"/>
    <tableColumn id="10" xr3:uid="{00000000-0010-0000-0200-00000A000000}" name="risks_events" dataDxfId="565"/>
    <tableColumn id="11" xr3:uid="{00000000-0010-0000-0200-00000B000000}" name="indicator" dataDxfId="564"/>
    <tableColumn id="12" xr3:uid="{00000000-0010-0000-0200-00000C000000}" name="type_ip" dataDxfId="563"/>
    <tableColumn id="13" xr3:uid="{00000000-0010-0000-0200-00000D000000}" name="ip_name" dataDxfId="562"/>
    <tableColumn id="14" xr3:uid="{00000000-0010-0000-0200-00000E000000}" name="type_beneficiaries" dataDxfId="561"/>
    <tableColumn id="15" xr3:uid="{00000000-0010-0000-0200-00000F000000}" name="boys_0-5_reached" dataDxfId="560"/>
    <tableColumn id="16" xr3:uid="{00000000-0010-0000-0200-000010000000}" name="girls_0-5_reached" dataDxfId="559"/>
    <tableColumn id="17" xr3:uid="{00000000-0010-0000-0200-000011000000}" name="boys_6-12_reached" dataDxfId="558"/>
    <tableColumn id="18" xr3:uid="{00000000-0010-0000-0200-000012000000}" name="girls_6-12_reached" dataDxfId="557"/>
    <tableColumn id="19" xr3:uid="{00000000-0010-0000-0200-000013000000}" name="boys_13-18_reached" dataDxfId="556"/>
    <tableColumn id="20" xr3:uid="{00000000-0010-0000-0200-000014000000}" name="girls_13-18_reached" dataDxfId="555"/>
    <tableColumn id="21" xr3:uid="{00000000-0010-0000-0200-000015000000}" name="total_boys" dataDxfId="554"/>
    <tableColumn id="22" xr3:uid="{00000000-0010-0000-0200-000016000000}" name="total_girls" dataDxfId="553"/>
    <tableColumn id="23" xr3:uid="{00000000-0010-0000-0200-000017000000}" name="total_children" dataDxfId="552"/>
    <tableColumn id="24" xr3:uid="{00000000-0010-0000-0200-000018000000}" name="total_pwd_men" dataDxfId="551"/>
    <tableColumn id="25" xr3:uid="{00000000-0010-0000-0200-000019000000}" name="total_pwd_women" dataDxfId="550"/>
    <tableColumn id="3" xr3:uid="{B950AF42-135B-7545-BFB4-99A1A9809E6C}" name="total_pwd" dataDxfId="549"/>
    <tableColumn id="26" xr3:uid="{00000000-0010-0000-0200-00001A000000}" name="total_men" dataDxfId="548"/>
    <tableColumn id="31" xr3:uid="{21840471-D077-F14B-A7C4-689A6CF7DED0}" name="total_women" dataDxfId="547"/>
    <tableColumn id="7" xr3:uid="{E37BB29B-BEB8-E14A-B204-4DD1058B4C83}" name="total_adults" dataDxfId="546"/>
    <tableColumn id="5" xr3:uid="{2167FD53-F957-5042-BB70-A99B7A6C4D17}" name="total_beneficiaries_reached" dataDxfId="545"/>
    <tableColumn id="27" xr3:uid="{00000000-0010-0000-0200-00001B000000}" name="remark_note" dataDxfId="544"/>
    <tableColumn id="37" xr3:uid="{A800EBD0-BEBD-3144-85F4-0A708BDD740C}" name="calc_boys" dataDxfId="543">
      <calculatedColumnFormula>IF(ISBLANK(health[[#This Row],[total_boys]]),SUM(health[[#This Row],[boys_0-5_reached]],health[[#This Row],[boys_6-12_reached]],health[[#This Row],[boys_13-18_reached]]),health[[#This Row],[total_boys]])</calculatedColumnFormula>
    </tableColumn>
    <tableColumn id="36" xr3:uid="{D4A706F5-E0E4-3E46-9DFB-559847678301}" name="calc_girls" dataDxfId="542">
      <calculatedColumnFormula>IF(ISBLANK(health[[#This Row],[total_girls]]),SUM(health[[#This Row],[girls_0-5_reached]],health[[#This Row],[girls_6-12_reached]],health[[#This Row],[girls_13-18_reached]]),health[[#This Row],[total_girls]])</calculatedColumnFormula>
    </tableColumn>
    <tableColumn id="35" xr3:uid="{016FFB7D-8E02-3A42-BECE-915646390493}" name="calc_children" dataDxfId="541">
      <calculatedColumnFormula>IF(ISBLANK(health[[#This Row],[total_children]]),SUM(health[[#This Row],[calc_boys]],health[[#This Row],[calc_girls]]),health[[#This Row],[total_children]])</calculatedColumnFormula>
    </tableColumn>
    <tableColumn id="34" xr3:uid="{9CD7E210-87F6-3045-8253-EA8BB51995A4}" name="calc_pwd" dataDxfId="540">
      <calculatedColumnFormula>IF(ISBLANK(health[[#This Row],[total_pwd]]),SUM(health[[#This Row],[total_pwd_men]],health[[#This Row],[total_pwd_women]]),health[[#This Row],[total_pwd]])</calculatedColumnFormula>
    </tableColumn>
    <tableColumn id="33" xr3:uid="{DE819F69-719F-5844-B9B3-89951C9EB99B}" name="calc_adults" dataDxfId="539">
      <calculatedColumnFormula>IF(ISBLANK(health[[#This Row],[total_adults]]),SUM(health[[#This Row],[total_men]],health[[#This Row],[total_women]]),health[[#This Row],[total_adults]])</calculatedColumnFormula>
    </tableColumn>
    <tableColumn id="32" xr3:uid="{878C52F8-BA67-D141-A098-5809473E3BF1}" name="calc_reached" dataDxfId="538">
      <calculatedColumnFormula>IF(ISBLANK(health[[#This Row],[total_beneficiaries_reached]]),SUM(health[[#This Row],[calc_children]],health[[#This Row],[calc_adults]]),health[[#This Row],[total_beneficiaries_reached]])</calculatedColumnFormula>
    </tableColumn>
    <tableColumn id="28" xr3:uid="{E05BE3CA-6321-E74A-91FE-2E44AEEDF17C}" name="adm1_pcode" dataDxfId="537">
      <calculatedColumnFormula>IF(B6="","",OFFSET(table_admin1[[#Headers],[ADM1_PT]],MATCH(B6,admin1,0),1))</calculatedColumnFormula>
    </tableColumn>
    <tableColumn id="29" xr3:uid="{C8A36013-BAFC-D047-8BD7-DE6ADC7F898A}" name="adm2_pcode" dataDxfId="536">
      <calculatedColumnFormula>IF(C6="","",INDEX(admin2_pcode,MATCH(C6,OFFSET(admin2_start,MATCH(AI6,admin1_linked_pcode,0),0,COUNTIF(admin1_linked_pcode,AI6)),0)+MATCH(AI6,admin1_linked_pcode,0)-1))</calculatedColumnFormula>
    </tableColumn>
    <tableColumn id="30" xr3:uid="{A053D2B6-4202-6A4D-B37C-19314CB82A8B}" name="adm3_pcode" dataDxfId="535">
      <calculatedColumnFormula>IF(D6="","",INDEX(admin3_pcode,MATCH(D6,OFFSET(admin3_start,MATCH(AJ6,admin2_linked_pcode,0),0,COUNTIF(admin2_linked_pcode,AJ6)),0)+MATCH(AJ6,admin2_linked_pcode,0)-1))</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399C-563B-2749-8624-B6D1307FE62E}">
  <dimension ref="B2:S43"/>
  <sheetViews>
    <sheetView workbookViewId="0">
      <selection activeCell="B42" sqref="B42"/>
    </sheetView>
  </sheetViews>
  <sheetFormatPr baseColWidth="10" defaultColWidth="10.83203125" defaultRowHeight="19" x14ac:dyDescent="0.25"/>
  <cols>
    <col min="1" max="1" width="10.83203125" style="74"/>
    <col min="2" max="2" width="10.83203125" style="74" customWidth="1"/>
    <col min="3" max="16384" width="10.83203125" style="74"/>
  </cols>
  <sheetData>
    <row r="2" spans="2:19" ht="20" thickBot="1" x14ac:dyDescent="0.3"/>
    <row r="3" spans="2:19" ht="20" thickBot="1" x14ac:dyDescent="0.3">
      <c r="B3" s="75" t="s">
        <v>0</v>
      </c>
      <c r="C3" s="76"/>
      <c r="D3" s="77"/>
    </row>
    <row r="4" spans="2:19" x14ac:dyDescent="0.25">
      <c r="B4" s="78"/>
      <c r="C4" s="79"/>
      <c r="D4" s="79"/>
      <c r="E4" s="79"/>
      <c r="F4" s="79"/>
      <c r="G4" s="79"/>
      <c r="H4" s="79"/>
      <c r="I4" s="79"/>
      <c r="J4" s="79"/>
      <c r="K4" s="79"/>
      <c r="L4" s="79"/>
      <c r="M4" s="79"/>
      <c r="N4" s="79"/>
      <c r="O4" s="79"/>
      <c r="P4" s="79"/>
      <c r="Q4" s="79"/>
      <c r="R4" s="79"/>
      <c r="S4" s="80"/>
    </row>
    <row r="5" spans="2:19" x14ac:dyDescent="0.25">
      <c r="B5" s="81" t="s">
        <v>1</v>
      </c>
      <c r="C5" s="82"/>
      <c r="D5" s="82"/>
      <c r="E5" s="82"/>
      <c r="F5" s="82"/>
      <c r="G5" s="82"/>
      <c r="H5" s="82"/>
      <c r="I5" s="82"/>
      <c r="J5" s="82"/>
      <c r="K5" s="82"/>
      <c r="L5" s="82"/>
      <c r="M5" s="82"/>
      <c r="N5" s="82"/>
      <c r="O5" s="82"/>
      <c r="P5" s="82"/>
      <c r="Q5" s="82"/>
      <c r="R5" s="82"/>
      <c r="S5" s="83"/>
    </row>
    <row r="6" spans="2:19" x14ac:dyDescent="0.25">
      <c r="B6" s="81" t="s">
        <v>2</v>
      </c>
      <c r="C6" s="82"/>
      <c r="D6" s="82"/>
      <c r="E6" s="82"/>
      <c r="F6" s="82"/>
      <c r="G6" s="82"/>
      <c r="H6" s="82"/>
      <c r="I6" s="82"/>
      <c r="J6" s="82"/>
      <c r="K6" s="82"/>
      <c r="L6" s="82"/>
      <c r="M6" s="82"/>
      <c r="N6" s="82"/>
      <c r="O6" s="82"/>
      <c r="P6" s="82"/>
      <c r="Q6" s="82"/>
      <c r="R6" s="82"/>
      <c r="S6" s="83"/>
    </row>
    <row r="7" spans="2:19" x14ac:dyDescent="0.25">
      <c r="B7" s="81" t="s">
        <v>3</v>
      </c>
      <c r="C7" s="82"/>
      <c r="D7" s="82"/>
      <c r="E7" s="82"/>
      <c r="F7" s="82"/>
      <c r="G7" s="82"/>
      <c r="H7" s="82"/>
      <c r="I7" s="82"/>
      <c r="J7" s="82"/>
      <c r="K7" s="82"/>
      <c r="L7" s="82"/>
      <c r="M7" s="82"/>
      <c r="N7" s="82"/>
      <c r="O7" s="82"/>
      <c r="P7" s="82"/>
      <c r="Q7" s="82"/>
      <c r="R7" s="82"/>
      <c r="S7" s="83"/>
    </row>
    <row r="8" spans="2:19" x14ac:dyDescent="0.25">
      <c r="B8" s="81" t="s">
        <v>1215</v>
      </c>
      <c r="C8" s="82"/>
      <c r="D8" s="82"/>
      <c r="E8" s="82"/>
      <c r="F8" s="82"/>
      <c r="G8" s="82"/>
      <c r="H8" s="82"/>
      <c r="I8" s="82"/>
      <c r="J8" s="82"/>
      <c r="K8" s="82"/>
      <c r="L8" s="82"/>
      <c r="M8" s="82"/>
      <c r="N8" s="82"/>
      <c r="O8" s="82"/>
      <c r="P8" s="82"/>
      <c r="Q8" s="82"/>
      <c r="R8" s="82"/>
      <c r="S8" s="83"/>
    </row>
    <row r="9" spans="2:19" ht="20" thickBot="1" x14ac:dyDescent="0.3">
      <c r="B9" s="84"/>
      <c r="C9" s="85"/>
      <c r="D9" s="85"/>
      <c r="E9" s="85"/>
      <c r="F9" s="85"/>
      <c r="G9" s="85"/>
      <c r="H9" s="85"/>
      <c r="I9" s="85"/>
      <c r="J9" s="85"/>
      <c r="K9" s="85"/>
      <c r="L9" s="85"/>
      <c r="M9" s="85"/>
      <c r="N9" s="85"/>
      <c r="O9" s="85"/>
      <c r="P9" s="85"/>
      <c r="Q9" s="85"/>
      <c r="R9" s="85"/>
      <c r="S9" s="86"/>
    </row>
    <row r="10" spans="2:19" ht="20" thickBot="1" x14ac:dyDescent="0.3"/>
    <row r="11" spans="2:19" ht="20" thickBot="1" x14ac:dyDescent="0.3">
      <c r="B11" s="87" t="s">
        <v>4</v>
      </c>
      <c r="C11" s="88"/>
    </row>
    <row r="12" spans="2:19" x14ac:dyDescent="0.25">
      <c r="B12" s="78"/>
      <c r="C12" s="79"/>
      <c r="D12" s="79"/>
      <c r="E12" s="79"/>
      <c r="F12" s="79"/>
      <c r="G12" s="79"/>
      <c r="H12" s="79"/>
      <c r="I12" s="79"/>
      <c r="J12" s="79"/>
      <c r="K12" s="79"/>
      <c r="L12" s="79"/>
      <c r="M12" s="79"/>
      <c r="N12" s="79"/>
      <c r="O12" s="79"/>
      <c r="P12" s="79"/>
      <c r="Q12" s="79"/>
      <c r="R12" s="79"/>
      <c r="S12" s="80"/>
    </row>
    <row r="13" spans="2:19" x14ac:dyDescent="0.25">
      <c r="B13" s="81" t="s">
        <v>5</v>
      </c>
      <c r="C13" s="82"/>
      <c r="D13" s="82"/>
      <c r="E13" s="82"/>
      <c r="F13" s="82"/>
      <c r="G13" s="82"/>
      <c r="H13" s="82"/>
      <c r="I13" s="82"/>
      <c r="J13" s="82"/>
      <c r="K13" s="82"/>
      <c r="L13" s="82"/>
      <c r="M13" s="82"/>
      <c r="N13" s="82"/>
      <c r="O13" s="82"/>
      <c r="P13" s="82"/>
      <c r="Q13" s="82"/>
      <c r="R13" s="82"/>
      <c r="S13" s="83"/>
    </row>
    <row r="14" spans="2:19" x14ac:dyDescent="0.25">
      <c r="B14" s="81" t="s">
        <v>6</v>
      </c>
      <c r="C14" s="82"/>
      <c r="D14" s="82"/>
      <c r="E14" s="82"/>
      <c r="F14" s="82"/>
      <c r="G14" s="82"/>
      <c r="H14" s="82"/>
      <c r="I14" s="82"/>
      <c r="J14" s="82"/>
      <c r="K14" s="82"/>
      <c r="L14" s="82"/>
      <c r="M14" s="82"/>
      <c r="N14" s="82"/>
      <c r="O14" s="82"/>
      <c r="P14" s="82"/>
      <c r="Q14" s="82"/>
      <c r="R14" s="82"/>
      <c r="S14" s="83"/>
    </row>
    <row r="15" spans="2:19" x14ac:dyDescent="0.25">
      <c r="B15" s="81" t="s">
        <v>7</v>
      </c>
      <c r="C15" s="82"/>
      <c r="D15" s="82"/>
      <c r="E15" s="82"/>
      <c r="F15" s="82"/>
      <c r="G15" s="82"/>
      <c r="H15" s="82"/>
      <c r="I15" s="82"/>
      <c r="J15" s="82"/>
      <c r="K15" s="82"/>
      <c r="L15" s="82"/>
      <c r="M15" s="82"/>
      <c r="N15" s="82"/>
      <c r="O15" s="82"/>
      <c r="P15" s="82"/>
      <c r="Q15" s="82"/>
      <c r="R15" s="82"/>
      <c r="S15" s="83"/>
    </row>
    <row r="16" spans="2:19" x14ac:dyDescent="0.25">
      <c r="B16" s="81" t="s">
        <v>8</v>
      </c>
      <c r="C16" s="82"/>
      <c r="D16" s="82"/>
      <c r="E16" s="82"/>
      <c r="F16" s="82"/>
      <c r="G16" s="82"/>
      <c r="H16" s="82"/>
      <c r="I16" s="82"/>
      <c r="J16" s="82"/>
      <c r="K16" s="82"/>
      <c r="L16" s="82"/>
      <c r="M16" s="82"/>
      <c r="N16" s="82"/>
      <c r="O16" s="82"/>
      <c r="P16" s="82"/>
      <c r="Q16" s="82"/>
      <c r="R16" s="82"/>
      <c r="S16" s="83"/>
    </row>
    <row r="17" spans="2:19" x14ac:dyDescent="0.25">
      <c r="B17" s="81" t="s">
        <v>9</v>
      </c>
      <c r="C17" s="82"/>
      <c r="D17" s="82"/>
      <c r="E17" s="82"/>
      <c r="F17" s="82"/>
      <c r="G17" s="82"/>
      <c r="H17" s="82"/>
      <c r="I17" s="82"/>
      <c r="J17" s="82"/>
      <c r="K17" s="82"/>
      <c r="L17" s="82"/>
      <c r="M17" s="82"/>
      <c r="N17" s="82"/>
      <c r="O17" s="82"/>
      <c r="P17" s="82"/>
      <c r="Q17" s="82"/>
      <c r="R17" s="82"/>
      <c r="S17" s="83"/>
    </row>
    <row r="18" spans="2:19" x14ac:dyDescent="0.25">
      <c r="B18" s="81" t="s">
        <v>10</v>
      </c>
      <c r="C18" s="82"/>
      <c r="D18" s="82"/>
      <c r="E18" s="82"/>
      <c r="F18" s="82"/>
      <c r="G18" s="82"/>
      <c r="H18" s="82"/>
      <c r="I18" s="82"/>
      <c r="J18" s="82"/>
      <c r="K18" s="82"/>
      <c r="L18" s="82"/>
      <c r="M18" s="82"/>
      <c r="N18" s="82"/>
      <c r="O18" s="82"/>
      <c r="P18" s="82"/>
      <c r="Q18" s="82"/>
      <c r="R18" s="82"/>
      <c r="S18" s="83"/>
    </row>
    <row r="19" spans="2:19" ht="20" thickBot="1" x14ac:dyDescent="0.3">
      <c r="B19" s="84"/>
      <c r="C19" s="85"/>
      <c r="D19" s="85"/>
      <c r="E19" s="85"/>
      <c r="F19" s="85"/>
      <c r="G19" s="85"/>
      <c r="H19" s="85"/>
      <c r="I19" s="85"/>
      <c r="J19" s="85"/>
      <c r="K19" s="85"/>
      <c r="L19" s="85"/>
      <c r="M19" s="85"/>
      <c r="N19" s="85"/>
      <c r="O19" s="85"/>
      <c r="P19" s="85"/>
      <c r="Q19" s="85"/>
      <c r="R19" s="85"/>
      <c r="S19" s="86"/>
    </row>
    <row r="20" spans="2:19" ht="20" thickBot="1" x14ac:dyDescent="0.3"/>
    <row r="21" spans="2:19" ht="20" thickBot="1" x14ac:dyDescent="0.3">
      <c r="B21" s="89" t="s">
        <v>11</v>
      </c>
      <c r="C21" s="90"/>
      <c r="D21" s="91"/>
      <c r="E21" s="91"/>
    </row>
    <row r="22" spans="2:19" x14ac:dyDescent="0.25">
      <c r="B22" s="78"/>
      <c r="C22" s="79"/>
      <c r="D22" s="79"/>
      <c r="E22" s="79"/>
      <c r="F22" s="79"/>
      <c r="G22" s="79"/>
      <c r="H22" s="79"/>
      <c r="I22" s="79"/>
      <c r="J22" s="79"/>
      <c r="K22" s="79"/>
      <c r="L22" s="79"/>
      <c r="M22" s="79"/>
      <c r="N22" s="79"/>
      <c r="O22" s="79"/>
      <c r="P22" s="79"/>
      <c r="Q22" s="79"/>
      <c r="R22" s="79"/>
      <c r="S22" s="80"/>
    </row>
    <row r="23" spans="2:19" x14ac:dyDescent="0.25">
      <c r="B23" s="81" t="s">
        <v>12</v>
      </c>
      <c r="C23" s="82"/>
      <c r="D23" s="82"/>
      <c r="E23" s="82"/>
      <c r="F23" s="82"/>
      <c r="G23" s="82"/>
      <c r="H23" s="82"/>
      <c r="I23" s="82"/>
      <c r="J23" s="82"/>
      <c r="K23" s="82"/>
      <c r="L23" s="82"/>
      <c r="M23" s="82"/>
      <c r="N23" s="82"/>
      <c r="O23" s="82"/>
      <c r="P23" s="82"/>
      <c r="Q23" s="82"/>
      <c r="R23" s="82"/>
      <c r="S23" s="83"/>
    </row>
    <row r="24" spans="2:19" x14ac:dyDescent="0.25">
      <c r="B24" s="81" t="s">
        <v>13</v>
      </c>
      <c r="C24" s="82"/>
      <c r="D24" s="82"/>
      <c r="E24" s="82"/>
      <c r="F24" s="82"/>
      <c r="G24" s="82"/>
      <c r="H24" s="82"/>
      <c r="I24" s="82"/>
      <c r="J24" s="82"/>
      <c r="K24" s="82"/>
      <c r="L24" s="82"/>
      <c r="M24" s="82"/>
      <c r="N24" s="82"/>
      <c r="O24" s="82"/>
      <c r="P24" s="82"/>
      <c r="Q24" s="82"/>
      <c r="R24" s="82"/>
      <c r="S24" s="83"/>
    </row>
    <row r="25" spans="2:19" x14ac:dyDescent="0.25">
      <c r="B25" s="81" t="s">
        <v>14</v>
      </c>
      <c r="C25" s="82"/>
      <c r="D25" s="82"/>
      <c r="E25" s="82"/>
      <c r="F25" s="82"/>
      <c r="G25" s="82"/>
      <c r="H25" s="82"/>
      <c r="I25" s="82"/>
      <c r="J25" s="82"/>
      <c r="K25" s="82"/>
      <c r="L25" s="82"/>
      <c r="M25" s="82"/>
      <c r="N25" s="82"/>
      <c r="O25" s="82"/>
      <c r="P25" s="82"/>
      <c r="Q25" s="82"/>
      <c r="R25" s="82"/>
      <c r="S25" s="83"/>
    </row>
    <row r="26" spans="2:19" x14ac:dyDescent="0.25">
      <c r="B26" s="81" t="s">
        <v>15</v>
      </c>
      <c r="C26" s="82"/>
      <c r="D26" s="82"/>
      <c r="E26" s="82"/>
      <c r="F26" s="82"/>
      <c r="G26" s="82"/>
      <c r="H26" s="82"/>
      <c r="I26" s="82"/>
      <c r="J26" s="82"/>
      <c r="K26" s="82"/>
      <c r="L26" s="82"/>
      <c r="M26" s="82"/>
      <c r="N26" s="82"/>
      <c r="O26" s="82"/>
      <c r="P26" s="82"/>
      <c r="Q26" s="82"/>
      <c r="R26" s="82"/>
      <c r="S26" s="83"/>
    </row>
    <row r="27" spans="2:19" ht="20" thickBot="1" x14ac:dyDescent="0.3">
      <c r="B27" s="84"/>
      <c r="C27" s="85"/>
      <c r="D27" s="85"/>
      <c r="E27" s="85"/>
      <c r="F27" s="85"/>
      <c r="G27" s="85"/>
      <c r="H27" s="85"/>
      <c r="I27" s="85"/>
      <c r="J27" s="85"/>
      <c r="K27" s="85"/>
      <c r="L27" s="85"/>
      <c r="M27" s="85"/>
      <c r="N27" s="85"/>
      <c r="O27" s="85"/>
      <c r="P27" s="85"/>
      <c r="Q27" s="85"/>
      <c r="R27" s="85"/>
      <c r="S27" s="86"/>
    </row>
    <row r="28" spans="2:19" ht="20" thickBot="1" x14ac:dyDescent="0.3"/>
    <row r="29" spans="2:19" ht="20" thickBot="1" x14ac:dyDescent="0.3">
      <c r="B29" s="103" t="s">
        <v>16</v>
      </c>
      <c r="C29" s="104"/>
      <c r="D29" s="104"/>
      <c r="E29" s="105"/>
      <c r="F29" s="105"/>
    </row>
    <row r="30" spans="2:19" x14ac:dyDescent="0.25">
      <c r="B30" s="78"/>
      <c r="C30" s="79"/>
      <c r="D30" s="79"/>
      <c r="E30" s="79"/>
      <c r="F30" s="79"/>
      <c r="G30" s="79"/>
      <c r="H30" s="79"/>
      <c r="I30" s="79"/>
      <c r="J30" s="79"/>
      <c r="K30" s="79"/>
      <c r="L30" s="79"/>
      <c r="M30" s="79"/>
      <c r="N30" s="79"/>
      <c r="O30" s="79"/>
      <c r="P30" s="79"/>
      <c r="Q30" s="79"/>
      <c r="R30" s="79"/>
      <c r="S30" s="80"/>
    </row>
    <row r="31" spans="2:19" x14ac:dyDescent="0.25">
      <c r="B31" s="81" t="s">
        <v>17</v>
      </c>
      <c r="C31" s="82"/>
      <c r="D31" s="82"/>
      <c r="E31" s="82"/>
      <c r="F31" s="82"/>
      <c r="G31" s="82"/>
      <c r="H31" s="82"/>
      <c r="I31" s="82"/>
      <c r="J31" s="82"/>
      <c r="K31" s="82"/>
      <c r="L31" s="82"/>
      <c r="M31" s="82"/>
      <c r="N31" s="82"/>
      <c r="O31" s="82"/>
      <c r="P31" s="82"/>
      <c r="Q31" s="82"/>
      <c r="R31" s="82"/>
      <c r="S31" s="83"/>
    </row>
    <row r="32" spans="2:19" x14ac:dyDescent="0.25">
      <c r="B32" s="81" t="s">
        <v>18</v>
      </c>
      <c r="C32" s="82"/>
      <c r="D32" s="82"/>
      <c r="E32" s="82"/>
      <c r="F32" s="82"/>
      <c r="G32" s="82"/>
      <c r="H32" s="82"/>
      <c r="I32" s="82"/>
      <c r="J32" s="82"/>
      <c r="K32" s="82"/>
      <c r="L32" s="82"/>
      <c r="M32" s="82"/>
      <c r="N32" s="82"/>
      <c r="O32" s="82"/>
      <c r="P32" s="82"/>
      <c r="Q32" s="82"/>
      <c r="R32" s="82"/>
      <c r="S32" s="83"/>
    </row>
    <row r="33" spans="2:19" x14ac:dyDescent="0.25">
      <c r="B33" s="81" t="s">
        <v>19</v>
      </c>
      <c r="C33" s="82"/>
      <c r="D33" s="82"/>
      <c r="E33" s="82"/>
      <c r="F33" s="82"/>
      <c r="G33" s="82"/>
      <c r="H33" s="82"/>
      <c r="I33" s="82"/>
      <c r="J33" s="82"/>
      <c r="K33" s="82"/>
      <c r="L33" s="82"/>
      <c r="M33" s="82"/>
      <c r="N33" s="82"/>
      <c r="O33" s="82"/>
      <c r="P33" s="82"/>
      <c r="Q33" s="82"/>
      <c r="R33" s="82"/>
      <c r="S33" s="83"/>
    </row>
    <row r="34" spans="2:19" x14ac:dyDescent="0.25">
      <c r="B34" s="81" t="s">
        <v>20</v>
      </c>
      <c r="C34" s="82"/>
      <c r="D34" s="82"/>
      <c r="E34" s="82"/>
      <c r="F34" s="82"/>
      <c r="G34" s="82"/>
      <c r="H34" s="82"/>
      <c r="I34" s="82"/>
      <c r="J34" s="82"/>
      <c r="K34" s="82"/>
      <c r="L34" s="82"/>
      <c r="M34" s="82"/>
      <c r="N34" s="82"/>
      <c r="O34" s="82"/>
      <c r="P34" s="82"/>
      <c r="Q34" s="82"/>
      <c r="R34" s="82"/>
      <c r="S34" s="83"/>
    </row>
    <row r="35" spans="2:19" x14ac:dyDescent="0.25">
      <c r="B35" s="81" t="s">
        <v>21</v>
      </c>
      <c r="C35" s="82"/>
      <c r="D35" s="82"/>
      <c r="E35" s="82"/>
      <c r="F35" s="82"/>
      <c r="G35" s="82"/>
      <c r="H35" s="82"/>
      <c r="I35" s="82"/>
      <c r="J35" s="82"/>
      <c r="K35" s="82"/>
      <c r="L35" s="82"/>
      <c r="M35" s="82"/>
      <c r="N35" s="82"/>
      <c r="O35" s="82"/>
      <c r="P35" s="82"/>
      <c r="Q35" s="82"/>
      <c r="R35" s="82"/>
      <c r="S35" s="83"/>
    </row>
    <row r="36" spans="2:19" x14ac:dyDescent="0.25">
      <c r="B36" s="81" t="s">
        <v>22</v>
      </c>
      <c r="C36" s="82"/>
      <c r="D36" s="82"/>
      <c r="E36" s="82"/>
      <c r="F36" s="82"/>
      <c r="G36" s="82"/>
      <c r="H36" s="82"/>
      <c r="I36" s="82"/>
      <c r="J36" s="82"/>
      <c r="K36" s="82"/>
      <c r="L36" s="82"/>
      <c r="M36" s="82"/>
      <c r="N36" s="82"/>
      <c r="O36" s="82"/>
      <c r="P36" s="82"/>
      <c r="Q36" s="82"/>
      <c r="R36" s="82"/>
      <c r="S36" s="83"/>
    </row>
    <row r="37" spans="2:19" x14ac:dyDescent="0.25">
      <c r="B37" s="81" t="s">
        <v>23</v>
      </c>
      <c r="C37" s="82"/>
      <c r="D37" s="82"/>
      <c r="E37" s="82"/>
      <c r="F37" s="82"/>
      <c r="G37" s="82"/>
      <c r="H37" s="82"/>
      <c r="I37" s="82"/>
      <c r="J37" s="82"/>
      <c r="K37" s="82"/>
      <c r="L37" s="82"/>
      <c r="M37" s="82"/>
      <c r="N37" s="82"/>
      <c r="O37" s="82"/>
      <c r="P37" s="82"/>
      <c r="Q37" s="82"/>
      <c r="R37" s="82"/>
      <c r="S37" s="83"/>
    </row>
    <row r="38" spans="2:19" x14ac:dyDescent="0.25">
      <c r="B38" s="81" t="s">
        <v>24</v>
      </c>
      <c r="C38" s="82"/>
      <c r="D38" s="82"/>
      <c r="E38" s="82"/>
      <c r="F38" s="82"/>
      <c r="G38" s="82"/>
      <c r="H38" s="82"/>
      <c r="I38" s="82"/>
      <c r="J38" s="82"/>
      <c r="K38" s="82"/>
      <c r="L38" s="82"/>
      <c r="M38" s="82"/>
      <c r="N38" s="82"/>
      <c r="O38" s="82"/>
      <c r="P38" s="82"/>
      <c r="Q38" s="82"/>
      <c r="R38" s="82"/>
      <c r="S38" s="83"/>
    </row>
    <row r="39" spans="2:19" x14ac:dyDescent="0.25">
      <c r="B39" s="81" t="s">
        <v>25</v>
      </c>
      <c r="C39" s="82"/>
      <c r="D39" s="82"/>
      <c r="E39" s="82"/>
      <c r="F39" s="82"/>
      <c r="G39" s="82"/>
      <c r="H39" s="82"/>
      <c r="I39" s="82"/>
      <c r="J39" s="82"/>
      <c r="K39" s="82"/>
      <c r="L39" s="82"/>
      <c r="M39" s="82"/>
      <c r="N39" s="82"/>
      <c r="O39" s="82"/>
      <c r="P39" s="82"/>
      <c r="Q39" s="82"/>
      <c r="R39" s="82"/>
      <c r="S39" s="83"/>
    </row>
    <row r="40" spans="2:19" x14ac:dyDescent="0.25">
      <c r="B40" s="81" t="s">
        <v>26</v>
      </c>
      <c r="C40" s="82"/>
      <c r="D40" s="82"/>
      <c r="E40" s="82"/>
      <c r="F40" s="82"/>
      <c r="G40" s="82"/>
      <c r="H40" s="82"/>
      <c r="I40" s="82"/>
      <c r="J40" s="82"/>
      <c r="K40" s="82"/>
      <c r="L40" s="82"/>
      <c r="M40" s="82"/>
      <c r="N40" s="82"/>
      <c r="O40" s="82"/>
      <c r="P40" s="82"/>
      <c r="Q40" s="82"/>
      <c r="R40" s="82"/>
      <c r="S40" s="83"/>
    </row>
    <row r="41" spans="2:19" x14ac:dyDescent="0.25">
      <c r="B41" s="81" t="s">
        <v>27</v>
      </c>
      <c r="C41" s="82"/>
      <c r="D41" s="82"/>
      <c r="E41" s="82"/>
      <c r="F41" s="82"/>
      <c r="G41" s="82"/>
      <c r="H41" s="82"/>
      <c r="I41" s="82"/>
      <c r="J41" s="82"/>
      <c r="K41" s="82"/>
      <c r="L41" s="82"/>
      <c r="M41" s="82"/>
      <c r="N41" s="82"/>
      <c r="O41" s="82"/>
      <c r="P41" s="82"/>
      <c r="Q41" s="82"/>
      <c r="R41" s="82"/>
      <c r="S41" s="83"/>
    </row>
    <row r="42" spans="2:19" x14ac:dyDescent="0.25">
      <c r="B42" s="81" t="s">
        <v>1311</v>
      </c>
      <c r="C42" s="82"/>
      <c r="D42" s="82"/>
      <c r="E42" s="82"/>
      <c r="F42" s="82"/>
      <c r="G42" s="82"/>
      <c r="H42" s="82"/>
      <c r="I42" s="82"/>
      <c r="J42" s="82"/>
      <c r="K42" s="82"/>
      <c r="L42" s="82"/>
      <c r="M42" s="82"/>
      <c r="N42" s="82"/>
      <c r="O42" s="82"/>
      <c r="P42" s="82"/>
      <c r="Q42" s="82"/>
      <c r="R42" s="82"/>
      <c r="S42" s="83"/>
    </row>
    <row r="43" spans="2:19" ht="20" thickBot="1" x14ac:dyDescent="0.3">
      <c r="B43" s="106"/>
      <c r="C43" s="107"/>
      <c r="D43" s="107"/>
      <c r="E43" s="107"/>
      <c r="F43" s="107"/>
      <c r="G43" s="107"/>
      <c r="H43" s="107"/>
      <c r="I43" s="107"/>
      <c r="J43" s="107"/>
      <c r="K43" s="107"/>
      <c r="L43" s="107"/>
      <c r="M43" s="107"/>
      <c r="N43" s="107"/>
      <c r="O43" s="107"/>
      <c r="P43" s="107"/>
      <c r="Q43" s="107"/>
      <c r="R43" s="107"/>
      <c r="S43" s="108"/>
    </row>
  </sheetData>
  <sheetProtection algorithmName="SHA-512" hashValue="3iV82EuMfANPSbTIZye7PbwHnd8yjAjDBU8n72ZD+2CP4JUPwuyEylmEw1pXbDnoptwN5qHgZjNINetWG1tQhg==" saltValue="m/rEMt7BIb4awJB6KNOlKw==" spinCount="100000" sheet="1" objects="1" scenarios="1"/>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5168-DAB6-9543-B858-352D3DBD5A9D}">
  <sheetPr codeName="Sheet16">
    <tabColor theme="9" tint="0.39997558519241921"/>
  </sheetPr>
  <dimension ref="A1:N1000"/>
  <sheetViews>
    <sheetView showGridLines="0" zoomScaleNormal="100" workbookViewId="0">
      <pane ySplit="5" topLeftCell="A7" activePane="bottomLeft" state="frozen"/>
      <selection activeCell="G39" sqref="G39"/>
      <selection pane="bottomLeft" activeCell="B11" sqref="B11"/>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13.83203125" style="49" bestFit="1" customWidth="1"/>
    <col min="5" max="5" width="11.6640625" style="49" bestFit="1" customWidth="1"/>
    <col min="6" max="6" width="11.33203125" style="49" bestFit="1" customWidth="1"/>
    <col min="7" max="7" width="15.83203125" style="49" bestFit="1" customWidth="1"/>
    <col min="8" max="8" width="18.1640625" style="49" bestFit="1" customWidth="1"/>
    <col min="9" max="9" width="11.6640625" style="49" bestFit="1" customWidth="1"/>
    <col min="10" max="10" width="14" style="49" bestFit="1" customWidth="1"/>
    <col min="11" max="11" width="25.6640625" style="49" bestFit="1" customWidth="1"/>
    <col min="12" max="14" width="13.6640625" style="49" hidden="1" customWidth="1"/>
    <col min="15" max="16384" width="11.5" style="49"/>
  </cols>
  <sheetData>
    <row r="1" spans="1:14" ht="19" x14ac:dyDescent="0.2">
      <c r="A1" s="56"/>
      <c r="B1"/>
      <c r="C1"/>
      <c r="D1" s="73" t="s">
        <v>56</v>
      </c>
      <c r="E1"/>
      <c r="F1"/>
      <c r="G1"/>
      <c r="H1"/>
      <c r="I1"/>
      <c r="J1"/>
      <c r="K1"/>
    </row>
    <row r="2" spans="1:14" ht="19" x14ac:dyDescent="0.2">
      <c r="A2" s="72" t="s">
        <v>112</v>
      </c>
      <c r="B2" s="61"/>
      <c r="C2"/>
      <c r="D2" s="102" t="s">
        <v>1227</v>
      </c>
      <c r="F2"/>
      <c r="G2"/>
      <c r="H2"/>
      <c r="I2"/>
      <c r="J2"/>
      <c r="K2"/>
    </row>
    <row r="3" spans="1:14" x14ac:dyDescent="0.2">
      <c r="A3" s="56"/>
      <c r="B3"/>
      <c r="C3"/>
      <c r="D3"/>
      <c r="E3"/>
      <c r="F3"/>
      <c r="G3"/>
      <c r="H3"/>
      <c r="I3"/>
      <c r="J3"/>
      <c r="K3"/>
    </row>
    <row r="4" spans="1:14" x14ac:dyDescent="0.2">
      <c r="A4" s="57" t="s">
        <v>57</v>
      </c>
      <c r="B4" s="54" t="s">
        <v>58</v>
      </c>
      <c r="C4" s="100" t="s">
        <v>59</v>
      </c>
      <c r="D4" s="54" t="s">
        <v>64</v>
      </c>
      <c r="E4" s="54" t="s">
        <v>73</v>
      </c>
      <c r="F4" s="54" t="s">
        <v>74</v>
      </c>
      <c r="G4" s="54" t="s">
        <v>1225</v>
      </c>
      <c r="H4" s="54" t="s">
        <v>1226</v>
      </c>
      <c r="I4" s="54" t="s">
        <v>77</v>
      </c>
      <c r="J4" s="54" t="s">
        <v>78</v>
      </c>
      <c r="K4" s="55" t="s">
        <v>80</v>
      </c>
    </row>
    <row r="5" spans="1:14" x14ac:dyDescent="0.2">
      <c r="A5" s="128" t="s">
        <v>82</v>
      </c>
      <c r="B5" s="129" t="s">
        <v>83</v>
      </c>
      <c r="C5" s="129" t="s">
        <v>84</v>
      </c>
      <c r="D5" s="129" t="s">
        <v>89</v>
      </c>
      <c r="E5" s="129" t="s">
        <v>98</v>
      </c>
      <c r="F5" s="129" t="s">
        <v>99</v>
      </c>
      <c r="G5" s="129" t="s">
        <v>101</v>
      </c>
      <c r="H5" s="129" t="s">
        <v>102</v>
      </c>
      <c r="I5" s="129" t="s">
        <v>104</v>
      </c>
      <c r="J5" s="129" t="s">
        <v>105</v>
      </c>
      <c r="K5" s="129" t="s">
        <v>107</v>
      </c>
      <c r="L5" s="52" t="s">
        <v>109</v>
      </c>
      <c r="M5" s="52" t="s">
        <v>110</v>
      </c>
      <c r="N5" s="52" t="s">
        <v>111</v>
      </c>
    </row>
    <row r="6" spans="1:14" customFormat="1" hidden="1" x14ac:dyDescent="0.2">
      <c r="A6" s="58"/>
      <c r="B6" s="49"/>
      <c r="C6" s="49"/>
      <c r="D6" s="49"/>
      <c r="E6" s="49"/>
      <c r="F6" s="49"/>
      <c r="G6" s="49"/>
      <c r="H6" s="49"/>
      <c r="I6" s="49"/>
      <c r="J6" s="49"/>
      <c r="K6" s="49"/>
      <c r="L6" t="str">
        <f ca="1">IF(B6="","",OFFSET(table_admin1[[#Headers],[ADM1_PT]],MATCH(B6,admin1,0),1))</f>
        <v/>
      </c>
      <c r="M6" t="str">
        <f t="shared" ref="M6:M69" ca="1" si="0">IF(C6="","",INDEX(admin2_pcode,MATCH(C6,OFFSET(admin2_start,MATCH(L6,admin1_linked_pcode,0),0,COUNTIF(admin1_linked_pcode,L6)),0)+MATCH(L6,admin1_linked_pcode,0)-1))</f>
        <v/>
      </c>
      <c r="N6" t="e">
        <f ca="1">IF(#REF!="","",INDEX(admin3_pcode,MATCH(#REF!,OFFSET(admin3_start,MATCH(M6,admin2_linked_pcode,0),0,COUNTIF(admin2_linked_pcode,M6)),0)+MATCH(M6,admin2_linked_pcode,0)-1))</f>
        <v>#REF!</v>
      </c>
    </row>
    <row r="7" spans="1:14" x14ac:dyDescent="0.2">
      <c r="A7" s="58">
        <v>45323</v>
      </c>
      <c r="B7" s="49" t="s">
        <v>120</v>
      </c>
      <c r="C7" s="49" t="s">
        <v>128</v>
      </c>
      <c r="D7" s="49" t="s">
        <v>1203</v>
      </c>
      <c r="E7" s="49">
        <v>451</v>
      </c>
      <c r="F7" s="49">
        <v>433</v>
      </c>
      <c r="G7" s="49">
        <v>0</v>
      </c>
      <c r="H7" s="49">
        <v>0</v>
      </c>
      <c r="I7" s="49">
        <v>0</v>
      </c>
      <c r="J7" s="49">
        <v>0</v>
      </c>
      <c r="K7" s="49">
        <v>884</v>
      </c>
      <c r="L7" t="str">
        <f ca="1">IF(B7="","",OFFSET(table_admin1[[#Headers],[ADM1_PT]],MATCH(B7,admin1,0),1))</f>
        <v>MZ01</v>
      </c>
      <c r="M7" t="str">
        <f t="shared" ca="1" si="0"/>
        <v>MZ0112</v>
      </c>
      <c r="N7" t="e">
        <f ca="1">IF(#REF!="","",INDEX(admin3_pcode,MATCH(#REF!,OFFSET(admin3_start,MATCH(M7,admin2_linked_pcode,0),0,COUNTIF(admin2_linked_pcode,M7)),0)+MATCH(M7,admin2_linked_pcode,0)-1))</f>
        <v>#REF!</v>
      </c>
    </row>
    <row r="8" spans="1:14" x14ac:dyDescent="0.2">
      <c r="A8" s="58">
        <v>45323</v>
      </c>
      <c r="B8" s="49" t="s">
        <v>120</v>
      </c>
      <c r="C8" s="49" t="s">
        <v>231</v>
      </c>
      <c r="D8" s="49" t="s">
        <v>164</v>
      </c>
      <c r="E8" s="49">
        <v>303</v>
      </c>
      <c r="F8" s="49">
        <v>318</v>
      </c>
      <c r="G8" s="49">
        <v>0</v>
      </c>
      <c r="H8" s="49">
        <v>0</v>
      </c>
      <c r="I8" s="49">
        <v>61</v>
      </c>
      <c r="J8" s="49">
        <v>86</v>
      </c>
      <c r="K8" s="49">
        <v>768</v>
      </c>
      <c r="L8" t="str">
        <f ca="1">IF(B8="","",OFFSET(table_admin1[[#Headers],[ADM1_PT]],MATCH(B8,admin1,0),1))</f>
        <v>MZ01</v>
      </c>
      <c r="M8" t="str">
        <f t="shared" ca="1" si="0"/>
        <v>MZ0111</v>
      </c>
      <c r="N8" t="e">
        <f ca="1">IF(#REF!="","",INDEX(admin3_pcode,MATCH(#REF!,OFFSET(admin3_start,MATCH(M8,admin2_linked_pcode,0),0,COUNTIF(admin2_linked_pcode,M8)),0)+MATCH(M8,admin2_linked_pcode,0)-1))</f>
        <v>#REF!</v>
      </c>
    </row>
    <row r="9" spans="1:14" x14ac:dyDescent="0.2">
      <c r="A9" s="58">
        <v>45352</v>
      </c>
      <c r="B9" s="49" t="s">
        <v>120</v>
      </c>
      <c r="C9" s="49" t="s">
        <v>128</v>
      </c>
      <c r="D9" s="49" t="s">
        <v>164</v>
      </c>
      <c r="E9" s="49">
        <v>521</v>
      </c>
      <c r="F9" s="49">
        <v>469</v>
      </c>
      <c r="G9" s="49">
        <v>6</v>
      </c>
      <c r="H9" s="49">
        <v>4</v>
      </c>
      <c r="I9" s="49">
        <v>0</v>
      </c>
      <c r="J9" s="49">
        <v>0</v>
      </c>
      <c r="K9" s="49">
        <v>990</v>
      </c>
      <c r="L9" t="str">
        <f ca="1">IF(B9="","",OFFSET(table_admin1[[#Headers],[ADM1_PT]],MATCH(B9,admin1,0),1))</f>
        <v>MZ01</v>
      </c>
      <c r="M9" t="str">
        <f t="shared" ca="1" si="0"/>
        <v>MZ0112</v>
      </c>
      <c r="N9" t="e">
        <f ca="1">IF(#REF!="","",INDEX(admin3_pcode,MATCH(#REF!,OFFSET(admin3_start,MATCH(M9,admin2_linked_pcode,0),0,COUNTIF(admin2_linked_pcode,M9)),0)+MATCH(M9,admin2_linked_pcode,0)-1))</f>
        <v>#REF!</v>
      </c>
    </row>
    <row r="10" spans="1:14" x14ac:dyDescent="0.2">
      <c r="A10" s="58">
        <v>45323</v>
      </c>
      <c r="B10" s="49" t="s">
        <v>120</v>
      </c>
      <c r="C10" s="49" t="s">
        <v>126</v>
      </c>
      <c r="D10" s="49" t="s">
        <v>161</v>
      </c>
      <c r="E10" s="49">
        <v>388</v>
      </c>
      <c r="F10" s="49">
        <v>572</v>
      </c>
      <c r="G10" s="49">
        <v>4</v>
      </c>
      <c r="H10" s="49">
        <v>2</v>
      </c>
      <c r="I10" s="49">
        <v>3</v>
      </c>
      <c r="J10" s="49">
        <v>62</v>
      </c>
      <c r="K10" s="49">
        <v>1025</v>
      </c>
      <c r="L10" t="str">
        <f ca="1">IF(B10="","",OFFSET(table_admin1[[#Headers],[ADM1_PT]],MATCH(B10,admin1,0),1))</f>
        <v>MZ01</v>
      </c>
      <c r="M10" t="str">
        <f t="shared" ca="1" si="0"/>
        <v>MZ0103</v>
      </c>
      <c r="N10" t="e">
        <f ca="1">IF(#REF!="","",INDEX(admin3_pcode,MATCH(#REF!,OFFSET(admin3_start,MATCH(M10,admin2_linked_pcode,0),0,COUNTIF(admin2_linked_pcode,M10)),0)+MATCH(M10,admin2_linked_pcode,0)-1))</f>
        <v>#REF!</v>
      </c>
    </row>
    <row r="11" spans="1:14" x14ac:dyDescent="0.2">
      <c r="A11" s="58">
        <v>45292</v>
      </c>
      <c r="B11" s="49" t="s">
        <v>120</v>
      </c>
      <c r="C11" s="49" t="s">
        <v>126</v>
      </c>
      <c r="D11" s="49" t="s">
        <v>162</v>
      </c>
      <c r="E11" s="49">
        <v>301</v>
      </c>
      <c r="F11" s="49">
        <v>329</v>
      </c>
      <c r="G11" s="49">
        <v>0</v>
      </c>
      <c r="H11" s="49">
        <v>1</v>
      </c>
      <c r="I11" s="49">
        <v>212</v>
      </c>
      <c r="J11" s="49">
        <v>147</v>
      </c>
      <c r="K11" s="49">
        <v>989</v>
      </c>
      <c r="L11" t="str">
        <f ca="1">IF(B11="","",OFFSET(table_admin1[[#Headers],[ADM1_PT]],MATCH(B11,admin1,0),1))</f>
        <v>MZ01</v>
      </c>
      <c r="M11" t="str">
        <f t="shared" ca="1" si="0"/>
        <v>MZ0103</v>
      </c>
      <c r="N11" t="e">
        <f ca="1">IF(#REF!="","",INDEX(admin3_pcode,MATCH(#REF!,OFFSET(admin3_start,MATCH(M11,admin2_linked_pcode,0),0,COUNTIF(admin2_linked_pcode,M11)),0)+MATCH(M11,admin2_linked_pcode,0)-1))</f>
        <v>#REF!</v>
      </c>
    </row>
    <row r="12" spans="1:14" x14ac:dyDescent="0.2">
      <c r="A12" s="58">
        <v>45292</v>
      </c>
      <c r="B12" s="49" t="s">
        <v>120</v>
      </c>
      <c r="C12" s="49" t="s">
        <v>183</v>
      </c>
      <c r="D12" s="49" t="s">
        <v>163</v>
      </c>
      <c r="E12" s="49">
        <v>303</v>
      </c>
      <c r="F12" s="49">
        <v>307</v>
      </c>
      <c r="G12" s="49">
        <v>0</v>
      </c>
      <c r="H12" s="49">
        <v>0</v>
      </c>
      <c r="I12" s="49">
        <v>0</v>
      </c>
      <c r="J12" s="49">
        <v>0</v>
      </c>
      <c r="K12" s="49">
        <v>610</v>
      </c>
      <c r="L12" t="str">
        <f ca="1">IF(B12="","",OFFSET(table_admin1[[#Headers],[ADM1_PT]],MATCH(B12,admin1,0),1))</f>
        <v>MZ01</v>
      </c>
      <c r="M12" t="str">
        <f t="shared" ca="1" si="0"/>
        <v>MZ0102</v>
      </c>
      <c r="N12" t="e">
        <f ca="1">IF(#REF!="","",INDEX(admin3_pcode,MATCH(#REF!,OFFSET(admin3_start,MATCH(M12,admin2_linked_pcode,0),0,COUNTIF(admin2_linked_pcode,M12)),0)+MATCH(M12,admin2_linked_pcode,0)-1))</f>
        <v>#REF!</v>
      </c>
    </row>
    <row r="13" spans="1:14" x14ac:dyDescent="0.2">
      <c r="A13" s="58">
        <v>45323</v>
      </c>
      <c r="B13" s="49" t="s">
        <v>120</v>
      </c>
      <c r="C13" s="49" t="s">
        <v>231</v>
      </c>
      <c r="D13" s="49" t="s">
        <v>162</v>
      </c>
      <c r="E13" s="49">
        <v>43</v>
      </c>
      <c r="F13" s="49">
        <v>40</v>
      </c>
      <c r="G13" s="49">
        <v>0</v>
      </c>
      <c r="H13" s="49">
        <v>0</v>
      </c>
      <c r="I13" s="49">
        <v>14</v>
      </c>
      <c r="J13" s="49">
        <v>6</v>
      </c>
      <c r="K13" s="49">
        <v>103</v>
      </c>
      <c r="L13" t="str">
        <f ca="1">IF(B13="","",OFFSET(table_admin1[[#Headers],[ADM1_PT]],MATCH(B13,admin1,0),1))</f>
        <v>MZ01</v>
      </c>
      <c r="M13" t="str">
        <f t="shared" ca="1" si="0"/>
        <v>MZ0111</v>
      </c>
      <c r="N13" t="e">
        <f ca="1">IF(#REF!="","",INDEX(admin3_pcode,MATCH(#REF!,OFFSET(admin3_start,MATCH(M13,admin2_linked_pcode,0),0,COUNTIF(admin2_linked_pcode,M13)),0)+MATCH(M13,admin2_linked_pcode,0)-1))</f>
        <v>#REF!</v>
      </c>
    </row>
    <row r="14" spans="1:14" x14ac:dyDescent="0.2">
      <c r="A14" s="58">
        <v>45323</v>
      </c>
      <c r="B14" s="49" t="s">
        <v>120</v>
      </c>
      <c r="C14" s="49" t="s">
        <v>231</v>
      </c>
      <c r="D14" s="49" t="s">
        <v>163</v>
      </c>
      <c r="E14" s="49">
        <v>3917</v>
      </c>
      <c r="F14" s="49">
        <v>3392</v>
      </c>
      <c r="G14" s="49">
        <v>0</v>
      </c>
      <c r="H14" s="49">
        <v>0</v>
      </c>
      <c r="I14" s="49">
        <v>0</v>
      </c>
      <c r="J14" s="49">
        <v>0</v>
      </c>
      <c r="K14" s="49">
        <v>7309</v>
      </c>
      <c r="L14" t="str">
        <f ca="1">IF(B14="","",OFFSET(table_admin1[[#Headers],[ADM1_PT]],MATCH(B14,admin1,0),1))</f>
        <v>MZ01</v>
      </c>
      <c r="M14" t="str">
        <f t="shared" ca="1" si="0"/>
        <v>MZ0111</v>
      </c>
      <c r="N14" t="e">
        <f ca="1">IF(#REF!="","",INDEX(admin3_pcode,MATCH(#REF!,OFFSET(admin3_start,MATCH(M14,admin2_linked_pcode,0),0,COUNTIF(admin2_linked_pcode,M14)),0)+MATCH(M14,admin2_linked_pcode,0)-1))</f>
        <v>#REF!</v>
      </c>
    </row>
    <row r="15" spans="1:14" x14ac:dyDescent="0.2">
      <c r="A15" s="58">
        <v>45323</v>
      </c>
      <c r="B15" s="49" t="s">
        <v>120</v>
      </c>
      <c r="C15" s="49" t="s">
        <v>131</v>
      </c>
      <c r="D15" s="49" t="s">
        <v>161</v>
      </c>
      <c r="E15" s="49">
        <v>562</v>
      </c>
      <c r="F15" s="49">
        <v>276</v>
      </c>
      <c r="G15" s="49">
        <v>0</v>
      </c>
      <c r="H15" s="49">
        <v>0</v>
      </c>
      <c r="I15" s="49">
        <v>56</v>
      </c>
      <c r="J15" s="49">
        <v>60</v>
      </c>
      <c r="K15" s="49">
        <v>954</v>
      </c>
      <c r="L15" t="str">
        <f ca="1">IF(B15="","",OFFSET(table_admin1[[#Headers],[ADM1_PT]],MATCH(B15,admin1,0),1))</f>
        <v>MZ01</v>
      </c>
      <c r="M15" t="str">
        <f t="shared" ca="1" si="0"/>
        <v>MZ0107</v>
      </c>
      <c r="N15" t="e">
        <f ca="1">IF(#REF!="","",INDEX(admin3_pcode,MATCH(#REF!,OFFSET(admin3_start,MATCH(M15,admin2_linked_pcode,0),0,COUNTIF(admin2_linked_pcode,M15)),0)+MATCH(M15,admin2_linked_pcode,0)-1))</f>
        <v>#REF!</v>
      </c>
    </row>
    <row r="16" spans="1:14" x14ac:dyDescent="0.2">
      <c r="A16" s="58">
        <v>45292</v>
      </c>
      <c r="B16" s="49" t="s">
        <v>120</v>
      </c>
      <c r="C16" s="49" t="s">
        <v>129</v>
      </c>
      <c r="D16" s="49" t="s">
        <v>163</v>
      </c>
      <c r="E16" s="49">
        <v>7410</v>
      </c>
      <c r="F16" s="49">
        <v>7157</v>
      </c>
      <c r="G16" s="49">
        <v>1</v>
      </c>
      <c r="H16" s="49">
        <v>1</v>
      </c>
      <c r="I16" s="49">
        <v>40</v>
      </c>
      <c r="J16" s="49">
        <v>55</v>
      </c>
      <c r="K16" s="49">
        <v>14662</v>
      </c>
      <c r="L16" t="str">
        <f ca="1">IF(B16="","",OFFSET(table_admin1[[#Headers],[ADM1_PT]],MATCH(B16,admin1,0),1))</f>
        <v>MZ01</v>
      </c>
      <c r="M16" t="str">
        <f t="shared" ca="1" si="0"/>
        <v>MZ0110</v>
      </c>
      <c r="N16" t="e">
        <f ca="1">IF(#REF!="","",INDEX(admin3_pcode,MATCH(#REF!,OFFSET(admin3_start,MATCH(M16,admin2_linked_pcode,0),0,COUNTIF(admin2_linked_pcode,M16)),0)+MATCH(M16,admin2_linked_pcode,0)-1))</f>
        <v>#REF!</v>
      </c>
    </row>
    <row r="17" spans="1:14" x14ac:dyDescent="0.2">
      <c r="A17" s="58">
        <v>45292</v>
      </c>
      <c r="B17" s="49" t="s">
        <v>120</v>
      </c>
      <c r="C17" s="49" t="s">
        <v>128</v>
      </c>
      <c r="D17" s="49" t="s">
        <v>1203</v>
      </c>
      <c r="E17" s="49">
        <v>1</v>
      </c>
      <c r="F17" s="49">
        <v>2</v>
      </c>
      <c r="G17" s="49">
        <v>0</v>
      </c>
      <c r="H17" s="49">
        <v>0</v>
      </c>
      <c r="I17" s="49">
        <v>0</v>
      </c>
      <c r="J17" s="49">
        <v>0</v>
      </c>
      <c r="K17" s="49">
        <v>3</v>
      </c>
      <c r="L17" t="str">
        <f ca="1">IF(B17="","",OFFSET(table_admin1[[#Headers],[ADM1_PT]],MATCH(B17,admin1,0),1))</f>
        <v>MZ01</v>
      </c>
      <c r="M17" t="str">
        <f t="shared" ca="1" si="0"/>
        <v>MZ0112</v>
      </c>
      <c r="N17" t="e">
        <f ca="1">IF(#REF!="","",INDEX(admin3_pcode,MATCH(#REF!,OFFSET(admin3_start,MATCH(M17,admin2_linked_pcode,0),0,COUNTIF(admin2_linked_pcode,M17)),0)+MATCH(M17,admin2_linked_pcode,0)-1))</f>
        <v>#REF!</v>
      </c>
    </row>
    <row r="18" spans="1:14" x14ac:dyDescent="0.2">
      <c r="A18" s="58">
        <v>45323</v>
      </c>
      <c r="B18" s="49" t="s">
        <v>120</v>
      </c>
      <c r="C18" s="49" t="s">
        <v>220</v>
      </c>
      <c r="D18" s="49" t="s">
        <v>163</v>
      </c>
      <c r="E18" s="49">
        <v>419</v>
      </c>
      <c r="F18" s="49">
        <v>455</v>
      </c>
      <c r="G18" s="49">
        <v>0</v>
      </c>
      <c r="H18" s="49">
        <v>0</v>
      </c>
      <c r="I18" s="49">
        <v>46</v>
      </c>
      <c r="J18" s="49">
        <v>67</v>
      </c>
      <c r="K18" s="49">
        <v>987</v>
      </c>
      <c r="L18" t="str">
        <f ca="1">IF(B18="","",OFFSET(table_admin1[[#Headers],[ADM1_PT]],MATCH(B18,admin1,0),1))</f>
        <v>MZ01</v>
      </c>
      <c r="M18" t="str">
        <f t="shared" ca="1" si="0"/>
        <v>MZ0109</v>
      </c>
      <c r="N18" t="e">
        <f ca="1">IF(#REF!="","",INDEX(admin3_pcode,MATCH(#REF!,OFFSET(admin3_start,MATCH(M18,admin2_linked_pcode,0),0,COUNTIF(admin2_linked_pcode,M18)),0)+MATCH(M18,admin2_linked_pcode,0)-1))</f>
        <v>#REF!</v>
      </c>
    </row>
    <row r="19" spans="1:14" x14ac:dyDescent="0.2">
      <c r="A19" s="58">
        <v>45292</v>
      </c>
      <c r="B19" s="49" t="s">
        <v>120</v>
      </c>
      <c r="C19" s="49" t="s">
        <v>231</v>
      </c>
      <c r="D19" s="49" t="s">
        <v>164</v>
      </c>
      <c r="E19" s="49">
        <v>460</v>
      </c>
      <c r="F19" s="49">
        <v>575</v>
      </c>
      <c r="G19" s="49">
        <v>8</v>
      </c>
      <c r="H19" s="49">
        <v>4</v>
      </c>
      <c r="I19" s="49">
        <v>233</v>
      </c>
      <c r="J19" s="49">
        <v>258</v>
      </c>
      <c r="K19" s="49">
        <v>1526</v>
      </c>
      <c r="L19" t="str">
        <f ca="1">IF(B19="","",OFFSET(table_admin1[[#Headers],[ADM1_PT]],MATCH(B19,admin1,0),1))</f>
        <v>MZ01</v>
      </c>
      <c r="M19" t="str">
        <f t="shared" ca="1" si="0"/>
        <v>MZ0111</v>
      </c>
      <c r="N19" t="e">
        <f ca="1">IF(#REF!="","",INDEX(admin3_pcode,MATCH(#REF!,OFFSET(admin3_start,MATCH(M19,admin2_linked_pcode,0),0,COUNTIF(admin2_linked_pcode,M19)),0)+MATCH(M19,admin2_linked_pcode,0)-1))</f>
        <v>#REF!</v>
      </c>
    </row>
    <row r="20" spans="1:14" x14ac:dyDescent="0.2">
      <c r="A20" s="58">
        <v>45352</v>
      </c>
      <c r="B20" s="49" t="s">
        <v>120</v>
      </c>
      <c r="C20" s="49" t="s">
        <v>245</v>
      </c>
      <c r="D20" s="49" t="s">
        <v>164</v>
      </c>
      <c r="E20" s="49">
        <v>149</v>
      </c>
      <c r="F20" s="49">
        <v>176</v>
      </c>
      <c r="G20" s="49">
        <v>0</v>
      </c>
      <c r="H20" s="49">
        <v>0</v>
      </c>
      <c r="I20" s="49">
        <v>140</v>
      </c>
      <c r="J20" s="49">
        <v>301</v>
      </c>
      <c r="K20" s="49">
        <v>766</v>
      </c>
      <c r="L20" t="str">
        <f ca="1">IF(B20="","",OFFSET(table_admin1[[#Headers],[ADM1_PT]],MATCH(B20,admin1,0),1))</f>
        <v>MZ01</v>
      </c>
      <c r="M20" t="str">
        <f t="shared" ca="1" si="0"/>
        <v>MZ0115</v>
      </c>
      <c r="N20" t="e">
        <f ca="1">IF(#REF!="","",INDEX(admin3_pcode,MATCH(#REF!,OFFSET(admin3_start,MATCH(M20,admin2_linked_pcode,0),0,COUNTIF(admin2_linked_pcode,M20)),0)+MATCH(M20,admin2_linked_pcode,0)-1))</f>
        <v>#REF!</v>
      </c>
    </row>
    <row r="21" spans="1:14" x14ac:dyDescent="0.2">
      <c r="A21" s="58">
        <v>45323</v>
      </c>
      <c r="B21" s="49" t="s">
        <v>120</v>
      </c>
      <c r="C21" s="49" t="s">
        <v>127</v>
      </c>
      <c r="D21" s="49" t="s">
        <v>164</v>
      </c>
      <c r="E21" s="49">
        <v>134</v>
      </c>
      <c r="F21" s="49">
        <v>173</v>
      </c>
      <c r="G21" s="49">
        <v>0</v>
      </c>
      <c r="H21" s="49">
        <v>0</v>
      </c>
      <c r="I21" s="49">
        <v>118</v>
      </c>
      <c r="J21" s="49">
        <v>82</v>
      </c>
      <c r="K21" s="49">
        <v>507</v>
      </c>
      <c r="L21" t="str">
        <f ca="1">IF(B21="","",OFFSET(table_admin1[[#Headers],[ADM1_PT]],MATCH(B21,admin1,0),1))</f>
        <v>MZ01</v>
      </c>
      <c r="M21" t="str">
        <f t="shared" ca="1" si="0"/>
        <v>MZ0101</v>
      </c>
      <c r="N21" t="e">
        <f ca="1">IF(#REF!="","",INDEX(admin3_pcode,MATCH(#REF!,OFFSET(admin3_start,MATCH(M21,admin2_linked_pcode,0),0,COUNTIF(admin2_linked_pcode,M21)),0)+MATCH(M21,admin2_linked_pcode,0)-1))</f>
        <v>#REF!</v>
      </c>
    </row>
    <row r="22" spans="1:14" x14ac:dyDescent="0.2">
      <c r="A22" s="58">
        <v>45323</v>
      </c>
      <c r="B22" s="49" t="s">
        <v>120</v>
      </c>
      <c r="C22" s="49" t="s">
        <v>121</v>
      </c>
      <c r="D22" s="49" t="s">
        <v>162</v>
      </c>
      <c r="E22" s="49">
        <v>103</v>
      </c>
      <c r="F22" s="49">
        <v>27</v>
      </c>
      <c r="G22" s="49">
        <v>0</v>
      </c>
      <c r="H22" s="49">
        <v>0</v>
      </c>
      <c r="I22" s="49">
        <v>82</v>
      </c>
      <c r="J22" s="49">
        <v>102</v>
      </c>
      <c r="K22" s="49">
        <v>314</v>
      </c>
      <c r="L22" t="str">
        <f ca="1">IF(B22="","",OFFSET(table_admin1[[#Headers],[ADM1_PT]],MATCH(B22,admin1,0),1))</f>
        <v>MZ01</v>
      </c>
      <c r="M22" t="str">
        <f t="shared" ca="1" si="0"/>
        <v>MZ0118</v>
      </c>
      <c r="N22" t="e">
        <f ca="1">IF(#REF!="","",INDEX(admin3_pcode,MATCH(#REF!,OFFSET(admin3_start,MATCH(M22,admin2_linked_pcode,0),0,COUNTIF(admin2_linked_pcode,M22)),0)+MATCH(M22,admin2_linked_pcode,0)-1))</f>
        <v>#REF!</v>
      </c>
    </row>
    <row r="23" spans="1:14" x14ac:dyDescent="0.2">
      <c r="A23" s="58">
        <v>45323</v>
      </c>
      <c r="B23" s="49" t="s">
        <v>120</v>
      </c>
      <c r="C23" s="49" t="s">
        <v>129</v>
      </c>
      <c r="D23" s="49" t="s">
        <v>161</v>
      </c>
      <c r="E23" s="49">
        <v>29</v>
      </c>
      <c r="F23" s="49">
        <v>37</v>
      </c>
      <c r="G23" s="49">
        <v>0</v>
      </c>
      <c r="H23" s="49">
        <v>0</v>
      </c>
      <c r="I23" s="49">
        <v>80</v>
      </c>
      <c r="J23" s="49">
        <v>85</v>
      </c>
      <c r="K23" s="49">
        <v>231</v>
      </c>
      <c r="L23" t="str">
        <f ca="1">IF(B23="","",OFFSET(table_admin1[[#Headers],[ADM1_PT]],MATCH(B23,admin1,0),1))</f>
        <v>MZ01</v>
      </c>
      <c r="M23" t="str">
        <f t="shared" ca="1" si="0"/>
        <v>MZ0110</v>
      </c>
      <c r="N23" t="e">
        <f ca="1">IF(#REF!="","",INDEX(admin3_pcode,MATCH(#REF!,OFFSET(admin3_start,MATCH(M23,admin2_linked_pcode,0),0,COUNTIF(admin2_linked_pcode,M23)),0)+MATCH(M23,admin2_linked_pcode,0)-1))</f>
        <v>#REF!</v>
      </c>
    </row>
    <row r="24" spans="1:14" x14ac:dyDescent="0.2">
      <c r="A24" s="58">
        <v>45323</v>
      </c>
      <c r="B24" s="49" t="s">
        <v>120</v>
      </c>
      <c r="C24" s="49" t="s">
        <v>248</v>
      </c>
      <c r="D24" s="49" t="s">
        <v>164</v>
      </c>
      <c r="E24" s="49">
        <v>0</v>
      </c>
      <c r="F24" s="49">
        <v>0</v>
      </c>
      <c r="G24" s="49">
        <v>0</v>
      </c>
      <c r="H24" s="49">
        <v>0</v>
      </c>
      <c r="I24" s="49">
        <v>1907</v>
      </c>
      <c r="J24" s="49">
        <v>2031</v>
      </c>
      <c r="K24" s="49">
        <v>3938</v>
      </c>
      <c r="L24" t="str">
        <f ca="1">IF(B24="","",OFFSET(table_admin1[[#Headers],[ADM1_PT]],MATCH(B24,admin1,0),1))</f>
        <v>MZ01</v>
      </c>
      <c r="M24" t="str">
        <f t="shared" ca="1" si="0"/>
        <v>MZ0116</v>
      </c>
      <c r="N24" t="e">
        <f ca="1">IF(#REF!="","",INDEX(admin3_pcode,MATCH(#REF!,OFFSET(admin3_start,MATCH(M24,admin2_linked_pcode,0),0,COUNTIF(admin2_linked_pcode,M24)),0)+MATCH(M24,admin2_linked_pcode,0)-1))</f>
        <v>#REF!</v>
      </c>
    </row>
    <row r="25" spans="1:14" x14ac:dyDescent="0.2">
      <c r="A25" s="58">
        <v>45292</v>
      </c>
      <c r="B25" s="49" t="s">
        <v>120</v>
      </c>
      <c r="C25" s="49" t="s">
        <v>129</v>
      </c>
      <c r="D25" s="49" t="s">
        <v>1203</v>
      </c>
      <c r="E25" s="49">
        <v>0</v>
      </c>
      <c r="F25" s="49">
        <v>0</v>
      </c>
      <c r="G25" s="49">
        <v>0</v>
      </c>
      <c r="H25" s="49">
        <v>0</v>
      </c>
      <c r="I25" s="49">
        <v>2866</v>
      </c>
      <c r="J25" s="49">
        <v>1079</v>
      </c>
      <c r="K25" s="49">
        <v>3945</v>
      </c>
      <c r="L25" t="str">
        <f ca="1">IF(B25="","",OFFSET(table_admin1[[#Headers],[ADM1_PT]],MATCH(B25,admin1,0),1))</f>
        <v>MZ01</v>
      </c>
      <c r="M25" t="str">
        <f t="shared" ca="1" si="0"/>
        <v>MZ0110</v>
      </c>
      <c r="N25" t="e">
        <f ca="1">IF(#REF!="","",INDEX(admin3_pcode,MATCH(#REF!,OFFSET(admin3_start,MATCH(M25,admin2_linked_pcode,0),0,COUNTIF(admin2_linked_pcode,M25)),0)+MATCH(M25,admin2_linked_pcode,0)-1))</f>
        <v>#REF!</v>
      </c>
    </row>
    <row r="26" spans="1:14" x14ac:dyDescent="0.2">
      <c r="A26" s="58">
        <v>45292</v>
      </c>
      <c r="B26" s="49" t="s">
        <v>120</v>
      </c>
      <c r="C26" s="49" t="s">
        <v>231</v>
      </c>
      <c r="D26" s="49" t="s">
        <v>163</v>
      </c>
      <c r="E26" s="49">
        <v>9</v>
      </c>
      <c r="F26" s="49">
        <v>3</v>
      </c>
      <c r="G26" s="49">
        <v>0</v>
      </c>
      <c r="H26" s="49">
        <v>0</v>
      </c>
      <c r="I26" s="49">
        <v>0</v>
      </c>
      <c r="J26" s="49">
        <v>0</v>
      </c>
      <c r="K26" s="49">
        <v>12</v>
      </c>
      <c r="L26" t="str">
        <f ca="1">IF(B26="","",OFFSET(table_admin1[[#Headers],[ADM1_PT]],MATCH(B26,admin1,0),1))</f>
        <v>MZ01</v>
      </c>
      <c r="M26" t="str">
        <f t="shared" ca="1" si="0"/>
        <v>MZ0111</v>
      </c>
      <c r="N26" t="e">
        <f ca="1">IF(#REF!="","",INDEX(admin3_pcode,MATCH(#REF!,OFFSET(admin3_start,MATCH(M26,admin2_linked_pcode,0),0,COUNTIF(admin2_linked_pcode,M26)),0)+MATCH(M26,admin2_linked_pcode,0)-1))</f>
        <v>#REF!</v>
      </c>
    </row>
    <row r="27" spans="1:14" x14ac:dyDescent="0.2">
      <c r="A27" s="58">
        <v>45292</v>
      </c>
      <c r="B27" s="49" t="s">
        <v>120</v>
      </c>
      <c r="C27" s="49" t="s">
        <v>128</v>
      </c>
      <c r="D27" s="49" t="s">
        <v>161</v>
      </c>
      <c r="E27" s="49">
        <v>31</v>
      </c>
      <c r="F27" s="49">
        <v>33</v>
      </c>
      <c r="G27" s="49">
        <v>0</v>
      </c>
      <c r="H27" s="49">
        <v>0</v>
      </c>
      <c r="I27" s="49">
        <v>0</v>
      </c>
      <c r="J27" s="49">
        <v>0</v>
      </c>
      <c r="K27" s="49">
        <v>64</v>
      </c>
      <c r="L27" t="str">
        <f ca="1">IF(B27="","",OFFSET(table_admin1[[#Headers],[ADM1_PT]],MATCH(B27,admin1,0),1))</f>
        <v>MZ01</v>
      </c>
      <c r="M27" t="str">
        <f t="shared" ca="1" si="0"/>
        <v>MZ0112</v>
      </c>
      <c r="N27" t="e">
        <f ca="1">IF(#REF!="","",INDEX(admin3_pcode,MATCH(#REF!,OFFSET(admin3_start,MATCH(M27,admin2_linked_pcode,0),0,COUNTIF(admin2_linked_pcode,M27)),0)+MATCH(M27,admin2_linked_pcode,0)-1))</f>
        <v>#REF!</v>
      </c>
    </row>
    <row r="28" spans="1:14" x14ac:dyDescent="0.2">
      <c r="A28" s="58">
        <v>45352</v>
      </c>
      <c r="B28" s="49" t="s">
        <v>120</v>
      </c>
      <c r="C28" s="49" t="s">
        <v>126</v>
      </c>
      <c r="D28" s="49" t="s">
        <v>162</v>
      </c>
      <c r="E28" s="49">
        <v>60</v>
      </c>
      <c r="F28" s="49">
        <v>61</v>
      </c>
      <c r="G28" s="49">
        <v>0</v>
      </c>
      <c r="H28" s="49">
        <v>0</v>
      </c>
      <c r="I28" s="49">
        <v>0</v>
      </c>
      <c r="J28" s="49">
        <v>0</v>
      </c>
      <c r="K28" s="49">
        <v>121</v>
      </c>
      <c r="L28" t="str">
        <f ca="1">IF(B28="","",OFFSET(table_admin1[[#Headers],[ADM1_PT]],MATCH(B28,admin1,0),1))</f>
        <v>MZ01</v>
      </c>
      <c r="M28" t="str">
        <f t="shared" ca="1" si="0"/>
        <v>MZ0103</v>
      </c>
      <c r="N28" t="e">
        <f ca="1">IF(#REF!="","",INDEX(admin3_pcode,MATCH(#REF!,OFFSET(admin3_start,MATCH(M28,admin2_linked_pcode,0),0,COUNTIF(admin2_linked_pcode,M28)),0)+MATCH(M28,admin2_linked_pcode,0)-1))</f>
        <v>#REF!</v>
      </c>
    </row>
    <row r="29" spans="1:14" x14ac:dyDescent="0.2">
      <c r="A29" s="58">
        <v>45292</v>
      </c>
      <c r="B29" s="49" t="s">
        <v>120</v>
      </c>
      <c r="C29" s="49" t="s">
        <v>121</v>
      </c>
      <c r="D29" s="49" t="s">
        <v>163</v>
      </c>
      <c r="E29" s="49">
        <v>39</v>
      </c>
      <c r="F29" s="49">
        <v>25</v>
      </c>
      <c r="G29" s="49">
        <v>0</v>
      </c>
      <c r="H29" s="49">
        <v>0</v>
      </c>
      <c r="I29" s="49">
        <v>0</v>
      </c>
      <c r="J29" s="49">
        <v>0</v>
      </c>
      <c r="K29" s="49">
        <v>64</v>
      </c>
      <c r="L29" t="str">
        <f ca="1">IF(B29="","",OFFSET(table_admin1[[#Headers],[ADM1_PT]],MATCH(B29,admin1,0),1))</f>
        <v>MZ01</v>
      </c>
      <c r="M29" t="str">
        <f t="shared" ca="1" si="0"/>
        <v>MZ0118</v>
      </c>
      <c r="N29" t="e">
        <f ca="1">IF(#REF!="","",INDEX(admin3_pcode,MATCH(#REF!,OFFSET(admin3_start,MATCH(M29,admin2_linked_pcode,0),0,COUNTIF(admin2_linked_pcode,M29)),0)+MATCH(M29,admin2_linked_pcode,0)-1))</f>
        <v>#REF!</v>
      </c>
    </row>
    <row r="30" spans="1:14" x14ac:dyDescent="0.2">
      <c r="A30" s="58">
        <v>45352</v>
      </c>
      <c r="B30" s="49" t="s">
        <v>120</v>
      </c>
      <c r="C30" s="49" t="s">
        <v>248</v>
      </c>
      <c r="D30" s="49" t="s">
        <v>1203</v>
      </c>
      <c r="E30" s="49">
        <v>12</v>
      </c>
      <c r="F30" s="49">
        <v>22</v>
      </c>
      <c r="G30" s="49">
        <v>0</v>
      </c>
      <c r="H30" s="49">
        <v>0</v>
      </c>
      <c r="I30" s="49">
        <v>0</v>
      </c>
      <c r="J30" s="49">
        <v>0</v>
      </c>
      <c r="K30" s="49">
        <v>34</v>
      </c>
      <c r="L30" t="str">
        <f ca="1">IF(B30="","",OFFSET(table_admin1[[#Headers],[ADM1_PT]],MATCH(B30,admin1,0),1))</f>
        <v>MZ01</v>
      </c>
      <c r="M30" t="str">
        <f t="shared" ca="1" si="0"/>
        <v>MZ0116</v>
      </c>
      <c r="N30" t="e">
        <f ca="1">IF(#REF!="","",INDEX(admin3_pcode,MATCH(#REF!,OFFSET(admin3_start,MATCH(M30,admin2_linked_pcode,0),0,COUNTIF(admin2_linked_pcode,M30)),0)+MATCH(M30,admin2_linked_pcode,0)-1))</f>
        <v>#REF!</v>
      </c>
    </row>
    <row r="31" spans="1:14" x14ac:dyDescent="0.2">
      <c r="A31" s="58">
        <v>45292</v>
      </c>
      <c r="B31" s="49" t="s">
        <v>120</v>
      </c>
      <c r="C31" s="49" t="s">
        <v>121</v>
      </c>
      <c r="D31" s="49" t="s">
        <v>163</v>
      </c>
      <c r="E31" s="49">
        <v>29</v>
      </c>
      <c r="F31" s="49">
        <v>19</v>
      </c>
      <c r="G31" s="49">
        <v>0</v>
      </c>
      <c r="H31" s="49">
        <v>0</v>
      </c>
      <c r="I31" s="49">
        <v>0</v>
      </c>
      <c r="J31" s="49">
        <v>0</v>
      </c>
      <c r="K31" s="49">
        <v>48</v>
      </c>
      <c r="L31" t="str">
        <f ca="1">IF(B31="","",OFFSET(table_admin1[[#Headers],[ADM1_PT]],MATCH(B31,admin1,0),1))</f>
        <v>MZ01</v>
      </c>
      <c r="M31" t="str">
        <f t="shared" ca="1" si="0"/>
        <v>MZ0118</v>
      </c>
      <c r="N31" t="e">
        <f ca="1">IF(#REF!="","",INDEX(admin3_pcode,MATCH(#REF!,OFFSET(admin3_start,MATCH(M31,admin2_linked_pcode,0),0,COUNTIF(admin2_linked_pcode,M31)),0)+MATCH(M31,admin2_linked_pcode,0)-1))</f>
        <v>#REF!</v>
      </c>
    </row>
    <row r="32" spans="1:14" x14ac:dyDescent="0.2">
      <c r="A32" s="58">
        <v>45292</v>
      </c>
      <c r="B32" s="49" t="s">
        <v>120</v>
      </c>
      <c r="C32" s="49" t="s">
        <v>205</v>
      </c>
      <c r="D32" s="49" t="s">
        <v>162</v>
      </c>
      <c r="E32" s="49">
        <v>1</v>
      </c>
      <c r="F32" s="49">
        <v>3</v>
      </c>
      <c r="G32" s="49">
        <v>0</v>
      </c>
      <c r="H32" s="49">
        <v>0</v>
      </c>
      <c r="I32" s="49">
        <v>0</v>
      </c>
      <c r="J32" s="49">
        <v>0</v>
      </c>
      <c r="K32" s="49">
        <v>4</v>
      </c>
      <c r="L32" t="str">
        <f ca="1">IF(B32="","",OFFSET(table_admin1[[#Headers],[ADM1_PT]],MATCH(B32,admin1,0),1))</f>
        <v>MZ01</v>
      </c>
      <c r="M32" t="str">
        <f t="shared" ca="1" si="0"/>
        <v>MZ0106</v>
      </c>
      <c r="N32" t="e">
        <f ca="1">IF(#REF!="","",INDEX(admin3_pcode,MATCH(#REF!,OFFSET(admin3_start,MATCH(M32,admin2_linked_pcode,0),0,COUNTIF(admin2_linked_pcode,M32)),0)+MATCH(M32,admin2_linked_pcode,0)-1))</f>
        <v>#REF!</v>
      </c>
    </row>
    <row r="33" spans="1:14" x14ac:dyDescent="0.2">
      <c r="A33" s="58">
        <v>45323</v>
      </c>
      <c r="B33" s="49" t="s">
        <v>120</v>
      </c>
      <c r="C33" s="49" t="s">
        <v>121</v>
      </c>
      <c r="D33" s="49" t="s">
        <v>1203</v>
      </c>
      <c r="E33" s="49">
        <v>136</v>
      </c>
      <c r="F33" s="49">
        <v>110</v>
      </c>
      <c r="G33" s="49">
        <v>0</v>
      </c>
      <c r="H33" s="49">
        <v>0</v>
      </c>
      <c r="I33" s="49">
        <v>0</v>
      </c>
      <c r="J33" s="49">
        <v>0</v>
      </c>
      <c r="K33" s="49">
        <v>246</v>
      </c>
      <c r="L33" t="str">
        <f ca="1">IF(B33="","",OFFSET(table_admin1[[#Headers],[ADM1_PT]],MATCH(B33,admin1,0),1))</f>
        <v>MZ01</v>
      </c>
      <c r="M33" t="str">
        <f t="shared" ca="1" si="0"/>
        <v>MZ0118</v>
      </c>
      <c r="N33" t="e">
        <f ca="1">IF(#REF!="","",INDEX(admin3_pcode,MATCH(#REF!,OFFSET(admin3_start,MATCH(M33,admin2_linked_pcode,0),0,COUNTIF(admin2_linked_pcode,M33)),0)+MATCH(M33,admin2_linked_pcode,0)-1))</f>
        <v>#REF!</v>
      </c>
    </row>
    <row r="34" spans="1:14" x14ac:dyDescent="0.2">
      <c r="A34" s="58">
        <v>45323</v>
      </c>
      <c r="B34" s="49" t="s">
        <v>120</v>
      </c>
      <c r="C34" s="49" t="s">
        <v>248</v>
      </c>
      <c r="D34" s="49" t="s">
        <v>161</v>
      </c>
      <c r="E34" s="49">
        <v>10</v>
      </c>
      <c r="F34" s="49">
        <v>12</v>
      </c>
      <c r="G34" s="49">
        <v>0</v>
      </c>
      <c r="H34" s="49">
        <v>0</v>
      </c>
      <c r="I34" s="49">
        <v>0</v>
      </c>
      <c r="J34" s="49">
        <v>0</v>
      </c>
      <c r="K34" s="49">
        <v>22</v>
      </c>
      <c r="L34" t="str">
        <f ca="1">IF(B34="","",OFFSET(table_admin1[[#Headers],[ADM1_PT]],MATCH(B34,admin1,0),1))</f>
        <v>MZ01</v>
      </c>
      <c r="M34" t="str">
        <f t="shared" ca="1" si="0"/>
        <v>MZ0116</v>
      </c>
      <c r="N34" t="e">
        <f ca="1">IF(#REF!="","",INDEX(admin3_pcode,MATCH(#REF!,OFFSET(admin3_start,MATCH(M34,admin2_linked_pcode,0),0,COUNTIF(admin2_linked_pcode,M34)),0)+MATCH(M34,admin2_linked_pcode,0)-1))</f>
        <v>#REF!</v>
      </c>
    </row>
    <row r="35" spans="1:14" x14ac:dyDescent="0.2">
      <c r="A35" s="58">
        <v>45323</v>
      </c>
      <c r="B35" s="49" t="s">
        <v>120</v>
      </c>
      <c r="C35" s="49" t="s">
        <v>199</v>
      </c>
      <c r="D35" s="49" t="s">
        <v>1203</v>
      </c>
      <c r="E35" s="49">
        <v>348</v>
      </c>
      <c r="F35" s="49">
        <v>325</v>
      </c>
      <c r="G35" s="49">
        <v>0</v>
      </c>
      <c r="H35" s="49">
        <v>0</v>
      </c>
      <c r="I35" s="49">
        <v>0</v>
      </c>
      <c r="J35" s="49">
        <v>0</v>
      </c>
      <c r="K35" s="49">
        <v>673</v>
      </c>
      <c r="L35" t="str">
        <f ca="1">IF(B35="","",OFFSET(table_admin1[[#Headers],[ADM1_PT]],MATCH(B35,admin1,0),1))</f>
        <v>MZ01</v>
      </c>
      <c r="M35" t="str">
        <f t="shared" ca="1" si="0"/>
        <v>MZ0105</v>
      </c>
      <c r="N35" t="e">
        <f ca="1">IF(#REF!="","",INDEX(admin3_pcode,MATCH(#REF!,OFFSET(admin3_start,MATCH(M35,admin2_linked_pcode,0),0,COUNTIF(admin2_linked_pcode,M35)),0)+MATCH(M35,admin2_linked_pcode,0)-1))</f>
        <v>#REF!</v>
      </c>
    </row>
    <row r="36" spans="1:14" x14ac:dyDescent="0.2">
      <c r="A36" s="58">
        <v>45352</v>
      </c>
      <c r="B36" s="49" t="s">
        <v>120</v>
      </c>
      <c r="C36" s="49" t="s">
        <v>199</v>
      </c>
      <c r="D36" s="49" t="s">
        <v>163</v>
      </c>
      <c r="E36" s="49">
        <v>27</v>
      </c>
      <c r="F36" s="49">
        <v>10</v>
      </c>
      <c r="G36" s="49">
        <v>0</v>
      </c>
      <c r="H36" s="49">
        <v>0</v>
      </c>
      <c r="I36" s="49">
        <v>0</v>
      </c>
      <c r="J36" s="49">
        <v>0</v>
      </c>
      <c r="K36" s="49">
        <v>37</v>
      </c>
      <c r="L36" t="str">
        <f ca="1">IF(B36="","",OFFSET(table_admin1[[#Headers],[ADM1_PT]],MATCH(B36,admin1,0),1))</f>
        <v>MZ01</v>
      </c>
      <c r="M36" t="str">
        <f t="shared" ca="1" si="0"/>
        <v>MZ0105</v>
      </c>
      <c r="N36" t="e">
        <f ca="1">IF(#REF!="","",INDEX(admin3_pcode,MATCH(#REF!,OFFSET(admin3_start,MATCH(M36,admin2_linked_pcode,0),0,COUNTIF(admin2_linked_pcode,M36)),0)+MATCH(M36,admin2_linked_pcode,0)-1))</f>
        <v>#REF!</v>
      </c>
    </row>
    <row r="37" spans="1:14" x14ac:dyDescent="0.2">
      <c r="A37" s="58">
        <v>45323</v>
      </c>
      <c r="B37" s="49" t="s">
        <v>120</v>
      </c>
      <c r="C37" s="49" t="s">
        <v>128</v>
      </c>
      <c r="D37" s="49" t="s">
        <v>162</v>
      </c>
      <c r="E37" s="49">
        <v>71</v>
      </c>
      <c r="F37" s="49">
        <v>84</v>
      </c>
      <c r="G37" s="49">
        <v>0</v>
      </c>
      <c r="H37" s="49">
        <v>0</v>
      </c>
      <c r="I37" s="49">
        <v>0</v>
      </c>
      <c r="J37" s="49">
        <v>0</v>
      </c>
      <c r="K37" s="49">
        <v>155</v>
      </c>
      <c r="L37" t="str">
        <f ca="1">IF(B37="","",OFFSET(table_admin1[[#Headers],[ADM1_PT]],MATCH(B37,admin1,0),1))</f>
        <v>MZ01</v>
      </c>
      <c r="M37" t="str">
        <f t="shared" ca="1" si="0"/>
        <v>MZ0112</v>
      </c>
      <c r="N37" t="e">
        <f ca="1">IF(#REF!="","",INDEX(admin3_pcode,MATCH(#REF!,OFFSET(admin3_start,MATCH(M37,admin2_linked_pcode,0),0,COUNTIF(admin2_linked_pcode,M37)),0)+MATCH(M37,admin2_linked_pcode,0)-1))</f>
        <v>#REF!</v>
      </c>
    </row>
    <row r="38" spans="1:14" x14ac:dyDescent="0.2">
      <c r="A38" s="58">
        <v>45292</v>
      </c>
      <c r="B38" s="49" t="s">
        <v>120</v>
      </c>
      <c r="C38" s="49" t="s">
        <v>199</v>
      </c>
      <c r="D38" s="49" t="s">
        <v>163</v>
      </c>
      <c r="E38" s="49">
        <v>32</v>
      </c>
      <c r="F38" s="49">
        <v>22</v>
      </c>
      <c r="G38" s="49">
        <v>0</v>
      </c>
      <c r="H38" s="49">
        <v>0</v>
      </c>
      <c r="I38" s="49">
        <v>0</v>
      </c>
      <c r="J38" s="49">
        <v>0</v>
      </c>
      <c r="K38" s="49">
        <v>54</v>
      </c>
      <c r="L38" t="str">
        <f ca="1">IF(B38="","",OFFSET(table_admin1[[#Headers],[ADM1_PT]],MATCH(B38,admin1,0),1))</f>
        <v>MZ01</v>
      </c>
      <c r="M38" t="str">
        <f t="shared" ca="1" si="0"/>
        <v>MZ0105</v>
      </c>
      <c r="N38" t="e">
        <f ca="1">IF(#REF!="","",INDEX(admin3_pcode,MATCH(#REF!,OFFSET(admin3_start,MATCH(M38,admin2_linked_pcode,0),0,COUNTIF(admin2_linked_pcode,M38)),0)+MATCH(M38,admin2_linked_pcode,0)-1))</f>
        <v>#REF!</v>
      </c>
    </row>
    <row r="39" spans="1:14" x14ac:dyDescent="0.2">
      <c r="A39" s="58">
        <v>45323</v>
      </c>
      <c r="B39" s="49" t="s">
        <v>120</v>
      </c>
      <c r="C39" s="49" t="s">
        <v>129</v>
      </c>
      <c r="D39" s="49" t="s">
        <v>161</v>
      </c>
      <c r="E39" s="49">
        <v>779</v>
      </c>
      <c r="F39" s="49">
        <v>701</v>
      </c>
      <c r="G39" s="49">
        <v>0</v>
      </c>
      <c r="H39" s="49">
        <v>0</v>
      </c>
      <c r="I39" s="49">
        <v>0</v>
      </c>
      <c r="J39" s="49">
        <v>0</v>
      </c>
      <c r="K39" s="49">
        <v>1480</v>
      </c>
      <c r="L39" t="str">
        <f ca="1">IF(B39="","",OFFSET(table_admin1[[#Headers],[ADM1_PT]],MATCH(B39,admin1,0),1))</f>
        <v>MZ01</v>
      </c>
      <c r="M39" t="str">
        <f t="shared" ca="1" si="0"/>
        <v>MZ0110</v>
      </c>
      <c r="N39" t="e">
        <f ca="1">IF(#REF!="","",INDEX(admin3_pcode,MATCH(#REF!,OFFSET(admin3_start,MATCH(M39,admin2_linked_pcode,0),0,COUNTIF(admin2_linked_pcode,M39)),0)+MATCH(M39,admin2_linked_pcode,0)-1))</f>
        <v>#REF!</v>
      </c>
    </row>
    <row r="40" spans="1:14" x14ac:dyDescent="0.2">
      <c r="A40" s="58">
        <v>45292</v>
      </c>
      <c r="B40" s="49" t="s">
        <v>120</v>
      </c>
      <c r="C40" s="49" t="s">
        <v>245</v>
      </c>
      <c r="D40" s="49" t="s">
        <v>1203</v>
      </c>
      <c r="E40" s="49">
        <v>5731</v>
      </c>
      <c r="F40" s="49">
        <v>4855</v>
      </c>
      <c r="G40" s="49">
        <v>2</v>
      </c>
      <c r="H40" s="49">
        <v>3</v>
      </c>
      <c r="I40" s="49">
        <v>0</v>
      </c>
      <c r="J40" s="49">
        <v>0</v>
      </c>
      <c r="K40" s="49">
        <v>10586</v>
      </c>
      <c r="L40" t="str">
        <f ca="1">IF(B40="","",OFFSET(table_admin1[[#Headers],[ADM1_PT]],MATCH(B40,admin1,0),1))</f>
        <v>MZ01</v>
      </c>
      <c r="M40" t="str">
        <f t="shared" ca="1" si="0"/>
        <v>MZ0115</v>
      </c>
      <c r="N40" t="e">
        <f ca="1">IF(#REF!="","",INDEX(admin3_pcode,MATCH(#REF!,OFFSET(admin3_start,MATCH(M40,admin2_linked_pcode,0),0,COUNTIF(admin2_linked_pcode,M40)),0)+MATCH(M40,admin2_linked_pcode,0)-1))</f>
        <v>#REF!</v>
      </c>
    </row>
    <row r="41" spans="1:14" x14ac:dyDescent="0.2">
      <c r="A41" s="58">
        <v>45352</v>
      </c>
      <c r="B41" s="49" t="s">
        <v>120</v>
      </c>
      <c r="C41" s="49" t="s">
        <v>199</v>
      </c>
      <c r="D41" s="49" t="s">
        <v>162</v>
      </c>
      <c r="E41" s="49">
        <v>357</v>
      </c>
      <c r="F41" s="49">
        <v>398</v>
      </c>
      <c r="G41" s="49">
        <v>0</v>
      </c>
      <c r="H41" s="49">
        <v>1</v>
      </c>
      <c r="K41" s="49">
        <v>755</v>
      </c>
      <c r="L41" t="str">
        <f ca="1">IF(B41="","",OFFSET(table_admin1[[#Headers],[ADM1_PT]],MATCH(B41,admin1,0),1))</f>
        <v>MZ01</v>
      </c>
      <c r="M41" t="str">
        <f t="shared" ca="1" si="0"/>
        <v>MZ0105</v>
      </c>
      <c r="N41" t="e">
        <f ca="1">IF(#REF!="","",INDEX(admin3_pcode,MATCH(#REF!,OFFSET(admin3_start,MATCH(M41,admin2_linked_pcode,0),0,COUNTIF(admin2_linked_pcode,M41)),0)+MATCH(M41,admin2_linked_pcode,0)-1))</f>
        <v>#REF!</v>
      </c>
    </row>
    <row r="42" spans="1:14" x14ac:dyDescent="0.2">
      <c r="A42" s="58">
        <v>45292</v>
      </c>
      <c r="B42" s="49" t="s">
        <v>120</v>
      </c>
      <c r="C42" s="49" t="s">
        <v>126</v>
      </c>
      <c r="D42" s="49" t="s">
        <v>161</v>
      </c>
      <c r="E42" s="49">
        <v>699</v>
      </c>
      <c r="F42" s="49">
        <v>643</v>
      </c>
      <c r="G42" s="49">
        <v>0</v>
      </c>
      <c r="H42" s="49">
        <v>0</v>
      </c>
      <c r="I42" s="49">
        <v>1</v>
      </c>
      <c r="J42" s="49">
        <v>0</v>
      </c>
      <c r="K42" s="49">
        <v>1343</v>
      </c>
      <c r="L42" t="str">
        <f ca="1">IF(B42="","",OFFSET(table_admin1[[#Headers],[ADM1_PT]],MATCH(B42,admin1,0),1))</f>
        <v>MZ01</v>
      </c>
      <c r="M42" t="str">
        <f t="shared" ca="1" si="0"/>
        <v>MZ0103</v>
      </c>
      <c r="N42" t="e">
        <f ca="1">IF(#REF!="","",INDEX(admin3_pcode,MATCH(#REF!,OFFSET(admin3_start,MATCH(M42,admin2_linked_pcode,0),0,COUNTIF(admin2_linked_pcode,M42)),0)+MATCH(M42,admin2_linked_pcode,0)-1))</f>
        <v>#REF!</v>
      </c>
    </row>
    <row r="43" spans="1:14" x14ac:dyDescent="0.2">
      <c r="A43" s="58">
        <v>45292</v>
      </c>
      <c r="B43" s="49" t="s">
        <v>120</v>
      </c>
      <c r="C43" s="49" t="s">
        <v>126</v>
      </c>
      <c r="D43" s="49" t="s">
        <v>163</v>
      </c>
      <c r="E43" s="49">
        <v>74</v>
      </c>
      <c r="F43" s="49">
        <v>64</v>
      </c>
      <c r="G43" s="49">
        <v>0</v>
      </c>
      <c r="H43" s="49">
        <v>0</v>
      </c>
      <c r="I43" s="49">
        <v>46</v>
      </c>
      <c r="J43" s="49">
        <v>33</v>
      </c>
      <c r="K43" s="49">
        <v>217</v>
      </c>
      <c r="L43" t="str">
        <f ca="1">IF(B43="","",OFFSET(table_admin1[[#Headers],[ADM1_PT]],MATCH(B43,admin1,0),1))</f>
        <v>MZ01</v>
      </c>
      <c r="M43" t="str">
        <f t="shared" ca="1" si="0"/>
        <v>MZ0103</v>
      </c>
      <c r="N43" t="e">
        <f ca="1">IF(#REF!="","",INDEX(admin3_pcode,MATCH(#REF!,OFFSET(admin3_start,MATCH(M43,admin2_linked_pcode,0),0,COUNTIF(admin2_linked_pcode,M43)),0)+MATCH(M43,admin2_linked_pcode,0)-1))</f>
        <v>#REF!</v>
      </c>
    </row>
    <row r="44" spans="1:14" x14ac:dyDescent="0.2">
      <c r="A44" s="58">
        <v>45323</v>
      </c>
      <c r="B44" s="49" t="s">
        <v>120</v>
      </c>
      <c r="C44" s="49" t="s">
        <v>248</v>
      </c>
      <c r="D44" s="49" t="s">
        <v>163</v>
      </c>
      <c r="E44" s="49">
        <v>53</v>
      </c>
      <c r="F44" s="49">
        <v>46</v>
      </c>
      <c r="G44" s="49">
        <v>0</v>
      </c>
      <c r="H44" s="49">
        <v>0</v>
      </c>
      <c r="I44" s="49">
        <v>0</v>
      </c>
      <c r="J44" s="49">
        <v>0</v>
      </c>
      <c r="K44" s="49">
        <v>99</v>
      </c>
      <c r="L44" t="str">
        <f ca="1">IF(B44="","",OFFSET(table_admin1[[#Headers],[ADM1_PT]],MATCH(B44,admin1,0),1))</f>
        <v>MZ01</v>
      </c>
      <c r="M44" t="str">
        <f t="shared" ca="1" si="0"/>
        <v>MZ0116</v>
      </c>
      <c r="N44" t="e">
        <f ca="1">IF(#REF!="","",INDEX(admin3_pcode,MATCH(#REF!,OFFSET(admin3_start,MATCH(M44,admin2_linked_pcode,0),0,COUNTIF(admin2_linked_pcode,M44)),0)+MATCH(M44,admin2_linked_pcode,0)-1))</f>
        <v>#REF!</v>
      </c>
    </row>
    <row r="45" spans="1:14" x14ac:dyDescent="0.2">
      <c r="A45" s="58">
        <v>45323</v>
      </c>
      <c r="B45" s="49" t="s">
        <v>120</v>
      </c>
      <c r="C45" s="49" t="s">
        <v>245</v>
      </c>
      <c r="D45" s="49" t="s">
        <v>163</v>
      </c>
      <c r="E45" s="49">
        <v>4474</v>
      </c>
      <c r="F45" s="49">
        <v>4238</v>
      </c>
      <c r="G45" s="49">
        <v>0</v>
      </c>
      <c r="H45" s="49">
        <v>32</v>
      </c>
      <c r="I45" s="49">
        <v>0</v>
      </c>
      <c r="J45" s="49">
        <v>0</v>
      </c>
      <c r="K45" s="49">
        <v>8712</v>
      </c>
      <c r="L45" t="str">
        <f ca="1">IF(B45="","",OFFSET(table_admin1[[#Headers],[ADM1_PT]],MATCH(B45,admin1,0),1))</f>
        <v>MZ01</v>
      </c>
      <c r="M45" t="str">
        <f t="shared" ca="1" si="0"/>
        <v>MZ0115</v>
      </c>
      <c r="N45" t="e">
        <f ca="1">IF(#REF!="","",INDEX(admin3_pcode,MATCH(#REF!,OFFSET(admin3_start,MATCH(M45,admin2_linked_pcode,0),0,COUNTIF(admin2_linked_pcode,M45)),0)+MATCH(M45,admin2_linked_pcode,0)-1))</f>
        <v>#REF!</v>
      </c>
    </row>
    <row r="46" spans="1:14" x14ac:dyDescent="0.2">
      <c r="A46" s="58">
        <v>45323</v>
      </c>
      <c r="B46" s="49" t="s">
        <v>120</v>
      </c>
      <c r="C46" s="49" t="s">
        <v>129</v>
      </c>
      <c r="D46" s="49" t="s">
        <v>162</v>
      </c>
      <c r="E46" s="49">
        <v>1433</v>
      </c>
      <c r="F46" s="49">
        <v>1175</v>
      </c>
      <c r="G46" s="49">
        <v>0</v>
      </c>
      <c r="H46" s="49">
        <v>0</v>
      </c>
      <c r="I46" s="49">
        <v>311</v>
      </c>
      <c r="J46" s="49">
        <v>267</v>
      </c>
      <c r="K46" s="49">
        <v>3186</v>
      </c>
      <c r="L46" t="str">
        <f ca="1">IF(B46="","",OFFSET(table_admin1[[#Headers],[ADM1_PT]],MATCH(B46,admin1,0),1))</f>
        <v>MZ01</v>
      </c>
      <c r="M46" t="str">
        <f t="shared" ca="1" si="0"/>
        <v>MZ0110</v>
      </c>
      <c r="N46" t="e">
        <f ca="1">IF(#REF!="","",INDEX(admin3_pcode,MATCH(#REF!,OFFSET(admin3_start,MATCH(M46,admin2_linked_pcode,0),0,COUNTIF(admin2_linked_pcode,M46)),0)+MATCH(M46,admin2_linked_pcode,0)-1))</f>
        <v>#REF!</v>
      </c>
    </row>
    <row r="47" spans="1:14" x14ac:dyDescent="0.2">
      <c r="A47" s="58">
        <v>45352</v>
      </c>
      <c r="B47" s="49" t="s">
        <v>120</v>
      </c>
      <c r="C47" s="49" t="s">
        <v>245</v>
      </c>
      <c r="D47" s="49" t="s">
        <v>1203</v>
      </c>
      <c r="E47" s="49">
        <v>6196</v>
      </c>
      <c r="F47" s="49">
        <v>6674</v>
      </c>
      <c r="G47" s="49">
        <v>3</v>
      </c>
      <c r="H47" s="49">
        <v>2</v>
      </c>
      <c r="I47" s="49">
        <v>135</v>
      </c>
      <c r="J47" s="49">
        <v>182</v>
      </c>
      <c r="K47" s="49">
        <v>13187</v>
      </c>
      <c r="L47" t="str">
        <f ca="1">IF(B47="","",OFFSET(table_admin1[[#Headers],[ADM1_PT]],MATCH(B47,admin1,0),1))</f>
        <v>MZ01</v>
      </c>
      <c r="M47" t="str">
        <f t="shared" ca="1" si="0"/>
        <v>MZ0115</v>
      </c>
      <c r="N47" t="e">
        <f ca="1">IF(#REF!="","",INDEX(admin3_pcode,MATCH(#REF!,OFFSET(admin3_start,MATCH(M47,admin2_linked_pcode,0),0,COUNTIF(admin2_linked_pcode,M47)),0)+MATCH(M47,admin2_linked_pcode,0)-1))</f>
        <v>#REF!</v>
      </c>
    </row>
    <row r="48" spans="1:14" x14ac:dyDescent="0.2">
      <c r="A48" s="58">
        <v>45292</v>
      </c>
      <c r="B48" s="49" t="s">
        <v>120</v>
      </c>
      <c r="C48" s="49" t="s">
        <v>248</v>
      </c>
      <c r="D48" s="49" t="s">
        <v>162</v>
      </c>
      <c r="E48" s="49">
        <v>484</v>
      </c>
      <c r="F48" s="49">
        <v>382</v>
      </c>
      <c r="G48" s="49">
        <v>8</v>
      </c>
      <c r="H48" s="49">
        <v>0</v>
      </c>
      <c r="I48" s="49">
        <v>0</v>
      </c>
      <c r="J48" s="49">
        <v>0</v>
      </c>
      <c r="K48" s="49">
        <v>866</v>
      </c>
      <c r="L48" t="str">
        <f ca="1">IF(B48="","",OFFSET(table_admin1[[#Headers],[ADM1_PT]],MATCH(B48,admin1,0),1))</f>
        <v>MZ01</v>
      </c>
      <c r="M48" t="str">
        <f t="shared" ca="1" si="0"/>
        <v>MZ0116</v>
      </c>
      <c r="N48" t="e">
        <f ca="1">IF(#REF!="","",INDEX(admin3_pcode,MATCH(#REF!,OFFSET(admin3_start,MATCH(M48,admin2_linked_pcode,0),0,COUNTIF(admin2_linked_pcode,M48)),0)+MATCH(M48,admin2_linked_pcode,0)-1))</f>
        <v>#REF!</v>
      </c>
    </row>
    <row r="49" spans="1:14" x14ac:dyDescent="0.2">
      <c r="A49" s="58">
        <v>45323</v>
      </c>
      <c r="B49" s="49" t="s">
        <v>120</v>
      </c>
      <c r="C49" s="49" t="s">
        <v>194</v>
      </c>
      <c r="D49" s="49" t="s">
        <v>161</v>
      </c>
      <c r="E49" s="49">
        <v>1864</v>
      </c>
      <c r="F49" s="49">
        <v>1877</v>
      </c>
      <c r="G49" s="49">
        <v>2</v>
      </c>
      <c r="H49" s="49">
        <v>3</v>
      </c>
      <c r="I49" s="49">
        <v>293</v>
      </c>
      <c r="J49" s="49">
        <v>384</v>
      </c>
      <c r="K49" s="49">
        <v>4418</v>
      </c>
      <c r="L49" t="str">
        <f ca="1">IF(B49="","",OFFSET(table_admin1[[#Headers],[ADM1_PT]],MATCH(B49,admin1,0),1))</f>
        <v>MZ01</v>
      </c>
      <c r="M49" t="str">
        <f t="shared" ca="1" si="0"/>
        <v>MZ0104</v>
      </c>
      <c r="N49" t="e">
        <f ca="1">IF(#REF!="","",INDEX(admin3_pcode,MATCH(#REF!,OFFSET(admin3_start,MATCH(M49,admin2_linked_pcode,0),0,COUNTIF(admin2_linked_pcode,M49)),0)+MATCH(M49,admin2_linked_pcode,0)-1))</f>
        <v>#REF!</v>
      </c>
    </row>
    <row r="50" spans="1:14" x14ac:dyDescent="0.2">
      <c r="A50" s="58">
        <v>45352</v>
      </c>
      <c r="B50" s="49" t="s">
        <v>120</v>
      </c>
      <c r="C50" s="49" t="s">
        <v>128</v>
      </c>
      <c r="D50" s="49" t="s">
        <v>164</v>
      </c>
      <c r="E50" s="49">
        <v>62</v>
      </c>
      <c r="F50" s="49">
        <v>58</v>
      </c>
      <c r="G50" s="49">
        <v>0</v>
      </c>
      <c r="H50" s="49">
        <v>0</v>
      </c>
      <c r="I50" s="49">
        <v>113</v>
      </c>
      <c r="J50" s="49">
        <v>127</v>
      </c>
      <c r="K50" s="49">
        <v>360</v>
      </c>
      <c r="L50" t="str">
        <f ca="1">IF(B50="","",OFFSET(table_admin1[[#Headers],[ADM1_PT]],MATCH(B50,admin1,0),1))</f>
        <v>MZ01</v>
      </c>
      <c r="M50" t="str">
        <f t="shared" ca="1" si="0"/>
        <v>MZ0112</v>
      </c>
      <c r="N50" t="e">
        <f ca="1">IF(#REF!="","",INDEX(admin3_pcode,MATCH(#REF!,OFFSET(admin3_start,MATCH(M50,admin2_linked_pcode,0),0,COUNTIF(admin2_linked_pcode,M50)),0)+MATCH(M50,admin2_linked_pcode,0)-1))</f>
        <v>#REF!</v>
      </c>
    </row>
    <row r="51" spans="1:14" x14ac:dyDescent="0.2">
      <c r="A51" s="58">
        <v>45352</v>
      </c>
      <c r="B51" s="49" t="s">
        <v>120</v>
      </c>
      <c r="C51" s="49" t="s">
        <v>194</v>
      </c>
      <c r="D51" s="49" t="s">
        <v>1203</v>
      </c>
      <c r="E51" s="49">
        <v>42</v>
      </c>
      <c r="F51" s="49">
        <v>39</v>
      </c>
      <c r="G51" s="49">
        <v>0</v>
      </c>
      <c r="H51" s="49">
        <v>0</v>
      </c>
      <c r="I51" s="49">
        <v>178</v>
      </c>
      <c r="J51" s="49">
        <v>73</v>
      </c>
      <c r="K51" s="49">
        <v>332</v>
      </c>
      <c r="L51" t="str">
        <f ca="1">IF(B51="","",OFFSET(table_admin1[[#Headers],[ADM1_PT]],MATCH(B51,admin1,0),1))</f>
        <v>MZ01</v>
      </c>
      <c r="M51" t="str">
        <f t="shared" ca="1" si="0"/>
        <v>MZ0104</v>
      </c>
      <c r="N51" t="e">
        <f ca="1">IF(#REF!="","",INDEX(admin3_pcode,MATCH(#REF!,OFFSET(admin3_start,MATCH(M51,admin2_linked_pcode,0),0,COUNTIF(admin2_linked_pcode,M51)),0)+MATCH(M51,admin2_linked_pcode,0)-1))</f>
        <v>#REF!</v>
      </c>
    </row>
    <row r="52" spans="1:14" x14ac:dyDescent="0.2">
      <c r="A52" s="58">
        <v>45323</v>
      </c>
      <c r="B52" s="49" t="s">
        <v>120</v>
      </c>
      <c r="C52" s="49" t="s">
        <v>194</v>
      </c>
      <c r="D52" s="49" t="s">
        <v>162</v>
      </c>
      <c r="E52" s="49">
        <v>0</v>
      </c>
      <c r="F52" s="49">
        <v>42</v>
      </c>
      <c r="G52" s="49">
        <v>0</v>
      </c>
      <c r="H52" s="49">
        <v>0</v>
      </c>
      <c r="I52" s="49">
        <v>0</v>
      </c>
      <c r="J52" s="49">
        <v>0</v>
      </c>
      <c r="K52" s="49">
        <v>42</v>
      </c>
      <c r="L52" t="str">
        <f ca="1">IF(B52="","",OFFSET(table_admin1[[#Headers],[ADM1_PT]],MATCH(B52,admin1,0),1))</f>
        <v>MZ01</v>
      </c>
      <c r="M52" t="str">
        <f t="shared" ca="1" si="0"/>
        <v>MZ0104</v>
      </c>
      <c r="N52" t="e">
        <f ca="1">IF(#REF!="","",INDEX(admin3_pcode,MATCH(#REF!,OFFSET(admin3_start,MATCH(M52,admin2_linked_pcode,0),0,COUNTIF(admin2_linked_pcode,M52)),0)+MATCH(M52,admin2_linked_pcode,0)-1))</f>
        <v>#REF!</v>
      </c>
    </row>
    <row r="53" spans="1:14" x14ac:dyDescent="0.2">
      <c r="A53" s="58">
        <v>45352</v>
      </c>
      <c r="B53" s="49" t="s">
        <v>120</v>
      </c>
      <c r="C53" s="49" t="s">
        <v>126</v>
      </c>
      <c r="D53" s="49" t="s">
        <v>161</v>
      </c>
      <c r="E53" s="49">
        <v>1023</v>
      </c>
      <c r="F53" s="49">
        <v>944</v>
      </c>
      <c r="G53" s="49">
        <v>0</v>
      </c>
      <c r="H53" s="49">
        <v>0</v>
      </c>
      <c r="I53" s="49">
        <v>1791</v>
      </c>
      <c r="J53" s="49">
        <v>1744</v>
      </c>
      <c r="K53" s="49">
        <v>5502</v>
      </c>
      <c r="L53" t="str">
        <f ca="1">IF(B53="","",OFFSET(table_admin1[[#Headers],[ADM1_PT]],MATCH(B53,admin1,0),1))</f>
        <v>MZ01</v>
      </c>
      <c r="M53" t="str">
        <f t="shared" ca="1" si="0"/>
        <v>MZ0103</v>
      </c>
      <c r="N53" t="e">
        <f ca="1">IF(#REF!="","",INDEX(admin3_pcode,MATCH(#REF!,OFFSET(admin3_start,MATCH(M53,admin2_linked_pcode,0),0,COUNTIF(admin2_linked_pcode,M53)),0)+MATCH(M53,admin2_linked_pcode,0)-1))</f>
        <v>#REF!</v>
      </c>
    </row>
    <row r="54" spans="1:14" x14ac:dyDescent="0.2">
      <c r="A54" s="58">
        <v>45292</v>
      </c>
      <c r="B54" s="49" t="s">
        <v>120</v>
      </c>
      <c r="C54" s="49" t="s">
        <v>199</v>
      </c>
      <c r="D54" s="49" t="s">
        <v>163</v>
      </c>
      <c r="E54" s="49">
        <v>503</v>
      </c>
      <c r="F54" s="49">
        <v>330</v>
      </c>
      <c r="G54" s="49">
        <v>0</v>
      </c>
      <c r="H54" s="49">
        <v>0</v>
      </c>
      <c r="I54" s="49">
        <v>528</v>
      </c>
      <c r="J54" s="49">
        <v>370</v>
      </c>
      <c r="K54" s="49">
        <v>1731</v>
      </c>
      <c r="L54" t="str">
        <f ca="1">IF(B54="","",OFFSET(table_admin1[[#Headers],[ADM1_PT]],MATCH(B54,admin1,0),1))</f>
        <v>MZ01</v>
      </c>
      <c r="M54" t="str">
        <f t="shared" ca="1" si="0"/>
        <v>MZ0105</v>
      </c>
      <c r="N54" t="e">
        <f ca="1">IF(#REF!="","",INDEX(admin3_pcode,MATCH(#REF!,OFFSET(admin3_start,MATCH(M54,admin2_linked_pcode,0),0,COUNTIF(admin2_linked_pcode,M54)),0)+MATCH(M54,admin2_linked_pcode,0)-1))</f>
        <v>#REF!</v>
      </c>
    </row>
    <row r="55" spans="1:14" x14ac:dyDescent="0.2">
      <c r="A55" s="58">
        <v>45352</v>
      </c>
      <c r="B55" s="49" t="s">
        <v>120</v>
      </c>
      <c r="C55" s="49" t="s">
        <v>128</v>
      </c>
      <c r="D55" s="49" t="s">
        <v>162</v>
      </c>
      <c r="E55" s="49">
        <v>137</v>
      </c>
      <c r="F55" s="49">
        <v>139</v>
      </c>
      <c r="G55" s="49">
        <v>0</v>
      </c>
      <c r="H55" s="49">
        <v>0</v>
      </c>
      <c r="I55" s="49">
        <v>37</v>
      </c>
      <c r="J55" s="49">
        <v>55</v>
      </c>
      <c r="K55" s="49">
        <v>368</v>
      </c>
      <c r="L55" t="str">
        <f ca="1">IF(B55="","",OFFSET(table_admin1[[#Headers],[ADM1_PT]],MATCH(B55,admin1,0),1))</f>
        <v>MZ01</v>
      </c>
      <c r="M55" t="str">
        <f t="shared" ca="1" si="0"/>
        <v>MZ0112</v>
      </c>
      <c r="N55" t="e">
        <f ca="1">IF(#REF!="","",INDEX(admin3_pcode,MATCH(#REF!,OFFSET(admin3_start,MATCH(M55,admin2_linked_pcode,0),0,COUNTIF(admin2_linked_pcode,M55)),0)+MATCH(M55,admin2_linked_pcode,0)-1))</f>
        <v>#REF!</v>
      </c>
    </row>
    <row r="56" spans="1:14" x14ac:dyDescent="0.2">
      <c r="A56" s="58">
        <v>45323</v>
      </c>
      <c r="B56" s="49" t="s">
        <v>120</v>
      </c>
      <c r="C56" s="49" t="s">
        <v>121</v>
      </c>
      <c r="D56" s="49" t="s">
        <v>1203</v>
      </c>
      <c r="E56" s="49">
        <v>3</v>
      </c>
      <c r="F56" s="49">
        <v>14</v>
      </c>
      <c r="G56" s="49">
        <v>0</v>
      </c>
      <c r="H56" s="49">
        <v>0</v>
      </c>
      <c r="I56" s="49">
        <v>0</v>
      </c>
      <c r="J56" s="49">
        <v>0</v>
      </c>
      <c r="K56" s="49">
        <v>17</v>
      </c>
      <c r="L56" t="str">
        <f ca="1">IF(B56="","",OFFSET(table_admin1[[#Headers],[ADM1_PT]],MATCH(B56,admin1,0),1))</f>
        <v>MZ01</v>
      </c>
      <c r="M56" t="str">
        <f t="shared" ca="1" si="0"/>
        <v>MZ0118</v>
      </c>
      <c r="N56" t="e">
        <f ca="1">IF(#REF!="","",INDEX(admin3_pcode,MATCH(#REF!,OFFSET(admin3_start,MATCH(M56,admin2_linked_pcode,0),0,COUNTIF(admin2_linked_pcode,M56)),0)+MATCH(M56,admin2_linked_pcode,0)-1))</f>
        <v>#REF!</v>
      </c>
    </row>
    <row r="57" spans="1:14" x14ac:dyDescent="0.2">
      <c r="A57" s="58">
        <v>45352</v>
      </c>
      <c r="B57" s="49" t="s">
        <v>120</v>
      </c>
      <c r="C57" s="49" t="s">
        <v>129</v>
      </c>
      <c r="D57" s="49" t="s">
        <v>161</v>
      </c>
      <c r="E57" s="49">
        <v>0</v>
      </c>
      <c r="F57" s="49">
        <v>10</v>
      </c>
      <c r="G57" s="49">
        <v>0</v>
      </c>
      <c r="H57" s="49">
        <v>0</v>
      </c>
      <c r="I57" s="49">
        <v>0</v>
      </c>
      <c r="J57" s="49">
        <v>0</v>
      </c>
      <c r="K57" s="49">
        <v>10</v>
      </c>
      <c r="L57" t="str">
        <f ca="1">IF(B57="","",OFFSET(table_admin1[[#Headers],[ADM1_PT]],MATCH(B57,admin1,0),1))</f>
        <v>MZ01</v>
      </c>
      <c r="M57" t="str">
        <f t="shared" ca="1" si="0"/>
        <v>MZ0110</v>
      </c>
      <c r="N57" t="e">
        <f ca="1">IF(#REF!="","",INDEX(admin3_pcode,MATCH(#REF!,OFFSET(admin3_start,MATCH(M57,admin2_linked_pcode,0),0,COUNTIF(admin2_linked_pcode,M57)),0)+MATCH(M57,admin2_linked_pcode,0)-1))</f>
        <v>#REF!</v>
      </c>
    </row>
    <row r="58" spans="1:14" x14ac:dyDescent="0.2">
      <c r="A58" s="58">
        <v>45292</v>
      </c>
      <c r="B58" s="49" t="s">
        <v>120</v>
      </c>
      <c r="C58" s="49" t="s">
        <v>194</v>
      </c>
      <c r="D58" s="49" t="s">
        <v>1203</v>
      </c>
      <c r="E58" s="49">
        <v>9</v>
      </c>
      <c r="F58" s="49">
        <v>6</v>
      </c>
      <c r="G58" s="49">
        <v>0</v>
      </c>
      <c r="H58" s="49">
        <v>0</v>
      </c>
      <c r="I58" s="49">
        <v>13</v>
      </c>
      <c r="J58" s="49">
        <v>12</v>
      </c>
      <c r="K58" s="49">
        <v>40</v>
      </c>
      <c r="L58" t="str">
        <f ca="1">IF(B58="","",OFFSET(table_admin1[[#Headers],[ADM1_PT]],MATCH(B58,admin1,0),1))</f>
        <v>MZ01</v>
      </c>
      <c r="M58" t="str">
        <f t="shared" ca="1" si="0"/>
        <v>MZ0104</v>
      </c>
      <c r="N58" t="e">
        <f ca="1">IF(#REF!="","",INDEX(admin3_pcode,MATCH(#REF!,OFFSET(admin3_start,MATCH(M58,admin2_linked_pcode,0),0,COUNTIF(admin2_linked_pcode,M58)),0)+MATCH(M58,admin2_linked_pcode,0)-1))</f>
        <v>#REF!</v>
      </c>
    </row>
    <row r="59" spans="1:14" x14ac:dyDescent="0.2">
      <c r="A59" s="58">
        <v>45323</v>
      </c>
      <c r="B59" s="49" t="s">
        <v>120</v>
      </c>
      <c r="C59" s="49" t="s">
        <v>183</v>
      </c>
      <c r="D59" s="49" t="s">
        <v>162</v>
      </c>
      <c r="E59" s="49">
        <v>37</v>
      </c>
      <c r="F59" s="49">
        <v>72</v>
      </c>
      <c r="G59" s="49">
        <v>0</v>
      </c>
      <c r="H59" s="49">
        <v>0</v>
      </c>
      <c r="I59" s="49">
        <v>61</v>
      </c>
      <c r="J59" s="49">
        <v>49</v>
      </c>
      <c r="K59" s="49">
        <v>219</v>
      </c>
      <c r="L59" t="str">
        <f ca="1">IF(B59="","",OFFSET(table_admin1[[#Headers],[ADM1_PT]],MATCH(B59,admin1,0),1))</f>
        <v>MZ01</v>
      </c>
      <c r="M59" t="str">
        <f t="shared" ca="1" si="0"/>
        <v>MZ0102</v>
      </c>
      <c r="N59" t="e">
        <f ca="1">IF(#REF!="","",INDEX(admin3_pcode,MATCH(#REF!,OFFSET(admin3_start,MATCH(M59,admin2_linked_pcode,0),0,COUNTIF(admin2_linked_pcode,M59)),0)+MATCH(M59,admin2_linked_pcode,0)-1))</f>
        <v>#REF!</v>
      </c>
    </row>
    <row r="60" spans="1:14" x14ac:dyDescent="0.2">
      <c r="A60" s="58">
        <v>45323</v>
      </c>
      <c r="B60" s="49" t="s">
        <v>120</v>
      </c>
      <c r="C60" s="49" t="s">
        <v>121</v>
      </c>
      <c r="D60" s="49" t="s">
        <v>1203</v>
      </c>
      <c r="E60" s="49">
        <v>2900</v>
      </c>
      <c r="F60" s="49">
        <v>2529</v>
      </c>
      <c r="G60" s="49">
        <v>0</v>
      </c>
      <c r="H60" s="49">
        <v>0</v>
      </c>
      <c r="I60" s="49">
        <v>0</v>
      </c>
      <c r="J60" s="49">
        <v>0</v>
      </c>
      <c r="K60" s="49">
        <v>5429</v>
      </c>
      <c r="L60" t="str">
        <f ca="1">IF(B60="","",OFFSET(table_admin1[[#Headers],[ADM1_PT]],MATCH(B60,admin1,0),1))</f>
        <v>MZ01</v>
      </c>
      <c r="M60" t="str">
        <f t="shared" ca="1" si="0"/>
        <v>MZ0118</v>
      </c>
      <c r="N60" t="e">
        <f ca="1">IF(#REF!="","",INDEX(admin3_pcode,MATCH(#REF!,OFFSET(admin3_start,MATCH(M60,admin2_linked_pcode,0),0,COUNTIF(admin2_linked_pcode,M60)),0)+MATCH(M60,admin2_linked_pcode,0)-1))</f>
        <v>#REF!</v>
      </c>
    </row>
    <row r="61" spans="1:14" x14ac:dyDescent="0.2">
      <c r="A61" s="58">
        <v>45323</v>
      </c>
      <c r="B61" s="49" t="s">
        <v>120</v>
      </c>
      <c r="C61" s="49" t="s">
        <v>231</v>
      </c>
      <c r="D61" s="49" t="s">
        <v>161</v>
      </c>
      <c r="E61" s="49">
        <v>1406</v>
      </c>
      <c r="F61" s="49">
        <v>3279</v>
      </c>
      <c r="G61" s="49">
        <v>0</v>
      </c>
      <c r="H61" s="49">
        <v>0</v>
      </c>
      <c r="I61" s="49">
        <v>0</v>
      </c>
      <c r="J61" s="49">
        <v>0</v>
      </c>
      <c r="K61" s="49">
        <v>4685</v>
      </c>
      <c r="L61" t="str">
        <f ca="1">IF(B61="","",OFFSET(table_admin1[[#Headers],[ADM1_PT]],MATCH(B61,admin1,0),1))</f>
        <v>MZ01</v>
      </c>
      <c r="M61" t="str">
        <f t="shared" ca="1" si="0"/>
        <v>MZ0111</v>
      </c>
      <c r="N61" t="e">
        <f ca="1">IF(#REF!="","",INDEX(admin3_pcode,MATCH(#REF!,OFFSET(admin3_start,MATCH(M61,admin2_linked_pcode,0),0,COUNTIF(admin2_linked_pcode,M61)),0)+MATCH(M61,admin2_linked_pcode,0)-1))</f>
        <v>#REF!</v>
      </c>
    </row>
    <row r="62" spans="1:14" x14ac:dyDescent="0.2">
      <c r="A62" s="58">
        <v>45352</v>
      </c>
      <c r="B62" s="49" t="s">
        <v>120</v>
      </c>
      <c r="C62" s="49" t="s">
        <v>128</v>
      </c>
      <c r="D62" s="49" t="s">
        <v>163</v>
      </c>
      <c r="E62" s="49">
        <v>6</v>
      </c>
      <c r="F62" s="49">
        <v>3</v>
      </c>
      <c r="G62" s="49">
        <v>0</v>
      </c>
      <c r="H62" s="49">
        <v>0</v>
      </c>
      <c r="I62" s="49">
        <v>0</v>
      </c>
      <c r="J62" s="49">
        <v>0</v>
      </c>
      <c r="K62" s="49">
        <v>9</v>
      </c>
      <c r="L62" t="str">
        <f ca="1">IF(B62="","",OFFSET(table_admin1[[#Headers],[ADM1_PT]],MATCH(B62,admin1,0),1))</f>
        <v>MZ01</v>
      </c>
      <c r="M62" t="str">
        <f t="shared" ca="1" si="0"/>
        <v>MZ0112</v>
      </c>
      <c r="N62" t="e">
        <f ca="1">IF(#REF!="","",INDEX(admin3_pcode,MATCH(#REF!,OFFSET(admin3_start,MATCH(M62,admin2_linked_pcode,0),0,COUNTIF(admin2_linked_pcode,M62)),0)+MATCH(M62,admin2_linked_pcode,0)-1))</f>
        <v>#REF!</v>
      </c>
    </row>
    <row r="63" spans="1:14" x14ac:dyDescent="0.2">
      <c r="A63" s="58">
        <v>45292</v>
      </c>
      <c r="B63" s="49" t="s">
        <v>120</v>
      </c>
      <c r="C63" s="49" t="s">
        <v>131</v>
      </c>
      <c r="D63" s="49" t="s">
        <v>164</v>
      </c>
      <c r="E63" s="49">
        <v>25</v>
      </c>
      <c r="F63" s="49">
        <v>31</v>
      </c>
      <c r="G63" s="49">
        <v>0</v>
      </c>
      <c r="H63" s="49">
        <v>0</v>
      </c>
      <c r="I63" s="49">
        <v>0</v>
      </c>
      <c r="J63" s="49">
        <v>0</v>
      </c>
      <c r="K63" s="49">
        <v>56</v>
      </c>
      <c r="L63" t="str">
        <f ca="1">IF(B63="","",OFFSET(table_admin1[[#Headers],[ADM1_PT]],MATCH(B63,admin1,0),1))</f>
        <v>MZ01</v>
      </c>
      <c r="M63" t="str">
        <f t="shared" ca="1" si="0"/>
        <v>MZ0107</v>
      </c>
      <c r="N63" t="e">
        <f ca="1">IF(#REF!="","",INDEX(admin3_pcode,MATCH(#REF!,OFFSET(admin3_start,MATCH(M63,admin2_linked_pcode,0),0,COUNTIF(admin2_linked_pcode,M63)),0)+MATCH(M63,admin2_linked_pcode,0)-1))</f>
        <v>#REF!</v>
      </c>
    </row>
    <row r="64" spans="1:14" x14ac:dyDescent="0.2">
      <c r="A64" s="58">
        <v>45352</v>
      </c>
      <c r="B64" s="49" t="s">
        <v>120</v>
      </c>
      <c r="C64" s="49" t="s">
        <v>199</v>
      </c>
      <c r="D64" s="49" t="s">
        <v>161</v>
      </c>
      <c r="E64" s="49">
        <v>0</v>
      </c>
      <c r="F64" s="49">
        <v>4</v>
      </c>
      <c r="G64" s="49">
        <v>0</v>
      </c>
      <c r="H64" s="49">
        <v>0</v>
      </c>
      <c r="I64" s="49">
        <v>0</v>
      </c>
      <c r="J64" s="49">
        <v>0</v>
      </c>
      <c r="K64" s="49">
        <v>4</v>
      </c>
      <c r="L64" t="str">
        <f ca="1">IF(B64="","",OFFSET(table_admin1[[#Headers],[ADM1_PT]],MATCH(B64,admin1,0),1))</f>
        <v>MZ01</v>
      </c>
      <c r="M64" t="str">
        <f t="shared" ca="1" si="0"/>
        <v>MZ0105</v>
      </c>
      <c r="N64" t="e">
        <f ca="1">IF(#REF!="","",INDEX(admin3_pcode,MATCH(#REF!,OFFSET(admin3_start,MATCH(M64,admin2_linked_pcode,0),0,COUNTIF(admin2_linked_pcode,M64)),0)+MATCH(M64,admin2_linked_pcode,0)-1))</f>
        <v>#REF!</v>
      </c>
    </row>
    <row r="65" spans="1:14" x14ac:dyDescent="0.2">
      <c r="A65" s="58">
        <v>45292</v>
      </c>
      <c r="B65" s="49" t="s">
        <v>120</v>
      </c>
      <c r="C65" s="49" t="s">
        <v>205</v>
      </c>
      <c r="D65" s="49" t="s">
        <v>163</v>
      </c>
      <c r="E65" s="49">
        <v>12</v>
      </c>
      <c r="F65" s="49">
        <v>6</v>
      </c>
      <c r="G65" s="49">
        <v>0</v>
      </c>
      <c r="H65" s="49">
        <v>0</v>
      </c>
      <c r="I65" s="49">
        <v>0</v>
      </c>
      <c r="J65" s="49">
        <v>0</v>
      </c>
      <c r="K65" s="49">
        <v>18</v>
      </c>
      <c r="L65" t="str">
        <f ca="1">IF(B65="","",OFFSET(table_admin1[[#Headers],[ADM1_PT]],MATCH(B65,admin1,0),1))</f>
        <v>MZ01</v>
      </c>
      <c r="M65" t="str">
        <f t="shared" ca="1" si="0"/>
        <v>MZ0106</v>
      </c>
      <c r="N65" t="e">
        <f ca="1">IF(#REF!="","",INDEX(admin3_pcode,MATCH(#REF!,OFFSET(admin3_start,MATCH(M65,admin2_linked_pcode,0),0,COUNTIF(admin2_linked_pcode,M65)),0)+MATCH(M65,admin2_linked_pcode,0)-1))</f>
        <v>#REF!</v>
      </c>
    </row>
    <row r="66" spans="1:14" x14ac:dyDescent="0.2">
      <c r="A66" s="58">
        <v>45323</v>
      </c>
      <c r="B66" s="49" t="s">
        <v>120</v>
      </c>
      <c r="C66" s="49" t="s">
        <v>127</v>
      </c>
      <c r="D66" s="49" t="s">
        <v>1203</v>
      </c>
      <c r="E66" s="49">
        <v>30</v>
      </c>
      <c r="F66" s="49">
        <v>27</v>
      </c>
      <c r="G66" s="49">
        <v>0</v>
      </c>
      <c r="H66" s="49">
        <v>0</v>
      </c>
      <c r="I66" s="49">
        <v>0</v>
      </c>
      <c r="J66" s="49">
        <v>0</v>
      </c>
      <c r="K66" s="49">
        <v>57</v>
      </c>
      <c r="L66" t="str">
        <f ca="1">IF(B66="","",OFFSET(table_admin1[[#Headers],[ADM1_PT]],MATCH(B66,admin1,0),1))</f>
        <v>MZ01</v>
      </c>
      <c r="M66" t="str">
        <f t="shared" ca="1" si="0"/>
        <v>MZ0101</v>
      </c>
      <c r="N66" t="e">
        <f ca="1">IF(#REF!="","",INDEX(admin3_pcode,MATCH(#REF!,OFFSET(admin3_start,MATCH(M66,admin2_linked_pcode,0),0,COUNTIF(admin2_linked_pcode,M66)),0)+MATCH(M66,admin2_linked_pcode,0)-1))</f>
        <v>#REF!</v>
      </c>
    </row>
    <row r="67" spans="1:14" x14ac:dyDescent="0.2">
      <c r="A67" s="58">
        <v>45323</v>
      </c>
      <c r="B67" s="49" t="s">
        <v>120</v>
      </c>
      <c r="C67" s="49" t="s">
        <v>131</v>
      </c>
      <c r="D67" s="49" t="s">
        <v>163</v>
      </c>
      <c r="E67" s="49">
        <v>5</v>
      </c>
      <c r="F67" s="49">
        <v>5</v>
      </c>
      <c r="G67" s="49">
        <v>0</v>
      </c>
      <c r="H67" s="49">
        <v>0</v>
      </c>
      <c r="I67" s="49">
        <v>0</v>
      </c>
      <c r="J67" s="49">
        <v>0</v>
      </c>
      <c r="K67" s="49">
        <v>10</v>
      </c>
      <c r="L67" t="str">
        <f ca="1">IF(B67="","",OFFSET(table_admin1[[#Headers],[ADM1_PT]],MATCH(B67,admin1,0),1))</f>
        <v>MZ01</v>
      </c>
      <c r="M67" t="str">
        <f t="shared" ca="1" si="0"/>
        <v>MZ0107</v>
      </c>
      <c r="N67" t="e">
        <f ca="1">IF(#REF!="","",INDEX(admin3_pcode,MATCH(#REF!,OFFSET(admin3_start,MATCH(M67,admin2_linked_pcode,0),0,COUNTIF(admin2_linked_pcode,M67)),0)+MATCH(M67,admin2_linked_pcode,0)-1))</f>
        <v>#REF!</v>
      </c>
    </row>
    <row r="68" spans="1:14" x14ac:dyDescent="0.2">
      <c r="A68" s="58">
        <v>45352</v>
      </c>
      <c r="B68" s="49" t="s">
        <v>120</v>
      </c>
      <c r="C68" s="49" t="s">
        <v>129</v>
      </c>
      <c r="D68" s="49" t="s">
        <v>164</v>
      </c>
      <c r="E68" s="49">
        <v>20</v>
      </c>
      <c r="F68" s="49">
        <v>41</v>
      </c>
      <c r="G68" s="49">
        <v>0</v>
      </c>
      <c r="H68" s="49">
        <v>0</v>
      </c>
      <c r="I68" s="49">
        <v>0</v>
      </c>
      <c r="J68" s="49">
        <v>0</v>
      </c>
      <c r="K68" s="49">
        <v>61</v>
      </c>
      <c r="L68" t="str">
        <f ca="1">IF(B68="","",OFFSET(table_admin1[[#Headers],[ADM1_PT]],MATCH(B68,admin1,0),1))</f>
        <v>MZ01</v>
      </c>
      <c r="M68" t="str">
        <f t="shared" ca="1" si="0"/>
        <v>MZ0110</v>
      </c>
      <c r="N68" t="e">
        <f ca="1">IF(#REF!="","",INDEX(admin3_pcode,MATCH(#REF!,OFFSET(admin3_start,MATCH(M68,admin2_linked_pcode,0),0,COUNTIF(admin2_linked_pcode,M68)),0)+MATCH(M68,admin2_linked_pcode,0)-1))</f>
        <v>#REF!</v>
      </c>
    </row>
    <row r="69" spans="1:14" x14ac:dyDescent="0.2">
      <c r="A69" s="58">
        <v>45352</v>
      </c>
      <c r="B69" s="49" t="s">
        <v>120</v>
      </c>
      <c r="C69" s="49" t="s">
        <v>194</v>
      </c>
      <c r="D69" s="49" t="s">
        <v>161</v>
      </c>
      <c r="E69" s="49">
        <v>43</v>
      </c>
      <c r="F69" s="49">
        <v>71</v>
      </c>
      <c r="G69" s="49">
        <v>1</v>
      </c>
      <c r="H69" s="49">
        <v>1</v>
      </c>
      <c r="I69" s="49">
        <v>0</v>
      </c>
      <c r="J69" s="49">
        <v>0</v>
      </c>
      <c r="K69" s="49">
        <v>114</v>
      </c>
      <c r="L69" t="str">
        <f ca="1">IF(B69="","",OFFSET(table_admin1[[#Headers],[ADM1_PT]],MATCH(B69,admin1,0),1))</f>
        <v>MZ01</v>
      </c>
      <c r="M69" t="str">
        <f t="shared" ca="1" si="0"/>
        <v>MZ0104</v>
      </c>
      <c r="N69" t="e">
        <f ca="1">IF(#REF!="","",INDEX(admin3_pcode,MATCH(#REF!,OFFSET(admin3_start,MATCH(M69,admin2_linked_pcode,0),0,COUNTIF(admin2_linked_pcode,M69)),0)+MATCH(M69,admin2_linked_pcode,0)-1))</f>
        <v>#REF!</v>
      </c>
    </row>
    <row r="70" spans="1:14" x14ac:dyDescent="0.2">
      <c r="A70" s="58">
        <v>45292</v>
      </c>
      <c r="B70" s="49" t="s">
        <v>120</v>
      </c>
      <c r="C70" s="49" t="s">
        <v>127</v>
      </c>
      <c r="D70" s="49" t="s">
        <v>1203</v>
      </c>
      <c r="E70" s="49">
        <v>137</v>
      </c>
      <c r="F70" s="49">
        <v>104</v>
      </c>
      <c r="G70" s="49">
        <v>0</v>
      </c>
      <c r="H70" s="49">
        <v>0</v>
      </c>
      <c r="I70" s="49">
        <v>0</v>
      </c>
      <c r="J70" s="49">
        <v>0</v>
      </c>
      <c r="K70" s="49">
        <v>241</v>
      </c>
      <c r="L70" t="str">
        <f ca="1">IF(B70="","",OFFSET(table_admin1[[#Headers],[ADM1_PT]],MATCH(B70,admin1,0),1))</f>
        <v>MZ01</v>
      </c>
      <c r="M70" t="str">
        <f t="shared" ref="M70:M133" ca="1" si="1">IF(C70="","",INDEX(admin2_pcode,MATCH(C70,OFFSET(admin2_start,MATCH(L70,admin1_linked_pcode,0),0,COUNTIF(admin1_linked_pcode,L70)),0)+MATCH(L70,admin1_linked_pcode,0)-1))</f>
        <v>MZ0101</v>
      </c>
      <c r="N70" t="e">
        <f ca="1">IF(#REF!="","",INDEX(admin3_pcode,MATCH(#REF!,OFFSET(admin3_start,MATCH(M70,admin2_linked_pcode,0),0,COUNTIF(admin2_linked_pcode,M70)),0)+MATCH(M70,admin2_linked_pcode,0)-1))</f>
        <v>#REF!</v>
      </c>
    </row>
    <row r="71" spans="1:14" x14ac:dyDescent="0.2">
      <c r="A71" s="58">
        <v>45352</v>
      </c>
      <c r="B71" s="49" t="s">
        <v>120</v>
      </c>
      <c r="C71" s="49" t="s">
        <v>220</v>
      </c>
      <c r="D71" s="49" t="s">
        <v>162</v>
      </c>
      <c r="E71" s="49">
        <v>14</v>
      </c>
      <c r="F71" s="49">
        <v>35</v>
      </c>
      <c r="G71" s="49">
        <v>0</v>
      </c>
      <c r="H71" s="49">
        <v>0</v>
      </c>
      <c r="I71" s="49">
        <v>0</v>
      </c>
      <c r="J71" s="49">
        <v>0</v>
      </c>
      <c r="K71" s="49">
        <v>49</v>
      </c>
      <c r="L71" t="str">
        <f ca="1">IF(B71="","",OFFSET(table_admin1[[#Headers],[ADM1_PT]],MATCH(B71,admin1,0),1))</f>
        <v>MZ01</v>
      </c>
      <c r="M71" t="str">
        <f t="shared" ca="1" si="1"/>
        <v>MZ0109</v>
      </c>
      <c r="N71" t="e">
        <f ca="1">IF(#REF!="","",INDEX(admin3_pcode,MATCH(#REF!,OFFSET(admin3_start,MATCH(M71,admin2_linked_pcode,0),0,COUNTIF(admin2_linked_pcode,M71)),0)+MATCH(M71,admin2_linked_pcode,0)-1))</f>
        <v>#REF!</v>
      </c>
    </row>
    <row r="72" spans="1:14" x14ac:dyDescent="0.2">
      <c r="A72" s="58">
        <v>45352</v>
      </c>
      <c r="B72" s="49" t="s">
        <v>120</v>
      </c>
      <c r="C72" s="49" t="s">
        <v>127</v>
      </c>
      <c r="D72" s="49" t="s">
        <v>161</v>
      </c>
      <c r="E72" s="49">
        <v>87</v>
      </c>
      <c r="F72" s="49">
        <v>54</v>
      </c>
      <c r="G72" s="49">
        <v>0</v>
      </c>
      <c r="H72" s="49">
        <v>0</v>
      </c>
      <c r="I72" s="49">
        <v>0</v>
      </c>
      <c r="J72" s="49">
        <v>0</v>
      </c>
      <c r="K72" s="49">
        <v>141</v>
      </c>
      <c r="L72" t="str">
        <f ca="1">IF(B72="","",OFFSET(table_admin1[[#Headers],[ADM1_PT]],MATCH(B72,admin1,0),1))</f>
        <v>MZ01</v>
      </c>
      <c r="M72" t="str">
        <f t="shared" ca="1" si="1"/>
        <v>MZ0101</v>
      </c>
      <c r="N72" t="e">
        <f ca="1">IF(#REF!="","",INDEX(admin3_pcode,MATCH(#REF!,OFFSET(admin3_start,MATCH(M72,admin2_linked_pcode,0),0,COUNTIF(admin2_linked_pcode,M72)),0)+MATCH(M72,admin2_linked_pcode,0)-1))</f>
        <v>#REF!</v>
      </c>
    </row>
    <row r="73" spans="1:14" x14ac:dyDescent="0.2">
      <c r="A73" s="58">
        <v>45323</v>
      </c>
      <c r="B73" s="49" t="s">
        <v>120</v>
      </c>
      <c r="C73" s="49" t="s">
        <v>205</v>
      </c>
      <c r="D73" s="49" t="s">
        <v>1203</v>
      </c>
      <c r="E73" s="49">
        <v>7</v>
      </c>
      <c r="F73" s="49">
        <v>24</v>
      </c>
      <c r="G73" s="49">
        <v>0</v>
      </c>
      <c r="H73" s="49">
        <v>0</v>
      </c>
      <c r="I73" s="49">
        <v>0</v>
      </c>
      <c r="J73" s="49">
        <v>0</v>
      </c>
      <c r="K73" s="49">
        <v>31</v>
      </c>
      <c r="L73" t="str">
        <f ca="1">IF(B73="","",OFFSET(table_admin1[[#Headers],[ADM1_PT]],MATCH(B73,admin1,0),1))</f>
        <v>MZ01</v>
      </c>
      <c r="M73" t="str">
        <f t="shared" ca="1" si="1"/>
        <v>MZ0106</v>
      </c>
      <c r="N73" t="e">
        <f ca="1">IF(#REF!="","",INDEX(admin3_pcode,MATCH(#REF!,OFFSET(admin3_start,MATCH(M73,admin2_linked_pcode,0),0,COUNTIF(admin2_linked_pcode,M73)),0)+MATCH(M73,admin2_linked_pcode,0)-1))</f>
        <v>#REF!</v>
      </c>
    </row>
    <row r="74" spans="1:14" x14ac:dyDescent="0.2">
      <c r="A74" s="58">
        <v>45292</v>
      </c>
      <c r="B74" s="49" t="s">
        <v>120</v>
      </c>
      <c r="C74" s="49" t="s">
        <v>128</v>
      </c>
      <c r="D74" s="49" t="s">
        <v>1203</v>
      </c>
      <c r="E74" s="49">
        <v>0</v>
      </c>
      <c r="F74" s="49">
        <v>1</v>
      </c>
      <c r="G74" s="49">
        <v>0</v>
      </c>
      <c r="H74" s="49">
        <v>0</v>
      </c>
      <c r="I74" s="49">
        <v>0</v>
      </c>
      <c r="J74" s="49">
        <v>0</v>
      </c>
      <c r="K74" s="49">
        <v>1</v>
      </c>
      <c r="L74" t="str">
        <f ca="1">IF(B74="","",OFFSET(table_admin1[[#Headers],[ADM1_PT]],MATCH(B74,admin1,0),1))</f>
        <v>MZ01</v>
      </c>
      <c r="M74" t="str">
        <f t="shared" ca="1" si="1"/>
        <v>MZ0112</v>
      </c>
      <c r="N74" t="e">
        <f ca="1">IF(#REF!="","",INDEX(admin3_pcode,MATCH(#REF!,OFFSET(admin3_start,MATCH(M74,admin2_linked_pcode,0),0,COUNTIF(admin2_linked_pcode,M74)),0)+MATCH(M74,admin2_linked_pcode,0)-1))</f>
        <v>#REF!</v>
      </c>
    </row>
    <row r="75" spans="1:14" x14ac:dyDescent="0.2">
      <c r="A75" s="58">
        <v>45323</v>
      </c>
      <c r="B75" s="49" t="s">
        <v>120</v>
      </c>
      <c r="C75" s="49" t="s">
        <v>128</v>
      </c>
      <c r="D75" s="49" t="s">
        <v>163</v>
      </c>
      <c r="E75" s="49">
        <v>510</v>
      </c>
      <c r="F75" s="49">
        <v>512</v>
      </c>
      <c r="G75" s="49">
        <v>0</v>
      </c>
      <c r="H75" s="49">
        <v>0</v>
      </c>
      <c r="I75" s="49">
        <v>0</v>
      </c>
      <c r="J75" s="49">
        <v>0</v>
      </c>
      <c r="K75" s="49">
        <v>1022</v>
      </c>
      <c r="L75" t="str">
        <f ca="1">IF(B75="","",OFFSET(table_admin1[[#Headers],[ADM1_PT]],MATCH(B75,admin1,0),1))</f>
        <v>MZ01</v>
      </c>
      <c r="M75" t="str">
        <f t="shared" ca="1" si="1"/>
        <v>MZ0112</v>
      </c>
      <c r="N75" t="e">
        <f ca="1">IF(#REF!="","",INDEX(admin3_pcode,MATCH(#REF!,OFFSET(admin3_start,MATCH(M75,admin2_linked_pcode,0),0,COUNTIF(admin2_linked_pcode,M75)),0)+MATCH(M75,admin2_linked_pcode,0)-1))</f>
        <v>#REF!</v>
      </c>
    </row>
    <row r="76" spans="1:14" x14ac:dyDescent="0.2">
      <c r="A76" s="58">
        <v>45292</v>
      </c>
      <c r="B76" s="49" t="s">
        <v>120</v>
      </c>
      <c r="C76" s="49" t="s">
        <v>245</v>
      </c>
      <c r="D76" s="49" t="s">
        <v>162</v>
      </c>
      <c r="E76" s="49">
        <v>16</v>
      </c>
      <c r="F76" s="49">
        <v>24</v>
      </c>
      <c r="G76" s="49">
        <v>0</v>
      </c>
      <c r="H76" s="49">
        <v>0</v>
      </c>
      <c r="I76" s="49">
        <v>0</v>
      </c>
      <c r="J76" s="49">
        <v>0</v>
      </c>
      <c r="K76" s="49">
        <v>40</v>
      </c>
      <c r="L76" t="str">
        <f ca="1">IF(B76="","",OFFSET(table_admin1[[#Headers],[ADM1_PT]],MATCH(B76,admin1,0),1))</f>
        <v>MZ01</v>
      </c>
      <c r="M76" t="str">
        <f t="shared" ca="1" si="1"/>
        <v>MZ0115</v>
      </c>
      <c r="N76" t="e">
        <f ca="1">IF(#REF!="","",INDEX(admin3_pcode,MATCH(#REF!,OFFSET(admin3_start,MATCH(M76,admin2_linked_pcode,0),0,COUNTIF(admin2_linked_pcode,M76)),0)+MATCH(M76,admin2_linked_pcode,0)-1))</f>
        <v>#REF!</v>
      </c>
    </row>
    <row r="77" spans="1:14" x14ac:dyDescent="0.2">
      <c r="A77" s="58">
        <v>45352</v>
      </c>
      <c r="B77" s="49" t="s">
        <v>120</v>
      </c>
      <c r="C77" s="49" t="s">
        <v>194</v>
      </c>
      <c r="D77" s="49" t="s">
        <v>1203</v>
      </c>
      <c r="E77" s="49">
        <v>251</v>
      </c>
      <c r="F77" s="49">
        <v>270</v>
      </c>
      <c r="G77" s="49">
        <v>0</v>
      </c>
      <c r="H77" s="49">
        <v>0</v>
      </c>
      <c r="I77" s="49">
        <v>0</v>
      </c>
      <c r="J77" s="49">
        <v>0</v>
      </c>
      <c r="K77" s="49">
        <v>521</v>
      </c>
      <c r="L77" t="str">
        <f ca="1">IF(B77="","",OFFSET(table_admin1[[#Headers],[ADM1_PT]],MATCH(B77,admin1,0),1))</f>
        <v>MZ01</v>
      </c>
      <c r="M77" t="str">
        <f t="shared" ca="1" si="1"/>
        <v>MZ0104</v>
      </c>
      <c r="N77" t="e">
        <f ca="1">IF(#REF!="","",INDEX(admin3_pcode,MATCH(#REF!,OFFSET(admin3_start,MATCH(M77,admin2_linked_pcode,0),0,COUNTIF(admin2_linked_pcode,M77)),0)+MATCH(M77,admin2_linked_pcode,0)-1))</f>
        <v>#REF!</v>
      </c>
    </row>
    <row r="78" spans="1:14" x14ac:dyDescent="0.2">
      <c r="A78" s="58">
        <v>45323</v>
      </c>
      <c r="B78" s="49" t="s">
        <v>120</v>
      </c>
      <c r="C78" s="49" t="s">
        <v>205</v>
      </c>
      <c r="D78" s="49" t="s">
        <v>1203</v>
      </c>
      <c r="E78" s="49">
        <v>14</v>
      </c>
      <c r="F78" s="49">
        <v>20</v>
      </c>
      <c r="G78" s="49">
        <v>0</v>
      </c>
      <c r="H78" s="49">
        <v>0</v>
      </c>
      <c r="I78" s="49">
        <v>0</v>
      </c>
      <c r="J78" s="49">
        <v>0</v>
      </c>
      <c r="K78" s="49">
        <v>34</v>
      </c>
      <c r="L78" t="str">
        <f ca="1">IF(B78="","",OFFSET(table_admin1[[#Headers],[ADM1_PT]],MATCH(B78,admin1,0),1))</f>
        <v>MZ01</v>
      </c>
      <c r="M78" t="str">
        <f t="shared" ca="1" si="1"/>
        <v>MZ0106</v>
      </c>
      <c r="N78" t="e">
        <f ca="1">IF(#REF!="","",INDEX(admin3_pcode,MATCH(#REF!,OFFSET(admin3_start,MATCH(M78,admin2_linked_pcode,0),0,COUNTIF(admin2_linked_pcode,M78)),0)+MATCH(M78,admin2_linked_pcode,0)-1))</f>
        <v>#REF!</v>
      </c>
    </row>
    <row r="79" spans="1:14" x14ac:dyDescent="0.2">
      <c r="A79" s="58">
        <v>45323</v>
      </c>
      <c r="B79" s="49" t="s">
        <v>120</v>
      </c>
      <c r="C79" s="49" t="s">
        <v>128</v>
      </c>
      <c r="D79" s="49" t="s">
        <v>161</v>
      </c>
      <c r="E79" s="49">
        <v>139</v>
      </c>
      <c r="F79" s="49">
        <v>127</v>
      </c>
      <c r="G79" s="49">
        <v>0</v>
      </c>
      <c r="H79" s="49">
        <v>0</v>
      </c>
      <c r="I79" s="49">
        <v>0</v>
      </c>
      <c r="J79" s="49">
        <v>0</v>
      </c>
      <c r="K79" s="49">
        <v>266</v>
      </c>
      <c r="L79" t="str">
        <f ca="1">IF(B79="","",OFFSET(table_admin1[[#Headers],[ADM1_PT]],MATCH(B79,admin1,0),1))</f>
        <v>MZ01</v>
      </c>
      <c r="M79" t="str">
        <f t="shared" ca="1" si="1"/>
        <v>MZ0112</v>
      </c>
      <c r="N79" t="e">
        <f ca="1">IF(#REF!="","",INDEX(admin3_pcode,MATCH(#REF!,OFFSET(admin3_start,MATCH(M79,admin2_linked_pcode,0),0,COUNTIF(admin2_linked_pcode,M79)),0)+MATCH(M79,admin2_linked_pcode,0)-1))</f>
        <v>#REF!</v>
      </c>
    </row>
    <row r="80" spans="1:14" x14ac:dyDescent="0.2">
      <c r="A80" s="58">
        <v>45323</v>
      </c>
      <c r="B80" s="49" t="s">
        <v>120</v>
      </c>
      <c r="C80" s="49" t="s">
        <v>127</v>
      </c>
      <c r="D80" s="49" t="s">
        <v>164</v>
      </c>
      <c r="E80" s="49">
        <v>10</v>
      </c>
      <c r="F80" s="49">
        <v>22</v>
      </c>
      <c r="G80" s="49">
        <v>0</v>
      </c>
      <c r="H80" s="49">
        <v>0</v>
      </c>
      <c r="I80" s="49">
        <v>0</v>
      </c>
      <c r="J80" s="49">
        <v>0</v>
      </c>
      <c r="K80" s="49">
        <v>32</v>
      </c>
      <c r="L80" t="str">
        <f ca="1">IF(B80="","",OFFSET(table_admin1[[#Headers],[ADM1_PT]],MATCH(B80,admin1,0),1))</f>
        <v>MZ01</v>
      </c>
      <c r="M80" t="str">
        <f t="shared" ca="1" si="1"/>
        <v>MZ0101</v>
      </c>
      <c r="N80" t="e">
        <f ca="1">IF(#REF!="","",INDEX(admin3_pcode,MATCH(#REF!,OFFSET(admin3_start,MATCH(M80,admin2_linked_pcode,0),0,COUNTIF(admin2_linked_pcode,M80)),0)+MATCH(M80,admin2_linked_pcode,0)-1))</f>
        <v>#REF!</v>
      </c>
    </row>
    <row r="81" spans="1:14" x14ac:dyDescent="0.2">
      <c r="A81" s="58">
        <v>45323</v>
      </c>
      <c r="B81" s="49" t="s">
        <v>120</v>
      </c>
      <c r="C81" s="49" t="s">
        <v>183</v>
      </c>
      <c r="D81" s="49" t="s">
        <v>1203</v>
      </c>
      <c r="E81" s="49">
        <v>954</v>
      </c>
      <c r="F81" s="49">
        <v>838</v>
      </c>
      <c r="G81" s="49">
        <v>0</v>
      </c>
      <c r="H81" s="49">
        <v>0</v>
      </c>
      <c r="I81" s="49">
        <v>0</v>
      </c>
      <c r="J81" s="49">
        <v>0</v>
      </c>
      <c r="K81" s="49">
        <v>1792</v>
      </c>
      <c r="L81" t="str">
        <f ca="1">IF(B81="","",OFFSET(table_admin1[[#Headers],[ADM1_PT]],MATCH(B81,admin1,0),1))</f>
        <v>MZ01</v>
      </c>
      <c r="M81" t="str">
        <f t="shared" ca="1" si="1"/>
        <v>MZ0102</v>
      </c>
      <c r="N81" t="e">
        <f ca="1">IF(#REF!="","",INDEX(admin3_pcode,MATCH(#REF!,OFFSET(admin3_start,MATCH(M81,admin2_linked_pcode,0),0,COUNTIF(admin2_linked_pcode,M81)),0)+MATCH(M81,admin2_linked_pcode,0)-1))</f>
        <v>#REF!</v>
      </c>
    </row>
    <row r="82" spans="1:14" x14ac:dyDescent="0.2">
      <c r="A82" s="58">
        <v>45292</v>
      </c>
      <c r="B82" s="49" t="s">
        <v>120</v>
      </c>
      <c r="C82" s="49" t="s">
        <v>128</v>
      </c>
      <c r="D82" s="49" t="s">
        <v>163</v>
      </c>
      <c r="E82" s="49">
        <v>2028</v>
      </c>
      <c r="F82" s="49">
        <v>1377</v>
      </c>
      <c r="G82" s="49">
        <v>3</v>
      </c>
      <c r="H82" s="49">
        <v>4</v>
      </c>
      <c r="I82" s="49">
        <v>12</v>
      </c>
      <c r="J82" s="49">
        <v>6</v>
      </c>
      <c r="K82" s="49">
        <v>3423</v>
      </c>
      <c r="L82" t="str">
        <f ca="1">IF(B82="","",OFFSET(table_admin1[[#Headers],[ADM1_PT]],MATCH(B82,admin1,0),1))</f>
        <v>MZ01</v>
      </c>
      <c r="M82" t="str">
        <f t="shared" ca="1" si="1"/>
        <v>MZ0112</v>
      </c>
      <c r="N82" t="e">
        <f ca="1">IF(#REF!="","",INDEX(admin3_pcode,MATCH(#REF!,OFFSET(admin3_start,MATCH(M82,admin2_linked_pcode,0),0,COUNTIF(admin2_linked_pcode,M82)),0)+MATCH(M82,admin2_linked_pcode,0)-1))</f>
        <v>#REF!</v>
      </c>
    </row>
    <row r="83" spans="1:14" x14ac:dyDescent="0.2">
      <c r="A83" s="58">
        <v>45292</v>
      </c>
      <c r="B83" s="49" t="s">
        <v>120</v>
      </c>
      <c r="C83" s="49" t="s">
        <v>129</v>
      </c>
      <c r="D83" s="49" t="s">
        <v>162</v>
      </c>
      <c r="E83" s="49">
        <v>285</v>
      </c>
      <c r="F83" s="49">
        <v>289</v>
      </c>
      <c r="G83" s="49">
        <v>0</v>
      </c>
      <c r="H83" s="49">
        <v>0</v>
      </c>
      <c r="I83" s="49">
        <v>45</v>
      </c>
      <c r="J83" s="49">
        <v>11</v>
      </c>
      <c r="K83" s="49">
        <v>630</v>
      </c>
      <c r="L83" t="str">
        <f ca="1">IF(B83="","",OFFSET(table_admin1[[#Headers],[ADM1_PT]],MATCH(B83,admin1,0),1))</f>
        <v>MZ01</v>
      </c>
      <c r="M83" t="str">
        <f t="shared" ca="1" si="1"/>
        <v>MZ0110</v>
      </c>
      <c r="N83" t="e">
        <f ca="1">IF(#REF!="","",INDEX(admin3_pcode,MATCH(#REF!,OFFSET(admin3_start,MATCH(M83,admin2_linked_pcode,0),0,COUNTIF(admin2_linked_pcode,M83)),0)+MATCH(M83,admin2_linked_pcode,0)-1))</f>
        <v>#REF!</v>
      </c>
    </row>
    <row r="84" spans="1:14" x14ac:dyDescent="0.2">
      <c r="A84" s="58">
        <v>45292</v>
      </c>
      <c r="B84" s="49" t="s">
        <v>120</v>
      </c>
      <c r="C84" s="49" t="s">
        <v>121</v>
      </c>
      <c r="D84" s="49" t="s">
        <v>1203</v>
      </c>
      <c r="E84" s="49">
        <v>5</v>
      </c>
      <c r="F84" s="49">
        <v>7</v>
      </c>
      <c r="G84" s="49">
        <v>0</v>
      </c>
      <c r="H84" s="49">
        <v>0</v>
      </c>
      <c r="I84" s="49">
        <v>0</v>
      </c>
      <c r="J84" s="49">
        <v>0</v>
      </c>
      <c r="K84" s="49">
        <v>12</v>
      </c>
      <c r="L84" t="str">
        <f ca="1">IF(B84="","",OFFSET(table_admin1[[#Headers],[ADM1_PT]],MATCH(B84,admin1,0),1))</f>
        <v>MZ01</v>
      </c>
      <c r="M84" t="str">
        <f t="shared" ca="1" si="1"/>
        <v>MZ0118</v>
      </c>
      <c r="N84" t="e">
        <f ca="1">IF(#REF!="","",INDEX(admin3_pcode,MATCH(#REF!,OFFSET(admin3_start,MATCH(M84,admin2_linked_pcode,0),0,COUNTIF(admin2_linked_pcode,M84)),0)+MATCH(M84,admin2_linked_pcode,0)-1))</f>
        <v>#REF!</v>
      </c>
    </row>
    <row r="85" spans="1:14" x14ac:dyDescent="0.2">
      <c r="A85" s="58">
        <v>45323</v>
      </c>
      <c r="B85" s="49" t="s">
        <v>120</v>
      </c>
      <c r="C85" s="49" t="s">
        <v>199</v>
      </c>
      <c r="D85" s="49" t="s">
        <v>164</v>
      </c>
      <c r="E85" s="49">
        <v>1167</v>
      </c>
      <c r="F85" s="49">
        <v>1226</v>
      </c>
      <c r="G85" s="49">
        <v>0</v>
      </c>
      <c r="H85" s="49">
        <v>0</v>
      </c>
      <c r="I85" s="49">
        <v>0</v>
      </c>
      <c r="J85" s="49">
        <v>0</v>
      </c>
      <c r="K85" s="49">
        <v>2393</v>
      </c>
      <c r="L85" t="str">
        <f ca="1">IF(B85="","",OFFSET(table_admin1[[#Headers],[ADM1_PT]],MATCH(B85,admin1,0),1))</f>
        <v>MZ01</v>
      </c>
      <c r="M85" t="str">
        <f t="shared" ca="1" si="1"/>
        <v>MZ0105</v>
      </c>
      <c r="N85" t="e">
        <f ca="1">IF(#REF!="","",INDEX(admin3_pcode,MATCH(#REF!,OFFSET(admin3_start,MATCH(M85,admin2_linked_pcode,0),0,COUNTIF(admin2_linked_pcode,M85)),0)+MATCH(M85,admin2_linked_pcode,0)-1))</f>
        <v>#REF!</v>
      </c>
    </row>
    <row r="86" spans="1:14" x14ac:dyDescent="0.2">
      <c r="A86" s="58">
        <v>45352</v>
      </c>
      <c r="B86" s="49" t="s">
        <v>120</v>
      </c>
      <c r="C86" s="49" t="s">
        <v>129</v>
      </c>
      <c r="D86" s="49" t="s">
        <v>163</v>
      </c>
      <c r="E86" s="49">
        <v>6</v>
      </c>
      <c r="F86" s="49">
        <v>11</v>
      </c>
      <c r="G86" s="49">
        <v>0</v>
      </c>
      <c r="H86" s="49">
        <v>0</v>
      </c>
      <c r="I86" s="49">
        <v>0</v>
      </c>
      <c r="J86" s="49">
        <v>2</v>
      </c>
      <c r="K86" s="49">
        <v>19</v>
      </c>
      <c r="L86" t="str">
        <f ca="1">IF(B86="","",OFFSET(table_admin1[[#Headers],[ADM1_PT]],MATCH(B86,admin1,0),1))</f>
        <v>MZ01</v>
      </c>
      <c r="M86" t="str">
        <f t="shared" ca="1" si="1"/>
        <v>MZ0110</v>
      </c>
      <c r="N86" t="e">
        <f ca="1">IF(#REF!="","",INDEX(admin3_pcode,MATCH(#REF!,OFFSET(admin3_start,MATCH(M86,admin2_linked_pcode,0),0,COUNTIF(admin2_linked_pcode,M86)),0)+MATCH(M86,admin2_linked_pcode,0)-1))</f>
        <v>#REF!</v>
      </c>
    </row>
    <row r="87" spans="1:14" x14ac:dyDescent="0.2">
      <c r="A87" s="58">
        <v>45323</v>
      </c>
      <c r="B87" s="49" t="s">
        <v>120</v>
      </c>
      <c r="C87" s="49" t="s">
        <v>183</v>
      </c>
      <c r="D87" s="49" t="s">
        <v>161</v>
      </c>
      <c r="E87" s="49">
        <v>7038</v>
      </c>
      <c r="F87" s="49">
        <v>6448</v>
      </c>
      <c r="G87" s="49">
        <v>0</v>
      </c>
      <c r="H87" s="49">
        <v>0</v>
      </c>
      <c r="I87" s="49">
        <v>0</v>
      </c>
      <c r="J87" s="49">
        <v>0</v>
      </c>
      <c r="K87" s="49">
        <v>13486</v>
      </c>
      <c r="L87" t="str">
        <f ca="1">IF(B87="","",OFFSET(table_admin1[[#Headers],[ADM1_PT]],MATCH(B87,admin1,0),1))</f>
        <v>MZ01</v>
      </c>
      <c r="M87" t="str">
        <f t="shared" ca="1" si="1"/>
        <v>MZ0102</v>
      </c>
      <c r="N87" t="e">
        <f ca="1">IF(#REF!="","",INDEX(admin3_pcode,MATCH(#REF!,OFFSET(admin3_start,MATCH(M87,admin2_linked_pcode,0),0,COUNTIF(admin2_linked_pcode,M87)),0)+MATCH(M87,admin2_linked_pcode,0)-1))</f>
        <v>#REF!</v>
      </c>
    </row>
    <row r="88" spans="1:14" x14ac:dyDescent="0.2">
      <c r="A88" s="58">
        <v>45352</v>
      </c>
      <c r="B88" s="49" t="s">
        <v>120</v>
      </c>
      <c r="C88" s="49" t="s">
        <v>128</v>
      </c>
      <c r="D88" s="49" t="s">
        <v>164</v>
      </c>
      <c r="E88" s="49">
        <v>5846</v>
      </c>
      <c r="F88" s="49">
        <v>5011</v>
      </c>
      <c r="G88" s="49">
        <v>0</v>
      </c>
      <c r="H88" s="49">
        <v>0</v>
      </c>
      <c r="I88" s="49">
        <v>0</v>
      </c>
      <c r="J88" s="49">
        <v>0</v>
      </c>
      <c r="K88" s="49">
        <v>10857</v>
      </c>
      <c r="L88" t="str">
        <f ca="1">IF(B88="","",OFFSET(table_admin1[[#Headers],[ADM1_PT]],MATCH(B88,admin1,0),1))</f>
        <v>MZ01</v>
      </c>
      <c r="M88" t="str">
        <f t="shared" ca="1" si="1"/>
        <v>MZ0112</v>
      </c>
      <c r="N88" t="e">
        <f ca="1">IF(#REF!="","",INDEX(admin3_pcode,MATCH(#REF!,OFFSET(admin3_start,MATCH(M88,admin2_linked_pcode,0),0,COUNTIF(admin2_linked_pcode,M88)),0)+MATCH(M88,admin2_linked_pcode,0)-1))</f>
        <v>#REF!</v>
      </c>
    </row>
    <row r="89" spans="1:14" x14ac:dyDescent="0.2">
      <c r="A89" s="58">
        <v>45323</v>
      </c>
      <c r="B89" s="49" t="s">
        <v>120</v>
      </c>
      <c r="C89" s="49" t="s">
        <v>245</v>
      </c>
      <c r="D89" s="49" t="s">
        <v>1203</v>
      </c>
      <c r="E89" s="49">
        <v>342</v>
      </c>
      <c r="F89" s="49">
        <v>261</v>
      </c>
      <c r="G89" s="49">
        <v>0</v>
      </c>
      <c r="H89" s="49">
        <v>0</v>
      </c>
      <c r="I89" s="49">
        <v>0</v>
      </c>
      <c r="J89" s="49">
        <v>0</v>
      </c>
      <c r="K89" s="49">
        <v>603</v>
      </c>
      <c r="L89" t="str">
        <f ca="1">IF(B89="","",OFFSET(table_admin1[[#Headers],[ADM1_PT]],MATCH(B89,admin1,0),1))</f>
        <v>MZ01</v>
      </c>
      <c r="M89" t="str">
        <f t="shared" ca="1" si="1"/>
        <v>MZ0115</v>
      </c>
      <c r="N89" t="e">
        <f ca="1">IF(#REF!="","",INDEX(admin3_pcode,MATCH(#REF!,OFFSET(admin3_start,MATCH(M89,admin2_linked_pcode,0),0,COUNTIF(admin2_linked_pcode,M89)),0)+MATCH(M89,admin2_linked_pcode,0)-1))</f>
        <v>#REF!</v>
      </c>
    </row>
    <row r="90" spans="1:14" x14ac:dyDescent="0.2">
      <c r="A90" s="58">
        <v>45352</v>
      </c>
      <c r="B90" s="49" t="s">
        <v>120</v>
      </c>
      <c r="C90" s="49" t="s">
        <v>245</v>
      </c>
      <c r="D90" s="49" t="s">
        <v>162</v>
      </c>
      <c r="E90" s="49">
        <v>650</v>
      </c>
      <c r="F90" s="49">
        <v>624</v>
      </c>
      <c r="G90" s="49">
        <v>0</v>
      </c>
      <c r="H90" s="49">
        <v>0</v>
      </c>
      <c r="I90" s="49">
        <v>0</v>
      </c>
      <c r="J90" s="49">
        <v>0</v>
      </c>
      <c r="K90" s="49">
        <v>1274</v>
      </c>
      <c r="L90" t="str">
        <f ca="1">IF(B90="","",OFFSET(table_admin1[[#Headers],[ADM1_PT]],MATCH(B90,admin1,0),1))</f>
        <v>MZ01</v>
      </c>
      <c r="M90" t="str">
        <f t="shared" ca="1" si="1"/>
        <v>MZ0115</v>
      </c>
      <c r="N90" t="e">
        <f ca="1">IF(#REF!="","",INDEX(admin3_pcode,MATCH(#REF!,OFFSET(admin3_start,MATCH(M90,admin2_linked_pcode,0),0,COUNTIF(admin2_linked_pcode,M90)),0)+MATCH(M90,admin2_linked_pcode,0)-1))</f>
        <v>#REF!</v>
      </c>
    </row>
    <row r="91" spans="1:14" x14ac:dyDescent="0.2">
      <c r="A91" s="58">
        <v>45352</v>
      </c>
      <c r="B91" s="49" t="s">
        <v>120</v>
      </c>
      <c r="C91" s="49" t="s">
        <v>205</v>
      </c>
      <c r="D91" s="49" t="s">
        <v>162</v>
      </c>
      <c r="E91" s="49">
        <v>0</v>
      </c>
      <c r="F91" s="49">
        <v>0</v>
      </c>
      <c r="G91" s="49">
        <v>0</v>
      </c>
      <c r="H91" s="49">
        <v>0</v>
      </c>
      <c r="I91" s="49">
        <v>0</v>
      </c>
      <c r="J91" s="49">
        <v>38</v>
      </c>
      <c r="K91" s="49">
        <v>38</v>
      </c>
      <c r="L91" t="str">
        <f ca="1">IF(B91="","",OFFSET(table_admin1[[#Headers],[ADM1_PT]],MATCH(B91,admin1,0),1))</f>
        <v>MZ01</v>
      </c>
      <c r="M91" t="str">
        <f t="shared" ca="1" si="1"/>
        <v>MZ0106</v>
      </c>
      <c r="N91" t="e">
        <f ca="1">IF(#REF!="","",INDEX(admin3_pcode,MATCH(#REF!,OFFSET(admin3_start,MATCH(M91,admin2_linked_pcode,0),0,COUNTIF(admin2_linked_pcode,M91)),0)+MATCH(M91,admin2_linked_pcode,0)-1))</f>
        <v>#REF!</v>
      </c>
    </row>
    <row r="92" spans="1:14" x14ac:dyDescent="0.2">
      <c r="A92" s="58">
        <v>45323</v>
      </c>
      <c r="B92" s="49" t="s">
        <v>120</v>
      </c>
      <c r="C92" s="49" t="s">
        <v>194</v>
      </c>
      <c r="D92" s="49" t="s">
        <v>163</v>
      </c>
      <c r="E92" s="49">
        <v>974</v>
      </c>
      <c r="F92" s="49">
        <v>1133</v>
      </c>
      <c r="G92" s="49">
        <v>0</v>
      </c>
      <c r="H92" s="49">
        <v>0</v>
      </c>
      <c r="I92" s="49">
        <v>856</v>
      </c>
      <c r="J92" s="49">
        <v>257</v>
      </c>
      <c r="K92" s="49">
        <v>3220</v>
      </c>
      <c r="L92" t="str">
        <f ca="1">IF(B92="","",OFFSET(table_admin1[[#Headers],[ADM1_PT]],MATCH(B92,admin1,0),1))</f>
        <v>MZ01</v>
      </c>
      <c r="M92" t="str">
        <f t="shared" ca="1" si="1"/>
        <v>MZ0104</v>
      </c>
      <c r="N92" t="e">
        <f ca="1">IF(#REF!="","",INDEX(admin3_pcode,MATCH(#REF!,OFFSET(admin3_start,MATCH(M92,admin2_linked_pcode,0),0,COUNTIF(admin2_linked_pcode,M92)),0)+MATCH(M92,admin2_linked_pcode,0)-1))</f>
        <v>#REF!</v>
      </c>
    </row>
    <row r="93" spans="1:14" x14ac:dyDescent="0.2">
      <c r="A93" s="58">
        <v>45323</v>
      </c>
      <c r="B93" s="49" t="s">
        <v>120</v>
      </c>
      <c r="C93" s="49" t="s">
        <v>129</v>
      </c>
      <c r="D93" s="49" t="s">
        <v>164</v>
      </c>
      <c r="E93" s="49">
        <v>133</v>
      </c>
      <c r="F93" s="49">
        <v>116</v>
      </c>
      <c r="G93" s="49">
        <v>0</v>
      </c>
      <c r="H93" s="49">
        <v>0</v>
      </c>
      <c r="I93" s="49">
        <v>35</v>
      </c>
      <c r="J93" s="49">
        <v>28</v>
      </c>
      <c r="K93" s="49">
        <v>312</v>
      </c>
      <c r="L93" t="str">
        <f ca="1">IF(B93="","",OFFSET(table_admin1[[#Headers],[ADM1_PT]],MATCH(B93,admin1,0),1))</f>
        <v>MZ01</v>
      </c>
      <c r="M93" t="str">
        <f t="shared" ca="1" si="1"/>
        <v>MZ0110</v>
      </c>
      <c r="N93" t="e">
        <f ca="1">IF(#REF!="","",INDEX(admin3_pcode,MATCH(#REF!,OFFSET(admin3_start,MATCH(M93,admin2_linked_pcode,0),0,COUNTIF(admin2_linked_pcode,M93)),0)+MATCH(M93,admin2_linked_pcode,0)-1))</f>
        <v>#REF!</v>
      </c>
    </row>
    <row r="94" spans="1:14" x14ac:dyDescent="0.2">
      <c r="A94" s="58">
        <v>45352</v>
      </c>
      <c r="B94" s="49" t="s">
        <v>120</v>
      </c>
      <c r="C94" s="49" t="s">
        <v>248</v>
      </c>
      <c r="D94" s="49" t="s">
        <v>162</v>
      </c>
      <c r="E94" s="49">
        <v>140</v>
      </c>
      <c r="F94" s="49">
        <v>124</v>
      </c>
      <c r="G94" s="49">
        <v>0</v>
      </c>
      <c r="H94" s="49">
        <v>0</v>
      </c>
      <c r="I94" s="49">
        <v>32</v>
      </c>
      <c r="J94" s="49">
        <v>67</v>
      </c>
      <c r="K94" s="49">
        <v>363</v>
      </c>
      <c r="L94" t="str">
        <f ca="1">IF(B94="","",OFFSET(table_admin1[[#Headers],[ADM1_PT]],MATCH(B94,admin1,0),1))</f>
        <v>MZ01</v>
      </c>
      <c r="M94" t="str">
        <f t="shared" ca="1" si="1"/>
        <v>MZ0116</v>
      </c>
      <c r="N94" t="e">
        <f ca="1">IF(#REF!="","",INDEX(admin3_pcode,MATCH(#REF!,OFFSET(admin3_start,MATCH(M94,admin2_linked_pcode,0),0,COUNTIF(admin2_linked_pcode,M94)),0)+MATCH(M94,admin2_linked_pcode,0)-1))</f>
        <v>#REF!</v>
      </c>
    </row>
    <row r="95" spans="1:14" x14ac:dyDescent="0.2">
      <c r="A95" s="58">
        <v>45323</v>
      </c>
      <c r="B95" s="49" t="s">
        <v>120</v>
      </c>
      <c r="C95" s="49" t="s">
        <v>199</v>
      </c>
      <c r="D95" s="49" t="s">
        <v>164</v>
      </c>
      <c r="E95" s="49">
        <v>114</v>
      </c>
      <c r="F95" s="49">
        <v>79</v>
      </c>
      <c r="G95" s="49">
        <v>0</v>
      </c>
      <c r="H95" s="49">
        <v>0</v>
      </c>
      <c r="I95" s="49">
        <v>22</v>
      </c>
      <c r="J95" s="49">
        <v>50</v>
      </c>
      <c r="K95" s="49">
        <v>265</v>
      </c>
      <c r="L95" t="str">
        <f ca="1">IF(B95="","",OFFSET(table_admin1[[#Headers],[ADM1_PT]],MATCH(B95,admin1,0),1))</f>
        <v>MZ01</v>
      </c>
      <c r="M95" t="str">
        <f t="shared" ca="1" si="1"/>
        <v>MZ0105</v>
      </c>
      <c r="N95" t="e">
        <f ca="1">IF(#REF!="","",INDEX(admin3_pcode,MATCH(#REF!,OFFSET(admin3_start,MATCH(M95,admin2_linked_pcode,0),0,COUNTIF(admin2_linked_pcode,M95)),0)+MATCH(M95,admin2_linked_pcode,0)-1))</f>
        <v>#REF!</v>
      </c>
    </row>
    <row r="96" spans="1:14" x14ac:dyDescent="0.2">
      <c r="A96" s="58">
        <v>45352</v>
      </c>
      <c r="B96" s="49" t="s">
        <v>120</v>
      </c>
      <c r="C96" s="49" t="s">
        <v>127</v>
      </c>
      <c r="D96" s="49" t="s">
        <v>161</v>
      </c>
      <c r="E96" s="49">
        <v>170</v>
      </c>
      <c r="F96" s="49">
        <v>156</v>
      </c>
      <c r="G96" s="49">
        <v>0</v>
      </c>
      <c r="H96" s="49">
        <v>0</v>
      </c>
      <c r="I96" s="49">
        <v>83</v>
      </c>
      <c r="J96" s="49">
        <v>128</v>
      </c>
      <c r="K96" s="49">
        <v>537</v>
      </c>
      <c r="L96" t="str">
        <f ca="1">IF(B96="","",OFFSET(table_admin1[[#Headers],[ADM1_PT]],MATCH(B96,admin1,0),1))</f>
        <v>MZ01</v>
      </c>
      <c r="M96" t="str">
        <f t="shared" ca="1" si="1"/>
        <v>MZ0101</v>
      </c>
      <c r="N96" t="e">
        <f ca="1">IF(#REF!="","",INDEX(admin3_pcode,MATCH(#REF!,OFFSET(admin3_start,MATCH(M96,admin2_linked_pcode,0),0,COUNTIF(admin2_linked_pcode,M96)),0)+MATCH(M96,admin2_linked_pcode,0)-1))</f>
        <v>#REF!</v>
      </c>
    </row>
    <row r="97" spans="1:14" x14ac:dyDescent="0.2">
      <c r="A97" s="58">
        <v>45292</v>
      </c>
      <c r="B97" s="49" t="s">
        <v>120</v>
      </c>
      <c r="C97" s="49" t="s">
        <v>248</v>
      </c>
      <c r="D97" s="49" t="s">
        <v>1203</v>
      </c>
      <c r="E97" s="49">
        <v>0</v>
      </c>
      <c r="F97" s="49">
        <v>0</v>
      </c>
      <c r="G97" s="49">
        <v>0</v>
      </c>
      <c r="H97" s="49">
        <v>0</v>
      </c>
      <c r="I97" s="49">
        <v>180</v>
      </c>
      <c r="J97" s="49">
        <v>233</v>
      </c>
      <c r="K97" s="49">
        <v>413</v>
      </c>
      <c r="L97" t="str">
        <f ca="1">IF(B97="","",OFFSET(table_admin1[[#Headers],[ADM1_PT]],MATCH(B97,admin1,0),1))</f>
        <v>MZ01</v>
      </c>
      <c r="M97" t="str">
        <f t="shared" ca="1" si="1"/>
        <v>MZ0116</v>
      </c>
      <c r="N97" t="e">
        <f ca="1">IF(#REF!="","",INDEX(admin3_pcode,MATCH(#REF!,OFFSET(admin3_start,MATCH(M97,admin2_linked_pcode,0),0,COUNTIF(admin2_linked_pcode,M97)),0)+MATCH(M97,admin2_linked_pcode,0)-1))</f>
        <v>#REF!</v>
      </c>
    </row>
    <row r="98" spans="1:14" x14ac:dyDescent="0.2">
      <c r="A98" s="58">
        <v>45292</v>
      </c>
      <c r="B98" s="49" t="s">
        <v>120</v>
      </c>
      <c r="C98" s="49" t="s">
        <v>131</v>
      </c>
      <c r="D98" s="49" t="s">
        <v>164</v>
      </c>
      <c r="E98" s="49">
        <v>3616</v>
      </c>
      <c r="F98" s="49">
        <v>1719</v>
      </c>
      <c r="G98" s="49">
        <v>0</v>
      </c>
      <c r="H98" s="49">
        <v>0</v>
      </c>
      <c r="I98" s="49">
        <v>0</v>
      </c>
      <c r="J98" s="49">
        <v>0</v>
      </c>
      <c r="K98" s="49">
        <v>5335</v>
      </c>
      <c r="L98" t="str">
        <f ca="1">IF(B98="","",OFFSET(table_admin1[[#Headers],[ADM1_PT]],MATCH(B98,admin1,0),1))</f>
        <v>MZ01</v>
      </c>
      <c r="M98" t="str">
        <f t="shared" ca="1" si="1"/>
        <v>MZ0107</v>
      </c>
      <c r="N98" t="e">
        <f ca="1">IF(#REF!="","",INDEX(admin3_pcode,MATCH(#REF!,OFFSET(admin3_start,MATCH(M98,admin2_linked_pcode,0),0,COUNTIF(admin2_linked_pcode,M98)),0)+MATCH(M98,admin2_linked_pcode,0)-1))</f>
        <v>#REF!</v>
      </c>
    </row>
    <row r="99" spans="1:14" x14ac:dyDescent="0.2">
      <c r="A99" s="58">
        <v>45352</v>
      </c>
      <c r="B99" s="49" t="s">
        <v>120</v>
      </c>
      <c r="C99" s="49" t="s">
        <v>205</v>
      </c>
      <c r="D99" s="49" t="s">
        <v>162</v>
      </c>
      <c r="E99" s="49">
        <v>3810</v>
      </c>
      <c r="F99" s="49">
        <v>1788</v>
      </c>
      <c r="G99" s="49">
        <v>0</v>
      </c>
      <c r="H99" s="49">
        <v>0</v>
      </c>
      <c r="I99" s="49">
        <v>0</v>
      </c>
      <c r="J99" s="49">
        <v>0</v>
      </c>
      <c r="K99" s="49">
        <v>5598</v>
      </c>
      <c r="L99" t="str">
        <f ca="1">IF(B99="","",OFFSET(table_admin1[[#Headers],[ADM1_PT]],MATCH(B99,admin1,0),1))</f>
        <v>MZ01</v>
      </c>
      <c r="M99" t="str">
        <f t="shared" ca="1" si="1"/>
        <v>MZ0106</v>
      </c>
      <c r="N99" t="e">
        <f ca="1">IF(#REF!="","",INDEX(admin3_pcode,MATCH(#REF!,OFFSET(admin3_start,MATCH(M99,admin2_linked_pcode,0),0,COUNTIF(admin2_linked_pcode,M99)),0)+MATCH(M99,admin2_linked_pcode,0)-1))</f>
        <v>#REF!</v>
      </c>
    </row>
    <row r="100" spans="1:14" x14ac:dyDescent="0.2">
      <c r="A100" s="58">
        <v>45352</v>
      </c>
      <c r="B100" s="49" t="s">
        <v>120</v>
      </c>
      <c r="C100" s="49" t="s">
        <v>248</v>
      </c>
      <c r="D100" s="49" t="s">
        <v>1203</v>
      </c>
      <c r="E100" s="49">
        <v>3</v>
      </c>
      <c r="F100" s="49">
        <v>1</v>
      </c>
      <c r="G100" s="49">
        <v>0</v>
      </c>
      <c r="H100" s="49">
        <v>0</v>
      </c>
      <c r="I100" s="49">
        <v>0</v>
      </c>
      <c r="J100" s="49">
        <v>0</v>
      </c>
      <c r="K100" s="49">
        <v>4</v>
      </c>
      <c r="L100" t="str">
        <f ca="1">IF(B100="","",OFFSET(table_admin1[[#Headers],[ADM1_PT]],MATCH(B100,admin1,0),1))</f>
        <v>MZ01</v>
      </c>
      <c r="M100" t="str">
        <f t="shared" ca="1" si="1"/>
        <v>MZ0116</v>
      </c>
      <c r="N100" t="e">
        <f ca="1">IF(#REF!="","",INDEX(admin3_pcode,MATCH(#REF!,OFFSET(admin3_start,MATCH(M100,admin2_linked_pcode,0),0,COUNTIF(admin2_linked_pcode,M100)),0)+MATCH(M100,admin2_linked_pcode,0)-1))</f>
        <v>#REF!</v>
      </c>
    </row>
    <row r="101" spans="1:14" x14ac:dyDescent="0.2">
      <c r="A101" s="58">
        <v>45352</v>
      </c>
      <c r="B101" s="49" t="s">
        <v>120</v>
      </c>
      <c r="C101" s="49" t="s">
        <v>194</v>
      </c>
      <c r="D101" s="49" t="s">
        <v>161</v>
      </c>
      <c r="E101" s="49">
        <v>28</v>
      </c>
      <c r="F101" s="49">
        <v>26</v>
      </c>
      <c r="G101" s="49">
        <v>0</v>
      </c>
      <c r="H101" s="49">
        <v>0</v>
      </c>
      <c r="I101" s="49">
        <v>0</v>
      </c>
      <c r="J101" s="49">
        <v>0</v>
      </c>
      <c r="K101" s="49">
        <v>54</v>
      </c>
      <c r="L101" t="str">
        <f ca="1">IF(B101="","",OFFSET(table_admin1[[#Headers],[ADM1_PT]],MATCH(B101,admin1,0),1))</f>
        <v>MZ01</v>
      </c>
      <c r="M101" t="str">
        <f t="shared" ca="1" si="1"/>
        <v>MZ0104</v>
      </c>
      <c r="N101" t="e">
        <f ca="1">IF(#REF!="","",INDEX(admin3_pcode,MATCH(#REF!,OFFSET(admin3_start,MATCH(M101,admin2_linked_pcode,0),0,COUNTIF(admin2_linked_pcode,M101)),0)+MATCH(M101,admin2_linked_pcode,0)-1))</f>
        <v>#REF!</v>
      </c>
    </row>
    <row r="102" spans="1:14" x14ac:dyDescent="0.2">
      <c r="A102" s="58">
        <v>45323</v>
      </c>
      <c r="B102" s="49" t="s">
        <v>120</v>
      </c>
      <c r="C102" s="49" t="s">
        <v>128</v>
      </c>
      <c r="D102" s="49" t="s">
        <v>163</v>
      </c>
      <c r="E102" s="49">
        <v>183</v>
      </c>
      <c r="F102" s="49">
        <v>220</v>
      </c>
      <c r="G102" s="49">
        <v>0</v>
      </c>
      <c r="H102" s="49">
        <v>0</v>
      </c>
      <c r="I102" s="49">
        <v>0</v>
      </c>
      <c r="J102" s="49">
        <v>0</v>
      </c>
      <c r="K102" s="49">
        <v>403</v>
      </c>
      <c r="L102" t="str">
        <f ca="1">IF(B102="","",OFFSET(table_admin1[[#Headers],[ADM1_PT]],MATCH(B102,admin1,0),1))</f>
        <v>MZ01</v>
      </c>
      <c r="M102" t="str">
        <f t="shared" ca="1" si="1"/>
        <v>MZ0112</v>
      </c>
      <c r="N102" t="e">
        <f ca="1">IF(#REF!="","",INDEX(admin3_pcode,MATCH(#REF!,OFFSET(admin3_start,MATCH(M102,admin2_linked_pcode,0),0,COUNTIF(admin2_linked_pcode,M102)),0)+MATCH(M102,admin2_linked_pcode,0)-1))</f>
        <v>#REF!</v>
      </c>
    </row>
    <row r="103" spans="1:14" x14ac:dyDescent="0.2">
      <c r="A103" s="58">
        <v>45292</v>
      </c>
      <c r="B103" s="49" t="s">
        <v>120</v>
      </c>
      <c r="C103" s="49" t="s">
        <v>231</v>
      </c>
      <c r="D103" s="49" t="s">
        <v>161</v>
      </c>
      <c r="E103" s="49">
        <v>215</v>
      </c>
      <c r="F103" s="49">
        <v>196</v>
      </c>
      <c r="I103" s="49">
        <v>24</v>
      </c>
      <c r="J103" s="49">
        <v>19</v>
      </c>
      <c r="K103" s="49">
        <v>454</v>
      </c>
      <c r="L103" t="str">
        <f ca="1">IF(B103="","",OFFSET(table_admin1[[#Headers],[ADM1_PT]],MATCH(B103,admin1,0),1))</f>
        <v>MZ01</v>
      </c>
      <c r="M103" t="str">
        <f t="shared" ca="1" si="1"/>
        <v>MZ0111</v>
      </c>
      <c r="N103" t="e">
        <f ca="1">IF(#REF!="","",INDEX(admin3_pcode,MATCH(#REF!,OFFSET(admin3_start,MATCH(M103,admin2_linked_pcode,0),0,COUNTIF(admin2_linked_pcode,M103)),0)+MATCH(M103,admin2_linked_pcode,0)-1))</f>
        <v>#REF!</v>
      </c>
    </row>
    <row r="104" spans="1:14" x14ac:dyDescent="0.2">
      <c r="A104" s="58">
        <v>45292</v>
      </c>
      <c r="B104" s="49" t="s">
        <v>120</v>
      </c>
      <c r="C104" s="49" t="s">
        <v>183</v>
      </c>
      <c r="D104" s="49" t="s">
        <v>161</v>
      </c>
      <c r="E104" s="49">
        <v>15</v>
      </c>
      <c r="F104" s="49">
        <v>25</v>
      </c>
      <c r="G104" s="49">
        <v>0</v>
      </c>
      <c r="H104" s="49">
        <v>0</v>
      </c>
      <c r="I104" s="49">
        <v>0</v>
      </c>
      <c r="J104" s="49">
        <v>0</v>
      </c>
      <c r="K104" s="49">
        <v>40</v>
      </c>
      <c r="L104" t="str">
        <f ca="1">IF(B104="","",OFFSET(table_admin1[[#Headers],[ADM1_PT]],MATCH(B104,admin1,0),1))</f>
        <v>MZ01</v>
      </c>
      <c r="M104" t="str">
        <f t="shared" ca="1" si="1"/>
        <v>MZ0102</v>
      </c>
      <c r="N104" t="e">
        <f ca="1">IF(#REF!="","",INDEX(admin3_pcode,MATCH(#REF!,OFFSET(admin3_start,MATCH(M104,admin2_linked_pcode,0),0,COUNTIF(admin2_linked_pcode,M104)),0)+MATCH(M104,admin2_linked_pcode,0)-1))</f>
        <v>#REF!</v>
      </c>
    </row>
    <row r="105" spans="1:14" x14ac:dyDescent="0.2">
      <c r="A105" s="58">
        <v>45323</v>
      </c>
      <c r="B105" s="49" t="s">
        <v>120</v>
      </c>
      <c r="C105" s="49" t="s">
        <v>220</v>
      </c>
      <c r="D105" s="49" t="s">
        <v>164</v>
      </c>
      <c r="E105" s="49">
        <v>23</v>
      </c>
      <c r="F105" s="49">
        <v>24</v>
      </c>
      <c r="G105" s="49">
        <v>0</v>
      </c>
      <c r="H105" s="49">
        <v>0</v>
      </c>
      <c r="I105" s="49">
        <v>0</v>
      </c>
      <c r="J105" s="49">
        <v>0</v>
      </c>
      <c r="K105" s="49">
        <v>47</v>
      </c>
      <c r="L105" t="str">
        <f ca="1">IF(B105="","",OFFSET(table_admin1[[#Headers],[ADM1_PT]],MATCH(B105,admin1,0),1))</f>
        <v>MZ01</v>
      </c>
      <c r="M105" t="str">
        <f t="shared" ca="1" si="1"/>
        <v>MZ0109</v>
      </c>
      <c r="N105" t="e">
        <f ca="1">IF(#REF!="","",INDEX(admin3_pcode,MATCH(#REF!,OFFSET(admin3_start,MATCH(M105,admin2_linked_pcode,0),0,COUNTIF(admin2_linked_pcode,M105)),0)+MATCH(M105,admin2_linked_pcode,0)-1))</f>
        <v>#REF!</v>
      </c>
    </row>
    <row r="106" spans="1:14" x14ac:dyDescent="0.2">
      <c r="A106" s="58">
        <v>45292</v>
      </c>
      <c r="B106" s="49" t="s">
        <v>120</v>
      </c>
      <c r="C106" s="49" t="s">
        <v>127</v>
      </c>
      <c r="D106" s="49" t="s">
        <v>163</v>
      </c>
      <c r="E106" s="49">
        <v>104</v>
      </c>
      <c r="F106" s="49">
        <v>162</v>
      </c>
      <c r="G106" s="49">
        <v>0</v>
      </c>
      <c r="H106" s="49">
        <v>0</v>
      </c>
      <c r="I106" s="49">
        <v>3</v>
      </c>
      <c r="J106" s="49">
        <v>2</v>
      </c>
      <c r="K106" s="49">
        <v>271</v>
      </c>
      <c r="L106" t="str">
        <f ca="1">IF(B106="","",OFFSET(table_admin1[[#Headers],[ADM1_PT]],MATCH(B106,admin1,0),1))</f>
        <v>MZ01</v>
      </c>
      <c r="M106" t="str">
        <f t="shared" ca="1" si="1"/>
        <v>MZ0101</v>
      </c>
      <c r="N106" t="e">
        <f ca="1">IF(#REF!="","",INDEX(admin3_pcode,MATCH(#REF!,OFFSET(admin3_start,MATCH(M106,admin2_linked_pcode,0),0,COUNTIF(admin2_linked_pcode,M106)),0)+MATCH(M106,admin2_linked_pcode,0)-1))</f>
        <v>#REF!</v>
      </c>
    </row>
    <row r="107" spans="1:14" x14ac:dyDescent="0.2">
      <c r="A107" s="58">
        <v>45323</v>
      </c>
      <c r="B107" s="49" t="s">
        <v>120</v>
      </c>
      <c r="C107" s="49" t="s">
        <v>199</v>
      </c>
      <c r="D107" s="49" t="s">
        <v>161</v>
      </c>
      <c r="E107" s="49">
        <v>203</v>
      </c>
      <c r="F107" s="49">
        <v>186</v>
      </c>
      <c r="G107" s="49">
        <v>0</v>
      </c>
      <c r="H107" s="49">
        <v>0</v>
      </c>
      <c r="I107" s="49">
        <v>0</v>
      </c>
      <c r="J107" s="49">
        <v>0</v>
      </c>
      <c r="K107" s="49">
        <v>389</v>
      </c>
      <c r="L107" t="str">
        <f ca="1">IF(B107="","",OFFSET(table_admin1[[#Headers],[ADM1_PT]],MATCH(B107,admin1,0),1))</f>
        <v>MZ01</v>
      </c>
      <c r="M107" t="str">
        <f t="shared" ca="1" si="1"/>
        <v>MZ0105</v>
      </c>
      <c r="N107" t="e">
        <f ca="1">IF(#REF!="","",INDEX(admin3_pcode,MATCH(#REF!,OFFSET(admin3_start,MATCH(M107,admin2_linked_pcode,0),0,COUNTIF(admin2_linked_pcode,M107)),0)+MATCH(M107,admin2_linked_pcode,0)-1))</f>
        <v>#REF!</v>
      </c>
    </row>
    <row r="108" spans="1:14" x14ac:dyDescent="0.2">
      <c r="A108" s="58">
        <v>45352</v>
      </c>
      <c r="B108" s="49" t="s">
        <v>120</v>
      </c>
      <c r="C108" s="49" t="s">
        <v>126</v>
      </c>
      <c r="D108" s="49" t="s">
        <v>164</v>
      </c>
      <c r="E108" s="49">
        <v>189</v>
      </c>
      <c r="F108" s="49">
        <v>174</v>
      </c>
      <c r="G108" s="49">
        <v>0</v>
      </c>
      <c r="H108" s="49">
        <v>0</v>
      </c>
      <c r="I108" s="49">
        <v>0</v>
      </c>
      <c r="J108" s="49">
        <v>0</v>
      </c>
      <c r="K108" s="49">
        <v>363</v>
      </c>
      <c r="L108" t="str">
        <f ca="1">IF(B108="","",OFFSET(table_admin1[[#Headers],[ADM1_PT]],MATCH(B108,admin1,0),1))</f>
        <v>MZ01</v>
      </c>
      <c r="M108" t="str">
        <f t="shared" ca="1" si="1"/>
        <v>MZ0103</v>
      </c>
      <c r="N108" t="e">
        <f ca="1">IF(#REF!="","",INDEX(admin3_pcode,MATCH(#REF!,OFFSET(admin3_start,MATCH(M108,admin2_linked_pcode,0),0,COUNTIF(admin2_linked_pcode,M108)),0)+MATCH(M108,admin2_linked_pcode,0)-1))</f>
        <v>#REF!</v>
      </c>
    </row>
    <row r="109" spans="1:14" x14ac:dyDescent="0.2">
      <c r="A109" s="58">
        <v>45352</v>
      </c>
      <c r="B109" s="49" t="s">
        <v>120</v>
      </c>
      <c r="C109" s="49" t="s">
        <v>129</v>
      </c>
      <c r="D109" s="49" t="s">
        <v>163</v>
      </c>
      <c r="E109" s="49">
        <v>185</v>
      </c>
      <c r="F109" s="49">
        <v>202</v>
      </c>
      <c r="G109" s="49">
        <v>0</v>
      </c>
      <c r="H109" s="49">
        <v>0</v>
      </c>
      <c r="I109" s="49">
        <v>0</v>
      </c>
      <c r="J109" s="49">
        <v>0</v>
      </c>
      <c r="K109" s="49">
        <v>387</v>
      </c>
      <c r="L109" t="str">
        <f ca="1">IF(B109="","",OFFSET(table_admin1[[#Headers],[ADM1_PT]],MATCH(B109,admin1,0),1))</f>
        <v>MZ01</v>
      </c>
      <c r="M109" t="str">
        <f t="shared" ca="1" si="1"/>
        <v>MZ0110</v>
      </c>
      <c r="N109" t="e">
        <f ca="1">IF(#REF!="","",INDEX(admin3_pcode,MATCH(#REF!,OFFSET(admin3_start,MATCH(M109,admin2_linked_pcode,0),0,COUNTIF(admin2_linked_pcode,M109)),0)+MATCH(M109,admin2_linked_pcode,0)-1))</f>
        <v>#REF!</v>
      </c>
    </row>
    <row r="110" spans="1:14" x14ac:dyDescent="0.2">
      <c r="A110" s="58">
        <v>45292</v>
      </c>
      <c r="B110" s="49" t="s">
        <v>120</v>
      </c>
      <c r="C110" s="49" t="s">
        <v>127</v>
      </c>
      <c r="D110" s="49" t="s">
        <v>164</v>
      </c>
      <c r="E110" s="49">
        <v>3</v>
      </c>
      <c r="F110" s="49">
        <v>3</v>
      </c>
      <c r="G110" s="49">
        <v>0</v>
      </c>
      <c r="H110" s="49">
        <v>0</v>
      </c>
      <c r="I110" s="49">
        <v>0</v>
      </c>
      <c r="J110" s="49">
        <v>0</v>
      </c>
      <c r="K110" s="49">
        <v>6</v>
      </c>
      <c r="L110" t="str">
        <f ca="1">IF(B110="","",OFFSET(table_admin1[[#Headers],[ADM1_PT]],MATCH(B110,admin1,0),1))</f>
        <v>MZ01</v>
      </c>
      <c r="M110" t="str">
        <f t="shared" ca="1" si="1"/>
        <v>MZ0101</v>
      </c>
      <c r="N110" t="e">
        <f ca="1">IF(#REF!="","",INDEX(admin3_pcode,MATCH(#REF!,OFFSET(admin3_start,MATCH(M110,admin2_linked_pcode,0),0,COUNTIF(admin2_linked_pcode,M110)),0)+MATCH(M110,admin2_linked_pcode,0)-1))</f>
        <v>#REF!</v>
      </c>
    </row>
    <row r="111" spans="1:14" x14ac:dyDescent="0.2">
      <c r="D111" s="49" t="s">
        <v>164</v>
      </c>
      <c r="L111" t="str">
        <f ca="1">IF(B111="","",OFFSET(table_admin1[[#Headers],[ADM1_PT]],MATCH(B111,admin1,0),1))</f>
        <v/>
      </c>
      <c r="M111" t="str">
        <f t="shared" ca="1" si="1"/>
        <v/>
      </c>
      <c r="N111" t="e">
        <f ca="1">IF(#REF!="","",INDEX(admin3_pcode,MATCH(#REF!,OFFSET(admin3_start,MATCH(M111,admin2_linked_pcode,0),0,COUNTIF(admin2_linked_pcode,M111)),0)+MATCH(M111,admin2_linked_pcode,0)-1))</f>
        <v>#REF!</v>
      </c>
    </row>
    <row r="112" spans="1:14" x14ac:dyDescent="0.2">
      <c r="D112" s="49" t="s">
        <v>163</v>
      </c>
      <c r="L112" t="str">
        <f ca="1">IF(B112="","",OFFSET(table_admin1[[#Headers],[ADM1_PT]],MATCH(B112,admin1,0),1))</f>
        <v/>
      </c>
      <c r="M112" t="str">
        <f t="shared" ca="1" si="1"/>
        <v/>
      </c>
      <c r="N112" t="e">
        <f ca="1">IF(#REF!="","",INDEX(admin3_pcode,MATCH(#REF!,OFFSET(admin3_start,MATCH(M112,admin2_linked_pcode,0),0,COUNTIF(admin2_linked_pcode,M112)),0)+MATCH(M112,admin2_linked_pcode,0)-1))</f>
        <v>#REF!</v>
      </c>
    </row>
    <row r="113" spans="4:14" x14ac:dyDescent="0.2">
      <c r="D113" s="49" t="s">
        <v>161</v>
      </c>
      <c r="L113" t="str">
        <f ca="1">IF(B113="","",OFFSET(table_admin1[[#Headers],[ADM1_PT]],MATCH(B113,admin1,0),1))</f>
        <v/>
      </c>
      <c r="M113" t="str">
        <f t="shared" ca="1" si="1"/>
        <v/>
      </c>
      <c r="N113" t="e">
        <f ca="1">IF(#REF!="","",INDEX(admin3_pcode,MATCH(#REF!,OFFSET(admin3_start,MATCH(M113,admin2_linked_pcode,0),0,COUNTIF(admin2_linked_pcode,M113)),0)+MATCH(M113,admin2_linked_pcode,0)-1))</f>
        <v>#REF!</v>
      </c>
    </row>
    <row r="114" spans="4:14" x14ac:dyDescent="0.2">
      <c r="D114" s="49" t="s">
        <v>1203</v>
      </c>
      <c r="L114" t="str">
        <f ca="1">IF(B114="","",OFFSET(table_admin1[[#Headers],[ADM1_PT]],MATCH(B114,admin1,0),1))</f>
        <v/>
      </c>
      <c r="M114" t="str">
        <f t="shared" ca="1" si="1"/>
        <v/>
      </c>
      <c r="N114" t="e">
        <f ca="1">IF(#REF!="","",INDEX(admin3_pcode,MATCH(#REF!,OFFSET(admin3_start,MATCH(M114,admin2_linked_pcode,0),0,COUNTIF(admin2_linked_pcode,M114)),0)+MATCH(M114,admin2_linked_pcode,0)-1))</f>
        <v>#REF!</v>
      </c>
    </row>
    <row r="115" spans="4:14" x14ac:dyDescent="0.2">
      <c r="D115" s="49" t="s">
        <v>164</v>
      </c>
      <c r="L115" t="str">
        <f ca="1">IF(B115="","",OFFSET(table_admin1[[#Headers],[ADM1_PT]],MATCH(B115,admin1,0),1))</f>
        <v/>
      </c>
      <c r="M115" t="str">
        <f t="shared" ca="1" si="1"/>
        <v/>
      </c>
      <c r="N115" t="e">
        <f ca="1">IF(#REF!="","",INDEX(admin3_pcode,MATCH(#REF!,OFFSET(admin3_start,MATCH(M115,admin2_linked_pcode,0),0,COUNTIF(admin2_linked_pcode,M115)),0)+MATCH(M115,admin2_linked_pcode,0)-1))</f>
        <v>#REF!</v>
      </c>
    </row>
    <row r="116" spans="4:14" x14ac:dyDescent="0.2">
      <c r="D116" s="49" t="s">
        <v>163</v>
      </c>
      <c r="L116" t="str">
        <f ca="1">IF(B116="","",OFFSET(table_admin1[[#Headers],[ADM1_PT]],MATCH(B116,admin1,0),1))</f>
        <v/>
      </c>
      <c r="M116" t="str">
        <f t="shared" ca="1" si="1"/>
        <v/>
      </c>
      <c r="N116" t="e">
        <f ca="1">IF(#REF!="","",INDEX(admin3_pcode,MATCH(#REF!,OFFSET(admin3_start,MATCH(M116,admin2_linked_pcode,0),0,COUNTIF(admin2_linked_pcode,M116)),0)+MATCH(M116,admin2_linked_pcode,0)-1))</f>
        <v>#REF!</v>
      </c>
    </row>
    <row r="117" spans="4:14" x14ac:dyDescent="0.2">
      <c r="L117" t="str">
        <f ca="1">IF(B117="","",OFFSET(table_admin1[[#Headers],[ADM1_PT]],MATCH(B117,admin1,0),1))</f>
        <v/>
      </c>
      <c r="M117" t="str">
        <f t="shared" ca="1" si="1"/>
        <v/>
      </c>
      <c r="N117" t="e">
        <f ca="1">IF(#REF!="","",INDEX(admin3_pcode,MATCH(#REF!,OFFSET(admin3_start,MATCH(M117,admin2_linked_pcode,0),0,COUNTIF(admin2_linked_pcode,M117)),0)+MATCH(M117,admin2_linked_pcode,0)-1))</f>
        <v>#REF!</v>
      </c>
    </row>
    <row r="118" spans="4:14" x14ac:dyDescent="0.2">
      <c r="L118" t="str">
        <f ca="1">IF(B118="","",OFFSET(table_admin1[[#Headers],[ADM1_PT]],MATCH(B118,admin1,0),1))</f>
        <v/>
      </c>
      <c r="M118" t="str">
        <f t="shared" ca="1" si="1"/>
        <v/>
      </c>
      <c r="N118" t="e">
        <f ca="1">IF(#REF!="","",INDEX(admin3_pcode,MATCH(#REF!,OFFSET(admin3_start,MATCH(M118,admin2_linked_pcode,0),0,COUNTIF(admin2_linked_pcode,M118)),0)+MATCH(M118,admin2_linked_pcode,0)-1))</f>
        <v>#REF!</v>
      </c>
    </row>
    <row r="119" spans="4:14" x14ac:dyDescent="0.2">
      <c r="L119" t="str">
        <f ca="1">IF(B119="","",OFFSET(table_admin1[[#Headers],[ADM1_PT]],MATCH(B119,admin1,0),1))</f>
        <v/>
      </c>
      <c r="M119" t="str">
        <f t="shared" ca="1" si="1"/>
        <v/>
      </c>
      <c r="N119" t="e">
        <f ca="1">IF(#REF!="","",INDEX(admin3_pcode,MATCH(#REF!,OFFSET(admin3_start,MATCH(M119,admin2_linked_pcode,0),0,COUNTIF(admin2_linked_pcode,M119)),0)+MATCH(M119,admin2_linked_pcode,0)-1))</f>
        <v>#REF!</v>
      </c>
    </row>
    <row r="120" spans="4:14" x14ac:dyDescent="0.2">
      <c r="L120" t="str">
        <f ca="1">IF(B120="","",OFFSET(table_admin1[[#Headers],[ADM1_PT]],MATCH(B120,admin1,0),1))</f>
        <v/>
      </c>
      <c r="M120" t="str">
        <f t="shared" ca="1" si="1"/>
        <v/>
      </c>
      <c r="N120" t="e">
        <f ca="1">IF(#REF!="","",INDEX(admin3_pcode,MATCH(#REF!,OFFSET(admin3_start,MATCH(M120,admin2_linked_pcode,0),0,COUNTIF(admin2_linked_pcode,M120)),0)+MATCH(M120,admin2_linked_pcode,0)-1))</f>
        <v>#REF!</v>
      </c>
    </row>
    <row r="121" spans="4:14" x14ac:dyDescent="0.2">
      <c r="L121" t="str">
        <f ca="1">IF(B121="","",OFFSET(table_admin1[[#Headers],[ADM1_PT]],MATCH(B121,admin1,0),1))</f>
        <v/>
      </c>
      <c r="M121" t="str">
        <f t="shared" ca="1" si="1"/>
        <v/>
      </c>
      <c r="N121" t="e">
        <f ca="1">IF(#REF!="","",INDEX(admin3_pcode,MATCH(#REF!,OFFSET(admin3_start,MATCH(M121,admin2_linked_pcode,0),0,COUNTIF(admin2_linked_pcode,M121)),0)+MATCH(M121,admin2_linked_pcode,0)-1))</f>
        <v>#REF!</v>
      </c>
    </row>
    <row r="122" spans="4:14" x14ac:dyDescent="0.2">
      <c r="L122" t="str">
        <f ca="1">IF(B122="","",OFFSET(table_admin1[[#Headers],[ADM1_PT]],MATCH(B122,admin1,0),1))</f>
        <v/>
      </c>
      <c r="M122" t="str">
        <f t="shared" ca="1" si="1"/>
        <v/>
      </c>
      <c r="N122" t="e">
        <f ca="1">IF(#REF!="","",INDEX(admin3_pcode,MATCH(#REF!,OFFSET(admin3_start,MATCH(M122,admin2_linked_pcode,0),0,COUNTIF(admin2_linked_pcode,M122)),0)+MATCH(M122,admin2_linked_pcode,0)-1))</f>
        <v>#REF!</v>
      </c>
    </row>
    <row r="123" spans="4:14" x14ac:dyDescent="0.2">
      <c r="L123" t="str">
        <f ca="1">IF(B123="","",OFFSET(table_admin1[[#Headers],[ADM1_PT]],MATCH(B123,admin1,0),1))</f>
        <v/>
      </c>
      <c r="M123" t="str">
        <f t="shared" ca="1" si="1"/>
        <v/>
      </c>
      <c r="N123" t="e">
        <f ca="1">IF(#REF!="","",INDEX(admin3_pcode,MATCH(#REF!,OFFSET(admin3_start,MATCH(M123,admin2_linked_pcode,0),0,COUNTIF(admin2_linked_pcode,M123)),0)+MATCH(M123,admin2_linked_pcode,0)-1))</f>
        <v>#REF!</v>
      </c>
    </row>
    <row r="124" spans="4:14" x14ac:dyDescent="0.2">
      <c r="L124" t="str">
        <f ca="1">IF(B124="","",OFFSET(table_admin1[[#Headers],[ADM1_PT]],MATCH(B124,admin1,0),1))</f>
        <v/>
      </c>
      <c r="M124" t="str">
        <f t="shared" ca="1" si="1"/>
        <v/>
      </c>
      <c r="N124" t="e">
        <f ca="1">IF(#REF!="","",INDEX(admin3_pcode,MATCH(#REF!,OFFSET(admin3_start,MATCH(M124,admin2_linked_pcode,0),0,COUNTIF(admin2_linked_pcode,M124)),0)+MATCH(M124,admin2_linked_pcode,0)-1))</f>
        <v>#REF!</v>
      </c>
    </row>
    <row r="125" spans="4:14" x14ac:dyDescent="0.2">
      <c r="L125" t="str">
        <f ca="1">IF(B125="","",OFFSET(table_admin1[[#Headers],[ADM1_PT]],MATCH(B125,admin1,0),1))</f>
        <v/>
      </c>
      <c r="M125" t="str">
        <f t="shared" ca="1" si="1"/>
        <v/>
      </c>
      <c r="N125" t="e">
        <f ca="1">IF(#REF!="","",INDEX(admin3_pcode,MATCH(#REF!,OFFSET(admin3_start,MATCH(M125,admin2_linked_pcode,0),0,COUNTIF(admin2_linked_pcode,M125)),0)+MATCH(M125,admin2_linked_pcode,0)-1))</f>
        <v>#REF!</v>
      </c>
    </row>
    <row r="126" spans="4:14" x14ac:dyDescent="0.2">
      <c r="L126" t="str">
        <f ca="1">IF(B126="","",OFFSET(table_admin1[[#Headers],[ADM1_PT]],MATCH(B126,admin1,0),1))</f>
        <v/>
      </c>
      <c r="M126" t="str">
        <f t="shared" ca="1" si="1"/>
        <v/>
      </c>
      <c r="N126" t="e">
        <f ca="1">IF(#REF!="","",INDEX(admin3_pcode,MATCH(#REF!,OFFSET(admin3_start,MATCH(M126,admin2_linked_pcode,0),0,COUNTIF(admin2_linked_pcode,M126)),0)+MATCH(M126,admin2_linked_pcode,0)-1))</f>
        <v>#REF!</v>
      </c>
    </row>
    <row r="127" spans="4:14" x14ac:dyDescent="0.2">
      <c r="L127" t="str">
        <f ca="1">IF(B127="","",OFFSET(table_admin1[[#Headers],[ADM1_PT]],MATCH(B127,admin1,0),1))</f>
        <v/>
      </c>
      <c r="M127" t="str">
        <f t="shared" ca="1" si="1"/>
        <v/>
      </c>
      <c r="N127" t="e">
        <f ca="1">IF(#REF!="","",INDEX(admin3_pcode,MATCH(#REF!,OFFSET(admin3_start,MATCH(M127,admin2_linked_pcode,0),0,COUNTIF(admin2_linked_pcode,M127)),0)+MATCH(M127,admin2_linked_pcode,0)-1))</f>
        <v>#REF!</v>
      </c>
    </row>
    <row r="128" spans="4:14" x14ac:dyDescent="0.2">
      <c r="L128" t="str">
        <f ca="1">IF(B128="","",OFFSET(table_admin1[[#Headers],[ADM1_PT]],MATCH(B128,admin1,0),1))</f>
        <v/>
      </c>
      <c r="M128" t="str">
        <f t="shared" ca="1" si="1"/>
        <v/>
      </c>
      <c r="N128" t="e">
        <f ca="1">IF(#REF!="","",INDEX(admin3_pcode,MATCH(#REF!,OFFSET(admin3_start,MATCH(M128,admin2_linked_pcode,0),0,COUNTIF(admin2_linked_pcode,M128)),0)+MATCH(M128,admin2_linked_pcode,0)-1))</f>
        <v>#REF!</v>
      </c>
    </row>
    <row r="129" spans="12:14" x14ac:dyDescent="0.2">
      <c r="L129" t="str">
        <f ca="1">IF(B129="","",OFFSET(table_admin1[[#Headers],[ADM1_PT]],MATCH(B129,admin1,0),1))</f>
        <v/>
      </c>
      <c r="M129" t="str">
        <f t="shared" ca="1" si="1"/>
        <v/>
      </c>
      <c r="N129" t="e">
        <f ca="1">IF(#REF!="","",INDEX(admin3_pcode,MATCH(#REF!,OFFSET(admin3_start,MATCH(M129,admin2_linked_pcode,0),0,COUNTIF(admin2_linked_pcode,M129)),0)+MATCH(M129,admin2_linked_pcode,0)-1))</f>
        <v>#REF!</v>
      </c>
    </row>
    <row r="130" spans="12:14" x14ac:dyDescent="0.2">
      <c r="L130" t="str">
        <f ca="1">IF(B130="","",OFFSET(table_admin1[[#Headers],[ADM1_PT]],MATCH(B130,admin1,0),1))</f>
        <v/>
      </c>
      <c r="M130" t="str">
        <f t="shared" ca="1" si="1"/>
        <v/>
      </c>
      <c r="N130" t="e">
        <f ca="1">IF(#REF!="","",INDEX(admin3_pcode,MATCH(#REF!,OFFSET(admin3_start,MATCH(M130,admin2_linked_pcode,0),0,COUNTIF(admin2_linked_pcode,M130)),0)+MATCH(M130,admin2_linked_pcode,0)-1))</f>
        <v>#REF!</v>
      </c>
    </row>
    <row r="131" spans="12:14" x14ac:dyDescent="0.2">
      <c r="L131" t="str">
        <f ca="1">IF(B131="","",OFFSET(table_admin1[[#Headers],[ADM1_PT]],MATCH(B131,admin1,0),1))</f>
        <v/>
      </c>
      <c r="M131" t="str">
        <f t="shared" ca="1" si="1"/>
        <v/>
      </c>
      <c r="N131" t="e">
        <f ca="1">IF(#REF!="","",INDEX(admin3_pcode,MATCH(#REF!,OFFSET(admin3_start,MATCH(M131,admin2_linked_pcode,0),0,COUNTIF(admin2_linked_pcode,M131)),0)+MATCH(M131,admin2_linked_pcode,0)-1))</f>
        <v>#REF!</v>
      </c>
    </row>
    <row r="132" spans="12:14" x14ac:dyDescent="0.2">
      <c r="L132" t="str">
        <f ca="1">IF(B132="","",OFFSET(table_admin1[[#Headers],[ADM1_PT]],MATCH(B132,admin1,0),1))</f>
        <v/>
      </c>
      <c r="M132" t="str">
        <f t="shared" ca="1" si="1"/>
        <v/>
      </c>
      <c r="N132" t="e">
        <f ca="1">IF(#REF!="","",INDEX(admin3_pcode,MATCH(#REF!,OFFSET(admin3_start,MATCH(M132,admin2_linked_pcode,0),0,COUNTIF(admin2_linked_pcode,M132)),0)+MATCH(M132,admin2_linked_pcode,0)-1))</f>
        <v>#REF!</v>
      </c>
    </row>
    <row r="133" spans="12:14" x14ac:dyDescent="0.2">
      <c r="L133" t="str">
        <f ca="1">IF(B133="","",OFFSET(table_admin1[[#Headers],[ADM1_PT]],MATCH(B133,admin1,0),1))</f>
        <v/>
      </c>
      <c r="M133" t="str">
        <f t="shared" ca="1" si="1"/>
        <v/>
      </c>
      <c r="N133" t="e">
        <f ca="1">IF(#REF!="","",INDEX(admin3_pcode,MATCH(#REF!,OFFSET(admin3_start,MATCH(M133,admin2_linked_pcode,0),0,COUNTIF(admin2_linked_pcode,M133)),0)+MATCH(M133,admin2_linked_pcode,0)-1))</f>
        <v>#REF!</v>
      </c>
    </row>
    <row r="134" spans="12:14" x14ac:dyDescent="0.2">
      <c r="L134" t="str">
        <f ca="1">IF(B134="","",OFFSET(table_admin1[[#Headers],[ADM1_PT]],MATCH(B134,admin1,0),1))</f>
        <v/>
      </c>
      <c r="M134" t="str">
        <f t="shared" ref="M134:M197" ca="1" si="2">IF(C134="","",INDEX(admin2_pcode,MATCH(C134,OFFSET(admin2_start,MATCH(L134,admin1_linked_pcode,0),0,COUNTIF(admin1_linked_pcode,L134)),0)+MATCH(L134,admin1_linked_pcode,0)-1))</f>
        <v/>
      </c>
      <c r="N134" t="e">
        <f ca="1">IF(#REF!="","",INDEX(admin3_pcode,MATCH(#REF!,OFFSET(admin3_start,MATCH(M134,admin2_linked_pcode,0),0,COUNTIF(admin2_linked_pcode,M134)),0)+MATCH(M134,admin2_linked_pcode,0)-1))</f>
        <v>#REF!</v>
      </c>
    </row>
    <row r="135" spans="12:14" x14ac:dyDescent="0.2">
      <c r="L135" t="str">
        <f ca="1">IF(B135="","",OFFSET(table_admin1[[#Headers],[ADM1_PT]],MATCH(B135,admin1,0),1))</f>
        <v/>
      </c>
      <c r="M135" t="str">
        <f t="shared" ca="1" si="2"/>
        <v/>
      </c>
      <c r="N135" t="e">
        <f ca="1">IF(#REF!="","",INDEX(admin3_pcode,MATCH(#REF!,OFFSET(admin3_start,MATCH(M135,admin2_linked_pcode,0),0,COUNTIF(admin2_linked_pcode,M135)),0)+MATCH(M135,admin2_linked_pcode,0)-1))</f>
        <v>#REF!</v>
      </c>
    </row>
    <row r="136" spans="12:14" x14ac:dyDescent="0.2">
      <c r="L136" t="str">
        <f ca="1">IF(B136="","",OFFSET(table_admin1[[#Headers],[ADM1_PT]],MATCH(B136,admin1,0),1))</f>
        <v/>
      </c>
      <c r="M136" t="str">
        <f t="shared" ca="1" si="2"/>
        <v/>
      </c>
      <c r="N136" t="e">
        <f ca="1">IF(#REF!="","",INDEX(admin3_pcode,MATCH(#REF!,OFFSET(admin3_start,MATCH(M136,admin2_linked_pcode,0),0,COUNTIF(admin2_linked_pcode,M136)),0)+MATCH(M136,admin2_linked_pcode,0)-1))</f>
        <v>#REF!</v>
      </c>
    </row>
    <row r="137" spans="12:14" x14ac:dyDescent="0.2">
      <c r="L137" t="str">
        <f ca="1">IF(B137="","",OFFSET(table_admin1[[#Headers],[ADM1_PT]],MATCH(B137,admin1,0),1))</f>
        <v/>
      </c>
      <c r="M137" t="str">
        <f t="shared" ca="1" si="2"/>
        <v/>
      </c>
      <c r="N137" t="e">
        <f ca="1">IF(#REF!="","",INDEX(admin3_pcode,MATCH(#REF!,OFFSET(admin3_start,MATCH(M137,admin2_linked_pcode,0),0,COUNTIF(admin2_linked_pcode,M137)),0)+MATCH(M137,admin2_linked_pcode,0)-1))</f>
        <v>#REF!</v>
      </c>
    </row>
    <row r="138" spans="12:14" x14ac:dyDescent="0.2">
      <c r="L138" t="str">
        <f ca="1">IF(B138="","",OFFSET(table_admin1[[#Headers],[ADM1_PT]],MATCH(B138,admin1,0),1))</f>
        <v/>
      </c>
      <c r="M138" t="str">
        <f t="shared" ca="1" si="2"/>
        <v/>
      </c>
      <c r="N138" t="e">
        <f ca="1">IF(#REF!="","",INDEX(admin3_pcode,MATCH(#REF!,OFFSET(admin3_start,MATCH(M138,admin2_linked_pcode,0),0,COUNTIF(admin2_linked_pcode,M138)),0)+MATCH(M138,admin2_linked_pcode,0)-1))</f>
        <v>#REF!</v>
      </c>
    </row>
    <row r="139" spans="12:14" x14ac:dyDescent="0.2">
      <c r="L139" t="str">
        <f ca="1">IF(B139="","",OFFSET(table_admin1[[#Headers],[ADM1_PT]],MATCH(B139,admin1,0),1))</f>
        <v/>
      </c>
      <c r="M139" t="str">
        <f t="shared" ca="1" si="2"/>
        <v/>
      </c>
      <c r="N139" t="e">
        <f ca="1">IF(#REF!="","",INDEX(admin3_pcode,MATCH(#REF!,OFFSET(admin3_start,MATCH(M139,admin2_linked_pcode,0),0,COUNTIF(admin2_linked_pcode,M139)),0)+MATCH(M139,admin2_linked_pcode,0)-1))</f>
        <v>#REF!</v>
      </c>
    </row>
    <row r="140" spans="12:14" x14ac:dyDescent="0.2">
      <c r="L140" t="str">
        <f ca="1">IF(B140="","",OFFSET(table_admin1[[#Headers],[ADM1_PT]],MATCH(B140,admin1,0),1))</f>
        <v/>
      </c>
      <c r="M140" t="str">
        <f t="shared" ca="1" si="2"/>
        <v/>
      </c>
      <c r="N140" t="e">
        <f ca="1">IF(#REF!="","",INDEX(admin3_pcode,MATCH(#REF!,OFFSET(admin3_start,MATCH(M140,admin2_linked_pcode,0),0,COUNTIF(admin2_linked_pcode,M140)),0)+MATCH(M140,admin2_linked_pcode,0)-1))</f>
        <v>#REF!</v>
      </c>
    </row>
    <row r="141" spans="12:14" x14ac:dyDescent="0.2">
      <c r="L141" t="str">
        <f ca="1">IF(B141="","",OFFSET(table_admin1[[#Headers],[ADM1_PT]],MATCH(B141,admin1,0),1))</f>
        <v/>
      </c>
      <c r="M141" t="str">
        <f t="shared" ca="1" si="2"/>
        <v/>
      </c>
      <c r="N141" t="e">
        <f ca="1">IF(#REF!="","",INDEX(admin3_pcode,MATCH(#REF!,OFFSET(admin3_start,MATCH(M141,admin2_linked_pcode,0),0,COUNTIF(admin2_linked_pcode,M141)),0)+MATCH(M141,admin2_linked_pcode,0)-1))</f>
        <v>#REF!</v>
      </c>
    </row>
    <row r="142" spans="12:14" x14ac:dyDescent="0.2">
      <c r="L142" t="str">
        <f ca="1">IF(B142="","",OFFSET(table_admin1[[#Headers],[ADM1_PT]],MATCH(B142,admin1,0),1))</f>
        <v/>
      </c>
      <c r="M142" t="str">
        <f t="shared" ca="1" si="2"/>
        <v/>
      </c>
      <c r="N142" t="e">
        <f ca="1">IF(#REF!="","",INDEX(admin3_pcode,MATCH(#REF!,OFFSET(admin3_start,MATCH(M142,admin2_linked_pcode,0),0,COUNTIF(admin2_linked_pcode,M142)),0)+MATCH(M142,admin2_linked_pcode,0)-1))</f>
        <v>#REF!</v>
      </c>
    </row>
    <row r="143" spans="12:14" x14ac:dyDescent="0.2">
      <c r="L143" t="str">
        <f ca="1">IF(B143="","",OFFSET(table_admin1[[#Headers],[ADM1_PT]],MATCH(B143,admin1,0),1))</f>
        <v/>
      </c>
      <c r="M143" t="str">
        <f t="shared" ca="1" si="2"/>
        <v/>
      </c>
      <c r="N143" t="e">
        <f ca="1">IF(#REF!="","",INDEX(admin3_pcode,MATCH(#REF!,OFFSET(admin3_start,MATCH(M143,admin2_linked_pcode,0),0,COUNTIF(admin2_linked_pcode,M143)),0)+MATCH(M143,admin2_linked_pcode,0)-1))</f>
        <v>#REF!</v>
      </c>
    </row>
    <row r="144" spans="12:14" x14ac:dyDescent="0.2">
      <c r="L144" t="str">
        <f ca="1">IF(B144="","",OFFSET(table_admin1[[#Headers],[ADM1_PT]],MATCH(B144,admin1,0),1))</f>
        <v/>
      </c>
      <c r="M144" t="str">
        <f t="shared" ca="1" si="2"/>
        <v/>
      </c>
      <c r="N144" t="e">
        <f ca="1">IF(#REF!="","",INDEX(admin3_pcode,MATCH(#REF!,OFFSET(admin3_start,MATCH(M144,admin2_linked_pcode,0),0,COUNTIF(admin2_linked_pcode,M144)),0)+MATCH(M144,admin2_linked_pcode,0)-1))</f>
        <v>#REF!</v>
      </c>
    </row>
    <row r="145" spans="12:14" x14ac:dyDescent="0.2">
      <c r="L145" t="str">
        <f ca="1">IF(B145="","",OFFSET(table_admin1[[#Headers],[ADM1_PT]],MATCH(B145,admin1,0),1))</f>
        <v/>
      </c>
      <c r="M145" t="str">
        <f t="shared" ca="1" si="2"/>
        <v/>
      </c>
      <c r="N145" t="e">
        <f ca="1">IF(#REF!="","",INDEX(admin3_pcode,MATCH(#REF!,OFFSET(admin3_start,MATCH(M145,admin2_linked_pcode,0),0,COUNTIF(admin2_linked_pcode,M145)),0)+MATCH(M145,admin2_linked_pcode,0)-1))</f>
        <v>#REF!</v>
      </c>
    </row>
    <row r="146" spans="12:14" x14ac:dyDescent="0.2">
      <c r="L146" t="str">
        <f ca="1">IF(B146="","",OFFSET(table_admin1[[#Headers],[ADM1_PT]],MATCH(B146,admin1,0),1))</f>
        <v/>
      </c>
      <c r="M146" t="str">
        <f t="shared" ca="1" si="2"/>
        <v/>
      </c>
      <c r="N146" t="e">
        <f ca="1">IF(#REF!="","",INDEX(admin3_pcode,MATCH(#REF!,OFFSET(admin3_start,MATCH(M146,admin2_linked_pcode,0),0,COUNTIF(admin2_linked_pcode,M146)),0)+MATCH(M146,admin2_linked_pcode,0)-1))</f>
        <v>#REF!</v>
      </c>
    </row>
    <row r="147" spans="12:14" x14ac:dyDescent="0.2">
      <c r="L147" t="str">
        <f ca="1">IF(B147="","",OFFSET(table_admin1[[#Headers],[ADM1_PT]],MATCH(B147,admin1,0),1))</f>
        <v/>
      </c>
      <c r="M147" t="str">
        <f t="shared" ca="1" si="2"/>
        <v/>
      </c>
      <c r="N147" t="e">
        <f ca="1">IF(#REF!="","",INDEX(admin3_pcode,MATCH(#REF!,OFFSET(admin3_start,MATCH(M147,admin2_linked_pcode,0),0,COUNTIF(admin2_linked_pcode,M147)),0)+MATCH(M147,admin2_linked_pcode,0)-1))</f>
        <v>#REF!</v>
      </c>
    </row>
    <row r="148" spans="12:14" x14ac:dyDescent="0.2">
      <c r="L148" t="str">
        <f ca="1">IF(B148="","",OFFSET(table_admin1[[#Headers],[ADM1_PT]],MATCH(B148,admin1,0),1))</f>
        <v/>
      </c>
      <c r="M148" t="str">
        <f t="shared" ca="1" si="2"/>
        <v/>
      </c>
      <c r="N148" t="e">
        <f ca="1">IF(#REF!="","",INDEX(admin3_pcode,MATCH(#REF!,OFFSET(admin3_start,MATCH(M148,admin2_linked_pcode,0),0,COUNTIF(admin2_linked_pcode,M148)),0)+MATCH(M148,admin2_linked_pcode,0)-1))</f>
        <v>#REF!</v>
      </c>
    </row>
    <row r="149" spans="12:14" x14ac:dyDescent="0.2">
      <c r="L149" t="str">
        <f ca="1">IF(B149="","",OFFSET(table_admin1[[#Headers],[ADM1_PT]],MATCH(B149,admin1,0),1))</f>
        <v/>
      </c>
      <c r="M149" t="str">
        <f t="shared" ca="1" si="2"/>
        <v/>
      </c>
      <c r="N149" t="e">
        <f ca="1">IF(#REF!="","",INDEX(admin3_pcode,MATCH(#REF!,OFFSET(admin3_start,MATCH(M149,admin2_linked_pcode,0),0,COUNTIF(admin2_linked_pcode,M149)),0)+MATCH(M149,admin2_linked_pcode,0)-1))</f>
        <v>#REF!</v>
      </c>
    </row>
    <row r="150" spans="12:14" x14ac:dyDescent="0.2">
      <c r="L150" t="str">
        <f ca="1">IF(B150="","",OFFSET(table_admin1[[#Headers],[ADM1_PT]],MATCH(B150,admin1,0),1))</f>
        <v/>
      </c>
      <c r="M150" t="str">
        <f t="shared" ca="1" si="2"/>
        <v/>
      </c>
      <c r="N150" t="e">
        <f ca="1">IF(#REF!="","",INDEX(admin3_pcode,MATCH(#REF!,OFFSET(admin3_start,MATCH(M150,admin2_linked_pcode,0),0,COUNTIF(admin2_linked_pcode,M150)),0)+MATCH(M150,admin2_linked_pcode,0)-1))</f>
        <v>#REF!</v>
      </c>
    </row>
    <row r="151" spans="12:14" x14ac:dyDescent="0.2">
      <c r="L151" t="str">
        <f ca="1">IF(B151="","",OFFSET(table_admin1[[#Headers],[ADM1_PT]],MATCH(B151,admin1,0),1))</f>
        <v/>
      </c>
      <c r="M151" t="str">
        <f t="shared" ca="1" si="2"/>
        <v/>
      </c>
      <c r="N151" t="e">
        <f ca="1">IF(#REF!="","",INDEX(admin3_pcode,MATCH(#REF!,OFFSET(admin3_start,MATCH(M151,admin2_linked_pcode,0),0,COUNTIF(admin2_linked_pcode,M151)),0)+MATCH(M151,admin2_linked_pcode,0)-1))</f>
        <v>#REF!</v>
      </c>
    </row>
    <row r="152" spans="12:14" x14ac:dyDescent="0.2">
      <c r="L152" t="str">
        <f ca="1">IF(B152="","",OFFSET(table_admin1[[#Headers],[ADM1_PT]],MATCH(B152,admin1,0),1))</f>
        <v/>
      </c>
      <c r="M152" t="str">
        <f t="shared" ca="1" si="2"/>
        <v/>
      </c>
      <c r="N152" t="e">
        <f ca="1">IF(#REF!="","",INDEX(admin3_pcode,MATCH(#REF!,OFFSET(admin3_start,MATCH(M152,admin2_linked_pcode,0),0,COUNTIF(admin2_linked_pcode,M152)),0)+MATCH(M152,admin2_linked_pcode,0)-1))</f>
        <v>#REF!</v>
      </c>
    </row>
    <row r="153" spans="12:14" x14ac:dyDescent="0.2">
      <c r="L153" t="str">
        <f ca="1">IF(B153="","",OFFSET(table_admin1[[#Headers],[ADM1_PT]],MATCH(B153,admin1,0),1))</f>
        <v/>
      </c>
      <c r="M153" t="str">
        <f t="shared" ca="1" si="2"/>
        <v/>
      </c>
      <c r="N153" t="e">
        <f ca="1">IF(#REF!="","",INDEX(admin3_pcode,MATCH(#REF!,OFFSET(admin3_start,MATCH(M153,admin2_linked_pcode,0),0,COUNTIF(admin2_linked_pcode,M153)),0)+MATCH(M153,admin2_linked_pcode,0)-1))</f>
        <v>#REF!</v>
      </c>
    </row>
    <row r="154" spans="12:14" x14ac:dyDescent="0.2">
      <c r="L154" t="str">
        <f ca="1">IF(B154="","",OFFSET(table_admin1[[#Headers],[ADM1_PT]],MATCH(B154,admin1,0),1))</f>
        <v/>
      </c>
      <c r="M154" t="str">
        <f t="shared" ca="1" si="2"/>
        <v/>
      </c>
      <c r="N154" t="e">
        <f ca="1">IF(#REF!="","",INDEX(admin3_pcode,MATCH(#REF!,OFFSET(admin3_start,MATCH(M154,admin2_linked_pcode,0),0,COUNTIF(admin2_linked_pcode,M154)),0)+MATCH(M154,admin2_linked_pcode,0)-1))</f>
        <v>#REF!</v>
      </c>
    </row>
    <row r="155" spans="12:14" x14ac:dyDescent="0.2">
      <c r="L155" t="str">
        <f ca="1">IF(B155="","",OFFSET(table_admin1[[#Headers],[ADM1_PT]],MATCH(B155,admin1,0),1))</f>
        <v/>
      </c>
      <c r="M155" t="str">
        <f t="shared" ca="1" si="2"/>
        <v/>
      </c>
      <c r="N155" t="e">
        <f ca="1">IF(#REF!="","",INDEX(admin3_pcode,MATCH(#REF!,OFFSET(admin3_start,MATCH(M155,admin2_linked_pcode,0),0,COUNTIF(admin2_linked_pcode,M155)),0)+MATCH(M155,admin2_linked_pcode,0)-1))</f>
        <v>#REF!</v>
      </c>
    </row>
    <row r="156" spans="12:14" x14ac:dyDescent="0.2">
      <c r="L156" t="str">
        <f ca="1">IF(B156="","",OFFSET(table_admin1[[#Headers],[ADM1_PT]],MATCH(B156,admin1,0),1))</f>
        <v/>
      </c>
      <c r="M156" t="str">
        <f t="shared" ca="1" si="2"/>
        <v/>
      </c>
      <c r="N156" t="e">
        <f ca="1">IF(#REF!="","",INDEX(admin3_pcode,MATCH(#REF!,OFFSET(admin3_start,MATCH(M156,admin2_linked_pcode,0),0,COUNTIF(admin2_linked_pcode,M156)),0)+MATCH(M156,admin2_linked_pcode,0)-1))</f>
        <v>#REF!</v>
      </c>
    </row>
    <row r="157" spans="12:14" x14ac:dyDescent="0.2">
      <c r="L157" t="str">
        <f ca="1">IF(B157="","",OFFSET(table_admin1[[#Headers],[ADM1_PT]],MATCH(B157,admin1,0),1))</f>
        <v/>
      </c>
      <c r="M157" t="str">
        <f t="shared" ca="1" si="2"/>
        <v/>
      </c>
      <c r="N157" t="e">
        <f ca="1">IF(#REF!="","",INDEX(admin3_pcode,MATCH(#REF!,OFFSET(admin3_start,MATCH(M157,admin2_linked_pcode,0),0,COUNTIF(admin2_linked_pcode,M157)),0)+MATCH(M157,admin2_linked_pcode,0)-1))</f>
        <v>#REF!</v>
      </c>
    </row>
    <row r="158" spans="12:14" x14ac:dyDescent="0.2">
      <c r="L158" t="str">
        <f ca="1">IF(B158="","",OFFSET(table_admin1[[#Headers],[ADM1_PT]],MATCH(B158,admin1,0),1))</f>
        <v/>
      </c>
      <c r="M158" t="str">
        <f t="shared" ca="1" si="2"/>
        <v/>
      </c>
      <c r="N158" t="e">
        <f ca="1">IF(#REF!="","",INDEX(admin3_pcode,MATCH(#REF!,OFFSET(admin3_start,MATCH(M158,admin2_linked_pcode,0),0,COUNTIF(admin2_linked_pcode,M158)),0)+MATCH(M158,admin2_linked_pcode,0)-1))</f>
        <v>#REF!</v>
      </c>
    </row>
    <row r="159" spans="12:14" x14ac:dyDescent="0.2">
      <c r="L159" t="str">
        <f ca="1">IF(B159="","",OFFSET(table_admin1[[#Headers],[ADM1_PT]],MATCH(B159,admin1,0),1))</f>
        <v/>
      </c>
      <c r="M159" t="str">
        <f t="shared" ca="1" si="2"/>
        <v/>
      </c>
      <c r="N159" t="e">
        <f ca="1">IF(#REF!="","",INDEX(admin3_pcode,MATCH(#REF!,OFFSET(admin3_start,MATCH(M159,admin2_linked_pcode,0),0,COUNTIF(admin2_linked_pcode,M159)),0)+MATCH(M159,admin2_linked_pcode,0)-1))</f>
        <v>#REF!</v>
      </c>
    </row>
    <row r="160" spans="12:14" x14ac:dyDescent="0.2">
      <c r="L160" t="str">
        <f ca="1">IF(B160="","",OFFSET(table_admin1[[#Headers],[ADM1_PT]],MATCH(B160,admin1,0),1))</f>
        <v/>
      </c>
      <c r="M160" t="str">
        <f t="shared" ca="1" si="2"/>
        <v/>
      </c>
      <c r="N160" t="e">
        <f ca="1">IF(#REF!="","",INDEX(admin3_pcode,MATCH(#REF!,OFFSET(admin3_start,MATCH(M160,admin2_linked_pcode,0),0,COUNTIF(admin2_linked_pcode,M160)),0)+MATCH(M160,admin2_linked_pcode,0)-1))</f>
        <v>#REF!</v>
      </c>
    </row>
    <row r="161" spans="12:14" x14ac:dyDescent="0.2">
      <c r="L161" t="str">
        <f ca="1">IF(B161="","",OFFSET(table_admin1[[#Headers],[ADM1_PT]],MATCH(B161,admin1,0),1))</f>
        <v/>
      </c>
      <c r="M161" t="str">
        <f t="shared" ca="1" si="2"/>
        <v/>
      </c>
      <c r="N161" t="e">
        <f ca="1">IF(#REF!="","",INDEX(admin3_pcode,MATCH(#REF!,OFFSET(admin3_start,MATCH(M161,admin2_linked_pcode,0),0,COUNTIF(admin2_linked_pcode,M161)),0)+MATCH(M161,admin2_linked_pcode,0)-1))</f>
        <v>#REF!</v>
      </c>
    </row>
    <row r="162" spans="12:14" x14ac:dyDescent="0.2">
      <c r="L162" t="str">
        <f ca="1">IF(B162="","",OFFSET(table_admin1[[#Headers],[ADM1_PT]],MATCH(B162,admin1,0),1))</f>
        <v/>
      </c>
      <c r="M162" t="str">
        <f t="shared" ca="1" si="2"/>
        <v/>
      </c>
      <c r="N162" t="e">
        <f ca="1">IF(#REF!="","",INDEX(admin3_pcode,MATCH(#REF!,OFFSET(admin3_start,MATCH(M162,admin2_linked_pcode,0),0,COUNTIF(admin2_linked_pcode,M162)),0)+MATCH(M162,admin2_linked_pcode,0)-1))</f>
        <v>#REF!</v>
      </c>
    </row>
    <row r="163" spans="12:14" x14ac:dyDescent="0.2">
      <c r="L163" t="str">
        <f ca="1">IF(B163="","",OFFSET(table_admin1[[#Headers],[ADM1_PT]],MATCH(B163,admin1,0),1))</f>
        <v/>
      </c>
      <c r="M163" t="str">
        <f t="shared" ca="1" si="2"/>
        <v/>
      </c>
      <c r="N163" t="e">
        <f ca="1">IF(#REF!="","",INDEX(admin3_pcode,MATCH(#REF!,OFFSET(admin3_start,MATCH(M163,admin2_linked_pcode,0),0,COUNTIF(admin2_linked_pcode,M163)),0)+MATCH(M163,admin2_linked_pcode,0)-1))</f>
        <v>#REF!</v>
      </c>
    </row>
    <row r="164" spans="12:14" x14ac:dyDescent="0.2">
      <c r="L164" t="str">
        <f ca="1">IF(B164="","",OFFSET(table_admin1[[#Headers],[ADM1_PT]],MATCH(B164,admin1,0),1))</f>
        <v/>
      </c>
      <c r="M164" t="str">
        <f t="shared" ca="1" si="2"/>
        <v/>
      </c>
      <c r="N164" t="e">
        <f ca="1">IF(#REF!="","",INDEX(admin3_pcode,MATCH(#REF!,OFFSET(admin3_start,MATCH(M164,admin2_linked_pcode,0),0,COUNTIF(admin2_linked_pcode,M164)),0)+MATCH(M164,admin2_linked_pcode,0)-1))</f>
        <v>#REF!</v>
      </c>
    </row>
    <row r="165" spans="12:14" x14ac:dyDescent="0.2">
      <c r="L165" t="str">
        <f ca="1">IF(B165="","",OFFSET(table_admin1[[#Headers],[ADM1_PT]],MATCH(B165,admin1,0),1))</f>
        <v/>
      </c>
      <c r="M165" t="str">
        <f t="shared" ca="1" si="2"/>
        <v/>
      </c>
      <c r="N165" t="e">
        <f ca="1">IF(#REF!="","",INDEX(admin3_pcode,MATCH(#REF!,OFFSET(admin3_start,MATCH(M165,admin2_linked_pcode,0),0,COUNTIF(admin2_linked_pcode,M165)),0)+MATCH(M165,admin2_linked_pcode,0)-1))</f>
        <v>#REF!</v>
      </c>
    </row>
    <row r="166" spans="12:14" x14ac:dyDescent="0.2">
      <c r="L166" t="str">
        <f ca="1">IF(B166="","",OFFSET(table_admin1[[#Headers],[ADM1_PT]],MATCH(B166,admin1,0),1))</f>
        <v/>
      </c>
      <c r="M166" t="str">
        <f t="shared" ca="1" si="2"/>
        <v/>
      </c>
      <c r="N166" t="e">
        <f ca="1">IF(#REF!="","",INDEX(admin3_pcode,MATCH(#REF!,OFFSET(admin3_start,MATCH(M166,admin2_linked_pcode,0),0,COUNTIF(admin2_linked_pcode,M166)),0)+MATCH(M166,admin2_linked_pcode,0)-1))</f>
        <v>#REF!</v>
      </c>
    </row>
    <row r="167" spans="12:14" x14ac:dyDescent="0.2">
      <c r="L167" t="str">
        <f ca="1">IF(B167="","",OFFSET(table_admin1[[#Headers],[ADM1_PT]],MATCH(B167,admin1,0),1))</f>
        <v/>
      </c>
      <c r="M167" t="str">
        <f t="shared" ca="1" si="2"/>
        <v/>
      </c>
      <c r="N167" t="e">
        <f ca="1">IF(#REF!="","",INDEX(admin3_pcode,MATCH(#REF!,OFFSET(admin3_start,MATCH(M167,admin2_linked_pcode,0),0,COUNTIF(admin2_linked_pcode,M167)),0)+MATCH(M167,admin2_linked_pcode,0)-1))</f>
        <v>#REF!</v>
      </c>
    </row>
    <row r="168" spans="12:14" x14ac:dyDescent="0.2">
      <c r="L168" t="str">
        <f ca="1">IF(B168="","",OFFSET(table_admin1[[#Headers],[ADM1_PT]],MATCH(B168,admin1,0),1))</f>
        <v/>
      </c>
      <c r="M168" t="str">
        <f t="shared" ca="1" si="2"/>
        <v/>
      </c>
      <c r="N168" t="e">
        <f ca="1">IF(#REF!="","",INDEX(admin3_pcode,MATCH(#REF!,OFFSET(admin3_start,MATCH(M168,admin2_linked_pcode,0),0,COUNTIF(admin2_linked_pcode,M168)),0)+MATCH(M168,admin2_linked_pcode,0)-1))</f>
        <v>#REF!</v>
      </c>
    </row>
    <row r="169" spans="12:14" x14ac:dyDescent="0.2">
      <c r="L169" t="str">
        <f ca="1">IF(B169="","",OFFSET(table_admin1[[#Headers],[ADM1_PT]],MATCH(B169,admin1,0),1))</f>
        <v/>
      </c>
      <c r="M169" t="str">
        <f t="shared" ca="1" si="2"/>
        <v/>
      </c>
      <c r="N169" t="e">
        <f ca="1">IF(#REF!="","",INDEX(admin3_pcode,MATCH(#REF!,OFFSET(admin3_start,MATCH(M169,admin2_linked_pcode,0),0,COUNTIF(admin2_linked_pcode,M169)),0)+MATCH(M169,admin2_linked_pcode,0)-1))</f>
        <v>#REF!</v>
      </c>
    </row>
    <row r="170" spans="12:14" x14ac:dyDescent="0.2">
      <c r="L170" t="str">
        <f ca="1">IF(B170="","",OFFSET(table_admin1[[#Headers],[ADM1_PT]],MATCH(B170,admin1,0),1))</f>
        <v/>
      </c>
      <c r="M170" t="str">
        <f t="shared" ca="1" si="2"/>
        <v/>
      </c>
      <c r="N170" t="e">
        <f ca="1">IF(#REF!="","",INDEX(admin3_pcode,MATCH(#REF!,OFFSET(admin3_start,MATCH(M170,admin2_linked_pcode,0),0,COUNTIF(admin2_linked_pcode,M170)),0)+MATCH(M170,admin2_linked_pcode,0)-1))</f>
        <v>#REF!</v>
      </c>
    </row>
    <row r="171" spans="12:14" x14ac:dyDescent="0.2">
      <c r="L171" t="str">
        <f ca="1">IF(B171="","",OFFSET(table_admin1[[#Headers],[ADM1_PT]],MATCH(B171,admin1,0),1))</f>
        <v/>
      </c>
      <c r="M171" t="str">
        <f t="shared" ca="1" si="2"/>
        <v/>
      </c>
      <c r="N171" t="e">
        <f ca="1">IF(#REF!="","",INDEX(admin3_pcode,MATCH(#REF!,OFFSET(admin3_start,MATCH(M171,admin2_linked_pcode,0),0,COUNTIF(admin2_linked_pcode,M171)),0)+MATCH(M171,admin2_linked_pcode,0)-1))</f>
        <v>#REF!</v>
      </c>
    </row>
    <row r="172" spans="12:14" x14ac:dyDescent="0.2">
      <c r="L172" t="str">
        <f ca="1">IF(B172="","",OFFSET(table_admin1[[#Headers],[ADM1_PT]],MATCH(B172,admin1,0),1))</f>
        <v/>
      </c>
      <c r="M172" t="str">
        <f t="shared" ca="1" si="2"/>
        <v/>
      </c>
      <c r="N172" t="e">
        <f ca="1">IF(#REF!="","",INDEX(admin3_pcode,MATCH(#REF!,OFFSET(admin3_start,MATCH(M172,admin2_linked_pcode,0),0,COUNTIF(admin2_linked_pcode,M172)),0)+MATCH(M172,admin2_linked_pcode,0)-1))</f>
        <v>#REF!</v>
      </c>
    </row>
    <row r="173" spans="12:14" x14ac:dyDescent="0.2">
      <c r="L173" t="str">
        <f ca="1">IF(B173="","",OFFSET(table_admin1[[#Headers],[ADM1_PT]],MATCH(B173,admin1,0),1))</f>
        <v/>
      </c>
      <c r="M173" t="str">
        <f t="shared" ca="1" si="2"/>
        <v/>
      </c>
      <c r="N173" t="e">
        <f ca="1">IF(#REF!="","",INDEX(admin3_pcode,MATCH(#REF!,OFFSET(admin3_start,MATCH(M173,admin2_linked_pcode,0),0,COUNTIF(admin2_linked_pcode,M173)),0)+MATCH(M173,admin2_linked_pcode,0)-1))</f>
        <v>#REF!</v>
      </c>
    </row>
    <row r="174" spans="12:14" x14ac:dyDescent="0.2">
      <c r="L174" t="str">
        <f ca="1">IF(B174="","",OFFSET(table_admin1[[#Headers],[ADM1_PT]],MATCH(B174,admin1,0),1))</f>
        <v/>
      </c>
      <c r="M174" t="str">
        <f t="shared" ca="1" si="2"/>
        <v/>
      </c>
      <c r="N174" t="e">
        <f ca="1">IF(#REF!="","",INDEX(admin3_pcode,MATCH(#REF!,OFFSET(admin3_start,MATCH(M174,admin2_linked_pcode,0),0,COUNTIF(admin2_linked_pcode,M174)),0)+MATCH(M174,admin2_linked_pcode,0)-1))</f>
        <v>#REF!</v>
      </c>
    </row>
    <row r="175" spans="12:14" x14ac:dyDescent="0.2">
      <c r="L175" t="str">
        <f ca="1">IF(B175="","",OFFSET(table_admin1[[#Headers],[ADM1_PT]],MATCH(B175,admin1,0),1))</f>
        <v/>
      </c>
      <c r="M175" t="str">
        <f t="shared" ca="1" si="2"/>
        <v/>
      </c>
      <c r="N175" t="e">
        <f ca="1">IF(#REF!="","",INDEX(admin3_pcode,MATCH(#REF!,OFFSET(admin3_start,MATCH(M175,admin2_linked_pcode,0),0,COUNTIF(admin2_linked_pcode,M175)),0)+MATCH(M175,admin2_linked_pcode,0)-1))</f>
        <v>#REF!</v>
      </c>
    </row>
    <row r="176" spans="12:14" x14ac:dyDescent="0.2">
      <c r="L176" t="str">
        <f ca="1">IF(B176="","",OFFSET(table_admin1[[#Headers],[ADM1_PT]],MATCH(B176,admin1,0),1))</f>
        <v/>
      </c>
      <c r="M176" t="str">
        <f t="shared" ca="1" si="2"/>
        <v/>
      </c>
      <c r="N176" t="e">
        <f ca="1">IF(#REF!="","",INDEX(admin3_pcode,MATCH(#REF!,OFFSET(admin3_start,MATCH(M176,admin2_linked_pcode,0),0,COUNTIF(admin2_linked_pcode,M176)),0)+MATCH(M176,admin2_linked_pcode,0)-1))</f>
        <v>#REF!</v>
      </c>
    </row>
    <row r="177" spans="12:14" x14ac:dyDescent="0.2">
      <c r="L177" t="str">
        <f ca="1">IF(B177="","",OFFSET(table_admin1[[#Headers],[ADM1_PT]],MATCH(B177,admin1,0),1))</f>
        <v/>
      </c>
      <c r="M177" t="str">
        <f t="shared" ca="1" si="2"/>
        <v/>
      </c>
      <c r="N177" t="e">
        <f ca="1">IF(#REF!="","",INDEX(admin3_pcode,MATCH(#REF!,OFFSET(admin3_start,MATCH(M177,admin2_linked_pcode,0),0,COUNTIF(admin2_linked_pcode,M177)),0)+MATCH(M177,admin2_linked_pcode,0)-1))</f>
        <v>#REF!</v>
      </c>
    </row>
    <row r="178" spans="12:14" x14ac:dyDescent="0.2">
      <c r="L178" t="str">
        <f ca="1">IF(B178="","",OFFSET(table_admin1[[#Headers],[ADM1_PT]],MATCH(B178,admin1,0),1))</f>
        <v/>
      </c>
      <c r="M178" t="str">
        <f t="shared" ca="1" si="2"/>
        <v/>
      </c>
      <c r="N178" t="e">
        <f ca="1">IF(#REF!="","",INDEX(admin3_pcode,MATCH(#REF!,OFFSET(admin3_start,MATCH(M178,admin2_linked_pcode,0),0,COUNTIF(admin2_linked_pcode,M178)),0)+MATCH(M178,admin2_linked_pcode,0)-1))</f>
        <v>#REF!</v>
      </c>
    </row>
    <row r="179" spans="12:14" x14ac:dyDescent="0.2">
      <c r="L179" t="str">
        <f ca="1">IF(B179="","",OFFSET(table_admin1[[#Headers],[ADM1_PT]],MATCH(B179,admin1,0),1))</f>
        <v/>
      </c>
      <c r="M179" t="str">
        <f t="shared" ca="1" si="2"/>
        <v/>
      </c>
      <c r="N179" t="e">
        <f ca="1">IF(#REF!="","",INDEX(admin3_pcode,MATCH(#REF!,OFFSET(admin3_start,MATCH(M179,admin2_linked_pcode,0),0,COUNTIF(admin2_linked_pcode,M179)),0)+MATCH(M179,admin2_linked_pcode,0)-1))</f>
        <v>#REF!</v>
      </c>
    </row>
    <row r="180" spans="12:14" x14ac:dyDescent="0.2">
      <c r="L180" t="str">
        <f ca="1">IF(B180="","",OFFSET(table_admin1[[#Headers],[ADM1_PT]],MATCH(B180,admin1,0),1))</f>
        <v/>
      </c>
      <c r="M180" t="str">
        <f t="shared" ca="1" si="2"/>
        <v/>
      </c>
      <c r="N180" t="e">
        <f ca="1">IF(#REF!="","",INDEX(admin3_pcode,MATCH(#REF!,OFFSET(admin3_start,MATCH(M180,admin2_linked_pcode,0),0,COUNTIF(admin2_linked_pcode,M180)),0)+MATCH(M180,admin2_linked_pcode,0)-1))</f>
        <v>#REF!</v>
      </c>
    </row>
    <row r="181" spans="12:14" x14ac:dyDescent="0.2">
      <c r="L181" t="str">
        <f ca="1">IF(B181="","",OFFSET(table_admin1[[#Headers],[ADM1_PT]],MATCH(B181,admin1,0),1))</f>
        <v/>
      </c>
      <c r="M181" t="str">
        <f t="shared" ca="1" si="2"/>
        <v/>
      </c>
      <c r="N181" t="e">
        <f ca="1">IF(#REF!="","",INDEX(admin3_pcode,MATCH(#REF!,OFFSET(admin3_start,MATCH(M181,admin2_linked_pcode,0),0,COUNTIF(admin2_linked_pcode,M181)),0)+MATCH(M181,admin2_linked_pcode,0)-1))</f>
        <v>#REF!</v>
      </c>
    </row>
    <row r="182" spans="12:14" x14ac:dyDescent="0.2">
      <c r="L182" t="str">
        <f ca="1">IF(B182="","",OFFSET(table_admin1[[#Headers],[ADM1_PT]],MATCH(B182,admin1,0),1))</f>
        <v/>
      </c>
      <c r="M182" t="str">
        <f t="shared" ca="1" si="2"/>
        <v/>
      </c>
      <c r="N182" t="e">
        <f ca="1">IF(#REF!="","",INDEX(admin3_pcode,MATCH(#REF!,OFFSET(admin3_start,MATCH(M182,admin2_linked_pcode,0),0,COUNTIF(admin2_linked_pcode,M182)),0)+MATCH(M182,admin2_linked_pcode,0)-1))</f>
        <v>#REF!</v>
      </c>
    </row>
    <row r="183" spans="12:14" x14ac:dyDescent="0.2">
      <c r="L183" t="str">
        <f ca="1">IF(B183="","",OFFSET(table_admin1[[#Headers],[ADM1_PT]],MATCH(B183,admin1,0),1))</f>
        <v/>
      </c>
      <c r="M183" t="str">
        <f t="shared" ca="1" si="2"/>
        <v/>
      </c>
      <c r="N183" t="e">
        <f ca="1">IF(#REF!="","",INDEX(admin3_pcode,MATCH(#REF!,OFFSET(admin3_start,MATCH(M183,admin2_linked_pcode,0),0,COUNTIF(admin2_linked_pcode,M183)),0)+MATCH(M183,admin2_linked_pcode,0)-1))</f>
        <v>#REF!</v>
      </c>
    </row>
    <row r="184" spans="12:14" x14ac:dyDescent="0.2">
      <c r="L184" t="str">
        <f ca="1">IF(B184="","",OFFSET(table_admin1[[#Headers],[ADM1_PT]],MATCH(B184,admin1,0),1))</f>
        <v/>
      </c>
      <c r="M184" t="str">
        <f t="shared" ca="1" si="2"/>
        <v/>
      </c>
      <c r="N184" t="e">
        <f ca="1">IF(#REF!="","",INDEX(admin3_pcode,MATCH(#REF!,OFFSET(admin3_start,MATCH(M184,admin2_linked_pcode,0),0,COUNTIF(admin2_linked_pcode,M184)),0)+MATCH(M184,admin2_linked_pcode,0)-1))</f>
        <v>#REF!</v>
      </c>
    </row>
    <row r="185" spans="12:14" x14ac:dyDescent="0.2">
      <c r="L185" t="str">
        <f ca="1">IF(B185="","",OFFSET(table_admin1[[#Headers],[ADM1_PT]],MATCH(B185,admin1,0),1))</f>
        <v/>
      </c>
      <c r="M185" t="str">
        <f t="shared" ca="1" si="2"/>
        <v/>
      </c>
      <c r="N185" t="e">
        <f ca="1">IF(#REF!="","",INDEX(admin3_pcode,MATCH(#REF!,OFFSET(admin3_start,MATCH(M185,admin2_linked_pcode,0),0,COUNTIF(admin2_linked_pcode,M185)),0)+MATCH(M185,admin2_linked_pcode,0)-1))</f>
        <v>#REF!</v>
      </c>
    </row>
    <row r="186" spans="12:14" x14ac:dyDescent="0.2">
      <c r="L186" t="str">
        <f ca="1">IF(B186="","",OFFSET(table_admin1[[#Headers],[ADM1_PT]],MATCH(B186,admin1,0),1))</f>
        <v/>
      </c>
      <c r="M186" t="str">
        <f t="shared" ca="1" si="2"/>
        <v/>
      </c>
      <c r="N186" t="e">
        <f ca="1">IF(#REF!="","",INDEX(admin3_pcode,MATCH(#REF!,OFFSET(admin3_start,MATCH(M186,admin2_linked_pcode,0),0,COUNTIF(admin2_linked_pcode,M186)),0)+MATCH(M186,admin2_linked_pcode,0)-1))</f>
        <v>#REF!</v>
      </c>
    </row>
    <row r="187" spans="12:14" x14ac:dyDescent="0.2">
      <c r="L187" t="str">
        <f ca="1">IF(B187="","",OFFSET(table_admin1[[#Headers],[ADM1_PT]],MATCH(B187,admin1,0),1))</f>
        <v/>
      </c>
      <c r="M187" t="str">
        <f t="shared" ca="1" si="2"/>
        <v/>
      </c>
      <c r="N187" t="e">
        <f ca="1">IF(#REF!="","",INDEX(admin3_pcode,MATCH(#REF!,OFFSET(admin3_start,MATCH(M187,admin2_linked_pcode,0),0,COUNTIF(admin2_linked_pcode,M187)),0)+MATCH(M187,admin2_linked_pcode,0)-1))</f>
        <v>#REF!</v>
      </c>
    </row>
    <row r="188" spans="12:14" x14ac:dyDescent="0.2">
      <c r="L188" t="str">
        <f ca="1">IF(B188="","",OFFSET(table_admin1[[#Headers],[ADM1_PT]],MATCH(B188,admin1,0),1))</f>
        <v/>
      </c>
      <c r="M188" t="str">
        <f t="shared" ca="1" si="2"/>
        <v/>
      </c>
      <c r="N188" t="e">
        <f ca="1">IF(#REF!="","",INDEX(admin3_pcode,MATCH(#REF!,OFFSET(admin3_start,MATCH(M188,admin2_linked_pcode,0),0,COUNTIF(admin2_linked_pcode,M188)),0)+MATCH(M188,admin2_linked_pcode,0)-1))</f>
        <v>#REF!</v>
      </c>
    </row>
    <row r="189" spans="12:14" x14ac:dyDescent="0.2">
      <c r="L189" t="str">
        <f ca="1">IF(B189="","",OFFSET(table_admin1[[#Headers],[ADM1_PT]],MATCH(B189,admin1,0),1))</f>
        <v/>
      </c>
      <c r="M189" t="str">
        <f t="shared" ca="1" si="2"/>
        <v/>
      </c>
      <c r="N189" t="e">
        <f ca="1">IF(#REF!="","",INDEX(admin3_pcode,MATCH(#REF!,OFFSET(admin3_start,MATCH(M189,admin2_linked_pcode,0),0,COUNTIF(admin2_linked_pcode,M189)),0)+MATCH(M189,admin2_linked_pcode,0)-1))</f>
        <v>#REF!</v>
      </c>
    </row>
    <row r="190" spans="12:14" x14ac:dyDescent="0.2">
      <c r="L190" t="str">
        <f ca="1">IF(B190="","",OFFSET(table_admin1[[#Headers],[ADM1_PT]],MATCH(B190,admin1,0),1))</f>
        <v/>
      </c>
      <c r="M190" t="str">
        <f t="shared" ca="1" si="2"/>
        <v/>
      </c>
      <c r="N190" t="e">
        <f ca="1">IF(#REF!="","",INDEX(admin3_pcode,MATCH(#REF!,OFFSET(admin3_start,MATCH(M190,admin2_linked_pcode,0),0,COUNTIF(admin2_linked_pcode,M190)),0)+MATCH(M190,admin2_linked_pcode,0)-1))</f>
        <v>#REF!</v>
      </c>
    </row>
    <row r="191" spans="12:14" x14ac:dyDescent="0.2">
      <c r="L191" t="str">
        <f ca="1">IF(B191="","",OFFSET(table_admin1[[#Headers],[ADM1_PT]],MATCH(B191,admin1,0),1))</f>
        <v/>
      </c>
      <c r="M191" t="str">
        <f t="shared" ca="1" si="2"/>
        <v/>
      </c>
      <c r="N191" t="e">
        <f ca="1">IF(#REF!="","",INDEX(admin3_pcode,MATCH(#REF!,OFFSET(admin3_start,MATCH(M191,admin2_linked_pcode,0),0,COUNTIF(admin2_linked_pcode,M191)),0)+MATCH(M191,admin2_linked_pcode,0)-1))</f>
        <v>#REF!</v>
      </c>
    </row>
    <row r="192" spans="12:14" x14ac:dyDescent="0.2">
      <c r="L192" t="str">
        <f ca="1">IF(B192="","",OFFSET(table_admin1[[#Headers],[ADM1_PT]],MATCH(B192,admin1,0),1))</f>
        <v/>
      </c>
      <c r="M192" t="str">
        <f t="shared" ca="1" si="2"/>
        <v/>
      </c>
      <c r="N192" t="e">
        <f ca="1">IF(#REF!="","",INDEX(admin3_pcode,MATCH(#REF!,OFFSET(admin3_start,MATCH(M192,admin2_linked_pcode,0),0,COUNTIF(admin2_linked_pcode,M192)),0)+MATCH(M192,admin2_linked_pcode,0)-1))</f>
        <v>#REF!</v>
      </c>
    </row>
    <row r="193" spans="12:14" x14ac:dyDescent="0.2">
      <c r="L193" t="str">
        <f ca="1">IF(B193="","",OFFSET(table_admin1[[#Headers],[ADM1_PT]],MATCH(B193,admin1,0),1))</f>
        <v/>
      </c>
      <c r="M193" t="str">
        <f t="shared" ca="1" si="2"/>
        <v/>
      </c>
      <c r="N193" t="e">
        <f ca="1">IF(#REF!="","",INDEX(admin3_pcode,MATCH(#REF!,OFFSET(admin3_start,MATCH(M193,admin2_linked_pcode,0),0,COUNTIF(admin2_linked_pcode,M193)),0)+MATCH(M193,admin2_linked_pcode,0)-1))</f>
        <v>#REF!</v>
      </c>
    </row>
    <row r="194" spans="12:14" x14ac:dyDescent="0.2">
      <c r="L194" t="str">
        <f ca="1">IF(B194="","",OFFSET(table_admin1[[#Headers],[ADM1_PT]],MATCH(B194,admin1,0),1))</f>
        <v/>
      </c>
      <c r="M194" t="str">
        <f t="shared" ca="1" si="2"/>
        <v/>
      </c>
      <c r="N194" t="e">
        <f ca="1">IF(#REF!="","",INDEX(admin3_pcode,MATCH(#REF!,OFFSET(admin3_start,MATCH(M194,admin2_linked_pcode,0),0,COUNTIF(admin2_linked_pcode,M194)),0)+MATCH(M194,admin2_linked_pcode,0)-1))</f>
        <v>#REF!</v>
      </c>
    </row>
    <row r="195" spans="12:14" x14ac:dyDescent="0.2">
      <c r="L195" t="str">
        <f ca="1">IF(B195="","",OFFSET(table_admin1[[#Headers],[ADM1_PT]],MATCH(B195,admin1,0),1))</f>
        <v/>
      </c>
      <c r="M195" t="str">
        <f t="shared" ca="1" si="2"/>
        <v/>
      </c>
      <c r="N195" t="e">
        <f ca="1">IF(#REF!="","",INDEX(admin3_pcode,MATCH(#REF!,OFFSET(admin3_start,MATCH(M195,admin2_linked_pcode,0),0,COUNTIF(admin2_linked_pcode,M195)),0)+MATCH(M195,admin2_linked_pcode,0)-1))</f>
        <v>#REF!</v>
      </c>
    </row>
    <row r="196" spans="12:14" x14ac:dyDescent="0.2">
      <c r="L196" t="str">
        <f ca="1">IF(B196="","",OFFSET(table_admin1[[#Headers],[ADM1_PT]],MATCH(B196,admin1,0),1))</f>
        <v/>
      </c>
      <c r="M196" t="str">
        <f t="shared" ca="1" si="2"/>
        <v/>
      </c>
      <c r="N196" t="e">
        <f ca="1">IF(#REF!="","",INDEX(admin3_pcode,MATCH(#REF!,OFFSET(admin3_start,MATCH(M196,admin2_linked_pcode,0),0,COUNTIF(admin2_linked_pcode,M196)),0)+MATCH(M196,admin2_linked_pcode,0)-1))</f>
        <v>#REF!</v>
      </c>
    </row>
    <row r="197" spans="12:14" x14ac:dyDescent="0.2">
      <c r="L197" t="str">
        <f ca="1">IF(B197="","",OFFSET(table_admin1[[#Headers],[ADM1_PT]],MATCH(B197,admin1,0),1))</f>
        <v/>
      </c>
      <c r="M197" t="str">
        <f t="shared" ca="1" si="2"/>
        <v/>
      </c>
      <c r="N197" t="e">
        <f ca="1">IF(#REF!="","",INDEX(admin3_pcode,MATCH(#REF!,OFFSET(admin3_start,MATCH(M197,admin2_linked_pcode,0),0,COUNTIF(admin2_linked_pcode,M197)),0)+MATCH(M197,admin2_linked_pcode,0)-1))</f>
        <v>#REF!</v>
      </c>
    </row>
    <row r="198" spans="12:14" x14ac:dyDescent="0.2">
      <c r="L198" t="str">
        <f ca="1">IF(B198="","",OFFSET(table_admin1[[#Headers],[ADM1_PT]],MATCH(B198,admin1,0),1))</f>
        <v/>
      </c>
      <c r="M198" t="str">
        <f t="shared" ref="M198:M261" ca="1" si="3">IF(C198="","",INDEX(admin2_pcode,MATCH(C198,OFFSET(admin2_start,MATCH(L198,admin1_linked_pcode,0),0,COUNTIF(admin1_linked_pcode,L198)),0)+MATCH(L198,admin1_linked_pcode,0)-1))</f>
        <v/>
      </c>
      <c r="N198" t="e">
        <f ca="1">IF(#REF!="","",INDEX(admin3_pcode,MATCH(#REF!,OFFSET(admin3_start,MATCH(M198,admin2_linked_pcode,0),0,COUNTIF(admin2_linked_pcode,M198)),0)+MATCH(M198,admin2_linked_pcode,0)-1))</f>
        <v>#REF!</v>
      </c>
    </row>
    <row r="199" spans="12:14" x14ac:dyDescent="0.2">
      <c r="L199" t="str">
        <f ca="1">IF(B199="","",OFFSET(table_admin1[[#Headers],[ADM1_PT]],MATCH(B199,admin1,0),1))</f>
        <v/>
      </c>
      <c r="M199" t="str">
        <f t="shared" ca="1" si="3"/>
        <v/>
      </c>
      <c r="N199" t="e">
        <f ca="1">IF(#REF!="","",INDEX(admin3_pcode,MATCH(#REF!,OFFSET(admin3_start,MATCH(M199,admin2_linked_pcode,0),0,COUNTIF(admin2_linked_pcode,M199)),0)+MATCH(M199,admin2_linked_pcode,0)-1))</f>
        <v>#REF!</v>
      </c>
    </row>
    <row r="200" spans="12:14" x14ac:dyDescent="0.2">
      <c r="L200" t="str">
        <f ca="1">IF(B200="","",OFFSET(table_admin1[[#Headers],[ADM1_PT]],MATCH(B200,admin1,0),1))</f>
        <v/>
      </c>
      <c r="M200" t="str">
        <f t="shared" ca="1" si="3"/>
        <v/>
      </c>
      <c r="N200" t="e">
        <f ca="1">IF(#REF!="","",INDEX(admin3_pcode,MATCH(#REF!,OFFSET(admin3_start,MATCH(M200,admin2_linked_pcode,0),0,COUNTIF(admin2_linked_pcode,M200)),0)+MATCH(M200,admin2_linked_pcode,0)-1))</f>
        <v>#REF!</v>
      </c>
    </row>
    <row r="201" spans="12:14" x14ac:dyDescent="0.2">
      <c r="L201" t="str">
        <f ca="1">IF(B201="","",OFFSET(table_admin1[[#Headers],[ADM1_PT]],MATCH(B201,admin1,0),1))</f>
        <v/>
      </c>
      <c r="M201" t="str">
        <f t="shared" ca="1" si="3"/>
        <v/>
      </c>
      <c r="N201" t="e">
        <f ca="1">IF(#REF!="","",INDEX(admin3_pcode,MATCH(#REF!,OFFSET(admin3_start,MATCH(M201,admin2_linked_pcode,0),0,COUNTIF(admin2_linked_pcode,M201)),0)+MATCH(M201,admin2_linked_pcode,0)-1))</f>
        <v>#REF!</v>
      </c>
    </row>
    <row r="202" spans="12:14" x14ac:dyDescent="0.2">
      <c r="L202" t="str">
        <f ca="1">IF(B202="","",OFFSET(table_admin1[[#Headers],[ADM1_PT]],MATCH(B202,admin1,0),1))</f>
        <v/>
      </c>
      <c r="M202" t="str">
        <f t="shared" ca="1" si="3"/>
        <v/>
      </c>
      <c r="N202" t="e">
        <f ca="1">IF(#REF!="","",INDEX(admin3_pcode,MATCH(#REF!,OFFSET(admin3_start,MATCH(M202,admin2_linked_pcode,0),0,COUNTIF(admin2_linked_pcode,M202)),0)+MATCH(M202,admin2_linked_pcode,0)-1))</f>
        <v>#REF!</v>
      </c>
    </row>
    <row r="203" spans="12:14" x14ac:dyDescent="0.2">
      <c r="L203" t="str">
        <f ca="1">IF(B203="","",OFFSET(table_admin1[[#Headers],[ADM1_PT]],MATCH(B203,admin1,0),1))</f>
        <v/>
      </c>
      <c r="M203" t="str">
        <f t="shared" ca="1" si="3"/>
        <v/>
      </c>
      <c r="N203" t="e">
        <f ca="1">IF(#REF!="","",INDEX(admin3_pcode,MATCH(#REF!,OFFSET(admin3_start,MATCH(M203,admin2_linked_pcode,0),0,COUNTIF(admin2_linked_pcode,M203)),0)+MATCH(M203,admin2_linked_pcode,0)-1))</f>
        <v>#REF!</v>
      </c>
    </row>
    <row r="204" spans="12:14" x14ac:dyDescent="0.2">
      <c r="L204" t="str">
        <f ca="1">IF(B204="","",OFFSET(table_admin1[[#Headers],[ADM1_PT]],MATCH(B204,admin1,0),1))</f>
        <v/>
      </c>
      <c r="M204" t="str">
        <f t="shared" ca="1" si="3"/>
        <v/>
      </c>
      <c r="N204" t="e">
        <f ca="1">IF(#REF!="","",INDEX(admin3_pcode,MATCH(#REF!,OFFSET(admin3_start,MATCH(M204,admin2_linked_pcode,0),0,COUNTIF(admin2_linked_pcode,M204)),0)+MATCH(M204,admin2_linked_pcode,0)-1))</f>
        <v>#REF!</v>
      </c>
    </row>
    <row r="205" spans="12:14" x14ac:dyDescent="0.2">
      <c r="L205" t="str">
        <f ca="1">IF(B205="","",OFFSET(table_admin1[[#Headers],[ADM1_PT]],MATCH(B205,admin1,0),1))</f>
        <v/>
      </c>
      <c r="M205" t="str">
        <f t="shared" ca="1" si="3"/>
        <v/>
      </c>
      <c r="N205" t="e">
        <f ca="1">IF(#REF!="","",INDEX(admin3_pcode,MATCH(#REF!,OFFSET(admin3_start,MATCH(M205,admin2_linked_pcode,0),0,COUNTIF(admin2_linked_pcode,M205)),0)+MATCH(M205,admin2_linked_pcode,0)-1))</f>
        <v>#REF!</v>
      </c>
    </row>
    <row r="206" spans="12:14" x14ac:dyDescent="0.2">
      <c r="L206" t="str">
        <f ca="1">IF(B206="","",OFFSET(table_admin1[[#Headers],[ADM1_PT]],MATCH(B206,admin1,0),1))</f>
        <v/>
      </c>
      <c r="M206" t="str">
        <f t="shared" ca="1" si="3"/>
        <v/>
      </c>
      <c r="N206" t="e">
        <f ca="1">IF(#REF!="","",INDEX(admin3_pcode,MATCH(#REF!,OFFSET(admin3_start,MATCH(M206,admin2_linked_pcode,0),0,COUNTIF(admin2_linked_pcode,M206)),0)+MATCH(M206,admin2_linked_pcode,0)-1))</f>
        <v>#REF!</v>
      </c>
    </row>
    <row r="207" spans="12:14" x14ac:dyDescent="0.2">
      <c r="L207" t="str">
        <f ca="1">IF(B207="","",OFFSET(table_admin1[[#Headers],[ADM1_PT]],MATCH(B207,admin1,0),1))</f>
        <v/>
      </c>
      <c r="M207" t="str">
        <f t="shared" ca="1" si="3"/>
        <v/>
      </c>
      <c r="N207" t="e">
        <f ca="1">IF(#REF!="","",INDEX(admin3_pcode,MATCH(#REF!,OFFSET(admin3_start,MATCH(M207,admin2_linked_pcode,0),0,COUNTIF(admin2_linked_pcode,M207)),0)+MATCH(M207,admin2_linked_pcode,0)-1))</f>
        <v>#REF!</v>
      </c>
    </row>
    <row r="208" spans="12:14" x14ac:dyDescent="0.2">
      <c r="L208" t="str">
        <f ca="1">IF(B208="","",OFFSET(table_admin1[[#Headers],[ADM1_PT]],MATCH(B208,admin1,0),1))</f>
        <v/>
      </c>
      <c r="M208" t="str">
        <f t="shared" ca="1" si="3"/>
        <v/>
      </c>
      <c r="N208" t="e">
        <f ca="1">IF(#REF!="","",INDEX(admin3_pcode,MATCH(#REF!,OFFSET(admin3_start,MATCH(M208,admin2_linked_pcode,0),0,COUNTIF(admin2_linked_pcode,M208)),0)+MATCH(M208,admin2_linked_pcode,0)-1))</f>
        <v>#REF!</v>
      </c>
    </row>
    <row r="209" spans="12:14" x14ac:dyDescent="0.2">
      <c r="L209" t="str">
        <f ca="1">IF(B209="","",OFFSET(table_admin1[[#Headers],[ADM1_PT]],MATCH(B209,admin1,0),1))</f>
        <v/>
      </c>
      <c r="M209" t="str">
        <f t="shared" ca="1" si="3"/>
        <v/>
      </c>
      <c r="N209" t="e">
        <f ca="1">IF(#REF!="","",INDEX(admin3_pcode,MATCH(#REF!,OFFSET(admin3_start,MATCH(M209,admin2_linked_pcode,0),0,COUNTIF(admin2_linked_pcode,M209)),0)+MATCH(M209,admin2_linked_pcode,0)-1))</f>
        <v>#REF!</v>
      </c>
    </row>
    <row r="210" spans="12:14" x14ac:dyDescent="0.2">
      <c r="L210" t="str">
        <f ca="1">IF(B210="","",OFFSET(table_admin1[[#Headers],[ADM1_PT]],MATCH(B210,admin1,0),1))</f>
        <v/>
      </c>
      <c r="M210" t="str">
        <f t="shared" ca="1" si="3"/>
        <v/>
      </c>
      <c r="N210" t="e">
        <f ca="1">IF(#REF!="","",INDEX(admin3_pcode,MATCH(#REF!,OFFSET(admin3_start,MATCH(M210,admin2_linked_pcode,0),0,COUNTIF(admin2_linked_pcode,M210)),0)+MATCH(M210,admin2_linked_pcode,0)-1))</f>
        <v>#REF!</v>
      </c>
    </row>
    <row r="211" spans="12:14" x14ac:dyDescent="0.2">
      <c r="L211" t="str">
        <f ca="1">IF(B211="","",OFFSET(table_admin1[[#Headers],[ADM1_PT]],MATCH(B211,admin1,0),1))</f>
        <v/>
      </c>
      <c r="M211" t="str">
        <f t="shared" ca="1" si="3"/>
        <v/>
      </c>
      <c r="N211" t="e">
        <f ca="1">IF(#REF!="","",INDEX(admin3_pcode,MATCH(#REF!,OFFSET(admin3_start,MATCH(M211,admin2_linked_pcode,0),0,COUNTIF(admin2_linked_pcode,M211)),0)+MATCH(M211,admin2_linked_pcode,0)-1))</f>
        <v>#REF!</v>
      </c>
    </row>
    <row r="212" spans="12:14" x14ac:dyDescent="0.2">
      <c r="L212" t="str">
        <f ca="1">IF(B212="","",OFFSET(table_admin1[[#Headers],[ADM1_PT]],MATCH(B212,admin1,0),1))</f>
        <v/>
      </c>
      <c r="M212" t="str">
        <f t="shared" ca="1" si="3"/>
        <v/>
      </c>
      <c r="N212" t="e">
        <f ca="1">IF(#REF!="","",INDEX(admin3_pcode,MATCH(#REF!,OFFSET(admin3_start,MATCH(M212,admin2_linked_pcode,0),0,COUNTIF(admin2_linked_pcode,M212)),0)+MATCH(M212,admin2_linked_pcode,0)-1))</f>
        <v>#REF!</v>
      </c>
    </row>
    <row r="213" spans="12:14" x14ac:dyDescent="0.2">
      <c r="L213" t="str">
        <f ca="1">IF(B213="","",OFFSET(table_admin1[[#Headers],[ADM1_PT]],MATCH(B213,admin1,0),1))</f>
        <v/>
      </c>
      <c r="M213" t="str">
        <f t="shared" ca="1" si="3"/>
        <v/>
      </c>
      <c r="N213" t="e">
        <f ca="1">IF(#REF!="","",INDEX(admin3_pcode,MATCH(#REF!,OFFSET(admin3_start,MATCH(M213,admin2_linked_pcode,0),0,COUNTIF(admin2_linked_pcode,M213)),0)+MATCH(M213,admin2_linked_pcode,0)-1))</f>
        <v>#REF!</v>
      </c>
    </row>
    <row r="214" spans="12:14" x14ac:dyDescent="0.2">
      <c r="L214" t="str">
        <f ca="1">IF(B214="","",OFFSET(table_admin1[[#Headers],[ADM1_PT]],MATCH(B214,admin1,0),1))</f>
        <v/>
      </c>
      <c r="M214" t="str">
        <f t="shared" ca="1" si="3"/>
        <v/>
      </c>
      <c r="N214" t="e">
        <f ca="1">IF(#REF!="","",INDEX(admin3_pcode,MATCH(#REF!,OFFSET(admin3_start,MATCH(M214,admin2_linked_pcode,0),0,COUNTIF(admin2_linked_pcode,M214)),0)+MATCH(M214,admin2_linked_pcode,0)-1))</f>
        <v>#REF!</v>
      </c>
    </row>
    <row r="215" spans="12:14" x14ac:dyDescent="0.2">
      <c r="L215" t="str">
        <f ca="1">IF(B215="","",OFFSET(table_admin1[[#Headers],[ADM1_PT]],MATCH(B215,admin1,0),1))</f>
        <v/>
      </c>
      <c r="M215" t="str">
        <f t="shared" ca="1" si="3"/>
        <v/>
      </c>
      <c r="N215" t="e">
        <f ca="1">IF(#REF!="","",INDEX(admin3_pcode,MATCH(#REF!,OFFSET(admin3_start,MATCH(M215,admin2_linked_pcode,0),0,COUNTIF(admin2_linked_pcode,M215)),0)+MATCH(M215,admin2_linked_pcode,0)-1))</f>
        <v>#REF!</v>
      </c>
    </row>
    <row r="216" spans="12:14" x14ac:dyDescent="0.2">
      <c r="L216" t="str">
        <f ca="1">IF(B216="","",OFFSET(table_admin1[[#Headers],[ADM1_PT]],MATCH(B216,admin1,0),1))</f>
        <v/>
      </c>
      <c r="M216" t="str">
        <f t="shared" ca="1" si="3"/>
        <v/>
      </c>
      <c r="N216" t="e">
        <f ca="1">IF(#REF!="","",INDEX(admin3_pcode,MATCH(#REF!,OFFSET(admin3_start,MATCH(M216,admin2_linked_pcode,0),0,COUNTIF(admin2_linked_pcode,M216)),0)+MATCH(M216,admin2_linked_pcode,0)-1))</f>
        <v>#REF!</v>
      </c>
    </row>
    <row r="217" spans="12:14" x14ac:dyDescent="0.2">
      <c r="L217" t="str">
        <f ca="1">IF(B217="","",OFFSET(table_admin1[[#Headers],[ADM1_PT]],MATCH(B217,admin1,0),1))</f>
        <v/>
      </c>
      <c r="M217" t="str">
        <f t="shared" ca="1" si="3"/>
        <v/>
      </c>
      <c r="N217" t="e">
        <f ca="1">IF(#REF!="","",INDEX(admin3_pcode,MATCH(#REF!,OFFSET(admin3_start,MATCH(M217,admin2_linked_pcode,0),0,COUNTIF(admin2_linked_pcode,M217)),0)+MATCH(M217,admin2_linked_pcode,0)-1))</f>
        <v>#REF!</v>
      </c>
    </row>
    <row r="218" spans="12:14" x14ac:dyDescent="0.2">
      <c r="L218" t="str">
        <f ca="1">IF(B218="","",OFFSET(table_admin1[[#Headers],[ADM1_PT]],MATCH(B218,admin1,0),1))</f>
        <v/>
      </c>
      <c r="M218" t="str">
        <f t="shared" ca="1" si="3"/>
        <v/>
      </c>
      <c r="N218" t="e">
        <f ca="1">IF(#REF!="","",INDEX(admin3_pcode,MATCH(#REF!,OFFSET(admin3_start,MATCH(M218,admin2_linked_pcode,0),0,COUNTIF(admin2_linked_pcode,M218)),0)+MATCH(M218,admin2_linked_pcode,0)-1))</f>
        <v>#REF!</v>
      </c>
    </row>
    <row r="219" spans="12:14" x14ac:dyDescent="0.2">
      <c r="L219" t="str">
        <f ca="1">IF(B219="","",OFFSET(table_admin1[[#Headers],[ADM1_PT]],MATCH(B219,admin1,0),1))</f>
        <v/>
      </c>
      <c r="M219" t="str">
        <f t="shared" ca="1" si="3"/>
        <v/>
      </c>
      <c r="N219" t="e">
        <f ca="1">IF(#REF!="","",INDEX(admin3_pcode,MATCH(#REF!,OFFSET(admin3_start,MATCH(M219,admin2_linked_pcode,0),0,COUNTIF(admin2_linked_pcode,M219)),0)+MATCH(M219,admin2_linked_pcode,0)-1))</f>
        <v>#REF!</v>
      </c>
    </row>
    <row r="220" spans="12:14" x14ac:dyDescent="0.2">
      <c r="L220" t="str">
        <f ca="1">IF(B220="","",OFFSET(table_admin1[[#Headers],[ADM1_PT]],MATCH(B220,admin1,0),1))</f>
        <v/>
      </c>
      <c r="M220" t="str">
        <f t="shared" ca="1" si="3"/>
        <v/>
      </c>
      <c r="N220" t="e">
        <f ca="1">IF(#REF!="","",INDEX(admin3_pcode,MATCH(#REF!,OFFSET(admin3_start,MATCH(M220,admin2_linked_pcode,0),0,COUNTIF(admin2_linked_pcode,M220)),0)+MATCH(M220,admin2_linked_pcode,0)-1))</f>
        <v>#REF!</v>
      </c>
    </row>
    <row r="221" spans="12:14" x14ac:dyDescent="0.2">
      <c r="L221" t="str">
        <f ca="1">IF(B221="","",OFFSET(table_admin1[[#Headers],[ADM1_PT]],MATCH(B221,admin1,0),1))</f>
        <v/>
      </c>
      <c r="M221" t="str">
        <f t="shared" ca="1" si="3"/>
        <v/>
      </c>
      <c r="N221" t="e">
        <f ca="1">IF(#REF!="","",INDEX(admin3_pcode,MATCH(#REF!,OFFSET(admin3_start,MATCH(M221,admin2_linked_pcode,0),0,COUNTIF(admin2_linked_pcode,M221)),0)+MATCH(M221,admin2_linked_pcode,0)-1))</f>
        <v>#REF!</v>
      </c>
    </row>
    <row r="222" spans="12:14" x14ac:dyDescent="0.2">
      <c r="L222" t="str">
        <f ca="1">IF(B222="","",OFFSET(table_admin1[[#Headers],[ADM1_PT]],MATCH(B222,admin1,0),1))</f>
        <v/>
      </c>
      <c r="M222" t="str">
        <f t="shared" ca="1" si="3"/>
        <v/>
      </c>
      <c r="N222" t="e">
        <f ca="1">IF(#REF!="","",INDEX(admin3_pcode,MATCH(#REF!,OFFSET(admin3_start,MATCH(M222,admin2_linked_pcode,0),0,COUNTIF(admin2_linked_pcode,M222)),0)+MATCH(M222,admin2_linked_pcode,0)-1))</f>
        <v>#REF!</v>
      </c>
    </row>
    <row r="223" spans="12:14" x14ac:dyDescent="0.2">
      <c r="L223" t="str">
        <f ca="1">IF(B223="","",OFFSET(table_admin1[[#Headers],[ADM1_PT]],MATCH(B223,admin1,0),1))</f>
        <v/>
      </c>
      <c r="M223" t="str">
        <f t="shared" ca="1" si="3"/>
        <v/>
      </c>
      <c r="N223" t="e">
        <f ca="1">IF(#REF!="","",INDEX(admin3_pcode,MATCH(#REF!,OFFSET(admin3_start,MATCH(M223,admin2_linked_pcode,0),0,COUNTIF(admin2_linked_pcode,M223)),0)+MATCH(M223,admin2_linked_pcode,0)-1))</f>
        <v>#REF!</v>
      </c>
    </row>
    <row r="224" spans="12:14" x14ac:dyDescent="0.2">
      <c r="L224" t="str">
        <f ca="1">IF(B224="","",OFFSET(table_admin1[[#Headers],[ADM1_PT]],MATCH(B224,admin1,0),1))</f>
        <v/>
      </c>
      <c r="M224" t="str">
        <f t="shared" ca="1" si="3"/>
        <v/>
      </c>
      <c r="N224" t="e">
        <f ca="1">IF(#REF!="","",INDEX(admin3_pcode,MATCH(#REF!,OFFSET(admin3_start,MATCH(M224,admin2_linked_pcode,0),0,COUNTIF(admin2_linked_pcode,M224)),0)+MATCH(M224,admin2_linked_pcode,0)-1))</f>
        <v>#REF!</v>
      </c>
    </row>
    <row r="225" spans="12:14" x14ac:dyDescent="0.2">
      <c r="L225" t="str">
        <f ca="1">IF(B225="","",OFFSET(table_admin1[[#Headers],[ADM1_PT]],MATCH(B225,admin1,0),1))</f>
        <v/>
      </c>
      <c r="M225" t="str">
        <f t="shared" ca="1" si="3"/>
        <v/>
      </c>
      <c r="N225" t="e">
        <f ca="1">IF(#REF!="","",INDEX(admin3_pcode,MATCH(#REF!,OFFSET(admin3_start,MATCH(M225,admin2_linked_pcode,0),0,COUNTIF(admin2_linked_pcode,M225)),0)+MATCH(M225,admin2_linked_pcode,0)-1))</f>
        <v>#REF!</v>
      </c>
    </row>
    <row r="226" spans="12:14" x14ac:dyDescent="0.2">
      <c r="L226" t="str">
        <f ca="1">IF(B226="","",OFFSET(table_admin1[[#Headers],[ADM1_PT]],MATCH(B226,admin1,0),1))</f>
        <v/>
      </c>
      <c r="M226" t="str">
        <f t="shared" ca="1" si="3"/>
        <v/>
      </c>
      <c r="N226" t="e">
        <f ca="1">IF(#REF!="","",INDEX(admin3_pcode,MATCH(#REF!,OFFSET(admin3_start,MATCH(M226,admin2_linked_pcode,0),0,COUNTIF(admin2_linked_pcode,M226)),0)+MATCH(M226,admin2_linked_pcode,0)-1))</f>
        <v>#REF!</v>
      </c>
    </row>
    <row r="227" spans="12:14" x14ac:dyDescent="0.2">
      <c r="L227" t="str">
        <f ca="1">IF(B227="","",OFFSET(table_admin1[[#Headers],[ADM1_PT]],MATCH(B227,admin1,0),1))</f>
        <v/>
      </c>
      <c r="M227" t="str">
        <f t="shared" ca="1" si="3"/>
        <v/>
      </c>
      <c r="N227" t="e">
        <f ca="1">IF(#REF!="","",INDEX(admin3_pcode,MATCH(#REF!,OFFSET(admin3_start,MATCH(M227,admin2_linked_pcode,0),0,COUNTIF(admin2_linked_pcode,M227)),0)+MATCH(M227,admin2_linked_pcode,0)-1))</f>
        <v>#REF!</v>
      </c>
    </row>
    <row r="228" spans="12:14" x14ac:dyDescent="0.2">
      <c r="L228" t="str">
        <f ca="1">IF(B228="","",OFFSET(table_admin1[[#Headers],[ADM1_PT]],MATCH(B228,admin1,0),1))</f>
        <v/>
      </c>
      <c r="M228" t="str">
        <f t="shared" ca="1" si="3"/>
        <v/>
      </c>
      <c r="N228" t="e">
        <f ca="1">IF(#REF!="","",INDEX(admin3_pcode,MATCH(#REF!,OFFSET(admin3_start,MATCH(M228,admin2_linked_pcode,0),0,COUNTIF(admin2_linked_pcode,M228)),0)+MATCH(M228,admin2_linked_pcode,0)-1))</f>
        <v>#REF!</v>
      </c>
    </row>
    <row r="229" spans="12:14" x14ac:dyDescent="0.2">
      <c r="L229" t="str">
        <f ca="1">IF(B229="","",OFFSET(table_admin1[[#Headers],[ADM1_PT]],MATCH(B229,admin1,0),1))</f>
        <v/>
      </c>
      <c r="M229" t="str">
        <f t="shared" ca="1" si="3"/>
        <v/>
      </c>
      <c r="N229" t="e">
        <f ca="1">IF(#REF!="","",INDEX(admin3_pcode,MATCH(#REF!,OFFSET(admin3_start,MATCH(M229,admin2_linked_pcode,0),0,COUNTIF(admin2_linked_pcode,M229)),0)+MATCH(M229,admin2_linked_pcode,0)-1))</f>
        <v>#REF!</v>
      </c>
    </row>
    <row r="230" spans="12:14" x14ac:dyDescent="0.2">
      <c r="L230" t="str">
        <f ca="1">IF(B230="","",OFFSET(table_admin1[[#Headers],[ADM1_PT]],MATCH(B230,admin1,0),1))</f>
        <v/>
      </c>
      <c r="M230" t="str">
        <f t="shared" ca="1" si="3"/>
        <v/>
      </c>
      <c r="N230" t="e">
        <f ca="1">IF(#REF!="","",INDEX(admin3_pcode,MATCH(#REF!,OFFSET(admin3_start,MATCH(M230,admin2_linked_pcode,0),0,COUNTIF(admin2_linked_pcode,M230)),0)+MATCH(M230,admin2_linked_pcode,0)-1))</f>
        <v>#REF!</v>
      </c>
    </row>
    <row r="231" spans="12:14" x14ac:dyDescent="0.2">
      <c r="L231" t="str">
        <f ca="1">IF(B231="","",OFFSET(table_admin1[[#Headers],[ADM1_PT]],MATCH(B231,admin1,0),1))</f>
        <v/>
      </c>
      <c r="M231" t="str">
        <f t="shared" ca="1" si="3"/>
        <v/>
      </c>
      <c r="N231" t="e">
        <f ca="1">IF(#REF!="","",INDEX(admin3_pcode,MATCH(#REF!,OFFSET(admin3_start,MATCH(M231,admin2_linked_pcode,0),0,COUNTIF(admin2_linked_pcode,M231)),0)+MATCH(M231,admin2_linked_pcode,0)-1))</f>
        <v>#REF!</v>
      </c>
    </row>
    <row r="232" spans="12:14" x14ac:dyDescent="0.2">
      <c r="L232" t="str">
        <f ca="1">IF(B232="","",OFFSET(table_admin1[[#Headers],[ADM1_PT]],MATCH(B232,admin1,0),1))</f>
        <v/>
      </c>
      <c r="M232" t="str">
        <f t="shared" ca="1" si="3"/>
        <v/>
      </c>
      <c r="N232" t="e">
        <f ca="1">IF(#REF!="","",INDEX(admin3_pcode,MATCH(#REF!,OFFSET(admin3_start,MATCH(M232,admin2_linked_pcode,0),0,COUNTIF(admin2_linked_pcode,M232)),0)+MATCH(M232,admin2_linked_pcode,0)-1))</f>
        <v>#REF!</v>
      </c>
    </row>
    <row r="233" spans="12:14" x14ac:dyDescent="0.2">
      <c r="L233" t="str">
        <f ca="1">IF(B233="","",OFFSET(table_admin1[[#Headers],[ADM1_PT]],MATCH(B233,admin1,0),1))</f>
        <v/>
      </c>
      <c r="M233" t="str">
        <f t="shared" ca="1" si="3"/>
        <v/>
      </c>
      <c r="N233" t="e">
        <f ca="1">IF(#REF!="","",INDEX(admin3_pcode,MATCH(#REF!,OFFSET(admin3_start,MATCH(M233,admin2_linked_pcode,0),0,COUNTIF(admin2_linked_pcode,M233)),0)+MATCH(M233,admin2_linked_pcode,0)-1))</f>
        <v>#REF!</v>
      </c>
    </row>
    <row r="234" spans="12:14" x14ac:dyDescent="0.2">
      <c r="L234" t="str">
        <f ca="1">IF(B234="","",OFFSET(table_admin1[[#Headers],[ADM1_PT]],MATCH(B234,admin1,0),1))</f>
        <v/>
      </c>
      <c r="M234" t="str">
        <f t="shared" ca="1" si="3"/>
        <v/>
      </c>
      <c r="N234" t="e">
        <f ca="1">IF(#REF!="","",INDEX(admin3_pcode,MATCH(#REF!,OFFSET(admin3_start,MATCH(M234,admin2_linked_pcode,0),0,COUNTIF(admin2_linked_pcode,M234)),0)+MATCH(M234,admin2_linked_pcode,0)-1))</f>
        <v>#REF!</v>
      </c>
    </row>
    <row r="235" spans="12:14" x14ac:dyDescent="0.2">
      <c r="L235" t="str">
        <f ca="1">IF(B235="","",OFFSET(table_admin1[[#Headers],[ADM1_PT]],MATCH(B235,admin1,0),1))</f>
        <v/>
      </c>
      <c r="M235" t="str">
        <f t="shared" ca="1" si="3"/>
        <v/>
      </c>
      <c r="N235" t="e">
        <f ca="1">IF(#REF!="","",INDEX(admin3_pcode,MATCH(#REF!,OFFSET(admin3_start,MATCH(M235,admin2_linked_pcode,0),0,COUNTIF(admin2_linked_pcode,M235)),0)+MATCH(M235,admin2_linked_pcode,0)-1))</f>
        <v>#REF!</v>
      </c>
    </row>
    <row r="236" spans="12:14" x14ac:dyDescent="0.2">
      <c r="L236" t="str">
        <f ca="1">IF(B236="","",OFFSET(table_admin1[[#Headers],[ADM1_PT]],MATCH(B236,admin1,0),1))</f>
        <v/>
      </c>
      <c r="M236" t="str">
        <f t="shared" ca="1" si="3"/>
        <v/>
      </c>
      <c r="N236" t="e">
        <f ca="1">IF(#REF!="","",INDEX(admin3_pcode,MATCH(#REF!,OFFSET(admin3_start,MATCH(M236,admin2_linked_pcode,0),0,COUNTIF(admin2_linked_pcode,M236)),0)+MATCH(M236,admin2_linked_pcode,0)-1))</f>
        <v>#REF!</v>
      </c>
    </row>
    <row r="237" spans="12:14" x14ac:dyDescent="0.2">
      <c r="L237" t="str">
        <f ca="1">IF(B237="","",OFFSET(table_admin1[[#Headers],[ADM1_PT]],MATCH(B237,admin1,0),1))</f>
        <v/>
      </c>
      <c r="M237" t="str">
        <f t="shared" ca="1" si="3"/>
        <v/>
      </c>
      <c r="N237" t="e">
        <f ca="1">IF(#REF!="","",INDEX(admin3_pcode,MATCH(#REF!,OFFSET(admin3_start,MATCH(M237,admin2_linked_pcode,0),0,COUNTIF(admin2_linked_pcode,M237)),0)+MATCH(M237,admin2_linked_pcode,0)-1))</f>
        <v>#REF!</v>
      </c>
    </row>
    <row r="238" spans="12:14" x14ac:dyDescent="0.2">
      <c r="L238" t="str">
        <f ca="1">IF(B238="","",OFFSET(table_admin1[[#Headers],[ADM1_PT]],MATCH(B238,admin1,0),1))</f>
        <v/>
      </c>
      <c r="M238" t="str">
        <f t="shared" ca="1" si="3"/>
        <v/>
      </c>
      <c r="N238" t="e">
        <f ca="1">IF(#REF!="","",INDEX(admin3_pcode,MATCH(#REF!,OFFSET(admin3_start,MATCH(M238,admin2_linked_pcode,0),0,COUNTIF(admin2_linked_pcode,M238)),0)+MATCH(M238,admin2_linked_pcode,0)-1))</f>
        <v>#REF!</v>
      </c>
    </row>
    <row r="239" spans="12:14" x14ac:dyDescent="0.2">
      <c r="L239" t="str">
        <f ca="1">IF(B239="","",OFFSET(table_admin1[[#Headers],[ADM1_PT]],MATCH(B239,admin1,0),1))</f>
        <v/>
      </c>
      <c r="M239" t="str">
        <f t="shared" ca="1" si="3"/>
        <v/>
      </c>
      <c r="N239" t="e">
        <f ca="1">IF(#REF!="","",INDEX(admin3_pcode,MATCH(#REF!,OFFSET(admin3_start,MATCH(M239,admin2_linked_pcode,0),0,COUNTIF(admin2_linked_pcode,M239)),0)+MATCH(M239,admin2_linked_pcode,0)-1))</f>
        <v>#REF!</v>
      </c>
    </row>
    <row r="240" spans="12:14" x14ac:dyDescent="0.2">
      <c r="L240" t="str">
        <f ca="1">IF(B240="","",OFFSET(table_admin1[[#Headers],[ADM1_PT]],MATCH(B240,admin1,0),1))</f>
        <v/>
      </c>
      <c r="M240" t="str">
        <f t="shared" ca="1" si="3"/>
        <v/>
      </c>
      <c r="N240" t="e">
        <f ca="1">IF(#REF!="","",INDEX(admin3_pcode,MATCH(#REF!,OFFSET(admin3_start,MATCH(M240,admin2_linked_pcode,0),0,COUNTIF(admin2_linked_pcode,M240)),0)+MATCH(M240,admin2_linked_pcode,0)-1))</f>
        <v>#REF!</v>
      </c>
    </row>
    <row r="241" spans="12:14" x14ac:dyDescent="0.2">
      <c r="L241" t="str">
        <f ca="1">IF(B241="","",OFFSET(table_admin1[[#Headers],[ADM1_PT]],MATCH(B241,admin1,0),1))</f>
        <v/>
      </c>
      <c r="M241" t="str">
        <f t="shared" ca="1" si="3"/>
        <v/>
      </c>
      <c r="N241" t="e">
        <f ca="1">IF(#REF!="","",INDEX(admin3_pcode,MATCH(#REF!,OFFSET(admin3_start,MATCH(M241,admin2_linked_pcode,0),0,COUNTIF(admin2_linked_pcode,M241)),0)+MATCH(M241,admin2_linked_pcode,0)-1))</f>
        <v>#REF!</v>
      </c>
    </row>
    <row r="242" spans="12:14" x14ac:dyDescent="0.2">
      <c r="L242" t="str">
        <f ca="1">IF(B242="","",OFFSET(table_admin1[[#Headers],[ADM1_PT]],MATCH(B242,admin1,0),1))</f>
        <v/>
      </c>
      <c r="M242" t="str">
        <f t="shared" ca="1" si="3"/>
        <v/>
      </c>
      <c r="N242" t="e">
        <f ca="1">IF(#REF!="","",INDEX(admin3_pcode,MATCH(#REF!,OFFSET(admin3_start,MATCH(M242,admin2_linked_pcode,0),0,COUNTIF(admin2_linked_pcode,M242)),0)+MATCH(M242,admin2_linked_pcode,0)-1))</f>
        <v>#REF!</v>
      </c>
    </row>
    <row r="243" spans="12:14" x14ac:dyDescent="0.2">
      <c r="L243" t="str">
        <f ca="1">IF(B243="","",OFFSET(table_admin1[[#Headers],[ADM1_PT]],MATCH(B243,admin1,0),1))</f>
        <v/>
      </c>
      <c r="M243" t="str">
        <f t="shared" ca="1" si="3"/>
        <v/>
      </c>
      <c r="N243" t="e">
        <f ca="1">IF(#REF!="","",INDEX(admin3_pcode,MATCH(#REF!,OFFSET(admin3_start,MATCH(M243,admin2_linked_pcode,0),0,COUNTIF(admin2_linked_pcode,M243)),0)+MATCH(M243,admin2_linked_pcode,0)-1))</f>
        <v>#REF!</v>
      </c>
    </row>
    <row r="244" spans="12:14" x14ac:dyDescent="0.2">
      <c r="L244" t="str">
        <f ca="1">IF(B244="","",OFFSET(table_admin1[[#Headers],[ADM1_PT]],MATCH(B244,admin1,0),1))</f>
        <v/>
      </c>
      <c r="M244" t="str">
        <f t="shared" ca="1" si="3"/>
        <v/>
      </c>
      <c r="N244" t="e">
        <f ca="1">IF(#REF!="","",INDEX(admin3_pcode,MATCH(#REF!,OFFSET(admin3_start,MATCH(M244,admin2_linked_pcode,0),0,COUNTIF(admin2_linked_pcode,M244)),0)+MATCH(M244,admin2_linked_pcode,0)-1))</f>
        <v>#REF!</v>
      </c>
    </row>
    <row r="245" spans="12:14" x14ac:dyDescent="0.2">
      <c r="L245" t="str">
        <f ca="1">IF(B245="","",OFFSET(table_admin1[[#Headers],[ADM1_PT]],MATCH(B245,admin1,0),1))</f>
        <v/>
      </c>
      <c r="M245" t="str">
        <f t="shared" ca="1" si="3"/>
        <v/>
      </c>
      <c r="N245" t="e">
        <f ca="1">IF(#REF!="","",INDEX(admin3_pcode,MATCH(#REF!,OFFSET(admin3_start,MATCH(M245,admin2_linked_pcode,0),0,COUNTIF(admin2_linked_pcode,M245)),0)+MATCH(M245,admin2_linked_pcode,0)-1))</f>
        <v>#REF!</v>
      </c>
    </row>
    <row r="246" spans="12:14" x14ac:dyDescent="0.2">
      <c r="L246" t="str">
        <f ca="1">IF(B246="","",OFFSET(table_admin1[[#Headers],[ADM1_PT]],MATCH(B246,admin1,0),1))</f>
        <v/>
      </c>
      <c r="M246" t="str">
        <f t="shared" ca="1" si="3"/>
        <v/>
      </c>
      <c r="N246" t="e">
        <f ca="1">IF(#REF!="","",INDEX(admin3_pcode,MATCH(#REF!,OFFSET(admin3_start,MATCH(M246,admin2_linked_pcode,0),0,COUNTIF(admin2_linked_pcode,M246)),0)+MATCH(M246,admin2_linked_pcode,0)-1))</f>
        <v>#REF!</v>
      </c>
    </row>
    <row r="247" spans="12:14" x14ac:dyDescent="0.2">
      <c r="L247" t="str">
        <f ca="1">IF(B247="","",OFFSET(table_admin1[[#Headers],[ADM1_PT]],MATCH(B247,admin1,0),1))</f>
        <v/>
      </c>
      <c r="M247" t="str">
        <f t="shared" ca="1" si="3"/>
        <v/>
      </c>
      <c r="N247" t="e">
        <f ca="1">IF(#REF!="","",INDEX(admin3_pcode,MATCH(#REF!,OFFSET(admin3_start,MATCH(M247,admin2_linked_pcode,0),0,COUNTIF(admin2_linked_pcode,M247)),0)+MATCH(M247,admin2_linked_pcode,0)-1))</f>
        <v>#REF!</v>
      </c>
    </row>
    <row r="248" spans="12:14" x14ac:dyDescent="0.2">
      <c r="L248" t="str">
        <f ca="1">IF(B248="","",OFFSET(table_admin1[[#Headers],[ADM1_PT]],MATCH(B248,admin1,0),1))</f>
        <v/>
      </c>
      <c r="M248" t="str">
        <f t="shared" ca="1" si="3"/>
        <v/>
      </c>
      <c r="N248" t="e">
        <f ca="1">IF(#REF!="","",INDEX(admin3_pcode,MATCH(#REF!,OFFSET(admin3_start,MATCH(M248,admin2_linked_pcode,0),0,COUNTIF(admin2_linked_pcode,M248)),0)+MATCH(M248,admin2_linked_pcode,0)-1))</f>
        <v>#REF!</v>
      </c>
    </row>
    <row r="249" spans="12:14" x14ac:dyDescent="0.2">
      <c r="L249" t="str">
        <f ca="1">IF(B249="","",OFFSET(table_admin1[[#Headers],[ADM1_PT]],MATCH(B249,admin1,0),1))</f>
        <v/>
      </c>
      <c r="M249" t="str">
        <f t="shared" ca="1" si="3"/>
        <v/>
      </c>
      <c r="N249" t="e">
        <f ca="1">IF(#REF!="","",INDEX(admin3_pcode,MATCH(#REF!,OFFSET(admin3_start,MATCH(M249,admin2_linked_pcode,0),0,COUNTIF(admin2_linked_pcode,M249)),0)+MATCH(M249,admin2_linked_pcode,0)-1))</f>
        <v>#REF!</v>
      </c>
    </row>
    <row r="250" spans="12:14" x14ac:dyDescent="0.2">
      <c r="L250" t="str">
        <f ca="1">IF(B250="","",OFFSET(table_admin1[[#Headers],[ADM1_PT]],MATCH(B250,admin1,0),1))</f>
        <v/>
      </c>
      <c r="M250" t="str">
        <f t="shared" ca="1" si="3"/>
        <v/>
      </c>
      <c r="N250" t="e">
        <f ca="1">IF(#REF!="","",INDEX(admin3_pcode,MATCH(#REF!,OFFSET(admin3_start,MATCH(M250,admin2_linked_pcode,0),0,COUNTIF(admin2_linked_pcode,M250)),0)+MATCH(M250,admin2_linked_pcode,0)-1))</f>
        <v>#REF!</v>
      </c>
    </row>
    <row r="251" spans="12:14" x14ac:dyDescent="0.2">
      <c r="L251" t="str">
        <f ca="1">IF(B251="","",OFFSET(table_admin1[[#Headers],[ADM1_PT]],MATCH(B251,admin1,0),1))</f>
        <v/>
      </c>
      <c r="M251" t="str">
        <f t="shared" ca="1" si="3"/>
        <v/>
      </c>
      <c r="N251" t="e">
        <f ca="1">IF(#REF!="","",INDEX(admin3_pcode,MATCH(#REF!,OFFSET(admin3_start,MATCH(M251,admin2_linked_pcode,0),0,COUNTIF(admin2_linked_pcode,M251)),0)+MATCH(M251,admin2_linked_pcode,0)-1))</f>
        <v>#REF!</v>
      </c>
    </row>
    <row r="252" spans="12:14" x14ac:dyDescent="0.2">
      <c r="L252" t="str">
        <f ca="1">IF(B252="","",OFFSET(table_admin1[[#Headers],[ADM1_PT]],MATCH(B252,admin1,0),1))</f>
        <v/>
      </c>
      <c r="M252" t="str">
        <f t="shared" ca="1" si="3"/>
        <v/>
      </c>
      <c r="N252" t="e">
        <f ca="1">IF(#REF!="","",INDEX(admin3_pcode,MATCH(#REF!,OFFSET(admin3_start,MATCH(M252,admin2_linked_pcode,0),0,COUNTIF(admin2_linked_pcode,M252)),0)+MATCH(M252,admin2_linked_pcode,0)-1))</f>
        <v>#REF!</v>
      </c>
    </row>
    <row r="253" spans="12:14" x14ac:dyDescent="0.2">
      <c r="L253" t="str">
        <f ca="1">IF(B253="","",OFFSET(table_admin1[[#Headers],[ADM1_PT]],MATCH(B253,admin1,0),1))</f>
        <v/>
      </c>
      <c r="M253" t="str">
        <f t="shared" ca="1" si="3"/>
        <v/>
      </c>
      <c r="N253" t="e">
        <f ca="1">IF(#REF!="","",INDEX(admin3_pcode,MATCH(#REF!,OFFSET(admin3_start,MATCH(M253,admin2_linked_pcode,0),0,COUNTIF(admin2_linked_pcode,M253)),0)+MATCH(M253,admin2_linked_pcode,0)-1))</f>
        <v>#REF!</v>
      </c>
    </row>
    <row r="254" spans="12:14" x14ac:dyDescent="0.2">
      <c r="L254" t="str">
        <f ca="1">IF(B254="","",OFFSET(table_admin1[[#Headers],[ADM1_PT]],MATCH(B254,admin1,0),1))</f>
        <v/>
      </c>
      <c r="M254" t="str">
        <f t="shared" ca="1" si="3"/>
        <v/>
      </c>
      <c r="N254" t="e">
        <f ca="1">IF(#REF!="","",INDEX(admin3_pcode,MATCH(#REF!,OFFSET(admin3_start,MATCH(M254,admin2_linked_pcode,0),0,COUNTIF(admin2_linked_pcode,M254)),0)+MATCH(M254,admin2_linked_pcode,0)-1))</f>
        <v>#REF!</v>
      </c>
    </row>
    <row r="255" spans="12:14" x14ac:dyDescent="0.2">
      <c r="L255" t="str">
        <f ca="1">IF(B255="","",OFFSET(table_admin1[[#Headers],[ADM1_PT]],MATCH(B255,admin1,0),1))</f>
        <v/>
      </c>
      <c r="M255" t="str">
        <f t="shared" ca="1" si="3"/>
        <v/>
      </c>
      <c r="N255" t="e">
        <f ca="1">IF(#REF!="","",INDEX(admin3_pcode,MATCH(#REF!,OFFSET(admin3_start,MATCH(M255,admin2_linked_pcode,0),0,COUNTIF(admin2_linked_pcode,M255)),0)+MATCH(M255,admin2_linked_pcode,0)-1))</f>
        <v>#REF!</v>
      </c>
    </row>
    <row r="256" spans="12:14" x14ac:dyDescent="0.2">
      <c r="L256" t="str">
        <f ca="1">IF(B256="","",OFFSET(table_admin1[[#Headers],[ADM1_PT]],MATCH(B256,admin1,0),1))</f>
        <v/>
      </c>
      <c r="M256" t="str">
        <f t="shared" ca="1" si="3"/>
        <v/>
      </c>
      <c r="N256" t="e">
        <f ca="1">IF(#REF!="","",INDEX(admin3_pcode,MATCH(#REF!,OFFSET(admin3_start,MATCH(M256,admin2_linked_pcode,0),0,COUNTIF(admin2_linked_pcode,M256)),0)+MATCH(M256,admin2_linked_pcode,0)-1))</f>
        <v>#REF!</v>
      </c>
    </row>
    <row r="257" spans="12:14" x14ac:dyDescent="0.2">
      <c r="L257" t="str">
        <f ca="1">IF(B257="","",OFFSET(table_admin1[[#Headers],[ADM1_PT]],MATCH(B257,admin1,0),1))</f>
        <v/>
      </c>
      <c r="M257" t="str">
        <f t="shared" ca="1" si="3"/>
        <v/>
      </c>
      <c r="N257" t="e">
        <f ca="1">IF(#REF!="","",INDEX(admin3_pcode,MATCH(#REF!,OFFSET(admin3_start,MATCH(M257,admin2_linked_pcode,0),0,COUNTIF(admin2_linked_pcode,M257)),0)+MATCH(M257,admin2_linked_pcode,0)-1))</f>
        <v>#REF!</v>
      </c>
    </row>
    <row r="258" spans="12:14" x14ac:dyDescent="0.2">
      <c r="L258" t="str">
        <f ca="1">IF(B258="","",OFFSET(table_admin1[[#Headers],[ADM1_PT]],MATCH(B258,admin1,0),1))</f>
        <v/>
      </c>
      <c r="M258" t="str">
        <f t="shared" ca="1" si="3"/>
        <v/>
      </c>
      <c r="N258" t="e">
        <f ca="1">IF(#REF!="","",INDEX(admin3_pcode,MATCH(#REF!,OFFSET(admin3_start,MATCH(M258,admin2_linked_pcode,0),0,COUNTIF(admin2_linked_pcode,M258)),0)+MATCH(M258,admin2_linked_pcode,0)-1))</f>
        <v>#REF!</v>
      </c>
    </row>
    <row r="259" spans="12:14" x14ac:dyDescent="0.2">
      <c r="L259" t="str">
        <f ca="1">IF(B259="","",OFFSET(table_admin1[[#Headers],[ADM1_PT]],MATCH(B259,admin1,0),1))</f>
        <v/>
      </c>
      <c r="M259" t="str">
        <f t="shared" ca="1" si="3"/>
        <v/>
      </c>
      <c r="N259" t="e">
        <f ca="1">IF(#REF!="","",INDEX(admin3_pcode,MATCH(#REF!,OFFSET(admin3_start,MATCH(M259,admin2_linked_pcode,0),0,COUNTIF(admin2_linked_pcode,M259)),0)+MATCH(M259,admin2_linked_pcode,0)-1))</f>
        <v>#REF!</v>
      </c>
    </row>
    <row r="260" spans="12:14" x14ac:dyDescent="0.2">
      <c r="L260" t="str">
        <f ca="1">IF(B260="","",OFFSET(table_admin1[[#Headers],[ADM1_PT]],MATCH(B260,admin1,0),1))</f>
        <v/>
      </c>
      <c r="M260" t="str">
        <f t="shared" ca="1" si="3"/>
        <v/>
      </c>
      <c r="N260" t="e">
        <f ca="1">IF(#REF!="","",INDEX(admin3_pcode,MATCH(#REF!,OFFSET(admin3_start,MATCH(M260,admin2_linked_pcode,0),0,COUNTIF(admin2_linked_pcode,M260)),0)+MATCH(M260,admin2_linked_pcode,0)-1))</f>
        <v>#REF!</v>
      </c>
    </row>
    <row r="261" spans="12:14" x14ac:dyDescent="0.2">
      <c r="L261" t="str">
        <f ca="1">IF(B261="","",OFFSET(table_admin1[[#Headers],[ADM1_PT]],MATCH(B261,admin1,0),1))</f>
        <v/>
      </c>
      <c r="M261" t="str">
        <f t="shared" ca="1" si="3"/>
        <v/>
      </c>
      <c r="N261" t="e">
        <f ca="1">IF(#REF!="","",INDEX(admin3_pcode,MATCH(#REF!,OFFSET(admin3_start,MATCH(M261,admin2_linked_pcode,0),0,COUNTIF(admin2_linked_pcode,M261)),0)+MATCH(M261,admin2_linked_pcode,0)-1))</f>
        <v>#REF!</v>
      </c>
    </row>
    <row r="262" spans="12:14" x14ac:dyDescent="0.2">
      <c r="L262" t="str">
        <f ca="1">IF(B262="","",OFFSET(table_admin1[[#Headers],[ADM1_PT]],MATCH(B262,admin1,0),1))</f>
        <v/>
      </c>
      <c r="M262" t="str">
        <f t="shared" ref="M262:M300" ca="1" si="4">IF(C262="","",INDEX(admin2_pcode,MATCH(C262,OFFSET(admin2_start,MATCH(L262,admin1_linked_pcode,0),0,COUNTIF(admin1_linked_pcode,L262)),0)+MATCH(L262,admin1_linked_pcode,0)-1))</f>
        <v/>
      </c>
      <c r="N262" t="e">
        <f ca="1">IF(#REF!="","",INDEX(admin3_pcode,MATCH(#REF!,OFFSET(admin3_start,MATCH(M262,admin2_linked_pcode,0),0,COUNTIF(admin2_linked_pcode,M262)),0)+MATCH(M262,admin2_linked_pcode,0)-1))</f>
        <v>#REF!</v>
      </c>
    </row>
    <row r="263" spans="12:14" x14ac:dyDescent="0.2">
      <c r="L263" t="str">
        <f ca="1">IF(B263="","",OFFSET(table_admin1[[#Headers],[ADM1_PT]],MATCH(B263,admin1,0),1))</f>
        <v/>
      </c>
      <c r="M263" t="str">
        <f t="shared" ca="1" si="4"/>
        <v/>
      </c>
      <c r="N263" t="e">
        <f ca="1">IF(#REF!="","",INDEX(admin3_pcode,MATCH(#REF!,OFFSET(admin3_start,MATCH(M263,admin2_linked_pcode,0),0,COUNTIF(admin2_linked_pcode,M263)),0)+MATCH(M263,admin2_linked_pcode,0)-1))</f>
        <v>#REF!</v>
      </c>
    </row>
    <row r="264" spans="12:14" x14ac:dyDescent="0.2">
      <c r="L264" t="str">
        <f ca="1">IF(B264="","",OFFSET(table_admin1[[#Headers],[ADM1_PT]],MATCH(B264,admin1,0),1))</f>
        <v/>
      </c>
      <c r="M264" t="str">
        <f t="shared" ca="1" si="4"/>
        <v/>
      </c>
      <c r="N264" t="e">
        <f ca="1">IF(#REF!="","",INDEX(admin3_pcode,MATCH(#REF!,OFFSET(admin3_start,MATCH(M264,admin2_linked_pcode,0),0,COUNTIF(admin2_linked_pcode,M264)),0)+MATCH(M264,admin2_linked_pcode,0)-1))</f>
        <v>#REF!</v>
      </c>
    </row>
    <row r="265" spans="12:14" x14ac:dyDescent="0.2">
      <c r="L265" t="str">
        <f ca="1">IF(B265="","",OFFSET(table_admin1[[#Headers],[ADM1_PT]],MATCH(B265,admin1,0),1))</f>
        <v/>
      </c>
      <c r="M265" t="str">
        <f t="shared" ca="1" si="4"/>
        <v/>
      </c>
      <c r="N265" t="e">
        <f ca="1">IF(#REF!="","",INDEX(admin3_pcode,MATCH(#REF!,OFFSET(admin3_start,MATCH(M265,admin2_linked_pcode,0),0,COUNTIF(admin2_linked_pcode,M265)),0)+MATCH(M265,admin2_linked_pcode,0)-1))</f>
        <v>#REF!</v>
      </c>
    </row>
    <row r="266" spans="12:14" x14ac:dyDescent="0.2">
      <c r="L266" t="str">
        <f ca="1">IF(B266="","",OFFSET(table_admin1[[#Headers],[ADM1_PT]],MATCH(B266,admin1,0),1))</f>
        <v/>
      </c>
      <c r="M266" t="str">
        <f t="shared" ca="1" si="4"/>
        <v/>
      </c>
      <c r="N266" t="e">
        <f ca="1">IF(#REF!="","",INDEX(admin3_pcode,MATCH(#REF!,OFFSET(admin3_start,MATCH(M266,admin2_linked_pcode,0),0,COUNTIF(admin2_linked_pcode,M266)),0)+MATCH(M266,admin2_linked_pcode,0)-1))</f>
        <v>#REF!</v>
      </c>
    </row>
    <row r="267" spans="12:14" x14ac:dyDescent="0.2">
      <c r="L267" t="str">
        <f ca="1">IF(B267="","",OFFSET(table_admin1[[#Headers],[ADM1_PT]],MATCH(B267,admin1,0),1))</f>
        <v/>
      </c>
      <c r="M267" t="str">
        <f t="shared" ca="1" si="4"/>
        <v/>
      </c>
      <c r="N267" t="e">
        <f ca="1">IF(#REF!="","",INDEX(admin3_pcode,MATCH(#REF!,OFFSET(admin3_start,MATCH(M267,admin2_linked_pcode,0),0,COUNTIF(admin2_linked_pcode,M267)),0)+MATCH(M267,admin2_linked_pcode,0)-1))</f>
        <v>#REF!</v>
      </c>
    </row>
    <row r="268" spans="12:14" x14ac:dyDescent="0.2">
      <c r="L268" t="str">
        <f ca="1">IF(B268="","",OFFSET(table_admin1[[#Headers],[ADM1_PT]],MATCH(B268,admin1,0),1))</f>
        <v/>
      </c>
      <c r="M268" t="str">
        <f t="shared" ca="1" si="4"/>
        <v/>
      </c>
      <c r="N268" t="e">
        <f ca="1">IF(#REF!="","",INDEX(admin3_pcode,MATCH(#REF!,OFFSET(admin3_start,MATCH(M268,admin2_linked_pcode,0),0,COUNTIF(admin2_linked_pcode,M268)),0)+MATCH(M268,admin2_linked_pcode,0)-1))</f>
        <v>#REF!</v>
      </c>
    </row>
    <row r="269" spans="12:14" x14ac:dyDescent="0.2">
      <c r="L269" t="str">
        <f ca="1">IF(B269="","",OFFSET(table_admin1[[#Headers],[ADM1_PT]],MATCH(B269,admin1,0),1))</f>
        <v/>
      </c>
      <c r="M269" t="str">
        <f t="shared" ca="1" si="4"/>
        <v/>
      </c>
      <c r="N269" t="e">
        <f ca="1">IF(#REF!="","",INDEX(admin3_pcode,MATCH(#REF!,OFFSET(admin3_start,MATCH(M269,admin2_linked_pcode,0),0,COUNTIF(admin2_linked_pcode,M269)),0)+MATCH(M269,admin2_linked_pcode,0)-1))</f>
        <v>#REF!</v>
      </c>
    </row>
    <row r="270" spans="12:14" x14ac:dyDescent="0.2">
      <c r="L270" t="str">
        <f ca="1">IF(B270="","",OFFSET(table_admin1[[#Headers],[ADM1_PT]],MATCH(B270,admin1,0),1))</f>
        <v/>
      </c>
      <c r="M270" t="str">
        <f t="shared" ca="1" si="4"/>
        <v/>
      </c>
      <c r="N270" t="e">
        <f ca="1">IF(#REF!="","",INDEX(admin3_pcode,MATCH(#REF!,OFFSET(admin3_start,MATCH(M270,admin2_linked_pcode,0),0,COUNTIF(admin2_linked_pcode,M270)),0)+MATCH(M270,admin2_linked_pcode,0)-1))</f>
        <v>#REF!</v>
      </c>
    </row>
    <row r="271" spans="12:14" x14ac:dyDescent="0.2">
      <c r="L271" t="str">
        <f ca="1">IF(B271="","",OFFSET(table_admin1[[#Headers],[ADM1_PT]],MATCH(B271,admin1,0),1))</f>
        <v/>
      </c>
      <c r="M271" t="str">
        <f t="shared" ca="1" si="4"/>
        <v/>
      </c>
      <c r="N271" t="e">
        <f ca="1">IF(#REF!="","",INDEX(admin3_pcode,MATCH(#REF!,OFFSET(admin3_start,MATCH(M271,admin2_linked_pcode,0),0,COUNTIF(admin2_linked_pcode,M271)),0)+MATCH(M271,admin2_linked_pcode,0)-1))</f>
        <v>#REF!</v>
      </c>
    </row>
    <row r="272" spans="12:14" x14ac:dyDescent="0.2">
      <c r="L272" t="str">
        <f ca="1">IF(B272="","",OFFSET(table_admin1[[#Headers],[ADM1_PT]],MATCH(B272,admin1,0),1))</f>
        <v/>
      </c>
      <c r="M272" t="str">
        <f t="shared" ca="1" si="4"/>
        <v/>
      </c>
      <c r="N272" t="e">
        <f ca="1">IF(#REF!="","",INDEX(admin3_pcode,MATCH(#REF!,OFFSET(admin3_start,MATCH(M272,admin2_linked_pcode,0),0,COUNTIF(admin2_linked_pcode,M272)),0)+MATCH(M272,admin2_linked_pcode,0)-1))</f>
        <v>#REF!</v>
      </c>
    </row>
    <row r="273" spans="12:14" x14ac:dyDescent="0.2">
      <c r="L273" t="str">
        <f ca="1">IF(B273="","",OFFSET(table_admin1[[#Headers],[ADM1_PT]],MATCH(B273,admin1,0),1))</f>
        <v/>
      </c>
      <c r="M273" t="str">
        <f t="shared" ca="1" si="4"/>
        <v/>
      </c>
      <c r="N273" t="e">
        <f ca="1">IF(#REF!="","",INDEX(admin3_pcode,MATCH(#REF!,OFFSET(admin3_start,MATCH(M273,admin2_linked_pcode,0),0,COUNTIF(admin2_linked_pcode,M273)),0)+MATCH(M273,admin2_linked_pcode,0)-1))</f>
        <v>#REF!</v>
      </c>
    </row>
    <row r="274" spans="12:14" x14ac:dyDescent="0.2">
      <c r="L274" t="str">
        <f ca="1">IF(B274="","",OFFSET(table_admin1[[#Headers],[ADM1_PT]],MATCH(B274,admin1,0),1))</f>
        <v/>
      </c>
      <c r="M274" t="str">
        <f t="shared" ca="1" si="4"/>
        <v/>
      </c>
      <c r="N274" t="e">
        <f ca="1">IF(#REF!="","",INDEX(admin3_pcode,MATCH(#REF!,OFFSET(admin3_start,MATCH(M274,admin2_linked_pcode,0),0,COUNTIF(admin2_linked_pcode,M274)),0)+MATCH(M274,admin2_linked_pcode,0)-1))</f>
        <v>#REF!</v>
      </c>
    </row>
    <row r="275" spans="12:14" x14ac:dyDescent="0.2">
      <c r="L275" t="str">
        <f ca="1">IF(B275="","",OFFSET(table_admin1[[#Headers],[ADM1_PT]],MATCH(B275,admin1,0),1))</f>
        <v/>
      </c>
      <c r="M275" t="str">
        <f t="shared" ca="1" si="4"/>
        <v/>
      </c>
      <c r="N275" t="e">
        <f ca="1">IF(#REF!="","",INDEX(admin3_pcode,MATCH(#REF!,OFFSET(admin3_start,MATCH(M275,admin2_linked_pcode,0),0,COUNTIF(admin2_linked_pcode,M275)),0)+MATCH(M275,admin2_linked_pcode,0)-1))</f>
        <v>#REF!</v>
      </c>
    </row>
    <row r="276" spans="12:14" x14ac:dyDescent="0.2">
      <c r="L276" t="str">
        <f ca="1">IF(B276="","",OFFSET(table_admin1[[#Headers],[ADM1_PT]],MATCH(B276,admin1,0),1))</f>
        <v/>
      </c>
      <c r="M276" t="str">
        <f t="shared" ca="1" si="4"/>
        <v/>
      </c>
      <c r="N276" t="e">
        <f ca="1">IF(#REF!="","",INDEX(admin3_pcode,MATCH(#REF!,OFFSET(admin3_start,MATCH(M276,admin2_linked_pcode,0),0,COUNTIF(admin2_linked_pcode,M276)),0)+MATCH(M276,admin2_linked_pcode,0)-1))</f>
        <v>#REF!</v>
      </c>
    </row>
    <row r="277" spans="12:14" x14ac:dyDescent="0.2">
      <c r="L277" t="str">
        <f ca="1">IF(B277="","",OFFSET(table_admin1[[#Headers],[ADM1_PT]],MATCH(B277,admin1,0),1))</f>
        <v/>
      </c>
      <c r="M277" t="str">
        <f t="shared" ca="1" si="4"/>
        <v/>
      </c>
      <c r="N277" t="e">
        <f ca="1">IF(#REF!="","",INDEX(admin3_pcode,MATCH(#REF!,OFFSET(admin3_start,MATCH(M277,admin2_linked_pcode,0),0,COUNTIF(admin2_linked_pcode,M277)),0)+MATCH(M277,admin2_linked_pcode,0)-1))</f>
        <v>#REF!</v>
      </c>
    </row>
    <row r="278" spans="12:14" x14ac:dyDescent="0.2">
      <c r="L278" t="str">
        <f ca="1">IF(B278="","",OFFSET(table_admin1[[#Headers],[ADM1_PT]],MATCH(B278,admin1,0),1))</f>
        <v/>
      </c>
      <c r="M278" t="str">
        <f t="shared" ca="1" si="4"/>
        <v/>
      </c>
      <c r="N278" t="e">
        <f ca="1">IF(#REF!="","",INDEX(admin3_pcode,MATCH(#REF!,OFFSET(admin3_start,MATCH(M278,admin2_linked_pcode,0),0,COUNTIF(admin2_linked_pcode,M278)),0)+MATCH(M278,admin2_linked_pcode,0)-1))</f>
        <v>#REF!</v>
      </c>
    </row>
    <row r="279" spans="12:14" x14ac:dyDescent="0.2">
      <c r="L279" t="str">
        <f ca="1">IF(B279="","",OFFSET(table_admin1[[#Headers],[ADM1_PT]],MATCH(B279,admin1,0),1))</f>
        <v/>
      </c>
      <c r="M279" t="str">
        <f t="shared" ca="1" si="4"/>
        <v/>
      </c>
      <c r="N279" t="e">
        <f ca="1">IF(#REF!="","",INDEX(admin3_pcode,MATCH(#REF!,OFFSET(admin3_start,MATCH(M279,admin2_linked_pcode,0),0,COUNTIF(admin2_linked_pcode,M279)),0)+MATCH(M279,admin2_linked_pcode,0)-1))</f>
        <v>#REF!</v>
      </c>
    </row>
    <row r="280" spans="12:14" x14ac:dyDescent="0.2">
      <c r="L280" t="str">
        <f ca="1">IF(B280="","",OFFSET(table_admin1[[#Headers],[ADM1_PT]],MATCH(B280,admin1,0),1))</f>
        <v/>
      </c>
      <c r="M280" t="str">
        <f t="shared" ca="1" si="4"/>
        <v/>
      </c>
      <c r="N280" t="e">
        <f ca="1">IF(#REF!="","",INDEX(admin3_pcode,MATCH(#REF!,OFFSET(admin3_start,MATCH(M280,admin2_linked_pcode,0),0,COUNTIF(admin2_linked_pcode,M280)),0)+MATCH(M280,admin2_linked_pcode,0)-1))</f>
        <v>#REF!</v>
      </c>
    </row>
    <row r="281" spans="12:14" x14ac:dyDescent="0.2">
      <c r="L281" t="str">
        <f ca="1">IF(B281="","",OFFSET(table_admin1[[#Headers],[ADM1_PT]],MATCH(B281,admin1,0),1))</f>
        <v/>
      </c>
      <c r="M281" t="str">
        <f t="shared" ca="1" si="4"/>
        <v/>
      </c>
      <c r="N281" t="e">
        <f ca="1">IF(#REF!="","",INDEX(admin3_pcode,MATCH(#REF!,OFFSET(admin3_start,MATCH(M281,admin2_linked_pcode,0),0,COUNTIF(admin2_linked_pcode,M281)),0)+MATCH(M281,admin2_linked_pcode,0)-1))</f>
        <v>#REF!</v>
      </c>
    </row>
    <row r="282" spans="12:14" x14ac:dyDescent="0.2">
      <c r="L282" t="str">
        <f ca="1">IF(B282="","",OFFSET(table_admin1[[#Headers],[ADM1_PT]],MATCH(B282,admin1,0),1))</f>
        <v/>
      </c>
      <c r="M282" t="str">
        <f t="shared" ca="1" si="4"/>
        <v/>
      </c>
      <c r="N282" t="e">
        <f ca="1">IF(#REF!="","",INDEX(admin3_pcode,MATCH(#REF!,OFFSET(admin3_start,MATCH(M282,admin2_linked_pcode,0),0,COUNTIF(admin2_linked_pcode,M282)),0)+MATCH(M282,admin2_linked_pcode,0)-1))</f>
        <v>#REF!</v>
      </c>
    </row>
    <row r="283" spans="12:14" x14ac:dyDescent="0.2">
      <c r="L283" t="str">
        <f ca="1">IF(B283="","",OFFSET(table_admin1[[#Headers],[ADM1_PT]],MATCH(B283,admin1,0),1))</f>
        <v/>
      </c>
      <c r="M283" t="str">
        <f t="shared" ca="1" si="4"/>
        <v/>
      </c>
      <c r="N283" t="e">
        <f ca="1">IF(#REF!="","",INDEX(admin3_pcode,MATCH(#REF!,OFFSET(admin3_start,MATCH(M283,admin2_linked_pcode,0),0,COUNTIF(admin2_linked_pcode,M283)),0)+MATCH(M283,admin2_linked_pcode,0)-1))</f>
        <v>#REF!</v>
      </c>
    </row>
    <row r="284" spans="12:14" x14ac:dyDescent="0.2">
      <c r="L284" t="str">
        <f ca="1">IF(B284="","",OFFSET(table_admin1[[#Headers],[ADM1_PT]],MATCH(B284,admin1,0),1))</f>
        <v/>
      </c>
      <c r="M284" t="str">
        <f t="shared" ca="1" si="4"/>
        <v/>
      </c>
      <c r="N284" t="e">
        <f ca="1">IF(#REF!="","",INDEX(admin3_pcode,MATCH(#REF!,OFFSET(admin3_start,MATCH(M284,admin2_linked_pcode,0),0,COUNTIF(admin2_linked_pcode,M284)),0)+MATCH(M284,admin2_linked_pcode,0)-1))</f>
        <v>#REF!</v>
      </c>
    </row>
    <row r="285" spans="12:14" x14ac:dyDescent="0.2">
      <c r="L285" t="str">
        <f ca="1">IF(B285="","",OFFSET(table_admin1[[#Headers],[ADM1_PT]],MATCH(B285,admin1,0),1))</f>
        <v/>
      </c>
      <c r="M285" t="str">
        <f t="shared" ca="1" si="4"/>
        <v/>
      </c>
      <c r="N285" t="e">
        <f ca="1">IF(#REF!="","",INDEX(admin3_pcode,MATCH(#REF!,OFFSET(admin3_start,MATCH(M285,admin2_linked_pcode,0),0,COUNTIF(admin2_linked_pcode,M285)),0)+MATCH(M285,admin2_linked_pcode,0)-1))</f>
        <v>#REF!</v>
      </c>
    </row>
    <row r="286" spans="12:14" x14ac:dyDescent="0.2">
      <c r="L286" t="str">
        <f ca="1">IF(B286="","",OFFSET(table_admin1[[#Headers],[ADM1_PT]],MATCH(B286,admin1,0),1))</f>
        <v/>
      </c>
      <c r="M286" t="str">
        <f t="shared" ca="1" si="4"/>
        <v/>
      </c>
      <c r="N286" t="e">
        <f ca="1">IF(#REF!="","",INDEX(admin3_pcode,MATCH(#REF!,OFFSET(admin3_start,MATCH(M286,admin2_linked_pcode,0),0,COUNTIF(admin2_linked_pcode,M286)),0)+MATCH(M286,admin2_linked_pcode,0)-1))</f>
        <v>#REF!</v>
      </c>
    </row>
    <row r="287" spans="12:14" x14ac:dyDescent="0.2">
      <c r="L287" t="str">
        <f ca="1">IF(B287="","",OFFSET(table_admin1[[#Headers],[ADM1_PT]],MATCH(B287,admin1,0),1))</f>
        <v/>
      </c>
      <c r="M287" t="str">
        <f t="shared" ca="1" si="4"/>
        <v/>
      </c>
      <c r="N287" t="e">
        <f ca="1">IF(#REF!="","",INDEX(admin3_pcode,MATCH(#REF!,OFFSET(admin3_start,MATCH(M287,admin2_linked_pcode,0),0,COUNTIF(admin2_linked_pcode,M287)),0)+MATCH(M287,admin2_linked_pcode,0)-1))</f>
        <v>#REF!</v>
      </c>
    </row>
    <row r="288" spans="12:14" x14ac:dyDescent="0.2">
      <c r="L288" t="str">
        <f ca="1">IF(B288="","",OFFSET(table_admin1[[#Headers],[ADM1_PT]],MATCH(B288,admin1,0),1))</f>
        <v/>
      </c>
      <c r="M288" t="str">
        <f t="shared" ca="1" si="4"/>
        <v/>
      </c>
      <c r="N288" t="e">
        <f ca="1">IF(#REF!="","",INDEX(admin3_pcode,MATCH(#REF!,OFFSET(admin3_start,MATCH(M288,admin2_linked_pcode,0),0,COUNTIF(admin2_linked_pcode,M288)),0)+MATCH(M288,admin2_linked_pcode,0)-1))</f>
        <v>#REF!</v>
      </c>
    </row>
    <row r="289" spans="12:14" x14ac:dyDescent="0.2">
      <c r="L289" t="str">
        <f ca="1">IF(B289="","",OFFSET(table_admin1[[#Headers],[ADM1_PT]],MATCH(B289,admin1,0),1))</f>
        <v/>
      </c>
      <c r="M289" t="str">
        <f t="shared" ca="1" si="4"/>
        <v/>
      </c>
      <c r="N289" t="e">
        <f ca="1">IF(#REF!="","",INDEX(admin3_pcode,MATCH(#REF!,OFFSET(admin3_start,MATCH(M289,admin2_linked_pcode,0),0,COUNTIF(admin2_linked_pcode,M289)),0)+MATCH(M289,admin2_linked_pcode,0)-1))</f>
        <v>#REF!</v>
      </c>
    </row>
    <row r="290" spans="12:14" x14ac:dyDescent="0.2">
      <c r="L290" t="str">
        <f ca="1">IF(B290="","",OFFSET(table_admin1[[#Headers],[ADM1_PT]],MATCH(B290,admin1,0),1))</f>
        <v/>
      </c>
      <c r="M290" t="str">
        <f t="shared" ca="1" si="4"/>
        <v/>
      </c>
      <c r="N290" t="e">
        <f ca="1">IF(#REF!="","",INDEX(admin3_pcode,MATCH(#REF!,OFFSET(admin3_start,MATCH(M290,admin2_linked_pcode,0),0,COUNTIF(admin2_linked_pcode,M290)),0)+MATCH(M290,admin2_linked_pcode,0)-1))</f>
        <v>#REF!</v>
      </c>
    </row>
    <row r="291" spans="12:14" x14ac:dyDescent="0.2">
      <c r="L291" t="str">
        <f ca="1">IF(B291="","",OFFSET(table_admin1[[#Headers],[ADM1_PT]],MATCH(B291,admin1,0),1))</f>
        <v/>
      </c>
      <c r="M291" t="str">
        <f t="shared" ca="1" si="4"/>
        <v/>
      </c>
      <c r="N291" t="e">
        <f ca="1">IF(#REF!="","",INDEX(admin3_pcode,MATCH(#REF!,OFFSET(admin3_start,MATCH(M291,admin2_linked_pcode,0),0,COUNTIF(admin2_linked_pcode,M291)),0)+MATCH(M291,admin2_linked_pcode,0)-1))</f>
        <v>#REF!</v>
      </c>
    </row>
    <row r="292" spans="12:14" x14ac:dyDescent="0.2">
      <c r="L292" t="str">
        <f ca="1">IF(B292="","",OFFSET(table_admin1[[#Headers],[ADM1_PT]],MATCH(B292,admin1,0),1))</f>
        <v/>
      </c>
      <c r="M292" t="str">
        <f t="shared" ca="1" si="4"/>
        <v/>
      </c>
      <c r="N292" t="e">
        <f ca="1">IF(#REF!="","",INDEX(admin3_pcode,MATCH(#REF!,OFFSET(admin3_start,MATCH(M292,admin2_linked_pcode,0),0,COUNTIF(admin2_linked_pcode,M292)),0)+MATCH(M292,admin2_linked_pcode,0)-1))</f>
        <v>#REF!</v>
      </c>
    </row>
    <row r="293" spans="12:14" x14ac:dyDescent="0.2">
      <c r="L293" t="str">
        <f ca="1">IF(B293="","",OFFSET(table_admin1[[#Headers],[ADM1_PT]],MATCH(B293,admin1,0),1))</f>
        <v/>
      </c>
      <c r="M293" t="str">
        <f t="shared" ca="1" si="4"/>
        <v/>
      </c>
      <c r="N293" t="e">
        <f ca="1">IF(#REF!="","",INDEX(admin3_pcode,MATCH(#REF!,OFFSET(admin3_start,MATCH(M293,admin2_linked_pcode,0),0,COUNTIF(admin2_linked_pcode,M293)),0)+MATCH(M293,admin2_linked_pcode,0)-1))</f>
        <v>#REF!</v>
      </c>
    </row>
    <row r="294" spans="12:14" x14ac:dyDescent="0.2">
      <c r="L294" t="str">
        <f ca="1">IF(B294="","",OFFSET(table_admin1[[#Headers],[ADM1_PT]],MATCH(B294,admin1,0),1))</f>
        <v/>
      </c>
      <c r="M294" t="str">
        <f t="shared" ca="1" si="4"/>
        <v/>
      </c>
      <c r="N294" t="e">
        <f ca="1">IF(#REF!="","",INDEX(admin3_pcode,MATCH(#REF!,OFFSET(admin3_start,MATCH(M294,admin2_linked_pcode,0),0,COUNTIF(admin2_linked_pcode,M294)),0)+MATCH(M294,admin2_linked_pcode,0)-1))</f>
        <v>#REF!</v>
      </c>
    </row>
    <row r="295" spans="12:14" x14ac:dyDescent="0.2">
      <c r="L295" t="str">
        <f ca="1">IF(B295="","",OFFSET(table_admin1[[#Headers],[ADM1_PT]],MATCH(B295,admin1,0),1))</f>
        <v/>
      </c>
      <c r="M295" t="str">
        <f t="shared" ca="1" si="4"/>
        <v/>
      </c>
      <c r="N295" t="e">
        <f ca="1">IF(#REF!="","",INDEX(admin3_pcode,MATCH(#REF!,OFFSET(admin3_start,MATCH(M295,admin2_linked_pcode,0),0,COUNTIF(admin2_linked_pcode,M295)),0)+MATCH(M295,admin2_linked_pcode,0)-1))</f>
        <v>#REF!</v>
      </c>
    </row>
    <row r="296" spans="12:14" x14ac:dyDescent="0.2">
      <c r="L296" t="str">
        <f ca="1">IF(B296="","",OFFSET(table_admin1[[#Headers],[ADM1_PT]],MATCH(B296,admin1,0),1))</f>
        <v/>
      </c>
      <c r="M296" t="str">
        <f t="shared" ca="1" si="4"/>
        <v/>
      </c>
      <c r="N296" t="e">
        <f ca="1">IF(#REF!="","",INDEX(admin3_pcode,MATCH(#REF!,OFFSET(admin3_start,MATCH(M296,admin2_linked_pcode,0),0,COUNTIF(admin2_linked_pcode,M296)),0)+MATCH(M296,admin2_linked_pcode,0)-1))</f>
        <v>#REF!</v>
      </c>
    </row>
    <row r="297" spans="12:14" x14ac:dyDescent="0.2">
      <c r="L297" t="str">
        <f ca="1">IF(B297="","",OFFSET(table_admin1[[#Headers],[ADM1_PT]],MATCH(B297,admin1,0),1))</f>
        <v/>
      </c>
      <c r="M297" t="str">
        <f t="shared" ca="1" si="4"/>
        <v/>
      </c>
      <c r="N297" t="e">
        <f ca="1">IF(#REF!="","",INDEX(admin3_pcode,MATCH(#REF!,OFFSET(admin3_start,MATCH(M297,admin2_linked_pcode,0),0,COUNTIF(admin2_linked_pcode,M297)),0)+MATCH(M297,admin2_linked_pcode,0)-1))</f>
        <v>#REF!</v>
      </c>
    </row>
    <row r="298" spans="12:14" x14ac:dyDescent="0.2">
      <c r="L298" t="str">
        <f ca="1">IF(B298="","",OFFSET(table_admin1[[#Headers],[ADM1_PT]],MATCH(B298,admin1,0),1))</f>
        <v/>
      </c>
      <c r="M298" t="str">
        <f t="shared" ca="1" si="4"/>
        <v/>
      </c>
      <c r="N298" t="e">
        <f ca="1">IF(#REF!="","",INDEX(admin3_pcode,MATCH(#REF!,OFFSET(admin3_start,MATCH(M298,admin2_linked_pcode,0),0,COUNTIF(admin2_linked_pcode,M298)),0)+MATCH(M298,admin2_linked_pcode,0)-1))</f>
        <v>#REF!</v>
      </c>
    </row>
    <row r="299" spans="12:14" x14ac:dyDescent="0.2">
      <c r="L299" t="str">
        <f ca="1">IF(B299="","",OFFSET(table_admin1[[#Headers],[ADM1_PT]],MATCH(B299,admin1,0),1))</f>
        <v/>
      </c>
      <c r="M299" t="str">
        <f t="shared" ca="1" si="4"/>
        <v/>
      </c>
      <c r="N299" t="e">
        <f ca="1">IF(#REF!="","",INDEX(admin3_pcode,MATCH(#REF!,OFFSET(admin3_start,MATCH(M299,admin2_linked_pcode,0),0,COUNTIF(admin2_linked_pcode,M299)),0)+MATCH(M299,admin2_linked_pcode,0)-1))</f>
        <v>#REF!</v>
      </c>
    </row>
    <row r="300" spans="12:14" x14ac:dyDescent="0.2">
      <c r="L300" t="str">
        <f ca="1">IF(B300="","",OFFSET(table_admin1[[#Headers],[ADM1_PT]],MATCH(B300,admin1,0),1))</f>
        <v/>
      </c>
      <c r="M300" t="str">
        <f t="shared" ca="1" si="4"/>
        <v/>
      </c>
      <c r="N300" t="e">
        <f ca="1">IF(#REF!="","",INDEX(admin3_pcode,MATCH(#REF!,OFFSET(admin3_start,MATCH(M300,admin2_linked_pcode,0),0,COUNTIF(admin2_linked_pcode,M300)),0)+MATCH(M300,admin2_linked_pcode,0)-1))</f>
        <v>#REF!</v>
      </c>
    </row>
    <row r="301" spans="12:14" x14ac:dyDescent="0.2">
      <c r="L301" s="49" t="str">
        <f ca="1">IF(B301="","",OFFSET(table_admin1[[#Headers],[ADM1_PT]],MATCH(B301,admin1,0),1))</f>
        <v/>
      </c>
      <c r="M301" s="49" t="str">
        <f t="shared" ref="M301:M364" ca="1" si="5">IF(C301="","",INDEX(admin2_pcode,MATCH(C301,OFFSET(admin2_start,MATCH(L301,admin1_linked_pcode,0),0,COUNTIF(admin1_linked_pcode,L301)),0)+MATCH(L301,admin1_linked_pcode,0)-1))</f>
        <v/>
      </c>
      <c r="N301" s="49" t="e">
        <f ca="1">IF(#REF!="","",INDEX(admin3_pcode,MATCH(#REF!,OFFSET(admin3_start,MATCH(M301,admin2_linked_pcode,0),0,COUNTIF(admin2_linked_pcode,M301)),0)+MATCH(M301,admin2_linked_pcode,0)-1))</f>
        <v>#REF!</v>
      </c>
    </row>
    <row r="302" spans="12:14" x14ac:dyDescent="0.2">
      <c r="L302" s="49" t="str">
        <f ca="1">IF(B302="","",OFFSET(table_admin1[[#Headers],[ADM1_PT]],MATCH(B302,admin1,0),1))</f>
        <v/>
      </c>
      <c r="M302" s="49" t="str">
        <f t="shared" ca="1" si="5"/>
        <v/>
      </c>
      <c r="N302" s="49" t="e">
        <f ca="1">IF(#REF!="","",INDEX(admin3_pcode,MATCH(#REF!,OFFSET(admin3_start,MATCH(M302,admin2_linked_pcode,0),0,COUNTIF(admin2_linked_pcode,M302)),0)+MATCH(M302,admin2_linked_pcode,0)-1))</f>
        <v>#REF!</v>
      </c>
    </row>
    <row r="303" spans="12:14" x14ac:dyDescent="0.2">
      <c r="L303" s="49" t="str">
        <f ca="1">IF(B303="","",OFFSET(table_admin1[[#Headers],[ADM1_PT]],MATCH(B303,admin1,0),1))</f>
        <v/>
      </c>
      <c r="M303" s="49" t="str">
        <f t="shared" ca="1" si="5"/>
        <v/>
      </c>
      <c r="N303" s="49" t="e">
        <f ca="1">IF(#REF!="","",INDEX(admin3_pcode,MATCH(#REF!,OFFSET(admin3_start,MATCH(M303,admin2_linked_pcode,0),0,COUNTIF(admin2_linked_pcode,M303)),0)+MATCH(M303,admin2_linked_pcode,0)-1))</f>
        <v>#REF!</v>
      </c>
    </row>
    <row r="304" spans="12:14" x14ac:dyDescent="0.2">
      <c r="L304" s="49" t="str">
        <f ca="1">IF(B304="","",OFFSET(table_admin1[[#Headers],[ADM1_PT]],MATCH(B304,admin1,0),1))</f>
        <v/>
      </c>
      <c r="M304" s="49" t="str">
        <f t="shared" ca="1" si="5"/>
        <v/>
      </c>
      <c r="N304" s="49" t="e">
        <f ca="1">IF(#REF!="","",INDEX(admin3_pcode,MATCH(#REF!,OFFSET(admin3_start,MATCH(M304,admin2_linked_pcode,0),0,COUNTIF(admin2_linked_pcode,M304)),0)+MATCH(M304,admin2_linked_pcode,0)-1))</f>
        <v>#REF!</v>
      </c>
    </row>
    <row r="305" spans="12:14" x14ac:dyDescent="0.2">
      <c r="L305" s="49" t="str">
        <f ca="1">IF(B305="","",OFFSET(table_admin1[[#Headers],[ADM1_PT]],MATCH(B305,admin1,0),1))</f>
        <v/>
      </c>
      <c r="M305" s="49" t="str">
        <f t="shared" ca="1" si="5"/>
        <v/>
      </c>
      <c r="N305" s="49" t="e">
        <f ca="1">IF(#REF!="","",INDEX(admin3_pcode,MATCH(#REF!,OFFSET(admin3_start,MATCH(M305,admin2_linked_pcode,0),0,COUNTIF(admin2_linked_pcode,M305)),0)+MATCH(M305,admin2_linked_pcode,0)-1))</f>
        <v>#REF!</v>
      </c>
    </row>
    <row r="306" spans="12:14" x14ac:dyDescent="0.2">
      <c r="L306" s="49" t="str">
        <f ca="1">IF(B306="","",OFFSET(table_admin1[[#Headers],[ADM1_PT]],MATCH(B306,admin1,0),1))</f>
        <v/>
      </c>
      <c r="M306" s="49" t="str">
        <f t="shared" ca="1" si="5"/>
        <v/>
      </c>
      <c r="N306" s="49" t="e">
        <f ca="1">IF(#REF!="","",INDEX(admin3_pcode,MATCH(#REF!,OFFSET(admin3_start,MATCH(M306,admin2_linked_pcode,0),0,COUNTIF(admin2_linked_pcode,M306)),0)+MATCH(M306,admin2_linked_pcode,0)-1))</f>
        <v>#REF!</v>
      </c>
    </row>
    <row r="307" spans="12:14" x14ac:dyDescent="0.2">
      <c r="L307" s="49" t="str">
        <f ca="1">IF(B307="","",OFFSET(table_admin1[[#Headers],[ADM1_PT]],MATCH(B307,admin1,0),1))</f>
        <v/>
      </c>
      <c r="M307" s="49" t="str">
        <f t="shared" ca="1" si="5"/>
        <v/>
      </c>
      <c r="N307" s="49" t="e">
        <f ca="1">IF(#REF!="","",INDEX(admin3_pcode,MATCH(#REF!,OFFSET(admin3_start,MATCH(M307,admin2_linked_pcode,0),0,COUNTIF(admin2_linked_pcode,M307)),0)+MATCH(M307,admin2_linked_pcode,0)-1))</f>
        <v>#REF!</v>
      </c>
    </row>
    <row r="308" spans="12:14" x14ac:dyDescent="0.2">
      <c r="L308" s="49" t="str">
        <f ca="1">IF(B308="","",OFFSET(table_admin1[[#Headers],[ADM1_PT]],MATCH(B308,admin1,0),1))</f>
        <v/>
      </c>
      <c r="M308" s="49" t="str">
        <f t="shared" ca="1" si="5"/>
        <v/>
      </c>
      <c r="N308" s="49" t="e">
        <f ca="1">IF(#REF!="","",INDEX(admin3_pcode,MATCH(#REF!,OFFSET(admin3_start,MATCH(M308,admin2_linked_pcode,0),0,COUNTIF(admin2_linked_pcode,M308)),0)+MATCH(M308,admin2_linked_pcode,0)-1))</f>
        <v>#REF!</v>
      </c>
    </row>
    <row r="309" spans="12:14" x14ac:dyDescent="0.2">
      <c r="L309" s="49" t="str">
        <f ca="1">IF(B309="","",OFFSET(table_admin1[[#Headers],[ADM1_PT]],MATCH(B309,admin1,0),1))</f>
        <v/>
      </c>
      <c r="M309" s="49" t="str">
        <f t="shared" ca="1" si="5"/>
        <v/>
      </c>
      <c r="N309" s="49" t="e">
        <f ca="1">IF(#REF!="","",INDEX(admin3_pcode,MATCH(#REF!,OFFSET(admin3_start,MATCH(M309,admin2_linked_pcode,0),0,COUNTIF(admin2_linked_pcode,M309)),0)+MATCH(M309,admin2_linked_pcode,0)-1))</f>
        <v>#REF!</v>
      </c>
    </row>
    <row r="310" spans="12:14" x14ac:dyDescent="0.2">
      <c r="L310" s="49" t="str">
        <f ca="1">IF(B310="","",OFFSET(table_admin1[[#Headers],[ADM1_PT]],MATCH(B310,admin1,0),1))</f>
        <v/>
      </c>
      <c r="M310" s="49" t="str">
        <f t="shared" ca="1" si="5"/>
        <v/>
      </c>
      <c r="N310" s="49" t="e">
        <f ca="1">IF(#REF!="","",INDEX(admin3_pcode,MATCH(#REF!,OFFSET(admin3_start,MATCH(M310,admin2_linked_pcode,0),0,COUNTIF(admin2_linked_pcode,M310)),0)+MATCH(M310,admin2_linked_pcode,0)-1))</f>
        <v>#REF!</v>
      </c>
    </row>
    <row r="311" spans="12:14" x14ac:dyDescent="0.2">
      <c r="L311" s="49" t="str">
        <f ca="1">IF(B311="","",OFFSET(table_admin1[[#Headers],[ADM1_PT]],MATCH(B311,admin1,0),1))</f>
        <v/>
      </c>
      <c r="M311" s="49" t="str">
        <f t="shared" ca="1" si="5"/>
        <v/>
      </c>
      <c r="N311" s="49" t="e">
        <f ca="1">IF(#REF!="","",INDEX(admin3_pcode,MATCH(#REF!,OFFSET(admin3_start,MATCH(M311,admin2_linked_pcode,0),0,COUNTIF(admin2_linked_pcode,M311)),0)+MATCH(M311,admin2_linked_pcode,0)-1))</f>
        <v>#REF!</v>
      </c>
    </row>
    <row r="312" spans="12:14" x14ac:dyDescent="0.2">
      <c r="L312" s="49" t="str">
        <f ca="1">IF(B312="","",OFFSET(table_admin1[[#Headers],[ADM1_PT]],MATCH(B312,admin1,0),1))</f>
        <v/>
      </c>
      <c r="M312" s="49" t="str">
        <f t="shared" ca="1" si="5"/>
        <v/>
      </c>
      <c r="N312" s="49" t="e">
        <f ca="1">IF(#REF!="","",INDEX(admin3_pcode,MATCH(#REF!,OFFSET(admin3_start,MATCH(M312,admin2_linked_pcode,0),0,COUNTIF(admin2_linked_pcode,M312)),0)+MATCH(M312,admin2_linked_pcode,0)-1))</f>
        <v>#REF!</v>
      </c>
    </row>
    <row r="313" spans="12:14" x14ac:dyDescent="0.2">
      <c r="L313" s="49" t="str">
        <f ca="1">IF(B313="","",OFFSET(table_admin1[[#Headers],[ADM1_PT]],MATCH(B313,admin1,0),1))</f>
        <v/>
      </c>
      <c r="M313" s="49" t="str">
        <f t="shared" ca="1" si="5"/>
        <v/>
      </c>
      <c r="N313" s="49" t="e">
        <f ca="1">IF(#REF!="","",INDEX(admin3_pcode,MATCH(#REF!,OFFSET(admin3_start,MATCH(M313,admin2_linked_pcode,0),0,COUNTIF(admin2_linked_pcode,M313)),0)+MATCH(M313,admin2_linked_pcode,0)-1))</f>
        <v>#REF!</v>
      </c>
    </row>
    <row r="314" spans="12:14" x14ac:dyDescent="0.2">
      <c r="L314" s="49" t="str">
        <f ca="1">IF(B314="","",OFFSET(table_admin1[[#Headers],[ADM1_PT]],MATCH(B314,admin1,0),1))</f>
        <v/>
      </c>
      <c r="M314" s="49" t="str">
        <f t="shared" ca="1" si="5"/>
        <v/>
      </c>
      <c r="N314" s="49" t="e">
        <f ca="1">IF(#REF!="","",INDEX(admin3_pcode,MATCH(#REF!,OFFSET(admin3_start,MATCH(M314,admin2_linked_pcode,0),0,COUNTIF(admin2_linked_pcode,M314)),0)+MATCH(M314,admin2_linked_pcode,0)-1))</f>
        <v>#REF!</v>
      </c>
    </row>
    <row r="315" spans="12:14" x14ac:dyDescent="0.2">
      <c r="L315" s="49" t="str">
        <f ca="1">IF(B315="","",OFFSET(table_admin1[[#Headers],[ADM1_PT]],MATCH(B315,admin1,0),1))</f>
        <v/>
      </c>
      <c r="M315" s="49" t="str">
        <f t="shared" ca="1" si="5"/>
        <v/>
      </c>
      <c r="N315" s="49" t="e">
        <f ca="1">IF(#REF!="","",INDEX(admin3_pcode,MATCH(#REF!,OFFSET(admin3_start,MATCH(M315,admin2_linked_pcode,0),0,COUNTIF(admin2_linked_pcode,M315)),0)+MATCH(M315,admin2_linked_pcode,0)-1))</f>
        <v>#REF!</v>
      </c>
    </row>
    <row r="316" spans="12:14" x14ac:dyDescent="0.2">
      <c r="L316" s="49" t="str">
        <f ca="1">IF(B316="","",OFFSET(table_admin1[[#Headers],[ADM1_PT]],MATCH(B316,admin1,0),1))</f>
        <v/>
      </c>
      <c r="M316" s="49" t="str">
        <f t="shared" ca="1" si="5"/>
        <v/>
      </c>
      <c r="N316" s="49" t="e">
        <f ca="1">IF(#REF!="","",INDEX(admin3_pcode,MATCH(#REF!,OFFSET(admin3_start,MATCH(M316,admin2_linked_pcode,0),0,COUNTIF(admin2_linked_pcode,M316)),0)+MATCH(M316,admin2_linked_pcode,0)-1))</f>
        <v>#REF!</v>
      </c>
    </row>
    <row r="317" spans="12:14" x14ac:dyDescent="0.2">
      <c r="L317" s="49" t="str">
        <f ca="1">IF(B317="","",OFFSET(table_admin1[[#Headers],[ADM1_PT]],MATCH(B317,admin1,0),1))</f>
        <v/>
      </c>
      <c r="M317" s="49" t="str">
        <f t="shared" ca="1" si="5"/>
        <v/>
      </c>
      <c r="N317" s="49" t="e">
        <f ca="1">IF(#REF!="","",INDEX(admin3_pcode,MATCH(#REF!,OFFSET(admin3_start,MATCH(M317,admin2_linked_pcode,0),0,COUNTIF(admin2_linked_pcode,M317)),0)+MATCH(M317,admin2_linked_pcode,0)-1))</f>
        <v>#REF!</v>
      </c>
    </row>
    <row r="318" spans="12:14" x14ac:dyDescent="0.2">
      <c r="L318" s="49" t="str">
        <f ca="1">IF(B318="","",OFFSET(table_admin1[[#Headers],[ADM1_PT]],MATCH(B318,admin1,0),1))</f>
        <v/>
      </c>
      <c r="M318" s="49" t="str">
        <f t="shared" ca="1" si="5"/>
        <v/>
      </c>
      <c r="N318" s="49" t="e">
        <f ca="1">IF(#REF!="","",INDEX(admin3_pcode,MATCH(#REF!,OFFSET(admin3_start,MATCH(M318,admin2_linked_pcode,0),0,COUNTIF(admin2_linked_pcode,M318)),0)+MATCH(M318,admin2_linked_pcode,0)-1))</f>
        <v>#REF!</v>
      </c>
    </row>
    <row r="319" spans="12:14" x14ac:dyDescent="0.2">
      <c r="L319" s="49" t="str">
        <f ca="1">IF(B319="","",OFFSET(table_admin1[[#Headers],[ADM1_PT]],MATCH(B319,admin1,0),1))</f>
        <v/>
      </c>
      <c r="M319" s="49" t="str">
        <f t="shared" ca="1" si="5"/>
        <v/>
      </c>
      <c r="N319" s="49" t="e">
        <f ca="1">IF(#REF!="","",INDEX(admin3_pcode,MATCH(#REF!,OFFSET(admin3_start,MATCH(M319,admin2_linked_pcode,0),0,COUNTIF(admin2_linked_pcode,M319)),0)+MATCH(M319,admin2_linked_pcode,0)-1))</f>
        <v>#REF!</v>
      </c>
    </row>
    <row r="320" spans="12:14" x14ac:dyDescent="0.2">
      <c r="L320" s="49" t="str">
        <f ca="1">IF(B320="","",OFFSET(table_admin1[[#Headers],[ADM1_PT]],MATCH(B320,admin1,0),1))</f>
        <v/>
      </c>
      <c r="M320" s="49" t="str">
        <f t="shared" ca="1" si="5"/>
        <v/>
      </c>
      <c r="N320" s="49" t="e">
        <f ca="1">IF(#REF!="","",INDEX(admin3_pcode,MATCH(#REF!,OFFSET(admin3_start,MATCH(M320,admin2_linked_pcode,0),0,COUNTIF(admin2_linked_pcode,M320)),0)+MATCH(M320,admin2_linked_pcode,0)-1))</f>
        <v>#REF!</v>
      </c>
    </row>
    <row r="321" spans="12:14" x14ac:dyDescent="0.2">
      <c r="L321" s="49" t="str">
        <f ca="1">IF(B321="","",OFFSET(table_admin1[[#Headers],[ADM1_PT]],MATCH(B321,admin1,0),1))</f>
        <v/>
      </c>
      <c r="M321" s="49" t="str">
        <f t="shared" ca="1" si="5"/>
        <v/>
      </c>
      <c r="N321" s="49" t="e">
        <f ca="1">IF(#REF!="","",INDEX(admin3_pcode,MATCH(#REF!,OFFSET(admin3_start,MATCH(M321,admin2_linked_pcode,0),0,COUNTIF(admin2_linked_pcode,M321)),0)+MATCH(M321,admin2_linked_pcode,0)-1))</f>
        <v>#REF!</v>
      </c>
    </row>
    <row r="322" spans="12:14" x14ac:dyDescent="0.2">
      <c r="L322" s="49" t="str">
        <f ca="1">IF(B322="","",OFFSET(table_admin1[[#Headers],[ADM1_PT]],MATCH(B322,admin1,0),1))</f>
        <v/>
      </c>
      <c r="M322" s="49" t="str">
        <f t="shared" ca="1" si="5"/>
        <v/>
      </c>
      <c r="N322" s="49" t="e">
        <f ca="1">IF(#REF!="","",INDEX(admin3_pcode,MATCH(#REF!,OFFSET(admin3_start,MATCH(M322,admin2_linked_pcode,0),0,COUNTIF(admin2_linked_pcode,M322)),0)+MATCH(M322,admin2_linked_pcode,0)-1))</f>
        <v>#REF!</v>
      </c>
    </row>
    <row r="323" spans="12:14" x14ac:dyDescent="0.2">
      <c r="L323" s="49" t="str">
        <f ca="1">IF(B323="","",OFFSET(table_admin1[[#Headers],[ADM1_PT]],MATCH(B323,admin1,0),1))</f>
        <v/>
      </c>
      <c r="M323" s="49" t="str">
        <f t="shared" ca="1" si="5"/>
        <v/>
      </c>
      <c r="N323" s="49" t="e">
        <f ca="1">IF(#REF!="","",INDEX(admin3_pcode,MATCH(#REF!,OFFSET(admin3_start,MATCH(M323,admin2_linked_pcode,0),0,COUNTIF(admin2_linked_pcode,M323)),0)+MATCH(M323,admin2_linked_pcode,0)-1))</f>
        <v>#REF!</v>
      </c>
    </row>
    <row r="324" spans="12:14" x14ac:dyDescent="0.2">
      <c r="L324" s="49" t="str">
        <f ca="1">IF(B324="","",OFFSET(table_admin1[[#Headers],[ADM1_PT]],MATCH(B324,admin1,0),1))</f>
        <v/>
      </c>
      <c r="M324" s="49" t="str">
        <f t="shared" ca="1" si="5"/>
        <v/>
      </c>
      <c r="N324" s="49" t="e">
        <f ca="1">IF(#REF!="","",INDEX(admin3_pcode,MATCH(#REF!,OFFSET(admin3_start,MATCH(M324,admin2_linked_pcode,0),0,COUNTIF(admin2_linked_pcode,M324)),0)+MATCH(M324,admin2_linked_pcode,0)-1))</f>
        <v>#REF!</v>
      </c>
    </row>
    <row r="325" spans="12:14" x14ac:dyDescent="0.2">
      <c r="L325" s="49" t="str">
        <f ca="1">IF(B325="","",OFFSET(table_admin1[[#Headers],[ADM1_PT]],MATCH(B325,admin1,0),1))</f>
        <v/>
      </c>
      <c r="M325" s="49" t="str">
        <f t="shared" ca="1" si="5"/>
        <v/>
      </c>
      <c r="N325" s="49" t="e">
        <f ca="1">IF(#REF!="","",INDEX(admin3_pcode,MATCH(#REF!,OFFSET(admin3_start,MATCH(M325,admin2_linked_pcode,0),0,COUNTIF(admin2_linked_pcode,M325)),0)+MATCH(M325,admin2_linked_pcode,0)-1))</f>
        <v>#REF!</v>
      </c>
    </row>
    <row r="326" spans="12:14" x14ac:dyDescent="0.2">
      <c r="L326" s="49" t="str">
        <f ca="1">IF(B326="","",OFFSET(table_admin1[[#Headers],[ADM1_PT]],MATCH(B326,admin1,0),1))</f>
        <v/>
      </c>
      <c r="M326" s="49" t="str">
        <f t="shared" ca="1" si="5"/>
        <v/>
      </c>
      <c r="N326" s="49" t="e">
        <f ca="1">IF(#REF!="","",INDEX(admin3_pcode,MATCH(#REF!,OFFSET(admin3_start,MATCH(M326,admin2_linked_pcode,0),0,COUNTIF(admin2_linked_pcode,M326)),0)+MATCH(M326,admin2_linked_pcode,0)-1))</f>
        <v>#REF!</v>
      </c>
    </row>
    <row r="327" spans="12:14" x14ac:dyDescent="0.2">
      <c r="L327" s="49" t="str">
        <f ca="1">IF(B327="","",OFFSET(table_admin1[[#Headers],[ADM1_PT]],MATCH(B327,admin1,0),1))</f>
        <v/>
      </c>
      <c r="M327" s="49" t="str">
        <f t="shared" ca="1" si="5"/>
        <v/>
      </c>
      <c r="N327" s="49" t="e">
        <f ca="1">IF(#REF!="","",INDEX(admin3_pcode,MATCH(#REF!,OFFSET(admin3_start,MATCH(M327,admin2_linked_pcode,0),0,COUNTIF(admin2_linked_pcode,M327)),0)+MATCH(M327,admin2_linked_pcode,0)-1))</f>
        <v>#REF!</v>
      </c>
    </row>
    <row r="328" spans="12:14" x14ac:dyDescent="0.2">
      <c r="L328" s="49" t="str">
        <f ca="1">IF(B328="","",OFFSET(table_admin1[[#Headers],[ADM1_PT]],MATCH(B328,admin1,0),1))</f>
        <v/>
      </c>
      <c r="M328" s="49" t="str">
        <f t="shared" ca="1" si="5"/>
        <v/>
      </c>
      <c r="N328" s="49" t="e">
        <f ca="1">IF(#REF!="","",INDEX(admin3_pcode,MATCH(#REF!,OFFSET(admin3_start,MATCH(M328,admin2_linked_pcode,0),0,COUNTIF(admin2_linked_pcode,M328)),0)+MATCH(M328,admin2_linked_pcode,0)-1))</f>
        <v>#REF!</v>
      </c>
    </row>
    <row r="329" spans="12:14" x14ac:dyDescent="0.2">
      <c r="L329" s="49" t="str">
        <f ca="1">IF(B329="","",OFFSET(table_admin1[[#Headers],[ADM1_PT]],MATCH(B329,admin1,0),1))</f>
        <v/>
      </c>
      <c r="M329" s="49" t="str">
        <f t="shared" ca="1" si="5"/>
        <v/>
      </c>
      <c r="N329" s="49" t="e">
        <f ca="1">IF(#REF!="","",INDEX(admin3_pcode,MATCH(#REF!,OFFSET(admin3_start,MATCH(M329,admin2_linked_pcode,0),0,COUNTIF(admin2_linked_pcode,M329)),0)+MATCH(M329,admin2_linked_pcode,0)-1))</f>
        <v>#REF!</v>
      </c>
    </row>
    <row r="330" spans="12:14" x14ac:dyDescent="0.2">
      <c r="L330" s="49" t="str">
        <f ca="1">IF(B330="","",OFFSET(table_admin1[[#Headers],[ADM1_PT]],MATCH(B330,admin1,0),1))</f>
        <v/>
      </c>
      <c r="M330" s="49" t="str">
        <f t="shared" ca="1" si="5"/>
        <v/>
      </c>
      <c r="N330" s="49" t="e">
        <f ca="1">IF(#REF!="","",INDEX(admin3_pcode,MATCH(#REF!,OFFSET(admin3_start,MATCH(M330,admin2_linked_pcode,0),0,COUNTIF(admin2_linked_pcode,M330)),0)+MATCH(M330,admin2_linked_pcode,0)-1))</f>
        <v>#REF!</v>
      </c>
    </row>
    <row r="331" spans="12:14" x14ac:dyDescent="0.2">
      <c r="L331" s="49" t="str">
        <f ca="1">IF(B331="","",OFFSET(table_admin1[[#Headers],[ADM1_PT]],MATCH(B331,admin1,0),1))</f>
        <v/>
      </c>
      <c r="M331" s="49" t="str">
        <f t="shared" ca="1" si="5"/>
        <v/>
      </c>
      <c r="N331" s="49" t="e">
        <f ca="1">IF(#REF!="","",INDEX(admin3_pcode,MATCH(#REF!,OFFSET(admin3_start,MATCH(M331,admin2_linked_pcode,0),0,COUNTIF(admin2_linked_pcode,M331)),0)+MATCH(M331,admin2_linked_pcode,0)-1))</f>
        <v>#REF!</v>
      </c>
    </row>
    <row r="332" spans="12:14" x14ac:dyDescent="0.2">
      <c r="L332" s="49" t="str">
        <f ca="1">IF(B332="","",OFFSET(table_admin1[[#Headers],[ADM1_PT]],MATCH(B332,admin1,0),1))</f>
        <v/>
      </c>
      <c r="M332" s="49" t="str">
        <f t="shared" ca="1" si="5"/>
        <v/>
      </c>
      <c r="N332" s="49" t="e">
        <f ca="1">IF(#REF!="","",INDEX(admin3_pcode,MATCH(#REF!,OFFSET(admin3_start,MATCH(M332,admin2_linked_pcode,0),0,COUNTIF(admin2_linked_pcode,M332)),0)+MATCH(M332,admin2_linked_pcode,0)-1))</f>
        <v>#REF!</v>
      </c>
    </row>
    <row r="333" spans="12:14" x14ac:dyDescent="0.2">
      <c r="L333" s="49" t="str">
        <f ca="1">IF(B333="","",OFFSET(table_admin1[[#Headers],[ADM1_PT]],MATCH(B333,admin1,0),1))</f>
        <v/>
      </c>
      <c r="M333" s="49" t="str">
        <f t="shared" ca="1" si="5"/>
        <v/>
      </c>
      <c r="N333" s="49" t="e">
        <f ca="1">IF(#REF!="","",INDEX(admin3_pcode,MATCH(#REF!,OFFSET(admin3_start,MATCH(M333,admin2_linked_pcode,0),0,COUNTIF(admin2_linked_pcode,M333)),0)+MATCH(M333,admin2_linked_pcode,0)-1))</f>
        <v>#REF!</v>
      </c>
    </row>
    <row r="334" spans="12:14" x14ac:dyDescent="0.2">
      <c r="L334" s="49" t="str">
        <f ca="1">IF(B334="","",OFFSET(table_admin1[[#Headers],[ADM1_PT]],MATCH(B334,admin1,0),1))</f>
        <v/>
      </c>
      <c r="M334" s="49" t="str">
        <f t="shared" ca="1" si="5"/>
        <v/>
      </c>
      <c r="N334" s="49" t="e">
        <f ca="1">IF(#REF!="","",INDEX(admin3_pcode,MATCH(#REF!,OFFSET(admin3_start,MATCH(M334,admin2_linked_pcode,0),0,COUNTIF(admin2_linked_pcode,M334)),0)+MATCH(M334,admin2_linked_pcode,0)-1))</f>
        <v>#REF!</v>
      </c>
    </row>
    <row r="335" spans="12:14" x14ac:dyDescent="0.2">
      <c r="L335" s="49" t="str">
        <f ca="1">IF(B335="","",OFFSET(table_admin1[[#Headers],[ADM1_PT]],MATCH(B335,admin1,0),1))</f>
        <v/>
      </c>
      <c r="M335" s="49" t="str">
        <f t="shared" ca="1" si="5"/>
        <v/>
      </c>
      <c r="N335" s="49" t="e">
        <f ca="1">IF(#REF!="","",INDEX(admin3_pcode,MATCH(#REF!,OFFSET(admin3_start,MATCH(M335,admin2_linked_pcode,0),0,COUNTIF(admin2_linked_pcode,M335)),0)+MATCH(M335,admin2_linked_pcode,0)-1))</f>
        <v>#REF!</v>
      </c>
    </row>
    <row r="336" spans="12:14" x14ac:dyDescent="0.2">
      <c r="L336" s="49" t="str">
        <f ca="1">IF(B336="","",OFFSET(table_admin1[[#Headers],[ADM1_PT]],MATCH(B336,admin1,0),1))</f>
        <v/>
      </c>
      <c r="M336" s="49" t="str">
        <f t="shared" ca="1" si="5"/>
        <v/>
      </c>
      <c r="N336" s="49" t="e">
        <f ca="1">IF(#REF!="","",INDEX(admin3_pcode,MATCH(#REF!,OFFSET(admin3_start,MATCH(M336,admin2_linked_pcode,0),0,COUNTIF(admin2_linked_pcode,M336)),0)+MATCH(M336,admin2_linked_pcode,0)-1))</f>
        <v>#REF!</v>
      </c>
    </row>
    <row r="337" spans="12:14" x14ac:dyDescent="0.2">
      <c r="L337" s="49" t="str">
        <f ca="1">IF(B337="","",OFFSET(table_admin1[[#Headers],[ADM1_PT]],MATCH(B337,admin1,0),1))</f>
        <v/>
      </c>
      <c r="M337" s="49" t="str">
        <f t="shared" ca="1" si="5"/>
        <v/>
      </c>
      <c r="N337" s="49" t="e">
        <f ca="1">IF(#REF!="","",INDEX(admin3_pcode,MATCH(#REF!,OFFSET(admin3_start,MATCH(M337,admin2_linked_pcode,0),0,COUNTIF(admin2_linked_pcode,M337)),0)+MATCH(M337,admin2_linked_pcode,0)-1))</f>
        <v>#REF!</v>
      </c>
    </row>
    <row r="338" spans="12:14" x14ac:dyDescent="0.2">
      <c r="L338" s="49" t="str">
        <f ca="1">IF(B338="","",OFFSET(table_admin1[[#Headers],[ADM1_PT]],MATCH(B338,admin1,0),1))</f>
        <v/>
      </c>
      <c r="M338" s="49" t="str">
        <f t="shared" ca="1" si="5"/>
        <v/>
      </c>
      <c r="N338" s="49" t="e">
        <f ca="1">IF(#REF!="","",INDEX(admin3_pcode,MATCH(#REF!,OFFSET(admin3_start,MATCH(M338,admin2_linked_pcode,0),0,COUNTIF(admin2_linked_pcode,M338)),0)+MATCH(M338,admin2_linked_pcode,0)-1))</f>
        <v>#REF!</v>
      </c>
    </row>
    <row r="339" spans="12:14" x14ac:dyDescent="0.2">
      <c r="L339" s="49" t="str">
        <f ca="1">IF(B339="","",OFFSET(table_admin1[[#Headers],[ADM1_PT]],MATCH(B339,admin1,0),1))</f>
        <v/>
      </c>
      <c r="M339" s="49" t="str">
        <f t="shared" ca="1" si="5"/>
        <v/>
      </c>
      <c r="N339" s="49" t="e">
        <f ca="1">IF(#REF!="","",INDEX(admin3_pcode,MATCH(#REF!,OFFSET(admin3_start,MATCH(M339,admin2_linked_pcode,0),0,COUNTIF(admin2_linked_pcode,M339)),0)+MATCH(M339,admin2_linked_pcode,0)-1))</f>
        <v>#REF!</v>
      </c>
    </row>
    <row r="340" spans="12:14" x14ac:dyDescent="0.2">
      <c r="L340" s="49" t="str">
        <f ca="1">IF(B340="","",OFFSET(table_admin1[[#Headers],[ADM1_PT]],MATCH(B340,admin1,0),1))</f>
        <v/>
      </c>
      <c r="M340" s="49" t="str">
        <f t="shared" ca="1" si="5"/>
        <v/>
      </c>
      <c r="N340" s="49" t="e">
        <f ca="1">IF(#REF!="","",INDEX(admin3_pcode,MATCH(#REF!,OFFSET(admin3_start,MATCH(M340,admin2_linked_pcode,0),0,COUNTIF(admin2_linked_pcode,M340)),0)+MATCH(M340,admin2_linked_pcode,0)-1))</f>
        <v>#REF!</v>
      </c>
    </row>
    <row r="341" spans="12:14" x14ac:dyDescent="0.2">
      <c r="L341" s="49" t="str">
        <f ca="1">IF(B341="","",OFFSET(table_admin1[[#Headers],[ADM1_PT]],MATCH(B341,admin1,0),1))</f>
        <v/>
      </c>
      <c r="M341" s="49" t="str">
        <f t="shared" ca="1" si="5"/>
        <v/>
      </c>
      <c r="N341" s="49" t="e">
        <f ca="1">IF(#REF!="","",INDEX(admin3_pcode,MATCH(#REF!,OFFSET(admin3_start,MATCH(M341,admin2_linked_pcode,0),0,COUNTIF(admin2_linked_pcode,M341)),0)+MATCH(M341,admin2_linked_pcode,0)-1))</f>
        <v>#REF!</v>
      </c>
    </row>
    <row r="342" spans="12:14" x14ac:dyDescent="0.2">
      <c r="L342" s="49" t="str">
        <f ca="1">IF(B342="","",OFFSET(table_admin1[[#Headers],[ADM1_PT]],MATCH(B342,admin1,0),1))</f>
        <v/>
      </c>
      <c r="M342" s="49" t="str">
        <f t="shared" ca="1" si="5"/>
        <v/>
      </c>
      <c r="N342" s="49" t="e">
        <f ca="1">IF(#REF!="","",INDEX(admin3_pcode,MATCH(#REF!,OFFSET(admin3_start,MATCH(M342,admin2_linked_pcode,0),0,COUNTIF(admin2_linked_pcode,M342)),0)+MATCH(M342,admin2_linked_pcode,0)-1))</f>
        <v>#REF!</v>
      </c>
    </row>
    <row r="343" spans="12:14" x14ac:dyDescent="0.2">
      <c r="L343" s="49" t="str">
        <f ca="1">IF(B343="","",OFFSET(table_admin1[[#Headers],[ADM1_PT]],MATCH(B343,admin1,0),1))</f>
        <v/>
      </c>
      <c r="M343" s="49" t="str">
        <f t="shared" ca="1" si="5"/>
        <v/>
      </c>
      <c r="N343" s="49" t="e">
        <f ca="1">IF(#REF!="","",INDEX(admin3_pcode,MATCH(#REF!,OFFSET(admin3_start,MATCH(M343,admin2_linked_pcode,0),0,COUNTIF(admin2_linked_pcode,M343)),0)+MATCH(M343,admin2_linked_pcode,0)-1))</f>
        <v>#REF!</v>
      </c>
    </row>
    <row r="344" spans="12:14" x14ac:dyDescent="0.2">
      <c r="L344" s="49" t="str">
        <f ca="1">IF(B344="","",OFFSET(table_admin1[[#Headers],[ADM1_PT]],MATCH(B344,admin1,0),1))</f>
        <v/>
      </c>
      <c r="M344" s="49" t="str">
        <f t="shared" ca="1" si="5"/>
        <v/>
      </c>
      <c r="N344" s="49" t="e">
        <f ca="1">IF(#REF!="","",INDEX(admin3_pcode,MATCH(#REF!,OFFSET(admin3_start,MATCH(M344,admin2_linked_pcode,0),0,COUNTIF(admin2_linked_pcode,M344)),0)+MATCH(M344,admin2_linked_pcode,0)-1))</f>
        <v>#REF!</v>
      </c>
    </row>
    <row r="345" spans="12:14" x14ac:dyDescent="0.2">
      <c r="L345" s="49" t="str">
        <f ca="1">IF(B345="","",OFFSET(table_admin1[[#Headers],[ADM1_PT]],MATCH(B345,admin1,0),1))</f>
        <v/>
      </c>
      <c r="M345" s="49" t="str">
        <f t="shared" ca="1" si="5"/>
        <v/>
      </c>
      <c r="N345" s="49" t="e">
        <f ca="1">IF(#REF!="","",INDEX(admin3_pcode,MATCH(#REF!,OFFSET(admin3_start,MATCH(M345,admin2_linked_pcode,0),0,COUNTIF(admin2_linked_pcode,M345)),0)+MATCH(M345,admin2_linked_pcode,0)-1))</f>
        <v>#REF!</v>
      </c>
    </row>
    <row r="346" spans="12:14" x14ac:dyDescent="0.2">
      <c r="L346" s="49" t="str">
        <f ca="1">IF(B346="","",OFFSET(table_admin1[[#Headers],[ADM1_PT]],MATCH(B346,admin1,0),1))</f>
        <v/>
      </c>
      <c r="M346" s="49" t="str">
        <f t="shared" ca="1" si="5"/>
        <v/>
      </c>
      <c r="N346" s="49" t="e">
        <f ca="1">IF(#REF!="","",INDEX(admin3_pcode,MATCH(#REF!,OFFSET(admin3_start,MATCH(M346,admin2_linked_pcode,0),0,COUNTIF(admin2_linked_pcode,M346)),0)+MATCH(M346,admin2_linked_pcode,0)-1))</f>
        <v>#REF!</v>
      </c>
    </row>
    <row r="347" spans="12:14" x14ac:dyDescent="0.2">
      <c r="L347" s="49" t="str">
        <f ca="1">IF(B347="","",OFFSET(table_admin1[[#Headers],[ADM1_PT]],MATCH(B347,admin1,0),1))</f>
        <v/>
      </c>
      <c r="M347" s="49" t="str">
        <f t="shared" ca="1" si="5"/>
        <v/>
      </c>
      <c r="N347" s="49" t="e">
        <f ca="1">IF(#REF!="","",INDEX(admin3_pcode,MATCH(#REF!,OFFSET(admin3_start,MATCH(M347,admin2_linked_pcode,0),0,COUNTIF(admin2_linked_pcode,M347)),0)+MATCH(M347,admin2_linked_pcode,0)-1))</f>
        <v>#REF!</v>
      </c>
    </row>
    <row r="348" spans="12:14" x14ac:dyDescent="0.2">
      <c r="L348" s="49" t="str">
        <f ca="1">IF(B348="","",OFFSET(table_admin1[[#Headers],[ADM1_PT]],MATCH(B348,admin1,0),1))</f>
        <v/>
      </c>
      <c r="M348" s="49" t="str">
        <f t="shared" ca="1" si="5"/>
        <v/>
      </c>
      <c r="N348" s="49" t="e">
        <f ca="1">IF(#REF!="","",INDEX(admin3_pcode,MATCH(#REF!,OFFSET(admin3_start,MATCH(M348,admin2_linked_pcode,0),0,COUNTIF(admin2_linked_pcode,M348)),0)+MATCH(M348,admin2_linked_pcode,0)-1))</f>
        <v>#REF!</v>
      </c>
    </row>
    <row r="349" spans="12:14" x14ac:dyDescent="0.2">
      <c r="L349" s="49" t="str">
        <f ca="1">IF(B349="","",OFFSET(table_admin1[[#Headers],[ADM1_PT]],MATCH(B349,admin1,0),1))</f>
        <v/>
      </c>
      <c r="M349" s="49" t="str">
        <f t="shared" ca="1" si="5"/>
        <v/>
      </c>
      <c r="N349" s="49" t="e">
        <f ca="1">IF(#REF!="","",INDEX(admin3_pcode,MATCH(#REF!,OFFSET(admin3_start,MATCH(M349,admin2_linked_pcode,0),0,COUNTIF(admin2_linked_pcode,M349)),0)+MATCH(M349,admin2_linked_pcode,0)-1))</f>
        <v>#REF!</v>
      </c>
    </row>
    <row r="350" spans="12:14" x14ac:dyDescent="0.2">
      <c r="L350" s="49" t="str">
        <f ca="1">IF(B350="","",OFFSET(table_admin1[[#Headers],[ADM1_PT]],MATCH(B350,admin1,0),1))</f>
        <v/>
      </c>
      <c r="M350" s="49" t="str">
        <f t="shared" ca="1" si="5"/>
        <v/>
      </c>
      <c r="N350" s="49" t="e">
        <f ca="1">IF(#REF!="","",INDEX(admin3_pcode,MATCH(#REF!,OFFSET(admin3_start,MATCH(M350,admin2_linked_pcode,0),0,COUNTIF(admin2_linked_pcode,M350)),0)+MATCH(M350,admin2_linked_pcode,0)-1))</f>
        <v>#REF!</v>
      </c>
    </row>
    <row r="351" spans="12:14" x14ac:dyDescent="0.2">
      <c r="L351" s="49" t="str">
        <f ca="1">IF(B351="","",OFFSET(table_admin1[[#Headers],[ADM1_PT]],MATCH(B351,admin1,0),1))</f>
        <v/>
      </c>
      <c r="M351" s="49" t="str">
        <f t="shared" ca="1" si="5"/>
        <v/>
      </c>
      <c r="N351" s="49" t="e">
        <f ca="1">IF(#REF!="","",INDEX(admin3_pcode,MATCH(#REF!,OFFSET(admin3_start,MATCH(M351,admin2_linked_pcode,0),0,COUNTIF(admin2_linked_pcode,M351)),0)+MATCH(M351,admin2_linked_pcode,0)-1))</f>
        <v>#REF!</v>
      </c>
    </row>
    <row r="352" spans="12:14" x14ac:dyDescent="0.2">
      <c r="L352" s="49" t="str">
        <f ca="1">IF(B352="","",OFFSET(table_admin1[[#Headers],[ADM1_PT]],MATCH(B352,admin1,0),1))</f>
        <v/>
      </c>
      <c r="M352" s="49" t="str">
        <f t="shared" ca="1" si="5"/>
        <v/>
      </c>
      <c r="N352" s="49" t="e">
        <f ca="1">IF(#REF!="","",INDEX(admin3_pcode,MATCH(#REF!,OFFSET(admin3_start,MATCH(M352,admin2_linked_pcode,0),0,COUNTIF(admin2_linked_pcode,M352)),0)+MATCH(M352,admin2_linked_pcode,0)-1))</f>
        <v>#REF!</v>
      </c>
    </row>
    <row r="353" spans="12:14" x14ac:dyDescent="0.2">
      <c r="L353" s="49" t="str">
        <f ca="1">IF(B353="","",OFFSET(table_admin1[[#Headers],[ADM1_PT]],MATCH(B353,admin1,0),1))</f>
        <v/>
      </c>
      <c r="M353" s="49" t="str">
        <f t="shared" ca="1" si="5"/>
        <v/>
      </c>
      <c r="N353" s="49" t="e">
        <f ca="1">IF(#REF!="","",INDEX(admin3_pcode,MATCH(#REF!,OFFSET(admin3_start,MATCH(M353,admin2_linked_pcode,0),0,COUNTIF(admin2_linked_pcode,M353)),0)+MATCH(M353,admin2_linked_pcode,0)-1))</f>
        <v>#REF!</v>
      </c>
    </row>
    <row r="354" spans="12:14" x14ac:dyDescent="0.2">
      <c r="L354" s="49" t="str">
        <f ca="1">IF(B354="","",OFFSET(table_admin1[[#Headers],[ADM1_PT]],MATCH(B354,admin1,0),1))</f>
        <v/>
      </c>
      <c r="M354" s="49" t="str">
        <f t="shared" ca="1" si="5"/>
        <v/>
      </c>
      <c r="N354" s="49" t="e">
        <f ca="1">IF(#REF!="","",INDEX(admin3_pcode,MATCH(#REF!,OFFSET(admin3_start,MATCH(M354,admin2_linked_pcode,0),0,COUNTIF(admin2_linked_pcode,M354)),0)+MATCH(M354,admin2_linked_pcode,0)-1))</f>
        <v>#REF!</v>
      </c>
    </row>
    <row r="355" spans="12:14" x14ac:dyDescent="0.2">
      <c r="L355" s="49" t="str">
        <f ca="1">IF(B355="","",OFFSET(table_admin1[[#Headers],[ADM1_PT]],MATCH(B355,admin1,0),1))</f>
        <v/>
      </c>
      <c r="M355" s="49" t="str">
        <f t="shared" ca="1" si="5"/>
        <v/>
      </c>
      <c r="N355" s="49" t="e">
        <f ca="1">IF(#REF!="","",INDEX(admin3_pcode,MATCH(#REF!,OFFSET(admin3_start,MATCH(M355,admin2_linked_pcode,0),0,COUNTIF(admin2_linked_pcode,M355)),0)+MATCH(M355,admin2_linked_pcode,0)-1))</f>
        <v>#REF!</v>
      </c>
    </row>
    <row r="356" spans="12:14" x14ac:dyDescent="0.2">
      <c r="L356" s="49" t="str">
        <f ca="1">IF(B356="","",OFFSET(table_admin1[[#Headers],[ADM1_PT]],MATCH(B356,admin1,0),1))</f>
        <v/>
      </c>
      <c r="M356" s="49" t="str">
        <f t="shared" ca="1" si="5"/>
        <v/>
      </c>
      <c r="N356" s="49" t="e">
        <f ca="1">IF(#REF!="","",INDEX(admin3_pcode,MATCH(#REF!,OFFSET(admin3_start,MATCH(M356,admin2_linked_pcode,0),0,COUNTIF(admin2_linked_pcode,M356)),0)+MATCH(M356,admin2_linked_pcode,0)-1))</f>
        <v>#REF!</v>
      </c>
    </row>
    <row r="357" spans="12:14" x14ac:dyDescent="0.2">
      <c r="L357" s="49" t="str">
        <f ca="1">IF(B357="","",OFFSET(table_admin1[[#Headers],[ADM1_PT]],MATCH(B357,admin1,0),1))</f>
        <v/>
      </c>
      <c r="M357" s="49" t="str">
        <f t="shared" ca="1" si="5"/>
        <v/>
      </c>
      <c r="N357" s="49" t="e">
        <f ca="1">IF(#REF!="","",INDEX(admin3_pcode,MATCH(#REF!,OFFSET(admin3_start,MATCH(M357,admin2_linked_pcode,0),0,COUNTIF(admin2_linked_pcode,M357)),0)+MATCH(M357,admin2_linked_pcode,0)-1))</f>
        <v>#REF!</v>
      </c>
    </row>
    <row r="358" spans="12:14" x14ac:dyDescent="0.2">
      <c r="L358" s="49" t="str">
        <f ca="1">IF(B358="","",OFFSET(table_admin1[[#Headers],[ADM1_PT]],MATCH(B358,admin1,0),1))</f>
        <v/>
      </c>
      <c r="M358" s="49" t="str">
        <f t="shared" ca="1" si="5"/>
        <v/>
      </c>
      <c r="N358" s="49" t="e">
        <f ca="1">IF(#REF!="","",INDEX(admin3_pcode,MATCH(#REF!,OFFSET(admin3_start,MATCH(M358,admin2_linked_pcode,0),0,COUNTIF(admin2_linked_pcode,M358)),0)+MATCH(M358,admin2_linked_pcode,0)-1))</f>
        <v>#REF!</v>
      </c>
    </row>
    <row r="359" spans="12:14" x14ac:dyDescent="0.2">
      <c r="L359" s="49" t="str">
        <f ca="1">IF(B359="","",OFFSET(table_admin1[[#Headers],[ADM1_PT]],MATCH(B359,admin1,0),1))</f>
        <v/>
      </c>
      <c r="M359" s="49" t="str">
        <f t="shared" ca="1" si="5"/>
        <v/>
      </c>
      <c r="N359" s="49" t="e">
        <f ca="1">IF(#REF!="","",INDEX(admin3_pcode,MATCH(#REF!,OFFSET(admin3_start,MATCH(M359,admin2_linked_pcode,0),0,COUNTIF(admin2_linked_pcode,M359)),0)+MATCH(M359,admin2_linked_pcode,0)-1))</f>
        <v>#REF!</v>
      </c>
    </row>
    <row r="360" spans="12:14" x14ac:dyDescent="0.2">
      <c r="L360" s="49" t="str">
        <f ca="1">IF(B360="","",OFFSET(table_admin1[[#Headers],[ADM1_PT]],MATCH(B360,admin1,0),1))</f>
        <v/>
      </c>
      <c r="M360" s="49" t="str">
        <f t="shared" ca="1" si="5"/>
        <v/>
      </c>
      <c r="N360" s="49" t="e">
        <f ca="1">IF(#REF!="","",INDEX(admin3_pcode,MATCH(#REF!,OFFSET(admin3_start,MATCH(M360,admin2_linked_pcode,0),0,COUNTIF(admin2_linked_pcode,M360)),0)+MATCH(M360,admin2_linked_pcode,0)-1))</f>
        <v>#REF!</v>
      </c>
    </row>
    <row r="361" spans="12:14" x14ac:dyDescent="0.2">
      <c r="L361" s="49" t="str">
        <f ca="1">IF(B361="","",OFFSET(table_admin1[[#Headers],[ADM1_PT]],MATCH(B361,admin1,0),1))</f>
        <v/>
      </c>
      <c r="M361" s="49" t="str">
        <f t="shared" ca="1" si="5"/>
        <v/>
      </c>
      <c r="N361" s="49" t="e">
        <f ca="1">IF(#REF!="","",INDEX(admin3_pcode,MATCH(#REF!,OFFSET(admin3_start,MATCH(M361,admin2_linked_pcode,0),0,COUNTIF(admin2_linked_pcode,M361)),0)+MATCH(M361,admin2_linked_pcode,0)-1))</f>
        <v>#REF!</v>
      </c>
    </row>
    <row r="362" spans="12:14" x14ac:dyDescent="0.2">
      <c r="L362" s="49" t="str">
        <f ca="1">IF(B362="","",OFFSET(table_admin1[[#Headers],[ADM1_PT]],MATCH(B362,admin1,0),1))</f>
        <v/>
      </c>
      <c r="M362" s="49" t="str">
        <f t="shared" ca="1" si="5"/>
        <v/>
      </c>
      <c r="N362" s="49" t="e">
        <f ca="1">IF(#REF!="","",INDEX(admin3_pcode,MATCH(#REF!,OFFSET(admin3_start,MATCH(M362,admin2_linked_pcode,0),0,COUNTIF(admin2_linked_pcode,M362)),0)+MATCH(M362,admin2_linked_pcode,0)-1))</f>
        <v>#REF!</v>
      </c>
    </row>
    <row r="363" spans="12:14" x14ac:dyDescent="0.2">
      <c r="L363" s="49" t="str">
        <f ca="1">IF(B363="","",OFFSET(table_admin1[[#Headers],[ADM1_PT]],MATCH(B363,admin1,0),1))</f>
        <v/>
      </c>
      <c r="M363" s="49" t="str">
        <f t="shared" ca="1" si="5"/>
        <v/>
      </c>
      <c r="N363" s="49" t="e">
        <f ca="1">IF(#REF!="","",INDEX(admin3_pcode,MATCH(#REF!,OFFSET(admin3_start,MATCH(M363,admin2_linked_pcode,0),0,COUNTIF(admin2_linked_pcode,M363)),0)+MATCH(M363,admin2_linked_pcode,0)-1))</f>
        <v>#REF!</v>
      </c>
    </row>
    <row r="364" spans="12:14" x14ac:dyDescent="0.2">
      <c r="L364" s="49" t="str">
        <f ca="1">IF(B364="","",OFFSET(table_admin1[[#Headers],[ADM1_PT]],MATCH(B364,admin1,0),1))</f>
        <v/>
      </c>
      <c r="M364" s="49" t="str">
        <f t="shared" ca="1" si="5"/>
        <v/>
      </c>
      <c r="N364" s="49" t="e">
        <f ca="1">IF(#REF!="","",INDEX(admin3_pcode,MATCH(#REF!,OFFSET(admin3_start,MATCH(M364,admin2_linked_pcode,0),0,COUNTIF(admin2_linked_pcode,M364)),0)+MATCH(M364,admin2_linked_pcode,0)-1))</f>
        <v>#REF!</v>
      </c>
    </row>
    <row r="365" spans="12:14" x14ac:dyDescent="0.2">
      <c r="L365" s="49" t="str">
        <f ca="1">IF(B365="","",OFFSET(table_admin1[[#Headers],[ADM1_PT]],MATCH(B365,admin1,0),1))</f>
        <v/>
      </c>
      <c r="M365" s="49" t="str">
        <f t="shared" ref="M365:M428" ca="1" si="6">IF(C365="","",INDEX(admin2_pcode,MATCH(C365,OFFSET(admin2_start,MATCH(L365,admin1_linked_pcode,0),0,COUNTIF(admin1_linked_pcode,L365)),0)+MATCH(L365,admin1_linked_pcode,0)-1))</f>
        <v/>
      </c>
      <c r="N365" s="49" t="e">
        <f ca="1">IF(#REF!="","",INDEX(admin3_pcode,MATCH(#REF!,OFFSET(admin3_start,MATCH(M365,admin2_linked_pcode,0),0,COUNTIF(admin2_linked_pcode,M365)),0)+MATCH(M365,admin2_linked_pcode,0)-1))</f>
        <v>#REF!</v>
      </c>
    </row>
    <row r="366" spans="12:14" x14ac:dyDescent="0.2">
      <c r="L366" s="49" t="str">
        <f ca="1">IF(B366="","",OFFSET(table_admin1[[#Headers],[ADM1_PT]],MATCH(B366,admin1,0),1))</f>
        <v/>
      </c>
      <c r="M366" s="49" t="str">
        <f t="shared" ca="1" si="6"/>
        <v/>
      </c>
      <c r="N366" s="49" t="e">
        <f ca="1">IF(#REF!="","",INDEX(admin3_pcode,MATCH(#REF!,OFFSET(admin3_start,MATCH(M366,admin2_linked_pcode,0),0,COUNTIF(admin2_linked_pcode,M366)),0)+MATCH(M366,admin2_linked_pcode,0)-1))</f>
        <v>#REF!</v>
      </c>
    </row>
    <row r="367" spans="12:14" x14ac:dyDescent="0.2">
      <c r="L367" s="49" t="str">
        <f ca="1">IF(B367="","",OFFSET(table_admin1[[#Headers],[ADM1_PT]],MATCH(B367,admin1,0),1))</f>
        <v/>
      </c>
      <c r="M367" s="49" t="str">
        <f t="shared" ca="1" si="6"/>
        <v/>
      </c>
      <c r="N367" s="49" t="e">
        <f ca="1">IF(#REF!="","",INDEX(admin3_pcode,MATCH(#REF!,OFFSET(admin3_start,MATCH(M367,admin2_linked_pcode,0),0,COUNTIF(admin2_linked_pcode,M367)),0)+MATCH(M367,admin2_linked_pcode,0)-1))</f>
        <v>#REF!</v>
      </c>
    </row>
    <row r="368" spans="12:14" x14ac:dyDescent="0.2">
      <c r="L368" s="49" t="str">
        <f ca="1">IF(B368="","",OFFSET(table_admin1[[#Headers],[ADM1_PT]],MATCH(B368,admin1,0),1))</f>
        <v/>
      </c>
      <c r="M368" s="49" t="str">
        <f t="shared" ca="1" si="6"/>
        <v/>
      </c>
      <c r="N368" s="49" t="e">
        <f ca="1">IF(#REF!="","",INDEX(admin3_pcode,MATCH(#REF!,OFFSET(admin3_start,MATCH(M368,admin2_linked_pcode,0),0,COUNTIF(admin2_linked_pcode,M368)),0)+MATCH(M368,admin2_linked_pcode,0)-1))</f>
        <v>#REF!</v>
      </c>
    </row>
    <row r="369" spans="12:14" x14ac:dyDescent="0.2">
      <c r="L369" s="49" t="str">
        <f ca="1">IF(B369="","",OFFSET(table_admin1[[#Headers],[ADM1_PT]],MATCH(B369,admin1,0),1))</f>
        <v/>
      </c>
      <c r="M369" s="49" t="str">
        <f t="shared" ca="1" si="6"/>
        <v/>
      </c>
      <c r="N369" s="49" t="e">
        <f ca="1">IF(#REF!="","",INDEX(admin3_pcode,MATCH(#REF!,OFFSET(admin3_start,MATCH(M369,admin2_linked_pcode,0),0,COUNTIF(admin2_linked_pcode,M369)),0)+MATCH(M369,admin2_linked_pcode,0)-1))</f>
        <v>#REF!</v>
      </c>
    </row>
    <row r="370" spans="12:14" x14ac:dyDescent="0.2">
      <c r="L370" s="49" t="str">
        <f ca="1">IF(B370="","",OFFSET(table_admin1[[#Headers],[ADM1_PT]],MATCH(B370,admin1,0),1))</f>
        <v/>
      </c>
      <c r="M370" s="49" t="str">
        <f t="shared" ca="1" si="6"/>
        <v/>
      </c>
      <c r="N370" s="49" t="e">
        <f ca="1">IF(#REF!="","",INDEX(admin3_pcode,MATCH(#REF!,OFFSET(admin3_start,MATCH(M370,admin2_linked_pcode,0),0,COUNTIF(admin2_linked_pcode,M370)),0)+MATCH(M370,admin2_linked_pcode,0)-1))</f>
        <v>#REF!</v>
      </c>
    </row>
    <row r="371" spans="12:14" x14ac:dyDescent="0.2">
      <c r="L371" s="49" t="str">
        <f ca="1">IF(B371="","",OFFSET(table_admin1[[#Headers],[ADM1_PT]],MATCH(B371,admin1,0),1))</f>
        <v/>
      </c>
      <c r="M371" s="49" t="str">
        <f t="shared" ca="1" si="6"/>
        <v/>
      </c>
      <c r="N371" s="49" t="e">
        <f ca="1">IF(#REF!="","",INDEX(admin3_pcode,MATCH(#REF!,OFFSET(admin3_start,MATCH(M371,admin2_linked_pcode,0),0,COUNTIF(admin2_linked_pcode,M371)),0)+MATCH(M371,admin2_linked_pcode,0)-1))</f>
        <v>#REF!</v>
      </c>
    </row>
    <row r="372" spans="12:14" x14ac:dyDescent="0.2">
      <c r="L372" s="49" t="str">
        <f ca="1">IF(B372="","",OFFSET(table_admin1[[#Headers],[ADM1_PT]],MATCH(B372,admin1,0),1))</f>
        <v/>
      </c>
      <c r="M372" s="49" t="str">
        <f t="shared" ca="1" si="6"/>
        <v/>
      </c>
      <c r="N372" s="49" t="e">
        <f ca="1">IF(#REF!="","",INDEX(admin3_pcode,MATCH(#REF!,OFFSET(admin3_start,MATCH(M372,admin2_linked_pcode,0),0,COUNTIF(admin2_linked_pcode,M372)),0)+MATCH(M372,admin2_linked_pcode,0)-1))</f>
        <v>#REF!</v>
      </c>
    </row>
    <row r="373" spans="12:14" x14ac:dyDescent="0.2">
      <c r="L373" s="49" t="str">
        <f ca="1">IF(B373="","",OFFSET(table_admin1[[#Headers],[ADM1_PT]],MATCH(B373,admin1,0),1))</f>
        <v/>
      </c>
      <c r="M373" s="49" t="str">
        <f t="shared" ca="1" si="6"/>
        <v/>
      </c>
      <c r="N373" s="49" t="e">
        <f ca="1">IF(#REF!="","",INDEX(admin3_pcode,MATCH(#REF!,OFFSET(admin3_start,MATCH(M373,admin2_linked_pcode,0),0,COUNTIF(admin2_linked_pcode,M373)),0)+MATCH(M373,admin2_linked_pcode,0)-1))</f>
        <v>#REF!</v>
      </c>
    </row>
    <row r="374" spans="12:14" x14ac:dyDescent="0.2">
      <c r="L374" s="49" t="str">
        <f ca="1">IF(B374="","",OFFSET(table_admin1[[#Headers],[ADM1_PT]],MATCH(B374,admin1,0),1))</f>
        <v/>
      </c>
      <c r="M374" s="49" t="str">
        <f t="shared" ca="1" si="6"/>
        <v/>
      </c>
      <c r="N374" s="49" t="e">
        <f ca="1">IF(#REF!="","",INDEX(admin3_pcode,MATCH(#REF!,OFFSET(admin3_start,MATCH(M374,admin2_linked_pcode,0),0,COUNTIF(admin2_linked_pcode,M374)),0)+MATCH(M374,admin2_linked_pcode,0)-1))</f>
        <v>#REF!</v>
      </c>
    </row>
    <row r="375" spans="12:14" x14ac:dyDescent="0.2">
      <c r="L375" s="49" t="str">
        <f ca="1">IF(B375="","",OFFSET(table_admin1[[#Headers],[ADM1_PT]],MATCH(B375,admin1,0),1))</f>
        <v/>
      </c>
      <c r="M375" s="49" t="str">
        <f t="shared" ca="1" si="6"/>
        <v/>
      </c>
      <c r="N375" s="49" t="e">
        <f ca="1">IF(#REF!="","",INDEX(admin3_pcode,MATCH(#REF!,OFFSET(admin3_start,MATCH(M375,admin2_linked_pcode,0),0,COUNTIF(admin2_linked_pcode,M375)),0)+MATCH(M375,admin2_linked_pcode,0)-1))</f>
        <v>#REF!</v>
      </c>
    </row>
    <row r="376" spans="12:14" x14ac:dyDescent="0.2">
      <c r="L376" s="49" t="str">
        <f ca="1">IF(B376="","",OFFSET(table_admin1[[#Headers],[ADM1_PT]],MATCH(B376,admin1,0),1))</f>
        <v/>
      </c>
      <c r="M376" s="49" t="str">
        <f t="shared" ca="1" si="6"/>
        <v/>
      </c>
      <c r="N376" s="49" t="e">
        <f ca="1">IF(#REF!="","",INDEX(admin3_pcode,MATCH(#REF!,OFFSET(admin3_start,MATCH(M376,admin2_linked_pcode,0),0,COUNTIF(admin2_linked_pcode,M376)),0)+MATCH(M376,admin2_linked_pcode,0)-1))</f>
        <v>#REF!</v>
      </c>
    </row>
    <row r="377" spans="12:14" x14ac:dyDescent="0.2">
      <c r="L377" s="49" t="str">
        <f ca="1">IF(B377="","",OFFSET(table_admin1[[#Headers],[ADM1_PT]],MATCH(B377,admin1,0),1))</f>
        <v/>
      </c>
      <c r="M377" s="49" t="str">
        <f t="shared" ca="1" si="6"/>
        <v/>
      </c>
      <c r="N377" s="49" t="e">
        <f ca="1">IF(#REF!="","",INDEX(admin3_pcode,MATCH(#REF!,OFFSET(admin3_start,MATCH(M377,admin2_linked_pcode,0),0,COUNTIF(admin2_linked_pcode,M377)),0)+MATCH(M377,admin2_linked_pcode,0)-1))</f>
        <v>#REF!</v>
      </c>
    </row>
    <row r="378" spans="12:14" x14ac:dyDescent="0.2">
      <c r="L378" s="49" t="str">
        <f ca="1">IF(B378="","",OFFSET(table_admin1[[#Headers],[ADM1_PT]],MATCH(B378,admin1,0),1))</f>
        <v/>
      </c>
      <c r="M378" s="49" t="str">
        <f t="shared" ca="1" si="6"/>
        <v/>
      </c>
      <c r="N378" s="49" t="e">
        <f ca="1">IF(#REF!="","",INDEX(admin3_pcode,MATCH(#REF!,OFFSET(admin3_start,MATCH(M378,admin2_linked_pcode,0),0,COUNTIF(admin2_linked_pcode,M378)),0)+MATCH(M378,admin2_linked_pcode,0)-1))</f>
        <v>#REF!</v>
      </c>
    </row>
    <row r="379" spans="12:14" x14ac:dyDescent="0.2">
      <c r="L379" s="49" t="str">
        <f ca="1">IF(B379="","",OFFSET(table_admin1[[#Headers],[ADM1_PT]],MATCH(B379,admin1,0),1))</f>
        <v/>
      </c>
      <c r="M379" s="49" t="str">
        <f t="shared" ca="1" si="6"/>
        <v/>
      </c>
      <c r="N379" s="49" t="e">
        <f ca="1">IF(#REF!="","",INDEX(admin3_pcode,MATCH(#REF!,OFFSET(admin3_start,MATCH(M379,admin2_linked_pcode,0),0,COUNTIF(admin2_linked_pcode,M379)),0)+MATCH(M379,admin2_linked_pcode,0)-1))</f>
        <v>#REF!</v>
      </c>
    </row>
    <row r="380" spans="12:14" x14ac:dyDescent="0.2">
      <c r="L380" s="49" t="str">
        <f ca="1">IF(B380="","",OFFSET(table_admin1[[#Headers],[ADM1_PT]],MATCH(B380,admin1,0),1))</f>
        <v/>
      </c>
      <c r="M380" s="49" t="str">
        <f t="shared" ca="1" si="6"/>
        <v/>
      </c>
      <c r="N380" s="49" t="e">
        <f ca="1">IF(#REF!="","",INDEX(admin3_pcode,MATCH(#REF!,OFFSET(admin3_start,MATCH(M380,admin2_linked_pcode,0),0,COUNTIF(admin2_linked_pcode,M380)),0)+MATCH(M380,admin2_linked_pcode,0)-1))</f>
        <v>#REF!</v>
      </c>
    </row>
    <row r="381" spans="12:14" x14ac:dyDescent="0.2">
      <c r="L381" s="49" t="str">
        <f ca="1">IF(B381="","",OFFSET(table_admin1[[#Headers],[ADM1_PT]],MATCH(B381,admin1,0),1))</f>
        <v/>
      </c>
      <c r="M381" s="49" t="str">
        <f t="shared" ca="1" si="6"/>
        <v/>
      </c>
      <c r="N381" s="49" t="e">
        <f ca="1">IF(#REF!="","",INDEX(admin3_pcode,MATCH(#REF!,OFFSET(admin3_start,MATCH(M381,admin2_linked_pcode,0),0,COUNTIF(admin2_linked_pcode,M381)),0)+MATCH(M381,admin2_linked_pcode,0)-1))</f>
        <v>#REF!</v>
      </c>
    </row>
    <row r="382" spans="12:14" x14ac:dyDescent="0.2">
      <c r="L382" s="49" t="str">
        <f ca="1">IF(B382="","",OFFSET(table_admin1[[#Headers],[ADM1_PT]],MATCH(B382,admin1,0),1))</f>
        <v/>
      </c>
      <c r="M382" s="49" t="str">
        <f t="shared" ca="1" si="6"/>
        <v/>
      </c>
      <c r="N382" s="49" t="e">
        <f ca="1">IF(#REF!="","",INDEX(admin3_pcode,MATCH(#REF!,OFFSET(admin3_start,MATCH(M382,admin2_linked_pcode,0),0,COUNTIF(admin2_linked_pcode,M382)),0)+MATCH(M382,admin2_linked_pcode,0)-1))</f>
        <v>#REF!</v>
      </c>
    </row>
    <row r="383" spans="12:14" x14ac:dyDescent="0.2">
      <c r="L383" s="49" t="str">
        <f ca="1">IF(B383="","",OFFSET(table_admin1[[#Headers],[ADM1_PT]],MATCH(B383,admin1,0),1))</f>
        <v/>
      </c>
      <c r="M383" s="49" t="str">
        <f t="shared" ca="1" si="6"/>
        <v/>
      </c>
      <c r="N383" s="49" t="e">
        <f ca="1">IF(#REF!="","",INDEX(admin3_pcode,MATCH(#REF!,OFFSET(admin3_start,MATCH(M383,admin2_linked_pcode,0),0,COUNTIF(admin2_linked_pcode,M383)),0)+MATCH(M383,admin2_linked_pcode,0)-1))</f>
        <v>#REF!</v>
      </c>
    </row>
    <row r="384" spans="12:14" x14ac:dyDescent="0.2">
      <c r="L384" s="49" t="str">
        <f ca="1">IF(B384="","",OFFSET(table_admin1[[#Headers],[ADM1_PT]],MATCH(B384,admin1,0),1))</f>
        <v/>
      </c>
      <c r="M384" s="49" t="str">
        <f t="shared" ca="1" si="6"/>
        <v/>
      </c>
      <c r="N384" s="49" t="e">
        <f ca="1">IF(#REF!="","",INDEX(admin3_pcode,MATCH(#REF!,OFFSET(admin3_start,MATCH(M384,admin2_linked_pcode,0),0,COUNTIF(admin2_linked_pcode,M384)),0)+MATCH(M384,admin2_linked_pcode,0)-1))</f>
        <v>#REF!</v>
      </c>
    </row>
    <row r="385" spans="12:14" x14ac:dyDescent="0.2">
      <c r="L385" s="49" t="str">
        <f ca="1">IF(B385="","",OFFSET(table_admin1[[#Headers],[ADM1_PT]],MATCH(B385,admin1,0),1))</f>
        <v/>
      </c>
      <c r="M385" s="49" t="str">
        <f t="shared" ca="1" si="6"/>
        <v/>
      </c>
      <c r="N385" s="49" t="e">
        <f ca="1">IF(#REF!="","",INDEX(admin3_pcode,MATCH(#REF!,OFFSET(admin3_start,MATCH(M385,admin2_linked_pcode,0),0,COUNTIF(admin2_linked_pcode,M385)),0)+MATCH(M385,admin2_linked_pcode,0)-1))</f>
        <v>#REF!</v>
      </c>
    </row>
    <row r="386" spans="12:14" x14ac:dyDescent="0.2">
      <c r="L386" s="49" t="str">
        <f ca="1">IF(B386="","",OFFSET(table_admin1[[#Headers],[ADM1_PT]],MATCH(B386,admin1,0),1))</f>
        <v/>
      </c>
      <c r="M386" s="49" t="str">
        <f t="shared" ca="1" si="6"/>
        <v/>
      </c>
      <c r="N386" s="49" t="e">
        <f ca="1">IF(#REF!="","",INDEX(admin3_pcode,MATCH(#REF!,OFFSET(admin3_start,MATCH(M386,admin2_linked_pcode,0),0,COUNTIF(admin2_linked_pcode,M386)),0)+MATCH(M386,admin2_linked_pcode,0)-1))</f>
        <v>#REF!</v>
      </c>
    </row>
    <row r="387" spans="12:14" x14ac:dyDescent="0.2">
      <c r="L387" s="49" t="str">
        <f ca="1">IF(B387="","",OFFSET(table_admin1[[#Headers],[ADM1_PT]],MATCH(B387,admin1,0),1))</f>
        <v/>
      </c>
      <c r="M387" s="49" t="str">
        <f t="shared" ca="1" si="6"/>
        <v/>
      </c>
      <c r="N387" s="49" t="e">
        <f ca="1">IF(#REF!="","",INDEX(admin3_pcode,MATCH(#REF!,OFFSET(admin3_start,MATCH(M387,admin2_linked_pcode,0),0,COUNTIF(admin2_linked_pcode,M387)),0)+MATCH(M387,admin2_linked_pcode,0)-1))</f>
        <v>#REF!</v>
      </c>
    </row>
    <row r="388" spans="12:14" x14ac:dyDescent="0.2">
      <c r="L388" s="49" t="str">
        <f ca="1">IF(B388="","",OFFSET(table_admin1[[#Headers],[ADM1_PT]],MATCH(B388,admin1,0),1))</f>
        <v/>
      </c>
      <c r="M388" s="49" t="str">
        <f t="shared" ca="1" si="6"/>
        <v/>
      </c>
      <c r="N388" s="49" t="e">
        <f ca="1">IF(#REF!="","",INDEX(admin3_pcode,MATCH(#REF!,OFFSET(admin3_start,MATCH(M388,admin2_linked_pcode,0),0,COUNTIF(admin2_linked_pcode,M388)),0)+MATCH(M388,admin2_linked_pcode,0)-1))</f>
        <v>#REF!</v>
      </c>
    </row>
    <row r="389" spans="12:14" x14ac:dyDescent="0.2">
      <c r="L389" s="49" t="str">
        <f ca="1">IF(B389="","",OFFSET(table_admin1[[#Headers],[ADM1_PT]],MATCH(B389,admin1,0),1))</f>
        <v/>
      </c>
      <c r="M389" s="49" t="str">
        <f t="shared" ca="1" si="6"/>
        <v/>
      </c>
      <c r="N389" s="49" t="e">
        <f ca="1">IF(#REF!="","",INDEX(admin3_pcode,MATCH(#REF!,OFFSET(admin3_start,MATCH(M389,admin2_linked_pcode,0),0,COUNTIF(admin2_linked_pcode,M389)),0)+MATCH(M389,admin2_linked_pcode,0)-1))</f>
        <v>#REF!</v>
      </c>
    </row>
    <row r="390" spans="12:14" x14ac:dyDescent="0.2">
      <c r="L390" s="49" t="str">
        <f ca="1">IF(B390="","",OFFSET(table_admin1[[#Headers],[ADM1_PT]],MATCH(B390,admin1,0),1))</f>
        <v/>
      </c>
      <c r="M390" s="49" t="str">
        <f t="shared" ca="1" si="6"/>
        <v/>
      </c>
      <c r="N390" s="49" t="e">
        <f ca="1">IF(#REF!="","",INDEX(admin3_pcode,MATCH(#REF!,OFFSET(admin3_start,MATCH(M390,admin2_linked_pcode,0),0,COUNTIF(admin2_linked_pcode,M390)),0)+MATCH(M390,admin2_linked_pcode,0)-1))</f>
        <v>#REF!</v>
      </c>
    </row>
    <row r="391" spans="12:14" x14ac:dyDescent="0.2">
      <c r="L391" s="49" t="str">
        <f ca="1">IF(B391="","",OFFSET(table_admin1[[#Headers],[ADM1_PT]],MATCH(B391,admin1,0),1))</f>
        <v/>
      </c>
      <c r="M391" s="49" t="str">
        <f t="shared" ca="1" si="6"/>
        <v/>
      </c>
      <c r="N391" s="49" t="e">
        <f ca="1">IF(#REF!="","",INDEX(admin3_pcode,MATCH(#REF!,OFFSET(admin3_start,MATCH(M391,admin2_linked_pcode,0),0,COUNTIF(admin2_linked_pcode,M391)),0)+MATCH(M391,admin2_linked_pcode,0)-1))</f>
        <v>#REF!</v>
      </c>
    </row>
    <row r="392" spans="12:14" x14ac:dyDescent="0.2">
      <c r="L392" s="49" t="str">
        <f ca="1">IF(B392="","",OFFSET(table_admin1[[#Headers],[ADM1_PT]],MATCH(B392,admin1,0),1))</f>
        <v/>
      </c>
      <c r="M392" s="49" t="str">
        <f t="shared" ca="1" si="6"/>
        <v/>
      </c>
      <c r="N392" s="49" t="e">
        <f ca="1">IF(#REF!="","",INDEX(admin3_pcode,MATCH(#REF!,OFFSET(admin3_start,MATCH(M392,admin2_linked_pcode,0),0,COUNTIF(admin2_linked_pcode,M392)),0)+MATCH(M392,admin2_linked_pcode,0)-1))</f>
        <v>#REF!</v>
      </c>
    </row>
    <row r="393" spans="12:14" x14ac:dyDescent="0.2">
      <c r="L393" s="49" t="str">
        <f ca="1">IF(B393="","",OFFSET(table_admin1[[#Headers],[ADM1_PT]],MATCH(B393,admin1,0),1))</f>
        <v/>
      </c>
      <c r="M393" s="49" t="str">
        <f t="shared" ca="1" si="6"/>
        <v/>
      </c>
      <c r="N393" s="49" t="e">
        <f ca="1">IF(#REF!="","",INDEX(admin3_pcode,MATCH(#REF!,OFFSET(admin3_start,MATCH(M393,admin2_linked_pcode,0),0,COUNTIF(admin2_linked_pcode,M393)),0)+MATCH(M393,admin2_linked_pcode,0)-1))</f>
        <v>#REF!</v>
      </c>
    </row>
    <row r="394" spans="12:14" x14ac:dyDescent="0.2">
      <c r="L394" s="49" t="str">
        <f ca="1">IF(B394="","",OFFSET(table_admin1[[#Headers],[ADM1_PT]],MATCH(B394,admin1,0),1))</f>
        <v/>
      </c>
      <c r="M394" s="49" t="str">
        <f t="shared" ca="1" si="6"/>
        <v/>
      </c>
      <c r="N394" s="49" t="e">
        <f ca="1">IF(#REF!="","",INDEX(admin3_pcode,MATCH(#REF!,OFFSET(admin3_start,MATCH(M394,admin2_linked_pcode,0),0,COUNTIF(admin2_linked_pcode,M394)),0)+MATCH(M394,admin2_linked_pcode,0)-1))</f>
        <v>#REF!</v>
      </c>
    </row>
    <row r="395" spans="12:14" x14ac:dyDescent="0.2">
      <c r="L395" s="49" t="str">
        <f ca="1">IF(B395="","",OFFSET(table_admin1[[#Headers],[ADM1_PT]],MATCH(B395,admin1,0),1))</f>
        <v/>
      </c>
      <c r="M395" s="49" t="str">
        <f t="shared" ca="1" si="6"/>
        <v/>
      </c>
      <c r="N395" s="49" t="e">
        <f ca="1">IF(#REF!="","",INDEX(admin3_pcode,MATCH(#REF!,OFFSET(admin3_start,MATCH(M395,admin2_linked_pcode,0),0,COUNTIF(admin2_linked_pcode,M395)),0)+MATCH(M395,admin2_linked_pcode,0)-1))</f>
        <v>#REF!</v>
      </c>
    </row>
    <row r="396" spans="12:14" x14ac:dyDescent="0.2">
      <c r="L396" s="49" t="str">
        <f ca="1">IF(B396="","",OFFSET(table_admin1[[#Headers],[ADM1_PT]],MATCH(B396,admin1,0),1))</f>
        <v/>
      </c>
      <c r="M396" s="49" t="str">
        <f t="shared" ca="1" si="6"/>
        <v/>
      </c>
      <c r="N396" s="49" t="e">
        <f ca="1">IF(#REF!="","",INDEX(admin3_pcode,MATCH(#REF!,OFFSET(admin3_start,MATCH(M396,admin2_linked_pcode,0),0,COUNTIF(admin2_linked_pcode,M396)),0)+MATCH(M396,admin2_linked_pcode,0)-1))</f>
        <v>#REF!</v>
      </c>
    </row>
    <row r="397" spans="12:14" x14ac:dyDescent="0.2">
      <c r="L397" s="49" t="str">
        <f ca="1">IF(B397="","",OFFSET(table_admin1[[#Headers],[ADM1_PT]],MATCH(B397,admin1,0),1))</f>
        <v/>
      </c>
      <c r="M397" s="49" t="str">
        <f t="shared" ca="1" si="6"/>
        <v/>
      </c>
      <c r="N397" s="49" t="e">
        <f ca="1">IF(#REF!="","",INDEX(admin3_pcode,MATCH(#REF!,OFFSET(admin3_start,MATCH(M397,admin2_linked_pcode,0),0,COUNTIF(admin2_linked_pcode,M397)),0)+MATCH(M397,admin2_linked_pcode,0)-1))</f>
        <v>#REF!</v>
      </c>
    </row>
    <row r="398" spans="12:14" x14ac:dyDescent="0.2">
      <c r="L398" s="49" t="str">
        <f ca="1">IF(B398="","",OFFSET(table_admin1[[#Headers],[ADM1_PT]],MATCH(B398,admin1,0),1))</f>
        <v/>
      </c>
      <c r="M398" s="49" t="str">
        <f t="shared" ca="1" si="6"/>
        <v/>
      </c>
      <c r="N398" s="49" t="e">
        <f ca="1">IF(#REF!="","",INDEX(admin3_pcode,MATCH(#REF!,OFFSET(admin3_start,MATCH(M398,admin2_linked_pcode,0),0,COUNTIF(admin2_linked_pcode,M398)),0)+MATCH(M398,admin2_linked_pcode,0)-1))</f>
        <v>#REF!</v>
      </c>
    </row>
    <row r="399" spans="12:14" x14ac:dyDescent="0.2">
      <c r="L399" s="49" t="str">
        <f ca="1">IF(B399="","",OFFSET(table_admin1[[#Headers],[ADM1_PT]],MATCH(B399,admin1,0),1))</f>
        <v/>
      </c>
      <c r="M399" s="49" t="str">
        <f t="shared" ca="1" si="6"/>
        <v/>
      </c>
      <c r="N399" s="49" t="e">
        <f ca="1">IF(#REF!="","",INDEX(admin3_pcode,MATCH(#REF!,OFFSET(admin3_start,MATCH(M399,admin2_linked_pcode,0),0,COUNTIF(admin2_linked_pcode,M399)),0)+MATCH(M399,admin2_linked_pcode,0)-1))</f>
        <v>#REF!</v>
      </c>
    </row>
    <row r="400" spans="12:14" x14ac:dyDescent="0.2">
      <c r="L400" s="49" t="str">
        <f ca="1">IF(B400="","",OFFSET(table_admin1[[#Headers],[ADM1_PT]],MATCH(B400,admin1,0),1))</f>
        <v/>
      </c>
      <c r="M400" s="49" t="str">
        <f t="shared" ca="1" si="6"/>
        <v/>
      </c>
      <c r="N400" s="49" t="e">
        <f ca="1">IF(#REF!="","",INDEX(admin3_pcode,MATCH(#REF!,OFFSET(admin3_start,MATCH(M400,admin2_linked_pcode,0),0,COUNTIF(admin2_linked_pcode,M400)),0)+MATCH(M400,admin2_linked_pcode,0)-1))</f>
        <v>#REF!</v>
      </c>
    </row>
    <row r="401" spans="12:14" x14ac:dyDescent="0.2">
      <c r="L401" s="49" t="str">
        <f ca="1">IF(B401="","",OFFSET(table_admin1[[#Headers],[ADM1_PT]],MATCH(B401,admin1,0),1))</f>
        <v/>
      </c>
      <c r="M401" s="49" t="str">
        <f t="shared" ca="1" si="6"/>
        <v/>
      </c>
      <c r="N401" s="49" t="e">
        <f ca="1">IF(#REF!="","",INDEX(admin3_pcode,MATCH(#REF!,OFFSET(admin3_start,MATCH(M401,admin2_linked_pcode,0),0,COUNTIF(admin2_linked_pcode,M401)),0)+MATCH(M401,admin2_linked_pcode,0)-1))</f>
        <v>#REF!</v>
      </c>
    </row>
    <row r="402" spans="12:14" x14ac:dyDescent="0.2">
      <c r="L402" s="49" t="str">
        <f ca="1">IF(B402="","",OFFSET(table_admin1[[#Headers],[ADM1_PT]],MATCH(B402,admin1,0),1))</f>
        <v/>
      </c>
      <c r="M402" s="49" t="str">
        <f t="shared" ca="1" si="6"/>
        <v/>
      </c>
      <c r="N402" s="49" t="e">
        <f ca="1">IF(#REF!="","",INDEX(admin3_pcode,MATCH(#REF!,OFFSET(admin3_start,MATCH(M402,admin2_linked_pcode,0),0,COUNTIF(admin2_linked_pcode,M402)),0)+MATCH(M402,admin2_linked_pcode,0)-1))</f>
        <v>#REF!</v>
      </c>
    </row>
    <row r="403" spans="12:14" x14ac:dyDescent="0.2">
      <c r="L403" s="49" t="str">
        <f ca="1">IF(B403="","",OFFSET(table_admin1[[#Headers],[ADM1_PT]],MATCH(B403,admin1,0),1))</f>
        <v/>
      </c>
      <c r="M403" s="49" t="str">
        <f t="shared" ca="1" si="6"/>
        <v/>
      </c>
      <c r="N403" s="49" t="e">
        <f ca="1">IF(#REF!="","",INDEX(admin3_pcode,MATCH(#REF!,OFFSET(admin3_start,MATCH(M403,admin2_linked_pcode,0),0,COUNTIF(admin2_linked_pcode,M403)),0)+MATCH(M403,admin2_linked_pcode,0)-1))</f>
        <v>#REF!</v>
      </c>
    </row>
    <row r="404" spans="12:14" x14ac:dyDescent="0.2">
      <c r="L404" s="49" t="str">
        <f ca="1">IF(B404="","",OFFSET(table_admin1[[#Headers],[ADM1_PT]],MATCH(B404,admin1,0),1))</f>
        <v/>
      </c>
      <c r="M404" s="49" t="str">
        <f t="shared" ca="1" si="6"/>
        <v/>
      </c>
      <c r="N404" s="49" t="e">
        <f ca="1">IF(#REF!="","",INDEX(admin3_pcode,MATCH(#REF!,OFFSET(admin3_start,MATCH(M404,admin2_linked_pcode,0),0,COUNTIF(admin2_linked_pcode,M404)),0)+MATCH(M404,admin2_linked_pcode,0)-1))</f>
        <v>#REF!</v>
      </c>
    </row>
    <row r="405" spans="12:14" x14ac:dyDescent="0.2">
      <c r="L405" s="49" t="str">
        <f ca="1">IF(B405="","",OFFSET(table_admin1[[#Headers],[ADM1_PT]],MATCH(B405,admin1,0),1))</f>
        <v/>
      </c>
      <c r="M405" s="49" t="str">
        <f t="shared" ca="1" si="6"/>
        <v/>
      </c>
      <c r="N405" s="49" t="e">
        <f ca="1">IF(#REF!="","",INDEX(admin3_pcode,MATCH(#REF!,OFFSET(admin3_start,MATCH(M405,admin2_linked_pcode,0),0,COUNTIF(admin2_linked_pcode,M405)),0)+MATCH(M405,admin2_linked_pcode,0)-1))</f>
        <v>#REF!</v>
      </c>
    </row>
    <row r="406" spans="12:14" x14ac:dyDescent="0.2">
      <c r="L406" s="49" t="str">
        <f ca="1">IF(B406="","",OFFSET(table_admin1[[#Headers],[ADM1_PT]],MATCH(B406,admin1,0),1))</f>
        <v/>
      </c>
      <c r="M406" s="49" t="str">
        <f t="shared" ca="1" si="6"/>
        <v/>
      </c>
      <c r="N406" s="49" t="e">
        <f ca="1">IF(#REF!="","",INDEX(admin3_pcode,MATCH(#REF!,OFFSET(admin3_start,MATCH(M406,admin2_linked_pcode,0),0,COUNTIF(admin2_linked_pcode,M406)),0)+MATCH(M406,admin2_linked_pcode,0)-1))</f>
        <v>#REF!</v>
      </c>
    </row>
    <row r="407" spans="12:14" x14ac:dyDescent="0.2">
      <c r="L407" s="49" t="str">
        <f ca="1">IF(B407="","",OFFSET(table_admin1[[#Headers],[ADM1_PT]],MATCH(B407,admin1,0),1))</f>
        <v/>
      </c>
      <c r="M407" s="49" t="str">
        <f t="shared" ca="1" si="6"/>
        <v/>
      </c>
      <c r="N407" s="49" t="e">
        <f ca="1">IF(#REF!="","",INDEX(admin3_pcode,MATCH(#REF!,OFFSET(admin3_start,MATCH(M407,admin2_linked_pcode,0),0,COUNTIF(admin2_linked_pcode,M407)),0)+MATCH(M407,admin2_linked_pcode,0)-1))</f>
        <v>#REF!</v>
      </c>
    </row>
    <row r="408" spans="12:14" x14ac:dyDescent="0.2">
      <c r="L408" s="49" t="str">
        <f ca="1">IF(B408="","",OFFSET(table_admin1[[#Headers],[ADM1_PT]],MATCH(B408,admin1,0),1))</f>
        <v/>
      </c>
      <c r="M408" s="49" t="str">
        <f t="shared" ca="1" si="6"/>
        <v/>
      </c>
      <c r="N408" s="49" t="e">
        <f ca="1">IF(#REF!="","",INDEX(admin3_pcode,MATCH(#REF!,OFFSET(admin3_start,MATCH(M408,admin2_linked_pcode,0),0,COUNTIF(admin2_linked_pcode,M408)),0)+MATCH(M408,admin2_linked_pcode,0)-1))</f>
        <v>#REF!</v>
      </c>
    </row>
    <row r="409" spans="12:14" x14ac:dyDescent="0.2">
      <c r="L409" s="49" t="str">
        <f ca="1">IF(B409="","",OFFSET(table_admin1[[#Headers],[ADM1_PT]],MATCH(B409,admin1,0),1))</f>
        <v/>
      </c>
      <c r="M409" s="49" t="str">
        <f t="shared" ca="1" si="6"/>
        <v/>
      </c>
      <c r="N409" s="49" t="e">
        <f ca="1">IF(#REF!="","",INDEX(admin3_pcode,MATCH(#REF!,OFFSET(admin3_start,MATCH(M409,admin2_linked_pcode,0),0,COUNTIF(admin2_linked_pcode,M409)),0)+MATCH(M409,admin2_linked_pcode,0)-1))</f>
        <v>#REF!</v>
      </c>
    </row>
    <row r="410" spans="12:14" x14ac:dyDescent="0.2">
      <c r="L410" s="49" t="str">
        <f ca="1">IF(B410="","",OFFSET(table_admin1[[#Headers],[ADM1_PT]],MATCH(B410,admin1,0),1))</f>
        <v/>
      </c>
      <c r="M410" s="49" t="str">
        <f t="shared" ca="1" si="6"/>
        <v/>
      </c>
      <c r="N410" s="49" t="e">
        <f ca="1">IF(#REF!="","",INDEX(admin3_pcode,MATCH(#REF!,OFFSET(admin3_start,MATCH(M410,admin2_linked_pcode,0),0,COUNTIF(admin2_linked_pcode,M410)),0)+MATCH(M410,admin2_linked_pcode,0)-1))</f>
        <v>#REF!</v>
      </c>
    </row>
    <row r="411" spans="12:14" x14ac:dyDescent="0.2">
      <c r="L411" s="49" t="str">
        <f ca="1">IF(B411="","",OFFSET(table_admin1[[#Headers],[ADM1_PT]],MATCH(B411,admin1,0),1))</f>
        <v/>
      </c>
      <c r="M411" s="49" t="str">
        <f t="shared" ca="1" si="6"/>
        <v/>
      </c>
      <c r="N411" s="49" t="e">
        <f ca="1">IF(#REF!="","",INDEX(admin3_pcode,MATCH(#REF!,OFFSET(admin3_start,MATCH(M411,admin2_linked_pcode,0),0,COUNTIF(admin2_linked_pcode,M411)),0)+MATCH(M411,admin2_linked_pcode,0)-1))</f>
        <v>#REF!</v>
      </c>
    </row>
    <row r="412" spans="12:14" x14ac:dyDescent="0.2">
      <c r="L412" s="49" t="str">
        <f ca="1">IF(B412="","",OFFSET(table_admin1[[#Headers],[ADM1_PT]],MATCH(B412,admin1,0),1))</f>
        <v/>
      </c>
      <c r="M412" s="49" t="str">
        <f t="shared" ca="1" si="6"/>
        <v/>
      </c>
      <c r="N412" s="49" t="e">
        <f ca="1">IF(#REF!="","",INDEX(admin3_pcode,MATCH(#REF!,OFFSET(admin3_start,MATCH(M412,admin2_linked_pcode,0),0,COUNTIF(admin2_linked_pcode,M412)),0)+MATCH(M412,admin2_linked_pcode,0)-1))</f>
        <v>#REF!</v>
      </c>
    </row>
    <row r="413" spans="12:14" x14ac:dyDescent="0.2">
      <c r="L413" s="49" t="str">
        <f ca="1">IF(B413="","",OFFSET(table_admin1[[#Headers],[ADM1_PT]],MATCH(B413,admin1,0),1))</f>
        <v/>
      </c>
      <c r="M413" s="49" t="str">
        <f t="shared" ca="1" si="6"/>
        <v/>
      </c>
      <c r="N413" s="49" t="e">
        <f ca="1">IF(#REF!="","",INDEX(admin3_pcode,MATCH(#REF!,OFFSET(admin3_start,MATCH(M413,admin2_linked_pcode,0),0,COUNTIF(admin2_linked_pcode,M413)),0)+MATCH(M413,admin2_linked_pcode,0)-1))</f>
        <v>#REF!</v>
      </c>
    </row>
    <row r="414" spans="12:14" x14ac:dyDescent="0.2">
      <c r="L414" s="49" t="str">
        <f ca="1">IF(B414="","",OFFSET(table_admin1[[#Headers],[ADM1_PT]],MATCH(B414,admin1,0),1))</f>
        <v/>
      </c>
      <c r="M414" s="49" t="str">
        <f t="shared" ca="1" si="6"/>
        <v/>
      </c>
      <c r="N414" s="49" t="e">
        <f ca="1">IF(#REF!="","",INDEX(admin3_pcode,MATCH(#REF!,OFFSET(admin3_start,MATCH(M414,admin2_linked_pcode,0),0,COUNTIF(admin2_linked_pcode,M414)),0)+MATCH(M414,admin2_linked_pcode,0)-1))</f>
        <v>#REF!</v>
      </c>
    </row>
    <row r="415" spans="12:14" x14ac:dyDescent="0.2">
      <c r="L415" s="49" t="str">
        <f ca="1">IF(B415="","",OFFSET(table_admin1[[#Headers],[ADM1_PT]],MATCH(B415,admin1,0),1))</f>
        <v/>
      </c>
      <c r="M415" s="49" t="str">
        <f t="shared" ca="1" si="6"/>
        <v/>
      </c>
      <c r="N415" s="49" t="e">
        <f ca="1">IF(#REF!="","",INDEX(admin3_pcode,MATCH(#REF!,OFFSET(admin3_start,MATCH(M415,admin2_linked_pcode,0),0,COUNTIF(admin2_linked_pcode,M415)),0)+MATCH(M415,admin2_linked_pcode,0)-1))</f>
        <v>#REF!</v>
      </c>
    </row>
    <row r="416" spans="12:14" x14ac:dyDescent="0.2">
      <c r="L416" s="49" t="str">
        <f ca="1">IF(B416="","",OFFSET(table_admin1[[#Headers],[ADM1_PT]],MATCH(B416,admin1,0),1))</f>
        <v/>
      </c>
      <c r="M416" s="49" t="str">
        <f t="shared" ca="1" si="6"/>
        <v/>
      </c>
      <c r="N416" s="49" t="e">
        <f ca="1">IF(#REF!="","",INDEX(admin3_pcode,MATCH(#REF!,OFFSET(admin3_start,MATCH(M416,admin2_linked_pcode,0),0,COUNTIF(admin2_linked_pcode,M416)),0)+MATCH(M416,admin2_linked_pcode,0)-1))</f>
        <v>#REF!</v>
      </c>
    </row>
    <row r="417" spans="12:14" x14ac:dyDescent="0.2">
      <c r="L417" s="49" t="str">
        <f ca="1">IF(B417="","",OFFSET(table_admin1[[#Headers],[ADM1_PT]],MATCH(B417,admin1,0),1))</f>
        <v/>
      </c>
      <c r="M417" s="49" t="str">
        <f t="shared" ca="1" si="6"/>
        <v/>
      </c>
      <c r="N417" s="49" t="e">
        <f ca="1">IF(#REF!="","",INDEX(admin3_pcode,MATCH(#REF!,OFFSET(admin3_start,MATCH(M417,admin2_linked_pcode,0),0,COUNTIF(admin2_linked_pcode,M417)),0)+MATCH(M417,admin2_linked_pcode,0)-1))</f>
        <v>#REF!</v>
      </c>
    </row>
    <row r="418" spans="12:14" x14ac:dyDescent="0.2">
      <c r="L418" s="49" t="str">
        <f ca="1">IF(B418="","",OFFSET(table_admin1[[#Headers],[ADM1_PT]],MATCH(B418,admin1,0),1))</f>
        <v/>
      </c>
      <c r="M418" s="49" t="str">
        <f t="shared" ca="1" si="6"/>
        <v/>
      </c>
      <c r="N418" s="49" t="e">
        <f ca="1">IF(#REF!="","",INDEX(admin3_pcode,MATCH(#REF!,OFFSET(admin3_start,MATCH(M418,admin2_linked_pcode,0),0,COUNTIF(admin2_linked_pcode,M418)),0)+MATCH(M418,admin2_linked_pcode,0)-1))</f>
        <v>#REF!</v>
      </c>
    </row>
    <row r="419" spans="12:14" x14ac:dyDescent="0.2">
      <c r="L419" s="49" t="str">
        <f ca="1">IF(B419="","",OFFSET(table_admin1[[#Headers],[ADM1_PT]],MATCH(B419,admin1,0),1))</f>
        <v/>
      </c>
      <c r="M419" s="49" t="str">
        <f t="shared" ca="1" si="6"/>
        <v/>
      </c>
      <c r="N419" s="49" t="e">
        <f ca="1">IF(#REF!="","",INDEX(admin3_pcode,MATCH(#REF!,OFFSET(admin3_start,MATCH(M419,admin2_linked_pcode,0),0,COUNTIF(admin2_linked_pcode,M419)),0)+MATCH(M419,admin2_linked_pcode,0)-1))</f>
        <v>#REF!</v>
      </c>
    </row>
    <row r="420" spans="12:14" x14ac:dyDescent="0.2">
      <c r="L420" s="49" t="str">
        <f ca="1">IF(B420="","",OFFSET(table_admin1[[#Headers],[ADM1_PT]],MATCH(B420,admin1,0),1))</f>
        <v/>
      </c>
      <c r="M420" s="49" t="str">
        <f t="shared" ca="1" si="6"/>
        <v/>
      </c>
      <c r="N420" s="49" t="e">
        <f ca="1">IF(#REF!="","",INDEX(admin3_pcode,MATCH(#REF!,OFFSET(admin3_start,MATCH(M420,admin2_linked_pcode,0),0,COUNTIF(admin2_linked_pcode,M420)),0)+MATCH(M420,admin2_linked_pcode,0)-1))</f>
        <v>#REF!</v>
      </c>
    </row>
    <row r="421" spans="12:14" x14ac:dyDescent="0.2">
      <c r="L421" s="49" t="str">
        <f ca="1">IF(B421="","",OFFSET(table_admin1[[#Headers],[ADM1_PT]],MATCH(B421,admin1,0),1))</f>
        <v/>
      </c>
      <c r="M421" s="49" t="str">
        <f t="shared" ca="1" si="6"/>
        <v/>
      </c>
      <c r="N421" s="49" t="e">
        <f ca="1">IF(#REF!="","",INDEX(admin3_pcode,MATCH(#REF!,OFFSET(admin3_start,MATCH(M421,admin2_linked_pcode,0),0,COUNTIF(admin2_linked_pcode,M421)),0)+MATCH(M421,admin2_linked_pcode,0)-1))</f>
        <v>#REF!</v>
      </c>
    </row>
    <row r="422" spans="12:14" x14ac:dyDescent="0.2">
      <c r="L422" s="49" t="str">
        <f ca="1">IF(B422="","",OFFSET(table_admin1[[#Headers],[ADM1_PT]],MATCH(B422,admin1,0),1))</f>
        <v/>
      </c>
      <c r="M422" s="49" t="str">
        <f t="shared" ca="1" si="6"/>
        <v/>
      </c>
      <c r="N422" s="49" t="e">
        <f ca="1">IF(#REF!="","",INDEX(admin3_pcode,MATCH(#REF!,OFFSET(admin3_start,MATCH(M422,admin2_linked_pcode,0),0,COUNTIF(admin2_linked_pcode,M422)),0)+MATCH(M422,admin2_linked_pcode,0)-1))</f>
        <v>#REF!</v>
      </c>
    </row>
    <row r="423" spans="12:14" x14ac:dyDescent="0.2">
      <c r="L423" s="49" t="str">
        <f ca="1">IF(B423="","",OFFSET(table_admin1[[#Headers],[ADM1_PT]],MATCH(B423,admin1,0),1))</f>
        <v/>
      </c>
      <c r="M423" s="49" t="str">
        <f t="shared" ca="1" si="6"/>
        <v/>
      </c>
      <c r="N423" s="49" t="e">
        <f ca="1">IF(#REF!="","",INDEX(admin3_pcode,MATCH(#REF!,OFFSET(admin3_start,MATCH(M423,admin2_linked_pcode,0),0,COUNTIF(admin2_linked_pcode,M423)),0)+MATCH(M423,admin2_linked_pcode,0)-1))</f>
        <v>#REF!</v>
      </c>
    </row>
    <row r="424" spans="12:14" x14ac:dyDescent="0.2">
      <c r="L424" s="49" t="str">
        <f ca="1">IF(B424="","",OFFSET(table_admin1[[#Headers],[ADM1_PT]],MATCH(B424,admin1,0),1))</f>
        <v/>
      </c>
      <c r="M424" s="49" t="str">
        <f t="shared" ca="1" si="6"/>
        <v/>
      </c>
      <c r="N424" s="49" t="e">
        <f ca="1">IF(#REF!="","",INDEX(admin3_pcode,MATCH(#REF!,OFFSET(admin3_start,MATCH(M424,admin2_linked_pcode,0),0,COUNTIF(admin2_linked_pcode,M424)),0)+MATCH(M424,admin2_linked_pcode,0)-1))</f>
        <v>#REF!</v>
      </c>
    </row>
    <row r="425" spans="12:14" x14ac:dyDescent="0.2">
      <c r="L425" s="49" t="str">
        <f ca="1">IF(B425="","",OFFSET(table_admin1[[#Headers],[ADM1_PT]],MATCH(B425,admin1,0),1))</f>
        <v/>
      </c>
      <c r="M425" s="49" t="str">
        <f t="shared" ca="1" si="6"/>
        <v/>
      </c>
      <c r="N425" s="49" t="e">
        <f ca="1">IF(#REF!="","",INDEX(admin3_pcode,MATCH(#REF!,OFFSET(admin3_start,MATCH(M425,admin2_linked_pcode,0),0,COUNTIF(admin2_linked_pcode,M425)),0)+MATCH(M425,admin2_linked_pcode,0)-1))</f>
        <v>#REF!</v>
      </c>
    </row>
    <row r="426" spans="12:14" x14ac:dyDescent="0.2">
      <c r="L426" s="49" t="str">
        <f ca="1">IF(B426="","",OFFSET(table_admin1[[#Headers],[ADM1_PT]],MATCH(B426,admin1,0),1))</f>
        <v/>
      </c>
      <c r="M426" s="49" t="str">
        <f t="shared" ca="1" si="6"/>
        <v/>
      </c>
      <c r="N426" s="49" t="e">
        <f ca="1">IF(#REF!="","",INDEX(admin3_pcode,MATCH(#REF!,OFFSET(admin3_start,MATCH(M426,admin2_linked_pcode,0),0,COUNTIF(admin2_linked_pcode,M426)),0)+MATCH(M426,admin2_linked_pcode,0)-1))</f>
        <v>#REF!</v>
      </c>
    </row>
    <row r="427" spans="12:14" x14ac:dyDescent="0.2">
      <c r="L427" s="49" t="str">
        <f ca="1">IF(B427="","",OFFSET(table_admin1[[#Headers],[ADM1_PT]],MATCH(B427,admin1,0),1))</f>
        <v/>
      </c>
      <c r="M427" s="49" t="str">
        <f t="shared" ca="1" si="6"/>
        <v/>
      </c>
      <c r="N427" s="49" t="e">
        <f ca="1">IF(#REF!="","",INDEX(admin3_pcode,MATCH(#REF!,OFFSET(admin3_start,MATCH(M427,admin2_linked_pcode,0),0,COUNTIF(admin2_linked_pcode,M427)),0)+MATCH(M427,admin2_linked_pcode,0)-1))</f>
        <v>#REF!</v>
      </c>
    </row>
    <row r="428" spans="12:14" x14ac:dyDescent="0.2">
      <c r="L428" s="49" t="str">
        <f ca="1">IF(B428="","",OFFSET(table_admin1[[#Headers],[ADM1_PT]],MATCH(B428,admin1,0),1))</f>
        <v/>
      </c>
      <c r="M428" s="49" t="str">
        <f t="shared" ca="1" si="6"/>
        <v/>
      </c>
      <c r="N428" s="49" t="e">
        <f ca="1">IF(#REF!="","",INDEX(admin3_pcode,MATCH(#REF!,OFFSET(admin3_start,MATCH(M428,admin2_linked_pcode,0),0,COUNTIF(admin2_linked_pcode,M428)),0)+MATCH(M428,admin2_linked_pcode,0)-1))</f>
        <v>#REF!</v>
      </c>
    </row>
    <row r="429" spans="12:14" x14ac:dyDescent="0.2">
      <c r="L429" s="49" t="str">
        <f ca="1">IF(B429="","",OFFSET(table_admin1[[#Headers],[ADM1_PT]],MATCH(B429,admin1,0),1))</f>
        <v/>
      </c>
      <c r="M429" s="49" t="str">
        <f t="shared" ref="M429:M492" ca="1" si="7">IF(C429="","",INDEX(admin2_pcode,MATCH(C429,OFFSET(admin2_start,MATCH(L429,admin1_linked_pcode,0),0,COUNTIF(admin1_linked_pcode,L429)),0)+MATCH(L429,admin1_linked_pcode,0)-1))</f>
        <v/>
      </c>
      <c r="N429" s="49" t="e">
        <f ca="1">IF(#REF!="","",INDEX(admin3_pcode,MATCH(#REF!,OFFSET(admin3_start,MATCH(M429,admin2_linked_pcode,0),0,COUNTIF(admin2_linked_pcode,M429)),0)+MATCH(M429,admin2_linked_pcode,0)-1))</f>
        <v>#REF!</v>
      </c>
    </row>
    <row r="430" spans="12:14" x14ac:dyDescent="0.2">
      <c r="L430" s="49" t="str">
        <f ca="1">IF(B430="","",OFFSET(table_admin1[[#Headers],[ADM1_PT]],MATCH(B430,admin1,0),1))</f>
        <v/>
      </c>
      <c r="M430" s="49" t="str">
        <f t="shared" ca="1" si="7"/>
        <v/>
      </c>
      <c r="N430" s="49" t="e">
        <f ca="1">IF(#REF!="","",INDEX(admin3_pcode,MATCH(#REF!,OFFSET(admin3_start,MATCH(M430,admin2_linked_pcode,0),0,COUNTIF(admin2_linked_pcode,M430)),0)+MATCH(M430,admin2_linked_pcode,0)-1))</f>
        <v>#REF!</v>
      </c>
    </row>
    <row r="431" spans="12:14" x14ac:dyDescent="0.2">
      <c r="L431" s="49" t="str">
        <f ca="1">IF(B431="","",OFFSET(table_admin1[[#Headers],[ADM1_PT]],MATCH(B431,admin1,0),1))</f>
        <v/>
      </c>
      <c r="M431" s="49" t="str">
        <f t="shared" ca="1" si="7"/>
        <v/>
      </c>
      <c r="N431" s="49" t="e">
        <f ca="1">IF(#REF!="","",INDEX(admin3_pcode,MATCH(#REF!,OFFSET(admin3_start,MATCH(M431,admin2_linked_pcode,0),0,COUNTIF(admin2_linked_pcode,M431)),0)+MATCH(M431,admin2_linked_pcode,0)-1))</f>
        <v>#REF!</v>
      </c>
    </row>
    <row r="432" spans="12:14" x14ac:dyDescent="0.2">
      <c r="L432" s="49" t="str">
        <f ca="1">IF(B432="","",OFFSET(table_admin1[[#Headers],[ADM1_PT]],MATCH(B432,admin1,0),1))</f>
        <v/>
      </c>
      <c r="M432" s="49" t="str">
        <f t="shared" ca="1" si="7"/>
        <v/>
      </c>
      <c r="N432" s="49" t="e">
        <f ca="1">IF(#REF!="","",INDEX(admin3_pcode,MATCH(#REF!,OFFSET(admin3_start,MATCH(M432,admin2_linked_pcode,0),0,COUNTIF(admin2_linked_pcode,M432)),0)+MATCH(M432,admin2_linked_pcode,0)-1))</f>
        <v>#REF!</v>
      </c>
    </row>
    <row r="433" spans="12:14" x14ac:dyDescent="0.2">
      <c r="L433" s="49" t="str">
        <f ca="1">IF(B433="","",OFFSET(table_admin1[[#Headers],[ADM1_PT]],MATCH(B433,admin1,0),1))</f>
        <v/>
      </c>
      <c r="M433" s="49" t="str">
        <f t="shared" ca="1" si="7"/>
        <v/>
      </c>
      <c r="N433" s="49" t="e">
        <f ca="1">IF(#REF!="","",INDEX(admin3_pcode,MATCH(#REF!,OFFSET(admin3_start,MATCH(M433,admin2_linked_pcode,0),0,COUNTIF(admin2_linked_pcode,M433)),0)+MATCH(M433,admin2_linked_pcode,0)-1))</f>
        <v>#REF!</v>
      </c>
    </row>
    <row r="434" spans="12:14" x14ac:dyDescent="0.2">
      <c r="L434" s="49" t="str">
        <f ca="1">IF(B434="","",OFFSET(table_admin1[[#Headers],[ADM1_PT]],MATCH(B434,admin1,0),1))</f>
        <v/>
      </c>
      <c r="M434" s="49" t="str">
        <f t="shared" ca="1" si="7"/>
        <v/>
      </c>
      <c r="N434" s="49" t="e">
        <f ca="1">IF(#REF!="","",INDEX(admin3_pcode,MATCH(#REF!,OFFSET(admin3_start,MATCH(M434,admin2_linked_pcode,0),0,COUNTIF(admin2_linked_pcode,M434)),0)+MATCH(M434,admin2_linked_pcode,0)-1))</f>
        <v>#REF!</v>
      </c>
    </row>
    <row r="435" spans="12:14" x14ac:dyDescent="0.2">
      <c r="L435" s="49" t="str">
        <f ca="1">IF(B435="","",OFFSET(table_admin1[[#Headers],[ADM1_PT]],MATCH(B435,admin1,0),1))</f>
        <v/>
      </c>
      <c r="M435" s="49" t="str">
        <f t="shared" ca="1" si="7"/>
        <v/>
      </c>
      <c r="N435" s="49" t="e">
        <f ca="1">IF(#REF!="","",INDEX(admin3_pcode,MATCH(#REF!,OFFSET(admin3_start,MATCH(M435,admin2_linked_pcode,0),0,COUNTIF(admin2_linked_pcode,M435)),0)+MATCH(M435,admin2_linked_pcode,0)-1))</f>
        <v>#REF!</v>
      </c>
    </row>
    <row r="436" spans="12:14" x14ac:dyDescent="0.2">
      <c r="L436" s="49" t="str">
        <f ca="1">IF(B436="","",OFFSET(table_admin1[[#Headers],[ADM1_PT]],MATCH(B436,admin1,0),1))</f>
        <v/>
      </c>
      <c r="M436" s="49" t="str">
        <f t="shared" ca="1" si="7"/>
        <v/>
      </c>
      <c r="N436" s="49" t="e">
        <f ca="1">IF(#REF!="","",INDEX(admin3_pcode,MATCH(#REF!,OFFSET(admin3_start,MATCH(M436,admin2_linked_pcode,0),0,COUNTIF(admin2_linked_pcode,M436)),0)+MATCH(M436,admin2_linked_pcode,0)-1))</f>
        <v>#REF!</v>
      </c>
    </row>
    <row r="437" spans="12:14" x14ac:dyDescent="0.2">
      <c r="L437" s="49" t="str">
        <f ca="1">IF(B437="","",OFFSET(table_admin1[[#Headers],[ADM1_PT]],MATCH(B437,admin1,0),1))</f>
        <v/>
      </c>
      <c r="M437" s="49" t="str">
        <f t="shared" ca="1" si="7"/>
        <v/>
      </c>
      <c r="N437" s="49" t="e">
        <f ca="1">IF(#REF!="","",INDEX(admin3_pcode,MATCH(#REF!,OFFSET(admin3_start,MATCH(M437,admin2_linked_pcode,0),0,COUNTIF(admin2_linked_pcode,M437)),0)+MATCH(M437,admin2_linked_pcode,0)-1))</f>
        <v>#REF!</v>
      </c>
    </row>
    <row r="438" spans="12:14" x14ac:dyDescent="0.2">
      <c r="L438" s="49" t="str">
        <f ca="1">IF(B438="","",OFFSET(table_admin1[[#Headers],[ADM1_PT]],MATCH(B438,admin1,0),1))</f>
        <v/>
      </c>
      <c r="M438" s="49" t="str">
        <f t="shared" ca="1" si="7"/>
        <v/>
      </c>
      <c r="N438" s="49" t="e">
        <f ca="1">IF(#REF!="","",INDEX(admin3_pcode,MATCH(#REF!,OFFSET(admin3_start,MATCH(M438,admin2_linked_pcode,0),0,COUNTIF(admin2_linked_pcode,M438)),0)+MATCH(M438,admin2_linked_pcode,0)-1))</f>
        <v>#REF!</v>
      </c>
    </row>
    <row r="439" spans="12:14" x14ac:dyDescent="0.2">
      <c r="L439" s="49" t="str">
        <f ca="1">IF(B439="","",OFFSET(table_admin1[[#Headers],[ADM1_PT]],MATCH(B439,admin1,0),1))</f>
        <v/>
      </c>
      <c r="M439" s="49" t="str">
        <f t="shared" ca="1" si="7"/>
        <v/>
      </c>
      <c r="N439" s="49" t="e">
        <f ca="1">IF(#REF!="","",INDEX(admin3_pcode,MATCH(#REF!,OFFSET(admin3_start,MATCH(M439,admin2_linked_pcode,0),0,COUNTIF(admin2_linked_pcode,M439)),0)+MATCH(M439,admin2_linked_pcode,0)-1))</f>
        <v>#REF!</v>
      </c>
    </row>
    <row r="440" spans="12:14" x14ac:dyDescent="0.2">
      <c r="L440" s="49" t="str">
        <f ca="1">IF(B440="","",OFFSET(table_admin1[[#Headers],[ADM1_PT]],MATCH(B440,admin1,0),1))</f>
        <v/>
      </c>
      <c r="M440" s="49" t="str">
        <f t="shared" ca="1" si="7"/>
        <v/>
      </c>
      <c r="N440" s="49" t="e">
        <f ca="1">IF(#REF!="","",INDEX(admin3_pcode,MATCH(#REF!,OFFSET(admin3_start,MATCH(M440,admin2_linked_pcode,0),0,COUNTIF(admin2_linked_pcode,M440)),0)+MATCH(M440,admin2_linked_pcode,0)-1))</f>
        <v>#REF!</v>
      </c>
    </row>
    <row r="441" spans="12:14" x14ac:dyDescent="0.2">
      <c r="L441" s="49" t="str">
        <f ca="1">IF(B441="","",OFFSET(table_admin1[[#Headers],[ADM1_PT]],MATCH(B441,admin1,0),1))</f>
        <v/>
      </c>
      <c r="M441" s="49" t="str">
        <f t="shared" ca="1" si="7"/>
        <v/>
      </c>
      <c r="N441" s="49" t="e">
        <f ca="1">IF(#REF!="","",INDEX(admin3_pcode,MATCH(#REF!,OFFSET(admin3_start,MATCH(M441,admin2_linked_pcode,0),0,COUNTIF(admin2_linked_pcode,M441)),0)+MATCH(M441,admin2_linked_pcode,0)-1))</f>
        <v>#REF!</v>
      </c>
    </row>
    <row r="442" spans="12:14" x14ac:dyDescent="0.2">
      <c r="L442" s="49" t="str">
        <f ca="1">IF(B442="","",OFFSET(table_admin1[[#Headers],[ADM1_PT]],MATCH(B442,admin1,0),1))</f>
        <v/>
      </c>
      <c r="M442" s="49" t="str">
        <f t="shared" ca="1" si="7"/>
        <v/>
      </c>
      <c r="N442" s="49" t="e">
        <f ca="1">IF(#REF!="","",INDEX(admin3_pcode,MATCH(#REF!,OFFSET(admin3_start,MATCH(M442,admin2_linked_pcode,0),0,COUNTIF(admin2_linked_pcode,M442)),0)+MATCH(M442,admin2_linked_pcode,0)-1))</f>
        <v>#REF!</v>
      </c>
    </row>
    <row r="443" spans="12:14" x14ac:dyDescent="0.2">
      <c r="L443" s="49" t="str">
        <f ca="1">IF(B443="","",OFFSET(table_admin1[[#Headers],[ADM1_PT]],MATCH(B443,admin1,0),1))</f>
        <v/>
      </c>
      <c r="M443" s="49" t="str">
        <f t="shared" ca="1" si="7"/>
        <v/>
      </c>
      <c r="N443" s="49" t="e">
        <f ca="1">IF(#REF!="","",INDEX(admin3_pcode,MATCH(#REF!,OFFSET(admin3_start,MATCH(M443,admin2_linked_pcode,0),0,COUNTIF(admin2_linked_pcode,M443)),0)+MATCH(M443,admin2_linked_pcode,0)-1))</f>
        <v>#REF!</v>
      </c>
    </row>
    <row r="444" spans="12:14" x14ac:dyDescent="0.2">
      <c r="L444" s="49" t="str">
        <f ca="1">IF(B444="","",OFFSET(table_admin1[[#Headers],[ADM1_PT]],MATCH(B444,admin1,0),1))</f>
        <v/>
      </c>
      <c r="M444" s="49" t="str">
        <f t="shared" ca="1" si="7"/>
        <v/>
      </c>
      <c r="N444" s="49" t="e">
        <f ca="1">IF(#REF!="","",INDEX(admin3_pcode,MATCH(#REF!,OFFSET(admin3_start,MATCH(M444,admin2_linked_pcode,0),0,COUNTIF(admin2_linked_pcode,M444)),0)+MATCH(M444,admin2_linked_pcode,0)-1))</f>
        <v>#REF!</v>
      </c>
    </row>
    <row r="445" spans="12:14" x14ac:dyDescent="0.2">
      <c r="L445" s="49" t="str">
        <f ca="1">IF(B445="","",OFFSET(table_admin1[[#Headers],[ADM1_PT]],MATCH(B445,admin1,0),1))</f>
        <v/>
      </c>
      <c r="M445" s="49" t="str">
        <f t="shared" ca="1" si="7"/>
        <v/>
      </c>
      <c r="N445" s="49" t="e">
        <f ca="1">IF(#REF!="","",INDEX(admin3_pcode,MATCH(#REF!,OFFSET(admin3_start,MATCH(M445,admin2_linked_pcode,0),0,COUNTIF(admin2_linked_pcode,M445)),0)+MATCH(M445,admin2_linked_pcode,0)-1))</f>
        <v>#REF!</v>
      </c>
    </row>
    <row r="446" spans="12:14" x14ac:dyDescent="0.2">
      <c r="L446" s="49" t="str">
        <f ca="1">IF(B446="","",OFFSET(table_admin1[[#Headers],[ADM1_PT]],MATCH(B446,admin1,0),1))</f>
        <v/>
      </c>
      <c r="M446" s="49" t="str">
        <f t="shared" ca="1" si="7"/>
        <v/>
      </c>
      <c r="N446" s="49" t="e">
        <f ca="1">IF(#REF!="","",INDEX(admin3_pcode,MATCH(#REF!,OFFSET(admin3_start,MATCH(M446,admin2_linked_pcode,0),0,COUNTIF(admin2_linked_pcode,M446)),0)+MATCH(M446,admin2_linked_pcode,0)-1))</f>
        <v>#REF!</v>
      </c>
    </row>
    <row r="447" spans="12:14" x14ac:dyDescent="0.2">
      <c r="L447" s="49" t="str">
        <f ca="1">IF(B447="","",OFFSET(table_admin1[[#Headers],[ADM1_PT]],MATCH(B447,admin1,0),1))</f>
        <v/>
      </c>
      <c r="M447" s="49" t="str">
        <f t="shared" ca="1" si="7"/>
        <v/>
      </c>
      <c r="N447" s="49" t="e">
        <f ca="1">IF(#REF!="","",INDEX(admin3_pcode,MATCH(#REF!,OFFSET(admin3_start,MATCH(M447,admin2_linked_pcode,0),0,COUNTIF(admin2_linked_pcode,M447)),0)+MATCH(M447,admin2_linked_pcode,0)-1))</f>
        <v>#REF!</v>
      </c>
    </row>
    <row r="448" spans="12:14" x14ac:dyDescent="0.2">
      <c r="L448" s="49" t="str">
        <f ca="1">IF(B448="","",OFFSET(table_admin1[[#Headers],[ADM1_PT]],MATCH(B448,admin1,0),1))</f>
        <v/>
      </c>
      <c r="M448" s="49" t="str">
        <f t="shared" ca="1" si="7"/>
        <v/>
      </c>
      <c r="N448" s="49" t="e">
        <f ca="1">IF(#REF!="","",INDEX(admin3_pcode,MATCH(#REF!,OFFSET(admin3_start,MATCH(M448,admin2_linked_pcode,0),0,COUNTIF(admin2_linked_pcode,M448)),0)+MATCH(M448,admin2_linked_pcode,0)-1))</f>
        <v>#REF!</v>
      </c>
    </row>
    <row r="449" spans="12:14" x14ac:dyDescent="0.2">
      <c r="L449" s="49" t="str">
        <f ca="1">IF(B449="","",OFFSET(table_admin1[[#Headers],[ADM1_PT]],MATCH(B449,admin1,0),1))</f>
        <v/>
      </c>
      <c r="M449" s="49" t="str">
        <f t="shared" ca="1" si="7"/>
        <v/>
      </c>
      <c r="N449" s="49" t="e">
        <f ca="1">IF(#REF!="","",INDEX(admin3_pcode,MATCH(#REF!,OFFSET(admin3_start,MATCH(M449,admin2_linked_pcode,0),0,COUNTIF(admin2_linked_pcode,M449)),0)+MATCH(M449,admin2_linked_pcode,0)-1))</f>
        <v>#REF!</v>
      </c>
    </row>
    <row r="450" spans="12:14" x14ac:dyDescent="0.2">
      <c r="L450" s="49" t="str">
        <f ca="1">IF(B450="","",OFFSET(table_admin1[[#Headers],[ADM1_PT]],MATCH(B450,admin1,0),1))</f>
        <v/>
      </c>
      <c r="M450" s="49" t="str">
        <f t="shared" ca="1" si="7"/>
        <v/>
      </c>
      <c r="N450" s="49" t="e">
        <f ca="1">IF(#REF!="","",INDEX(admin3_pcode,MATCH(#REF!,OFFSET(admin3_start,MATCH(M450,admin2_linked_pcode,0),0,COUNTIF(admin2_linked_pcode,M450)),0)+MATCH(M450,admin2_linked_pcode,0)-1))</f>
        <v>#REF!</v>
      </c>
    </row>
    <row r="451" spans="12:14" x14ac:dyDescent="0.2">
      <c r="L451" s="49" t="str">
        <f ca="1">IF(B451="","",OFFSET(table_admin1[[#Headers],[ADM1_PT]],MATCH(B451,admin1,0),1))</f>
        <v/>
      </c>
      <c r="M451" s="49" t="str">
        <f t="shared" ca="1" si="7"/>
        <v/>
      </c>
      <c r="N451" s="49" t="e">
        <f ca="1">IF(#REF!="","",INDEX(admin3_pcode,MATCH(#REF!,OFFSET(admin3_start,MATCH(M451,admin2_linked_pcode,0),0,COUNTIF(admin2_linked_pcode,M451)),0)+MATCH(M451,admin2_linked_pcode,0)-1))</f>
        <v>#REF!</v>
      </c>
    </row>
    <row r="452" spans="12:14" x14ac:dyDescent="0.2">
      <c r="L452" s="49" t="str">
        <f ca="1">IF(B452="","",OFFSET(table_admin1[[#Headers],[ADM1_PT]],MATCH(B452,admin1,0),1))</f>
        <v/>
      </c>
      <c r="M452" s="49" t="str">
        <f t="shared" ca="1" si="7"/>
        <v/>
      </c>
      <c r="N452" s="49" t="e">
        <f ca="1">IF(#REF!="","",INDEX(admin3_pcode,MATCH(#REF!,OFFSET(admin3_start,MATCH(M452,admin2_linked_pcode,0),0,COUNTIF(admin2_linked_pcode,M452)),0)+MATCH(M452,admin2_linked_pcode,0)-1))</f>
        <v>#REF!</v>
      </c>
    </row>
    <row r="453" spans="12:14" x14ac:dyDescent="0.2">
      <c r="L453" s="49" t="str">
        <f ca="1">IF(B453="","",OFFSET(table_admin1[[#Headers],[ADM1_PT]],MATCH(B453,admin1,0),1))</f>
        <v/>
      </c>
      <c r="M453" s="49" t="str">
        <f t="shared" ca="1" si="7"/>
        <v/>
      </c>
      <c r="N453" s="49" t="e">
        <f ca="1">IF(#REF!="","",INDEX(admin3_pcode,MATCH(#REF!,OFFSET(admin3_start,MATCH(M453,admin2_linked_pcode,0),0,COUNTIF(admin2_linked_pcode,M453)),0)+MATCH(M453,admin2_linked_pcode,0)-1))</f>
        <v>#REF!</v>
      </c>
    </row>
    <row r="454" spans="12:14" x14ac:dyDescent="0.2">
      <c r="L454" s="49" t="str">
        <f ca="1">IF(B454="","",OFFSET(table_admin1[[#Headers],[ADM1_PT]],MATCH(B454,admin1,0),1))</f>
        <v/>
      </c>
      <c r="M454" s="49" t="str">
        <f t="shared" ca="1" si="7"/>
        <v/>
      </c>
      <c r="N454" s="49" t="e">
        <f ca="1">IF(#REF!="","",INDEX(admin3_pcode,MATCH(#REF!,OFFSET(admin3_start,MATCH(M454,admin2_linked_pcode,0),0,COUNTIF(admin2_linked_pcode,M454)),0)+MATCH(M454,admin2_linked_pcode,0)-1))</f>
        <v>#REF!</v>
      </c>
    </row>
    <row r="455" spans="12:14" x14ac:dyDescent="0.2">
      <c r="L455" s="49" t="str">
        <f ca="1">IF(B455="","",OFFSET(table_admin1[[#Headers],[ADM1_PT]],MATCH(B455,admin1,0),1))</f>
        <v/>
      </c>
      <c r="M455" s="49" t="str">
        <f t="shared" ca="1" si="7"/>
        <v/>
      </c>
      <c r="N455" s="49" t="e">
        <f ca="1">IF(#REF!="","",INDEX(admin3_pcode,MATCH(#REF!,OFFSET(admin3_start,MATCH(M455,admin2_linked_pcode,0),0,COUNTIF(admin2_linked_pcode,M455)),0)+MATCH(M455,admin2_linked_pcode,0)-1))</f>
        <v>#REF!</v>
      </c>
    </row>
    <row r="456" spans="12:14" x14ac:dyDescent="0.2">
      <c r="L456" s="49" t="str">
        <f ca="1">IF(B456="","",OFFSET(table_admin1[[#Headers],[ADM1_PT]],MATCH(B456,admin1,0),1))</f>
        <v/>
      </c>
      <c r="M456" s="49" t="str">
        <f t="shared" ca="1" si="7"/>
        <v/>
      </c>
      <c r="N456" s="49" t="e">
        <f ca="1">IF(#REF!="","",INDEX(admin3_pcode,MATCH(#REF!,OFFSET(admin3_start,MATCH(M456,admin2_linked_pcode,0),0,COUNTIF(admin2_linked_pcode,M456)),0)+MATCH(M456,admin2_linked_pcode,0)-1))</f>
        <v>#REF!</v>
      </c>
    </row>
    <row r="457" spans="12:14" x14ac:dyDescent="0.2">
      <c r="L457" s="49" t="str">
        <f ca="1">IF(B457="","",OFFSET(table_admin1[[#Headers],[ADM1_PT]],MATCH(B457,admin1,0),1))</f>
        <v/>
      </c>
      <c r="M457" s="49" t="str">
        <f t="shared" ca="1" si="7"/>
        <v/>
      </c>
      <c r="N457" s="49" t="e">
        <f ca="1">IF(#REF!="","",INDEX(admin3_pcode,MATCH(#REF!,OFFSET(admin3_start,MATCH(M457,admin2_linked_pcode,0),0,COUNTIF(admin2_linked_pcode,M457)),0)+MATCH(M457,admin2_linked_pcode,0)-1))</f>
        <v>#REF!</v>
      </c>
    </row>
    <row r="458" spans="12:14" x14ac:dyDescent="0.2">
      <c r="L458" s="49" t="str">
        <f ca="1">IF(B458="","",OFFSET(table_admin1[[#Headers],[ADM1_PT]],MATCH(B458,admin1,0),1))</f>
        <v/>
      </c>
      <c r="M458" s="49" t="str">
        <f t="shared" ca="1" si="7"/>
        <v/>
      </c>
      <c r="N458" s="49" t="e">
        <f ca="1">IF(#REF!="","",INDEX(admin3_pcode,MATCH(#REF!,OFFSET(admin3_start,MATCH(M458,admin2_linked_pcode,0),0,COUNTIF(admin2_linked_pcode,M458)),0)+MATCH(M458,admin2_linked_pcode,0)-1))</f>
        <v>#REF!</v>
      </c>
    </row>
    <row r="459" spans="12:14" x14ac:dyDescent="0.2">
      <c r="L459" s="49" t="str">
        <f ca="1">IF(B459="","",OFFSET(table_admin1[[#Headers],[ADM1_PT]],MATCH(B459,admin1,0),1))</f>
        <v/>
      </c>
      <c r="M459" s="49" t="str">
        <f t="shared" ca="1" si="7"/>
        <v/>
      </c>
      <c r="N459" s="49" t="e">
        <f ca="1">IF(#REF!="","",INDEX(admin3_pcode,MATCH(#REF!,OFFSET(admin3_start,MATCH(M459,admin2_linked_pcode,0),0,COUNTIF(admin2_linked_pcode,M459)),0)+MATCH(M459,admin2_linked_pcode,0)-1))</f>
        <v>#REF!</v>
      </c>
    </row>
    <row r="460" spans="12:14" x14ac:dyDescent="0.2">
      <c r="L460" s="49" t="str">
        <f ca="1">IF(B460="","",OFFSET(table_admin1[[#Headers],[ADM1_PT]],MATCH(B460,admin1,0),1))</f>
        <v/>
      </c>
      <c r="M460" s="49" t="str">
        <f t="shared" ca="1" si="7"/>
        <v/>
      </c>
      <c r="N460" s="49" t="e">
        <f ca="1">IF(#REF!="","",INDEX(admin3_pcode,MATCH(#REF!,OFFSET(admin3_start,MATCH(M460,admin2_linked_pcode,0),0,COUNTIF(admin2_linked_pcode,M460)),0)+MATCH(M460,admin2_linked_pcode,0)-1))</f>
        <v>#REF!</v>
      </c>
    </row>
    <row r="461" spans="12:14" x14ac:dyDescent="0.2">
      <c r="L461" s="49" t="str">
        <f ca="1">IF(B461="","",OFFSET(table_admin1[[#Headers],[ADM1_PT]],MATCH(B461,admin1,0),1))</f>
        <v/>
      </c>
      <c r="M461" s="49" t="str">
        <f t="shared" ca="1" si="7"/>
        <v/>
      </c>
      <c r="N461" s="49" t="e">
        <f ca="1">IF(#REF!="","",INDEX(admin3_pcode,MATCH(#REF!,OFFSET(admin3_start,MATCH(M461,admin2_linked_pcode,0),0,COUNTIF(admin2_linked_pcode,M461)),0)+MATCH(M461,admin2_linked_pcode,0)-1))</f>
        <v>#REF!</v>
      </c>
    </row>
    <row r="462" spans="12:14" x14ac:dyDescent="0.2">
      <c r="L462" s="49" t="str">
        <f ca="1">IF(B462="","",OFFSET(table_admin1[[#Headers],[ADM1_PT]],MATCH(B462,admin1,0),1))</f>
        <v/>
      </c>
      <c r="M462" s="49" t="str">
        <f t="shared" ca="1" si="7"/>
        <v/>
      </c>
      <c r="N462" s="49" t="e">
        <f ca="1">IF(#REF!="","",INDEX(admin3_pcode,MATCH(#REF!,OFFSET(admin3_start,MATCH(M462,admin2_linked_pcode,0),0,COUNTIF(admin2_linked_pcode,M462)),0)+MATCH(M462,admin2_linked_pcode,0)-1))</f>
        <v>#REF!</v>
      </c>
    </row>
    <row r="463" spans="12:14" x14ac:dyDescent="0.2">
      <c r="L463" s="49" t="str">
        <f ca="1">IF(B463="","",OFFSET(table_admin1[[#Headers],[ADM1_PT]],MATCH(B463,admin1,0),1))</f>
        <v/>
      </c>
      <c r="M463" s="49" t="str">
        <f t="shared" ca="1" si="7"/>
        <v/>
      </c>
      <c r="N463" s="49" t="e">
        <f ca="1">IF(#REF!="","",INDEX(admin3_pcode,MATCH(#REF!,OFFSET(admin3_start,MATCH(M463,admin2_linked_pcode,0),0,COUNTIF(admin2_linked_pcode,M463)),0)+MATCH(M463,admin2_linked_pcode,0)-1))</f>
        <v>#REF!</v>
      </c>
    </row>
    <row r="464" spans="12:14" x14ac:dyDescent="0.2">
      <c r="L464" s="49" t="str">
        <f ca="1">IF(B464="","",OFFSET(table_admin1[[#Headers],[ADM1_PT]],MATCH(B464,admin1,0),1))</f>
        <v/>
      </c>
      <c r="M464" s="49" t="str">
        <f t="shared" ca="1" si="7"/>
        <v/>
      </c>
      <c r="N464" s="49" t="e">
        <f ca="1">IF(#REF!="","",INDEX(admin3_pcode,MATCH(#REF!,OFFSET(admin3_start,MATCH(M464,admin2_linked_pcode,0),0,COUNTIF(admin2_linked_pcode,M464)),0)+MATCH(M464,admin2_linked_pcode,0)-1))</f>
        <v>#REF!</v>
      </c>
    </row>
    <row r="465" spans="12:14" x14ac:dyDescent="0.2">
      <c r="L465" s="49" t="str">
        <f ca="1">IF(B465="","",OFFSET(table_admin1[[#Headers],[ADM1_PT]],MATCH(B465,admin1,0),1))</f>
        <v/>
      </c>
      <c r="M465" s="49" t="str">
        <f t="shared" ca="1" si="7"/>
        <v/>
      </c>
      <c r="N465" s="49" t="e">
        <f ca="1">IF(#REF!="","",INDEX(admin3_pcode,MATCH(#REF!,OFFSET(admin3_start,MATCH(M465,admin2_linked_pcode,0),0,COUNTIF(admin2_linked_pcode,M465)),0)+MATCH(M465,admin2_linked_pcode,0)-1))</f>
        <v>#REF!</v>
      </c>
    </row>
    <row r="466" spans="12:14" x14ac:dyDescent="0.2">
      <c r="L466" s="49" t="str">
        <f ca="1">IF(B466="","",OFFSET(table_admin1[[#Headers],[ADM1_PT]],MATCH(B466,admin1,0),1))</f>
        <v/>
      </c>
      <c r="M466" s="49" t="str">
        <f t="shared" ca="1" si="7"/>
        <v/>
      </c>
      <c r="N466" s="49" t="e">
        <f ca="1">IF(#REF!="","",INDEX(admin3_pcode,MATCH(#REF!,OFFSET(admin3_start,MATCH(M466,admin2_linked_pcode,0),0,COUNTIF(admin2_linked_pcode,M466)),0)+MATCH(M466,admin2_linked_pcode,0)-1))</f>
        <v>#REF!</v>
      </c>
    </row>
    <row r="467" spans="12:14" x14ac:dyDescent="0.2">
      <c r="L467" s="49" t="str">
        <f ca="1">IF(B467="","",OFFSET(table_admin1[[#Headers],[ADM1_PT]],MATCH(B467,admin1,0),1))</f>
        <v/>
      </c>
      <c r="M467" s="49" t="str">
        <f t="shared" ca="1" si="7"/>
        <v/>
      </c>
      <c r="N467" s="49" t="e">
        <f ca="1">IF(#REF!="","",INDEX(admin3_pcode,MATCH(#REF!,OFFSET(admin3_start,MATCH(M467,admin2_linked_pcode,0),0,COUNTIF(admin2_linked_pcode,M467)),0)+MATCH(M467,admin2_linked_pcode,0)-1))</f>
        <v>#REF!</v>
      </c>
    </row>
    <row r="468" spans="12:14" x14ac:dyDescent="0.2">
      <c r="L468" s="49" t="str">
        <f ca="1">IF(B468="","",OFFSET(table_admin1[[#Headers],[ADM1_PT]],MATCH(B468,admin1,0),1))</f>
        <v/>
      </c>
      <c r="M468" s="49" t="str">
        <f t="shared" ca="1" si="7"/>
        <v/>
      </c>
      <c r="N468" s="49" t="e">
        <f ca="1">IF(#REF!="","",INDEX(admin3_pcode,MATCH(#REF!,OFFSET(admin3_start,MATCH(M468,admin2_linked_pcode,0),0,COUNTIF(admin2_linked_pcode,M468)),0)+MATCH(M468,admin2_linked_pcode,0)-1))</f>
        <v>#REF!</v>
      </c>
    </row>
    <row r="469" spans="12:14" x14ac:dyDescent="0.2">
      <c r="L469" s="49" t="str">
        <f ca="1">IF(B469="","",OFFSET(table_admin1[[#Headers],[ADM1_PT]],MATCH(B469,admin1,0),1))</f>
        <v/>
      </c>
      <c r="M469" s="49" t="str">
        <f t="shared" ca="1" si="7"/>
        <v/>
      </c>
      <c r="N469" s="49" t="e">
        <f ca="1">IF(#REF!="","",INDEX(admin3_pcode,MATCH(#REF!,OFFSET(admin3_start,MATCH(M469,admin2_linked_pcode,0),0,COUNTIF(admin2_linked_pcode,M469)),0)+MATCH(M469,admin2_linked_pcode,0)-1))</f>
        <v>#REF!</v>
      </c>
    </row>
    <row r="470" spans="12:14" x14ac:dyDescent="0.2">
      <c r="L470" s="49" t="str">
        <f ca="1">IF(B470="","",OFFSET(table_admin1[[#Headers],[ADM1_PT]],MATCH(B470,admin1,0),1))</f>
        <v/>
      </c>
      <c r="M470" s="49" t="str">
        <f t="shared" ca="1" si="7"/>
        <v/>
      </c>
      <c r="N470" s="49" t="e">
        <f ca="1">IF(#REF!="","",INDEX(admin3_pcode,MATCH(#REF!,OFFSET(admin3_start,MATCH(M470,admin2_linked_pcode,0),0,COUNTIF(admin2_linked_pcode,M470)),0)+MATCH(M470,admin2_linked_pcode,0)-1))</f>
        <v>#REF!</v>
      </c>
    </row>
    <row r="471" spans="12:14" x14ac:dyDescent="0.2">
      <c r="L471" s="49" t="str">
        <f ca="1">IF(B471="","",OFFSET(table_admin1[[#Headers],[ADM1_PT]],MATCH(B471,admin1,0),1))</f>
        <v/>
      </c>
      <c r="M471" s="49" t="str">
        <f t="shared" ca="1" si="7"/>
        <v/>
      </c>
      <c r="N471" s="49" t="e">
        <f ca="1">IF(#REF!="","",INDEX(admin3_pcode,MATCH(#REF!,OFFSET(admin3_start,MATCH(M471,admin2_linked_pcode,0),0,COUNTIF(admin2_linked_pcode,M471)),0)+MATCH(M471,admin2_linked_pcode,0)-1))</f>
        <v>#REF!</v>
      </c>
    </row>
    <row r="472" spans="12:14" x14ac:dyDescent="0.2">
      <c r="L472" s="49" t="str">
        <f ca="1">IF(B472="","",OFFSET(table_admin1[[#Headers],[ADM1_PT]],MATCH(B472,admin1,0),1))</f>
        <v/>
      </c>
      <c r="M472" s="49" t="str">
        <f t="shared" ca="1" si="7"/>
        <v/>
      </c>
      <c r="N472" s="49" t="e">
        <f ca="1">IF(#REF!="","",INDEX(admin3_pcode,MATCH(#REF!,OFFSET(admin3_start,MATCH(M472,admin2_linked_pcode,0),0,COUNTIF(admin2_linked_pcode,M472)),0)+MATCH(M472,admin2_linked_pcode,0)-1))</f>
        <v>#REF!</v>
      </c>
    </row>
    <row r="473" spans="12:14" x14ac:dyDescent="0.2">
      <c r="L473" s="49" t="str">
        <f ca="1">IF(B473="","",OFFSET(table_admin1[[#Headers],[ADM1_PT]],MATCH(B473,admin1,0),1))</f>
        <v/>
      </c>
      <c r="M473" s="49" t="str">
        <f t="shared" ca="1" si="7"/>
        <v/>
      </c>
      <c r="N473" s="49" t="e">
        <f ca="1">IF(#REF!="","",INDEX(admin3_pcode,MATCH(#REF!,OFFSET(admin3_start,MATCH(M473,admin2_linked_pcode,0),0,COUNTIF(admin2_linked_pcode,M473)),0)+MATCH(M473,admin2_linked_pcode,0)-1))</f>
        <v>#REF!</v>
      </c>
    </row>
    <row r="474" spans="12:14" x14ac:dyDescent="0.2">
      <c r="L474" s="49" t="str">
        <f ca="1">IF(B474="","",OFFSET(table_admin1[[#Headers],[ADM1_PT]],MATCH(B474,admin1,0),1))</f>
        <v/>
      </c>
      <c r="M474" s="49" t="str">
        <f t="shared" ca="1" si="7"/>
        <v/>
      </c>
      <c r="N474" s="49" t="e">
        <f ca="1">IF(#REF!="","",INDEX(admin3_pcode,MATCH(#REF!,OFFSET(admin3_start,MATCH(M474,admin2_linked_pcode,0),0,COUNTIF(admin2_linked_pcode,M474)),0)+MATCH(M474,admin2_linked_pcode,0)-1))</f>
        <v>#REF!</v>
      </c>
    </row>
    <row r="475" spans="12:14" x14ac:dyDescent="0.2">
      <c r="L475" s="49" t="str">
        <f ca="1">IF(B475="","",OFFSET(table_admin1[[#Headers],[ADM1_PT]],MATCH(B475,admin1,0),1))</f>
        <v/>
      </c>
      <c r="M475" s="49" t="str">
        <f t="shared" ca="1" si="7"/>
        <v/>
      </c>
      <c r="N475" s="49" t="e">
        <f ca="1">IF(#REF!="","",INDEX(admin3_pcode,MATCH(#REF!,OFFSET(admin3_start,MATCH(M475,admin2_linked_pcode,0),0,COUNTIF(admin2_linked_pcode,M475)),0)+MATCH(M475,admin2_linked_pcode,0)-1))</f>
        <v>#REF!</v>
      </c>
    </row>
    <row r="476" spans="12:14" x14ac:dyDescent="0.2">
      <c r="L476" s="49" t="str">
        <f ca="1">IF(B476="","",OFFSET(table_admin1[[#Headers],[ADM1_PT]],MATCH(B476,admin1,0),1))</f>
        <v/>
      </c>
      <c r="M476" s="49" t="str">
        <f t="shared" ca="1" si="7"/>
        <v/>
      </c>
      <c r="N476" s="49" t="e">
        <f ca="1">IF(#REF!="","",INDEX(admin3_pcode,MATCH(#REF!,OFFSET(admin3_start,MATCH(M476,admin2_linked_pcode,0),0,COUNTIF(admin2_linked_pcode,M476)),0)+MATCH(M476,admin2_linked_pcode,0)-1))</f>
        <v>#REF!</v>
      </c>
    </row>
    <row r="477" spans="12:14" x14ac:dyDescent="0.2">
      <c r="L477" s="49" t="str">
        <f ca="1">IF(B477="","",OFFSET(table_admin1[[#Headers],[ADM1_PT]],MATCH(B477,admin1,0),1))</f>
        <v/>
      </c>
      <c r="M477" s="49" t="str">
        <f t="shared" ca="1" si="7"/>
        <v/>
      </c>
      <c r="N477" s="49" t="e">
        <f ca="1">IF(#REF!="","",INDEX(admin3_pcode,MATCH(#REF!,OFFSET(admin3_start,MATCH(M477,admin2_linked_pcode,0),0,COUNTIF(admin2_linked_pcode,M477)),0)+MATCH(M477,admin2_linked_pcode,0)-1))</f>
        <v>#REF!</v>
      </c>
    </row>
    <row r="478" spans="12:14" x14ac:dyDescent="0.2">
      <c r="L478" s="49" t="str">
        <f ca="1">IF(B478="","",OFFSET(table_admin1[[#Headers],[ADM1_PT]],MATCH(B478,admin1,0),1))</f>
        <v/>
      </c>
      <c r="M478" s="49" t="str">
        <f t="shared" ca="1" si="7"/>
        <v/>
      </c>
      <c r="N478" s="49" t="e">
        <f ca="1">IF(#REF!="","",INDEX(admin3_pcode,MATCH(#REF!,OFFSET(admin3_start,MATCH(M478,admin2_linked_pcode,0),0,COUNTIF(admin2_linked_pcode,M478)),0)+MATCH(M478,admin2_linked_pcode,0)-1))</f>
        <v>#REF!</v>
      </c>
    </row>
    <row r="479" spans="12:14" x14ac:dyDescent="0.2">
      <c r="L479" s="49" t="str">
        <f ca="1">IF(B479="","",OFFSET(table_admin1[[#Headers],[ADM1_PT]],MATCH(B479,admin1,0),1))</f>
        <v/>
      </c>
      <c r="M479" s="49" t="str">
        <f t="shared" ca="1" si="7"/>
        <v/>
      </c>
      <c r="N479" s="49" t="e">
        <f ca="1">IF(#REF!="","",INDEX(admin3_pcode,MATCH(#REF!,OFFSET(admin3_start,MATCH(M479,admin2_linked_pcode,0),0,COUNTIF(admin2_linked_pcode,M479)),0)+MATCH(M479,admin2_linked_pcode,0)-1))</f>
        <v>#REF!</v>
      </c>
    </row>
    <row r="480" spans="12:14" x14ac:dyDescent="0.2">
      <c r="L480" s="49" t="str">
        <f ca="1">IF(B480="","",OFFSET(table_admin1[[#Headers],[ADM1_PT]],MATCH(B480,admin1,0),1))</f>
        <v/>
      </c>
      <c r="M480" s="49" t="str">
        <f t="shared" ca="1" si="7"/>
        <v/>
      </c>
      <c r="N480" s="49" t="e">
        <f ca="1">IF(#REF!="","",INDEX(admin3_pcode,MATCH(#REF!,OFFSET(admin3_start,MATCH(M480,admin2_linked_pcode,0),0,COUNTIF(admin2_linked_pcode,M480)),0)+MATCH(M480,admin2_linked_pcode,0)-1))</f>
        <v>#REF!</v>
      </c>
    </row>
    <row r="481" spans="12:14" x14ac:dyDescent="0.2">
      <c r="L481" s="49" t="str">
        <f ca="1">IF(B481="","",OFFSET(table_admin1[[#Headers],[ADM1_PT]],MATCH(B481,admin1,0),1))</f>
        <v/>
      </c>
      <c r="M481" s="49" t="str">
        <f t="shared" ca="1" si="7"/>
        <v/>
      </c>
      <c r="N481" s="49" t="e">
        <f ca="1">IF(#REF!="","",INDEX(admin3_pcode,MATCH(#REF!,OFFSET(admin3_start,MATCH(M481,admin2_linked_pcode,0),0,COUNTIF(admin2_linked_pcode,M481)),0)+MATCH(M481,admin2_linked_pcode,0)-1))</f>
        <v>#REF!</v>
      </c>
    </row>
    <row r="482" spans="12:14" x14ac:dyDescent="0.2">
      <c r="L482" s="49" t="str">
        <f ca="1">IF(B482="","",OFFSET(table_admin1[[#Headers],[ADM1_PT]],MATCH(B482,admin1,0),1))</f>
        <v/>
      </c>
      <c r="M482" s="49" t="str">
        <f t="shared" ca="1" si="7"/>
        <v/>
      </c>
      <c r="N482" s="49" t="e">
        <f ca="1">IF(#REF!="","",INDEX(admin3_pcode,MATCH(#REF!,OFFSET(admin3_start,MATCH(M482,admin2_linked_pcode,0),0,COUNTIF(admin2_linked_pcode,M482)),0)+MATCH(M482,admin2_linked_pcode,0)-1))</f>
        <v>#REF!</v>
      </c>
    </row>
    <row r="483" spans="12:14" x14ac:dyDescent="0.2">
      <c r="L483" s="49" t="str">
        <f ca="1">IF(B483="","",OFFSET(table_admin1[[#Headers],[ADM1_PT]],MATCH(B483,admin1,0),1))</f>
        <v/>
      </c>
      <c r="M483" s="49" t="str">
        <f t="shared" ca="1" si="7"/>
        <v/>
      </c>
      <c r="N483" s="49" t="e">
        <f ca="1">IF(#REF!="","",INDEX(admin3_pcode,MATCH(#REF!,OFFSET(admin3_start,MATCH(M483,admin2_linked_pcode,0),0,COUNTIF(admin2_linked_pcode,M483)),0)+MATCH(M483,admin2_linked_pcode,0)-1))</f>
        <v>#REF!</v>
      </c>
    </row>
    <row r="484" spans="12:14" x14ac:dyDescent="0.2">
      <c r="L484" s="49" t="str">
        <f ca="1">IF(B484="","",OFFSET(table_admin1[[#Headers],[ADM1_PT]],MATCH(B484,admin1,0),1))</f>
        <v/>
      </c>
      <c r="M484" s="49" t="str">
        <f t="shared" ca="1" si="7"/>
        <v/>
      </c>
      <c r="N484" s="49" t="e">
        <f ca="1">IF(#REF!="","",INDEX(admin3_pcode,MATCH(#REF!,OFFSET(admin3_start,MATCH(M484,admin2_linked_pcode,0),0,COUNTIF(admin2_linked_pcode,M484)),0)+MATCH(M484,admin2_linked_pcode,0)-1))</f>
        <v>#REF!</v>
      </c>
    </row>
    <row r="485" spans="12:14" x14ac:dyDescent="0.2">
      <c r="L485" s="49" t="str">
        <f ca="1">IF(B485="","",OFFSET(table_admin1[[#Headers],[ADM1_PT]],MATCH(B485,admin1,0),1))</f>
        <v/>
      </c>
      <c r="M485" s="49" t="str">
        <f t="shared" ca="1" si="7"/>
        <v/>
      </c>
      <c r="N485" s="49" t="e">
        <f ca="1">IF(#REF!="","",INDEX(admin3_pcode,MATCH(#REF!,OFFSET(admin3_start,MATCH(M485,admin2_linked_pcode,0),0,COUNTIF(admin2_linked_pcode,M485)),0)+MATCH(M485,admin2_linked_pcode,0)-1))</f>
        <v>#REF!</v>
      </c>
    </row>
    <row r="486" spans="12:14" x14ac:dyDescent="0.2">
      <c r="L486" s="49" t="str">
        <f ca="1">IF(B486="","",OFFSET(table_admin1[[#Headers],[ADM1_PT]],MATCH(B486,admin1,0),1))</f>
        <v/>
      </c>
      <c r="M486" s="49" t="str">
        <f t="shared" ca="1" si="7"/>
        <v/>
      </c>
      <c r="N486" s="49" t="e">
        <f ca="1">IF(#REF!="","",INDEX(admin3_pcode,MATCH(#REF!,OFFSET(admin3_start,MATCH(M486,admin2_linked_pcode,0),0,COUNTIF(admin2_linked_pcode,M486)),0)+MATCH(M486,admin2_linked_pcode,0)-1))</f>
        <v>#REF!</v>
      </c>
    </row>
    <row r="487" spans="12:14" x14ac:dyDescent="0.2">
      <c r="L487" s="49" t="str">
        <f ca="1">IF(B487="","",OFFSET(table_admin1[[#Headers],[ADM1_PT]],MATCH(B487,admin1,0),1))</f>
        <v/>
      </c>
      <c r="M487" s="49" t="str">
        <f t="shared" ca="1" si="7"/>
        <v/>
      </c>
      <c r="N487" s="49" t="e">
        <f ca="1">IF(#REF!="","",INDEX(admin3_pcode,MATCH(#REF!,OFFSET(admin3_start,MATCH(M487,admin2_linked_pcode,0),0,COUNTIF(admin2_linked_pcode,M487)),0)+MATCH(M487,admin2_linked_pcode,0)-1))</f>
        <v>#REF!</v>
      </c>
    </row>
    <row r="488" spans="12:14" x14ac:dyDescent="0.2">
      <c r="L488" s="49" t="str">
        <f ca="1">IF(B488="","",OFFSET(table_admin1[[#Headers],[ADM1_PT]],MATCH(B488,admin1,0),1))</f>
        <v/>
      </c>
      <c r="M488" s="49" t="str">
        <f t="shared" ca="1" si="7"/>
        <v/>
      </c>
      <c r="N488" s="49" t="e">
        <f ca="1">IF(#REF!="","",INDEX(admin3_pcode,MATCH(#REF!,OFFSET(admin3_start,MATCH(M488,admin2_linked_pcode,0),0,COUNTIF(admin2_linked_pcode,M488)),0)+MATCH(M488,admin2_linked_pcode,0)-1))</f>
        <v>#REF!</v>
      </c>
    </row>
    <row r="489" spans="12:14" x14ac:dyDescent="0.2">
      <c r="L489" s="49" t="str">
        <f ca="1">IF(B489="","",OFFSET(table_admin1[[#Headers],[ADM1_PT]],MATCH(B489,admin1,0),1))</f>
        <v/>
      </c>
      <c r="M489" s="49" t="str">
        <f t="shared" ca="1" si="7"/>
        <v/>
      </c>
      <c r="N489" s="49" t="e">
        <f ca="1">IF(#REF!="","",INDEX(admin3_pcode,MATCH(#REF!,OFFSET(admin3_start,MATCH(M489,admin2_linked_pcode,0),0,COUNTIF(admin2_linked_pcode,M489)),0)+MATCH(M489,admin2_linked_pcode,0)-1))</f>
        <v>#REF!</v>
      </c>
    </row>
    <row r="490" spans="12:14" x14ac:dyDescent="0.2">
      <c r="L490" s="49" t="str">
        <f ca="1">IF(B490="","",OFFSET(table_admin1[[#Headers],[ADM1_PT]],MATCH(B490,admin1,0),1))</f>
        <v/>
      </c>
      <c r="M490" s="49" t="str">
        <f t="shared" ca="1" si="7"/>
        <v/>
      </c>
      <c r="N490" s="49" t="e">
        <f ca="1">IF(#REF!="","",INDEX(admin3_pcode,MATCH(#REF!,OFFSET(admin3_start,MATCH(M490,admin2_linked_pcode,0),0,COUNTIF(admin2_linked_pcode,M490)),0)+MATCH(M490,admin2_linked_pcode,0)-1))</f>
        <v>#REF!</v>
      </c>
    </row>
    <row r="491" spans="12:14" x14ac:dyDescent="0.2">
      <c r="L491" s="49" t="str">
        <f ca="1">IF(B491="","",OFFSET(table_admin1[[#Headers],[ADM1_PT]],MATCH(B491,admin1,0),1))</f>
        <v/>
      </c>
      <c r="M491" s="49" t="str">
        <f t="shared" ca="1" si="7"/>
        <v/>
      </c>
      <c r="N491" s="49" t="e">
        <f ca="1">IF(#REF!="","",INDEX(admin3_pcode,MATCH(#REF!,OFFSET(admin3_start,MATCH(M491,admin2_linked_pcode,0),0,COUNTIF(admin2_linked_pcode,M491)),0)+MATCH(M491,admin2_linked_pcode,0)-1))</f>
        <v>#REF!</v>
      </c>
    </row>
    <row r="492" spans="12:14" x14ac:dyDescent="0.2">
      <c r="L492" s="49" t="str">
        <f ca="1">IF(B492="","",OFFSET(table_admin1[[#Headers],[ADM1_PT]],MATCH(B492,admin1,0),1))</f>
        <v/>
      </c>
      <c r="M492" s="49" t="str">
        <f t="shared" ca="1" si="7"/>
        <v/>
      </c>
      <c r="N492" s="49" t="e">
        <f ca="1">IF(#REF!="","",INDEX(admin3_pcode,MATCH(#REF!,OFFSET(admin3_start,MATCH(M492,admin2_linked_pcode,0),0,COUNTIF(admin2_linked_pcode,M492)),0)+MATCH(M492,admin2_linked_pcode,0)-1))</f>
        <v>#REF!</v>
      </c>
    </row>
    <row r="493" spans="12:14" x14ac:dyDescent="0.2">
      <c r="L493" s="49" t="str">
        <f ca="1">IF(B493="","",OFFSET(table_admin1[[#Headers],[ADM1_PT]],MATCH(B493,admin1,0),1))</f>
        <v/>
      </c>
      <c r="M493" s="49" t="str">
        <f t="shared" ref="M493:M556" ca="1" si="8">IF(C493="","",INDEX(admin2_pcode,MATCH(C493,OFFSET(admin2_start,MATCH(L493,admin1_linked_pcode,0),0,COUNTIF(admin1_linked_pcode,L493)),0)+MATCH(L493,admin1_linked_pcode,0)-1))</f>
        <v/>
      </c>
      <c r="N493" s="49" t="e">
        <f ca="1">IF(#REF!="","",INDEX(admin3_pcode,MATCH(#REF!,OFFSET(admin3_start,MATCH(M493,admin2_linked_pcode,0),0,COUNTIF(admin2_linked_pcode,M493)),0)+MATCH(M493,admin2_linked_pcode,0)-1))</f>
        <v>#REF!</v>
      </c>
    </row>
    <row r="494" spans="12:14" x14ac:dyDescent="0.2">
      <c r="L494" s="49" t="str">
        <f ca="1">IF(B494="","",OFFSET(table_admin1[[#Headers],[ADM1_PT]],MATCH(B494,admin1,0),1))</f>
        <v/>
      </c>
      <c r="M494" s="49" t="str">
        <f t="shared" ca="1" si="8"/>
        <v/>
      </c>
      <c r="N494" s="49" t="e">
        <f ca="1">IF(#REF!="","",INDEX(admin3_pcode,MATCH(#REF!,OFFSET(admin3_start,MATCH(M494,admin2_linked_pcode,0),0,COUNTIF(admin2_linked_pcode,M494)),0)+MATCH(M494,admin2_linked_pcode,0)-1))</f>
        <v>#REF!</v>
      </c>
    </row>
    <row r="495" spans="12:14" x14ac:dyDescent="0.2">
      <c r="L495" s="49" t="str">
        <f ca="1">IF(B495="","",OFFSET(table_admin1[[#Headers],[ADM1_PT]],MATCH(B495,admin1,0),1))</f>
        <v/>
      </c>
      <c r="M495" s="49" t="str">
        <f t="shared" ca="1" si="8"/>
        <v/>
      </c>
      <c r="N495" s="49" t="e">
        <f ca="1">IF(#REF!="","",INDEX(admin3_pcode,MATCH(#REF!,OFFSET(admin3_start,MATCH(M495,admin2_linked_pcode,0),0,COUNTIF(admin2_linked_pcode,M495)),0)+MATCH(M495,admin2_linked_pcode,0)-1))</f>
        <v>#REF!</v>
      </c>
    </row>
    <row r="496" spans="12:14" x14ac:dyDescent="0.2">
      <c r="L496" s="49" t="str">
        <f ca="1">IF(B496="","",OFFSET(table_admin1[[#Headers],[ADM1_PT]],MATCH(B496,admin1,0),1))</f>
        <v/>
      </c>
      <c r="M496" s="49" t="str">
        <f t="shared" ca="1" si="8"/>
        <v/>
      </c>
      <c r="N496" s="49" t="e">
        <f ca="1">IF(#REF!="","",INDEX(admin3_pcode,MATCH(#REF!,OFFSET(admin3_start,MATCH(M496,admin2_linked_pcode,0),0,COUNTIF(admin2_linked_pcode,M496)),0)+MATCH(M496,admin2_linked_pcode,0)-1))</f>
        <v>#REF!</v>
      </c>
    </row>
    <row r="497" spans="12:14" x14ac:dyDescent="0.2">
      <c r="L497" s="49" t="str">
        <f ca="1">IF(B497="","",OFFSET(table_admin1[[#Headers],[ADM1_PT]],MATCH(B497,admin1,0),1))</f>
        <v/>
      </c>
      <c r="M497" s="49" t="str">
        <f t="shared" ca="1" si="8"/>
        <v/>
      </c>
      <c r="N497" s="49" t="e">
        <f ca="1">IF(#REF!="","",INDEX(admin3_pcode,MATCH(#REF!,OFFSET(admin3_start,MATCH(M497,admin2_linked_pcode,0),0,COUNTIF(admin2_linked_pcode,M497)),0)+MATCH(M497,admin2_linked_pcode,0)-1))</f>
        <v>#REF!</v>
      </c>
    </row>
    <row r="498" spans="12:14" x14ac:dyDescent="0.2">
      <c r="L498" s="49" t="str">
        <f ca="1">IF(B498="","",OFFSET(table_admin1[[#Headers],[ADM1_PT]],MATCH(B498,admin1,0),1))</f>
        <v/>
      </c>
      <c r="M498" s="49" t="str">
        <f t="shared" ca="1" si="8"/>
        <v/>
      </c>
      <c r="N498" s="49" t="e">
        <f ca="1">IF(#REF!="","",INDEX(admin3_pcode,MATCH(#REF!,OFFSET(admin3_start,MATCH(M498,admin2_linked_pcode,0),0,COUNTIF(admin2_linked_pcode,M498)),0)+MATCH(M498,admin2_linked_pcode,0)-1))</f>
        <v>#REF!</v>
      </c>
    </row>
    <row r="499" spans="12:14" x14ac:dyDescent="0.2">
      <c r="L499" s="49" t="str">
        <f ca="1">IF(B499="","",OFFSET(table_admin1[[#Headers],[ADM1_PT]],MATCH(B499,admin1,0),1))</f>
        <v/>
      </c>
      <c r="M499" s="49" t="str">
        <f t="shared" ca="1" si="8"/>
        <v/>
      </c>
      <c r="N499" s="49" t="e">
        <f ca="1">IF(#REF!="","",INDEX(admin3_pcode,MATCH(#REF!,OFFSET(admin3_start,MATCH(M499,admin2_linked_pcode,0),0,COUNTIF(admin2_linked_pcode,M499)),0)+MATCH(M499,admin2_linked_pcode,0)-1))</f>
        <v>#REF!</v>
      </c>
    </row>
    <row r="500" spans="12:14" x14ac:dyDescent="0.2">
      <c r="L500" s="49" t="str">
        <f ca="1">IF(B500="","",OFFSET(table_admin1[[#Headers],[ADM1_PT]],MATCH(B500,admin1,0),1))</f>
        <v/>
      </c>
      <c r="M500" s="49" t="str">
        <f t="shared" ca="1" si="8"/>
        <v/>
      </c>
      <c r="N500" s="49" t="e">
        <f ca="1">IF(#REF!="","",INDEX(admin3_pcode,MATCH(#REF!,OFFSET(admin3_start,MATCH(M500,admin2_linked_pcode,0),0,COUNTIF(admin2_linked_pcode,M500)),0)+MATCH(M500,admin2_linked_pcode,0)-1))</f>
        <v>#REF!</v>
      </c>
    </row>
    <row r="501" spans="12:14" x14ac:dyDescent="0.2">
      <c r="L501" s="49" t="str">
        <f ca="1">IF(B501="","",OFFSET(table_admin1[[#Headers],[ADM1_PT]],MATCH(B501,admin1,0),1))</f>
        <v/>
      </c>
      <c r="M501" s="49" t="str">
        <f t="shared" ca="1" si="8"/>
        <v/>
      </c>
      <c r="N501" s="49" t="e">
        <f ca="1">IF(#REF!="","",INDEX(admin3_pcode,MATCH(#REF!,OFFSET(admin3_start,MATCH(M501,admin2_linked_pcode,0),0,COUNTIF(admin2_linked_pcode,M501)),0)+MATCH(M501,admin2_linked_pcode,0)-1))</f>
        <v>#REF!</v>
      </c>
    </row>
    <row r="502" spans="12:14" x14ac:dyDescent="0.2">
      <c r="L502" s="49" t="str">
        <f ca="1">IF(B502="","",OFFSET(table_admin1[[#Headers],[ADM1_PT]],MATCH(B502,admin1,0),1))</f>
        <v/>
      </c>
      <c r="M502" s="49" t="str">
        <f t="shared" ca="1" si="8"/>
        <v/>
      </c>
      <c r="N502" s="49" t="e">
        <f ca="1">IF(#REF!="","",INDEX(admin3_pcode,MATCH(#REF!,OFFSET(admin3_start,MATCH(M502,admin2_linked_pcode,0),0,COUNTIF(admin2_linked_pcode,M502)),0)+MATCH(M502,admin2_linked_pcode,0)-1))</f>
        <v>#REF!</v>
      </c>
    </row>
    <row r="503" spans="12:14" x14ac:dyDescent="0.2">
      <c r="L503" s="49" t="str">
        <f ca="1">IF(B503="","",OFFSET(table_admin1[[#Headers],[ADM1_PT]],MATCH(B503,admin1,0),1))</f>
        <v/>
      </c>
      <c r="M503" s="49" t="str">
        <f t="shared" ca="1" si="8"/>
        <v/>
      </c>
      <c r="N503" s="49" t="e">
        <f ca="1">IF(#REF!="","",INDEX(admin3_pcode,MATCH(#REF!,OFFSET(admin3_start,MATCH(M503,admin2_linked_pcode,0),0,COUNTIF(admin2_linked_pcode,M503)),0)+MATCH(M503,admin2_linked_pcode,0)-1))</f>
        <v>#REF!</v>
      </c>
    </row>
    <row r="504" spans="12:14" x14ac:dyDescent="0.2">
      <c r="L504" s="49" t="str">
        <f ca="1">IF(B504="","",OFFSET(table_admin1[[#Headers],[ADM1_PT]],MATCH(B504,admin1,0),1))</f>
        <v/>
      </c>
      <c r="M504" s="49" t="str">
        <f t="shared" ca="1" si="8"/>
        <v/>
      </c>
      <c r="N504" s="49" t="e">
        <f ca="1">IF(#REF!="","",INDEX(admin3_pcode,MATCH(#REF!,OFFSET(admin3_start,MATCH(M504,admin2_linked_pcode,0),0,COUNTIF(admin2_linked_pcode,M504)),0)+MATCH(M504,admin2_linked_pcode,0)-1))</f>
        <v>#REF!</v>
      </c>
    </row>
    <row r="505" spans="12:14" x14ac:dyDescent="0.2">
      <c r="L505" s="49" t="str">
        <f ca="1">IF(B505="","",OFFSET(table_admin1[[#Headers],[ADM1_PT]],MATCH(B505,admin1,0),1))</f>
        <v/>
      </c>
      <c r="M505" s="49" t="str">
        <f t="shared" ca="1" si="8"/>
        <v/>
      </c>
      <c r="N505" s="49" t="e">
        <f ca="1">IF(#REF!="","",INDEX(admin3_pcode,MATCH(#REF!,OFFSET(admin3_start,MATCH(M505,admin2_linked_pcode,0),0,COUNTIF(admin2_linked_pcode,M505)),0)+MATCH(M505,admin2_linked_pcode,0)-1))</f>
        <v>#REF!</v>
      </c>
    </row>
    <row r="506" spans="12:14" x14ac:dyDescent="0.2">
      <c r="L506" s="49" t="str">
        <f ca="1">IF(B506="","",OFFSET(table_admin1[[#Headers],[ADM1_PT]],MATCH(B506,admin1,0),1))</f>
        <v/>
      </c>
      <c r="M506" s="49" t="str">
        <f t="shared" ca="1" si="8"/>
        <v/>
      </c>
      <c r="N506" s="49" t="e">
        <f ca="1">IF(#REF!="","",INDEX(admin3_pcode,MATCH(#REF!,OFFSET(admin3_start,MATCH(M506,admin2_linked_pcode,0),0,COUNTIF(admin2_linked_pcode,M506)),0)+MATCH(M506,admin2_linked_pcode,0)-1))</f>
        <v>#REF!</v>
      </c>
    </row>
    <row r="507" spans="12:14" x14ac:dyDescent="0.2">
      <c r="L507" s="49" t="str">
        <f ca="1">IF(B507="","",OFFSET(table_admin1[[#Headers],[ADM1_PT]],MATCH(B507,admin1,0),1))</f>
        <v/>
      </c>
      <c r="M507" s="49" t="str">
        <f t="shared" ca="1" si="8"/>
        <v/>
      </c>
      <c r="N507" s="49" t="e">
        <f ca="1">IF(#REF!="","",INDEX(admin3_pcode,MATCH(#REF!,OFFSET(admin3_start,MATCH(M507,admin2_linked_pcode,0),0,COUNTIF(admin2_linked_pcode,M507)),0)+MATCH(M507,admin2_linked_pcode,0)-1))</f>
        <v>#REF!</v>
      </c>
    </row>
    <row r="508" spans="12:14" x14ac:dyDescent="0.2">
      <c r="L508" s="49" t="str">
        <f ca="1">IF(B508="","",OFFSET(table_admin1[[#Headers],[ADM1_PT]],MATCH(B508,admin1,0),1))</f>
        <v/>
      </c>
      <c r="M508" s="49" t="str">
        <f t="shared" ca="1" si="8"/>
        <v/>
      </c>
      <c r="N508" s="49" t="e">
        <f ca="1">IF(#REF!="","",INDEX(admin3_pcode,MATCH(#REF!,OFFSET(admin3_start,MATCH(M508,admin2_linked_pcode,0),0,COUNTIF(admin2_linked_pcode,M508)),0)+MATCH(M508,admin2_linked_pcode,0)-1))</f>
        <v>#REF!</v>
      </c>
    </row>
    <row r="509" spans="12:14" x14ac:dyDescent="0.2">
      <c r="L509" s="49" t="str">
        <f ca="1">IF(B509="","",OFFSET(table_admin1[[#Headers],[ADM1_PT]],MATCH(B509,admin1,0),1))</f>
        <v/>
      </c>
      <c r="M509" s="49" t="str">
        <f t="shared" ca="1" si="8"/>
        <v/>
      </c>
      <c r="N509" s="49" t="e">
        <f ca="1">IF(#REF!="","",INDEX(admin3_pcode,MATCH(#REF!,OFFSET(admin3_start,MATCH(M509,admin2_linked_pcode,0),0,COUNTIF(admin2_linked_pcode,M509)),0)+MATCH(M509,admin2_linked_pcode,0)-1))</f>
        <v>#REF!</v>
      </c>
    </row>
    <row r="510" spans="12:14" x14ac:dyDescent="0.2">
      <c r="L510" s="49" t="str">
        <f ca="1">IF(B510="","",OFFSET(table_admin1[[#Headers],[ADM1_PT]],MATCH(B510,admin1,0),1))</f>
        <v/>
      </c>
      <c r="M510" s="49" t="str">
        <f t="shared" ca="1" si="8"/>
        <v/>
      </c>
      <c r="N510" s="49" t="e">
        <f ca="1">IF(#REF!="","",INDEX(admin3_pcode,MATCH(#REF!,OFFSET(admin3_start,MATCH(M510,admin2_linked_pcode,0),0,COUNTIF(admin2_linked_pcode,M510)),0)+MATCH(M510,admin2_linked_pcode,0)-1))</f>
        <v>#REF!</v>
      </c>
    </row>
    <row r="511" spans="12:14" x14ac:dyDescent="0.2">
      <c r="L511" s="49" t="str">
        <f ca="1">IF(B511="","",OFFSET(table_admin1[[#Headers],[ADM1_PT]],MATCH(B511,admin1,0),1))</f>
        <v/>
      </c>
      <c r="M511" s="49" t="str">
        <f t="shared" ca="1" si="8"/>
        <v/>
      </c>
      <c r="N511" s="49" t="e">
        <f ca="1">IF(#REF!="","",INDEX(admin3_pcode,MATCH(#REF!,OFFSET(admin3_start,MATCH(M511,admin2_linked_pcode,0),0,COUNTIF(admin2_linked_pcode,M511)),0)+MATCH(M511,admin2_linked_pcode,0)-1))</f>
        <v>#REF!</v>
      </c>
    </row>
    <row r="512" spans="12:14" x14ac:dyDescent="0.2">
      <c r="L512" s="49" t="str">
        <f ca="1">IF(B512="","",OFFSET(table_admin1[[#Headers],[ADM1_PT]],MATCH(B512,admin1,0),1))</f>
        <v/>
      </c>
      <c r="M512" s="49" t="str">
        <f t="shared" ca="1" si="8"/>
        <v/>
      </c>
      <c r="N512" s="49" t="e">
        <f ca="1">IF(#REF!="","",INDEX(admin3_pcode,MATCH(#REF!,OFFSET(admin3_start,MATCH(M512,admin2_linked_pcode,0),0,COUNTIF(admin2_linked_pcode,M512)),0)+MATCH(M512,admin2_linked_pcode,0)-1))</f>
        <v>#REF!</v>
      </c>
    </row>
    <row r="513" spans="12:14" x14ac:dyDescent="0.2">
      <c r="L513" s="49" t="str">
        <f ca="1">IF(B513="","",OFFSET(table_admin1[[#Headers],[ADM1_PT]],MATCH(B513,admin1,0),1))</f>
        <v/>
      </c>
      <c r="M513" s="49" t="str">
        <f t="shared" ca="1" si="8"/>
        <v/>
      </c>
      <c r="N513" s="49" t="e">
        <f ca="1">IF(#REF!="","",INDEX(admin3_pcode,MATCH(#REF!,OFFSET(admin3_start,MATCH(M513,admin2_linked_pcode,0),0,COUNTIF(admin2_linked_pcode,M513)),0)+MATCH(M513,admin2_linked_pcode,0)-1))</f>
        <v>#REF!</v>
      </c>
    </row>
    <row r="514" spans="12:14" x14ac:dyDescent="0.2">
      <c r="L514" s="49" t="str">
        <f ca="1">IF(B514="","",OFFSET(table_admin1[[#Headers],[ADM1_PT]],MATCH(B514,admin1,0),1))</f>
        <v/>
      </c>
      <c r="M514" s="49" t="str">
        <f t="shared" ca="1" si="8"/>
        <v/>
      </c>
      <c r="N514" s="49" t="e">
        <f ca="1">IF(#REF!="","",INDEX(admin3_pcode,MATCH(#REF!,OFFSET(admin3_start,MATCH(M514,admin2_linked_pcode,0),0,COUNTIF(admin2_linked_pcode,M514)),0)+MATCH(M514,admin2_linked_pcode,0)-1))</f>
        <v>#REF!</v>
      </c>
    </row>
    <row r="515" spans="12:14" x14ac:dyDescent="0.2">
      <c r="L515" s="49" t="str">
        <f ca="1">IF(B515="","",OFFSET(table_admin1[[#Headers],[ADM1_PT]],MATCH(B515,admin1,0),1))</f>
        <v/>
      </c>
      <c r="M515" s="49" t="str">
        <f t="shared" ca="1" si="8"/>
        <v/>
      </c>
      <c r="N515" s="49" t="e">
        <f ca="1">IF(#REF!="","",INDEX(admin3_pcode,MATCH(#REF!,OFFSET(admin3_start,MATCH(M515,admin2_linked_pcode,0),0,COUNTIF(admin2_linked_pcode,M515)),0)+MATCH(M515,admin2_linked_pcode,0)-1))</f>
        <v>#REF!</v>
      </c>
    </row>
    <row r="516" spans="12:14" x14ac:dyDescent="0.2">
      <c r="L516" s="49" t="str">
        <f ca="1">IF(B516="","",OFFSET(table_admin1[[#Headers],[ADM1_PT]],MATCH(B516,admin1,0),1))</f>
        <v/>
      </c>
      <c r="M516" s="49" t="str">
        <f t="shared" ca="1" si="8"/>
        <v/>
      </c>
      <c r="N516" s="49" t="e">
        <f ca="1">IF(#REF!="","",INDEX(admin3_pcode,MATCH(#REF!,OFFSET(admin3_start,MATCH(M516,admin2_linked_pcode,0),0,COUNTIF(admin2_linked_pcode,M516)),0)+MATCH(M516,admin2_linked_pcode,0)-1))</f>
        <v>#REF!</v>
      </c>
    </row>
    <row r="517" spans="12:14" x14ac:dyDescent="0.2">
      <c r="L517" s="49" t="str">
        <f ca="1">IF(B517="","",OFFSET(table_admin1[[#Headers],[ADM1_PT]],MATCH(B517,admin1,0),1))</f>
        <v/>
      </c>
      <c r="M517" s="49" t="str">
        <f t="shared" ca="1" si="8"/>
        <v/>
      </c>
      <c r="N517" s="49" t="e">
        <f ca="1">IF(#REF!="","",INDEX(admin3_pcode,MATCH(#REF!,OFFSET(admin3_start,MATCH(M517,admin2_linked_pcode,0),0,COUNTIF(admin2_linked_pcode,M517)),0)+MATCH(M517,admin2_linked_pcode,0)-1))</f>
        <v>#REF!</v>
      </c>
    </row>
    <row r="518" spans="12:14" x14ac:dyDescent="0.2">
      <c r="L518" s="49" t="str">
        <f ca="1">IF(B518="","",OFFSET(table_admin1[[#Headers],[ADM1_PT]],MATCH(B518,admin1,0),1))</f>
        <v/>
      </c>
      <c r="M518" s="49" t="str">
        <f t="shared" ca="1" si="8"/>
        <v/>
      </c>
      <c r="N518" s="49" t="e">
        <f ca="1">IF(#REF!="","",INDEX(admin3_pcode,MATCH(#REF!,OFFSET(admin3_start,MATCH(M518,admin2_linked_pcode,0),0,COUNTIF(admin2_linked_pcode,M518)),0)+MATCH(M518,admin2_linked_pcode,0)-1))</f>
        <v>#REF!</v>
      </c>
    </row>
    <row r="519" spans="12:14" x14ac:dyDescent="0.2">
      <c r="L519" s="49" t="str">
        <f ca="1">IF(B519="","",OFFSET(table_admin1[[#Headers],[ADM1_PT]],MATCH(B519,admin1,0),1))</f>
        <v/>
      </c>
      <c r="M519" s="49" t="str">
        <f t="shared" ca="1" si="8"/>
        <v/>
      </c>
      <c r="N519" s="49" t="e">
        <f ca="1">IF(#REF!="","",INDEX(admin3_pcode,MATCH(#REF!,OFFSET(admin3_start,MATCH(M519,admin2_linked_pcode,0),0,COUNTIF(admin2_linked_pcode,M519)),0)+MATCH(M519,admin2_linked_pcode,0)-1))</f>
        <v>#REF!</v>
      </c>
    </row>
    <row r="520" spans="12:14" x14ac:dyDescent="0.2">
      <c r="L520" s="49" t="str">
        <f ca="1">IF(B520="","",OFFSET(table_admin1[[#Headers],[ADM1_PT]],MATCH(B520,admin1,0),1))</f>
        <v/>
      </c>
      <c r="M520" s="49" t="str">
        <f t="shared" ca="1" si="8"/>
        <v/>
      </c>
      <c r="N520" s="49" t="e">
        <f ca="1">IF(#REF!="","",INDEX(admin3_pcode,MATCH(#REF!,OFFSET(admin3_start,MATCH(M520,admin2_linked_pcode,0),0,COUNTIF(admin2_linked_pcode,M520)),0)+MATCH(M520,admin2_linked_pcode,0)-1))</f>
        <v>#REF!</v>
      </c>
    </row>
    <row r="521" spans="12:14" x14ac:dyDescent="0.2">
      <c r="L521" s="49" t="str">
        <f ca="1">IF(B521="","",OFFSET(table_admin1[[#Headers],[ADM1_PT]],MATCH(B521,admin1,0),1))</f>
        <v/>
      </c>
      <c r="M521" s="49" t="str">
        <f t="shared" ca="1" si="8"/>
        <v/>
      </c>
      <c r="N521" s="49" t="e">
        <f ca="1">IF(#REF!="","",INDEX(admin3_pcode,MATCH(#REF!,OFFSET(admin3_start,MATCH(M521,admin2_linked_pcode,0),0,COUNTIF(admin2_linked_pcode,M521)),0)+MATCH(M521,admin2_linked_pcode,0)-1))</f>
        <v>#REF!</v>
      </c>
    </row>
    <row r="522" spans="12:14" x14ac:dyDescent="0.2">
      <c r="L522" s="49" t="str">
        <f ca="1">IF(B522="","",OFFSET(table_admin1[[#Headers],[ADM1_PT]],MATCH(B522,admin1,0),1))</f>
        <v/>
      </c>
      <c r="M522" s="49" t="str">
        <f t="shared" ca="1" si="8"/>
        <v/>
      </c>
      <c r="N522" s="49" t="e">
        <f ca="1">IF(#REF!="","",INDEX(admin3_pcode,MATCH(#REF!,OFFSET(admin3_start,MATCH(M522,admin2_linked_pcode,0),0,COUNTIF(admin2_linked_pcode,M522)),0)+MATCH(M522,admin2_linked_pcode,0)-1))</f>
        <v>#REF!</v>
      </c>
    </row>
    <row r="523" spans="12:14" x14ac:dyDescent="0.2">
      <c r="L523" s="49" t="str">
        <f ca="1">IF(B523="","",OFFSET(table_admin1[[#Headers],[ADM1_PT]],MATCH(B523,admin1,0),1))</f>
        <v/>
      </c>
      <c r="M523" s="49" t="str">
        <f t="shared" ca="1" si="8"/>
        <v/>
      </c>
      <c r="N523" s="49" t="e">
        <f ca="1">IF(#REF!="","",INDEX(admin3_pcode,MATCH(#REF!,OFFSET(admin3_start,MATCH(M523,admin2_linked_pcode,0),0,COUNTIF(admin2_linked_pcode,M523)),0)+MATCH(M523,admin2_linked_pcode,0)-1))</f>
        <v>#REF!</v>
      </c>
    </row>
    <row r="524" spans="12:14" x14ac:dyDescent="0.2">
      <c r="L524" s="49" t="str">
        <f ca="1">IF(B524="","",OFFSET(table_admin1[[#Headers],[ADM1_PT]],MATCH(B524,admin1,0),1))</f>
        <v/>
      </c>
      <c r="M524" s="49" t="str">
        <f t="shared" ca="1" si="8"/>
        <v/>
      </c>
      <c r="N524" s="49" t="e">
        <f ca="1">IF(#REF!="","",INDEX(admin3_pcode,MATCH(#REF!,OFFSET(admin3_start,MATCH(M524,admin2_linked_pcode,0),0,COUNTIF(admin2_linked_pcode,M524)),0)+MATCH(M524,admin2_linked_pcode,0)-1))</f>
        <v>#REF!</v>
      </c>
    </row>
    <row r="525" spans="12:14" x14ac:dyDescent="0.2">
      <c r="L525" s="49" t="str">
        <f ca="1">IF(B525="","",OFFSET(table_admin1[[#Headers],[ADM1_PT]],MATCH(B525,admin1,0),1))</f>
        <v/>
      </c>
      <c r="M525" s="49" t="str">
        <f t="shared" ca="1" si="8"/>
        <v/>
      </c>
      <c r="N525" s="49" t="e">
        <f ca="1">IF(#REF!="","",INDEX(admin3_pcode,MATCH(#REF!,OFFSET(admin3_start,MATCH(M525,admin2_linked_pcode,0),0,COUNTIF(admin2_linked_pcode,M525)),0)+MATCH(M525,admin2_linked_pcode,0)-1))</f>
        <v>#REF!</v>
      </c>
    </row>
    <row r="526" spans="12:14" x14ac:dyDescent="0.2">
      <c r="L526" s="49" t="str">
        <f ca="1">IF(B526="","",OFFSET(table_admin1[[#Headers],[ADM1_PT]],MATCH(B526,admin1,0),1))</f>
        <v/>
      </c>
      <c r="M526" s="49" t="str">
        <f t="shared" ca="1" si="8"/>
        <v/>
      </c>
      <c r="N526" s="49" t="e">
        <f ca="1">IF(#REF!="","",INDEX(admin3_pcode,MATCH(#REF!,OFFSET(admin3_start,MATCH(M526,admin2_linked_pcode,0),0,COUNTIF(admin2_linked_pcode,M526)),0)+MATCH(M526,admin2_linked_pcode,0)-1))</f>
        <v>#REF!</v>
      </c>
    </row>
    <row r="527" spans="12:14" x14ac:dyDescent="0.2">
      <c r="L527" s="49" t="str">
        <f ca="1">IF(B527="","",OFFSET(table_admin1[[#Headers],[ADM1_PT]],MATCH(B527,admin1,0),1))</f>
        <v/>
      </c>
      <c r="M527" s="49" t="str">
        <f t="shared" ca="1" si="8"/>
        <v/>
      </c>
      <c r="N527" s="49" t="e">
        <f ca="1">IF(#REF!="","",INDEX(admin3_pcode,MATCH(#REF!,OFFSET(admin3_start,MATCH(M527,admin2_linked_pcode,0),0,COUNTIF(admin2_linked_pcode,M527)),0)+MATCH(M527,admin2_linked_pcode,0)-1))</f>
        <v>#REF!</v>
      </c>
    </row>
    <row r="528" spans="12:14" x14ac:dyDescent="0.2">
      <c r="L528" s="49" t="str">
        <f ca="1">IF(B528="","",OFFSET(table_admin1[[#Headers],[ADM1_PT]],MATCH(B528,admin1,0),1))</f>
        <v/>
      </c>
      <c r="M528" s="49" t="str">
        <f t="shared" ca="1" si="8"/>
        <v/>
      </c>
      <c r="N528" s="49" t="e">
        <f ca="1">IF(#REF!="","",INDEX(admin3_pcode,MATCH(#REF!,OFFSET(admin3_start,MATCH(M528,admin2_linked_pcode,0),0,COUNTIF(admin2_linked_pcode,M528)),0)+MATCH(M528,admin2_linked_pcode,0)-1))</f>
        <v>#REF!</v>
      </c>
    </row>
    <row r="529" spans="12:14" x14ac:dyDescent="0.2">
      <c r="L529" s="49" t="str">
        <f ca="1">IF(B529="","",OFFSET(table_admin1[[#Headers],[ADM1_PT]],MATCH(B529,admin1,0),1))</f>
        <v/>
      </c>
      <c r="M529" s="49" t="str">
        <f t="shared" ca="1" si="8"/>
        <v/>
      </c>
      <c r="N529" s="49" t="e">
        <f ca="1">IF(#REF!="","",INDEX(admin3_pcode,MATCH(#REF!,OFFSET(admin3_start,MATCH(M529,admin2_linked_pcode,0),0,COUNTIF(admin2_linked_pcode,M529)),0)+MATCH(M529,admin2_linked_pcode,0)-1))</f>
        <v>#REF!</v>
      </c>
    </row>
    <row r="530" spans="12:14" x14ac:dyDescent="0.2">
      <c r="L530" s="49" t="str">
        <f ca="1">IF(B530="","",OFFSET(table_admin1[[#Headers],[ADM1_PT]],MATCH(B530,admin1,0),1))</f>
        <v/>
      </c>
      <c r="M530" s="49" t="str">
        <f t="shared" ca="1" si="8"/>
        <v/>
      </c>
      <c r="N530" s="49" t="e">
        <f ca="1">IF(#REF!="","",INDEX(admin3_pcode,MATCH(#REF!,OFFSET(admin3_start,MATCH(M530,admin2_linked_pcode,0),0,COUNTIF(admin2_linked_pcode,M530)),0)+MATCH(M530,admin2_linked_pcode,0)-1))</f>
        <v>#REF!</v>
      </c>
    </row>
    <row r="531" spans="12:14" x14ac:dyDescent="0.2">
      <c r="L531" s="49" t="str">
        <f ca="1">IF(B531="","",OFFSET(table_admin1[[#Headers],[ADM1_PT]],MATCH(B531,admin1,0),1))</f>
        <v/>
      </c>
      <c r="M531" s="49" t="str">
        <f t="shared" ca="1" si="8"/>
        <v/>
      </c>
      <c r="N531" s="49" t="e">
        <f ca="1">IF(#REF!="","",INDEX(admin3_pcode,MATCH(#REF!,OFFSET(admin3_start,MATCH(M531,admin2_linked_pcode,0),0,COUNTIF(admin2_linked_pcode,M531)),0)+MATCH(M531,admin2_linked_pcode,0)-1))</f>
        <v>#REF!</v>
      </c>
    </row>
    <row r="532" spans="12:14" x14ac:dyDescent="0.2">
      <c r="L532" s="49" t="str">
        <f ca="1">IF(B532="","",OFFSET(table_admin1[[#Headers],[ADM1_PT]],MATCH(B532,admin1,0),1))</f>
        <v/>
      </c>
      <c r="M532" s="49" t="str">
        <f t="shared" ca="1" si="8"/>
        <v/>
      </c>
      <c r="N532" s="49" t="e">
        <f ca="1">IF(#REF!="","",INDEX(admin3_pcode,MATCH(#REF!,OFFSET(admin3_start,MATCH(M532,admin2_linked_pcode,0),0,COUNTIF(admin2_linked_pcode,M532)),0)+MATCH(M532,admin2_linked_pcode,0)-1))</f>
        <v>#REF!</v>
      </c>
    </row>
    <row r="533" spans="12:14" x14ac:dyDescent="0.2">
      <c r="L533" s="49" t="str">
        <f ca="1">IF(B533="","",OFFSET(table_admin1[[#Headers],[ADM1_PT]],MATCH(B533,admin1,0),1))</f>
        <v/>
      </c>
      <c r="M533" s="49" t="str">
        <f t="shared" ca="1" si="8"/>
        <v/>
      </c>
      <c r="N533" s="49" t="e">
        <f ca="1">IF(#REF!="","",INDEX(admin3_pcode,MATCH(#REF!,OFFSET(admin3_start,MATCH(M533,admin2_linked_pcode,0),0,COUNTIF(admin2_linked_pcode,M533)),0)+MATCH(M533,admin2_linked_pcode,0)-1))</f>
        <v>#REF!</v>
      </c>
    </row>
    <row r="534" spans="12:14" x14ac:dyDescent="0.2">
      <c r="L534" s="49" t="str">
        <f ca="1">IF(B534="","",OFFSET(table_admin1[[#Headers],[ADM1_PT]],MATCH(B534,admin1,0),1))</f>
        <v/>
      </c>
      <c r="M534" s="49" t="str">
        <f t="shared" ca="1" si="8"/>
        <v/>
      </c>
      <c r="N534" s="49" t="e">
        <f ca="1">IF(#REF!="","",INDEX(admin3_pcode,MATCH(#REF!,OFFSET(admin3_start,MATCH(M534,admin2_linked_pcode,0),0,COUNTIF(admin2_linked_pcode,M534)),0)+MATCH(M534,admin2_linked_pcode,0)-1))</f>
        <v>#REF!</v>
      </c>
    </row>
    <row r="535" spans="12:14" x14ac:dyDescent="0.2">
      <c r="L535" s="49" t="str">
        <f ca="1">IF(B535="","",OFFSET(table_admin1[[#Headers],[ADM1_PT]],MATCH(B535,admin1,0),1))</f>
        <v/>
      </c>
      <c r="M535" s="49" t="str">
        <f t="shared" ca="1" si="8"/>
        <v/>
      </c>
      <c r="N535" s="49" t="e">
        <f ca="1">IF(#REF!="","",INDEX(admin3_pcode,MATCH(#REF!,OFFSET(admin3_start,MATCH(M535,admin2_linked_pcode,0),0,COUNTIF(admin2_linked_pcode,M535)),0)+MATCH(M535,admin2_linked_pcode,0)-1))</f>
        <v>#REF!</v>
      </c>
    </row>
    <row r="536" spans="12:14" x14ac:dyDescent="0.2">
      <c r="L536" s="49" t="str">
        <f ca="1">IF(B536="","",OFFSET(table_admin1[[#Headers],[ADM1_PT]],MATCH(B536,admin1,0),1))</f>
        <v/>
      </c>
      <c r="M536" s="49" t="str">
        <f t="shared" ca="1" si="8"/>
        <v/>
      </c>
      <c r="N536" s="49" t="e">
        <f ca="1">IF(#REF!="","",INDEX(admin3_pcode,MATCH(#REF!,OFFSET(admin3_start,MATCH(M536,admin2_linked_pcode,0),0,COUNTIF(admin2_linked_pcode,M536)),0)+MATCH(M536,admin2_linked_pcode,0)-1))</f>
        <v>#REF!</v>
      </c>
    </row>
    <row r="537" spans="12:14" x14ac:dyDescent="0.2">
      <c r="L537" s="49" t="str">
        <f ca="1">IF(B537="","",OFFSET(table_admin1[[#Headers],[ADM1_PT]],MATCH(B537,admin1,0),1))</f>
        <v/>
      </c>
      <c r="M537" s="49" t="str">
        <f t="shared" ca="1" si="8"/>
        <v/>
      </c>
      <c r="N537" s="49" t="e">
        <f ca="1">IF(#REF!="","",INDEX(admin3_pcode,MATCH(#REF!,OFFSET(admin3_start,MATCH(M537,admin2_linked_pcode,0),0,COUNTIF(admin2_linked_pcode,M537)),0)+MATCH(M537,admin2_linked_pcode,0)-1))</f>
        <v>#REF!</v>
      </c>
    </row>
    <row r="538" spans="12:14" x14ac:dyDescent="0.2">
      <c r="L538" s="49" t="str">
        <f ca="1">IF(B538="","",OFFSET(table_admin1[[#Headers],[ADM1_PT]],MATCH(B538,admin1,0),1))</f>
        <v/>
      </c>
      <c r="M538" s="49" t="str">
        <f t="shared" ca="1" si="8"/>
        <v/>
      </c>
      <c r="N538" s="49" t="e">
        <f ca="1">IF(#REF!="","",INDEX(admin3_pcode,MATCH(#REF!,OFFSET(admin3_start,MATCH(M538,admin2_linked_pcode,0),0,COUNTIF(admin2_linked_pcode,M538)),0)+MATCH(M538,admin2_linked_pcode,0)-1))</f>
        <v>#REF!</v>
      </c>
    </row>
    <row r="539" spans="12:14" x14ac:dyDescent="0.2">
      <c r="L539" s="49" t="str">
        <f ca="1">IF(B539="","",OFFSET(table_admin1[[#Headers],[ADM1_PT]],MATCH(B539,admin1,0),1))</f>
        <v/>
      </c>
      <c r="M539" s="49" t="str">
        <f t="shared" ca="1" si="8"/>
        <v/>
      </c>
      <c r="N539" s="49" t="e">
        <f ca="1">IF(#REF!="","",INDEX(admin3_pcode,MATCH(#REF!,OFFSET(admin3_start,MATCH(M539,admin2_linked_pcode,0),0,COUNTIF(admin2_linked_pcode,M539)),0)+MATCH(M539,admin2_linked_pcode,0)-1))</f>
        <v>#REF!</v>
      </c>
    </row>
    <row r="540" spans="12:14" x14ac:dyDescent="0.2">
      <c r="L540" s="49" t="str">
        <f ca="1">IF(B540="","",OFFSET(table_admin1[[#Headers],[ADM1_PT]],MATCH(B540,admin1,0),1))</f>
        <v/>
      </c>
      <c r="M540" s="49" t="str">
        <f t="shared" ca="1" si="8"/>
        <v/>
      </c>
      <c r="N540" s="49" t="e">
        <f ca="1">IF(#REF!="","",INDEX(admin3_pcode,MATCH(#REF!,OFFSET(admin3_start,MATCH(M540,admin2_linked_pcode,0),0,COUNTIF(admin2_linked_pcode,M540)),0)+MATCH(M540,admin2_linked_pcode,0)-1))</f>
        <v>#REF!</v>
      </c>
    </row>
    <row r="541" spans="12:14" x14ac:dyDescent="0.2">
      <c r="L541" s="49" t="str">
        <f ca="1">IF(B541="","",OFFSET(table_admin1[[#Headers],[ADM1_PT]],MATCH(B541,admin1,0),1))</f>
        <v/>
      </c>
      <c r="M541" s="49" t="str">
        <f t="shared" ca="1" si="8"/>
        <v/>
      </c>
      <c r="N541" s="49" t="e">
        <f ca="1">IF(#REF!="","",INDEX(admin3_pcode,MATCH(#REF!,OFFSET(admin3_start,MATCH(M541,admin2_linked_pcode,0),0,COUNTIF(admin2_linked_pcode,M541)),0)+MATCH(M541,admin2_linked_pcode,0)-1))</f>
        <v>#REF!</v>
      </c>
    </row>
    <row r="542" spans="12:14" x14ac:dyDescent="0.2">
      <c r="L542" s="49" t="str">
        <f ca="1">IF(B542="","",OFFSET(table_admin1[[#Headers],[ADM1_PT]],MATCH(B542,admin1,0),1))</f>
        <v/>
      </c>
      <c r="M542" s="49" t="str">
        <f t="shared" ca="1" si="8"/>
        <v/>
      </c>
      <c r="N542" s="49" t="e">
        <f ca="1">IF(#REF!="","",INDEX(admin3_pcode,MATCH(#REF!,OFFSET(admin3_start,MATCH(M542,admin2_linked_pcode,0),0,COUNTIF(admin2_linked_pcode,M542)),0)+MATCH(M542,admin2_linked_pcode,0)-1))</f>
        <v>#REF!</v>
      </c>
    </row>
    <row r="543" spans="12:14" x14ac:dyDescent="0.2">
      <c r="L543" s="49" t="str">
        <f ca="1">IF(B543="","",OFFSET(table_admin1[[#Headers],[ADM1_PT]],MATCH(B543,admin1,0),1))</f>
        <v/>
      </c>
      <c r="M543" s="49" t="str">
        <f t="shared" ca="1" si="8"/>
        <v/>
      </c>
      <c r="N543" s="49" t="e">
        <f ca="1">IF(#REF!="","",INDEX(admin3_pcode,MATCH(#REF!,OFFSET(admin3_start,MATCH(M543,admin2_linked_pcode,0),0,COUNTIF(admin2_linked_pcode,M543)),0)+MATCH(M543,admin2_linked_pcode,0)-1))</f>
        <v>#REF!</v>
      </c>
    </row>
    <row r="544" spans="12:14" x14ac:dyDescent="0.2">
      <c r="L544" s="49" t="str">
        <f ca="1">IF(B544="","",OFFSET(table_admin1[[#Headers],[ADM1_PT]],MATCH(B544,admin1,0),1))</f>
        <v/>
      </c>
      <c r="M544" s="49" t="str">
        <f t="shared" ca="1" si="8"/>
        <v/>
      </c>
      <c r="N544" s="49" t="e">
        <f ca="1">IF(#REF!="","",INDEX(admin3_pcode,MATCH(#REF!,OFFSET(admin3_start,MATCH(M544,admin2_linked_pcode,0),0,COUNTIF(admin2_linked_pcode,M544)),0)+MATCH(M544,admin2_linked_pcode,0)-1))</f>
        <v>#REF!</v>
      </c>
    </row>
    <row r="545" spans="12:14" x14ac:dyDescent="0.2">
      <c r="L545" s="49" t="str">
        <f ca="1">IF(B545="","",OFFSET(table_admin1[[#Headers],[ADM1_PT]],MATCH(B545,admin1,0),1))</f>
        <v/>
      </c>
      <c r="M545" s="49" t="str">
        <f t="shared" ca="1" si="8"/>
        <v/>
      </c>
      <c r="N545" s="49" t="e">
        <f ca="1">IF(#REF!="","",INDEX(admin3_pcode,MATCH(#REF!,OFFSET(admin3_start,MATCH(M545,admin2_linked_pcode,0),0,COUNTIF(admin2_linked_pcode,M545)),0)+MATCH(M545,admin2_linked_pcode,0)-1))</f>
        <v>#REF!</v>
      </c>
    </row>
    <row r="546" spans="12:14" x14ac:dyDescent="0.2">
      <c r="L546" s="49" t="str">
        <f ca="1">IF(B546="","",OFFSET(table_admin1[[#Headers],[ADM1_PT]],MATCH(B546,admin1,0),1))</f>
        <v/>
      </c>
      <c r="M546" s="49" t="str">
        <f t="shared" ca="1" si="8"/>
        <v/>
      </c>
      <c r="N546" s="49" t="e">
        <f ca="1">IF(#REF!="","",INDEX(admin3_pcode,MATCH(#REF!,OFFSET(admin3_start,MATCH(M546,admin2_linked_pcode,0),0,COUNTIF(admin2_linked_pcode,M546)),0)+MATCH(M546,admin2_linked_pcode,0)-1))</f>
        <v>#REF!</v>
      </c>
    </row>
    <row r="547" spans="12:14" x14ac:dyDescent="0.2">
      <c r="L547" s="49" t="str">
        <f ca="1">IF(B547="","",OFFSET(table_admin1[[#Headers],[ADM1_PT]],MATCH(B547,admin1,0),1))</f>
        <v/>
      </c>
      <c r="M547" s="49" t="str">
        <f t="shared" ca="1" si="8"/>
        <v/>
      </c>
      <c r="N547" s="49" t="e">
        <f ca="1">IF(#REF!="","",INDEX(admin3_pcode,MATCH(#REF!,OFFSET(admin3_start,MATCH(M547,admin2_linked_pcode,0),0,COUNTIF(admin2_linked_pcode,M547)),0)+MATCH(M547,admin2_linked_pcode,0)-1))</f>
        <v>#REF!</v>
      </c>
    </row>
    <row r="548" spans="12:14" x14ac:dyDescent="0.2">
      <c r="L548" s="49" t="str">
        <f ca="1">IF(B548="","",OFFSET(table_admin1[[#Headers],[ADM1_PT]],MATCH(B548,admin1,0),1))</f>
        <v/>
      </c>
      <c r="M548" s="49" t="str">
        <f t="shared" ca="1" si="8"/>
        <v/>
      </c>
      <c r="N548" s="49" t="e">
        <f ca="1">IF(#REF!="","",INDEX(admin3_pcode,MATCH(#REF!,OFFSET(admin3_start,MATCH(M548,admin2_linked_pcode,0),0,COUNTIF(admin2_linked_pcode,M548)),0)+MATCH(M548,admin2_linked_pcode,0)-1))</f>
        <v>#REF!</v>
      </c>
    </row>
    <row r="549" spans="12:14" x14ac:dyDescent="0.2">
      <c r="L549" s="49" t="str">
        <f ca="1">IF(B549="","",OFFSET(table_admin1[[#Headers],[ADM1_PT]],MATCH(B549,admin1,0),1))</f>
        <v/>
      </c>
      <c r="M549" s="49" t="str">
        <f t="shared" ca="1" si="8"/>
        <v/>
      </c>
      <c r="N549" s="49" t="e">
        <f ca="1">IF(#REF!="","",INDEX(admin3_pcode,MATCH(#REF!,OFFSET(admin3_start,MATCH(M549,admin2_linked_pcode,0),0,COUNTIF(admin2_linked_pcode,M549)),0)+MATCH(M549,admin2_linked_pcode,0)-1))</f>
        <v>#REF!</v>
      </c>
    </row>
    <row r="550" spans="12:14" x14ac:dyDescent="0.2">
      <c r="L550" s="49" t="str">
        <f ca="1">IF(B550="","",OFFSET(table_admin1[[#Headers],[ADM1_PT]],MATCH(B550,admin1,0),1))</f>
        <v/>
      </c>
      <c r="M550" s="49" t="str">
        <f t="shared" ca="1" si="8"/>
        <v/>
      </c>
      <c r="N550" s="49" t="e">
        <f ca="1">IF(#REF!="","",INDEX(admin3_pcode,MATCH(#REF!,OFFSET(admin3_start,MATCH(M550,admin2_linked_pcode,0),0,COUNTIF(admin2_linked_pcode,M550)),0)+MATCH(M550,admin2_linked_pcode,0)-1))</f>
        <v>#REF!</v>
      </c>
    </row>
    <row r="551" spans="12:14" x14ac:dyDescent="0.2">
      <c r="L551" s="49" t="str">
        <f ca="1">IF(B551="","",OFFSET(table_admin1[[#Headers],[ADM1_PT]],MATCH(B551,admin1,0),1))</f>
        <v/>
      </c>
      <c r="M551" s="49" t="str">
        <f t="shared" ca="1" si="8"/>
        <v/>
      </c>
      <c r="N551" s="49" t="e">
        <f ca="1">IF(#REF!="","",INDEX(admin3_pcode,MATCH(#REF!,OFFSET(admin3_start,MATCH(M551,admin2_linked_pcode,0),0,COUNTIF(admin2_linked_pcode,M551)),0)+MATCH(M551,admin2_linked_pcode,0)-1))</f>
        <v>#REF!</v>
      </c>
    </row>
    <row r="552" spans="12:14" x14ac:dyDescent="0.2">
      <c r="L552" s="49" t="str">
        <f ca="1">IF(B552="","",OFFSET(table_admin1[[#Headers],[ADM1_PT]],MATCH(B552,admin1,0),1))</f>
        <v/>
      </c>
      <c r="M552" s="49" t="str">
        <f t="shared" ca="1" si="8"/>
        <v/>
      </c>
      <c r="N552" s="49" t="e">
        <f ca="1">IF(#REF!="","",INDEX(admin3_pcode,MATCH(#REF!,OFFSET(admin3_start,MATCH(M552,admin2_linked_pcode,0),0,COUNTIF(admin2_linked_pcode,M552)),0)+MATCH(M552,admin2_linked_pcode,0)-1))</f>
        <v>#REF!</v>
      </c>
    </row>
    <row r="553" spans="12:14" x14ac:dyDescent="0.2">
      <c r="L553" s="49" t="str">
        <f ca="1">IF(B553="","",OFFSET(table_admin1[[#Headers],[ADM1_PT]],MATCH(B553,admin1,0),1))</f>
        <v/>
      </c>
      <c r="M553" s="49" t="str">
        <f t="shared" ca="1" si="8"/>
        <v/>
      </c>
      <c r="N553" s="49" t="e">
        <f ca="1">IF(#REF!="","",INDEX(admin3_pcode,MATCH(#REF!,OFFSET(admin3_start,MATCH(M553,admin2_linked_pcode,0),0,COUNTIF(admin2_linked_pcode,M553)),0)+MATCH(M553,admin2_linked_pcode,0)-1))</f>
        <v>#REF!</v>
      </c>
    </row>
    <row r="554" spans="12:14" x14ac:dyDescent="0.2">
      <c r="L554" s="49" t="str">
        <f ca="1">IF(B554="","",OFFSET(table_admin1[[#Headers],[ADM1_PT]],MATCH(B554,admin1,0),1))</f>
        <v/>
      </c>
      <c r="M554" s="49" t="str">
        <f t="shared" ca="1" si="8"/>
        <v/>
      </c>
      <c r="N554" s="49" t="e">
        <f ca="1">IF(#REF!="","",INDEX(admin3_pcode,MATCH(#REF!,OFFSET(admin3_start,MATCH(M554,admin2_linked_pcode,0),0,COUNTIF(admin2_linked_pcode,M554)),0)+MATCH(M554,admin2_linked_pcode,0)-1))</f>
        <v>#REF!</v>
      </c>
    </row>
    <row r="555" spans="12:14" x14ac:dyDescent="0.2">
      <c r="L555" s="49" t="str">
        <f ca="1">IF(B555="","",OFFSET(table_admin1[[#Headers],[ADM1_PT]],MATCH(B555,admin1,0),1))</f>
        <v/>
      </c>
      <c r="M555" s="49" t="str">
        <f t="shared" ca="1" si="8"/>
        <v/>
      </c>
      <c r="N555" s="49" t="e">
        <f ca="1">IF(#REF!="","",INDEX(admin3_pcode,MATCH(#REF!,OFFSET(admin3_start,MATCH(M555,admin2_linked_pcode,0),0,COUNTIF(admin2_linked_pcode,M555)),0)+MATCH(M555,admin2_linked_pcode,0)-1))</f>
        <v>#REF!</v>
      </c>
    </row>
    <row r="556" spans="12:14" x14ac:dyDescent="0.2">
      <c r="L556" s="49" t="str">
        <f ca="1">IF(B556="","",OFFSET(table_admin1[[#Headers],[ADM1_PT]],MATCH(B556,admin1,0),1))</f>
        <v/>
      </c>
      <c r="M556" s="49" t="str">
        <f t="shared" ca="1" si="8"/>
        <v/>
      </c>
      <c r="N556" s="49" t="e">
        <f ca="1">IF(#REF!="","",INDEX(admin3_pcode,MATCH(#REF!,OFFSET(admin3_start,MATCH(M556,admin2_linked_pcode,0),0,COUNTIF(admin2_linked_pcode,M556)),0)+MATCH(M556,admin2_linked_pcode,0)-1))</f>
        <v>#REF!</v>
      </c>
    </row>
    <row r="557" spans="12:14" x14ac:dyDescent="0.2">
      <c r="L557" s="49" t="str">
        <f ca="1">IF(B557="","",OFFSET(table_admin1[[#Headers],[ADM1_PT]],MATCH(B557,admin1,0),1))</f>
        <v/>
      </c>
      <c r="M557" s="49" t="str">
        <f t="shared" ref="M557:M620" ca="1" si="9">IF(C557="","",INDEX(admin2_pcode,MATCH(C557,OFFSET(admin2_start,MATCH(L557,admin1_linked_pcode,0),0,COUNTIF(admin1_linked_pcode,L557)),0)+MATCH(L557,admin1_linked_pcode,0)-1))</f>
        <v/>
      </c>
      <c r="N557" s="49" t="e">
        <f ca="1">IF(#REF!="","",INDEX(admin3_pcode,MATCH(#REF!,OFFSET(admin3_start,MATCH(M557,admin2_linked_pcode,0),0,COUNTIF(admin2_linked_pcode,M557)),0)+MATCH(M557,admin2_linked_pcode,0)-1))</f>
        <v>#REF!</v>
      </c>
    </row>
    <row r="558" spans="12:14" x14ac:dyDescent="0.2">
      <c r="L558" s="49" t="str">
        <f ca="1">IF(B558="","",OFFSET(table_admin1[[#Headers],[ADM1_PT]],MATCH(B558,admin1,0),1))</f>
        <v/>
      </c>
      <c r="M558" s="49" t="str">
        <f t="shared" ca="1" si="9"/>
        <v/>
      </c>
      <c r="N558" s="49" t="e">
        <f ca="1">IF(#REF!="","",INDEX(admin3_pcode,MATCH(#REF!,OFFSET(admin3_start,MATCH(M558,admin2_linked_pcode,0),0,COUNTIF(admin2_linked_pcode,M558)),0)+MATCH(M558,admin2_linked_pcode,0)-1))</f>
        <v>#REF!</v>
      </c>
    </row>
    <row r="559" spans="12:14" x14ac:dyDescent="0.2">
      <c r="L559" s="49" t="str">
        <f ca="1">IF(B559="","",OFFSET(table_admin1[[#Headers],[ADM1_PT]],MATCH(B559,admin1,0),1))</f>
        <v/>
      </c>
      <c r="M559" s="49" t="str">
        <f t="shared" ca="1" si="9"/>
        <v/>
      </c>
      <c r="N559" s="49" t="e">
        <f ca="1">IF(#REF!="","",INDEX(admin3_pcode,MATCH(#REF!,OFFSET(admin3_start,MATCH(M559,admin2_linked_pcode,0),0,COUNTIF(admin2_linked_pcode,M559)),0)+MATCH(M559,admin2_linked_pcode,0)-1))</f>
        <v>#REF!</v>
      </c>
    </row>
    <row r="560" spans="12:14" x14ac:dyDescent="0.2">
      <c r="L560" s="49" t="str">
        <f ca="1">IF(B560="","",OFFSET(table_admin1[[#Headers],[ADM1_PT]],MATCH(B560,admin1,0),1))</f>
        <v/>
      </c>
      <c r="M560" s="49" t="str">
        <f t="shared" ca="1" si="9"/>
        <v/>
      </c>
      <c r="N560" s="49" t="e">
        <f ca="1">IF(#REF!="","",INDEX(admin3_pcode,MATCH(#REF!,OFFSET(admin3_start,MATCH(M560,admin2_linked_pcode,0),0,COUNTIF(admin2_linked_pcode,M560)),0)+MATCH(M560,admin2_linked_pcode,0)-1))</f>
        <v>#REF!</v>
      </c>
    </row>
    <row r="561" spans="12:14" x14ac:dyDescent="0.2">
      <c r="L561" s="49" t="str">
        <f ca="1">IF(B561="","",OFFSET(table_admin1[[#Headers],[ADM1_PT]],MATCH(B561,admin1,0),1))</f>
        <v/>
      </c>
      <c r="M561" s="49" t="str">
        <f t="shared" ca="1" si="9"/>
        <v/>
      </c>
      <c r="N561" s="49" t="e">
        <f ca="1">IF(#REF!="","",INDEX(admin3_pcode,MATCH(#REF!,OFFSET(admin3_start,MATCH(M561,admin2_linked_pcode,0),0,COUNTIF(admin2_linked_pcode,M561)),0)+MATCH(M561,admin2_linked_pcode,0)-1))</f>
        <v>#REF!</v>
      </c>
    </row>
    <row r="562" spans="12:14" x14ac:dyDescent="0.2">
      <c r="L562" s="49" t="str">
        <f ca="1">IF(B562="","",OFFSET(table_admin1[[#Headers],[ADM1_PT]],MATCH(B562,admin1,0),1))</f>
        <v/>
      </c>
      <c r="M562" s="49" t="str">
        <f t="shared" ca="1" si="9"/>
        <v/>
      </c>
      <c r="N562" s="49" t="e">
        <f ca="1">IF(#REF!="","",INDEX(admin3_pcode,MATCH(#REF!,OFFSET(admin3_start,MATCH(M562,admin2_linked_pcode,0),0,COUNTIF(admin2_linked_pcode,M562)),0)+MATCH(M562,admin2_linked_pcode,0)-1))</f>
        <v>#REF!</v>
      </c>
    </row>
    <row r="563" spans="12:14" x14ac:dyDescent="0.2">
      <c r="L563" s="49" t="str">
        <f ca="1">IF(B563="","",OFFSET(table_admin1[[#Headers],[ADM1_PT]],MATCH(B563,admin1,0),1))</f>
        <v/>
      </c>
      <c r="M563" s="49" t="str">
        <f t="shared" ca="1" si="9"/>
        <v/>
      </c>
      <c r="N563" s="49" t="e">
        <f ca="1">IF(#REF!="","",INDEX(admin3_pcode,MATCH(#REF!,OFFSET(admin3_start,MATCH(M563,admin2_linked_pcode,0),0,COUNTIF(admin2_linked_pcode,M563)),0)+MATCH(M563,admin2_linked_pcode,0)-1))</f>
        <v>#REF!</v>
      </c>
    </row>
    <row r="564" spans="12:14" x14ac:dyDescent="0.2">
      <c r="L564" s="49" t="str">
        <f ca="1">IF(B564="","",OFFSET(table_admin1[[#Headers],[ADM1_PT]],MATCH(B564,admin1,0),1))</f>
        <v/>
      </c>
      <c r="M564" s="49" t="str">
        <f t="shared" ca="1" si="9"/>
        <v/>
      </c>
      <c r="N564" s="49" t="e">
        <f ca="1">IF(#REF!="","",INDEX(admin3_pcode,MATCH(#REF!,OFFSET(admin3_start,MATCH(M564,admin2_linked_pcode,0),0,COUNTIF(admin2_linked_pcode,M564)),0)+MATCH(M564,admin2_linked_pcode,0)-1))</f>
        <v>#REF!</v>
      </c>
    </row>
    <row r="565" spans="12:14" x14ac:dyDescent="0.2">
      <c r="L565" s="49" t="str">
        <f ca="1">IF(B565="","",OFFSET(table_admin1[[#Headers],[ADM1_PT]],MATCH(B565,admin1,0),1))</f>
        <v/>
      </c>
      <c r="M565" s="49" t="str">
        <f t="shared" ca="1" si="9"/>
        <v/>
      </c>
      <c r="N565" s="49" t="e">
        <f ca="1">IF(#REF!="","",INDEX(admin3_pcode,MATCH(#REF!,OFFSET(admin3_start,MATCH(M565,admin2_linked_pcode,0),0,COUNTIF(admin2_linked_pcode,M565)),0)+MATCH(M565,admin2_linked_pcode,0)-1))</f>
        <v>#REF!</v>
      </c>
    </row>
    <row r="566" spans="12:14" x14ac:dyDescent="0.2">
      <c r="L566" s="49" t="str">
        <f ca="1">IF(B566="","",OFFSET(table_admin1[[#Headers],[ADM1_PT]],MATCH(B566,admin1,0),1))</f>
        <v/>
      </c>
      <c r="M566" s="49" t="str">
        <f t="shared" ca="1" si="9"/>
        <v/>
      </c>
      <c r="N566" s="49" t="e">
        <f ca="1">IF(#REF!="","",INDEX(admin3_pcode,MATCH(#REF!,OFFSET(admin3_start,MATCH(M566,admin2_linked_pcode,0),0,COUNTIF(admin2_linked_pcode,M566)),0)+MATCH(M566,admin2_linked_pcode,0)-1))</f>
        <v>#REF!</v>
      </c>
    </row>
    <row r="567" spans="12:14" x14ac:dyDescent="0.2">
      <c r="L567" s="49" t="str">
        <f ca="1">IF(B567="","",OFFSET(table_admin1[[#Headers],[ADM1_PT]],MATCH(B567,admin1,0),1))</f>
        <v/>
      </c>
      <c r="M567" s="49" t="str">
        <f t="shared" ca="1" si="9"/>
        <v/>
      </c>
      <c r="N567" s="49" t="e">
        <f ca="1">IF(#REF!="","",INDEX(admin3_pcode,MATCH(#REF!,OFFSET(admin3_start,MATCH(M567,admin2_linked_pcode,0),0,COUNTIF(admin2_linked_pcode,M567)),0)+MATCH(M567,admin2_linked_pcode,0)-1))</f>
        <v>#REF!</v>
      </c>
    </row>
    <row r="568" spans="12:14" x14ac:dyDescent="0.2">
      <c r="L568" s="49" t="str">
        <f ca="1">IF(B568="","",OFFSET(table_admin1[[#Headers],[ADM1_PT]],MATCH(B568,admin1,0),1))</f>
        <v/>
      </c>
      <c r="M568" s="49" t="str">
        <f t="shared" ca="1" si="9"/>
        <v/>
      </c>
      <c r="N568" s="49" t="e">
        <f ca="1">IF(#REF!="","",INDEX(admin3_pcode,MATCH(#REF!,OFFSET(admin3_start,MATCH(M568,admin2_linked_pcode,0),0,COUNTIF(admin2_linked_pcode,M568)),0)+MATCH(M568,admin2_linked_pcode,0)-1))</f>
        <v>#REF!</v>
      </c>
    </row>
    <row r="569" spans="12:14" x14ac:dyDescent="0.2">
      <c r="L569" s="49" t="str">
        <f ca="1">IF(B569="","",OFFSET(table_admin1[[#Headers],[ADM1_PT]],MATCH(B569,admin1,0),1))</f>
        <v/>
      </c>
      <c r="M569" s="49" t="str">
        <f t="shared" ca="1" si="9"/>
        <v/>
      </c>
      <c r="N569" s="49" t="e">
        <f ca="1">IF(#REF!="","",INDEX(admin3_pcode,MATCH(#REF!,OFFSET(admin3_start,MATCH(M569,admin2_linked_pcode,0),0,COUNTIF(admin2_linked_pcode,M569)),0)+MATCH(M569,admin2_linked_pcode,0)-1))</f>
        <v>#REF!</v>
      </c>
    </row>
    <row r="570" spans="12:14" x14ac:dyDescent="0.2">
      <c r="L570" s="49" t="str">
        <f ca="1">IF(B570="","",OFFSET(table_admin1[[#Headers],[ADM1_PT]],MATCH(B570,admin1,0),1))</f>
        <v/>
      </c>
      <c r="M570" s="49" t="str">
        <f t="shared" ca="1" si="9"/>
        <v/>
      </c>
      <c r="N570" s="49" t="e">
        <f ca="1">IF(#REF!="","",INDEX(admin3_pcode,MATCH(#REF!,OFFSET(admin3_start,MATCH(M570,admin2_linked_pcode,0),0,COUNTIF(admin2_linked_pcode,M570)),0)+MATCH(M570,admin2_linked_pcode,0)-1))</f>
        <v>#REF!</v>
      </c>
    </row>
    <row r="571" spans="12:14" x14ac:dyDescent="0.2">
      <c r="L571" s="49" t="str">
        <f ca="1">IF(B571="","",OFFSET(table_admin1[[#Headers],[ADM1_PT]],MATCH(B571,admin1,0),1))</f>
        <v/>
      </c>
      <c r="M571" s="49" t="str">
        <f t="shared" ca="1" si="9"/>
        <v/>
      </c>
      <c r="N571" s="49" t="e">
        <f ca="1">IF(#REF!="","",INDEX(admin3_pcode,MATCH(#REF!,OFFSET(admin3_start,MATCH(M571,admin2_linked_pcode,0),0,COUNTIF(admin2_linked_pcode,M571)),0)+MATCH(M571,admin2_linked_pcode,0)-1))</f>
        <v>#REF!</v>
      </c>
    </row>
    <row r="572" spans="12:14" x14ac:dyDescent="0.2">
      <c r="L572" s="49" t="str">
        <f ca="1">IF(B572="","",OFFSET(table_admin1[[#Headers],[ADM1_PT]],MATCH(B572,admin1,0),1))</f>
        <v/>
      </c>
      <c r="M572" s="49" t="str">
        <f t="shared" ca="1" si="9"/>
        <v/>
      </c>
      <c r="N572" s="49" t="e">
        <f ca="1">IF(#REF!="","",INDEX(admin3_pcode,MATCH(#REF!,OFFSET(admin3_start,MATCH(M572,admin2_linked_pcode,0),0,COUNTIF(admin2_linked_pcode,M572)),0)+MATCH(M572,admin2_linked_pcode,0)-1))</f>
        <v>#REF!</v>
      </c>
    </row>
    <row r="573" spans="12:14" x14ac:dyDescent="0.2">
      <c r="L573" s="49" t="str">
        <f ca="1">IF(B573="","",OFFSET(table_admin1[[#Headers],[ADM1_PT]],MATCH(B573,admin1,0),1))</f>
        <v/>
      </c>
      <c r="M573" s="49" t="str">
        <f t="shared" ca="1" si="9"/>
        <v/>
      </c>
      <c r="N573" s="49" t="e">
        <f ca="1">IF(#REF!="","",INDEX(admin3_pcode,MATCH(#REF!,OFFSET(admin3_start,MATCH(M573,admin2_linked_pcode,0),0,COUNTIF(admin2_linked_pcode,M573)),0)+MATCH(M573,admin2_linked_pcode,0)-1))</f>
        <v>#REF!</v>
      </c>
    </row>
    <row r="574" spans="12:14" x14ac:dyDescent="0.2">
      <c r="L574" s="49" t="str">
        <f ca="1">IF(B574="","",OFFSET(table_admin1[[#Headers],[ADM1_PT]],MATCH(B574,admin1,0),1))</f>
        <v/>
      </c>
      <c r="M574" s="49" t="str">
        <f t="shared" ca="1" si="9"/>
        <v/>
      </c>
      <c r="N574" s="49" t="e">
        <f ca="1">IF(#REF!="","",INDEX(admin3_pcode,MATCH(#REF!,OFFSET(admin3_start,MATCH(M574,admin2_linked_pcode,0),0,COUNTIF(admin2_linked_pcode,M574)),0)+MATCH(M574,admin2_linked_pcode,0)-1))</f>
        <v>#REF!</v>
      </c>
    </row>
    <row r="575" spans="12:14" x14ac:dyDescent="0.2">
      <c r="L575" s="49" t="str">
        <f ca="1">IF(B575="","",OFFSET(table_admin1[[#Headers],[ADM1_PT]],MATCH(B575,admin1,0),1))</f>
        <v/>
      </c>
      <c r="M575" s="49" t="str">
        <f t="shared" ca="1" si="9"/>
        <v/>
      </c>
      <c r="N575" s="49" t="e">
        <f ca="1">IF(#REF!="","",INDEX(admin3_pcode,MATCH(#REF!,OFFSET(admin3_start,MATCH(M575,admin2_linked_pcode,0),0,COUNTIF(admin2_linked_pcode,M575)),0)+MATCH(M575,admin2_linked_pcode,0)-1))</f>
        <v>#REF!</v>
      </c>
    </row>
    <row r="576" spans="12:14" x14ac:dyDescent="0.2">
      <c r="L576" s="49" t="str">
        <f ca="1">IF(B576="","",OFFSET(table_admin1[[#Headers],[ADM1_PT]],MATCH(B576,admin1,0),1))</f>
        <v/>
      </c>
      <c r="M576" s="49" t="str">
        <f t="shared" ca="1" si="9"/>
        <v/>
      </c>
      <c r="N576" s="49" t="e">
        <f ca="1">IF(#REF!="","",INDEX(admin3_pcode,MATCH(#REF!,OFFSET(admin3_start,MATCH(M576,admin2_linked_pcode,0),0,COUNTIF(admin2_linked_pcode,M576)),0)+MATCH(M576,admin2_linked_pcode,0)-1))</f>
        <v>#REF!</v>
      </c>
    </row>
    <row r="577" spans="12:14" x14ac:dyDescent="0.2">
      <c r="L577" s="49" t="str">
        <f ca="1">IF(B577="","",OFFSET(table_admin1[[#Headers],[ADM1_PT]],MATCH(B577,admin1,0),1))</f>
        <v/>
      </c>
      <c r="M577" s="49" t="str">
        <f t="shared" ca="1" si="9"/>
        <v/>
      </c>
      <c r="N577" s="49" t="e">
        <f ca="1">IF(#REF!="","",INDEX(admin3_pcode,MATCH(#REF!,OFFSET(admin3_start,MATCH(M577,admin2_linked_pcode,0),0,COUNTIF(admin2_linked_pcode,M577)),0)+MATCH(M577,admin2_linked_pcode,0)-1))</f>
        <v>#REF!</v>
      </c>
    </row>
    <row r="578" spans="12:14" x14ac:dyDescent="0.2">
      <c r="L578" s="49" t="str">
        <f ca="1">IF(B578="","",OFFSET(table_admin1[[#Headers],[ADM1_PT]],MATCH(B578,admin1,0),1))</f>
        <v/>
      </c>
      <c r="M578" s="49" t="str">
        <f t="shared" ca="1" si="9"/>
        <v/>
      </c>
      <c r="N578" s="49" t="e">
        <f ca="1">IF(#REF!="","",INDEX(admin3_pcode,MATCH(#REF!,OFFSET(admin3_start,MATCH(M578,admin2_linked_pcode,0),0,COUNTIF(admin2_linked_pcode,M578)),0)+MATCH(M578,admin2_linked_pcode,0)-1))</f>
        <v>#REF!</v>
      </c>
    </row>
    <row r="579" spans="12:14" x14ac:dyDescent="0.2">
      <c r="L579" s="49" t="str">
        <f ca="1">IF(B579="","",OFFSET(table_admin1[[#Headers],[ADM1_PT]],MATCH(B579,admin1,0),1))</f>
        <v/>
      </c>
      <c r="M579" s="49" t="str">
        <f t="shared" ca="1" si="9"/>
        <v/>
      </c>
      <c r="N579" s="49" t="e">
        <f ca="1">IF(#REF!="","",INDEX(admin3_pcode,MATCH(#REF!,OFFSET(admin3_start,MATCH(M579,admin2_linked_pcode,0),0,COUNTIF(admin2_linked_pcode,M579)),0)+MATCH(M579,admin2_linked_pcode,0)-1))</f>
        <v>#REF!</v>
      </c>
    </row>
    <row r="580" spans="12:14" x14ac:dyDescent="0.2">
      <c r="L580" s="49" t="str">
        <f ca="1">IF(B580="","",OFFSET(table_admin1[[#Headers],[ADM1_PT]],MATCH(B580,admin1,0),1))</f>
        <v/>
      </c>
      <c r="M580" s="49" t="str">
        <f t="shared" ca="1" si="9"/>
        <v/>
      </c>
      <c r="N580" s="49" t="e">
        <f ca="1">IF(#REF!="","",INDEX(admin3_pcode,MATCH(#REF!,OFFSET(admin3_start,MATCH(M580,admin2_linked_pcode,0),0,COUNTIF(admin2_linked_pcode,M580)),0)+MATCH(M580,admin2_linked_pcode,0)-1))</f>
        <v>#REF!</v>
      </c>
    </row>
    <row r="581" spans="12:14" x14ac:dyDescent="0.2">
      <c r="L581" s="49" t="str">
        <f ca="1">IF(B581="","",OFFSET(table_admin1[[#Headers],[ADM1_PT]],MATCH(B581,admin1,0),1))</f>
        <v/>
      </c>
      <c r="M581" s="49" t="str">
        <f t="shared" ca="1" si="9"/>
        <v/>
      </c>
      <c r="N581" s="49" t="e">
        <f ca="1">IF(#REF!="","",INDEX(admin3_pcode,MATCH(#REF!,OFFSET(admin3_start,MATCH(M581,admin2_linked_pcode,0),0,COUNTIF(admin2_linked_pcode,M581)),0)+MATCH(M581,admin2_linked_pcode,0)-1))</f>
        <v>#REF!</v>
      </c>
    </row>
    <row r="582" spans="12:14" x14ac:dyDescent="0.2">
      <c r="L582" s="49" t="str">
        <f ca="1">IF(B582="","",OFFSET(table_admin1[[#Headers],[ADM1_PT]],MATCH(B582,admin1,0),1))</f>
        <v/>
      </c>
      <c r="M582" s="49" t="str">
        <f t="shared" ca="1" si="9"/>
        <v/>
      </c>
      <c r="N582" s="49" t="e">
        <f ca="1">IF(#REF!="","",INDEX(admin3_pcode,MATCH(#REF!,OFFSET(admin3_start,MATCH(M582,admin2_linked_pcode,0),0,COUNTIF(admin2_linked_pcode,M582)),0)+MATCH(M582,admin2_linked_pcode,0)-1))</f>
        <v>#REF!</v>
      </c>
    </row>
    <row r="583" spans="12:14" x14ac:dyDescent="0.2">
      <c r="L583" s="49" t="str">
        <f ca="1">IF(B583="","",OFFSET(table_admin1[[#Headers],[ADM1_PT]],MATCH(B583,admin1,0),1))</f>
        <v/>
      </c>
      <c r="M583" s="49" t="str">
        <f t="shared" ca="1" si="9"/>
        <v/>
      </c>
      <c r="N583" s="49" t="e">
        <f ca="1">IF(#REF!="","",INDEX(admin3_pcode,MATCH(#REF!,OFFSET(admin3_start,MATCH(M583,admin2_linked_pcode,0),0,COUNTIF(admin2_linked_pcode,M583)),0)+MATCH(M583,admin2_linked_pcode,0)-1))</f>
        <v>#REF!</v>
      </c>
    </row>
    <row r="584" spans="12:14" x14ac:dyDescent="0.2">
      <c r="L584" s="49" t="str">
        <f ca="1">IF(B584="","",OFFSET(table_admin1[[#Headers],[ADM1_PT]],MATCH(B584,admin1,0),1))</f>
        <v/>
      </c>
      <c r="M584" s="49" t="str">
        <f t="shared" ca="1" si="9"/>
        <v/>
      </c>
      <c r="N584" s="49" t="e">
        <f ca="1">IF(#REF!="","",INDEX(admin3_pcode,MATCH(#REF!,OFFSET(admin3_start,MATCH(M584,admin2_linked_pcode,0),0,COUNTIF(admin2_linked_pcode,M584)),0)+MATCH(M584,admin2_linked_pcode,0)-1))</f>
        <v>#REF!</v>
      </c>
    </row>
    <row r="585" spans="12:14" x14ac:dyDescent="0.2">
      <c r="L585" s="49" t="str">
        <f ca="1">IF(B585="","",OFFSET(table_admin1[[#Headers],[ADM1_PT]],MATCH(B585,admin1,0),1))</f>
        <v/>
      </c>
      <c r="M585" s="49" t="str">
        <f t="shared" ca="1" si="9"/>
        <v/>
      </c>
      <c r="N585" s="49" t="e">
        <f ca="1">IF(#REF!="","",INDEX(admin3_pcode,MATCH(#REF!,OFFSET(admin3_start,MATCH(M585,admin2_linked_pcode,0),0,COUNTIF(admin2_linked_pcode,M585)),0)+MATCH(M585,admin2_linked_pcode,0)-1))</f>
        <v>#REF!</v>
      </c>
    </row>
    <row r="586" spans="12:14" x14ac:dyDescent="0.2">
      <c r="L586" s="49" t="str">
        <f ca="1">IF(B586="","",OFFSET(table_admin1[[#Headers],[ADM1_PT]],MATCH(B586,admin1,0),1))</f>
        <v/>
      </c>
      <c r="M586" s="49" t="str">
        <f t="shared" ca="1" si="9"/>
        <v/>
      </c>
      <c r="N586" s="49" t="e">
        <f ca="1">IF(#REF!="","",INDEX(admin3_pcode,MATCH(#REF!,OFFSET(admin3_start,MATCH(M586,admin2_linked_pcode,0),0,COUNTIF(admin2_linked_pcode,M586)),0)+MATCH(M586,admin2_linked_pcode,0)-1))</f>
        <v>#REF!</v>
      </c>
    </row>
    <row r="587" spans="12:14" x14ac:dyDescent="0.2">
      <c r="L587" s="49" t="str">
        <f ca="1">IF(B587="","",OFFSET(table_admin1[[#Headers],[ADM1_PT]],MATCH(B587,admin1,0),1))</f>
        <v/>
      </c>
      <c r="M587" s="49" t="str">
        <f t="shared" ca="1" si="9"/>
        <v/>
      </c>
      <c r="N587" s="49" t="e">
        <f ca="1">IF(#REF!="","",INDEX(admin3_pcode,MATCH(#REF!,OFFSET(admin3_start,MATCH(M587,admin2_linked_pcode,0),0,COUNTIF(admin2_linked_pcode,M587)),0)+MATCH(M587,admin2_linked_pcode,0)-1))</f>
        <v>#REF!</v>
      </c>
    </row>
    <row r="588" spans="12:14" x14ac:dyDescent="0.2">
      <c r="L588" s="49" t="str">
        <f ca="1">IF(B588="","",OFFSET(table_admin1[[#Headers],[ADM1_PT]],MATCH(B588,admin1,0),1))</f>
        <v/>
      </c>
      <c r="M588" s="49" t="str">
        <f t="shared" ca="1" si="9"/>
        <v/>
      </c>
      <c r="N588" s="49" t="e">
        <f ca="1">IF(#REF!="","",INDEX(admin3_pcode,MATCH(#REF!,OFFSET(admin3_start,MATCH(M588,admin2_linked_pcode,0),0,COUNTIF(admin2_linked_pcode,M588)),0)+MATCH(M588,admin2_linked_pcode,0)-1))</f>
        <v>#REF!</v>
      </c>
    </row>
    <row r="589" spans="12:14" x14ac:dyDescent="0.2">
      <c r="L589" s="49" t="str">
        <f ca="1">IF(B589="","",OFFSET(table_admin1[[#Headers],[ADM1_PT]],MATCH(B589,admin1,0),1))</f>
        <v/>
      </c>
      <c r="M589" s="49" t="str">
        <f t="shared" ca="1" si="9"/>
        <v/>
      </c>
      <c r="N589" s="49" t="e">
        <f ca="1">IF(#REF!="","",INDEX(admin3_pcode,MATCH(#REF!,OFFSET(admin3_start,MATCH(M589,admin2_linked_pcode,0),0,COUNTIF(admin2_linked_pcode,M589)),0)+MATCH(M589,admin2_linked_pcode,0)-1))</f>
        <v>#REF!</v>
      </c>
    </row>
    <row r="590" spans="12:14" x14ac:dyDescent="0.2">
      <c r="L590" s="49" t="str">
        <f ca="1">IF(B590="","",OFFSET(table_admin1[[#Headers],[ADM1_PT]],MATCH(B590,admin1,0),1))</f>
        <v/>
      </c>
      <c r="M590" s="49" t="str">
        <f t="shared" ca="1" si="9"/>
        <v/>
      </c>
      <c r="N590" s="49" t="e">
        <f ca="1">IF(#REF!="","",INDEX(admin3_pcode,MATCH(#REF!,OFFSET(admin3_start,MATCH(M590,admin2_linked_pcode,0),0,COUNTIF(admin2_linked_pcode,M590)),0)+MATCH(M590,admin2_linked_pcode,0)-1))</f>
        <v>#REF!</v>
      </c>
    </row>
    <row r="591" spans="12:14" x14ac:dyDescent="0.2">
      <c r="L591" s="49" t="str">
        <f ca="1">IF(B591="","",OFFSET(table_admin1[[#Headers],[ADM1_PT]],MATCH(B591,admin1,0),1))</f>
        <v/>
      </c>
      <c r="M591" s="49" t="str">
        <f t="shared" ca="1" si="9"/>
        <v/>
      </c>
      <c r="N591" s="49" t="e">
        <f ca="1">IF(#REF!="","",INDEX(admin3_pcode,MATCH(#REF!,OFFSET(admin3_start,MATCH(M591,admin2_linked_pcode,0),0,COUNTIF(admin2_linked_pcode,M591)),0)+MATCH(M591,admin2_linked_pcode,0)-1))</f>
        <v>#REF!</v>
      </c>
    </row>
    <row r="592" spans="12:14" x14ac:dyDescent="0.2">
      <c r="L592" s="49" t="str">
        <f ca="1">IF(B592="","",OFFSET(table_admin1[[#Headers],[ADM1_PT]],MATCH(B592,admin1,0),1))</f>
        <v/>
      </c>
      <c r="M592" s="49" t="str">
        <f t="shared" ca="1" si="9"/>
        <v/>
      </c>
      <c r="N592" s="49" t="e">
        <f ca="1">IF(#REF!="","",INDEX(admin3_pcode,MATCH(#REF!,OFFSET(admin3_start,MATCH(M592,admin2_linked_pcode,0),0,COUNTIF(admin2_linked_pcode,M592)),0)+MATCH(M592,admin2_linked_pcode,0)-1))</f>
        <v>#REF!</v>
      </c>
    </row>
    <row r="593" spans="12:14" x14ac:dyDescent="0.2">
      <c r="L593" s="49" t="str">
        <f ca="1">IF(B593="","",OFFSET(table_admin1[[#Headers],[ADM1_PT]],MATCH(B593,admin1,0),1))</f>
        <v/>
      </c>
      <c r="M593" s="49" t="str">
        <f t="shared" ca="1" si="9"/>
        <v/>
      </c>
      <c r="N593" s="49" t="e">
        <f ca="1">IF(#REF!="","",INDEX(admin3_pcode,MATCH(#REF!,OFFSET(admin3_start,MATCH(M593,admin2_linked_pcode,0),0,COUNTIF(admin2_linked_pcode,M593)),0)+MATCH(M593,admin2_linked_pcode,0)-1))</f>
        <v>#REF!</v>
      </c>
    </row>
    <row r="594" spans="12:14" x14ac:dyDescent="0.2">
      <c r="L594" s="49" t="str">
        <f ca="1">IF(B594="","",OFFSET(table_admin1[[#Headers],[ADM1_PT]],MATCH(B594,admin1,0),1))</f>
        <v/>
      </c>
      <c r="M594" s="49" t="str">
        <f t="shared" ca="1" si="9"/>
        <v/>
      </c>
      <c r="N594" s="49" t="e">
        <f ca="1">IF(#REF!="","",INDEX(admin3_pcode,MATCH(#REF!,OFFSET(admin3_start,MATCH(M594,admin2_linked_pcode,0),0,COUNTIF(admin2_linked_pcode,M594)),0)+MATCH(M594,admin2_linked_pcode,0)-1))</f>
        <v>#REF!</v>
      </c>
    </row>
    <row r="595" spans="12:14" x14ac:dyDescent="0.2">
      <c r="L595" s="49" t="str">
        <f ca="1">IF(B595="","",OFFSET(table_admin1[[#Headers],[ADM1_PT]],MATCH(B595,admin1,0),1))</f>
        <v/>
      </c>
      <c r="M595" s="49" t="str">
        <f t="shared" ca="1" si="9"/>
        <v/>
      </c>
      <c r="N595" s="49" t="e">
        <f ca="1">IF(#REF!="","",INDEX(admin3_pcode,MATCH(#REF!,OFFSET(admin3_start,MATCH(M595,admin2_linked_pcode,0),0,COUNTIF(admin2_linked_pcode,M595)),0)+MATCH(M595,admin2_linked_pcode,0)-1))</f>
        <v>#REF!</v>
      </c>
    </row>
    <row r="596" spans="12:14" x14ac:dyDescent="0.2">
      <c r="L596" s="49" t="str">
        <f ca="1">IF(B596="","",OFFSET(table_admin1[[#Headers],[ADM1_PT]],MATCH(B596,admin1,0),1))</f>
        <v/>
      </c>
      <c r="M596" s="49" t="str">
        <f t="shared" ca="1" si="9"/>
        <v/>
      </c>
      <c r="N596" s="49" t="e">
        <f ca="1">IF(#REF!="","",INDEX(admin3_pcode,MATCH(#REF!,OFFSET(admin3_start,MATCH(M596,admin2_linked_pcode,0),0,COUNTIF(admin2_linked_pcode,M596)),0)+MATCH(M596,admin2_linked_pcode,0)-1))</f>
        <v>#REF!</v>
      </c>
    </row>
    <row r="597" spans="12:14" x14ac:dyDescent="0.2">
      <c r="L597" s="49" t="str">
        <f ca="1">IF(B597="","",OFFSET(table_admin1[[#Headers],[ADM1_PT]],MATCH(B597,admin1,0),1))</f>
        <v/>
      </c>
      <c r="M597" s="49" t="str">
        <f t="shared" ca="1" si="9"/>
        <v/>
      </c>
      <c r="N597" s="49" t="e">
        <f ca="1">IF(#REF!="","",INDEX(admin3_pcode,MATCH(#REF!,OFFSET(admin3_start,MATCH(M597,admin2_linked_pcode,0),0,COUNTIF(admin2_linked_pcode,M597)),0)+MATCH(M597,admin2_linked_pcode,0)-1))</f>
        <v>#REF!</v>
      </c>
    </row>
    <row r="598" spans="12:14" x14ac:dyDescent="0.2">
      <c r="L598" s="49" t="str">
        <f ca="1">IF(B598="","",OFFSET(table_admin1[[#Headers],[ADM1_PT]],MATCH(B598,admin1,0),1))</f>
        <v/>
      </c>
      <c r="M598" s="49" t="str">
        <f t="shared" ca="1" si="9"/>
        <v/>
      </c>
      <c r="N598" s="49" t="e">
        <f ca="1">IF(#REF!="","",INDEX(admin3_pcode,MATCH(#REF!,OFFSET(admin3_start,MATCH(M598,admin2_linked_pcode,0),0,COUNTIF(admin2_linked_pcode,M598)),0)+MATCH(M598,admin2_linked_pcode,0)-1))</f>
        <v>#REF!</v>
      </c>
    </row>
    <row r="599" spans="12:14" x14ac:dyDescent="0.2">
      <c r="L599" s="49" t="str">
        <f ca="1">IF(B599="","",OFFSET(table_admin1[[#Headers],[ADM1_PT]],MATCH(B599,admin1,0),1))</f>
        <v/>
      </c>
      <c r="M599" s="49" t="str">
        <f t="shared" ca="1" si="9"/>
        <v/>
      </c>
      <c r="N599" s="49" t="e">
        <f ca="1">IF(#REF!="","",INDEX(admin3_pcode,MATCH(#REF!,OFFSET(admin3_start,MATCH(M599,admin2_linked_pcode,0),0,COUNTIF(admin2_linked_pcode,M599)),0)+MATCH(M599,admin2_linked_pcode,0)-1))</f>
        <v>#REF!</v>
      </c>
    </row>
    <row r="600" spans="12:14" x14ac:dyDescent="0.2">
      <c r="L600" s="49" t="str">
        <f ca="1">IF(B600="","",OFFSET(table_admin1[[#Headers],[ADM1_PT]],MATCH(B600,admin1,0),1))</f>
        <v/>
      </c>
      <c r="M600" s="49" t="str">
        <f t="shared" ca="1" si="9"/>
        <v/>
      </c>
      <c r="N600" s="49" t="e">
        <f ca="1">IF(#REF!="","",INDEX(admin3_pcode,MATCH(#REF!,OFFSET(admin3_start,MATCH(M600,admin2_linked_pcode,0),0,COUNTIF(admin2_linked_pcode,M600)),0)+MATCH(M600,admin2_linked_pcode,0)-1))</f>
        <v>#REF!</v>
      </c>
    </row>
    <row r="601" spans="12:14" x14ac:dyDescent="0.2">
      <c r="L601" s="49" t="str">
        <f ca="1">IF(B601="","",OFFSET(table_admin1[[#Headers],[ADM1_PT]],MATCH(B601,admin1,0),1))</f>
        <v/>
      </c>
      <c r="M601" s="49" t="str">
        <f t="shared" ca="1" si="9"/>
        <v/>
      </c>
      <c r="N601" s="49" t="e">
        <f ca="1">IF(#REF!="","",INDEX(admin3_pcode,MATCH(#REF!,OFFSET(admin3_start,MATCH(M601,admin2_linked_pcode,0),0,COUNTIF(admin2_linked_pcode,M601)),0)+MATCH(M601,admin2_linked_pcode,0)-1))</f>
        <v>#REF!</v>
      </c>
    </row>
    <row r="602" spans="12:14" x14ac:dyDescent="0.2">
      <c r="L602" s="49" t="str">
        <f ca="1">IF(B602="","",OFFSET(table_admin1[[#Headers],[ADM1_PT]],MATCH(B602,admin1,0),1))</f>
        <v/>
      </c>
      <c r="M602" s="49" t="str">
        <f t="shared" ca="1" si="9"/>
        <v/>
      </c>
      <c r="N602" s="49" t="e">
        <f ca="1">IF(#REF!="","",INDEX(admin3_pcode,MATCH(#REF!,OFFSET(admin3_start,MATCH(M602,admin2_linked_pcode,0),0,COUNTIF(admin2_linked_pcode,M602)),0)+MATCH(M602,admin2_linked_pcode,0)-1))</f>
        <v>#REF!</v>
      </c>
    </row>
    <row r="603" spans="12:14" x14ac:dyDescent="0.2">
      <c r="L603" s="49" t="str">
        <f ca="1">IF(B603="","",OFFSET(table_admin1[[#Headers],[ADM1_PT]],MATCH(B603,admin1,0),1))</f>
        <v/>
      </c>
      <c r="M603" s="49" t="str">
        <f t="shared" ca="1" si="9"/>
        <v/>
      </c>
      <c r="N603" s="49" t="e">
        <f ca="1">IF(#REF!="","",INDEX(admin3_pcode,MATCH(#REF!,OFFSET(admin3_start,MATCH(M603,admin2_linked_pcode,0),0,COUNTIF(admin2_linked_pcode,M603)),0)+MATCH(M603,admin2_linked_pcode,0)-1))</f>
        <v>#REF!</v>
      </c>
    </row>
    <row r="604" spans="12:14" x14ac:dyDescent="0.2">
      <c r="L604" s="49" t="str">
        <f ca="1">IF(B604="","",OFFSET(table_admin1[[#Headers],[ADM1_PT]],MATCH(B604,admin1,0),1))</f>
        <v/>
      </c>
      <c r="M604" s="49" t="str">
        <f t="shared" ca="1" si="9"/>
        <v/>
      </c>
      <c r="N604" s="49" t="e">
        <f ca="1">IF(#REF!="","",INDEX(admin3_pcode,MATCH(#REF!,OFFSET(admin3_start,MATCH(M604,admin2_linked_pcode,0),0,COUNTIF(admin2_linked_pcode,M604)),0)+MATCH(M604,admin2_linked_pcode,0)-1))</f>
        <v>#REF!</v>
      </c>
    </row>
    <row r="605" spans="12:14" x14ac:dyDescent="0.2">
      <c r="L605" s="49" t="str">
        <f ca="1">IF(B605="","",OFFSET(table_admin1[[#Headers],[ADM1_PT]],MATCH(B605,admin1,0),1))</f>
        <v/>
      </c>
      <c r="M605" s="49" t="str">
        <f t="shared" ca="1" si="9"/>
        <v/>
      </c>
      <c r="N605" s="49" t="e">
        <f ca="1">IF(#REF!="","",INDEX(admin3_pcode,MATCH(#REF!,OFFSET(admin3_start,MATCH(M605,admin2_linked_pcode,0),0,COUNTIF(admin2_linked_pcode,M605)),0)+MATCH(M605,admin2_linked_pcode,0)-1))</f>
        <v>#REF!</v>
      </c>
    </row>
    <row r="606" spans="12:14" x14ac:dyDescent="0.2">
      <c r="L606" s="49" t="str">
        <f ca="1">IF(B606="","",OFFSET(table_admin1[[#Headers],[ADM1_PT]],MATCH(B606,admin1,0),1))</f>
        <v/>
      </c>
      <c r="M606" s="49" t="str">
        <f t="shared" ca="1" si="9"/>
        <v/>
      </c>
      <c r="N606" s="49" t="e">
        <f ca="1">IF(#REF!="","",INDEX(admin3_pcode,MATCH(#REF!,OFFSET(admin3_start,MATCH(M606,admin2_linked_pcode,0),0,COUNTIF(admin2_linked_pcode,M606)),0)+MATCH(M606,admin2_linked_pcode,0)-1))</f>
        <v>#REF!</v>
      </c>
    </row>
    <row r="607" spans="12:14" x14ac:dyDescent="0.2">
      <c r="L607" s="49" t="str">
        <f ca="1">IF(B607="","",OFFSET(table_admin1[[#Headers],[ADM1_PT]],MATCH(B607,admin1,0),1))</f>
        <v/>
      </c>
      <c r="M607" s="49" t="str">
        <f t="shared" ca="1" si="9"/>
        <v/>
      </c>
      <c r="N607" s="49" t="e">
        <f ca="1">IF(#REF!="","",INDEX(admin3_pcode,MATCH(#REF!,OFFSET(admin3_start,MATCH(M607,admin2_linked_pcode,0),0,COUNTIF(admin2_linked_pcode,M607)),0)+MATCH(M607,admin2_linked_pcode,0)-1))</f>
        <v>#REF!</v>
      </c>
    </row>
    <row r="608" spans="12:14" x14ac:dyDescent="0.2">
      <c r="L608" s="49" t="str">
        <f ca="1">IF(B608="","",OFFSET(table_admin1[[#Headers],[ADM1_PT]],MATCH(B608,admin1,0),1))</f>
        <v/>
      </c>
      <c r="M608" s="49" t="str">
        <f t="shared" ca="1" si="9"/>
        <v/>
      </c>
      <c r="N608" s="49" t="e">
        <f ca="1">IF(#REF!="","",INDEX(admin3_pcode,MATCH(#REF!,OFFSET(admin3_start,MATCH(M608,admin2_linked_pcode,0),0,COUNTIF(admin2_linked_pcode,M608)),0)+MATCH(M608,admin2_linked_pcode,0)-1))</f>
        <v>#REF!</v>
      </c>
    </row>
    <row r="609" spans="12:14" x14ac:dyDescent="0.2">
      <c r="L609" s="49" t="str">
        <f ca="1">IF(B609="","",OFFSET(table_admin1[[#Headers],[ADM1_PT]],MATCH(B609,admin1,0),1))</f>
        <v/>
      </c>
      <c r="M609" s="49" t="str">
        <f t="shared" ca="1" si="9"/>
        <v/>
      </c>
      <c r="N609" s="49" t="e">
        <f ca="1">IF(#REF!="","",INDEX(admin3_pcode,MATCH(#REF!,OFFSET(admin3_start,MATCH(M609,admin2_linked_pcode,0),0,COUNTIF(admin2_linked_pcode,M609)),0)+MATCH(M609,admin2_linked_pcode,0)-1))</f>
        <v>#REF!</v>
      </c>
    </row>
    <row r="610" spans="12:14" x14ac:dyDescent="0.2">
      <c r="L610" s="49" t="str">
        <f ca="1">IF(B610="","",OFFSET(table_admin1[[#Headers],[ADM1_PT]],MATCH(B610,admin1,0),1))</f>
        <v/>
      </c>
      <c r="M610" s="49" t="str">
        <f t="shared" ca="1" si="9"/>
        <v/>
      </c>
      <c r="N610" s="49" t="e">
        <f ca="1">IF(#REF!="","",INDEX(admin3_pcode,MATCH(#REF!,OFFSET(admin3_start,MATCH(M610,admin2_linked_pcode,0),0,COUNTIF(admin2_linked_pcode,M610)),0)+MATCH(M610,admin2_linked_pcode,0)-1))</f>
        <v>#REF!</v>
      </c>
    </row>
    <row r="611" spans="12:14" x14ac:dyDescent="0.2">
      <c r="L611" s="49" t="str">
        <f ca="1">IF(B611="","",OFFSET(table_admin1[[#Headers],[ADM1_PT]],MATCH(B611,admin1,0),1))</f>
        <v/>
      </c>
      <c r="M611" s="49" t="str">
        <f t="shared" ca="1" si="9"/>
        <v/>
      </c>
      <c r="N611" s="49" t="e">
        <f ca="1">IF(#REF!="","",INDEX(admin3_pcode,MATCH(#REF!,OFFSET(admin3_start,MATCH(M611,admin2_linked_pcode,0),0,COUNTIF(admin2_linked_pcode,M611)),0)+MATCH(M611,admin2_linked_pcode,0)-1))</f>
        <v>#REF!</v>
      </c>
    </row>
    <row r="612" spans="12:14" x14ac:dyDescent="0.2">
      <c r="L612" s="49" t="str">
        <f ca="1">IF(B612="","",OFFSET(table_admin1[[#Headers],[ADM1_PT]],MATCH(B612,admin1,0),1))</f>
        <v/>
      </c>
      <c r="M612" s="49" t="str">
        <f t="shared" ca="1" si="9"/>
        <v/>
      </c>
      <c r="N612" s="49" t="e">
        <f ca="1">IF(#REF!="","",INDEX(admin3_pcode,MATCH(#REF!,OFFSET(admin3_start,MATCH(M612,admin2_linked_pcode,0),0,COUNTIF(admin2_linked_pcode,M612)),0)+MATCH(M612,admin2_linked_pcode,0)-1))</f>
        <v>#REF!</v>
      </c>
    </row>
    <row r="613" spans="12:14" x14ac:dyDescent="0.2">
      <c r="L613" s="49" t="str">
        <f ca="1">IF(B613="","",OFFSET(table_admin1[[#Headers],[ADM1_PT]],MATCH(B613,admin1,0),1))</f>
        <v/>
      </c>
      <c r="M613" s="49" t="str">
        <f t="shared" ca="1" si="9"/>
        <v/>
      </c>
      <c r="N613" s="49" t="e">
        <f ca="1">IF(#REF!="","",INDEX(admin3_pcode,MATCH(#REF!,OFFSET(admin3_start,MATCH(M613,admin2_linked_pcode,0),0,COUNTIF(admin2_linked_pcode,M613)),0)+MATCH(M613,admin2_linked_pcode,0)-1))</f>
        <v>#REF!</v>
      </c>
    </row>
    <row r="614" spans="12:14" x14ac:dyDescent="0.2">
      <c r="L614" s="49" t="str">
        <f ca="1">IF(B614="","",OFFSET(table_admin1[[#Headers],[ADM1_PT]],MATCH(B614,admin1,0),1))</f>
        <v/>
      </c>
      <c r="M614" s="49" t="str">
        <f t="shared" ca="1" si="9"/>
        <v/>
      </c>
      <c r="N614" s="49" t="e">
        <f ca="1">IF(#REF!="","",INDEX(admin3_pcode,MATCH(#REF!,OFFSET(admin3_start,MATCH(M614,admin2_linked_pcode,0),0,COUNTIF(admin2_linked_pcode,M614)),0)+MATCH(M614,admin2_linked_pcode,0)-1))</f>
        <v>#REF!</v>
      </c>
    </row>
    <row r="615" spans="12:14" x14ac:dyDescent="0.2">
      <c r="L615" s="49" t="str">
        <f ca="1">IF(B615="","",OFFSET(table_admin1[[#Headers],[ADM1_PT]],MATCH(B615,admin1,0),1))</f>
        <v/>
      </c>
      <c r="M615" s="49" t="str">
        <f t="shared" ca="1" si="9"/>
        <v/>
      </c>
      <c r="N615" s="49" t="e">
        <f ca="1">IF(#REF!="","",INDEX(admin3_pcode,MATCH(#REF!,OFFSET(admin3_start,MATCH(M615,admin2_linked_pcode,0),0,COUNTIF(admin2_linked_pcode,M615)),0)+MATCH(M615,admin2_linked_pcode,0)-1))</f>
        <v>#REF!</v>
      </c>
    </row>
    <row r="616" spans="12:14" x14ac:dyDescent="0.2">
      <c r="L616" s="49" t="str">
        <f ca="1">IF(B616="","",OFFSET(table_admin1[[#Headers],[ADM1_PT]],MATCH(B616,admin1,0),1))</f>
        <v/>
      </c>
      <c r="M616" s="49" t="str">
        <f t="shared" ca="1" si="9"/>
        <v/>
      </c>
      <c r="N616" s="49" t="e">
        <f ca="1">IF(#REF!="","",INDEX(admin3_pcode,MATCH(#REF!,OFFSET(admin3_start,MATCH(M616,admin2_linked_pcode,0),0,COUNTIF(admin2_linked_pcode,M616)),0)+MATCH(M616,admin2_linked_pcode,0)-1))</f>
        <v>#REF!</v>
      </c>
    </row>
    <row r="617" spans="12:14" x14ac:dyDescent="0.2">
      <c r="L617" s="49" t="str">
        <f ca="1">IF(B617="","",OFFSET(table_admin1[[#Headers],[ADM1_PT]],MATCH(B617,admin1,0),1))</f>
        <v/>
      </c>
      <c r="M617" s="49" t="str">
        <f t="shared" ca="1" si="9"/>
        <v/>
      </c>
      <c r="N617" s="49" t="e">
        <f ca="1">IF(#REF!="","",INDEX(admin3_pcode,MATCH(#REF!,OFFSET(admin3_start,MATCH(M617,admin2_linked_pcode,0),0,COUNTIF(admin2_linked_pcode,M617)),0)+MATCH(M617,admin2_linked_pcode,0)-1))</f>
        <v>#REF!</v>
      </c>
    </row>
    <row r="618" spans="12:14" x14ac:dyDescent="0.2">
      <c r="L618" s="49" t="str">
        <f ca="1">IF(B618="","",OFFSET(table_admin1[[#Headers],[ADM1_PT]],MATCH(B618,admin1,0),1))</f>
        <v/>
      </c>
      <c r="M618" s="49" t="str">
        <f t="shared" ca="1" si="9"/>
        <v/>
      </c>
      <c r="N618" s="49" t="e">
        <f ca="1">IF(#REF!="","",INDEX(admin3_pcode,MATCH(#REF!,OFFSET(admin3_start,MATCH(M618,admin2_linked_pcode,0),0,COUNTIF(admin2_linked_pcode,M618)),0)+MATCH(M618,admin2_linked_pcode,0)-1))</f>
        <v>#REF!</v>
      </c>
    </row>
    <row r="619" spans="12:14" x14ac:dyDescent="0.2">
      <c r="L619" s="49" t="str">
        <f ca="1">IF(B619="","",OFFSET(table_admin1[[#Headers],[ADM1_PT]],MATCH(B619,admin1,0),1))</f>
        <v/>
      </c>
      <c r="M619" s="49" t="str">
        <f t="shared" ca="1" si="9"/>
        <v/>
      </c>
      <c r="N619" s="49" t="e">
        <f ca="1">IF(#REF!="","",INDEX(admin3_pcode,MATCH(#REF!,OFFSET(admin3_start,MATCH(M619,admin2_linked_pcode,0),0,COUNTIF(admin2_linked_pcode,M619)),0)+MATCH(M619,admin2_linked_pcode,0)-1))</f>
        <v>#REF!</v>
      </c>
    </row>
    <row r="620" spans="12:14" x14ac:dyDescent="0.2">
      <c r="L620" s="49" t="str">
        <f ca="1">IF(B620="","",OFFSET(table_admin1[[#Headers],[ADM1_PT]],MATCH(B620,admin1,0),1))</f>
        <v/>
      </c>
      <c r="M620" s="49" t="str">
        <f t="shared" ca="1" si="9"/>
        <v/>
      </c>
      <c r="N620" s="49" t="e">
        <f ca="1">IF(#REF!="","",INDEX(admin3_pcode,MATCH(#REF!,OFFSET(admin3_start,MATCH(M620,admin2_linked_pcode,0),0,COUNTIF(admin2_linked_pcode,M620)),0)+MATCH(M620,admin2_linked_pcode,0)-1))</f>
        <v>#REF!</v>
      </c>
    </row>
    <row r="621" spans="12:14" x14ac:dyDescent="0.2">
      <c r="L621" s="49" t="str">
        <f ca="1">IF(B621="","",OFFSET(table_admin1[[#Headers],[ADM1_PT]],MATCH(B621,admin1,0),1))</f>
        <v/>
      </c>
      <c r="M621" s="49" t="str">
        <f t="shared" ref="M621:M684" ca="1" si="10">IF(C621="","",INDEX(admin2_pcode,MATCH(C621,OFFSET(admin2_start,MATCH(L621,admin1_linked_pcode,0),0,COUNTIF(admin1_linked_pcode,L621)),0)+MATCH(L621,admin1_linked_pcode,0)-1))</f>
        <v/>
      </c>
      <c r="N621" s="49" t="e">
        <f ca="1">IF(#REF!="","",INDEX(admin3_pcode,MATCH(#REF!,OFFSET(admin3_start,MATCH(M621,admin2_linked_pcode,0),0,COUNTIF(admin2_linked_pcode,M621)),0)+MATCH(M621,admin2_linked_pcode,0)-1))</f>
        <v>#REF!</v>
      </c>
    </row>
    <row r="622" spans="12:14" x14ac:dyDescent="0.2">
      <c r="L622" s="49" t="str">
        <f ca="1">IF(B622="","",OFFSET(table_admin1[[#Headers],[ADM1_PT]],MATCH(B622,admin1,0),1))</f>
        <v/>
      </c>
      <c r="M622" s="49" t="str">
        <f t="shared" ca="1" si="10"/>
        <v/>
      </c>
      <c r="N622" s="49" t="e">
        <f ca="1">IF(#REF!="","",INDEX(admin3_pcode,MATCH(#REF!,OFFSET(admin3_start,MATCH(M622,admin2_linked_pcode,0),0,COUNTIF(admin2_linked_pcode,M622)),0)+MATCH(M622,admin2_linked_pcode,0)-1))</f>
        <v>#REF!</v>
      </c>
    </row>
    <row r="623" spans="12:14" x14ac:dyDescent="0.2">
      <c r="L623" s="49" t="str">
        <f ca="1">IF(B623="","",OFFSET(table_admin1[[#Headers],[ADM1_PT]],MATCH(B623,admin1,0),1))</f>
        <v/>
      </c>
      <c r="M623" s="49" t="str">
        <f t="shared" ca="1" si="10"/>
        <v/>
      </c>
      <c r="N623" s="49" t="e">
        <f ca="1">IF(#REF!="","",INDEX(admin3_pcode,MATCH(#REF!,OFFSET(admin3_start,MATCH(M623,admin2_linked_pcode,0),0,COUNTIF(admin2_linked_pcode,M623)),0)+MATCH(M623,admin2_linked_pcode,0)-1))</f>
        <v>#REF!</v>
      </c>
    </row>
    <row r="624" spans="12:14" x14ac:dyDescent="0.2">
      <c r="L624" s="49" t="str">
        <f ca="1">IF(B624="","",OFFSET(table_admin1[[#Headers],[ADM1_PT]],MATCH(B624,admin1,0),1))</f>
        <v/>
      </c>
      <c r="M624" s="49" t="str">
        <f t="shared" ca="1" si="10"/>
        <v/>
      </c>
      <c r="N624" s="49" t="e">
        <f ca="1">IF(#REF!="","",INDEX(admin3_pcode,MATCH(#REF!,OFFSET(admin3_start,MATCH(M624,admin2_linked_pcode,0),0,COUNTIF(admin2_linked_pcode,M624)),0)+MATCH(M624,admin2_linked_pcode,0)-1))</f>
        <v>#REF!</v>
      </c>
    </row>
    <row r="625" spans="12:14" x14ac:dyDescent="0.2">
      <c r="L625" s="49" t="str">
        <f ca="1">IF(B625="","",OFFSET(table_admin1[[#Headers],[ADM1_PT]],MATCH(B625,admin1,0),1))</f>
        <v/>
      </c>
      <c r="M625" s="49" t="str">
        <f t="shared" ca="1" si="10"/>
        <v/>
      </c>
      <c r="N625" s="49" t="e">
        <f ca="1">IF(#REF!="","",INDEX(admin3_pcode,MATCH(#REF!,OFFSET(admin3_start,MATCH(M625,admin2_linked_pcode,0),0,COUNTIF(admin2_linked_pcode,M625)),0)+MATCH(M625,admin2_linked_pcode,0)-1))</f>
        <v>#REF!</v>
      </c>
    </row>
    <row r="626" spans="12:14" x14ac:dyDescent="0.2">
      <c r="L626" s="49" t="str">
        <f ca="1">IF(B626="","",OFFSET(table_admin1[[#Headers],[ADM1_PT]],MATCH(B626,admin1,0),1))</f>
        <v/>
      </c>
      <c r="M626" s="49" t="str">
        <f t="shared" ca="1" si="10"/>
        <v/>
      </c>
      <c r="N626" s="49" t="e">
        <f ca="1">IF(#REF!="","",INDEX(admin3_pcode,MATCH(#REF!,OFFSET(admin3_start,MATCH(M626,admin2_linked_pcode,0),0,COUNTIF(admin2_linked_pcode,M626)),0)+MATCH(M626,admin2_linked_pcode,0)-1))</f>
        <v>#REF!</v>
      </c>
    </row>
    <row r="627" spans="12:14" x14ac:dyDescent="0.2">
      <c r="L627" s="49" t="str">
        <f ca="1">IF(B627="","",OFFSET(table_admin1[[#Headers],[ADM1_PT]],MATCH(B627,admin1,0),1))</f>
        <v/>
      </c>
      <c r="M627" s="49" t="str">
        <f t="shared" ca="1" si="10"/>
        <v/>
      </c>
      <c r="N627" s="49" t="e">
        <f ca="1">IF(#REF!="","",INDEX(admin3_pcode,MATCH(#REF!,OFFSET(admin3_start,MATCH(M627,admin2_linked_pcode,0),0,COUNTIF(admin2_linked_pcode,M627)),0)+MATCH(M627,admin2_linked_pcode,0)-1))</f>
        <v>#REF!</v>
      </c>
    </row>
    <row r="628" spans="12:14" x14ac:dyDescent="0.2">
      <c r="L628" s="49" t="str">
        <f ca="1">IF(B628="","",OFFSET(table_admin1[[#Headers],[ADM1_PT]],MATCH(B628,admin1,0),1))</f>
        <v/>
      </c>
      <c r="M628" s="49" t="str">
        <f t="shared" ca="1" si="10"/>
        <v/>
      </c>
      <c r="N628" s="49" t="e">
        <f ca="1">IF(#REF!="","",INDEX(admin3_pcode,MATCH(#REF!,OFFSET(admin3_start,MATCH(M628,admin2_linked_pcode,0),0,COUNTIF(admin2_linked_pcode,M628)),0)+MATCH(M628,admin2_linked_pcode,0)-1))</f>
        <v>#REF!</v>
      </c>
    </row>
    <row r="629" spans="12:14" x14ac:dyDescent="0.2">
      <c r="L629" s="49" t="str">
        <f ca="1">IF(B629="","",OFFSET(table_admin1[[#Headers],[ADM1_PT]],MATCH(B629,admin1,0),1))</f>
        <v/>
      </c>
      <c r="M629" s="49" t="str">
        <f t="shared" ca="1" si="10"/>
        <v/>
      </c>
      <c r="N629" s="49" t="e">
        <f ca="1">IF(#REF!="","",INDEX(admin3_pcode,MATCH(#REF!,OFFSET(admin3_start,MATCH(M629,admin2_linked_pcode,0),0,COUNTIF(admin2_linked_pcode,M629)),0)+MATCH(M629,admin2_linked_pcode,0)-1))</f>
        <v>#REF!</v>
      </c>
    </row>
    <row r="630" spans="12:14" x14ac:dyDescent="0.2">
      <c r="L630" s="49" t="str">
        <f ca="1">IF(B630="","",OFFSET(table_admin1[[#Headers],[ADM1_PT]],MATCH(B630,admin1,0),1))</f>
        <v/>
      </c>
      <c r="M630" s="49" t="str">
        <f t="shared" ca="1" si="10"/>
        <v/>
      </c>
      <c r="N630" s="49" t="e">
        <f ca="1">IF(#REF!="","",INDEX(admin3_pcode,MATCH(#REF!,OFFSET(admin3_start,MATCH(M630,admin2_linked_pcode,0),0,COUNTIF(admin2_linked_pcode,M630)),0)+MATCH(M630,admin2_linked_pcode,0)-1))</f>
        <v>#REF!</v>
      </c>
    </row>
    <row r="631" spans="12:14" x14ac:dyDescent="0.2">
      <c r="L631" s="49" t="str">
        <f ca="1">IF(B631="","",OFFSET(table_admin1[[#Headers],[ADM1_PT]],MATCH(B631,admin1,0),1))</f>
        <v/>
      </c>
      <c r="M631" s="49" t="str">
        <f t="shared" ca="1" si="10"/>
        <v/>
      </c>
      <c r="N631" s="49" t="e">
        <f ca="1">IF(#REF!="","",INDEX(admin3_pcode,MATCH(#REF!,OFFSET(admin3_start,MATCH(M631,admin2_linked_pcode,0),0,COUNTIF(admin2_linked_pcode,M631)),0)+MATCH(M631,admin2_linked_pcode,0)-1))</f>
        <v>#REF!</v>
      </c>
    </row>
    <row r="632" spans="12:14" x14ac:dyDescent="0.2">
      <c r="L632" s="49" t="str">
        <f ca="1">IF(B632="","",OFFSET(table_admin1[[#Headers],[ADM1_PT]],MATCH(B632,admin1,0),1))</f>
        <v/>
      </c>
      <c r="M632" s="49" t="str">
        <f t="shared" ca="1" si="10"/>
        <v/>
      </c>
      <c r="N632" s="49" t="e">
        <f ca="1">IF(#REF!="","",INDEX(admin3_pcode,MATCH(#REF!,OFFSET(admin3_start,MATCH(M632,admin2_linked_pcode,0),0,COUNTIF(admin2_linked_pcode,M632)),0)+MATCH(M632,admin2_linked_pcode,0)-1))</f>
        <v>#REF!</v>
      </c>
    </row>
    <row r="633" spans="12:14" x14ac:dyDescent="0.2">
      <c r="L633" s="49" t="str">
        <f ca="1">IF(B633="","",OFFSET(table_admin1[[#Headers],[ADM1_PT]],MATCH(B633,admin1,0),1))</f>
        <v/>
      </c>
      <c r="M633" s="49" t="str">
        <f t="shared" ca="1" si="10"/>
        <v/>
      </c>
      <c r="N633" s="49" t="e">
        <f ca="1">IF(#REF!="","",INDEX(admin3_pcode,MATCH(#REF!,OFFSET(admin3_start,MATCH(M633,admin2_linked_pcode,0),0,COUNTIF(admin2_linked_pcode,M633)),0)+MATCH(M633,admin2_linked_pcode,0)-1))</f>
        <v>#REF!</v>
      </c>
    </row>
    <row r="634" spans="12:14" x14ac:dyDescent="0.2">
      <c r="L634" s="49" t="str">
        <f ca="1">IF(B634="","",OFFSET(table_admin1[[#Headers],[ADM1_PT]],MATCH(B634,admin1,0),1))</f>
        <v/>
      </c>
      <c r="M634" s="49" t="str">
        <f t="shared" ca="1" si="10"/>
        <v/>
      </c>
      <c r="N634" s="49" t="e">
        <f ca="1">IF(#REF!="","",INDEX(admin3_pcode,MATCH(#REF!,OFFSET(admin3_start,MATCH(M634,admin2_linked_pcode,0),0,COUNTIF(admin2_linked_pcode,M634)),0)+MATCH(M634,admin2_linked_pcode,0)-1))</f>
        <v>#REF!</v>
      </c>
    </row>
    <row r="635" spans="12:14" x14ac:dyDescent="0.2">
      <c r="L635" s="49" t="str">
        <f ca="1">IF(B635="","",OFFSET(table_admin1[[#Headers],[ADM1_PT]],MATCH(B635,admin1,0),1))</f>
        <v/>
      </c>
      <c r="M635" s="49" t="str">
        <f t="shared" ca="1" si="10"/>
        <v/>
      </c>
      <c r="N635" s="49" t="e">
        <f ca="1">IF(#REF!="","",INDEX(admin3_pcode,MATCH(#REF!,OFFSET(admin3_start,MATCH(M635,admin2_linked_pcode,0),0,COUNTIF(admin2_linked_pcode,M635)),0)+MATCH(M635,admin2_linked_pcode,0)-1))</f>
        <v>#REF!</v>
      </c>
    </row>
    <row r="636" spans="12:14" x14ac:dyDescent="0.2">
      <c r="L636" s="49" t="str">
        <f ca="1">IF(B636="","",OFFSET(table_admin1[[#Headers],[ADM1_PT]],MATCH(B636,admin1,0),1))</f>
        <v/>
      </c>
      <c r="M636" s="49" t="str">
        <f t="shared" ca="1" si="10"/>
        <v/>
      </c>
      <c r="N636" s="49" t="e">
        <f ca="1">IF(#REF!="","",INDEX(admin3_pcode,MATCH(#REF!,OFFSET(admin3_start,MATCH(M636,admin2_linked_pcode,0),0,COUNTIF(admin2_linked_pcode,M636)),0)+MATCH(M636,admin2_linked_pcode,0)-1))</f>
        <v>#REF!</v>
      </c>
    </row>
    <row r="637" spans="12:14" x14ac:dyDescent="0.2">
      <c r="L637" s="49" t="str">
        <f ca="1">IF(B637="","",OFFSET(table_admin1[[#Headers],[ADM1_PT]],MATCH(B637,admin1,0),1))</f>
        <v/>
      </c>
      <c r="M637" s="49" t="str">
        <f t="shared" ca="1" si="10"/>
        <v/>
      </c>
      <c r="N637" s="49" t="e">
        <f ca="1">IF(#REF!="","",INDEX(admin3_pcode,MATCH(#REF!,OFFSET(admin3_start,MATCH(M637,admin2_linked_pcode,0),0,COUNTIF(admin2_linked_pcode,M637)),0)+MATCH(M637,admin2_linked_pcode,0)-1))</f>
        <v>#REF!</v>
      </c>
    </row>
    <row r="638" spans="12:14" x14ac:dyDescent="0.2">
      <c r="L638" s="49" t="str">
        <f ca="1">IF(B638="","",OFFSET(table_admin1[[#Headers],[ADM1_PT]],MATCH(B638,admin1,0),1))</f>
        <v/>
      </c>
      <c r="M638" s="49" t="str">
        <f t="shared" ca="1" si="10"/>
        <v/>
      </c>
      <c r="N638" s="49" t="e">
        <f ca="1">IF(#REF!="","",INDEX(admin3_pcode,MATCH(#REF!,OFFSET(admin3_start,MATCH(M638,admin2_linked_pcode,0),0,COUNTIF(admin2_linked_pcode,M638)),0)+MATCH(M638,admin2_linked_pcode,0)-1))</f>
        <v>#REF!</v>
      </c>
    </row>
    <row r="639" spans="12:14" x14ac:dyDescent="0.2">
      <c r="L639" s="49" t="str">
        <f ca="1">IF(B639="","",OFFSET(table_admin1[[#Headers],[ADM1_PT]],MATCH(B639,admin1,0),1))</f>
        <v/>
      </c>
      <c r="M639" s="49" t="str">
        <f t="shared" ca="1" si="10"/>
        <v/>
      </c>
      <c r="N639" s="49" t="e">
        <f ca="1">IF(#REF!="","",INDEX(admin3_pcode,MATCH(#REF!,OFFSET(admin3_start,MATCH(M639,admin2_linked_pcode,0),0,COUNTIF(admin2_linked_pcode,M639)),0)+MATCH(M639,admin2_linked_pcode,0)-1))</f>
        <v>#REF!</v>
      </c>
    </row>
    <row r="640" spans="12:14" x14ac:dyDescent="0.2">
      <c r="L640" s="49" t="str">
        <f ca="1">IF(B640="","",OFFSET(table_admin1[[#Headers],[ADM1_PT]],MATCH(B640,admin1,0),1))</f>
        <v/>
      </c>
      <c r="M640" s="49" t="str">
        <f t="shared" ca="1" si="10"/>
        <v/>
      </c>
      <c r="N640" s="49" t="e">
        <f ca="1">IF(#REF!="","",INDEX(admin3_pcode,MATCH(#REF!,OFFSET(admin3_start,MATCH(M640,admin2_linked_pcode,0),0,COUNTIF(admin2_linked_pcode,M640)),0)+MATCH(M640,admin2_linked_pcode,0)-1))</f>
        <v>#REF!</v>
      </c>
    </row>
    <row r="641" spans="12:14" x14ac:dyDescent="0.2">
      <c r="L641" s="49" t="str">
        <f ca="1">IF(B641="","",OFFSET(table_admin1[[#Headers],[ADM1_PT]],MATCH(B641,admin1,0),1))</f>
        <v/>
      </c>
      <c r="M641" s="49" t="str">
        <f t="shared" ca="1" si="10"/>
        <v/>
      </c>
      <c r="N641" s="49" t="e">
        <f ca="1">IF(#REF!="","",INDEX(admin3_pcode,MATCH(#REF!,OFFSET(admin3_start,MATCH(M641,admin2_linked_pcode,0),0,COUNTIF(admin2_linked_pcode,M641)),0)+MATCH(M641,admin2_linked_pcode,0)-1))</f>
        <v>#REF!</v>
      </c>
    </row>
    <row r="642" spans="12:14" x14ac:dyDescent="0.2">
      <c r="L642" s="49" t="str">
        <f ca="1">IF(B642="","",OFFSET(table_admin1[[#Headers],[ADM1_PT]],MATCH(B642,admin1,0),1))</f>
        <v/>
      </c>
      <c r="M642" s="49" t="str">
        <f t="shared" ca="1" si="10"/>
        <v/>
      </c>
      <c r="N642" s="49" t="e">
        <f ca="1">IF(#REF!="","",INDEX(admin3_pcode,MATCH(#REF!,OFFSET(admin3_start,MATCH(M642,admin2_linked_pcode,0),0,COUNTIF(admin2_linked_pcode,M642)),0)+MATCH(M642,admin2_linked_pcode,0)-1))</f>
        <v>#REF!</v>
      </c>
    </row>
    <row r="643" spans="12:14" x14ac:dyDescent="0.2">
      <c r="L643" s="49" t="str">
        <f ca="1">IF(B643="","",OFFSET(table_admin1[[#Headers],[ADM1_PT]],MATCH(B643,admin1,0),1))</f>
        <v/>
      </c>
      <c r="M643" s="49" t="str">
        <f t="shared" ca="1" si="10"/>
        <v/>
      </c>
      <c r="N643" s="49" t="e">
        <f ca="1">IF(#REF!="","",INDEX(admin3_pcode,MATCH(#REF!,OFFSET(admin3_start,MATCH(M643,admin2_linked_pcode,0),0,COUNTIF(admin2_linked_pcode,M643)),0)+MATCH(M643,admin2_linked_pcode,0)-1))</f>
        <v>#REF!</v>
      </c>
    </row>
    <row r="644" spans="12:14" x14ac:dyDescent="0.2">
      <c r="L644" s="49" t="str">
        <f ca="1">IF(B644="","",OFFSET(table_admin1[[#Headers],[ADM1_PT]],MATCH(B644,admin1,0),1))</f>
        <v/>
      </c>
      <c r="M644" s="49" t="str">
        <f t="shared" ca="1" si="10"/>
        <v/>
      </c>
      <c r="N644" s="49" t="e">
        <f ca="1">IF(#REF!="","",INDEX(admin3_pcode,MATCH(#REF!,OFFSET(admin3_start,MATCH(M644,admin2_linked_pcode,0),0,COUNTIF(admin2_linked_pcode,M644)),0)+MATCH(M644,admin2_linked_pcode,0)-1))</f>
        <v>#REF!</v>
      </c>
    </row>
    <row r="645" spans="12:14" x14ac:dyDescent="0.2">
      <c r="L645" s="49" t="str">
        <f ca="1">IF(B645="","",OFFSET(table_admin1[[#Headers],[ADM1_PT]],MATCH(B645,admin1,0),1))</f>
        <v/>
      </c>
      <c r="M645" s="49" t="str">
        <f t="shared" ca="1" si="10"/>
        <v/>
      </c>
      <c r="N645" s="49" t="e">
        <f ca="1">IF(#REF!="","",INDEX(admin3_pcode,MATCH(#REF!,OFFSET(admin3_start,MATCH(M645,admin2_linked_pcode,0),0,COUNTIF(admin2_linked_pcode,M645)),0)+MATCH(M645,admin2_linked_pcode,0)-1))</f>
        <v>#REF!</v>
      </c>
    </row>
    <row r="646" spans="12:14" x14ac:dyDescent="0.2">
      <c r="L646" s="49" t="str">
        <f ca="1">IF(B646="","",OFFSET(table_admin1[[#Headers],[ADM1_PT]],MATCH(B646,admin1,0),1))</f>
        <v/>
      </c>
      <c r="M646" s="49" t="str">
        <f t="shared" ca="1" si="10"/>
        <v/>
      </c>
      <c r="N646" s="49" t="e">
        <f ca="1">IF(#REF!="","",INDEX(admin3_pcode,MATCH(#REF!,OFFSET(admin3_start,MATCH(M646,admin2_linked_pcode,0),0,COUNTIF(admin2_linked_pcode,M646)),0)+MATCH(M646,admin2_linked_pcode,0)-1))</f>
        <v>#REF!</v>
      </c>
    </row>
    <row r="647" spans="12:14" x14ac:dyDescent="0.2">
      <c r="L647" s="49" t="str">
        <f ca="1">IF(B647="","",OFFSET(table_admin1[[#Headers],[ADM1_PT]],MATCH(B647,admin1,0),1))</f>
        <v/>
      </c>
      <c r="M647" s="49" t="str">
        <f t="shared" ca="1" si="10"/>
        <v/>
      </c>
      <c r="N647" s="49" t="e">
        <f ca="1">IF(#REF!="","",INDEX(admin3_pcode,MATCH(#REF!,OFFSET(admin3_start,MATCH(M647,admin2_linked_pcode,0),0,COUNTIF(admin2_linked_pcode,M647)),0)+MATCH(M647,admin2_linked_pcode,0)-1))</f>
        <v>#REF!</v>
      </c>
    </row>
    <row r="648" spans="12:14" x14ac:dyDescent="0.2">
      <c r="L648" s="49" t="str">
        <f ca="1">IF(B648="","",OFFSET(table_admin1[[#Headers],[ADM1_PT]],MATCH(B648,admin1,0),1))</f>
        <v/>
      </c>
      <c r="M648" s="49" t="str">
        <f t="shared" ca="1" si="10"/>
        <v/>
      </c>
      <c r="N648" s="49" t="e">
        <f ca="1">IF(#REF!="","",INDEX(admin3_pcode,MATCH(#REF!,OFFSET(admin3_start,MATCH(M648,admin2_linked_pcode,0),0,COUNTIF(admin2_linked_pcode,M648)),0)+MATCH(M648,admin2_linked_pcode,0)-1))</f>
        <v>#REF!</v>
      </c>
    </row>
    <row r="649" spans="12:14" x14ac:dyDescent="0.2">
      <c r="L649" s="49" t="str">
        <f ca="1">IF(B649="","",OFFSET(table_admin1[[#Headers],[ADM1_PT]],MATCH(B649,admin1,0),1))</f>
        <v/>
      </c>
      <c r="M649" s="49" t="str">
        <f t="shared" ca="1" si="10"/>
        <v/>
      </c>
      <c r="N649" s="49" t="e">
        <f ca="1">IF(#REF!="","",INDEX(admin3_pcode,MATCH(#REF!,OFFSET(admin3_start,MATCH(M649,admin2_linked_pcode,0),0,COUNTIF(admin2_linked_pcode,M649)),0)+MATCH(M649,admin2_linked_pcode,0)-1))</f>
        <v>#REF!</v>
      </c>
    </row>
    <row r="650" spans="12:14" x14ac:dyDescent="0.2">
      <c r="L650" s="49" t="str">
        <f ca="1">IF(B650="","",OFFSET(table_admin1[[#Headers],[ADM1_PT]],MATCH(B650,admin1,0),1))</f>
        <v/>
      </c>
      <c r="M650" s="49" t="str">
        <f t="shared" ca="1" si="10"/>
        <v/>
      </c>
      <c r="N650" s="49" t="e">
        <f ca="1">IF(#REF!="","",INDEX(admin3_pcode,MATCH(#REF!,OFFSET(admin3_start,MATCH(M650,admin2_linked_pcode,0),0,COUNTIF(admin2_linked_pcode,M650)),0)+MATCH(M650,admin2_linked_pcode,0)-1))</f>
        <v>#REF!</v>
      </c>
    </row>
    <row r="651" spans="12:14" x14ac:dyDescent="0.2">
      <c r="L651" s="49" t="str">
        <f ca="1">IF(B651="","",OFFSET(table_admin1[[#Headers],[ADM1_PT]],MATCH(B651,admin1,0),1))</f>
        <v/>
      </c>
      <c r="M651" s="49" t="str">
        <f t="shared" ca="1" si="10"/>
        <v/>
      </c>
      <c r="N651" s="49" t="e">
        <f ca="1">IF(#REF!="","",INDEX(admin3_pcode,MATCH(#REF!,OFFSET(admin3_start,MATCH(M651,admin2_linked_pcode,0),0,COUNTIF(admin2_linked_pcode,M651)),0)+MATCH(M651,admin2_linked_pcode,0)-1))</f>
        <v>#REF!</v>
      </c>
    </row>
    <row r="652" spans="12:14" x14ac:dyDescent="0.2">
      <c r="L652" s="49" t="str">
        <f ca="1">IF(B652="","",OFFSET(table_admin1[[#Headers],[ADM1_PT]],MATCH(B652,admin1,0),1))</f>
        <v/>
      </c>
      <c r="M652" s="49" t="str">
        <f t="shared" ca="1" si="10"/>
        <v/>
      </c>
      <c r="N652" s="49" t="e">
        <f ca="1">IF(#REF!="","",INDEX(admin3_pcode,MATCH(#REF!,OFFSET(admin3_start,MATCH(M652,admin2_linked_pcode,0),0,COUNTIF(admin2_linked_pcode,M652)),0)+MATCH(M652,admin2_linked_pcode,0)-1))</f>
        <v>#REF!</v>
      </c>
    </row>
    <row r="653" spans="12:14" x14ac:dyDescent="0.2">
      <c r="L653" s="49" t="str">
        <f ca="1">IF(B653="","",OFFSET(table_admin1[[#Headers],[ADM1_PT]],MATCH(B653,admin1,0),1))</f>
        <v/>
      </c>
      <c r="M653" s="49" t="str">
        <f t="shared" ca="1" si="10"/>
        <v/>
      </c>
      <c r="N653" s="49" t="e">
        <f ca="1">IF(#REF!="","",INDEX(admin3_pcode,MATCH(#REF!,OFFSET(admin3_start,MATCH(M653,admin2_linked_pcode,0),0,COUNTIF(admin2_linked_pcode,M653)),0)+MATCH(M653,admin2_linked_pcode,0)-1))</f>
        <v>#REF!</v>
      </c>
    </row>
    <row r="654" spans="12:14" x14ac:dyDescent="0.2">
      <c r="L654" s="49" t="str">
        <f ca="1">IF(B654="","",OFFSET(table_admin1[[#Headers],[ADM1_PT]],MATCH(B654,admin1,0),1))</f>
        <v/>
      </c>
      <c r="M654" s="49" t="str">
        <f t="shared" ca="1" si="10"/>
        <v/>
      </c>
      <c r="N654" s="49" t="e">
        <f ca="1">IF(#REF!="","",INDEX(admin3_pcode,MATCH(#REF!,OFFSET(admin3_start,MATCH(M654,admin2_linked_pcode,0),0,COUNTIF(admin2_linked_pcode,M654)),0)+MATCH(M654,admin2_linked_pcode,0)-1))</f>
        <v>#REF!</v>
      </c>
    </row>
    <row r="655" spans="12:14" x14ac:dyDescent="0.2">
      <c r="L655" s="49" t="str">
        <f ca="1">IF(B655="","",OFFSET(table_admin1[[#Headers],[ADM1_PT]],MATCH(B655,admin1,0),1))</f>
        <v/>
      </c>
      <c r="M655" s="49" t="str">
        <f t="shared" ca="1" si="10"/>
        <v/>
      </c>
      <c r="N655" s="49" t="e">
        <f ca="1">IF(#REF!="","",INDEX(admin3_pcode,MATCH(#REF!,OFFSET(admin3_start,MATCH(M655,admin2_linked_pcode,0),0,COUNTIF(admin2_linked_pcode,M655)),0)+MATCH(M655,admin2_linked_pcode,0)-1))</f>
        <v>#REF!</v>
      </c>
    </row>
    <row r="656" spans="12:14" x14ac:dyDescent="0.2">
      <c r="L656" s="49" t="str">
        <f ca="1">IF(B656="","",OFFSET(table_admin1[[#Headers],[ADM1_PT]],MATCH(B656,admin1,0),1))</f>
        <v/>
      </c>
      <c r="M656" s="49" t="str">
        <f t="shared" ca="1" si="10"/>
        <v/>
      </c>
      <c r="N656" s="49" t="e">
        <f ca="1">IF(#REF!="","",INDEX(admin3_pcode,MATCH(#REF!,OFFSET(admin3_start,MATCH(M656,admin2_linked_pcode,0),0,COUNTIF(admin2_linked_pcode,M656)),0)+MATCH(M656,admin2_linked_pcode,0)-1))</f>
        <v>#REF!</v>
      </c>
    </row>
    <row r="657" spans="12:14" x14ac:dyDescent="0.2">
      <c r="L657" s="49" t="str">
        <f ca="1">IF(B657="","",OFFSET(table_admin1[[#Headers],[ADM1_PT]],MATCH(B657,admin1,0),1))</f>
        <v/>
      </c>
      <c r="M657" s="49" t="str">
        <f t="shared" ca="1" si="10"/>
        <v/>
      </c>
      <c r="N657" s="49" t="e">
        <f ca="1">IF(#REF!="","",INDEX(admin3_pcode,MATCH(#REF!,OFFSET(admin3_start,MATCH(M657,admin2_linked_pcode,0),0,COUNTIF(admin2_linked_pcode,M657)),0)+MATCH(M657,admin2_linked_pcode,0)-1))</f>
        <v>#REF!</v>
      </c>
    </row>
    <row r="658" spans="12:14" x14ac:dyDescent="0.2">
      <c r="L658" s="49" t="str">
        <f ca="1">IF(B658="","",OFFSET(table_admin1[[#Headers],[ADM1_PT]],MATCH(B658,admin1,0),1))</f>
        <v/>
      </c>
      <c r="M658" s="49" t="str">
        <f t="shared" ca="1" si="10"/>
        <v/>
      </c>
      <c r="N658" s="49" t="e">
        <f ca="1">IF(#REF!="","",INDEX(admin3_pcode,MATCH(#REF!,OFFSET(admin3_start,MATCH(M658,admin2_linked_pcode,0),0,COUNTIF(admin2_linked_pcode,M658)),0)+MATCH(M658,admin2_linked_pcode,0)-1))</f>
        <v>#REF!</v>
      </c>
    </row>
    <row r="659" spans="12:14" x14ac:dyDescent="0.2">
      <c r="L659" s="49" t="str">
        <f ca="1">IF(B659="","",OFFSET(table_admin1[[#Headers],[ADM1_PT]],MATCH(B659,admin1,0),1))</f>
        <v/>
      </c>
      <c r="M659" s="49" t="str">
        <f t="shared" ca="1" si="10"/>
        <v/>
      </c>
      <c r="N659" s="49" t="e">
        <f ca="1">IF(#REF!="","",INDEX(admin3_pcode,MATCH(#REF!,OFFSET(admin3_start,MATCH(M659,admin2_linked_pcode,0),0,COUNTIF(admin2_linked_pcode,M659)),0)+MATCH(M659,admin2_linked_pcode,0)-1))</f>
        <v>#REF!</v>
      </c>
    </row>
    <row r="660" spans="12:14" x14ac:dyDescent="0.2">
      <c r="L660" s="49" t="str">
        <f ca="1">IF(B660="","",OFFSET(table_admin1[[#Headers],[ADM1_PT]],MATCH(B660,admin1,0),1))</f>
        <v/>
      </c>
      <c r="M660" s="49" t="str">
        <f t="shared" ca="1" si="10"/>
        <v/>
      </c>
      <c r="N660" s="49" t="e">
        <f ca="1">IF(#REF!="","",INDEX(admin3_pcode,MATCH(#REF!,OFFSET(admin3_start,MATCH(M660,admin2_linked_pcode,0),0,COUNTIF(admin2_linked_pcode,M660)),0)+MATCH(M660,admin2_linked_pcode,0)-1))</f>
        <v>#REF!</v>
      </c>
    </row>
    <row r="661" spans="12:14" x14ac:dyDescent="0.2">
      <c r="L661" s="49" t="str">
        <f ca="1">IF(B661="","",OFFSET(table_admin1[[#Headers],[ADM1_PT]],MATCH(B661,admin1,0),1))</f>
        <v/>
      </c>
      <c r="M661" s="49" t="str">
        <f t="shared" ca="1" si="10"/>
        <v/>
      </c>
      <c r="N661" s="49" t="e">
        <f ca="1">IF(#REF!="","",INDEX(admin3_pcode,MATCH(#REF!,OFFSET(admin3_start,MATCH(M661,admin2_linked_pcode,0),0,COUNTIF(admin2_linked_pcode,M661)),0)+MATCH(M661,admin2_linked_pcode,0)-1))</f>
        <v>#REF!</v>
      </c>
    </row>
    <row r="662" spans="12:14" x14ac:dyDescent="0.2">
      <c r="L662" s="49" t="str">
        <f ca="1">IF(B662="","",OFFSET(table_admin1[[#Headers],[ADM1_PT]],MATCH(B662,admin1,0),1))</f>
        <v/>
      </c>
      <c r="M662" s="49" t="str">
        <f t="shared" ca="1" si="10"/>
        <v/>
      </c>
      <c r="N662" s="49" t="e">
        <f ca="1">IF(#REF!="","",INDEX(admin3_pcode,MATCH(#REF!,OFFSET(admin3_start,MATCH(M662,admin2_linked_pcode,0),0,COUNTIF(admin2_linked_pcode,M662)),0)+MATCH(M662,admin2_linked_pcode,0)-1))</f>
        <v>#REF!</v>
      </c>
    </row>
    <row r="663" spans="12:14" x14ac:dyDescent="0.2">
      <c r="L663" s="49" t="str">
        <f ca="1">IF(B663="","",OFFSET(table_admin1[[#Headers],[ADM1_PT]],MATCH(B663,admin1,0),1))</f>
        <v/>
      </c>
      <c r="M663" s="49" t="str">
        <f t="shared" ca="1" si="10"/>
        <v/>
      </c>
      <c r="N663" s="49" t="e">
        <f ca="1">IF(#REF!="","",INDEX(admin3_pcode,MATCH(#REF!,OFFSET(admin3_start,MATCH(M663,admin2_linked_pcode,0),0,COUNTIF(admin2_linked_pcode,M663)),0)+MATCH(M663,admin2_linked_pcode,0)-1))</f>
        <v>#REF!</v>
      </c>
    </row>
    <row r="664" spans="12:14" x14ac:dyDescent="0.2">
      <c r="L664" s="49" t="str">
        <f ca="1">IF(B664="","",OFFSET(table_admin1[[#Headers],[ADM1_PT]],MATCH(B664,admin1,0),1))</f>
        <v/>
      </c>
      <c r="M664" s="49" t="str">
        <f t="shared" ca="1" si="10"/>
        <v/>
      </c>
      <c r="N664" s="49" t="e">
        <f ca="1">IF(#REF!="","",INDEX(admin3_pcode,MATCH(#REF!,OFFSET(admin3_start,MATCH(M664,admin2_linked_pcode,0),0,COUNTIF(admin2_linked_pcode,M664)),0)+MATCH(M664,admin2_linked_pcode,0)-1))</f>
        <v>#REF!</v>
      </c>
    </row>
    <row r="665" spans="12:14" x14ac:dyDescent="0.2">
      <c r="L665" s="49" t="str">
        <f ca="1">IF(B665="","",OFFSET(table_admin1[[#Headers],[ADM1_PT]],MATCH(B665,admin1,0),1))</f>
        <v/>
      </c>
      <c r="M665" s="49" t="str">
        <f t="shared" ca="1" si="10"/>
        <v/>
      </c>
      <c r="N665" s="49" t="e">
        <f ca="1">IF(#REF!="","",INDEX(admin3_pcode,MATCH(#REF!,OFFSET(admin3_start,MATCH(M665,admin2_linked_pcode,0),0,COUNTIF(admin2_linked_pcode,M665)),0)+MATCH(M665,admin2_linked_pcode,0)-1))</f>
        <v>#REF!</v>
      </c>
    </row>
    <row r="666" spans="12:14" x14ac:dyDescent="0.2">
      <c r="L666" s="49" t="str">
        <f ca="1">IF(B666="","",OFFSET(table_admin1[[#Headers],[ADM1_PT]],MATCH(B666,admin1,0),1))</f>
        <v/>
      </c>
      <c r="M666" s="49" t="str">
        <f t="shared" ca="1" si="10"/>
        <v/>
      </c>
      <c r="N666" s="49" t="e">
        <f ca="1">IF(#REF!="","",INDEX(admin3_pcode,MATCH(#REF!,OFFSET(admin3_start,MATCH(M666,admin2_linked_pcode,0),0,COUNTIF(admin2_linked_pcode,M666)),0)+MATCH(M666,admin2_linked_pcode,0)-1))</f>
        <v>#REF!</v>
      </c>
    </row>
    <row r="667" spans="12:14" x14ac:dyDescent="0.2">
      <c r="L667" s="49" t="str">
        <f ca="1">IF(B667="","",OFFSET(table_admin1[[#Headers],[ADM1_PT]],MATCH(B667,admin1,0),1))</f>
        <v/>
      </c>
      <c r="M667" s="49" t="str">
        <f t="shared" ca="1" si="10"/>
        <v/>
      </c>
      <c r="N667" s="49" t="e">
        <f ca="1">IF(#REF!="","",INDEX(admin3_pcode,MATCH(#REF!,OFFSET(admin3_start,MATCH(M667,admin2_linked_pcode,0),0,COUNTIF(admin2_linked_pcode,M667)),0)+MATCH(M667,admin2_linked_pcode,0)-1))</f>
        <v>#REF!</v>
      </c>
    </row>
    <row r="668" spans="12:14" x14ac:dyDescent="0.2">
      <c r="L668" s="49" t="str">
        <f ca="1">IF(B668="","",OFFSET(table_admin1[[#Headers],[ADM1_PT]],MATCH(B668,admin1,0),1))</f>
        <v/>
      </c>
      <c r="M668" s="49" t="str">
        <f t="shared" ca="1" si="10"/>
        <v/>
      </c>
      <c r="N668" s="49" t="e">
        <f ca="1">IF(#REF!="","",INDEX(admin3_pcode,MATCH(#REF!,OFFSET(admin3_start,MATCH(M668,admin2_linked_pcode,0),0,COUNTIF(admin2_linked_pcode,M668)),0)+MATCH(M668,admin2_linked_pcode,0)-1))</f>
        <v>#REF!</v>
      </c>
    </row>
    <row r="669" spans="12:14" x14ac:dyDescent="0.2">
      <c r="L669" s="49" t="str">
        <f ca="1">IF(B669="","",OFFSET(table_admin1[[#Headers],[ADM1_PT]],MATCH(B669,admin1,0),1))</f>
        <v/>
      </c>
      <c r="M669" s="49" t="str">
        <f t="shared" ca="1" si="10"/>
        <v/>
      </c>
      <c r="N669" s="49" t="e">
        <f ca="1">IF(#REF!="","",INDEX(admin3_pcode,MATCH(#REF!,OFFSET(admin3_start,MATCH(M669,admin2_linked_pcode,0),0,COUNTIF(admin2_linked_pcode,M669)),0)+MATCH(M669,admin2_linked_pcode,0)-1))</f>
        <v>#REF!</v>
      </c>
    </row>
    <row r="670" spans="12:14" x14ac:dyDescent="0.2">
      <c r="L670" s="49" t="str">
        <f ca="1">IF(B670="","",OFFSET(table_admin1[[#Headers],[ADM1_PT]],MATCH(B670,admin1,0),1))</f>
        <v/>
      </c>
      <c r="M670" s="49" t="str">
        <f t="shared" ca="1" si="10"/>
        <v/>
      </c>
      <c r="N670" s="49" t="e">
        <f ca="1">IF(#REF!="","",INDEX(admin3_pcode,MATCH(#REF!,OFFSET(admin3_start,MATCH(M670,admin2_linked_pcode,0),0,COUNTIF(admin2_linked_pcode,M670)),0)+MATCH(M670,admin2_linked_pcode,0)-1))</f>
        <v>#REF!</v>
      </c>
    </row>
    <row r="671" spans="12:14" x14ac:dyDescent="0.2">
      <c r="L671" s="49" t="str">
        <f ca="1">IF(B671="","",OFFSET(table_admin1[[#Headers],[ADM1_PT]],MATCH(B671,admin1,0),1))</f>
        <v/>
      </c>
      <c r="M671" s="49" t="str">
        <f t="shared" ca="1" si="10"/>
        <v/>
      </c>
      <c r="N671" s="49" t="e">
        <f ca="1">IF(#REF!="","",INDEX(admin3_pcode,MATCH(#REF!,OFFSET(admin3_start,MATCH(M671,admin2_linked_pcode,0),0,COUNTIF(admin2_linked_pcode,M671)),0)+MATCH(M671,admin2_linked_pcode,0)-1))</f>
        <v>#REF!</v>
      </c>
    </row>
    <row r="672" spans="12:14" x14ac:dyDescent="0.2">
      <c r="L672" s="49" t="str">
        <f ca="1">IF(B672="","",OFFSET(table_admin1[[#Headers],[ADM1_PT]],MATCH(B672,admin1,0),1))</f>
        <v/>
      </c>
      <c r="M672" s="49" t="str">
        <f t="shared" ca="1" si="10"/>
        <v/>
      </c>
      <c r="N672" s="49" t="e">
        <f ca="1">IF(#REF!="","",INDEX(admin3_pcode,MATCH(#REF!,OFFSET(admin3_start,MATCH(M672,admin2_linked_pcode,0),0,COUNTIF(admin2_linked_pcode,M672)),0)+MATCH(M672,admin2_linked_pcode,0)-1))</f>
        <v>#REF!</v>
      </c>
    </row>
    <row r="673" spans="12:14" x14ac:dyDescent="0.2">
      <c r="L673" s="49" t="str">
        <f ca="1">IF(B673="","",OFFSET(table_admin1[[#Headers],[ADM1_PT]],MATCH(B673,admin1,0),1))</f>
        <v/>
      </c>
      <c r="M673" s="49" t="str">
        <f t="shared" ca="1" si="10"/>
        <v/>
      </c>
      <c r="N673" s="49" t="e">
        <f ca="1">IF(#REF!="","",INDEX(admin3_pcode,MATCH(#REF!,OFFSET(admin3_start,MATCH(M673,admin2_linked_pcode,0),0,COUNTIF(admin2_linked_pcode,M673)),0)+MATCH(M673,admin2_linked_pcode,0)-1))</f>
        <v>#REF!</v>
      </c>
    </row>
    <row r="674" spans="12:14" x14ac:dyDescent="0.2">
      <c r="L674" s="49" t="str">
        <f ca="1">IF(B674="","",OFFSET(table_admin1[[#Headers],[ADM1_PT]],MATCH(B674,admin1,0),1))</f>
        <v/>
      </c>
      <c r="M674" s="49" t="str">
        <f t="shared" ca="1" si="10"/>
        <v/>
      </c>
      <c r="N674" s="49" t="e">
        <f ca="1">IF(#REF!="","",INDEX(admin3_pcode,MATCH(#REF!,OFFSET(admin3_start,MATCH(M674,admin2_linked_pcode,0),0,COUNTIF(admin2_linked_pcode,M674)),0)+MATCH(M674,admin2_linked_pcode,0)-1))</f>
        <v>#REF!</v>
      </c>
    </row>
    <row r="675" spans="12:14" x14ac:dyDescent="0.2">
      <c r="L675" s="49" t="str">
        <f ca="1">IF(B675="","",OFFSET(table_admin1[[#Headers],[ADM1_PT]],MATCH(B675,admin1,0),1))</f>
        <v/>
      </c>
      <c r="M675" s="49" t="str">
        <f t="shared" ca="1" si="10"/>
        <v/>
      </c>
      <c r="N675" s="49" t="e">
        <f ca="1">IF(#REF!="","",INDEX(admin3_pcode,MATCH(#REF!,OFFSET(admin3_start,MATCH(M675,admin2_linked_pcode,0),0,COUNTIF(admin2_linked_pcode,M675)),0)+MATCH(M675,admin2_linked_pcode,0)-1))</f>
        <v>#REF!</v>
      </c>
    </row>
    <row r="676" spans="12:14" x14ac:dyDescent="0.2">
      <c r="L676" s="49" t="str">
        <f ca="1">IF(B676="","",OFFSET(table_admin1[[#Headers],[ADM1_PT]],MATCH(B676,admin1,0),1))</f>
        <v/>
      </c>
      <c r="M676" s="49" t="str">
        <f t="shared" ca="1" si="10"/>
        <v/>
      </c>
      <c r="N676" s="49" t="e">
        <f ca="1">IF(#REF!="","",INDEX(admin3_pcode,MATCH(#REF!,OFFSET(admin3_start,MATCH(M676,admin2_linked_pcode,0),0,COUNTIF(admin2_linked_pcode,M676)),0)+MATCH(M676,admin2_linked_pcode,0)-1))</f>
        <v>#REF!</v>
      </c>
    </row>
    <row r="677" spans="12:14" x14ac:dyDescent="0.2">
      <c r="L677" s="49" t="str">
        <f ca="1">IF(B677="","",OFFSET(table_admin1[[#Headers],[ADM1_PT]],MATCH(B677,admin1,0),1))</f>
        <v/>
      </c>
      <c r="M677" s="49" t="str">
        <f t="shared" ca="1" si="10"/>
        <v/>
      </c>
      <c r="N677" s="49" t="e">
        <f ca="1">IF(#REF!="","",INDEX(admin3_pcode,MATCH(#REF!,OFFSET(admin3_start,MATCH(M677,admin2_linked_pcode,0),0,COUNTIF(admin2_linked_pcode,M677)),0)+MATCH(M677,admin2_linked_pcode,0)-1))</f>
        <v>#REF!</v>
      </c>
    </row>
    <row r="678" spans="12:14" x14ac:dyDescent="0.2">
      <c r="L678" s="49" t="str">
        <f ca="1">IF(B678="","",OFFSET(table_admin1[[#Headers],[ADM1_PT]],MATCH(B678,admin1,0),1))</f>
        <v/>
      </c>
      <c r="M678" s="49" t="str">
        <f t="shared" ca="1" si="10"/>
        <v/>
      </c>
      <c r="N678" s="49" t="e">
        <f ca="1">IF(#REF!="","",INDEX(admin3_pcode,MATCH(#REF!,OFFSET(admin3_start,MATCH(M678,admin2_linked_pcode,0),0,COUNTIF(admin2_linked_pcode,M678)),0)+MATCH(M678,admin2_linked_pcode,0)-1))</f>
        <v>#REF!</v>
      </c>
    </row>
    <row r="679" spans="12:14" x14ac:dyDescent="0.2">
      <c r="L679" s="49" t="str">
        <f ca="1">IF(B679="","",OFFSET(table_admin1[[#Headers],[ADM1_PT]],MATCH(B679,admin1,0),1))</f>
        <v/>
      </c>
      <c r="M679" s="49" t="str">
        <f t="shared" ca="1" si="10"/>
        <v/>
      </c>
      <c r="N679" s="49" t="e">
        <f ca="1">IF(#REF!="","",INDEX(admin3_pcode,MATCH(#REF!,OFFSET(admin3_start,MATCH(M679,admin2_linked_pcode,0),0,COUNTIF(admin2_linked_pcode,M679)),0)+MATCH(M679,admin2_linked_pcode,0)-1))</f>
        <v>#REF!</v>
      </c>
    </row>
    <row r="680" spans="12:14" x14ac:dyDescent="0.2">
      <c r="L680" s="49" t="str">
        <f ca="1">IF(B680="","",OFFSET(table_admin1[[#Headers],[ADM1_PT]],MATCH(B680,admin1,0),1))</f>
        <v/>
      </c>
      <c r="M680" s="49" t="str">
        <f t="shared" ca="1" si="10"/>
        <v/>
      </c>
      <c r="N680" s="49" t="e">
        <f ca="1">IF(#REF!="","",INDEX(admin3_pcode,MATCH(#REF!,OFFSET(admin3_start,MATCH(M680,admin2_linked_pcode,0),0,COUNTIF(admin2_linked_pcode,M680)),0)+MATCH(M680,admin2_linked_pcode,0)-1))</f>
        <v>#REF!</v>
      </c>
    </row>
    <row r="681" spans="12:14" x14ac:dyDescent="0.2">
      <c r="L681" s="49" t="str">
        <f ca="1">IF(B681="","",OFFSET(table_admin1[[#Headers],[ADM1_PT]],MATCH(B681,admin1,0),1))</f>
        <v/>
      </c>
      <c r="M681" s="49" t="str">
        <f t="shared" ca="1" si="10"/>
        <v/>
      </c>
      <c r="N681" s="49" t="e">
        <f ca="1">IF(#REF!="","",INDEX(admin3_pcode,MATCH(#REF!,OFFSET(admin3_start,MATCH(M681,admin2_linked_pcode,0),0,COUNTIF(admin2_linked_pcode,M681)),0)+MATCH(M681,admin2_linked_pcode,0)-1))</f>
        <v>#REF!</v>
      </c>
    </row>
    <row r="682" spans="12:14" x14ac:dyDescent="0.2">
      <c r="L682" s="49" t="str">
        <f ca="1">IF(B682="","",OFFSET(table_admin1[[#Headers],[ADM1_PT]],MATCH(B682,admin1,0),1))</f>
        <v/>
      </c>
      <c r="M682" s="49" t="str">
        <f t="shared" ca="1" si="10"/>
        <v/>
      </c>
      <c r="N682" s="49" t="e">
        <f ca="1">IF(#REF!="","",INDEX(admin3_pcode,MATCH(#REF!,OFFSET(admin3_start,MATCH(M682,admin2_linked_pcode,0),0,COUNTIF(admin2_linked_pcode,M682)),0)+MATCH(M682,admin2_linked_pcode,0)-1))</f>
        <v>#REF!</v>
      </c>
    </row>
    <row r="683" spans="12:14" x14ac:dyDescent="0.2">
      <c r="L683" s="49" t="str">
        <f ca="1">IF(B683="","",OFFSET(table_admin1[[#Headers],[ADM1_PT]],MATCH(B683,admin1,0),1))</f>
        <v/>
      </c>
      <c r="M683" s="49" t="str">
        <f t="shared" ca="1" si="10"/>
        <v/>
      </c>
      <c r="N683" s="49" t="e">
        <f ca="1">IF(#REF!="","",INDEX(admin3_pcode,MATCH(#REF!,OFFSET(admin3_start,MATCH(M683,admin2_linked_pcode,0),0,COUNTIF(admin2_linked_pcode,M683)),0)+MATCH(M683,admin2_linked_pcode,0)-1))</f>
        <v>#REF!</v>
      </c>
    </row>
    <row r="684" spans="12:14" x14ac:dyDescent="0.2">
      <c r="L684" s="49" t="str">
        <f ca="1">IF(B684="","",OFFSET(table_admin1[[#Headers],[ADM1_PT]],MATCH(B684,admin1,0),1))</f>
        <v/>
      </c>
      <c r="M684" s="49" t="str">
        <f t="shared" ca="1" si="10"/>
        <v/>
      </c>
      <c r="N684" s="49" t="e">
        <f ca="1">IF(#REF!="","",INDEX(admin3_pcode,MATCH(#REF!,OFFSET(admin3_start,MATCH(M684,admin2_linked_pcode,0),0,COUNTIF(admin2_linked_pcode,M684)),0)+MATCH(M684,admin2_linked_pcode,0)-1))</f>
        <v>#REF!</v>
      </c>
    </row>
    <row r="685" spans="12:14" x14ac:dyDescent="0.2">
      <c r="L685" s="49" t="str">
        <f ca="1">IF(B685="","",OFFSET(table_admin1[[#Headers],[ADM1_PT]],MATCH(B685,admin1,0),1))</f>
        <v/>
      </c>
      <c r="M685" s="49" t="str">
        <f t="shared" ref="M685:M748" ca="1" si="11">IF(C685="","",INDEX(admin2_pcode,MATCH(C685,OFFSET(admin2_start,MATCH(L685,admin1_linked_pcode,0),0,COUNTIF(admin1_linked_pcode,L685)),0)+MATCH(L685,admin1_linked_pcode,0)-1))</f>
        <v/>
      </c>
      <c r="N685" s="49" t="e">
        <f ca="1">IF(#REF!="","",INDEX(admin3_pcode,MATCH(#REF!,OFFSET(admin3_start,MATCH(M685,admin2_linked_pcode,0),0,COUNTIF(admin2_linked_pcode,M685)),0)+MATCH(M685,admin2_linked_pcode,0)-1))</f>
        <v>#REF!</v>
      </c>
    </row>
    <row r="686" spans="12:14" x14ac:dyDescent="0.2">
      <c r="L686" s="49" t="str">
        <f ca="1">IF(B686="","",OFFSET(table_admin1[[#Headers],[ADM1_PT]],MATCH(B686,admin1,0),1))</f>
        <v/>
      </c>
      <c r="M686" s="49" t="str">
        <f t="shared" ca="1" si="11"/>
        <v/>
      </c>
      <c r="N686" s="49" t="e">
        <f ca="1">IF(#REF!="","",INDEX(admin3_pcode,MATCH(#REF!,OFFSET(admin3_start,MATCH(M686,admin2_linked_pcode,0),0,COUNTIF(admin2_linked_pcode,M686)),0)+MATCH(M686,admin2_linked_pcode,0)-1))</f>
        <v>#REF!</v>
      </c>
    </row>
    <row r="687" spans="12:14" x14ac:dyDescent="0.2">
      <c r="L687" s="49" t="str">
        <f ca="1">IF(B687="","",OFFSET(table_admin1[[#Headers],[ADM1_PT]],MATCH(B687,admin1,0),1))</f>
        <v/>
      </c>
      <c r="M687" s="49" t="str">
        <f t="shared" ca="1" si="11"/>
        <v/>
      </c>
      <c r="N687" s="49" t="e">
        <f ca="1">IF(#REF!="","",INDEX(admin3_pcode,MATCH(#REF!,OFFSET(admin3_start,MATCH(M687,admin2_linked_pcode,0),0,COUNTIF(admin2_linked_pcode,M687)),0)+MATCH(M687,admin2_linked_pcode,0)-1))</f>
        <v>#REF!</v>
      </c>
    </row>
    <row r="688" spans="12:14" x14ac:dyDescent="0.2">
      <c r="L688" s="49" t="str">
        <f ca="1">IF(B688="","",OFFSET(table_admin1[[#Headers],[ADM1_PT]],MATCH(B688,admin1,0),1))</f>
        <v/>
      </c>
      <c r="M688" s="49" t="str">
        <f t="shared" ca="1" si="11"/>
        <v/>
      </c>
      <c r="N688" s="49" t="e">
        <f ca="1">IF(#REF!="","",INDEX(admin3_pcode,MATCH(#REF!,OFFSET(admin3_start,MATCH(M688,admin2_linked_pcode,0),0,COUNTIF(admin2_linked_pcode,M688)),0)+MATCH(M688,admin2_linked_pcode,0)-1))</f>
        <v>#REF!</v>
      </c>
    </row>
    <row r="689" spans="12:14" x14ac:dyDescent="0.2">
      <c r="L689" s="49" t="str">
        <f ca="1">IF(B689="","",OFFSET(table_admin1[[#Headers],[ADM1_PT]],MATCH(B689,admin1,0),1))</f>
        <v/>
      </c>
      <c r="M689" s="49" t="str">
        <f t="shared" ca="1" si="11"/>
        <v/>
      </c>
      <c r="N689" s="49" t="e">
        <f ca="1">IF(#REF!="","",INDEX(admin3_pcode,MATCH(#REF!,OFFSET(admin3_start,MATCH(M689,admin2_linked_pcode,0),0,COUNTIF(admin2_linked_pcode,M689)),0)+MATCH(M689,admin2_linked_pcode,0)-1))</f>
        <v>#REF!</v>
      </c>
    </row>
    <row r="690" spans="12:14" x14ac:dyDescent="0.2">
      <c r="L690" s="49" t="str">
        <f ca="1">IF(B690="","",OFFSET(table_admin1[[#Headers],[ADM1_PT]],MATCH(B690,admin1,0),1))</f>
        <v/>
      </c>
      <c r="M690" s="49" t="str">
        <f t="shared" ca="1" si="11"/>
        <v/>
      </c>
      <c r="N690" s="49" t="e">
        <f ca="1">IF(#REF!="","",INDEX(admin3_pcode,MATCH(#REF!,OFFSET(admin3_start,MATCH(M690,admin2_linked_pcode,0),0,COUNTIF(admin2_linked_pcode,M690)),0)+MATCH(M690,admin2_linked_pcode,0)-1))</f>
        <v>#REF!</v>
      </c>
    </row>
    <row r="691" spans="12:14" x14ac:dyDescent="0.2">
      <c r="L691" s="49" t="str">
        <f ca="1">IF(B691="","",OFFSET(table_admin1[[#Headers],[ADM1_PT]],MATCH(B691,admin1,0),1))</f>
        <v/>
      </c>
      <c r="M691" s="49" t="str">
        <f t="shared" ca="1" si="11"/>
        <v/>
      </c>
      <c r="N691" s="49" t="e">
        <f ca="1">IF(#REF!="","",INDEX(admin3_pcode,MATCH(#REF!,OFFSET(admin3_start,MATCH(M691,admin2_linked_pcode,0),0,COUNTIF(admin2_linked_pcode,M691)),0)+MATCH(M691,admin2_linked_pcode,0)-1))</f>
        <v>#REF!</v>
      </c>
    </row>
    <row r="692" spans="12:14" x14ac:dyDescent="0.2">
      <c r="L692" s="49" t="str">
        <f ca="1">IF(B692="","",OFFSET(table_admin1[[#Headers],[ADM1_PT]],MATCH(B692,admin1,0),1))</f>
        <v/>
      </c>
      <c r="M692" s="49" t="str">
        <f t="shared" ca="1" si="11"/>
        <v/>
      </c>
      <c r="N692" s="49" t="e">
        <f ca="1">IF(#REF!="","",INDEX(admin3_pcode,MATCH(#REF!,OFFSET(admin3_start,MATCH(M692,admin2_linked_pcode,0),0,COUNTIF(admin2_linked_pcode,M692)),0)+MATCH(M692,admin2_linked_pcode,0)-1))</f>
        <v>#REF!</v>
      </c>
    </row>
    <row r="693" spans="12:14" x14ac:dyDescent="0.2">
      <c r="L693" s="49" t="str">
        <f ca="1">IF(B693="","",OFFSET(table_admin1[[#Headers],[ADM1_PT]],MATCH(B693,admin1,0),1))</f>
        <v/>
      </c>
      <c r="M693" s="49" t="str">
        <f t="shared" ca="1" si="11"/>
        <v/>
      </c>
      <c r="N693" s="49" t="e">
        <f ca="1">IF(#REF!="","",INDEX(admin3_pcode,MATCH(#REF!,OFFSET(admin3_start,MATCH(M693,admin2_linked_pcode,0),0,COUNTIF(admin2_linked_pcode,M693)),0)+MATCH(M693,admin2_linked_pcode,0)-1))</f>
        <v>#REF!</v>
      </c>
    </row>
    <row r="694" spans="12:14" x14ac:dyDescent="0.2">
      <c r="L694" s="49" t="str">
        <f ca="1">IF(B694="","",OFFSET(table_admin1[[#Headers],[ADM1_PT]],MATCH(B694,admin1,0),1))</f>
        <v/>
      </c>
      <c r="M694" s="49" t="str">
        <f t="shared" ca="1" si="11"/>
        <v/>
      </c>
      <c r="N694" s="49" t="e">
        <f ca="1">IF(#REF!="","",INDEX(admin3_pcode,MATCH(#REF!,OFFSET(admin3_start,MATCH(M694,admin2_linked_pcode,0),0,COUNTIF(admin2_linked_pcode,M694)),0)+MATCH(M694,admin2_linked_pcode,0)-1))</f>
        <v>#REF!</v>
      </c>
    </row>
    <row r="695" spans="12:14" x14ac:dyDescent="0.2">
      <c r="L695" s="49" t="str">
        <f ca="1">IF(B695="","",OFFSET(table_admin1[[#Headers],[ADM1_PT]],MATCH(B695,admin1,0),1))</f>
        <v/>
      </c>
      <c r="M695" s="49" t="str">
        <f t="shared" ca="1" si="11"/>
        <v/>
      </c>
      <c r="N695" s="49" t="e">
        <f ca="1">IF(#REF!="","",INDEX(admin3_pcode,MATCH(#REF!,OFFSET(admin3_start,MATCH(M695,admin2_linked_pcode,0),0,COUNTIF(admin2_linked_pcode,M695)),0)+MATCH(M695,admin2_linked_pcode,0)-1))</f>
        <v>#REF!</v>
      </c>
    </row>
    <row r="696" spans="12:14" x14ac:dyDescent="0.2">
      <c r="L696" s="49" t="str">
        <f ca="1">IF(B696="","",OFFSET(table_admin1[[#Headers],[ADM1_PT]],MATCH(B696,admin1,0),1))</f>
        <v/>
      </c>
      <c r="M696" s="49" t="str">
        <f t="shared" ca="1" si="11"/>
        <v/>
      </c>
      <c r="N696" s="49" t="e">
        <f ca="1">IF(#REF!="","",INDEX(admin3_pcode,MATCH(#REF!,OFFSET(admin3_start,MATCH(M696,admin2_linked_pcode,0),0,COUNTIF(admin2_linked_pcode,M696)),0)+MATCH(M696,admin2_linked_pcode,0)-1))</f>
        <v>#REF!</v>
      </c>
    </row>
    <row r="697" spans="12:14" x14ac:dyDescent="0.2">
      <c r="L697" s="49" t="str">
        <f ca="1">IF(B697="","",OFFSET(table_admin1[[#Headers],[ADM1_PT]],MATCH(B697,admin1,0),1))</f>
        <v/>
      </c>
      <c r="M697" s="49" t="str">
        <f t="shared" ca="1" si="11"/>
        <v/>
      </c>
      <c r="N697" s="49" t="e">
        <f ca="1">IF(#REF!="","",INDEX(admin3_pcode,MATCH(#REF!,OFFSET(admin3_start,MATCH(M697,admin2_linked_pcode,0),0,COUNTIF(admin2_linked_pcode,M697)),0)+MATCH(M697,admin2_linked_pcode,0)-1))</f>
        <v>#REF!</v>
      </c>
    </row>
    <row r="698" spans="12:14" x14ac:dyDescent="0.2">
      <c r="L698" s="49" t="str">
        <f ca="1">IF(B698="","",OFFSET(table_admin1[[#Headers],[ADM1_PT]],MATCH(B698,admin1,0),1))</f>
        <v/>
      </c>
      <c r="M698" s="49" t="str">
        <f t="shared" ca="1" si="11"/>
        <v/>
      </c>
      <c r="N698" s="49" t="e">
        <f ca="1">IF(#REF!="","",INDEX(admin3_pcode,MATCH(#REF!,OFFSET(admin3_start,MATCH(M698,admin2_linked_pcode,0),0,COUNTIF(admin2_linked_pcode,M698)),0)+MATCH(M698,admin2_linked_pcode,0)-1))</f>
        <v>#REF!</v>
      </c>
    </row>
    <row r="699" spans="12:14" x14ac:dyDescent="0.2">
      <c r="L699" s="49" t="str">
        <f ca="1">IF(B699="","",OFFSET(table_admin1[[#Headers],[ADM1_PT]],MATCH(B699,admin1,0),1))</f>
        <v/>
      </c>
      <c r="M699" s="49" t="str">
        <f t="shared" ca="1" si="11"/>
        <v/>
      </c>
      <c r="N699" s="49" t="e">
        <f ca="1">IF(#REF!="","",INDEX(admin3_pcode,MATCH(#REF!,OFFSET(admin3_start,MATCH(M699,admin2_linked_pcode,0),0,COUNTIF(admin2_linked_pcode,M699)),0)+MATCH(M699,admin2_linked_pcode,0)-1))</f>
        <v>#REF!</v>
      </c>
    </row>
    <row r="700" spans="12:14" x14ac:dyDescent="0.2">
      <c r="L700" s="49" t="str">
        <f ca="1">IF(B700="","",OFFSET(table_admin1[[#Headers],[ADM1_PT]],MATCH(B700,admin1,0),1))</f>
        <v/>
      </c>
      <c r="M700" s="49" t="str">
        <f t="shared" ca="1" si="11"/>
        <v/>
      </c>
      <c r="N700" s="49" t="e">
        <f ca="1">IF(#REF!="","",INDEX(admin3_pcode,MATCH(#REF!,OFFSET(admin3_start,MATCH(M700,admin2_linked_pcode,0),0,COUNTIF(admin2_linked_pcode,M700)),0)+MATCH(M700,admin2_linked_pcode,0)-1))</f>
        <v>#REF!</v>
      </c>
    </row>
    <row r="701" spans="12:14" x14ac:dyDescent="0.2">
      <c r="L701" s="49" t="str">
        <f ca="1">IF(B701="","",OFFSET(table_admin1[[#Headers],[ADM1_PT]],MATCH(B701,admin1,0),1))</f>
        <v/>
      </c>
      <c r="M701" s="49" t="str">
        <f t="shared" ca="1" si="11"/>
        <v/>
      </c>
      <c r="N701" s="49" t="e">
        <f ca="1">IF(#REF!="","",INDEX(admin3_pcode,MATCH(#REF!,OFFSET(admin3_start,MATCH(M701,admin2_linked_pcode,0),0,COUNTIF(admin2_linked_pcode,M701)),0)+MATCH(M701,admin2_linked_pcode,0)-1))</f>
        <v>#REF!</v>
      </c>
    </row>
    <row r="702" spans="12:14" x14ac:dyDescent="0.2">
      <c r="L702" s="49" t="str">
        <f ca="1">IF(B702="","",OFFSET(table_admin1[[#Headers],[ADM1_PT]],MATCH(B702,admin1,0),1))</f>
        <v/>
      </c>
      <c r="M702" s="49" t="str">
        <f t="shared" ca="1" si="11"/>
        <v/>
      </c>
      <c r="N702" s="49" t="e">
        <f ca="1">IF(#REF!="","",INDEX(admin3_pcode,MATCH(#REF!,OFFSET(admin3_start,MATCH(M702,admin2_linked_pcode,0),0,COUNTIF(admin2_linked_pcode,M702)),0)+MATCH(M702,admin2_linked_pcode,0)-1))</f>
        <v>#REF!</v>
      </c>
    </row>
    <row r="703" spans="12:14" x14ac:dyDescent="0.2">
      <c r="L703" s="49" t="str">
        <f ca="1">IF(B703="","",OFFSET(table_admin1[[#Headers],[ADM1_PT]],MATCH(B703,admin1,0),1))</f>
        <v/>
      </c>
      <c r="M703" s="49" t="str">
        <f t="shared" ca="1" si="11"/>
        <v/>
      </c>
      <c r="N703" s="49" t="e">
        <f ca="1">IF(#REF!="","",INDEX(admin3_pcode,MATCH(#REF!,OFFSET(admin3_start,MATCH(M703,admin2_linked_pcode,0),0,COUNTIF(admin2_linked_pcode,M703)),0)+MATCH(M703,admin2_linked_pcode,0)-1))</f>
        <v>#REF!</v>
      </c>
    </row>
    <row r="704" spans="12:14" x14ac:dyDescent="0.2">
      <c r="L704" s="49" t="str">
        <f ca="1">IF(B704="","",OFFSET(table_admin1[[#Headers],[ADM1_PT]],MATCH(B704,admin1,0),1))</f>
        <v/>
      </c>
      <c r="M704" s="49" t="str">
        <f t="shared" ca="1" si="11"/>
        <v/>
      </c>
      <c r="N704" s="49" t="e">
        <f ca="1">IF(#REF!="","",INDEX(admin3_pcode,MATCH(#REF!,OFFSET(admin3_start,MATCH(M704,admin2_linked_pcode,0),0,COUNTIF(admin2_linked_pcode,M704)),0)+MATCH(M704,admin2_linked_pcode,0)-1))</f>
        <v>#REF!</v>
      </c>
    </row>
    <row r="705" spans="12:14" x14ac:dyDescent="0.2">
      <c r="L705" s="49" t="str">
        <f ca="1">IF(B705="","",OFFSET(table_admin1[[#Headers],[ADM1_PT]],MATCH(B705,admin1,0),1))</f>
        <v/>
      </c>
      <c r="M705" s="49" t="str">
        <f t="shared" ca="1" si="11"/>
        <v/>
      </c>
      <c r="N705" s="49" t="e">
        <f ca="1">IF(#REF!="","",INDEX(admin3_pcode,MATCH(#REF!,OFFSET(admin3_start,MATCH(M705,admin2_linked_pcode,0),0,COUNTIF(admin2_linked_pcode,M705)),0)+MATCH(M705,admin2_linked_pcode,0)-1))</f>
        <v>#REF!</v>
      </c>
    </row>
    <row r="706" spans="12:14" x14ac:dyDescent="0.2">
      <c r="L706" s="49" t="str">
        <f ca="1">IF(B706="","",OFFSET(table_admin1[[#Headers],[ADM1_PT]],MATCH(B706,admin1,0),1))</f>
        <v/>
      </c>
      <c r="M706" s="49" t="str">
        <f t="shared" ca="1" si="11"/>
        <v/>
      </c>
      <c r="N706" s="49" t="e">
        <f ca="1">IF(#REF!="","",INDEX(admin3_pcode,MATCH(#REF!,OFFSET(admin3_start,MATCH(M706,admin2_linked_pcode,0),0,COUNTIF(admin2_linked_pcode,M706)),0)+MATCH(M706,admin2_linked_pcode,0)-1))</f>
        <v>#REF!</v>
      </c>
    </row>
    <row r="707" spans="12:14" x14ac:dyDescent="0.2">
      <c r="L707" s="49" t="str">
        <f ca="1">IF(B707="","",OFFSET(table_admin1[[#Headers],[ADM1_PT]],MATCH(B707,admin1,0),1))</f>
        <v/>
      </c>
      <c r="M707" s="49" t="str">
        <f t="shared" ca="1" si="11"/>
        <v/>
      </c>
      <c r="N707" s="49" t="e">
        <f ca="1">IF(#REF!="","",INDEX(admin3_pcode,MATCH(#REF!,OFFSET(admin3_start,MATCH(M707,admin2_linked_pcode,0),0,COUNTIF(admin2_linked_pcode,M707)),0)+MATCH(M707,admin2_linked_pcode,0)-1))</f>
        <v>#REF!</v>
      </c>
    </row>
    <row r="708" spans="12:14" x14ac:dyDescent="0.2">
      <c r="L708" s="49" t="str">
        <f ca="1">IF(B708="","",OFFSET(table_admin1[[#Headers],[ADM1_PT]],MATCH(B708,admin1,0),1))</f>
        <v/>
      </c>
      <c r="M708" s="49" t="str">
        <f t="shared" ca="1" si="11"/>
        <v/>
      </c>
      <c r="N708" s="49" t="e">
        <f ca="1">IF(#REF!="","",INDEX(admin3_pcode,MATCH(#REF!,OFFSET(admin3_start,MATCH(M708,admin2_linked_pcode,0),0,COUNTIF(admin2_linked_pcode,M708)),0)+MATCH(M708,admin2_linked_pcode,0)-1))</f>
        <v>#REF!</v>
      </c>
    </row>
    <row r="709" spans="12:14" x14ac:dyDescent="0.2">
      <c r="L709" s="49" t="str">
        <f ca="1">IF(B709="","",OFFSET(table_admin1[[#Headers],[ADM1_PT]],MATCH(B709,admin1,0),1))</f>
        <v/>
      </c>
      <c r="M709" s="49" t="str">
        <f t="shared" ca="1" si="11"/>
        <v/>
      </c>
      <c r="N709" s="49" t="e">
        <f ca="1">IF(#REF!="","",INDEX(admin3_pcode,MATCH(#REF!,OFFSET(admin3_start,MATCH(M709,admin2_linked_pcode,0),0,COUNTIF(admin2_linked_pcode,M709)),0)+MATCH(M709,admin2_linked_pcode,0)-1))</f>
        <v>#REF!</v>
      </c>
    </row>
    <row r="710" spans="12:14" x14ac:dyDescent="0.2">
      <c r="L710" s="49" t="str">
        <f ca="1">IF(B710="","",OFFSET(table_admin1[[#Headers],[ADM1_PT]],MATCH(B710,admin1,0),1))</f>
        <v/>
      </c>
      <c r="M710" s="49" t="str">
        <f t="shared" ca="1" si="11"/>
        <v/>
      </c>
      <c r="N710" s="49" t="e">
        <f ca="1">IF(#REF!="","",INDEX(admin3_pcode,MATCH(#REF!,OFFSET(admin3_start,MATCH(M710,admin2_linked_pcode,0),0,COUNTIF(admin2_linked_pcode,M710)),0)+MATCH(M710,admin2_linked_pcode,0)-1))</f>
        <v>#REF!</v>
      </c>
    </row>
    <row r="711" spans="12:14" x14ac:dyDescent="0.2">
      <c r="L711" s="49" t="str">
        <f ca="1">IF(B711="","",OFFSET(table_admin1[[#Headers],[ADM1_PT]],MATCH(B711,admin1,0),1))</f>
        <v/>
      </c>
      <c r="M711" s="49" t="str">
        <f t="shared" ca="1" si="11"/>
        <v/>
      </c>
      <c r="N711" s="49" t="e">
        <f ca="1">IF(#REF!="","",INDEX(admin3_pcode,MATCH(#REF!,OFFSET(admin3_start,MATCH(M711,admin2_linked_pcode,0),0,COUNTIF(admin2_linked_pcode,M711)),0)+MATCH(M711,admin2_linked_pcode,0)-1))</f>
        <v>#REF!</v>
      </c>
    </row>
    <row r="712" spans="12:14" x14ac:dyDescent="0.2">
      <c r="L712" s="49" t="str">
        <f ca="1">IF(B712="","",OFFSET(table_admin1[[#Headers],[ADM1_PT]],MATCH(B712,admin1,0),1))</f>
        <v/>
      </c>
      <c r="M712" s="49" t="str">
        <f t="shared" ca="1" si="11"/>
        <v/>
      </c>
      <c r="N712" s="49" t="e">
        <f ca="1">IF(#REF!="","",INDEX(admin3_pcode,MATCH(#REF!,OFFSET(admin3_start,MATCH(M712,admin2_linked_pcode,0),0,COUNTIF(admin2_linked_pcode,M712)),0)+MATCH(M712,admin2_linked_pcode,0)-1))</f>
        <v>#REF!</v>
      </c>
    </row>
    <row r="713" spans="12:14" x14ac:dyDescent="0.2">
      <c r="L713" s="49" t="str">
        <f ca="1">IF(B713="","",OFFSET(table_admin1[[#Headers],[ADM1_PT]],MATCH(B713,admin1,0),1))</f>
        <v/>
      </c>
      <c r="M713" s="49" t="str">
        <f t="shared" ca="1" si="11"/>
        <v/>
      </c>
      <c r="N713" s="49" t="e">
        <f ca="1">IF(#REF!="","",INDEX(admin3_pcode,MATCH(#REF!,OFFSET(admin3_start,MATCH(M713,admin2_linked_pcode,0),0,COUNTIF(admin2_linked_pcode,M713)),0)+MATCH(M713,admin2_linked_pcode,0)-1))</f>
        <v>#REF!</v>
      </c>
    </row>
    <row r="714" spans="12:14" x14ac:dyDescent="0.2">
      <c r="L714" s="49" t="str">
        <f ca="1">IF(B714="","",OFFSET(table_admin1[[#Headers],[ADM1_PT]],MATCH(B714,admin1,0),1))</f>
        <v/>
      </c>
      <c r="M714" s="49" t="str">
        <f t="shared" ca="1" si="11"/>
        <v/>
      </c>
      <c r="N714" s="49" t="e">
        <f ca="1">IF(#REF!="","",INDEX(admin3_pcode,MATCH(#REF!,OFFSET(admin3_start,MATCH(M714,admin2_linked_pcode,0),0,COUNTIF(admin2_linked_pcode,M714)),0)+MATCH(M714,admin2_linked_pcode,0)-1))</f>
        <v>#REF!</v>
      </c>
    </row>
    <row r="715" spans="12:14" x14ac:dyDescent="0.2">
      <c r="L715" s="49" t="str">
        <f ca="1">IF(B715="","",OFFSET(table_admin1[[#Headers],[ADM1_PT]],MATCH(B715,admin1,0),1))</f>
        <v/>
      </c>
      <c r="M715" s="49" t="str">
        <f t="shared" ca="1" si="11"/>
        <v/>
      </c>
      <c r="N715" s="49" t="e">
        <f ca="1">IF(#REF!="","",INDEX(admin3_pcode,MATCH(#REF!,OFFSET(admin3_start,MATCH(M715,admin2_linked_pcode,0),0,COUNTIF(admin2_linked_pcode,M715)),0)+MATCH(M715,admin2_linked_pcode,0)-1))</f>
        <v>#REF!</v>
      </c>
    </row>
    <row r="716" spans="12:14" x14ac:dyDescent="0.2">
      <c r="L716" s="49" t="str">
        <f ca="1">IF(B716="","",OFFSET(table_admin1[[#Headers],[ADM1_PT]],MATCH(B716,admin1,0),1))</f>
        <v/>
      </c>
      <c r="M716" s="49" t="str">
        <f t="shared" ca="1" si="11"/>
        <v/>
      </c>
      <c r="N716" s="49" t="e">
        <f ca="1">IF(#REF!="","",INDEX(admin3_pcode,MATCH(#REF!,OFFSET(admin3_start,MATCH(M716,admin2_linked_pcode,0),0,COUNTIF(admin2_linked_pcode,M716)),0)+MATCH(M716,admin2_linked_pcode,0)-1))</f>
        <v>#REF!</v>
      </c>
    </row>
    <row r="717" spans="12:14" x14ac:dyDescent="0.2">
      <c r="L717" s="49" t="str">
        <f ca="1">IF(B717="","",OFFSET(table_admin1[[#Headers],[ADM1_PT]],MATCH(B717,admin1,0),1))</f>
        <v/>
      </c>
      <c r="M717" s="49" t="str">
        <f t="shared" ca="1" si="11"/>
        <v/>
      </c>
      <c r="N717" s="49" t="e">
        <f ca="1">IF(#REF!="","",INDEX(admin3_pcode,MATCH(#REF!,OFFSET(admin3_start,MATCH(M717,admin2_linked_pcode,0),0,COUNTIF(admin2_linked_pcode,M717)),0)+MATCH(M717,admin2_linked_pcode,0)-1))</f>
        <v>#REF!</v>
      </c>
    </row>
    <row r="718" spans="12:14" x14ac:dyDescent="0.2">
      <c r="L718" s="49" t="str">
        <f ca="1">IF(B718="","",OFFSET(table_admin1[[#Headers],[ADM1_PT]],MATCH(B718,admin1,0),1))</f>
        <v/>
      </c>
      <c r="M718" s="49" t="str">
        <f t="shared" ca="1" si="11"/>
        <v/>
      </c>
      <c r="N718" s="49" t="e">
        <f ca="1">IF(#REF!="","",INDEX(admin3_pcode,MATCH(#REF!,OFFSET(admin3_start,MATCH(M718,admin2_linked_pcode,0),0,COUNTIF(admin2_linked_pcode,M718)),0)+MATCH(M718,admin2_linked_pcode,0)-1))</f>
        <v>#REF!</v>
      </c>
    </row>
    <row r="719" spans="12:14" x14ac:dyDescent="0.2">
      <c r="L719" s="49" t="str">
        <f ca="1">IF(B719="","",OFFSET(table_admin1[[#Headers],[ADM1_PT]],MATCH(B719,admin1,0),1))</f>
        <v/>
      </c>
      <c r="M719" s="49" t="str">
        <f t="shared" ca="1" si="11"/>
        <v/>
      </c>
      <c r="N719" s="49" t="e">
        <f ca="1">IF(#REF!="","",INDEX(admin3_pcode,MATCH(#REF!,OFFSET(admin3_start,MATCH(M719,admin2_linked_pcode,0),0,COUNTIF(admin2_linked_pcode,M719)),0)+MATCH(M719,admin2_linked_pcode,0)-1))</f>
        <v>#REF!</v>
      </c>
    </row>
    <row r="720" spans="12:14" x14ac:dyDescent="0.2">
      <c r="L720" s="49" t="str">
        <f ca="1">IF(B720="","",OFFSET(table_admin1[[#Headers],[ADM1_PT]],MATCH(B720,admin1,0),1))</f>
        <v/>
      </c>
      <c r="M720" s="49" t="str">
        <f t="shared" ca="1" si="11"/>
        <v/>
      </c>
      <c r="N720" s="49" t="e">
        <f ca="1">IF(#REF!="","",INDEX(admin3_pcode,MATCH(#REF!,OFFSET(admin3_start,MATCH(M720,admin2_linked_pcode,0),0,COUNTIF(admin2_linked_pcode,M720)),0)+MATCH(M720,admin2_linked_pcode,0)-1))</f>
        <v>#REF!</v>
      </c>
    </row>
    <row r="721" spans="12:14" x14ac:dyDescent="0.2">
      <c r="L721" s="49" t="str">
        <f ca="1">IF(B721="","",OFFSET(table_admin1[[#Headers],[ADM1_PT]],MATCH(B721,admin1,0),1))</f>
        <v/>
      </c>
      <c r="M721" s="49" t="str">
        <f t="shared" ca="1" si="11"/>
        <v/>
      </c>
      <c r="N721" s="49" t="e">
        <f ca="1">IF(#REF!="","",INDEX(admin3_pcode,MATCH(#REF!,OFFSET(admin3_start,MATCH(M721,admin2_linked_pcode,0),0,COUNTIF(admin2_linked_pcode,M721)),0)+MATCH(M721,admin2_linked_pcode,0)-1))</f>
        <v>#REF!</v>
      </c>
    </row>
    <row r="722" spans="12:14" x14ac:dyDescent="0.2">
      <c r="L722" s="49" t="str">
        <f ca="1">IF(B722="","",OFFSET(table_admin1[[#Headers],[ADM1_PT]],MATCH(B722,admin1,0),1))</f>
        <v/>
      </c>
      <c r="M722" s="49" t="str">
        <f t="shared" ca="1" si="11"/>
        <v/>
      </c>
      <c r="N722" s="49" t="e">
        <f ca="1">IF(#REF!="","",INDEX(admin3_pcode,MATCH(#REF!,OFFSET(admin3_start,MATCH(M722,admin2_linked_pcode,0),0,COUNTIF(admin2_linked_pcode,M722)),0)+MATCH(M722,admin2_linked_pcode,0)-1))</f>
        <v>#REF!</v>
      </c>
    </row>
    <row r="723" spans="12:14" x14ac:dyDescent="0.2">
      <c r="L723" s="49" t="str">
        <f ca="1">IF(B723="","",OFFSET(table_admin1[[#Headers],[ADM1_PT]],MATCH(B723,admin1,0),1))</f>
        <v/>
      </c>
      <c r="M723" s="49" t="str">
        <f t="shared" ca="1" si="11"/>
        <v/>
      </c>
      <c r="N723" s="49" t="e">
        <f ca="1">IF(#REF!="","",INDEX(admin3_pcode,MATCH(#REF!,OFFSET(admin3_start,MATCH(M723,admin2_linked_pcode,0),0,COUNTIF(admin2_linked_pcode,M723)),0)+MATCH(M723,admin2_linked_pcode,0)-1))</f>
        <v>#REF!</v>
      </c>
    </row>
    <row r="724" spans="12:14" x14ac:dyDescent="0.2">
      <c r="L724" s="49" t="str">
        <f ca="1">IF(B724="","",OFFSET(table_admin1[[#Headers],[ADM1_PT]],MATCH(B724,admin1,0),1))</f>
        <v/>
      </c>
      <c r="M724" s="49" t="str">
        <f t="shared" ca="1" si="11"/>
        <v/>
      </c>
      <c r="N724" s="49" t="e">
        <f ca="1">IF(#REF!="","",INDEX(admin3_pcode,MATCH(#REF!,OFFSET(admin3_start,MATCH(M724,admin2_linked_pcode,0),0,COUNTIF(admin2_linked_pcode,M724)),0)+MATCH(M724,admin2_linked_pcode,0)-1))</f>
        <v>#REF!</v>
      </c>
    </row>
    <row r="725" spans="12:14" x14ac:dyDescent="0.2">
      <c r="L725" s="49" t="str">
        <f ca="1">IF(B725="","",OFFSET(table_admin1[[#Headers],[ADM1_PT]],MATCH(B725,admin1,0),1))</f>
        <v/>
      </c>
      <c r="M725" s="49" t="str">
        <f t="shared" ca="1" si="11"/>
        <v/>
      </c>
      <c r="N725" s="49" t="e">
        <f ca="1">IF(#REF!="","",INDEX(admin3_pcode,MATCH(#REF!,OFFSET(admin3_start,MATCH(M725,admin2_linked_pcode,0),0,COUNTIF(admin2_linked_pcode,M725)),0)+MATCH(M725,admin2_linked_pcode,0)-1))</f>
        <v>#REF!</v>
      </c>
    </row>
    <row r="726" spans="12:14" x14ac:dyDescent="0.2">
      <c r="L726" s="49" t="str">
        <f ca="1">IF(B726="","",OFFSET(table_admin1[[#Headers],[ADM1_PT]],MATCH(B726,admin1,0),1))</f>
        <v/>
      </c>
      <c r="M726" s="49" t="str">
        <f t="shared" ca="1" si="11"/>
        <v/>
      </c>
      <c r="N726" s="49" t="e">
        <f ca="1">IF(#REF!="","",INDEX(admin3_pcode,MATCH(#REF!,OFFSET(admin3_start,MATCH(M726,admin2_linked_pcode,0),0,COUNTIF(admin2_linked_pcode,M726)),0)+MATCH(M726,admin2_linked_pcode,0)-1))</f>
        <v>#REF!</v>
      </c>
    </row>
    <row r="727" spans="12:14" x14ac:dyDescent="0.2">
      <c r="L727" s="49" t="str">
        <f ca="1">IF(B727="","",OFFSET(table_admin1[[#Headers],[ADM1_PT]],MATCH(B727,admin1,0),1))</f>
        <v/>
      </c>
      <c r="M727" s="49" t="str">
        <f t="shared" ca="1" si="11"/>
        <v/>
      </c>
      <c r="N727" s="49" t="e">
        <f ca="1">IF(#REF!="","",INDEX(admin3_pcode,MATCH(#REF!,OFFSET(admin3_start,MATCH(M727,admin2_linked_pcode,0),0,COUNTIF(admin2_linked_pcode,M727)),0)+MATCH(M727,admin2_linked_pcode,0)-1))</f>
        <v>#REF!</v>
      </c>
    </row>
    <row r="728" spans="12:14" x14ac:dyDescent="0.2">
      <c r="L728" s="49" t="str">
        <f ca="1">IF(B728="","",OFFSET(table_admin1[[#Headers],[ADM1_PT]],MATCH(B728,admin1,0),1))</f>
        <v/>
      </c>
      <c r="M728" s="49" t="str">
        <f t="shared" ca="1" si="11"/>
        <v/>
      </c>
      <c r="N728" s="49" t="e">
        <f ca="1">IF(#REF!="","",INDEX(admin3_pcode,MATCH(#REF!,OFFSET(admin3_start,MATCH(M728,admin2_linked_pcode,0),0,COUNTIF(admin2_linked_pcode,M728)),0)+MATCH(M728,admin2_linked_pcode,0)-1))</f>
        <v>#REF!</v>
      </c>
    </row>
    <row r="729" spans="12:14" x14ac:dyDescent="0.2">
      <c r="L729" s="49" t="str">
        <f ca="1">IF(B729="","",OFFSET(table_admin1[[#Headers],[ADM1_PT]],MATCH(B729,admin1,0),1))</f>
        <v/>
      </c>
      <c r="M729" s="49" t="str">
        <f t="shared" ca="1" si="11"/>
        <v/>
      </c>
      <c r="N729" s="49" t="e">
        <f ca="1">IF(#REF!="","",INDEX(admin3_pcode,MATCH(#REF!,OFFSET(admin3_start,MATCH(M729,admin2_linked_pcode,0),0,COUNTIF(admin2_linked_pcode,M729)),0)+MATCH(M729,admin2_linked_pcode,0)-1))</f>
        <v>#REF!</v>
      </c>
    </row>
    <row r="730" spans="12:14" x14ac:dyDescent="0.2">
      <c r="L730" s="49" t="str">
        <f ca="1">IF(B730="","",OFFSET(table_admin1[[#Headers],[ADM1_PT]],MATCH(B730,admin1,0),1))</f>
        <v/>
      </c>
      <c r="M730" s="49" t="str">
        <f t="shared" ca="1" si="11"/>
        <v/>
      </c>
      <c r="N730" s="49" t="e">
        <f ca="1">IF(#REF!="","",INDEX(admin3_pcode,MATCH(#REF!,OFFSET(admin3_start,MATCH(M730,admin2_linked_pcode,0),0,COUNTIF(admin2_linked_pcode,M730)),0)+MATCH(M730,admin2_linked_pcode,0)-1))</f>
        <v>#REF!</v>
      </c>
    </row>
    <row r="731" spans="12:14" x14ac:dyDescent="0.2">
      <c r="L731" s="49" t="str">
        <f ca="1">IF(B731="","",OFFSET(table_admin1[[#Headers],[ADM1_PT]],MATCH(B731,admin1,0),1))</f>
        <v/>
      </c>
      <c r="M731" s="49" t="str">
        <f t="shared" ca="1" si="11"/>
        <v/>
      </c>
      <c r="N731" s="49" t="e">
        <f ca="1">IF(#REF!="","",INDEX(admin3_pcode,MATCH(#REF!,OFFSET(admin3_start,MATCH(M731,admin2_linked_pcode,0),0,COUNTIF(admin2_linked_pcode,M731)),0)+MATCH(M731,admin2_linked_pcode,0)-1))</f>
        <v>#REF!</v>
      </c>
    </row>
    <row r="732" spans="12:14" x14ac:dyDescent="0.2">
      <c r="L732" s="49" t="str">
        <f ca="1">IF(B732="","",OFFSET(table_admin1[[#Headers],[ADM1_PT]],MATCH(B732,admin1,0),1))</f>
        <v/>
      </c>
      <c r="M732" s="49" t="str">
        <f t="shared" ca="1" si="11"/>
        <v/>
      </c>
      <c r="N732" s="49" t="e">
        <f ca="1">IF(#REF!="","",INDEX(admin3_pcode,MATCH(#REF!,OFFSET(admin3_start,MATCH(M732,admin2_linked_pcode,0),0,COUNTIF(admin2_linked_pcode,M732)),0)+MATCH(M732,admin2_linked_pcode,0)-1))</f>
        <v>#REF!</v>
      </c>
    </row>
    <row r="733" spans="12:14" x14ac:dyDescent="0.2">
      <c r="L733" s="49" t="str">
        <f ca="1">IF(B733="","",OFFSET(table_admin1[[#Headers],[ADM1_PT]],MATCH(B733,admin1,0),1))</f>
        <v/>
      </c>
      <c r="M733" s="49" t="str">
        <f t="shared" ca="1" si="11"/>
        <v/>
      </c>
      <c r="N733" s="49" t="e">
        <f ca="1">IF(#REF!="","",INDEX(admin3_pcode,MATCH(#REF!,OFFSET(admin3_start,MATCH(M733,admin2_linked_pcode,0),0,COUNTIF(admin2_linked_pcode,M733)),0)+MATCH(M733,admin2_linked_pcode,0)-1))</f>
        <v>#REF!</v>
      </c>
    </row>
    <row r="734" spans="12:14" x14ac:dyDescent="0.2">
      <c r="L734" s="49" t="str">
        <f ca="1">IF(B734="","",OFFSET(table_admin1[[#Headers],[ADM1_PT]],MATCH(B734,admin1,0),1))</f>
        <v/>
      </c>
      <c r="M734" s="49" t="str">
        <f t="shared" ca="1" si="11"/>
        <v/>
      </c>
      <c r="N734" s="49" t="e">
        <f ca="1">IF(#REF!="","",INDEX(admin3_pcode,MATCH(#REF!,OFFSET(admin3_start,MATCH(M734,admin2_linked_pcode,0),0,COUNTIF(admin2_linked_pcode,M734)),0)+MATCH(M734,admin2_linked_pcode,0)-1))</f>
        <v>#REF!</v>
      </c>
    </row>
    <row r="735" spans="12:14" x14ac:dyDescent="0.2">
      <c r="L735" s="49" t="str">
        <f ca="1">IF(B735="","",OFFSET(table_admin1[[#Headers],[ADM1_PT]],MATCH(B735,admin1,0),1))</f>
        <v/>
      </c>
      <c r="M735" s="49" t="str">
        <f t="shared" ca="1" si="11"/>
        <v/>
      </c>
      <c r="N735" s="49" t="e">
        <f ca="1">IF(#REF!="","",INDEX(admin3_pcode,MATCH(#REF!,OFFSET(admin3_start,MATCH(M735,admin2_linked_pcode,0),0,COUNTIF(admin2_linked_pcode,M735)),0)+MATCH(M735,admin2_linked_pcode,0)-1))</f>
        <v>#REF!</v>
      </c>
    </row>
    <row r="736" spans="12:14" x14ac:dyDescent="0.2">
      <c r="L736" s="49" t="str">
        <f ca="1">IF(B736="","",OFFSET(table_admin1[[#Headers],[ADM1_PT]],MATCH(B736,admin1,0),1))</f>
        <v/>
      </c>
      <c r="M736" s="49" t="str">
        <f t="shared" ca="1" si="11"/>
        <v/>
      </c>
      <c r="N736" s="49" t="e">
        <f ca="1">IF(#REF!="","",INDEX(admin3_pcode,MATCH(#REF!,OFFSET(admin3_start,MATCH(M736,admin2_linked_pcode,0),0,COUNTIF(admin2_linked_pcode,M736)),0)+MATCH(M736,admin2_linked_pcode,0)-1))</f>
        <v>#REF!</v>
      </c>
    </row>
    <row r="737" spans="12:14" x14ac:dyDescent="0.2">
      <c r="L737" s="49" t="str">
        <f ca="1">IF(B737="","",OFFSET(table_admin1[[#Headers],[ADM1_PT]],MATCH(B737,admin1,0),1))</f>
        <v/>
      </c>
      <c r="M737" s="49" t="str">
        <f t="shared" ca="1" si="11"/>
        <v/>
      </c>
      <c r="N737" s="49" t="e">
        <f ca="1">IF(#REF!="","",INDEX(admin3_pcode,MATCH(#REF!,OFFSET(admin3_start,MATCH(M737,admin2_linked_pcode,0),0,COUNTIF(admin2_linked_pcode,M737)),0)+MATCH(M737,admin2_linked_pcode,0)-1))</f>
        <v>#REF!</v>
      </c>
    </row>
    <row r="738" spans="12:14" x14ac:dyDescent="0.2">
      <c r="L738" s="49" t="str">
        <f ca="1">IF(B738="","",OFFSET(table_admin1[[#Headers],[ADM1_PT]],MATCH(B738,admin1,0),1))</f>
        <v/>
      </c>
      <c r="M738" s="49" t="str">
        <f t="shared" ca="1" si="11"/>
        <v/>
      </c>
      <c r="N738" s="49" t="e">
        <f ca="1">IF(#REF!="","",INDEX(admin3_pcode,MATCH(#REF!,OFFSET(admin3_start,MATCH(M738,admin2_linked_pcode,0),0,COUNTIF(admin2_linked_pcode,M738)),0)+MATCH(M738,admin2_linked_pcode,0)-1))</f>
        <v>#REF!</v>
      </c>
    </row>
    <row r="739" spans="12:14" x14ac:dyDescent="0.2">
      <c r="L739" s="49" t="str">
        <f ca="1">IF(B739="","",OFFSET(table_admin1[[#Headers],[ADM1_PT]],MATCH(B739,admin1,0),1))</f>
        <v/>
      </c>
      <c r="M739" s="49" t="str">
        <f t="shared" ca="1" si="11"/>
        <v/>
      </c>
      <c r="N739" s="49" t="e">
        <f ca="1">IF(#REF!="","",INDEX(admin3_pcode,MATCH(#REF!,OFFSET(admin3_start,MATCH(M739,admin2_linked_pcode,0),0,COUNTIF(admin2_linked_pcode,M739)),0)+MATCH(M739,admin2_linked_pcode,0)-1))</f>
        <v>#REF!</v>
      </c>
    </row>
    <row r="740" spans="12:14" x14ac:dyDescent="0.2">
      <c r="L740" s="49" t="str">
        <f ca="1">IF(B740="","",OFFSET(table_admin1[[#Headers],[ADM1_PT]],MATCH(B740,admin1,0),1))</f>
        <v/>
      </c>
      <c r="M740" s="49" t="str">
        <f t="shared" ca="1" si="11"/>
        <v/>
      </c>
      <c r="N740" s="49" t="e">
        <f ca="1">IF(#REF!="","",INDEX(admin3_pcode,MATCH(#REF!,OFFSET(admin3_start,MATCH(M740,admin2_linked_pcode,0),0,COUNTIF(admin2_linked_pcode,M740)),0)+MATCH(M740,admin2_linked_pcode,0)-1))</f>
        <v>#REF!</v>
      </c>
    </row>
    <row r="741" spans="12:14" x14ac:dyDescent="0.2">
      <c r="L741" s="49" t="str">
        <f ca="1">IF(B741="","",OFFSET(table_admin1[[#Headers],[ADM1_PT]],MATCH(B741,admin1,0),1))</f>
        <v/>
      </c>
      <c r="M741" s="49" t="str">
        <f t="shared" ca="1" si="11"/>
        <v/>
      </c>
      <c r="N741" s="49" t="e">
        <f ca="1">IF(#REF!="","",INDEX(admin3_pcode,MATCH(#REF!,OFFSET(admin3_start,MATCH(M741,admin2_linked_pcode,0),0,COUNTIF(admin2_linked_pcode,M741)),0)+MATCH(M741,admin2_linked_pcode,0)-1))</f>
        <v>#REF!</v>
      </c>
    </row>
    <row r="742" spans="12:14" x14ac:dyDescent="0.2">
      <c r="L742" s="49" t="str">
        <f ca="1">IF(B742="","",OFFSET(table_admin1[[#Headers],[ADM1_PT]],MATCH(B742,admin1,0),1))</f>
        <v/>
      </c>
      <c r="M742" s="49" t="str">
        <f t="shared" ca="1" si="11"/>
        <v/>
      </c>
      <c r="N742" s="49" t="e">
        <f ca="1">IF(#REF!="","",INDEX(admin3_pcode,MATCH(#REF!,OFFSET(admin3_start,MATCH(M742,admin2_linked_pcode,0),0,COUNTIF(admin2_linked_pcode,M742)),0)+MATCH(M742,admin2_linked_pcode,0)-1))</f>
        <v>#REF!</v>
      </c>
    </row>
    <row r="743" spans="12:14" x14ac:dyDescent="0.2">
      <c r="L743" s="49" t="str">
        <f ca="1">IF(B743="","",OFFSET(table_admin1[[#Headers],[ADM1_PT]],MATCH(B743,admin1,0),1))</f>
        <v/>
      </c>
      <c r="M743" s="49" t="str">
        <f t="shared" ca="1" si="11"/>
        <v/>
      </c>
      <c r="N743" s="49" t="e">
        <f ca="1">IF(#REF!="","",INDEX(admin3_pcode,MATCH(#REF!,OFFSET(admin3_start,MATCH(M743,admin2_linked_pcode,0),0,COUNTIF(admin2_linked_pcode,M743)),0)+MATCH(M743,admin2_linked_pcode,0)-1))</f>
        <v>#REF!</v>
      </c>
    </row>
    <row r="744" spans="12:14" x14ac:dyDescent="0.2">
      <c r="L744" s="49" t="str">
        <f ca="1">IF(B744="","",OFFSET(table_admin1[[#Headers],[ADM1_PT]],MATCH(B744,admin1,0),1))</f>
        <v/>
      </c>
      <c r="M744" s="49" t="str">
        <f t="shared" ca="1" si="11"/>
        <v/>
      </c>
      <c r="N744" s="49" t="e">
        <f ca="1">IF(#REF!="","",INDEX(admin3_pcode,MATCH(#REF!,OFFSET(admin3_start,MATCH(M744,admin2_linked_pcode,0),0,COUNTIF(admin2_linked_pcode,M744)),0)+MATCH(M744,admin2_linked_pcode,0)-1))</f>
        <v>#REF!</v>
      </c>
    </row>
    <row r="745" spans="12:14" x14ac:dyDescent="0.2">
      <c r="L745" s="49" t="str">
        <f ca="1">IF(B745="","",OFFSET(table_admin1[[#Headers],[ADM1_PT]],MATCH(B745,admin1,0),1))</f>
        <v/>
      </c>
      <c r="M745" s="49" t="str">
        <f t="shared" ca="1" si="11"/>
        <v/>
      </c>
      <c r="N745" s="49" t="e">
        <f ca="1">IF(#REF!="","",INDEX(admin3_pcode,MATCH(#REF!,OFFSET(admin3_start,MATCH(M745,admin2_linked_pcode,0),0,COUNTIF(admin2_linked_pcode,M745)),0)+MATCH(M745,admin2_linked_pcode,0)-1))</f>
        <v>#REF!</v>
      </c>
    </row>
    <row r="746" spans="12:14" x14ac:dyDescent="0.2">
      <c r="L746" s="49" t="str">
        <f ca="1">IF(B746="","",OFFSET(table_admin1[[#Headers],[ADM1_PT]],MATCH(B746,admin1,0),1))</f>
        <v/>
      </c>
      <c r="M746" s="49" t="str">
        <f t="shared" ca="1" si="11"/>
        <v/>
      </c>
      <c r="N746" s="49" t="e">
        <f ca="1">IF(#REF!="","",INDEX(admin3_pcode,MATCH(#REF!,OFFSET(admin3_start,MATCH(M746,admin2_linked_pcode,0),0,COUNTIF(admin2_linked_pcode,M746)),0)+MATCH(M746,admin2_linked_pcode,0)-1))</f>
        <v>#REF!</v>
      </c>
    </row>
    <row r="747" spans="12:14" x14ac:dyDescent="0.2">
      <c r="L747" s="49" t="str">
        <f ca="1">IF(B747="","",OFFSET(table_admin1[[#Headers],[ADM1_PT]],MATCH(B747,admin1,0),1))</f>
        <v/>
      </c>
      <c r="M747" s="49" t="str">
        <f t="shared" ca="1" si="11"/>
        <v/>
      </c>
      <c r="N747" s="49" t="e">
        <f ca="1">IF(#REF!="","",INDEX(admin3_pcode,MATCH(#REF!,OFFSET(admin3_start,MATCH(M747,admin2_linked_pcode,0),0,COUNTIF(admin2_linked_pcode,M747)),0)+MATCH(M747,admin2_linked_pcode,0)-1))</f>
        <v>#REF!</v>
      </c>
    </row>
    <row r="748" spans="12:14" x14ac:dyDescent="0.2">
      <c r="L748" s="49" t="str">
        <f ca="1">IF(B748="","",OFFSET(table_admin1[[#Headers],[ADM1_PT]],MATCH(B748,admin1,0),1))</f>
        <v/>
      </c>
      <c r="M748" s="49" t="str">
        <f t="shared" ca="1" si="11"/>
        <v/>
      </c>
      <c r="N748" s="49" t="e">
        <f ca="1">IF(#REF!="","",INDEX(admin3_pcode,MATCH(#REF!,OFFSET(admin3_start,MATCH(M748,admin2_linked_pcode,0),0,COUNTIF(admin2_linked_pcode,M748)),0)+MATCH(M748,admin2_linked_pcode,0)-1))</f>
        <v>#REF!</v>
      </c>
    </row>
    <row r="749" spans="12:14" x14ac:dyDescent="0.2">
      <c r="L749" s="49" t="str">
        <f ca="1">IF(B749="","",OFFSET(table_admin1[[#Headers],[ADM1_PT]],MATCH(B749,admin1,0),1))</f>
        <v/>
      </c>
      <c r="M749" s="49" t="str">
        <f t="shared" ref="M749:M812" ca="1" si="12">IF(C749="","",INDEX(admin2_pcode,MATCH(C749,OFFSET(admin2_start,MATCH(L749,admin1_linked_pcode,0),0,COUNTIF(admin1_linked_pcode,L749)),0)+MATCH(L749,admin1_linked_pcode,0)-1))</f>
        <v/>
      </c>
      <c r="N749" s="49" t="e">
        <f ca="1">IF(#REF!="","",INDEX(admin3_pcode,MATCH(#REF!,OFFSET(admin3_start,MATCH(M749,admin2_linked_pcode,0),0,COUNTIF(admin2_linked_pcode,M749)),0)+MATCH(M749,admin2_linked_pcode,0)-1))</f>
        <v>#REF!</v>
      </c>
    </row>
    <row r="750" spans="12:14" x14ac:dyDescent="0.2">
      <c r="L750" s="49" t="str">
        <f ca="1">IF(B750="","",OFFSET(table_admin1[[#Headers],[ADM1_PT]],MATCH(B750,admin1,0),1))</f>
        <v/>
      </c>
      <c r="M750" s="49" t="str">
        <f t="shared" ca="1" si="12"/>
        <v/>
      </c>
      <c r="N750" s="49" t="e">
        <f ca="1">IF(#REF!="","",INDEX(admin3_pcode,MATCH(#REF!,OFFSET(admin3_start,MATCH(M750,admin2_linked_pcode,0),0,COUNTIF(admin2_linked_pcode,M750)),0)+MATCH(M750,admin2_linked_pcode,0)-1))</f>
        <v>#REF!</v>
      </c>
    </row>
    <row r="751" spans="12:14" x14ac:dyDescent="0.2">
      <c r="L751" s="49" t="str">
        <f ca="1">IF(B751="","",OFFSET(table_admin1[[#Headers],[ADM1_PT]],MATCH(B751,admin1,0),1))</f>
        <v/>
      </c>
      <c r="M751" s="49" t="str">
        <f t="shared" ca="1" si="12"/>
        <v/>
      </c>
      <c r="N751" s="49" t="e">
        <f ca="1">IF(#REF!="","",INDEX(admin3_pcode,MATCH(#REF!,OFFSET(admin3_start,MATCH(M751,admin2_linked_pcode,0),0,COUNTIF(admin2_linked_pcode,M751)),0)+MATCH(M751,admin2_linked_pcode,0)-1))</f>
        <v>#REF!</v>
      </c>
    </row>
    <row r="752" spans="12:14" x14ac:dyDescent="0.2">
      <c r="L752" s="49" t="str">
        <f ca="1">IF(B752="","",OFFSET(table_admin1[[#Headers],[ADM1_PT]],MATCH(B752,admin1,0),1))</f>
        <v/>
      </c>
      <c r="M752" s="49" t="str">
        <f t="shared" ca="1" si="12"/>
        <v/>
      </c>
      <c r="N752" s="49" t="e">
        <f ca="1">IF(#REF!="","",INDEX(admin3_pcode,MATCH(#REF!,OFFSET(admin3_start,MATCH(M752,admin2_linked_pcode,0),0,COUNTIF(admin2_linked_pcode,M752)),0)+MATCH(M752,admin2_linked_pcode,0)-1))</f>
        <v>#REF!</v>
      </c>
    </row>
    <row r="753" spans="12:14" x14ac:dyDescent="0.2">
      <c r="L753" s="49" t="str">
        <f ca="1">IF(B753="","",OFFSET(table_admin1[[#Headers],[ADM1_PT]],MATCH(B753,admin1,0),1))</f>
        <v/>
      </c>
      <c r="M753" s="49" t="str">
        <f t="shared" ca="1" si="12"/>
        <v/>
      </c>
      <c r="N753" s="49" t="e">
        <f ca="1">IF(#REF!="","",INDEX(admin3_pcode,MATCH(#REF!,OFFSET(admin3_start,MATCH(M753,admin2_linked_pcode,0),0,COUNTIF(admin2_linked_pcode,M753)),0)+MATCH(M753,admin2_linked_pcode,0)-1))</f>
        <v>#REF!</v>
      </c>
    </row>
    <row r="754" spans="12:14" x14ac:dyDescent="0.2">
      <c r="L754" s="49" t="str">
        <f ca="1">IF(B754="","",OFFSET(table_admin1[[#Headers],[ADM1_PT]],MATCH(B754,admin1,0),1))</f>
        <v/>
      </c>
      <c r="M754" s="49" t="str">
        <f t="shared" ca="1" si="12"/>
        <v/>
      </c>
      <c r="N754" s="49" t="e">
        <f ca="1">IF(#REF!="","",INDEX(admin3_pcode,MATCH(#REF!,OFFSET(admin3_start,MATCH(M754,admin2_linked_pcode,0),0,COUNTIF(admin2_linked_pcode,M754)),0)+MATCH(M754,admin2_linked_pcode,0)-1))</f>
        <v>#REF!</v>
      </c>
    </row>
    <row r="755" spans="12:14" x14ac:dyDescent="0.2">
      <c r="L755" s="49" t="str">
        <f ca="1">IF(B755="","",OFFSET(table_admin1[[#Headers],[ADM1_PT]],MATCH(B755,admin1,0),1))</f>
        <v/>
      </c>
      <c r="M755" s="49" t="str">
        <f t="shared" ca="1" si="12"/>
        <v/>
      </c>
      <c r="N755" s="49" t="e">
        <f ca="1">IF(#REF!="","",INDEX(admin3_pcode,MATCH(#REF!,OFFSET(admin3_start,MATCH(M755,admin2_linked_pcode,0),0,COUNTIF(admin2_linked_pcode,M755)),0)+MATCH(M755,admin2_linked_pcode,0)-1))</f>
        <v>#REF!</v>
      </c>
    </row>
    <row r="756" spans="12:14" x14ac:dyDescent="0.2">
      <c r="L756" s="49" t="str">
        <f ca="1">IF(B756="","",OFFSET(table_admin1[[#Headers],[ADM1_PT]],MATCH(B756,admin1,0),1))</f>
        <v/>
      </c>
      <c r="M756" s="49" t="str">
        <f t="shared" ca="1" si="12"/>
        <v/>
      </c>
      <c r="N756" s="49" t="e">
        <f ca="1">IF(#REF!="","",INDEX(admin3_pcode,MATCH(#REF!,OFFSET(admin3_start,MATCH(M756,admin2_linked_pcode,0),0,COUNTIF(admin2_linked_pcode,M756)),0)+MATCH(M756,admin2_linked_pcode,0)-1))</f>
        <v>#REF!</v>
      </c>
    </row>
    <row r="757" spans="12:14" x14ac:dyDescent="0.2">
      <c r="L757" s="49" t="str">
        <f ca="1">IF(B757="","",OFFSET(table_admin1[[#Headers],[ADM1_PT]],MATCH(B757,admin1,0),1))</f>
        <v/>
      </c>
      <c r="M757" s="49" t="str">
        <f t="shared" ca="1" si="12"/>
        <v/>
      </c>
      <c r="N757" s="49" t="e">
        <f ca="1">IF(#REF!="","",INDEX(admin3_pcode,MATCH(#REF!,OFFSET(admin3_start,MATCH(M757,admin2_linked_pcode,0),0,COUNTIF(admin2_linked_pcode,M757)),0)+MATCH(M757,admin2_linked_pcode,0)-1))</f>
        <v>#REF!</v>
      </c>
    </row>
    <row r="758" spans="12:14" x14ac:dyDescent="0.2">
      <c r="L758" s="49" t="str">
        <f ca="1">IF(B758="","",OFFSET(table_admin1[[#Headers],[ADM1_PT]],MATCH(B758,admin1,0),1))</f>
        <v/>
      </c>
      <c r="M758" s="49" t="str">
        <f t="shared" ca="1" si="12"/>
        <v/>
      </c>
      <c r="N758" s="49" t="e">
        <f ca="1">IF(#REF!="","",INDEX(admin3_pcode,MATCH(#REF!,OFFSET(admin3_start,MATCH(M758,admin2_linked_pcode,0),0,COUNTIF(admin2_linked_pcode,M758)),0)+MATCH(M758,admin2_linked_pcode,0)-1))</f>
        <v>#REF!</v>
      </c>
    </row>
    <row r="759" spans="12:14" x14ac:dyDescent="0.2">
      <c r="L759" s="49" t="str">
        <f ca="1">IF(B759="","",OFFSET(table_admin1[[#Headers],[ADM1_PT]],MATCH(B759,admin1,0),1))</f>
        <v/>
      </c>
      <c r="M759" s="49" t="str">
        <f t="shared" ca="1" si="12"/>
        <v/>
      </c>
      <c r="N759" s="49" t="e">
        <f ca="1">IF(#REF!="","",INDEX(admin3_pcode,MATCH(#REF!,OFFSET(admin3_start,MATCH(M759,admin2_linked_pcode,0),0,COUNTIF(admin2_linked_pcode,M759)),0)+MATCH(M759,admin2_linked_pcode,0)-1))</f>
        <v>#REF!</v>
      </c>
    </row>
    <row r="760" spans="12:14" x14ac:dyDescent="0.2">
      <c r="L760" s="49" t="str">
        <f ca="1">IF(B760="","",OFFSET(table_admin1[[#Headers],[ADM1_PT]],MATCH(B760,admin1,0),1))</f>
        <v/>
      </c>
      <c r="M760" s="49" t="str">
        <f t="shared" ca="1" si="12"/>
        <v/>
      </c>
      <c r="N760" s="49" t="e">
        <f ca="1">IF(#REF!="","",INDEX(admin3_pcode,MATCH(#REF!,OFFSET(admin3_start,MATCH(M760,admin2_linked_pcode,0),0,COUNTIF(admin2_linked_pcode,M760)),0)+MATCH(M760,admin2_linked_pcode,0)-1))</f>
        <v>#REF!</v>
      </c>
    </row>
    <row r="761" spans="12:14" x14ac:dyDescent="0.2">
      <c r="L761" s="49" t="str">
        <f ca="1">IF(B761="","",OFFSET(table_admin1[[#Headers],[ADM1_PT]],MATCH(B761,admin1,0),1))</f>
        <v/>
      </c>
      <c r="M761" s="49" t="str">
        <f t="shared" ca="1" si="12"/>
        <v/>
      </c>
      <c r="N761" s="49" t="e">
        <f ca="1">IF(#REF!="","",INDEX(admin3_pcode,MATCH(#REF!,OFFSET(admin3_start,MATCH(M761,admin2_linked_pcode,0),0,COUNTIF(admin2_linked_pcode,M761)),0)+MATCH(M761,admin2_linked_pcode,0)-1))</f>
        <v>#REF!</v>
      </c>
    </row>
    <row r="762" spans="12:14" x14ac:dyDescent="0.2">
      <c r="L762" s="49" t="str">
        <f ca="1">IF(B762="","",OFFSET(table_admin1[[#Headers],[ADM1_PT]],MATCH(B762,admin1,0),1))</f>
        <v/>
      </c>
      <c r="M762" s="49" t="str">
        <f t="shared" ca="1" si="12"/>
        <v/>
      </c>
      <c r="N762" s="49" t="e">
        <f ca="1">IF(#REF!="","",INDEX(admin3_pcode,MATCH(#REF!,OFFSET(admin3_start,MATCH(M762,admin2_linked_pcode,0),0,COUNTIF(admin2_linked_pcode,M762)),0)+MATCH(M762,admin2_linked_pcode,0)-1))</f>
        <v>#REF!</v>
      </c>
    </row>
    <row r="763" spans="12:14" x14ac:dyDescent="0.2">
      <c r="L763" s="49" t="str">
        <f ca="1">IF(B763="","",OFFSET(table_admin1[[#Headers],[ADM1_PT]],MATCH(B763,admin1,0),1))</f>
        <v/>
      </c>
      <c r="M763" s="49" t="str">
        <f t="shared" ca="1" si="12"/>
        <v/>
      </c>
      <c r="N763" s="49" t="e">
        <f ca="1">IF(#REF!="","",INDEX(admin3_pcode,MATCH(#REF!,OFFSET(admin3_start,MATCH(M763,admin2_linked_pcode,0),0,COUNTIF(admin2_linked_pcode,M763)),0)+MATCH(M763,admin2_linked_pcode,0)-1))</f>
        <v>#REF!</v>
      </c>
    </row>
    <row r="764" spans="12:14" x14ac:dyDescent="0.2">
      <c r="L764" s="49" t="str">
        <f ca="1">IF(B764="","",OFFSET(table_admin1[[#Headers],[ADM1_PT]],MATCH(B764,admin1,0),1))</f>
        <v/>
      </c>
      <c r="M764" s="49" t="str">
        <f t="shared" ca="1" si="12"/>
        <v/>
      </c>
      <c r="N764" s="49" t="e">
        <f ca="1">IF(#REF!="","",INDEX(admin3_pcode,MATCH(#REF!,OFFSET(admin3_start,MATCH(M764,admin2_linked_pcode,0),0,COUNTIF(admin2_linked_pcode,M764)),0)+MATCH(M764,admin2_linked_pcode,0)-1))</f>
        <v>#REF!</v>
      </c>
    </row>
    <row r="765" spans="12:14" x14ac:dyDescent="0.2">
      <c r="L765" s="49" t="str">
        <f ca="1">IF(B765="","",OFFSET(table_admin1[[#Headers],[ADM1_PT]],MATCH(B765,admin1,0),1))</f>
        <v/>
      </c>
      <c r="M765" s="49" t="str">
        <f t="shared" ca="1" si="12"/>
        <v/>
      </c>
      <c r="N765" s="49" t="e">
        <f ca="1">IF(#REF!="","",INDEX(admin3_pcode,MATCH(#REF!,OFFSET(admin3_start,MATCH(M765,admin2_linked_pcode,0),0,COUNTIF(admin2_linked_pcode,M765)),0)+MATCH(M765,admin2_linked_pcode,0)-1))</f>
        <v>#REF!</v>
      </c>
    </row>
    <row r="766" spans="12:14" x14ac:dyDescent="0.2">
      <c r="L766" s="49" t="str">
        <f ca="1">IF(B766="","",OFFSET(table_admin1[[#Headers],[ADM1_PT]],MATCH(B766,admin1,0),1))</f>
        <v/>
      </c>
      <c r="M766" s="49" t="str">
        <f t="shared" ca="1" si="12"/>
        <v/>
      </c>
      <c r="N766" s="49" t="e">
        <f ca="1">IF(#REF!="","",INDEX(admin3_pcode,MATCH(#REF!,OFFSET(admin3_start,MATCH(M766,admin2_linked_pcode,0),0,COUNTIF(admin2_linked_pcode,M766)),0)+MATCH(M766,admin2_linked_pcode,0)-1))</f>
        <v>#REF!</v>
      </c>
    </row>
    <row r="767" spans="12:14" x14ac:dyDescent="0.2">
      <c r="L767" s="49" t="str">
        <f ca="1">IF(B767="","",OFFSET(table_admin1[[#Headers],[ADM1_PT]],MATCH(B767,admin1,0),1))</f>
        <v/>
      </c>
      <c r="M767" s="49" t="str">
        <f t="shared" ca="1" si="12"/>
        <v/>
      </c>
      <c r="N767" s="49" t="e">
        <f ca="1">IF(#REF!="","",INDEX(admin3_pcode,MATCH(#REF!,OFFSET(admin3_start,MATCH(M767,admin2_linked_pcode,0),0,COUNTIF(admin2_linked_pcode,M767)),0)+MATCH(M767,admin2_linked_pcode,0)-1))</f>
        <v>#REF!</v>
      </c>
    </row>
    <row r="768" spans="12:14" x14ac:dyDescent="0.2">
      <c r="L768" s="49" t="str">
        <f ca="1">IF(B768="","",OFFSET(table_admin1[[#Headers],[ADM1_PT]],MATCH(B768,admin1,0),1))</f>
        <v/>
      </c>
      <c r="M768" s="49" t="str">
        <f t="shared" ca="1" si="12"/>
        <v/>
      </c>
      <c r="N768" s="49" t="e">
        <f ca="1">IF(#REF!="","",INDEX(admin3_pcode,MATCH(#REF!,OFFSET(admin3_start,MATCH(M768,admin2_linked_pcode,0),0,COUNTIF(admin2_linked_pcode,M768)),0)+MATCH(M768,admin2_linked_pcode,0)-1))</f>
        <v>#REF!</v>
      </c>
    </row>
    <row r="769" spans="12:14" x14ac:dyDescent="0.2">
      <c r="L769" s="49" t="str">
        <f ca="1">IF(B769="","",OFFSET(table_admin1[[#Headers],[ADM1_PT]],MATCH(B769,admin1,0),1))</f>
        <v/>
      </c>
      <c r="M769" s="49" t="str">
        <f t="shared" ca="1" si="12"/>
        <v/>
      </c>
      <c r="N769" s="49" t="e">
        <f ca="1">IF(#REF!="","",INDEX(admin3_pcode,MATCH(#REF!,OFFSET(admin3_start,MATCH(M769,admin2_linked_pcode,0),0,COUNTIF(admin2_linked_pcode,M769)),0)+MATCH(M769,admin2_linked_pcode,0)-1))</f>
        <v>#REF!</v>
      </c>
    </row>
    <row r="770" spans="12:14" x14ac:dyDescent="0.2">
      <c r="L770" s="49" t="str">
        <f ca="1">IF(B770="","",OFFSET(table_admin1[[#Headers],[ADM1_PT]],MATCH(B770,admin1,0),1))</f>
        <v/>
      </c>
      <c r="M770" s="49" t="str">
        <f t="shared" ca="1" si="12"/>
        <v/>
      </c>
      <c r="N770" s="49" t="e">
        <f ca="1">IF(#REF!="","",INDEX(admin3_pcode,MATCH(#REF!,OFFSET(admin3_start,MATCH(M770,admin2_linked_pcode,0),0,COUNTIF(admin2_linked_pcode,M770)),0)+MATCH(M770,admin2_linked_pcode,0)-1))</f>
        <v>#REF!</v>
      </c>
    </row>
    <row r="771" spans="12:14" x14ac:dyDescent="0.2">
      <c r="L771" s="49" t="str">
        <f ca="1">IF(B771="","",OFFSET(table_admin1[[#Headers],[ADM1_PT]],MATCH(B771,admin1,0),1))</f>
        <v/>
      </c>
      <c r="M771" s="49" t="str">
        <f t="shared" ca="1" si="12"/>
        <v/>
      </c>
      <c r="N771" s="49" t="e">
        <f ca="1">IF(#REF!="","",INDEX(admin3_pcode,MATCH(#REF!,OFFSET(admin3_start,MATCH(M771,admin2_linked_pcode,0),0,COUNTIF(admin2_linked_pcode,M771)),0)+MATCH(M771,admin2_linked_pcode,0)-1))</f>
        <v>#REF!</v>
      </c>
    </row>
    <row r="772" spans="12:14" x14ac:dyDescent="0.2">
      <c r="L772" s="49" t="str">
        <f ca="1">IF(B772="","",OFFSET(table_admin1[[#Headers],[ADM1_PT]],MATCH(B772,admin1,0),1))</f>
        <v/>
      </c>
      <c r="M772" s="49" t="str">
        <f t="shared" ca="1" si="12"/>
        <v/>
      </c>
      <c r="N772" s="49" t="e">
        <f ca="1">IF(#REF!="","",INDEX(admin3_pcode,MATCH(#REF!,OFFSET(admin3_start,MATCH(M772,admin2_linked_pcode,0),0,COUNTIF(admin2_linked_pcode,M772)),0)+MATCH(M772,admin2_linked_pcode,0)-1))</f>
        <v>#REF!</v>
      </c>
    </row>
    <row r="773" spans="12:14" x14ac:dyDescent="0.2">
      <c r="L773" s="49" t="str">
        <f ca="1">IF(B773="","",OFFSET(table_admin1[[#Headers],[ADM1_PT]],MATCH(B773,admin1,0),1))</f>
        <v/>
      </c>
      <c r="M773" s="49" t="str">
        <f t="shared" ca="1" si="12"/>
        <v/>
      </c>
      <c r="N773" s="49" t="e">
        <f ca="1">IF(#REF!="","",INDEX(admin3_pcode,MATCH(#REF!,OFFSET(admin3_start,MATCH(M773,admin2_linked_pcode,0),0,COUNTIF(admin2_linked_pcode,M773)),0)+MATCH(M773,admin2_linked_pcode,0)-1))</f>
        <v>#REF!</v>
      </c>
    </row>
    <row r="774" spans="12:14" x14ac:dyDescent="0.2">
      <c r="L774" s="49" t="str">
        <f ca="1">IF(B774="","",OFFSET(table_admin1[[#Headers],[ADM1_PT]],MATCH(B774,admin1,0),1))</f>
        <v/>
      </c>
      <c r="M774" s="49" t="str">
        <f t="shared" ca="1" si="12"/>
        <v/>
      </c>
      <c r="N774" s="49" t="e">
        <f ca="1">IF(#REF!="","",INDEX(admin3_pcode,MATCH(#REF!,OFFSET(admin3_start,MATCH(M774,admin2_linked_pcode,0),0,COUNTIF(admin2_linked_pcode,M774)),0)+MATCH(M774,admin2_linked_pcode,0)-1))</f>
        <v>#REF!</v>
      </c>
    </row>
    <row r="775" spans="12:14" x14ac:dyDescent="0.2">
      <c r="L775" s="49" t="str">
        <f ca="1">IF(B775="","",OFFSET(table_admin1[[#Headers],[ADM1_PT]],MATCH(B775,admin1,0),1))</f>
        <v/>
      </c>
      <c r="M775" s="49" t="str">
        <f t="shared" ca="1" si="12"/>
        <v/>
      </c>
      <c r="N775" s="49" t="e">
        <f ca="1">IF(#REF!="","",INDEX(admin3_pcode,MATCH(#REF!,OFFSET(admin3_start,MATCH(M775,admin2_linked_pcode,0),0,COUNTIF(admin2_linked_pcode,M775)),0)+MATCH(M775,admin2_linked_pcode,0)-1))</f>
        <v>#REF!</v>
      </c>
    </row>
    <row r="776" spans="12:14" x14ac:dyDescent="0.2">
      <c r="L776" s="49" t="str">
        <f ca="1">IF(B776="","",OFFSET(table_admin1[[#Headers],[ADM1_PT]],MATCH(B776,admin1,0),1))</f>
        <v/>
      </c>
      <c r="M776" s="49" t="str">
        <f t="shared" ca="1" si="12"/>
        <v/>
      </c>
      <c r="N776" s="49" t="e">
        <f ca="1">IF(#REF!="","",INDEX(admin3_pcode,MATCH(#REF!,OFFSET(admin3_start,MATCH(M776,admin2_linked_pcode,0),0,COUNTIF(admin2_linked_pcode,M776)),0)+MATCH(M776,admin2_linked_pcode,0)-1))</f>
        <v>#REF!</v>
      </c>
    </row>
    <row r="777" spans="12:14" x14ac:dyDescent="0.2">
      <c r="L777" s="49" t="str">
        <f ca="1">IF(B777="","",OFFSET(table_admin1[[#Headers],[ADM1_PT]],MATCH(B777,admin1,0),1))</f>
        <v/>
      </c>
      <c r="M777" s="49" t="str">
        <f t="shared" ca="1" si="12"/>
        <v/>
      </c>
      <c r="N777" s="49" t="e">
        <f ca="1">IF(#REF!="","",INDEX(admin3_pcode,MATCH(#REF!,OFFSET(admin3_start,MATCH(M777,admin2_linked_pcode,0),0,COUNTIF(admin2_linked_pcode,M777)),0)+MATCH(M777,admin2_linked_pcode,0)-1))</f>
        <v>#REF!</v>
      </c>
    </row>
    <row r="778" spans="12:14" x14ac:dyDescent="0.2">
      <c r="L778" s="49" t="str">
        <f ca="1">IF(B778="","",OFFSET(table_admin1[[#Headers],[ADM1_PT]],MATCH(B778,admin1,0),1))</f>
        <v/>
      </c>
      <c r="M778" s="49" t="str">
        <f t="shared" ca="1" si="12"/>
        <v/>
      </c>
      <c r="N778" s="49" t="e">
        <f ca="1">IF(#REF!="","",INDEX(admin3_pcode,MATCH(#REF!,OFFSET(admin3_start,MATCH(M778,admin2_linked_pcode,0),0,COUNTIF(admin2_linked_pcode,M778)),0)+MATCH(M778,admin2_linked_pcode,0)-1))</f>
        <v>#REF!</v>
      </c>
    </row>
    <row r="779" spans="12:14" x14ac:dyDescent="0.2">
      <c r="L779" s="49" t="str">
        <f ca="1">IF(B779="","",OFFSET(table_admin1[[#Headers],[ADM1_PT]],MATCH(B779,admin1,0),1))</f>
        <v/>
      </c>
      <c r="M779" s="49" t="str">
        <f t="shared" ca="1" si="12"/>
        <v/>
      </c>
      <c r="N779" s="49" t="e">
        <f ca="1">IF(#REF!="","",INDEX(admin3_pcode,MATCH(#REF!,OFFSET(admin3_start,MATCH(M779,admin2_linked_pcode,0),0,COUNTIF(admin2_linked_pcode,M779)),0)+MATCH(M779,admin2_linked_pcode,0)-1))</f>
        <v>#REF!</v>
      </c>
    </row>
    <row r="780" spans="12:14" x14ac:dyDescent="0.2">
      <c r="L780" s="49" t="str">
        <f ca="1">IF(B780="","",OFFSET(table_admin1[[#Headers],[ADM1_PT]],MATCH(B780,admin1,0),1))</f>
        <v/>
      </c>
      <c r="M780" s="49" t="str">
        <f t="shared" ca="1" si="12"/>
        <v/>
      </c>
      <c r="N780" s="49" t="e">
        <f ca="1">IF(#REF!="","",INDEX(admin3_pcode,MATCH(#REF!,OFFSET(admin3_start,MATCH(M780,admin2_linked_pcode,0),0,COUNTIF(admin2_linked_pcode,M780)),0)+MATCH(M780,admin2_linked_pcode,0)-1))</f>
        <v>#REF!</v>
      </c>
    </row>
    <row r="781" spans="12:14" x14ac:dyDescent="0.2">
      <c r="L781" s="49" t="str">
        <f ca="1">IF(B781="","",OFFSET(table_admin1[[#Headers],[ADM1_PT]],MATCH(B781,admin1,0),1))</f>
        <v/>
      </c>
      <c r="M781" s="49" t="str">
        <f t="shared" ca="1" si="12"/>
        <v/>
      </c>
      <c r="N781" s="49" t="e">
        <f ca="1">IF(#REF!="","",INDEX(admin3_pcode,MATCH(#REF!,OFFSET(admin3_start,MATCH(M781,admin2_linked_pcode,0),0,COUNTIF(admin2_linked_pcode,M781)),0)+MATCH(M781,admin2_linked_pcode,0)-1))</f>
        <v>#REF!</v>
      </c>
    </row>
    <row r="782" spans="12:14" x14ac:dyDescent="0.2">
      <c r="L782" s="49" t="str">
        <f ca="1">IF(B782="","",OFFSET(table_admin1[[#Headers],[ADM1_PT]],MATCH(B782,admin1,0),1))</f>
        <v/>
      </c>
      <c r="M782" s="49" t="str">
        <f t="shared" ca="1" si="12"/>
        <v/>
      </c>
      <c r="N782" s="49" t="e">
        <f ca="1">IF(#REF!="","",INDEX(admin3_pcode,MATCH(#REF!,OFFSET(admin3_start,MATCH(M782,admin2_linked_pcode,0),0,COUNTIF(admin2_linked_pcode,M782)),0)+MATCH(M782,admin2_linked_pcode,0)-1))</f>
        <v>#REF!</v>
      </c>
    </row>
    <row r="783" spans="12:14" x14ac:dyDescent="0.2">
      <c r="L783" s="49" t="str">
        <f ca="1">IF(B783="","",OFFSET(table_admin1[[#Headers],[ADM1_PT]],MATCH(B783,admin1,0),1))</f>
        <v/>
      </c>
      <c r="M783" s="49" t="str">
        <f t="shared" ca="1" si="12"/>
        <v/>
      </c>
      <c r="N783" s="49" t="e">
        <f ca="1">IF(#REF!="","",INDEX(admin3_pcode,MATCH(#REF!,OFFSET(admin3_start,MATCH(M783,admin2_linked_pcode,0),0,COUNTIF(admin2_linked_pcode,M783)),0)+MATCH(M783,admin2_linked_pcode,0)-1))</f>
        <v>#REF!</v>
      </c>
    </row>
    <row r="784" spans="12:14" x14ac:dyDescent="0.2">
      <c r="L784" s="49" t="str">
        <f ca="1">IF(B784="","",OFFSET(table_admin1[[#Headers],[ADM1_PT]],MATCH(B784,admin1,0),1))</f>
        <v/>
      </c>
      <c r="M784" s="49" t="str">
        <f t="shared" ca="1" si="12"/>
        <v/>
      </c>
      <c r="N784" s="49" t="e">
        <f ca="1">IF(#REF!="","",INDEX(admin3_pcode,MATCH(#REF!,OFFSET(admin3_start,MATCH(M784,admin2_linked_pcode,0),0,COUNTIF(admin2_linked_pcode,M784)),0)+MATCH(M784,admin2_linked_pcode,0)-1))</f>
        <v>#REF!</v>
      </c>
    </row>
    <row r="785" spans="12:14" x14ac:dyDescent="0.2">
      <c r="L785" s="49" t="str">
        <f ca="1">IF(B785="","",OFFSET(table_admin1[[#Headers],[ADM1_PT]],MATCH(B785,admin1,0),1))</f>
        <v/>
      </c>
      <c r="M785" s="49" t="str">
        <f t="shared" ca="1" si="12"/>
        <v/>
      </c>
      <c r="N785" s="49" t="e">
        <f ca="1">IF(#REF!="","",INDEX(admin3_pcode,MATCH(#REF!,OFFSET(admin3_start,MATCH(M785,admin2_linked_pcode,0),0,COUNTIF(admin2_linked_pcode,M785)),0)+MATCH(M785,admin2_linked_pcode,0)-1))</f>
        <v>#REF!</v>
      </c>
    </row>
    <row r="786" spans="12:14" x14ac:dyDescent="0.2">
      <c r="L786" s="49" t="str">
        <f ca="1">IF(B786="","",OFFSET(table_admin1[[#Headers],[ADM1_PT]],MATCH(B786,admin1,0),1))</f>
        <v/>
      </c>
      <c r="M786" s="49" t="str">
        <f t="shared" ca="1" si="12"/>
        <v/>
      </c>
      <c r="N786" s="49" t="e">
        <f ca="1">IF(#REF!="","",INDEX(admin3_pcode,MATCH(#REF!,OFFSET(admin3_start,MATCH(M786,admin2_linked_pcode,0),0,COUNTIF(admin2_linked_pcode,M786)),0)+MATCH(M786,admin2_linked_pcode,0)-1))</f>
        <v>#REF!</v>
      </c>
    </row>
    <row r="787" spans="12:14" x14ac:dyDescent="0.2">
      <c r="L787" s="49" t="str">
        <f ca="1">IF(B787="","",OFFSET(table_admin1[[#Headers],[ADM1_PT]],MATCH(B787,admin1,0),1))</f>
        <v/>
      </c>
      <c r="M787" s="49" t="str">
        <f t="shared" ca="1" si="12"/>
        <v/>
      </c>
      <c r="N787" s="49" t="e">
        <f ca="1">IF(#REF!="","",INDEX(admin3_pcode,MATCH(#REF!,OFFSET(admin3_start,MATCH(M787,admin2_linked_pcode,0),0,COUNTIF(admin2_linked_pcode,M787)),0)+MATCH(M787,admin2_linked_pcode,0)-1))</f>
        <v>#REF!</v>
      </c>
    </row>
    <row r="788" spans="12:14" x14ac:dyDescent="0.2">
      <c r="L788" s="49" t="str">
        <f ca="1">IF(B788="","",OFFSET(table_admin1[[#Headers],[ADM1_PT]],MATCH(B788,admin1,0),1))</f>
        <v/>
      </c>
      <c r="M788" s="49" t="str">
        <f t="shared" ca="1" si="12"/>
        <v/>
      </c>
      <c r="N788" s="49" t="e">
        <f ca="1">IF(#REF!="","",INDEX(admin3_pcode,MATCH(#REF!,OFFSET(admin3_start,MATCH(M788,admin2_linked_pcode,0),0,COUNTIF(admin2_linked_pcode,M788)),0)+MATCH(M788,admin2_linked_pcode,0)-1))</f>
        <v>#REF!</v>
      </c>
    </row>
    <row r="789" spans="12:14" x14ac:dyDescent="0.2">
      <c r="L789" s="49" t="str">
        <f ca="1">IF(B789="","",OFFSET(table_admin1[[#Headers],[ADM1_PT]],MATCH(B789,admin1,0),1))</f>
        <v/>
      </c>
      <c r="M789" s="49" t="str">
        <f t="shared" ca="1" si="12"/>
        <v/>
      </c>
      <c r="N789" s="49" t="e">
        <f ca="1">IF(#REF!="","",INDEX(admin3_pcode,MATCH(#REF!,OFFSET(admin3_start,MATCH(M789,admin2_linked_pcode,0),0,COUNTIF(admin2_linked_pcode,M789)),0)+MATCH(M789,admin2_linked_pcode,0)-1))</f>
        <v>#REF!</v>
      </c>
    </row>
    <row r="790" spans="12:14" x14ac:dyDescent="0.2">
      <c r="L790" s="49" t="str">
        <f ca="1">IF(B790="","",OFFSET(table_admin1[[#Headers],[ADM1_PT]],MATCH(B790,admin1,0),1))</f>
        <v/>
      </c>
      <c r="M790" s="49" t="str">
        <f t="shared" ca="1" si="12"/>
        <v/>
      </c>
      <c r="N790" s="49" t="e">
        <f ca="1">IF(#REF!="","",INDEX(admin3_pcode,MATCH(#REF!,OFFSET(admin3_start,MATCH(M790,admin2_linked_pcode,0),0,COUNTIF(admin2_linked_pcode,M790)),0)+MATCH(M790,admin2_linked_pcode,0)-1))</f>
        <v>#REF!</v>
      </c>
    </row>
    <row r="791" spans="12:14" x14ac:dyDescent="0.2">
      <c r="L791" s="49" t="str">
        <f ca="1">IF(B791="","",OFFSET(table_admin1[[#Headers],[ADM1_PT]],MATCH(B791,admin1,0),1))</f>
        <v/>
      </c>
      <c r="M791" s="49" t="str">
        <f t="shared" ca="1" si="12"/>
        <v/>
      </c>
      <c r="N791" s="49" t="e">
        <f ca="1">IF(#REF!="","",INDEX(admin3_pcode,MATCH(#REF!,OFFSET(admin3_start,MATCH(M791,admin2_linked_pcode,0),0,COUNTIF(admin2_linked_pcode,M791)),0)+MATCH(M791,admin2_linked_pcode,0)-1))</f>
        <v>#REF!</v>
      </c>
    </row>
    <row r="792" spans="12:14" x14ac:dyDescent="0.2">
      <c r="L792" s="49" t="str">
        <f ca="1">IF(B792="","",OFFSET(table_admin1[[#Headers],[ADM1_PT]],MATCH(B792,admin1,0),1))</f>
        <v/>
      </c>
      <c r="M792" s="49" t="str">
        <f t="shared" ca="1" si="12"/>
        <v/>
      </c>
      <c r="N792" s="49" t="e">
        <f ca="1">IF(#REF!="","",INDEX(admin3_pcode,MATCH(#REF!,OFFSET(admin3_start,MATCH(M792,admin2_linked_pcode,0),0,COUNTIF(admin2_linked_pcode,M792)),0)+MATCH(M792,admin2_linked_pcode,0)-1))</f>
        <v>#REF!</v>
      </c>
    </row>
    <row r="793" spans="12:14" x14ac:dyDescent="0.2">
      <c r="L793" s="49" t="str">
        <f ca="1">IF(B793="","",OFFSET(table_admin1[[#Headers],[ADM1_PT]],MATCH(B793,admin1,0),1))</f>
        <v/>
      </c>
      <c r="M793" s="49" t="str">
        <f t="shared" ca="1" si="12"/>
        <v/>
      </c>
      <c r="N793" s="49" t="e">
        <f ca="1">IF(#REF!="","",INDEX(admin3_pcode,MATCH(#REF!,OFFSET(admin3_start,MATCH(M793,admin2_linked_pcode,0),0,COUNTIF(admin2_linked_pcode,M793)),0)+MATCH(M793,admin2_linked_pcode,0)-1))</f>
        <v>#REF!</v>
      </c>
    </row>
    <row r="794" spans="12:14" x14ac:dyDescent="0.2">
      <c r="L794" s="49" t="str">
        <f ca="1">IF(B794="","",OFFSET(table_admin1[[#Headers],[ADM1_PT]],MATCH(B794,admin1,0),1))</f>
        <v/>
      </c>
      <c r="M794" s="49" t="str">
        <f t="shared" ca="1" si="12"/>
        <v/>
      </c>
      <c r="N794" s="49" t="e">
        <f ca="1">IF(#REF!="","",INDEX(admin3_pcode,MATCH(#REF!,OFFSET(admin3_start,MATCH(M794,admin2_linked_pcode,0),0,COUNTIF(admin2_linked_pcode,M794)),0)+MATCH(M794,admin2_linked_pcode,0)-1))</f>
        <v>#REF!</v>
      </c>
    </row>
    <row r="795" spans="12:14" x14ac:dyDescent="0.2">
      <c r="L795" s="49" t="str">
        <f ca="1">IF(B795="","",OFFSET(table_admin1[[#Headers],[ADM1_PT]],MATCH(B795,admin1,0),1))</f>
        <v/>
      </c>
      <c r="M795" s="49" t="str">
        <f t="shared" ca="1" si="12"/>
        <v/>
      </c>
      <c r="N795" s="49" t="e">
        <f ca="1">IF(#REF!="","",INDEX(admin3_pcode,MATCH(#REF!,OFFSET(admin3_start,MATCH(M795,admin2_linked_pcode,0),0,COUNTIF(admin2_linked_pcode,M795)),0)+MATCH(M795,admin2_linked_pcode,0)-1))</f>
        <v>#REF!</v>
      </c>
    </row>
    <row r="796" spans="12:14" x14ac:dyDescent="0.2">
      <c r="L796" s="49" t="str">
        <f ca="1">IF(B796="","",OFFSET(table_admin1[[#Headers],[ADM1_PT]],MATCH(B796,admin1,0),1))</f>
        <v/>
      </c>
      <c r="M796" s="49" t="str">
        <f t="shared" ca="1" si="12"/>
        <v/>
      </c>
      <c r="N796" s="49" t="e">
        <f ca="1">IF(#REF!="","",INDEX(admin3_pcode,MATCH(#REF!,OFFSET(admin3_start,MATCH(M796,admin2_linked_pcode,0),0,COUNTIF(admin2_linked_pcode,M796)),0)+MATCH(M796,admin2_linked_pcode,0)-1))</f>
        <v>#REF!</v>
      </c>
    </row>
    <row r="797" spans="12:14" x14ac:dyDescent="0.2">
      <c r="L797" s="49" t="str">
        <f ca="1">IF(B797="","",OFFSET(table_admin1[[#Headers],[ADM1_PT]],MATCH(B797,admin1,0),1))</f>
        <v/>
      </c>
      <c r="M797" s="49" t="str">
        <f t="shared" ca="1" si="12"/>
        <v/>
      </c>
      <c r="N797" s="49" t="e">
        <f ca="1">IF(#REF!="","",INDEX(admin3_pcode,MATCH(#REF!,OFFSET(admin3_start,MATCH(M797,admin2_linked_pcode,0),0,COUNTIF(admin2_linked_pcode,M797)),0)+MATCH(M797,admin2_linked_pcode,0)-1))</f>
        <v>#REF!</v>
      </c>
    </row>
    <row r="798" spans="12:14" x14ac:dyDescent="0.2">
      <c r="L798" s="49" t="str">
        <f ca="1">IF(B798="","",OFFSET(table_admin1[[#Headers],[ADM1_PT]],MATCH(B798,admin1,0),1))</f>
        <v/>
      </c>
      <c r="M798" s="49" t="str">
        <f t="shared" ca="1" si="12"/>
        <v/>
      </c>
      <c r="N798" s="49" t="e">
        <f ca="1">IF(#REF!="","",INDEX(admin3_pcode,MATCH(#REF!,OFFSET(admin3_start,MATCH(M798,admin2_linked_pcode,0),0,COUNTIF(admin2_linked_pcode,M798)),0)+MATCH(M798,admin2_linked_pcode,0)-1))</f>
        <v>#REF!</v>
      </c>
    </row>
    <row r="799" spans="12:14" x14ac:dyDescent="0.2">
      <c r="L799" s="49" t="str">
        <f ca="1">IF(B799="","",OFFSET(table_admin1[[#Headers],[ADM1_PT]],MATCH(B799,admin1,0),1))</f>
        <v/>
      </c>
      <c r="M799" s="49" t="str">
        <f t="shared" ca="1" si="12"/>
        <v/>
      </c>
      <c r="N799" s="49" t="e">
        <f ca="1">IF(#REF!="","",INDEX(admin3_pcode,MATCH(#REF!,OFFSET(admin3_start,MATCH(M799,admin2_linked_pcode,0),0,COUNTIF(admin2_linked_pcode,M799)),0)+MATCH(M799,admin2_linked_pcode,0)-1))</f>
        <v>#REF!</v>
      </c>
    </row>
    <row r="800" spans="12:14" x14ac:dyDescent="0.2">
      <c r="L800" s="49" t="str">
        <f ca="1">IF(B800="","",OFFSET(table_admin1[[#Headers],[ADM1_PT]],MATCH(B800,admin1,0),1))</f>
        <v/>
      </c>
      <c r="M800" s="49" t="str">
        <f t="shared" ca="1" si="12"/>
        <v/>
      </c>
      <c r="N800" s="49" t="e">
        <f ca="1">IF(#REF!="","",INDEX(admin3_pcode,MATCH(#REF!,OFFSET(admin3_start,MATCH(M800,admin2_linked_pcode,0),0,COUNTIF(admin2_linked_pcode,M800)),0)+MATCH(M800,admin2_linked_pcode,0)-1))</f>
        <v>#REF!</v>
      </c>
    </row>
    <row r="801" spans="12:14" x14ac:dyDescent="0.2">
      <c r="L801" s="49" t="str">
        <f ca="1">IF(B801="","",OFFSET(table_admin1[[#Headers],[ADM1_PT]],MATCH(B801,admin1,0),1))</f>
        <v/>
      </c>
      <c r="M801" s="49" t="str">
        <f t="shared" ca="1" si="12"/>
        <v/>
      </c>
      <c r="N801" s="49" t="e">
        <f ca="1">IF(#REF!="","",INDEX(admin3_pcode,MATCH(#REF!,OFFSET(admin3_start,MATCH(M801,admin2_linked_pcode,0),0,COUNTIF(admin2_linked_pcode,M801)),0)+MATCH(M801,admin2_linked_pcode,0)-1))</f>
        <v>#REF!</v>
      </c>
    </row>
    <row r="802" spans="12:14" x14ac:dyDescent="0.2">
      <c r="L802" s="49" t="str">
        <f ca="1">IF(B802="","",OFFSET(table_admin1[[#Headers],[ADM1_PT]],MATCH(B802,admin1,0),1))</f>
        <v/>
      </c>
      <c r="M802" s="49" t="str">
        <f t="shared" ca="1" si="12"/>
        <v/>
      </c>
      <c r="N802" s="49" t="e">
        <f ca="1">IF(#REF!="","",INDEX(admin3_pcode,MATCH(#REF!,OFFSET(admin3_start,MATCH(M802,admin2_linked_pcode,0),0,COUNTIF(admin2_linked_pcode,M802)),0)+MATCH(M802,admin2_linked_pcode,0)-1))</f>
        <v>#REF!</v>
      </c>
    </row>
    <row r="803" spans="12:14" x14ac:dyDescent="0.2">
      <c r="L803" s="49" t="str">
        <f ca="1">IF(B803="","",OFFSET(table_admin1[[#Headers],[ADM1_PT]],MATCH(B803,admin1,0),1))</f>
        <v/>
      </c>
      <c r="M803" s="49" t="str">
        <f t="shared" ca="1" si="12"/>
        <v/>
      </c>
      <c r="N803" s="49" t="e">
        <f ca="1">IF(#REF!="","",INDEX(admin3_pcode,MATCH(#REF!,OFFSET(admin3_start,MATCH(M803,admin2_linked_pcode,0),0,COUNTIF(admin2_linked_pcode,M803)),0)+MATCH(M803,admin2_linked_pcode,0)-1))</f>
        <v>#REF!</v>
      </c>
    </row>
    <row r="804" spans="12:14" x14ac:dyDescent="0.2">
      <c r="L804" s="49" t="str">
        <f ca="1">IF(B804="","",OFFSET(table_admin1[[#Headers],[ADM1_PT]],MATCH(B804,admin1,0),1))</f>
        <v/>
      </c>
      <c r="M804" s="49" t="str">
        <f t="shared" ca="1" si="12"/>
        <v/>
      </c>
      <c r="N804" s="49" t="e">
        <f ca="1">IF(#REF!="","",INDEX(admin3_pcode,MATCH(#REF!,OFFSET(admin3_start,MATCH(M804,admin2_linked_pcode,0),0,COUNTIF(admin2_linked_pcode,M804)),0)+MATCH(M804,admin2_linked_pcode,0)-1))</f>
        <v>#REF!</v>
      </c>
    </row>
    <row r="805" spans="12:14" x14ac:dyDescent="0.2">
      <c r="L805" s="49" t="str">
        <f ca="1">IF(B805="","",OFFSET(table_admin1[[#Headers],[ADM1_PT]],MATCH(B805,admin1,0),1))</f>
        <v/>
      </c>
      <c r="M805" s="49" t="str">
        <f t="shared" ca="1" si="12"/>
        <v/>
      </c>
      <c r="N805" s="49" t="e">
        <f ca="1">IF(#REF!="","",INDEX(admin3_pcode,MATCH(#REF!,OFFSET(admin3_start,MATCH(M805,admin2_linked_pcode,0),0,COUNTIF(admin2_linked_pcode,M805)),0)+MATCH(M805,admin2_linked_pcode,0)-1))</f>
        <v>#REF!</v>
      </c>
    </row>
    <row r="806" spans="12:14" x14ac:dyDescent="0.2">
      <c r="L806" s="49" t="str">
        <f ca="1">IF(B806="","",OFFSET(table_admin1[[#Headers],[ADM1_PT]],MATCH(B806,admin1,0),1))</f>
        <v/>
      </c>
      <c r="M806" s="49" t="str">
        <f t="shared" ca="1" si="12"/>
        <v/>
      </c>
      <c r="N806" s="49" t="e">
        <f ca="1">IF(#REF!="","",INDEX(admin3_pcode,MATCH(#REF!,OFFSET(admin3_start,MATCH(M806,admin2_linked_pcode,0),0,COUNTIF(admin2_linked_pcode,M806)),0)+MATCH(M806,admin2_linked_pcode,0)-1))</f>
        <v>#REF!</v>
      </c>
    </row>
    <row r="807" spans="12:14" x14ac:dyDescent="0.2">
      <c r="L807" s="49" t="str">
        <f ca="1">IF(B807="","",OFFSET(table_admin1[[#Headers],[ADM1_PT]],MATCH(B807,admin1,0),1))</f>
        <v/>
      </c>
      <c r="M807" s="49" t="str">
        <f t="shared" ca="1" si="12"/>
        <v/>
      </c>
      <c r="N807" s="49" t="e">
        <f ca="1">IF(#REF!="","",INDEX(admin3_pcode,MATCH(#REF!,OFFSET(admin3_start,MATCH(M807,admin2_linked_pcode,0),0,COUNTIF(admin2_linked_pcode,M807)),0)+MATCH(M807,admin2_linked_pcode,0)-1))</f>
        <v>#REF!</v>
      </c>
    </row>
    <row r="808" spans="12:14" x14ac:dyDescent="0.2">
      <c r="L808" s="49" t="str">
        <f ca="1">IF(B808="","",OFFSET(table_admin1[[#Headers],[ADM1_PT]],MATCH(B808,admin1,0),1))</f>
        <v/>
      </c>
      <c r="M808" s="49" t="str">
        <f t="shared" ca="1" si="12"/>
        <v/>
      </c>
      <c r="N808" s="49" t="e">
        <f ca="1">IF(#REF!="","",INDEX(admin3_pcode,MATCH(#REF!,OFFSET(admin3_start,MATCH(M808,admin2_linked_pcode,0),0,COUNTIF(admin2_linked_pcode,M808)),0)+MATCH(M808,admin2_linked_pcode,0)-1))</f>
        <v>#REF!</v>
      </c>
    </row>
    <row r="809" spans="12:14" x14ac:dyDescent="0.2">
      <c r="L809" s="49" t="str">
        <f ca="1">IF(B809="","",OFFSET(table_admin1[[#Headers],[ADM1_PT]],MATCH(B809,admin1,0),1))</f>
        <v/>
      </c>
      <c r="M809" s="49" t="str">
        <f t="shared" ca="1" si="12"/>
        <v/>
      </c>
      <c r="N809" s="49" t="e">
        <f ca="1">IF(#REF!="","",INDEX(admin3_pcode,MATCH(#REF!,OFFSET(admin3_start,MATCH(M809,admin2_linked_pcode,0),0,COUNTIF(admin2_linked_pcode,M809)),0)+MATCH(M809,admin2_linked_pcode,0)-1))</f>
        <v>#REF!</v>
      </c>
    </row>
    <row r="810" spans="12:14" x14ac:dyDescent="0.2">
      <c r="L810" s="49" t="str">
        <f ca="1">IF(B810="","",OFFSET(table_admin1[[#Headers],[ADM1_PT]],MATCH(B810,admin1,0),1))</f>
        <v/>
      </c>
      <c r="M810" s="49" t="str">
        <f t="shared" ca="1" si="12"/>
        <v/>
      </c>
      <c r="N810" s="49" t="e">
        <f ca="1">IF(#REF!="","",INDEX(admin3_pcode,MATCH(#REF!,OFFSET(admin3_start,MATCH(M810,admin2_linked_pcode,0),0,COUNTIF(admin2_linked_pcode,M810)),0)+MATCH(M810,admin2_linked_pcode,0)-1))</f>
        <v>#REF!</v>
      </c>
    </row>
    <row r="811" spans="12:14" x14ac:dyDescent="0.2">
      <c r="L811" s="49" t="str">
        <f ca="1">IF(B811="","",OFFSET(table_admin1[[#Headers],[ADM1_PT]],MATCH(B811,admin1,0),1))</f>
        <v/>
      </c>
      <c r="M811" s="49" t="str">
        <f t="shared" ca="1" si="12"/>
        <v/>
      </c>
      <c r="N811" s="49" t="e">
        <f ca="1">IF(#REF!="","",INDEX(admin3_pcode,MATCH(#REF!,OFFSET(admin3_start,MATCH(M811,admin2_linked_pcode,0),0,COUNTIF(admin2_linked_pcode,M811)),0)+MATCH(M811,admin2_linked_pcode,0)-1))</f>
        <v>#REF!</v>
      </c>
    </row>
    <row r="812" spans="12:14" x14ac:dyDescent="0.2">
      <c r="L812" s="49" t="str">
        <f ca="1">IF(B812="","",OFFSET(table_admin1[[#Headers],[ADM1_PT]],MATCH(B812,admin1,0),1))</f>
        <v/>
      </c>
      <c r="M812" s="49" t="str">
        <f t="shared" ca="1" si="12"/>
        <v/>
      </c>
      <c r="N812" s="49" t="e">
        <f ca="1">IF(#REF!="","",INDEX(admin3_pcode,MATCH(#REF!,OFFSET(admin3_start,MATCH(M812,admin2_linked_pcode,0),0,COUNTIF(admin2_linked_pcode,M812)),0)+MATCH(M812,admin2_linked_pcode,0)-1))</f>
        <v>#REF!</v>
      </c>
    </row>
    <row r="813" spans="12:14" x14ac:dyDescent="0.2">
      <c r="L813" s="49" t="str">
        <f ca="1">IF(B813="","",OFFSET(table_admin1[[#Headers],[ADM1_PT]],MATCH(B813,admin1,0),1))</f>
        <v/>
      </c>
      <c r="M813" s="49" t="str">
        <f t="shared" ref="M813:M876" ca="1" si="13">IF(C813="","",INDEX(admin2_pcode,MATCH(C813,OFFSET(admin2_start,MATCH(L813,admin1_linked_pcode,0),0,COUNTIF(admin1_linked_pcode,L813)),0)+MATCH(L813,admin1_linked_pcode,0)-1))</f>
        <v/>
      </c>
      <c r="N813" s="49" t="e">
        <f ca="1">IF(#REF!="","",INDEX(admin3_pcode,MATCH(#REF!,OFFSET(admin3_start,MATCH(M813,admin2_linked_pcode,0),0,COUNTIF(admin2_linked_pcode,M813)),0)+MATCH(M813,admin2_linked_pcode,0)-1))</f>
        <v>#REF!</v>
      </c>
    </row>
    <row r="814" spans="12:14" x14ac:dyDescent="0.2">
      <c r="L814" s="49" t="str">
        <f ca="1">IF(B814="","",OFFSET(table_admin1[[#Headers],[ADM1_PT]],MATCH(B814,admin1,0),1))</f>
        <v/>
      </c>
      <c r="M814" s="49" t="str">
        <f t="shared" ca="1" si="13"/>
        <v/>
      </c>
      <c r="N814" s="49" t="e">
        <f ca="1">IF(#REF!="","",INDEX(admin3_pcode,MATCH(#REF!,OFFSET(admin3_start,MATCH(M814,admin2_linked_pcode,0),0,COUNTIF(admin2_linked_pcode,M814)),0)+MATCH(M814,admin2_linked_pcode,0)-1))</f>
        <v>#REF!</v>
      </c>
    </row>
    <row r="815" spans="12:14" x14ac:dyDescent="0.2">
      <c r="L815" s="49" t="str">
        <f ca="1">IF(B815="","",OFFSET(table_admin1[[#Headers],[ADM1_PT]],MATCH(B815,admin1,0),1))</f>
        <v/>
      </c>
      <c r="M815" s="49" t="str">
        <f t="shared" ca="1" si="13"/>
        <v/>
      </c>
      <c r="N815" s="49" t="e">
        <f ca="1">IF(#REF!="","",INDEX(admin3_pcode,MATCH(#REF!,OFFSET(admin3_start,MATCH(M815,admin2_linked_pcode,0),0,COUNTIF(admin2_linked_pcode,M815)),0)+MATCH(M815,admin2_linked_pcode,0)-1))</f>
        <v>#REF!</v>
      </c>
    </row>
    <row r="816" spans="12:14" x14ac:dyDescent="0.2">
      <c r="L816" s="49" t="str">
        <f ca="1">IF(B816="","",OFFSET(table_admin1[[#Headers],[ADM1_PT]],MATCH(B816,admin1,0),1))</f>
        <v/>
      </c>
      <c r="M816" s="49" t="str">
        <f t="shared" ca="1" si="13"/>
        <v/>
      </c>
      <c r="N816" s="49" t="e">
        <f ca="1">IF(#REF!="","",INDEX(admin3_pcode,MATCH(#REF!,OFFSET(admin3_start,MATCH(M816,admin2_linked_pcode,0),0,COUNTIF(admin2_linked_pcode,M816)),0)+MATCH(M816,admin2_linked_pcode,0)-1))</f>
        <v>#REF!</v>
      </c>
    </row>
    <row r="817" spans="12:14" x14ac:dyDescent="0.2">
      <c r="L817" s="49" t="str">
        <f ca="1">IF(B817="","",OFFSET(table_admin1[[#Headers],[ADM1_PT]],MATCH(B817,admin1,0),1))</f>
        <v/>
      </c>
      <c r="M817" s="49" t="str">
        <f t="shared" ca="1" si="13"/>
        <v/>
      </c>
      <c r="N817" s="49" t="e">
        <f ca="1">IF(#REF!="","",INDEX(admin3_pcode,MATCH(#REF!,OFFSET(admin3_start,MATCH(M817,admin2_linked_pcode,0),0,COUNTIF(admin2_linked_pcode,M817)),0)+MATCH(M817,admin2_linked_pcode,0)-1))</f>
        <v>#REF!</v>
      </c>
    </row>
    <row r="818" spans="12:14" x14ac:dyDescent="0.2">
      <c r="L818" s="49" t="str">
        <f ca="1">IF(B818="","",OFFSET(table_admin1[[#Headers],[ADM1_PT]],MATCH(B818,admin1,0),1))</f>
        <v/>
      </c>
      <c r="M818" s="49" t="str">
        <f t="shared" ca="1" si="13"/>
        <v/>
      </c>
      <c r="N818" s="49" t="e">
        <f ca="1">IF(#REF!="","",INDEX(admin3_pcode,MATCH(#REF!,OFFSET(admin3_start,MATCH(M818,admin2_linked_pcode,0),0,COUNTIF(admin2_linked_pcode,M818)),0)+MATCH(M818,admin2_linked_pcode,0)-1))</f>
        <v>#REF!</v>
      </c>
    </row>
    <row r="819" spans="12:14" x14ac:dyDescent="0.2">
      <c r="L819" s="49" t="str">
        <f ca="1">IF(B819="","",OFFSET(table_admin1[[#Headers],[ADM1_PT]],MATCH(B819,admin1,0),1))</f>
        <v/>
      </c>
      <c r="M819" s="49" t="str">
        <f t="shared" ca="1" si="13"/>
        <v/>
      </c>
      <c r="N819" s="49" t="e">
        <f ca="1">IF(#REF!="","",INDEX(admin3_pcode,MATCH(#REF!,OFFSET(admin3_start,MATCH(M819,admin2_linked_pcode,0),0,COUNTIF(admin2_linked_pcode,M819)),0)+MATCH(M819,admin2_linked_pcode,0)-1))</f>
        <v>#REF!</v>
      </c>
    </row>
    <row r="820" spans="12:14" x14ac:dyDescent="0.2">
      <c r="L820" s="49" t="str">
        <f ca="1">IF(B820="","",OFFSET(table_admin1[[#Headers],[ADM1_PT]],MATCH(B820,admin1,0),1))</f>
        <v/>
      </c>
      <c r="M820" s="49" t="str">
        <f t="shared" ca="1" si="13"/>
        <v/>
      </c>
      <c r="N820" s="49" t="e">
        <f ca="1">IF(#REF!="","",INDEX(admin3_pcode,MATCH(#REF!,OFFSET(admin3_start,MATCH(M820,admin2_linked_pcode,0),0,COUNTIF(admin2_linked_pcode,M820)),0)+MATCH(M820,admin2_linked_pcode,0)-1))</f>
        <v>#REF!</v>
      </c>
    </row>
    <row r="821" spans="12:14" x14ac:dyDescent="0.2">
      <c r="L821" s="49" t="str">
        <f ca="1">IF(B821="","",OFFSET(table_admin1[[#Headers],[ADM1_PT]],MATCH(B821,admin1,0),1))</f>
        <v/>
      </c>
      <c r="M821" s="49" t="str">
        <f t="shared" ca="1" si="13"/>
        <v/>
      </c>
      <c r="N821" s="49" t="e">
        <f ca="1">IF(#REF!="","",INDEX(admin3_pcode,MATCH(#REF!,OFFSET(admin3_start,MATCH(M821,admin2_linked_pcode,0),0,COUNTIF(admin2_linked_pcode,M821)),0)+MATCH(M821,admin2_linked_pcode,0)-1))</f>
        <v>#REF!</v>
      </c>
    </row>
    <row r="822" spans="12:14" x14ac:dyDescent="0.2">
      <c r="L822" s="49" t="str">
        <f ca="1">IF(B822="","",OFFSET(table_admin1[[#Headers],[ADM1_PT]],MATCH(B822,admin1,0),1))</f>
        <v/>
      </c>
      <c r="M822" s="49" t="str">
        <f t="shared" ca="1" si="13"/>
        <v/>
      </c>
      <c r="N822" s="49" t="e">
        <f ca="1">IF(#REF!="","",INDEX(admin3_pcode,MATCH(#REF!,OFFSET(admin3_start,MATCH(M822,admin2_linked_pcode,0),0,COUNTIF(admin2_linked_pcode,M822)),0)+MATCH(M822,admin2_linked_pcode,0)-1))</f>
        <v>#REF!</v>
      </c>
    </row>
    <row r="823" spans="12:14" x14ac:dyDescent="0.2">
      <c r="L823" s="49" t="str">
        <f ca="1">IF(B823="","",OFFSET(table_admin1[[#Headers],[ADM1_PT]],MATCH(B823,admin1,0),1))</f>
        <v/>
      </c>
      <c r="M823" s="49" t="str">
        <f t="shared" ca="1" si="13"/>
        <v/>
      </c>
      <c r="N823" s="49" t="e">
        <f ca="1">IF(#REF!="","",INDEX(admin3_pcode,MATCH(#REF!,OFFSET(admin3_start,MATCH(M823,admin2_linked_pcode,0),0,COUNTIF(admin2_linked_pcode,M823)),0)+MATCH(M823,admin2_linked_pcode,0)-1))</f>
        <v>#REF!</v>
      </c>
    </row>
    <row r="824" spans="12:14" x14ac:dyDescent="0.2">
      <c r="L824" s="49" t="str">
        <f ca="1">IF(B824="","",OFFSET(table_admin1[[#Headers],[ADM1_PT]],MATCH(B824,admin1,0),1))</f>
        <v/>
      </c>
      <c r="M824" s="49" t="str">
        <f t="shared" ca="1" si="13"/>
        <v/>
      </c>
      <c r="N824" s="49" t="e">
        <f ca="1">IF(#REF!="","",INDEX(admin3_pcode,MATCH(#REF!,OFFSET(admin3_start,MATCH(M824,admin2_linked_pcode,0),0,COUNTIF(admin2_linked_pcode,M824)),0)+MATCH(M824,admin2_linked_pcode,0)-1))</f>
        <v>#REF!</v>
      </c>
    </row>
    <row r="825" spans="12:14" x14ac:dyDescent="0.2">
      <c r="L825" s="49" t="str">
        <f ca="1">IF(B825="","",OFFSET(table_admin1[[#Headers],[ADM1_PT]],MATCH(B825,admin1,0),1))</f>
        <v/>
      </c>
      <c r="M825" s="49" t="str">
        <f t="shared" ca="1" si="13"/>
        <v/>
      </c>
      <c r="N825" s="49" t="e">
        <f ca="1">IF(#REF!="","",INDEX(admin3_pcode,MATCH(#REF!,OFFSET(admin3_start,MATCH(M825,admin2_linked_pcode,0),0,COUNTIF(admin2_linked_pcode,M825)),0)+MATCH(M825,admin2_linked_pcode,0)-1))</f>
        <v>#REF!</v>
      </c>
    </row>
    <row r="826" spans="12:14" x14ac:dyDescent="0.2">
      <c r="L826" s="49" t="str">
        <f ca="1">IF(B826="","",OFFSET(table_admin1[[#Headers],[ADM1_PT]],MATCH(B826,admin1,0),1))</f>
        <v/>
      </c>
      <c r="M826" s="49" t="str">
        <f t="shared" ca="1" si="13"/>
        <v/>
      </c>
      <c r="N826" s="49" t="e">
        <f ca="1">IF(#REF!="","",INDEX(admin3_pcode,MATCH(#REF!,OFFSET(admin3_start,MATCH(M826,admin2_linked_pcode,0),0,COUNTIF(admin2_linked_pcode,M826)),0)+MATCH(M826,admin2_linked_pcode,0)-1))</f>
        <v>#REF!</v>
      </c>
    </row>
    <row r="827" spans="12:14" x14ac:dyDescent="0.2">
      <c r="L827" s="49" t="str">
        <f ca="1">IF(B827="","",OFFSET(table_admin1[[#Headers],[ADM1_PT]],MATCH(B827,admin1,0),1))</f>
        <v/>
      </c>
      <c r="M827" s="49" t="str">
        <f t="shared" ca="1" si="13"/>
        <v/>
      </c>
      <c r="N827" s="49" t="e">
        <f ca="1">IF(#REF!="","",INDEX(admin3_pcode,MATCH(#REF!,OFFSET(admin3_start,MATCH(M827,admin2_linked_pcode,0),0,COUNTIF(admin2_linked_pcode,M827)),0)+MATCH(M827,admin2_linked_pcode,0)-1))</f>
        <v>#REF!</v>
      </c>
    </row>
    <row r="828" spans="12:14" x14ac:dyDescent="0.2">
      <c r="L828" s="49" t="str">
        <f ca="1">IF(B828="","",OFFSET(table_admin1[[#Headers],[ADM1_PT]],MATCH(B828,admin1,0),1))</f>
        <v/>
      </c>
      <c r="M828" s="49" t="str">
        <f t="shared" ca="1" si="13"/>
        <v/>
      </c>
      <c r="N828" s="49" t="e">
        <f ca="1">IF(#REF!="","",INDEX(admin3_pcode,MATCH(#REF!,OFFSET(admin3_start,MATCH(M828,admin2_linked_pcode,0),0,COUNTIF(admin2_linked_pcode,M828)),0)+MATCH(M828,admin2_linked_pcode,0)-1))</f>
        <v>#REF!</v>
      </c>
    </row>
    <row r="829" spans="12:14" x14ac:dyDescent="0.2">
      <c r="L829" s="49" t="str">
        <f ca="1">IF(B829="","",OFFSET(table_admin1[[#Headers],[ADM1_PT]],MATCH(B829,admin1,0),1))</f>
        <v/>
      </c>
      <c r="M829" s="49" t="str">
        <f t="shared" ca="1" si="13"/>
        <v/>
      </c>
      <c r="N829" s="49" t="e">
        <f ca="1">IF(#REF!="","",INDEX(admin3_pcode,MATCH(#REF!,OFFSET(admin3_start,MATCH(M829,admin2_linked_pcode,0),0,COUNTIF(admin2_linked_pcode,M829)),0)+MATCH(M829,admin2_linked_pcode,0)-1))</f>
        <v>#REF!</v>
      </c>
    </row>
    <row r="830" spans="12:14" x14ac:dyDescent="0.2">
      <c r="L830" s="49" t="str">
        <f ca="1">IF(B830="","",OFFSET(table_admin1[[#Headers],[ADM1_PT]],MATCH(B830,admin1,0),1))</f>
        <v/>
      </c>
      <c r="M830" s="49" t="str">
        <f t="shared" ca="1" si="13"/>
        <v/>
      </c>
      <c r="N830" s="49" t="e">
        <f ca="1">IF(#REF!="","",INDEX(admin3_pcode,MATCH(#REF!,OFFSET(admin3_start,MATCH(M830,admin2_linked_pcode,0),0,COUNTIF(admin2_linked_pcode,M830)),0)+MATCH(M830,admin2_linked_pcode,0)-1))</f>
        <v>#REF!</v>
      </c>
    </row>
    <row r="831" spans="12:14" x14ac:dyDescent="0.2">
      <c r="L831" s="49" t="str">
        <f ca="1">IF(B831="","",OFFSET(table_admin1[[#Headers],[ADM1_PT]],MATCH(B831,admin1,0),1))</f>
        <v/>
      </c>
      <c r="M831" s="49" t="str">
        <f t="shared" ca="1" si="13"/>
        <v/>
      </c>
      <c r="N831" s="49" t="e">
        <f ca="1">IF(#REF!="","",INDEX(admin3_pcode,MATCH(#REF!,OFFSET(admin3_start,MATCH(M831,admin2_linked_pcode,0),0,COUNTIF(admin2_linked_pcode,M831)),0)+MATCH(M831,admin2_linked_pcode,0)-1))</f>
        <v>#REF!</v>
      </c>
    </row>
    <row r="832" spans="12:14" x14ac:dyDescent="0.2">
      <c r="L832" s="49" t="str">
        <f ca="1">IF(B832="","",OFFSET(table_admin1[[#Headers],[ADM1_PT]],MATCH(B832,admin1,0),1))</f>
        <v/>
      </c>
      <c r="M832" s="49" t="str">
        <f t="shared" ca="1" si="13"/>
        <v/>
      </c>
      <c r="N832" s="49" t="e">
        <f ca="1">IF(#REF!="","",INDEX(admin3_pcode,MATCH(#REF!,OFFSET(admin3_start,MATCH(M832,admin2_linked_pcode,0),0,COUNTIF(admin2_linked_pcode,M832)),0)+MATCH(M832,admin2_linked_pcode,0)-1))</f>
        <v>#REF!</v>
      </c>
    </row>
    <row r="833" spans="12:14" x14ac:dyDescent="0.2">
      <c r="L833" s="49" t="str">
        <f ca="1">IF(B833="","",OFFSET(table_admin1[[#Headers],[ADM1_PT]],MATCH(B833,admin1,0),1))</f>
        <v/>
      </c>
      <c r="M833" s="49" t="str">
        <f t="shared" ca="1" si="13"/>
        <v/>
      </c>
      <c r="N833" s="49" t="e">
        <f ca="1">IF(#REF!="","",INDEX(admin3_pcode,MATCH(#REF!,OFFSET(admin3_start,MATCH(M833,admin2_linked_pcode,0),0,COUNTIF(admin2_linked_pcode,M833)),0)+MATCH(M833,admin2_linked_pcode,0)-1))</f>
        <v>#REF!</v>
      </c>
    </row>
    <row r="834" spans="12:14" x14ac:dyDescent="0.2">
      <c r="L834" s="49" t="str">
        <f ca="1">IF(B834="","",OFFSET(table_admin1[[#Headers],[ADM1_PT]],MATCH(B834,admin1,0),1))</f>
        <v/>
      </c>
      <c r="M834" s="49" t="str">
        <f t="shared" ca="1" si="13"/>
        <v/>
      </c>
      <c r="N834" s="49" t="e">
        <f ca="1">IF(#REF!="","",INDEX(admin3_pcode,MATCH(#REF!,OFFSET(admin3_start,MATCH(M834,admin2_linked_pcode,0),0,COUNTIF(admin2_linked_pcode,M834)),0)+MATCH(M834,admin2_linked_pcode,0)-1))</f>
        <v>#REF!</v>
      </c>
    </row>
    <row r="835" spans="12:14" x14ac:dyDescent="0.2">
      <c r="L835" s="49" t="str">
        <f ca="1">IF(B835="","",OFFSET(table_admin1[[#Headers],[ADM1_PT]],MATCH(B835,admin1,0),1))</f>
        <v/>
      </c>
      <c r="M835" s="49" t="str">
        <f t="shared" ca="1" si="13"/>
        <v/>
      </c>
      <c r="N835" s="49" t="e">
        <f ca="1">IF(#REF!="","",INDEX(admin3_pcode,MATCH(#REF!,OFFSET(admin3_start,MATCH(M835,admin2_linked_pcode,0),0,COUNTIF(admin2_linked_pcode,M835)),0)+MATCH(M835,admin2_linked_pcode,0)-1))</f>
        <v>#REF!</v>
      </c>
    </row>
    <row r="836" spans="12:14" x14ac:dyDescent="0.2">
      <c r="L836" s="49" t="str">
        <f ca="1">IF(B836="","",OFFSET(table_admin1[[#Headers],[ADM1_PT]],MATCH(B836,admin1,0),1))</f>
        <v/>
      </c>
      <c r="M836" s="49" t="str">
        <f t="shared" ca="1" si="13"/>
        <v/>
      </c>
      <c r="N836" s="49" t="e">
        <f ca="1">IF(#REF!="","",INDEX(admin3_pcode,MATCH(#REF!,OFFSET(admin3_start,MATCH(M836,admin2_linked_pcode,0),0,COUNTIF(admin2_linked_pcode,M836)),0)+MATCH(M836,admin2_linked_pcode,0)-1))</f>
        <v>#REF!</v>
      </c>
    </row>
    <row r="837" spans="12:14" x14ac:dyDescent="0.2">
      <c r="L837" s="49" t="str">
        <f ca="1">IF(B837="","",OFFSET(table_admin1[[#Headers],[ADM1_PT]],MATCH(B837,admin1,0),1))</f>
        <v/>
      </c>
      <c r="M837" s="49" t="str">
        <f t="shared" ca="1" si="13"/>
        <v/>
      </c>
      <c r="N837" s="49" t="e">
        <f ca="1">IF(#REF!="","",INDEX(admin3_pcode,MATCH(#REF!,OFFSET(admin3_start,MATCH(M837,admin2_linked_pcode,0),0,COUNTIF(admin2_linked_pcode,M837)),0)+MATCH(M837,admin2_linked_pcode,0)-1))</f>
        <v>#REF!</v>
      </c>
    </row>
    <row r="838" spans="12:14" x14ac:dyDescent="0.2">
      <c r="L838" s="49" t="str">
        <f ca="1">IF(B838="","",OFFSET(table_admin1[[#Headers],[ADM1_PT]],MATCH(B838,admin1,0),1))</f>
        <v/>
      </c>
      <c r="M838" s="49" t="str">
        <f t="shared" ca="1" si="13"/>
        <v/>
      </c>
      <c r="N838" s="49" t="e">
        <f ca="1">IF(#REF!="","",INDEX(admin3_pcode,MATCH(#REF!,OFFSET(admin3_start,MATCH(M838,admin2_linked_pcode,0),0,COUNTIF(admin2_linked_pcode,M838)),0)+MATCH(M838,admin2_linked_pcode,0)-1))</f>
        <v>#REF!</v>
      </c>
    </row>
    <row r="839" spans="12:14" x14ac:dyDescent="0.2">
      <c r="L839" s="49" t="str">
        <f ca="1">IF(B839="","",OFFSET(table_admin1[[#Headers],[ADM1_PT]],MATCH(B839,admin1,0),1))</f>
        <v/>
      </c>
      <c r="M839" s="49" t="str">
        <f t="shared" ca="1" si="13"/>
        <v/>
      </c>
      <c r="N839" s="49" t="e">
        <f ca="1">IF(#REF!="","",INDEX(admin3_pcode,MATCH(#REF!,OFFSET(admin3_start,MATCH(M839,admin2_linked_pcode,0),0,COUNTIF(admin2_linked_pcode,M839)),0)+MATCH(M839,admin2_linked_pcode,0)-1))</f>
        <v>#REF!</v>
      </c>
    </row>
    <row r="840" spans="12:14" x14ac:dyDescent="0.2">
      <c r="L840" s="49" t="str">
        <f ca="1">IF(B840="","",OFFSET(table_admin1[[#Headers],[ADM1_PT]],MATCH(B840,admin1,0),1))</f>
        <v/>
      </c>
      <c r="M840" s="49" t="str">
        <f t="shared" ca="1" si="13"/>
        <v/>
      </c>
      <c r="N840" s="49" t="e">
        <f ca="1">IF(#REF!="","",INDEX(admin3_pcode,MATCH(#REF!,OFFSET(admin3_start,MATCH(M840,admin2_linked_pcode,0),0,COUNTIF(admin2_linked_pcode,M840)),0)+MATCH(M840,admin2_linked_pcode,0)-1))</f>
        <v>#REF!</v>
      </c>
    </row>
    <row r="841" spans="12:14" x14ac:dyDescent="0.2">
      <c r="L841" s="49" t="str">
        <f ca="1">IF(B841="","",OFFSET(table_admin1[[#Headers],[ADM1_PT]],MATCH(B841,admin1,0),1))</f>
        <v/>
      </c>
      <c r="M841" s="49" t="str">
        <f t="shared" ca="1" si="13"/>
        <v/>
      </c>
      <c r="N841" s="49" t="e">
        <f ca="1">IF(#REF!="","",INDEX(admin3_pcode,MATCH(#REF!,OFFSET(admin3_start,MATCH(M841,admin2_linked_pcode,0),0,COUNTIF(admin2_linked_pcode,M841)),0)+MATCH(M841,admin2_linked_pcode,0)-1))</f>
        <v>#REF!</v>
      </c>
    </row>
    <row r="842" spans="12:14" x14ac:dyDescent="0.2">
      <c r="L842" s="49" t="str">
        <f ca="1">IF(B842="","",OFFSET(table_admin1[[#Headers],[ADM1_PT]],MATCH(B842,admin1,0),1))</f>
        <v/>
      </c>
      <c r="M842" s="49" t="str">
        <f t="shared" ca="1" si="13"/>
        <v/>
      </c>
      <c r="N842" s="49" t="e">
        <f ca="1">IF(#REF!="","",INDEX(admin3_pcode,MATCH(#REF!,OFFSET(admin3_start,MATCH(M842,admin2_linked_pcode,0),0,COUNTIF(admin2_linked_pcode,M842)),0)+MATCH(M842,admin2_linked_pcode,0)-1))</f>
        <v>#REF!</v>
      </c>
    </row>
    <row r="843" spans="12:14" x14ac:dyDescent="0.2">
      <c r="L843" s="49" t="str">
        <f ca="1">IF(B843="","",OFFSET(table_admin1[[#Headers],[ADM1_PT]],MATCH(B843,admin1,0),1))</f>
        <v/>
      </c>
      <c r="M843" s="49" t="str">
        <f t="shared" ca="1" si="13"/>
        <v/>
      </c>
      <c r="N843" s="49" t="e">
        <f ca="1">IF(#REF!="","",INDEX(admin3_pcode,MATCH(#REF!,OFFSET(admin3_start,MATCH(M843,admin2_linked_pcode,0),0,COUNTIF(admin2_linked_pcode,M843)),0)+MATCH(M843,admin2_linked_pcode,0)-1))</f>
        <v>#REF!</v>
      </c>
    </row>
    <row r="844" spans="12:14" x14ac:dyDescent="0.2">
      <c r="L844" s="49" t="str">
        <f ca="1">IF(B844="","",OFFSET(table_admin1[[#Headers],[ADM1_PT]],MATCH(B844,admin1,0),1))</f>
        <v/>
      </c>
      <c r="M844" s="49" t="str">
        <f t="shared" ca="1" si="13"/>
        <v/>
      </c>
      <c r="N844" s="49" t="e">
        <f ca="1">IF(#REF!="","",INDEX(admin3_pcode,MATCH(#REF!,OFFSET(admin3_start,MATCH(M844,admin2_linked_pcode,0),0,COUNTIF(admin2_linked_pcode,M844)),0)+MATCH(M844,admin2_linked_pcode,0)-1))</f>
        <v>#REF!</v>
      </c>
    </row>
    <row r="845" spans="12:14" x14ac:dyDescent="0.2">
      <c r="L845" s="49" t="str">
        <f ca="1">IF(B845="","",OFFSET(table_admin1[[#Headers],[ADM1_PT]],MATCH(B845,admin1,0),1))</f>
        <v/>
      </c>
      <c r="M845" s="49" t="str">
        <f t="shared" ca="1" si="13"/>
        <v/>
      </c>
      <c r="N845" s="49" t="e">
        <f ca="1">IF(#REF!="","",INDEX(admin3_pcode,MATCH(#REF!,OFFSET(admin3_start,MATCH(M845,admin2_linked_pcode,0),0,COUNTIF(admin2_linked_pcode,M845)),0)+MATCH(M845,admin2_linked_pcode,0)-1))</f>
        <v>#REF!</v>
      </c>
    </row>
    <row r="846" spans="12:14" x14ac:dyDescent="0.2">
      <c r="L846" s="49" t="str">
        <f ca="1">IF(B846="","",OFFSET(table_admin1[[#Headers],[ADM1_PT]],MATCH(B846,admin1,0),1))</f>
        <v/>
      </c>
      <c r="M846" s="49" t="str">
        <f t="shared" ca="1" si="13"/>
        <v/>
      </c>
      <c r="N846" s="49" t="e">
        <f ca="1">IF(#REF!="","",INDEX(admin3_pcode,MATCH(#REF!,OFFSET(admin3_start,MATCH(M846,admin2_linked_pcode,0),0,COUNTIF(admin2_linked_pcode,M846)),0)+MATCH(M846,admin2_linked_pcode,0)-1))</f>
        <v>#REF!</v>
      </c>
    </row>
    <row r="847" spans="12:14" x14ac:dyDescent="0.2">
      <c r="L847" s="49" t="str">
        <f ca="1">IF(B847="","",OFFSET(table_admin1[[#Headers],[ADM1_PT]],MATCH(B847,admin1,0),1))</f>
        <v/>
      </c>
      <c r="M847" s="49" t="str">
        <f t="shared" ca="1" si="13"/>
        <v/>
      </c>
      <c r="N847" s="49" t="e">
        <f ca="1">IF(#REF!="","",INDEX(admin3_pcode,MATCH(#REF!,OFFSET(admin3_start,MATCH(M847,admin2_linked_pcode,0),0,COUNTIF(admin2_linked_pcode,M847)),0)+MATCH(M847,admin2_linked_pcode,0)-1))</f>
        <v>#REF!</v>
      </c>
    </row>
    <row r="848" spans="12:14" x14ac:dyDescent="0.2">
      <c r="L848" s="49" t="str">
        <f ca="1">IF(B848="","",OFFSET(table_admin1[[#Headers],[ADM1_PT]],MATCH(B848,admin1,0),1))</f>
        <v/>
      </c>
      <c r="M848" s="49" t="str">
        <f t="shared" ca="1" si="13"/>
        <v/>
      </c>
      <c r="N848" s="49" t="e">
        <f ca="1">IF(#REF!="","",INDEX(admin3_pcode,MATCH(#REF!,OFFSET(admin3_start,MATCH(M848,admin2_linked_pcode,0),0,COUNTIF(admin2_linked_pcode,M848)),0)+MATCH(M848,admin2_linked_pcode,0)-1))</f>
        <v>#REF!</v>
      </c>
    </row>
    <row r="849" spans="12:14" x14ac:dyDescent="0.2">
      <c r="L849" s="49" t="str">
        <f ca="1">IF(B849="","",OFFSET(table_admin1[[#Headers],[ADM1_PT]],MATCH(B849,admin1,0),1))</f>
        <v/>
      </c>
      <c r="M849" s="49" t="str">
        <f t="shared" ca="1" si="13"/>
        <v/>
      </c>
      <c r="N849" s="49" t="e">
        <f ca="1">IF(#REF!="","",INDEX(admin3_pcode,MATCH(#REF!,OFFSET(admin3_start,MATCH(M849,admin2_linked_pcode,0),0,COUNTIF(admin2_linked_pcode,M849)),0)+MATCH(M849,admin2_linked_pcode,0)-1))</f>
        <v>#REF!</v>
      </c>
    </row>
    <row r="850" spans="12:14" x14ac:dyDescent="0.2">
      <c r="L850" s="49" t="str">
        <f ca="1">IF(B850="","",OFFSET(table_admin1[[#Headers],[ADM1_PT]],MATCH(B850,admin1,0),1))</f>
        <v/>
      </c>
      <c r="M850" s="49" t="str">
        <f t="shared" ca="1" si="13"/>
        <v/>
      </c>
      <c r="N850" s="49" t="e">
        <f ca="1">IF(#REF!="","",INDEX(admin3_pcode,MATCH(#REF!,OFFSET(admin3_start,MATCH(M850,admin2_linked_pcode,0),0,COUNTIF(admin2_linked_pcode,M850)),0)+MATCH(M850,admin2_linked_pcode,0)-1))</f>
        <v>#REF!</v>
      </c>
    </row>
    <row r="851" spans="12:14" x14ac:dyDescent="0.2">
      <c r="L851" s="49" t="str">
        <f ca="1">IF(B851="","",OFFSET(table_admin1[[#Headers],[ADM1_PT]],MATCH(B851,admin1,0),1))</f>
        <v/>
      </c>
      <c r="M851" s="49" t="str">
        <f t="shared" ca="1" si="13"/>
        <v/>
      </c>
      <c r="N851" s="49" t="e">
        <f ca="1">IF(#REF!="","",INDEX(admin3_pcode,MATCH(#REF!,OFFSET(admin3_start,MATCH(M851,admin2_linked_pcode,0),0,COUNTIF(admin2_linked_pcode,M851)),0)+MATCH(M851,admin2_linked_pcode,0)-1))</f>
        <v>#REF!</v>
      </c>
    </row>
    <row r="852" spans="12:14" x14ac:dyDescent="0.2">
      <c r="L852" s="49" t="str">
        <f ca="1">IF(B852="","",OFFSET(table_admin1[[#Headers],[ADM1_PT]],MATCH(B852,admin1,0),1))</f>
        <v/>
      </c>
      <c r="M852" s="49" t="str">
        <f t="shared" ca="1" si="13"/>
        <v/>
      </c>
      <c r="N852" s="49" t="e">
        <f ca="1">IF(#REF!="","",INDEX(admin3_pcode,MATCH(#REF!,OFFSET(admin3_start,MATCH(M852,admin2_linked_pcode,0),0,COUNTIF(admin2_linked_pcode,M852)),0)+MATCH(M852,admin2_linked_pcode,0)-1))</f>
        <v>#REF!</v>
      </c>
    </row>
    <row r="853" spans="12:14" x14ac:dyDescent="0.2">
      <c r="L853" s="49" t="str">
        <f ca="1">IF(B853="","",OFFSET(table_admin1[[#Headers],[ADM1_PT]],MATCH(B853,admin1,0),1))</f>
        <v/>
      </c>
      <c r="M853" s="49" t="str">
        <f t="shared" ca="1" si="13"/>
        <v/>
      </c>
      <c r="N853" s="49" t="e">
        <f ca="1">IF(#REF!="","",INDEX(admin3_pcode,MATCH(#REF!,OFFSET(admin3_start,MATCH(M853,admin2_linked_pcode,0),0,COUNTIF(admin2_linked_pcode,M853)),0)+MATCH(M853,admin2_linked_pcode,0)-1))</f>
        <v>#REF!</v>
      </c>
    </row>
    <row r="854" spans="12:14" x14ac:dyDescent="0.2">
      <c r="L854" s="49" t="str">
        <f ca="1">IF(B854="","",OFFSET(table_admin1[[#Headers],[ADM1_PT]],MATCH(B854,admin1,0),1))</f>
        <v/>
      </c>
      <c r="M854" s="49" t="str">
        <f t="shared" ca="1" si="13"/>
        <v/>
      </c>
      <c r="N854" s="49" t="e">
        <f ca="1">IF(#REF!="","",INDEX(admin3_pcode,MATCH(#REF!,OFFSET(admin3_start,MATCH(M854,admin2_linked_pcode,0),0,COUNTIF(admin2_linked_pcode,M854)),0)+MATCH(M854,admin2_linked_pcode,0)-1))</f>
        <v>#REF!</v>
      </c>
    </row>
    <row r="855" spans="12:14" x14ac:dyDescent="0.2">
      <c r="L855" s="49" t="str">
        <f ca="1">IF(B855="","",OFFSET(table_admin1[[#Headers],[ADM1_PT]],MATCH(B855,admin1,0),1))</f>
        <v/>
      </c>
      <c r="M855" s="49" t="str">
        <f t="shared" ca="1" si="13"/>
        <v/>
      </c>
      <c r="N855" s="49" t="e">
        <f ca="1">IF(#REF!="","",INDEX(admin3_pcode,MATCH(#REF!,OFFSET(admin3_start,MATCH(M855,admin2_linked_pcode,0),0,COUNTIF(admin2_linked_pcode,M855)),0)+MATCH(M855,admin2_linked_pcode,0)-1))</f>
        <v>#REF!</v>
      </c>
    </row>
    <row r="856" spans="12:14" x14ac:dyDescent="0.2">
      <c r="L856" s="49" t="str">
        <f ca="1">IF(B856="","",OFFSET(table_admin1[[#Headers],[ADM1_PT]],MATCH(B856,admin1,0),1))</f>
        <v/>
      </c>
      <c r="M856" s="49" t="str">
        <f t="shared" ca="1" si="13"/>
        <v/>
      </c>
      <c r="N856" s="49" t="e">
        <f ca="1">IF(#REF!="","",INDEX(admin3_pcode,MATCH(#REF!,OFFSET(admin3_start,MATCH(M856,admin2_linked_pcode,0),0,COUNTIF(admin2_linked_pcode,M856)),0)+MATCH(M856,admin2_linked_pcode,0)-1))</f>
        <v>#REF!</v>
      </c>
    </row>
    <row r="857" spans="12:14" x14ac:dyDescent="0.2">
      <c r="L857" s="49" t="str">
        <f ca="1">IF(B857="","",OFFSET(table_admin1[[#Headers],[ADM1_PT]],MATCH(B857,admin1,0),1))</f>
        <v/>
      </c>
      <c r="M857" s="49" t="str">
        <f t="shared" ca="1" si="13"/>
        <v/>
      </c>
      <c r="N857" s="49" t="e">
        <f ca="1">IF(#REF!="","",INDEX(admin3_pcode,MATCH(#REF!,OFFSET(admin3_start,MATCH(M857,admin2_linked_pcode,0),0,COUNTIF(admin2_linked_pcode,M857)),0)+MATCH(M857,admin2_linked_pcode,0)-1))</f>
        <v>#REF!</v>
      </c>
    </row>
    <row r="858" spans="12:14" x14ac:dyDescent="0.2">
      <c r="L858" s="49" t="str">
        <f ca="1">IF(B858="","",OFFSET(table_admin1[[#Headers],[ADM1_PT]],MATCH(B858,admin1,0),1))</f>
        <v/>
      </c>
      <c r="M858" s="49" t="str">
        <f t="shared" ca="1" si="13"/>
        <v/>
      </c>
      <c r="N858" s="49" t="e">
        <f ca="1">IF(#REF!="","",INDEX(admin3_pcode,MATCH(#REF!,OFFSET(admin3_start,MATCH(M858,admin2_linked_pcode,0),0,COUNTIF(admin2_linked_pcode,M858)),0)+MATCH(M858,admin2_linked_pcode,0)-1))</f>
        <v>#REF!</v>
      </c>
    </row>
    <row r="859" spans="12:14" x14ac:dyDescent="0.2">
      <c r="L859" s="49" t="str">
        <f ca="1">IF(B859="","",OFFSET(table_admin1[[#Headers],[ADM1_PT]],MATCH(B859,admin1,0),1))</f>
        <v/>
      </c>
      <c r="M859" s="49" t="str">
        <f t="shared" ca="1" si="13"/>
        <v/>
      </c>
      <c r="N859" s="49" t="e">
        <f ca="1">IF(#REF!="","",INDEX(admin3_pcode,MATCH(#REF!,OFFSET(admin3_start,MATCH(M859,admin2_linked_pcode,0),0,COUNTIF(admin2_linked_pcode,M859)),0)+MATCH(M859,admin2_linked_pcode,0)-1))</f>
        <v>#REF!</v>
      </c>
    </row>
    <row r="860" spans="12:14" x14ac:dyDescent="0.2">
      <c r="L860" s="49" t="str">
        <f ca="1">IF(B860="","",OFFSET(table_admin1[[#Headers],[ADM1_PT]],MATCH(B860,admin1,0),1))</f>
        <v/>
      </c>
      <c r="M860" s="49" t="str">
        <f t="shared" ca="1" si="13"/>
        <v/>
      </c>
      <c r="N860" s="49" t="e">
        <f ca="1">IF(#REF!="","",INDEX(admin3_pcode,MATCH(#REF!,OFFSET(admin3_start,MATCH(M860,admin2_linked_pcode,0),0,COUNTIF(admin2_linked_pcode,M860)),0)+MATCH(M860,admin2_linked_pcode,0)-1))</f>
        <v>#REF!</v>
      </c>
    </row>
    <row r="861" spans="12:14" x14ac:dyDescent="0.2">
      <c r="L861" s="49" t="str">
        <f ca="1">IF(B861="","",OFFSET(table_admin1[[#Headers],[ADM1_PT]],MATCH(B861,admin1,0),1))</f>
        <v/>
      </c>
      <c r="M861" s="49" t="str">
        <f t="shared" ca="1" si="13"/>
        <v/>
      </c>
      <c r="N861" s="49" t="e">
        <f ca="1">IF(#REF!="","",INDEX(admin3_pcode,MATCH(#REF!,OFFSET(admin3_start,MATCH(M861,admin2_linked_pcode,0),0,COUNTIF(admin2_linked_pcode,M861)),0)+MATCH(M861,admin2_linked_pcode,0)-1))</f>
        <v>#REF!</v>
      </c>
    </row>
    <row r="862" spans="12:14" x14ac:dyDescent="0.2">
      <c r="L862" s="49" t="str">
        <f ca="1">IF(B862="","",OFFSET(table_admin1[[#Headers],[ADM1_PT]],MATCH(B862,admin1,0),1))</f>
        <v/>
      </c>
      <c r="M862" s="49" t="str">
        <f t="shared" ca="1" si="13"/>
        <v/>
      </c>
      <c r="N862" s="49" t="e">
        <f ca="1">IF(#REF!="","",INDEX(admin3_pcode,MATCH(#REF!,OFFSET(admin3_start,MATCH(M862,admin2_linked_pcode,0),0,COUNTIF(admin2_linked_pcode,M862)),0)+MATCH(M862,admin2_linked_pcode,0)-1))</f>
        <v>#REF!</v>
      </c>
    </row>
    <row r="863" spans="12:14" x14ac:dyDescent="0.2">
      <c r="L863" s="49" t="str">
        <f ca="1">IF(B863="","",OFFSET(table_admin1[[#Headers],[ADM1_PT]],MATCH(B863,admin1,0),1))</f>
        <v/>
      </c>
      <c r="M863" s="49" t="str">
        <f t="shared" ca="1" si="13"/>
        <v/>
      </c>
      <c r="N863" s="49" t="e">
        <f ca="1">IF(#REF!="","",INDEX(admin3_pcode,MATCH(#REF!,OFFSET(admin3_start,MATCH(M863,admin2_linked_pcode,0),0,COUNTIF(admin2_linked_pcode,M863)),0)+MATCH(M863,admin2_linked_pcode,0)-1))</f>
        <v>#REF!</v>
      </c>
    </row>
    <row r="864" spans="12:14" x14ac:dyDescent="0.2">
      <c r="L864" s="49" t="str">
        <f ca="1">IF(B864="","",OFFSET(table_admin1[[#Headers],[ADM1_PT]],MATCH(B864,admin1,0),1))</f>
        <v/>
      </c>
      <c r="M864" s="49" t="str">
        <f t="shared" ca="1" si="13"/>
        <v/>
      </c>
      <c r="N864" s="49" t="e">
        <f ca="1">IF(#REF!="","",INDEX(admin3_pcode,MATCH(#REF!,OFFSET(admin3_start,MATCH(M864,admin2_linked_pcode,0),0,COUNTIF(admin2_linked_pcode,M864)),0)+MATCH(M864,admin2_linked_pcode,0)-1))</f>
        <v>#REF!</v>
      </c>
    </row>
    <row r="865" spans="12:14" x14ac:dyDescent="0.2">
      <c r="L865" s="49" t="str">
        <f ca="1">IF(B865="","",OFFSET(table_admin1[[#Headers],[ADM1_PT]],MATCH(B865,admin1,0),1))</f>
        <v/>
      </c>
      <c r="M865" s="49" t="str">
        <f t="shared" ca="1" si="13"/>
        <v/>
      </c>
      <c r="N865" s="49" t="e">
        <f ca="1">IF(#REF!="","",INDEX(admin3_pcode,MATCH(#REF!,OFFSET(admin3_start,MATCH(M865,admin2_linked_pcode,0),0,COUNTIF(admin2_linked_pcode,M865)),0)+MATCH(M865,admin2_linked_pcode,0)-1))</f>
        <v>#REF!</v>
      </c>
    </row>
    <row r="866" spans="12:14" x14ac:dyDescent="0.2">
      <c r="L866" s="49" t="str">
        <f ca="1">IF(B866="","",OFFSET(table_admin1[[#Headers],[ADM1_PT]],MATCH(B866,admin1,0),1))</f>
        <v/>
      </c>
      <c r="M866" s="49" t="str">
        <f t="shared" ca="1" si="13"/>
        <v/>
      </c>
      <c r="N866" s="49" t="e">
        <f ca="1">IF(#REF!="","",INDEX(admin3_pcode,MATCH(#REF!,OFFSET(admin3_start,MATCH(M866,admin2_linked_pcode,0),0,COUNTIF(admin2_linked_pcode,M866)),0)+MATCH(M866,admin2_linked_pcode,0)-1))</f>
        <v>#REF!</v>
      </c>
    </row>
    <row r="867" spans="12:14" x14ac:dyDescent="0.2">
      <c r="L867" s="49" t="str">
        <f ca="1">IF(B867="","",OFFSET(table_admin1[[#Headers],[ADM1_PT]],MATCH(B867,admin1,0),1))</f>
        <v/>
      </c>
      <c r="M867" s="49" t="str">
        <f t="shared" ca="1" si="13"/>
        <v/>
      </c>
      <c r="N867" s="49" t="e">
        <f ca="1">IF(#REF!="","",INDEX(admin3_pcode,MATCH(#REF!,OFFSET(admin3_start,MATCH(M867,admin2_linked_pcode,0),0,COUNTIF(admin2_linked_pcode,M867)),0)+MATCH(M867,admin2_linked_pcode,0)-1))</f>
        <v>#REF!</v>
      </c>
    </row>
    <row r="868" spans="12:14" x14ac:dyDescent="0.2">
      <c r="L868" s="49" t="str">
        <f ca="1">IF(B868="","",OFFSET(table_admin1[[#Headers],[ADM1_PT]],MATCH(B868,admin1,0),1))</f>
        <v/>
      </c>
      <c r="M868" s="49" t="str">
        <f t="shared" ca="1" si="13"/>
        <v/>
      </c>
      <c r="N868" s="49" t="e">
        <f ca="1">IF(#REF!="","",INDEX(admin3_pcode,MATCH(#REF!,OFFSET(admin3_start,MATCH(M868,admin2_linked_pcode,0),0,COUNTIF(admin2_linked_pcode,M868)),0)+MATCH(M868,admin2_linked_pcode,0)-1))</f>
        <v>#REF!</v>
      </c>
    </row>
    <row r="869" spans="12:14" x14ac:dyDescent="0.2">
      <c r="L869" s="49" t="str">
        <f ca="1">IF(B869="","",OFFSET(table_admin1[[#Headers],[ADM1_PT]],MATCH(B869,admin1,0),1))</f>
        <v/>
      </c>
      <c r="M869" s="49" t="str">
        <f t="shared" ca="1" si="13"/>
        <v/>
      </c>
      <c r="N869" s="49" t="e">
        <f ca="1">IF(#REF!="","",INDEX(admin3_pcode,MATCH(#REF!,OFFSET(admin3_start,MATCH(M869,admin2_linked_pcode,0),0,COUNTIF(admin2_linked_pcode,M869)),0)+MATCH(M869,admin2_linked_pcode,0)-1))</f>
        <v>#REF!</v>
      </c>
    </row>
    <row r="870" spans="12:14" x14ac:dyDescent="0.2">
      <c r="L870" s="49" t="str">
        <f ca="1">IF(B870="","",OFFSET(table_admin1[[#Headers],[ADM1_PT]],MATCH(B870,admin1,0),1))</f>
        <v/>
      </c>
      <c r="M870" s="49" t="str">
        <f t="shared" ca="1" si="13"/>
        <v/>
      </c>
      <c r="N870" s="49" t="e">
        <f ca="1">IF(#REF!="","",INDEX(admin3_pcode,MATCH(#REF!,OFFSET(admin3_start,MATCH(M870,admin2_linked_pcode,0),0,COUNTIF(admin2_linked_pcode,M870)),0)+MATCH(M870,admin2_linked_pcode,0)-1))</f>
        <v>#REF!</v>
      </c>
    </row>
    <row r="871" spans="12:14" x14ac:dyDescent="0.2">
      <c r="L871" s="49" t="str">
        <f ca="1">IF(B871="","",OFFSET(table_admin1[[#Headers],[ADM1_PT]],MATCH(B871,admin1,0),1))</f>
        <v/>
      </c>
      <c r="M871" s="49" t="str">
        <f t="shared" ca="1" si="13"/>
        <v/>
      </c>
      <c r="N871" s="49" t="e">
        <f ca="1">IF(#REF!="","",INDEX(admin3_pcode,MATCH(#REF!,OFFSET(admin3_start,MATCH(M871,admin2_linked_pcode,0),0,COUNTIF(admin2_linked_pcode,M871)),0)+MATCH(M871,admin2_linked_pcode,0)-1))</f>
        <v>#REF!</v>
      </c>
    </row>
    <row r="872" spans="12:14" x14ac:dyDescent="0.2">
      <c r="L872" s="49" t="str">
        <f ca="1">IF(B872="","",OFFSET(table_admin1[[#Headers],[ADM1_PT]],MATCH(B872,admin1,0),1))</f>
        <v/>
      </c>
      <c r="M872" s="49" t="str">
        <f t="shared" ca="1" si="13"/>
        <v/>
      </c>
      <c r="N872" s="49" t="e">
        <f ca="1">IF(#REF!="","",INDEX(admin3_pcode,MATCH(#REF!,OFFSET(admin3_start,MATCH(M872,admin2_linked_pcode,0),0,COUNTIF(admin2_linked_pcode,M872)),0)+MATCH(M872,admin2_linked_pcode,0)-1))</f>
        <v>#REF!</v>
      </c>
    </row>
    <row r="873" spans="12:14" x14ac:dyDescent="0.2">
      <c r="L873" s="49" t="str">
        <f ca="1">IF(B873="","",OFFSET(table_admin1[[#Headers],[ADM1_PT]],MATCH(B873,admin1,0),1))</f>
        <v/>
      </c>
      <c r="M873" s="49" t="str">
        <f t="shared" ca="1" si="13"/>
        <v/>
      </c>
      <c r="N873" s="49" t="e">
        <f ca="1">IF(#REF!="","",INDEX(admin3_pcode,MATCH(#REF!,OFFSET(admin3_start,MATCH(M873,admin2_linked_pcode,0),0,COUNTIF(admin2_linked_pcode,M873)),0)+MATCH(M873,admin2_linked_pcode,0)-1))</f>
        <v>#REF!</v>
      </c>
    </row>
    <row r="874" spans="12:14" x14ac:dyDescent="0.2">
      <c r="L874" s="49" t="str">
        <f ca="1">IF(B874="","",OFFSET(table_admin1[[#Headers],[ADM1_PT]],MATCH(B874,admin1,0),1))</f>
        <v/>
      </c>
      <c r="M874" s="49" t="str">
        <f t="shared" ca="1" si="13"/>
        <v/>
      </c>
      <c r="N874" s="49" t="e">
        <f ca="1">IF(#REF!="","",INDEX(admin3_pcode,MATCH(#REF!,OFFSET(admin3_start,MATCH(M874,admin2_linked_pcode,0),0,COUNTIF(admin2_linked_pcode,M874)),0)+MATCH(M874,admin2_linked_pcode,0)-1))</f>
        <v>#REF!</v>
      </c>
    </row>
    <row r="875" spans="12:14" x14ac:dyDescent="0.2">
      <c r="L875" s="49" t="str">
        <f ca="1">IF(B875="","",OFFSET(table_admin1[[#Headers],[ADM1_PT]],MATCH(B875,admin1,0),1))</f>
        <v/>
      </c>
      <c r="M875" s="49" t="str">
        <f t="shared" ca="1" si="13"/>
        <v/>
      </c>
      <c r="N875" s="49" t="e">
        <f ca="1">IF(#REF!="","",INDEX(admin3_pcode,MATCH(#REF!,OFFSET(admin3_start,MATCH(M875,admin2_linked_pcode,0),0,COUNTIF(admin2_linked_pcode,M875)),0)+MATCH(M875,admin2_linked_pcode,0)-1))</f>
        <v>#REF!</v>
      </c>
    </row>
    <row r="876" spans="12:14" x14ac:dyDescent="0.2">
      <c r="L876" s="49" t="str">
        <f ca="1">IF(B876="","",OFFSET(table_admin1[[#Headers],[ADM1_PT]],MATCH(B876,admin1,0),1))</f>
        <v/>
      </c>
      <c r="M876" s="49" t="str">
        <f t="shared" ca="1" si="13"/>
        <v/>
      </c>
      <c r="N876" s="49" t="e">
        <f ca="1">IF(#REF!="","",INDEX(admin3_pcode,MATCH(#REF!,OFFSET(admin3_start,MATCH(M876,admin2_linked_pcode,0),0,COUNTIF(admin2_linked_pcode,M876)),0)+MATCH(M876,admin2_linked_pcode,0)-1))</f>
        <v>#REF!</v>
      </c>
    </row>
    <row r="877" spans="12:14" x14ac:dyDescent="0.2">
      <c r="L877" s="49" t="str">
        <f ca="1">IF(B877="","",OFFSET(table_admin1[[#Headers],[ADM1_PT]],MATCH(B877,admin1,0),1))</f>
        <v/>
      </c>
      <c r="M877" s="49" t="str">
        <f t="shared" ref="M877:M940" ca="1" si="14">IF(C877="","",INDEX(admin2_pcode,MATCH(C877,OFFSET(admin2_start,MATCH(L877,admin1_linked_pcode,0),0,COUNTIF(admin1_linked_pcode,L877)),0)+MATCH(L877,admin1_linked_pcode,0)-1))</f>
        <v/>
      </c>
      <c r="N877" s="49" t="e">
        <f ca="1">IF(#REF!="","",INDEX(admin3_pcode,MATCH(#REF!,OFFSET(admin3_start,MATCH(M877,admin2_linked_pcode,0),0,COUNTIF(admin2_linked_pcode,M877)),0)+MATCH(M877,admin2_linked_pcode,0)-1))</f>
        <v>#REF!</v>
      </c>
    </row>
    <row r="878" spans="12:14" x14ac:dyDescent="0.2">
      <c r="L878" s="49" t="str">
        <f ca="1">IF(B878="","",OFFSET(table_admin1[[#Headers],[ADM1_PT]],MATCH(B878,admin1,0),1))</f>
        <v/>
      </c>
      <c r="M878" s="49" t="str">
        <f t="shared" ca="1" si="14"/>
        <v/>
      </c>
      <c r="N878" s="49" t="e">
        <f ca="1">IF(#REF!="","",INDEX(admin3_pcode,MATCH(#REF!,OFFSET(admin3_start,MATCH(M878,admin2_linked_pcode,0),0,COUNTIF(admin2_linked_pcode,M878)),0)+MATCH(M878,admin2_linked_pcode,0)-1))</f>
        <v>#REF!</v>
      </c>
    </row>
    <row r="879" spans="12:14" x14ac:dyDescent="0.2">
      <c r="L879" s="49" t="str">
        <f ca="1">IF(B879="","",OFFSET(table_admin1[[#Headers],[ADM1_PT]],MATCH(B879,admin1,0),1))</f>
        <v/>
      </c>
      <c r="M879" s="49" t="str">
        <f t="shared" ca="1" si="14"/>
        <v/>
      </c>
      <c r="N879" s="49" t="e">
        <f ca="1">IF(#REF!="","",INDEX(admin3_pcode,MATCH(#REF!,OFFSET(admin3_start,MATCH(M879,admin2_linked_pcode,0),0,COUNTIF(admin2_linked_pcode,M879)),0)+MATCH(M879,admin2_linked_pcode,0)-1))</f>
        <v>#REF!</v>
      </c>
    </row>
    <row r="880" spans="12:14" x14ac:dyDescent="0.2">
      <c r="L880" s="49" t="str">
        <f ca="1">IF(B880="","",OFFSET(table_admin1[[#Headers],[ADM1_PT]],MATCH(B880,admin1,0),1))</f>
        <v/>
      </c>
      <c r="M880" s="49" t="str">
        <f t="shared" ca="1" si="14"/>
        <v/>
      </c>
      <c r="N880" s="49" t="e">
        <f ca="1">IF(#REF!="","",INDEX(admin3_pcode,MATCH(#REF!,OFFSET(admin3_start,MATCH(M880,admin2_linked_pcode,0),0,COUNTIF(admin2_linked_pcode,M880)),0)+MATCH(M880,admin2_linked_pcode,0)-1))</f>
        <v>#REF!</v>
      </c>
    </row>
    <row r="881" spans="12:14" x14ac:dyDescent="0.2">
      <c r="L881" s="49" t="str">
        <f ca="1">IF(B881="","",OFFSET(table_admin1[[#Headers],[ADM1_PT]],MATCH(B881,admin1,0),1))</f>
        <v/>
      </c>
      <c r="M881" s="49" t="str">
        <f t="shared" ca="1" si="14"/>
        <v/>
      </c>
      <c r="N881" s="49" t="e">
        <f ca="1">IF(#REF!="","",INDEX(admin3_pcode,MATCH(#REF!,OFFSET(admin3_start,MATCH(M881,admin2_linked_pcode,0),0,COUNTIF(admin2_linked_pcode,M881)),0)+MATCH(M881,admin2_linked_pcode,0)-1))</f>
        <v>#REF!</v>
      </c>
    </row>
    <row r="882" spans="12:14" x14ac:dyDescent="0.2">
      <c r="L882" s="49" t="str">
        <f ca="1">IF(B882="","",OFFSET(table_admin1[[#Headers],[ADM1_PT]],MATCH(B882,admin1,0),1))</f>
        <v/>
      </c>
      <c r="M882" s="49" t="str">
        <f t="shared" ca="1" si="14"/>
        <v/>
      </c>
      <c r="N882" s="49" t="e">
        <f ca="1">IF(#REF!="","",INDEX(admin3_pcode,MATCH(#REF!,OFFSET(admin3_start,MATCH(M882,admin2_linked_pcode,0),0,COUNTIF(admin2_linked_pcode,M882)),0)+MATCH(M882,admin2_linked_pcode,0)-1))</f>
        <v>#REF!</v>
      </c>
    </row>
    <row r="883" spans="12:14" x14ac:dyDescent="0.2">
      <c r="L883" s="49" t="str">
        <f ca="1">IF(B883="","",OFFSET(table_admin1[[#Headers],[ADM1_PT]],MATCH(B883,admin1,0),1))</f>
        <v/>
      </c>
      <c r="M883" s="49" t="str">
        <f t="shared" ca="1" si="14"/>
        <v/>
      </c>
      <c r="N883" s="49" t="e">
        <f ca="1">IF(#REF!="","",INDEX(admin3_pcode,MATCH(#REF!,OFFSET(admin3_start,MATCH(M883,admin2_linked_pcode,0),0,COUNTIF(admin2_linked_pcode,M883)),0)+MATCH(M883,admin2_linked_pcode,0)-1))</f>
        <v>#REF!</v>
      </c>
    </row>
    <row r="884" spans="12:14" x14ac:dyDescent="0.2">
      <c r="L884" s="49" t="str">
        <f ca="1">IF(B884="","",OFFSET(table_admin1[[#Headers],[ADM1_PT]],MATCH(B884,admin1,0),1))</f>
        <v/>
      </c>
      <c r="M884" s="49" t="str">
        <f t="shared" ca="1" si="14"/>
        <v/>
      </c>
      <c r="N884" s="49" t="e">
        <f ca="1">IF(#REF!="","",INDEX(admin3_pcode,MATCH(#REF!,OFFSET(admin3_start,MATCH(M884,admin2_linked_pcode,0),0,COUNTIF(admin2_linked_pcode,M884)),0)+MATCH(M884,admin2_linked_pcode,0)-1))</f>
        <v>#REF!</v>
      </c>
    </row>
    <row r="885" spans="12:14" x14ac:dyDescent="0.2">
      <c r="L885" s="49" t="str">
        <f ca="1">IF(B885="","",OFFSET(table_admin1[[#Headers],[ADM1_PT]],MATCH(B885,admin1,0),1))</f>
        <v/>
      </c>
      <c r="M885" s="49" t="str">
        <f t="shared" ca="1" si="14"/>
        <v/>
      </c>
      <c r="N885" s="49" t="e">
        <f ca="1">IF(#REF!="","",INDEX(admin3_pcode,MATCH(#REF!,OFFSET(admin3_start,MATCH(M885,admin2_linked_pcode,0),0,COUNTIF(admin2_linked_pcode,M885)),0)+MATCH(M885,admin2_linked_pcode,0)-1))</f>
        <v>#REF!</v>
      </c>
    </row>
    <row r="886" spans="12:14" x14ac:dyDescent="0.2">
      <c r="L886" s="49" t="str">
        <f ca="1">IF(B886="","",OFFSET(table_admin1[[#Headers],[ADM1_PT]],MATCH(B886,admin1,0),1))</f>
        <v/>
      </c>
      <c r="M886" s="49" t="str">
        <f t="shared" ca="1" si="14"/>
        <v/>
      </c>
      <c r="N886" s="49" t="e">
        <f ca="1">IF(#REF!="","",INDEX(admin3_pcode,MATCH(#REF!,OFFSET(admin3_start,MATCH(M886,admin2_linked_pcode,0),0,COUNTIF(admin2_linked_pcode,M886)),0)+MATCH(M886,admin2_linked_pcode,0)-1))</f>
        <v>#REF!</v>
      </c>
    </row>
    <row r="887" spans="12:14" x14ac:dyDescent="0.2">
      <c r="L887" s="49" t="str">
        <f ca="1">IF(B887="","",OFFSET(table_admin1[[#Headers],[ADM1_PT]],MATCH(B887,admin1,0),1))</f>
        <v/>
      </c>
      <c r="M887" s="49" t="str">
        <f t="shared" ca="1" si="14"/>
        <v/>
      </c>
      <c r="N887" s="49" t="e">
        <f ca="1">IF(#REF!="","",INDEX(admin3_pcode,MATCH(#REF!,OFFSET(admin3_start,MATCH(M887,admin2_linked_pcode,0),0,COUNTIF(admin2_linked_pcode,M887)),0)+MATCH(M887,admin2_linked_pcode,0)-1))</f>
        <v>#REF!</v>
      </c>
    </row>
    <row r="888" spans="12:14" x14ac:dyDescent="0.2">
      <c r="L888" s="49" t="str">
        <f ca="1">IF(B888="","",OFFSET(table_admin1[[#Headers],[ADM1_PT]],MATCH(B888,admin1,0),1))</f>
        <v/>
      </c>
      <c r="M888" s="49" t="str">
        <f t="shared" ca="1" si="14"/>
        <v/>
      </c>
      <c r="N888" s="49" t="e">
        <f ca="1">IF(#REF!="","",INDEX(admin3_pcode,MATCH(#REF!,OFFSET(admin3_start,MATCH(M888,admin2_linked_pcode,0),0,COUNTIF(admin2_linked_pcode,M888)),0)+MATCH(M888,admin2_linked_pcode,0)-1))</f>
        <v>#REF!</v>
      </c>
    </row>
    <row r="889" spans="12:14" x14ac:dyDescent="0.2">
      <c r="L889" s="49" t="str">
        <f ca="1">IF(B889="","",OFFSET(table_admin1[[#Headers],[ADM1_PT]],MATCH(B889,admin1,0),1))</f>
        <v/>
      </c>
      <c r="M889" s="49" t="str">
        <f t="shared" ca="1" si="14"/>
        <v/>
      </c>
      <c r="N889" s="49" t="e">
        <f ca="1">IF(#REF!="","",INDEX(admin3_pcode,MATCH(#REF!,OFFSET(admin3_start,MATCH(M889,admin2_linked_pcode,0),0,COUNTIF(admin2_linked_pcode,M889)),0)+MATCH(M889,admin2_linked_pcode,0)-1))</f>
        <v>#REF!</v>
      </c>
    </row>
    <row r="890" spans="12:14" x14ac:dyDescent="0.2">
      <c r="L890" s="49" t="str">
        <f ca="1">IF(B890="","",OFFSET(table_admin1[[#Headers],[ADM1_PT]],MATCH(B890,admin1,0),1))</f>
        <v/>
      </c>
      <c r="M890" s="49" t="str">
        <f t="shared" ca="1" si="14"/>
        <v/>
      </c>
      <c r="N890" s="49" t="e">
        <f ca="1">IF(#REF!="","",INDEX(admin3_pcode,MATCH(#REF!,OFFSET(admin3_start,MATCH(M890,admin2_linked_pcode,0),0,COUNTIF(admin2_linked_pcode,M890)),0)+MATCH(M890,admin2_linked_pcode,0)-1))</f>
        <v>#REF!</v>
      </c>
    </row>
    <row r="891" spans="12:14" x14ac:dyDescent="0.2">
      <c r="L891" s="49" t="str">
        <f ca="1">IF(B891="","",OFFSET(table_admin1[[#Headers],[ADM1_PT]],MATCH(B891,admin1,0),1))</f>
        <v/>
      </c>
      <c r="M891" s="49" t="str">
        <f t="shared" ca="1" si="14"/>
        <v/>
      </c>
      <c r="N891" s="49" t="e">
        <f ca="1">IF(#REF!="","",INDEX(admin3_pcode,MATCH(#REF!,OFFSET(admin3_start,MATCH(M891,admin2_linked_pcode,0),0,COUNTIF(admin2_linked_pcode,M891)),0)+MATCH(M891,admin2_linked_pcode,0)-1))</f>
        <v>#REF!</v>
      </c>
    </row>
    <row r="892" spans="12:14" x14ac:dyDescent="0.2">
      <c r="L892" s="49" t="str">
        <f ca="1">IF(B892="","",OFFSET(table_admin1[[#Headers],[ADM1_PT]],MATCH(B892,admin1,0),1))</f>
        <v/>
      </c>
      <c r="M892" s="49" t="str">
        <f t="shared" ca="1" si="14"/>
        <v/>
      </c>
      <c r="N892" s="49" t="e">
        <f ca="1">IF(#REF!="","",INDEX(admin3_pcode,MATCH(#REF!,OFFSET(admin3_start,MATCH(M892,admin2_linked_pcode,0),0,COUNTIF(admin2_linked_pcode,M892)),0)+MATCH(M892,admin2_linked_pcode,0)-1))</f>
        <v>#REF!</v>
      </c>
    </row>
    <row r="893" spans="12:14" x14ac:dyDescent="0.2">
      <c r="L893" s="49" t="str">
        <f ca="1">IF(B893="","",OFFSET(table_admin1[[#Headers],[ADM1_PT]],MATCH(B893,admin1,0),1))</f>
        <v/>
      </c>
      <c r="M893" s="49" t="str">
        <f t="shared" ca="1" si="14"/>
        <v/>
      </c>
      <c r="N893" s="49" t="e">
        <f ca="1">IF(#REF!="","",INDEX(admin3_pcode,MATCH(#REF!,OFFSET(admin3_start,MATCH(M893,admin2_linked_pcode,0),0,COUNTIF(admin2_linked_pcode,M893)),0)+MATCH(M893,admin2_linked_pcode,0)-1))</f>
        <v>#REF!</v>
      </c>
    </row>
    <row r="894" spans="12:14" x14ac:dyDescent="0.2">
      <c r="L894" s="49" t="str">
        <f ca="1">IF(B894="","",OFFSET(table_admin1[[#Headers],[ADM1_PT]],MATCH(B894,admin1,0),1))</f>
        <v/>
      </c>
      <c r="M894" s="49" t="str">
        <f t="shared" ca="1" si="14"/>
        <v/>
      </c>
      <c r="N894" s="49" t="e">
        <f ca="1">IF(#REF!="","",INDEX(admin3_pcode,MATCH(#REF!,OFFSET(admin3_start,MATCH(M894,admin2_linked_pcode,0),0,COUNTIF(admin2_linked_pcode,M894)),0)+MATCH(M894,admin2_linked_pcode,0)-1))</f>
        <v>#REF!</v>
      </c>
    </row>
    <row r="895" spans="12:14" x14ac:dyDescent="0.2">
      <c r="L895" s="49" t="str">
        <f ca="1">IF(B895="","",OFFSET(table_admin1[[#Headers],[ADM1_PT]],MATCH(B895,admin1,0),1))</f>
        <v/>
      </c>
      <c r="M895" s="49" t="str">
        <f t="shared" ca="1" si="14"/>
        <v/>
      </c>
      <c r="N895" s="49" t="e">
        <f ca="1">IF(#REF!="","",INDEX(admin3_pcode,MATCH(#REF!,OFFSET(admin3_start,MATCH(M895,admin2_linked_pcode,0),0,COUNTIF(admin2_linked_pcode,M895)),0)+MATCH(M895,admin2_linked_pcode,0)-1))</f>
        <v>#REF!</v>
      </c>
    </row>
    <row r="896" spans="12:14" x14ac:dyDescent="0.2">
      <c r="L896" s="49" t="str">
        <f ca="1">IF(B896="","",OFFSET(table_admin1[[#Headers],[ADM1_PT]],MATCH(B896,admin1,0),1))</f>
        <v/>
      </c>
      <c r="M896" s="49" t="str">
        <f t="shared" ca="1" si="14"/>
        <v/>
      </c>
      <c r="N896" s="49" t="e">
        <f ca="1">IF(#REF!="","",INDEX(admin3_pcode,MATCH(#REF!,OFFSET(admin3_start,MATCH(M896,admin2_linked_pcode,0),0,COUNTIF(admin2_linked_pcode,M896)),0)+MATCH(M896,admin2_linked_pcode,0)-1))</f>
        <v>#REF!</v>
      </c>
    </row>
    <row r="897" spans="12:14" x14ac:dyDescent="0.2">
      <c r="L897" s="49" t="str">
        <f ca="1">IF(B897="","",OFFSET(table_admin1[[#Headers],[ADM1_PT]],MATCH(B897,admin1,0),1))</f>
        <v/>
      </c>
      <c r="M897" s="49" t="str">
        <f t="shared" ca="1" si="14"/>
        <v/>
      </c>
      <c r="N897" s="49" t="e">
        <f ca="1">IF(#REF!="","",INDEX(admin3_pcode,MATCH(#REF!,OFFSET(admin3_start,MATCH(M897,admin2_linked_pcode,0),0,COUNTIF(admin2_linked_pcode,M897)),0)+MATCH(M897,admin2_linked_pcode,0)-1))</f>
        <v>#REF!</v>
      </c>
    </row>
    <row r="898" spans="12:14" x14ac:dyDescent="0.2">
      <c r="L898" s="49" t="str">
        <f ca="1">IF(B898="","",OFFSET(table_admin1[[#Headers],[ADM1_PT]],MATCH(B898,admin1,0),1))</f>
        <v/>
      </c>
      <c r="M898" s="49" t="str">
        <f t="shared" ca="1" si="14"/>
        <v/>
      </c>
      <c r="N898" s="49" t="e">
        <f ca="1">IF(#REF!="","",INDEX(admin3_pcode,MATCH(#REF!,OFFSET(admin3_start,MATCH(M898,admin2_linked_pcode,0),0,COUNTIF(admin2_linked_pcode,M898)),0)+MATCH(M898,admin2_linked_pcode,0)-1))</f>
        <v>#REF!</v>
      </c>
    </row>
    <row r="899" spans="12:14" x14ac:dyDescent="0.2">
      <c r="L899" s="49" t="str">
        <f ca="1">IF(B899="","",OFFSET(table_admin1[[#Headers],[ADM1_PT]],MATCH(B899,admin1,0),1))</f>
        <v/>
      </c>
      <c r="M899" s="49" t="str">
        <f t="shared" ca="1" si="14"/>
        <v/>
      </c>
      <c r="N899" s="49" t="e">
        <f ca="1">IF(#REF!="","",INDEX(admin3_pcode,MATCH(#REF!,OFFSET(admin3_start,MATCH(M899,admin2_linked_pcode,0),0,COUNTIF(admin2_linked_pcode,M899)),0)+MATCH(M899,admin2_linked_pcode,0)-1))</f>
        <v>#REF!</v>
      </c>
    </row>
    <row r="900" spans="12:14" x14ac:dyDescent="0.2">
      <c r="L900" s="49" t="str">
        <f ca="1">IF(B900="","",OFFSET(table_admin1[[#Headers],[ADM1_PT]],MATCH(B900,admin1,0),1))</f>
        <v/>
      </c>
      <c r="M900" s="49" t="str">
        <f t="shared" ca="1" si="14"/>
        <v/>
      </c>
      <c r="N900" s="49" t="e">
        <f ca="1">IF(#REF!="","",INDEX(admin3_pcode,MATCH(#REF!,OFFSET(admin3_start,MATCH(M900,admin2_linked_pcode,0),0,COUNTIF(admin2_linked_pcode,M900)),0)+MATCH(M900,admin2_linked_pcode,0)-1))</f>
        <v>#REF!</v>
      </c>
    </row>
    <row r="901" spans="12:14" x14ac:dyDescent="0.2">
      <c r="L901" s="49" t="str">
        <f ca="1">IF(B901="","",OFFSET(table_admin1[[#Headers],[ADM1_PT]],MATCH(B901,admin1,0),1))</f>
        <v/>
      </c>
      <c r="M901" s="49" t="str">
        <f t="shared" ca="1" si="14"/>
        <v/>
      </c>
      <c r="N901" s="49" t="e">
        <f ca="1">IF(#REF!="","",INDEX(admin3_pcode,MATCH(#REF!,OFFSET(admin3_start,MATCH(M901,admin2_linked_pcode,0),0,COUNTIF(admin2_linked_pcode,M901)),0)+MATCH(M901,admin2_linked_pcode,0)-1))</f>
        <v>#REF!</v>
      </c>
    </row>
    <row r="902" spans="12:14" x14ac:dyDescent="0.2">
      <c r="L902" s="49" t="str">
        <f ca="1">IF(B902="","",OFFSET(table_admin1[[#Headers],[ADM1_PT]],MATCH(B902,admin1,0),1))</f>
        <v/>
      </c>
      <c r="M902" s="49" t="str">
        <f t="shared" ca="1" si="14"/>
        <v/>
      </c>
      <c r="N902" s="49" t="e">
        <f ca="1">IF(#REF!="","",INDEX(admin3_pcode,MATCH(#REF!,OFFSET(admin3_start,MATCH(M902,admin2_linked_pcode,0),0,COUNTIF(admin2_linked_pcode,M902)),0)+MATCH(M902,admin2_linked_pcode,0)-1))</f>
        <v>#REF!</v>
      </c>
    </row>
    <row r="903" spans="12:14" x14ac:dyDescent="0.2">
      <c r="L903" s="49" t="str">
        <f ca="1">IF(B903="","",OFFSET(table_admin1[[#Headers],[ADM1_PT]],MATCH(B903,admin1,0),1))</f>
        <v/>
      </c>
      <c r="M903" s="49" t="str">
        <f t="shared" ca="1" si="14"/>
        <v/>
      </c>
      <c r="N903" s="49" t="e">
        <f ca="1">IF(#REF!="","",INDEX(admin3_pcode,MATCH(#REF!,OFFSET(admin3_start,MATCH(M903,admin2_linked_pcode,0),0,COUNTIF(admin2_linked_pcode,M903)),0)+MATCH(M903,admin2_linked_pcode,0)-1))</f>
        <v>#REF!</v>
      </c>
    </row>
    <row r="904" spans="12:14" x14ac:dyDescent="0.2">
      <c r="L904" s="49" t="str">
        <f ca="1">IF(B904="","",OFFSET(table_admin1[[#Headers],[ADM1_PT]],MATCH(B904,admin1,0),1))</f>
        <v/>
      </c>
      <c r="M904" s="49" t="str">
        <f t="shared" ca="1" si="14"/>
        <v/>
      </c>
      <c r="N904" s="49" t="e">
        <f ca="1">IF(#REF!="","",INDEX(admin3_pcode,MATCH(#REF!,OFFSET(admin3_start,MATCH(M904,admin2_linked_pcode,0),0,COUNTIF(admin2_linked_pcode,M904)),0)+MATCH(M904,admin2_linked_pcode,0)-1))</f>
        <v>#REF!</v>
      </c>
    </row>
    <row r="905" spans="12:14" x14ac:dyDescent="0.2">
      <c r="L905" s="49" t="str">
        <f ca="1">IF(B905="","",OFFSET(table_admin1[[#Headers],[ADM1_PT]],MATCH(B905,admin1,0),1))</f>
        <v/>
      </c>
      <c r="M905" s="49" t="str">
        <f t="shared" ca="1" si="14"/>
        <v/>
      </c>
      <c r="N905" s="49" t="e">
        <f ca="1">IF(#REF!="","",INDEX(admin3_pcode,MATCH(#REF!,OFFSET(admin3_start,MATCH(M905,admin2_linked_pcode,0),0,COUNTIF(admin2_linked_pcode,M905)),0)+MATCH(M905,admin2_linked_pcode,0)-1))</f>
        <v>#REF!</v>
      </c>
    </row>
    <row r="906" spans="12:14" x14ac:dyDescent="0.2">
      <c r="L906" s="49" t="str">
        <f ca="1">IF(B906="","",OFFSET(table_admin1[[#Headers],[ADM1_PT]],MATCH(B906,admin1,0),1))</f>
        <v/>
      </c>
      <c r="M906" s="49" t="str">
        <f t="shared" ca="1" si="14"/>
        <v/>
      </c>
      <c r="N906" s="49" t="e">
        <f ca="1">IF(#REF!="","",INDEX(admin3_pcode,MATCH(#REF!,OFFSET(admin3_start,MATCH(M906,admin2_linked_pcode,0),0,COUNTIF(admin2_linked_pcode,M906)),0)+MATCH(M906,admin2_linked_pcode,0)-1))</f>
        <v>#REF!</v>
      </c>
    </row>
    <row r="907" spans="12:14" x14ac:dyDescent="0.2">
      <c r="L907" s="49" t="str">
        <f ca="1">IF(B907="","",OFFSET(table_admin1[[#Headers],[ADM1_PT]],MATCH(B907,admin1,0),1))</f>
        <v/>
      </c>
      <c r="M907" s="49" t="str">
        <f t="shared" ca="1" si="14"/>
        <v/>
      </c>
      <c r="N907" s="49" t="e">
        <f ca="1">IF(#REF!="","",INDEX(admin3_pcode,MATCH(#REF!,OFFSET(admin3_start,MATCH(M907,admin2_linked_pcode,0),0,COUNTIF(admin2_linked_pcode,M907)),0)+MATCH(M907,admin2_linked_pcode,0)-1))</f>
        <v>#REF!</v>
      </c>
    </row>
    <row r="908" spans="12:14" x14ac:dyDescent="0.2">
      <c r="L908" s="49" t="str">
        <f ca="1">IF(B908="","",OFFSET(table_admin1[[#Headers],[ADM1_PT]],MATCH(B908,admin1,0),1))</f>
        <v/>
      </c>
      <c r="M908" s="49" t="str">
        <f t="shared" ca="1" si="14"/>
        <v/>
      </c>
      <c r="N908" s="49" t="e">
        <f ca="1">IF(#REF!="","",INDEX(admin3_pcode,MATCH(#REF!,OFFSET(admin3_start,MATCH(M908,admin2_linked_pcode,0),0,COUNTIF(admin2_linked_pcode,M908)),0)+MATCH(M908,admin2_linked_pcode,0)-1))</f>
        <v>#REF!</v>
      </c>
    </row>
    <row r="909" spans="12:14" x14ac:dyDescent="0.2">
      <c r="L909" s="49" t="str">
        <f ca="1">IF(B909="","",OFFSET(table_admin1[[#Headers],[ADM1_PT]],MATCH(B909,admin1,0),1))</f>
        <v/>
      </c>
      <c r="M909" s="49" t="str">
        <f t="shared" ca="1" si="14"/>
        <v/>
      </c>
      <c r="N909" s="49" t="e">
        <f ca="1">IF(#REF!="","",INDEX(admin3_pcode,MATCH(#REF!,OFFSET(admin3_start,MATCH(M909,admin2_linked_pcode,0),0,COUNTIF(admin2_linked_pcode,M909)),0)+MATCH(M909,admin2_linked_pcode,0)-1))</f>
        <v>#REF!</v>
      </c>
    </row>
    <row r="910" spans="12:14" x14ac:dyDescent="0.2">
      <c r="L910" s="49" t="str">
        <f ca="1">IF(B910="","",OFFSET(table_admin1[[#Headers],[ADM1_PT]],MATCH(B910,admin1,0),1))</f>
        <v/>
      </c>
      <c r="M910" s="49" t="str">
        <f t="shared" ca="1" si="14"/>
        <v/>
      </c>
      <c r="N910" s="49" t="e">
        <f ca="1">IF(#REF!="","",INDEX(admin3_pcode,MATCH(#REF!,OFFSET(admin3_start,MATCH(M910,admin2_linked_pcode,0),0,COUNTIF(admin2_linked_pcode,M910)),0)+MATCH(M910,admin2_linked_pcode,0)-1))</f>
        <v>#REF!</v>
      </c>
    </row>
    <row r="911" spans="12:14" x14ac:dyDescent="0.2">
      <c r="L911" s="49" t="str">
        <f ca="1">IF(B911="","",OFFSET(table_admin1[[#Headers],[ADM1_PT]],MATCH(B911,admin1,0),1))</f>
        <v/>
      </c>
      <c r="M911" s="49" t="str">
        <f t="shared" ca="1" si="14"/>
        <v/>
      </c>
      <c r="N911" s="49" t="e">
        <f ca="1">IF(#REF!="","",INDEX(admin3_pcode,MATCH(#REF!,OFFSET(admin3_start,MATCH(M911,admin2_linked_pcode,0),0,COUNTIF(admin2_linked_pcode,M911)),0)+MATCH(M911,admin2_linked_pcode,0)-1))</f>
        <v>#REF!</v>
      </c>
    </row>
    <row r="912" spans="12:14" x14ac:dyDescent="0.2">
      <c r="L912" s="49" t="str">
        <f ca="1">IF(B912="","",OFFSET(table_admin1[[#Headers],[ADM1_PT]],MATCH(B912,admin1,0),1))</f>
        <v/>
      </c>
      <c r="M912" s="49" t="str">
        <f t="shared" ca="1" si="14"/>
        <v/>
      </c>
      <c r="N912" s="49" t="e">
        <f ca="1">IF(#REF!="","",INDEX(admin3_pcode,MATCH(#REF!,OFFSET(admin3_start,MATCH(M912,admin2_linked_pcode,0),0,COUNTIF(admin2_linked_pcode,M912)),0)+MATCH(M912,admin2_linked_pcode,0)-1))</f>
        <v>#REF!</v>
      </c>
    </row>
    <row r="913" spans="12:14" x14ac:dyDescent="0.2">
      <c r="L913" s="49" t="str">
        <f ca="1">IF(B913="","",OFFSET(table_admin1[[#Headers],[ADM1_PT]],MATCH(B913,admin1,0),1))</f>
        <v/>
      </c>
      <c r="M913" s="49" t="str">
        <f t="shared" ca="1" si="14"/>
        <v/>
      </c>
      <c r="N913" s="49" t="e">
        <f ca="1">IF(#REF!="","",INDEX(admin3_pcode,MATCH(#REF!,OFFSET(admin3_start,MATCH(M913,admin2_linked_pcode,0),0,COUNTIF(admin2_linked_pcode,M913)),0)+MATCH(M913,admin2_linked_pcode,0)-1))</f>
        <v>#REF!</v>
      </c>
    </row>
    <row r="914" spans="12:14" x14ac:dyDescent="0.2">
      <c r="L914" s="49" t="str">
        <f ca="1">IF(B914="","",OFFSET(table_admin1[[#Headers],[ADM1_PT]],MATCH(B914,admin1,0),1))</f>
        <v/>
      </c>
      <c r="M914" s="49" t="str">
        <f t="shared" ca="1" si="14"/>
        <v/>
      </c>
      <c r="N914" s="49" t="e">
        <f ca="1">IF(#REF!="","",INDEX(admin3_pcode,MATCH(#REF!,OFFSET(admin3_start,MATCH(M914,admin2_linked_pcode,0),0,COUNTIF(admin2_linked_pcode,M914)),0)+MATCH(M914,admin2_linked_pcode,0)-1))</f>
        <v>#REF!</v>
      </c>
    </row>
    <row r="915" spans="12:14" x14ac:dyDescent="0.2">
      <c r="L915" s="49" t="str">
        <f ca="1">IF(B915="","",OFFSET(table_admin1[[#Headers],[ADM1_PT]],MATCH(B915,admin1,0),1))</f>
        <v/>
      </c>
      <c r="M915" s="49" t="str">
        <f t="shared" ca="1" si="14"/>
        <v/>
      </c>
      <c r="N915" s="49" t="e">
        <f ca="1">IF(#REF!="","",INDEX(admin3_pcode,MATCH(#REF!,OFFSET(admin3_start,MATCH(M915,admin2_linked_pcode,0),0,COUNTIF(admin2_linked_pcode,M915)),0)+MATCH(M915,admin2_linked_pcode,0)-1))</f>
        <v>#REF!</v>
      </c>
    </row>
    <row r="916" spans="12:14" x14ac:dyDescent="0.2">
      <c r="L916" s="49" t="str">
        <f ca="1">IF(B916="","",OFFSET(table_admin1[[#Headers],[ADM1_PT]],MATCH(B916,admin1,0),1))</f>
        <v/>
      </c>
      <c r="M916" s="49" t="str">
        <f t="shared" ca="1" si="14"/>
        <v/>
      </c>
      <c r="N916" s="49" t="e">
        <f ca="1">IF(#REF!="","",INDEX(admin3_pcode,MATCH(#REF!,OFFSET(admin3_start,MATCH(M916,admin2_linked_pcode,0),0,COUNTIF(admin2_linked_pcode,M916)),0)+MATCH(M916,admin2_linked_pcode,0)-1))</f>
        <v>#REF!</v>
      </c>
    </row>
    <row r="917" spans="12:14" x14ac:dyDescent="0.2">
      <c r="L917" s="49" t="str">
        <f ca="1">IF(B917="","",OFFSET(table_admin1[[#Headers],[ADM1_PT]],MATCH(B917,admin1,0),1))</f>
        <v/>
      </c>
      <c r="M917" s="49" t="str">
        <f t="shared" ca="1" si="14"/>
        <v/>
      </c>
      <c r="N917" s="49" t="e">
        <f ca="1">IF(#REF!="","",INDEX(admin3_pcode,MATCH(#REF!,OFFSET(admin3_start,MATCH(M917,admin2_linked_pcode,0),0,COUNTIF(admin2_linked_pcode,M917)),0)+MATCH(M917,admin2_linked_pcode,0)-1))</f>
        <v>#REF!</v>
      </c>
    </row>
    <row r="918" spans="12:14" x14ac:dyDescent="0.2">
      <c r="L918" s="49" t="str">
        <f ca="1">IF(B918="","",OFFSET(table_admin1[[#Headers],[ADM1_PT]],MATCH(B918,admin1,0),1))</f>
        <v/>
      </c>
      <c r="M918" s="49" t="str">
        <f t="shared" ca="1" si="14"/>
        <v/>
      </c>
      <c r="N918" s="49" t="e">
        <f ca="1">IF(#REF!="","",INDEX(admin3_pcode,MATCH(#REF!,OFFSET(admin3_start,MATCH(M918,admin2_linked_pcode,0),0,COUNTIF(admin2_linked_pcode,M918)),0)+MATCH(M918,admin2_linked_pcode,0)-1))</f>
        <v>#REF!</v>
      </c>
    </row>
    <row r="919" spans="12:14" x14ac:dyDescent="0.2">
      <c r="L919" s="49" t="str">
        <f ca="1">IF(B919="","",OFFSET(table_admin1[[#Headers],[ADM1_PT]],MATCH(B919,admin1,0),1))</f>
        <v/>
      </c>
      <c r="M919" s="49" t="str">
        <f t="shared" ca="1" si="14"/>
        <v/>
      </c>
      <c r="N919" s="49" t="e">
        <f ca="1">IF(#REF!="","",INDEX(admin3_pcode,MATCH(#REF!,OFFSET(admin3_start,MATCH(M919,admin2_linked_pcode,0),0,COUNTIF(admin2_linked_pcode,M919)),0)+MATCH(M919,admin2_linked_pcode,0)-1))</f>
        <v>#REF!</v>
      </c>
    </row>
    <row r="920" spans="12:14" x14ac:dyDescent="0.2">
      <c r="L920" s="49" t="str">
        <f ca="1">IF(B920="","",OFFSET(table_admin1[[#Headers],[ADM1_PT]],MATCH(B920,admin1,0),1))</f>
        <v/>
      </c>
      <c r="M920" s="49" t="str">
        <f t="shared" ca="1" si="14"/>
        <v/>
      </c>
      <c r="N920" s="49" t="e">
        <f ca="1">IF(#REF!="","",INDEX(admin3_pcode,MATCH(#REF!,OFFSET(admin3_start,MATCH(M920,admin2_linked_pcode,0),0,COUNTIF(admin2_linked_pcode,M920)),0)+MATCH(M920,admin2_linked_pcode,0)-1))</f>
        <v>#REF!</v>
      </c>
    </row>
    <row r="921" spans="12:14" x14ac:dyDescent="0.2">
      <c r="L921" s="49" t="str">
        <f ca="1">IF(B921="","",OFFSET(table_admin1[[#Headers],[ADM1_PT]],MATCH(B921,admin1,0),1))</f>
        <v/>
      </c>
      <c r="M921" s="49" t="str">
        <f t="shared" ca="1" si="14"/>
        <v/>
      </c>
      <c r="N921" s="49" t="e">
        <f ca="1">IF(#REF!="","",INDEX(admin3_pcode,MATCH(#REF!,OFFSET(admin3_start,MATCH(M921,admin2_linked_pcode,0),0,COUNTIF(admin2_linked_pcode,M921)),0)+MATCH(M921,admin2_linked_pcode,0)-1))</f>
        <v>#REF!</v>
      </c>
    </row>
    <row r="922" spans="12:14" x14ac:dyDescent="0.2">
      <c r="L922" s="49" t="str">
        <f ca="1">IF(B922="","",OFFSET(table_admin1[[#Headers],[ADM1_PT]],MATCH(B922,admin1,0),1))</f>
        <v/>
      </c>
      <c r="M922" s="49" t="str">
        <f t="shared" ca="1" si="14"/>
        <v/>
      </c>
      <c r="N922" s="49" t="e">
        <f ca="1">IF(#REF!="","",INDEX(admin3_pcode,MATCH(#REF!,OFFSET(admin3_start,MATCH(M922,admin2_linked_pcode,0),0,COUNTIF(admin2_linked_pcode,M922)),0)+MATCH(M922,admin2_linked_pcode,0)-1))</f>
        <v>#REF!</v>
      </c>
    </row>
    <row r="923" spans="12:14" x14ac:dyDescent="0.2">
      <c r="L923" s="49" t="str">
        <f ca="1">IF(B923="","",OFFSET(table_admin1[[#Headers],[ADM1_PT]],MATCH(B923,admin1,0),1))</f>
        <v/>
      </c>
      <c r="M923" s="49" t="str">
        <f t="shared" ca="1" si="14"/>
        <v/>
      </c>
      <c r="N923" s="49" t="e">
        <f ca="1">IF(#REF!="","",INDEX(admin3_pcode,MATCH(#REF!,OFFSET(admin3_start,MATCH(M923,admin2_linked_pcode,0),0,COUNTIF(admin2_linked_pcode,M923)),0)+MATCH(M923,admin2_linked_pcode,0)-1))</f>
        <v>#REF!</v>
      </c>
    </row>
    <row r="924" spans="12:14" x14ac:dyDescent="0.2">
      <c r="L924" s="49" t="str">
        <f ca="1">IF(B924="","",OFFSET(table_admin1[[#Headers],[ADM1_PT]],MATCH(B924,admin1,0),1))</f>
        <v/>
      </c>
      <c r="M924" s="49" t="str">
        <f t="shared" ca="1" si="14"/>
        <v/>
      </c>
      <c r="N924" s="49" t="e">
        <f ca="1">IF(#REF!="","",INDEX(admin3_pcode,MATCH(#REF!,OFFSET(admin3_start,MATCH(M924,admin2_linked_pcode,0),0,COUNTIF(admin2_linked_pcode,M924)),0)+MATCH(M924,admin2_linked_pcode,0)-1))</f>
        <v>#REF!</v>
      </c>
    </row>
    <row r="925" spans="12:14" x14ac:dyDescent="0.2">
      <c r="L925" s="49" t="str">
        <f ca="1">IF(B925="","",OFFSET(table_admin1[[#Headers],[ADM1_PT]],MATCH(B925,admin1,0),1))</f>
        <v/>
      </c>
      <c r="M925" s="49" t="str">
        <f t="shared" ca="1" si="14"/>
        <v/>
      </c>
      <c r="N925" s="49" t="e">
        <f ca="1">IF(#REF!="","",INDEX(admin3_pcode,MATCH(#REF!,OFFSET(admin3_start,MATCH(M925,admin2_linked_pcode,0),0,COUNTIF(admin2_linked_pcode,M925)),0)+MATCH(M925,admin2_linked_pcode,0)-1))</f>
        <v>#REF!</v>
      </c>
    </row>
    <row r="926" spans="12:14" x14ac:dyDescent="0.2">
      <c r="L926" s="49" t="str">
        <f ca="1">IF(B926="","",OFFSET(table_admin1[[#Headers],[ADM1_PT]],MATCH(B926,admin1,0),1))</f>
        <v/>
      </c>
      <c r="M926" s="49" t="str">
        <f t="shared" ca="1" si="14"/>
        <v/>
      </c>
      <c r="N926" s="49" t="e">
        <f ca="1">IF(#REF!="","",INDEX(admin3_pcode,MATCH(#REF!,OFFSET(admin3_start,MATCH(M926,admin2_linked_pcode,0),0,COUNTIF(admin2_linked_pcode,M926)),0)+MATCH(M926,admin2_linked_pcode,0)-1))</f>
        <v>#REF!</v>
      </c>
    </row>
    <row r="927" spans="12:14" x14ac:dyDescent="0.2">
      <c r="L927" s="49" t="str">
        <f ca="1">IF(B927="","",OFFSET(table_admin1[[#Headers],[ADM1_PT]],MATCH(B927,admin1,0),1))</f>
        <v/>
      </c>
      <c r="M927" s="49" t="str">
        <f t="shared" ca="1" si="14"/>
        <v/>
      </c>
      <c r="N927" s="49" t="e">
        <f ca="1">IF(#REF!="","",INDEX(admin3_pcode,MATCH(#REF!,OFFSET(admin3_start,MATCH(M927,admin2_linked_pcode,0),0,COUNTIF(admin2_linked_pcode,M927)),0)+MATCH(M927,admin2_linked_pcode,0)-1))</f>
        <v>#REF!</v>
      </c>
    </row>
    <row r="928" spans="12:14" x14ac:dyDescent="0.2">
      <c r="L928" s="49" t="str">
        <f ca="1">IF(B928="","",OFFSET(table_admin1[[#Headers],[ADM1_PT]],MATCH(B928,admin1,0),1))</f>
        <v/>
      </c>
      <c r="M928" s="49" t="str">
        <f t="shared" ca="1" si="14"/>
        <v/>
      </c>
      <c r="N928" s="49" t="e">
        <f ca="1">IF(#REF!="","",INDEX(admin3_pcode,MATCH(#REF!,OFFSET(admin3_start,MATCH(M928,admin2_linked_pcode,0),0,COUNTIF(admin2_linked_pcode,M928)),0)+MATCH(M928,admin2_linked_pcode,0)-1))</f>
        <v>#REF!</v>
      </c>
    </row>
    <row r="929" spans="12:14" x14ac:dyDescent="0.2">
      <c r="L929" s="49" t="str">
        <f ca="1">IF(B929="","",OFFSET(table_admin1[[#Headers],[ADM1_PT]],MATCH(B929,admin1,0),1))</f>
        <v/>
      </c>
      <c r="M929" s="49" t="str">
        <f t="shared" ca="1" si="14"/>
        <v/>
      </c>
      <c r="N929" s="49" t="e">
        <f ca="1">IF(#REF!="","",INDEX(admin3_pcode,MATCH(#REF!,OFFSET(admin3_start,MATCH(M929,admin2_linked_pcode,0),0,COUNTIF(admin2_linked_pcode,M929)),0)+MATCH(M929,admin2_linked_pcode,0)-1))</f>
        <v>#REF!</v>
      </c>
    </row>
    <row r="930" spans="12:14" x14ac:dyDescent="0.2">
      <c r="L930" s="49" t="str">
        <f ca="1">IF(B930="","",OFFSET(table_admin1[[#Headers],[ADM1_PT]],MATCH(B930,admin1,0),1))</f>
        <v/>
      </c>
      <c r="M930" s="49" t="str">
        <f t="shared" ca="1" si="14"/>
        <v/>
      </c>
      <c r="N930" s="49" t="e">
        <f ca="1">IF(#REF!="","",INDEX(admin3_pcode,MATCH(#REF!,OFFSET(admin3_start,MATCH(M930,admin2_linked_pcode,0),0,COUNTIF(admin2_linked_pcode,M930)),0)+MATCH(M930,admin2_linked_pcode,0)-1))</f>
        <v>#REF!</v>
      </c>
    </row>
    <row r="931" spans="12:14" x14ac:dyDescent="0.2">
      <c r="L931" s="49" t="str">
        <f ca="1">IF(B931="","",OFFSET(table_admin1[[#Headers],[ADM1_PT]],MATCH(B931,admin1,0),1))</f>
        <v/>
      </c>
      <c r="M931" s="49" t="str">
        <f t="shared" ca="1" si="14"/>
        <v/>
      </c>
      <c r="N931" s="49" t="e">
        <f ca="1">IF(#REF!="","",INDEX(admin3_pcode,MATCH(#REF!,OFFSET(admin3_start,MATCH(M931,admin2_linked_pcode,0),0,COUNTIF(admin2_linked_pcode,M931)),0)+MATCH(M931,admin2_linked_pcode,0)-1))</f>
        <v>#REF!</v>
      </c>
    </row>
    <row r="932" spans="12:14" x14ac:dyDescent="0.2">
      <c r="L932" s="49" t="str">
        <f ca="1">IF(B932="","",OFFSET(table_admin1[[#Headers],[ADM1_PT]],MATCH(B932,admin1,0),1))</f>
        <v/>
      </c>
      <c r="M932" s="49" t="str">
        <f t="shared" ca="1" si="14"/>
        <v/>
      </c>
      <c r="N932" s="49" t="e">
        <f ca="1">IF(#REF!="","",INDEX(admin3_pcode,MATCH(#REF!,OFFSET(admin3_start,MATCH(M932,admin2_linked_pcode,0),0,COUNTIF(admin2_linked_pcode,M932)),0)+MATCH(M932,admin2_linked_pcode,0)-1))</f>
        <v>#REF!</v>
      </c>
    </row>
    <row r="933" spans="12:14" x14ac:dyDescent="0.2">
      <c r="L933" s="49" t="str">
        <f ca="1">IF(B933="","",OFFSET(table_admin1[[#Headers],[ADM1_PT]],MATCH(B933,admin1,0),1))</f>
        <v/>
      </c>
      <c r="M933" s="49" t="str">
        <f t="shared" ca="1" si="14"/>
        <v/>
      </c>
      <c r="N933" s="49" t="e">
        <f ca="1">IF(#REF!="","",INDEX(admin3_pcode,MATCH(#REF!,OFFSET(admin3_start,MATCH(M933,admin2_linked_pcode,0),0,COUNTIF(admin2_linked_pcode,M933)),0)+MATCH(M933,admin2_linked_pcode,0)-1))</f>
        <v>#REF!</v>
      </c>
    </row>
    <row r="934" spans="12:14" x14ac:dyDescent="0.2">
      <c r="L934" s="49" t="str">
        <f ca="1">IF(B934="","",OFFSET(table_admin1[[#Headers],[ADM1_PT]],MATCH(B934,admin1,0),1))</f>
        <v/>
      </c>
      <c r="M934" s="49" t="str">
        <f t="shared" ca="1" si="14"/>
        <v/>
      </c>
      <c r="N934" s="49" t="e">
        <f ca="1">IF(#REF!="","",INDEX(admin3_pcode,MATCH(#REF!,OFFSET(admin3_start,MATCH(M934,admin2_linked_pcode,0),0,COUNTIF(admin2_linked_pcode,M934)),0)+MATCH(M934,admin2_linked_pcode,0)-1))</f>
        <v>#REF!</v>
      </c>
    </row>
    <row r="935" spans="12:14" x14ac:dyDescent="0.2">
      <c r="L935" s="49" t="str">
        <f ca="1">IF(B935="","",OFFSET(table_admin1[[#Headers],[ADM1_PT]],MATCH(B935,admin1,0),1))</f>
        <v/>
      </c>
      <c r="M935" s="49" t="str">
        <f t="shared" ca="1" si="14"/>
        <v/>
      </c>
      <c r="N935" s="49" t="e">
        <f ca="1">IF(#REF!="","",INDEX(admin3_pcode,MATCH(#REF!,OFFSET(admin3_start,MATCH(M935,admin2_linked_pcode,0),0,COUNTIF(admin2_linked_pcode,M935)),0)+MATCH(M935,admin2_linked_pcode,0)-1))</f>
        <v>#REF!</v>
      </c>
    </row>
    <row r="936" spans="12:14" x14ac:dyDescent="0.2">
      <c r="L936" s="49" t="str">
        <f ca="1">IF(B936="","",OFFSET(table_admin1[[#Headers],[ADM1_PT]],MATCH(B936,admin1,0),1))</f>
        <v/>
      </c>
      <c r="M936" s="49" t="str">
        <f t="shared" ca="1" si="14"/>
        <v/>
      </c>
      <c r="N936" s="49" t="e">
        <f ca="1">IF(#REF!="","",INDEX(admin3_pcode,MATCH(#REF!,OFFSET(admin3_start,MATCH(M936,admin2_linked_pcode,0),0,COUNTIF(admin2_linked_pcode,M936)),0)+MATCH(M936,admin2_linked_pcode,0)-1))</f>
        <v>#REF!</v>
      </c>
    </row>
    <row r="937" spans="12:14" x14ac:dyDescent="0.2">
      <c r="L937" s="49" t="str">
        <f ca="1">IF(B937="","",OFFSET(table_admin1[[#Headers],[ADM1_PT]],MATCH(B937,admin1,0),1))</f>
        <v/>
      </c>
      <c r="M937" s="49" t="str">
        <f t="shared" ca="1" si="14"/>
        <v/>
      </c>
      <c r="N937" s="49" t="e">
        <f ca="1">IF(#REF!="","",INDEX(admin3_pcode,MATCH(#REF!,OFFSET(admin3_start,MATCH(M937,admin2_linked_pcode,0),0,COUNTIF(admin2_linked_pcode,M937)),0)+MATCH(M937,admin2_linked_pcode,0)-1))</f>
        <v>#REF!</v>
      </c>
    </row>
    <row r="938" spans="12:14" x14ac:dyDescent="0.2">
      <c r="L938" s="49" t="str">
        <f ca="1">IF(B938="","",OFFSET(table_admin1[[#Headers],[ADM1_PT]],MATCH(B938,admin1,0),1))</f>
        <v/>
      </c>
      <c r="M938" s="49" t="str">
        <f t="shared" ca="1" si="14"/>
        <v/>
      </c>
      <c r="N938" s="49" t="e">
        <f ca="1">IF(#REF!="","",INDEX(admin3_pcode,MATCH(#REF!,OFFSET(admin3_start,MATCH(M938,admin2_linked_pcode,0),0,COUNTIF(admin2_linked_pcode,M938)),0)+MATCH(M938,admin2_linked_pcode,0)-1))</f>
        <v>#REF!</v>
      </c>
    </row>
    <row r="939" spans="12:14" x14ac:dyDescent="0.2">
      <c r="L939" s="49" t="str">
        <f ca="1">IF(B939="","",OFFSET(table_admin1[[#Headers],[ADM1_PT]],MATCH(B939,admin1,0),1))</f>
        <v/>
      </c>
      <c r="M939" s="49" t="str">
        <f t="shared" ca="1" si="14"/>
        <v/>
      </c>
      <c r="N939" s="49" t="e">
        <f ca="1">IF(#REF!="","",INDEX(admin3_pcode,MATCH(#REF!,OFFSET(admin3_start,MATCH(M939,admin2_linked_pcode,0),0,COUNTIF(admin2_linked_pcode,M939)),0)+MATCH(M939,admin2_linked_pcode,0)-1))</f>
        <v>#REF!</v>
      </c>
    </row>
    <row r="940" spans="12:14" x14ac:dyDescent="0.2">
      <c r="L940" s="49" t="str">
        <f ca="1">IF(B940="","",OFFSET(table_admin1[[#Headers],[ADM1_PT]],MATCH(B940,admin1,0),1))</f>
        <v/>
      </c>
      <c r="M940" s="49" t="str">
        <f t="shared" ca="1" si="14"/>
        <v/>
      </c>
      <c r="N940" s="49" t="e">
        <f ca="1">IF(#REF!="","",INDEX(admin3_pcode,MATCH(#REF!,OFFSET(admin3_start,MATCH(M940,admin2_linked_pcode,0),0,COUNTIF(admin2_linked_pcode,M940)),0)+MATCH(M940,admin2_linked_pcode,0)-1))</f>
        <v>#REF!</v>
      </c>
    </row>
    <row r="941" spans="12:14" x14ac:dyDescent="0.2">
      <c r="L941" s="49" t="str">
        <f ca="1">IF(B941="","",OFFSET(table_admin1[[#Headers],[ADM1_PT]],MATCH(B941,admin1,0),1))</f>
        <v/>
      </c>
      <c r="M941" s="49" t="str">
        <f t="shared" ref="M941:M1000" ca="1" si="15">IF(C941="","",INDEX(admin2_pcode,MATCH(C941,OFFSET(admin2_start,MATCH(L941,admin1_linked_pcode,0),0,COUNTIF(admin1_linked_pcode,L941)),0)+MATCH(L941,admin1_linked_pcode,0)-1))</f>
        <v/>
      </c>
      <c r="N941" s="49" t="e">
        <f ca="1">IF(#REF!="","",INDEX(admin3_pcode,MATCH(#REF!,OFFSET(admin3_start,MATCH(M941,admin2_linked_pcode,0),0,COUNTIF(admin2_linked_pcode,M941)),0)+MATCH(M941,admin2_linked_pcode,0)-1))</f>
        <v>#REF!</v>
      </c>
    </row>
    <row r="942" spans="12:14" x14ac:dyDescent="0.2">
      <c r="L942" s="49" t="str">
        <f ca="1">IF(B942="","",OFFSET(table_admin1[[#Headers],[ADM1_PT]],MATCH(B942,admin1,0),1))</f>
        <v/>
      </c>
      <c r="M942" s="49" t="str">
        <f t="shared" ca="1" si="15"/>
        <v/>
      </c>
      <c r="N942" s="49" t="e">
        <f ca="1">IF(#REF!="","",INDEX(admin3_pcode,MATCH(#REF!,OFFSET(admin3_start,MATCH(M942,admin2_linked_pcode,0),0,COUNTIF(admin2_linked_pcode,M942)),0)+MATCH(M942,admin2_linked_pcode,0)-1))</f>
        <v>#REF!</v>
      </c>
    </row>
    <row r="943" spans="12:14" x14ac:dyDescent="0.2">
      <c r="L943" s="49" t="str">
        <f ca="1">IF(B943="","",OFFSET(table_admin1[[#Headers],[ADM1_PT]],MATCH(B943,admin1,0),1))</f>
        <v/>
      </c>
      <c r="M943" s="49" t="str">
        <f t="shared" ca="1" si="15"/>
        <v/>
      </c>
      <c r="N943" s="49" t="e">
        <f ca="1">IF(#REF!="","",INDEX(admin3_pcode,MATCH(#REF!,OFFSET(admin3_start,MATCH(M943,admin2_linked_pcode,0),0,COUNTIF(admin2_linked_pcode,M943)),0)+MATCH(M943,admin2_linked_pcode,0)-1))</f>
        <v>#REF!</v>
      </c>
    </row>
    <row r="944" spans="12:14" x14ac:dyDescent="0.2">
      <c r="L944" s="49" t="str">
        <f ca="1">IF(B944="","",OFFSET(table_admin1[[#Headers],[ADM1_PT]],MATCH(B944,admin1,0),1))</f>
        <v/>
      </c>
      <c r="M944" s="49" t="str">
        <f t="shared" ca="1" si="15"/>
        <v/>
      </c>
      <c r="N944" s="49" t="e">
        <f ca="1">IF(#REF!="","",INDEX(admin3_pcode,MATCH(#REF!,OFFSET(admin3_start,MATCH(M944,admin2_linked_pcode,0),0,COUNTIF(admin2_linked_pcode,M944)),0)+MATCH(M944,admin2_linked_pcode,0)-1))</f>
        <v>#REF!</v>
      </c>
    </row>
    <row r="945" spans="12:14" x14ac:dyDescent="0.2">
      <c r="L945" s="49" t="str">
        <f ca="1">IF(B945="","",OFFSET(table_admin1[[#Headers],[ADM1_PT]],MATCH(B945,admin1,0),1))</f>
        <v/>
      </c>
      <c r="M945" s="49" t="str">
        <f t="shared" ca="1" si="15"/>
        <v/>
      </c>
      <c r="N945" s="49" t="e">
        <f ca="1">IF(#REF!="","",INDEX(admin3_pcode,MATCH(#REF!,OFFSET(admin3_start,MATCH(M945,admin2_linked_pcode,0),0,COUNTIF(admin2_linked_pcode,M945)),0)+MATCH(M945,admin2_linked_pcode,0)-1))</f>
        <v>#REF!</v>
      </c>
    </row>
    <row r="946" spans="12:14" x14ac:dyDescent="0.2">
      <c r="L946" s="49" t="str">
        <f ca="1">IF(B946="","",OFFSET(table_admin1[[#Headers],[ADM1_PT]],MATCH(B946,admin1,0),1))</f>
        <v/>
      </c>
      <c r="M946" s="49" t="str">
        <f t="shared" ca="1" si="15"/>
        <v/>
      </c>
      <c r="N946" s="49" t="e">
        <f ca="1">IF(#REF!="","",INDEX(admin3_pcode,MATCH(#REF!,OFFSET(admin3_start,MATCH(M946,admin2_linked_pcode,0),0,COUNTIF(admin2_linked_pcode,M946)),0)+MATCH(M946,admin2_linked_pcode,0)-1))</f>
        <v>#REF!</v>
      </c>
    </row>
    <row r="947" spans="12:14" x14ac:dyDescent="0.2">
      <c r="L947" s="49" t="str">
        <f ca="1">IF(B947="","",OFFSET(table_admin1[[#Headers],[ADM1_PT]],MATCH(B947,admin1,0),1))</f>
        <v/>
      </c>
      <c r="M947" s="49" t="str">
        <f t="shared" ca="1" si="15"/>
        <v/>
      </c>
      <c r="N947" s="49" t="e">
        <f ca="1">IF(#REF!="","",INDEX(admin3_pcode,MATCH(#REF!,OFFSET(admin3_start,MATCH(M947,admin2_linked_pcode,0),0,COUNTIF(admin2_linked_pcode,M947)),0)+MATCH(M947,admin2_linked_pcode,0)-1))</f>
        <v>#REF!</v>
      </c>
    </row>
    <row r="948" spans="12:14" x14ac:dyDescent="0.2">
      <c r="L948" s="49" t="str">
        <f ca="1">IF(B948="","",OFFSET(table_admin1[[#Headers],[ADM1_PT]],MATCH(B948,admin1,0),1))</f>
        <v/>
      </c>
      <c r="M948" s="49" t="str">
        <f t="shared" ca="1" si="15"/>
        <v/>
      </c>
      <c r="N948" s="49" t="e">
        <f ca="1">IF(#REF!="","",INDEX(admin3_pcode,MATCH(#REF!,OFFSET(admin3_start,MATCH(M948,admin2_linked_pcode,0),0,COUNTIF(admin2_linked_pcode,M948)),0)+MATCH(M948,admin2_linked_pcode,0)-1))</f>
        <v>#REF!</v>
      </c>
    </row>
    <row r="949" spans="12:14" x14ac:dyDescent="0.2">
      <c r="L949" s="49" t="str">
        <f ca="1">IF(B949="","",OFFSET(table_admin1[[#Headers],[ADM1_PT]],MATCH(B949,admin1,0),1))</f>
        <v/>
      </c>
      <c r="M949" s="49" t="str">
        <f t="shared" ca="1" si="15"/>
        <v/>
      </c>
      <c r="N949" s="49" t="e">
        <f ca="1">IF(#REF!="","",INDEX(admin3_pcode,MATCH(#REF!,OFFSET(admin3_start,MATCH(M949,admin2_linked_pcode,0),0,COUNTIF(admin2_linked_pcode,M949)),0)+MATCH(M949,admin2_linked_pcode,0)-1))</f>
        <v>#REF!</v>
      </c>
    </row>
    <row r="950" spans="12:14" x14ac:dyDescent="0.2">
      <c r="L950" s="49" t="str">
        <f ca="1">IF(B950="","",OFFSET(table_admin1[[#Headers],[ADM1_PT]],MATCH(B950,admin1,0),1))</f>
        <v/>
      </c>
      <c r="M950" s="49" t="str">
        <f t="shared" ca="1" si="15"/>
        <v/>
      </c>
      <c r="N950" s="49" t="e">
        <f ca="1">IF(#REF!="","",INDEX(admin3_pcode,MATCH(#REF!,OFFSET(admin3_start,MATCH(M950,admin2_linked_pcode,0),0,COUNTIF(admin2_linked_pcode,M950)),0)+MATCH(M950,admin2_linked_pcode,0)-1))</f>
        <v>#REF!</v>
      </c>
    </row>
    <row r="951" spans="12:14" x14ac:dyDescent="0.2">
      <c r="L951" s="49" t="str">
        <f ca="1">IF(B951="","",OFFSET(table_admin1[[#Headers],[ADM1_PT]],MATCH(B951,admin1,0),1))</f>
        <v/>
      </c>
      <c r="M951" s="49" t="str">
        <f t="shared" ca="1" si="15"/>
        <v/>
      </c>
      <c r="N951" s="49" t="e">
        <f ca="1">IF(#REF!="","",INDEX(admin3_pcode,MATCH(#REF!,OFFSET(admin3_start,MATCH(M951,admin2_linked_pcode,0),0,COUNTIF(admin2_linked_pcode,M951)),0)+MATCH(M951,admin2_linked_pcode,0)-1))</f>
        <v>#REF!</v>
      </c>
    </row>
    <row r="952" spans="12:14" x14ac:dyDescent="0.2">
      <c r="L952" s="49" t="str">
        <f ca="1">IF(B952="","",OFFSET(table_admin1[[#Headers],[ADM1_PT]],MATCH(B952,admin1,0),1))</f>
        <v/>
      </c>
      <c r="M952" s="49" t="str">
        <f t="shared" ca="1" si="15"/>
        <v/>
      </c>
      <c r="N952" s="49" t="e">
        <f ca="1">IF(#REF!="","",INDEX(admin3_pcode,MATCH(#REF!,OFFSET(admin3_start,MATCH(M952,admin2_linked_pcode,0),0,COUNTIF(admin2_linked_pcode,M952)),0)+MATCH(M952,admin2_linked_pcode,0)-1))</f>
        <v>#REF!</v>
      </c>
    </row>
    <row r="953" spans="12:14" x14ac:dyDescent="0.2">
      <c r="L953" s="49" t="str">
        <f ca="1">IF(B953="","",OFFSET(table_admin1[[#Headers],[ADM1_PT]],MATCH(B953,admin1,0),1))</f>
        <v/>
      </c>
      <c r="M953" s="49" t="str">
        <f t="shared" ca="1" si="15"/>
        <v/>
      </c>
      <c r="N953" s="49" t="e">
        <f ca="1">IF(#REF!="","",INDEX(admin3_pcode,MATCH(#REF!,OFFSET(admin3_start,MATCH(M953,admin2_linked_pcode,0),0,COUNTIF(admin2_linked_pcode,M953)),0)+MATCH(M953,admin2_linked_pcode,0)-1))</f>
        <v>#REF!</v>
      </c>
    </row>
    <row r="954" spans="12:14" x14ac:dyDescent="0.2">
      <c r="L954" s="49" t="str">
        <f ca="1">IF(B954="","",OFFSET(table_admin1[[#Headers],[ADM1_PT]],MATCH(B954,admin1,0),1))</f>
        <v/>
      </c>
      <c r="M954" s="49" t="str">
        <f t="shared" ca="1" si="15"/>
        <v/>
      </c>
      <c r="N954" s="49" t="e">
        <f ca="1">IF(#REF!="","",INDEX(admin3_pcode,MATCH(#REF!,OFFSET(admin3_start,MATCH(M954,admin2_linked_pcode,0),0,COUNTIF(admin2_linked_pcode,M954)),0)+MATCH(M954,admin2_linked_pcode,0)-1))</f>
        <v>#REF!</v>
      </c>
    </row>
    <row r="955" spans="12:14" x14ac:dyDescent="0.2">
      <c r="L955" s="49" t="str">
        <f ca="1">IF(B955="","",OFFSET(table_admin1[[#Headers],[ADM1_PT]],MATCH(B955,admin1,0),1))</f>
        <v/>
      </c>
      <c r="M955" s="49" t="str">
        <f t="shared" ca="1" si="15"/>
        <v/>
      </c>
      <c r="N955" s="49" t="e">
        <f ca="1">IF(#REF!="","",INDEX(admin3_pcode,MATCH(#REF!,OFFSET(admin3_start,MATCH(M955,admin2_linked_pcode,0),0,COUNTIF(admin2_linked_pcode,M955)),0)+MATCH(M955,admin2_linked_pcode,0)-1))</f>
        <v>#REF!</v>
      </c>
    </row>
    <row r="956" spans="12:14" x14ac:dyDescent="0.2">
      <c r="L956" s="49" t="str">
        <f ca="1">IF(B956="","",OFFSET(table_admin1[[#Headers],[ADM1_PT]],MATCH(B956,admin1,0),1))</f>
        <v/>
      </c>
      <c r="M956" s="49" t="str">
        <f t="shared" ca="1" si="15"/>
        <v/>
      </c>
      <c r="N956" s="49" t="e">
        <f ca="1">IF(#REF!="","",INDEX(admin3_pcode,MATCH(#REF!,OFFSET(admin3_start,MATCH(M956,admin2_linked_pcode,0),0,COUNTIF(admin2_linked_pcode,M956)),0)+MATCH(M956,admin2_linked_pcode,0)-1))</f>
        <v>#REF!</v>
      </c>
    </row>
    <row r="957" spans="12:14" x14ac:dyDescent="0.2">
      <c r="L957" s="49" t="str">
        <f ca="1">IF(B957="","",OFFSET(table_admin1[[#Headers],[ADM1_PT]],MATCH(B957,admin1,0),1))</f>
        <v/>
      </c>
      <c r="M957" s="49" t="str">
        <f t="shared" ca="1" si="15"/>
        <v/>
      </c>
      <c r="N957" s="49" t="e">
        <f ca="1">IF(#REF!="","",INDEX(admin3_pcode,MATCH(#REF!,OFFSET(admin3_start,MATCH(M957,admin2_linked_pcode,0),0,COUNTIF(admin2_linked_pcode,M957)),0)+MATCH(M957,admin2_linked_pcode,0)-1))</f>
        <v>#REF!</v>
      </c>
    </row>
    <row r="958" spans="12:14" x14ac:dyDescent="0.2">
      <c r="L958" s="49" t="str">
        <f ca="1">IF(B958="","",OFFSET(table_admin1[[#Headers],[ADM1_PT]],MATCH(B958,admin1,0),1))</f>
        <v/>
      </c>
      <c r="M958" s="49" t="str">
        <f t="shared" ca="1" si="15"/>
        <v/>
      </c>
      <c r="N958" s="49" t="e">
        <f ca="1">IF(#REF!="","",INDEX(admin3_pcode,MATCH(#REF!,OFFSET(admin3_start,MATCH(M958,admin2_linked_pcode,0),0,COUNTIF(admin2_linked_pcode,M958)),0)+MATCH(M958,admin2_linked_pcode,0)-1))</f>
        <v>#REF!</v>
      </c>
    </row>
    <row r="959" spans="12:14" x14ac:dyDescent="0.2">
      <c r="L959" s="49" t="str">
        <f ca="1">IF(B959="","",OFFSET(table_admin1[[#Headers],[ADM1_PT]],MATCH(B959,admin1,0),1))</f>
        <v/>
      </c>
      <c r="M959" s="49" t="str">
        <f t="shared" ca="1" si="15"/>
        <v/>
      </c>
      <c r="N959" s="49" t="e">
        <f ca="1">IF(#REF!="","",INDEX(admin3_pcode,MATCH(#REF!,OFFSET(admin3_start,MATCH(M959,admin2_linked_pcode,0),0,COUNTIF(admin2_linked_pcode,M959)),0)+MATCH(M959,admin2_linked_pcode,0)-1))</f>
        <v>#REF!</v>
      </c>
    </row>
    <row r="960" spans="12:14" x14ac:dyDescent="0.2">
      <c r="L960" s="49" t="str">
        <f ca="1">IF(B960="","",OFFSET(table_admin1[[#Headers],[ADM1_PT]],MATCH(B960,admin1,0),1))</f>
        <v/>
      </c>
      <c r="M960" s="49" t="str">
        <f t="shared" ca="1" si="15"/>
        <v/>
      </c>
      <c r="N960" s="49" t="e">
        <f ca="1">IF(#REF!="","",INDEX(admin3_pcode,MATCH(#REF!,OFFSET(admin3_start,MATCH(M960,admin2_linked_pcode,0),0,COUNTIF(admin2_linked_pcode,M960)),0)+MATCH(M960,admin2_linked_pcode,0)-1))</f>
        <v>#REF!</v>
      </c>
    </row>
    <row r="961" spans="12:14" x14ac:dyDescent="0.2">
      <c r="L961" s="49" t="str">
        <f ca="1">IF(B961="","",OFFSET(table_admin1[[#Headers],[ADM1_PT]],MATCH(B961,admin1,0),1))</f>
        <v/>
      </c>
      <c r="M961" s="49" t="str">
        <f t="shared" ca="1" si="15"/>
        <v/>
      </c>
      <c r="N961" s="49" t="e">
        <f ca="1">IF(#REF!="","",INDEX(admin3_pcode,MATCH(#REF!,OFFSET(admin3_start,MATCH(M961,admin2_linked_pcode,0),0,COUNTIF(admin2_linked_pcode,M961)),0)+MATCH(M961,admin2_linked_pcode,0)-1))</f>
        <v>#REF!</v>
      </c>
    </row>
    <row r="962" spans="12:14" x14ac:dyDescent="0.2">
      <c r="L962" s="49" t="str">
        <f ca="1">IF(B962="","",OFFSET(table_admin1[[#Headers],[ADM1_PT]],MATCH(B962,admin1,0),1))</f>
        <v/>
      </c>
      <c r="M962" s="49" t="str">
        <f t="shared" ca="1" si="15"/>
        <v/>
      </c>
      <c r="N962" s="49" t="e">
        <f ca="1">IF(#REF!="","",INDEX(admin3_pcode,MATCH(#REF!,OFFSET(admin3_start,MATCH(M962,admin2_linked_pcode,0),0,COUNTIF(admin2_linked_pcode,M962)),0)+MATCH(M962,admin2_linked_pcode,0)-1))</f>
        <v>#REF!</v>
      </c>
    </row>
    <row r="963" spans="12:14" x14ac:dyDescent="0.2">
      <c r="L963" s="49" t="str">
        <f ca="1">IF(B963="","",OFFSET(table_admin1[[#Headers],[ADM1_PT]],MATCH(B963,admin1,0),1))</f>
        <v/>
      </c>
      <c r="M963" s="49" t="str">
        <f t="shared" ca="1" si="15"/>
        <v/>
      </c>
      <c r="N963" s="49" t="e">
        <f ca="1">IF(#REF!="","",INDEX(admin3_pcode,MATCH(#REF!,OFFSET(admin3_start,MATCH(M963,admin2_linked_pcode,0),0,COUNTIF(admin2_linked_pcode,M963)),0)+MATCH(M963,admin2_linked_pcode,0)-1))</f>
        <v>#REF!</v>
      </c>
    </row>
    <row r="964" spans="12:14" x14ac:dyDescent="0.2">
      <c r="L964" s="49" t="str">
        <f ca="1">IF(B964="","",OFFSET(table_admin1[[#Headers],[ADM1_PT]],MATCH(B964,admin1,0),1))</f>
        <v/>
      </c>
      <c r="M964" s="49" t="str">
        <f t="shared" ca="1" si="15"/>
        <v/>
      </c>
      <c r="N964" s="49" t="e">
        <f ca="1">IF(#REF!="","",INDEX(admin3_pcode,MATCH(#REF!,OFFSET(admin3_start,MATCH(M964,admin2_linked_pcode,0),0,COUNTIF(admin2_linked_pcode,M964)),0)+MATCH(M964,admin2_linked_pcode,0)-1))</f>
        <v>#REF!</v>
      </c>
    </row>
    <row r="965" spans="12:14" x14ac:dyDescent="0.2">
      <c r="L965" s="49" t="str">
        <f ca="1">IF(B965="","",OFFSET(table_admin1[[#Headers],[ADM1_PT]],MATCH(B965,admin1,0),1))</f>
        <v/>
      </c>
      <c r="M965" s="49" t="str">
        <f t="shared" ca="1" si="15"/>
        <v/>
      </c>
      <c r="N965" s="49" t="e">
        <f ca="1">IF(#REF!="","",INDEX(admin3_pcode,MATCH(#REF!,OFFSET(admin3_start,MATCH(M965,admin2_linked_pcode,0),0,COUNTIF(admin2_linked_pcode,M965)),0)+MATCH(M965,admin2_linked_pcode,0)-1))</f>
        <v>#REF!</v>
      </c>
    </row>
    <row r="966" spans="12:14" x14ac:dyDescent="0.2">
      <c r="L966" s="49" t="str">
        <f ca="1">IF(B966="","",OFFSET(table_admin1[[#Headers],[ADM1_PT]],MATCH(B966,admin1,0),1))</f>
        <v/>
      </c>
      <c r="M966" s="49" t="str">
        <f t="shared" ca="1" si="15"/>
        <v/>
      </c>
      <c r="N966" s="49" t="e">
        <f ca="1">IF(#REF!="","",INDEX(admin3_pcode,MATCH(#REF!,OFFSET(admin3_start,MATCH(M966,admin2_linked_pcode,0),0,COUNTIF(admin2_linked_pcode,M966)),0)+MATCH(M966,admin2_linked_pcode,0)-1))</f>
        <v>#REF!</v>
      </c>
    </row>
    <row r="967" spans="12:14" x14ac:dyDescent="0.2">
      <c r="L967" s="49" t="str">
        <f ca="1">IF(B967="","",OFFSET(table_admin1[[#Headers],[ADM1_PT]],MATCH(B967,admin1,0),1))</f>
        <v/>
      </c>
      <c r="M967" s="49" t="str">
        <f t="shared" ca="1" si="15"/>
        <v/>
      </c>
      <c r="N967" s="49" t="e">
        <f ca="1">IF(#REF!="","",INDEX(admin3_pcode,MATCH(#REF!,OFFSET(admin3_start,MATCH(M967,admin2_linked_pcode,0),0,COUNTIF(admin2_linked_pcode,M967)),0)+MATCH(M967,admin2_linked_pcode,0)-1))</f>
        <v>#REF!</v>
      </c>
    </row>
    <row r="968" spans="12:14" x14ac:dyDescent="0.2">
      <c r="L968" s="49" t="str">
        <f ca="1">IF(B968="","",OFFSET(table_admin1[[#Headers],[ADM1_PT]],MATCH(B968,admin1,0),1))</f>
        <v/>
      </c>
      <c r="M968" s="49" t="str">
        <f t="shared" ca="1" si="15"/>
        <v/>
      </c>
      <c r="N968" s="49" t="e">
        <f ca="1">IF(#REF!="","",INDEX(admin3_pcode,MATCH(#REF!,OFFSET(admin3_start,MATCH(M968,admin2_linked_pcode,0),0,COUNTIF(admin2_linked_pcode,M968)),0)+MATCH(M968,admin2_linked_pcode,0)-1))</f>
        <v>#REF!</v>
      </c>
    </row>
    <row r="969" spans="12:14" x14ac:dyDescent="0.2">
      <c r="L969" s="49" t="str">
        <f ca="1">IF(B969="","",OFFSET(table_admin1[[#Headers],[ADM1_PT]],MATCH(B969,admin1,0),1))</f>
        <v/>
      </c>
      <c r="M969" s="49" t="str">
        <f t="shared" ca="1" si="15"/>
        <v/>
      </c>
      <c r="N969" s="49" t="e">
        <f ca="1">IF(#REF!="","",INDEX(admin3_pcode,MATCH(#REF!,OFFSET(admin3_start,MATCH(M969,admin2_linked_pcode,0),0,COUNTIF(admin2_linked_pcode,M969)),0)+MATCH(M969,admin2_linked_pcode,0)-1))</f>
        <v>#REF!</v>
      </c>
    </row>
    <row r="970" spans="12:14" x14ac:dyDescent="0.2">
      <c r="L970" s="49" t="str">
        <f ca="1">IF(B970="","",OFFSET(table_admin1[[#Headers],[ADM1_PT]],MATCH(B970,admin1,0),1))</f>
        <v/>
      </c>
      <c r="M970" s="49" t="str">
        <f t="shared" ca="1" si="15"/>
        <v/>
      </c>
      <c r="N970" s="49" t="e">
        <f ca="1">IF(#REF!="","",INDEX(admin3_pcode,MATCH(#REF!,OFFSET(admin3_start,MATCH(M970,admin2_linked_pcode,0),0,COUNTIF(admin2_linked_pcode,M970)),0)+MATCH(M970,admin2_linked_pcode,0)-1))</f>
        <v>#REF!</v>
      </c>
    </row>
    <row r="971" spans="12:14" x14ac:dyDescent="0.2">
      <c r="L971" s="49" t="str">
        <f ca="1">IF(B971="","",OFFSET(table_admin1[[#Headers],[ADM1_PT]],MATCH(B971,admin1,0),1))</f>
        <v/>
      </c>
      <c r="M971" s="49" t="str">
        <f t="shared" ca="1" si="15"/>
        <v/>
      </c>
      <c r="N971" s="49" t="e">
        <f ca="1">IF(#REF!="","",INDEX(admin3_pcode,MATCH(#REF!,OFFSET(admin3_start,MATCH(M971,admin2_linked_pcode,0),0,COUNTIF(admin2_linked_pcode,M971)),0)+MATCH(M971,admin2_linked_pcode,0)-1))</f>
        <v>#REF!</v>
      </c>
    </row>
    <row r="972" spans="12:14" x14ac:dyDescent="0.2">
      <c r="L972" s="49" t="str">
        <f ca="1">IF(B972="","",OFFSET(table_admin1[[#Headers],[ADM1_PT]],MATCH(B972,admin1,0),1))</f>
        <v/>
      </c>
      <c r="M972" s="49" t="str">
        <f t="shared" ca="1" si="15"/>
        <v/>
      </c>
      <c r="N972" s="49" t="e">
        <f ca="1">IF(#REF!="","",INDEX(admin3_pcode,MATCH(#REF!,OFFSET(admin3_start,MATCH(M972,admin2_linked_pcode,0),0,COUNTIF(admin2_linked_pcode,M972)),0)+MATCH(M972,admin2_linked_pcode,0)-1))</f>
        <v>#REF!</v>
      </c>
    </row>
    <row r="973" spans="12:14" x14ac:dyDescent="0.2">
      <c r="L973" s="49" t="str">
        <f ca="1">IF(B973="","",OFFSET(table_admin1[[#Headers],[ADM1_PT]],MATCH(B973,admin1,0),1))</f>
        <v/>
      </c>
      <c r="M973" s="49" t="str">
        <f t="shared" ca="1" si="15"/>
        <v/>
      </c>
      <c r="N973" s="49" t="e">
        <f ca="1">IF(#REF!="","",INDEX(admin3_pcode,MATCH(#REF!,OFFSET(admin3_start,MATCH(M973,admin2_linked_pcode,0),0,COUNTIF(admin2_linked_pcode,M973)),0)+MATCH(M973,admin2_linked_pcode,0)-1))</f>
        <v>#REF!</v>
      </c>
    </row>
    <row r="974" spans="12:14" x14ac:dyDescent="0.2">
      <c r="L974" s="49" t="str">
        <f ca="1">IF(B974="","",OFFSET(table_admin1[[#Headers],[ADM1_PT]],MATCH(B974,admin1,0),1))</f>
        <v/>
      </c>
      <c r="M974" s="49" t="str">
        <f t="shared" ca="1" si="15"/>
        <v/>
      </c>
      <c r="N974" s="49" t="e">
        <f ca="1">IF(#REF!="","",INDEX(admin3_pcode,MATCH(#REF!,OFFSET(admin3_start,MATCH(M974,admin2_linked_pcode,0),0,COUNTIF(admin2_linked_pcode,M974)),0)+MATCH(M974,admin2_linked_pcode,0)-1))</f>
        <v>#REF!</v>
      </c>
    </row>
    <row r="975" spans="12:14" x14ac:dyDescent="0.2">
      <c r="L975" s="49" t="str">
        <f ca="1">IF(B975="","",OFFSET(table_admin1[[#Headers],[ADM1_PT]],MATCH(B975,admin1,0),1))</f>
        <v/>
      </c>
      <c r="M975" s="49" t="str">
        <f t="shared" ca="1" si="15"/>
        <v/>
      </c>
      <c r="N975" s="49" t="e">
        <f ca="1">IF(#REF!="","",INDEX(admin3_pcode,MATCH(#REF!,OFFSET(admin3_start,MATCH(M975,admin2_linked_pcode,0),0,COUNTIF(admin2_linked_pcode,M975)),0)+MATCH(M975,admin2_linked_pcode,0)-1))</f>
        <v>#REF!</v>
      </c>
    </row>
    <row r="976" spans="12:14" x14ac:dyDescent="0.2">
      <c r="L976" s="49" t="str">
        <f ca="1">IF(B976="","",OFFSET(table_admin1[[#Headers],[ADM1_PT]],MATCH(B976,admin1,0),1))</f>
        <v/>
      </c>
      <c r="M976" s="49" t="str">
        <f t="shared" ca="1" si="15"/>
        <v/>
      </c>
      <c r="N976" s="49" t="e">
        <f ca="1">IF(#REF!="","",INDEX(admin3_pcode,MATCH(#REF!,OFFSET(admin3_start,MATCH(M976,admin2_linked_pcode,0),0,COUNTIF(admin2_linked_pcode,M976)),0)+MATCH(M976,admin2_linked_pcode,0)-1))</f>
        <v>#REF!</v>
      </c>
    </row>
    <row r="977" spans="12:14" x14ac:dyDescent="0.2">
      <c r="L977" s="49" t="str">
        <f ca="1">IF(B977="","",OFFSET(table_admin1[[#Headers],[ADM1_PT]],MATCH(B977,admin1,0),1))</f>
        <v/>
      </c>
      <c r="M977" s="49" t="str">
        <f t="shared" ca="1" si="15"/>
        <v/>
      </c>
      <c r="N977" s="49" t="e">
        <f ca="1">IF(#REF!="","",INDEX(admin3_pcode,MATCH(#REF!,OFFSET(admin3_start,MATCH(M977,admin2_linked_pcode,0),0,COUNTIF(admin2_linked_pcode,M977)),0)+MATCH(M977,admin2_linked_pcode,0)-1))</f>
        <v>#REF!</v>
      </c>
    </row>
    <row r="978" spans="12:14" x14ac:dyDescent="0.2">
      <c r="L978" s="49" t="str">
        <f ca="1">IF(B978="","",OFFSET(table_admin1[[#Headers],[ADM1_PT]],MATCH(B978,admin1,0),1))</f>
        <v/>
      </c>
      <c r="M978" s="49" t="str">
        <f t="shared" ca="1" si="15"/>
        <v/>
      </c>
      <c r="N978" s="49" t="e">
        <f ca="1">IF(#REF!="","",INDEX(admin3_pcode,MATCH(#REF!,OFFSET(admin3_start,MATCH(M978,admin2_linked_pcode,0),0,COUNTIF(admin2_linked_pcode,M978)),0)+MATCH(M978,admin2_linked_pcode,0)-1))</f>
        <v>#REF!</v>
      </c>
    </row>
    <row r="979" spans="12:14" x14ac:dyDescent="0.2">
      <c r="L979" s="49" t="str">
        <f ca="1">IF(B979="","",OFFSET(table_admin1[[#Headers],[ADM1_PT]],MATCH(B979,admin1,0),1))</f>
        <v/>
      </c>
      <c r="M979" s="49" t="str">
        <f t="shared" ca="1" si="15"/>
        <v/>
      </c>
      <c r="N979" s="49" t="e">
        <f ca="1">IF(#REF!="","",INDEX(admin3_pcode,MATCH(#REF!,OFFSET(admin3_start,MATCH(M979,admin2_linked_pcode,0),0,COUNTIF(admin2_linked_pcode,M979)),0)+MATCH(M979,admin2_linked_pcode,0)-1))</f>
        <v>#REF!</v>
      </c>
    </row>
    <row r="980" spans="12:14" x14ac:dyDescent="0.2">
      <c r="L980" s="49" t="str">
        <f ca="1">IF(B980="","",OFFSET(table_admin1[[#Headers],[ADM1_PT]],MATCH(B980,admin1,0),1))</f>
        <v/>
      </c>
      <c r="M980" s="49" t="str">
        <f t="shared" ca="1" si="15"/>
        <v/>
      </c>
      <c r="N980" s="49" t="e">
        <f ca="1">IF(#REF!="","",INDEX(admin3_pcode,MATCH(#REF!,OFFSET(admin3_start,MATCH(M980,admin2_linked_pcode,0),0,COUNTIF(admin2_linked_pcode,M980)),0)+MATCH(M980,admin2_linked_pcode,0)-1))</f>
        <v>#REF!</v>
      </c>
    </row>
    <row r="981" spans="12:14" x14ac:dyDescent="0.2">
      <c r="L981" s="49" t="str">
        <f ca="1">IF(B981="","",OFFSET(table_admin1[[#Headers],[ADM1_PT]],MATCH(B981,admin1,0),1))</f>
        <v/>
      </c>
      <c r="M981" s="49" t="str">
        <f t="shared" ca="1" si="15"/>
        <v/>
      </c>
      <c r="N981" s="49" t="e">
        <f ca="1">IF(#REF!="","",INDEX(admin3_pcode,MATCH(#REF!,OFFSET(admin3_start,MATCH(M981,admin2_linked_pcode,0),0,COUNTIF(admin2_linked_pcode,M981)),0)+MATCH(M981,admin2_linked_pcode,0)-1))</f>
        <v>#REF!</v>
      </c>
    </row>
    <row r="982" spans="12:14" x14ac:dyDescent="0.2">
      <c r="L982" s="49" t="str">
        <f ca="1">IF(B982="","",OFFSET(table_admin1[[#Headers],[ADM1_PT]],MATCH(B982,admin1,0),1))</f>
        <v/>
      </c>
      <c r="M982" s="49" t="str">
        <f t="shared" ca="1" si="15"/>
        <v/>
      </c>
      <c r="N982" s="49" t="e">
        <f ca="1">IF(#REF!="","",INDEX(admin3_pcode,MATCH(#REF!,OFFSET(admin3_start,MATCH(M982,admin2_linked_pcode,0),0,COUNTIF(admin2_linked_pcode,M982)),0)+MATCH(M982,admin2_linked_pcode,0)-1))</f>
        <v>#REF!</v>
      </c>
    </row>
    <row r="983" spans="12:14" x14ac:dyDescent="0.2">
      <c r="L983" s="49" t="str">
        <f ca="1">IF(B983="","",OFFSET(table_admin1[[#Headers],[ADM1_PT]],MATCH(B983,admin1,0),1))</f>
        <v/>
      </c>
      <c r="M983" s="49" t="str">
        <f t="shared" ca="1" si="15"/>
        <v/>
      </c>
      <c r="N983" s="49" t="e">
        <f ca="1">IF(#REF!="","",INDEX(admin3_pcode,MATCH(#REF!,OFFSET(admin3_start,MATCH(M983,admin2_linked_pcode,0),0,COUNTIF(admin2_linked_pcode,M983)),0)+MATCH(M983,admin2_linked_pcode,0)-1))</f>
        <v>#REF!</v>
      </c>
    </row>
    <row r="984" spans="12:14" x14ac:dyDescent="0.2">
      <c r="L984" s="49" t="str">
        <f ca="1">IF(B984="","",OFFSET(table_admin1[[#Headers],[ADM1_PT]],MATCH(B984,admin1,0),1))</f>
        <v/>
      </c>
      <c r="M984" s="49" t="str">
        <f t="shared" ca="1" si="15"/>
        <v/>
      </c>
      <c r="N984" s="49" t="e">
        <f ca="1">IF(#REF!="","",INDEX(admin3_pcode,MATCH(#REF!,OFFSET(admin3_start,MATCH(M984,admin2_linked_pcode,0),0,COUNTIF(admin2_linked_pcode,M984)),0)+MATCH(M984,admin2_linked_pcode,0)-1))</f>
        <v>#REF!</v>
      </c>
    </row>
    <row r="985" spans="12:14" x14ac:dyDescent="0.2">
      <c r="L985" s="49" t="str">
        <f ca="1">IF(B985="","",OFFSET(table_admin1[[#Headers],[ADM1_PT]],MATCH(B985,admin1,0),1))</f>
        <v/>
      </c>
      <c r="M985" s="49" t="str">
        <f t="shared" ca="1" si="15"/>
        <v/>
      </c>
      <c r="N985" s="49" t="e">
        <f ca="1">IF(#REF!="","",INDEX(admin3_pcode,MATCH(#REF!,OFFSET(admin3_start,MATCH(M985,admin2_linked_pcode,0),0,COUNTIF(admin2_linked_pcode,M985)),0)+MATCH(M985,admin2_linked_pcode,0)-1))</f>
        <v>#REF!</v>
      </c>
    </row>
    <row r="986" spans="12:14" x14ac:dyDescent="0.2">
      <c r="L986" s="49" t="str">
        <f ca="1">IF(B986="","",OFFSET(table_admin1[[#Headers],[ADM1_PT]],MATCH(B986,admin1,0),1))</f>
        <v/>
      </c>
      <c r="M986" s="49" t="str">
        <f t="shared" ca="1" si="15"/>
        <v/>
      </c>
      <c r="N986" s="49" t="e">
        <f ca="1">IF(#REF!="","",INDEX(admin3_pcode,MATCH(#REF!,OFFSET(admin3_start,MATCH(M986,admin2_linked_pcode,0),0,COUNTIF(admin2_linked_pcode,M986)),0)+MATCH(M986,admin2_linked_pcode,0)-1))</f>
        <v>#REF!</v>
      </c>
    </row>
    <row r="987" spans="12:14" x14ac:dyDescent="0.2">
      <c r="L987" s="49" t="str">
        <f ca="1">IF(B987="","",OFFSET(table_admin1[[#Headers],[ADM1_PT]],MATCH(B987,admin1,0),1))</f>
        <v/>
      </c>
      <c r="M987" s="49" t="str">
        <f t="shared" ca="1" si="15"/>
        <v/>
      </c>
      <c r="N987" s="49" t="e">
        <f ca="1">IF(#REF!="","",INDEX(admin3_pcode,MATCH(#REF!,OFFSET(admin3_start,MATCH(M987,admin2_linked_pcode,0),0,COUNTIF(admin2_linked_pcode,M987)),0)+MATCH(M987,admin2_linked_pcode,0)-1))</f>
        <v>#REF!</v>
      </c>
    </row>
    <row r="988" spans="12:14" x14ac:dyDescent="0.2">
      <c r="L988" s="49" t="str">
        <f ca="1">IF(B988="","",OFFSET(table_admin1[[#Headers],[ADM1_PT]],MATCH(B988,admin1,0),1))</f>
        <v/>
      </c>
      <c r="M988" s="49" t="str">
        <f t="shared" ca="1" si="15"/>
        <v/>
      </c>
      <c r="N988" s="49" t="e">
        <f ca="1">IF(#REF!="","",INDEX(admin3_pcode,MATCH(#REF!,OFFSET(admin3_start,MATCH(M988,admin2_linked_pcode,0),0,COUNTIF(admin2_linked_pcode,M988)),0)+MATCH(M988,admin2_linked_pcode,0)-1))</f>
        <v>#REF!</v>
      </c>
    </row>
    <row r="989" spans="12:14" x14ac:dyDescent="0.2">
      <c r="L989" s="49" t="str">
        <f ca="1">IF(B989="","",OFFSET(table_admin1[[#Headers],[ADM1_PT]],MATCH(B989,admin1,0),1))</f>
        <v/>
      </c>
      <c r="M989" s="49" t="str">
        <f t="shared" ca="1" si="15"/>
        <v/>
      </c>
      <c r="N989" s="49" t="e">
        <f ca="1">IF(#REF!="","",INDEX(admin3_pcode,MATCH(#REF!,OFFSET(admin3_start,MATCH(M989,admin2_linked_pcode,0),0,COUNTIF(admin2_linked_pcode,M989)),0)+MATCH(M989,admin2_linked_pcode,0)-1))</f>
        <v>#REF!</v>
      </c>
    </row>
    <row r="990" spans="12:14" x14ac:dyDescent="0.2">
      <c r="L990" s="49" t="str">
        <f ca="1">IF(B990="","",OFFSET(table_admin1[[#Headers],[ADM1_PT]],MATCH(B990,admin1,0),1))</f>
        <v/>
      </c>
      <c r="M990" s="49" t="str">
        <f t="shared" ca="1" si="15"/>
        <v/>
      </c>
      <c r="N990" s="49" t="e">
        <f ca="1">IF(#REF!="","",INDEX(admin3_pcode,MATCH(#REF!,OFFSET(admin3_start,MATCH(M990,admin2_linked_pcode,0),0,COUNTIF(admin2_linked_pcode,M990)),0)+MATCH(M990,admin2_linked_pcode,0)-1))</f>
        <v>#REF!</v>
      </c>
    </row>
    <row r="991" spans="12:14" x14ac:dyDescent="0.2">
      <c r="L991" s="49" t="str">
        <f ca="1">IF(B991="","",OFFSET(table_admin1[[#Headers],[ADM1_PT]],MATCH(B991,admin1,0),1))</f>
        <v/>
      </c>
      <c r="M991" s="49" t="str">
        <f t="shared" ca="1" si="15"/>
        <v/>
      </c>
      <c r="N991" s="49" t="e">
        <f ca="1">IF(#REF!="","",INDEX(admin3_pcode,MATCH(#REF!,OFFSET(admin3_start,MATCH(M991,admin2_linked_pcode,0),0,COUNTIF(admin2_linked_pcode,M991)),0)+MATCH(M991,admin2_linked_pcode,0)-1))</f>
        <v>#REF!</v>
      </c>
    </row>
    <row r="992" spans="12:14" x14ac:dyDescent="0.2">
      <c r="L992" s="49" t="str">
        <f ca="1">IF(B992="","",OFFSET(table_admin1[[#Headers],[ADM1_PT]],MATCH(B992,admin1,0),1))</f>
        <v/>
      </c>
      <c r="M992" s="49" t="str">
        <f t="shared" ca="1" si="15"/>
        <v/>
      </c>
      <c r="N992" s="49" t="e">
        <f ca="1">IF(#REF!="","",INDEX(admin3_pcode,MATCH(#REF!,OFFSET(admin3_start,MATCH(M992,admin2_linked_pcode,0),0,COUNTIF(admin2_linked_pcode,M992)),0)+MATCH(M992,admin2_linked_pcode,0)-1))</f>
        <v>#REF!</v>
      </c>
    </row>
    <row r="993" spans="12:14" x14ac:dyDescent="0.2">
      <c r="L993" s="49" t="str">
        <f ca="1">IF(B993="","",OFFSET(table_admin1[[#Headers],[ADM1_PT]],MATCH(B993,admin1,0),1))</f>
        <v/>
      </c>
      <c r="M993" s="49" t="str">
        <f t="shared" ca="1" si="15"/>
        <v/>
      </c>
      <c r="N993" s="49" t="e">
        <f ca="1">IF(#REF!="","",INDEX(admin3_pcode,MATCH(#REF!,OFFSET(admin3_start,MATCH(M993,admin2_linked_pcode,0),0,COUNTIF(admin2_linked_pcode,M993)),0)+MATCH(M993,admin2_linked_pcode,0)-1))</f>
        <v>#REF!</v>
      </c>
    </row>
    <row r="994" spans="12:14" x14ac:dyDescent="0.2">
      <c r="L994" s="49" t="str">
        <f ca="1">IF(B994="","",OFFSET(table_admin1[[#Headers],[ADM1_PT]],MATCH(B994,admin1,0),1))</f>
        <v/>
      </c>
      <c r="M994" s="49" t="str">
        <f t="shared" ca="1" si="15"/>
        <v/>
      </c>
      <c r="N994" s="49" t="e">
        <f ca="1">IF(#REF!="","",INDEX(admin3_pcode,MATCH(#REF!,OFFSET(admin3_start,MATCH(M994,admin2_linked_pcode,0),0,COUNTIF(admin2_linked_pcode,M994)),0)+MATCH(M994,admin2_linked_pcode,0)-1))</f>
        <v>#REF!</v>
      </c>
    </row>
    <row r="995" spans="12:14" x14ac:dyDescent="0.2">
      <c r="L995" s="49" t="str">
        <f ca="1">IF(B995="","",OFFSET(table_admin1[[#Headers],[ADM1_PT]],MATCH(B995,admin1,0),1))</f>
        <v/>
      </c>
      <c r="M995" s="49" t="str">
        <f t="shared" ca="1" si="15"/>
        <v/>
      </c>
      <c r="N995" s="49" t="e">
        <f ca="1">IF(#REF!="","",INDEX(admin3_pcode,MATCH(#REF!,OFFSET(admin3_start,MATCH(M995,admin2_linked_pcode,0),0,COUNTIF(admin2_linked_pcode,M995)),0)+MATCH(M995,admin2_linked_pcode,0)-1))</f>
        <v>#REF!</v>
      </c>
    </row>
    <row r="996" spans="12:14" x14ac:dyDescent="0.2">
      <c r="L996" s="49" t="str">
        <f ca="1">IF(B996="","",OFFSET(table_admin1[[#Headers],[ADM1_PT]],MATCH(B996,admin1,0),1))</f>
        <v/>
      </c>
      <c r="M996" s="49" t="str">
        <f t="shared" ca="1" si="15"/>
        <v/>
      </c>
      <c r="N996" s="49" t="e">
        <f ca="1">IF(#REF!="","",INDEX(admin3_pcode,MATCH(#REF!,OFFSET(admin3_start,MATCH(M996,admin2_linked_pcode,0),0,COUNTIF(admin2_linked_pcode,M996)),0)+MATCH(M996,admin2_linked_pcode,0)-1))</f>
        <v>#REF!</v>
      </c>
    </row>
    <row r="997" spans="12:14" x14ac:dyDescent="0.2">
      <c r="L997" s="49" t="str">
        <f ca="1">IF(B997="","",OFFSET(table_admin1[[#Headers],[ADM1_PT]],MATCH(B997,admin1,0),1))</f>
        <v/>
      </c>
      <c r="M997" s="49" t="str">
        <f t="shared" ca="1" si="15"/>
        <v/>
      </c>
      <c r="N997" s="49" t="e">
        <f ca="1">IF(#REF!="","",INDEX(admin3_pcode,MATCH(#REF!,OFFSET(admin3_start,MATCH(M997,admin2_linked_pcode,0),0,COUNTIF(admin2_linked_pcode,M997)),0)+MATCH(M997,admin2_linked_pcode,0)-1))</f>
        <v>#REF!</v>
      </c>
    </row>
    <row r="998" spans="12:14" x14ac:dyDescent="0.2">
      <c r="L998" s="49" t="str">
        <f ca="1">IF(B998="","",OFFSET(table_admin1[[#Headers],[ADM1_PT]],MATCH(B998,admin1,0),1))</f>
        <v/>
      </c>
      <c r="M998" s="49" t="str">
        <f t="shared" ca="1" si="15"/>
        <v/>
      </c>
      <c r="N998" s="49" t="e">
        <f ca="1">IF(#REF!="","",INDEX(admin3_pcode,MATCH(#REF!,OFFSET(admin3_start,MATCH(M998,admin2_linked_pcode,0),0,COUNTIF(admin2_linked_pcode,M998)),0)+MATCH(M998,admin2_linked_pcode,0)-1))</f>
        <v>#REF!</v>
      </c>
    </row>
    <row r="999" spans="12:14" x14ac:dyDescent="0.2">
      <c r="L999" s="49" t="str">
        <f ca="1">IF(B999="","",OFFSET(table_admin1[[#Headers],[ADM1_PT]],MATCH(B999,admin1,0),1))</f>
        <v/>
      </c>
      <c r="M999" s="49" t="str">
        <f t="shared" ca="1" si="15"/>
        <v/>
      </c>
      <c r="N999" s="49" t="e">
        <f ca="1">IF(#REF!="","",INDEX(admin3_pcode,MATCH(#REF!,OFFSET(admin3_start,MATCH(M999,admin2_linked_pcode,0),0,COUNTIF(admin2_linked_pcode,M999)),0)+MATCH(M999,admin2_linked_pcode,0)-1))</f>
        <v>#REF!</v>
      </c>
    </row>
    <row r="1000" spans="12:14" x14ac:dyDescent="0.2">
      <c r="L1000" s="49" t="str">
        <f ca="1">IF(B1000="","",OFFSET(table_admin1[[#Headers],[ADM1_PT]],MATCH(B1000,admin1,0),1))</f>
        <v/>
      </c>
      <c r="M1000" s="49" t="str">
        <f t="shared" ca="1" si="15"/>
        <v/>
      </c>
      <c r="N1000" s="49" t="e">
        <f ca="1">IF(#REF!="","",INDEX(admin3_pcode,MATCH(#REF!,OFFSET(admin3_start,MATCH(M1000,admin2_linked_pcode,0),0,COUNTIF(admin2_linked_pcode,M1000)),0)+MATCH(M1000,admin2_linked_pcode,0)-1))</f>
        <v>#REF!</v>
      </c>
    </row>
  </sheetData>
  <sheetProtection sheet="1" formatColumns="0" insertRows="0" deleteRows="0" sort="0" autoFilter="0"/>
  <conditionalFormatting sqref="A6:A1000">
    <cfRule type="expression" dxfId="161" priority="23">
      <formula>ISERROR(MATCH(A6, period, 0))</formula>
    </cfRule>
  </conditionalFormatting>
  <conditionalFormatting sqref="B2">
    <cfRule type="expression" dxfId="160" priority="2" stopIfTrue="1">
      <formula>NOT(ISNUMBER(B2))</formula>
    </cfRule>
    <cfRule type="expression" dxfId="159" priority="3">
      <formula>(B2&lt;&gt;INT(B2))</formula>
    </cfRule>
  </conditionalFormatting>
  <conditionalFormatting sqref="B6:B1000">
    <cfRule type="expression" dxfId="158" priority="24">
      <formula>ISERROR(MATCH(B6, admin1, 0))</formula>
    </cfRule>
  </conditionalFormatting>
  <conditionalFormatting sqref="C6:C1000">
    <cfRule type="expression" dxfId="157" priority="1">
      <formula>ISERROR(MATCH(C6, OFFSET(admin2,MATCH(L6,admin1_linked_pcode,0)-1,0,COUNTIF(admin1_linked_pcode,L6)), 0))</formula>
    </cfRule>
  </conditionalFormatting>
  <conditionalFormatting sqref="D6:D1000">
    <cfRule type="expression" dxfId="156" priority="22">
      <formula>ISERROR(MATCH(D6, wash_indicators, 0))</formula>
    </cfRule>
  </conditionalFormatting>
  <conditionalFormatting sqref="E6:E1000">
    <cfRule type="expression" dxfId="155" priority="18" stopIfTrue="1">
      <formula>NOT(ISNUMBER(E6))</formula>
    </cfRule>
    <cfRule type="expression" dxfId="154" priority="19">
      <formula>(E6&lt;&gt;INT(E6))</formula>
    </cfRule>
  </conditionalFormatting>
  <conditionalFormatting sqref="F6:F1000">
    <cfRule type="expression" dxfId="153" priority="16" stopIfTrue="1">
      <formula>NOT(ISNUMBER(F6))</formula>
    </cfRule>
    <cfRule type="expression" dxfId="152" priority="17">
      <formula>(F6&lt;&gt;INT(F6))</formula>
    </cfRule>
  </conditionalFormatting>
  <conditionalFormatting sqref="G6:G1000">
    <cfRule type="expression" dxfId="151" priority="14" stopIfTrue="1">
      <formula>NOT(ISNUMBER(G6))</formula>
    </cfRule>
    <cfRule type="expression" dxfId="150" priority="15">
      <formula>(G6&lt;&gt;INT(G6))</formula>
    </cfRule>
  </conditionalFormatting>
  <conditionalFormatting sqref="H6:H1000">
    <cfRule type="expression" dxfId="149" priority="12" stopIfTrue="1">
      <formula>NOT(ISNUMBER(H6))</formula>
    </cfRule>
    <cfRule type="expression" dxfId="148" priority="13">
      <formula>(H6&lt;&gt;INT(H6))</formula>
    </cfRule>
  </conditionalFormatting>
  <conditionalFormatting sqref="I6:I1000">
    <cfRule type="expression" dxfId="147" priority="10" stopIfTrue="1">
      <formula>NOT(ISNUMBER(I6))</formula>
    </cfRule>
    <cfRule type="expression" dxfId="146" priority="11">
      <formula>(I6&lt;&gt;INT(I6))</formula>
    </cfRule>
  </conditionalFormatting>
  <conditionalFormatting sqref="J6:J1000">
    <cfRule type="expression" dxfId="145" priority="8" stopIfTrue="1">
      <formula>NOT(ISNUMBER(J6))</formula>
    </cfRule>
    <cfRule type="expression" dxfId="144" priority="9">
      <formula>(J6&lt;&gt;INT(J6))</formula>
    </cfRule>
  </conditionalFormatting>
  <conditionalFormatting sqref="K6:K1000">
    <cfRule type="expression" dxfId="143" priority="6" stopIfTrue="1">
      <formula>NOT(ISNUMBER(K6))</formula>
    </cfRule>
    <cfRule type="expression" dxfId="142" priority="7">
      <formula>(K6&lt;&gt;INT(K6))</formula>
    </cfRule>
    <cfRule type="expression" dxfId="141" priority="20">
      <formula>AND(COUNTA(E6:J6)&gt;0, K6&lt;&gt;SUM(E6,F6,I6,J6))</formula>
    </cfRule>
  </conditionalFormatting>
  <dataValidations count="5">
    <dataValidation type="list" allowBlank="1" showInputMessage="1" showErrorMessage="1" sqref="D6:D1000" xr:uid="{5F944D4B-7F4D-9545-AC28-E246DA9137E3}">
      <formula1>wash_indicators</formula1>
    </dataValidation>
    <dataValidation type="list" allowBlank="1" showInputMessage="1" showErrorMessage="1" sqref="B6:B1000" xr:uid="{11F75CE6-14A1-F34A-9A35-7FB03E7060EC}">
      <formula1>admin1</formula1>
    </dataValidation>
    <dataValidation type="list" allowBlank="1" showInputMessage="1" showErrorMessage="1" sqref="A6:A1000" xr:uid="{F559A388-F789-984B-B703-87DA13A397A4}">
      <formula1>period</formula1>
    </dataValidation>
    <dataValidation type="whole" operator="greaterThanOrEqual" allowBlank="1" showInputMessage="1" showErrorMessage="1" sqref="E6:K1000 B2" xr:uid="{4EF8520D-F51D-2542-BC34-D885DD2A8CEA}">
      <formula1>0</formula1>
    </dataValidation>
    <dataValidation type="list" allowBlank="1" showInputMessage="1" showErrorMessage="1" sqref="C6:C1000" xr:uid="{79D347B2-DDAE-6C47-92A4-3EB085D53475}">
      <formula1>OFFSET(admin2,MATCH(L6,admin1_linked_pcode,0)-1,0,COUNTIF(admin1_linked_pcode,L6))</formula1>
    </dataValidation>
  </dataValidations>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39997558519241921"/>
  </sheetPr>
  <dimension ref="A1:AK1000"/>
  <sheetViews>
    <sheetView showGridLines="0" zoomScaleNormal="100" workbookViewId="0">
      <pane ySplit="5" topLeftCell="A7" activePane="bottomLeft" state="frozen"/>
      <selection activeCell="A7" sqref="A7"/>
      <selection pane="bottomLeft" activeCell="AC4" sqref="AC4:AH5"/>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customWidth="1"/>
    <col min="35" max="37" width="13.6640625" style="49" hidden="1" customWidth="1"/>
    <col min="38" max="16384" width="11.5" style="49"/>
  </cols>
  <sheetData>
    <row r="1" spans="1:37" x14ac:dyDescent="0.2">
      <c r="A1" s="56"/>
      <c r="B1"/>
      <c r="C1"/>
      <c r="D1"/>
      <c r="E1"/>
      <c r="F1"/>
      <c r="G1"/>
      <c r="H1"/>
      <c r="I1"/>
      <c r="J1"/>
      <c r="K1"/>
      <c r="L1"/>
      <c r="M1"/>
      <c r="N1"/>
      <c r="O1"/>
      <c r="P1"/>
      <c r="Q1"/>
      <c r="R1"/>
      <c r="S1"/>
      <c r="T1"/>
      <c r="U1"/>
      <c r="V1"/>
      <c r="W1"/>
      <c r="X1"/>
      <c r="Y1"/>
      <c r="Z1"/>
      <c r="AA1"/>
      <c r="AB1"/>
    </row>
    <row r="2" spans="1:37" ht="19" x14ac:dyDescent="0.2">
      <c r="A2" s="73" t="s">
        <v>56</v>
      </c>
      <c r="B2"/>
      <c r="C2"/>
      <c r="D2"/>
      <c r="E2"/>
      <c r="F2"/>
      <c r="G2"/>
      <c r="H2"/>
      <c r="I2"/>
      <c r="J2"/>
      <c r="K2"/>
      <c r="L2"/>
      <c r="M2"/>
      <c r="N2"/>
      <c r="O2"/>
      <c r="P2"/>
      <c r="Q2"/>
      <c r="R2"/>
      <c r="S2"/>
      <c r="T2"/>
      <c r="U2"/>
      <c r="V2"/>
      <c r="W2"/>
      <c r="X2"/>
      <c r="Y2"/>
      <c r="Z2"/>
      <c r="AA2"/>
      <c r="AB2"/>
    </row>
    <row r="3" spans="1:37" x14ac:dyDescent="0.2">
      <c r="A3" s="56"/>
      <c r="B3"/>
      <c r="C3"/>
      <c r="D3"/>
      <c r="E3"/>
      <c r="F3"/>
      <c r="G3"/>
      <c r="H3"/>
      <c r="I3"/>
      <c r="J3"/>
      <c r="K3"/>
      <c r="L3"/>
      <c r="M3"/>
      <c r="N3"/>
      <c r="O3"/>
      <c r="P3"/>
      <c r="Q3"/>
      <c r="R3"/>
      <c r="S3"/>
      <c r="T3"/>
      <c r="U3"/>
      <c r="V3"/>
      <c r="W3"/>
      <c r="X3"/>
      <c r="Y3"/>
      <c r="Z3"/>
      <c r="AA3"/>
      <c r="AB3"/>
    </row>
    <row r="4" spans="1:37" x14ac:dyDescent="0.2">
      <c r="A4" s="69" t="s">
        <v>57</v>
      </c>
      <c r="B4" s="62" t="s">
        <v>58</v>
      </c>
      <c r="C4" s="62" t="s">
        <v>59</v>
      </c>
      <c r="D4" s="62" t="s">
        <v>60</v>
      </c>
      <c r="E4" s="62" t="s">
        <v>61</v>
      </c>
      <c r="F4" s="62" t="s">
        <v>62</v>
      </c>
      <c r="G4" s="62" t="s">
        <v>63</v>
      </c>
      <c r="H4" s="62" t="s">
        <v>64</v>
      </c>
      <c r="I4" s="62" t="s">
        <v>65</v>
      </c>
      <c r="J4" s="62" t="s">
        <v>66</v>
      </c>
      <c r="K4" s="62" t="s">
        <v>67</v>
      </c>
      <c r="L4" s="69" t="s">
        <v>69</v>
      </c>
      <c r="M4" s="62" t="s">
        <v>68</v>
      </c>
      <c r="N4" s="62" t="s">
        <v>1313</v>
      </c>
      <c r="O4" s="62" t="s">
        <v>70</v>
      </c>
      <c r="P4" s="62" t="s">
        <v>72</v>
      </c>
      <c r="Q4" s="62" t="s">
        <v>71</v>
      </c>
      <c r="R4" s="62" t="s">
        <v>73</v>
      </c>
      <c r="S4" s="62" t="s">
        <v>74</v>
      </c>
      <c r="T4" s="62" t="s">
        <v>75</v>
      </c>
      <c r="U4" s="62" t="s">
        <v>1225</v>
      </c>
      <c r="V4" s="62" t="s">
        <v>1226</v>
      </c>
      <c r="W4" s="62" t="s">
        <v>76</v>
      </c>
      <c r="X4" s="62" t="s">
        <v>77</v>
      </c>
      <c r="Y4" s="62" t="s">
        <v>78</v>
      </c>
      <c r="Z4" s="62" t="s">
        <v>79</v>
      </c>
      <c r="AA4" s="62" t="s">
        <v>80</v>
      </c>
      <c r="AB4" s="62" t="s">
        <v>81</v>
      </c>
      <c r="AC4" s="138" t="s">
        <v>1514</v>
      </c>
      <c r="AD4" s="139" t="s">
        <v>1515</v>
      </c>
      <c r="AE4" s="139" t="s">
        <v>1506</v>
      </c>
      <c r="AF4" s="139" t="s">
        <v>1507</v>
      </c>
      <c r="AG4" s="139" t="s">
        <v>1508</v>
      </c>
      <c r="AH4" s="140" t="s">
        <v>1509</v>
      </c>
    </row>
    <row r="5" spans="1:37" x14ac:dyDescent="0.2">
      <c r="A5" s="130" t="s">
        <v>82</v>
      </c>
      <c r="B5" s="131" t="s">
        <v>83</v>
      </c>
      <c r="C5" s="131" t="s">
        <v>84</v>
      </c>
      <c r="D5" s="131" t="s">
        <v>85</v>
      </c>
      <c r="E5" s="131" t="s">
        <v>86</v>
      </c>
      <c r="F5" s="131" t="s">
        <v>87</v>
      </c>
      <c r="G5" s="131" t="s">
        <v>88</v>
      </c>
      <c r="H5" s="131" t="s">
        <v>89</v>
      </c>
      <c r="I5" s="131" t="s">
        <v>90</v>
      </c>
      <c r="J5" s="131" t="s">
        <v>91</v>
      </c>
      <c r="K5" s="131" t="s">
        <v>92</v>
      </c>
      <c r="L5" s="130" t="s">
        <v>94</v>
      </c>
      <c r="M5" s="131" t="s">
        <v>93</v>
      </c>
      <c r="N5" s="131" t="s">
        <v>96</v>
      </c>
      <c r="O5" s="131" t="s">
        <v>95</v>
      </c>
      <c r="P5" s="131" t="s">
        <v>97</v>
      </c>
      <c r="Q5" s="131" t="s">
        <v>1505</v>
      </c>
      <c r="R5" s="131" t="s">
        <v>98</v>
      </c>
      <c r="S5" s="131" t="s">
        <v>99</v>
      </c>
      <c r="T5" s="131" t="s">
        <v>100</v>
      </c>
      <c r="U5" s="131" t="s">
        <v>101</v>
      </c>
      <c r="V5" s="131" t="s">
        <v>102</v>
      </c>
      <c r="W5" s="131" t="s">
        <v>103</v>
      </c>
      <c r="X5" s="131" t="s">
        <v>104</v>
      </c>
      <c r="Y5" s="131" t="s">
        <v>105</v>
      </c>
      <c r="Z5" s="131" t="s">
        <v>106</v>
      </c>
      <c r="AA5" s="131" t="s">
        <v>107</v>
      </c>
      <c r="AB5" s="131" t="s">
        <v>108</v>
      </c>
      <c r="AC5" s="137" t="s">
        <v>1516</v>
      </c>
      <c r="AD5" s="141" t="s">
        <v>1517</v>
      </c>
      <c r="AE5" s="141" t="s">
        <v>1510</v>
      </c>
      <c r="AF5" s="141" t="s">
        <v>1511</v>
      </c>
      <c r="AG5" s="141" t="s">
        <v>1512</v>
      </c>
      <c r="AH5" s="142" t="s">
        <v>1513</v>
      </c>
      <c r="AI5" s="49" t="s">
        <v>109</v>
      </c>
      <c r="AJ5" s="49" t="s">
        <v>110</v>
      </c>
      <c r="AK5" s="49" t="s">
        <v>111</v>
      </c>
    </row>
    <row r="6" spans="1:37" hidden="1" x14ac:dyDescent="0.2">
      <c r="AC6">
        <f>IF(ISBLANK(health[[#This Row],[total_boys]]),SUM(health[[#This Row],[boys_0-5_reached]],health[[#This Row],[boys_6-12_reached]],health[[#This Row],[boys_13-18_reached]]),health[[#This Row],[total_boys]])</f>
        <v>0</v>
      </c>
      <c r="AD6">
        <f>IF(ISBLANK(health[[#This Row],[total_girls]]),SUM(health[[#This Row],[girls_0-5_reached]],health[[#This Row],[girls_6-12_reached]],health[[#This Row],[girls_13-18_reached]]),health[[#This Row],[total_girls]])</f>
        <v>0</v>
      </c>
      <c r="AE6">
        <f>IF(ISBLANK(health[[#This Row],[total_children]]),SUM(health[[#This Row],[calc_boys]],health[[#This Row],[calc_girls]]),health[[#This Row],[total_children]])</f>
        <v>0</v>
      </c>
      <c r="AF6">
        <f>IF(ISBLANK(health[[#This Row],[total_pwd]]),SUM(health[[#This Row],[total_pwd_men]],health[[#This Row],[total_pwd_women]]),health[[#This Row],[total_pwd]])</f>
        <v>0</v>
      </c>
      <c r="AG6">
        <f>IF(ISBLANK(health[[#This Row],[total_adults]]),SUM(health[[#This Row],[total_men]],health[[#This Row],[total_women]]),health[[#This Row],[total_adults]])</f>
        <v>0</v>
      </c>
      <c r="AH6">
        <f>IF(ISBLANK(health[[#This Row],[total_beneficiaries_reached]]),SUM(health[[#This Row],[calc_children]],health[[#This Row],[calc_adults]]),health[[#This Row],[total_beneficiaries_reached]])</f>
        <v>0</v>
      </c>
      <c r="AI6" s="49" t="str">
        <f ca="1">IF(B6="","",OFFSET(table_admin1[[#Headers],[ADM1_PT]],MATCH(B6,admin1,0),1))</f>
        <v/>
      </c>
      <c r="AJ6" s="49" t="str">
        <f t="shared" ref="AJ6:AJ69" ca="1" si="0">IF(C6="","",INDEX(admin2_pcode,MATCH(C6,OFFSET(admin2_start,MATCH(AI6,admin1_linked_pcode,0),0,COUNTIF(admin1_linked_pcode,AI6)),0)+MATCH(AI6,admin1_linked_pcode,0)-1))</f>
        <v/>
      </c>
      <c r="AK6" s="49" t="str">
        <f t="shared" ref="AK6:AK69" ca="1" si="1">IF(D6="","",INDEX(admin3_pcode,MATCH(D6,OFFSET(admin3_start,MATCH(AJ6,admin2_linked_pcode,0),0,COUNTIF(admin2_linked_pcode,AJ6)),0)+MATCH(AJ6,admin2_linked_pcode,0)-1))</f>
        <v/>
      </c>
    </row>
    <row r="7" spans="1:37" x14ac:dyDescent="0.2">
      <c r="A7" s="58">
        <v>45292</v>
      </c>
      <c r="B7" s="49" t="s">
        <v>120</v>
      </c>
      <c r="C7" s="49" t="s">
        <v>121</v>
      </c>
      <c r="G7" s="49" t="s">
        <v>122</v>
      </c>
      <c r="H7" s="49" t="s">
        <v>123</v>
      </c>
      <c r="I7" s="49" t="s">
        <v>124</v>
      </c>
      <c r="J7" s="49" t="s">
        <v>1314</v>
      </c>
      <c r="K7" s="49" t="s">
        <v>125</v>
      </c>
      <c r="T7" s="49">
        <v>815</v>
      </c>
      <c r="AC7">
        <f>IF(ISBLANK(health[[#This Row],[total_boys]]),SUM(health[[#This Row],[boys_0-5_reached]],health[[#This Row],[boys_6-12_reached]],health[[#This Row],[boys_13-18_reached]]),health[[#This Row],[total_boys]])</f>
        <v>0</v>
      </c>
      <c r="AD7">
        <f>IF(ISBLANK(health[[#This Row],[total_girls]]),SUM(health[[#This Row],[girls_0-5_reached]],health[[#This Row],[girls_6-12_reached]],health[[#This Row],[girls_13-18_reached]]),health[[#This Row],[total_girls]])</f>
        <v>0</v>
      </c>
      <c r="AE7">
        <f>IF(ISBLANK(health[[#This Row],[total_children]]),SUM(health[[#This Row],[calc_boys]],health[[#This Row],[calc_girls]]),health[[#This Row],[total_children]])</f>
        <v>815</v>
      </c>
      <c r="AF7">
        <f>IF(ISBLANK(health[[#This Row],[total_pwd]]),SUM(health[[#This Row],[total_pwd_men]],health[[#This Row],[total_pwd_women]]),health[[#This Row],[total_pwd]])</f>
        <v>0</v>
      </c>
      <c r="AG7">
        <f>IF(ISBLANK(health[[#This Row],[total_adults]]),SUM(health[[#This Row],[total_men]],health[[#This Row],[total_women]]),health[[#This Row],[total_adults]])</f>
        <v>0</v>
      </c>
      <c r="AH7">
        <f>IF(ISBLANK(health[[#This Row],[total_beneficiaries_reached]]),SUM(health[[#This Row],[calc_children]],health[[#This Row],[calc_adults]]),health[[#This Row],[total_beneficiaries_reached]])</f>
        <v>815</v>
      </c>
      <c r="AI7" s="49" t="str">
        <f ca="1">IF(B7="","",OFFSET(table_admin1[[#Headers],[ADM1_PT]],MATCH(B7,admin1,0),1))</f>
        <v>MZ01</v>
      </c>
      <c r="AJ7" s="49" t="str">
        <f t="shared" ca="1" si="0"/>
        <v>MZ0118</v>
      </c>
      <c r="AK7" s="49" t="str">
        <f t="shared" ca="1" si="1"/>
        <v/>
      </c>
    </row>
    <row r="8" spans="1:37" x14ac:dyDescent="0.2">
      <c r="A8" s="58">
        <v>45292</v>
      </c>
      <c r="B8" s="49" t="s">
        <v>120</v>
      </c>
      <c r="C8" s="49" t="s">
        <v>126</v>
      </c>
      <c r="G8" s="49" t="s">
        <v>122</v>
      </c>
      <c r="H8" s="49" t="s">
        <v>123</v>
      </c>
      <c r="I8" s="49" t="s">
        <v>124</v>
      </c>
      <c r="J8" s="49" t="s">
        <v>1315</v>
      </c>
      <c r="K8" s="49" t="s">
        <v>125</v>
      </c>
      <c r="T8" s="49">
        <v>241</v>
      </c>
      <c r="AC8">
        <f>IF(ISBLANK(health[[#This Row],[total_boys]]),SUM(health[[#This Row],[boys_0-5_reached]],health[[#This Row],[boys_6-12_reached]],health[[#This Row],[boys_13-18_reached]]),health[[#This Row],[total_boys]])</f>
        <v>0</v>
      </c>
      <c r="AD8">
        <f>IF(ISBLANK(health[[#This Row],[total_girls]]),SUM(health[[#This Row],[girls_0-5_reached]],health[[#This Row],[girls_6-12_reached]],health[[#This Row],[girls_13-18_reached]]),health[[#This Row],[total_girls]])</f>
        <v>0</v>
      </c>
      <c r="AE8">
        <f>IF(ISBLANK(health[[#This Row],[total_children]]),SUM(health[[#This Row],[calc_boys]],health[[#This Row],[calc_girls]]),health[[#This Row],[total_children]])</f>
        <v>241</v>
      </c>
      <c r="AF8">
        <f>IF(ISBLANK(health[[#This Row],[total_pwd]]),SUM(health[[#This Row],[total_pwd_men]],health[[#This Row],[total_pwd_women]]),health[[#This Row],[total_pwd]])</f>
        <v>0</v>
      </c>
      <c r="AG8">
        <f>IF(ISBLANK(health[[#This Row],[total_adults]]),SUM(health[[#This Row],[total_men]],health[[#This Row],[total_women]]),health[[#This Row],[total_adults]])</f>
        <v>0</v>
      </c>
      <c r="AH8">
        <f>IF(ISBLANK(health[[#This Row],[total_beneficiaries_reached]]),SUM(health[[#This Row],[calc_children]],health[[#This Row],[calc_adults]]),health[[#This Row],[total_beneficiaries_reached]])</f>
        <v>241</v>
      </c>
      <c r="AI8" s="49" t="str">
        <f ca="1">IF(B8="","",OFFSET(table_admin1[[#Headers],[ADM1_PT]],MATCH(B8,admin1,0),1))</f>
        <v>MZ01</v>
      </c>
      <c r="AJ8" s="49" t="str">
        <f t="shared" ca="1" si="0"/>
        <v>MZ0103</v>
      </c>
      <c r="AK8" s="49" t="str">
        <f t="shared" ca="1" si="1"/>
        <v/>
      </c>
    </row>
    <row r="9" spans="1:37" x14ac:dyDescent="0.2">
      <c r="A9" s="58">
        <v>45292</v>
      </c>
      <c r="B9" s="49" t="s">
        <v>120</v>
      </c>
      <c r="C9" s="49" t="s">
        <v>127</v>
      </c>
      <c r="G9" s="49" t="s">
        <v>122</v>
      </c>
      <c r="H9" s="49" t="s">
        <v>123</v>
      </c>
      <c r="I9" s="49" t="s">
        <v>124</v>
      </c>
      <c r="J9" s="49" t="s">
        <v>1315</v>
      </c>
      <c r="K9" s="49" t="s">
        <v>125</v>
      </c>
      <c r="T9" s="49">
        <v>470</v>
      </c>
      <c r="AC9">
        <f>IF(ISBLANK(health[[#This Row],[total_boys]]),SUM(health[[#This Row],[boys_0-5_reached]],health[[#This Row],[boys_6-12_reached]],health[[#This Row],[boys_13-18_reached]]),health[[#This Row],[total_boys]])</f>
        <v>0</v>
      </c>
      <c r="AD9">
        <f>IF(ISBLANK(health[[#This Row],[total_girls]]),SUM(health[[#This Row],[girls_0-5_reached]],health[[#This Row],[girls_6-12_reached]],health[[#This Row],[girls_13-18_reached]]),health[[#This Row],[total_girls]])</f>
        <v>0</v>
      </c>
      <c r="AE9">
        <f>IF(ISBLANK(health[[#This Row],[total_children]]),SUM(health[[#This Row],[calc_boys]],health[[#This Row],[calc_girls]]),health[[#This Row],[total_children]])</f>
        <v>470</v>
      </c>
      <c r="AF9">
        <f>IF(ISBLANK(health[[#This Row],[total_pwd]]),SUM(health[[#This Row],[total_pwd_men]],health[[#This Row],[total_pwd_women]]),health[[#This Row],[total_pwd]])</f>
        <v>0</v>
      </c>
      <c r="AG9">
        <f>IF(ISBLANK(health[[#This Row],[total_adults]]),SUM(health[[#This Row],[total_men]],health[[#This Row],[total_women]]),health[[#This Row],[total_adults]])</f>
        <v>0</v>
      </c>
      <c r="AH9">
        <f>IF(ISBLANK(health[[#This Row],[total_beneficiaries_reached]]),SUM(health[[#This Row],[calc_children]],health[[#This Row],[calc_adults]]),health[[#This Row],[total_beneficiaries_reached]])</f>
        <v>470</v>
      </c>
      <c r="AI9" s="49" t="str">
        <f ca="1">IF(B9="","",OFFSET(table_admin1[[#Headers],[ADM1_PT]],MATCH(B9,admin1,0),1))</f>
        <v>MZ01</v>
      </c>
      <c r="AJ9" s="49" t="str">
        <f t="shared" ca="1" si="0"/>
        <v>MZ0101</v>
      </c>
      <c r="AK9" s="49" t="str">
        <f t="shared" ca="1" si="1"/>
        <v/>
      </c>
    </row>
    <row r="10" spans="1:37" x14ac:dyDescent="0.2">
      <c r="A10" s="58">
        <v>45292</v>
      </c>
      <c r="B10" s="49" t="s">
        <v>120</v>
      </c>
      <c r="C10" s="49" t="s">
        <v>126</v>
      </c>
      <c r="G10" s="49" t="s">
        <v>122</v>
      </c>
      <c r="H10" s="49" t="s">
        <v>123</v>
      </c>
      <c r="I10" s="49" t="s">
        <v>124</v>
      </c>
      <c r="J10" s="49" t="s">
        <v>1316</v>
      </c>
      <c r="K10" s="49" t="s">
        <v>125</v>
      </c>
      <c r="T10" s="49">
        <v>4006</v>
      </c>
      <c r="AC10">
        <f>IF(ISBLANK(health[[#This Row],[total_boys]]),SUM(health[[#This Row],[boys_0-5_reached]],health[[#This Row],[boys_6-12_reached]],health[[#This Row],[boys_13-18_reached]]),health[[#This Row],[total_boys]])</f>
        <v>0</v>
      </c>
      <c r="AD10">
        <f>IF(ISBLANK(health[[#This Row],[total_girls]]),SUM(health[[#This Row],[girls_0-5_reached]],health[[#This Row],[girls_6-12_reached]],health[[#This Row],[girls_13-18_reached]]),health[[#This Row],[total_girls]])</f>
        <v>0</v>
      </c>
      <c r="AE10">
        <f>IF(ISBLANK(health[[#This Row],[total_children]]),SUM(health[[#This Row],[calc_boys]],health[[#This Row],[calc_girls]]),health[[#This Row],[total_children]])</f>
        <v>4006</v>
      </c>
      <c r="AF10">
        <f>IF(ISBLANK(health[[#This Row],[total_pwd]]),SUM(health[[#This Row],[total_pwd_men]],health[[#This Row],[total_pwd_women]]),health[[#This Row],[total_pwd]])</f>
        <v>0</v>
      </c>
      <c r="AG10">
        <f>IF(ISBLANK(health[[#This Row],[total_adults]]),SUM(health[[#This Row],[total_men]],health[[#This Row],[total_women]]),health[[#This Row],[total_adults]])</f>
        <v>0</v>
      </c>
      <c r="AH10">
        <f>IF(ISBLANK(health[[#This Row],[total_beneficiaries_reached]]),SUM(health[[#This Row],[calc_children]],health[[#This Row],[calc_adults]]),health[[#This Row],[total_beneficiaries_reached]])</f>
        <v>4006</v>
      </c>
      <c r="AI10" s="49" t="str">
        <f ca="1">IF(B10="","",OFFSET(table_admin1[[#Headers],[ADM1_PT]],MATCH(B10,admin1,0),1))</f>
        <v>MZ01</v>
      </c>
      <c r="AJ10" s="49" t="str">
        <f t="shared" ca="1" si="0"/>
        <v>MZ0103</v>
      </c>
      <c r="AK10" s="49" t="str">
        <f t="shared" ca="1" si="1"/>
        <v/>
      </c>
    </row>
    <row r="11" spans="1:37" x14ac:dyDescent="0.2">
      <c r="A11" s="58">
        <v>45292</v>
      </c>
      <c r="B11" s="49" t="s">
        <v>120</v>
      </c>
      <c r="C11" s="49" t="s">
        <v>128</v>
      </c>
      <c r="G11" s="49" t="s">
        <v>122</v>
      </c>
      <c r="H11" s="49" t="s">
        <v>123</v>
      </c>
      <c r="I11" s="49" t="s">
        <v>124</v>
      </c>
      <c r="J11" s="49" t="s">
        <v>1316</v>
      </c>
      <c r="K11" s="49" t="s">
        <v>125</v>
      </c>
      <c r="T11" s="49">
        <v>953</v>
      </c>
      <c r="AC11">
        <f>IF(ISBLANK(health[[#This Row],[total_boys]]),SUM(health[[#This Row],[boys_0-5_reached]],health[[#This Row],[boys_6-12_reached]],health[[#This Row],[boys_13-18_reached]]),health[[#This Row],[total_boys]])</f>
        <v>0</v>
      </c>
      <c r="AD11">
        <f>IF(ISBLANK(health[[#This Row],[total_girls]]),SUM(health[[#This Row],[girls_0-5_reached]],health[[#This Row],[girls_6-12_reached]],health[[#This Row],[girls_13-18_reached]]),health[[#This Row],[total_girls]])</f>
        <v>0</v>
      </c>
      <c r="AE11">
        <f>IF(ISBLANK(health[[#This Row],[total_children]]),SUM(health[[#This Row],[calc_boys]],health[[#This Row],[calc_girls]]),health[[#This Row],[total_children]])</f>
        <v>953</v>
      </c>
      <c r="AF11">
        <f>IF(ISBLANK(health[[#This Row],[total_pwd]]),SUM(health[[#This Row],[total_pwd_men]],health[[#This Row],[total_pwd_women]]),health[[#This Row],[total_pwd]])</f>
        <v>0</v>
      </c>
      <c r="AG11">
        <f>IF(ISBLANK(health[[#This Row],[total_adults]]),SUM(health[[#This Row],[total_men]],health[[#This Row],[total_women]]),health[[#This Row],[total_adults]])</f>
        <v>0</v>
      </c>
      <c r="AH11">
        <f>IF(ISBLANK(health[[#This Row],[total_beneficiaries_reached]]),SUM(health[[#This Row],[calc_children]],health[[#This Row],[calc_adults]]),health[[#This Row],[total_beneficiaries_reached]])</f>
        <v>953</v>
      </c>
      <c r="AI11" s="49" t="str">
        <f ca="1">IF(B11="","",OFFSET(table_admin1[[#Headers],[ADM1_PT]],MATCH(B11,admin1,0),1))</f>
        <v>MZ01</v>
      </c>
      <c r="AJ11" s="49" t="str">
        <f t="shared" ca="1" si="0"/>
        <v>MZ0112</v>
      </c>
      <c r="AK11" s="49" t="str">
        <f t="shared" ca="1" si="1"/>
        <v/>
      </c>
    </row>
    <row r="12" spans="1:37" x14ac:dyDescent="0.2">
      <c r="A12" s="58">
        <v>45292</v>
      </c>
      <c r="B12" s="49" t="s">
        <v>120</v>
      </c>
      <c r="C12" s="49" t="s">
        <v>129</v>
      </c>
      <c r="G12" s="49" t="s">
        <v>122</v>
      </c>
      <c r="H12" s="49" t="s">
        <v>123</v>
      </c>
      <c r="I12" s="49" t="s">
        <v>130</v>
      </c>
      <c r="J12" s="49" t="s">
        <v>1317</v>
      </c>
      <c r="K12" s="49" t="s">
        <v>125</v>
      </c>
      <c r="T12" s="49">
        <v>1514</v>
      </c>
      <c r="AC12">
        <f>IF(ISBLANK(health[[#This Row],[total_boys]]),SUM(health[[#This Row],[boys_0-5_reached]],health[[#This Row],[boys_6-12_reached]],health[[#This Row],[boys_13-18_reached]]),health[[#This Row],[total_boys]])</f>
        <v>0</v>
      </c>
      <c r="AD12">
        <f>IF(ISBLANK(health[[#This Row],[total_girls]]),SUM(health[[#This Row],[girls_0-5_reached]],health[[#This Row],[girls_6-12_reached]],health[[#This Row],[girls_13-18_reached]]),health[[#This Row],[total_girls]])</f>
        <v>0</v>
      </c>
      <c r="AE12">
        <f>IF(ISBLANK(health[[#This Row],[total_children]]),SUM(health[[#This Row],[calc_boys]],health[[#This Row],[calc_girls]]),health[[#This Row],[total_children]])</f>
        <v>1514</v>
      </c>
      <c r="AF12">
        <f>IF(ISBLANK(health[[#This Row],[total_pwd]]),SUM(health[[#This Row],[total_pwd_men]],health[[#This Row],[total_pwd_women]]),health[[#This Row],[total_pwd]])</f>
        <v>0</v>
      </c>
      <c r="AG12">
        <f>IF(ISBLANK(health[[#This Row],[total_adults]]),SUM(health[[#This Row],[total_men]],health[[#This Row],[total_women]]),health[[#This Row],[total_adults]])</f>
        <v>0</v>
      </c>
      <c r="AH12">
        <f>IF(ISBLANK(health[[#This Row],[total_beneficiaries_reached]]),SUM(health[[#This Row],[calc_children]],health[[#This Row],[calc_adults]]),health[[#This Row],[total_beneficiaries_reached]])</f>
        <v>1514</v>
      </c>
      <c r="AI12" s="49" t="str">
        <f ca="1">IF(B12="","",OFFSET(table_admin1[[#Headers],[ADM1_PT]],MATCH(B12,admin1,0),1))</f>
        <v>MZ01</v>
      </c>
      <c r="AJ12" s="49" t="str">
        <f t="shared" ca="1" si="0"/>
        <v>MZ0110</v>
      </c>
      <c r="AK12" s="49" t="str">
        <f t="shared" ca="1" si="1"/>
        <v/>
      </c>
    </row>
    <row r="13" spans="1:37" x14ac:dyDescent="0.2">
      <c r="A13" s="58">
        <v>45292</v>
      </c>
      <c r="B13" s="49" t="s">
        <v>120</v>
      </c>
      <c r="C13" s="49" t="s">
        <v>131</v>
      </c>
      <c r="G13" s="49" t="s">
        <v>122</v>
      </c>
      <c r="H13" s="49" t="s">
        <v>123</v>
      </c>
      <c r="I13" s="49" t="s">
        <v>124</v>
      </c>
      <c r="J13" s="49" t="s">
        <v>1315</v>
      </c>
      <c r="K13" s="49" t="s">
        <v>125</v>
      </c>
      <c r="T13" s="49">
        <v>1106</v>
      </c>
      <c r="AC13">
        <f>IF(ISBLANK(health[[#This Row],[total_boys]]),SUM(health[[#This Row],[boys_0-5_reached]],health[[#This Row],[boys_6-12_reached]],health[[#This Row],[boys_13-18_reached]]),health[[#This Row],[total_boys]])</f>
        <v>0</v>
      </c>
      <c r="AD13">
        <f>IF(ISBLANK(health[[#This Row],[total_girls]]),SUM(health[[#This Row],[girls_0-5_reached]],health[[#This Row],[girls_6-12_reached]],health[[#This Row],[girls_13-18_reached]]),health[[#This Row],[total_girls]])</f>
        <v>0</v>
      </c>
      <c r="AE13">
        <f>IF(ISBLANK(health[[#This Row],[total_children]]),SUM(health[[#This Row],[calc_boys]],health[[#This Row],[calc_girls]]),health[[#This Row],[total_children]])</f>
        <v>1106</v>
      </c>
      <c r="AF13">
        <f>IF(ISBLANK(health[[#This Row],[total_pwd]]),SUM(health[[#This Row],[total_pwd_men]],health[[#This Row],[total_pwd_women]]),health[[#This Row],[total_pwd]])</f>
        <v>0</v>
      </c>
      <c r="AG13">
        <f>IF(ISBLANK(health[[#This Row],[total_adults]]),SUM(health[[#This Row],[total_men]],health[[#This Row],[total_women]]),health[[#This Row],[total_adults]])</f>
        <v>0</v>
      </c>
      <c r="AH13">
        <f>IF(ISBLANK(health[[#This Row],[total_beneficiaries_reached]]),SUM(health[[#This Row],[calc_children]],health[[#This Row],[calc_adults]]),health[[#This Row],[total_beneficiaries_reached]])</f>
        <v>1106</v>
      </c>
      <c r="AI13" s="49" t="str">
        <f ca="1">IF(B13="","",OFFSET(table_admin1[[#Headers],[ADM1_PT]],MATCH(B13,admin1,0),1))</f>
        <v>MZ01</v>
      </c>
      <c r="AJ13" s="49" t="str">
        <f t="shared" ca="1" si="0"/>
        <v>MZ0107</v>
      </c>
      <c r="AK13" s="49" t="str">
        <f t="shared" ca="1" si="1"/>
        <v/>
      </c>
    </row>
    <row r="14" spans="1:37" x14ac:dyDescent="0.2">
      <c r="A14" s="58">
        <v>45292</v>
      </c>
      <c r="B14" s="49" t="s">
        <v>120</v>
      </c>
      <c r="C14" s="49" t="s">
        <v>127</v>
      </c>
      <c r="G14" s="49" t="s">
        <v>122</v>
      </c>
      <c r="H14" s="49" t="s">
        <v>123</v>
      </c>
      <c r="I14" s="49" t="s">
        <v>124</v>
      </c>
      <c r="J14" s="49" t="s">
        <v>1315</v>
      </c>
      <c r="K14" s="49" t="s">
        <v>125</v>
      </c>
      <c r="T14" s="49">
        <v>833</v>
      </c>
      <c r="AC14">
        <f>IF(ISBLANK(health[[#This Row],[total_boys]]),SUM(health[[#This Row],[boys_0-5_reached]],health[[#This Row],[boys_6-12_reached]],health[[#This Row],[boys_13-18_reached]]),health[[#This Row],[total_boys]])</f>
        <v>0</v>
      </c>
      <c r="AD14">
        <f>IF(ISBLANK(health[[#This Row],[total_girls]]),SUM(health[[#This Row],[girls_0-5_reached]],health[[#This Row],[girls_6-12_reached]],health[[#This Row],[girls_13-18_reached]]),health[[#This Row],[total_girls]])</f>
        <v>0</v>
      </c>
      <c r="AE14">
        <f>IF(ISBLANK(health[[#This Row],[total_children]]),SUM(health[[#This Row],[calc_boys]],health[[#This Row],[calc_girls]]),health[[#This Row],[total_children]])</f>
        <v>833</v>
      </c>
      <c r="AF14">
        <f>IF(ISBLANK(health[[#This Row],[total_pwd]]),SUM(health[[#This Row],[total_pwd_men]],health[[#This Row],[total_pwd_women]]),health[[#This Row],[total_pwd]])</f>
        <v>0</v>
      </c>
      <c r="AG14">
        <f>IF(ISBLANK(health[[#This Row],[total_adults]]),SUM(health[[#This Row],[total_men]],health[[#This Row],[total_women]]),health[[#This Row],[total_adults]])</f>
        <v>0</v>
      </c>
      <c r="AH14">
        <f>IF(ISBLANK(health[[#This Row],[total_beneficiaries_reached]]),SUM(health[[#This Row],[calc_children]],health[[#This Row],[calc_adults]]),health[[#This Row],[total_beneficiaries_reached]])</f>
        <v>833</v>
      </c>
      <c r="AI14" s="49" t="str">
        <f ca="1">IF(B14="","",OFFSET(table_admin1[[#Headers],[ADM1_PT]],MATCH(B14,admin1,0),1))</f>
        <v>MZ01</v>
      </c>
      <c r="AJ14" s="49" t="str">
        <f t="shared" ca="1" si="0"/>
        <v>MZ0101</v>
      </c>
      <c r="AK14" s="49" t="str">
        <f t="shared" ca="1" si="1"/>
        <v/>
      </c>
    </row>
    <row r="15" spans="1:37" x14ac:dyDescent="0.2">
      <c r="A15" s="58">
        <v>45323</v>
      </c>
      <c r="B15" s="49" t="s">
        <v>120</v>
      </c>
      <c r="C15" s="49" t="s">
        <v>129</v>
      </c>
      <c r="G15" s="49" t="s">
        <v>122</v>
      </c>
      <c r="H15" s="49" t="s">
        <v>123</v>
      </c>
      <c r="I15" s="49" t="s">
        <v>130</v>
      </c>
      <c r="J15" s="49" t="s">
        <v>1317</v>
      </c>
      <c r="K15" s="49" t="s">
        <v>125</v>
      </c>
      <c r="T15" s="49">
        <v>1022</v>
      </c>
      <c r="AC15">
        <f>IF(ISBLANK(health[[#This Row],[total_boys]]),SUM(health[[#This Row],[boys_0-5_reached]],health[[#This Row],[boys_6-12_reached]],health[[#This Row],[boys_13-18_reached]]),health[[#This Row],[total_boys]])</f>
        <v>0</v>
      </c>
      <c r="AD15">
        <f>IF(ISBLANK(health[[#This Row],[total_girls]]),SUM(health[[#This Row],[girls_0-5_reached]],health[[#This Row],[girls_6-12_reached]],health[[#This Row],[girls_13-18_reached]]),health[[#This Row],[total_girls]])</f>
        <v>0</v>
      </c>
      <c r="AE15">
        <f>IF(ISBLANK(health[[#This Row],[total_children]]),SUM(health[[#This Row],[calc_boys]],health[[#This Row],[calc_girls]]),health[[#This Row],[total_children]])</f>
        <v>1022</v>
      </c>
      <c r="AF15">
        <f>IF(ISBLANK(health[[#This Row],[total_pwd]]),SUM(health[[#This Row],[total_pwd_men]],health[[#This Row],[total_pwd_women]]),health[[#This Row],[total_pwd]])</f>
        <v>0</v>
      </c>
      <c r="AG15">
        <f>IF(ISBLANK(health[[#This Row],[total_adults]]),SUM(health[[#This Row],[total_men]],health[[#This Row],[total_women]]),health[[#This Row],[total_adults]])</f>
        <v>0</v>
      </c>
      <c r="AH15">
        <f>IF(ISBLANK(health[[#This Row],[total_beneficiaries_reached]]),SUM(health[[#This Row],[calc_children]],health[[#This Row],[calc_adults]]),health[[#This Row],[total_beneficiaries_reached]])</f>
        <v>1022</v>
      </c>
      <c r="AI15" s="49" t="str">
        <f ca="1">IF(B15="","",OFFSET(table_admin1[[#Headers],[ADM1_PT]],MATCH(B15,admin1,0),1))</f>
        <v>MZ01</v>
      </c>
      <c r="AJ15" s="49" t="str">
        <f t="shared" ca="1" si="0"/>
        <v>MZ0110</v>
      </c>
      <c r="AK15" s="49" t="str">
        <f t="shared" ca="1" si="1"/>
        <v/>
      </c>
    </row>
    <row r="16" spans="1:37" x14ac:dyDescent="0.2">
      <c r="A16" s="58">
        <v>45323</v>
      </c>
      <c r="B16" s="49" t="s">
        <v>120</v>
      </c>
      <c r="C16" s="49" t="s">
        <v>199</v>
      </c>
      <c r="G16" s="49" t="s">
        <v>122</v>
      </c>
      <c r="H16" s="49" t="s">
        <v>123</v>
      </c>
      <c r="I16" s="49" t="s">
        <v>124</v>
      </c>
      <c r="J16" s="49" t="s">
        <v>1314</v>
      </c>
      <c r="K16" s="49" t="s">
        <v>125</v>
      </c>
      <c r="T16" s="49">
        <v>319</v>
      </c>
      <c r="AC16">
        <f>IF(ISBLANK(health[[#This Row],[total_boys]]),SUM(health[[#This Row],[boys_0-5_reached]],health[[#This Row],[boys_6-12_reached]],health[[#This Row],[boys_13-18_reached]]),health[[#This Row],[total_boys]])</f>
        <v>0</v>
      </c>
      <c r="AD16">
        <f>IF(ISBLANK(health[[#This Row],[total_girls]]),SUM(health[[#This Row],[girls_0-5_reached]],health[[#This Row],[girls_6-12_reached]],health[[#This Row],[girls_13-18_reached]]),health[[#This Row],[total_girls]])</f>
        <v>0</v>
      </c>
      <c r="AE16">
        <f>IF(ISBLANK(health[[#This Row],[total_children]]),SUM(health[[#This Row],[calc_boys]],health[[#This Row],[calc_girls]]),health[[#This Row],[total_children]])</f>
        <v>319</v>
      </c>
      <c r="AF16">
        <f>IF(ISBLANK(health[[#This Row],[total_pwd]]),SUM(health[[#This Row],[total_pwd_men]],health[[#This Row],[total_pwd_women]]),health[[#This Row],[total_pwd]])</f>
        <v>0</v>
      </c>
      <c r="AG16">
        <f>IF(ISBLANK(health[[#This Row],[total_adults]]),SUM(health[[#This Row],[total_men]],health[[#This Row],[total_women]]),health[[#This Row],[total_adults]])</f>
        <v>0</v>
      </c>
      <c r="AH16">
        <f>IF(ISBLANK(health[[#This Row],[total_beneficiaries_reached]]),SUM(health[[#This Row],[calc_children]],health[[#This Row],[calc_adults]]),health[[#This Row],[total_beneficiaries_reached]])</f>
        <v>319</v>
      </c>
      <c r="AI16" s="49" t="str">
        <f ca="1">IF(B16="","",OFFSET(table_admin1[[#Headers],[ADM1_PT]],MATCH(B16,admin1,0),1))</f>
        <v>MZ01</v>
      </c>
      <c r="AJ16" s="49" t="str">
        <f t="shared" ca="1" si="0"/>
        <v>MZ0105</v>
      </c>
      <c r="AK16" s="49" t="str">
        <f t="shared" ca="1" si="1"/>
        <v/>
      </c>
    </row>
    <row r="17" spans="1:37" x14ac:dyDescent="0.2">
      <c r="A17" s="58">
        <v>45323</v>
      </c>
      <c r="B17" s="49" t="s">
        <v>120</v>
      </c>
      <c r="C17" s="49" t="s">
        <v>126</v>
      </c>
      <c r="G17" s="49" t="s">
        <v>122</v>
      </c>
      <c r="H17" s="49" t="s">
        <v>123</v>
      </c>
      <c r="I17" s="49" t="s">
        <v>124</v>
      </c>
      <c r="J17" s="49" t="s">
        <v>1315</v>
      </c>
      <c r="K17" s="49" t="s">
        <v>125</v>
      </c>
      <c r="T17" s="49">
        <v>556</v>
      </c>
      <c r="AC17">
        <f>IF(ISBLANK(health[[#This Row],[total_boys]]),SUM(health[[#This Row],[boys_0-5_reached]],health[[#This Row],[boys_6-12_reached]],health[[#This Row],[boys_13-18_reached]]),health[[#This Row],[total_boys]])</f>
        <v>0</v>
      </c>
      <c r="AD17">
        <f>IF(ISBLANK(health[[#This Row],[total_girls]]),SUM(health[[#This Row],[girls_0-5_reached]],health[[#This Row],[girls_6-12_reached]],health[[#This Row],[girls_13-18_reached]]),health[[#This Row],[total_girls]])</f>
        <v>0</v>
      </c>
      <c r="AE17">
        <f>IF(ISBLANK(health[[#This Row],[total_children]]),SUM(health[[#This Row],[calc_boys]],health[[#This Row],[calc_girls]]),health[[#This Row],[total_children]])</f>
        <v>556</v>
      </c>
      <c r="AF17">
        <f>IF(ISBLANK(health[[#This Row],[total_pwd]]),SUM(health[[#This Row],[total_pwd_men]],health[[#This Row],[total_pwd_women]]),health[[#This Row],[total_pwd]])</f>
        <v>0</v>
      </c>
      <c r="AG17">
        <f>IF(ISBLANK(health[[#This Row],[total_adults]]),SUM(health[[#This Row],[total_men]],health[[#This Row],[total_women]]),health[[#This Row],[total_adults]])</f>
        <v>0</v>
      </c>
      <c r="AH17">
        <f>IF(ISBLANK(health[[#This Row],[total_beneficiaries_reached]]),SUM(health[[#This Row],[calc_children]],health[[#This Row],[calc_adults]]),health[[#This Row],[total_beneficiaries_reached]])</f>
        <v>556</v>
      </c>
      <c r="AI17" s="49" t="str">
        <f ca="1">IF(B17="","",OFFSET(table_admin1[[#Headers],[ADM1_PT]],MATCH(B17,admin1,0),1))</f>
        <v>MZ01</v>
      </c>
      <c r="AJ17" s="49" t="str">
        <f t="shared" ca="1" si="0"/>
        <v>MZ0103</v>
      </c>
      <c r="AK17" s="49" t="str">
        <f t="shared" ca="1" si="1"/>
        <v/>
      </c>
    </row>
    <row r="18" spans="1:37" x14ac:dyDescent="0.2">
      <c r="A18" s="58">
        <v>45323</v>
      </c>
      <c r="B18" s="49" t="s">
        <v>120</v>
      </c>
      <c r="C18" s="49" t="s">
        <v>131</v>
      </c>
      <c r="G18" s="49" t="s">
        <v>122</v>
      </c>
      <c r="H18" s="49" t="s">
        <v>123</v>
      </c>
      <c r="I18" s="49" t="s">
        <v>124</v>
      </c>
      <c r="J18" s="49" t="s">
        <v>1315</v>
      </c>
      <c r="K18" s="49" t="s">
        <v>125</v>
      </c>
      <c r="T18" s="49">
        <v>558</v>
      </c>
      <c r="AC18">
        <f>IF(ISBLANK(health[[#This Row],[total_boys]]),SUM(health[[#This Row],[boys_0-5_reached]],health[[#This Row],[boys_6-12_reached]],health[[#This Row],[boys_13-18_reached]]),health[[#This Row],[total_boys]])</f>
        <v>0</v>
      </c>
      <c r="AD18">
        <f>IF(ISBLANK(health[[#This Row],[total_girls]]),SUM(health[[#This Row],[girls_0-5_reached]],health[[#This Row],[girls_6-12_reached]],health[[#This Row],[girls_13-18_reached]]),health[[#This Row],[total_girls]])</f>
        <v>0</v>
      </c>
      <c r="AE18">
        <f>IF(ISBLANK(health[[#This Row],[total_children]]),SUM(health[[#This Row],[calc_boys]],health[[#This Row],[calc_girls]]),health[[#This Row],[total_children]])</f>
        <v>558</v>
      </c>
      <c r="AF18">
        <f>IF(ISBLANK(health[[#This Row],[total_pwd]]),SUM(health[[#This Row],[total_pwd_men]],health[[#This Row],[total_pwd_women]]),health[[#This Row],[total_pwd]])</f>
        <v>0</v>
      </c>
      <c r="AG18">
        <f>IF(ISBLANK(health[[#This Row],[total_adults]]),SUM(health[[#This Row],[total_men]],health[[#This Row],[total_women]]),health[[#This Row],[total_adults]])</f>
        <v>0</v>
      </c>
      <c r="AH18">
        <f>IF(ISBLANK(health[[#This Row],[total_beneficiaries_reached]]),SUM(health[[#This Row],[calc_children]],health[[#This Row],[calc_adults]]),health[[#This Row],[total_beneficiaries_reached]])</f>
        <v>558</v>
      </c>
      <c r="AI18" s="49" t="str">
        <f ca="1">IF(B18="","",OFFSET(table_admin1[[#Headers],[ADM1_PT]],MATCH(B18,admin1,0),1))</f>
        <v>MZ01</v>
      </c>
      <c r="AJ18" s="49" t="str">
        <f t="shared" ca="1" si="0"/>
        <v>MZ0107</v>
      </c>
      <c r="AK18" s="49" t="str">
        <f t="shared" ca="1" si="1"/>
        <v/>
      </c>
    </row>
    <row r="19" spans="1:37" x14ac:dyDescent="0.2">
      <c r="A19" s="58">
        <v>45323</v>
      </c>
      <c r="B19" s="49" t="s">
        <v>120</v>
      </c>
      <c r="C19" s="49" t="s">
        <v>127</v>
      </c>
      <c r="G19" s="49" t="s">
        <v>122</v>
      </c>
      <c r="H19" s="49" t="s">
        <v>123</v>
      </c>
      <c r="I19" s="49" t="s">
        <v>124</v>
      </c>
      <c r="J19" s="49" t="s">
        <v>1315</v>
      </c>
      <c r="K19" s="49" t="s">
        <v>125</v>
      </c>
      <c r="T19" s="49">
        <v>440</v>
      </c>
      <c r="AC19">
        <f>IF(ISBLANK(health[[#This Row],[total_boys]]),SUM(health[[#This Row],[boys_0-5_reached]],health[[#This Row],[boys_6-12_reached]],health[[#This Row],[boys_13-18_reached]]),health[[#This Row],[total_boys]])</f>
        <v>0</v>
      </c>
      <c r="AD19">
        <f>IF(ISBLANK(health[[#This Row],[total_girls]]),SUM(health[[#This Row],[girls_0-5_reached]],health[[#This Row],[girls_6-12_reached]],health[[#This Row],[girls_13-18_reached]]),health[[#This Row],[total_girls]])</f>
        <v>0</v>
      </c>
      <c r="AE19">
        <f>IF(ISBLANK(health[[#This Row],[total_children]]),SUM(health[[#This Row],[calc_boys]],health[[#This Row],[calc_girls]]),health[[#This Row],[total_children]])</f>
        <v>440</v>
      </c>
      <c r="AF19">
        <f>IF(ISBLANK(health[[#This Row],[total_pwd]]),SUM(health[[#This Row],[total_pwd_men]],health[[#This Row],[total_pwd_women]]),health[[#This Row],[total_pwd]])</f>
        <v>0</v>
      </c>
      <c r="AG19">
        <f>IF(ISBLANK(health[[#This Row],[total_adults]]),SUM(health[[#This Row],[total_men]],health[[#This Row],[total_women]]),health[[#This Row],[total_adults]])</f>
        <v>0</v>
      </c>
      <c r="AH19">
        <f>IF(ISBLANK(health[[#This Row],[total_beneficiaries_reached]]),SUM(health[[#This Row],[calc_children]],health[[#This Row],[calc_adults]]),health[[#This Row],[total_beneficiaries_reached]])</f>
        <v>440</v>
      </c>
      <c r="AI19" s="49" t="str">
        <f ca="1">IF(B19="","",OFFSET(table_admin1[[#Headers],[ADM1_PT]],MATCH(B19,admin1,0),1))</f>
        <v>MZ01</v>
      </c>
      <c r="AJ19" s="49" t="str">
        <f t="shared" ca="1" si="0"/>
        <v>MZ0101</v>
      </c>
      <c r="AK19" s="49" t="str">
        <f t="shared" ca="1" si="1"/>
        <v/>
      </c>
    </row>
    <row r="20" spans="1:37" x14ac:dyDescent="0.2">
      <c r="A20" s="58">
        <v>45323</v>
      </c>
      <c r="B20" s="49" t="s">
        <v>120</v>
      </c>
      <c r="C20" s="49" t="s">
        <v>205</v>
      </c>
      <c r="G20" s="49" t="s">
        <v>122</v>
      </c>
      <c r="H20" s="49" t="s">
        <v>123</v>
      </c>
      <c r="I20" s="49" t="s">
        <v>130</v>
      </c>
      <c r="J20" s="49" t="s">
        <v>1318</v>
      </c>
      <c r="K20" s="49" t="s">
        <v>125</v>
      </c>
      <c r="T20" s="49">
        <v>384</v>
      </c>
      <c r="AC20">
        <f>IF(ISBLANK(health[[#This Row],[total_boys]]),SUM(health[[#This Row],[boys_0-5_reached]],health[[#This Row],[boys_6-12_reached]],health[[#This Row],[boys_13-18_reached]]),health[[#This Row],[total_boys]])</f>
        <v>0</v>
      </c>
      <c r="AD20">
        <f>IF(ISBLANK(health[[#This Row],[total_girls]]),SUM(health[[#This Row],[girls_0-5_reached]],health[[#This Row],[girls_6-12_reached]],health[[#This Row],[girls_13-18_reached]]),health[[#This Row],[total_girls]])</f>
        <v>0</v>
      </c>
      <c r="AE20">
        <f>IF(ISBLANK(health[[#This Row],[total_children]]),SUM(health[[#This Row],[calc_boys]],health[[#This Row],[calc_girls]]),health[[#This Row],[total_children]])</f>
        <v>384</v>
      </c>
      <c r="AF20">
        <f>IF(ISBLANK(health[[#This Row],[total_pwd]]),SUM(health[[#This Row],[total_pwd_men]],health[[#This Row],[total_pwd_women]]),health[[#This Row],[total_pwd]])</f>
        <v>0</v>
      </c>
      <c r="AG20">
        <f>IF(ISBLANK(health[[#This Row],[total_adults]]),SUM(health[[#This Row],[total_men]],health[[#This Row],[total_women]]),health[[#This Row],[total_adults]])</f>
        <v>0</v>
      </c>
      <c r="AH20">
        <f>IF(ISBLANK(health[[#This Row],[total_beneficiaries_reached]]),SUM(health[[#This Row],[calc_children]],health[[#This Row],[calc_adults]]),health[[#This Row],[total_beneficiaries_reached]])</f>
        <v>384</v>
      </c>
      <c r="AI20" s="49" t="str">
        <f ca="1">IF(B20="","",OFFSET(table_admin1[[#Headers],[ADM1_PT]],MATCH(B20,admin1,0),1))</f>
        <v>MZ01</v>
      </c>
      <c r="AJ20" s="49" t="str">
        <f t="shared" ca="1" si="0"/>
        <v>MZ0106</v>
      </c>
      <c r="AK20" s="49" t="str">
        <f t="shared" ca="1" si="1"/>
        <v/>
      </c>
    </row>
    <row r="21" spans="1:37" x14ac:dyDescent="0.2">
      <c r="A21" s="58">
        <v>45323</v>
      </c>
      <c r="B21" s="49" t="s">
        <v>120</v>
      </c>
      <c r="C21" s="49" t="s">
        <v>205</v>
      </c>
      <c r="G21" s="49" t="s">
        <v>122</v>
      </c>
      <c r="H21" s="49" t="s">
        <v>123</v>
      </c>
      <c r="I21" s="49" t="s">
        <v>130</v>
      </c>
      <c r="J21" s="49" t="s">
        <v>1318</v>
      </c>
      <c r="K21" s="49" t="s">
        <v>125</v>
      </c>
      <c r="T21" s="49">
        <v>401</v>
      </c>
      <c r="AC21">
        <f>IF(ISBLANK(health[[#This Row],[total_boys]]),SUM(health[[#This Row],[boys_0-5_reached]],health[[#This Row],[boys_6-12_reached]],health[[#This Row],[boys_13-18_reached]]),health[[#This Row],[total_boys]])</f>
        <v>0</v>
      </c>
      <c r="AD21">
        <f>IF(ISBLANK(health[[#This Row],[total_girls]]),SUM(health[[#This Row],[girls_0-5_reached]],health[[#This Row],[girls_6-12_reached]],health[[#This Row],[girls_13-18_reached]]),health[[#This Row],[total_girls]])</f>
        <v>0</v>
      </c>
      <c r="AE21">
        <f>IF(ISBLANK(health[[#This Row],[total_children]]),SUM(health[[#This Row],[calc_boys]],health[[#This Row],[calc_girls]]),health[[#This Row],[total_children]])</f>
        <v>401</v>
      </c>
      <c r="AF21">
        <f>IF(ISBLANK(health[[#This Row],[total_pwd]]),SUM(health[[#This Row],[total_pwd_men]],health[[#This Row],[total_pwd_women]]),health[[#This Row],[total_pwd]])</f>
        <v>0</v>
      </c>
      <c r="AG21">
        <f>IF(ISBLANK(health[[#This Row],[total_adults]]),SUM(health[[#This Row],[total_men]],health[[#This Row],[total_women]]),health[[#This Row],[total_adults]])</f>
        <v>0</v>
      </c>
      <c r="AH21">
        <f>IF(ISBLANK(health[[#This Row],[total_beneficiaries_reached]]),SUM(health[[#This Row],[calc_children]],health[[#This Row],[calc_adults]]),health[[#This Row],[total_beneficiaries_reached]])</f>
        <v>401</v>
      </c>
      <c r="AI21" s="49" t="str">
        <f ca="1">IF(B21="","",OFFSET(table_admin1[[#Headers],[ADM1_PT]],MATCH(B21,admin1,0),1))</f>
        <v>MZ01</v>
      </c>
      <c r="AJ21" s="49" t="str">
        <f t="shared" ca="1" si="0"/>
        <v>MZ0106</v>
      </c>
      <c r="AK21" s="49" t="str">
        <f t="shared" ca="1" si="1"/>
        <v/>
      </c>
    </row>
    <row r="22" spans="1:37" x14ac:dyDescent="0.2">
      <c r="A22" s="58">
        <v>45323</v>
      </c>
      <c r="B22" s="49" t="s">
        <v>120</v>
      </c>
      <c r="C22" s="49" t="s">
        <v>129</v>
      </c>
      <c r="G22" s="49" t="s">
        <v>122</v>
      </c>
      <c r="H22" s="49" t="s">
        <v>123</v>
      </c>
      <c r="I22" s="49" t="s">
        <v>130</v>
      </c>
      <c r="J22" s="49" t="s">
        <v>1317</v>
      </c>
      <c r="K22" s="49" t="s">
        <v>125</v>
      </c>
      <c r="T22" s="49">
        <v>1480</v>
      </c>
      <c r="AC22">
        <f>IF(ISBLANK(health[[#This Row],[total_boys]]),SUM(health[[#This Row],[boys_0-5_reached]],health[[#This Row],[boys_6-12_reached]],health[[#This Row],[boys_13-18_reached]]),health[[#This Row],[total_boys]])</f>
        <v>0</v>
      </c>
      <c r="AD22">
        <f>IF(ISBLANK(health[[#This Row],[total_girls]]),SUM(health[[#This Row],[girls_0-5_reached]],health[[#This Row],[girls_6-12_reached]],health[[#This Row],[girls_13-18_reached]]),health[[#This Row],[total_girls]])</f>
        <v>0</v>
      </c>
      <c r="AE22">
        <f>IF(ISBLANK(health[[#This Row],[total_children]]),SUM(health[[#This Row],[calc_boys]],health[[#This Row],[calc_girls]]),health[[#This Row],[total_children]])</f>
        <v>1480</v>
      </c>
      <c r="AF22">
        <f>IF(ISBLANK(health[[#This Row],[total_pwd]]),SUM(health[[#This Row],[total_pwd_men]],health[[#This Row],[total_pwd_women]]),health[[#This Row],[total_pwd]])</f>
        <v>0</v>
      </c>
      <c r="AG22">
        <f>IF(ISBLANK(health[[#This Row],[total_adults]]),SUM(health[[#This Row],[total_men]],health[[#This Row],[total_women]]),health[[#This Row],[total_adults]])</f>
        <v>0</v>
      </c>
      <c r="AH22">
        <f>IF(ISBLANK(health[[#This Row],[total_beneficiaries_reached]]),SUM(health[[#This Row],[calc_children]],health[[#This Row],[calc_adults]]),health[[#This Row],[total_beneficiaries_reached]])</f>
        <v>1480</v>
      </c>
      <c r="AI22" s="49" t="str">
        <f ca="1">IF(B22="","",OFFSET(table_admin1[[#Headers],[ADM1_PT]],MATCH(B22,admin1,0),1))</f>
        <v>MZ01</v>
      </c>
      <c r="AJ22" s="49" t="str">
        <f t="shared" ca="1" si="0"/>
        <v>MZ0110</v>
      </c>
      <c r="AK22" s="49" t="str">
        <f t="shared" ca="1" si="1"/>
        <v/>
      </c>
    </row>
    <row r="23" spans="1:37" x14ac:dyDescent="0.2">
      <c r="A23" s="58">
        <v>45323</v>
      </c>
      <c r="B23" s="49" t="s">
        <v>120</v>
      </c>
      <c r="C23" s="49" t="s">
        <v>127</v>
      </c>
      <c r="G23" s="49" t="s">
        <v>122</v>
      </c>
      <c r="H23" s="49" t="s">
        <v>123</v>
      </c>
      <c r="I23" s="49" t="s">
        <v>124</v>
      </c>
      <c r="J23" s="49" t="s">
        <v>1315</v>
      </c>
      <c r="K23" s="49" t="s">
        <v>125</v>
      </c>
      <c r="T23" s="49">
        <v>1344</v>
      </c>
      <c r="AC23">
        <f>IF(ISBLANK(health[[#This Row],[total_boys]]),SUM(health[[#This Row],[boys_0-5_reached]],health[[#This Row],[boys_6-12_reached]],health[[#This Row],[boys_13-18_reached]]),health[[#This Row],[total_boys]])</f>
        <v>0</v>
      </c>
      <c r="AD23">
        <f>IF(ISBLANK(health[[#This Row],[total_girls]]),SUM(health[[#This Row],[girls_0-5_reached]],health[[#This Row],[girls_6-12_reached]],health[[#This Row],[girls_13-18_reached]]),health[[#This Row],[total_girls]])</f>
        <v>0</v>
      </c>
      <c r="AE23">
        <f>IF(ISBLANK(health[[#This Row],[total_children]]),SUM(health[[#This Row],[calc_boys]],health[[#This Row],[calc_girls]]),health[[#This Row],[total_children]])</f>
        <v>1344</v>
      </c>
      <c r="AF23">
        <f>IF(ISBLANK(health[[#This Row],[total_pwd]]),SUM(health[[#This Row],[total_pwd_men]],health[[#This Row],[total_pwd_women]]),health[[#This Row],[total_pwd]])</f>
        <v>0</v>
      </c>
      <c r="AG23">
        <f>IF(ISBLANK(health[[#This Row],[total_adults]]),SUM(health[[#This Row],[total_men]],health[[#This Row],[total_women]]),health[[#This Row],[total_adults]])</f>
        <v>0</v>
      </c>
      <c r="AH23">
        <f>IF(ISBLANK(health[[#This Row],[total_beneficiaries_reached]]),SUM(health[[#This Row],[calc_children]],health[[#This Row],[calc_adults]]),health[[#This Row],[total_beneficiaries_reached]])</f>
        <v>1344</v>
      </c>
      <c r="AI23" s="49" t="str">
        <f ca="1">IF(B23="","",OFFSET(table_admin1[[#Headers],[ADM1_PT]],MATCH(B23,admin1,0),1))</f>
        <v>MZ01</v>
      </c>
      <c r="AJ23" s="49" t="str">
        <f t="shared" ca="1" si="0"/>
        <v>MZ0101</v>
      </c>
      <c r="AK23" s="49" t="str">
        <f t="shared" ca="1" si="1"/>
        <v/>
      </c>
    </row>
    <row r="24" spans="1:37" x14ac:dyDescent="0.2">
      <c r="A24" s="58">
        <v>45323</v>
      </c>
      <c r="B24" s="49" t="s">
        <v>120</v>
      </c>
      <c r="C24" s="49" t="s">
        <v>126</v>
      </c>
      <c r="G24" s="49" t="s">
        <v>122</v>
      </c>
      <c r="H24" s="49" t="s">
        <v>123</v>
      </c>
      <c r="I24" s="49" t="s">
        <v>124</v>
      </c>
      <c r="J24" s="49" t="s">
        <v>1315</v>
      </c>
      <c r="K24" s="49" t="s">
        <v>125</v>
      </c>
      <c r="T24" s="49">
        <v>2010</v>
      </c>
      <c r="AC24">
        <f>IF(ISBLANK(health[[#This Row],[total_boys]]),SUM(health[[#This Row],[boys_0-5_reached]],health[[#This Row],[boys_6-12_reached]],health[[#This Row],[boys_13-18_reached]]),health[[#This Row],[total_boys]])</f>
        <v>0</v>
      </c>
      <c r="AD24">
        <f>IF(ISBLANK(health[[#This Row],[total_girls]]),SUM(health[[#This Row],[girls_0-5_reached]],health[[#This Row],[girls_6-12_reached]],health[[#This Row],[girls_13-18_reached]]),health[[#This Row],[total_girls]])</f>
        <v>0</v>
      </c>
      <c r="AE24">
        <f>IF(ISBLANK(health[[#This Row],[total_children]]),SUM(health[[#This Row],[calc_boys]],health[[#This Row],[calc_girls]]),health[[#This Row],[total_children]])</f>
        <v>2010</v>
      </c>
      <c r="AF24">
        <f>IF(ISBLANK(health[[#This Row],[total_pwd]]),SUM(health[[#This Row],[total_pwd_men]],health[[#This Row],[total_pwd_women]]),health[[#This Row],[total_pwd]])</f>
        <v>0</v>
      </c>
      <c r="AG24">
        <f>IF(ISBLANK(health[[#This Row],[total_adults]]),SUM(health[[#This Row],[total_men]],health[[#This Row],[total_women]]),health[[#This Row],[total_adults]])</f>
        <v>0</v>
      </c>
      <c r="AH24">
        <f>IF(ISBLANK(health[[#This Row],[total_beneficiaries_reached]]),SUM(health[[#This Row],[calc_children]],health[[#This Row],[calc_adults]]),health[[#This Row],[total_beneficiaries_reached]])</f>
        <v>2010</v>
      </c>
      <c r="AI24" s="49" t="str">
        <f ca="1">IF(B24="","",OFFSET(table_admin1[[#Headers],[ADM1_PT]],MATCH(B24,admin1,0),1))</f>
        <v>MZ01</v>
      </c>
      <c r="AJ24" s="49" t="str">
        <f t="shared" ca="1" si="0"/>
        <v>MZ0103</v>
      </c>
      <c r="AK24" s="49" t="str">
        <f t="shared" ca="1" si="1"/>
        <v/>
      </c>
    </row>
    <row r="25" spans="1:37" x14ac:dyDescent="0.2">
      <c r="A25" s="58">
        <v>45323</v>
      </c>
      <c r="B25" s="49" t="s">
        <v>120</v>
      </c>
      <c r="C25" s="49" t="s">
        <v>131</v>
      </c>
      <c r="G25" s="49" t="s">
        <v>122</v>
      </c>
      <c r="H25" s="49" t="s">
        <v>123</v>
      </c>
      <c r="I25" s="49" t="s">
        <v>124</v>
      </c>
      <c r="J25" s="49" t="s">
        <v>1315</v>
      </c>
      <c r="K25" s="49" t="s">
        <v>125</v>
      </c>
      <c r="T25" s="49">
        <v>774</v>
      </c>
      <c r="AC25">
        <f>IF(ISBLANK(health[[#This Row],[total_boys]]),SUM(health[[#This Row],[boys_0-5_reached]],health[[#This Row],[boys_6-12_reached]],health[[#This Row],[boys_13-18_reached]]),health[[#This Row],[total_boys]])</f>
        <v>0</v>
      </c>
      <c r="AD25">
        <f>IF(ISBLANK(health[[#This Row],[total_girls]]),SUM(health[[#This Row],[girls_0-5_reached]],health[[#This Row],[girls_6-12_reached]],health[[#This Row],[girls_13-18_reached]]),health[[#This Row],[total_girls]])</f>
        <v>0</v>
      </c>
      <c r="AE25">
        <f>IF(ISBLANK(health[[#This Row],[total_children]]),SUM(health[[#This Row],[calc_boys]],health[[#This Row],[calc_girls]]),health[[#This Row],[total_children]])</f>
        <v>774</v>
      </c>
      <c r="AF25">
        <f>IF(ISBLANK(health[[#This Row],[total_pwd]]),SUM(health[[#This Row],[total_pwd_men]],health[[#This Row],[total_pwd_women]]),health[[#This Row],[total_pwd]])</f>
        <v>0</v>
      </c>
      <c r="AG25">
        <f>IF(ISBLANK(health[[#This Row],[total_adults]]),SUM(health[[#This Row],[total_men]],health[[#This Row],[total_women]]),health[[#This Row],[total_adults]])</f>
        <v>0</v>
      </c>
      <c r="AH25">
        <f>IF(ISBLANK(health[[#This Row],[total_beneficiaries_reached]]),SUM(health[[#This Row],[calc_children]],health[[#This Row],[calc_adults]]),health[[#This Row],[total_beneficiaries_reached]])</f>
        <v>774</v>
      </c>
      <c r="AI25" s="49" t="str">
        <f ca="1">IF(B25="","",OFFSET(table_admin1[[#Headers],[ADM1_PT]],MATCH(B25,admin1,0),1))</f>
        <v>MZ01</v>
      </c>
      <c r="AJ25" s="49" t="str">
        <f t="shared" ca="1" si="0"/>
        <v>MZ0107</v>
      </c>
      <c r="AK25" s="49" t="str">
        <f t="shared" ca="1" si="1"/>
        <v/>
      </c>
    </row>
    <row r="26" spans="1:37" x14ac:dyDescent="0.2">
      <c r="A26" s="58">
        <v>45323</v>
      </c>
      <c r="B26" s="49" t="s">
        <v>120</v>
      </c>
      <c r="C26" s="49" t="s">
        <v>127</v>
      </c>
      <c r="G26" s="49" t="s">
        <v>122</v>
      </c>
      <c r="H26" s="49" t="s">
        <v>123</v>
      </c>
      <c r="I26" s="49" t="s">
        <v>124</v>
      </c>
      <c r="J26" s="49" t="s">
        <v>1315</v>
      </c>
      <c r="K26" s="49" t="s">
        <v>125</v>
      </c>
      <c r="T26" s="49">
        <v>386</v>
      </c>
      <c r="AC26">
        <f>IF(ISBLANK(health[[#This Row],[total_boys]]),SUM(health[[#This Row],[boys_0-5_reached]],health[[#This Row],[boys_6-12_reached]],health[[#This Row],[boys_13-18_reached]]),health[[#This Row],[total_boys]])</f>
        <v>0</v>
      </c>
      <c r="AD26">
        <f>IF(ISBLANK(health[[#This Row],[total_girls]]),SUM(health[[#This Row],[girls_0-5_reached]],health[[#This Row],[girls_6-12_reached]],health[[#This Row],[girls_13-18_reached]]),health[[#This Row],[total_girls]])</f>
        <v>0</v>
      </c>
      <c r="AE26">
        <f>IF(ISBLANK(health[[#This Row],[total_children]]),SUM(health[[#This Row],[calc_boys]],health[[#This Row],[calc_girls]]),health[[#This Row],[total_children]])</f>
        <v>386</v>
      </c>
      <c r="AF26">
        <f>IF(ISBLANK(health[[#This Row],[total_pwd]]),SUM(health[[#This Row],[total_pwd_men]],health[[#This Row],[total_pwd_women]]),health[[#This Row],[total_pwd]])</f>
        <v>0</v>
      </c>
      <c r="AG26">
        <f>IF(ISBLANK(health[[#This Row],[total_adults]]),SUM(health[[#This Row],[total_men]],health[[#This Row],[total_women]]),health[[#This Row],[total_adults]])</f>
        <v>0</v>
      </c>
      <c r="AH26">
        <f>IF(ISBLANK(health[[#This Row],[total_beneficiaries_reached]]),SUM(health[[#This Row],[calc_children]],health[[#This Row],[calc_adults]]),health[[#This Row],[total_beneficiaries_reached]])</f>
        <v>386</v>
      </c>
      <c r="AI26" s="49" t="str">
        <f ca="1">IF(B26="","",OFFSET(table_admin1[[#Headers],[ADM1_PT]],MATCH(B26,admin1,0),1))</f>
        <v>MZ01</v>
      </c>
      <c r="AJ26" s="49" t="str">
        <f t="shared" ca="1" si="0"/>
        <v>MZ0101</v>
      </c>
      <c r="AK26" s="49" t="str">
        <f t="shared" ca="1" si="1"/>
        <v/>
      </c>
    </row>
    <row r="27" spans="1:37" x14ac:dyDescent="0.2">
      <c r="A27" s="58">
        <v>45323</v>
      </c>
      <c r="B27" s="49" t="s">
        <v>120</v>
      </c>
      <c r="C27" s="49" t="s">
        <v>205</v>
      </c>
      <c r="G27" s="49" t="s">
        <v>122</v>
      </c>
      <c r="H27" s="49" t="s">
        <v>123</v>
      </c>
      <c r="I27" s="49" t="s">
        <v>130</v>
      </c>
      <c r="J27" s="49" t="s">
        <v>1318</v>
      </c>
      <c r="K27" s="49" t="s">
        <v>125</v>
      </c>
      <c r="T27" s="49">
        <v>476</v>
      </c>
      <c r="AC27">
        <f>IF(ISBLANK(health[[#This Row],[total_boys]]),SUM(health[[#This Row],[boys_0-5_reached]],health[[#This Row],[boys_6-12_reached]],health[[#This Row],[boys_13-18_reached]]),health[[#This Row],[total_boys]])</f>
        <v>0</v>
      </c>
      <c r="AD27">
        <f>IF(ISBLANK(health[[#This Row],[total_girls]]),SUM(health[[#This Row],[girls_0-5_reached]],health[[#This Row],[girls_6-12_reached]],health[[#This Row],[girls_13-18_reached]]),health[[#This Row],[total_girls]])</f>
        <v>0</v>
      </c>
      <c r="AE27">
        <f>IF(ISBLANK(health[[#This Row],[total_children]]),SUM(health[[#This Row],[calc_boys]],health[[#This Row],[calc_girls]]),health[[#This Row],[total_children]])</f>
        <v>476</v>
      </c>
      <c r="AF27">
        <f>IF(ISBLANK(health[[#This Row],[total_pwd]]),SUM(health[[#This Row],[total_pwd_men]],health[[#This Row],[total_pwd_women]]),health[[#This Row],[total_pwd]])</f>
        <v>0</v>
      </c>
      <c r="AG27">
        <f>IF(ISBLANK(health[[#This Row],[total_adults]]),SUM(health[[#This Row],[total_men]],health[[#This Row],[total_women]]),health[[#This Row],[total_adults]])</f>
        <v>0</v>
      </c>
      <c r="AH27">
        <f>IF(ISBLANK(health[[#This Row],[total_beneficiaries_reached]]),SUM(health[[#This Row],[calc_children]],health[[#This Row],[calc_adults]]),health[[#This Row],[total_beneficiaries_reached]])</f>
        <v>476</v>
      </c>
      <c r="AI27" s="49" t="str">
        <f ca="1">IF(B27="","",OFFSET(table_admin1[[#Headers],[ADM1_PT]],MATCH(B27,admin1,0),1))</f>
        <v>MZ01</v>
      </c>
      <c r="AJ27" s="49" t="str">
        <f t="shared" ca="1" si="0"/>
        <v>MZ0106</v>
      </c>
      <c r="AK27" s="49" t="str">
        <f t="shared" ca="1" si="1"/>
        <v/>
      </c>
    </row>
    <row r="28" spans="1:37" x14ac:dyDescent="0.2">
      <c r="A28" s="58">
        <v>45292</v>
      </c>
      <c r="B28" s="49" t="s">
        <v>192</v>
      </c>
      <c r="C28" s="49" t="s">
        <v>363</v>
      </c>
      <c r="G28" s="49" t="s">
        <v>116</v>
      </c>
      <c r="H28" s="49" t="s">
        <v>123</v>
      </c>
      <c r="I28" s="49" t="s">
        <v>118</v>
      </c>
      <c r="K28" s="49" t="s">
        <v>1212</v>
      </c>
      <c r="AA28" s="49">
        <v>10000</v>
      </c>
      <c r="AC28">
        <f>IF(ISBLANK(health[[#This Row],[total_boys]]),SUM(health[[#This Row],[boys_0-5_reached]],health[[#This Row],[boys_6-12_reached]],health[[#This Row],[boys_13-18_reached]]),health[[#This Row],[total_boys]])</f>
        <v>0</v>
      </c>
      <c r="AD28">
        <f>IF(ISBLANK(health[[#This Row],[total_girls]]),SUM(health[[#This Row],[girls_0-5_reached]],health[[#This Row],[girls_6-12_reached]],health[[#This Row],[girls_13-18_reached]]),health[[#This Row],[total_girls]])</f>
        <v>0</v>
      </c>
      <c r="AE28">
        <f>IF(ISBLANK(health[[#This Row],[total_children]]),SUM(health[[#This Row],[calc_boys]],health[[#This Row],[calc_girls]]),health[[#This Row],[total_children]])</f>
        <v>0</v>
      </c>
      <c r="AF28">
        <f>IF(ISBLANK(health[[#This Row],[total_pwd]]),SUM(health[[#This Row],[total_pwd_men]],health[[#This Row],[total_pwd_women]]),health[[#This Row],[total_pwd]])</f>
        <v>0</v>
      </c>
      <c r="AG28">
        <f>IF(ISBLANK(health[[#This Row],[total_adults]]),SUM(health[[#This Row],[total_men]],health[[#This Row],[total_women]]),health[[#This Row],[total_adults]])</f>
        <v>0</v>
      </c>
      <c r="AH28">
        <f>IF(ISBLANK(health[[#This Row],[total_beneficiaries_reached]]),SUM(health[[#This Row],[calc_children]],health[[#This Row],[calc_adults]]),health[[#This Row],[total_beneficiaries_reached]])</f>
        <v>10000</v>
      </c>
      <c r="AI28" s="49" t="str">
        <f ca="1">IF(B28="","",OFFSET(table_admin1[[#Headers],[ADM1_PT]],MATCH(B28,admin1,0),1))</f>
        <v>MZ04</v>
      </c>
      <c r="AJ28" s="49" t="str">
        <f t="shared" ca="1" si="0"/>
        <v>MZ0402</v>
      </c>
      <c r="AK28" s="49" t="str">
        <f t="shared" ca="1" si="1"/>
        <v/>
      </c>
    </row>
    <row r="29" spans="1:37" x14ac:dyDescent="0.2">
      <c r="A29" s="58">
        <v>45292</v>
      </c>
      <c r="B29" s="49" t="s">
        <v>229</v>
      </c>
      <c r="C29" s="49" t="s">
        <v>741</v>
      </c>
      <c r="G29" s="49" t="s">
        <v>116</v>
      </c>
      <c r="H29" s="49" t="s">
        <v>123</v>
      </c>
      <c r="I29" s="49" t="s">
        <v>130</v>
      </c>
      <c r="J29" s="49" t="s">
        <v>1319</v>
      </c>
      <c r="K29" s="49" t="s">
        <v>1212</v>
      </c>
      <c r="AA29" s="49">
        <v>21000</v>
      </c>
      <c r="AC29">
        <f>IF(ISBLANK(health[[#This Row],[total_boys]]),SUM(health[[#This Row],[boys_0-5_reached]],health[[#This Row],[boys_6-12_reached]],health[[#This Row],[boys_13-18_reached]]),health[[#This Row],[total_boys]])</f>
        <v>0</v>
      </c>
      <c r="AD29">
        <f>IF(ISBLANK(health[[#This Row],[total_girls]]),SUM(health[[#This Row],[girls_0-5_reached]],health[[#This Row],[girls_6-12_reached]],health[[#This Row],[girls_13-18_reached]]),health[[#This Row],[total_girls]])</f>
        <v>0</v>
      </c>
      <c r="AE29">
        <f>IF(ISBLANK(health[[#This Row],[total_children]]),SUM(health[[#This Row],[calc_boys]],health[[#This Row],[calc_girls]]),health[[#This Row],[total_children]])</f>
        <v>0</v>
      </c>
      <c r="AF29">
        <f>IF(ISBLANK(health[[#This Row],[total_pwd]]),SUM(health[[#This Row],[total_pwd_men]],health[[#This Row],[total_pwd_women]]),health[[#This Row],[total_pwd]])</f>
        <v>0</v>
      </c>
      <c r="AG29">
        <f>IF(ISBLANK(health[[#This Row],[total_adults]]),SUM(health[[#This Row],[total_men]],health[[#This Row],[total_women]]),health[[#This Row],[total_adults]])</f>
        <v>0</v>
      </c>
      <c r="AH29">
        <f>IF(ISBLANK(health[[#This Row],[total_beneficiaries_reached]]),SUM(health[[#This Row],[calc_children]],health[[#This Row],[calc_adults]]),health[[#This Row],[total_beneficiaries_reached]])</f>
        <v>21000</v>
      </c>
      <c r="AI29" s="49" t="str">
        <f ca="1">IF(B29="","",OFFSET(table_admin1[[#Headers],[ADM1_PT]],MATCH(B29,admin1,0),1))</f>
        <v>MZ11</v>
      </c>
      <c r="AJ29" s="49" t="str">
        <f t="shared" ca="1" si="0"/>
        <v>MZ1114</v>
      </c>
      <c r="AK29" s="49" t="str">
        <f t="shared" ca="1" si="1"/>
        <v/>
      </c>
    </row>
    <row r="30" spans="1:37" x14ac:dyDescent="0.2">
      <c r="A30" s="58">
        <v>45292</v>
      </c>
      <c r="B30" s="49" t="s">
        <v>209</v>
      </c>
      <c r="C30" s="49" t="s">
        <v>441</v>
      </c>
      <c r="G30" s="49" t="s">
        <v>116</v>
      </c>
      <c r="H30" s="49" t="s">
        <v>123</v>
      </c>
      <c r="I30" s="49" t="s">
        <v>118</v>
      </c>
      <c r="K30" s="49" t="s">
        <v>1212</v>
      </c>
      <c r="AA30" s="49">
        <v>10000</v>
      </c>
      <c r="AC30">
        <f>IF(ISBLANK(health[[#This Row],[total_boys]]),SUM(health[[#This Row],[boys_0-5_reached]],health[[#This Row],[boys_6-12_reached]],health[[#This Row],[boys_13-18_reached]]),health[[#This Row],[total_boys]])</f>
        <v>0</v>
      </c>
      <c r="AD30">
        <f>IF(ISBLANK(health[[#This Row],[total_girls]]),SUM(health[[#This Row],[girls_0-5_reached]],health[[#This Row],[girls_6-12_reached]],health[[#This Row],[girls_13-18_reached]]),health[[#This Row],[total_girls]])</f>
        <v>0</v>
      </c>
      <c r="AE30">
        <f>IF(ISBLANK(health[[#This Row],[total_children]]),SUM(health[[#This Row],[calc_boys]],health[[#This Row],[calc_girls]]),health[[#This Row],[total_children]])</f>
        <v>0</v>
      </c>
      <c r="AF30">
        <f>IF(ISBLANK(health[[#This Row],[total_pwd]]),SUM(health[[#This Row],[total_pwd_men]],health[[#This Row],[total_pwd_women]]),health[[#This Row],[total_pwd]])</f>
        <v>0</v>
      </c>
      <c r="AG30">
        <f>IF(ISBLANK(health[[#This Row],[total_adults]]),SUM(health[[#This Row],[total_men]],health[[#This Row],[total_women]]),health[[#This Row],[total_adults]])</f>
        <v>0</v>
      </c>
      <c r="AH30">
        <f>IF(ISBLANK(health[[#This Row],[total_beneficiaries_reached]]),SUM(health[[#This Row],[calc_children]],health[[#This Row],[calc_adults]]),health[[#This Row],[total_beneficiaries_reached]])</f>
        <v>10000</v>
      </c>
      <c r="AI30" s="49" t="str">
        <f ca="1">IF(B30="","",OFFSET(table_admin1[[#Headers],[ADM1_PT]],MATCH(B30,admin1,0),1))</f>
        <v>MZ07</v>
      </c>
      <c r="AJ30" s="49" t="str">
        <f t="shared" ca="1" si="0"/>
        <v>MZ0702</v>
      </c>
      <c r="AK30" s="49" t="str">
        <f t="shared" ca="1" si="1"/>
        <v/>
      </c>
    </row>
    <row r="31" spans="1:37" x14ac:dyDescent="0.2">
      <c r="A31" s="58">
        <v>45292</v>
      </c>
      <c r="B31" s="49" t="s">
        <v>209</v>
      </c>
      <c r="C31" s="49" t="s">
        <v>505</v>
      </c>
      <c r="G31" s="49" t="s">
        <v>116</v>
      </c>
      <c r="H31" s="49" t="s">
        <v>123</v>
      </c>
      <c r="I31" s="49" t="s">
        <v>118</v>
      </c>
      <c r="K31" s="49" t="s">
        <v>1212</v>
      </c>
      <c r="AA31" s="49">
        <v>2100</v>
      </c>
      <c r="AC31">
        <f>IF(ISBLANK(health[[#This Row],[total_boys]]),SUM(health[[#This Row],[boys_0-5_reached]],health[[#This Row],[boys_6-12_reached]],health[[#This Row],[boys_13-18_reached]]),health[[#This Row],[total_boys]])</f>
        <v>0</v>
      </c>
      <c r="AD31">
        <f>IF(ISBLANK(health[[#This Row],[total_girls]]),SUM(health[[#This Row],[girls_0-5_reached]],health[[#This Row],[girls_6-12_reached]],health[[#This Row],[girls_13-18_reached]]),health[[#This Row],[total_girls]])</f>
        <v>0</v>
      </c>
      <c r="AE31">
        <f>IF(ISBLANK(health[[#This Row],[total_children]]),SUM(health[[#This Row],[calc_boys]],health[[#This Row],[calc_girls]]),health[[#This Row],[total_children]])</f>
        <v>0</v>
      </c>
      <c r="AF31">
        <f>IF(ISBLANK(health[[#This Row],[total_pwd]]),SUM(health[[#This Row],[total_pwd_men]],health[[#This Row],[total_pwd_women]]),health[[#This Row],[total_pwd]])</f>
        <v>0</v>
      </c>
      <c r="AG31">
        <f>IF(ISBLANK(health[[#This Row],[total_adults]]),SUM(health[[#This Row],[total_men]],health[[#This Row],[total_women]]),health[[#This Row],[total_adults]])</f>
        <v>0</v>
      </c>
      <c r="AH31">
        <f>IF(ISBLANK(health[[#This Row],[total_beneficiaries_reached]]),SUM(health[[#This Row],[calc_children]],health[[#This Row],[calc_adults]]),health[[#This Row],[total_beneficiaries_reached]])</f>
        <v>2100</v>
      </c>
      <c r="AI31" s="49" t="str">
        <f ca="1">IF(B31="","",OFFSET(table_admin1[[#Headers],[ADM1_PT]],MATCH(B31,admin1,0),1))</f>
        <v>MZ07</v>
      </c>
      <c r="AJ31" s="49" t="str">
        <f t="shared" ca="1" si="0"/>
        <v>MZ0719</v>
      </c>
      <c r="AK31" s="49" t="str">
        <f t="shared" ca="1" si="1"/>
        <v/>
      </c>
    </row>
    <row r="32" spans="1:37" x14ac:dyDescent="0.2">
      <c r="A32" s="58">
        <v>45352</v>
      </c>
      <c r="B32" s="49" t="s">
        <v>209</v>
      </c>
      <c r="C32" s="49" t="s">
        <v>445</v>
      </c>
      <c r="G32" s="49" t="s">
        <v>116</v>
      </c>
      <c r="H32" s="49" t="s">
        <v>123</v>
      </c>
      <c r="I32" s="49" t="s">
        <v>118</v>
      </c>
      <c r="K32" s="49" t="s">
        <v>1212</v>
      </c>
      <c r="AA32" s="49">
        <v>30000</v>
      </c>
      <c r="AC32">
        <f>IF(ISBLANK(health[[#This Row],[total_boys]]),SUM(health[[#This Row],[boys_0-5_reached]],health[[#This Row],[boys_6-12_reached]],health[[#This Row],[boys_13-18_reached]]),health[[#This Row],[total_boys]])</f>
        <v>0</v>
      </c>
      <c r="AD32">
        <f>IF(ISBLANK(health[[#This Row],[total_girls]]),SUM(health[[#This Row],[girls_0-5_reached]],health[[#This Row],[girls_6-12_reached]],health[[#This Row],[girls_13-18_reached]]),health[[#This Row],[total_girls]])</f>
        <v>0</v>
      </c>
      <c r="AE32">
        <f>IF(ISBLANK(health[[#This Row],[total_children]]),SUM(health[[#This Row],[calc_boys]],health[[#This Row],[calc_girls]]),health[[#This Row],[total_children]])</f>
        <v>0</v>
      </c>
      <c r="AF32">
        <f>IF(ISBLANK(health[[#This Row],[total_pwd]]),SUM(health[[#This Row],[total_pwd_men]],health[[#This Row],[total_pwd_women]]),health[[#This Row],[total_pwd]])</f>
        <v>0</v>
      </c>
      <c r="AG32">
        <f>IF(ISBLANK(health[[#This Row],[total_adults]]),SUM(health[[#This Row],[total_men]],health[[#This Row],[total_women]]),health[[#This Row],[total_adults]])</f>
        <v>0</v>
      </c>
      <c r="AH32">
        <f>IF(ISBLANK(health[[#This Row],[total_beneficiaries_reached]]),SUM(health[[#This Row],[calc_children]],health[[#This Row],[calc_adults]]),health[[#This Row],[total_beneficiaries_reached]])</f>
        <v>30000</v>
      </c>
      <c r="AI32" s="49" t="str">
        <f ca="1">IF(B32="","",OFFSET(table_admin1[[#Headers],[ADM1_PT]],MATCH(B32,admin1,0),1))</f>
        <v>MZ07</v>
      </c>
      <c r="AJ32" s="49" t="str">
        <f t="shared" ca="1" si="0"/>
        <v>MZ0703</v>
      </c>
      <c r="AK32" s="49" t="str">
        <f t="shared" ca="1" si="1"/>
        <v/>
      </c>
    </row>
    <row r="33" spans="1:37" x14ac:dyDescent="0.2">
      <c r="A33" s="58">
        <v>45292</v>
      </c>
      <c r="B33" s="49" t="s">
        <v>224</v>
      </c>
      <c r="C33" s="49" t="s">
        <v>656</v>
      </c>
      <c r="G33" s="49" t="s">
        <v>116</v>
      </c>
      <c r="H33" s="49" t="s">
        <v>123</v>
      </c>
      <c r="I33" s="49" t="s">
        <v>118</v>
      </c>
      <c r="K33" s="49" t="s">
        <v>1212</v>
      </c>
      <c r="AA33" s="49">
        <v>6000</v>
      </c>
      <c r="AC33">
        <f>IF(ISBLANK(health[[#This Row],[total_boys]]),SUM(health[[#This Row],[boys_0-5_reached]],health[[#This Row],[boys_6-12_reached]],health[[#This Row],[boys_13-18_reached]]),health[[#This Row],[total_boys]])</f>
        <v>0</v>
      </c>
      <c r="AD33">
        <f>IF(ISBLANK(health[[#This Row],[total_girls]]),SUM(health[[#This Row],[girls_0-5_reached]],health[[#This Row],[girls_6-12_reached]],health[[#This Row],[girls_13-18_reached]]),health[[#This Row],[total_girls]])</f>
        <v>0</v>
      </c>
      <c r="AE33">
        <f>IF(ISBLANK(health[[#This Row],[total_children]]),SUM(health[[#This Row],[calc_boys]],health[[#This Row],[calc_girls]]),health[[#This Row],[total_children]])</f>
        <v>0</v>
      </c>
      <c r="AF33">
        <f>IF(ISBLANK(health[[#This Row],[total_pwd]]),SUM(health[[#This Row],[total_pwd_men]],health[[#This Row],[total_pwd_women]]),health[[#This Row],[total_pwd]])</f>
        <v>0</v>
      </c>
      <c r="AG33">
        <f>IF(ISBLANK(health[[#This Row],[total_adults]]),SUM(health[[#This Row],[total_men]],health[[#This Row],[total_women]]),health[[#This Row],[total_adults]])</f>
        <v>0</v>
      </c>
      <c r="AH33">
        <f>IF(ISBLANK(health[[#This Row],[total_beneficiaries_reached]]),SUM(health[[#This Row],[calc_children]],health[[#This Row],[calc_adults]]),health[[#This Row],[total_beneficiaries_reached]])</f>
        <v>6000</v>
      </c>
      <c r="AI33" s="49" t="str">
        <f ca="1">IF(B33="","",OFFSET(table_admin1[[#Headers],[ADM1_PT]],MATCH(B33,admin1,0),1))</f>
        <v>MZ10</v>
      </c>
      <c r="AJ33" s="49" t="str">
        <f t="shared" ca="1" si="0"/>
        <v>MZ1006</v>
      </c>
      <c r="AK33" s="49" t="str">
        <f t="shared" ca="1" si="1"/>
        <v/>
      </c>
    </row>
    <row r="34" spans="1:37" x14ac:dyDescent="0.2">
      <c r="A34" s="58">
        <v>45323</v>
      </c>
      <c r="B34" s="49" t="s">
        <v>192</v>
      </c>
      <c r="C34" s="49" t="s">
        <v>363</v>
      </c>
      <c r="G34" s="49" t="s">
        <v>116</v>
      </c>
      <c r="H34" s="49" t="s">
        <v>123</v>
      </c>
      <c r="I34" s="49" t="s">
        <v>118</v>
      </c>
      <c r="K34" s="49" t="s">
        <v>1212</v>
      </c>
      <c r="AA34" s="49">
        <v>2000</v>
      </c>
      <c r="AC34">
        <f>IF(ISBLANK(health[[#This Row],[total_boys]]),SUM(health[[#This Row],[boys_0-5_reached]],health[[#This Row],[boys_6-12_reached]],health[[#This Row],[boys_13-18_reached]]),health[[#This Row],[total_boys]])</f>
        <v>0</v>
      </c>
      <c r="AD34">
        <f>IF(ISBLANK(health[[#This Row],[total_girls]]),SUM(health[[#This Row],[girls_0-5_reached]],health[[#This Row],[girls_6-12_reached]],health[[#This Row],[girls_13-18_reached]]),health[[#This Row],[total_girls]])</f>
        <v>0</v>
      </c>
      <c r="AE34">
        <f>IF(ISBLANK(health[[#This Row],[total_children]]),SUM(health[[#This Row],[calc_boys]],health[[#This Row],[calc_girls]]),health[[#This Row],[total_children]])</f>
        <v>0</v>
      </c>
      <c r="AF34">
        <f>IF(ISBLANK(health[[#This Row],[total_pwd]]),SUM(health[[#This Row],[total_pwd_men]],health[[#This Row],[total_pwd_women]]),health[[#This Row],[total_pwd]])</f>
        <v>0</v>
      </c>
      <c r="AG34">
        <f>IF(ISBLANK(health[[#This Row],[total_adults]]),SUM(health[[#This Row],[total_men]],health[[#This Row],[total_women]]),health[[#This Row],[total_adults]])</f>
        <v>0</v>
      </c>
      <c r="AH34">
        <f>IF(ISBLANK(health[[#This Row],[total_beneficiaries_reached]]),SUM(health[[#This Row],[calc_children]],health[[#This Row],[calc_adults]]),health[[#This Row],[total_beneficiaries_reached]])</f>
        <v>2000</v>
      </c>
      <c r="AI34" s="49" t="str">
        <f ca="1">IF(B34="","",OFFSET(table_admin1[[#Headers],[ADM1_PT]],MATCH(B34,admin1,0),1))</f>
        <v>MZ04</v>
      </c>
      <c r="AJ34" s="49" t="str">
        <f t="shared" ca="1" si="0"/>
        <v>MZ0402</v>
      </c>
      <c r="AK34" s="49" t="str">
        <f t="shared" ca="1" si="1"/>
        <v/>
      </c>
    </row>
    <row r="35" spans="1:37" x14ac:dyDescent="0.2">
      <c r="A35" s="58">
        <v>45323</v>
      </c>
      <c r="B35" s="49" t="s">
        <v>209</v>
      </c>
      <c r="C35" s="49" t="s">
        <v>437</v>
      </c>
      <c r="G35" s="49" t="s">
        <v>116</v>
      </c>
      <c r="H35" s="49" t="s">
        <v>123</v>
      </c>
      <c r="I35" s="49" t="s">
        <v>118</v>
      </c>
      <c r="K35" s="49" t="s">
        <v>1212</v>
      </c>
      <c r="AA35" s="49">
        <v>4000</v>
      </c>
      <c r="AC35">
        <f>IF(ISBLANK(health[[#This Row],[total_boys]]),SUM(health[[#This Row],[boys_0-5_reached]],health[[#This Row],[boys_6-12_reached]],health[[#This Row],[boys_13-18_reached]]),health[[#This Row],[total_boys]])</f>
        <v>0</v>
      </c>
      <c r="AD35">
        <f>IF(ISBLANK(health[[#This Row],[total_girls]]),SUM(health[[#This Row],[girls_0-5_reached]],health[[#This Row],[girls_6-12_reached]],health[[#This Row],[girls_13-18_reached]]),health[[#This Row],[total_girls]])</f>
        <v>0</v>
      </c>
      <c r="AE35">
        <f>IF(ISBLANK(health[[#This Row],[total_children]]),SUM(health[[#This Row],[calc_boys]],health[[#This Row],[calc_girls]]),health[[#This Row],[total_children]])</f>
        <v>0</v>
      </c>
      <c r="AF35">
        <f>IF(ISBLANK(health[[#This Row],[total_pwd]]),SUM(health[[#This Row],[total_pwd_men]],health[[#This Row],[total_pwd_women]]),health[[#This Row],[total_pwd]])</f>
        <v>0</v>
      </c>
      <c r="AG35">
        <f>IF(ISBLANK(health[[#This Row],[total_adults]]),SUM(health[[#This Row],[total_men]],health[[#This Row],[total_women]]),health[[#This Row],[total_adults]])</f>
        <v>0</v>
      </c>
      <c r="AH35">
        <f>IF(ISBLANK(health[[#This Row],[total_beneficiaries_reached]]),SUM(health[[#This Row],[calc_children]],health[[#This Row],[calc_adults]]),health[[#This Row],[total_beneficiaries_reached]])</f>
        <v>4000</v>
      </c>
      <c r="AI35" s="49" t="str">
        <f ca="1">IF(B35="","",OFFSET(table_admin1[[#Headers],[ADM1_PT]],MATCH(B35,admin1,0),1))</f>
        <v>MZ07</v>
      </c>
      <c r="AJ35" s="49" t="str">
        <f t="shared" ca="1" si="0"/>
        <v>MZ0701</v>
      </c>
      <c r="AK35" s="49" t="str">
        <f t="shared" ca="1" si="1"/>
        <v/>
      </c>
    </row>
    <row r="36" spans="1:37" x14ac:dyDescent="0.2">
      <c r="A36" s="58">
        <v>45323</v>
      </c>
      <c r="B36" s="49" t="s">
        <v>209</v>
      </c>
      <c r="C36" s="49" t="s">
        <v>489</v>
      </c>
      <c r="G36" s="49" t="s">
        <v>116</v>
      </c>
      <c r="H36" s="49" t="s">
        <v>123</v>
      </c>
      <c r="I36" s="49" t="s">
        <v>118</v>
      </c>
      <c r="K36" s="49" t="s">
        <v>1212</v>
      </c>
      <c r="AA36" s="49">
        <v>4500</v>
      </c>
      <c r="AC36">
        <f>IF(ISBLANK(health[[#This Row],[total_boys]]),SUM(health[[#This Row],[boys_0-5_reached]],health[[#This Row],[boys_6-12_reached]],health[[#This Row],[boys_13-18_reached]]),health[[#This Row],[total_boys]])</f>
        <v>0</v>
      </c>
      <c r="AD36">
        <f>IF(ISBLANK(health[[#This Row],[total_girls]]),SUM(health[[#This Row],[girls_0-5_reached]],health[[#This Row],[girls_6-12_reached]],health[[#This Row],[girls_13-18_reached]]),health[[#This Row],[total_girls]])</f>
        <v>0</v>
      </c>
      <c r="AE36">
        <f>IF(ISBLANK(health[[#This Row],[total_children]]),SUM(health[[#This Row],[calc_boys]],health[[#This Row],[calc_girls]]),health[[#This Row],[total_children]])</f>
        <v>0</v>
      </c>
      <c r="AF36">
        <f>IF(ISBLANK(health[[#This Row],[total_pwd]]),SUM(health[[#This Row],[total_pwd_men]],health[[#This Row],[total_pwd_women]]),health[[#This Row],[total_pwd]])</f>
        <v>0</v>
      </c>
      <c r="AG36">
        <f>IF(ISBLANK(health[[#This Row],[total_adults]]),SUM(health[[#This Row],[total_men]],health[[#This Row],[total_women]]),health[[#This Row],[total_adults]])</f>
        <v>0</v>
      </c>
      <c r="AH36">
        <f>IF(ISBLANK(health[[#This Row],[total_beneficiaries_reached]]),SUM(health[[#This Row],[calc_children]],health[[#This Row],[calc_adults]]),health[[#This Row],[total_beneficiaries_reached]])</f>
        <v>4500</v>
      </c>
      <c r="AI36" s="49" t="str">
        <f ca="1">IF(B36="","",OFFSET(table_admin1[[#Headers],[ADM1_PT]],MATCH(B36,admin1,0),1))</f>
        <v>MZ07</v>
      </c>
      <c r="AJ36" s="49" t="str">
        <f t="shared" ca="1" si="0"/>
        <v>MZ0715</v>
      </c>
      <c r="AK36" s="49" t="str">
        <f t="shared" ca="1" si="1"/>
        <v/>
      </c>
    </row>
    <row r="37" spans="1:37" x14ac:dyDescent="0.2">
      <c r="A37" s="58">
        <v>45323</v>
      </c>
      <c r="B37" s="49" t="s">
        <v>209</v>
      </c>
      <c r="C37" s="49" t="s">
        <v>445</v>
      </c>
      <c r="G37" s="49" t="s">
        <v>122</v>
      </c>
      <c r="H37" s="49" t="s">
        <v>123</v>
      </c>
      <c r="I37" s="49" t="s">
        <v>118</v>
      </c>
      <c r="K37" s="49" t="s">
        <v>125</v>
      </c>
      <c r="AA37" s="49">
        <v>3900</v>
      </c>
      <c r="AC37">
        <f>IF(ISBLANK(health[[#This Row],[total_boys]]),SUM(health[[#This Row],[boys_0-5_reached]],health[[#This Row],[boys_6-12_reached]],health[[#This Row],[boys_13-18_reached]]),health[[#This Row],[total_boys]])</f>
        <v>0</v>
      </c>
      <c r="AD37">
        <f>IF(ISBLANK(health[[#This Row],[total_girls]]),SUM(health[[#This Row],[girls_0-5_reached]],health[[#This Row],[girls_6-12_reached]],health[[#This Row],[girls_13-18_reached]]),health[[#This Row],[total_girls]])</f>
        <v>0</v>
      </c>
      <c r="AE37">
        <f>IF(ISBLANK(health[[#This Row],[total_children]]),SUM(health[[#This Row],[calc_boys]],health[[#This Row],[calc_girls]]),health[[#This Row],[total_children]])</f>
        <v>0</v>
      </c>
      <c r="AF37">
        <f>IF(ISBLANK(health[[#This Row],[total_pwd]]),SUM(health[[#This Row],[total_pwd_men]],health[[#This Row],[total_pwd_women]]),health[[#This Row],[total_pwd]])</f>
        <v>0</v>
      </c>
      <c r="AG37">
        <f>IF(ISBLANK(health[[#This Row],[total_adults]]),SUM(health[[#This Row],[total_men]],health[[#This Row],[total_women]]),health[[#This Row],[total_adults]])</f>
        <v>0</v>
      </c>
      <c r="AH37">
        <f>IF(ISBLANK(health[[#This Row],[total_beneficiaries_reached]]),SUM(health[[#This Row],[calc_children]],health[[#This Row],[calc_adults]]),health[[#This Row],[total_beneficiaries_reached]])</f>
        <v>3900</v>
      </c>
      <c r="AI37" s="49" t="str">
        <f ca="1">IF(B37="","",OFFSET(table_admin1[[#Headers],[ADM1_PT]],MATCH(B37,admin1,0),1))</f>
        <v>MZ07</v>
      </c>
      <c r="AJ37" s="49" t="str">
        <f t="shared" ca="1" si="0"/>
        <v>MZ0703</v>
      </c>
      <c r="AK37" s="49" t="str">
        <f t="shared" ca="1" si="1"/>
        <v/>
      </c>
    </row>
    <row r="38" spans="1:37" x14ac:dyDescent="0.2">
      <c r="A38" s="58">
        <v>45323</v>
      </c>
      <c r="B38" s="49" t="s">
        <v>209</v>
      </c>
      <c r="C38" s="49" t="s">
        <v>467</v>
      </c>
      <c r="G38" s="49" t="s">
        <v>116</v>
      </c>
      <c r="H38" s="49" t="s">
        <v>123</v>
      </c>
      <c r="I38" s="49" t="s">
        <v>118</v>
      </c>
      <c r="K38" s="49" t="s">
        <v>1212</v>
      </c>
      <c r="AA38" s="49">
        <v>6000</v>
      </c>
      <c r="AC38">
        <f>IF(ISBLANK(health[[#This Row],[total_boys]]),SUM(health[[#This Row],[boys_0-5_reached]],health[[#This Row],[boys_6-12_reached]],health[[#This Row],[boys_13-18_reached]]),health[[#This Row],[total_boys]])</f>
        <v>0</v>
      </c>
      <c r="AD38">
        <f>IF(ISBLANK(health[[#This Row],[total_girls]]),SUM(health[[#This Row],[girls_0-5_reached]],health[[#This Row],[girls_6-12_reached]],health[[#This Row],[girls_13-18_reached]]),health[[#This Row],[total_girls]])</f>
        <v>0</v>
      </c>
      <c r="AE38">
        <f>IF(ISBLANK(health[[#This Row],[total_children]]),SUM(health[[#This Row],[calc_boys]],health[[#This Row],[calc_girls]]),health[[#This Row],[total_children]])</f>
        <v>0</v>
      </c>
      <c r="AF38">
        <f>IF(ISBLANK(health[[#This Row],[total_pwd]]),SUM(health[[#This Row],[total_pwd_men]],health[[#This Row],[total_pwd_women]]),health[[#This Row],[total_pwd]])</f>
        <v>0</v>
      </c>
      <c r="AG38">
        <f>IF(ISBLANK(health[[#This Row],[total_adults]]),SUM(health[[#This Row],[total_men]],health[[#This Row],[total_women]]),health[[#This Row],[total_adults]])</f>
        <v>0</v>
      </c>
      <c r="AH38">
        <f>IF(ISBLANK(health[[#This Row],[total_beneficiaries_reached]]),SUM(health[[#This Row],[calc_children]],health[[#This Row],[calc_adults]]),health[[#This Row],[total_beneficiaries_reached]])</f>
        <v>6000</v>
      </c>
      <c r="AI38" s="49" t="str">
        <f ca="1">IF(B38="","",OFFSET(table_admin1[[#Headers],[ADM1_PT]],MATCH(B38,admin1,0),1))</f>
        <v>MZ07</v>
      </c>
      <c r="AJ38" s="49" t="str">
        <f t="shared" ca="1" si="0"/>
        <v>MZ0709</v>
      </c>
      <c r="AK38" s="49" t="str">
        <f t="shared" ca="1" si="1"/>
        <v/>
      </c>
    </row>
    <row r="39" spans="1:37" x14ac:dyDescent="0.2">
      <c r="A39" s="58">
        <v>45323</v>
      </c>
      <c r="B39" s="49" t="s">
        <v>209</v>
      </c>
      <c r="C39" s="49" t="s">
        <v>471</v>
      </c>
      <c r="G39" s="49" t="s">
        <v>116</v>
      </c>
      <c r="H39" s="49" t="s">
        <v>123</v>
      </c>
      <c r="I39" s="49" t="s">
        <v>118</v>
      </c>
      <c r="K39" s="49" t="s">
        <v>1212</v>
      </c>
      <c r="AA39" s="49">
        <v>1100</v>
      </c>
      <c r="AC39">
        <f>IF(ISBLANK(health[[#This Row],[total_boys]]),SUM(health[[#This Row],[boys_0-5_reached]],health[[#This Row],[boys_6-12_reached]],health[[#This Row],[boys_13-18_reached]]),health[[#This Row],[total_boys]])</f>
        <v>0</v>
      </c>
      <c r="AD39">
        <f>IF(ISBLANK(health[[#This Row],[total_girls]]),SUM(health[[#This Row],[girls_0-5_reached]],health[[#This Row],[girls_6-12_reached]],health[[#This Row],[girls_13-18_reached]]),health[[#This Row],[total_girls]])</f>
        <v>0</v>
      </c>
      <c r="AE39">
        <f>IF(ISBLANK(health[[#This Row],[total_children]]),SUM(health[[#This Row],[calc_boys]],health[[#This Row],[calc_girls]]),health[[#This Row],[total_children]])</f>
        <v>0</v>
      </c>
      <c r="AF39">
        <f>IF(ISBLANK(health[[#This Row],[total_pwd]]),SUM(health[[#This Row],[total_pwd_men]],health[[#This Row],[total_pwd_women]]),health[[#This Row],[total_pwd]])</f>
        <v>0</v>
      </c>
      <c r="AG39">
        <f>IF(ISBLANK(health[[#This Row],[total_adults]]),SUM(health[[#This Row],[total_men]],health[[#This Row],[total_women]]),health[[#This Row],[total_adults]])</f>
        <v>0</v>
      </c>
      <c r="AH39">
        <f>IF(ISBLANK(health[[#This Row],[total_beneficiaries_reached]]),SUM(health[[#This Row],[calc_children]],health[[#This Row],[calc_adults]]),health[[#This Row],[total_beneficiaries_reached]])</f>
        <v>1100</v>
      </c>
      <c r="AI39" s="49" t="str">
        <f ca="1">IF(B39="","",OFFSET(table_admin1[[#Headers],[ADM1_PT]],MATCH(B39,admin1,0),1))</f>
        <v>MZ07</v>
      </c>
      <c r="AJ39" s="49" t="str">
        <f t="shared" ca="1" si="0"/>
        <v>MZ0710</v>
      </c>
      <c r="AK39" s="49" t="str">
        <f t="shared" ca="1" si="1"/>
        <v/>
      </c>
    </row>
    <row r="40" spans="1:37" x14ac:dyDescent="0.2">
      <c r="A40" s="58">
        <v>45323</v>
      </c>
      <c r="B40" s="49" t="s">
        <v>209</v>
      </c>
      <c r="C40" s="49" t="s">
        <v>513</v>
      </c>
      <c r="G40" s="49" t="s">
        <v>116</v>
      </c>
      <c r="H40" s="49" t="s">
        <v>123</v>
      </c>
      <c r="I40" s="49" t="s">
        <v>118</v>
      </c>
      <c r="K40" s="49" t="s">
        <v>1212</v>
      </c>
      <c r="AA40" s="49">
        <v>3500</v>
      </c>
      <c r="AC40">
        <f>IF(ISBLANK(health[[#This Row],[total_boys]]),SUM(health[[#This Row],[boys_0-5_reached]],health[[#This Row],[boys_6-12_reached]],health[[#This Row],[boys_13-18_reached]]),health[[#This Row],[total_boys]])</f>
        <v>0</v>
      </c>
      <c r="AD40">
        <f>IF(ISBLANK(health[[#This Row],[total_girls]]),SUM(health[[#This Row],[girls_0-5_reached]],health[[#This Row],[girls_6-12_reached]],health[[#This Row],[girls_13-18_reached]]),health[[#This Row],[total_girls]])</f>
        <v>0</v>
      </c>
      <c r="AE40">
        <f>IF(ISBLANK(health[[#This Row],[total_children]]),SUM(health[[#This Row],[calc_boys]],health[[#This Row],[calc_girls]]),health[[#This Row],[total_children]])</f>
        <v>0</v>
      </c>
      <c r="AF40">
        <f>IF(ISBLANK(health[[#This Row],[total_pwd]]),SUM(health[[#This Row],[total_pwd_men]],health[[#This Row],[total_pwd_women]]),health[[#This Row],[total_pwd]])</f>
        <v>0</v>
      </c>
      <c r="AG40">
        <f>IF(ISBLANK(health[[#This Row],[total_adults]]),SUM(health[[#This Row],[total_men]],health[[#This Row],[total_women]]),health[[#This Row],[total_adults]])</f>
        <v>0</v>
      </c>
      <c r="AH40">
        <f>IF(ISBLANK(health[[#This Row],[total_beneficiaries_reached]]),SUM(health[[#This Row],[calc_children]],health[[#This Row],[calc_adults]]),health[[#This Row],[total_beneficiaries_reached]])</f>
        <v>3500</v>
      </c>
      <c r="AI40" s="49" t="str">
        <f ca="1">IF(B40="","",OFFSET(table_admin1[[#Headers],[ADM1_PT]],MATCH(B40,admin1,0),1))</f>
        <v>MZ07</v>
      </c>
      <c r="AJ40" s="49" t="str">
        <f t="shared" ca="1" si="0"/>
        <v>MZ0721</v>
      </c>
      <c r="AK40" s="49" t="str">
        <f t="shared" ca="1" si="1"/>
        <v/>
      </c>
    </row>
    <row r="41" spans="1:37" x14ac:dyDescent="0.2">
      <c r="A41" s="58">
        <v>45292</v>
      </c>
      <c r="B41" s="49" t="s">
        <v>120</v>
      </c>
      <c r="C41" s="49" t="s">
        <v>231</v>
      </c>
      <c r="G41" s="49" t="s">
        <v>116</v>
      </c>
      <c r="H41" s="49" t="s">
        <v>1214</v>
      </c>
      <c r="I41" s="49" t="s">
        <v>118</v>
      </c>
      <c r="K41" s="49" t="s">
        <v>1212</v>
      </c>
      <c r="AA41" s="49">
        <v>237</v>
      </c>
      <c r="AC41">
        <f>IF(ISBLANK(health[[#This Row],[total_boys]]),SUM(health[[#This Row],[boys_0-5_reached]],health[[#This Row],[boys_6-12_reached]],health[[#This Row],[boys_13-18_reached]]),health[[#This Row],[total_boys]])</f>
        <v>0</v>
      </c>
      <c r="AD41">
        <f>IF(ISBLANK(health[[#This Row],[total_girls]]),SUM(health[[#This Row],[girls_0-5_reached]],health[[#This Row],[girls_6-12_reached]],health[[#This Row],[girls_13-18_reached]]),health[[#This Row],[total_girls]])</f>
        <v>0</v>
      </c>
      <c r="AE41">
        <f>IF(ISBLANK(health[[#This Row],[total_children]]),SUM(health[[#This Row],[calc_boys]],health[[#This Row],[calc_girls]]),health[[#This Row],[total_children]])</f>
        <v>0</v>
      </c>
      <c r="AF41">
        <f>IF(ISBLANK(health[[#This Row],[total_pwd]]),SUM(health[[#This Row],[total_pwd_men]],health[[#This Row],[total_pwd_women]]),health[[#This Row],[total_pwd]])</f>
        <v>0</v>
      </c>
      <c r="AG41">
        <f>IF(ISBLANK(health[[#This Row],[total_adults]]),SUM(health[[#This Row],[total_men]],health[[#This Row],[total_women]]),health[[#This Row],[total_adults]])</f>
        <v>0</v>
      </c>
      <c r="AH41">
        <f>IF(ISBLANK(health[[#This Row],[total_beneficiaries_reached]]),SUM(health[[#This Row],[calc_children]],health[[#This Row],[calc_adults]]),health[[#This Row],[total_beneficiaries_reached]])</f>
        <v>237</v>
      </c>
      <c r="AI41" s="49" t="str">
        <f ca="1">IF(B41="","",OFFSET(table_admin1[[#Headers],[ADM1_PT]],MATCH(B41,admin1,0),1))</f>
        <v>MZ01</v>
      </c>
      <c r="AJ41" s="49" t="str">
        <f t="shared" ca="1" si="0"/>
        <v>MZ0111</v>
      </c>
      <c r="AK41" s="49" t="str">
        <f t="shared" ca="1" si="1"/>
        <v/>
      </c>
    </row>
    <row r="42" spans="1:37" x14ac:dyDescent="0.2">
      <c r="A42" s="58">
        <v>45292</v>
      </c>
      <c r="B42" s="49" t="s">
        <v>120</v>
      </c>
      <c r="C42" s="49" t="s">
        <v>126</v>
      </c>
      <c r="G42" s="49" t="s">
        <v>116</v>
      </c>
      <c r="H42" s="49" t="s">
        <v>1214</v>
      </c>
      <c r="I42" s="49" t="s">
        <v>118</v>
      </c>
      <c r="K42" s="49" t="s">
        <v>1212</v>
      </c>
      <c r="AA42" s="49">
        <v>163</v>
      </c>
      <c r="AC42">
        <f>IF(ISBLANK(health[[#This Row],[total_boys]]),SUM(health[[#This Row],[boys_0-5_reached]],health[[#This Row],[boys_6-12_reached]],health[[#This Row],[boys_13-18_reached]]),health[[#This Row],[total_boys]])</f>
        <v>0</v>
      </c>
      <c r="AD42">
        <f>IF(ISBLANK(health[[#This Row],[total_girls]]),SUM(health[[#This Row],[girls_0-5_reached]],health[[#This Row],[girls_6-12_reached]],health[[#This Row],[girls_13-18_reached]]),health[[#This Row],[total_girls]])</f>
        <v>0</v>
      </c>
      <c r="AE42">
        <f>IF(ISBLANK(health[[#This Row],[total_children]]),SUM(health[[#This Row],[calc_boys]],health[[#This Row],[calc_girls]]),health[[#This Row],[total_children]])</f>
        <v>0</v>
      </c>
      <c r="AF42">
        <f>IF(ISBLANK(health[[#This Row],[total_pwd]]),SUM(health[[#This Row],[total_pwd_men]],health[[#This Row],[total_pwd_women]]),health[[#This Row],[total_pwd]])</f>
        <v>0</v>
      </c>
      <c r="AG42">
        <f>IF(ISBLANK(health[[#This Row],[total_adults]]),SUM(health[[#This Row],[total_men]],health[[#This Row],[total_women]]),health[[#This Row],[total_adults]])</f>
        <v>0</v>
      </c>
      <c r="AH42">
        <f>IF(ISBLANK(health[[#This Row],[total_beneficiaries_reached]]),SUM(health[[#This Row],[calc_children]],health[[#This Row],[calc_adults]]),health[[#This Row],[total_beneficiaries_reached]])</f>
        <v>163</v>
      </c>
      <c r="AI42" s="49" t="str">
        <f ca="1">IF(B42="","",OFFSET(table_admin1[[#Headers],[ADM1_PT]],MATCH(B42,admin1,0),1))</f>
        <v>MZ01</v>
      </c>
      <c r="AJ42" s="49" t="str">
        <f t="shared" ca="1" si="0"/>
        <v>MZ0103</v>
      </c>
      <c r="AK42" s="49" t="str">
        <f t="shared" ca="1" si="1"/>
        <v/>
      </c>
    </row>
    <row r="43" spans="1:37" x14ac:dyDescent="0.2">
      <c r="A43" s="58">
        <v>45292</v>
      </c>
      <c r="B43" s="49" t="s">
        <v>120</v>
      </c>
      <c r="C43" s="49" t="s">
        <v>183</v>
      </c>
      <c r="G43" s="49" t="s">
        <v>116</v>
      </c>
      <c r="H43" s="49" t="s">
        <v>1214</v>
      </c>
      <c r="I43" s="49" t="s">
        <v>118</v>
      </c>
      <c r="K43" s="49" t="s">
        <v>1212</v>
      </c>
      <c r="AA43" s="49">
        <v>63</v>
      </c>
      <c r="AC43">
        <f>IF(ISBLANK(health[[#This Row],[total_boys]]),SUM(health[[#This Row],[boys_0-5_reached]],health[[#This Row],[boys_6-12_reached]],health[[#This Row],[boys_13-18_reached]]),health[[#This Row],[total_boys]])</f>
        <v>0</v>
      </c>
      <c r="AD43">
        <f>IF(ISBLANK(health[[#This Row],[total_girls]]),SUM(health[[#This Row],[girls_0-5_reached]],health[[#This Row],[girls_6-12_reached]],health[[#This Row],[girls_13-18_reached]]),health[[#This Row],[total_girls]])</f>
        <v>0</v>
      </c>
      <c r="AE43">
        <f>IF(ISBLANK(health[[#This Row],[total_children]]),SUM(health[[#This Row],[calc_boys]],health[[#This Row],[calc_girls]]),health[[#This Row],[total_children]])</f>
        <v>0</v>
      </c>
      <c r="AF43">
        <f>IF(ISBLANK(health[[#This Row],[total_pwd]]),SUM(health[[#This Row],[total_pwd_men]],health[[#This Row],[total_pwd_women]]),health[[#This Row],[total_pwd]])</f>
        <v>0</v>
      </c>
      <c r="AG43">
        <f>IF(ISBLANK(health[[#This Row],[total_adults]]),SUM(health[[#This Row],[total_men]],health[[#This Row],[total_women]]),health[[#This Row],[total_adults]])</f>
        <v>0</v>
      </c>
      <c r="AH43">
        <f>IF(ISBLANK(health[[#This Row],[total_beneficiaries_reached]]),SUM(health[[#This Row],[calc_children]],health[[#This Row],[calc_adults]]),health[[#This Row],[total_beneficiaries_reached]])</f>
        <v>63</v>
      </c>
      <c r="AI43" s="49" t="str">
        <f ca="1">IF(B43="","",OFFSET(table_admin1[[#Headers],[ADM1_PT]],MATCH(B43,admin1,0),1))</f>
        <v>MZ01</v>
      </c>
      <c r="AJ43" s="49" t="str">
        <f t="shared" ca="1" si="0"/>
        <v>MZ0102</v>
      </c>
      <c r="AK43" s="49" t="str">
        <f t="shared" ca="1" si="1"/>
        <v/>
      </c>
    </row>
    <row r="44" spans="1:37" x14ac:dyDescent="0.2">
      <c r="A44" s="58">
        <v>45292</v>
      </c>
      <c r="B44" s="49" t="s">
        <v>120</v>
      </c>
      <c r="C44" s="49" t="s">
        <v>127</v>
      </c>
      <c r="G44" s="49" t="s">
        <v>116</v>
      </c>
      <c r="H44" s="49" t="s">
        <v>1214</v>
      </c>
      <c r="I44" s="49" t="s">
        <v>118</v>
      </c>
      <c r="K44" s="49" t="s">
        <v>1212</v>
      </c>
      <c r="AA44" s="49">
        <v>94</v>
      </c>
      <c r="AC44">
        <f>IF(ISBLANK(health[[#This Row],[total_boys]]),SUM(health[[#This Row],[boys_0-5_reached]],health[[#This Row],[boys_6-12_reached]],health[[#This Row],[boys_13-18_reached]]),health[[#This Row],[total_boys]])</f>
        <v>0</v>
      </c>
      <c r="AD44">
        <f>IF(ISBLANK(health[[#This Row],[total_girls]]),SUM(health[[#This Row],[girls_0-5_reached]],health[[#This Row],[girls_6-12_reached]],health[[#This Row],[girls_13-18_reached]]),health[[#This Row],[total_girls]])</f>
        <v>0</v>
      </c>
      <c r="AE44">
        <f>IF(ISBLANK(health[[#This Row],[total_children]]),SUM(health[[#This Row],[calc_boys]],health[[#This Row],[calc_girls]]),health[[#This Row],[total_children]])</f>
        <v>0</v>
      </c>
      <c r="AF44">
        <f>IF(ISBLANK(health[[#This Row],[total_pwd]]),SUM(health[[#This Row],[total_pwd_men]],health[[#This Row],[total_pwd_women]]),health[[#This Row],[total_pwd]])</f>
        <v>0</v>
      </c>
      <c r="AG44">
        <f>IF(ISBLANK(health[[#This Row],[total_adults]]),SUM(health[[#This Row],[total_men]],health[[#This Row],[total_women]]),health[[#This Row],[total_adults]])</f>
        <v>0</v>
      </c>
      <c r="AH44">
        <f>IF(ISBLANK(health[[#This Row],[total_beneficiaries_reached]]),SUM(health[[#This Row],[calc_children]],health[[#This Row],[calc_adults]]),health[[#This Row],[total_beneficiaries_reached]])</f>
        <v>94</v>
      </c>
      <c r="AI44" s="49" t="str">
        <f ca="1">IF(B44="","",OFFSET(table_admin1[[#Headers],[ADM1_PT]],MATCH(B44,admin1,0),1))</f>
        <v>MZ01</v>
      </c>
      <c r="AJ44" s="49" t="str">
        <f t="shared" ca="1" si="0"/>
        <v>MZ0101</v>
      </c>
      <c r="AK44" s="49" t="str">
        <f t="shared" ca="1" si="1"/>
        <v/>
      </c>
    </row>
    <row r="45" spans="1:37" x14ac:dyDescent="0.2">
      <c r="A45" s="58">
        <v>45292</v>
      </c>
      <c r="B45" s="49" t="s">
        <v>120</v>
      </c>
      <c r="C45" s="49" t="s">
        <v>242</v>
      </c>
      <c r="G45" s="49" t="s">
        <v>116</v>
      </c>
      <c r="H45" s="49" t="s">
        <v>1214</v>
      </c>
      <c r="I45" s="49" t="s">
        <v>118</v>
      </c>
      <c r="K45" s="49" t="s">
        <v>1212</v>
      </c>
      <c r="AA45" s="49">
        <v>70</v>
      </c>
      <c r="AC45">
        <f>IF(ISBLANK(health[[#This Row],[total_boys]]),SUM(health[[#This Row],[boys_0-5_reached]],health[[#This Row],[boys_6-12_reached]],health[[#This Row],[boys_13-18_reached]]),health[[#This Row],[total_boys]])</f>
        <v>0</v>
      </c>
      <c r="AD45">
        <f>IF(ISBLANK(health[[#This Row],[total_girls]]),SUM(health[[#This Row],[girls_0-5_reached]],health[[#This Row],[girls_6-12_reached]],health[[#This Row],[girls_13-18_reached]]),health[[#This Row],[total_girls]])</f>
        <v>0</v>
      </c>
      <c r="AE45">
        <f>IF(ISBLANK(health[[#This Row],[total_children]]),SUM(health[[#This Row],[calc_boys]],health[[#This Row],[calc_girls]]),health[[#This Row],[total_children]])</f>
        <v>0</v>
      </c>
      <c r="AF45">
        <f>IF(ISBLANK(health[[#This Row],[total_pwd]]),SUM(health[[#This Row],[total_pwd_men]],health[[#This Row],[total_pwd_women]]),health[[#This Row],[total_pwd]])</f>
        <v>0</v>
      </c>
      <c r="AG45">
        <f>IF(ISBLANK(health[[#This Row],[total_adults]]),SUM(health[[#This Row],[total_men]],health[[#This Row],[total_women]]),health[[#This Row],[total_adults]])</f>
        <v>0</v>
      </c>
      <c r="AH45">
        <f>IF(ISBLANK(health[[#This Row],[total_beneficiaries_reached]]),SUM(health[[#This Row],[calc_children]],health[[#This Row],[calc_adults]]),health[[#This Row],[total_beneficiaries_reached]])</f>
        <v>70</v>
      </c>
      <c r="AI45" s="49" t="str">
        <f ca="1">IF(B45="","",OFFSET(table_admin1[[#Headers],[ADM1_PT]],MATCH(B45,admin1,0),1))</f>
        <v>MZ01</v>
      </c>
      <c r="AJ45" s="49" t="str">
        <f t="shared" ca="1" si="0"/>
        <v>MZ0114</v>
      </c>
      <c r="AK45" s="49" t="str">
        <f t="shared" ca="1" si="1"/>
        <v/>
      </c>
    </row>
    <row r="46" spans="1:37" x14ac:dyDescent="0.2">
      <c r="A46" s="58">
        <v>45292</v>
      </c>
      <c r="B46" s="49" t="s">
        <v>192</v>
      </c>
      <c r="C46" s="49" t="s">
        <v>363</v>
      </c>
      <c r="G46" s="49" t="s">
        <v>116</v>
      </c>
      <c r="H46" s="49" t="s">
        <v>1214</v>
      </c>
      <c r="I46" s="49" t="s">
        <v>118</v>
      </c>
      <c r="K46" s="49" t="s">
        <v>1212</v>
      </c>
      <c r="AA46" s="49">
        <v>21</v>
      </c>
      <c r="AC46">
        <f>IF(ISBLANK(health[[#This Row],[total_boys]]),SUM(health[[#This Row],[boys_0-5_reached]],health[[#This Row],[boys_6-12_reached]],health[[#This Row],[boys_13-18_reached]]),health[[#This Row],[total_boys]])</f>
        <v>0</v>
      </c>
      <c r="AD46">
        <f>IF(ISBLANK(health[[#This Row],[total_girls]]),SUM(health[[#This Row],[girls_0-5_reached]],health[[#This Row],[girls_6-12_reached]],health[[#This Row],[girls_13-18_reached]]),health[[#This Row],[total_girls]])</f>
        <v>0</v>
      </c>
      <c r="AE46">
        <f>IF(ISBLANK(health[[#This Row],[total_children]]),SUM(health[[#This Row],[calc_boys]],health[[#This Row],[calc_girls]]),health[[#This Row],[total_children]])</f>
        <v>0</v>
      </c>
      <c r="AF46">
        <f>IF(ISBLANK(health[[#This Row],[total_pwd]]),SUM(health[[#This Row],[total_pwd_men]],health[[#This Row],[total_pwd_women]]),health[[#This Row],[total_pwd]])</f>
        <v>0</v>
      </c>
      <c r="AG46">
        <f>IF(ISBLANK(health[[#This Row],[total_adults]]),SUM(health[[#This Row],[total_men]],health[[#This Row],[total_women]]),health[[#This Row],[total_adults]])</f>
        <v>0</v>
      </c>
      <c r="AH46">
        <f>IF(ISBLANK(health[[#This Row],[total_beneficiaries_reached]]),SUM(health[[#This Row],[calc_children]],health[[#This Row],[calc_adults]]),health[[#This Row],[total_beneficiaries_reached]])</f>
        <v>21</v>
      </c>
      <c r="AI46" s="49" t="str">
        <f ca="1">IF(B46="","",OFFSET(table_admin1[[#Headers],[ADM1_PT]],MATCH(B46,admin1,0),1))</f>
        <v>MZ04</v>
      </c>
      <c r="AJ46" s="49" t="str">
        <f t="shared" ca="1" si="0"/>
        <v>MZ0402</v>
      </c>
      <c r="AK46" s="49" t="str">
        <f t="shared" ca="1" si="1"/>
        <v/>
      </c>
    </row>
    <row r="47" spans="1:37" x14ac:dyDescent="0.2">
      <c r="A47" s="58">
        <v>45292</v>
      </c>
      <c r="B47" s="49" t="s">
        <v>113</v>
      </c>
      <c r="C47" s="49" t="s">
        <v>624</v>
      </c>
      <c r="G47" s="49" t="s">
        <v>116</v>
      </c>
      <c r="H47" s="49" t="s">
        <v>1214</v>
      </c>
      <c r="I47" s="49" t="s">
        <v>118</v>
      </c>
      <c r="K47" s="49" t="s">
        <v>1212</v>
      </c>
      <c r="AA47" s="49">
        <v>228</v>
      </c>
      <c r="AC47">
        <f>IF(ISBLANK(health[[#This Row],[total_boys]]),SUM(health[[#This Row],[boys_0-5_reached]],health[[#This Row],[boys_6-12_reached]],health[[#This Row],[boys_13-18_reached]]),health[[#This Row],[total_boys]])</f>
        <v>0</v>
      </c>
      <c r="AD47">
        <f>IF(ISBLANK(health[[#This Row],[total_girls]]),SUM(health[[#This Row],[girls_0-5_reached]],health[[#This Row],[girls_6-12_reached]],health[[#This Row],[girls_13-18_reached]]),health[[#This Row],[total_girls]])</f>
        <v>0</v>
      </c>
      <c r="AE47">
        <f>IF(ISBLANK(health[[#This Row],[total_children]]),SUM(health[[#This Row],[calc_boys]],health[[#This Row],[calc_girls]]),health[[#This Row],[total_children]])</f>
        <v>0</v>
      </c>
      <c r="AF47">
        <f>IF(ISBLANK(health[[#This Row],[total_pwd]]),SUM(health[[#This Row],[total_pwd_men]],health[[#This Row],[total_pwd_women]]),health[[#This Row],[total_pwd]])</f>
        <v>0</v>
      </c>
      <c r="AG47">
        <f>IF(ISBLANK(health[[#This Row],[total_adults]]),SUM(health[[#This Row],[total_men]],health[[#This Row],[total_women]]),health[[#This Row],[total_adults]])</f>
        <v>0</v>
      </c>
      <c r="AH47">
        <f>IF(ISBLANK(health[[#This Row],[total_beneficiaries_reached]]),SUM(health[[#This Row],[calc_children]],health[[#This Row],[calc_adults]]),health[[#This Row],[total_beneficiaries_reached]])</f>
        <v>228</v>
      </c>
      <c r="AI47" s="49" t="str">
        <f ca="1">IF(B47="","",OFFSET(table_admin1[[#Headers],[ADM1_PT]],MATCH(B47,admin1,0),1))</f>
        <v>MZ09</v>
      </c>
      <c r="AJ47" s="49" t="str">
        <f t="shared" ca="1" si="0"/>
        <v>MZ0910</v>
      </c>
      <c r="AK47" s="49" t="str">
        <f t="shared" ca="1" si="1"/>
        <v/>
      </c>
    </row>
    <row r="48" spans="1:37" x14ac:dyDescent="0.2">
      <c r="A48" s="58">
        <v>45292</v>
      </c>
      <c r="B48" s="49" t="s">
        <v>113</v>
      </c>
      <c r="C48" s="49" t="s">
        <v>596</v>
      </c>
      <c r="G48" s="49" t="s">
        <v>116</v>
      </c>
      <c r="H48" s="49" t="s">
        <v>1214</v>
      </c>
      <c r="I48" s="49" t="s">
        <v>118</v>
      </c>
      <c r="K48" s="49" t="s">
        <v>1212</v>
      </c>
      <c r="AA48" s="49">
        <v>149</v>
      </c>
      <c r="AC48">
        <f>IF(ISBLANK(health[[#This Row],[total_boys]]),SUM(health[[#This Row],[boys_0-5_reached]],health[[#This Row],[boys_6-12_reached]],health[[#This Row],[boys_13-18_reached]]),health[[#This Row],[total_boys]])</f>
        <v>0</v>
      </c>
      <c r="AD48">
        <f>IF(ISBLANK(health[[#This Row],[total_girls]]),SUM(health[[#This Row],[girls_0-5_reached]],health[[#This Row],[girls_6-12_reached]],health[[#This Row],[girls_13-18_reached]]),health[[#This Row],[total_girls]])</f>
        <v>0</v>
      </c>
      <c r="AE48">
        <f>IF(ISBLANK(health[[#This Row],[total_children]]),SUM(health[[#This Row],[calc_boys]],health[[#This Row],[calc_girls]]),health[[#This Row],[total_children]])</f>
        <v>0</v>
      </c>
      <c r="AF48">
        <f>IF(ISBLANK(health[[#This Row],[total_pwd]]),SUM(health[[#This Row],[total_pwd_men]],health[[#This Row],[total_pwd_women]]),health[[#This Row],[total_pwd]])</f>
        <v>0</v>
      </c>
      <c r="AG48">
        <f>IF(ISBLANK(health[[#This Row],[total_adults]]),SUM(health[[#This Row],[total_men]],health[[#This Row],[total_women]]),health[[#This Row],[total_adults]])</f>
        <v>0</v>
      </c>
      <c r="AH48">
        <f>IF(ISBLANK(health[[#This Row],[total_beneficiaries_reached]]),SUM(health[[#This Row],[calc_children]],health[[#This Row],[calc_adults]]),health[[#This Row],[total_beneficiaries_reached]])</f>
        <v>149</v>
      </c>
      <c r="AI48" s="49" t="str">
        <f ca="1">IF(B48="","",OFFSET(table_admin1[[#Headers],[ADM1_PT]],MATCH(B48,admin1,0),1))</f>
        <v>MZ09</v>
      </c>
      <c r="AJ48" s="49" t="str">
        <f t="shared" ca="1" si="0"/>
        <v>MZ0902</v>
      </c>
      <c r="AK48" s="49" t="str">
        <f t="shared" ca="1" si="1"/>
        <v/>
      </c>
    </row>
    <row r="49" spans="1:37" x14ac:dyDescent="0.2">
      <c r="A49" s="58">
        <v>45292</v>
      </c>
      <c r="B49" s="49" t="s">
        <v>113</v>
      </c>
      <c r="C49" s="49" t="s">
        <v>593</v>
      </c>
      <c r="G49" s="49" t="s">
        <v>116</v>
      </c>
      <c r="H49" s="49" t="s">
        <v>1214</v>
      </c>
      <c r="I49" s="49" t="s">
        <v>118</v>
      </c>
      <c r="K49" s="49" t="s">
        <v>1212</v>
      </c>
      <c r="AA49" s="49">
        <v>1</v>
      </c>
      <c r="AC49">
        <f>IF(ISBLANK(health[[#This Row],[total_boys]]),SUM(health[[#This Row],[boys_0-5_reached]],health[[#This Row],[boys_6-12_reached]],health[[#This Row],[boys_13-18_reached]]),health[[#This Row],[total_boys]])</f>
        <v>0</v>
      </c>
      <c r="AD49">
        <f>IF(ISBLANK(health[[#This Row],[total_girls]]),SUM(health[[#This Row],[girls_0-5_reached]],health[[#This Row],[girls_6-12_reached]],health[[#This Row],[girls_13-18_reached]]),health[[#This Row],[total_girls]])</f>
        <v>0</v>
      </c>
      <c r="AE49">
        <f>IF(ISBLANK(health[[#This Row],[total_children]]),SUM(health[[#This Row],[calc_boys]],health[[#This Row],[calc_girls]]),health[[#This Row],[total_children]])</f>
        <v>0</v>
      </c>
      <c r="AF49">
        <f>IF(ISBLANK(health[[#This Row],[total_pwd]]),SUM(health[[#This Row],[total_pwd_men]],health[[#This Row],[total_pwd_women]]),health[[#This Row],[total_pwd]])</f>
        <v>0</v>
      </c>
      <c r="AG49">
        <f>IF(ISBLANK(health[[#This Row],[total_adults]]),SUM(health[[#This Row],[total_men]],health[[#This Row],[total_women]]),health[[#This Row],[total_adults]])</f>
        <v>0</v>
      </c>
      <c r="AH49">
        <f>IF(ISBLANK(health[[#This Row],[total_beneficiaries_reached]]),SUM(health[[#This Row],[calc_children]],health[[#This Row],[calc_adults]]),health[[#This Row],[total_beneficiaries_reached]])</f>
        <v>1</v>
      </c>
      <c r="AI49" s="49" t="str">
        <f ca="1">IF(B49="","",OFFSET(table_admin1[[#Headers],[ADM1_PT]],MATCH(B49,admin1,0),1))</f>
        <v>MZ09</v>
      </c>
      <c r="AJ49" s="49" t="str">
        <f t="shared" ca="1" si="0"/>
        <v>MZ0901</v>
      </c>
      <c r="AK49" s="49" t="str">
        <f t="shared" ca="1" si="1"/>
        <v/>
      </c>
    </row>
    <row r="50" spans="1:37" x14ac:dyDescent="0.2">
      <c r="A50" s="58">
        <v>45292</v>
      </c>
      <c r="B50" s="49" t="s">
        <v>229</v>
      </c>
      <c r="C50" s="49" t="s">
        <v>712</v>
      </c>
      <c r="G50" s="49" t="s">
        <v>116</v>
      </c>
      <c r="H50" s="49" t="s">
        <v>1214</v>
      </c>
      <c r="I50" s="49" t="s">
        <v>118</v>
      </c>
      <c r="K50" s="49" t="s">
        <v>1212</v>
      </c>
      <c r="AA50" s="49">
        <v>126</v>
      </c>
      <c r="AC50">
        <f>IF(ISBLANK(health[[#This Row],[total_boys]]),SUM(health[[#This Row],[boys_0-5_reached]],health[[#This Row],[boys_6-12_reached]],health[[#This Row],[boys_13-18_reached]]),health[[#This Row],[total_boys]])</f>
        <v>0</v>
      </c>
      <c r="AD50">
        <f>IF(ISBLANK(health[[#This Row],[total_girls]]),SUM(health[[#This Row],[girls_0-5_reached]],health[[#This Row],[girls_6-12_reached]],health[[#This Row],[girls_13-18_reached]]),health[[#This Row],[total_girls]])</f>
        <v>0</v>
      </c>
      <c r="AE50">
        <f>IF(ISBLANK(health[[#This Row],[total_children]]),SUM(health[[#This Row],[calc_boys]],health[[#This Row],[calc_girls]]),health[[#This Row],[total_children]])</f>
        <v>0</v>
      </c>
      <c r="AF50">
        <f>IF(ISBLANK(health[[#This Row],[total_pwd]]),SUM(health[[#This Row],[total_pwd_men]],health[[#This Row],[total_pwd_women]]),health[[#This Row],[total_pwd]])</f>
        <v>0</v>
      </c>
      <c r="AG50">
        <f>IF(ISBLANK(health[[#This Row],[total_adults]]),SUM(health[[#This Row],[total_men]],health[[#This Row],[total_women]]),health[[#This Row],[total_adults]])</f>
        <v>0</v>
      </c>
      <c r="AH50">
        <f>IF(ISBLANK(health[[#This Row],[total_beneficiaries_reached]]),SUM(health[[#This Row],[calc_children]],health[[#This Row],[calc_adults]]),health[[#This Row],[total_beneficiaries_reached]])</f>
        <v>126</v>
      </c>
      <c r="AI50" s="49" t="str">
        <f ca="1">IF(B50="","",OFFSET(table_admin1[[#Headers],[ADM1_PT]],MATCH(B50,admin1,0),1))</f>
        <v>MZ11</v>
      </c>
      <c r="AJ50" s="49" t="str">
        <f t="shared" ca="1" si="0"/>
        <v>MZ1106</v>
      </c>
      <c r="AK50" s="49" t="str">
        <f t="shared" ca="1" si="1"/>
        <v/>
      </c>
    </row>
    <row r="51" spans="1:37" x14ac:dyDescent="0.2">
      <c r="A51" s="58">
        <v>45292</v>
      </c>
      <c r="B51" s="49" t="s">
        <v>229</v>
      </c>
      <c r="C51" s="49" t="s">
        <v>741</v>
      </c>
      <c r="G51" s="49" t="s">
        <v>116</v>
      </c>
      <c r="H51" s="49" t="s">
        <v>1214</v>
      </c>
      <c r="I51" s="49" t="s">
        <v>118</v>
      </c>
      <c r="K51" s="49" t="s">
        <v>1212</v>
      </c>
      <c r="AA51" s="49">
        <v>43</v>
      </c>
      <c r="AC51">
        <f>IF(ISBLANK(health[[#This Row],[total_boys]]),SUM(health[[#This Row],[boys_0-5_reached]],health[[#This Row],[boys_6-12_reached]],health[[#This Row],[boys_13-18_reached]]),health[[#This Row],[total_boys]])</f>
        <v>0</v>
      </c>
      <c r="AD51">
        <f>IF(ISBLANK(health[[#This Row],[total_girls]]),SUM(health[[#This Row],[girls_0-5_reached]],health[[#This Row],[girls_6-12_reached]],health[[#This Row],[girls_13-18_reached]]),health[[#This Row],[total_girls]])</f>
        <v>0</v>
      </c>
      <c r="AE51">
        <f>IF(ISBLANK(health[[#This Row],[total_children]]),SUM(health[[#This Row],[calc_boys]],health[[#This Row],[calc_girls]]),health[[#This Row],[total_children]])</f>
        <v>0</v>
      </c>
      <c r="AF51">
        <f>IF(ISBLANK(health[[#This Row],[total_pwd]]),SUM(health[[#This Row],[total_pwd_men]],health[[#This Row],[total_pwd_women]]),health[[#This Row],[total_pwd]])</f>
        <v>0</v>
      </c>
      <c r="AG51">
        <f>IF(ISBLANK(health[[#This Row],[total_adults]]),SUM(health[[#This Row],[total_men]],health[[#This Row],[total_women]]),health[[#This Row],[total_adults]])</f>
        <v>0</v>
      </c>
      <c r="AH51">
        <f>IF(ISBLANK(health[[#This Row],[total_beneficiaries_reached]]),SUM(health[[#This Row],[calc_children]],health[[#This Row],[calc_adults]]),health[[#This Row],[total_beneficiaries_reached]])</f>
        <v>43</v>
      </c>
      <c r="AI51" s="49" t="str">
        <f ca="1">IF(B51="","",OFFSET(table_admin1[[#Headers],[ADM1_PT]],MATCH(B51,admin1,0),1))</f>
        <v>MZ11</v>
      </c>
      <c r="AJ51" s="49" t="str">
        <f t="shared" ca="1" si="0"/>
        <v>MZ1114</v>
      </c>
      <c r="AK51" s="49" t="str">
        <f t="shared" ca="1" si="1"/>
        <v/>
      </c>
    </row>
    <row r="52" spans="1:37" x14ac:dyDescent="0.2">
      <c r="A52" s="58">
        <v>45292</v>
      </c>
      <c r="B52" s="49" t="s">
        <v>229</v>
      </c>
      <c r="C52" s="49" t="s">
        <v>693</v>
      </c>
      <c r="G52" s="49" t="s">
        <v>116</v>
      </c>
      <c r="H52" s="49" t="s">
        <v>1214</v>
      </c>
      <c r="I52" s="49" t="s">
        <v>118</v>
      </c>
      <c r="K52" s="49" t="s">
        <v>1212</v>
      </c>
      <c r="AA52" s="49">
        <v>20</v>
      </c>
      <c r="AC52">
        <f>IF(ISBLANK(health[[#This Row],[total_boys]]),SUM(health[[#This Row],[boys_0-5_reached]],health[[#This Row],[boys_6-12_reached]],health[[#This Row],[boys_13-18_reached]]),health[[#This Row],[total_boys]])</f>
        <v>0</v>
      </c>
      <c r="AD52">
        <f>IF(ISBLANK(health[[#This Row],[total_girls]]),SUM(health[[#This Row],[girls_0-5_reached]],health[[#This Row],[girls_6-12_reached]],health[[#This Row],[girls_13-18_reached]]),health[[#This Row],[total_girls]])</f>
        <v>0</v>
      </c>
      <c r="AE52">
        <f>IF(ISBLANK(health[[#This Row],[total_children]]),SUM(health[[#This Row],[calc_boys]],health[[#This Row],[calc_girls]]),health[[#This Row],[total_children]])</f>
        <v>0</v>
      </c>
      <c r="AF52">
        <f>IF(ISBLANK(health[[#This Row],[total_pwd]]),SUM(health[[#This Row],[total_pwd_men]],health[[#This Row],[total_pwd_women]]),health[[#This Row],[total_pwd]])</f>
        <v>0</v>
      </c>
      <c r="AG52">
        <f>IF(ISBLANK(health[[#This Row],[total_adults]]),SUM(health[[#This Row],[total_men]],health[[#This Row],[total_women]]),health[[#This Row],[total_adults]])</f>
        <v>0</v>
      </c>
      <c r="AH52">
        <f>IF(ISBLANK(health[[#This Row],[total_beneficiaries_reached]]),SUM(health[[#This Row],[calc_children]],health[[#This Row],[calc_adults]]),health[[#This Row],[total_beneficiaries_reached]])</f>
        <v>20</v>
      </c>
      <c r="AI52" s="49" t="str">
        <f ca="1">IF(B52="","",OFFSET(table_admin1[[#Headers],[ADM1_PT]],MATCH(B52,admin1,0),1))</f>
        <v>MZ11</v>
      </c>
      <c r="AJ52" s="49" t="str">
        <f t="shared" ca="1" si="0"/>
        <v>MZ1101</v>
      </c>
      <c r="AK52" s="49" t="str">
        <f t="shared" ca="1" si="1"/>
        <v/>
      </c>
    </row>
    <row r="53" spans="1:37" x14ac:dyDescent="0.2">
      <c r="A53" s="58">
        <v>45292</v>
      </c>
      <c r="B53" s="49" t="s">
        <v>229</v>
      </c>
      <c r="C53" s="49" t="s">
        <v>708</v>
      </c>
      <c r="G53" s="49" t="s">
        <v>116</v>
      </c>
      <c r="H53" s="49" t="s">
        <v>1214</v>
      </c>
      <c r="I53" s="49" t="s">
        <v>118</v>
      </c>
      <c r="K53" s="49" t="s">
        <v>1212</v>
      </c>
      <c r="AA53" s="49">
        <v>77</v>
      </c>
      <c r="AC53">
        <f>IF(ISBLANK(health[[#This Row],[total_boys]]),SUM(health[[#This Row],[boys_0-5_reached]],health[[#This Row],[boys_6-12_reached]],health[[#This Row],[boys_13-18_reached]]),health[[#This Row],[total_boys]])</f>
        <v>0</v>
      </c>
      <c r="AD53">
        <f>IF(ISBLANK(health[[#This Row],[total_girls]]),SUM(health[[#This Row],[girls_0-5_reached]],health[[#This Row],[girls_6-12_reached]],health[[#This Row],[girls_13-18_reached]]),health[[#This Row],[total_girls]])</f>
        <v>0</v>
      </c>
      <c r="AE53">
        <f>IF(ISBLANK(health[[#This Row],[total_children]]),SUM(health[[#This Row],[calc_boys]],health[[#This Row],[calc_girls]]),health[[#This Row],[total_children]])</f>
        <v>0</v>
      </c>
      <c r="AF53">
        <f>IF(ISBLANK(health[[#This Row],[total_pwd]]),SUM(health[[#This Row],[total_pwd_men]],health[[#This Row],[total_pwd_women]]),health[[#This Row],[total_pwd]])</f>
        <v>0</v>
      </c>
      <c r="AG53">
        <f>IF(ISBLANK(health[[#This Row],[total_adults]]),SUM(health[[#This Row],[total_men]],health[[#This Row],[total_women]]),health[[#This Row],[total_adults]])</f>
        <v>0</v>
      </c>
      <c r="AH53">
        <f>IF(ISBLANK(health[[#This Row],[total_beneficiaries_reached]]),SUM(health[[#This Row],[calc_children]],health[[#This Row],[calc_adults]]),health[[#This Row],[total_beneficiaries_reached]])</f>
        <v>77</v>
      </c>
      <c r="AI53" s="49" t="str">
        <f ca="1">IF(B53="","",OFFSET(table_admin1[[#Headers],[ADM1_PT]],MATCH(B53,admin1,0),1))</f>
        <v>MZ11</v>
      </c>
      <c r="AJ53" s="49" t="str">
        <f t="shared" ca="1" si="0"/>
        <v>MZ1105</v>
      </c>
      <c r="AK53" s="49" t="str">
        <f t="shared" ca="1" si="1"/>
        <v/>
      </c>
    </row>
    <row r="54" spans="1:37" x14ac:dyDescent="0.2">
      <c r="A54" s="58">
        <v>45292</v>
      </c>
      <c r="B54" s="49" t="s">
        <v>209</v>
      </c>
      <c r="C54" s="49" t="s">
        <v>441</v>
      </c>
      <c r="G54" s="49" t="s">
        <v>116</v>
      </c>
      <c r="H54" s="49" t="s">
        <v>1214</v>
      </c>
      <c r="I54" s="49" t="s">
        <v>118</v>
      </c>
      <c r="K54" s="49" t="s">
        <v>1212</v>
      </c>
      <c r="AA54" s="49">
        <v>547</v>
      </c>
      <c r="AC54">
        <f>IF(ISBLANK(health[[#This Row],[total_boys]]),SUM(health[[#This Row],[boys_0-5_reached]],health[[#This Row],[boys_6-12_reached]],health[[#This Row],[boys_13-18_reached]]),health[[#This Row],[total_boys]])</f>
        <v>0</v>
      </c>
      <c r="AD54">
        <f>IF(ISBLANK(health[[#This Row],[total_girls]]),SUM(health[[#This Row],[girls_0-5_reached]],health[[#This Row],[girls_6-12_reached]],health[[#This Row],[girls_13-18_reached]]),health[[#This Row],[total_girls]])</f>
        <v>0</v>
      </c>
      <c r="AE54">
        <f>IF(ISBLANK(health[[#This Row],[total_children]]),SUM(health[[#This Row],[calc_boys]],health[[#This Row],[calc_girls]]),health[[#This Row],[total_children]])</f>
        <v>0</v>
      </c>
      <c r="AF54">
        <f>IF(ISBLANK(health[[#This Row],[total_pwd]]),SUM(health[[#This Row],[total_pwd_men]],health[[#This Row],[total_pwd_women]]),health[[#This Row],[total_pwd]])</f>
        <v>0</v>
      </c>
      <c r="AG54">
        <f>IF(ISBLANK(health[[#This Row],[total_adults]]),SUM(health[[#This Row],[total_men]],health[[#This Row],[total_women]]),health[[#This Row],[total_adults]])</f>
        <v>0</v>
      </c>
      <c r="AH54">
        <f>IF(ISBLANK(health[[#This Row],[total_beneficiaries_reached]]),SUM(health[[#This Row],[calc_children]],health[[#This Row],[calc_adults]]),health[[#This Row],[total_beneficiaries_reached]])</f>
        <v>547</v>
      </c>
      <c r="AI54" s="49" t="str">
        <f ca="1">IF(B54="","",OFFSET(table_admin1[[#Headers],[ADM1_PT]],MATCH(B54,admin1,0),1))</f>
        <v>MZ07</v>
      </c>
      <c r="AJ54" s="49" t="str">
        <f t="shared" ca="1" si="0"/>
        <v>MZ0702</v>
      </c>
      <c r="AK54" s="49" t="str">
        <f t="shared" ca="1" si="1"/>
        <v/>
      </c>
    </row>
    <row r="55" spans="1:37" x14ac:dyDescent="0.2">
      <c r="A55" s="58">
        <v>45292</v>
      </c>
      <c r="B55" s="49" t="s">
        <v>209</v>
      </c>
      <c r="C55" s="49" t="s">
        <v>445</v>
      </c>
      <c r="G55" s="49" t="s">
        <v>116</v>
      </c>
      <c r="H55" s="49" t="s">
        <v>1214</v>
      </c>
      <c r="I55" s="49" t="s">
        <v>118</v>
      </c>
      <c r="K55" s="49" t="s">
        <v>1212</v>
      </c>
      <c r="AA55" s="49">
        <v>100</v>
      </c>
      <c r="AC55">
        <f>IF(ISBLANK(health[[#This Row],[total_boys]]),SUM(health[[#This Row],[boys_0-5_reached]],health[[#This Row],[boys_6-12_reached]],health[[#This Row],[boys_13-18_reached]]),health[[#This Row],[total_boys]])</f>
        <v>0</v>
      </c>
      <c r="AD55">
        <f>IF(ISBLANK(health[[#This Row],[total_girls]]),SUM(health[[#This Row],[girls_0-5_reached]],health[[#This Row],[girls_6-12_reached]],health[[#This Row],[girls_13-18_reached]]),health[[#This Row],[total_girls]])</f>
        <v>0</v>
      </c>
      <c r="AE55">
        <f>IF(ISBLANK(health[[#This Row],[total_children]]),SUM(health[[#This Row],[calc_boys]],health[[#This Row],[calc_girls]]),health[[#This Row],[total_children]])</f>
        <v>0</v>
      </c>
      <c r="AF55">
        <f>IF(ISBLANK(health[[#This Row],[total_pwd]]),SUM(health[[#This Row],[total_pwd_men]],health[[#This Row],[total_pwd_women]]),health[[#This Row],[total_pwd]])</f>
        <v>0</v>
      </c>
      <c r="AG55">
        <f>IF(ISBLANK(health[[#This Row],[total_adults]]),SUM(health[[#This Row],[total_men]],health[[#This Row],[total_women]]),health[[#This Row],[total_adults]])</f>
        <v>0</v>
      </c>
      <c r="AH55">
        <f>IF(ISBLANK(health[[#This Row],[total_beneficiaries_reached]]),SUM(health[[#This Row],[calc_children]],health[[#This Row],[calc_adults]]),health[[#This Row],[total_beneficiaries_reached]])</f>
        <v>100</v>
      </c>
      <c r="AI55" s="49" t="str">
        <f ca="1">IF(B55="","",OFFSET(table_admin1[[#Headers],[ADM1_PT]],MATCH(B55,admin1,0),1))</f>
        <v>MZ07</v>
      </c>
      <c r="AJ55" s="49" t="str">
        <f t="shared" ca="1" si="0"/>
        <v>MZ0703</v>
      </c>
      <c r="AK55" s="49" t="str">
        <f t="shared" ca="1" si="1"/>
        <v/>
      </c>
    </row>
    <row r="56" spans="1:37" x14ac:dyDescent="0.2">
      <c r="A56" s="58">
        <v>45292</v>
      </c>
      <c r="B56" s="49" t="s">
        <v>209</v>
      </c>
      <c r="C56" s="49" t="s">
        <v>463</v>
      </c>
      <c r="G56" s="49" t="s">
        <v>116</v>
      </c>
      <c r="H56" s="49" t="s">
        <v>1214</v>
      </c>
      <c r="I56" s="49" t="s">
        <v>118</v>
      </c>
      <c r="K56" s="49" t="s">
        <v>1212</v>
      </c>
      <c r="AA56" s="49">
        <v>9</v>
      </c>
      <c r="AC56">
        <f>IF(ISBLANK(health[[#This Row],[total_boys]]),SUM(health[[#This Row],[boys_0-5_reached]],health[[#This Row],[boys_6-12_reached]],health[[#This Row],[boys_13-18_reached]]),health[[#This Row],[total_boys]])</f>
        <v>0</v>
      </c>
      <c r="AD56">
        <f>IF(ISBLANK(health[[#This Row],[total_girls]]),SUM(health[[#This Row],[girls_0-5_reached]],health[[#This Row],[girls_6-12_reached]],health[[#This Row],[girls_13-18_reached]]),health[[#This Row],[total_girls]])</f>
        <v>0</v>
      </c>
      <c r="AE56">
        <f>IF(ISBLANK(health[[#This Row],[total_children]]),SUM(health[[#This Row],[calc_boys]],health[[#This Row],[calc_girls]]),health[[#This Row],[total_children]])</f>
        <v>0</v>
      </c>
      <c r="AF56">
        <f>IF(ISBLANK(health[[#This Row],[total_pwd]]),SUM(health[[#This Row],[total_pwd_men]],health[[#This Row],[total_pwd_women]]),health[[#This Row],[total_pwd]])</f>
        <v>0</v>
      </c>
      <c r="AG56">
        <f>IF(ISBLANK(health[[#This Row],[total_adults]]),SUM(health[[#This Row],[total_men]],health[[#This Row],[total_women]]),health[[#This Row],[total_adults]])</f>
        <v>0</v>
      </c>
      <c r="AH56">
        <f>IF(ISBLANK(health[[#This Row],[total_beneficiaries_reached]]),SUM(health[[#This Row],[calc_children]],health[[#This Row],[calc_adults]]),health[[#This Row],[total_beneficiaries_reached]])</f>
        <v>9</v>
      </c>
      <c r="AI56" s="49" t="str">
        <f ca="1">IF(B56="","",OFFSET(table_admin1[[#Headers],[ADM1_PT]],MATCH(B56,admin1,0),1))</f>
        <v>MZ07</v>
      </c>
      <c r="AJ56" s="49" t="str">
        <f t="shared" ca="1" si="0"/>
        <v>MZ0708</v>
      </c>
      <c r="AK56" s="49" t="str">
        <f t="shared" ca="1" si="1"/>
        <v/>
      </c>
    </row>
    <row r="57" spans="1:37" x14ac:dyDescent="0.2">
      <c r="A57" s="58">
        <v>45292</v>
      </c>
      <c r="B57" s="49" t="s">
        <v>209</v>
      </c>
      <c r="C57" s="49" t="s">
        <v>471</v>
      </c>
      <c r="G57" s="49" t="s">
        <v>116</v>
      </c>
      <c r="H57" s="49" t="s">
        <v>1214</v>
      </c>
      <c r="I57" s="49" t="s">
        <v>118</v>
      </c>
      <c r="K57" s="49" t="s">
        <v>1212</v>
      </c>
      <c r="AA57" s="49">
        <v>61</v>
      </c>
      <c r="AC57">
        <f>IF(ISBLANK(health[[#This Row],[total_boys]]),SUM(health[[#This Row],[boys_0-5_reached]],health[[#This Row],[boys_6-12_reached]],health[[#This Row],[boys_13-18_reached]]),health[[#This Row],[total_boys]])</f>
        <v>0</v>
      </c>
      <c r="AD57">
        <f>IF(ISBLANK(health[[#This Row],[total_girls]]),SUM(health[[#This Row],[girls_0-5_reached]],health[[#This Row],[girls_6-12_reached]],health[[#This Row],[girls_13-18_reached]]),health[[#This Row],[total_girls]])</f>
        <v>0</v>
      </c>
      <c r="AE57">
        <f>IF(ISBLANK(health[[#This Row],[total_children]]),SUM(health[[#This Row],[calc_boys]],health[[#This Row],[calc_girls]]),health[[#This Row],[total_children]])</f>
        <v>0</v>
      </c>
      <c r="AF57">
        <f>IF(ISBLANK(health[[#This Row],[total_pwd]]),SUM(health[[#This Row],[total_pwd_men]],health[[#This Row],[total_pwd_women]]),health[[#This Row],[total_pwd]])</f>
        <v>0</v>
      </c>
      <c r="AG57">
        <f>IF(ISBLANK(health[[#This Row],[total_adults]]),SUM(health[[#This Row],[total_men]],health[[#This Row],[total_women]]),health[[#This Row],[total_adults]])</f>
        <v>0</v>
      </c>
      <c r="AH57">
        <f>IF(ISBLANK(health[[#This Row],[total_beneficiaries_reached]]),SUM(health[[#This Row],[calc_children]],health[[#This Row],[calc_adults]]),health[[#This Row],[total_beneficiaries_reached]])</f>
        <v>61</v>
      </c>
      <c r="AI57" s="49" t="str">
        <f ca="1">IF(B57="","",OFFSET(table_admin1[[#Headers],[ADM1_PT]],MATCH(B57,admin1,0),1))</f>
        <v>MZ07</v>
      </c>
      <c r="AJ57" s="49" t="str">
        <f t="shared" ca="1" si="0"/>
        <v>MZ0710</v>
      </c>
      <c r="AK57" s="49" t="str">
        <f t="shared" ca="1" si="1"/>
        <v/>
      </c>
    </row>
    <row r="58" spans="1:37" x14ac:dyDescent="0.2">
      <c r="A58" s="58">
        <v>45292</v>
      </c>
      <c r="B58" s="49" t="s">
        <v>209</v>
      </c>
      <c r="C58" s="49" t="s">
        <v>513</v>
      </c>
      <c r="G58" s="49" t="s">
        <v>116</v>
      </c>
      <c r="H58" s="49" t="s">
        <v>1214</v>
      </c>
      <c r="I58" s="49" t="s">
        <v>118</v>
      </c>
      <c r="K58" s="49" t="s">
        <v>1212</v>
      </c>
      <c r="AA58" s="49">
        <v>45</v>
      </c>
      <c r="AC58">
        <f>IF(ISBLANK(health[[#This Row],[total_boys]]),SUM(health[[#This Row],[boys_0-5_reached]],health[[#This Row],[boys_6-12_reached]],health[[#This Row],[boys_13-18_reached]]),health[[#This Row],[total_boys]])</f>
        <v>0</v>
      </c>
      <c r="AD58">
        <f>IF(ISBLANK(health[[#This Row],[total_girls]]),SUM(health[[#This Row],[girls_0-5_reached]],health[[#This Row],[girls_6-12_reached]],health[[#This Row],[girls_13-18_reached]]),health[[#This Row],[total_girls]])</f>
        <v>0</v>
      </c>
      <c r="AE58">
        <f>IF(ISBLANK(health[[#This Row],[total_children]]),SUM(health[[#This Row],[calc_boys]],health[[#This Row],[calc_girls]]),health[[#This Row],[total_children]])</f>
        <v>0</v>
      </c>
      <c r="AF58">
        <f>IF(ISBLANK(health[[#This Row],[total_pwd]]),SUM(health[[#This Row],[total_pwd_men]],health[[#This Row],[total_pwd_women]]),health[[#This Row],[total_pwd]])</f>
        <v>0</v>
      </c>
      <c r="AG58">
        <f>IF(ISBLANK(health[[#This Row],[total_adults]]),SUM(health[[#This Row],[total_men]],health[[#This Row],[total_women]]),health[[#This Row],[total_adults]])</f>
        <v>0</v>
      </c>
      <c r="AH58">
        <f>IF(ISBLANK(health[[#This Row],[total_beneficiaries_reached]]),SUM(health[[#This Row],[calc_children]],health[[#This Row],[calc_adults]]),health[[#This Row],[total_beneficiaries_reached]])</f>
        <v>45</v>
      </c>
      <c r="AI58" s="49" t="str">
        <f ca="1">IF(B58="","",OFFSET(table_admin1[[#Headers],[ADM1_PT]],MATCH(B58,admin1,0),1))</f>
        <v>MZ07</v>
      </c>
      <c r="AJ58" s="49" t="str">
        <f t="shared" ca="1" si="0"/>
        <v>MZ0721</v>
      </c>
      <c r="AK58" s="49" t="str">
        <f t="shared" ca="1" si="1"/>
        <v/>
      </c>
    </row>
    <row r="59" spans="1:37" x14ac:dyDescent="0.2">
      <c r="A59" s="58">
        <v>45292</v>
      </c>
      <c r="B59" s="49" t="s">
        <v>214</v>
      </c>
      <c r="C59" s="49" t="s">
        <v>528</v>
      </c>
      <c r="G59" s="49" t="s">
        <v>116</v>
      </c>
      <c r="H59" s="49" t="s">
        <v>1214</v>
      </c>
      <c r="I59" s="49" t="s">
        <v>118</v>
      </c>
      <c r="K59" s="49" t="s">
        <v>1212</v>
      </c>
      <c r="AA59" s="49">
        <v>61</v>
      </c>
      <c r="AC59">
        <f>IF(ISBLANK(health[[#This Row],[total_boys]]),SUM(health[[#This Row],[boys_0-5_reached]],health[[#This Row],[boys_6-12_reached]],health[[#This Row],[boys_13-18_reached]]),health[[#This Row],[total_boys]])</f>
        <v>0</v>
      </c>
      <c r="AD59">
        <f>IF(ISBLANK(health[[#This Row],[total_girls]]),SUM(health[[#This Row],[girls_0-5_reached]],health[[#This Row],[girls_6-12_reached]],health[[#This Row],[girls_13-18_reached]]),health[[#This Row],[total_girls]])</f>
        <v>0</v>
      </c>
      <c r="AE59">
        <f>IF(ISBLANK(health[[#This Row],[total_children]]),SUM(health[[#This Row],[calc_boys]],health[[#This Row],[calc_girls]]),health[[#This Row],[total_children]])</f>
        <v>0</v>
      </c>
      <c r="AF59">
        <f>IF(ISBLANK(health[[#This Row],[total_pwd]]),SUM(health[[#This Row],[total_pwd_men]],health[[#This Row],[total_pwd_women]]),health[[#This Row],[total_pwd]])</f>
        <v>0</v>
      </c>
      <c r="AG59">
        <f>IF(ISBLANK(health[[#This Row],[total_adults]]),SUM(health[[#This Row],[total_men]],health[[#This Row],[total_women]]),health[[#This Row],[total_adults]])</f>
        <v>0</v>
      </c>
      <c r="AH59">
        <f>IF(ISBLANK(health[[#This Row],[total_beneficiaries_reached]]),SUM(health[[#This Row],[calc_children]],health[[#This Row],[calc_adults]]),health[[#This Row],[total_beneficiaries_reached]])</f>
        <v>61</v>
      </c>
      <c r="AI59" s="49" t="str">
        <f ca="1">IF(B59="","",OFFSET(table_admin1[[#Headers],[ADM1_PT]],MATCH(B59,admin1,0),1))</f>
        <v>MZ08</v>
      </c>
      <c r="AJ59" s="49" t="str">
        <f t="shared" ca="1" si="0"/>
        <v>MZ0802</v>
      </c>
      <c r="AK59" s="49" t="str">
        <f t="shared" ca="1" si="1"/>
        <v/>
      </c>
    </row>
    <row r="60" spans="1:37" x14ac:dyDescent="0.2">
      <c r="A60" s="58">
        <v>45292</v>
      </c>
      <c r="B60" s="49" t="s">
        <v>214</v>
      </c>
      <c r="C60" s="49" t="s">
        <v>550</v>
      </c>
      <c r="G60" s="49" t="s">
        <v>116</v>
      </c>
      <c r="H60" s="49" t="s">
        <v>1214</v>
      </c>
      <c r="I60" s="49" t="s">
        <v>118</v>
      </c>
      <c r="K60" s="49" t="s">
        <v>1212</v>
      </c>
      <c r="AA60" s="49">
        <v>21</v>
      </c>
      <c r="AC60">
        <f>IF(ISBLANK(health[[#This Row],[total_boys]]),SUM(health[[#This Row],[boys_0-5_reached]],health[[#This Row],[boys_6-12_reached]],health[[#This Row],[boys_13-18_reached]]),health[[#This Row],[total_boys]])</f>
        <v>0</v>
      </c>
      <c r="AD60">
        <f>IF(ISBLANK(health[[#This Row],[total_girls]]),SUM(health[[#This Row],[girls_0-5_reached]],health[[#This Row],[girls_6-12_reached]],health[[#This Row],[girls_13-18_reached]]),health[[#This Row],[total_girls]])</f>
        <v>0</v>
      </c>
      <c r="AE60">
        <f>IF(ISBLANK(health[[#This Row],[total_children]]),SUM(health[[#This Row],[calc_boys]],health[[#This Row],[calc_girls]]),health[[#This Row],[total_children]])</f>
        <v>0</v>
      </c>
      <c r="AF60">
        <f>IF(ISBLANK(health[[#This Row],[total_pwd]]),SUM(health[[#This Row],[total_pwd_men]],health[[#This Row],[total_pwd_women]]),health[[#This Row],[total_pwd]])</f>
        <v>0</v>
      </c>
      <c r="AG60">
        <f>IF(ISBLANK(health[[#This Row],[total_adults]]),SUM(health[[#This Row],[total_men]],health[[#This Row],[total_women]]),health[[#This Row],[total_adults]])</f>
        <v>0</v>
      </c>
      <c r="AH60">
        <f>IF(ISBLANK(health[[#This Row],[total_beneficiaries_reached]]),SUM(health[[#This Row],[calc_children]],health[[#This Row],[calc_adults]]),health[[#This Row],[total_beneficiaries_reached]])</f>
        <v>21</v>
      </c>
      <c r="AI60" s="49" t="str">
        <f ca="1">IF(B60="","",OFFSET(table_admin1[[#Headers],[ADM1_PT]],MATCH(B60,admin1,0),1))</f>
        <v>MZ08</v>
      </c>
      <c r="AJ60" s="49" t="str">
        <f t="shared" ca="1" si="0"/>
        <v>MZ0808</v>
      </c>
      <c r="AK60" s="49" t="str">
        <f t="shared" ca="1" si="1"/>
        <v/>
      </c>
    </row>
    <row r="61" spans="1:37" x14ac:dyDescent="0.2">
      <c r="A61" s="58">
        <v>45292</v>
      </c>
      <c r="B61" s="49" t="s">
        <v>214</v>
      </c>
      <c r="C61" s="49" t="s">
        <v>524</v>
      </c>
      <c r="G61" s="49" t="s">
        <v>116</v>
      </c>
      <c r="H61" s="49" t="s">
        <v>1214</v>
      </c>
      <c r="I61" s="49" t="s">
        <v>118</v>
      </c>
      <c r="K61" s="49" t="s">
        <v>1212</v>
      </c>
      <c r="AA61" s="49">
        <v>27</v>
      </c>
      <c r="AC61">
        <f>IF(ISBLANK(health[[#This Row],[total_boys]]),SUM(health[[#This Row],[boys_0-5_reached]],health[[#This Row],[boys_6-12_reached]],health[[#This Row],[boys_13-18_reached]]),health[[#This Row],[total_boys]])</f>
        <v>0</v>
      </c>
      <c r="AD61">
        <f>IF(ISBLANK(health[[#This Row],[total_girls]]),SUM(health[[#This Row],[girls_0-5_reached]],health[[#This Row],[girls_6-12_reached]],health[[#This Row],[girls_13-18_reached]]),health[[#This Row],[total_girls]])</f>
        <v>0</v>
      </c>
      <c r="AE61">
        <f>IF(ISBLANK(health[[#This Row],[total_children]]),SUM(health[[#This Row],[calc_boys]],health[[#This Row],[calc_girls]]),health[[#This Row],[total_children]])</f>
        <v>0</v>
      </c>
      <c r="AF61">
        <f>IF(ISBLANK(health[[#This Row],[total_pwd]]),SUM(health[[#This Row],[total_pwd_men]],health[[#This Row],[total_pwd_women]]),health[[#This Row],[total_pwd]])</f>
        <v>0</v>
      </c>
      <c r="AG61">
        <f>IF(ISBLANK(health[[#This Row],[total_adults]]),SUM(health[[#This Row],[total_men]],health[[#This Row],[total_women]]),health[[#This Row],[total_adults]])</f>
        <v>0</v>
      </c>
      <c r="AH61">
        <f>IF(ISBLANK(health[[#This Row],[total_beneficiaries_reached]]),SUM(health[[#This Row],[calc_children]],health[[#This Row],[calc_adults]]),health[[#This Row],[total_beneficiaries_reached]])</f>
        <v>27</v>
      </c>
      <c r="AI61" s="49" t="str">
        <f ca="1">IF(B61="","",OFFSET(table_admin1[[#Headers],[ADM1_PT]],MATCH(B61,admin1,0),1))</f>
        <v>MZ08</v>
      </c>
      <c r="AJ61" s="49" t="str">
        <f t="shared" ca="1" si="0"/>
        <v>MZ0801</v>
      </c>
      <c r="AK61" s="49" t="str">
        <f t="shared" ca="1" si="1"/>
        <v/>
      </c>
    </row>
    <row r="62" spans="1:37" x14ac:dyDescent="0.2">
      <c r="A62" s="58">
        <v>45292</v>
      </c>
      <c r="B62" s="49" t="s">
        <v>224</v>
      </c>
      <c r="C62" s="49" t="s">
        <v>679</v>
      </c>
      <c r="G62" s="49" t="s">
        <v>116</v>
      </c>
      <c r="H62" s="49" t="s">
        <v>1214</v>
      </c>
      <c r="I62" s="49" t="s">
        <v>118</v>
      </c>
      <c r="K62" s="49" t="s">
        <v>1212</v>
      </c>
      <c r="AA62" s="49">
        <v>41</v>
      </c>
      <c r="AC62">
        <f>IF(ISBLANK(health[[#This Row],[total_boys]]),SUM(health[[#This Row],[boys_0-5_reached]],health[[#This Row],[boys_6-12_reached]],health[[#This Row],[boys_13-18_reached]]),health[[#This Row],[total_boys]])</f>
        <v>0</v>
      </c>
      <c r="AD62">
        <f>IF(ISBLANK(health[[#This Row],[total_girls]]),SUM(health[[#This Row],[girls_0-5_reached]],health[[#This Row],[girls_6-12_reached]],health[[#This Row],[girls_13-18_reached]]),health[[#This Row],[total_girls]])</f>
        <v>0</v>
      </c>
      <c r="AE62">
        <f>IF(ISBLANK(health[[#This Row],[total_children]]),SUM(health[[#This Row],[calc_boys]],health[[#This Row],[calc_girls]]),health[[#This Row],[total_children]])</f>
        <v>0</v>
      </c>
      <c r="AF62">
        <f>IF(ISBLANK(health[[#This Row],[total_pwd]]),SUM(health[[#This Row],[total_pwd_men]],health[[#This Row],[total_pwd_women]]),health[[#This Row],[total_pwd]])</f>
        <v>0</v>
      </c>
      <c r="AG62">
        <f>IF(ISBLANK(health[[#This Row],[total_adults]]),SUM(health[[#This Row],[total_men]],health[[#This Row],[total_women]]),health[[#This Row],[total_adults]])</f>
        <v>0</v>
      </c>
      <c r="AH62">
        <f>IF(ISBLANK(health[[#This Row],[total_beneficiaries_reached]]),SUM(health[[#This Row],[calc_children]],health[[#This Row],[calc_adults]]),health[[#This Row],[total_beneficiaries_reached]])</f>
        <v>41</v>
      </c>
      <c r="AI62" s="49" t="str">
        <f ca="1">IF(B62="","",OFFSET(table_admin1[[#Headers],[ADM1_PT]],MATCH(B62,admin1,0),1))</f>
        <v>MZ10</v>
      </c>
      <c r="AJ62" s="49" t="str">
        <f t="shared" ca="1" si="0"/>
        <v>MZ1012</v>
      </c>
      <c r="AK62" s="49" t="str">
        <f t="shared" ca="1" si="1"/>
        <v/>
      </c>
    </row>
    <row r="63" spans="1:37" x14ac:dyDescent="0.2">
      <c r="A63" s="58">
        <v>45292</v>
      </c>
      <c r="B63" s="49" t="s">
        <v>224</v>
      </c>
      <c r="C63" s="49" t="s">
        <v>663</v>
      </c>
      <c r="G63" s="49" t="s">
        <v>116</v>
      </c>
      <c r="H63" s="49" t="s">
        <v>1214</v>
      </c>
      <c r="I63" s="49" t="s">
        <v>118</v>
      </c>
      <c r="K63" s="49" t="s">
        <v>1212</v>
      </c>
      <c r="AA63" s="49">
        <v>54</v>
      </c>
      <c r="AC63">
        <f>IF(ISBLANK(health[[#This Row],[total_boys]]),SUM(health[[#This Row],[boys_0-5_reached]],health[[#This Row],[boys_6-12_reached]],health[[#This Row],[boys_13-18_reached]]),health[[#This Row],[total_boys]])</f>
        <v>0</v>
      </c>
      <c r="AD63">
        <f>IF(ISBLANK(health[[#This Row],[total_girls]]),SUM(health[[#This Row],[girls_0-5_reached]],health[[#This Row],[girls_6-12_reached]],health[[#This Row],[girls_13-18_reached]]),health[[#This Row],[total_girls]])</f>
        <v>0</v>
      </c>
      <c r="AE63">
        <f>IF(ISBLANK(health[[#This Row],[total_children]]),SUM(health[[#This Row],[calc_boys]],health[[#This Row],[calc_girls]]),health[[#This Row],[total_children]])</f>
        <v>0</v>
      </c>
      <c r="AF63">
        <f>IF(ISBLANK(health[[#This Row],[total_pwd]]),SUM(health[[#This Row],[total_pwd_men]],health[[#This Row],[total_pwd_women]]),health[[#This Row],[total_pwd]])</f>
        <v>0</v>
      </c>
      <c r="AG63">
        <f>IF(ISBLANK(health[[#This Row],[total_adults]]),SUM(health[[#This Row],[total_men]],health[[#This Row],[total_women]]),health[[#This Row],[total_adults]])</f>
        <v>0</v>
      </c>
      <c r="AH63">
        <f>IF(ISBLANK(health[[#This Row],[total_beneficiaries_reached]]),SUM(health[[#This Row],[calc_children]],health[[#This Row],[calc_adults]]),health[[#This Row],[total_beneficiaries_reached]])</f>
        <v>54</v>
      </c>
      <c r="AI63" s="49" t="str">
        <f ca="1">IF(B63="","",OFFSET(table_admin1[[#Headers],[ADM1_PT]],MATCH(B63,admin1,0),1))</f>
        <v>MZ10</v>
      </c>
      <c r="AJ63" s="49" t="str">
        <f t="shared" ca="1" si="0"/>
        <v>MZ1008</v>
      </c>
      <c r="AK63" s="49" t="str">
        <f t="shared" ca="1" si="1"/>
        <v/>
      </c>
    </row>
    <row r="64" spans="1:37" x14ac:dyDescent="0.2">
      <c r="A64" s="58">
        <v>45292</v>
      </c>
      <c r="B64" s="49" t="s">
        <v>224</v>
      </c>
      <c r="C64" s="49" t="s">
        <v>690</v>
      </c>
      <c r="G64" s="49" t="s">
        <v>116</v>
      </c>
      <c r="H64" s="49" t="s">
        <v>1214</v>
      </c>
      <c r="I64" s="49" t="s">
        <v>118</v>
      </c>
      <c r="K64" s="49" t="s">
        <v>1212</v>
      </c>
      <c r="AA64" s="49">
        <v>148</v>
      </c>
      <c r="AC64">
        <f>IF(ISBLANK(health[[#This Row],[total_boys]]),SUM(health[[#This Row],[boys_0-5_reached]],health[[#This Row],[boys_6-12_reached]],health[[#This Row],[boys_13-18_reached]]),health[[#This Row],[total_boys]])</f>
        <v>0</v>
      </c>
      <c r="AD64">
        <f>IF(ISBLANK(health[[#This Row],[total_girls]]),SUM(health[[#This Row],[girls_0-5_reached]],health[[#This Row],[girls_6-12_reached]],health[[#This Row],[girls_13-18_reached]]),health[[#This Row],[total_girls]])</f>
        <v>0</v>
      </c>
      <c r="AE64">
        <f>IF(ISBLANK(health[[#This Row],[total_children]]),SUM(health[[#This Row],[calc_boys]],health[[#This Row],[calc_girls]]),health[[#This Row],[total_children]])</f>
        <v>0</v>
      </c>
      <c r="AF64">
        <f>IF(ISBLANK(health[[#This Row],[total_pwd]]),SUM(health[[#This Row],[total_pwd_men]],health[[#This Row],[total_pwd_women]]),health[[#This Row],[total_pwd]])</f>
        <v>0</v>
      </c>
      <c r="AG64">
        <f>IF(ISBLANK(health[[#This Row],[total_adults]]),SUM(health[[#This Row],[total_men]],health[[#This Row],[total_women]]),health[[#This Row],[total_adults]])</f>
        <v>0</v>
      </c>
      <c r="AH64">
        <f>IF(ISBLANK(health[[#This Row],[total_beneficiaries_reached]]),SUM(health[[#This Row],[calc_children]],health[[#This Row],[calc_adults]]),health[[#This Row],[total_beneficiaries_reached]])</f>
        <v>148</v>
      </c>
      <c r="AI64" s="49" t="str">
        <f ca="1">IF(B64="","",OFFSET(table_admin1[[#Headers],[ADM1_PT]],MATCH(B64,admin1,0),1))</f>
        <v>MZ10</v>
      </c>
      <c r="AJ64" s="49" t="str">
        <f t="shared" ca="1" si="0"/>
        <v>MZ1015</v>
      </c>
      <c r="AK64" s="49" t="str">
        <f t="shared" ca="1" si="1"/>
        <v/>
      </c>
    </row>
    <row r="65" spans="1:37" x14ac:dyDescent="0.2">
      <c r="A65" s="58">
        <v>45292</v>
      </c>
      <c r="B65" s="49" t="s">
        <v>224</v>
      </c>
      <c r="C65" s="49" t="s">
        <v>675</v>
      </c>
      <c r="G65" s="49" t="s">
        <v>116</v>
      </c>
      <c r="H65" s="49" t="s">
        <v>1214</v>
      </c>
      <c r="I65" s="49" t="s">
        <v>118</v>
      </c>
      <c r="K65" s="49" t="s">
        <v>1212</v>
      </c>
      <c r="AA65" s="49">
        <v>0</v>
      </c>
      <c r="AC65">
        <f>IF(ISBLANK(health[[#This Row],[total_boys]]),SUM(health[[#This Row],[boys_0-5_reached]],health[[#This Row],[boys_6-12_reached]],health[[#This Row],[boys_13-18_reached]]),health[[#This Row],[total_boys]])</f>
        <v>0</v>
      </c>
      <c r="AD65">
        <f>IF(ISBLANK(health[[#This Row],[total_girls]]),SUM(health[[#This Row],[girls_0-5_reached]],health[[#This Row],[girls_6-12_reached]],health[[#This Row],[girls_13-18_reached]]),health[[#This Row],[total_girls]])</f>
        <v>0</v>
      </c>
      <c r="AE65">
        <f>IF(ISBLANK(health[[#This Row],[total_children]]),SUM(health[[#This Row],[calc_boys]],health[[#This Row],[calc_girls]]),health[[#This Row],[total_children]])</f>
        <v>0</v>
      </c>
      <c r="AF65">
        <f>IF(ISBLANK(health[[#This Row],[total_pwd]]),SUM(health[[#This Row],[total_pwd_men]],health[[#This Row],[total_pwd_women]]),health[[#This Row],[total_pwd]])</f>
        <v>0</v>
      </c>
      <c r="AG65">
        <f>IF(ISBLANK(health[[#This Row],[total_adults]]),SUM(health[[#This Row],[total_men]],health[[#This Row],[total_women]]),health[[#This Row],[total_adults]])</f>
        <v>0</v>
      </c>
      <c r="AH65">
        <f>IF(ISBLANK(health[[#This Row],[total_beneficiaries_reached]]),SUM(health[[#This Row],[calc_children]],health[[#This Row],[calc_adults]]),health[[#This Row],[total_beneficiaries_reached]])</f>
        <v>0</v>
      </c>
      <c r="AI65" s="49" t="str">
        <f ca="1">IF(B65="","",OFFSET(table_admin1[[#Headers],[ADM1_PT]],MATCH(B65,admin1,0),1))</f>
        <v>MZ10</v>
      </c>
      <c r="AJ65" s="49" t="str">
        <f t="shared" ca="1" si="0"/>
        <v>MZ1011</v>
      </c>
      <c r="AK65" s="49" t="str">
        <f t="shared" ca="1" si="1"/>
        <v/>
      </c>
    </row>
    <row r="66" spans="1:37" x14ac:dyDescent="0.2">
      <c r="A66" s="58">
        <v>45292</v>
      </c>
      <c r="B66" s="49" t="s">
        <v>224</v>
      </c>
      <c r="C66" s="49" t="s">
        <v>667</v>
      </c>
      <c r="G66" s="49" t="s">
        <v>116</v>
      </c>
      <c r="H66" s="49" t="s">
        <v>1214</v>
      </c>
      <c r="I66" s="49" t="s">
        <v>118</v>
      </c>
      <c r="K66" s="49" t="s">
        <v>1212</v>
      </c>
      <c r="AA66" s="49">
        <v>29</v>
      </c>
      <c r="AC66">
        <f>IF(ISBLANK(health[[#This Row],[total_boys]]),SUM(health[[#This Row],[boys_0-5_reached]],health[[#This Row],[boys_6-12_reached]],health[[#This Row],[boys_13-18_reached]]),health[[#This Row],[total_boys]])</f>
        <v>0</v>
      </c>
      <c r="AD66">
        <f>IF(ISBLANK(health[[#This Row],[total_girls]]),SUM(health[[#This Row],[girls_0-5_reached]],health[[#This Row],[girls_6-12_reached]],health[[#This Row],[girls_13-18_reached]]),health[[#This Row],[total_girls]])</f>
        <v>0</v>
      </c>
      <c r="AE66">
        <f>IF(ISBLANK(health[[#This Row],[total_children]]),SUM(health[[#This Row],[calc_boys]],health[[#This Row],[calc_girls]]),health[[#This Row],[total_children]])</f>
        <v>0</v>
      </c>
      <c r="AF66">
        <f>IF(ISBLANK(health[[#This Row],[total_pwd]]),SUM(health[[#This Row],[total_pwd_men]],health[[#This Row],[total_pwd_women]]),health[[#This Row],[total_pwd]])</f>
        <v>0</v>
      </c>
      <c r="AG66">
        <f>IF(ISBLANK(health[[#This Row],[total_adults]]),SUM(health[[#This Row],[total_men]],health[[#This Row],[total_women]]),health[[#This Row],[total_adults]])</f>
        <v>0</v>
      </c>
      <c r="AH66">
        <f>IF(ISBLANK(health[[#This Row],[total_beneficiaries_reached]]),SUM(health[[#This Row],[calc_children]],health[[#This Row],[calc_adults]]),health[[#This Row],[total_beneficiaries_reached]])</f>
        <v>29</v>
      </c>
      <c r="AI66" s="49" t="str">
        <f ca="1">IF(B66="","",OFFSET(table_admin1[[#Headers],[ADM1_PT]],MATCH(B66,admin1,0),1))</f>
        <v>MZ10</v>
      </c>
      <c r="AJ66" s="49" t="str">
        <f t="shared" ca="1" si="0"/>
        <v>MZ1009</v>
      </c>
      <c r="AK66" s="49" t="str">
        <f t="shared" ca="1" si="1"/>
        <v/>
      </c>
    </row>
    <row r="67" spans="1:37" x14ac:dyDescent="0.2">
      <c r="A67" s="58">
        <v>45292</v>
      </c>
      <c r="B67" s="49" t="s">
        <v>224</v>
      </c>
      <c r="C67" s="49" t="s">
        <v>637</v>
      </c>
      <c r="G67" s="49" t="s">
        <v>116</v>
      </c>
      <c r="H67" s="49" t="s">
        <v>1214</v>
      </c>
      <c r="I67" s="49" t="s">
        <v>118</v>
      </c>
      <c r="K67" s="49" t="s">
        <v>1212</v>
      </c>
      <c r="AA67" s="49">
        <v>2</v>
      </c>
      <c r="AC67">
        <f>IF(ISBLANK(health[[#This Row],[total_boys]]),SUM(health[[#This Row],[boys_0-5_reached]],health[[#This Row],[boys_6-12_reached]],health[[#This Row],[boys_13-18_reached]]),health[[#This Row],[total_boys]])</f>
        <v>0</v>
      </c>
      <c r="AD67">
        <f>IF(ISBLANK(health[[#This Row],[total_girls]]),SUM(health[[#This Row],[girls_0-5_reached]],health[[#This Row],[girls_6-12_reached]],health[[#This Row],[girls_13-18_reached]]),health[[#This Row],[total_girls]])</f>
        <v>0</v>
      </c>
      <c r="AE67">
        <f>IF(ISBLANK(health[[#This Row],[total_children]]),SUM(health[[#This Row],[calc_boys]],health[[#This Row],[calc_girls]]),health[[#This Row],[total_children]])</f>
        <v>0</v>
      </c>
      <c r="AF67">
        <f>IF(ISBLANK(health[[#This Row],[total_pwd]]),SUM(health[[#This Row],[total_pwd_men]],health[[#This Row],[total_pwd_women]]),health[[#This Row],[total_pwd]])</f>
        <v>0</v>
      </c>
      <c r="AG67">
        <f>IF(ISBLANK(health[[#This Row],[total_adults]]),SUM(health[[#This Row],[total_men]],health[[#This Row],[total_women]]),health[[#This Row],[total_adults]])</f>
        <v>0</v>
      </c>
      <c r="AH67">
        <f>IF(ISBLANK(health[[#This Row],[total_beneficiaries_reached]]),SUM(health[[#This Row],[calc_children]],health[[#This Row],[calc_adults]]),health[[#This Row],[total_beneficiaries_reached]])</f>
        <v>2</v>
      </c>
      <c r="AI67" s="49" t="str">
        <f ca="1">IF(B67="","",OFFSET(table_admin1[[#Headers],[ADM1_PT]],MATCH(B67,admin1,0),1))</f>
        <v>MZ10</v>
      </c>
      <c r="AJ67" s="49" t="str">
        <f t="shared" ca="1" si="0"/>
        <v>MZ1001</v>
      </c>
      <c r="AK67" s="49" t="str">
        <f t="shared" ca="1" si="1"/>
        <v/>
      </c>
    </row>
    <row r="68" spans="1:37" x14ac:dyDescent="0.2">
      <c r="A68" s="58">
        <v>45292</v>
      </c>
      <c r="B68" s="49" t="s">
        <v>224</v>
      </c>
      <c r="C68" s="49" t="s">
        <v>656</v>
      </c>
      <c r="G68" s="49" t="s">
        <v>116</v>
      </c>
      <c r="H68" s="49" t="s">
        <v>1214</v>
      </c>
      <c r="I68" s="49" t="s">
        <v>118</v>
      </c>
      <c r="K68" s="49" t="s">
        <v>1212</v>
      </c>
      <c r="AA68" s="49">
        <v>2</v>
      </c>
      <c r="AC68">
        <f>IF(ISBLANK(health[[#This Row],[total_boys]]),SUM(health[[#This Row],[boys_0-5_reached]],health[[#This Row],[boys_6-12_reached]],health[[#This Row],[boys_13-18_reached]]),health[[#This Row],[total_boys]])</f>
        <v>0</v>
      </c>
      <c r="AD68">
        <f>IF(ISBLANK(health[[#This Row],[total_girls]]),SUM(health[[#This Row],[girls_0-5_reached]],health[[#This Row],[girls_6-12_reached]],health[[#This Row],[girls_13-18_reached]]),health[[#This Row],[total_girls]])</f>
        <v>0</v>
      </c>
      <c r="AE68">
        <f>IF(ISBLANK(health[[#This Row],[total_children]]),SUM(health[[#This Row],[calc_boys]],health[[#This Row],[calc_girls]]),health[[#This Row],[total_children]])</f>
        <v>0</v>
      </c>
      <c r="AF68">
        <f>IF(ISBLANK(health[[#This Row],[total_pwd]]),SUM(health[[#This Row],[total_pwd_men]],health[[#This Row],[total_pwd_women]]),health[[#This Row],[total_pwd]])</f>
        <v>0</v>
      </c>
      <c r="AG68">
        <f>IF(ISBLANK(health[[#This Row],[total_adults]]),SUM(health[[#This Row],[total_men]],health[[#This Row],[total_women]]),health[[#This Row],[total_adults]])</f>
        <v>0</v>
      </c>
      <c r="AH68">
        <f>IF(ISBLANK(health[[#This Row],[total_beneficiaries_reached]]),SUM(health[[#This Row],[calc_children]],health[[#This Row],[calc_adults]]),health[[#This Row],[total_beneficiaries_reached]])</f>
        <v>2</v>
      </c>
      <c r="AI68" s="49" t="str">
        <f ca="1">IF(B68="","",OFFSET(table_admin1[[#Headers],[ADM1_PT]],MATCH(B68,admin1,0),1))</f>
        <v>MZ10</v>
      </c>
      <c r="AJ68" s="49" t="str">
        <f t="shared" ca="1" si="0"/>
        <v>MZ1006</v>
      </c>
      <c r="AK68" s="49" t="str">
        <f t="shared" ca="1" si="1"/>
        <v/>
      </c>
    </row>
    <row r="69" spans="1:37" x14ac:dyDescent="0.2">
      <c r="A69" s="58">
        <v>45292</v>
      </c>
      <c r="B69" s="49" t="s">
        <v>224</v>
      </c>
      <c r="C69" s="49" t="s">
        <v>686</v>
      </c>
      <c r="G69" s="49" t="s">
        <v>116</v>
      </c>
      <c r="H69" s="49" t="s">
        <v>1214</v>
      </c>
      <c r="I69" s="49" t="s">
        <v>118</v>
      </c>
      <c r="K69" s="49" t="s">
        <v>1212</v>
      </c>
      <c r="AA69" s="49">
        <v>5</v>
      </c>
      <c r="AC69">
        <f>IF(ISBLANK(health[[#This Row],[total_boys]]),SUM(health[[#This Row],[boys_0-5_reached]],health[[#This Row],[boys_6-12_reached]],health[[#This Row],[boys_13-18_reached]]),health[[#This Row],[total_boys]])</f>
        <v>0</v>
      </c>
      <c r="AD69">
        <f>IF(ISBLANK(health[[#This Row],[total_girls]]),SUM(health[[#This Row],[girls_0-5_reached]],health[[#This Row],[girls_6-12_reached]],health[[#This Row],[girls_13-18_reached]]),health[[#This Row],[total_girls]])</f>
        <v>0</v>
      </c>
      <c r="AE69">
        <f>IF(ISBLANK(health[[#This Row],[total_children]]),SUM(health[[#This Row],[calc_boys]],health[[#This Row],[calc_girls]]),health[[#This Row],[total_children]])</f>
        <v>0</v>
      </c>
      <c r="AF69">
        <f>IF(ISBLANK(health[[#This Row],[total_pwd]]),SUM(health[[#This Row],[total_pwd_men]],health[[#This Row],[total_pwd_women]]),health[[#This Row],[total_pwd]])</f>
        <v>0</v>
      </c>
      <c r="AG69">
        <f>IF(ISBLANK(health[[#This Row],[total_adults]]),SUM(health[[#This Row],[total_men]],health[[#This Row],[total_women]]),health[[#This Row],[total_adults]])</f>
        <v>0</v>
      </c>
      <c r="AH69">
        <f>IF(ISBLANK(health[[#This Row],[total_beneficiaries_reached]]),SUM(health[[#This Row],[calc_children]],health[[#This Row],[calc_adults]]),health[[#This Row],[total_beneficiaries_reached]])</f>
        <v>5</v>
      </c>
      <c r="AI69" s="49" t="str">
        <f ca="1">IF(B69="","",OFFSET(table_admin1[[#Headers],[ADM1_PT]],MATCH(B69,admin1,0),1))</f>
        <v>MZ10</v>
      </c>
      <c r="AJ69" s="49" t="str">
        <f t="shared" ca="1" si="0"/>
        <v>MZ1014</v>
      </c>
      <c r="AK69" s="49" t="str">
        <f t="shared" ca="1" si="1"/>
        <v/>
      </c>
    </row>
    <row r="70" spans="1:37" x14ac:dyDescent="0.2">
      <c r="A70" s="58">
        <v>45292</v>
      </c>
      <c r="B70" s="49" t="s">
        <v>224</v>
      </c>
      <c r="C70" s="49" t="s">
        <v>671</v>
      </c>
      <c r="G70" s="49" t="s">
        <v>116</v>
      </c>
      <c r="H70" s="49" t="s">
        <v>1214</v>
      </c>
      <c r="I70" s="49" t="s">
        <v>118</v>
      </c>
      <c r="K70" s="49" t="s">
        <v>1212</v>
      </c>
      <c r="AA70" s="49">
        <v>52</v>
      </c>
      <c r="AC70">
        <f>IF(ISBLANK(health[[#This Row],[total_boys]]),SUM(health[[#This Row],[boys_0-5_reached]],health[[#This Row],[boys_6-12_reached]],health[[#This Row],[boys_13-18_reached]]),health[[#This Row],[total_boys]])</f>
        <v>0</v>
      </c>
      <c r="AD70">
        <f>IF(ISBLANK(health[[#This Row],[total_girls]]),SUM(health[[#This Row],[girls_0-5_reached]],health[[#This Row],[girls_6-12_reached]],health[[#This Row],[girls_13-18_reached]]),health[[#This Row],[total_girls]])</f>
        <v>0</v>
      </c>
      <c r="AE70">
        <f>IF(ISBLANK(health[[#This Row],[total_children]]),SUM(health[[#This Row],[calc_boys]],health[[#This Row],[calc_girls]]),health[[#This Row],[total_children]])</f>
        <v>0</v>
      </c>
      <c r="AF70">
        <f>IF(ISBLANK(health[[#This Row],[total_pwd]]),SUM(health[[#This Row],[total_pwd_men]],health[[#This Row],[total_pwd_women]]),health[[#This Row],[total_pwd]])</f>
        <v>0</v>
      </c>
      <c r="AG70">
        <f>IF(ISBLANK(health[[#This Row],[total_adults]]),SUM(health[[#This Row],[total_men]],health[[#This Row],[total_women]]),health[[#This Row],[total_adults]])</f>
        <v>0</v>
      </c>
      <c r="AH70">
        <f>IF(ISBLANK(health[[#This Row],[total_beneficiaries_reached]]),SUM(health[[#This Row],[calc_children]],health[[#This Row],[calc_adults]]),health[[#This Row],[total_beneficiaries_reached]])</f>
        <v>52</v>
      </c>
      <c r="AI70" s="49" t="str">
        <f ca="1">IF(B70="","",OFFSET(table_admin1[[#Headers],[ADM1_PT]],MATCH(B70,admin1,0),1))</f>
        <v>MZ10</v>
      </c>
      <c r="AJ70" s="49" t="str">
        <f t="shared" ref="AJ70:AJ133" ca="1" si="2">IF(C70="","",INDEX(admin2_pcode,MATCH(C70,OFFSET(admin2_start,MATCH(AI70,admin1_linked_pcode,0),0,COUNTIF(admin1_linked_pcode,AI70)),0)+MATCH(AI70,admin1_linked_pcode,0)-1))</f>
        <v>MZ1010</v>
      </c>
      <c r="AK70" s="49" t="str">
        <f t="shared" ref="AK70:AK133" ca="1" si="3">IF(D70="","",INDEX(admin3_pcode,MATCH(D70,OFFSET(admin3_start,MATCH(AJ70,admin2_linked_pcode,0),0,COUNTIF(admin2_linked_pcode,AJ70)),0)+MATCH(AJ70,admin2_linked_pcode,0)-1))</f>
        <v/>
      </c>
    </row>
    <row r="71" spans="1:37" x14ac:dyDescent="0.2">
      <c r="A71" s="58">
        <v>45292</v>
      </c>
      <c r="B71" s="49" t="s">
        <v>224</v>
      </c>
      <c r="C71" s="49" t="s">
        <v>645</v>
      </c>
      <c r="G71" s="49" t="s">
        <v>116</v>
      </c>
      <c r="H71" s="49" t="s">
        <v>1214</v>
      </c>
      <c r="I71" s="49" t="s">
        <v>118</v>
      </c>
      <c r="K71" s="49" t="s">
        <v>1212</v>
      </c>
      <c r="AA71" s="49">
        <v>10</v>
      </c>
      <c r="AC71">
        <f>IF(ISBLANK(health[[#This Row],[total_boys]]),SUM(health[[#This Row],[boys_0-5_reached]],health[[#This Row],[boys_6-12_reached]],health[[#This Row],[boys_13-18_reached]]),health[[#This Row],[total_boys]])</f>
        <v>0</v>
      </c>
      <c r="AD71">
        <f>IF(ISBLANK(health[[#This Row],[total_girls]]),SUM(health[[#This Row],[girls_0-5_reached]],health[[#This Row],[girls_6-12_reached]],health[[#This Row],[girls_13-18_reached]]),health[[#This Row],[total_girls]])</f>
        <v>0</v>
      </c>
      <c r="AE71">
        <f>IF(ISBLANK(health[[#This Row],[total_children]]),SUM(health[[#This Row],[calc_boys]],health[[#This Row],[calc_girls]]),health[[#This Row],[total_children]])</f>
        <v>0</v>
      </c>
      <c r="AF71">
        <f>IF(ISBLANK(health[[#This Row],[total_pwd]]),SUM(health[[#This Row],[total_pwd_men]],health[[#This Row],[total_pwd_women]]),health[[#This Row],[total_pwd]])</f>
        <v>0</v>
      </c>
      <c r="AG71">
        <f>IF(ISBLANK(health[[#This Row],[total_adults]]),SUM(health[[#This Row],[total_men]],health[[#This Row],[total_women]]),health[[#This Row],[total_adults]])</f>
        <v>0</v>
      </c>
      <c r="AH71">
        <f>IF(ISBLANK(health[[#This Row],[total_beneficiaries_reached]]),SUM(health[[#This Row],[calc_children]],health[[#This Row],[calc_adults]]),health[[#This Row],[total_beneficiaries_reached]])</f>
        <v>10</v>
      </c>
      <c r="AI71" s="49" t="str">
        <f ca="1">IF(B71="","",OFFSET(table_admin1[[#Headers],[ADM1_PT]],MATCH(B71,admin1,0),1))</f>
        <v>MZ10</v>
      </c>
      <c r="AJ71" s="49" t="str">
        <f t="shared" ca="1" si="2"/>
        <v>MZ1003</v>
      </c>
      <c r="AK71" s="49" t="str">
        <f t="shared" ca="1" si="3"/>
        <v/>
      </c>
    </row>
    <row r="72" spans="1:37" x14ac:dyDescent="0.2">
      <c r="A72" s="58">
        <v>45323</v>
      </c>
      <c r="B72" s="49" t="s">
        <v>120</v>
      </c>
      <c r="C72" s="49" t="s">
        <v>231</v>
      </c>
      <c r="G72" s="49" t="s">
        <v>116</v>
      </c>
      <c r="H72" s="49" t="s">
        <v>1214</v>
      </c>
      <c r="I72" s="49" t="s">
        <v>118</v>
      </c>
      <c r="K72" s="49" t="s">
        <v>1212</v>
      </c>
      <c r="AA72" s="49">
        <v>98</v>
      </c>
      <c r="AC72">
        <f>IF(ISBLANK(health[[#This Row],[total_boys]]),SUM(health[[#This Row],[boys_0-5_reached]],health[[#This Row],[boys_6-12_reached]],health[[#This Row],[boys_13-18_reached]]),health[[#This Row],[total_boys]])</f>
        <v>0</v>
      </c>
      <c r="AD72">
        <f>IF(ISBLANK(health[[#This Row],[total_girls]]),SUM(health[[#This Row],[girls_0-5_reached]],health[[#This Row],[girls_6-12_reached]],health[[#This Row],[girls_13-18_reached]]),health[[#This Row],[total_girls]])</f>
        <v>0</v>
      </c>
      <c r="AE72">
        <f>IF(ISBLANK(health[[#This Row],[total_children]]),SUM(health[[#This Row],[calc_boys]],health[[#This Row],[calc_girls]]),health[[#This Row],[total_children]])</f>
        <v>0</v>
      </c>
      <c r="AF72">
        <f>IF(ISBLANK(health[[#This Row],[total_pwd]]),SUM(health[[#This Row],[total_pwd_men]],health[[#This Row],[total_pwd_women]]),health[[#This Row],[total_pwd]])</f>
        <v>0</v>
      </c>
      <c r="AG72">
        <f>IF(ISBLANK(health[[#This Row],[total_adults]]),SUM(health[[#This Row],[total_men]],health[[#This Row],[total_women]]),health[[#This Row],[total_adults]])</f>
        <v>0</v>
      </c>
      <c r="AH72">
        <f>IF(ISBLANK(health[[#This Row],[total_beneficiaries_reached]]),SUM(health[[#This Row],[calc_children]],health[[#This Row],[calc_adults]]),health[[#This Row],[total_beneficiaries_reached]])</f>
        <v>98</v>
      </c>
      <c r="AI72" s="49" t="str">
        <f ca="1">IF(B72="","",OFFSET(table_admin1[[#Headers],[ADM1_PT]],MATCH(B72,admin1,0),1))</f>
        <v>MZ01</v>
      </c>
      <c r="AJ72" s="49" t="str">
        <f t="shared" ca="1" si="2"/>
        <v>MZ0111</v>
      </c>
      <c r="AK72" s="49" t="str">
        <f t="shared" ca="1" si="3"/>
        <v/>
      </c>
    </row>
    <row r="73" spans="1:37" x14ac:dyDescent="0.2">
      <c r="A73" s="58">
        <v>45323</v>
      </c>
      <c r="B73" s="49" t="s">
        <v>120</v>
      </c>
      <c r="C73" s="49" t="s">
        <v>126</v>
      </c>
      <c r="G73" s="49" t="s">
        <v>116</v>
      </c>
      <c r="H73" s="49" t="s">
        <v>1214</v>
      </c>
      <c r="I73" s="49" t="s">
        <v>118</v>
      </c>
      <c r="K73" s="49" t="s">
        <v>1212</v>
      </c>
      <c r="AA73" s="49">
        <v>67</v>
      </c>
      <c r="AC73">
        <f>IF(ISBLANK(health[[#This Row],[total_boys]]),SUM(health[[#This Row],[boys_0-5_reached]],health[[#This Row],[boys_6-12_reached]],health[[#This Row],[boys_13-18_reached]]),health[[#This Row],[total_boys]])</f>
        <v>0</v>
      </c>
      <c r="AD73">
        <f>IF(ISBLANK(health[[#This Row],[total_girls]]),SUM(health[[#This Row],[girls_0-5_reached]],health[[#This Row],[girls_6-12_reached]],health[[#This Row],[girls_13-18_reached]]),health[[#This Row],[total_girls]])</f>
        <v>0</v>
      </c>
      <c r="AE73">
        <f>IF(ISBLANK(health[[#This Row],[total_children]]),SUM(health[[#This Row],[calc_boys]],health[[#This Row],[calc_girls]]),health[[#This Row],[total_children]])</f>
        <v>0</v>
      </c>
      <c r="AF73">
        <f>IF(ISBLANK(health[[#This Row],[total_pwd]]),SUM(health[[#This Row],[total_pwd_men]],health[[#This Row],[total_pwd_women]]),health[[#This Row],[total_pwd]])</f>
        <v>0</v>
      </c>
      <c r="AG73">
        <f>IF(ISBLANK(health[[#This Row],[total_adults]]),SUM(health[[#This Row],[total_men]],health[[#This Row],[total_women]]),health[[#This Row],[total_adults]])</f>
        <v>0</v>
      </c>
      <c r="AH73">
        <f>IF(ISBLANK(health[[#This Row],[total_beneficiaries_reached]]),SUM(health[[#This Row],[calc_children]],health[[#This Row],[calc_adults]]),health[[#This Row],[total_beneficiaries_reached]])</f>
        <v>67</v>
      </c>
      <c r="AI73" s="49" t="str">
        <f ca="1">IF(B73="","",OFFSET(table_admin1[[#Headers],[ADM1_PT]],MATCH(B73,admin1,0),1))</f>
        <v>MZ01</v>
      </c>
      <c r="AJ73" s="49" t="str">
        <f t="shared" ca="1" si="2"/>
        <v>MZ0103</v>
      </c>
      <c r="AK73" s="49" t="str">
        <f t="shared" ca="1" si="3"/>
        <v/>
      </c>
    </row>
    <row r="74" spans="1:37" x14ac:dyDescent="0.2">
      <c r="A74" s="58">
        <v>45323</v>
      </c>
      <c r="B74" s="49" t="s">
        <v>120</v>
      </c>
      <c r="C74" s="49" t="s">
        <v>183</v>
      </c>
      <c r="G74" s="49" t="s">
        <v>116</v>
      </c>
      <c r="H74" s="49" t="s">
        <v>1214</v>
      </c>
      <c r="I74" s="49" t="s">
        <v>118</v>
      </c>
      <c r="K74" s="49" t="s">
        <v>1212</v>
      </c>
      <c r="AA74" s="49">
        <v>26</v>
      </c>
      <c r="AC74">
        <f>IF(ISBLANK(health[[#This Row],[total_boys]]),SUM(health[[#This Row],[boys_0-5_reached]],health[[#This Row],[boys_6-12_reached]],health[[#This Row],[boys_13-18_reached]]),health[[#This Row],[total_boys]])</f>
        <v>0</v>
      </c>
      <c r="AD74">
        <f>IF(ISBLANK(health[[#This Row],[total_girls]]),SUM(health[[#This Row],[girls_0-5_reached]],health[[#This Row],[girls_6-12_reached]],health[[#This Row],[girls_13-18_reached]]),health[[#This Row],[total_girls]])</f>
        <v>0</v>
      </c>
      <c r="AE74">
        <f>IF(ISBLANK(health[[#This Row],[total_children]]),SUM(health[[#This Row],[calc_boys]],health[[#This Row],[calc_girls]]),health[[#This Row],[total_children]])</f>
        <v>0</v>
      </c>
      <c r="AF74">
        <f>IF(ISBLANK(health[[#This Row],[total_pwd]]),SUM(health[[#This Row],[total_pwd_men]],health[[#This Row],[total_pwd_women]]),health[[#This Row],[total_pwd]])</f>
        <v>0</v>
      </c>
      <c r="AG74">
        <f>IF(ISBLANK(health[[#This Row],[total_adults]]),SUM(health[[#This Row],[total_men]],health[[#This Row],[total_women]]),health[[#This Row],[total_adults]])</f>
        <v>0</v>
      </c>
      <c r="AH74">
        <f>IF(ISBLANK(health[[#This Row],[total_beneficiaries_reached]]),SUM(health[[#This Row],[calc_children]],health[[#This Row],[calc_adults]]),health[[#This Row],[total_beneficiaries_reached]])</f>
        <v>26</v>
      </c>
      <c r="AI74" s="49" t="str">
        <f ca="1">IF(B74="","",OFFSET(table_admin1[[#Headers],[ADM1_PT]],MATCH(B74,admin1,0),1))</f>
        <v>MZ01</v>
      </c>
      <c r="AJ74" s="49" t="str">
        <f t="shared" ca="1" si="2"/>
        <v>MZ0102</v>
      </c>
      <c r="AK74" s="49" t="str">
        <f t="shared" ca="1" si="3"/>
        <v/>
      </c>
    </row>
    <row r="75" spans="1:37" x14ac:dyDescent="0.2">
      <c r="A75" s="58">
        <v>45323</v>
      </c>
      <c r="B75" s="49" t="s">
        <v>120</v>
      </c>
      <c r="C75" s="49" t="s">
        <v>127</v>
      </c>
      <c r="G75" s="49" t="s">
        <v>116</v>
      </c>
      <c r="H75" s="49" t="s">
        <v>1214</v>
      </c>
      <c r="I75" s="49" t="s">
        <v>118</v>
      </c>
      <c r="K75" s="49" t="s">
        <v>1212</v>
      </c>
      <c r="AA75" s="49">
        <v>39</v>
      </c>
      <c r="AC75">
        <f>IF(ISBLANK(health[[#This Row],[total_boys]]),SUM(health[[#This Row],[boys_0-5_reached]],health[[#This Row],[boys_6-12_reached]],health[[#This Row],[boys_13-18_reached]]),health[[#This Row],[total_boys]])</f>
        <v>0</v>
      </c>
      <c r="AD75">
        <f>IF(ISBLANK(health[[#This Row],[total_girls]]),SUM(health[[#This Row],[girls_0-5_reached]],health[[#This Row],[girls_6-12_reached]],health[[#This Row],[girls_13-18_reached]]),health[[#This Row],[total_girls]])</f>
        <v>0</v>
      </c>
      <c r="AE75">
        <f>IF(ISBLANK(health[[#This Row],[total_children]]),SUM(health[[#This Row],[calc_boys]],health[[#This Row],[calc_girls]]),health[[#This Row],[total_children]])</f>
        <v>0</v>
      </c>
      <c r="AF75">
        <f>IF(ISBLANK(health[[#This Row],[total_pwd]]),SUM(health[[#This Row],[total_pwd_men]],health[[#This Row],[total_pwd_women]]),health[[#This Row],[total_pwd]])</f>
        <v>0</v>
      </c>
      <c r="AG75">
        <f>IF(ISBLANK(health[[#This Row],[total_adults]]),SUM(health[[#This Row],[total_men]],health[[#This Row],[total_women]]),health[[#This Row],[total_adults]])</f>
        <v>0</v>
      </c>
      <c r="AH75">
        <f>IF(ISBLANK(health[[#This Row],[total_beneficiaries_reached]]),SUM(health[[#This Row],[calc_children]],health[[#This Row],[calc_adults]]),health[[#This Row],[total_beneficiaries_reached]])</f>
        <v>39</v>
      </c>
      <c r="AI75" s="49" t="str">
        <f ca="1">IF(B75="","",OFFSET(table_admin1[[#Headers],[ADM1_PT]],MATCH(B75,admin1,0),1))</f>
        <v>MZ01</v>
      </c>
      <c r="AJ75" s="49" t="str">
        <f t="shared" ca="1" si="2"/>
        <v>MZ0101</v>
      </c>
      <c r="AK75" s="49" t="str">
        <f t="shared" ca="1" si="3"/>
        <v/>
      </c>
    </row>
    <row r="76" spans="1:37" x14ac:dyDescent="0.2">
      <c r="A76" s="58">
        <v>45323</v>
      </c>
      <c r="B76" s="49" t="s">
        <v>120</v>
      </c>
      <c r="C76" s="49" t="s">
        <v>242</v>
      </c>
      <c r="G76" s="49" t="s">
        <v>116</v>
      </c>
      <c r="H76" s="49" t="s">
        <v>1214</v>
      </c>
      <c r="I76" s="49" t="s">
        <v>118</v>
      </c>
      <c r="K76" s="49" t="s">
        <v>1212</v>
      </c>
      <c r="AA76" s="49">
        <v>29</v>
      </c>
      <c r="AC76">
        <f>IF(ISBLANK(health[[#This Row],[total_boys]]),SUM(health[[#This Row],[boys_0-5_reached]],health[[#This Row],[boys_6-12_reached]],health[[#This Row],[boys_13-18_reached]]),health[[#This Row],[total_boys]])</f>
        <v>0</v>
      </c>
      <c r="AD76">
        <f>IF(ISBLANK(health[[#This Row],[total_girls]]),SUM(health[[#This Row],[girls_0-5_reached]],health[[#This Row],[girls_6-12_reached]],health[[#This Row],[girls_13-18_reached]]),health[[#This Row],[total_girls]])</f>
        <v>0</v>
      </c>
      <c r="AE76">
        <f>IF(ISBLANK(health[[#This Row],[total_children]]),SUM(health[[#This Row],[calc_boys]],health[[#This Row],[calc_girls]]),health[[#This Row],[total_children]])</f>
        <v>0</v>
      </c>
      <c r="AF76">
        <f>IF(ISBLANK(health[[#This Row],[total_pwd]]),SUM(health[[#This Row],[total_pwd_men]],health[[#This Row],[total_pwd_women]]),health[[#This Row],[total_pwd]])</f>
        <v>0</v>
      </c>
      <c r="AG76">
        <f>IF(ISBLANK(health[[#This Row],[total_adults]]),SUM(health[[#This Row],[total_men]],health[[#This Row],[total_women]]),health[[#This Row],[total_adults]])</f>
        <v>0</v>
      </c>
      <c r="AH76">
        <f>IF(ISBLANK(health[[#This Row],[total_beneficiaries_reached]]),SUM(health[[#This Row],[calc_children]],health[[#This Row],[calc_adults]]),health[[#This Row],[total_beneficiaries_reached]])</f>
        <v>29</v>
      </c>
      <c r="AI76" s="49" t="str">
        <f ca="1">IF(B76="","",OFFSET(table_admin1[[#Headers],[ADM1_PT]],MATCH(B76,admin1,0),1))</f>
        <v>MZ01</v>
      </c>
      <c r="AJ76" s="49" t="str">
        <f t="shared" ca="1" si="2"/>
        <v>MZ0114</v>
      </c>
      <c r="AK76" s="49" t="str">
        <f t="shared" ca="1" si="3"/>
        <v/>
      </c>
    </row>
    <row r="77" spans="1:37" x14ac:dyDescent="0.2">
      <c r="A77" s="58">
        <v>45292</v>
      </c>
      <c r="B77" s="49" t="s">
        <v>192</v>
      </c>
      <c r="C77" s="49" t="s">
        <v>370</v>
      </c>
      <c r="G77" s="49" t="s">
        <v>116</v>
      </c>
      <c r="H77" s="49" t="s">
        <v>1214</v>
      </c>
      <c r="I77" s="49" t="s">
        <v>118</v>
      </c>
      <c r="K77" s="49" t="s">
        <v>1212</v>
      </c>
      <c r="AA77" s="49">
        <v>63</v>
      </c>
      <c r="AC77">
        <f>IF(ISBLANK(health[[#This Row],[total_boys]]),SUM(health[[#This Row],[boys_0-5_reached]],health[[#This Row],[boys_6-12_reached]],health[[#This Row],[boys_13-18_reached]]),health[[#This Row],[total_boys]])</f>
        <v>0</v>
      </c>
      <c r="AD77">
        <f>IF(ISBLANK(health[[#This Row],[total_girls]]),SUM(health[[#This Row],[girls_0-5_reached]],health[[#This Row],[girls_6-12_reached]],health[[#This Row],[girls_13-18_reached]]),health[[#This Row],[total_girls]])</f>
        <v>0</v>
      </c>
      <c r="AE77">
        <f>IF(ISBLANK(health[[#This Row],[total_children]]),SUM(health[[#This Row],[calc_boys]],health[[#This Row],[calc_girls]]),health[[#This Row],[total_children]])</f>
        <v>0</v>
      </c>
      <c r="AF77">
        <f>IF(ISBLANK(health[[#This Row],[total_pwd]]),SUM(health[[#This Row],[total_pwd_men]],health[[#This Row],[total_pwd_women]]),health[[#This Row],[total_pwd]])</f>
        <v>0</v>
      </c>
      <c r="AG77">
        <f>IF(ISBLANK(health[[#This Row],[total_adults]]),SUM(health[[#This Row],[total_men]],health[[#This Row],[total_women]]),health[[#This Row],[total_adults]])</f>
        <v>0</v>
      </c>
      <c r="AH77">
        <f>IF(ISBLANK(health[[#This Row],[total_beneficiaries_reached]]),SUM(health[[#This Row],[calc_children]],health[[#This Row],[calc_adults]]),health[[#This Row],[total_beneficiaries_reached]])</f>
        <v>63</v>
      </c>
      <c r="AI77" s="49" t="str">
        <f ca="1">IF(B77="","",OFFSET(table_admin1[[#Headers],[ADM1_PT]],MATCH(B77,admin1,0),1))</f>
        <v>MZ04</v>
      </c>
      <c r="AJ77" s="49" t="str">
        <f t="shared" ca="1" si="2"/>
        <v>MZ0404</v>
      </c>
      <c r="AK77" s="49" t="str">
        <f t="shared" ca="1" si="3"/>
        <v/>
      </c>
    </row>
    <row r="78" spans="1:37" x14ac:dyDescent="0.2">
      <c r="A78" s="58">
        <v>45323</v>
      </c>
      <c r="B78" s="49" t="s">
        <v>192</v>
      </c>
      <c r="C78" s="49" t="s">
        <v>363</v>
      </c>
      <c r="G78" s="49" t="s">
        <v>116</v>
      </c>
      <c r="H78" s="49" t="s">
        <v>1214</v>
      </c>
      <c r="I78" s="49" t="s">
        <v>118</v>
      </c>
      <c r="K78" s="49" t="s">
        <v>1212</v>
      </c>
      <c r="AA78" s="49">
        <v>32</v>
      </c>
      <c r="AC78">
        <f>IF(ISBLANK(health[[#This Row],[total_boys]]),SUM(health[[#This Row],[boys_0-5_reached]],health[[#This Row],[boys_6-12_reached]],health[[#This Row],[boys_13-18_reached]]),health[[#This Row],[total_boys]])</f>
        <v>0</v>
      </c>
      <c r="AD78">
        <f>IF(ISBLANK(health[[#This Row],[total_girls]]),SUM(health[[#This Row],[girls_0-5_reached]],health[[#This Row],[girls_6-12_reached]],health[[#This Row],[girls_13-18_reached]]),health[[#This Row],[total_girls]])</f>
        <v>0</v>
      </c>
      <c r="AE78">
        <f>IF(ISBLANK(health[[#This Row],[total_children]]),SUM(health[[#This Row],[calc_boys]],health[[#This Row],[calc_girls]]),health[[#This Row],[total_children]])</f>
        <v>0</v>
      </c>
      <c r="AF78">
        <f>IF(ISBLANK(health[[#This Row],[total_pwd]]),SUM(health[[#This Row],[total_pwd_men]],health[[#This Row],[total_pwd_women]]),health[[#This Row],[total_pwd]])</f>
        <v>0</v>
      </c>
      <c r="AG78">
        <f>IF(ISBLANK(health[[#This Row],[total_adults]]),SUM(health[[#This Row],[total_men]],health[[#This Row],[total_women]]),health[[#This Row],[total_adults]])</f>
        <v>0</v>
      </c>
      <c r="AH78">
        <f>IF(ISBLANK(health[[#This Row],[total_beneficiaries_reached]]),SUM(health[[#This Row],[calc_children]],health[[#This Row],[calc_adults]]),health[[#This Row],[total_beneficiaries_reached]])</f>
        <v>32</v>
      </c>
      <c r="AI78" s="49" t="str">
        <f ca="1">IF(B78="","",OFFSET(table_admin1[[#Headers],[ADM1_PT]],MATCH(B78,admin1,0),1))</f>
        <v>MZ04</v>
      </c>
      <c r="AJ78" s="49" t="str">
        <f t="shared" ca="1" si="2"/>
        <v>MZ0402</v>
      </c>
      <c r="AK78" s="49" t="str">
        <f t="shared" ca="1" si="3"/>
        <v/>
      </c>
    </row>
    <row r="79" spans="1:37" x14ac:dyDescent="0.2">
      <c r="A79" s="58">
        <v>45323</v>
      </c>
      <c r="B79" s="49" t="s">
        <v>192</v>
      </c>
      <c r="C79" s="49" t="s">
        <v>370</v>
      </c>
      <c r="G79" s="49" t="s">
        <v>116</v>
      </c>
      <c r="H79" s="49" t="s">
        <v>1214</v>
      </c>
      <c r="I79" s="49" t="s">
        <v>118</v>
      </c>
      <c r="K79" s="49" t="s">
        <v>1212</v>
      </c>
      <c r="AA79" s="49">
        <v>96</v>
      </c>
      <c r="AC79">
        <f>IF(ISBLANK(health[[#This Row],[total_boys]]),SUM(health[[#This Row],[boys_0-5_reached]],health[[#This Row],[boys_6-12_reached]],health[[#This Row],[boys_13-18_reached]]),health[[#This Row],[total_boys]])</f>
        <v>0</v>
      </c>
      <c r="AD79">
        <f>IF(ISBLANK(health[[#This Row],[total_girls]]),SUM(health[[#This Row],[girls_0-5_reached]],health[[#This Row],[girls_6-12_reached]],health[[#This Row],[girls_13-18_reached]]),health[[#This Row],[total_girls]])</f>
        <v>0</v>
      </c>
      <c r="AE79">
        <f>IF(ISBLANK(health[[#This Row],[total_children]]),SUM(health[[#This Row],[calc_boys]],health[[#This Row],[calc_girls]]),health[[#This Row],[total_children]])</f>
        <v>0</v>
      </c>
      <c r="AF79">
        <f>IF(ISBLANK(health[[#This Row],[total_pwd]]),SUM(health[[#This Row],[total_pwd_men]],health[[#This Row],[total_pwd_women]]),health[[#This Row],[total_pwd]])</f>
        <v>0</v>
      </c>
      <c r="AG79">
        <f>IF(ISBLANK(health[[#This Row],[total_adults]]),SUM(health[[#This Row],[total_men]],health[[#This Row],[total_women]]),health[[#This Row],[total_adults]])</f>
        <v>0</v>
      </c>
      <c r="AH79">
        <f>IF(ISBLANK(health[[#This Row],[total_beneficiaries_reached]]),SUM(health[[#This Row],[calc_children]],health[[#This Row],[calc_adults]]),health[[#This Row],[total_beneficiaries_reached]])</f>
        <v>96</v>
      </c>
      <c r="AI79" s="49" t="str">
        <f ca="1">IF(B79="","",OFFSET(table_admin1[[#Headers],[ADM1_PT]],MATCH(B79,admin1,0),1))</f>
        <v>MZ04</v>
      </c>
      <c r="AJ79" s="49" t="str">
        <f t="shared" ca="1" si="2"/>
        <v>MZ0404</v>
      </c>
      <c r="AK79" s="49" t="str">
        <f t="shared" ca="1" si="3"/>
        <v/>
      </c>
    </row>
    <row r="80" spans="1:37" x14ac:dyDescent="0.2">
      <c r="A80" s="58">
        <v>45323</v>
      </c>
      <c r="B80" s="49" t="s">
        <v>113</v>
      </c>
      <c r="C80" s="49" t="s">
        <v>624</v>
      </c>
      <c r="G80" s="49" t="s">
        <v>116</v>
      </c>
      <c r="H80" s="49" t="s">
        <v>1214</v>
      </c>
      <c r="I80" s="49" t="s">
        <v>118</v>
      </c>
      <c r="K80" s="49" t="s">
        <v>1212</v>
      </c>
      <c r="AA80" s="49">
        <v>74</v>
      </c>
      <c r="AC80">
        <f>IF(ISBLANK(health[[#This Row],[total_boys]]),SUM(health[[#This Row],[boys_0-5_reached]],health[[#This Row],[boys_6-12_reached]],health[[#This Row],[boys_13-18_reached]]),health[[#This Row],[total_boys]])</f>
        <v>0</v>
      </c>
      <c r="AD80">
        <f>IF(ISBLANK(health[[#This Row],[total_girls]]),SUM(health[[#This Row],[girls_0-5_reached]],health[[#This Row],[girls_6-12_reached]],health[[#This Row],[girls_13-18_reached]]),health[[#This Row],[total_girls]])</f>
        <v>0</v>
      </c>
      <c r="AE80">
        <f>IF(ISBLANK(health[[#This Row],[total_children]]),SUM(health[[#This Row],[calc_boys]],health[[#This Row],[calc_girls]]),health[[#This Row],[total_children]])</f>
        <v>0</v>
      </c>
      <c r="AF80">
        <f>IF(ISBLANK(health[[#This Row],[total_pwd]]),SUM(health[[#This Row],[total_pwd_men]],health[[#This Row],[total_pwd_women]]),health[[#This Row],[total_pwd]])</f>
        <v>0</v>
      </c>
      <c r="AG80">
        <f>IF(ISBLANK(health[[#This Row],[total_adults]]),SUM(health[[#This Row],[total_men]],health[[#This Row],[total_women]]),health[[#This Row],[total_adults]])</f>
        <v>0</v>
      </c>
      <c r="AH80">
        <f>IF(ISBLANK(health[[#This Row],[total_beneficiaries_reached]]),SUM(health[[#This Row],[calc_children]],health[[#This Row],[calc_adults]]),health[[#This Row],[total_beneficiaries_reached]])</f>
        <v>74</v>
      </c>
      <c r="AI80" s="49" t="str">
        <f ca="1">IF(B80="","",OFFSET(table_admin1[[#Headers],[ADM1_PT]],MATCH(B80,admin1,0),1))</f>
        <v>MZ09</v>
      </c>
      <c r="AJ80" s="49" t="str">
        <f t="shared" ca="1" si="2"/>
        <v>MZ0910</v>
      </c>
      <c r="AK80" s="49" t="str">
        <f t="shared" ca="1" si="3"/>
        <v/>
      </c>
    </row>
    <row r="81" spans="1:37" x14ac:dyDescent="0.2">
      <c r="A81" s="58">
        <v>45323</v>
      </c>
      <c r="B81" s="49" t="s">
        <v>113</v>
      </c>
      <c r="C81" s="49" t="s">
        <v>596</v>
      </c>
      <c r="G81" s="49" t="s">
        <v>116</v>
      </c>
      <c r="H81" s="49" t="s">
        <v>1214</v>
      </c>
      <c r="I81" s="49" t="s">
        <v>118</v>
      </c>
      <c r="K81" s="49" t="s">
        <v>1212</v>
      </c>
      <c r="AA81" s="49">
        <v>72</v>
      </c>
      <c r="AC81">
        <f>IF(ISBLANK(health[[#This Row],[total_boys]]),SUM(health[[#This Row],[boys_0-5_reached]],health[[#This Row],[boys_6-12_reached]],health[[#This Row],[boys_13-18_reached]]),health[[#This Row],[total_boys]])</f>
        <v>0</v>
      </c>
      <c r="AD81">
        <f>IF(ISBLANK(health[[#This Row],[total_girls]]),SUM(health[[#This Row],[girls_0-5_reached]],health[[#This Row],[girls_6-12_reached]],health[[#This Row],[girls_13-18_reached]]),health[[#This Row],[total_girls]])</f>
        <v>0</v>
      </c>
      <c r="AE81">
        <f>IF(ISBLANK(health[[#This Row],[total_children]]),SUM(health[[#This Row],[calc_boys]],health[[#This Row],[calc_girls]]),health[[#This Row],[total_children]])</f>
        <v>0</v>
      </c>
      <c r="AF81">
        <f>IF(ISBLANK(health[[#This Row],[total_pwd]]),SUM(health[[#This Row],[total_pwd_men]],health[[#This Row],[total_pwd_women]]),health[[#This Row],[total_pwd]])</f>
        <v>0</v>
      </c>
      <c r="AG81">
        <f>IF(ISBLANK(health[[#This Row],[total_adults]]),SUM(health[[#This Row],[total_men]],health[[#This Row],[total_women]]),health[[#This Row],[total_adults]])</f>
        <v>0</v>
      </c>
      <c r="AH81">
        <f>IF(ISBLANK(health[[#This Row],[total_beneficiaries_reached]]),SUM(health[[#This Row],[calc_children]],health[[#This Row],[calc_adults]]),health[[#This Row],[total_beneficiaries_reached]])</f>
        <v>72</v>
      </c>
      <c r="AI81" s="49" t="str">
        <f ca="1">IF(B81="","",OFFSET(table_admin1[[#Headers],[ADM1_PT]],MATCH(B81,admin1,0),1))</f>
        <v>MZ09</v>
      </c>
      <c r="AJ81" s="49" t="str">
        <f t="shared" ca="1" si="2"/>
        <v>MZ0902</v>
      </c>
      <c r="AK81" s="49" t="str">
        <f t="shared" ca="1" si="3"/>
        <v/>
      </c>
    </row>
    <row r="82" spans="1:37" x14ac:dyDescent="0.2">
      <c r="A82" s="58">
        <v>45323</v>
      </c>
      <c r="B82" s="49" t="s">
        <v>113</v>
      </c>
      <c r="C82" s="49" t="s">
        <v>604</v>
      </c>
      <c r="G82" s="49" t="s">
        <v>116</v>
      </c>
      <c r="H82" s="49" t="s">
        <v>1214</v>
      </c>
      <c r="I82" s="49" t="s">
        <v>118</v>
      </c>
      <c r="K82" s="49" t="s">
        <v>1212</v>
      </c>
      <c r="AA82" s="49">
        <v>13</v>
      </c>
      <c r="AC82">
        <f>IF(ISBLANK(health[[#This Row],[total_boys]]),SUM(health[[#This Row],[boys_0-5_reached]],health[[#This Row],[boys_6-12_reached]],health[[#This Row],[boys_13-18_reached]]),health[[#This Row],[total_boys]])</f>
        <v>0</v>
      </c>
      <c r="AD82">
        <f>IF(ISBLANK(health[[#This Row],[total_girls]]),SUM(health[[#This Row],[girls_0-5_reached]],health[[#This Row],[girls_6-12_reached]],health[[#This Row],[girls_13-18_reached]]),health[[#This Row],[total_girls]])</f>
        <v>0</v>
      </c>
      <c r="AE82">
        <f>IF(ISBLANK(health[[#This Row],[total_children]]),SUM(health[[#This Row],[calc_boys]],health[[#This Row],[calc_girls]]),health[[#This Row],[total_children]])</f>
        <v>0</v>
      </c>
      <c r="AF82">
        <f>IF(ISBLANK(health[[#This Row],[total_pwd]]),SUM(health[[#This Row],[total_pwd_men]],health[[#This Row],[total_pwd_women]]),health[[#This Row],[total_pwd]])</f>
        <v>0</v>
      </c>
      <c r="AG82">
        <f>IF(ISBLANK(health[[#This Row],[total_adults]]),SUM(health[[#This Row],[total_men]],health[[#This Row],[total_women]]),health[[#This Row],[total_adults]])</f>
        <v>0</v>
      </c>
      <c r="AH82">
        <f>IF(ISBLANK(health[[#This Row],[total_beneficiaries_reached]]),SUM(health[[#This Row],[calc_children]],health[[#This Row],[calc_adults]]),health[[#This Row],[total_beneficiaries_reached]])</f>
        <v>13</v>
      </c>
      <c r="AI82" s="49" t="str">
        <f ca="1">IF(B82="","",OFFSET(table_admin1[[#Headers],[ADM1_PT]],MATCH(B82,admin1,0),1))</f>
        <v>MZ09</v>
      </c>
      <c r="AJ82" s="49" t="str">
        <f t="shared" ca="1" si="2"/>
        <v>MZ0904</v>
      </c>
      <c r="AK82" s="49" t="str">
        <f t="shared" ca="1" si="3"/>
        <v/>
      </c>
    </row>
    <row r="83" spans="1:37" x14ac:dyDescent="0.2">
      <c r="A83" s="58">
        <v>45323</v>
      </c>
      <c r="B83" s="49" t="s">
        <v>113</v>
      </c>
      <c r="C83" s="49" t="s">
        <v>600</v>
      </c>
      <c r="G83" s="49" t="s">
        <v>116</v>
      </c>
      <c r="H83" s="49" t="s">
        <v>1214</v>
      </c>
      <c r="I83" s="49" t="s">
        <v>118</v>
      </c>
      <c r="K83" s="49" t="s">
        <v>1212</v>
      </c>
      <c r="AA83" s="49">
        <v>6</v>
      </c>
      <c r="AC83">
        <f>IF(ISBLANK(health[[#This Row],[total_boys]]),SUM(health[[#This Row],[boys_0-5_reached]],health[[#This Row],[boys_6-12_reached]],health[[#This Row],[boys_13-18_reached]]),health[[#This Row],[total_boys]])</f>
        <v>0</v>
      </c>
      <c r="AD83">
        <f>IF(ISBLANK(health[[#This Row],[total_girls]]),SUM(health[[#This Row],[girls_0-5_reached]],health[[#This Row],[girls_6-12_reached]],health[[#This Row],[girls_13-18_reached]]),health[[#This Row],[total_girls]])</f>
        <v>0</v>
      </c>
      <c r="AE83">
        <f>IF(ISBLANK(health[[#This Row],[total_children]]),SUM(health[[#This Row],[calc_boys]],health[[#This Row],[calc_girls]]),health[[#This Row],[total_children]])</f>
        <v>0</v>
      </c>
      <c r="AF83">
        <f>IF(ISBLANK(health[[#This Row],[total_pwd]]),SUM(health[[#This Row],[total_pwd_men]],health[[#This Row],[total_pwd_women]]),health[[#This Row],[total_pwd]])</f>
        <v>0</v>
      </c>
      <c r="AG83">
        <f>IF(ISBLANK(health[[#This Row],[total_adults]]),SUM(health[[#This Row],[total_men]],health[[#This Row],[total_women]]),health[[#This Row],[total_adults]])</f>
        <v>0</v>
      </c>
      <c r="AH83">
        <f>IF(ISBLANK(health[[#This Row],[total_beneficiaries_reached]]),SUM(health[[#This Row],[calc_children]],health[[#This Row],[calc_adults]]),health[[#This Row],[total_beneficiaries_reached]])</f>
        <v>6</v>
      </c>
      <c r="AI83" s="49" t="str">
        <f ca="1">IF(B83="","",OFFSET(table_admin1[[#Headers],[ADM1_PT]],MATCH(B83,admin1,0),1))</f>
        <v>MZ09</v>
      </c>
      <c r="AJ83" s="49" t="str">
        <f t="shared" ca="1" si="2"/>
        <v>MZ0903</v>
      </c>
      <c r="AK83" s="49" t="str">
        <f t="shared" ca="1" si="3"/>
        <v/>
      </c>
    </row>
    <row r="84" spans="1:37" x14ac:dyDescent="0.2">
      <c r="A84" s="58">
        <v>45323</v>
      </c>
      <c r="B84" s="49" t="s">
        <v>229</v>
      </c>
      <c r="C84" s="49" t="s">
        <v>712</v>
      </c>
      <c r="G84" s="49" t="s">
        <v>116</v>
      </c>
      <c r="H84" s="49" t="s">
        <v>1214</v>
      </c>
      <c r="I84" s="49" t="s">
        <v>118</v>
      </c>
      <c r="K84" s="49" t="s">
        <v>1212</v>
      </c>
      <c r="AA84" s="49">
        <v>154</v>
      </c>
      <c r="AC84">
        <f>IF(ISBLANK(health[[#This Row],[total_boys]]),SUM(health[[#This Row],[boys_0-5_reached]],health[[#This Row],[boys_6-12_reached]],health[[#This Row],[boys_13-18_reached]]),health[[#This Row],[total_boys]])</f>
        <v>0</v>
      </c>
      <c r="AD84">
        <f>IF(ISBLANK(health[[#This Row],[total_girls]]),SUM(health[[#This Row],[girls_0-5_reached]],health[[#This Row],[girls_6-12_reached]],health[[#This Row],[girls_13-18_reached]]),health[[#This Row],[total_girls]])</f>
        <v>0</v>
      </c>
      <c r="AE84">
        <f>IF(ISBLANK(health[[#This Row],[total_children]]),SUM(health[[#This Row],[calc_boys]],health[[#This Row],[calc_girls]]),health[[#This Row],[total_children]])</f>
        <v>0</v>
      </c>
      <c r="AF84">
        <f>IF(ISBLANK(health[[#This Row],[total_pwd]]),SUM(health[[#This Row],[total_pwd_men]],health[[#This Row],[total_pwd_women]]),health[[#This Row],[total_pwd]])</f>
        <v>0</v>
      </c>
      <c r="AG84">
        <f>IF(ISBLANK(health[[#This Row],[total_adults]]),SUM(health[[#This Row],[total_men]],health[[#This Row],[total_women]]),health[[#This Row],[total_adults]])</f>
        <v>0</v>
      </c>
      <c r="AH84">
        <f>IF(ISBLANK(health[[#This Row],[total_beneficiaries_reached]]),SUM(health[[#This Row],[calc_children]],health[[#This Row],[calc_adults]]),health[[#This Row],[total_beneficiaries_reached]])</f>
        <v>154</v>
      </c>
      <c r="AI84" s="49" t="str">
        <f ca="1">IF(B84="","",OFFSET(table_admin1[[#Headers],[ADM1_PT]],MATCH(B84,admin1,0),1))</f>
        <v>MZ11</v>
      </c>
      <c r="AJ84" s="49" t="str">
        <f t="shared" ca="1" si="2"/>
        <v>MZ1106</v>
      </c>
      <c r="AK84" s="49" t="str">
        <f t="shared" ca="1" si="3"/>
        <v/>
      </c>
    </row>
    <row r="85" spans="1:37" x14ac:dyDescent="0.2">
      <c r="A85" s="58">
        <v>45323</v>
      </c>
      <c r="B85" s="49" t="s">
        <v>229</v>
      </c>
      <c r="C85" s="49" t="s">
        <v>741</v>
      </c>
      <c r="G85" s="49" t="s">
        <v>116</v>
      </c>
      <c r="H85" s="49" t="s">
        <v>1214</v>
      </c>
      <c r="I85" s="49" t="s">
        <v>118</v>
      </c>
      <c r="K85" s="49" t="s">
        <v>1212</v>
      </c>
      <c r="AA85" s="49">
        <v>54</v>
      </c>
      <c r="AC85">
        <f>IF(ISBLANK(health[[#This Row],[total_boys]]),SUM(health[[#This Row],[boys_0-5_reached]],health[[#This Row],[boys_6-12_reached]],health[[#This Row],[boys_13-18_reached]]),health[[#This Row],[total_boys]])</f>
        <v>0</v>
      </c>
      <c r="AD85">
        <f>IF(ISBLANK(health[[#This Row],[total_girls]]),SUM(health[[#This Row],[girls_0-5_reached]],health[[#This Row],[girls_6-12_reached]],health[[#This Row],[girls_13-18_reached]]),health[[#This Row],[total_girls]])</f>
        <v>0</v>
      </c>
      <c r="AE85">
        <f>IF(ISBLANK(health[[#This Row],[total_children]]),SUM(health[[#This Row],[calc_boys]],health[[#This Row],[calc_girls]]),health[[#This Row],[total_children]])</f>
        <v>0</v>
      </c>
      <c r="AF85">
        <f>IF(ISBLANK(health[[#This Row],[total_pwd]]),SUM(health[[#This Row],[total_pwd_men]],health[[#This Row],[total_pwd_women]]),health[[#This Row],[total_pwd]])</f>
        <v>0</v>
      </c>
      <c r="AG85">
        <f>IF(ISBLANK(health[[#This Row],[total_adults]]),SUM(health[[#This Row],[total_men]],health[[#This Row],[total_women]]),health[[#This Row],[total_adults]])</f>
        <v>0</v>
      </c>
      <c r="AH85">
        <f>IF(ISBLANK(health[[#This Row],[total_beneficiaries_reached]]),SUM(health[[#This Row],[calc_children]],health[[#This Row],[calc_adults]]),health[[#This Row],[total_beneficiaries_reached]])</f>
        <v>54</v>
      </c>
      <c r="AI85" s="49" t="str">
        <f ca="1">IF(B85="","",OFFSET(table_admin1[[#Headers],[ADM1_PT]],MATCH(B85,admin1,0),1))</f>
        <v>MZ11</v>
      </c>
      <c r="AJ85" s="49" t="str">
        <f t="shared" ca="1" si="2"/>
        <v>MZ1114</v>
      </c>
      <c r="AK85" s="49" t="str">
        <f t="shared" ca="1" si="3"/>
        <v/>
      </c>
    </row>
    <row r="86" spans="1:37" x14ac:dyDescent="0.2">
      <c r="A86" s="58">
        <v>45323</v>
      </c>
      <c r="B86" s="49" t="s">
        <v>229</v>
      </c>
      <c r="C86" s="49" t="s">
        <v>693</v>
      </c>
      <c r="G86" s="49" t="s">
        <v>116</v>
      </c>
      <c r="H86" s="49" t="s">
        <v>1214</v>
      </c>
      <c r="I86" s="49" t="s">
        <v>118</v>
      </c>
      <c r="K86" s="49" t="s">
        <v>1212</v>
      </c>
      <c r="AA86" s="49">
        <v>29</v>
      </c>
      <c r="AC86">
        <f>IF(ISBLANK(health[[#This Row],[total_boys]]),SUM(health[[#This Row],[boys_0-5_reached]],health[[#This Row],[boys_6-12_reached]],health[[#This Row],[boys_13-18_reached]]),health[[#This Row],[total_boys]])</f>
        <v>0</v>
      </c>
      <c r="AD86">
        <f>IF(ISBLANK(health[[#This Row],[total_girls]]),SUM(health[[#This Row],[girls_0-5_reached]],health[[#This Row],[girls_6-12_reached]],health[[#This Row],[girls_13-18_reached]]),health[[#This Row],[total_girls]])</f>
        <v>0</v>
      </c>
      <c r="AE86">
        <f>IF(ISBLANK(health[[#This Row],[total_children]]),SUM(health[[#This Row],[calc_boys]],health[[#This Row],[calc_girls]]),health[[#This Row],[total_children]])</f>
        <v>0</v>
      </c>
      <c r="AF86">
        <f>IF(ISBLANK(health[[#This Row],[total_pwd]]),SUM(health[[#This Row],[total_pwd_men]],health[[#This Row],[total_pwd_women]]),health[[#This Row],[total_pwd]])</f>
        <v>0</v>
      </c>
      <c r="AG86">
        <f>IF(ISBLANK(health[[#This Row],[total_adults]]),SUM(health[[#This Row],[total_men]],health[[#This Row],[total_women]]),health[[#This Row],[total_adults]])</f>
        <v>0</v>
      </c>
      <c r="AH86">
        <f>IF(ISBLANK(health[[#This Row],[total_beneficiaries_reached]]),SUM(health[[#This Row],[calc_children]],health[[#This Row],[calc_adults]]),health[[#This Row],[total_beneficiaries_reached]])</f>
        <v>29</v>
      </c>
      <c r="AI86" s="49" t="str">
        <f ca="1">IF(B86="","",OFFSET(table_admin1[[#Headers],[ADM1_PT]],MATCH(B86,admin1,0),1))</f>
        <v>MZ11</v>
      </c>
      <c r="AJ86" s="49" t="str">
        <f t="shared" ca="1" si="2"/>
        <v>MZ1101</v>
      </c>
      <c r="AK86" s="49" t="str">
        <f t="shared" ca="1" si="3"/>
        <v/>
      </c>
    </row>
    <row r="87" spans="1:37" x14ac:dyDescent="0.2">
      <c r="A87" s="58">
        <v>45323</v>
      </c>
      <c r="B87" s="49" t="s">
        <v>229</v>
      </c>
      <c r="C87" s="49" t="s">
        <v>708</v>
      </c>
      <c r="G87" s="49" t="s">
        <v>116</v>
      </c>
      <c r="H87" s="49" t="s">
        <v>1214</v>
      </c>
      <c r="I87" s="49" t="s">
        <v>118</v>
      </c>
      <c r="K87" s="49" t="s">
        <v>1212</v>
      </c>
      <c r="AA87" s="49">
        <v>79</v>
      </c>
      <c r="AC87">
        <f>IF(ISBLANK(health[[#This Row],[total_boys]]),SUM(health[[#This Row],[boys_0-5_reached]],health[[#This Row],[boys_6-12_reached]],health[[#This Row],[boys_13-18_reached]]),health[[#This Row],[total_boys]])</f>
        <v>0</v>
      </c>
      <c r="AD87">
        <f>IF(ISBLANK(health[[#This Row],[total_girls]]),SUM(health[[#This Row],[girls_0-5_reached]],health[[#This Row],[girls_6-12_reached]],health[[#This Row],[girls_13-18_reached]]),health[[#This Row],[total_girls]])</f>
        <v>0</v>
      </c>
      <c r="AE87">
        <f>IF(ISBLANK(health[[#This Row],[total_children]]),SUM(health[[#This Row],[calc_boys]],health[[#This Row],[calc_girls]]),health[[#This Row],[total_children]])</f>
        <v>0</v>
      </c>
      <c r="AF87">
        <f>IF(ISBLANK(health[[#This Row],[total_pwd]]),SUM(health[[#This Row],[total_pwd_men]],health[[#This Row],[total_pwd_women]]),health[[#This Row],[total_pwd]])</f>
        <v>0</v>
      </c>
      <c r="AG87">
        <f>IF(ISBLANK(health[[#This Row],[total_adults]]),SUM(health[[#This Row],[total_men]],health[[#This Row],[total_women]]),health[[#This Row],[total_adults]])</f>
        <v>0</v>
      </c>
      <c r="AH87">
        <f>IF(ISBLANK(health[[#This Row],[total_beneficiaries_reached]]),SUM(health[[#This Row],[calc_children]],health[[#This Row],[calc_adults]]),health[[#This Row],[total_beneficiaries_reached]])</f>
        <v>79</v>
      </c>
      <c r="AI87" s="49" t="str">
        <f ca="1">IF(B87="","",OFFSET(table_admin1[[#Headers],[ADM1_PT]],MATCH(B87,admin1,0),1))</f>
        <v>MZ11</v>
      </c>
      <c r="AJ87" s="49" t="str">
        <f t="shared" ca="1" si="2"/>
        <v>MZ1105</v>
      </c>
      <c r="AK87" s="49" t="str">
        <f t="shared" ca="1" si="3"/>
        <v/>
      </c>
    </row>
    <row r="88" spans="1:37" x14ac:dyDescent="0.2">
      <c r="A88" s="58">
        <v>45323</v>
      </c>
      <c r="B88" s="49" t="s">
        <v>209</v>
      </c>
      <c r="C88" s="49" t="s">
        <v>441</v>
      </c>
      <c r="G88" s="49" t="s">
        <v>116</v>
      </c>
      <c r="H88" s="49" t="s">
        <v>1214</v>
      </c>
      <c r="I88" s="49" t="s">
        <v>118</v>
      </c>
      <c r="K88" s="49" t="s">
        <v>1212</v>
      </c>
      <c r="AA88" s="49">
        <v>439</v>
      </c>
      <c r="AC88">
        <f>IF(ISBLANK(health[[#This Row],[total_boys]]),SUM(health[[#This Row],[boys_0-5_reached]],health[[#This Row],[boys_6-12_reached]],health[[#This Row],[boys_13-18_reached]]),health[[#This Row],[total_boys]])</f>
        <v>0</v>
      </c>
      <c r="AD88">
        <f>IF(ISBLANK(health[[#This Row],[total_girls]]),SUM(health[[#This Row],[girls_0-5_reached]],health[[#This Row],[girls_6-12_reached]],health[[#This Row],[girls_13-18_reached]]),health[[#This Row],[total_girls]])</f>
        <v>0</v>
      </c>
      <c r="AE88">
        <f>IF(ISBLANK(health[[#This Row],[total_children]]),SUM(health[[#This Row],[calc_boys]],health[[#This Row],[calc_girls]]),health[[#This Row],[total_children]])</f>
        <v>0</v>
      </c>
      <c r="AF88">
        <f>IF(ISBLANK(health[[#This Row],[total_pwd]]),SUM(health[[#This Row],[total_pwd_men]],health[[#This Row],[total_pwd_women]]),health[[#This Row],[total_pwd]])</f>
        <v>0</v>
      </c>
      <c r="AG88">
        <f>IF(ISBLANK(health[[#This Row],[total_adults]]),SUM(health[[#This Row],[total_men]],health[[#This Row],[total_women]]),health[[#This Row],[total_adults]])</f>
        <v>0</v>
      </c>
      <c r="AH88">
        <f>IF(ISBLANK(health[[#This Row],[total_beneficiaries_reached]]),SUM(health[[#This Row],[calc_children]],health[[#This Row],[calc_adults]]),health[[#This Row],[total_beneficiaries_reached]])</f>
        <v>439</v>
      </c>
      <c r="AI88" s="49" t="str">
        <f ca="1">IF(B88="","",OFFSET(table_admin1[[#Headers],[ADM1_PT]],MATCH(B88,admin1,0),1))</f>
        <v>MZ07</v>
      </c>
      <c r="AJ88" s="49" t="str">
        <f t="shared" ca="1" si="2"/>
        <v>MZ0702</v>
      </c>
      <c r="AK88" s="49" t="str">
        <f t="shared" ca="1" si="3"/>
        <v/>
      </c>
    </row>
    <row r="89" spans="1:37" x14ac:dyDescent="0.2">
      <c r="A89" s="58">
        <v>45323</v>
      </c>
      <c r="B89" s="49" t="s">
        <v>209</v>
      </c>
      <c r="C89" s="49" t="s">
        <v>445</v>
      </c>
      <c r="G89" s="49" t="s">
        <v>116</v>
      </c>
      <c r="H89" s="49" t="s">
        <v>1214</v>
      </c>
      <c r="I89" s="49" t="s">
        <v>118</v>
      </c>
      <c r="K89" s="49" t="s">
        <v>1212</v>
      </c>
      <c r="AA89" s="49">
        <v>85</v>
      </c>
      <c r="AC89">
        <f>IF(ISBLANK(health[[#This Row],[total_boys]]),SUM(health[[#This Row],[boys_0-5_reached]],health[[#This Row],[boys_6-12_reached]],health[[#This Row],[boys_13-18_reached]]),health[[#This Row],[total_boys]])</f>
        <v>0</v>
      </c>
      <c r="AD89">
        <f>IF(ISBLANK(health[[#This Row],[total_girls]]),SUM(health[[#This Row],[girls_0-5_reached]],health[[#This Row],[girls_6-12_reached]],health[[#This Row],[girls_13-18_reached]]),health[[#This Row],[total_girls]])</f>
        <v>0</v>
      </c>
      <c r="AE89">
        <f>IF(ISBLANK(health[[#This Row],[total_children]]),SUM(health[[#This Row],[calc_boys]],health[[#This Row],[calc_girls]]),health[[#This Row],[total_children]])</f>
        <v>0</v>
      </c>
      <c r="AF89">
        <f>IF(ISBLANK(health[[#This Row],[total_pwd]]),SUM(health[[#This Row],[total_pwd_men]],health[[#This Row],[total_pwd_women]]),health[[#This Row],[total_pwd]])</f>
        <v>0</v>
      </c>
      <c r="AG89">
        <f>IF(ISBLANK(health[[#This Row],[total_adults]]),SUM(health[[#This Row],[total_men]],health[[#This Row],[total_women]]),health[[#This Row],[total_adults]])</f>
        <v>0</v>
      </c>
      <c r="AH89">
        <f>IF(ISBLANK(health[[#This Row],[total_beneficiaries_reached]]),SUM(health[[#This Row],[calc_children]],health[[#This Row],[calc_adults]]),health[[#This Row],[total_beneficiaries_reached]])</f>
        <v>85</v>
      </c>
      <c r="AI89" s="49" t="str">
        <f ca="1">IF(B89="","",OFFSET(table_admin1[[#Headers],[ADM1_PT]],MATCH(B89,admin1,0),1))</f>
        <v>MZ07</v>
      </c>
      <c r="AJ89" s="49" t="str">
        <f t="shared" ca="1" si="2"/>
        <v>MZ0703</v>
      </c>
      <c r="AK89" s="49" t="str">
        <f t="shared" ca="1" si="3"/>
        <v/>
      </c>
    </row>
    <row r="90" spans="1:37" x14ac:dyDescent="0.2">
      <c r="A90" s="58">
        <v>45323</v>
      </c>
      <c r="B90" s="49" t="s">
        <v>209</v>
      </c>
      <c r="C90" s="49" t="s">
        <v>463</v>
      </c>
      <c r="G90" s="49" t="s">
        <v>116</v>
      </c>
      <c r="H90" s="49" t="s">
        <v>1214</v>
      </c>
      <c r="I90" s="49" t="s">
        <v>118</v>
      </c>
      <c r="K90" s="49" t="s">
        <v>1212</v>
      </c>
      <c r="AA90" s="49">
        <v>7</v>
      </c>
      <c r="AC90">
        <f>IF(ISBLANK(health[[#This Row],[total_boys]]),SUM(health[[#This Row],[boys_0-5_reached]],health[[#This Row],[boys_6-12_reached]],health[[#This Row],[boys_13-18_reached]]),health[[#This Row],[total_boys]])</f>
        <v>0</v>
      </c>
      <c r="AD90">
        <f>IF(ISBLANK(health[[#This Row],[total_girls]]),SUM(health[[#This Row],[girls_0-5_reached]],health[[#This Row],[girls_6-12_reached]],health[[#This Row],[girls_13-18_reached]]),health[[#This Row],[total_girls]])</f>
        <v>0</v>
      </c>
      <c r="AE90">
        <f>IF(ISBLANK(health[[#This Row],[total_children]]),SUM(health[[#This Row],[calc_boys]],health[[#This Row],[calc_girls]]),health[[#This Row],[total_children]])</f>
        <v>0</v>
      </c>
      <c r="AF90">
        <f>IF(ISBLANK(health[[#This Row],[total_pwd]]),SUM(health[[#This Row],[total_pwd_men]],health[[#This Row],[total_pwd_women]]),health[[#This Row],[total_pwd]])</f>
        <v>0</v>
      </c>
      <c r="AG90">
        <f>IF(ISBLANK(health[[#This Row],[total_adults]]),SUM(health[[#This Row],[total_men]],health[[#This Row],[total_women]]),health[[#This Row],[total_adults]])</f>
        <v>0</v>
      </c>
      <c r="AH90">
        <f>IF(ISBLANK(health[[#This Row],[total_beneficiaries_reached]]),SUM(health[[#This Row],[calc_children]],health[[#This Row],[calc_adults]]),health[[#This Row],[total_beneficiaries_reached]])</f>
        <v>7</v>
      </c>
      <c r="AI90" s="49" t="str">
        <f ca="1">IF(B90="","",OFFSET(table_admin1[[#Headers],[ADM1_PT]],MATCH(B90,admin1,0),1))</f>
        <v>MZ07</v>
      </c>
      <c r="AJ90" s="49" t="str">
        <f t="shared" ca="1" si="2"/>
        <v>MZ0708</v>
      </c>
      <c r="AK90" s="49" t="str">
        <f t="shared" ca="1" si="3"/>
        <v/>
      </c>
    </row>
    <row r="91" spans="1:37" x14ac:dyDescent="0.2">
      <c r="A91" s="58">
        <v>45323</v>
      </c>
      <c r="B91" s="49" t="s">
        <v>209</v>
      </c>
      <c r="C91" s="49" t="s">
        <v>471</v>
      </c>
      <c r="G91" s="49" t="s">
        <v>116</v>
      </c>
      <c r="H91" s="49" t="s">
        <v>1214</v>
      </c>
      <c r="I91" s="49" t="s">
        <v>118</v>
      </c>
      <c r="K91" s="49" t="s">
        <v>1212</v>
      </c>
      <c r="AA91" s="49">
        <v>63</v>
      </c>
      <c r="AC91">
        <f>IF(ISBLANK(health[[#This Row],[total_boys]]),SUM(health[[#This Row],[boys_0-5_reached]],health[[#This Row],[boys_6-12_reached]],health[[#This Row],[boys_13-18_reached]]),health[[#This Row],[total_boys]])</f>
        <v>0</v>
      </c>
      <c r="AD91">
        <f>IF(ISBLANK(health[[#This Row],[total_girls]]),SUM(health[[#This Row],[girls_0-5_reached]],health[[#This Row],[girls_6-12_reached]],health[[#This Row],[girls_13-18_reached]]),health[[#This Row],[total_girls]])</f>
        <v>0</v>
      </c>
      <c r="AE91">
        <f>IF(ISBLANK(health[[#This Row],[total_children]]),SUM(health[[#This Row],[calc_boys]],health[[#This Row],[calc_girls]]),health[[#This Row],[total_children]])</f>
        <v>0</v>
      </c>
      <c r="AF91">
        <f>IF(ISBLANK(health[[#This Row],[total_pwd]]),SUM(health[[#This Row],[total_pwd_men]],health[[#This Row],[total_pwd_women]]),health[[#This Row],[total_pwd]])</f>
        <v>0</v>
      </c>
      <c r="AG91">
        <f>IF(ISBLANK(health[[#This Row],[total_adults]]),SUM(health[[#This Row],[total_men]],health[[#This Row],[total_women]]),health[[#This Row],[total_adults]])</f>
        <v>0</v>
      </c>
      <c r="AH91">
        <f>IF(ISBLANK(health[[#This Row],[total_beneficiaries_reached]]),SUM(health[[#This Row],[calc_children]],health[[#This Row],[calc_adults]]),health[[#This Row],[total_beneficiaries_reached]])</f>
        <v>63</v>
      </c>
      <c r="AI91" s="49" t="str">
        <f ca="1">IF(B91="","",OFFSET(table_admin1[[#Headers],[ADM1_PT]],MATCH(B91,admin1,0),1))</f>
        <v>MZ07</v>
      </c>
      <c r="AJ91" s="49" t="str">
        <f t="shared" ca="1" si="2"/>
        <v>MZ0710</v>
      </c>
      <c r="AK91" s="49" t="str">
        <f t="shared" ca="1" si="3"/>
        <v/>
      </c>
    </row>
    <row r="92" spans="1:37" x14ac:dyDescent="0.2">
      <c r="A92" s="58">
        <v>45323</v>
      </c>
      <c r="B92" s="49" t="s">
        <v>209</v>
      </c>
      <c r="C92" s="49" t="s">
        <v>513</v>
      </c>
      <c r="G92" s="49" t="s">
        <v>116</v>
      </c>
      <c r="H92" s="49" t="s">
        <v>1214</v>
      </c>
      <c r="I92" s="49" t="s">
        <v>118</v>
      </c>
      <c r="K92" s="49" t="s">
        <v>1212</v>
      </c>
      <c r="AA92" s="49">
        <v>43</v>
      </c>
      <c r="AC92">
        <f>IF(ISBLANK(health[[#This Row],[total_boys]]),SUM(health[[#This Row],[boys_0-5_reached]],health[[#This Row],[boys_6-12_reached]],health[[#This Row],[boys_13-18_reached]]),health[[#This Row],[total_boys]])</f>
        <v>0</v>
      </c>
      <c r="AD92">
        <f>IF(ISBLANK(health[[#This Row],[total_girls]]),SUM(health[[#This Row],[girls_0-5_reached]],health[[#This Row],[girls_6-12_reached]],health[[#This Row],[girls_13-18_reached]]),health[[#This Row],[total_girls]])</f>
        <v>0</v>
      </c>
      <c r="AE92">
        <f>IF(ISBLANK(health[[#This Row],[total_children]]),SUM(health[[#This Row],[calc_boys]],health[[#This Row],[calc_girls]]),health[[#This Row],[total_children]])</f>
        <v>0</v>
      </c>
      <c r="AF92">
        <f>IF(ISBLANK(health[[#This Row],[total_pwd]]),SUM(health[[#This Row],[total_pwd_men]],health[[#This Row],[total_pwd_women]]),health[[#This Row],[total_pwd]])</f>
        <v>0</v>
      </c>
      <c r="AG92">
        <f>IF(ISBLANK(health[[#This Row],[total_adults]]),SUM(health[[#This Row],[total_men]],health[[#This Row],[total_women]]),health[[#This Row],[total_adults]])</f>
        <v>0</v>
      </c>
      <c r="AH92">
        <f>IF(ISBLANK(health[[#This Row],[total_beneficiaries_reached]]),SUM(health[[#This Row],[calc_children]],health[[#This Row],[calc_adults]]),health[[#This Row],[total_beneficiaries_reached]])</f>
        <v>43</v>
      </c>
      <c r="AI92" s="49" t="str">
        <f ca="1">IF(B92="","",OFFSET(table_admin1[[#Headers],[ADM1_PT]],MATCH(B92,admin1,0),1))</f>
        <v>MZ07</v>
      </c>
      <c r="AJ92" s="49" t="str">
        <f t="shared" ca="1" si="2"/>
        <v>MZ0721</v>
      </c>
      <c r="AK92" s="49" t="str">
        <f t="shared" ca="1" si="3"/>
        <v/>
      </c>
    </row>
    <row r="93" spans="1:37" x14ac:dyDescent="0.2">
      <c r="A93" s="58">
        <v>45323</v>
      </c>
      <c r="B93" s="49" t="s">
        <v>209</v>
      </c>
      <c r="C93" s="49" t="s">
        <v>467</v>
      </c>
      <c r="G93" s="49" t="s">
        <v>116</v>
      </c>
      <c r="H93" s="49" t="s">
        <v>1214</v>
      </c>
      <c r="I93" s="49" t="s">
        <v>118</v>
      </c>
      <c r="K93" s="49" t="s">
        <v>1212</v>
      </c>
      <c r="AA93" s="49">
        <v>28</v>
      </c>
      <c r="AC93">
        <f>IF(ISBLANK(health[[#This Row],[total_boys]]),SUM(health[[#This Row],[boys_0-5_reached]],health[[#This Row],[boys_6-12_reached]],health[[#This Row],[boys_13-18_reached]]),health[[#This Row],[total_boys]])</f>
        <v>0</v>
      </c>
      <c r="AD93">
        <f>IF(ISBLANK(health[[#This Row],[total_girls]]),SUM(health[[#This Row],[girls_0-5_reached]],health[[#This Row],[girls_6-12_reached]],health[[#This Row],[girls_13-18_reached]]),health[[#This Row],[total_girls]])</f>
        <v>0</v>
      </c>
      <c r="AE93">
        <f>IF(ISBLANK(health[[#This Row],[total_children]]),SUM(health[[#This Row],[calc_boys]],health[[#This Row],[calc_girls]]),health[[#This Row],[total_children]])</f>
        <v>0</v>
      </c>
      <c r="AF93">
        <f>IF(ISBLANK(health[[#This Row],[total_pwd]]),SUM(health[[#This Row],[total_pwd_men]],health[[#This Row],[total_pwd_women]]),health[[#This Row],[total_pwd]])</f>
        <v>0</v>
      </c>
      <c r="AG93">
        <f>IF(ISBLANK(health[[#This Row],[total_adults]]),SUM(health[[#This Row],[total_men]],health[[#This Row],[total_women]]),health[[#This Row],[total_adults]])</f>
        <v>0</v>
      </c>
      <c r="AH93">
        <f>IF(ISBLANK(health[[#This Row],[total_beneficiaries_reached]]),SUM(health[[#This Row],[calc_children]],health[[#This Row],[calc_adults]]),health[[#This Row],[total_beneficiaries_reached]])</f>
        <v>28</v>
      </c>
      <c r="AI93" s="49" t="str">
        <f ca="1">IF(B93="","",OFFSET(table_admin1[[#Headers],[ADM1_PT]],MATCH(B93,admin1,0),1))</f>
        <v>MZ07</v>
      </c>
      <c r="AJ93" s="49" t="str">
        <f t="shared" ca="1" si="2"/>
        <v>MZ0709</v>
      </c>
      <c r="AK93" s="49" t="str">
        <f t="shared" ca="1" si="3"/>
        <v/>
      </c>
    </row>
    <row r="94" spans="1:37" x14ac:dyDescent="0.2">
      <c r="A94" s="58">
        <v>45323</v>
      </c>
      <c r="B94" s="49" t="s">
        <v>214</v>
      </c>
      <c r="C94" s="49" t="s">
        <v>528</v>
      </c>
      <c r="G94" s="49" t="s">
        <v>116</v>
      </c>
      <c r="H94" s="49" t="s">
        <v>1214</v>
      </c>
      <c r="I94" s="49" t="s">
        <v>118</v>
      </c>
      <c r="K94" s="49" t="s">
        <v>1212</v>
      </c>
      <c r="AA94" s="49">
        <v>56</v>
      </c>
      <c r="AC94">
        <f>IF(ISBLANK(health[[#This Row],[total_boys]]),SUM(health[[#This Row],[boys_0-5_reached]],health[[#This Row],[boys_6-12_reached]],health[[#This Row],[boys_13-18_reached]]),health[[#This Row],[total_boys]])</f>
        <v>0</v>
      </c>
      <c r="AD94">
        <f>IF(ISBLANK(health[[#This Row],[total_girls]]),SUM(health[[#This Row],[girls_0-5_reached]],health[[#This Row],[girls_6-12_reached]],health[[#This Row],[girls_13-18_reached]]),health[[#This Row],[total_girls]])</f>
        <v>0</v>
      </c>
      <c r="AE94">
        <f>IF(ISBLANK(health[[#This Row],[total_children]]),SUM(health[[#This Row],[calc_boys]],health[[#This Row],[calc_girls]]),health[[#This Row],[total_children]])</f>
        <v>0</v>
      </c>
      <c r="AF94">
        <f>IF(ISBLANK(health[[#This Row],[total_pwd]]),SUM(health[[#This Row],[total_pwd_men]],health[[#This Row],[total_pwd_women]]),health[[#This Row],[total_pwd]])</f>
        <v>0</v>
      </c>
      <c r="AG94">
        <f>IF(ISBLANK(health[[#This Row],[total_adults]]),SUM(health[[#This Row],[total_men]],health[[#This Row],[total_women]]),health[[#This Row],[total_adults]])</f>
        <v>0</v>
      </c>
      <c r="AH94">
        <f>IF(ISBLANK(health[[#This Row],[total_beneficiaries_reached]]),SUM(health[[#This Row],[calc_children]],health[[#This Row],[calc_adults]]),health[[#This Row],[total_beneficiaries_reached]])</f>
        <v>56</v>
      </c>
      <c r="AI94" s="49" t="str">
        <f ca="1">IF(B94="","",OFFSET(table_admin1[[#Headers],[ADM1_PT]],MATCH(B94,admin1,0),1))</f>
        <v>MZ08</v>
      </c>
      <c r="AJ94" s="49" t="str">
        <f t="shared" ca="1" si="2"/>
        <v>MZ0802</v>
      </c>
      <c r="AK94" s="49" t="str">
        <f t="shared" ca="1" si="3"/>
        <v/>
      </c>
    </row>
    <row r="95" spans="1:37" x14ac:dyDescent="0.2">
      <c r="A95" s="58">
        <v>45323</v>
      </c>
      <c r="B95" s="49" t="s">
        <v>214</v>
      </c>
      <c r="C95" s="49" t="s">
        <v>550</v>
      </c>
      <c r="G95" s="49" t="s">
        <v>116</v>
      </c>
      <c r="H95" s="49" t="s">
        <v>1214</v>
      </c>
      <c r="I95" s="49" t="s">
        <v>118</v>
      </c>
      <c r="K95" s="49" t="s">
        <v>1212</v>
      </c>
      <c r="AA95" s="49">
        <v>14</v>
      </c>
      <c r="AC95">
        <f>IF(ISBLANK(health[[#This Row],[total_boys]]),SUM(health[[#This Row],[boys_0-5_reached]],health[[#This Row],[boys_6-12_reached]],health[[#This Row],[boys_13-18_reached]]),health[[#This Row],[total_boys]])</f>
        <v>0</v>
      </c>
      <c r="AD95">
        <f>IF(ISBLANK(health[[#This Row],[total_girls]]),SUM(health[[#This Row],[girls_0-5_reached]],health[[#This Row],[girls_6-12_reached]],health[[#This Row],[girls_13-18_reached]]),health[[#This Row],[total_girls]])</f>
        <v>0</v>
      </c>
      <c r="AE95">
        <f>IF(ISBLANK(health[[#This Row],[total_children]]),SUM(health[[#This Row],[calc_boys]],health[[#This Row],[calc_girls]]),health[[#This Row],[total_children]])</f>
        <v>0</v>
      </c>
      <c r="AF95">
        <f>IF(ISBLANK(health[[#This Row],[total_pwd]]),SUM(health[[#This Row],[total_pwd_men]],health[[#This Row],[total_pwd_women]]),health[[#This Row],[total_pwd]])</f>
        <v>0</v>
      </c>
      <c r="AG95">
        <f>IF(ISBLANK(health[[#This Row],[total_adults]]),SUM(health[[#This Row],[total_men]],health[[#This Row],[total_women]]),health[[#This Row],[total_adults]])</f>
        <v>0</v>
      </c>
      <c r="AH95">
        <f>IF(ISBLANK(health[[#This Row],[total_beneficiaries_reached]]),SUM(health[[#This Row],[calc_children]],health[[#This Row],[calc_adults]]),health[[#This Row],[total_beneficiaries_reached]])</f>
        <v>14</v>
      </c>
      <c r="AI95" s="49" t="str">
        <f ca="1">IF(B95="","",OFFSET(table_admin1[[#Headers],[ADM1_PT]],MATCH(B95,admin1,0),1))</f>
        <v>MZ08</v>
      </c>
      <c r="AJ95" s="49" t="str">
        <f t="shared" ca="1" si="2"/>
        <v>MZ0808</v>
      </c>
      <c r="AK95" s="49" t="str">
        <f t="shared" ca="1" si="3"/>
        <v/>
      </c>
    </row>
    <row r="96" spans="1:37" x14ac:dyDescent="0.2">
      <c r="A96" s="58">
        <v>45323</v>
      </c>
      <c r="B96" s="49" t="s">
        <v>214</v>
      </c>
      <c r="C96" s="49" t="s">
        <v>524</v>
      </c>
      <c r="G96" s="49" t="s">
        <v>116</v>
      </c>
      <c r="H96" s="49" t="s">
        <v>1214</v>
      </c>
      <c r="I96" s="49" t="s">
        <v>118</v>
      </c>
      <c r="K96" s="49" t="s">
        <v>1212</v>
      </c>
      <c r="AA96" s="49">
        <v>26</v>
      </c>
      <c r="AC96">
        <f>IF(ISBLANK(health[[#This Row],[total_boys]]),SUM(health[[#This Row],[boys_0-5_reached]],health[[#This Row],[boys_6-12_reached]],health[[#This Row],[boys_13-18_reached]]),health[[#This Row],[total_boys]])</f>
        <v>0</v>
      </c>
      <c r="AD96">
        <f>IF(ISBLANK(health[[#This Row],[total_girls]]),SUM(health[[#This Row],[girls_0-5_reached]],health[[#This Row],[girls_6-12_reached]],health[[#This Row],[girls_13-18_reached]]),health[[#This Row],[total_girls]])</f>
        <v>0</v>
      </c>
      <c r="AE96">
        <f>IF(ISBLANK(health[[#This Row],[total_children]]),SUM(health[[#This Row],[calc_boys]],health[[#This Row],[calc_girls]]),health[[#This Row],[total_children]])</f>
        <v>0</v>
      </c>
      <c r="AF96">
        <f>IF(ISBLANK(health[[#This Row],[total_pwd]]),SUM(health[[#This Row],[total_pwd_men]],health[[#This Row],[total_pwd_women]]),health[[#This Row],[total_pwd]])</f>
        <v>0</v>
      </c>
      <c r="AG96">
        <f>IF(ISBLANK(health[[#This Row],[total_adults]]),SUM(health[[#This Row],[total_men]],health[[#This Row],[total_women]]),health[[#This Row],[total_adults]])</f>
        <v>0</v>
      </c>
      <c r="AH96">
        <f>IF(ISBLANK(health[[#This Row],[total_beneficiaries_reached]]),SUM(health[[#This Row],[calc_children]],health[[#This Row],[calc_adults]]),health[[#This Row],[total_beneficiaries_reached]])</f>
        <v>26</v>
      </c>
      <c r="AI96" s="49" t="str">
        <f ca="1">IF(B96="","",OFFSET(table_admin1[[#Headers],[ADM1_PT]],MATCH(B96,admin1,0),1))</f>
        <v>MZ08</v>
      </c>
      <c r="AJ96" s="49" t="str">
        <f t="shared" ca="1" si="2"/>
        <v>MZ0801</v>
      </c>
      <c r="AK96" s="49" t="str">
        <f t="shared" ca="1" si="3"/>
        <v/>
      </c>
    </row>
    <row r="97" spans="1:37" x14ac:dyDescent="0.2">
      <c r="A97" s="58">
        <v>45323</v>
      </c>
      <c r="B97" s="49" t="s">
        <v>224</v>
      </c>
      <c r="C97" s="49" t="s">
        <v>679</v>
      </c>
      <c r="G97" s="49" t="s">
        <v>116</v>
      </c>
      <c r="H97" s="49" t="s">
        <v>1214</v>
      </c>
      <c r="I97" s="49" t="s">
        <v>118</v>
      </c>
      <c r="K97" s="49" t="s">
        <v>1212</v>
      </c>
      <c r="AA97" s="49">
        <v>80</v>
      </c>
      <c r="AC97">
        <f>IF(ISBLANK(health[[#This Row],[total_boys]]),SUM(health[[#This Row],[boys_0-5_reached]],health[[#This Row],[boys_6-12_reached]],health[[#This Row],[boys_13-18_reached]]),health[[#This Row],[total_boys]])</f>
        <v>0</v>
      </c>
      <c r="AD97">
        <f>IF(ISBLANK(health[[#This Row],[total_girls]]),SUM(health[[#This Row],[girls_0-5_reached]],health[[#This Row],[girls_6-12_reached]],health[[#This Row],[girls_13-18_reached]]),health[[#This Row],[total_girls]])</f>
        <v>0</v>
      </c>
      <c r="AE97">
        <f>IF(ISBLANK(health[[#This Row],[total_children]]),SUM(health[[#This Row],[calc_boys]],health[[#This Row],[calc_girls]]),health[[#This Row],[total_children]])</f>
        <v>0</v>
      </c>
      <c r="AF97">
        <f>IF(ISBLANK(health[[#This Row],[total_pwd]]),SUM(health[[#This Row],[total_pwd_men]],health[[#This Row],[total_pwd_women]]),health[[#This Row],[total_pwd]])</f>
        <v>0</v>
      </c>
      <c r="AG97">
        <f>IF(ISBLANK(health[[#This Row],[total_adults]]),SUM(health[[#This Row],[total_men]],health[[#This Row],[total_women]]),health[[#This Row],[total_adults]])</f>
        <v>0</v>
      </c>
      <c r="AH97">
        <f>IF(ISBLANK(health[[#This Row],[total_beneficiaries_reached]]),SUM(health[[#This Row],[calc_children]],health[[#This Row],[calc_adults]]),health[[#This Row],[total_beneficiaries_reached]])</f>
        <v>80</v>
      </c>
      <c r="AI97" s="49" t="str">
        <f ca="1">IF(B97="","",OFFSET(table_admin1[[#Headers],[ADM1_PT]],MATCH(B97,admin1,0),1))</f>
        <v>MZ10</v>
      </c>
      <c r="AJ97" s="49" t="str">
        <f t="shared" ca="1" si="2"/>
        <v>MZ1012</v>
      </c>
      <c r="AK97" s="49" t="str">
        <f t="shared" ca="1" si="3"/>
        <v/>
      </c>
    </row>
    <row r="98" spans="1:37" x14ac:dyDescent="0.2">
      <c r="A98" s="58">
        <v>45323</v>
      </c>
      <c r="B98" s="49" t="s">
        <v>224</v>
      </c>
      <c r="C98" s="49" t="s">
        <v>663</v>
      </c>
      <c r="G98" s="49" t="s">
        <v>116</v>
      </c>
      <c r="H98" s="49" t="s">
        <v>1214</v>
      </c>
      <c r="I98" s="49" t="s">
        <v>118</v>
      </c>
      <c r="K98" s="49" t="s">
        <v>1212</v>
      </c>
      <c r="AA98" s="49">
        <v>139</v>
      </c>
      <c r="AC98">
        <f>IF(ISBLANK(health[[#This Row],[total_boys]]),SUM(health[[#This Row],[boys_0-5_reached]],health[[#This Row],[boys_6-12_reached]],health[[#This Row],[boys_13-18_reached]]),health[[#This Row],[total_boys]])</f>
        <v>0</v>
      </c>
      <c r="AD98">
        <f>IF(ISBLANK(health[[#This Row],[total_girls]]),SUM(health[[#This Row],[girls_0-5_reached]],health[[#This Row],[girls_6-12_reached]],health[[#This Row],[girls_13-18_reached]]),health[[#This Row],[total_girls]])</f>
        <v>0</v>
      </c>
      <c r="AE98">
        <f>IF(ISBLANK(health[[#This Row],[total_children]]),SUM(health[[#This Row],[calc_boys]],health[[#This Row],[calc_girls]]),health[[#This Row],[total_children]])</f>
        <v>0</v>
      </c>
      <c r="AF98">
        <f>IF(ISBLANK(health[[#This Row],[total_pwd]]),SUM(health[[#This Row],[total_pwd_men]],health[[#This Row],[total_pwd_women]]),health[[#This Row],[total_pwd]])</f>
        <v>0</v>
      </c>
      <c r="AG98">
        <f>IF(ISBLANK(health[[#This Row],[total_adults]]),SUM(health[[#This Row],[total_men]],health[[#This Row],[total_women]]),health[[#This Row],[total_adults]])</f>
        <v>0</v>
      </c>
      <c r="AH98">
        <f>IF(ISBLANK(health[[#This Row],[total_beneficiaries_reached]]),SUM(health[[#This Row],[calc_children]],health[[#This Row],[calc_adults]]),health[[#This Row],[total_beneficiaries_reached]])</f>
        <v>139</v>
      </c>
      <c r="AI98" s="49" t="str">
        <f ca="1">IF(B98="","",OFFSET(table_admin1[[#Headers],[ADM1_PT]],MATCH(B98,admin1,0),1))</f>
        <v>MZ10</v>
      </c>
      <c r="AJ98" s="49" t="str">
        <f t="shared" ca="1" si="2"/>
        <v>MZ1008</v>
      </c>
      <c r="AK98" s="49" t="str">
        <f t="shared" ca="1" si="3"/>
        <v/>
      </c>
    </row>
    <row r="99" spans="1:37" x14ac:dyDescent="0.2">
      <c r="A99" s="58">
        <v>45323</v>
      </c>
      <c r="B99" s="49" t="s">
        <v>224</v>
      </c>
      <c r="C99" s="49" t="s">
        <v>690</v>
      </c>
      <c r="G99" s="49" t="s">
        <v>116</v>
      </c>
      <c r="H99" s="49" t="s">
        <v>1214</v>
      </c>
      <c r="I99" s="49" t="s">
        <v>118</v>
      </c>
      <c r="K99" s="49" t="s">
        <v>1212</v>
      </c>
      <c r="AA99" s="49">
        <v>0</v>
      </c>
      <c r="AC99">
        <f>IF(ISBLANK(health[[#This Row],[total_boys]]),SUM(health[[#This Row],[boys_0-5_reached]],health[[#This Row],[boys_6-12_reached]],health[[#This Row],[boys_13-18_reached]]),health[[#This Row],[total_boys]])</f>
        <v>0</v>
      </c>
      <c r="AD99">
        <f>IF(ISBLANK(health[[#This Row],[total_girls]]),SUM(health[[#This Row],[girls_0-5_reached]],health[[#This Row],[girls_6-12_reached]],health[[#This Row],[girls_13-18_reached]]),health[[#This Row],[total_girls]])</f>
        <v>0</v>
      </c>
      <c r="AE99">
        <f>IF(ISBLANK(health[[#This Row],[total_children]]),SUM(health[[#This Row],[calc_boys]],health[[#This Row],[calc_girls]]),health[[#This Row],[total_children]])</f>
        <v>0</v>
      </c>
      <c r="AF99">
        <f>IF(ISBLANK(health[[#This Row],[total_pwd]]),SUM(health[[#This Row],[total_pwd_men]],health[[#This Row],[total_pwd_women]]),health[[#This Row],[total_pwd]])</f>
        <v>0</v>
      </c>
      <c r="AG99">
        <f>IF(ISBLANK(health[[#This Row],[total_adults]]),SUM(health[[#This Row],[total_men]],health[[#This Row],[total_women]]),health[[#This Row],[total_adults]])</f>
        <v>0</v>
      </c>
      <c r="AH99">
        <f>IF(ISBLANK(health[[#This Row],[total_beneficiaries_reached]]),SUM(health[[#This Row],[calc_children]],health[[#This Row],[calc_adults]]),health[[#This Row],[total_beneficiaries_reached]])</f>
        <v>0</v>
      </c>
      <c r="AI99" s="49" t="str">
        <f ca="1">IF(B99="","",OFFSET(table_admin1[[#Headers],[ADM1_PT]],MATCH(B99,admin1,0),1))</f>
        <v>MZ10</v>
      </c>
      <c r="AJ99" s="49" t="str">
        <f t="shared" ca="1" si="2"/>
        <v>MZ1015</v>
      </c>
      <c r="AK99" s="49" t="str">
        <f t="shared" ca="1" si="3"/>
        <v/>
      </c>
    </row>
    <row r="100" spans="1:37" x14ac:dyDescent="0.2">
      <c r="A100" s="58">
        <v>45323</v>
      </c>
      <c r="B100" s="49" t="s">
        <v>224</v>
      </c>
      <c r="C100" s="49" t="s">
        <v>675</v>
      </c>
      <c r="G100" s="49" t="s">
        <v>116</v>
      </c>
      <c r="H100" s="49" t="s">
        <v>1214</v>
      </c>
      <c r="I100" s="49" t="s">
        <v>118</v>
      </c>
      <c r="K100" s="49" t="s">
        <v>1212</v>
      </c>
      <c r="AA100" s="49">
        <v>36</v>
      </c>
      <c r="AC100">
        <f>IF(ISBLANK(health[[#This Row],[total_boys]]),SUM(health[[#This Row],[boys_0-5_reached]],health[[#This Row],[boys_6-12_reached]],health[[#This Row],[boys_13-18_reached]]),health[[#This Row],[total_boys]])</f>
        <v>0</v>
      </c>
      <c r="AD100">
        <f>IF(ISBLANK(health[[#This Row],[total_girls]]),SUM(health[[#This Row],[girls_0-5_reached]],health[[#This Row],[girls_6-12_reached]],health[[#This Row],[girls_13-18_reached]]),health[[#This Row],[total_girls]])</f>
        <v>0</v>
      </c>
      <c r="AE100">
        <f>IF(ISBLANK(health[[#This Row],[total_children]]),SUM(health[[#This Row],[calc_boys]],health[[#This Row],[calc_girls]]),health[[#This Row],[total_children]])</f>
        <v>0</v>
      </c>
      <c r="AF100">
        <f>IF(ISBLANK(health[[#This Row],[total_pwd]]),SUM(health[[#This Row],[total_pwd_men]],health[[#This Row],[total_pwd_women]]),health[[#This Row],[total_pwd]])</f>
        <v>0</v>
      </c>
      <c r="AG100">
        <f>IF(ISBLANK(health[[#This Row],[total_adults]]),SUM(health[[#This Row],[total_men]],health[[#This Row],[total_women]]),health[[#This Row],[total_adults]])</f>
        <v>0</v>
      </c>
      <c r="AH100">
        <f>IF(ISBLANK(health[[#This Row],[total_beneficiaries_reached]]),SUM(health[[#This Row],[calc_children]],health[[#This Row],[calc_adults]]),health[[#This Row],[total_beneficiaries_reached]])</f>
        <v>36</v>
      </c>
      <c r="AI100" s="49" t="str">
        <f ca="1">IF(B100="","",OFFSET(table_admin1[[#Headers],[ADM1_PT]],MATCH(B100,admin1,0),1))</f>
        <v>MZ10</v>
      </c>
      <c r="AJ100" s="49" t="str">
        <f t="shared" ca="1" si="2"/>
        <v>MZ1011</v>
      </c>
      <c r="AK100" s="49" t="str">
        <f t="shared" ca="1" si="3"/>
        <v/>
      </c>
    </row>
    <row r="101" spans="1:37" x14ac:dyDescent="0.2">
      <c r="A101" s="58">
        <v>45323</v>
      </c>
      <c r="B101" s="49" t="s">
        <v>224</v>
      </c>
      <c r="C101" s="49" t="s">
        <v>667</v>
      </c>
      <c r="G101" s="49" t="s">
        <v>116</v>
      </c>
      <c r="H101" s="49" t="s">
        <v>1214</v>
      </c>
      <c r="I101" s="49" t="s">
        <v>118</v>
      </c>
      <c r="K101" s="49" t="s">
        <v>1212</v>
      </c>
      <c r="AA101" s="49">
        <v>2</v>
      </c>
      <c r="AC101">
        <f>IF(ISBLANK(health[[#This Row],[total_boys]]),SUM(health[[#This Row],[boys_0-5_reached]],health[[#This Row],[boys_6-12_reached]],health[[#This Row],[boys_13-18_reached]]),health[[#This Row],[total_boys]])</f>
        <v>0</v>
      </c>
      <c r="AD101">
        <f>IF(ISBLANK(health[[#This Row],[total_girls]]),SUM(health[[#This Row],[girls_0-5_reached]],health[[#This Row],[girls_6-12_reached]],health[[#This Row],[girls_13-18_reached]]),health[[#This Row],[total_girls]])</f>
        <v>0</v>
      </c>
      <c r="AE101">
        <f>IF(ISBLANK(health[[#This Row],[total_children]]),SUM(health[[#This Row],[calc_boys]],health[[#This Row],[calc_girls]]),health[[#This Row],[total_children]])</f>
        <v>0</v>
      </c>
      <c r="AF101">
        <f>IF(ISBLANK(health[[#This Row],[total_pwd]]),SUM(health[[#This Row],[total_pwd_men]],health[[#This Row],[total_pwd_women]]),health[[#This Row],[total_pwd]])</f>
        <v>0</v>
      </c>
      <c r="AG101">
        <f>IF(ISBLANK(health[[#This Row],[total_adults]]),SUM(health[[#This Row],[total_men]],health[[#This Row],[total_women]]),health[[#This Row],[total_adults]])</f>
        <v>0</v>
      </c>
      <c r="AH101">
        <f>IF(ISBLANK(health[[#This Row],[total_beneficiaries_reached]]),SUM(health[[#This Row],[calc_children]],health[[#This Row],[calc_adults]]),health[[#This Row],[total_beneficiaries_reached]])</f>
        <v>2</v>
      </c>
      <c r="AI101" s="49" t="str">
        <f ca="1">IF(B101="","",OFFSET(table_admin1[[#Headers],[ADM1_PT]],MATCH(B101,admin1,0),1))</f>
        <v>MZ10</v>
      </c>
      <c r="AJ101" s="49" t="str">
        <f t="shared" ca="1" si="2"/>
        <v>MZ1009</v>
      </c>
      <c r="AK101" s="49" t="str">
        <f t="shared" ca="1" si="3"/>
        <v/>
      </c>
    </row>
    <row r="102" spans="1:37" x14ac:dyDescent="0.2">
      <c r="A102" s="58">
        <v>45323</v>
      </c>
      <c r="B102" s="49" t="s">
        <v>224</v>
      </c>
      <c r="C102" s="49" t="s">
        <v>637</v>
      </c>
      <c r="G102" s="49" t="s">
        <v>116</v>
      </c>
      <c r="H102" s="49" t="s">
        <v>1214</v>
      </c>
      <c r="I102" s="49" t="s">
        <v>118</v>
      </c>
      <c r="K102" s="49" t="s">
        <v>1212</v>
      </c>
      <c r="AA102" s="49">
        <v>17</v>
      </c>
      <c r="AC102">
        <f>IF(ISBLANK(health[[#This Row],[total_boys]]),SUM(health[[#This Row],[boys_0-5_reached]],health[[#This Row],[boys_6-12_reached]],health[[#This Row],[boys_13-18_reached]]),health[[#This Row],[total_boys]])</f>
        <v>0</v>
      </c>
      <c r="AD102">
        <f>IF(ISBLANK(health[[#This Row],[total_girls]]),SUM(health[[#This Row],[girls_0-5_reached]],health[[#This Row],[girls_6-12_reached]],health[[#This Row],[girls_13-18_reached]]),health[[#This Row],[total_girls]])</f>
        <v>0</v>
      </c>
      <c r="AE102">
        <f>IF(ISBLANK(health[[#This Row],[total_children]]),SUM(health[[#This Row],[calc_boys]],health[[#This Row],[calc_girls]]),health[[#This Row],[total_children]])</f>
        <v>0</v>
      </c>
      <c r="AF102">
        <f>IF(ISBLANK(health[[#This Row],[total_pwd]]),SUM(health[[#This Row],[total_pwd_men]],health[[#This Row],[total_pwd_women]]),health[[#This Row],[total_pwd]])</f>
        <v>0</v>
      </c>
      <c r="AG102">
        <f>IF(ISBLANK(health[[#This Row],[total_adults]]),SUM(health[[#This Row],[total_men]],health[[#This Row],[total_women]]),health[[#This Row],[total_adults]])</f>
        <v>0</v>
      </c>
      <c r="AH102">
        <f>IF(ISBLANK(health[[#This Row],[total_beneficiaries_reached]]),SUM(health[[#This Row],[calc_children]],health[[#This Row],[calc_adults]]),health[[#This Row],[total_beneficiaries_reached]])</f>
        <v>17</v>
      </c>
      <c r="AI102" s="49" t="str">
        <f ca="1">IF(B102="","",OFFSET(table_admin1[[#Headers],[ADM1_PT]],MATCH(B102,admin1,0),1))</f>
        <v>MZ10</v>
      </c>
      <c r="AJ102" s="49" t="str">
        <f t="shared" ca="1" si="2"/>
        <v>MZ1001</v>
      </c>
      <c r="AK102" s="49" t="str">
        <f t="shared" ca="1" si="3"/>
        <v/>
      </c>
    </row>
    <row r="103" spans="1:37" x14ac:dyDescent="0.2">
      <c r="A103" s="58">
        <v>45323</v>
      </c>
      <c r="B103" s="49" t="s">
        <v>224</v>
      </c>
      <c r="C103" s="49" t="s">
        <v>656</v>
      </c>
      <c r="G103" s="49" t="s">
        <v>116</v>
      </c>
      <c r="H103" s="49" t="s">
        <v>1214</v>
      </c>
      <c r="I103" s="49" t="s">
        <v>118</v>
      </c>
      <c r="K103" s="49" t="s">
        <v>1212</v>
      </c>
      <c r="AA103" s="49">
        <v>7</v>
      </c>
      <c r="AC103">
        <f>IF(ISBLANK(health[[#This Row],[total_boys]]),SUM(health[[#This Row],[boys_0-5_reached]],health[[#This Row],[boys_6-12_reached]],health[[#This Row],[boys_13-18_reached]]),health[[#This Row],[total_boys]])</f>
        <v>0</v>
      </c>
      <c r="AD103">
        <f>IF(ISBLANK(health[[#This Row],[total_girls]]),SUM(health[[#This Row],[girls_0-5_reached]],health[[#This Row],[girls_6-12_reached]],health[[#This Row],[girls_13-18_reached]]),health[[#This Row],[total_girls]])</f>
        <v>0</v>
      </c>
      <c r="AE103">
        <f>IF(ISBLANK(health[[#This Row],[total_children]]),SUM(health[[#This Row],[calc_boys]],health[[#This Row],[calc_girls]]),health[[#This Row],[total_children]])</f>
        <v>0</v>
      </c>
      <c r="AF103">
        <f>IF(ISBLANK(health[[#This Row],[total_pwd]]),SUM(health[[#This Row],[total_pwd_men]],health[[#This Row],[total_pwd_women]]),health[[#This Row],[total_pwd]])</f>
        <v>0</v>
      </c>
      <c r="AG103">
        <f>IF(ISBLANK(health[[#This Row],[total_adults]]),SUM(health[[#This Row],[total_men]],health[[#This Row],[total_women]]),health[[#This Row],[total_adults]])</f>
        <v>0</v>
      </c>
      <c r="AH103">
        <f>IF(ISBLANK(health[[#This Row],[total_beneficiaries_reached]]),SUM(health[[#This Row],[calc_children]],health[[#This Row],[calc_adults]]),health[[#This Row],[total_beneficiaries_reached]])</f>
        <v>7</v>
      </c>
      <c r="AI103" s="49" t="str">
        <f ca="1">IF(B103="","",OFFSET(table_admin1[[#Headers],[ADM1_PT]],MATCH(B103,admin1,0),1))</f>
        <v>MZ10</v>
      </c>
      <c r="AJ103" s="49" t="str">
        <f t="shared" ca="1" si="2"/>
        <v>MZ1006</v>
      </c>
      <c r="AK103" s="49" t="str">
        <f t="shared" ca="1" si="3"/>
        <v/>
      </c>
    </row>
    <row r="104" spans="1:37" x14ac:dyDescent="0.2">
      <c r="A104" s="58">
        <v>45323</v>
      </c>
      <c r="B104" s="49" t="s">
        <v>224</v>
      </c>
      <c r="C104" s="49" t="s">
        <v>686</v>
      </c>
      <c r="G104" s="49" t="s">
        <v>116</v>
      </c>
      <c r="H104" s="49" t="s">
        <v>1214</v>
      </c>
      <c r="I104" s="49" t="s">
        <v>118</v>
      </c>
      <c r="K104" s="49" t="s">
        <v>1212</v>
      </c>
      <c r="AA104" s="49">
        <v>65</v>
      </c>
      <c r="AC104">
        <f>IF(ISBLANK(health[[#This Row],[total_boys]]),SUM(health[[#This Row],[boys_0-5_reached]],health[[#This Row],[boys_6-12_reached]],health[[#This Row],[boys_13-18_reached]]),health[[#This Row],[total_boys]])</f>
        <v>0</v>
      </c>
      <c r="AD104">
        <f>IF(ISBLANK(health[[#This Row],[total_girls]]),SUM(health[[#This Row],[girls_0-5_reached]],health[[#This Row],[girls_6-12_reached]],health[[#This Row],[girls_13-18_reached]]),health[[#This Row],[total_girls]])</f>
        <v>0</v>
      </c>
      <c r="AE104">
        <f>IF(ISBLANK(health[[#This Row],[total_children]]),SUM(health[[#This Row],[calc_boys]],health[[#This Row],[calc_girls]]),health[[#This Row],[total_children]])</f>
        <v>0</v>
      </c>
      <c r="AF104">
        <f>IF(ISBLANK(health[[#This Row],[total_pwd]]),SUM(health[[#This Row],[total_pwd_men]],health[[#This Row],[total_pwd_women]]),health[[#This Row],[total_pwd]])</f>
        <v>0</v>
      </c>
      <c r="AG104">
        <f>IF(ISBLANK(health[[#This Row],[total_adults]]),SUM(health[[#This Row],[total_men]],health[[#This Row],[total_women]]),health[[#This Row],[total_adults]])</f>
        <v>0</v>
      </c>
      <c r="AH104">
        <f>IF(ISBLANK(health[[#This Row],[total_beneficiaries_reached]]),SUM(health[[#This Row],[calc_children]],health[[#This Row],[calc_adults]]),health[[#This Row],[total_beneficiaries_reached]])</f>
        <v>65</v>
      </c>
      <c r="AI104" s="49" t="str">
        <f ca="1">IF(B104="","",OFFSET(table_admin1[[#Headers],[ADM1_PT]],MATCH(B104,admin1,0),1))</f>
        <v>MZ10</v>
      </c>
      <c r="AJ104" s="49" t="str">
        <f t="shared" ca="1" si="2"/>
        <v>MZ1014</v>
      </c>
      <c r="AK104" s="49" t="str">
        <f t="shared" ca="1" si="3"/>
        <v/>
      </c>
    </row>
    <row r="105" spans="1:37" x14ac:dyDescent="0.2">
      <c r="A105" s="58">
        <v>45323</v>
      </c>
      <c r="B105" s="49" t="s">
        <v>224</v>
      </c>
      <c r="C105" s="49" t="s">
        <v>645</v>
      </c>
      <c r="G105" s="49" t="s">
        <v>116</v>
      </c>
      <c r="H105" s="49" t="s">
        <v>1214</v>
      </c>
      <c r="I105" s="49" t="s">
        <v>118</v>
      </c>
      <c r="K105" s="49" t="s">
        <v>1212</v>
      </c>
      <c r="AA105" s="49">
        <v>10</v>
      </c>
      <c r="AC105">
        <f>IF(ISBLANK(health[[#This Row],[total_boys]]),SUM(health[[#This Row],[boys_0-5_reached]],health[[#This Row],[boys_6-12_reached]],health[[#This Row],[boys_13-18_reached]]),health[[#This Row],[total_boys]])</f>
        <v>0</v>
      </c>
      <c r="AD105">
        <f>IF(ISBLANK(health[[#This Row],[total_girls]]),SUM(health[[#This Row],[girls_0-5_reached]],health[[#This Row],[girls_6-12_reached]],health[[#This Row],[girls_13-18_reached]]),health[[#This Row],[total_girls]])</f>
        <v>0</v>
      </c>
      <c r="AE105">
        <f>IF(ISBLANK(health[[#This Row],[total_children]]),SUM(health[[#This Row],[calc_boys]],health[[#This Row],[calc_girls]]),health[[#This Row],[total_children]])</f>
        <v>0</v>
      </c>
      <c r="AF105">
        <f>IF(ISBLANK(health[[#This Row],[total_pwd]]),SUM(health[[#This Row],[total_pwd_men]],health[[#This Row],[total_pwd_women]]),health[[#This Row],[total_pwd]])</f>
        <v>0</v>
      </c>
      <c r="AG105">
        <f>IF(ISBLANK(health[[#This Row],[total_adults]]),SUM(health[[#This Row],[total_men]],health[[#This Row],[total_women]]),health[[#This Row],[total_adults]])</f>
        <v>0</v>
      </c>
      <c r="AH105">
        <f>IF(ISBLANK(health[[#This Row],[total_beneficiaries_reached]]),SUM(health[[#This Row],[calc_children]],health[[#This Row],[calc_adults]]),health[[#This Row],[total_beneficiaries_reached]])</f>
        <v>10</v>
      </c>
      <c r="AI105" s="49" t="str">
        <f ca="1">IF(B105="","",OFFSET(table_admin1[[#Headers],[ADM1_PT]],MATCH(B105,admin1,0),1))</f>
        <v>MZ10</v>
      </c>
      <c r="AJ105" s="49" t="str">
        <f t="shared" ca="1" si="2"/>
        <v>MZ1003</v>
      </c>
      <c r="AK105" s="49" t="str">
        <f t="shared" ca="1" si="3"/>
        <v/>
      </c>
    </row>
    <row r="106" spans="1:37" x14ac:dyDescent="0.2">
      <c r="A106" s="58">
        <v>45323</v>
      </c>
      <c r="B106" s="49" t="s">
        <v>224</v>
      </c>
      <c r="C106" s="49" t="s">
        <v>641</v>
      </c>
      <c r="G106" s="49" t="s">
        <v>116</v>
      </c>
      <c r="H106" s="49" t="s">
        <v>1214</v>
      </c>
      <c r="I106" s="49" t="s">
        <v>118</v>
      </c>
      <c r="K106" s="49" t="s">
        <v>1212</v>
      </c>
      <c r="AA106" s="49">
        <v>5</v>
      </c>
      <c r="AC106">
        <f>IF(ISBLANK(health[[#This Row],[total_boys]]),SUM(health[[#This Row],[boys_0-5_reached]],health[[#This Row],[boys_6-12_reached]],health[[#This Row],[boys_13-18_reached]]),health[[#This Row],[total_boys]])</f>
        <v>0</v>
      </c>
      <c r="AD106">
        <f>IF(ISBLANK(health[[#This Row],[total_girls]]),SUM(health[[#This Row],[girls_0-5_reached]],health[[#This Row],[girls_6-12_reached]],health[[#This Row],[girls_13-18_reached]]),health[[#This Row],[total_girls]])</f>
        <v>0</v>
      </c>
      <c r="AE106">
        <f>IF(ISBLANK(health[[#This Row],[total_children]]),SUM(health[[#This Row],[calc_boys]],health[[#This Row],[calc_girls]]),health[[#This Row],[total_children]])</f>
        <v>0</v>
      </c>
      <c r="AF106">
        <f>IF(ISBLANK(health[[#This Row],[total_pwd]]),SUM(health[[#This Row],[total_pwd_men]],health[[#This Row],[total_pwd_women]]),health[[#This Row],[total_pwd]])</f>
        <v>0</v>
      </c>
      <c r="AG106">
        <f>IF(ISBLANK(health[[#This Row],[total_adults]]),SUM(health[[#This Row],[total_men]],health[[#This Row],[total_women]]),health[[#This Row],[total_adults]])</f>
        <v>0</v>
      </c>
      <c r="AH106">
        <f>IF(ISBLANK(health[[#This Row],[total_beneficiaries_reached]]),SUM(health[[#This Row],[calc_children]],health[[#This Row],[calc_adults]]),health[[#This Row],[total_beneficiaries_reached]])</f>
        <v>5</v>
      </c>
      <c r="AI106" s="49" t="str">
        <f ca="1">IF(B106="","",OFFSET(table_admin1[[#Headers],[ADM1_PT]],MATCH(B106,admin1,0),1))</f>
        <v>MZ10</v>
      </c>
      <c r="AJ106" s="49" t="str">
        <f t="shared" ca="1" si="2"/>
        <v>MZ1002</v>
      </c>
      <c r="AK106" s="49" t="str">
        <f t="shared" ca="1" si="3"/>
        <v/>
      </c>
    </row>
    <row r="107" spans="1:37" x14ac:dyDescent="0.2">
      <c r="A107" s="58">
        <v>45323</v>
      </c>
      <c r="B107" s="49" t="s">
        <v>203</v>
      </c>
      <c r="C107" s="49" t="s">
        <v>434</v>
      </c>
      <c r="G107" s="49" t="s">
        <v>116</v>
      </c>
      <c r="H107" s="49" t="s">
        <v>1214</v>
      </c>
      <c r="I107" s="49" t="s">
        <v>118</v>
      </c>
      <c r="K107" s="49" t="s">
        <v>1212</v>
      </c>
      <c r="AA107" s="49">
        <v>5</v>
      </c>
      <c r="AC107">
        <f>IF(ISBLANK(health[[#This Row],[total_boys]]),SUM(health[[#This Row],[boys_0-5_reached]],health[[#This Row],[boys_6-12_reached]],health[[#This Row],[boys_13-18_reached]]),health[[#This Row],[total_boys]])</f>
        <v>0</v>
      </c>
      <c r="AD107">
        <f>IF(ISBLANK(health[[#This Row],[total_girls]]),SUM(health[[#This Row],[girls_0-5_reached]],health[[#This Row],[girls_6-12_reached]],health[[#This Row],[girls_13-18_reached]]),health[[#This Row],[total_girls]])</f>
        <v>0</v>
      </c>
      <c r="AE107">
        <f>IF(ISBLANK(health[[#This Row],[total_children]]),SUM(health[[#This Row],[calc_boys]],health[[#This Row],[calc_girls]]),health[[#This Row],[total_children]])</f>
        <v>0</v>
      </c>
      <c r="AF107">
        <f>IF(ISBLANK(health[[#This Row],[total_pwd]]),SUM(health[[#This Row],[total_pwd_men]],health[[#This Row],[total_pwd_women]]),health[[#This Row],[total_pwd]])</f>
        <v>0</v>
      </c>
      <c r="AG107">
        <f>IF(ISBLANK(health[[#This Row],[total_adults]]),SUM(health[[#This Row],[total_men]],health[[#This Row],[total_women]]),health[[#This Row],[total_adults]])</f>
        <v>0</v>
      </c>
      <c r="AH107">
        <f>IF(ISBLANK(health[[#This Row],[total_beneficiaries_reached]]),SUM(health[[#This Row],[calc_children]],health[[#This Row],[calc_adults]]),health[[#This Row],[total_beneficiaries_reached]])</f>
        <v>5</v>
      </c>
      <c r="AI107" s="49" t="str">
        <f ca="1">IF(B107="","",OFFSET(table_admin1[[#Headers],[ADM1_PT]],MATCH(B107,admin1,0),1))</f>
        <v>MZ06</v>
      </c>
      <c r="AJ107" s="49" t="str">
        <f t="shared" ca="1" si="2"/>
        <v>MZ0601</v>
      </c>
      <c r="AK107" s="49" t="str">
        <f t="shared" ca="1" si="3"/>
        <v/>
      </c>
    </row>
    <row r="108" spans="1:37" x14ac:dyDescent="0.2">
      <c r="A108" s="58">
        <v>45352</v>
      </c>
      <c r="B108" s="49" t="s">
        <v>120</v>
      </c>
      <c r="C108" s="49" t="s">
        <v>242</v>
      </c>
      <c r="G108" s="49" t="s">
        <v>116</v>
      </c>
      <c r="H108" s="49" t="s">
        <v>1214</v>
      </c>
      <c r="I108" s="49" t="s">
        <v>118</v>
      </c>
      <c r="K108" s="49" t="s">
        <v>1212</v>
      </c>
      <c r="AA108" s="49">
        <v>52</v>
      </c>
      <c r="AC108">
        <f>IF(ISBLANK(health[[#This Row],[total_boys]]),SUM(health[[#This Row],[boys_0-5_reached]],health[[#This Row],[boys_6-12_reached]],health[[#This Row],[boys_13-18_reached]]),health[[#This Row],[total_boys]])</f>
        <v>0</v>
      </c>
      <c r="AD108">
        <f>IF(ISBLANK(health[[#This Row],[total_girls]]),SUM(health[[#This Row],[girls_0-5_reached]],health[[#This Row],[girls_6-12_reached]],health[[#This Row],[girls_13-18_reached]]),health[[#This Row],[total_girls]])</f>
        <v>0</v>
      </c>
      <c r="AE108">
        <f>IF(ISBLANK(health[[#This Row],[total_children]]),SUM(health[[#This Row],[calc_boys]],health[[#This Row],[calc_girls]]),health[[#This Row],[total_children]])</f>
        <v>0</v>
      </c>
      <c r="AF108">
        <f>IF(ISBLANK(health[[#This Row],[total_pwd]]),SUM(health[[#This Row],[total_pwd_men]],health[[#This Row],[total_pwd_women]]),health[[#This Row],[total_pwd]])</f>
        <v>0</v>
      </c>
      <c r="AG108">
        <f>IF(ISBLANK(health[[#This Row],[total_adults]]),SUM(health[[#This Row],[total_men]],health[[#This Row],[total_women]]),health[[#This Row],[total_adults]])</f>
        <v>0</v>
      </c>
      <c r="AH108">
        <f>IF(ISBLANK(health[[#This Row],[total_beneficiaries_reached]]),SUM(health[[#This Row],[calc_children]],health[[#This Row],[calc_adults]]),health[[#This Row],[total_beneficiaries_reached]])</f>
        <v>52</v>
      </c>
      <c r="AI108" s="49" t="str">
        <f ca="1">IF(B108="","",OFFSET(table_admin1[[#Headers],[ADM1_PT]],MATCH(B108,admin1,0),1))</f>
        <v>MZ01</v>
      </c>
      <c r="AJ108" s="49" t="str">
        <f t="shared" ca="1" si="2"/>
        <v>MZ0114</v>
      </c>
      <c r="AK108" s="49" t="str">
        <f t="shared" ca="1" si="3"/>
        <v/>
      </c>
    </row>
    <row r="109" spans="1:37" x14ac:dyDescent="0.2">
      <c r="A109" s="58">
        <v>45352</v>
      </c>
      <c r="B109" s="49" t="s">
        <v>120</v>
      </c>
      <c r="C109" s="49" t="s">
        <v>220</v>
      </c>
      <c r="G109" s="49" t="s">
        <v>116</v>
      </c>
      <c r="H109" s="49" t="s">
        <v>1214</v>
      </c>
      <c r="I109" s="49" t="s">
        <v>118</v>
      </c>
      <c r="K109" s="49" t="s">
        <v>1212</v>
      </c>
      <c r="AA109" s="49">
        <v>41</v>
      </c>
      <c r="AC109">
        <f>IF(ISBLANK(health[[#This Row],[total_boys]]),SUM(health[[#This Row],[boys_0-5_reached]],health[[#This Row],[boys_6-12_reached]],health[[#This Row],[boys_13-18_reached]]),health[[#This Row],[total_boys]])</f>
        <v>0</v>
      </c>
      <c r="AD109">
        <f>IF(ISBLANK(health[[#This Row],[total_girls]]),SUM(health[[#This Row],[girls_0-5_reached]],health[[#This Row],[girls_6-12_reached]],health[[#This Row],[girls_13-18_reached]]),health[[#This Row],[total_girls]])</f>
        <v>0</v>
      </c>
      <c r="AE109">
        <f>IF(ISBLANK(health[[#This Row],[total_children]]),SUM(health[[#This Row],[calc_boys]],health[[#This Row],[calc_girls]]),health[[#This Row],[total_children]])</f>
        <v>0</v>
      </c>
      <c r="AF109">
        <f>IF(ISBLANK(health[[#This Row],[total_pwd]]),SUM(health[[#This Row],[total_pwd_men]],health[[#This Row],[total_pwd_women]]),health[[#This Row],[total_pwd]])</f>
        <v>0</v>
      </c>
      <c r="AG109">
        <f>IF(ISBLANK(health[[#This Row],[total_adults]]),SUM(health[[#This Row],[total_men]],health[[#This Row],[total_women]]),health[[#This Row],[total_adults]])</f>
        <v>0</v>
      </c>
      <c r="AH109">
        <f>IF(ISBLANK(health[[#This Row],[total_beneficiaries_reached]]),SUM(health[[#This Row],[calc_children]],health[[#This Row],[calc_adults]]),health[[#This Row],[total_beneficiaries_reached]])</f>
        <v>41</v>
      </c>
      <c r="AI109" s="49" t="str">
        <f ca="1">IF(B109="","",OFFSET(table_admin1[[#Headers],[ADM1_PT]],MATCH(B109,admin1,0),1))</f>
        <v>MZ01</v>
      </c>
      <c r="AJ109" s="49" t="str">
        <f t="shared" ca="1" si="2"/>
        <v>MZ0109</v>
      </c>
      <c r="AK109" s="49" t="str">
        <f t="shared" ca="1" si="3"/>
        <v/>
      </c>
    </row>
    <row r="110" spans="1:37" x14ac:dyDescent="0.2">
      <c r="A110" s="58">
        <v>45352</v>
      </c>
      <c r="B110" s="49" t="s">
        <v>120</v>
      </c>
      <c r="C110" s="49" t="s">
        <v>194</v>
      </c>
      <c r="G110" s="49" t="s">
        <v>116</v>
      </c>
      <c r="H110" s="49" t="s">
        <v>1214</v>
      </c>
      <c r="I110" s="49" t="s">
        <v>118</v>
      </c>
      <c r="K110" s="49" t="s">
        <v>1212</v>
      </c>
      <c r="AA110" s="49">
        <v>63</v>
      </c>
      <c r="AC110">
        <f>IF(ISBLANK(health[[#This Row],[total_boys]]),SUM(health[[#This Row],[boys_0-5_reached]],health[[#This Row],[boys_6-12_reached]],health[[#This Row],[boys_13-18_reached]]),health[[#This Row],[total_boys]])</f>
        <v>0</v>
      </c>
      <c r="AD110">
        <f>IF(ISBLANK(health[[#This Row],[total_girls]]),SUM(health[[#This Row],[girls_0-5_reached]],health[[#This Row],[girls_6-12_reached]],health[[#This Row],[girls_13-18_reached]]),health[[#This Row],[total_girls]])</f>
        <v>0</v>
      </c>
      <c r="AE110">
        <f>IF(ISBLANK(health[[#This Row],[total_children]]),SUM(health[[#This Row],[calc_boys]],health[[#This Row],[calc_girls]]),health[[#This Row],[total_children]])</f>
        <v>0</v>
      </c>
      <c r="AF110">
        <f>IF(ISBLANK(health[[#This Row],[total_pwd]]),SUM(health[[#This Row],[total_pwd_men]],health[[#This Row],[total_pwd_women]]),health[[#This Row],[total_pwd]])</f>
        <v>0</v>
      </c>
      <c r="AG110">
        <f>IF(ISBLANK(health[[#This Row],[total_adults]]),SUM(health[[#This Row],[total_men]],health[[#This Row],[total_women]]),health[[#This Row],[total_adults]])</f>
        <v>0</v>
      </c>
      <c r="AH110">
        <f>IF(ISBLANK(health[[#This Row],[total_beneficiaries_reached]]),SUM(health[[#This Row],[calc_children]],health[[#This Row],[calc_adults]]),health[[#This Row],[total_beneficiaries_reached]])</f>
        <v>63</v>
      </c>
      <c r="AI110" s="49" t="str">
        <f ca="1">IF(B110="","",OFFSET(table_admin1[[#Headers],[ADM1_PT]],MATCH(B110,admin1,0),1))</f>
        <v>MZ01</v>
      </c>
      <c r="AJ110" s="49" t="str">
        <f t="shared" ca="1" si="2"/>
        <v>MZ0104</v>
      </c>
      <c r="AK110" s="49" t="str">
        <f t="shared" ca="1" si="3"/>
        <v/>
      </c>
    </row>
    <row r="111" spans="1:37" x14ac:dyDescent="0.2">
      <c r="A111" s="58">
        <v>45352</v>
      </c>
      <c r="B111" s="49" t="s">
        <v>192</v>
      </c>
      <c r="C111" s="49" t="s">
        <v>370</v>
      </c>
      <c r="G111" s="49" t="s">
        <v>116</v>
      </c>
      <c r="H111" s="49" t="s">
        <v>1214</v>
      </c>
      <c r="I111" s="49" t="s">
        <v>118</v>
      </c>
      <c r="K111" s="49" t="s">
        <v>1212</v>
      </c>
      <c r="AA111" s="49">
        <v>61</v>
      </c>
      <c r="AC111">
        <f>IF(ISBLANK(health[[#This Row],[total_boys]]),SUM(health[[#This Row],[boys_0-5_reached]],health[[#This Row],[boys_6-12_reached]],health[[#This Row],[boys_13-18_reached]]),health[[#This Row],[total_boys]])</f>
        <v>0</v>
      </c>
      <c r="AD111">
        <f>IF(ISBLANK(health[[#This Row],[total_girls]]),SUM(health[[#This Row],[girls_0-5_reached]],health[[#This Row],[girls_6-12_reached]],health[[#This Row],[girls_13-18_reached]]),health[[#This Row],[total_girls]])</f>
        <v>0</v>
      </c>
      <c r="AE111">
        <f>IF(ISBLANK(health[[#This Row],[total_children]]),SUM(health[[#This Row],[calc_boys]],health[[#This Row],[calc_girls]]),health[[#This Row],[total_children]])</f>
        <v>0</v>
      </c>
      <c r="AF111">
        <f>IF(ISBLANK(health[[#This Row],[total_pwd]]),SUM(health[[#This Row],[total_pwd_men]],health[[#This Row],[total_pwd_women]]),health[[#This Row],[total_pwd]])</f>
        <v>0</v>
      </c>
      <c r="AG111">
        <f>IF(ISBLANK(health[[#This Row],[total_adults]]),SUM(health[[#This Row],[total_men]],health[[#This Row],[total_women]]),health[[#This Row],[total_adults]])</f>
        <v>0</v>
      </c>
      <c r="AH111">
        <f>IF(ISBLANK(health[[#This Row],[total_beneficiaries_reached]]),SUM(health[[#This Row],[calc_children]],health[[#This Row],[calc_adults]]),health[[#This Row],[total_beneficiaries_reached]])</f>
        <v>61</v>
      </c>
      <c r="AI111" s="49" t="str">
        <f ca="1">IF(B111="","",OFFSET(table_admin1[[#Headers],[ADM1_PT]],MATCH(B111,admin1,0),1))</f>
        <v>MZ04</v>
      </c>
      <c r="AJ111" s="49" t="str">
        <f t="shared" ca="1" si="2"/>
        <v>MZ0404</v>
      </c>
      <c r="AK111" s="49" t="str">
        <f t="shared" ca="1" si="3"/>
        <v/>
      </c>
    </row>
    <row r="112" spans="1:37" x14ac:dyDescent="0.2">
      <c r="A112" s="58">
        <v>45352</v>
      </c>
      <c r="B112" s="49" t="s">
        <v>192</v>
      </c>
      <c r="C112" s="49" t="s">
        <v>363</v>
      </c>
      <c r="G112" s="49" t="s">
        <v>116</v>
      </c>
      <c r="H112" s="49" t="s">
        <v>1214</v>
      </c>
      <c r="I112" s="49" t="s">
        <v>118</v>
      </c>
      <c r="K112" s="49" t="s">
        <v>1212</v>
      </c>
      <c r="AA112" s="49">
        <v>32</v>
      </c>
      <c r="AC112">
        <f>IF(ISBLANK(health[[#This Row],[total_boys]]),SUM(health[[#This Row],[boys_0-5_reached]],health[[#This Row],[boys_6-12_reached]],health[[#This Row],[boys_13-18_reached]]),health[[#This Row],[total_boys]])</f>
        <v>0</v>
      </c>
      <c r="AD112">
        <f>IF(ISBLANK(health[[#This Row],[total_girls]]),SUM(health[[#This Row],[girls_0-5_reached]],health[[#This Row],[girls_6-12_reached]],health[[#This Row],[girls_13-18_reached]]),health[[#This Row],[total_girls]])</f>
        <v>0</v>
      </c>
      <c r="AE112">
        <f>IF(ISBLANK(health[[#This Row],[total_children]]),SUM(health[[#This Row],[calc_boys]],health[[#This Row],[calc_girls]]),health[[#This Row],[total_children]])</f>
        <v>0</v>
      </c>
      <c r="AF112">
        <f>IF(ISBLANK(health[[#This Row],[total_pwd]]),SUM(health[[#This Row],[total_pwd_men]],health[[#This Row],[total_pwd_women]]),health[[#This Row],[total_pwd]])</f>
        <v>0</v>
      </c>
      <c r="AG112">
        <f>IF(ISBLANK(health[[#This Row],[total_adults]]),SUM(health[[#This Row],[total_men]],health[[#This Row],[total_women]]),health[[#This Row],[total_adults]])</f>
        <v>0</v>
      </c>
      <c r="AH112">
        <f>IF(ISBLANK(health[[#This Row],[total_beneficiaries_reached]]),SUM(health[[#This Row],[calc_children]],health[[#This Row],[calc_adults]]),health[[#This Row],[total_beneficiaries_reached]])</f>
        <v>32</v>
      </c>
      <c r="AI112" s="49" t="str">
        <f ca="1">IF(B112="","",OFFSET(table_admin1[[#Headers],[ADM1_PT]],MATCH(B112,admin1,0),1))</f>
        <v>MZ04</v>
      </c>
      <c r="AJ112" s="49" t="str">
        <f t="shared" ca="1" si="2"/>
        <v>MZ0402</v>
      </c>
      <c r="AK112" s="49" t="str">
        <f t="shared" ca="1" si="3"/>
        <v/>
      </c>
    </row>
    <row r="113" spans="1:37" x14ac:dyDescent="0.2">
      <c r="A113" s="58">
        <v>45352</v>
      </c>
      <c r="B113" s="49" t="s">
        <v>197</v>
      </c>
      <c r="C113" s="49" t="s">
        <v>426</v>
      </c>
      <c r="G113" s="49" t="s">
        <v>116</v>
      </c>
      <c r="H113" s="49" t="s">
        <v>1214</v>
      </c>
      <c r="I113" s="49" t="s">
        <v>118</v>
      </c>
      <c r="K113" s="49" t="s">
        <v>1212</v>
      </c>
      <c r="AA113" s="49">
        <v>45</v>
      </c>
      <c r="AC113">
        <f>IF(ISBLANK(health[[#This Row],[total_boys]]),SUM(health[[#This Row],[boys_0-5_reached]],health[[#This Row],[boys_6-12_reached]],health[[#This Row],[boys_13-18_reached]]),health[[#This Row],[total_boys]])</f>
        <v>0</v>
      </c>
      <c r="AD113">
        <f>IF(ISBLANK(health[[#This Row],[total_girls]]),SUM(health[[#This Row],[girls_0-5_reached]],health[[#This Row],[girls_6-12_reached]],health[[#This Row],[girls_13-18_reached]]),health[[#This Row],[total_girls]])</f>
        <v>0</v>
      </c>
      <c r="AE113">
        <f>IF(ISBLANK(health[[#This Row],[total_children]]),SUM(health[[#This Row],[calc_boys]],health[[#This Row],[calc_girls]]),health[[#This Row],[total_children]])</f>
        <v>0</v>
      </c>
      <c r="AF113">
        <f>IF(ISBLANK(health[[#This Row],[total_pwd]]),SUM(health[[#This Row],[total_pwd_men]],health[[#This Row],[total_pwd_women]]),health[[#This Row],[total_pwd]])</f>
        <v>0</v>
      </c>
      <c r="AG113">
        <f>IF(ISBLANK(health[[#This Row],[total_adults]]),SUM(health[[#This Row],[total_men]],health[[#This Row],[total_women]]),health[[#This Row],[total_adults]])</f>
        <v>0</v>
      </c>
      <c r="AH113">
        <f>IF(ISBLANK(health[[#This Row],[total_beneficiaries_reached]]),SUM(health[[#This Row],[calc_children]],health[[#This Row],[calc_adults]]),health[[#This Row],[total_beneficiaries_reached]])</f>
        <v>45</v>
      </c>
      <c r="AI113" s="49" t="str">
        <f ca="1">IF(B113="","",OFFSET(table_admin1[[#Headers],[ADM1_PT]],MATCH(B113,admin1,0),1))</f>
        <v>MZ05</v>
      </c>
      <c r="AJ113" s="49" t="str">
        <f t="shared" ca="1" si="2"/>
        <v>MZ0507</v>
      </c>
      <c r="AK113" s="49" t="str">
        <f t="shared" ca="1" si="3"/>
        <v/>
      </c>
    </row>
    <row r="114" spans="1:37" x14ac:dyDescent="0.2">
      <c r="A114" s="58">
        <v>45352</v>
      </c>
      <c r="B114" s="49" t="s">
        <v>209</v>
      </c>
      <c r="C114" s="49" t="s">
        <v>441</v>
      </c>
      <c r="G114" s="49" t="s">
        <v>116</v>
      </c>
      <c r="H114" s="49" t="s">
        <v>1214</v>
      </c>
      <c r="I114" s="49" t="s">
        <v>118</v>
      </c>
      <c r="K114" s="49" t="s">
        <v>1212</v>
      </c>
      <c r="AA114" s="49">
        <v>234</v>
      </c>
      <c r="AC114">
        <f>IF(ISBLANK(health[[#This Row],[total_boys]]),SUM(health[[#This Row],[boys_0-5_reached]],health[[#This Row],[boys_6-12_reached]],health[[#This Row],[boys_13-18_reached]]),health[[#This Row],[total_boys]])</f>
        <v>0</v>
      </c>
      <c r="AD114">
        <f>IF(ISBLANK(health[[#This Row],[total_girls]]),SUM(health[[#This Row],[girls_0-5_reached]],health[[#This Row],[girls_6-12_reached]],health[[#This Row],[girls_13-18_reached]]),health[[#This Row],[total_girls]])</f>
        <v>0</v>
      </c>
      <c r="AE114">
        <f>IF(ISBLANK(health[[#This Row],[total_children]]),SUM(health[[#This Row],[calc_boys]],health[[#This Row],[calc_girls]]),health[[#This Row],[total_children]])</f>
        <v>0</v>
      </c>
      <c r="AF114">
        <f>IF(ISBLANK(health[[#This Row],[total_pwd]]),SUM(health[[#This Row],[total_pwd_men]],health[[#This Row],[total_pwd_women]]),health[[#This Row],[total_pwd]])</f>
        <v>0</v>
      </c>
      <c r="AG114">
        <f>IF(ISBLANK(health[[#This Row],[total_adults]]),SUM(health[[#This Row],[total_men]],health[[#This Row],[total_women]]),health[[#This Row],[total_adults]])</f>
        <v>0</v>
      </c>
      <c r="AH114">
        <f>IF(ISBLANK(health[[#This Row],[total_beneficiaries_reached]]),SUM(health[[#This Row],[calc_children]],health[[#This Row],[calc_adults]]),health[[#This Row],[total_beneficiaries_reached]])</f>
        <v>234</v>
      </c>
      <c r="AI114" s="49" t="str">
        <f ca="1">IF(B114="","",OFFSET(table_admin1[[#Headers],[ADM1_PT]],MATCH(B114,admin1,0),1))</f>
        <v>MZ07</v>
      </c>
      <c r="AJ114" s="49" t="str">
        <f t="shared" ca="1" si="2"/>
        <v>MZ0702</v>
      </c>
      <c r="AK114" s="49" t="str">
        <f t="shared" ca="1" si="3"/>
        <v/>
      </c>
    </row>
    <row r="115" spans="1:37" x14ac:dyDescent="0.2">
      <c r="A115" s="58">
        <v>45352</v>
      </c>
      <c r="B115" s="49" t="s">
        <v>209</v>
      </c>
      <c r="C115" s="49" t="s">
        <v>445</v>
      </c>
      <c r="G115" s="49" t="s">
        <v>116</v>
      </c>
      <c r="H115" s="49" t="s">
        <v>1214</v>
      </c>
      <c r="I115" s="49" t="s">
        <v>118</v>
      </c>
      <c r="K115" s="49" t="s">
        <v>1212</v>
      </c>
      <c r="AA115" s="49">
        <v>9</v>
      </c>
      <c r="AC115">
        <f>IF(ISBLANK(health[[#This Row],[total_boys]]),SUM(health[[#This Row],[boys_0-5_reached]],health[[#This Row],[boys_6-12_reached]],health[[#This Row],[boys_13-18_reached]]),health[[#This Row],[total_boys]])</f>
        <v>0</v>
      </c>
      <c r="AD115">
        <f>IF(ISBLANK(health[[#This Row],[total_girls]]),SUM(health[[#This Row],[girls_0-5_reached]],health[[#This Row],[girls_6-12_reached]],health[[#This Row],[girls_13-18_reached]]),health[[#This Row],[total_girls]])</f>
        <v>0</v>
      </c>
      <c r="AE115">
        <f>IF(ISBLANK(health[[#This Row],[total_children]]),SUM(health[[#This Row],[calc_boys]],health[[#This Row],[calc_girls]]),health[[#This Row],[total_children]])</f>
        <v>0</v>
      </c>
      <c r="AF115">
        <f>IF(ISBLANK(health[[#This Row],[total_pwd]]),SUM(health[[#This Row],[total_pwd_men]],health[[#This Row],[total_pwd_women]]),health[[#This Row],[total_pwd]])</f>
        <v>0</v>
      </c>
      <c r="AG115">
        <f>IF(ISBLANK(health[[#This Row],[total_adults]]),SUM(health[[#This Row],[total_men]],health[[#This Row],[total_women]]),health[[#This Row],[total_adults]])</f>
        <v>0</v>
      </c>
      <c r="AH115">
        <f>IF(ISBLANK(health[[#This Row],[total_beneficiaries_reached]]),SUM(health[[#This Row],[calc_children]],health[[#This Row],[calc_adults]]),health[[#This Row],[total_beneficiaries_reached]])</f>
        <v>9</v>
      </c>
      <c r="AI115" s="49" t="str">
        <f ca="1">IF(B115="","",OFFSET(table_admin1[[#Headers],[ADM1_PT]],MATCH(B115,admin1,0),1))</f>
        <v>MZ07</v>
      </c>
      <c r="AJ115" s="49" t="str">
        <f t="shared" ca="1" si="2"/>
        <v>MZ0703</v>
      </c>
      <c r="AK115" s="49" t="str">
        <f t="shared" ca="1" si="3"/>
        <v/>
      </c>
    </row>
    <row r="116" spans="1:37" x14ac:dyDescent="0.2">
      <c r="A116" s="58">
        <v>45352</v>
      </c>
      <c r="B116" s="49" t="s">
        <v>209</v>
      </c>
      <c r="C116" s="49" t="s">
        <v>471</v>
      </c>
      <c r="G116" s="49" t="s">
        <v>116</v>
      </c>
      <c r="H116" s="49" t="s">
        <v>1214</v>
      </c>
      <c r="I116" s="49" t="s">
        <v>118</v>
      </c>
      <c r="K116" s="49" t="s">
        <v>1212</v>
      </c>
      <c r="AA116" s="49">
        <v>15</v>
      </c>
      <c r="AC116">
        <f>IF(ISBLANK(health[[#This Row],[total_boys]]),SUM(health[[#This Row],[boys_0-5_reached]],health[[#This Row],[boys_6-12_reached]],health[[#This Row],[boys_13-18_reached]]),health[[#This Row],[total_boys]])</f>
        <v>0</v>
      </c>
      <c r="AD116">
        <f>IF(ISBLANK(health[[#This Row],[total_girls]]),SUM(health[[#This Row],[girls_0-5_reached]],health[[#This Row],[girls_6-12_reached]],health[[#This Row],[girls_13-18_reached]]),health[[#This Row],[total_girls]])</f>
        <v>0</v>
      </c>
      <c r="AE116">
        <f>IF(ISBLANK(health[[#This Row],[total_children]]),SUM(health[[#This Row],[calc_boys]],health[[#This Row],[calc_girls]]),health[[#This Row],[total_children]])</f>
        <v>0</v>
      </c>
      <c r="AF116">
        <f>IF(ISBLANK(health[[#This Row],[total_pwd]]),SUM(health[[#This Row],[total_pwd_men]],health[[#This Row],[total_pwd_women]]),health[[#This Row],[total_pwd]])</f>
        <v>0</v>
      </c>
      <c r="AG116">
        <f>IF(ISBLANK(health[[#This Row],[total_adults]]),SUM(health[[#This Row],[total_men]],health[[#This Row],[total_women]]),health[[#This Row],[total_adults]])</f>
        <v>0</v>
      </c>
      <c r="AH116">
        <f>IF(ISBLANK(health[[#This Row],[total_beneficiaries_reached]]),SUM(health[[#This Row],[calc_children]],health[[#This Row],[calc_adults]]),health[[#This Row],[total_beneficiaries_reached]])</f>
        <v>15</v>
      </c>
      <c r="AI116" s="49" t="str">
        <f ca="1">IF(B116="","",OFFSET(table_admin1[[#Headers],[ADM1_PT]],MATCH(B116,admin1,0),1))</f>
        <v>MZ07</v>
      </c>
      <c r="AJ116" s="49" t="str">
        <f t="shared" ca="1" si="2"/>
        <v>MZ0710</v>
      </c>
      <c r="AK116" s="49" t="str">
        <f t="shared" ca="1" si="3"/>
        <v/>
      </c>
    </row>
    <row r="117" spans="1:37" x14ac:dyDescent="0.2">
      <c r="A117" s="58">
        <v>45352</v>
      </c>
      <c r="B117" s="49" t="s">
        <v>209</v>
      </c>
      <c r="C117" s="49" t="s">
        <v>513</v>
      </c>
      <c r="G117" s="49" t="s">
        <v>116</v>
      </c>
      <c r="H117" s="49" t="s">
        <v>1214</v>
      </c>
      <c r="I117" s="49" t="s">
        <v>118</v>
      </c>
      <c r="K117" s="49" t="s">
        <v>1212</v>
      </c>
      <c r="AA117" s="49">
        <v>14</v>
      </c>
      <c r="AC117">
        <f>IF(ISBLANK(health[[#This Row],[total_boys]]),SUM(health[[#This Row],[boys_0-5_reached]],health[[#This Row],[boys_6-12_reached]],health[[#This Row],[boys_13-18_reached]]),health[[#This Row],[total_boys]])</f>
        <v>0</v>
      </c>
      <c r="AD117">
        <f>IF(ISBLANK(health[[#This Row],[total_girls]]),SUM(health[[#This Row],[girls_0-5_reached]],health[[#This Row],[girls_6-12_reached]],health[[#This Row],[girls_13-18_reached]]),health[[#This Row],[total_girls]])</f>
        <v>0</v>
      </c>
      <c r="AE117">
        <f>IF(ISBLANK(health[[#This Row],[total_children]]),SUM(health[[#This Row],[calc_boys]],health[[#This Row],[calc_girls]]),health[[#This Row],[total_children]])</f>
        <v>0</v>
      </c>
      <c r="AF117">
        <f>IF(ISBLANK(health[[#This Row],[total_pwd]]),SUM(health[[#This Row],[total_pwd_men]],health[[#This Row],[total_pwd_women]]),health[[#This Row],[total_pwd]])</f>
        <v>0</v>
      </c>
      <c r="AG117">
        <f>IF(ISBLANK(health[[#This Row],[total_adults]]),SUM(health[[#This Row],[total_men]],health[[#This Row],[total_women]]),health[[#This Row],[total_adults]])</f>
        <v>0</v>
      </c>
      <c r="AH117">
        <f>IF(ISBLANK(health[[#This Row],[total_beneficiaries_reached]]),SUM(health[[#This Row],[calc_children]],health[[#This Row],[calc_adults]]),health[[#This Row],[total_beneficiaries_reached]])</f>
        <v>14</v>
      </c>
      <c r="AI117" s="49" t="str">
        <f ca="1">IF(B117="","",OFFSET(table_admin1[[#Headers],[ADM1_PT]],MATCH(B117,admin1,0),1))</f>
        <v>MZ07</v>
      </c>
      <c r="AJ117" s="49" t="str">
        <f t="shared" ca="1" si="2"/>
        <v>MZ0721</v>
      </c>
      <c r="AK117" s="49" t="str">
        <f t="shared" ca="1" si="3"/>
        <v/>
      </c>
    </row>
    <row r="118" spans="1:37" x14ac:dyDescent="0.2">
      <c r="A118" s="58">
        <v>45352</v>
      </c>
      <c r="B118" s="49" t="s">
        <v>209</v>
      </c>
      <c r="C118" s="49" t="s">
        <v>467</v>
      </c>
      <c r="G118" s="49" t="s">
        <v>116</v>
      </c>
      <c r="H118" s="49" t="s">
        <v>1214</v>
      </c>
      <c r="I118" s="49" t="s">
        <v>118</v>
      </c>
      <c r="K118" s="49" t="s">
        <v>1212</v>
      </c>
      <c r="AA118" s="49">
        <v>84</v>
      </c>
      <c r="AC118">
        <f>IF(ISBLANK(health[[#This Row],[total_boys]]),SUM(health[[#This Row],[boys_0-5_reached]],health[[#This Row],[boys_6-12_reached]],health[[#This Row],[boys_13-18_reached]]),health[[#This Row],[total_boys]])</f>
        <v>0</v>
      </c>
      <c r="AD118">
        <f>IF(ISBLANK(health[[#This Row],[total_girls]]),SUM(health[[#This Row],[girls_0-5_reached]],health[[#This Row],[girls_6-12_reached]],health[[#This Row],[girls_13-18_reached]]),health[[#This Row],[total_girls]])</f>
        <v>0</v>
      </c>
      <c r="AE118">
        <f>IF(ISBLANK(health[[#This Row],[total_children]]),SUM(health[[#This Row],[calc_boys]],health[[#This Row],[calc_girls]]),health[[#This Row],[total_children]])</f>
        <v>0</v>
      </c>
      <c r="AF118">
        <f>IF(ISBLANK(health[[#This Row],[total_pwd]]),SUM(health[[#This Row],[total_pwd_men]],health[[#This Row],[total_pwd_women]]),health[[#This Row],[total_pwd]])</f>
        <v>0</v>
      </c>
      <c r="AG118">
        <f>IF(ISBLANK(health[[#This Row],[total_adults]]),SUM(health[[#This Row],[total_men]],health[[#This Row],[total_women]]),health[[#This Row],[total_adults]])</f>
        <v>0</v>
      </c>
      <c r="AH118">
        <f>IF(ISBLANK(health[[#This Row],[total_beneficiaries_reached]]),SUM(health[[#This Row],[calc_children]],health[[#This Row],[calc_adults]]),health[[#This Row],[total_beneficiaries_reached]])</f>
        <v>84</v>
      </c>
      <c r="AI118" s="49" t="str">
        <f ca="1">IF(B118="","",OFFSET(table_admin1[[#Headers],[ADM1_PT]],MATCH(B118,admin1,0),1))</f>
        <v>MZ07</v>
      </c>
      <c r="AJ118" s="49" t="str">
        <f t="shared" ca="1" si="2"/>
        <v>MZ0709</v>
      </c>
      <c r="AK118" s="49" t="str">
        <f t="shared" ca="1" si="3"/>
        <v/>
      </c>
    </row>
    <row r="119" spans="1:37" x14ac:dyDescent="0.2">
      <c r="A119" s="58">
        <v>45352</v>
      </c>
      <c r="B119" s="49" t="s">
        <v>209</v>
      </c>
      <c r="C119" s="49" t="s">
        <v>489</v>
      </c>
      <c r="G119" s="49" t="s">
        <v>116</v>
      </c>
      <c r="H119" s="49" t="s">
        <v>1214</v>
      </c>
      <c r="I119" s="49" t="s">
        <v>118</v>
      </c>
      <c r="K119" s="49" t="s">
        <v>1212</v>
      </c>
      <c r="AA119" s="49">
        <v>125</v>
      </c>
      <c r="AC119">
        <f>IF(ISBLANK(health[[#This Row],[total_boys]]),SUM(health[[#This Row],[boys_0-5_reached]],health[[#This Row],[boys_6-12_reached]],health[[#This Row],[boys_13-18_reached]]),health[[#This Row],[total_boys]])</f>
        <v>0</v>
      </c>
      <c r="AD119">
        <f>IF(ISBLANK(health[[#This Row],[total_girls]]),SUM(health[[#This Row],[girls_0-5_reached]],health[[#This Row],[girls_6-12_reached]],health[[#This Row],[girls_13-18_reached]]),health[[#This Row],[total_girls]])</f>
        <v>0</v>
      </c>
      <c r="AE119">
        <f>IF(ISBLANK(health[[#This Row],[total_children]]),SUM(health[[#This Row],[calc_boys]],health[[#This Row],[calc_girls]]),health[[#This Row],[total_children]])</f>
        <v>0</v>
      </c>
      <c r="AF119">
        <f>IF(ISBLANK(health[[#This Row],[total_pwd]]),SUM(health[[#This Row],[total_pwd_men]],health[[#This Row],[total_pwd_women]]),health[[#This Row],[total_pwd]])</f>
        <v>0</v>
      </c>
      <c r="AG119">
        <f>IF(ISBLANK(health[[#This Row],[total_adults]]),SUM(health[[#This Row],[total_men]],health[[#This Row],[total_women]]),health[[#This Row],[total_adults]])</f>
        <v>0</v>
      </c>
      <c r="AH119">
        <f>IF(ISBLANK(health[[#This Row],[total_beneficiaries_reached]]),SUM(health[[#This Row],[calc_children]],health[[#This Row],[calc_adults]]),health[[#This Row],[total_beneficiaries_reached]])</f>
        <v>125</v>
      </c>
      <c r="AI119" s="49" t="str">
        <f ca="1">IF(B119="","",OFFSET(table_admin1[[#Headers],[ADM1_PT]],MATCH(B119,admin1,0),1))</f>
        <v>MZ07</v>
      </c>
      <c r="AJ119" s="49" t="str">
        <f t="shared" ca="1" si="2"/>
        <v>MZ0715</v>
      </c>
      <c r="AK119" s="49" t="str">
        <f t="shared" ca="1" si="3"/>
        <v/>
      </c>
    </row>
    <row r="120" spans="1:37" x14ac:dyDescent="0.2">
      <c r="A120" s="58">
        <v>45352</v>
      </c>
      <c r="B120" s="49" t="s">
        <v>209</v>
      </c>
      <c r="C120" s="49" t="s">
        <v>437</v>
      </c>
      <c r="G120" s="49" t="s">
        <v>116</v>
      </c>
      <c r="H120" s="49" t="s">
        <v>1214</v>
      </c>
      <c r="I120" s="49" t="s">
        <v>118</v>
      </c>
      <c r="K120" s="49" t="s">
        <v>1212</v>
      </c>
      <c r="AA120" s="49">
        <v>396</v>
      </c>
      <c r="AC120">
        <f>IF(ISBLANK(health[[#This Row],[total_boys]]),SUM(health[[#This Row],[boys_0-5_reached]],health[[#This Row],[boys_6-12_reached]],health[[#This Row],[boys_13-18_reached]]),health[[#This Row],[total_boys]])</f>
        <v>0</v>
      </c>
      <c r="AD120">
        <f>IF(ISBLANK(health[[#This Row],[total_girls]]),SUM(health[[#This Row],[girls_0-5_reached]],health[[#This Row],[girls_6-12_reached]],health[[#This Row],[girls_13-18_reached]]),health[[#This Row],[total_girls]])</f>
        <v>0</v>
      </c>
      <c r="AE120">
        <f>IF(ISBLANK(health[[#This Row],[total_children]]),SUM(health[[#This Row],[calc_boys]],health[[#This Row],[calc_girls]]),health[[#This Row],[total_children]])</f>
        <v>0</v>
      </c>
      <c r="AF120">
        <f>IF(ISBLANK(health[[#This Row],[total_pwd]]),SUM(health[[#This Row],[total_pwd_men]],health[[#This Row],[total_pwd_women]]),health[[#This Row],[total_pwd]])</f>
        <v>0</v>
      </c>
      <c r="AG120">
        <f>IF(ISBLANK(health[[#This Row],[total_adults]]),SUM(health[[#This Row],[total_men]],health[[#This Row],[total_women]]),health[[#This Row],[total_adults]])</f>
        <v>0</v>
      </c>
      <c r="AH120">
        <f>IF(ISBLANK(health[[#This Row],[total_beneficiaries_reached]]),SUM(health[[#This Row],[calc_children]],health[[#This Row],[calc_adults]]),health[[#This Row],[total_beneficiaries_reached]])</f>
        <v>396</v>
      </c>
      <c r="AI120" s="49" t="str">
        <f ca="1">IF(B120="","",OFFSET(table_admin1[[#Headers],[ADM1_PT]],MATCH(B120,admin1,0),1))</f>
        <v>MZ07</v>
      </c>
      <c r="AJ120" s="49" t="str">
        <f t="shared" ca="1" si="2"/>
        <v>MZ0701</v>
      </c>
      <c r="AK120" s="49" t="str">
        <f t="shared" ca="1" si="3"/>
        <v/>
      </c>
    </row>
    <row r="121" spans="1:37" x14ac:dyDescent="0.2">
      <c r="A121" s="58">
        <v>45352</v>
      </c>
      <c r="B121" s="49" t="s">
        <v>209</v>
      </c>
      <c r="C121" s="49" t="s">
        <v>486</v>
      </c>
      <c r="G121" s="49" t="s">
        <v>116</v>
      </c>
      <c r="H121" s="49" t="s">
        <v>1214</v>
      </c>
      <c r="I121" s="49" t="s">
        <v>118</v>
      </c>
      <c r="K121" s="49" t="s">
        <v>1212</v>
      </c>
      <c r="AA121" s="49">
        <v>25</v>
      </c>
      <c r="AC121">
        <f>IF(ISBLANK(health[[#This Row],[total_boys]]),SUM(health[[#This Row],[boys_0-5_reached]],health[[#This Row],[boys_6-12_reached]],health[[#This Row],[boys_13-18_reached]]),health[[#This Row],[total_boys]])</f>
        <v>0</v>
      </c>
      <c r="AD121">
        <f>IF(ISBLANK(health[[#This Row],[total_girls]]),SUM(health[[#This Row],[girls_0-5_reached]],health[[#This Row],[girls_6-12_reached]],health[[#This Row],[girls_13-18_reached]]),health[[#This Row],[total_girls]])</f>
        <v>0</v>
      </c>
      <c r="AE121">
        <f>IF(ISBLANK(health[[#This Row],[total_children]]),SUM(health[[#This Row],[calc_boys]],health[[#This Row],[calc_girls]]),health[[#This Row],[total_children]])</f>
        <v>0</v>
      </c>
      <c r="AF121">
        <f>IF(ISBLANK(health[[#This Row],[total_pwd]]),SUM(health[[#This Row],[total_pwd_men]],health[[#This Row],[total_pwd_women]]),health[[#This Row],[total_pwd]])</f>
        <v>0</v>
      </c>
      <c r="AG121">
        <f>IF(ISBLANK(health[[#This Row],[total_adults]]),SUM(health[[#This Row],[total_men]],health[[#This Row],[total_women]]),health[[#This Row],[total_adults]])</f>
        <v>0</v>
      </c>
      <c r="AH121">
        <f>IF(ISBLANK(health[[#This Row],[total_beneficiaries_reached]]),SUM(health[[#This Row],[calc_children]],health[[#This Row],[calc_adults]]),health[[#This Row],[total_beneficiaries_reached]])</f>
        <v>25</v>
      </c>
      <c r="AI121" s="49" t="str">
        <f ca="1">IF(B121="","",OFFSET(table_admin1[[#Headers],[ADM1_PT]],MATCH(B121,admin1,0),1))</f>
        <v>MZ07</v>
      </c>
      <c r="AJ121" s="49" t="str">
        <f t="shared" ca="1" si="2"/>
        <v>MZ0714</v>
      </c>
      <c r="AK121" s="49" t="str">
        <f t="shared" ca="1" si="3"/>
        <v/>
      </c>
    </row>
    <row r="122" spans="1:37" x14ac:dyDescent="0.2">
      <c r="A122" s="58">
        <v>45352</v>
      </c>
      <c r="B122" s="49" t="s">
        <v>214</v>
      </c>
      <c r="C122" s="49" t="s">
        <v>528</v>
      </c>
      <c r="G122" s="49" t="s">
        <v>116</v>
      </c>
      <c r="H122" s="49" t="s">
        <v>1214</v>
      </c>
      <c r="I122" s="49" t="s">
        <v>118</v>
      </c>
      <c r="K122" s="49" t="s">
        <v>1212</v>
      </c>
      <c r="AA122" s="49">
        <v>2</v>
      </c>
      <c r="AC122">
        <f>IF(ISBLANK(health[[#This Row],[total_boys]]),SUM(health[[#This Row],[boys_0-5_reached]],health[[#This Row],[boys_6-12_reached]],health[[#This Row],[boys_13-18_reached]]),health[[#This Row],[total_boys]])</f>
        <v>0</v>
      </c>
      <c r="AD122">
        <f>IF(ISBLANK(health[[#This Row],[total_girls]]),SUM(health[[#This Row],[girls_0-5_reached]],health[[#This Row],[girls_6-12_reached]],health[[#This Row],[girls_13-18_reached]]),health[[#This Row],[total_girls]])</f>
        <v>0</v>
      </c>
      <c r="AE122">
        <f>IF(ISBLANK(health[[#This Row],[total_children]]),SUM(health[[#This Row],[calc_boys]],health[[#This Row],[calc_girls]]),health[[#This Row],[total_children]])</f>
        <v>0</v>
      </c>
      <c r="AF122">
        <f>IF(ISBLANK(health[[#This Row],[total_pwd]]),SUM(health[[#This Row],[total_pwd_men]],health[[#This Row],[total_pwd_women]]),health[[#This Row],[total_pwd]])</f>
        <v>0</v>
      </c>
      <c r="AG122">
        <f>IF(ISBLANK(health[[#This Row],[total_adults]]),SUM(health[[#This Row],[total_men]],health[[#This Row],[total_women]]),health[[#This Row],[total_adults]])</f>
        <v>0</v>
      </c>
      <c r="AH122">
        <f>IF(ISBLANK(health[[#This Row],[total_beneficiaries_reached]]),SUM(health[[#This Row],[calc_children]],health[[#This Row],[calc_adults]]),health[[#This Row],[total_beneficiaries_reached]])</f>
        <v>2</v>
      </c>
      <c r="AI122" s="49" t="str">
        <f ca="1">IF(B122="","",OFFSET(table_admin1[[#Headers],[ADM1_PT]],MATCH(B122,admin1,0),1))</f>
        <v>MZ08</v>
      </c>
      <c r="AJ122" s="49" t="str">
        <f t="shared" ca="1" si="2"/>
        <v>MZ0802</v>
      </c>
      <c r="AK122" s="49" t="str">
        <f t="shared" ca="1" si="3"/>
        <v/>
      </c>
    </row>
    <row r="123" spans="1:37" x14ac:dyDescent="0.2">
      <c r="A123" s="58">
        <v>45352</v>
      </c>
      <c r="B123" s="49" t="s">
        <v>214</v>
      </c>
      <c r="C123" s="49" t="s">
        <v>574</v>
      </c>
      <c r="G123" s="49" t="s">
        <v>116</v>
      </c>
      <c r="H123" s="49" t="s">
        <v>1214</v>
      </c>
      <c r="I123" s="49" t="s">
        <v>118</v>
      </c>
      <c r="K123" s="49" t="s">
        <v>1212</v>
      </c>
      <c r="AA123" s="49">
        <v>2</v>
      </c>
      <c r="AC123">
        <f>IF(ISBLANK(health[[#This Row],[total_boys]]),SUM(health[[#This Row],[boys_0-5_reached]],health[[#This Row],[boys_6-12_reached]],health[[#This Row],[boys_13-18_reached]]),health[[#This Row],[total_boys]])</f>
        <v>0</v>
      </c>
      <c r="AD123">
        <f>IF(ISBLANK(health[[#This Row],[total_girls]]),SUM(health[[#This Row],[girls_0-5_reached]],health[[#This Row],[girls_6-12_reached]],health[[#This Row],[girls_13-18_reached]]),health[[#This Row],[total_girls]])</f>
        <v>0</v>
      </c>
      <c r="AE123">
        <f>IF(ISBLANK(health[[#This Row],[total_children]]),SUM(health[[#This Row],[calc_boys]],health[[#This Row],[calc_girls]]),health[[#This Row],[total_children]])</f>
        <v>0</v>
      </c>
      <c r="AF123">
        <f>IF(ISBLANK(health[[#This Row],[total_pwd]]),SUM(health[[#This Row],[total_pwd_men]],health[[#This Row],[total_pwd_women]]),health[[#This Row],[total_pwd]])</f>
        <v>0</v>
      </c>
      <c r="AG123">
        <f>IF(ISBLANK(health[[#This Row],[total_adults]]),SUM(health[[#This Row],[total_men]],health[[#This Row],[total_women]]),health[[#This Row],[total_adults]])</f>
        <v>0</v>
      </c>
      <c r="AH123">
        <f>IF(ISBLANK(health[[#This Row],[total_beneficiaries_reached]]),SUM(health[[#This Row],[calc_children]],health[[#This Row],[calc_adults]]),health[[#This Row],[total_beneficiaries_reached]])</f>
        <v>2</v>
      </c>
      <c r="AI123" s="49" t="str">
        <f ca="1">IF(B123="","",OFFSET(table_admin1[[#Headers],[ADM1_PT]],MATCH(B123,admin1,0),1))</f>
        <v>MZ08</v>
      </c>
      <c r="AJ123" s="49" t="str">
        <f t="shared" ca="1" si="2"/>
        <v>MZ0815</v>
      </c>
      <c r="AK123" s="49" t="str">
        <f t="shared" ca="1" si="3"/>
        <v/>
      </c>
    </row>
    <row r="124" spans="1:37" x14ac:dyDescent="0.2">
      <c r="A124" s="58">
        <v>45352</v>
      </c>
      <c r="B124" s="49" t="s">
        <v>214</v>
      </c>
      <c r="C124" s="49" t="s">
        <v>524</v>
      </c>
      <c r="G124" s="49" t="s">
        <v>116</v>
      </c>
      <c r="H124" s="49" t="s">
        <v>1214</v>
      </c>
      <c r="I124" s="49" t="s">
        <v>118</v>
      </c>
      <c r="K124" s="49" t="s">
        <v>1212</v>
      </c>
      <c r="AA124" s="49">
        <v>1</v>
      </c>
      <c r="AC124">
        <f>IF(ISBLANK(health[[#This Row],[total_boys]]),SUM(health[[#This Row],[boys_0-5_reached]],health[[#This Row],[boys_6-12_reached]],health[[#This Row],[boys_13-18_reached]]),health[[#This Row],[total_boys]])</f>
        <v>0</v>
      </c>
      <c r="AD124">
        <f>IF(ISBLANK(health[[#This Row],[total_girls]]),SUM(health[[#This Row],[girls_0-5_reached]],health[[#This Row],[girls_6-12_reached]],health[[#This Row],[girls_13-18_reached]]),health[[#This Row],[total_girls]])</f>
        <v>0</v>
      </c>
      <c r="AE124">
        <f>IF(ISBLANK(health[[#This Row],[total_children]]),SUM(health[[#This Row],[calc_boys]],health[[#This Row],[calc_girls]]),health[[#This Row],[total_children]])</f>
        <v>0</v>
      </c>
      <c r="AF124">
        <f>IF(ISBLANK(health[[#This Row],[total_pwd]]),SUM(health[[#This Row],[total_pwd_men]],health[[#This Row],[total_pwd_women]]),health[[#This Row],[total_pwd]])</f>
        <v>0</v>
      </c>
      <c r="AG124">
        <f>IF(ISBLANK(health[[#This Row],[total_adults]]),SUM(health[[#This Row],[total_men]],health[[#This Row],[total_women]]),health[[#This Row],[total_adults]])</f>
        <v>0</v>
      </c>
      <c r="AH124">
        <f>IF(ISBLANK(health[[#This Row],[total_beneficiaries_reached]]),SUM(health[[#This Row],[calc_children]],health[[#This Row],[calc_adults]]),health[[#This Row],[total_beneficiaries_reached]])</f>
        <v>1</v>
      </c>
      <c r="AI124" s="49" t="str">
        <f ca="1">IF(B124="","",OFFSET(table_admin1[[#Headers],[ADM1_PT]],MATCH(B124,admin1,0),1))</f>
        <v>MZ08</v>
      </c>
      <c r="AJ124" s="49" t="str">
        <f t="shared" ca="1" si="2"/>
        <v>MZ0801</v>
      </c>
      <c r="AK124" s="49" t="str">
        <f t="shared" ca="1" si="3"/>
        <v/>
      </c>
    </row>
    <row r="125" spans="1:37" x14ac:dyDescent="0.2">
      <c r="A125" s="58">
        <v>45352</v>
      </c>
      <c r="B125" s="49" t="s">
        <v>113</v>
      </c>
      <c r="C125" s="49" t="s">
        <v>596</v>
      </c>
      <c r="G125" s="49" t="s">
        <v>116</v>
      </c>
      <c r="H125" s="49" t="s">
        <v>1214</v>
      </c>
      <c r="I125" s="49" t="s">
        <v>118</v>
      </c>
      <c r="K125" s="49" t="s">
        <v>1212</v>
      </c>
      <c r="AA125" s="49">
        <v>36</v>
      </c>
      <c r="AC125">
        <f>IF(ISBLANK(health[[#This Row],[total_boys]]),SUM(health[[#This Row],[boys_0-5_reached]],health[[#This Row],[boys_6-12_reached]],health[[#This Row],[boys_13-18_reached]]),health[[#This Row],[total_boys]])</f>
        <v>0</v>
      </c>
      <c r="AD125">
        <f>IF(ISBLANK(health[[#This Row],[total_girls]]),SUM(health[[#This Row],[girls_0-5_reached]],health[[#This Row],[girls_6-12_reached]],health[[#This Row],[girls_13-18_reached]]),health[[#This Row],[total_girls]])</f>
        <v>0</v>
      </c>
      <c r="AE125">
        <f>IF(ISBLANK(health[[#This Row],[total_children]]),SUM(health[[#This Row],[calc_boys]],health[[#This Row],[calc_girls]]),health[[#This Row],[total_children]])</f>
        <v>0</v>
      </c>
      <c r="AF125">
        <f>IF(ISBLANK(health[[#This Row],[total_pwd]]),SUM(health[[#This Row],[total_pwd_men]],health[[#This Row],[total_pwd_women]]),health[[#This Row],[total_pwd]])</f>
        <v>0</v>
      </c>
      <c r="AG125">
        <f>IF(ISBLANK(health[[#This Row],[total_adults]]),SUM(health[[#This Row],[total_men]],health[[#This Row],[total_women]]),health[[#This Row],[total_adults]])</f>
        <v>0</v>
      </c>
      <c r="AH125">
        <f>IF(ISBLANK(health[[#This Row],[total_beneficiaries_reached]]),SUM(health[[#This Row],[calc_children]],health[[#This Row],[calc_adults]]),health[[#This Row],[total_beneficiaries_reached]])</f>
        <v>36</v>
      </c>
      <c r="AI125" s="49" t="str">
        <f ca="1">IF(B125="","",OFFSET(table_admin1[[#Headers],[ADM1_PT]],MATCH(B125,admin1,0),1))</f>
        <v>MZ09</v>
      </c>
      <c r="AJ125" s="49" t="str">
        <f t="shared" ca="1" si="2"/>
        <v>MZ0902</v>
      </c>
      <c r="AK125" s="49" t="str">
        <f t="shared" ca="1" si="3"/>
        <v/>
      </c>
    </row>
    <row r="126" spans="1:37" x14ac:dyDescent="0.2">
      <c r="A126" s="58">
        <v>45352</v>
      </c>
      <c r="B126" s="49" t="s">
        <v>113</v>
      </c>
      <c r="C126" s="49" t="s">
        <v>634</v>
      </c>
      <c r="G126" s="49" t="s">
        <v>116</v>
      </c>
      <c r="H126" s="49" t="s">
        <v>1214</v>
      </c>
      <c r="I126" s="49" t="s">
        <v>118</v>
      </c>
      <c r="K126" s="49" t="s">
        <v>1212</v>
      </c>
      <c r="AA126" s="49">
        <v>68</v>
      </c>
      <c r="AC126">
        <f>IF(ISBLANK(health[[#This Row],[total_boys]]),SUM(health[[#This Row],[boys_0-5_reached]],health[[#This Row],[boys_6-12_reached]],health[[#This Row],[boys_13-18_reached]]),health[[#This Row],[total_boys]])</f>
        <v>0</v>
      </c>
      <c r="AD126">
        <f>IF(ISBLANK(health[[#This Row],[total_girls]]),SUM(health[[#This Row],[girls_0-5_reached]],health[[#This Row],[girls_6-12_reached]],health[[#This Row],[girls_13-18_reached]]),health[[#This Row],[total_girls]])</f>
        <v>0</v>
      </c>
      <c r="AE126">
        <f>IF(ISBLANK(health[[#This Row],[total_children]]),SUM(health[[#This Row],[calc_boys]],health[[#This Row],[calc_girls]]),health[[#This Row],[total_children]])</f>
        <v>0</v>
      </c>
      <c r="AF126">
        <f>IF(ISBLANK(health[[#This Row],[total_pwd]]),SUM(health[[#This Row],[total_pwd_men]],health[[#This Row],[total_pwd_women]]),health[[#This Row],[total_pwd]])</f>
        <v>0</v>
      </c>
      <c r="AG126">
        <f>IF(ISBLANK(health[[#This Row],[total_adults]]),SUM(health[[#This Row],[total_men]],health[[#This Row],[total_women]]),health[[#This Row],[total_adults]])</f>
        <v>0</v>
      </c>
      <c r="AH126">
        <f>IF(ISBLANK(health[[#This Row],[total_beneficiaries_reached]]),SUM(health[[#This Row],[calc_children]],health[[#This Row],[calc_adults]]),health[[#This Row],[total_beneficiaries_reached]])</f>
        <v>68</v>
      </c>
      <c r="AI126" s="49" t="str">
        <f ca="1">IF(B126="","",OFFSET(table_admin1[[#Headers],[ADM1_PT]],MATCH(B126,admin1,0),1))</f>
        <v>MZ09</v>
      </c>
      <c r="AJ126" s="49" t="str">
        <f t="shared" ca="1" si="2"/>
        <v>MZ0913</v>
      </c>
      <c r="AK126" s="49" t="str">
        <f t="shared" ca="1" si="3"/>
        <v/>
      </c>
    </row>
    <row r="127" spans="1:37" x14ac:dyDescent="0.2">
      <c r="A127" s="58">
        <v>45352</v>
      </c>
      <c r="B127" s="49" t="s">
        <v>113</v>
      </c>
      <c r="C127" s="49" t="s">
        <v>613</v>
      </c>
      <c r="G127" s="49" t="s">
        <v>116</v>
      </c>
      <c r="H127" s="49" t="s">
        <v>1214</v>
      </c>
      <c r="I127" s="49" t="s">
        <v>118</v>
      </c>
      <c r="K127" s="49" t="s">
        <v>1212</v>
      </c>
      <c r="AA127" s="49">
        <v>61</v>
      </c>
      <c r="AC127">
        <f>IF(ISBLANK(health[[#This Row],[total_boys]]),SUM(health[[#This Row],[boys_0-5_reached]],health[[#This Row],[boys_6-12_reached]],health[[#This Row],[boys_13-18_reached]]),health[[#This Row],[total_boys]])</f>
        <v>0</v>
      </c>
      <c r="AD127">
        <f>IF(ISBLANK(health[[#This Row],[total_girls]]),SUM(health[[#This Row],[girls_0-5_reached]],health[[#This Row],[girls_6-12_reached]],health[[#This Row],[girls_13-18_reached]]),health[[#This Row],[total_girls]])</f>
        <v>0</v>
      </c>
      <c r="AE127">
        <f>IF(ISBLANK(health[[#This Row],[total_children]]),SUM(health[[#This Row],[calc_boys]],health[[#This Row],[calc_girls]]),health[[#This Row],[total_children]])</f>
        <v>0</v>
      </c>
      <c r="AF127">
        <f>IF(ISBLANK(health[[#This Row],[total_pwd]]),SUM(health[[#This Row],[total_pwd_men]],health[[#This Row],[total_pwd_women]]),health[[#This Row],[total_pwd]])</f>
        <v>0</v>
      </c>
      <c r="AG127">
        <f>IF(ISBLANK(health[[#This Row],[total_adults]]),SUM(health[[#This Row],[total_men]],health[[#This Row],[total_women]]),health[[#This Row],[total_adults]])</f>
        <v>0</v>
      </c>
      <c r="AH127">
        <f>IF(ISBLANK(health[[#This Row],[total_beneficiaries_reached]]),SUM(health[[#This Row],[calc_children]],health[[#This Row],[calc_adults]]),health[[#This Row],[total_beneficiaries_reached]])</f>
        <v>61</v>
      </c>
      <c r="AI127" s="49" t="str">
        <f ca="1">IF(B127="","",OFFSET(table_admin1[[#Headers],[ADM1_PT]],MATCH(B127,admin1,0),1))</f>
        <v>MZ09</v>
      </c>
      <c r="AJ127" s="49" t="str">
        <f t="shared" ca="1" si="2"/>
        <v>MZ0907</v>
      </c>
      <c r="AK127" s="49" t="str">
        <f t="shared" ca="1" si="3"/>
        <v/>
      </c>
    </row>
    <row r="128" spans="1:37" x14ac:dyDescent="0.2">
      <c r="A128" s="58">
        <v>45352</v>
      </c>
      <c r="B128" s="49" t="s">
        <v>224</v>
      </c>
      <c r="C128" s="49" t="s">
        <v>656</v>
      </c>
      <c r="G128" s="49" t="s">
        <v>116</v>
      </c>
      <c r="H128" s="49" t="s">
        <v>1214</v>
      </c>
      <c r="I128" s="49" t="s">
        <v>118</v>
      </c>
      <c r="K128" s="49" t="s">
        <v>1212</v>
      </c>
      <c r="AA128" s="49">
        <v>12</v>
      </c>
      <c r="AC128">
        <f>IF(ISBLANK(health[[#This Row],[total_boys]]),SUM(health[[#This Row],[boys_0-5_reached]],health[[#This Row],[boys_6-12_reached]],health[[#This Row],[boys_13-18_reached]]),health[[#This Row],[total_boys]])</f>
        <v>0</v>
      </c>
      <c r="AD128">
        <f>IF(ISBLANK(health[[#This Row],[total_girls]]),SUM(health[[#This Row],[girls_0-5_reached]],health[[#This Row],[girls_6-12_reached]],health[[#This Row],[girls_13-18_reached]]),health[[#This Row],[total_girls]])</f>
        <v>0</v>
      </c>
      <c r="AE128">
        <f>IF(ISBLANK(health[[#This Row],[total_children]]),SUM(health[[#This Row],[calc_boys]],health[[#This Row],[calc_girls]]),health[[#This Row],[total_children]])</f>
        <v>0</v>
      </c>
      <c r="AF128">
        <f>IF(ISBLANK(health[[#This Row],[total_pwd]]),SUM(health[[#This Row],[total_pwd_men]],health[[#This Row],[total_pwd_women]]),health[[#This Row],[total_pwd]])</f>
        <v>0</v>
      </c>
      <c r="AG128">
        <f>IF(ISBLANK(health[[#This Row],[total_adults]]),SUM(health[[#This Row],[total_men]],health[[#This Row],[total_women]]),health[[#This Row],[total_adults]])</f>
        <v>0</v>
      </c>
      <c r="AH128">
        <f>IF(ISBLANK(health[[#This Row],[total_beneficiaries_reached]]),SUM(health[[#This Row],[calc_children]],health[[#This Row],[calc_adults]]),health[[#This Row],[total_beneficiaries_reached]])</f>
        <v>12</v>
      </c>
      <c r="AI128" s="49" t="str">
        <f ca="1">IF(B128="","",OFFSET(table_admin1[[#Headers],[ADM1_PT]],MATCH(B128,admin1,0),1))</f>
        <v>MZ10</v>
      </c>
      <c r="AJ128" s="49" t="str">
        <f t="shared" ca="1" si="2"/>
        <v>MZ1006</v>
      </c>
      <c r="AK128" s="49" t="str">
        <f t="shared" ca="1" si="3"/>
        <v/>
      </c>
    </row>
    <row r="129" spans="1:37" x14ac:dyDescent="0.2">
      <c r="A129" s="58">
        <v>45352</v>
      </c>
      <c r="B129" s="49" t="s">
        <v>224</v>
      </c>
      <c r="C129" s="49" t="s">
        <v>641</v>
      </c>
      <c r="G129" s="49" t="s">
        <v>116</v>
      </c>
      <c r="H129" s="49" t="s">
        <v>1214</v>
      </c>
      <c r="I129" s="49" t="s">
        <v>118</v>
      </c>
      <c r="K129" s="49" t="s">
        <v>1212</v>
      </c>
      <c r="AA129" s="49">
        <v>89</v>
      </c>
      <c r="AC129">
        <f>IF(ISBLANK(health[[#This Row],[total_boys]]),SUM(health[[#This Row],[boys_0-5_reached]],health[[#This Row],[boys_6-12_reached]],health[[#This Row],[boys_13-18_reached]]),health[[#This Row],[total_boys]])</f>
        <v>0</v>
      </c>
      <c r="AD129">
        <f>IF(ISBLANK(health[[#This Row],[total_girls]]),SUM(health[[#This Row],[girls_0-5_reached]],health[[#This Row],[girls_6-12_reached]],health[[#This Row],[girls_13-18_reached]]),health[[#This Row],[total_girls]])</f>
        <v>0</v>
      </c>
      <c r="AE129">
        <f>IF(ISBLANK(health[[#This Row],[total_children]]),SUM(health[[#This Row],[calc_boys]],health[[#This Row],[calc_girls]]),health[[#This Row],[total_children]])</f>
        <v>0</v>
      </c>
      <c r="AF129">
        <f>IF(ISBLANK(health[[#This Row],[total_pwd]]),SUM(health[[#This Row],[total_pwd_men]],health[[#This Row],[total_pwd_women]]),health[[#This Row],[total_pwd]])</f>
        <v>0</v>
      </c>
      <c r="AG129">
        <f>IF(ISBLANK(health[[#This Row],[total_adults]]),SUM(health[[#This Row],[total_men]],health[[#This Row],[total_women]]),health[[#This Row],[total_adults]])</f>
        <v>0</v>
      </c>
      <c r="AH129">
        <f>IF(ISBLANK(health[[#This Row],[total_beneficiaries_reached]]),SUM(health[[#This Row],[calc_children]],health[[#This Row],[calc_adults]]),health[[#This Row],[total_beneficiaries_reached]])</f>
        <v>89</v>
      </c>
      <c r="AI129" s="49" t="str">
        <f ca="1">IF(B129="","",OFFSET(table_admin1[[#Headers],[ADM1_PT]],MATCH(B129,admin1,0),1))</f>
        <v>MZ10</v>
      </c>
      <c r="AJ129" s="49" t="str">
        <f t="shared" ca="1" si="2"/>
        <v>MZ1002</v>
      </c>
      <c r="AK129" s="49" t="str">
        <f t="shared" ca="1" si="3"/>
        <v/>
      </c>
    </row>
    <row r="130" spans="1:37" x14ac:dyDescent="0.2">
      <c r="A130" s="58">
        <v>45352</v>
      </c>
      <c r="B130" s="49" t="s">
        <v>229</v>
      </c>
      <c r="C130" s="49" t="s">
        <v>693</v>
      </c>
      <c r="G130" s="49" t="s">
        <v>116</v>
      </c>
      <c r="H130" s="49" t="s">
        <v>1214</v>
      </c>
      <c r="I130" s="49" t="s">
        <v>118</v>
      </c>
      <c r="K130" s="49" t="s">
        <v>1212</v>
      </c>
      <c r="AA130" s="49">
        <v>141</v>
      </c>
      <c r="AC130">
        <f>IF(ISBLANK(health[[#This Row],[total_boys]]),SUM(health[[#This Row],[boys_0-5_reached]],health[[#This Row],[boys_6-12_reached]],health[[#This Row],[boys_13-18_reached]]),health[[#This Row],[total_boys]])</f>
        <v>0</v>
      </c>
      <c r="AD130">
        <f>IF(ISBLANK(health[[#This Row],[total_girls]]),SUM(health[[#This Row],[girls_0-5_reached]],health[[#This Row],[girls_6-12_reached]],health[[#This Row],[girls_13-18_reached]]),health[[#This Row],[total_girls]])</f>
        <v>0</v>
      </c>
      <c r="AE130">
        <f>IF(ISBLANK(health[[#This Row],[total_children]]),SUM(health[[#This Row],[calc_boys]],health[[#This Row],[calc_girls]]),health[[#This Row],[total_children]])</f>
        <v>0</v>
      </c>
      <c r="AF130">
        <f>IF(ISBLANK(health[[#This Row],[total_pwd]]),SUM(health[[#This Row],[total_pwd_men]],health[[#This Row],[total_pwd_women]]),health[[#This Row],[total_pwd]])</f>
        <v>0</v>
      </c>
      <c r="AG130">
        <f>IF(ISBLANK(health[[#This Row],[total_adults]]),SUM(health[[#This Row],[total_men]],health[[#This Row],[total_women]]),health[[#This Row],[total_adults]])</f>
        <v>0</v>
      </c>
      <c r="AH130">
        <f>IF(ISBLANK(health[[#This Row],[total_beneficiaries_reached]]),SUM(health[[#This Row],[calc_children]],health[[#This Row],[calc_adults]]),health[[#This Row],[total_beneficiaries_reached]])</f>
        <v>141</v>
      </c>
      <c r="AI130" s="49" t="str">
        <f ca="1">IF(B130="","",OFFSET(table_admin1[[#Headers],[ADM1_PT]],MATCH(B130,admin1,0),1))</f>
        <v>MZ11</v>
      </c>
      <c r="AJ130" s="49" t="str">
        <f t="shared" ca="1" si="2"/>
        <v>MZ1101</v>
      </c>
      <c r="AK130" s="49" t="str">
        <f t="shared" ca="1" si="3"/>
        <v/>
      </c>
    </row>
    <row r="131" spans="1:37" x14ac:dyDescent="0.2">
      <c r="A131" s="58">
        <v>45352</v>
      </c>
      <c r="B131" s="49" t="s">
        <v>229</v>
      </c>
      <c r="C131" s="49" t="s">
        <v>712</v>
      </c>
      <c r="G131" s="49" t="s">
        <v>116</v>
      </c>
      <c r="H131" s="49" t="s">
        <v>1214</v>
      </c>
      <c r="I131" s="49" t="s">
        <v>118</v>
      </c>
      <c r="K131" s="49" t="s">
        <v>1212</v>
      </c>
      <c r="AA131" s="49">
        <v>48</v>
      </c>
      <c r="AC131">
        <f>IF(ISBLANK(health[[#This Row],[total_boys]]),SUM(health[[#This Row],[boys_0-5_reached]],health[[#This Row],[boys_6-12_reached]],health[[#This Row],[boys_13-18_reached]]),health[[#This Row],[total_boys]])</f>
        <v>0</v>
      </c>
      <c r="AD131">
        <f>IF(ISBLANK(health[[#This Row],[total_girls]]),SUM(health[[#This Row],[girls_0-5_reached]],health[[#This Row],[girls_6-12_reached]],health[[#This Row],[girls_13-18_reached]]),health[[#This Row],[total_girls]])</f>
        <v>0</v>
      </c>
      <c r="AE131">
        <f>IF(ISBLANK(health[[#This Row],[total_children]]),SUM(health[[#This Row],[calc_boys]],health[[#This Row],[calc_girls]]),health[[#This Row],[total_children]])</f>
        <v>0</v>
      </c>
      <c r="AF131">
        <f>IF(ISBLANK(health[[#This Row],[total_pwd]]),SUM(health[[#This Row],[total_pwd_men]],health[[#This Row],[total_pwd_women]]),health[[#This Row],[total_pwd]])</f>
        <v>0</v>
      </c>
      <c r="AG131">
        <f>IF(ISBLANK(health[[#This Row],[total_adults]]),SUM(health[[#This Row],[total_men]],health[[#This Row],[total_women]]),health[[#This Row],[total_adults]])</f>
        <v>0</v>
      </c>
      <c r="AH131">
        <f>IF(ISBLANK(health[[#This Row],[total_beneficiaries_reached]]),SUM(health[[#This Row],[calc_children]],health[[#This Row],[calc_adults]]),health[[#This Row],[total_beneficiaries_reached]])</f>
        <v>48</v>
      </c>
      <c r="AI131" s="49" t="str">
        <f ca="1">IF(B131="","",OFFSET(table_admin1[[#Headers],[ADM1_PT]],MATCH(B131,admin1,0),1))</f>
        <v>MZ11</v>
      </c>
      <c r="AJ131" s="49" t="str">
        <f t="shared" ca="1" si="2"/>
        <v>MZ1106</v>
      </c>
      <c r="AK131" s="49" t="str">
        <f t="shared" ca="1" si="3"/>
        <v/>
      </c>
    </row>
    <row r="132" spans="1:37" x14ac:dyDescent="0.2">
      <c r="A132" s="58">
        <v>45292</v>
      </c>
      <c r="B132" s="49" t="s">
        <v>209</v>
      </c>
      <c r="C132" s="49" t="s">
        <v>437</v>
      </c>
      <c r="G132" s="49" t="s">
        <v>116</v>
      </c>
      <c r="H132" s="49" t="s">
        <v>1201</v>
      </c>
      <c r="K132" s="49" t="s">
        <v>1212</v>
      </c>
      <c r="Y132" s="49">
        <v>64</v>
      </c>
      <c r="AC132">
        <f>IF(ISBLANK(health[[#This Row],[total_boys]]),SUM(health[[#This Row],[boys_0-5_reached]],health[[#This Row],[boys_6-12_reached]],health[[#This Row],[boys_13-18_reached]]),health[[#This Row],[total_boys]])</f>
        <v>0</v>
      </c>
      <c r="AD132">
        <f>IF(ISBLANK(health[[#This Row],[total_girls]]),SUM(health[[#This Row],[girls_0-5_reached]],health[[#This Row],[girls_6-12_reached]],health[[#This Row],[girls_13-18_reached]]),health[[#This Row],[total_girls]])</f>
        <v>0</v>
      </c>
      <c r="AE132">
        <f>IF(ISBLANK(health[[#This Row],[total_children]]),SUM(health[[#This Row],[calc_boys]],health[[#This Row],[calc_girls]]),health[[#This Row],[total_children]])</f>
        <v>0</v>
      </c>
      <c r="AF132">
        <f>IF(ISBLANK(health[[#This Row],[total_pwd]]),SUM(health[[#This Row],[total_pwd_men]],health[[#This Row],[total_pwd_women]]),health[[#This Row],[total_pwd]])</f>
        <v>0</v>
      </c>
      <c r="AG132">
        <f>IF(ISBLANK(health[[#This Row],[total_adults]]),SUM(health[[#This Row],[total_men]],health[[#This Row],[total_women]]),health[[#This Row],[total_adults]])</f>
        <v>64</v>
      </c>
      <c r="AH132">
        <f>IF(ISBLANK(health[[#This Row],[total_beneficiaries_reached]]),SUM(health[[#This Row],[calc_children]],health[[#This Row],[calc_adults]]),health[[#This Row],[total_beneficiaries_reached]])</f>
        <v>64</v>
      </c>
      <c r="AI132" s="49" t="str">
        <f ca="1">IF(B132="","",OFFSET(table_admin1[[#Headers],[ADM1_PT]],MATCH(B132,admin1,0),1))</f>
        <v>MZ07</v>
      </c>
      <c r="AJ132" s="49" t="str">
        <f t="shared" ca="1" si="2"/>
        <v>MZ0701</v>
      </c>
      <c r="AK132" s="49" t="str">
        <f t="shared" ca="1" si="3"/>
        <v/>
      </c>
    </row>
    <row r="133" spans="1:37" x14ac:dyDescent="0.2">
      <c r="A133" s="58">
        <v>45292</v>
      </c>
      <c r="B133" s="49" t="s">
        <v>209</v>
      </c>
      <c r="C133" s="49" t="s">
        <v>445</v>
      </c>
      <c r="G133" s="49" t="s">
        <v>116</v>
      </c>
      <c r="H133" s="49" t="s">
        <v>1201</v>
      </c>
      <c r="K133" s="49" t="s">
        <v>1212</v>
      </c>
      <c r="Y133" s="49">
        <v>79</v>
      </c>
      <c r="AC133">
        <f>IF(ISBLANK(health[[#This Row],[total_boys]]),SUM(health[[#This Row],[boys_0-5_reached]],health[[#This Row],[boys_6-12_reached]],health[[#This Row],[boys_13-18_reached]]),health[[#This Row],[total_boys]])</f>
        <v>0</v>
      </c>
      <c r="AD133">
        <f>IF(ISBLANK(health[[#This Row],[total_girls]]),SUM(health[[#This Row],[girls_0-5_reached]],health[[#This Row],[girls_6-12_reached]],health[[#This Row],[girls_13-18_reached]]),health[[#This Row],[total_girls]])</f>
        <v>0</v>
      </c>
      <c r="AE133">
        <f>IF(ISBLANK(health[[#This Row],[total_children]]),SUM(health[[#This Row],[calc_boys]],health[[#This Row],[calc_girls]]),health[[#This Row],[total_children]])</f>
        <v>0</v>
      </c>
      <c r="AF133">
        <f>IF(ISBLANK(health[[#This Row],[total_pwd]]),SUM(health[[#This Row],[total_pwd_men]],health[[#This Row],[total_pwd_women]]),health[[#This Row],[total_pwd]])</f>
        <v>0</v>
      </c>
      <c r="AG133">
        <f>IF(ISBLANK(health[[#This Row],[total_adults]]),SUM(health[[#This Row],[total_men]],health[[#This Row],[total_women]]),health[[#This Row],[total_adults]])</f>
        <v>79</v>
      </c>
      <c r="AH133">
        <f>IF(ISBLANK(health[[#This Row],[total_beneficiaries_reached]]),SUM(health[[#This Row],[calc_children]],health[[#This Row],[calc_adults]]),health[[#This Row],[total_beneficiaries_reached]])</f>
        <v>79</v>
      </c>
      <c r="AI133" s="49" t="str">
        <f ca="1">IF(B133="","",OFFSET(table_admin1[[#Headers],[ADM1_PT]],MATCH(B133,admin1,0),1))</f>
        <v>MZ07</v>
      </c>
      <c r="AJ133" s="49" t="str">
        <f t="shared" ca="1" si="2"/>
        <v>MZ0703</v>
      </c>
      <c r="AK133" s="49" t="str">
        <f t="shared" ca="1" si="3"/>
        <v/>
      </c>
    </row>
    <row r="134" spans="1:37" x14ac:dyDescent="0.2">
      <c r="A134" s="58">
        <v>45292</v>
      </c>
      <c r="B134" s="49" t="s">
        <v>209</v>
      </c>
      <c r="C134" s="49" t="s">
        <v>467</v>
      </c>
      <c r="G134" s="49" t="s">
        <v>116</v>
      </c>
      <c r="H134" s="49" t="s">
        <v>1201</v>
      </c>
      <c r="K134" s="49" t="s">
        <v>1212</v>
      </c>
      <c r="Y134" s="49">
        <v>55</v>
      </c>
      <c r="AC134">
        <f>IF(ISBLANK(health[[#This Row],[total_boys]]),SUM(health[[#This Row],[boys_0-5_reached]],health[[#This Row],[boys_6-12_reached]],health[[#This Row],[boys_13-18_reached]]),health[[#This Row],[total_boys]])</f>
        <v>0</v>
      </c>
      <c r="AD134">
        <f>IF(ISBLANK(health[[#This Row],[total_girls]]),SUM(health[[#This Row],[girls_0-5_reached]],health[[#This Row],[girls_6-12_reached]],health[[#This Row],[girls_13-18_reached]]),health[[#This Row],[total_girls]])</f>
        <v>0</v>
      </c>
      <c r="AE134">
        <f>IF(ISBLANK(health[[#This Row],[total_children]]),SUM(health[[#This Row],[calc_boys]],health[[#This Row],[calc_girls]]),health[[#This Row],[total_children]])</f>
        <v>0</v>
      </c>
      <c r="AF134">
        <f>IF(ISBLANK(health[[#This Row],[total_pwd]]),SUM(health[[#This Row],[total_pwd_men]],health[[#This Row],[total_pwd_women]]),health[[#This Row],[total_pwd]])</f>
        <v>0</v>
      </c>
      <c r="AG134">
        <f>IF(ISBLANK(health[[#This Row],[total_adults]]),SUM(health[[#This Row],[total_men]],health[[#This Row],[total_women]]),health[[#This Row],[total_adults]])</f>
        <v>55</v>
      </c>
      <c r="AH134">
        <f>IF(ISBLANK(health[[#This Row],[total_beneficiaries_reached]]),SUM(health[[#This Row],[calc_children]],health[[#This Row],[calc_adults]]),health[[#This Row],[total_beneficiaries_reached]])</f>
        <v>55</v>
      </c>
      <c r="AI134" s="49" t="str">
        <f ca="1">IF(B134="","",OFFSET(table_admin1[[#Headers],[ADM1_PT]],MATCH(B134,admin1,0),1))</f>
        <v>MZ07</v>
      </c>
      <c r="AJ134" s="49" t="str">
        <f t="shared" ref="AJ134:AJ197" ca="1" si="4">IF(C134="","",INDEX(admin2_pcode,MATCH(C134,OFFSET(admin2_start,MATCH(AI134,admin1_linked_pcode,0),0,COUNTIF(admin1_linked_pcode,AI134)),0)+MATCH(AI134,admin1_linked_pcode,0)-1))</f>
        <v>MZ0709</v>
      </c>
      <c r="AK134" s="49" t="str">
        <f t="shared" ref="AK134:AK197" ca="1" si="5">IF(D134="","",INDEX(admin3_pcode,MATCH(D134,OFFSET(admin3_start,MATCH(AJ134,admin2_linked_pcode,0),0,COUNTIF(admin2_linked_pcode,AJ134)),0)+MATCH(AJ134,admin2_linked_pcode,0)-1))</f>
        <v/>
      </c>
    </row>
    <row r="135" spans="1:37" x14ac:dyDescent="0.2">
      <c r="A135" s="58">
        <v>45292</v>
      </c>
      <c r="B135" s="49" t="s">
        <v>209</v>
      </c>
      <c r="C135" s="49" t="s">
        <v>471</v>
      </c>
      <c r="G135" s="49" t="s">
        <v>116</v>
      </c>
      <c r="H135" s="49" t="s">
        <v>1201</v>
      </c>
      <c r="K135" s="49" t="s">
        <v>1212</v>
      </c>
      <c r="Y135" s="49">
        <v>26</v>
      </c>
      <c r="AC135">
        <f>IF(ISBLANK(health[[#This Row],[total_boys]]),SUM(health[[#This Row],[boys_0-5_reached]],health[[#This Row],[boys_6-12_reached]],health[[#This Row],[boys_13-18_reached]]),health[[#This Row],[total_boys]])</f>
        <v>0</v>
      </c>
      <c r="AD135">
        <f>IF(ISBLANK(health[[#This Row],[total_girls]]),SUM(health[[#This Row],[girls_0-5_reached]],health[[#This Row],[girls_6-12_reached]],health[[#This Row],[girls_13-18_reached]]),health[[#This Row],[total_girls]])</f>
        <v>0</v>
      </c>
      <c r="AE135">
        <f>IF(ISBLANK(health[[#This Row],[total_children]]),SUM(health[[#This Row],[calc_boys]],health[[#This Row],[calc_girls]]),health[[#This Row],[total_children]])</f>
        <v>0</v>
      </c>
      <c r="AF135">
        <f>IF(ISBLANK(health[[#This Row],[total_pwd]]),SUM(health[[#This Row],[total_pwd_men]],health[[#This Row],[total_pwd_women]]),health[[#This Row],[total_pwd]])</f>
        <v>0</v>
      </c>
      <c r="AG135">
        <f>IF(ISBLANK(health[[#This Row],[total_adults]]),SUM(health[[#This Row],[total_men]],health[[#This Row],[total_women]]),health[[#This Row],[total_adults]])</f>
        <v>26</v>
      </c>
      <c r="AH135">
        <f>IF(ISBLANK(health[[#This Row],[total_beneficiaries_reached]]),SUM(health[[#This Row],[calc_children]],health[[#This Row],[calc_adults]]),health[[#This Row],[total_beneficiaries_reached]])</f>
        <v>26</v>
      </c>
      <c r="AI135" s="49" t="str">
        <f ca="1">IF(B135="","",OFFSET(table_admin1[[#Headers],[ADM1_PT]],MATCH(B135,admin1,0),1))</f>
        <v>MZ07</v>
      </c>
      <c r="AJ135" s="49" t="str">
        <f t="shared" ca="1" si="4"/>
        <v>MZ0710</v>
      </c>
      <c r="AK135" s="49" t="str">
        <f t="shared" ca="1" si="5"/>
        <v/>
      </c>
    </row>
    <row r="136" spans="1:37" x14ac:dyDescent="0.2">
      <c r="A136" s="58">
        <v>45292</v>
      </c>
      <c r="B136" s="49" t="s">
        <v>209</v>
      </c>
      <c r="C136" s="49" t="s">
        <v>489</v>
      </c>
      <c r="G136" s="49" t="s">
        <v>116</v>
      </c>
      <c r="H136" s="49" t="s">
        <v>1201</v>
      </c>
      <c r="K136" s="49" t="s">
        <v>1212</v>
      </c>
      <c r="Y136" s="49">
        <v>41</v>
      </c>
      <c r="AC136">
        <f>IF(ISBLANK(health[[#This Row],[total_boys]]),SUM(health[[#This Row],[boys_0-5_reached]],health[[#This Row],[boys_6-12_reached]],health[[#This Row],[boys_13-18_reached]]),health[[#This Row],[total_boys]])</f>
        <v>0</v>
      </c>
      <c r="AD136">
        <f>IF(ISBLANK(health[[#This Row],[total_girls]]),SUM(health[[#This Row],[girls_0-5_reached]],health[[#This Row],[girls_6-12_reached]],health[[#This Row],[girls_13-18_reached]]),health[[#This Row],[total_girls]])</f>
        <v>0</v>
      </c>
      <c r="AE136">
        <f>IF(ISBLANK(health[[#This Row],[total_children]]),SUM(health[[#This Row],[calc_boys]],health[[#This Row],[calc_girls]]),health[[#This Row],[total_children]])</f>
        <v>0</v>
      </c>
      <c r="AF136">
        <f>IF(ISBLANK(health[[#This Row],[total_pwd]]),SUM(health[[#This Row],[total_pwd_men]],health[[#This Row],[total_pwd_women]]),health[[#This Row],[total_pwd]])</f>
        <v>0</v>
      </c>
      <c r="AG136">
        <f>IF(ISBLANK(health[[#This Row],[total_adults]]),SUM(health[[#This Row],[total_men]],health[[#This Row],[total_women]]),health[[#This Row],[total_adults]])</f>
        <v>41</v>
      </c>
      <c r="AH136">
        <f>IF(ISBLANK(health[[#This Row],[total_beneficiaries_reached]]),SUM(health[[#This Row],[calc_children]],health[[#This Row],[calc_adults]]),health[[#This Row],[total_beneficiaries_reached]])</f>
        <v>41</v>
      </c>
      <c r="AI136" s="49" t="str">
        <f ca="1">IF(B136="","",OFFSET(table_admin1[[#Headers],[ADM1_PT]],MATCH(B136,admin1,0),1))</f>
        <v>MZ07</v>
      </c>
      <c r="AJ136" s="49" t="str">
        <f t="shared" ca="1" si="4"/>
        <v>MZ0715</v>
      </c>
      <c r="AK136" s="49" t="str">
        <f t="shared" ca="1" si="5"/>
        <v/>
      </c>
    </row>
    <row r="137" spans="1:37" x14ac:dyDescent="0.2">
      <c r="A137" s="58">
        <v>45292</v>
      </c>
      <c r="B137" s="49" t="s">
        <v>209</v>
      </c>
      <c r="C137" s="49" t="s">
        <v>513</v>
      </c>
      <c r="G137" s="49" t="s">
        <v>116</v>
      </c>
      <c r="H137" s="49" t="s">
        <v>1201</v>
      </c>
      <c r="K137" s="49" t="s">
        <v>1212</v>
      </c>
      <c r="Y137" s="49">
        <v>23</v>
      </c>
      <c r="AC137">
        <f>IF(ISBLANK(health[[#This Row],[total_boys]]),SUM(health[[#This Row],[boys_0-5_reached]],health[[#This Row],[boys_6-12_reached]],health[[#This Row],[boys_13-18_reached]]),health[[#This Row],[total_boys]])</f>
        <v>0</v>
      </c>
      <c r="AD137">
        <f>IF(ISBLANK(health[[#This Row],[total_girls]]),SUM(health[[#This Row],[girls_0-5_reached]],health[[#This Row],[girls_6-12_reached]],health[[#This Row],[girls_13-18_reached]]),health[[#This Row],[total_girls]])</f>
        <v>0</v>
      </c>
      <c r="AE137">
        <f>IF(ISBLANK(health[[#This Row],[total_children]]),SUM(health[[#This Row],[calc_boys]],health[[#This Row],[calc_girls]]),health[[#This Row],[total_children]])</f>
        <v>0</v>
      </c>
      <c r="AF137">
        <f>IF(ISBLANK(health[[#This Row],[total_pwd]]),SUM(health[[#This Row],[total_pwd_men]],health[[#This Row],[total_pwd_women]]),health[[#This Row],[total_pwd]])</f>
        <v>0</v>
      </c>
      <c r="AG137">
        <f>IF(ISBLANK(health[[#This Row],[total_adults]]),SUM(health[[#This Row],[total_men]],health[[#This Row],[total_women]]),health[[#This Row],[total_adults]])</f>
        <v>23</v>
      </c>
      <c r="AH137">
        <f>IF(ISBLANK(health[[#This Row],[total_beneficiaries_reached]]),SUM(health[[#This Row],[calc_children]],health[[#This Row],[calc_adults]]),health[[#This Row],[total_beneficiaries_reached]])</f>
        <v>23</v>
      </c>
      <c r="AI137" s="49" t="str">
        <f ca="1">IF(B137="","",OFFSET(table_admin1[[#Headers],[ADM1_PT]],MATCH(B137,admin1,0),1))</f>
        <v>MZ07</v>
      </c>
      <c r="AJ137" s="49" t="str">
        <f t="shared" ca="1" si="4"/>
        <v>MZ0721</v>
      </c>
      <c r="AK137" s="49" t="str">
        <f t="shared" ca="1" si="5"/>
        <v/>
      </c>
    </row>
    <row r="138" spans="1:37" x14ac:dyDescent="0.2">
      <c r="A138" s="58">
        <v>45323</v>
      </c>
      <c r="B138" s="49" t="s">
        <v>209</v>
      </c>
      <c r="C138" s="49" t="s">
        <v>445</v>
      </c>
      <c r="G138" s="49" t="s">
        <v>116</v>
      </c>
      <c r="H138" s="49" t="s">
        <v>1201</v>
      </c>
      <c r="K138" s="49" t="s">
        <v>1212</v>
      </c>
      <c r="Y138" s="49">
        <v>136</v>
      </c>
      <c r="AC138">
        <f>IF(ISBLANK(health[[#This Row],[total_boys]]),SUM(health[[#This Row],[boys_0-5_reached]],health[[#This Row],[boys_6-12_reached]],health[[#This Row],[boys_13-18_reached]]),health[[#This Row],[total_boys]])</f>
        <v>0</v>
      </c>
      <c r="AD138">
        <f>IF(ISBLANK(health[[#This Row],[total_girls]]),SUM(health[[#This Row],[girls_0-5_reached]],health[[#This Row],[girls_6-12_reached]],health[[#This Row],[girls_13-18_reached]]),health[[#This Row],[total_girls]])</f>
        <v>0</v>
      </c>
      <c r="AE138">
        <f>IF(ISBLANK(health[[#This Row],[total_children]]),SUM(health[[#This Row],[calc_boys]],health[[#This Row],[calc_girls]]),health[[#This Row],[total_children]])</f>
        <v>0</v>
      </c>
      <c r="AF138">
        <f>IF(ISBLANK(health[[#This Row],[total_pwd]]),SUM(health[[#This Row],[total_pwd_men]],health[[#This Row],[total_pwd_women]]),health[[#This Row],[total_pwd]])</f>
        <v>0</v>
      </c>
      <c r="AG138">
        <f>IF(ISBLANK(health[[#This Row],[total_adults]]),SUM(health[[#This Row],[total_men]],health[[#This Row],[total_women]]),health[[#This Row],[total_adults]])</f>
        <v>136</v>
      </c>
      <c r="AH138">
        <f>IF(ISBLANK(health[[#This Row],[total_beneficiaries_reached]]),SUM(health[[#This Row],[calc_children]],health[[#This Row],[calc_adults]]),health[[#This Row],[total_beneficiaries_reached]])</f>
        <v>136</v>
      </c>
      <c r="AI138" s="49" t="str">
        <f ca="1">IF(B138="","",OFFSET(table_admin1[[#Headers],[ADM1_PT]],MATCH(B138,admin1,0),1))</f>
        <v>MZ07</v>
      </c>
      <c r="AJ138" s="49" t="str">
        <f t="shared" ca="1" si="4"/>
        <v>MZ0703</v>
      </c>
      <c r="AK138" s="49" t="str">
        <f t="shared" ca="1" si="5"/>
        <v/>
      </c>
    </row>
    <row r="139" spans="1:37" x14ac:dyDescent="0.2">
      <c r="A139" s="58">
        <v>45323</v>
      </c>
      <c r="B139" s="49" t="s">
        <v>209</v>
      </c>
      <c r="C139" s="49" t="s">
        <v>489</v>
      </c>
      <c r="G139" s="49" t="s">
        <v>116</v>
      </c>
      <c r="H139" s="49" t="s">
        <v>1201</v>
      </c>
      <c r="K139" s="49" t="s">
        <v>1212</v>
      </c>
      <c r="Y139" s="49">
        <v>65</v>
      </c>
      <c r="AC139">
        <f>IF(ISBLANK(health[[#This Row],[total_boys]]),SUM(health[[#This Row],[boys_0-5_reached]],health[[#This Row],[boys_6-12_reached]],health[[#This Row],[boys_13-18_reached]]),health[[#This Row],[total_boys]])</f>
        <v>0</v>
      </c>
      <c r="AD139">
        <f>IF(ISBLANK(health[[#This Row],[total_girls]]),SUM(health[[#This Row],[girls_0-5_reached]],health[[#This Row],[girls_6-12_reached]],health[[#This Row],[girls_13-18_reached]]),health[[#This Row],[total_girls]])</f>
        <v>0</v>
      </c>
      <c r="AE139">
        <f>IF(ISBLANK(health[[#This Row],[total_children]]),SUM(health[[#This Row],[calc_boys]],health[[#This Row],[calc_girls]]),health[[#This Row],[total_children]])</f>
        <v>0</v>
      </c>
      <c r="AF139">
        <f>IF(ISBLANK(health[[#This Row],[total_pwd]]),SUM(health[[#This Row],[total_pwd_men]],health[[#This Row],[total_pwd_women]]),health[[#This Row],[total_pwd]])</f>
        <v>0</v>
      </c>
      <c r="AG139">
        <f>IF(ISBLANK(health[[#This Row],[total_adults]]),SUM(health[[#This Row],[total_men]],health[[#This Row],[total_women]]),health[[#This Row],[total_adults]])</f>
        <v>65</v>
      </c>
      <c r="AH139">
        <f>IF(ISBLANK(health[[#This Row],[total_beneficiaries_reached]]),SUM(health[[#This Row],[calc_children]],health[[#This Row],[calc_adults]]),health[[#This Row],[total_beneficiaries_reached]])</f>
        <v>65</v>
      </c>
      <c r="AI139" s="49" t="str">
        <f ca="1">IF(B139="","",OFFSET(table_admin1[[#Headers],[ADM1_PT]],MATCH(B139,admin1,0),1))</f>
        <v>MZ07</v>
      </c>
      <c r="AJ139" s="49" t="str">
        <f t="shared" ca="1" si="4"/>
        <v>MZ0715</v>
      </c>
      <c r="AK139" s="49" t="str">
        <f t="shared" ca="1" si="5"/>
        <v/>
      </c>
    </row>
    <row r="140" spans="1:37" x14ac:dyDescent="0.2">
      <c r="A140" s="58">
        <v>45352</v>
      </c>
      <c r="B140" s="49" t="s">
        <v>209</v>
      </c>
      <c r="C140" s="49" t="s">
        <v>445</v>
      </c>
      <c r="G140" s="49" t="s">
        <v>116</v>
      </c>
      <c r="H140" s="49" t="s">
        <v>1201</v>
      </c>
      <c r="K140" s="49" t="s">
        <v>1212</v>
      </c>
      <c r="Y140" s="49">
        <v>128</v>
      </c>
      <c r="AC140">
        <f>IF(ISBLANK(health[[#This Row],[total_boys]]),SUM(health[[#This Row],[boys_0-5_reached]],health[[#This Row],[boys_6-12_reached]],health[[#This Row],[boys_13-18_reached]]),health[[#This Row],[total_boys]])</f>
        <v>0</v>
      </c>
      <c r="AD140">
        <f>IF(ISBLANK(health[[#This Row],[total_girls]]),SUM(health[[#This Row],[girls_0-5_reached]],health[[#This Row],[girls_6-12_reached]],health[[#This Row],[girls_13-18_reached]]),health[[#This Row],[total_girls]])</f>
        <v>0</v>
      </c>
      <c r="AE140">
        <f>IF(ISBLANK(health[[#This Row],[total_children]]),SUM(health[[#This Row],[calc_boys]],health[[#This Row],[calc_girls]]),health[[#This Row],[total_children]])</f>
        <v>0</v>
      </c>
      <c r="AF140">
        <f>IF(ISBLANK(health[[#This Row],[total_pwd]]),SUM(health[[#This Row],[total_pwd_men]],health[[#This Row],[total_pwd_women]]),health[[#This Row],[total_pwd]])</f>
        <v>0</v>
      </c>
      <c r="AG140">
        <f>IF(ISBLANK(health[[#This Row],[total_adults]]),SUM(health[[#This Row],[total_men]],health[[#This Row],[total_women]]),health[[#This Row],[total_adults]])</f>
        <v>128</v>
      </c>
      <c r="AH140">
        <f>IF(ISBLANK(health[[#This Row],[total_beneficiaries_reached]]),SUM(health[[#This Row],[calc_children]],health[[#This Row],[calc_adults]]),health[[#This Row],[total_beneficiaries_reached]])</f>
        <v>128</v>
      </c>
      <c r="AI140" s="49" t="str">
        <f ca="1">IF(B140="","",OFFSET(table_admin1[[#Headers],[ADM1_PT]],MATCH(B140,admin1,0),1))</f>
        <v>MZ07</v>
      </c>
      <c r="AJ140" s="49" t="str">
        <f t="shared" ca="1" si="4"/>
        <v>MZ0703</v>
      </c>
      <c r="AK140" s="49" t="str">
        <f t="shared" ca="1" si="5"/>
        <v/>
      </c>
    </row>
    <row r="141" spans="1:37" x14ac:dyDescent="0.2">
      <c r="A141" s="58">
        <v>45352</v>
      </c>
      <c r="B141" s="49" t="s">
        <v>209</v>
      </c>
      <c r="C141" s="49" t="s">
        <v>489</v>
      </c>
      <c r="G141" s="49" t="s">
        <v>116</v>
      </c>
      <c r="H141" s="49" t="s">
        <v>1201</v>
      </c>
      <c r="K141" s="49" t="s">
        <v>1212</v>
      </c>
      <c r="Y141" s="49">
        <v>80</v>
      </c>
      <c r="AC141">
        <f>IF(ISBLANK(health[[#This Row],[total_boys]]),SUM(health[[#This Row],[boys_0-5_reached]],health[[#This Row],[boys_6-12_reached]],health[[#This Row],[boys_13-18_reached]]),health[[#This Row],[total_boys]])</f>
        <v>0</v>
      </c>
      <c r="AD141">
        <f>IF(ISBLANK(health[[#This Row],[total_girls]]),SUM(health[[#This Row],[girls_0-5_reached]],health[[#This Row],[girls_6-12_reached]],health[[#This Row],[girls_13-18_reached]]),health[[#This Row],[total_girls]])</f>
        <v>0</v>
      </c>
      <c r="AE141">
        <f>IF(ISBLANK(health[[#This Row],[total_children]]),SUM(health[[#This Row],[calc_boys]],health[[#This Row],[calc_girls]]),health[[#This Row],[total_children]])</f>
        <v>0</v>
      </c>
      <c r="AF141">
        <f>IF(ISBLANK(health[[#This Row],[total_pwd]]),SUM(health[[#This Row],[total_pwd_men]],health[[#This Row],[total_pwd_women]]),health[[#This Row],[total_pwd]])</f>
        <v>0</v>
      </c>
      <c r="AG141">
        <f>IF(ISBLANK(health[[#This Row],[total_adults]]),SUM(health[[#This Row],[total_men]],health[[#This Row],[total_women]]),health[[#This Row],[total_adults]])</f>
        <v>80</v>
      </c>
      <c r="AH141">
        <f>IF(ISBLANK(health[[#This Row],[total_beneficiaries_reached]]),SUM(health[[#This Row],[calc_children]],health[[#This Row],[calc_adults]]),health[[#This Row],[total_beneficiaries_reached]])</f>
        <v>80</v>
      </c>
      <c r="AI141" s="49" t="str">
        <f ca="1">IF(B141="","",OFFSET(table_admin1[[#Headers],[ADM1_PT]],MATCH(B141,admin1,0),1))</f>
        <v>MZ07</v>
      </c>
      <c r="AJ141" s="49" t="str">
        <f t="shared" ca="1" si="4"/>
        <v>MZ0715</v>
      </c>
      <c r="AK141" s="49" t="str">
        <f t="shared" ca="1" si="5"/>
        <v/>
      </c>
    </row>
    <row r="142" spans="1:37" x14ac:dyDescent="0.2">
      <c r="A142" s="58">
        <v>45292</v>
      </c>
      <c r="B142" s="49" t="s">
        <v>229</v>
      </c>
      <c r="C142" s="49" t="s">
        <v>700</v>
      </c>
      <c r="G142" s="49" t="s">
        <v>116</v>
      </c>
      <c r="H142" s="49" t="s">
        <v>1201</v>
      </c>
      <c r="I142" s="49" t="s">
        <v>118</v>
      </c>
      <c r="K142" s="49" t="s">
        <v>1212</v>
      </c>
      <c r="Y142" s="49">
        <v>195</v>
      </c>
      <c r="AC142">
        <f>IF(ISBLANK(health[[#This Row],[total_boys]]),SUM(health[[#This Row],[boys_0-5_reached]],health[[#This Row],[boys_6-12_reached]],health[[#This Row],[boys_13-18_reached]]),health[[#This Row],[total_boys]])</f>
        <v>0</v>
      </c>
      <c r="AD142">
        <f>IF(ISBLANK(health[[#This Row],[total_girls]]),SUM(health[[#This Row],[girls_0-5_reached]],health[[#This Row],[girls_6-12_reached]],health[[#This Row],[girls_13-18_reached]]),health[[#This Row],[total_girls]])</f>
        <v>0</v>
      </c>
      <c r="AE142">
        <f>IF(ISBLANK(health[[#This Row],[total_children]]),SUM(health[[#This Row],[calc_boys]],health[[#This Row],[calc_girls]]),health[[#This Row],[total_children]])</f>
        <v>0</v>
      </c>
      <c r="AF142">
        <f>IF(ISBLANK(health[[#This Row],[total_pwd]]),SUM(health[[#This Row],[total_pwd_men]],health[[#This Row],[total_pwd_women]]),health[[#This Row],[total_pwd]])</f>
        <v>0</v>
      </c>
      <c r="AG142">
        <f>IF(ISBLANK(health[[#This Row],[total_adults]]),SUM(health[[#This Row],[total_men]],health[[#This Row],[total_women]]),health[[#This Row],[total_adults]])</f>
        <v>195</v>
      </c>
      <c r="AH142">
        <f>IF(ISBLANK(health[[#This Row],[total_beneficiaries_reached]]),SUM(health[[#This Row],[calc_children]],health[[#This Row],[calc_adults]]),health[[#This Row],[total_beneficiaries_reached]])</f>
        <v>195</v>
      </c>
      <c r="AI142" s="49" t="str">
        <f ca="1">IF(B142="","",OFFSET(table_admin1[[#Headers],[ADM1_PT]],MATCH(B142,admin1,0),1))</f>
        <v>MZ11</v>
      </c>
      <c r="AJ142" s="49" t="str">
        <f t="shared" ca="1" si="4"/>
        <v>MZ1103</v>
      </c>
      <c r="AK142" s="49" t="str">
        <f t="shared" ca="1" si="5"/>
        <v/>
      </c>
    </row>
    <row r="143" spans="1:37" x14ac:dyDescent="0.2">
      <c r="A143" s="58">
        <v>45323</v>
      </c>
      <c r="B143" s="49" t="s">
        <v>229</v>
      </c>
      <c r="C143" s="49" t="s">
        <v>700</v>
      </c>
      <c r="G143" s="49" t="s">
        <v>116</v>
      </c>
      <c r="H143" s="49" t="s">
        <v>1201</v>
      </c>
      <c r="I143" s="49" t="s">
        <v>118</v>
      </c>
      <c r="K143" s="49" t="s">
        <v>1212</v>
      </c>
      <c r="Y143" s="49">
        <v>221</v>
      </c>
      <c r="AC143">
        <f>IF(ISBLANK(health[[#This Row],[total_boys]]),SUM(health[[#This Row],[boys_0-5_reached]],health[[#This Row],[boys_6-12_reached]],health[[#This Row],[boys_13-18_reached]]),health[[#This Row],[total_boys]])</f>
        <v>0</v>
      </c>
      <c r="AD143">
        <f>IF(ISBLANK(health[[#This Row],[total_girls]]),SUM(health[[#This Row],[girls_0-5_reached]],health[[#This Row],[girls_6-12_reached]],health[[#This Row],[girls_13-18_reached]]),health[[#This Row],[total_girls]])</f>
        <v>0</v>
      </c>
      <c r="AE143">
        <f>IF(ISBLANK(health[[#This Row],[total_children]]),SUM(health[[#This Row],[calc_boys]],health[[#This Row],[calc_girls]]),health[[#This Row],[total_children]])</f>
        <v>0</v>
      </c>
      <c r="AF143">
        <f>IF(ISBLANK(health[[#This Row],[total_pwd]]),SUM(health[[#This Row],[total_pwd_men]],health[[#This Row],[total_pwd_women]]),health[[#This Row],[total_pwd]])</f>
        <v>0</v>
      </c>
      <c r="AG143">
        <f>IF(ISBLANK(health[[#This Row],[total_adults]]),SUM(health[[#This Row],[total_men]],health[[#This Row],[total_women]]),health[[#This Row],[total_adults]])</f>
        <v>221</v>
      </c>
      <c r="AH143">
        <f>IF(ISBLANK(health[[#This Row],[total_beneficiaries_reached]]),SUM(health[[#This Row],[calc_children]],health[[#This Row],[calc_adults]]),health[[#This Row],[total_beneficiaries_reached]])</f>
        <v>221</v>
      </c>
      <c r="AI143" s="49" t="str">
        <f ca="1">IF(B143="","",OFFSET(table_admin1[[#Headers],[ADM1_PT]],MATCH(B143,admin1,0),1))</f>
        <v>MZ11</v>
      </c>
      <c r="AJ143" s="49" t="str">
        <f t="shared" ca="1" si="4"/>
        <v>MZ1103</v>
      </c>
      <c r="AK143" s="49" t="str">
        <f t="shared" ca="1" si="5"/>
        <v/>
      </c>
    </row>
    <row r="144" spans="1:37" x14ac:dyDescent="0.2">
      <c r="A144" s="58">
        <v>45352</v>
      </c>
      <c r="B144" s="49" t="s">
        <v>229</v>
      </c>
      <c r="C144" s="49" t="s">
        <v>700</v>
      </c>
      <c r="G144" s="49" t="s">
        <v>116</v>
      </c>
      <c r="H144" s="49" t="s">
        <v>1201</v>
      </c>
      <c r="I144" s="49" t="s">
        <v>118</v>
      </c>
      <c r="K144" s="49" t="s">
        <v>1212</v>
      </c>
      <c r="Y144" s="49">
        <v>214</v>
      </c>
      <c r="AC144">
        <f>IF(ISBLANK(health[[#This Row],[total_boys]]),SUM(health[[#This Row],[boys_0-5_reached]],health[[#This Row],[boys_6-12_reached]],health[[#This Row],[boys_13-18_reached]]),health[[#This Row],[total_boys]])</f>
        <v>0</v>
      </c>
      <c r="AD144">
        <f>IF(ISBLANK(health[[#This Row],[total_girls]]),SUM(health[[#This Row],[girls_0-5_reached]],health[[#This Row],[girls_6-12_reached]],health[[#This Row],[girls_13-18_reached]]),health[[#This Row],[total_girls]])</f>
        <v>0</v>
      </c>
      <c r="AE144">
        <f>IF(ISBLANK(health[[#This Row],[total_children]]),SUM(health[[#This Row],[calc_boys]],health[[#This Row],[calc_girls]]),health[[#This Row],[total_children]])</f>
        <v>0</v>
      </c>
      <c r="AF144">
        <f>IF(ISBLANK(health[[#This Row],[total_pwd]]),SUM(health[[#This Row],[total_pwd_men]],health[[#This Row],[total_pwd_women]]),health[[#This Row],[total_pwd]])</f>
        <v>0</v>
      </c>
      <c r="AG144">
        <f>IF(ISBLANK(health[[#This Row],[total_adults]]),SUM(health[[#This Row],[total_men]],health[[#This Row],[total_women]]),health[[#This Row],[total_adults]])</f>
        <v>214</v>
      </c>
      <c r="AH144">
        <f>IF(ISBLANK(health[[#This Row],[total_beneficiaries_reached]]),SUM(health[[#This Row],[calc_children]],health[[#This Row],[calc_adults]]),health[[#This Row],[total_beneficiaries_reached]])</f>
        <v>214</v>
      </c>
      <c r="AI144" s="49" t="str">
        <f ca="1">IF(B144="","",OFFSET(table_admin1[[#Headers],[ADM1_PT]],MATCH(B144,admin1,0),1))</f>
        <v>MZ11</v>
      </c>
      <c r="AJ144" s="49" t="str">
        <f t="shared" ca="1" si="4"/>
        <v>MZ1103</v>
      </c>
      <c r="AK144" s="49" t="str">
        <f t="shared" ca="1" si="5"/>
        <v/>
      </c>
    </row>
    <row r="145" spans="1:37" x14ac:dyDescent="0.2">
      <c r="A145" s="58">
        <v>45292</v>
      </c>
      <c r="B145" s="49" t="s">
        <v>120</v>
      </c>
      <c r="C145" s="49" t="s">
        <v>121</v>
      </c>
      <c r="G145" s="49" t="s">
        <v>116</v>
      </c>
      <c r="H145" s="49" t="s">
        <v>1201</v>
      </c>
      <c r="K145" s="49" t="s">
        <v>125</v>
      </c>
      <c r="Y145" s="49">
        <v>27</v>
      </c>
      <c r="AC145">
        <f>IF(ISBLANK(health[[#This Row],[total_boys]]),SUM(health[[#This Row],[boys_0-5_reached]],health[[#This Row],[boys_6-12_reached]],health[[#This Row],[boys_13-18_reached]]),health[[#This Row],[total_boys]])</f>
        <v>0</v>
      </c>
      <c r="AD145">
        <f>IF(ISBLANK(health[[#This Row],[total_girls]]),SUM(health[[#This Row],[girls_0-5_reached]],health[[#This Row],[girls_6-12_reached]],health[[#This Row],[girls_13-18_reached]]),health[[#This Row],[total_girls]])</f>
        <v>0</v>
      </c>
      <c r="AE145">
        <f>IF(ISBLANK(health[[#This Row],[total_children]]),SUM(health[[#This Row],[calc_boys]],health[[#This Row],[calc_girls]]),health[[#This Row],[total_children]])</f>
        <v>0</v>
      </c>
      <c r="AF145">
        <f>IF(ISBLANK(health[[#This Row],[total_pwd]]),SUM(health[[#This Row],[total_pwd_men]],health[[#This Row],[total_pwd_women]]),health[[#This Row],[total_pwd]])</f>
        <v>0</v>
      </c>
      <c r="AG145">
        <f>IF(ISBLANK(health[[#This Row],[total_adults]]),SUM(health[[#This Row],[total_men]],health[[#This Row],[total_women]]),health[[#This Row],[total_adults]])</f>
        <v>27</v>
      </c>
      <c r="AH145">
        <f>IF(ISBLANK(health[[#This Row],[total_beneficiaries_reached]]),SUM(health[[#This Row],[calc_children]],health[[#This Row],[calc_adults]]),health[[#This Row],[total_beneficiaries_reached]])</f>
        <v>27</v>
      </c>
      <c r="AI145" s="49" t="str">
        <f ca="1">IF(B145="","",OFFSET(table_admin1[[#Headers],[ADM1_PT]],MATCH(B145,admin1,0),1))</f>
        <v>MZ01</v>
      </c>
      <c r="AJ145" s="49" t="str">
        <f t="shared" ca="1" si="4"/>
        <v>MZ0118</v>
      </c>
      <c r="AK145" s="49" t="str">
        <f t="shared" ca="1" si="5"/>
        <v/>
      </c>
    </row>
    <row r="146" spans="1:37" x14ac:dyDescent="0.2">
      <c r="A146" s="58">
        <v>45292</v>
      </c>
      <c r="B146" s="49" t="s">
        <v>120</v>
      </c>
      <c r="C146" s="49" t="s">
        <v>131</v>
      </c>
      <c r="G146" s="49" t="s">
        <v>122</v>
      </c>
      <c r="H146" s="49" t="s">
        <v>1201</v>
      </c>
      <c r="K146" s="49" t="s">
        <v>125</v>
      </c>
      <c r="Y146" s="49">
        <v>4</v>
      </c>
      <c r="AC146">
        <f>IF(ISBLANK(health[[#This Row],[total_boys]]),SUM(health[[#This Row],[boys_0-5_reached]],health[[#This Row],[boys_6-12_reached]],health[[#This Row],[boys_13-18_reached]]),health[[#This Row],[total_boys]])</f>
        <v>0</v>
      </c>
      <c r="AD146">
        <f>IF(ISBLANK(health[[#This Row],[total_girls]]),SUM(health[[#This Row],[girls_0-5_reached]],health[[#This Row],[girls_6-12_reached]],health[[#This Row],[girls_13-18_reached]]),health[[#This Row],[total_girls]])</f>
        <v>0</v>
      </c>
      <c r="AE146">
        <f>IF(ISBLANK(health[[#This Row],[total_children]]),SUM(health[[#This Row],[calc_boys]],health[[#This Row],[calc_girls]]),health[[#This Row],[total_children]])</f>
        <v>0</v>
      </c>
      <c r="AF146">
        <f>IF(ISBLANK(health[[#This Row],[total_pwd]]),SUM(health[[#This Row],[total_pwd_men]],health[[#This Row],[total_pwd_women]]),health[[#This Row],[total_pwd]])</f>
        <v>0</v>
      </c>
      <c r="AG146">
        <f>IF(ISBLANK(health[[#This Row],[total_adults]]),SUM(health[[#This Row],[total_men]],health[[#This Row],[total_women]]),health[[#This Row],[total_adults]])</f>
        <v>4</v>
      </c>
      <c r="AH146">
        <f>IF(ISBLANK(health[[#This Row],[total_beneficiaries_reached]]),SUM(health[[#This Row],[calc_children]],health[[#This Row],[calc_adults]]),health[[#This Row],[total_beneficiaries_reached]])</f>
        <v>4</v>
      </c>
      <c r="AI146" s="49" t="str">
        <f ca="1">IF(B146="","",OFFSET(table_admin1[[#Headers],[ADM1_PT]],MATCH(B146,admin1,0),1))</f>
        <v>MZ01</v>
      </c>
      <c r="AJ146" s="49" t="str">
        <f t="shared" ca="1" si="4"/>
        <v>MZ0107</v>
      </c>
      <c r="AK146" s="49" t="str">
        <f t="shared" ca="1" si="5"/>
        <v/>
      </c>
    </row>
    <row r="147" spans="1:37" x14ac:dyDescent="0.2">
      <c r="A147" s="58">
        <v>45352</v>
      </c>
      <c r="B147" s="49" t="s">
        <v>120</v>
      </c>
      <c r="C147" s="49" t="s">
        <v>126</v>
      </c>
      <c r="G147" s="49" t="s">
        <v>122</v>
      </c>
      <c r="H147" s="49" t="s">
        <v>1201</v>
      </c>
      <c r="K147" s="49" t="s">
        <v>125</v>
      </c>
      <c r="Y147" s="49">
        <v>6</v>
      </c>
      <c r="AC147">
        <f>IF(ISBLANK(health[[#This Row],[total_boys]]),SUM(health[[#This Row],[boys_0-5_reached]],health[[#This Row],[boys_6-12_reached]],health[[#This Row],[boys_13-18_reached]]),health[[#This Row],[total_boys]])</f>
        <v>0</v>
      </c>
      <c r="AD147">
        <f>IF(ISBLANK(health[[#This Row],[total_girls]]),SUM(health[[#This Row],[girls_0-5_reached]],health[[#This Row],[girls_6-12_reached]],health[[#This Row],[girls_13-18_reached]]),health[[#This Row],[total_girls]])</f>
        <v>0</v>
      </c>
      <c r="AE147">
        <f>IF(ISBLANK(health[[#This Row],[total_children]]),SUM(health[[#This Row],[calc_boys]],health[[#This Row],[calc_girls]]),health[[#This Row],[total_children]])</f>
        <v>0</v>
      </c>
      <c r="AF147">
        <f>IF(ISBLANK(health[[#This Row],[total_pwd]]),SUM(health[[#This Row],[total_pwd_men]],health[[#This Row],[total_pwd_women]]),health[[#This Row],[total_pwd]])</f>
        <v>0</v>
      </c>
      <c r="AG147">
        <f>IF(ISBLANK(health[[#This Row],[total_adults]]),SUM(health[[#This Row],[total_men]],health[[#This Row],[total_women]]),health[[#This Row],[total_adults]])</f>
        <v>6</v>
      </c>
      <c r="AH147">
        <f>IF(ISBLANK(health[[#This Row],[total_beneficiaries_reached]]),SUM(health[[#This Row],[calc_children]],health[[#This Row],[calc_adults]]),health[[#This Row],[total_beneficiaries_reached]])</f>
        <v>6</v>
      </c>
      <c r="AI147" s="49" t="str">
        <f ca="1">IF(B147="","",OFFSET(table_admin1[[#Headers],[ADM1_PT]],MATCH(B147,admin1,0),1))</f>
        <v>MZ01</v>
      </c>
      <c r="AJ147" s="49" t="str">
        <f t="shared" ca="1" si="4"/>
        <v>MZ0103</v>
      </c>
      <c r="AK147" s="49" t="str">
        <f t="shared" ca="1" si="5"/>
        <v/>
      </c>
    </row>
    <row r="148" spans="1:37" x14ac:dyDescent="0.2">
      <c r="A148" s="58">
        <v>45352</v>
      </c>
      <c r="B148" s="49" t="s">
        <v>120</v>
      </c>
      <c r="C148" s="49" t="s">
        <v>129</v>
      </c>
      <c r="G148" s="49" t="s">
        <v>122</v>
      </c>
      <c r="H148" s="49" t="s">
        <v>1201</v>
      </c>
      <c r="K148" s="49" t="s">
        <v>125</v>
      </c>
      <c r="Y148" s="49">
        <v>5</v>
      </c>
      <c r="AC148">
        <f>IF(ISBLANK(health[[#This Row],[total_boys]]),SUM(health[[#This Row],[boys_0-5_reached]],health[[#This Row],[boys_6-12_reached]],health[[#This Row],[boys_13-18_reached]]),health[[#This Row],[total_boys]])</f>
        <v>0</v>
      </c>
      <c r="AD148">
        <f>IF(ISBLANK(health[[#This Row],[total_girls]]),SUM(health[[#This Row],[girls_0-5_reached]],health[[#This Row],[girls_6-12_reached]],health[[#This Row],[girls_13-18_reached]]),health[[#This Row],[total_girls]])</f>
        <v>0</v>
      </c>
      <c r="AE148">
        <f>IF(ISBLANK(health[[#This Row],[total_children]]),SUM(health[[#This Row],[calc_boys]],health[[#This Row],[calc_girls]]),health[[#This Row],[total_children]])</f>
        <v>0</v>
      </c>
      <c r="AF148">
        <f>IF(ISBLANK(health[[#This Row],[total_pwd]]),SUM(health[[#This Row],[total_pwd_men]],health[[#This Row],[total_pwd_women]]),health[[#This Row],[total_pwd]])</f>
        <v>0</v>
      </c>
      <c r="AG148">
        <f>IF(ISBLANK(health[[#This Row],[total_adults]]),SUM(health[[#This Row],[total_men]],health[[#This Row],[total_women]]),health[[#This Row],[total_adults]])</f>
        <v>5</v>
      </c>
      <c r="AH148">
        <f>IF(ISBLANK(health[[#This Row],[total_beneficiaries_reached]]),SUM(health[[#This Row],[calc_children]],health[[#This Row],[calc_adults]]),health[[#This Row],[total_beneficiaries_reached]])</f>
        <v>5</v>
      </c>
      <c r="AI148" s="49" t="str">
        <f ca="1">IF(B148="","",OFFSET(table_admin1[[#Headers],[ADM1_PT]],MATCH(B148,admin1,0),1))</f>
        <v>MZ01</v>
      </c>
      <c r="AJ148" s="49" t="str">
        <f t="shared" ca="1" si="4"/>
        <v>MZ0110</v>
      </c>
      <c r="AK148" s="49" t="str">
        <f t="shared" ca="1" si="5"/>
        <v/>
      </c>
    </row>
    <row r="149" spans="1:37" x14ac:dyDescent="0.2">
      <c r="A149" s="58">
        <v>45352</v>
      </c>
      <c r="B149" s="49" t="s">
        <v>120</v>
      </c>
      <c r="C149" s="49" t="s">
        <v>127</v>
      </c>
      <c r="G149" s="49" t="s">
        <v>122</v>
      </c>
      <c r="H149" s="49" t="s">
        <v>123</v>
      </c>
      <c r="T149" s="49">
        <v>1730</v>
      </c>
      <c r="AC149">
        <f>IF(ISBLANK(health[[#This Row],[total_boys]]),SUM(health[[#This Row],[boys_0-5_reached]],health[[#This Row],[boys_6-12_reached]],health[[#This Row],[boys_13-18_reached]]),health[[#This Row],[total_boys]])</f>
        <v>0</v>
      </c>
      <c r="AD149">
        <f>IF(ISBLANK(health[[#This Row],[total_girls]]),SUM(health[[#This Row],[girls_0-5_reached]],health[[#This Row],[girls_6-12_reached]],health[[#This Row],[girls_13-18_reached]]),health[[#This Row],[total_girls]])</f>
        <v>0</v>
      </c>
      <c r="AE149">
        <f>IF(ISBLANK(health[[#This Row],[total_children]]),SUM(health[[#This Row],[calc_boys]],health[[#This Row],[calc_girls]]),health[[#This Row],[total_children]])</f>
        <v>1730</v>
      </c>
      <c r="AF149">
        <f>IF(ISBLANK(health[[#This Row],[total_pwd]]),SUM(health[[#This Row],[total_pwd_men]],health[[#This Row],[total_pwd_women]]),health[[#This Row],[total_pwd]])</f>
        <v>0</v>
      </c>
      <c r="AG149">
        <f>IF(ISBLANK(health[[#This Row],[total_adults]]),SUM(health[[#This Row],[total_men]],health[[#This Row],[total_women]]),health[[#This Row],[total_adults]])</f>
        <v>0</v>
      </c>
      <c r="AH149">
        <f>IF(ISBLANK(health[[#This Row],[total_beneficiaries_reached]]),SUM(health[[#This Row],[calc_children]],health[[#This Row],[calc_adults]]),health[[#This Row],[total_beneficiaries_reached]])</f>
        <v>1730</v>
      </c>
      <c r="AI149" s="49" t="str">
        <f ca="1">IF(B149="","",OFFSET(table_admin1[[#Headers],[ADM1_PT]],MATCH(B149,admin1,0),1))</f>
        <v>MZ01</v>
      </c>
      <c r="AJ149" s="49" t="str">
        <f t="shared" ca="1" si="4"/>
        <v>MZ0101</v>
      </c>
      <c r="AK149" s="49" t="str">
        <f t="shared" ca="1" si="5"/>
        <v/>
      </c>
    </row>
    <row r="150" spans="1:37" x14ac:dyDescent="0.2">
      <c r="A150" s="58">
        <v>45352</v>
      </c>
      <c r="B150" s="49" t="s">
        <v>120</v>
      </c>
      <c r="C150" s="49" t="s">
        <v>126</v>
      </c>
      <c r="G150" s="49" t="s">
        <v>122</v>
      </c>
      <c r="H150" s="49" t="s">
        <v>123</v>
      </c>
      <c r="T150" s="49">
        <v>2010</v>
      </c>
      <c r="AC150">
        <f>IF(ISBLANK(health[[#This Row],[total_boys]]),SUM(health[[#This Row],[boys_0-5_reached]],health[[#This Row],[boys_6-12_reached]],health[[#This Row],[boys_13-18_reached]]),health[[#This Row],[total_boys]])</f>
        <v>0</v>
      </c>
      <c r="AD150">
        <f>IF(ISBLANK(health[[#This Row],[total_girls]]),SUM(health[[#This Row],[girls_0-5_reached]],health[[#This Row],[girls_6-12_reached]],health[[#This Row],[girls_13-18_reached]]),health[[#This Row],[total_girls]])</f>
        <v>0</v>
      </c>
      <c r="AE150">
        <f>IF(ISBLANK(health[[#This Row],[total_children]]),SUM(health[[#This Row],[calc_boys]],health[[#This Row],[calc_girls]]),health[[#This Row],[total_children]])</f>
        <v>2010</v>
      </c>
      <c r="AF150">
        <f>IF(ISBLANK(health[[#This Row],[total_pwd]]),SUM(health[[#This Row],[total_pwd_men]],health[[#This Row],[total_pwd_women]]),health[[#This Row],[total_pwd]])</f>
        <v>0</v>
      </c>
      <c r="AG150">
        <f>IF(ISBLANK(health[[#This Row],[total_adults]]),SUM(health[[#This Row],[total_men]],health[[#This Row],[total_women]]),health[[#This Row],[total_adults]])</f>
        <v>0</v>
      </c>
      <c r="AH150">
        <f>IF(ISBLANK(health[[#This Row],[total_beneficiaries_reached]]),SUM(health[[#This Row],[calc_children]],health[[#This Row],[calc_adults]]),health[[#This Row],[total_beneficiaries_reached]])</f>
        <v>2010</v>
      </c>
      <c r="AI150" s="49" t="str">
        <f ca="1">IF(B150="","",OFFSET(table_admin1[[#Headers],[ADM1_PT]],MATCH(B150,admin1,0),1))</f>
        <v>MZ01</v>
      </c>
      <c r="AJ150" s="49" t="str">
        <f t="shared" ca="1" si="4"/>
        <v>MZ0103</v>
      </c>
      <c r="AK150" s="49" t="str">
        <f t="shared" ca="1" si="5"/>
        <v/>
      </c>
    </row>
    <row r="151" spans="1:37" x14ac:dyDescent="0.2">
      <c r="A151" s="58">
        <v>45352</v>
      </c>
      <c r="B151" s="49" t="s">
        <v>120</v>
      </c>
      <c r="C151" s="49" t="s">
        <v>205</v>
      </c>
      <c r="G151" s="49" t="s">
        <v>122</v>
      </c>
      <c r="H151" s="49" t="s">
        <v>123</v>
      </c>
      <c r="T151" s="49">
        <v>476</v>
      </c>
      <c r="AC151">
        <f>IF(ISBLANK(health[[#This Row],[total_boys]]),SUM(health[[#This Row],[boys_0-5_reached]],health[[#This Row],[boys_6-12_reached]],health[[#This Row],[boys_13-18_reached]]),health[[#This Row],[total_boys]])</f>
        <v>0</v>
      </c>
      <c r="AD151">
        <f>IF(ISBLANK(health[[#This Row],[total_girls]]),SUM(health[[#This Row],[girls_0-5_reached]],health[[#This Row],[girls_6-12_reached]],health[[#This Row],[girls_13-18_reached]]),health[[#This Row],[total_girls]])</f>
        <v>0</v>
      </c>
      <c r="AE151">
        <f>IF(ISBLANK(health[[#This Row],[total_children]]),SUM(health[[#This Row],[calc_boys]],health[[#This Row],[calc_girls]]),health[[#This Row],[total_children]])</f>
        <v>476</v>
      </c>
      <c r="AF151">
        <f>IF(ISBLANK(health[[#This Row],[total_pwd]]),SUM(health[[#This Row],[total_pwd_men]],health[[#This Row],[total_pwd_women]]),health[[#This Row],[total_pwd]])</f>
        <v>0</v>
      </c>
      <c r="AG151">
        <f>IF(ISBLANK(health[[#This Row],[total_adults]]),SUM(health[[#This Row],[total_men]],health[[#This Row],[total_women]]),health[[#This Row],[total_adults]])</f>
        <v>0</v>
      </c>
      <c r="AH151">
        <f>IF(ISBLANK(health[[#This Row],[total_beneficiaries_reached]]),SUM(health[[#This Row],[calc_children]],health[[#This Row],[calc_adults]]),health[[#This Row],[total_beneficiaries_reached]])</f>
        <v>476</v>
      </c>
      <c r="AI151" s="49" t="str">
        <f ca="1">IF(B151="","",OFFSET(table_admin1[[#Headers],[ADM1_PT]],MATCH(B151,admin1,0),1))</f>
        <v>MZ01</v>
      </c>
      <c r="AJ151" s="49" t="str">
        <f t="shared" ca="1" si="4"/>
        <v>MZ0106</v>
      </c>
      <c r="AK151" s="49" t="str">
        <f t="shared" ca="1" si="5"/>
        <v/>
      </c>
    </row>
    <row r="152" spans="1:37" x14ac:dyDescent="0.2">
      <c r="A152" s="58">
        <v>45352</v>
      </c>
      <c r="B152" s="49" t="s">
        <v>120</v>
      </c>
      <c r="C152" s="49" t="s">
        <v>131</v>
      </c>
      <c r="G152" s="49" t="s">
        <v>122</v>
      </c>
      <c r="H152" s="49" t="s">
        <v>123</v>
      </c>
      <c r="T152" s="49">
        <v>774</v>
      </c>
      <c r="AC152">
        <f>IF(ISBLANK(health[[#This Row],[total_boys]]),SUM(health[[#This Row],[boys_0-5_reached]],health[[#This Row],[boys_6-12_reached]],health[[#This Row],[boys_13-18_reached]]),health[[#This Row],[total_boys]])</f>
        <v>0</v>
      </c>
      <c r="AD152">
        <f>IF(ISBLANK(health[[#This Row],[total_girls]]),SUM(health[[#This Row],[girls_0-5_reached]],health[[#This Row],[girls_6-12_reached]],health[[#This Row],[girls_13-18_reached]]),health[[#This Row],[total_girls]])</f>
        <v>0</v>
      </c>
      <c r="AE152">
        <f>IF(ISBLANK(health[[#This Row],[total_children]]),SUM(health[[#This Row],[calc_boys]],health[[#This Row],[calc_girls]]),health[[#This Row],[total_children]])</f>
        <v>774</v>
      </c>
      <c r="AF152">
        <f>IF(ISBLANK(health[[#This Row],[total_pwd]]),SUM(health[[#This Row],[total_pwd_men]],health[[#This Row],[total_pwd_women]]),health[[#This Row],[total_pwd]])</f>
        <v>0</v>
      </c>
      <c r="AG152">
        <f>IF(ISBLANK(health[[#This Row],[total_adults]]),SUM(health[[#This Row],[total_men]],health[[#This Row],[total_women]]),health[[#This Row],[total_adults]])</f>
        <v>0</v>
      </c>
      <c r="AH152">
        <f>IF(ISBLANK(health[[#This Row],[total_beneficiaries_reached]]),SUM(health[[#This Row],[calc_children]],health[[#This Row],[calc_adults]]),health[[#This Row],[total_beneficiaries_reached]])</f>
        <v>774</v>
      </c>
      <c r="AI152" s="49" t="str">
        <f ca="1">IF(B152="","",OFFSET(table_admin1[[#Headers],[ADM1_PT]],MATCH(B152,admin1,0),1))</f>
        <v>MZ01</v>
      </c>
      <c r="AJ152" s="49" t="str">
        <f t="shared" ca="1" si="4"/>
        <v>MZ0107</v>
      </c>
      <c r="AK152" s="49" t="str">
        <f t="shared" ca="1" si="5"/>
        <v/>
      </c>
    </row>
    <row r="153" spans="1:37" x14ac:dyDescent="0.2">
      <c r="A153" s="58">
        <v>45352</v>
      </c>
      <c r="B153" s="49" t="s">
        <v>120</v>
      </c>
      <c r="C153" s="49" t="s">
        <v>129</v>
      </c>
      <c r="G153" s="49" t="s">
        <v>122</v>
      </c>
      <c r="H153" s="49" t="s">
        <v>123</v>
      </c>
      <c r="T153" s="49">
        <v>1480</v>
      </c>
      <c r="AC153">
        <f>IF(ISBLANK(health[[#This Row],[total_boys]]),SUM(health[[#This Row],[boys_0-5_reached]],health[[#This Row],[boys_6-12_reached]],health[[#This Row],[boys_13-18_reached]]),health[[#This Row],[total_boys]])</f>
        <v>0</v>
      </c>
      <c r="AD153">
        <f>IF(ISBLANK(health[[#This Row],[total_girls]]),SUM(health[[#This Row],[girls_0-5_reached]],health[[#This Row],[girls_6-12_reached]],health[[#This Row],[girls_13-18_reached]]),health[[#This Row],[total_girls]])</f>
        <v>0</v>
      </c>
      <c r="AE153">
        <f>IF(ISBLANK(health[[#This Row],[total_children]]),SUM(health[[#This Row],[calc_boys]],health[[#This Row],[calc_girls]]),health[[#This Row],[total_children]])</f>
        <v>1480</v>
      </c>
      <c r="AF153">
        <f>IF(ISBLANK(health[[#This Row],[total_pwd]]),SUM(health[[#This Row],[total_pwd_men]],health[[#This Row],[total_pwd_women]]),health[[#This Row],[total_pwd]])</f>
        <v>0</v>
      </c>
      <c r="AG153">
        <f>IF(ISBLANK(health[[#This Row],[total_adults]]),SUM(health[[#This Row],[total_men]],health[[#This Row],[total_women]]),health[[#This Row],[total_adults]])</f>
        <v>0</v>
      </c>
      <c r="AH153">
        <f>IF(ISBLANK(health[[#This Row],[total_beneficiaries_reached]]),SUM(health[[#This Row],[calc_children]],health[[#This Row],[calc_adults]]),health[[#This Row],[total_beneficiaries_reached]])</f>
        <v>1480</v>
      </c>
      <c r="AI153" s="49" t="str">
        <f ca="1">IF(B153="","",OFFSET(table_admin1[[#Headers],[ADM1_PT]],MATCH(B153,admin1,0),1))</f>
        <v>MZ01</v>
      </c>
      <c r="AJ153" s="49" t="str">
        <f t="shared" ca="1" si="4"/>
        <v>MZ0110</v>
      </c>
      <c r="AK153" s="49" t="str">
        <f t="shared" ca="1" si="5"/>
        <v/>
      </c>
    </row>
    <row r="154" spans="1:37" x14ac:dyDescent="0.2">
      <c r="A154" s="58">
        <v>45383</v>
      </c>
      <c r="B154" s="49" t="s">
        <v>120</v>
      </c>
      <c r="C154" s="49" t="s">
        <v>129</v>
      </c>
      <c r="G154" s="49" t="s">
        <v>122</v>
      </c>
      <c r="H154" s="49" t="s">
        <v>123</v>
      </c>
      <c r="I154" s="49" t="s">
        <v>124</v>
      </c>
      <c r="T154" s="49">
        <v>1158</v>
      </c>
      <c r="Y154" s="49">
        <v>385</v>
      </c>
      <c r="AC154">
        <f>IF(ISBLANK(health[[#This Row],[total_boys]]),SUM(health[[#This Row],[boys_0-5_reached]],health[[#This Row],[boys_6-12_reached]],health[[#This Row],[boys_13-18_reached]]),health[[#This Row],[total_boys]])</f>
        <v>0</v>
      </c>
      <c r="AD154">
        <f>IF(ISBLANK(health[[#This Row],[total_girls]]),SUM(health[[#This Row],[girls_0-5_reached]],health[[#This Row],[girls_6-12_reached]],health[[#This Row],[girls_13-18_reached]]),health[[#This Row],[total_girls]])</f>
        <v>0</v>
      </c>
      <c r="AE154">
        <f>IF(ISBLANK(health[[#This Row],[total_children]]),SUM(health[[#This Row],[calc_boys]],health[[#This Row],[calc_girls]]),health[[#This Row],[total_children]])</f>
        <v>1158</v>
      </c>
      <c r="AF154">
        <f>IF(ISBLANK(health[[#This Row],[total_pwd]]),SUM(health[[#This Row],[total_pwd_men]],health[[#This Row],[total_pwd_women]]),health[[#This Row],[total_pwd]])</f>
        <v>0</v>
      </c>
      <c r="AG154">
        <f>IF(ISBLANK(health[[#This Row],[total_adults]]),SUM(health[[#This Row],[total_men]],health[[#This Row],[total_women]]),health[[#This Row],[total_adults]])</f>
        <v>385</v>
      </c>
      <c r="AH154">
        <f>IF(ISBLANK(health[[#This Row],[total_beneficiaries_reached]]),SUM(health[[#This Row],[calc_children]],health[[#This Row],[calc_adults]]),health[[#This Row],[total_beneficiaries_reached]])</f>
        <v>1543</v>
      </c>
      <c r="AI154" s="49" t="str">
        <f ca="1">IF(B154="","",OFFSET(table_admin1[[#Headers],[ADM1_PT]],MATCH(B154,admin1,0),1))</f>
        <v>MZ01</v>
      </c>
      <c r="AJ154" s="49" t="str">
        <f t="shared" ca="1" si="4"/>
        <v>MZ0110</v>
      </c>
      <c r="AK154" s="49" t="str">
        <f t="shared" ca="1" si="5"/>
        <v/>
      </c>
    </row>
    <row r="155" spans="1:37" x14ac:dyDescent="0.2">
      <c r="A155" s="58">
        <v>45383</v>
      </c>
      <c r="B155" s="49" t="s">
        <v>113</v>
      </c>
      <c r="C155" s="49" t="s">
        <v>114</v>
      </c>
      <c r="G155" s="49" t="s">
        <v>116</v>
      </c>
      <c r="H155" s="49" t="s">
        <v>123</v>
      </c>
      <c r="I155" s="49" t="s">
        <v>118</v>
      </c>
      <c r="K155" s="49" t="s">
        <v>1212</v>
      </c>
      <c r="T155" s="49">
        <v>3498</v>
      </c>
      <c r="X155" s="49">
        <v>8881</v>
      </c>
      <c r="Y155" s="49">
        <v>9621</v>
      </c>
      <c r="AC155">
        <f>IF(ISBLANK(health[[#This Row],[total_boys]]),SUM(health[[#This Row],[boys_0-5_reached]],health[[#This Row],[boys_6-12_reached]],health[[#This Row],[boys_13-18_reached]]),health[[#This Row],[total_boys]])</f>
        <v>0</v>
      </c>
      <c r="AD155">
        <f>IF(ISBLANK(health[[#This Row],[total_girls]]),SUM(health[[#This Row],[girls_0-5_reached]],health[[#This Row],[girls_6-12_reached]],health[[#This Row],[girls_13-18_reached]]),health[[#This Row],[total_girls]])</f>
        <v>0</v>
      </c>
      <c r="AE155">
        <f>IF(ISBLANK(health[[#This Row],[total_children]]),SUM(health[[#This Row],[calc_boys]],health[[#This Row],[calc_girls]]),health[[#This Row],[total_children]])</f>
        <v>3498</v>
      </c>
      <c r="AF155">
        <f>IF(ISBLANK(health[[#This Row],[total_pwd]]),SUM(health[[#This Row],[total_pwd_men]],health[[#This Row],[total_pwd_women]]),health[[#This Row],[total_pwd]])</f>
        <v>0</v>
      </c>
      <c r="AG155">
        <f>IF(ISBLANK(health[[#This Row],[total_adults]]),SUM(health[[#This Row],[total_men]],health[[#This Row],[total_women]]),health[[#This Row],[total_adults]])</f>
        <v>18502</v>
      </c>
      <c r="AH155">
        <f>IF(ISBLANK(health[[#This Row],[total_beneficiaries_reached]]),SUM(health[[#This Row],[calc_children]],health[[#This Row],[calc_adults]]),health[[#This Row],[total_beneficiaries_reached]])</f>
        <v>22000</v>
      </c>
      <c r="AI155" s="49" t="str">
        <f ca="1">IF(B155="","",OFFSET(table_admin1[[#Headers],[ADM1_PT]],MATCH(B155,admin1,0),1))</f>
        <v>MZ09</v>
      </c>
      <c r="AJ155" s="49" t="str">
        <f t="shared" ca="1" si="4"/>
        <v>MZ0906</v>
      </c>
      <c r="AK155" s="49" t="str">
        <f t="shared" ca="1" si="5"/>
        <v/>
      </c>
    </row>
    <row r="156" spans="1:37" x14ac:dyDescent="0.2">
      <c r="A156" s="58">
        <v>45383</v>
      </c>
      <c r="B156" s="49" t="s">
        <v>113</v>
      </c>
      <c r="C156" s="49" t="s">
        <v>613</v>
      </c>
      <c r="G156" s="49" t="s">
        <v>116</v>
      </c>
      <c r="H156" s="49" t="s">
        <v>123</v>
      </c>
      <c r="I156" s="49" t="s">
        <v>118</v>
      </c>
      <c r="K156" s="49" t="s">
        <v>1212</v>
      </c>
      <c r="T156" s="49">
        <v>716</v>
      </c>
      <c r="X156" s="49">
        <v>1816</v>
      </c>
      <c r="Y156" s="49">
        <v>1968</v>
      </c>
      <c r="AC156">
        <f>IF(ISBLANK(health[[#This Row],[total_boys]]),SUM(health[[#This Row],[boys_0-5_reached]],health[[#This Row],[boys_6-12_reached]],health[[#This Row],[boys_13-18_reached]]),health[[#This Row],[total_boys]])</f>
        <v>0</v>
      </c>
      <c r="AD156">
        <f>IF(ISBLANK(health[[#This Row],[total_girls]]),SUM(health[[#This Row],[girls_0-5_reached]],health[[#This Row],[girls_6-12_reached]],health[[#This Row],[girls_13-18_reached]]),health[[#This Row],[total_girls]])</f>
        <v>0</v>
      </c>
      <c r="AE156">
        <f>IF(ISBLANK(health[[#This Row],[total_children]]),SUM(health[[#This Row],[calc_boys]],health[[#This Row],[calc_girls]]),health[[#This Row],[total_children]])</f>
        <v>716</v>
      </c>
      <c r="AF156">
        <f>IF(ISBLANK(health[[#This Row],[total_pwd]]),SUM(health[[#This Row],[total_pwd_men]],health[[#This Row],[total_pwd_women]]),health[[#This Row],[total_pwd]])</f>
        <v>0</v>
      </c>
      <c r="AG156">
        <f>IF(ISBLANK(health[[#This Row],[total_adults]]),SUM(health[[#This Row],[total_men]],health[[#This Row],[total_women]]),health[[#This Row],[total_adults]])</f>
        <v>3784</v>
      </c>
      <c r="AH156">
        <f>IF(ISBLANK(health[[#This Row],[total_beneficiaries_reached]]),SUM(health[[#This Row],[calc_children]],health[[#This Row],[calc_adults]]),health[[#This Row],[total_beneficiaries_reached]])</f>
        <v>4500</v>
      </c>
      <c r="AI156" s="49" t="str">
        <f ca="1">IF(B156="","",OFFSET(table_admin1[[#Headers],[ADM1_PT]],MATCH(B156,admin1,0),1))</f>
        <v>MZ09</v>
      </c>
      <c r="AJ156" s="49" t="str">
        <f t="shared" ca="1" si="4"/>
        <v>MZ0907</v>
      </c>
      <c r="AK156" s="49" t="str">
        <f t="shared" ca="1" si="5"/>
        <v/>
      </c>
    </row>
    <row r="157" spans="1:37" x14ac:dyDescent="0.2">
      <c r="A157" s="58">
        <v>45383</v>
      </c>
      <c r="B157" s="49" t="s">
        <v>113</v>
      </c>
      <c r="C157" s="49" t="s">
        <v>634</v>
      </c>
      <c r="G157" s="49" t="s">
        <v>116</v>
      </c>
      <c r="H157" s="49" t="s">
        <v>123</v>
      </c>
      <c r="I157" s="49" t="s">
        <v>118</v>
      </c>
      <c r="K157" s="49" t="s">
        <v>1212</v>
      </c>
      <c r="T157" s="49">
        <v>834</v>
      </c>
      <c r="X157" s="49">
        <v>2120</v>
      </c>
      <c r="Y157" s="49">
        <v>2296</v>
      </c>
      <c r="AC157">
        <f>IF(ISBLANK(health[[#This Row],[total_boys]]),SUM(health[[#This Row],[boys_0-5_reached]],health[[#This Row],[boys_6-12_reached]],health[[#This Row],[boys_13-18_reached]]),health[[#This Row],[total_boys]])</f>
        <v>0</v>
      </c>
      <c r="AD157">
        <f>IF(ISBLANK(health[[#This Row],[total_girls]]),SUM(health[[#This Row],[girls_0-5_reached]],health[[#This Row],[girls_6-12_reached]],health[[#This Row],[girls_13-18_reached]]),health[[#This Row],[total_girls]])</f>
        <v>0</v>
      </c>
      <c r="AE157">
        <f>IF(ISBLANK(health[[#This Row],[total_children]]),SUM(health[[#This Row],[calc_boys]],health[[#This Row],[calc_girls]]),health[[#This Row],[total_children]])</f>
        <v>834</v>
      </c>
      <c r="AF157">
        <f>IF(ISBLANK(health[[#This Row],[total_pwd]]),SUM(health[[#This Row],[total_pwd_men]],health[[#This Row],[total_pwd_women]]),health[[#This Row],[total_pwd]])</f>
        <v>0</v>
      </c>
      <c r="AG157">
        <f>IF(ISBLANK(health[[#This Row],[total_adults]]),SUM(health[[#This Row],[total_men]],health[[#This Row],[total_women]]),health[[#This Row],[total_adults]])</f>
        <v>4416</v>
      </c>
      <c r="AH157">
        <f>IF(ISBLANK(health[[#This Row],[total_beneficiaries_reached]]),SUM(health[[#This Row],[calc_children]],health[[#This Row],[calc_adults]]),health[[#This Row],[total_beneficiaries_reached]])</f>
        <v>5250</v>
      </c>
      <c r="AI157" s="49" t="str">
        <f ca="1">IF(B157="","",OFFSET(table_admin1[[#Headers],[ADM1_PT]],MATCH(B157,admin1,0),1))</f>
        <v>MZ09</v>
      </c>
      <c r="AJ157" s="49" t="str">
        <f t="shared" ca="1" si="4"/>
        <v>MZ0913</v>
      </c>
      <c r="AK157" s="49" t="str">
        <f t="shared" ca="1" si="5"/>
        <v/>
      </c>
    </row>
    <row r="158" spans="1:37" x14ac:dyDescent="0.2">
      <c r="A158" s="58">
        <v>45383</v>
      </c>
      <c r="B158" s="49" t="s">
        <v>120</v>
      </c>
      <c r="C158" s="49" t="s">
        <v>127</v>
      </c>
      <c r="G158" s="49" t="s">
        <v>122</v>
      </c>
      <c r="H158" s="49" t="s">
        <v>123</v>
      </c>
      <c r="I158" s="49" t="s">
        <v>124</v>
      </c>
      <c r="K158" s="49" t="s">
        <v>1212</v>
      </c>
      <c r="T158" s="49">
        <v>1311</v>
      </c>
      <c r="Y158" s="49">
        <v>109</v>
      </c>
      <c r="AC158">
        <f>IF(ISBLANK(health[[#This Row],[total_boys]]),SUM(health[[#This Row],[boys_0-5_reached]],health[[#This Row],[boys_6-12_reached]],health[[#This Row],[boys_13-18_reached]]),health[[#This Row],[total_boys]])</f>
        <v>0</v>
      </c>
      <c r="AD158">
        <f>IF(ISBLANK(health[[#This Row],[total_girls]]),SUM(health[[#This Row],[girls_0-5_reached]],health[[#This Row],[girls_6-12_reached]],health[[#This Row],[girls_13-18_reached]]),health[[#This Row],[total_girls]])</f>
        <v>0</v>
      </c>
      <c r="AE158">
        <f>IF(ISBLANK(health[[#This Row],[total_children]]),SUM(health[[#This Row],[calc_boys]],health[[#This Row],[calc_girls]]),health[[#This Row],[total_children]])</f>
        <v>1311</v>
      </c>
      <c r="AF158">
        <f>IF(ISBLANK(health[[#This Row],[total_pwd]]),SUM(health[[#This Row],[total_pwd_men]],health[[#This Row],[total_pwd_women]]),health[[#This Row],[total_pwd]])</f>
        <v>0</v>
      </c>
      <c r="AG158">
        <f>IF(ISBLANK(health[[#This Row],[total_adults]]),SUM(health[[#This Row],[total_men]],health[[#This Row],[total_women]]),health[[#This Row],[total_adults]])</f>
        <v>109</v>
      </c>
      <c r="AH158">
        <f>IF(ISBLANK(health[[#This Row],[total_beneficiaries_reached]]),SUM(health[[#This Row],[calc_children]],health[[#This Row],[calc_adults]]),health[[#This Row],[total_beneficiaries_reached]])</f>
        <v>1420</v>
      </c>
      <c r="AI158" s="49" t="str">
        <f ca="1">IF(B158="","",OFFSET(table_admin1[[#Headers],[ADM1_PT]],MATCH(B158,admin1,0),1))</f>
        <v>MZ01</v>
      </c>
      <c r="AJ158" s="49" t="str">
        <f t="shared" ca="1" si="4"/>
        <v>MZ0101</v>
      </c>
      <c r="AK158" s="49" t="str">
        <f t="shared" ca="1" si="5"/>
        <v/>
      </c>
    </row>
    <row r="159" spans="1:37" x14ac:dyDescent="0.2">
      <c r="A159" s="58">
        <v>45383</v>
      </c>
      <c r="B159" s="49" t="s">
        <v>120</v>
      </c>
      <c r="C159" s="49" t="s">
        <v>127</v>
      </c>
      <c r="G159" s="49" t="s">
        <v>122</v>
      </c>
      <c r="H159" s="49" t="s">
        <v>123</v>
      </c>
      <c r="I159" s="49" t="s">
        <v>124</v>
      </c>
      <c r="K159" s="49" t="s">
        <v>1212</v>
      </c>
      <c r="T159" s="49">
        <v>698</v>
      </c>
      <c r="Y159" s="49">
        <v>139</v>
      </c>
      <c r="AC159">
        <f>IF(ISBLANK(health[[#This Row],[total_boys]]),SUM(health[[#This Row],[boys_0-5_reached]],health[[#This Row],[boys_6-12_reached]],health[[#This Row],[boys_13-18_reached]]),health[[#This Row],[total_boys]])</f>
        <v>0</v>
      </c>
      <c r="AD159">
        <f>IF(ISBLANK(health[[#This Row],[total_girls]]),SUM(health[[#This Row],[girls_0-5_reached]],health[[#This Row],[girls_6-12_reached]],health[[#This Row],[girls_13-18_reached]]),health[[#This Row],[total_girls]])</f>
        <v>0</v>
      </c>
      <c r="AE159">
        <f>IF(ISBLANK(health[[#This Row],[total_children]]),SUM(health[[#This Row],[calc_boys]],health[[#This Row],[calc_girls]]),health[[#This Row],[total_children]])</f>
        <v>698</v>
      </c>
      <c r="AF159">
        <f>IF(ISBLANK(health[[#This Row],[total_pwd]]),SUM(health[[#This Row],[total_pwd_men]],health[[#This Row],[total_pwd_women]]),health[[#This Row],[total_pwd]])</f>
        <v>0</v>
      </c>
      <c r="AG159">
        <f>IF(ISBLANK(health[[#This Row],[total_adults]]),SUM(health[[#This Row],[total_men]],health[[#This Row],[total_women]]),health[[#This Row],[total_adults]])</f>
        <v>139</v>
      </c>
      <c r="AH159">
        <f>IF(ISBLANK(health[[#This Row],[total_beneficiaries_reached]]),SUM(health[[#This Row],[calc_children]],health[[#This Row],[calc_adults]]),health[[#This Row],[total_beneficiaries_reached]])</f>
        <v>837</v>
      </c>
      <c r="AI159" s="49" t="str">
        <f ca="1">IF(B159="","",OFFSET(table_admin1[[#Headers],[ADM1_PT]],MATCH(B159,admin1,0),1))</f>
        <v>MZ01</v>
      </c>
      <c r="AJ159" s="49" t="str">
        <f t="shared" ca="1" si="4"/>
        <v>MZ0101</v>
      </c>
      <c r="AK159" s="49" t="str">
        <f t="shared" ca="1" si="5"/>
        <v/>
      </c>
    </row>
    <row r="160" spans="1:37" x14ac:dyDescent="0.2">
      <c r="A160" s="58">
        <v>45383</v>
      </c>
      <c r="B160" s="49" t="s">
        <v>120</v>
      </c>
      <c r="C160" s="49" t="s">
        <v>126</v>
      </c>
      <c r="G160" s="49" t="s">
        <v>122</v>
      </c>
      <c r="H160" s="49" t="s">
        <v>123</v>
      </c>
      <c r="I160" s="49" t="s">
        <v>124</v>
      </c>
      <c r="K160" s="49" t="s">
        <v>1212</v>
      </c>
      <c r="T160" s="49">
        <v>1164</v>
      </c>
      <c r="Y160" s="49">
        <v>189</v>
      </c>
      <c r="AC160">
        <f>IF(ISBLANK(health[[#This Row],[total_boys]]),SUM(health[[#This Row],[boys_0-5_reached]],health[[#This Row],[boys_6-12_reached]],health[[#This Row],[boys_13-18_reached]]),health[[#This Row],[total_boys]])</f>
        <v>0</v>
      </c>
      <c r="AD160">
        <f>IF(ISBLANK(health[[#This Row],[total_girls]]),SUM(health[[#This Row],[girls_0-5_reached]],health[[#This Row],[girls_6-12_reached]],health[[#This Row],[girls_13-18_reached]]),health[[#This Row],[total_girls]])</f>
        <v>0</v>
      </c>
      <c r="AE160">
        <f>IF(ISBLANK(health[[#This Row],[total_children]]),SUM(health[[#This Row],[calc_boys]],health[[#This Row],[calc_girls]]),health[[#This Row],[total_children]])</f>
        <v>1164</v>
      </c>
      <c r="AF160">
        <f>IF(ISBLANK(health[[#This Row],[total_pwd]]),SUM(health[[#This Row],[total_pwd_men]],health[[#This Row],[total_pwd_women]]),health[[#This Row],[total_pwd]])</f>
        <v>0</v>
      </c>
      <c r="AG160">
        <f>IF(ISBLANK(health[[#This Row],[total_adults]]),SUM(health[[#This Row],[total_men]],health[[#This Row],[total_women]]),health[[#This Row],[total_adults]])</f>
        <v>189</v>
      </c>
      <c r="AH160">
        <f>IF(ISBLANK(health[[#This Row],[total_beneficiaries_reached]]),SUM(health[[#This Row],[calc_children]],health[[#This Row],[calc_adults]]),health[[#This Row],[total_beneficiaries_reached]])</f>
        <v>1353</v>
      </c>
      <c r="AI160" s="49" t="str">
        <f ca="1">IF(B160="","",OFFSET(table_admin1[[#Headers],[ADM1_PT]],MATCH(B160,admin1,0),1))</f>
        <v>MZ01</v>
      </c>
      <c r="AJ160" s="49" t="str">
        <f t="shared" ca="1" si="4"/>
        <v>MZ0103</v>
      </c>
      <c r="AK160" s="49" t="str">
        <f t="shared" ca="1" si="5"/>
        <v/>
      </c>
    </row>
    <row r="161" spans="1:37" x14ac:dyDescent="0.2">
      <c r="A161" s="58">
        <v>45383</v>
      </c>
      <c r="B161" s="49" t="s">
        <v>120</v>
      </c>
      <c r="C161" s="49" t="s">
        <v>199</v>
      </c>
      <c r="G161" s="49" t="s">
        <v>122</v>
      </c>
      <c r="H161" s="49" t="s">
        <v>123</v>
      </c>
      <c r="I161" s="49" t="s">
        <v>124</v>
      </c>
      <c r="K161" s="49" t="s">
        <v>1212</v>
      </c>
      <c r="T161" s="49">
        <v>1890</v>
      </c>
      <c r="Y161" s="49">
        <v>264</v>
      </c>
      <c r="AC161">
        <f>IF(ISBLANK(health[[#This Row],[total_boys]]),SUM(health[[#This Row],[boys_0-5_reached]],health[[#This Row],[boys_6-12_reached]],health[[#This Row],[boys_13-18_reached]]),health[[#This Row],[total_boys]])</f>
        <v>0</v>
      </c>
      <c r="AD161">
        <f>IF(ISBLANK(health[[#This Row],[total_girls]]),SUM(health[[#This Row],[girls_0-5_reached]],health[[#This Row],[girls_6-12_reached]],health[[#This Row],[girls_13-18_reached]]),health[[#This Row],[total_girls]])</f>
        <v>0</v>
      </c>
      <c r="AE161">
        <f>IF(ISBLANK(health[[#This Row],[total_children]]),SUM(health[[#This Row],[calc_boys]],health[[#This Row],[calc_girls]]),health[[#This Row],[total_children]])</f>
        <v>1890</v>
      </c>
      <c r="AF161">
        <f>IF(ISBLANK(health[[#This Row],[total_pwd]]),SUM(health[[#This Row],[total_pwd_men]],health[[#This Row],[total_pwd_women]]),health[[#This Row],[total_pwd]])</f>
        <v>0</v>
      </c>
      <c r="AG161">
        <f>IF(ISBLANK(health[[#This Row],[total_adults]]),SUM(health[[#This Row],[total_men]],health[[#This Row],[total_women]]),health[[#This Row],[total_adults]])</f>
        <v>264</v>
      </c>
      <c r="AH161">
        <f>IF(ISBLANK(health[[#This Row],[total_beneficiaries_reached]]),SUM(health[[#This Row],[calc_children]],health[[#This Row],[calc_adults]]),health[[#This Row],[total_beneficiaries_reached]])</f>
        <v>2154</v>
      </c>
      <c r="AI161" s="49" t="str">
        <f ca="1">IF(B161="","",OFFSET(table_admin1[[#Headers],[ADM1_PT]],MATCH(B161,admin1,0),1))</f>
        <v>MZ01</v>
      </c>
      <c r="AJ161" s="49" t="str">
        <f t="shared" ca="1" si="4"/>
        <v>MZ0105</v>
      </c>
      <c r="AK161" s="49" t="str">
        <f t="shared" ca="1" si="5"/>
        <v/>
      </c>
    </row>
    <row r="162" spans="1:37" x14ac:dyDescent="0.2">
      <c r="A162" s="58">
        <v>45383</v>
      </c>
      <c r="B162" s="49" t="s">
        <v>120</v>
      </c>
      <c r="C162" s="49" t="s">
        <v>205</v>
      </c>
      <c r="G162" s="49" t="s">
        <v>122</v>
      </c>
      <c r="H162" s="49" t="s">
        <v>123</v>
      </c>
      <c r="I162" s="49" t="s">
        <v>130</v>
      </c>
      <c r="K162" s="49" t="s">
        <v>1212</v>
      </c>
      <c r="T162" s="49">
        <v>314</v>
      </c>
      <c r="Y162" s="49">
        <v>24</v>
      </c>
      <c r="AC162">
        <f>IF(ISBLANK(health[[#This Row],[total_boys]]),SUM(health[[#This Row],[boys_0-5_reached]],health[[#This Row],[boys_6-12_reached]],health[[#This Row],[boys_13-18_reached]]),health[[#This Row],[total_boys]])</f>
        <v>0</v>
      </c>
      <c r="AD162">
        <f>IF(ISBLANK(health[[#This Row],[total_girls]]),SUM(health[[#This Row],[girls_0-5_reached]],health[[#This Row],[girls_6-12_reached]],health[[#This Row],[girls_13-18_reached]]),health[[#This Row],[total_girls]])</f>
        <v>0</v>
      </c>
      <c r="AE162">
        <f>IF(ISBLANK(health[[#This Row],[total_children]]),SUM(health[[#This Row],[calc_boys]],health[[#This Row],[calc_girls]]),health[[#This Row],[total_children]])</f>
        <v>314</v>
      </c>
      <c r="AF162">
        <f>IF(ISBLANK(health[[#This Row],[total_pwd]]),SUM(health[[#This Row],[total_pwd_men]],health[[#This Row],[total_pwd_women]]),health[[#This Row],[total_pwd]])</f>
        <v>0</v>
      </c>
      <c r="AG162">
        <f>IF(ISBLANK(health[[#This Row],[total_adults]]),SUM(health[[#This Row],[total_men]],health[[#This Row],[total_women]]),health[[#This Row],[total_adults]])</f>
        <v>24</v>
      </c>
      <c r="AH162">
        <f>IF(ISBLANK(health[[#This Row],[total_beneficiaries_reached]]),SUM(health[[#This Row],[calc_children]],health[[#This Row],[calc_adults]]),health[[#This Row],[total_beneficiaries_reached]])</f>
        <v>338</v>
      </c>
      <c r="AI162" s="49" t="str">
        <f ca="1">IF(B162="","",OFFSET(table_admin1[[#Headers],[ADM1_PT]],MATCH(B162,admin1,0),1))</f>
        <v>MZ01</v>
      </c>
      <c r="AJ162" s="49" t="str">
        <f t="shared" ca="1" si="4"/>
        <v>MZ0106</v>
      </c>
      <c r="AK162" s="49" t="str">
        <f t="shared" ca="1" si="5"/>
        <v/>
      </c>
    </row>
    <row r="163" spans="1:37" x14ac:dyDescent="0.2">
      <c r="A163" s="58">
        <v>45383</v>
      </c>
      <c r="B163" s="49" t="s">
        <v>120</v>
      </c>
      <c r="C163" s="49" t="s">
        <v>220</v>
      </c>
      <c r="G163" s="49" t="s">
        <v>122</v>
      </c>
      <c r="H163" s="49" t="s">
        <v>123</v>
      </c>
      <c r="I163" s="49" t="s">
        <v>124</v>
      </c>
      <c r="K163" s="49" t="s">
        <v>1212</v>
      </c>
      <c r="T163" s="49">
        <v>866</v>
      </c>
      <c r="Y163" s="49">
        <v>85</v>
      </c>
      <c r="AC163">
        <f>IF(ISBLANK(health[[#This Row],[total_boys]]),SUM(health[[#This Row],[boys_0-5_reached]],health[[#This Row],[boys_6-12_reached]],health[[#This Row],[boys_13-18_reached]]),health[[#This Row],[total_boys]])</f>
        <v>0</v>
      </c>
      <c r="AD163">
        <f>IF(ISBLANK(health[[#This Row],[total_girls]]),SUM(health[[#This Row],[girls_0-5_reached]],health[[#This Row],[girls_6-12_reached]],health[[#This Row],[girls_13-18_reached]]),health[[#This Row],[total_girls]])</f>
        <v>0</v>
      </c>
      <c r="AE163">
        <f>IF(ISBLANK(health[[#This Row],[total_children]]),SUM(health[[#This Row],[calc_boys]],health[[#This Row],[calc_girls]]),health[[#This Row],[total_children]])</f>
        <v>866</v>
      </c>
      <c r="AF163">
        <f>IF(ISBLANK(health[[#This Row],[total_pwd]]),SUM(health[[#This Row],[total_pwd_men]],health[[#This Row],[total_pwd_women]]),health[[#This Row],[total_pwd]])</f>
        <v>0</v>
      </c>
      <c r="AG163">
        <f>IF(ISBLANK(health[[#This Row],[total_adults]]),SUM(health[[#This Row],[total_men]],health[[#This Row],[total_women]]),health[[#This Row],[total_adults]])</f>
        <v>85</v>
      </c>
      <c r="AH163">
        <f>IF(ISBLANK(health[[#This Row],[total_beneficiaries_reached]]),SUM(health[[#This Row],[calc_children]],health[[#This Row],[calc_adults]]),health[[#This Row],[total_beneficiaries_reached]])</f>
        <v>951</v>
      </c>
      <c r="AI163" s="49" t="str">
        <f ca="1">IF(B163="","",OFFSET(table_admin1[[#Headers],[ADM1_PT]],MATCH(B163,admin1,0),1))</f>
        <v>MZ01</v>
      </c>
      <c r="AJ163" s="49" t="str">
        <f t="shared" ca="1" si="4"/>
        <v>MZ0109</v>
      </c>
      <c r="AK163" s="49" t="str">
        <f t="shared" ca="1" si="5"/>
        <v/>
      </c>
    </row>
    <row r="164" spans="1:37" x14ac:dyDescent="0.2">
      <c r="A164" s="58">
        <v>45383</v>
      </c>
      <c r="B164" s="49" t="s">
        <v>120</v>
      </c>
      <c r="C164" s="49" t="s">
        <v>129</v>
      </c>
      <c r="G164" s="49" t="s">
        <v>122</v>
      </c>
      <c r="H164" s="49" t="s">
        <v>123</v>
      </c>
      <c r="I164" s="49" t="s">
        <v>124</v>
      </c>
      <c r="K164" s="49" t="s">
        <v>1212</v>
      </c>
      <c r="T164" s="49">
        <v>1158</v>
      </c>
      <c r="Y164" s="49">
        <v>385</v>
      </c>
      <c r="AC164">
        <f>IF(ISBLANK(health[[#This Row],[total_boys]]),SUM(health[[#This Row],[boys_0-5_reached]],health[[#This Row],[boys_6-12_reached]],health[[#This Row],[boys_13-18_reached]]),health[[#This Row],[total_boys]])</f>
        <v>0</v>
      </c>
      <c r="AD164">
        <f>IF(ISBLANK(health[[#This Row],[total_girls]]),SUM(health[[#This Row],[girls_0-5_reached]],health[[#This Row],[girls_6-12_reached]],health[[#This Row],[girls_13-18_reached]]),health[[#This Row],[total_girls]])</f>
        <v>0</v>
      </c>
      <c r="AE164">
        <f>IF(ISBLANK(health[[#This Row],[total_children]]),SUM(health[[#This Row],[calc_boys]],health[[#This Row],[calc_girls]]),health[[#This Row],[total_children]])</f>
        <v>1158</v>
      </c>
      <c r="AF164">
        <f>IF(ISBLANK(health[[#This Row],[total_pwd]]),SUM(health[[#This Row],[total_pwd_men]],health[[#This Row],[total_pwd_women]]),health[[#This Row],[total_pwd]])</f>
        <v>0</v>
      </c>
      <c r="AG164">
        <f>IF(ISBLANK(health[[#This Row],[total_adults]]),SUM(health[[#This Row],[total_men]],health[[#This Row],[total_women]]),health[[#This Row],[total_adults]])</f>
        <v>385</v>
      </c>
      <c r="AH164">
        <f>IF(ISBLANK(health[[#This Row],[total_beneficiaries_reached]]),SUM(health[[#This Row],[calc_children]],health[[#This Row],[calc_adults]]),health[[#This Row],[total_beneficiaries_reached]])</f>
        <v>1543</v>
      </c>
      <c r="AI164" s="49" t="str">
        <f ca="1">IF(B164="","",OFFSET(table_admin1[[#Headers],[ADM1_PT]],MATCH(B164,admin1,0),1))</f>
        <v>MZ01</v>
      </c>
      <c r="AJ164" s="49" t="str">
        <f t="shared" ca="1" si="4"/>
        <v>MZ0110</v>
      </c>
      <c r="AK164" s="49" t="str">
        <f t="shared" ca="1" si="5"/>
        <v/>
      </c>
    </row>
    <row r="165" spans="1:37" x14ac:dyDescent="0.2">
      <c r="A165" s="58">
        <v>45383</v>
      </c>
      <c r="B165" s="49" t="s">
        <v>120</v>
      </c>
      <c r="C165" s="49" t="s">
        <v>127</v>
      </c>
      <c r="G165" s="49" t="s">
        <v>122</v>
      </c>
      <c r="H165" s="49" t="s">
        <v>1201</v>
      </c>
      <c r="I165" s="49" t="s">
        <v>124</v>
      </c>
      <c r="K165" s="49" t="s">
        <v>1212</v>
      </c>
      <c r="Y165" s="49">
        <v>1</v>
      </c>
      <c r="AC165">
        <f>IF(ISBLANK(health[[#This Row],[total_boys]]),SUM(health[[#This Row],[boys_0-5_reached]],health[[#This Row],[boys_6-12_reached]],health[[#This Row],[boys_13-18_reached]]),health[[#This Row],[total_boys]])</f>
        <v>0</v>
      </c>
      <c r="AD165">
        <f>IF(ISBLANK(health[[#This Row],[total_girls]]),SUM(health[[#This Row],[girls_0-5_reached]],health[[#This Row],[girls_6-12_reached]],health[[#This Row],[girls_13-18_reached]]),health[[#This Row],[total_girls]])</f>
        <v>0</v>
      </c>
      <c r="AE165">
        <f>IF(ISBLANK(health[[#This Row],[total_children]]),SUM(health[[#This Row],[calc_boys]],health[[#This Row],[calc_girls]]),health[[#This Row],[total_children]])</f>
        <v>0</v>
      </c>
      <c r="AF165">
        <f>IF(ISBLANK(health[[#This Row],[total_pwd]]),SUM(health[[#This Row],[total_pwd_men]],health[[#This Row],[total_pwd_women]]),health[[#This Row],[total_pwd]])</f>
        <v>0</v>
      </c>
      <c r="AG165">
        <f>IF(ISBLANK(health[[#This Row],[total_adults]]),SUM(health[[#This Row],[total_men]],health[[#This Row],[total_women]]),health[[#This Row],[total_adults]])</f>
        <v>1</v>
      </c>
      <c r="AH165">
        <f>IF(ISBLANK(health[[#This Row],[total_beneficiaries_reached]]),SUM(health[[#This Row],[calc_children]],health[[#This Row],[calc_adults]]),health[[#This Row],[total_beneficiaries_reached]])</f>
        <v>1</v>
      </c>
      <c r="AI165" s="49" t="str">
        <f ca="1">IF(B165="","",OFFSET(table_admin1[[#Headers],[ADM1_PT]],MATCH(B165,admin1,0),1))</f>
        <v>MZ01</v>
      </c>
      <c r="AJ165" s="49" t="str">
        <f t="shared" ca="1" si="4"/>
        <v>MZ0101</v>
      </c>
      <c r="AK165" s="49" t="str">
        <f t="shared" ca="1" si="5"/>
        <v/>
      </c>
    </row>
    <row r="166" spans="1:37" x14ac:dyDescent="0.2">
      <c r="A166" s="58">
        <v>45383</v>
      </c>
      <c r="B166" s="49" t="s">
        <v>120</v>
      </c>
      <c r="C166" s="49" t="s">
        <v>126</v>
      </c>
      <c r="G166" s="49" t="s">
        <v>122</v>
      </c>
      <c r="H166" s="49" t="s">
        <v>1201</v>
      </c>
      <c r="I166" s="49" t="s">
        <v>124</v>
      </c>
      <c r="K166" s="49" t="s">
        <v>1212</v>
      </c>
      <c r="Y166" s="49">
        <v>6</v>
      </c>
      <c r="AC166">
        <f>IF(ISBLANK(health[[#This Row],[total_boys]]),SUM(health[[#This Row],[boys_0-5_reached]],health[[#This Row],[boys_6-12_reached]],health[[#This Row],[boys_13-18_reached]]),health[[#This Row],[total_boys]])</f>
        <v>0</v>
      </c>
      <c r="AD166">
        <f>IF(ISBLANK(health[[#This Row],[total_girls]]),SUM(health[[#This Row],[girls_0-5_reached]],health[[#This Row],[girls_6-12_reached]],health[[#This Row],[girls_13-18_reached]]),health[[#This Row],[total_girls]])</f>
        <v>0</v>
      </c>
      <c r="AE166">
        <f>IF(ISBLANK(health[[#This Row],[total_children]]),SUM(health[[#This Row],[calc_boys]],health[[#This Row],[calc_girls]]),health[[#This Row],[total_children]])</f>
        <v>0</v>
      </c>
      <c r="AF166">
        <f>IF(ISBLANK(health[[#This Row],[total_pwd]]),SUM(health[[#This Row],[total_pwd_men]],health[[#This Row],[total_pwd_women]]),health[[#This Row],[total_pwd]])</f>
        <v>0</v>
      </c>
      <c r="AG166">
        <f>IF(ISBLANK(health[[#This Row],[total_adults]]),SUM(health[[#This Row],[total_men]],health[[#This Row],[total_women]]),health[[#This Row],[total_adults]])</f>
        <v>6</v>
      </c>
      <c r="AH166">
        <f>IF(ISBLANK(health[[#This Row],[total_beneficiaries_reached]]),SUM(health[[#This Row],[calc_children]],health[[#This Row],[calc_adults]]),health[[#This Row],[total_beneficiaries_reached]])</f>
        <v>6</v>
      </c>
      <c r="AI166" s="49" t="str">
        <f ca="1">IF(B166="","",OFFSET(table_admin1[[#Headers],[ADM1_PT]],MATCH(B166,admin1,0),1))</f>
        <v>MZ01</v>
      </c>
      <c r="AJ166" s="49" t="str">
        <f t="shared" ca="1" si="4"/>
        <v>MZ0103</v>
      </c>
      <c r="AK166" s="49" t="str">
        <f t="shared" ca="1" si="5"/>
        <v/>
      </c>
    </row>
    <row r="167" spans="1:37" x14ac:dyDescent="0.2">
      <c r="A167" s="58">
        <v>45383</v>
      </c>
      <c r="B167" s="49" t="s">
        <v>120</v>
      </c>
      <c r="C167" s="49" t="s">
        <v>199</v>
      </c>
      <c r="G167" s="49" t="s">
        <v>122</v>
      </c>
      <c r="H167" s="49" t="s">
        <v>1201</v>
      </c>
      <c r="I167" s="49" t="s">
        <v>124</v>
      </c>
      <c r="K167" s="49" t="s">
        <v>1212</v>
      </c>
      <c r="Y167" s="49">
        <v>1</v>
      </c>
      <c r="AC167">
        <f>IF(ISBLANK(health[[#This Row],[total_boys]]),SUM(health[[#This Row],[boys_0-5_reached]],health[[#This Row],[boys_6-12_reached]],health[[#This Row],[boys_13-18_reached]]),health[[#This Row],[total_boys]])</f>
        <v>0</v>
      </c>
      <c r="AD167">
        <f>IF(ISBLANK(health[[#This Row],[total_girls]]),SUM(health[[#This Row],[girls_0-5_reached]],health[[#This Row],[girls_6-12_reached]],health[[#This Row],[girls_13-18_reached]]),health[[#This Row],[total_girls]])</f>
        <v>0</v>
      </c>
      <c r="AE167">
        <f>IF(ISBLANK(health[[#This Row],[total_children]]),SUM(health[[#This Row],[calc_boys]],health[[#This Row],[calc_girls]]),health[[#This Row],[total_children]])</f>
        <v>0</v>
      </c>
      <c r="AF167">
        <f>IF(ISBLANK(health[[#This Row],[total_pwd]]),SUM(health[[#This Row],[total_pwd_men]],health[[#This Row],[total_pwd_women]]),health[[#This Row],[total_pwd]])</f>
        <v>0</v>
      </c>
      <c r="AG167">
        <f>IF(ISBLANK(health[[#This Row],[total_adults]]),SUM(health[[#This Row],[total_men]],health[[#This Row],[total_women]]),health[[#This Row],[total_adults]])</f>
        <v>1</v>
      </c>
      <c r="AH167">
        <f>IF(ISBLANK(health[[#This Row],[total_beneficiaries_reached]]),SUM(health[[#This Row],[calc_children]],health[[#This Row],[calc_adults]]),health[[#This Row],[total_beneficiaries_reached]])</f>
        <v>1</v>
      </c>
      <c r="AI167" s="49" t="str">
        <f ca="1">IF(B167="","",OFFSET(table_admin1[[#Headers],[ADM1_PT]],MATCH(B167,admin1,0),1))</f>
        <v>MZ01</v>
      </c>
      <c r="AJ167" s="49" t="str">
        <f t="shared" ca="1" si="4"/>
        <v>MZ0105</v>
      </c>
      <c r="AK167" s="49" t="str">
        <f t="shared" ca="1" si="5"/>
        <v/>
      </c>
    </row>
    <row r="168" spans="1:37" x14ac:dyDescent="0.2">
      <c r="A168" s="58">
        <v>45383</v>
      </c>
      <c r="B168" s="49" t="s">
        <v>120</v>
      </c>
      <c r="C168" s="49" t="s">
        <v>205</v>
      </c>
      <c r="G168" s="49" t="s">
        <v>122</v>
      </c>
      <c r="H168" s="49" t="s">
        <v>1201</v>
      </c>
      <c r="I168" s="49" t="s">
        <v>124</v>
      </c>
      <c r="K168" s="49" t="s">
        <v>1212</v>
      </c>
      <c r="Y168" s="49">
        <v>1</v>
      </c>
      <c r="AC168">
        <f>IF(ISBLANK(health[[#This Row],[total_boys]]),SUM(health[[#This Row],[boys_0-5_reached]],health[[#This Row],[boys_6-12_reached]],health[[#This Row],[boys_13-18_reached]]),health[[#This Row],[total_boys]])</f>
        <v>0</v>
      </c>
      <c r="AD168">
        <f>IF(ISBLANK(health[[#This Row],[total_girls]]),SUM(health[[#This Row],[girls_0-5_reached]],health[[#This Row],[girls_6-12_reached]],health[[#This Row],[girls_13-18_reached]]),health[[#This Row],[total_girls]])</f>
        <v>0</v>
      </c>
      <c r="AE168">
        <f>IF(ISBLANK(health[[#This Row],[total_children]]),SUM(health[[#This Row],[calc_boys]],health[[#This Row],[calc_girls]]),health[[#This Row],[total_children]])</f>
        <v>0</v>
      </c>
      <c r="AF168">
        <f>IF(ISBLANK(health[[#This Row],[total_pwd]]),SUM(health[[#This Row],[total_pwd_men]],health[[#This Row],[total_pwd_women]]),health[[#This Row],[total_pwd]])</f>
        <v>0</v>
      </c>
      <c r="AG168">
        <f>IF(ISBLANK(health[[#This Row],[total_adults]]),SUM(health[[#This Row],[total_men]],health[[#This Row],[total_women]]),health[[#This Row],[total_adults]])</f>
        <v>1</v>
      </c>
      <c r="AH168">
        <f>IF(ISBLANK(health[[#This Row],[total_beneficiaries_reached]]),SUM(health[[#This Row],[calc_children]],health[[#This Row],[calc_adults]]),health[[#This Row],[total_beneficiaries_reached]])</f>
        <v>1</v>
      </c>
      <c r="AI168" s="49" t="str">
        <f ca="1">IF(B168="","",OFFSET(table_admin1[[#Headers],[ADM1_PT]],MATCH(B168,admin1,0),1))</f>
        <v>MZ01</v>
      </c>
      <c r="AJ168" s="49" t="str">
        <f t="shared" ca="1" si="4"/>
        <v>MZ0106</v>
      </c>
      <c r="AK168" s="49" t="str">
        <f t="shared" ca="1" si="5"/>
        <v/>
      </c>
    </row>
    <row r="169" spans="1:37" x14ac:dyDescent="0.2">
      <c r="A169" s="58">
        <v>45383</v>
      </c>
      <c r="B169" s="49" t="s">
        <v>120</v>
      </c>
      <c r="C169" s="49" t="s">
        <v>129</v>
      </c>
      <c r="G169" s="49" t="s">
        <v>122</v>
      </c>
      <c r="H169" s="49" t="s">
        <v>1201</v>
      </c>
      <c r="I169" s="49" t="s">
        <v>124</v>
      </c>
      <c r="K169" s="49" t="s">
        <v>1212</v>
      </c>
      <c r="Y169" s="49">
        <v>90</v>
      </c>
      <c r="AC169">
        <f>IF(ISBLANK(health[[#This Row],[total_boys]]),SUM(health[[#This Row],[boys_0-5_reached]],health[[#This Row],[boys_6-12_reached]],health[[#This Row],[boys_13-18_reached]]),health[[#This Row],[total_boys]])</f>
        <v>0</v>
      </c>
      <c r="AD169">
        <f>IF(ISBLANK(health[[#This Row],[total_girls]]),SUM(health[[#This Row],[girls_0-5_reached]],health[[#This Row],[girls_6-12_reached]],health[[#This Row],[girls_13-18_reached]]),health[[#This Row],[total_girls]])</f>
        <v>0</v>
      </c>
      <c r="AE169">
        <f>IF(ISBLANK(health[[#This Row],[total_children]]),SUM(health[[#This Row],[calc_boys]],health[[#This Row],[calc_girls]]),health[[#This Row],[total_children]])</f>
        <v>0</v>
      </c>
      <c r="AF169">
        <f>IF(ISBLANK(health[[#This Row],[total_pwd]]),SUM(health[[#This Row],[total_pwd_men]],health[[#This Row],[total_pwd_women]]),health[[#This Row],[total_pwd]])</f>
        <v>0</v>
      </c>
      <c r="AG169">
        <f>IF(ISBLANK(health[[#This Row],[total_adults]]),SUM(health[[#This Row],[total_men]],health[[#This Row],[total_women]]),health[[#This Row],[total_adults]])</f>
        <v>90</v>
      </c>
      <c r="AH169">
        <f>IF(ISBLANK(health[[#This Row],[total_beneficiaries_reached]]),SUM(health[[#This Row],[calc_children]],health[[#This Row],[calc_adults]]),health[[#This Row],[total_beneficiaries_reached]])</f>
        <v>90</v>
      </c>
      <c r="AI169" s="49" t="str">
        <f ca="1">IF(B169="","",OFFSET(table_admin1[[#Headers],[ADM1_PT]],MATCH(B169,admin1,0),1))</f>
        <v>MZ01</v>
      </c>
      <c r="AJ169" s="49" t="str">
        <f t="shared" ca="1" si="4"/>
        <v>MZ0110</v>
      </c>
      <c r="AK169" s="49" t="str">
        <f t="shared" ca="1" si="5"/>
        <v/>
      </c>
    </row>
    <row r="170" spans="1:37" x14ac:dyDescent="0.2">
      <c r="A170" s="58">
        <v>45383</v>
      </c>
      <c r="B170" s="49" t="s">
        <v>120</v>
      </c>
      <c r="C170" s="49" t="s">
        <v>242</v>
      </c>
      <c r="G170" s="49" t="s">
        <v>116</v>
      </c>
      <c r="H170" s="49" t="s">
        <v>1214</v>
      </c>
      <c r="I170" s="49" t="s">
        <v>118</v>
      </c>
      <c r="K170" s="49" t="s">
        <v>1212</v>
      </c>
      <c r="AA170" s="49">
        <v>58</v>
      </c>
      <c r="AC170">
        <f>IF(ISBLANK(health[[#This Row],[total_boys]]),SUM(health[[#This Row],[boys_0-5_reached]],health[[#This Row],[boys_6-12_reached]],health[[#This Row],[boys_13-18_reached]]),health[[#This Row],[total_boys]])</f>
        <v>0</v>
      </c>
      <c r="AD170">
        <f>IF(ISBLANK(health[[#This Row],[total_girls]]),SUM(health[[#This Row],[girls_0-5_reached]],health[[#This Row],[girls_6-12_reached]],health[[#This Row],[girls_13-18_reached]]),health[[#This Row],[total_girls]])</f>
        <v>0</v>
      </c>
      <c r="AE170">
        <f>IF(ISBLANK(health[[#This Row],[total_children]]),SUM(health[[#This Row],[calc_boys]],health[[#This Row],[calc_girls]]),health[[#This Row],[total_children]])</f>
        <v>0</v>
      </c>
      <c r="AF170">
        <f>IF(ISBLANK(health[[#This Row],[total_pwd]]),SUM(health[[#This Row],[total_pwd_men]],health[[#This Row],[total_pwd_women]]),health[[#This Row],[total_pwd]])</f>
        <v>0</v>
      </c>
      <c r="AG170">
        <f>IF(ISBLANK(health[[#This Row],[total_adults]]),SUM(health[[#This Row],[total_men]],health[[#This Row],[total_women]]),health[[#This Row],[total_adults]])</f>
        <v>0</v>
      </c>
      <c r="AH170">
        <f>IF(ISBLANK(health[[#This Row],[total_beneficiaries_reached]]),SUM(health[[#This Row],[calc_children]],health[[#This Row],[calc_adults]]),health[[#This Row],[total_beneficiaries_reached]])</f>
        <v>58</v>
      </c>
      <c r="AI170" s="49" t="str">
        <f ca="1">IF(B170="","",OFFSET(table_admin1[[#Headers],[ADM1_PT]],MATCH(B170,admin1,0),1))</f>
        <v>MZ01</v>
      </c>
      <c r="AJ170" s="49" t="str">
        <f t="shared" ca="1" si="4"/>
        <v>MZ0114</v>
      </c>
      <c r="AK170" s="49" t="str">
        <f t="shared" ca="1" si="5"/>
        <v/>
      </c>
    </row>
    <row r="171" spans="1:37" x14ac:dyDescent="0.2">
      <c r="A171" s="58">
        <v>45383</v>
      </c>
      <c r="B171" s="49" t="s">
        <v>120</v>
      </c>
      <c r="C171" s="49" t="s">
        <v>220</v>
      </c>
      <c r="G171" s="49" t="s">
        <v>116</v>
      </c>
      <c r="H171" s="49" t="s">
        <v>1214</v>
      </c>
      <c r="I171" s="49" t="s">
        <v>118</v>
      </c>
      <c r="K171" s="49" t="s">
        <v>1212</v>
      </c>
      <c r="AA171" s="49">
        <v>124</v>
      </c>
      <c r="AC171">
        <f>IF(ISBLANK(health[[#This Row],[total_boys]]),SUM(health[[#This Row],[boys_0-5_reached]],health[[#This Row],[boys_6-12_reached]],health[[#This Row],[boys_13-18_reached]]),health[[#This Row],[total_boys]])</f>
        <v>0</v>
      </c>
      <c r="AD171">
        <f>IF(ISBLANK(health[[#This Row],[total_girls]]),SUM(health[[#This Row],[girls_0-5_reached]],health[[#This Row],[girls_6-12_reached]],health[[#This Row],[girls_13-18_reached]]),health[[#This Row],[total_girls]])</f>
        <v>0</v>
      </c>
      <c r="AE171">
        <f>IF(ISBLANK(health[[#This Row],[total_children]]),SUM(health[[#This Row],[calc_boys]],health[[#This Row],[calc_girls]]),health[[#This Row],[total_children]])</f>
        <v>0</v>
      </c>
      <c r="AF171">
        <f>IF(ISBLANK(health[[#This Row],[total_pwd]]),SUM(health[[#This Row],[total_pwd_men]],health[[#This Row],[total_pwd_women]]),health[[#This Row],[total_pwd]])</f>
        <v>0</v>
      </c>
      <c r="AG171">
        <f>IF(ISBLANK(health[[#This Row],[total_adults]]),SUM(health[[#This Row],[total_men]],health[[#This Row],[total_women]]),health[[#This Row],[total_adults]])</f>
        <v>0</v>
      </c>
      <c r="AH171">
        <f>IF(ISBLANK(health[[#This Row],[total_beneficiaries_reached]]),SUM(health[[#This Row],[calc_children]],health[[#This Row],[calc_adults]]),health[[#This Row],[total_beneficiaries_reached]])</f>
        <v>124</v>
      </c>
      <c r="AI171" s="49" t="str">
        <f ca="1">IF(B171="","",OFFSET(table_admin1[[#Headers],[ADM1_PT]],MATCH(B171,admin1,0),1))</f>
        <v>MZ01</v>
      </c>
      <c r="AJ171" s="49" t="str">
        <f t="shared" ca="1" si="4"/>
        <v>MZ0109</v>
      </c>
      <c r="AK171" s="49" t="str">
        <f t="shared" ca="1" si="5"/>
        <v/>
      </c>
    </row>
    <row r="172" spans="1:37" x14ac:dyDescent="0.2">
      <c r="A172" s="58">
        <v>45383</v>
      </c>
      <c r="B172" s="49" t="s">
        <v>120</v>
      </c>
      <c r="C172" s="49" t="s">
        <v>194</v>
      </c>
      <c r="G172" s="49" t="s">
        <v>116</v>
      </c>
      <c r="H172" s="49" t="s">
        <v>1214</v>
      </c>
      <c r="I172" s="49" t="s">
        <v>118</v>
      </c>
      <c r="K172" s="49" t="s">
        <v>1212</v>
      </c>
      <c r="AA172" s="49">
        <v>602</v>
      </c>
      <c r="AC172">
        <f>IF(ISBLANK(health[[#This Row],[total_boys]]),SUM(health[[#This Row],[boys_0-5_reached]],health[[#This Row],[boys_6-12_reached]],health[[#This Row],[boys_13-18_reached]]),health[[#This Row],[total_boys]])</f>
        <v>0</v>
      </c>
      <c r="AD172">
        <f>IF(ISBLANK(health[[#This Row],[total_girls]]),SUM(health[[#This Row],[girls_0-5_reached]],health[[#This Row],[girls_6-12_reached]],health[[#This Row],[girls_13-18_reached]]),health[[#This Row],[total_girls]])</f>
        <v>0</v>
      </c>
      <c r="AE172">
        <f>IF(ISBLANK(health[[#This Row],[total_children]]),SUM(health[[#This Row],[calc_boys]],health[[#This Row],[calc_girls]]),health[[#This Row],[total_children]])</f>
        <v>0</v>
      </c>
      <c r="AF172">
        <f>IF(ISBLANK(health[[#This Row],[total_pwd]]),SUM(health[[#This Row],[total_pwd_men]],health[[#This Row],[total_pwd_women]]),health[[#This Row],[total_pwd]])</f>
        <v>0</v>
      </c>
      <c r="AG172">
        <f>IF(ISBLANK(health[[#This Row],[total_adults]]),SUM(health[[#This Row],[total_men]],health[[#This Row],[total_women]]),health[[#This Row],[total_adults]])</f>
        <v>0</v>
      </c>
      <c r="AH172">
        <f>IF(ISBLANK(health[[#This Row],[total_beneficiaries_reached]]),SUM(health[[#This Row],[calc_children]],health[[#This Row],[calc_adults]]),health[[#This Row],[total_beneficiaries_reached]])</f>
        <v>602</v>
      </c>
      <c r="AI172" s="49" t="str">
        <f ca="1">IF(B172="","",OFFSET(table_admin1[[#Headers],[ADM1_PT]],MATCH(B172,admin1,0),1))</f>
        <v>MZ01</v>
      </c>
      <c r="AJ172" s="49" t="str">
        <f t="shared" ca="1" si="4"/>
        <v>MZ0104</v>
      </c>
      <c r="AK172" s="49" t="str">
        <f t="shared" ca="1" si="5"/>
        <v/>
      </c>
    </row>
    <row r="173" spans="1:37" x14ac:dyDescent="0.2">
      <c r="A173" s="58">
        <v>45383</v>
      </c>
      <c r="B173" s="49" t="s">
        <v>192</v>
      </c>
      <c r="C173" s="49" t="s">
        <v>370</v>
      </c>
      <c r="G173" s="49" t="s">
        <v>116</v>
      </c>
      <c r="H173" s="49" t="s">
        <v>1214</v>
      </c>
      <c r="I173" s="49" t="s">
        <v>118</v>
      </c>
      <c r="K173" s="49" t="s">
        <v>1212</v>
      </c>
      <c r="AA173" s="49">
        <v>56</v>
      </c>
      <c r="AC173">
        <f>IF(ISBLANK(health[[#This Row],[total_boys]]),SUM(health[[#This Row],[boys_0-5_reached]],health[[#This Row],[boys_6-12_reached]],health[[#This Row],[boys_13-18_reached]]),health[[#This Row],[total_boys]])</f>
        <v>0</v>
      </c>
      <c r="AD173">
        <f>IF(ISBLANK(health[[#This Row],[total_girls]]),SUM(health[[#This Row],[girls_0-5_reached]],health[[#This Row],[girls_6-12_reached]],health[[#This Row],[girls_13-18_reached]]),health[[#This Row],[total_girls]])</f>
        <v>0</v>
      </c>
      <c r="AE173">
        <f>IF(ISBLANK(health[[#This Row],[total_children]]),SUM(health[[#This Row],[calc_boys]],health[[#This Row],[calc_girls]]),health[[#This Row],[total_children]])</f>
        <v>0</v>
      </c>
      <c r="AF173">
        <f>IF(ISBLANK(health[[#This Row],[total_pwd]]),SUM(health[[#This Row],[total_pwd_men]],health[[#This Row],[total_pwd_women]]),health[[#This Row],[total_pwd]])</f>
        <v>0</v>
      </c>
      <c r="AG173">
        <f>IF(ISBLANK(health[[#This Row],[total_adults]]),SUM(health[[#This Row],[total_men]],health[[#This Row],[total_women]]),health[[#This Row],[total_adults]])</f>
        <v>0</v>
      </c>
      <c r="AH173">
        <f>IF(ISBLANK(health[[#This Row],[total_beneficiaries_reached]]),SUM(health[[#This Row],[calc_children]],health[[#This Row],[calc_adults]]),health[[#This Row],[total_beneficiaries_reached]])</f>
        <v>56</v>
      </c>
      <c r="AI173" s="49" t="str">
        <f ca="1">IF(B173="","",OFFSET(table_admin1[[#Headers],[ADM1_PT]],MATCH(B173,admin1,0),1))</f>
        <v>MZ04</v>
      </c>
      <c r="AJ173" s="49" t="str">
        <f t="shared" ca="1" si="4"/>
        <v>MZ0404</v>
      </c>
      <c r="AK173" s="49" t="str">
        <f t="shared" ca="1" si="5"/>
        <v/>
      </c>
    </row>
    <row r="174" spans="1:37" x14ac:dyDescent="0.2">
      <c r="A174" s="58">
        <v>45383</v>
      </c>
      <c r="B174" s="49" t="s">
        <v>192</v>
      </c>
      <c r="C174" s="49" t="s">
        <v>363</v>
      </c>
      <c r="G174" s="49" t="s">
        <v>116</v>
      </c>
      <c r="H174" s="49" t="s">
        <v>1214</v>
      </c>
      <c r="I174" s="49" t="s">
        <v>118</v>
      </c>
      <c r="K174" s="49" t="s">
        <v>1212</v>
      </c>
      <c r="AA174" s="49">
        <v>923</v>
      </c>
      <c r="AC174">
        <f>IF(ISBLANK(health[[#This Row],[total_boys]]),SUM(health[[#This Row],[boys_0-5_reached]],health[[#This Row],[boys_6-12_reached]],health[[#This Row],[boys_13-18_reached]]),health[[#This Row],[total_boys]])</f>
        <v>0</v>
      </c>
      <c r="AD174">
        <f>IF(ISBLANK(health[[#This Row],[total_girls]]),SUM(health[[#This Row],[girls_0-5_reached]],health[[#This Row],[girls_6-12_reached]],health[[#This Row],[girls_13-18_reached]]),health[[#This Row],[total_girls]])</f>
        <v>0</v>
      </c>
      <c r="AE174">
        <f>IF(ISBLANK(health[[#This Row],[total_children]]),SUM(health[[#This Row],[calc_boys]],health[[#This Row],[calc_girls]]),health[[#This Row],[total_children]])</f>
        <v>0</v>
      </c>
      <c r="AF174">
        <f>IF(ISBLANK(health[[#This Row],[total_pwd]]),SUM(health[[#This Row],[total_pwd_men]],health[[#This Row],[total_pwd_women]]),health[[#This Row],[total_pwd]])</f>
        <v>0</v>
      </c>
      <c r="AG174">
        <f>IF(ISBLANK(health[[#This Row],[total_adults]]),SUM(health[[#This Row],[total_men]],health[[#This Row],[total_women]]),health[[#This Row],[total_adults]])</f>
        <v>0</v>
      </c>
      <c r="AH174">
        <f>IF(ISBLANK(health[[#This Row],[total_beneficiaries_reached]]),SUM(health[[#This Row],[calc_children]],health[[#This Row],[calc_adults]]),health[[#This Row],[total_beneficiaries_reached]])</f>
        <v>923</v>
      </c>
      <c r="AI174" s="49" t="str">
        <f ca="1">IF(B174="","",OFFSET(table_admin1[[#Headers],[ADM1_PT]],MATCH(B174,admin1,0),1))</f>
        <v>MZ04</v>
      </c>
      <c r="AJ174" s="49" t="str">
        <f t="shared" ca="1" si="4"/>
        <v>MZ0402</v>
      </c>
      <c r="AK174" s="49" t="str">
        <f t="shared" ca="1" si="5"/>
        <v/>
      </c>
    </row>
    <row r="175" spans="1:37" x14ac:dyDescent="0.2">
      <c r="A175" s="58">
        <v>45383</v>
      </c>
      <c r="B175" s="49" t="s">
        <v>197</v>
      </c>
      <c r="C175" s="49" t="s">
        <v>426</v>
      </c>
      <c r="G175" s="49" t="s">
        <v>116</v>
      </c>
      <c r="H175" s="49" t="s">
        <v>1214</v>
      </c>
      <c r="I175" s="49" t="s">
        <v>118</v>
      </c>
      <c r="K175" s="49" t="s">
        <v>1212</v>
      </c>
      <c r="AA175" s="49">
        <v>424</v>
      </c>
      <c r="AC175">
        <f>IF(ISBLANK(health[[#This Row],[total_boys]]),SUM(health[[#This Row],[boys_0-5_reached]],health[[#This Row],[boys_6-12_reached]],health[[#This Row],[boys_13-18_reached]]),health[[#This Row],[total_boys]])</f>
        <v>0</v>
      </c>
      <c r="AD175">
        <f>IF(ISBLANK(health[[#This Row],[total_girls]]),SUM(health[[#This Row],[girls_0-5_reached]],health[[#This Row],[girls_6-12_reached]],health[[#This Row],[girls_13-18_reached]]),health[[#This Row],[total_girls]])</f>
        <v>0</v>
      </c>
      <c r="AE175">
        <f>IF(ISBLANK(health[[#This Row],[total_children]]),SUM(health[[#This Row],[calc_boys]],health[[#This Row],[calc_girls]]),health[[#This Row],[total_children]])</f>
        <v>0</v>
      </c>
      <c r="AF175">
        <f>IF(ISBLANK(health[[#This Row],[total_pwd]]),SUM(health[[#This Row],[total_pwd_men]],health[[#This Row],[total_pwd_women]]),health[[#This Row],[total_pwd]])</f>
        <v>0</v>
      </c>
      <c r="AG175">
        <f>IF(ISBLANK(health[[#This Row],[total_adults]]),SUM(health[[#This Row],[total_men]],health[[#This Row],[total_women]]),health[[#This Row],[total_adults]])</f>
        <v>0</v>
      </c>
      <c r="AH175">
        <f>IF(ISBLANK(health[[#This Row],[total_beneficiaries_reached]]),SUM(health[[#This Row],[calc_children]],health[[#This Row],[calc_adults]]),health[[#This Row],[total_beneficiaries_reached]])</f>
        <v>424</v>
      </c>
      <c r="AI175" s="49" t="str">
        <f ca="1">IF(B175="","",OFFSET(table_admin1[[#Headers],[ADM1_PT]],MATCH(B175,admin1,0),1))</f>
        <v>MZ05</v>
      </c>
      <c r="AJ175" s="49" t="str">
        <f t="shared" ca="1" si="4"/>
        <v>MZ0507</v>
      </c>
      <c r="AK175" s="49" t="str">
        <f t="shared" ca="1" si="5"/>
        <v/>
      </c>
    </row>
    <row r="176" spans="1:37" x14ac:dyDescent="0.2">
      <c r="A176" s="58">
        <v>45383</v>
      </c>
      <c r="B176" s="49" t="s">
        <v>209</v>
      </c>
      <c r="C176" s="49" t="s">
        <v>441</v>
      </c>
      <c r="G176" s="49" t="s">
        <v>116</v>
      </c>
      <c r="H176" s="49" t="s">
        <v>1214</v>
      </c>
      <c r="I176" s="49" t="s">
        <v>118</v>
      </c>
      <c r="K176" s="49" t="s">
        <v>1212</v>
      </c>
      <c r="AA176" s="49">
        <v>1377</v>
      </c>
      <c r="AC176">
        <f>IF(ISBLANK(health[[#This Row],[total_boys]]),SUM(health[[#This Row],[boys_0-5_reached]],health[[#This Row],[boys_6-12_reached]],health[[#This Row],[boys_13-18_reached]]),health[[#This Row],[total_boys]])</f>
        <v>0</v>
      </c>
      <c r="AD176">
        <f>IF(ISBLANK(health[[#This Row],[total_girls]]),SUM(health[[#This Row],[girls_0-5_reached]],health[[#This Row],[girls_6-12_reached]],health[[#This Row],[girls_13-18_reached]]),health[[#This Row],[total_girls]])</f>
        <v>0</v>
      </c>
      <c r="AE176">
        <f>IF(ISBLANK(health[[#This Row],[total_children]]),SUM(health[[#This Row],[calc_boys]],health[[#This Row],[calc_girls]]),health[[#This Row],[total_children]])</f>
        <v>0</v>
      </c>
      <c r="AF176">
        <f>IF(ISBLANK(health[[#This Row],[total_pwd]]),SUM(health[[#This Row],[total_pwd_men]],health[[#This Row],[total_pwd_women]]),health[[#This Row],[total_pwd]])</f>
        <v>0</v>
      </c>
      <c r="AG176">
        <f>IF(ISBLANK(health[[#This Row],[total_adults]]),SUM(health[[#This Row],[total_men]],health[[#This Row],[total_women]]),health[[#This Row],[total_adults]])</f>
        <v>0</v>
      </c>
      <c r="AH176">
        <f>IF(ISBLANK(health[[#This Row],[total_beneficiaries_reached]]),SUM(health[[#This Row],[calc_children]],health[[#This Row],[calc_adults]]),health[[#This Row],[total_beneficiaries_reached]])</f>
        <v>1377</v>
      </c>
      <c r="AI176" s="49" t="str">
        <f ca="1">IF(B176="","",OFFSET(table_admin1[[#Headers],[ADM1_PT]],MATCH(B176,admin1,0),1))</f>
        <v>MZ07</v>
      </c>
      <c r="AJ176" s="49" t="str">
        <f t="shared" ca="1" si="4"/>
        <v>MZ0702</v>
      </c>
      <c r="AK176" s="49" t="str">
        <f t="shared" ca="1" si="5"/>
        <v/>
      </c>
    </row>
    <row r="177" spans="1:37" x14ac:dyDescent="0.2">
      <c r="A177" s="58">
        <v>45383</v>
      </c>
      <c r="B177" s="49" t="s">
        <v>209</v>
      </c>
      <c r="C177" s="49" t="s">
        <v>445</v>
      </c>
      <c r="G177" s="49" t="s">
        <v>116</v>
      </c>
      <c r="H177" s="49" t="s">
        <v>1214</v>
      </c>
      <c r="I177" s="49" t="s">
        <v>118</v>
      </c>
      <c r="K177" s="49" t="s">
        <v>1212</v>
      </c>
      <c r="AA177" s="49">
        <v>90</v>
      </c>
      <c r="AC177">
        <f>IF(ISBLANK(health[[#This Row],[total_boys]]),SUM(health[[#This Row],[boys_0-5_reached]],health[[#This Row],[boys_6-12_reached]],health[[#This Row],[boys_13-18_reached]]),health[[#This Row],[total_boys]])</f>
        <v>0</v>
      </c>
      <c r="AD177">
        <f>IF(ISBLANK(health[[#This Row],[total_girls]]),SUM(health[[#This Row],[girls_0-5_reached]],health[[#This Row],[girls_6-12_reached]],health[[#This Row],[girls_13-18_reached]]),health[[#This Row],[total_girls]])</f>
        <v>0</v>
      </c>
      <c r="AE177">
        <f>IF(ISBLANK(health[[#This Row],[total_children]]),SUM(health[[#This Row],[calc_boys]],health[[#This Row],[calc_girls]]),health[[#This Row],[total_children]])</f>
        <v>0</v>
      </c>
      <c r="AF177">
        <f>IF(ISBLANK(health[[#This Row],[total_pwd]]),SUM(health[[#This Row],[total_pwd_men]],health[[#This Row],[total_pwd_women]]),health[[#This Row],[total_pwd]])</f>
        <v>0</v>
      </c>
      <c r="AG177">
        <f>IF(ISBLANK(health[[#This Row],[total_adults]]),SUM(health[[#This Row],[total_men]],health[[#This Row],[total_women]]),health[[#This Row],[total_adults]])</f>
        <v>0</v>
      </c>
      <c r="AH177">
        <f>IF(ISBLANK(health[[#This Row],[total_beneficiaries_reached]]),SUM(health[[#This Row],[calc_children]],health[[#This Row],[calc_adults]]),health[[#This Row],[total_beneficiaries_reached]])</f>
        <v>90</v>
      </c>
      <c r="AI177" s="49" t="str">
        <f ca="1">IF(B177="","",OFFSET(table_admin1[[#Headers],[ADM1_PT]],MATCH(B177,admin1,0),1))</f>
        <v>MZ07</v>
      </c>
      <c r="AJ177" s="49" t="str">
        <f t="shared" ca="1" si="4"/>
        <v>MZ0703</v>
      </c>
      <c r="AK177" s="49" t="str">
        <f t="shared" ca="1" si="5"/>
        <v/>
      </c>
    </row>
    <row r="178" spans="1:37" x14ac:dyDescent="0.2">
      <c r="A178" s="58">
        <v>45383</v>
      </c>
      <c r="B178" s="49" t="s">
        <v>209</v>
      </c>
      <c r="C178" s="49" t="s">
        <v>471</v>
      </c>
      <c r="G178" s="49" t="s">
        <v>116</v>
      </c>
      <c r="H178" s="49" t="s">
        <v>1214</v>
      </c>
      <c r="I178" s="49" t="s">
        <v>118</v>
      </c>
      <c r="K178" s="49" t="s">
        <v>1212</v>
      </c>
      <c r="AA178" s="49">
        <v>1</v>
      </c>
      <c r="AC178">
        <f>IF(ISBLANK(health[[#This Row],[total_boys]]),SUM(health[[#This Row],[boys_0-5_reached]],health[[#This Row],[boys_6-12_reached]],health[[#This Row],[boys_13-18_reached]]),health[[#This Row],[total_boys]])</f>
        <v>0</v>
      </c>
      <c r="AD178">
        <f>IF(ISBLANK(health[[#This Row],[total_girls]]),SUM(health[[#This Row],[girls_0-5_reached]],health[[#This Row],[girls_6-12_reached]],health[[#This Row],[girls_13-18_reached]]),health[[#This Row],[total_girls]])</f>
        <v>0</v>
      </c>
      <c r="AE178">
        <f>IF(ISBLANK(health[[#This Row],[total_children]]),SUM(health[[#This Row],[calc_boys]],health[[#This Row],[calc_girls]]),health[[#This Row],[total_children]])</f>
        <v>0</v>
      </c>
      <c r="AF178">
        <f>IF(ISBLANK(health[[#This Row],[total_pwd]]),SUM(health[[#This Row],[total_pwd_men]],health[[#This Row],[total_pwd_women]]),health[[#This Row],[total_pwd]])</f>
        <v>0</v>
      </c>
      <c r="AG178">
        <f>IF(ISBLANK(health[[#This Row],[total_adults]]),SUM(health[[#This Row],[total_men]],health[[#This Row],[total_women]]),health[[#This Row],[total_adults]])</f>
        <v>0</v>
      </c>
      <c r="AH178">
        <f>IF(ISBLANK(health[[#This Row],[total_beneficiaries_reached]]),SUM(health[[#This Row],[calc_children]],health[[#This Row],[calc_adults]]),health[[#This Row],[total_beneficiaries_reached]])</f>
        <v>1</v>
      </c>
      <c r="AI178" s="49" t="str">
        <f ca="1">IF(B178="","",OFFSET(table_admin1[[#Headers],[ADM1_PT]],MATCH(B178,admin1,0),1))</f>
        <v>MZ07</v>
      </c>
      <c r="AJ178" s="49" t="str">
        <f t="shared" ca="1" si="4"/>
        <v>MZ0710</v>
      </c>
      <c r="AK178" s="49" t="str">
        <f t="shared" ca="1" si="5"/>
        <v/>
      </c>
    </row>
    <row r="179" spans="1:37" x14ac:dyDescent="0.2">
      <c r="A179" s="58">
        <v>45383</v>
      </c>
      <c r="B179" s="49" t="s">
        <v>209</v>
      </c>
      <c r="C179" s="49" t="s">
        <v>467</v>
      </c>
      <c r="G179" s="49" t="s">
        <v>116</v>
      </c>
      <c r="H179" s="49" t="s">
        <v>1214</v>
      </c>
      <c r="I179" s="49" t="s">
        <v>118</v>
      </c>
      <c r="K179" s="49" t="s">
        <v>1212</v>
      </c>
      <c r="AA179" s="49">
        <v>54</v>
      </c>
      <c r="AC179">
        <f>IF(ISBLANK(health[[#This Row],[total_boys]]),SUM(health[[#This Row],[boys_0-5_reached]],health[[#This Row],[boys_6-12_reached]],health[[#This Row],[boys_13-18_reached]]),health[[#This Row],[total_boys]])</f>
        <v>0</v>
      </c>
      <c r="AD179">
        <f>IF(ISBLANK(health[[#This Row],[total_girls]]),SUM(health[[#This Row],[girls_0-5_reached]],health[[#This Row],[girls_6-12_reached]],health[[#This Row],[girls_13-18_reached]]),health[[#This Row],[total_girls]])</f>
        <v>0</v>
      </c>
      <c r="AE179">
        <f>IF(ISBLANK(health[[#This Row],[total_children]]),SUM(health[[#This Row],[calc_boys]],health[[#This Row],[calc_girls]]),health[[#This Row],[total_children]])</f>
        <v>0</v>
      </c>
      <c r="AF179">
        <f>IF(ISBLANK(health[[#This Row],[total_pwd]]),SUM(health[[#This Row],[total_pwd_men]],health[[#This Row],[total_pwd_women]]),health[[#This Row],[total_pwd]])</f>
        <v>0</v>
      </c>
      <c r="AG179">
        <f>IF(ISBLANK(health[[#This Row],[total_adults]]),SUM(health[[#This Row],[total_men]],health[[#This Row],[total_women]]),health[[#This Row],[total_adults]])</f>
        <v>0</v>
      </c>
      <c r="AH179">
        <f>IF(ISBLANK(health[[#This Row],[total_beneficiaries_reached]]),SUM(health[[#This Row],[calc_children]],health[[#This Row],[calc_adults]]),health[[#This Row],[total_beneficiaries_reached]])</f>
        <v>54</v>
      </c>
      <c r="AI179" s="49" t="str">
        <f ca="1">IF(B179="","",OFFSET(table_admin1[[#Headers],[ADM1_PT]],MATCH(B179,admin1,0),1))</f>
        <v>MZ07</v>
      </c>
      <c r="AJ179" s="49" t="str">
        <f t="shared" ca="1" si="4"/>
        <v>MZ0709</v>
      </c>
      <c r="AK179" s="49" t="str">
        <f t="shared" ca="1" si="5"/>
        <v/>
      </c>
    </row>
    <row r="180" spans="1:37" x14ac:dyDescent="0.2">
      <c r="A180" s="58">
        <v>45383</v>
      </c>
      <c r="B180" s="49" t="s">
        <v>209</v>
      </c>
      <c r="C180" s="49" t="s">
        <v>489</v>
      </c>
      <c r="G180" s="49" t="s">
        <v>116</v>
      </c>
      <c r="H180" s="49" t="s">
        <v>1214</v>
      </c>
      <c r="I180" s="49" t="s">
        <v>118</v>
      </c>
      <c r="K180" s="49" t="s">
        <v>1212</v>
      </c>
      <c r="AA180" s="49">
        <v>120</v>
      </c>
      <c r="AC180">
        <f>IF(ISBLANK(health[[#This Row],[total_boys]]),SUM(health[[#This Row],[boys_0-5_reached]],health[[#This Row],[boys_6-12_reached]],health[[#This Row],[boys_13-18_reached]]),health[[#This Row],[total_boys]])</f>
        <v>0</v>
      </c>
      <c r="AD180">
        <f>IF(ISBLANK(health[[#This Row],[total_girls]]),SUM(health[[#This Row],[girls_0-5_reached]],health[[#This Row],[girls_6-12_reached]],health[[#This Row],[girls_13-18_reached]]),health[[#This Row],[total_girls]])</f>
        <v>0</v>
      </c>
      <c r="AE180">
        <f>IF(ISBLANK(health[[#This Row],[total_children]]),SUM(health[[#This Row],[calc_boys]],health[[#This Row],[calc_girls]]),health[[#This Row],[total_children]])</f>
        <v>0</v>
      </c>
      <c r="AF180">
        <f>IF(ISBLANK(health[[#This Row],[total_pwd]]),SUM(health[[#This Row],[total_pwd_men]],health[[#This Row],[total_pwd_women]]),health[[#This Row],[total_pwd]])</f>
        <v>0</v>
      </c>
      <c r="AG180">
        <f>IF(ISBLANK(health[[#This Row],[total_adults]]),SUM(health[[#This Row],[total_men]],health[[#This Row],[total_women]]),health[[#This Row],[total_adults]])</f>
        <v>0</v>
      </c>
      <c r="AH180">
        <f>IF(ISBLANK(health[[#This Row],[total_beneficiaries_reached]]),SUM(health[[#This Row],[calc_children]],health[[#This Row],[calc_adults]]),health[[#This Row],[total_beneficiaries_reached]])</f>
        <v>120</v>
      </c>
      <c r="AI180" s="49" t="str">
        <f ca="1">IF(B180="","",OFFSET(table_admin1[[#Headers],[ADM1_PT]],MATCH(B180,admin1,0),1))</f>
        <v>MZ07</v>
      </c>
      <c r="AJ180" s="49" t="str">
        <f t="shared" ca="1" si="4"/>
        <v>MZ0715</v>
      </c>
      <c r="AK180" s="49" t="str">
        <f t="shared" ca="1" si="5"/>
        <v/>
      </c>
    </row>
    <row r="181" spans="1:37" x14ac:dyDescent="0.2">
      <c r="A181" s="58">
        <v>45383</v>
      </c>
      <c r="B181" s="49" t="s">
        <v>209</v>
      </c>
      <c r="C181" s="49" t="s">
        <v>437</v>
      </c>
      <c r="G181" s="49" t="s">
        <v>116</v>
      </c>
      <c r="H181" s="49" t="s">
        <v>1214</v>
      </c>
      <c r="I181" s="49" t="s">
        <v>118</v>
      </c>
      <c r="K181" s="49" t="s">
        <v>1212</v>
      </c>
      <c r="AA181" s="49">
        <v>137</v>
      </c>
      <c r="AC181">
        <f>IF(ISBLANK(health[[#This Row],[total_boys]]),SUM(health[[#This Row],[boys_0-5_reached]],health[[#This Row],[boys_6-12_reached]],health[[#This Row],[boys_13-18_reached]]),health[[#This Row],[total_boys]])</f>
        <v>0</v>
      </c>
      <c r="AD181">
        <f>IF(ISBLANK(health[[#This Row],[total_girls]]),SUM(health[[#This Row],[girls_0-5_reached]],health[[#This Row],[girls_6-12_reached]],health[[#This Row],[girls_13-18_reached]]),health[[#This Row],[total_girls]])</f>
        <v>0</v>
      </c>
      <c r="AE181">
        <f>IF(ISBLANK(health[[#This Row],[total_children]]),SUM(health[[#This Row],[calc_boys]],health[[#This Row],[calc_girls]]),health[[#This Row],[total_children]])</f>
        <v>0</v>
      </c>
      <c r="AF181">
        <f>IF(ISBLANK(health[[#This Row],[total_pwd]]),SUM(health[[#This Row],[total_pwd_men]],health[[#This Row],[total_pwd_women]]),health[[#This Row],[total_pwd]])</f>
        <v>0</v>
      </c>
      <c r="AG181">
        <f>IF(ISBLANK(health[[#This Row],[total_adults]]),SUM(health[[#This Row],[total_men]],health[[#This Row],[total_women]]),health[[#This Row],[total_adults]])</f>
        <v>0</v>
      </c>
      <c r="AH181">
        <f>IF(ISBLANK(health[[#This Row],[total_beneficiaries_reached]]),SUM(health[[#This Row],[calc_children]],health[[#This Row],[calc_adults]]),health[[#This Row],[total_beneficiaries_reached]])</f>
        <v>137</v>
      </c>
      <c r="AI181" s="49" t="str">
        <f ca="1">IF(B181="","",OFFSET(table_admin1[[#Headers],[ADM1_PT]],MATCH(B181,admin1,0),1))</f>
        <v>MZ07</v>
      </c>
      <c r="AJ181" s="49" t="str">
        <f t="shared" ca="1" si="4"/>
        <v>MZ0701</v>
      </c>
      <c r="AK181" s="49" t="str">
        <f t="shared" ca="1" si="5"/>
        <v/>
      </c>
    </row>
    <row r="182" spans="1:37" x14ac:dyDescent="0.2">
      <c r="A182" s="58">
        <v>45383</v>
      </c>
      <c r="B182" s="49" t="s">
        <v>209</v>
      </c>
      <c r="C182" s="49" t="s">
        <v>486</v>
      </c>
      <c r="G182" s="49" t="s">
        <v>116</v>
      </c>
      <c r="H182" s="49" t="s">
        <v>1214</v>
      </c>
      <c r="I182" s="49" t="s">
        <v>118</v>
      </c>
      <c r="K182" s="49" t="s">
        <v>1212</v>
      </c>
      <c r="AA182" s="49">
        <v>255</v>
      </c>
      <c r="AC182">
        <f>IF(ISBLANK(health[[#This Row],[total_boys]]),SUM(health[[#This Row],[boys_0-5_reached]],health[[#This Row],[boys_6-12_reached]],health[[#This Row],[boys_13-18_reached]]),health[[#This Row],[total_boys]])</f>
        <v>0</v>
      </c>
      <c r="AD182">
        <f>IF(ISBLANK(health[[#This Row],[total_girls]]),SUM(health[[#This Row],[girls_0-5_reached]],health[[#This Row],[girls_6-12_reached]],health[[#This Row],[girls_13-18_reached]]),health[[#This Row],[total_girls]])</f>
        <v>0</v>
      </c>
      <c r="AE182">
        <f>IF(ISBLANK(health[[#This Row],[total_children]]),SUM(health[[#This Row],[calc_boys]],health[[#This Row],[calc_girls]]),health[[#This Row],[total_children]])</f>
        <v>0</v>
      </c>
      <c r="AF182">
        <f>IF(ISBLANK(health[[#This Row],[total_pwd]]),SUM(health[[#This Row],[total_pwd_men]],health[[#This Row],[total_pwd_women]]),health[[#This Row],[total_pwd]])</f>
        <v>0</v>
      </c>
      <c r="AG182">
        <f>IF(ISBLANK(health[[#This Row],[total_adults]]),SUM(health[[#This Row],[total_men]],health[[#This Row],[total_women]]),health[[#This Row],[total_adults]])</f>
        <v>0</v>
      </c>
      <c r="AH182">
        <f>IF(ISBLANK(health[[#This Row],[total_beneficiaries_reached]]),SUM(health[[#This Row],[calc_children]],health[[#This Row],[calc_adults]]),health[[#This Row],[total_beneficiaries_reached]])</f>
        <v>255</v>
      </c>
      <c r="AI182" s="49" t="str">
        <f ca="1">IF(B182="","",OFFSET(table_admin1[[#Headers],[ADM1_PT]],MATCH(B182,admin1,0),1))</f>
        <v>MZ07</v>
      </c>
      <c r="AJ182" s="49" t="str">
        <f t="shared" ca="1" si="4"/>
        <v>MZ0714</v>
      </c>
      <c r="AK182" s="49" t="str">
        <f t="shared" ca="1" si="5"/>
        <v/>
      </c>
    </row>
    <row r="183" spans="1:37" x14ac:dyDescent="0.2">
      <c r="A183" s="58">
        <v>45383</v>
      </c>
      <c r="B183" s="49" t="s">
        <v>214</v>
      </c>
      <c r="C183" s="49" t="s">
        <v>528</v>
      </c>
      <c r="G183" s="49" t="s">
        <v>116</v>
      </c>
      <c r="H183" s="49" t="s">
        <v>1214</v>
      </c>
      <c r="I183" s="49" t="s">
        <v>118</v>
      </c>
      <c r="K183" s="49" t="s">
        <v>1212</v>
      </c>
      <c r="AA183" s="49">
        <v>1883</v>
      </c>
      <c r="AC183">
        <f>IF(ISBLANK(health[[#This Row],[total_boys]]),SUM(health[[#This Row],[boys_0-5_reached]],health[[#This Row],[boys_6-12_reached]],health[[#This Row],[boys_13-18_reached]]),health[[#This Row],[total_boys]])</f>
        <v>0</v>
      </c>
      <c r="AD183">
        <f>IF(ISBLANK(health[[#This Row],[total_girls]]),SUM(health[[#This Row],[girls_0-5_reached]],health[[#This Row],[girls_6-12_reached]],health[[#This Row],[girls_13-18_reached]]),health[[#This Row],[total_girls]])</f>
        <v>0</v>
      </c>
      <c r="AE183">
        <f>IF(ISBLANK(health[[#This Row],[total_children]]),SUM(health[[#This Row],[calc_boys]],health[[#This Row],[calc_girls]]),health[[#This Row],[total_children]])</f>
        <v>0</v>
      </c>
      <c r="AF183">
        <f>IF(ISBLANK(health[[#This Row],[total_pwd]]),SUM(health[[#This Row],[total_pwd_men]],health[[#This Row],[total_pwd_women]]),health[[#This Row],[total_pwd]])</f>
        <v>0</v>
      </c>
      <c r="AG183">
        <f>IF(ISBLANK(health[[#This Row],[total_adults]]),SUM(health[[#This Row],[total_men]],health[[#This Row],[total_women]]),health[[#This Row],[total_adults]])</f>
        <v>0</v>
      </c>
      <c r="AH183">
        <f>IF(ISBLANK(health[[#This Row],[total_beneficiaries_reached]]),SUM(health[[#This Row],[calc_children]],health[[#This Row],[calc_adults]]),health[[#This Row],[total_beneficiaries_reached]])</f>
        <v>1883</v>
      </c>
      <c r="AI183" s="49" t="str">
        <f ca="1">IF(B183="","",OFFSET(table_admin1[[#Headers],[ADM1_PT]],MATCH(B183,admin1,0),1))</f>
        <v>MZ08</v>
      </c>
      <c r="AJ183" s="49" t="str">
        <f t="shared" ca="1" si="4"/>
        <v>MZ0802</v>
      </c>
      <c r="AK183" s="49" t="str">
        <f t="shared" ca="1" si="5"/>
        <v/>
      </c>
    </row>
    <row r="184" spans="1:37" x14ac:dyDescent="0.2">
      <c r="A184" s="58">
        <v>45383</v>
      </c>
      <c r="B184" s="49" t="s">
        <v>214</v>
      </c>
      <c r="C184" s="49" t="s">
        <v>574</v>
      </c>
      <c r="G184" s="49" t="s">
        <v>116</v>
      </c>
      <c r="H184" s="49" t="s">
        <v>1214</v>
      </c>
      <c r="I184" s="49" t="s">
        <v>118</v>
      </c>
      <c r="K184" s="49" t="s">
        <v>1212</v>
      </c>
      <c r="AA184" s="49">
        <v>38</v>
      </c>
      <c r="AC184">
        <f>IF(ISBLANK(health[[#This Row],[total_boys]]),SUM(health[[#This Row],[boys_0-5_reached]],health[[#This Row],[boys_6-12_reached]],health[[#This Row],[boys_13-18_reached]]),health[[#This Row],[total_boys]])</f>
        <v>0</v>
      </c>
      <c r="AD184">
        <f>IF(ISBLANK(health[[#This Row],[total_girls]]),SUM(health[[#This Row],[girls_0-5_reached]],health[[#This Row],[girls_6-12_reached]],health[[#This Row],[girls_13-18_reached]]),health[[#This Row],[total_girls]])</f>
        <v>0</v>
      </c>
      <c r="AE184">
        <f>IF(ISBLANK(health[[#This Row],[total_children]]),SUM(health[[#This Row],[calc_boys]],health[[#This Row],[calc_girls]]),health[[#This Row],[total_children]])</f>
        <v>0</v>
      </c>
      <c r="AF184">
        <f>IF(ISBLANK(health[[#This Row],[total_pwd]]),SUM(health[[#This Row],[total_pwd_men]],health[[#This Row],[total_pwd_women]]),health[[#This Row],[total_pwd]])</f>
        <v>0</v>
      </c>
      <c r="AG184">
        <f>IF(ISBLANK(health[[#This Row],[total_adults]]),SUM(health[[#This Row],[total_men]],health[[#This Row],[total_women]]),health[[#This Row],[total_adults]])</f>
        <v>0</v>
      </c>
      <c r="AH184">
        <f>IF(ISBLANK(health[[#This Row],[total_beneficiaries_reached]]),SUM(health[[#This Row],[calc_children]],health[[#This Row],[calc_adults]]),health[[#This Row],[total_beneficiaries_reached]])</f>
        <v>38</v>
      </c>
      <c r="AI184" s="49" t="str">
        <f ca="1">IF(B184="","",OFFSET(table_admin1[[#Headers],[ADM1_PT]],MATCH(B184,admin1,0),1))</f>
        <v>MZ08</v>
      </c>
      <c r="AJ184" s="49" t="str">
        <f t="shared" ca="1" si="4"/>
        <v>MZ0815</v>
      </c>
      <c r="AK184" s="49" t="str">
        <f t="shared" ca="1" si="5"/>
        <v/>
      </c>
    </row>
    <row r="185" spans="1:37" x14ac:dyDescent="0.2">
      <c r="A185" s="58">
        <v>45383</v>
      </c>
      <c r="B185" s="49" t="s">
        <v>214</v>
      </c>
      <c r="C185" s="49" t="s">
        <v>524</v>
      </c>
      <c r="G185" s="49" t="s">
        <v>116</v>
      </c>
      <c r="H185" s="49" t="s">
        <v>1214</v>
      </c>
      <c r="I185" s="49" t="s">
        <v>118</v>
      </c>
      <c r="K185" s="49" t="s">
        <v>1212</v>
      </c>
      <c r="AA185" s="49">
        <v>311</v>
      </c>
      <c r="AC185">
        <f>IF(ISBLANK(health[[#This Row],[total_boys]]),SUM(health[[#This Row],[boys_0-5_reached]],health[[#This Row],[boys_6-12_reached]],health[[#This Row],[boys_13-18_reached]]),health[[#This Row],[total_boys]])</f>
        <v>0</v>
      </c>
      <c r="AD185">
        <f>IF(ISBLANK(health[[#This Row],[total_girls]]),SUM(health[[#This Row],[girls_0-5_reached]],health[[#This Row],[girls_6-12_reached]],health[[#This Row],[girls_13-18_reached]]),health[[#This Row],[total_girls]])</f>
        <v>0</v>
      </c>
      <c r="AE185">
        <f>IF(ISBLANK(health[[#This Row],[total_children]]),SUM(health[[#This Row],[calc_boys]],health[[#This Row],[calc_girls]]),health[[#This Row],[total_children]])</f>
        <v>0</v>
      </c>
      <c r="AF185">
        <f>IF(ISBLANK(health[[#This Row],[total_pwd]]),SUM(health[[#This Row],[total_pwd_men]],health[[#This Row],[total_pwd_women]]),health[[#This Row],[total_pwd]])</f>
        <v>0</v>
      </c>
      <c r="AG185">
        <f>IF(ISBLANK(health[[#This Row],[total_adults]]),SUM(health[[#This Row],[total_men]],health[[#This Row],[total_women]]),health[[#This Row],[total_adults]])</f>
        <v>0</v>
      </c>
      <c r="AH185">
        <f>IF(ISBLANK(health[[#This Row],[total_beneficiaries_reached]]),SUM(health[[#This Row],[calc_children]],health[[#This Row],[calc_adults]]),health[[#This Row],[total_beneficiaries_reached]])</f>
        <v>311</v>
      </c>
      <c r="AI185" s="49" t="str">
        <f ca="1">IF(B185="","",OFFSET(table_admin1[[#Headers],[ADM1_PT]],MATCH(B185,admin1,0),1))</f>
        <v>MZ08</v>
      </c>
      <c r="AJ185" s="49" t="str">
        <f t="shared" ca="1" si="4"/>
        <v>MZ0801</v>
      </c>
      <c r="AK185" s="49" t="str">
        <f t="shared" ca="1" si="5"/>
        <v/>
      </c>
    </row>
    <row r="186" spans="1:37" x14ac:dyDescent="0.2">
      <c r="A186" s="58">
        <v>45383</v>
      </c>
      <c r="B186" s="49" t="s">
        <v>113</v>
      </c>
      <c r="C186" s="49" t="s">
        <v>596</v>
      </c>
      <c r="G186" s="49" t="s">
        <v>116</v>
      </c>
      <c r="H186" s="49" t="s">
        <v>1214</v>
      </c>
      <c r="I186" s="49" t="s">
        <v>118</v>
      </c>
      <c r="K186" s="49" t="s">
        <v>1212</v>
      </c>
      <c r="AA186" s="49">
        <v>287</v>
      </c>
      <c r="AC186">
        <f>IF(ISBLANK(health[[#This Row],[total_boys]]),SUM(health[[#This Row],[boys_0-5_reached]],health[[#This Row],[boys_6-12_reached]],health[[#This Row],[boys_13-18_reached]]),health[[#This Row],[total_boys]])</f>
        <v>0</v>
      </c>
      <c r="AD186">
        <f>IF(ISBLANK(health[[#This Row],[total_girls]]),SUM(health[[#This Row],[girls_0-5_reached]],health[[#This Row],[girls_6-12_reached]],health[[#This Row],[girls_13-18_reached]]),health[[#This Row],[total_girls]])</f>
        <v>0</v>
      </c>
      <c r="AE186">
        <f>IF(ISBLANK(health[[#This Row],[total_children]]),SUM(health[[#This Row],[calc_boys]],health[[#This Row],[calc_girls]]),health[[#This Row],[total_children]])</f>
        <v>0</v>
      </c>
      <c r="AF186">
        <f>IF(ISBLANK(health[[#This Row],[total_pwd]]),SUM(health[[#This Row],[total_pwd_men]],health[[#This Row],[total_pwd_women]]),health[[#This Row],[total_pwd]])</f>
        <v>0</v>
      </c>
      <c r="AG186">
        <f>IF(ISBLANK(health[[#This Row],[total_adults]]),SUM(health[[#This Row],[total_men]],health[[#This Row],[total_women]]),health[[#This Row],[total_adults]])</f>
        <v>0</v>
      </c>
      <c r="AH186">
        <f>IF(ISBLANK(health[[#This Row],[total_beneficiaries_reached]]),SUM(health[[#This Row],[calc_children]],health[[#This Row],[calc_adults]]),health[[#This Row],[total_beneficiaries_reached]])</f>
        <v>287</v>
      </c>
      <c r="AI186" s="49" t="str">
        <f ca="1">IF(B186="","",OFFSET(table_admin1[[#Headers],[ADM1_PT]],MATCH(B186,admin1,0),1))</f>
        <v>MZ09</v>
      </c>
      <c r="AJ186" s="49" t="str">
        <f t="shared" ca="1" si="4"/>
        <v>MZ0902</v>
      </c>
      <c r="AK186" s="49" t="str">
        <f t="shared" ca="1" si="5"/>
        <v/>
      </c>
    </row>
    <row r="187" spans="1:37" x14ac:dyDescent="0.2">
      <c r="A187" s="58">
        <v>45383</v>
      </c>
      <c r="B187" s="49" t="s">
        <v>113</v>
      </c>
      <c r="C187" s="49" t="s">
        <v>634</v>
      </c>
      <c r="G187" s="49" t="s">
        <v>116</v>
      </c>
      <c r="H187" s="49" t="s">
        <v>1214</v>
      </c>
      <c r="I187" s="49" t="s">
        <v>118</v>
      </c>
      <c r="K187" s="49" t="s">
        <v>1212</v>
      </c>
      <c r="AA187" s="49">
        <v>922</v>
      </c>
      <c r="AC187">
        <f>IF(ISBLANK(health[[#This Row],[total_boys]]),SUM(health[[#This Row],[boys_0-5_reached]],health[[#This Row],[boys_6-12_reached]],health[[#This Row],[boys_13-18_reached]]),health[[#This Row],[total_boys]])</f>
        <v>0</v>
      </c>
      <c r="AD187">
        <f>IF(ISBLANK(health[[#This Row],[total_girls]]),SUM(health[[#This Row],[girls_0-5_reached]],health[[#This Row],[girls_6-12_reached]],health[[#This Row],[girls_13-18_reached]]),health[[#This Row],[total_girls]])</f>
        <v>0</v>
      </c>
      <c r="AE187">
        <f>IF(ISBLANK(health[[#This Row],[total_children]]),SUM(health[[#This Row],[calc_boys]],health[[#This Row],[calc_girls]]),health[[#This Row],[total_children]])</f>
        <v>0</v>
      </c>
      <c r="AF187">
        <f>IF(ISBLANK(health[[#This Row],[total_pwd]]),SUM(health[[#This Row],[total_pwd_men]],health[[#This Row],[total_pwd_women]]),health[[#This Row],[total_pwd]])</f>
        <v>0</v>
      </c>
      <c r="AG187">
        <f>IF(ISBLANK(health[[#This Row],[total_adults]]),SUM(health[[#This Row],[total_men]],health[[#This Row],[total_women]]),health[[#This Row],[total_adults]])</f>
        <v>0</v>
      </c>
      <c r="AH187">
        <f>IF(ISBLANK(health[[#This Row],[total_beneficiaries_reached]]),SUM(health[[#This Row],[calc_children]],health[[#This Row],[calc_adults]]),health[[#This Row],[total_beneficiaries_reached]])</f>
        <v>922</v>
      </c>
      <c r="AI187" s="49" t="str">
        <f ca="1">IF(B187="","",OFFSET(table_admin1[[#Headers],[ADM1_PT]],MATCH(B187,admin1,0),1))</f>
        <v>MZ09</v>
      </c>
      <c r="AJ187" s="49" t="str">
        <f t="shared" ca="1" si="4"/>
        <v>MZ0913</v>
      </c>
      <c r="AK187" s="49" t="str">
        <f t="shared" ca="1" si="5"/>
        <v/>
      </c>
    </row>
    <row r="188" spans="1:37" x14ac:dyDescent="0.2">
      <c r="A188" s="58">
        <v>45383</v>
      </c>
      <c r="B188" s="49" t="s">
        <v>113</v>
      </c>
      <c r="C188" s="49" t="s">
        <v>613</v>
      </c>
      <c r="G188" s="49" t="s">
        <v>116</v>
      </c>
      <c r="H188" s="49" t="s">
        <v>1214</v>
      </c>
      <c r="I188" s="49" t="s">
        <v>118</v>
      </c>
      <c r="K188" s="49" t="s">
        <v>1212</v>
      </c>
      <c r="AA188" s="49">
        <v>813</v>
      </c>
      <c r="AC188">
        <f>IF(ISBLANK(health[[#This Row],[total_boys]]),SUM(health[[#This Row],[boys_0-5_reached]],health[[#This Row],[boys_6-12_reached]],health[[#This Row],[boys_13-18_reached]]),health[[#This Row],[total_boys]])</f>
        <v>0</v>
      </c>
      <c r="AD188">
        <f>IF(ISBLANK(health[[#This Row],[total_girls]]),SUM(health[[#This Row],[girls_0-5_reached]],health[[#This Row],[girls_6-12_reached]],health[[#This Row],[girls_13-18_reached]]),health[[#This Row],[total_girls]])</f>
        <v>0</v>
      </c>
      <c r="AE188">
        <f>IF(ISBLANK(health[[#This Row],[total_children]]),SUM(health[[#This Row],[calc_boys]],health[[#This Row],[calc_girls]]),health[[#This Row],[total_children]])</f>
        <v>0</v>
      </c>
      <c r="AF188">
        <f>IF(ISBLANK(health[[#This Row],[total_pwd]]),SUM(health[[#This Row],[total_pwd_men]],health[[#This Row],[total_pwd_women]]),health[[#This Row],[total_pwd]])</f>
        <v>0</v>
      </c>
      <c r="AG188">
        <f>IF(ISBLANK(health[[#This Row],[total_adults]]),SUM(health[[#This Row],[total_men]],health[[#This Row],[total_women]]),health[[#This Row],[total_adults]])</f>
        <v>0</v>
      </c>
      <c r="AH188">
        <f>IF(ISBLANK(health[[#This Row],[total_beneficiaries_reached]]),SUM(health[[#This Row],[calc_children]],health[[#This Row],[calc_adults]]),health[[#This Row],[total_beneficiaries_reached]])</f>
        <v>813</v>
      </c>
      <c r="AI188" s="49" t="str">
        <f ca="1">IF(B188="","",OFFSET(table_admin1[[#Headers],[ADM1_PT]],MATCH(B188,admin1,0),1))</f>
        <v>MZ09</v>
      </c>
      <c r="AJ188" s="49" t="str">
        <f t="shared" ca="1" si="4"/>
        <v>MZ0907</v>
      </c>
      <c r="AK188" s="49" t="str">
        <f t="shared" ca="1" si="5"/>
        <v/>
      </c>
    </row>
    <row r="189" spans="1:37" x14ac:dyDescent="0.2">
      <c r="A189" s="58">
        <v>45383</v>
      </c>
      <c r="B189" s="49" t="s">
        <v>224</v>
      </c>
      <c r="C189" s="49" t="s">
        <v>656</v>
      </c>
      <c r="G189" s="49" t="s">
        <v>116</v>
      </c>
      <c r="H189" s="49" t="s">
        <v>1214</v>
      </c>
      <c r="I189" s="49" t="s">
        <v>118</v>
      </c>
      <c r="K189" s="49" t="s">
        <v>1212</v>
      </c>
      <c r="AA189" s="49">
        <v>1198</v>
      </c>
      <c r="AC189">
        <f>IF(ISBLANK(health[[#This Row],[total_boys]]),SUM(health[[#This Row],[boys_0-5_reached]],health[[#This Row],[boys_6-12_reached]],health[[#This Row],[boys_13-18_reached]]),health[[#This Row],[total_boys]])</f>
        <v>0</v>
      </c>
      <c r="AD189">
        <f>IF(ISBLANK(health[[#This Row],[total_girls]]),SUM(health[[#This Row],[girls_0-5_reached]],health[[#This Row],[girls_6-12_reached]],health[[#This Row],[girls_13-18_reached]]),health[[#This Row],[total_girls]])</f>
        <v>0</v>
      </c>
      <c r="AE189">
        <f>IF(ISBLANK(health[[#This Row],[total_children]]),SUM(health[[#This Row],[calc_boys]],health[[#This Row],[calc_girls]]),health[[#This Row],[total_children]])</f>
        <v>0</v>
      </c>
      <c r="AF189">
        <f>IF(ISBLANK(health[[#This Row],[total_pwd]]),SUM(health[[#This Row],[total_pwd_men]],health[[#This Row],[total_pwd_women]]),health[[#This Row],[total_pwd]])</f>
        <v>0</v>
      </c>
      <c r="AG189">
        <f>IF(ISBLANK(health[[#This Row],[total_adults]]),SUM(health[[#This Row],[total_men]],health[[#This Row],[total_women]]),health[[#This Row],[total_adults]])</f>
        <v>0</v>
      </c>
      <c r="AH189">
        <f>IF(ISBLANK(health[[#This Row],[total_beneficiaries_reached]]),SUM(health[[#This Row],[calc_children]],health[[#This Row],[calc_adults]]),health[[#This Row],[total_beneficiaries_reached]])</f>
        <v>1198</v>
      </c>
      <c r="AI189" s="49" t="str">
        <f ca="1">IF(B189="","",OFFSET(table_admin1[[#Headers],[ADM1_PT]],MATCH(B189,admin1,0),1))</f>
        <v>MZ10</v>
      </c>
      <c r="AJ189" s="49" t="str">
        <f t="shared" ca="1" si="4"/>
        <v>MZ1006</v>
      </c>
      <c r="AK189" s="49" t="str">
        <f t="shared" ca="1" si="5"/>
        <v/>
      </c>
    </row>
    <row r="190" spans="1:37" x14ac:dyDescent="0.2">
      <c r="A190" s="58">
        <v>45383</v>
      </c>
      <c r="B190" s="49" t="s">
        <v>224</v>
      </c>
      <c r="C190" s="49" t="s">
        <v>641</v>
      </c>
      <c r="G190" s="49" t="s">
        <v>116</v>
      </c>
      <c r="H190" s="49" t="s">
        <v>1214</v>
      </c>
      <c r="I190" s="49" t="s">
        <v>118</v>
      </c>
      <c r="K190" s="49" t="s">
        <v>1212</v>
      </c>
      <c r="AA190" s="49">
        <v>824</v>
      </c>
      <c r="AC190">
        <f>IF(ISBLANK(health[[#This Row],[total_boys]]),SUM(health[[#This Row],[boys_0-5_reached]],health[[#This Row],[boys_6-12_reached]],health[[#This Row],[boys_13-18_reached]]),health[[#This Row],[total_boys]])</f>
        <v>0</v>
      </c>
      <c r="AD190">
        <f>IF(ISBLANK(health[[#This Row],[total_girls]]),SUM(health[[#This Row],[girls_0-5_reached]],health[[#This Row],[girls_6-12_reached]],health[[#This Row],[girls_13-18_reached]]),health[[#This Row],[total_girls]])</f>
        <v>0</v>
      </c>
      <c r="AE190">
        <f>IF(ISBLANK(health[[#This Row],[total_children]]),SUM(health[[#This Row],[calc_boys]],health[[#This Row],[calc_girls]]),health[[#This Row],[total_children]])</f>
        <v>0</v>
      </c>
      <c r="AF190">
        <f>IF(ISBLANK(health[[#This Row],[total_pwd]]),SUM(health[[#This Row],[total_pwd_men]],health[[#This Row],[total_pwd_women]]),health[[#This Row],[total_pwd]])</f>
        <v>0</v>
      </c>
      <c r="AG190">
        <f>IF(ISBLANK(health[[#This Row],[total_adults]]),SUM(health[[#This Row],[total_men]],health[[#This Row],[total_women]]),health[[#This Row],[total_adults]])</f>
        <v>0</v>
      </c>
      <c r="AH190">
        <f>IF(ISBLANK(health[[#This Row],[total_beneficiaries_reached]]),SUM(health[[#This Row],[calc_children]],health[[#This Row],[calc_adults]]),health[[#This Row],[total_beneficiaries_reached]])</f>
        <v>824</v>
      </c>
      <c r="AI190" s="49" t="str">
        <f ca="1">IF(B190="","",OFFSET(table_admin1[[#Headers],[ADM1_PT]],MATCH(B190,admin1,0),1))</f>
        <v>MZ10</v>
      </c>
      <c r="AJ190" s="49" t="str">
        <f t="shared" ca="1" si="4"/>
        <v>MZ1002</v>
      </c>
      <c r="AK190" s="49" t="str">
        <f t="shared" ca="1" si="5"/>
        <v/>
      </c>
    </row>
    <row r="191" spans="1:37" x14ac:dyDescent="0.2">
      <c r="A191" s="58">
        <v>45383</v>
      </c>
      <c r="B191" s="49" t="s">
        <v>229</v>
      </c>
      <c r="C191" s="49" t="s">
        <v>693</v>
      </c>
      <c r="G191" s="49" t="s">
        <v>116</v>
      </c>
      <c r="H191" s="49" t="s">
        <v>1214</v>
      </c>
      <c r="I191" s="49" t="s">
        <v>118</v>
      </c>
      <c r="K191" s="49" t="s">
        <v>1212</v>
      </c>
      <c r="AA191" s="49">
        <v>372</v>
      </c>
      <c r="AC191">
        <f>IF(ISBLANK(health[[#This Row],[total_boys]]),SUM(health[[#This Row],[boys_0-5_reached]],health[[#This Row],[boys_6-12_reached]],health[[#This Row],[boys_13-18_reached]]),health[[#This Row],[total_boys]])</f>
        <v>0</v>
      </c>
      <c r="AD191">
        <f>IF(ISBLANK(health[[#This Row],[total_girls]]),SUM(health[[#This Row],[girls_0-5_reached]],health[[#This Row],[girls_6-12_reached]],health[[#This Row],[girls_13-18_reached]]),health[[#This Row],[total_girls]])</f>
        <v>0</v>
      </c>
      <c r="AE191">
        <f>IF(ISBLANK(health[[#This Row],[total_children]]),SUM(health[[#This Row],[calc_boys]],health[[#This Row],[calc_girls]]),health[[#This Row],[total_children]])</f>
        <v>0</v>
      </c>
      <c r="AF191">
        <f>IF(ISBLANK(health[[#This Row],[total_pwd]]),SUM(health[[#This Row],[total_pwd_men]],health[[#This Row],[total_pwd_women]]),health[[#This Row],[total_pwd]])</f>
        <v>0</v>
      </c>
      <c r="AG191">
        <f>IF(ISBLANK(health[[#This Row],[total_adults]]),SUM(health[[#This Row],[total_men]],health[[#This Row],[total_women]]),health[[#This Row],[total_adults]])</f>
        <v>0</v>
      </c>
      <c r="AH191">
        <f>IF(ISBLANK(health[[#This Row],[total_beneficiaries_reached]]),SUM(health[[#This Row],[calc_children]],health[[#This Row],[calc_adults]]),health[[#This Row],[total_beneficiaries_reached]])</f>
        <v>372</v>
      </c>
      <c r="AI191" s="49" t="str">
        <f ca="1">IF(B191="","",OFFSET(table_admin1[[#Headers],[ADM1_PT]],MATCH(B191,admin1,0),1))</f>
        <v>MZ11</v>
      </c>
      <c r="AJ191" s="49" t="str">
        <f t="shared" ca="1" si="4"/>
        <v>MZ1101</v>
      </c>
      <c r="AK191" s="49" t="str">
        <f t="shared" ca="1" si="5"/>
        <v/>
      </c>
    </row>
    <row r="192" spans="1:37" x14ac:dyDescent="0.2">
      <c r="A192" s="58">
        <v>45383</v>
      </c>
      <c r="B192" s="49" t="s">
        <v>229</v>
      </c>
      <c r="C192" s="49" t="s">
        <v>712</v>
      </c>
      <c r="G192" s="49" t="s">
        <v>116</v>
      </c>
      <c r="H192" s="49" t="s">
        <v>1214</v>
      </c>
      <c r="I192" s="49" t="s">
        <v>118</v>
      </c>
      <c r="K192" s="49" t="s">
        <v>1212</v>
      </c>
      <c r="AA192" s="49">
        <v>620</v>
      </c>
      <c r="AC192">
        <f>IF(ISBLANK(health[[#This Row],[total_boys]]),SUM(health[[#This Row],[boys_0-5_reached]],health[[#This Row],[boys_6-12_reached]],health[[#This Row],[boys_13-18_reached]]),health[[#This Row],[total_boys]])</f>
        <v>0</v>
      </c>
      <c r="AD192">
        <f>IF(ISBLANK(health[[#This Row],[total_girls]]),SUM(health[[#This Row],[girls_0-5_reached]],health[[#This Row],[girls_6-12_reached]],health[[#This Row],[girls_13-18_reached]]),health[[#This Row],[total_girls]])</f>
        <v>0</v>
      </c>
      <c r="AE192">
        <f>IF(ISBLANK(health[[#This Row],[total_children]]),SUM(health[[#This Row],[calc_boys]],health[[#This Row],[calc_girls]]),health[[#This Row],[total_children]])</f>
        <v>0</v>
      </c>
      <c r="AF192">
        <f>IF(ISBLANK(health[[#This Row],[total_pwd]]),SUM(health[[#This Row],[total_pwd_men]],health[[#This Row],[total_pwd_women]]),health[[#This Row],[total_pwd]])</f>
        <v>0</v>
      </c>
      <c r="AG192">
        <f>IF(ISBLANK(health[[#This Row],[total_adults]]),SUM(health[[#This Row],[total_men]],health[[#This Row],[total_women]]),health[[#This Row],[total_adults]])</f>
        <v>0</v>
      </c>
      <c r="AH192">
        <f>IF(ISBLANK(health[[#This Row],[total_beneficiaries_reached]]),SUM(health[[#This Row],[calc_children]],health[[#This Row],[calc_adults]]),health[[#This Row],[total_beneficiaries_reached]])</f>
        <v>620</v>
      </c>
      <c r="AI192" s="49" t="str">
        <f ca="1">IF(B192="","",OFFSET(table_admin1[[#Headers],[ADM1_PT]],MATCH(B192,admin1,0),1))</f>
        <v>MZ11</v>
      </c>
      <c r="AJ192" s="49" t="str">
        <f t="shared" ca="1" si="4"/>
        <v>MZ1106</v>
      </c>
      <c r="AK192" s="49" t="str">
        <f t="shared" ca="1" si="5"/>
        <v/>
      </c>
    </row>
    <row r="193" spans="29:37" x14ac:dyDescent="0.2">
      <c r="AC193">
        <f>IF(ISBLANK(health[[#This Row],[total_boys]]),SUM(health[[#This Row],[boys_0-5_reached]],health[[#This Row],[boys_6-12_reached]],health[[#This Row],[boys_13-18_reached]]),health[[#This Row],[total_boys]])</f>
        <v>0</v>
      </c>
      <c r="AD193">
        <f>IF(ISBLANK(health[[#This Row],[total_girls]]),SUM(health[[#This Row],[girls_0-5_reached]],health[[#This Row],[girls_6-12_reached]],health[[#This Row],[girls_13-18_reached]]),health[[#This Row],[total_girls]])</f>
        <v>0</v>
      </c>
      <c r="AE193">
        <f>IF(ISBLANK(health[[#This Row],[total_children]]),SUM(health[[#This Row],[calc_boys]],health[[#This Row],[calc_girls]]),health[[#This Row],[total_children]])</f>
        <v>0</v>
      </c>
      <c r="AF193">
        <f>IF(ISBLANK(health[[#This Row],[total_pwd]]),SUM(health[[#This Row],[total_pwd_men]],health[[#This Row],[total_pwd_women]]),health[[#This Row],[total_pwd]])</f>
        <v>0</v>
      </c>
      <c r="AG193">
        <f>IF(ISBLANK(health[[#This Row],[total_adults]]),SUM(health[[#This Row],[total_men]],health[[#This Row],[total_women]]),health[[#This Row],[total_adults]])</f>
        <v>0</v>
      </c>
      <c r="AH193">
        <f>IF(ISBLANK(health[[#This Row],[total_beneficiaries_reached]]),SUM(health[[#This Row],[calc_children]],health[[#This Row],[calc_adults]]),health[[#This Row],[total_beneficiaries_reached]])</f>
        <v>0</v>
      </c>
      <c r="AI193" s="49" t="str">
        <f ca="1">IF(B193="","",OFFSET(table_admin1[[#Headers],[ADM1_PT]],MATCH(B193,admin1,0),1))</f>
        <v/>
      </c>
      <c r="AJ193" s="49" t="str">
        <f t="shared" ca="1" si="4"/>
        <v/>
      </c>
      <c r="AK193" s="49" t="str">
        <f t="shared" ca="1" si="5"/>
        <v/>
      </c>
    </row>
    <row r="194" spans="29:37" x14ac:dyDescent="0.2">
      <c r="AC194">
        <f>IF(ISBLANK(health[[#This Row],[total_boys]]),SUM(health[[#This Row],[boys_0-5_reached]],health[[#This Row],[boys_6-12_reached]],health[[#This Row],[boys_13-18_reached]]),health[[#This Row],[total_boys]])</f>
        <v>0</v>
      </c>
      <c r="AD194">
        <f>IF(ISBLANK(health[[#This Row],[total_girls]]),SUM(health[[#This Row],[girls_0-5_reached]],health[[#This Row],[girls_6-12_reached]],health[[#This Row],[girls_13-18_reached]]),health[[#This Row],[total_girls]])</f>
        <v>0</v>
      </c>
      <c r="AE194">
        <f>IF(ISBLANK(health[[#This Row],[total_children]]),SUM(health[[#This Row],[calc_boys]],health[[#This Row],[calc_girls]]),health[[#This Row],[total_children]])</f>
        <v>0</v>
      </c>
      <c r="AF194">
        <f>IF(ISBLANK(health[[#This Row],[total_pwd]]),SUM(health[[#This Row],[total_pwd_men]],health[[#This Row],[total_pwd_women]]),health[[#This Row],[total_pwd]])</f>
        <v>0</v>
      </c>
      <c r="AG194">
        <f>IF(ISBLANK(health[[#This Row],[total_adults]]),SUM(health[[#This Row],[total_men]],health[[#This Row],[total_women]]),health[[#This Row],[total_adults]])</f>
        <v>0</v>
      </c>
      <c r="AH194">
        <f>IF(ISBLANK(health[[#This Row],[total_beneficiaries_reached]]),SUM(health[[#This Row],[calc_children]],health[[#This Row],[calc_adults]]),health[[#This Row],[total_beneficiaries_reached]])</f>
        <v>0</v>
      </c>
      <c r="AI194" s="49" t="str">
        <f ca="1">IF(B194="","",OFFSET(table_admin1[[#Headers],[ADM1_PT]],MATCH(B194,admin1,0),1))</f>
        <v/>
      </c>
      <c r="AJ194" s="49" t="str">
        <f t="shared" ca="1" si="4"/>
        <v/>
      </c>
      <c r="AK194" s="49" t="str">
        <f t="shared" ca="1" si="5"/>
        <v/>
      </c>
    </row>
    <row r="195" spans="29:37" x14ac:dyDescent="0.2">
      <c r="AC195">
        <f>IF(ISBLANK(health[[#This Row],[total_boys]]),SUM(health[[#This Row],[boys_0-5_reached]],health[[#This Row],[boys_6-12_reached]],health[[#This Row],[boys_13-18_reached]]),health[[#This Row],[total_boys]])</f>
        <v>0</v>
      </c>
      <c r="AD195">
        <f>IF(ISBLANK(health[[#This Row],[total_girls]]),SUM(health[[#This Row],[girls_0-5_reached]],health[[#This Row],[girls_6-12_reached]],health[[#This Row],[girls_13-18_reached]]),health[[#This Row],[total_girls]])</f>
        <v>0</v>
      </c>
      <c r="AE195">
        <f>IF(ISBLANK(health[[#This Row],[total_children]]),SUM(health[[#This Row],[calc_boys]],health[[#This Row],[calc_girls]]),health[[#This Row],[total_children]])</f>
        <v>0</v>
      </c>
      <c r="AF195">
        <f>IF(ISBLANK(health[[#This Row],[total_pwd]]),SUM(health[[#This Row],[total_pwd_men]],health[[#This Row],[total_pwd_women]]),health[[#This Row],[total_pwd]])</f>
        <v>0</v>
      </c>
      <c r="AG195">
        <f>IF(ISBLANK(health[[#This Row],[total_adults]]),SUM(health[[#This Row],[total_men]],health[[#This Row],[total_women]]),health[[#This Row],[total_adults]])</f>
        <v>0</v>
      </c>
      <c r="AH195">
        <f>IF(ISBLANK(health[[#This Row],[total_beneficiaries_reached]]),SUM(health[[#This Row],[calc_children]],health[[#This Row],[calc_adults]]),health[[#This Row],[total_beneficiaries_reached]])</f>
        <v>0</v>
      </c>
      <c r="AI195" s="49" t="str">
        <f ca="1">IF(B195="","",OFFSET(table_admin1[[#Headers],[ADM1_PT]],MATCH(B195,admin1,0),1))</f>
        <v/>
      </c>
      <c r="AJ195" s="49" t="str">
        <f t="shared" ca="1" si="4"/>
        <v/>
      </c>
      <c r="AK195" s="49" t="str">
        <f t="shared" ca="1" si="5"/>
        <v/>
      </c>
    </row>
    <row r="196" spans="29:37" x14ac:dyDescent="0.2">
      <c r="AC196">
        <f>IF(ISBLANK(health[[#This Row],[total_boys]]),SUM(health[[#This Row],[boys_0-5_reached]],health[[#This Row],[boys_6-12_reached]],health[[#This Row],[boys_13-18_reached]]),health[[#This Row],[total_boys]])</f>
        <v>0</v>
      </c>
      <c r="AD196">
        <f>IF(ISBLANK(health[[#This Row],[total_girls]]),SUM(health[[#This Row],[girls_0-5_reached]],health[[#This Row],[girls_6-12_reached]],health[[#This Row],[girls_13-18_reached]]),health[[#This Row],[total_girls]])</f>
        <v>0</v>
      </c>
      <c r="AE196">
        <f>IF(ISBLANK(health[[#This Row],[total_children]]),SUM(health[[#This Row],[calc_boys]],health[[#This Row],[calc_girls]]),health[[#This Row],[total_children]])</f>
        <v>0</v>
      </c>
      <c r="AF196">
        <f>IF(ISBLANK(health[[#This Row],[total_pwd]]),SUM(health[[#This Row],[total_pwd_men]],health[[#This Row],[total_pwd_women]]),health[[#This Row],[total_pwd]])</f>
        <v>0</v>
      </c>
      <c r="AG196">
        <f>IF(ISBLANK(health[[#This Row],[total_adults]]),SUM(health[[#This Row],[total_men]],health[[#This Row],[total_women]]),health[[#This Row],[total_adults]])</f>
        <v>0</v>
      </c>
      <c r="AH196">
        <f>IF(ISBLANK(health[[#This Row],[total_beneficiaries_reached]]),SUM(health[[#This Row],[calc_children]],health[[#This Row],[calc_adults]]),health[[#This Row],[total_beneficiaries_reached]])</f>
        <v>0</v>
      </c>
      <c r="AI196" s="49" t="str">
        <f ca="1">IF(B196="","",OFFSET(table_admin1[[#Headers],[ADM1_PT]],MATCH(B196,admin1,0),1))</f>
        <v/>
      </c>
      <c r="AJ196" s="49" t="str">
        <f t="shared" ca="1" si="4"/>
        <v/>
      </c>
      <c r="AK196" s="49" t="str">
        <f t="shared" ca="1" si="5"/>
        <v/>
      </c>
    </row>
    <row r="197" spans="29:37" x14ac:dyDescent="0.2">
      <c r="AC197">
        <f>IF(ISBLANK(health[[#This Row],[total_boys]]),SUM(health[[#This Row],[boys_0-5_reached]],health[[#This Row],[boys_6-12_reached]],health[[#This Row],[boys_13-18_reached]]),health[[#This Row],[total_boys]])</f>
        <v>0</v>
      </c>
      <c r="AD197">
        <f>IF(ISBLANK(health[[#This Row],[total_girls]]),SUM(health[[#This Row],[girls_0-5_reached]],health[[#This Row],[girls_6-12_reached]],health[[#This Row],[girls_13-18_reached]]),health[[#This Row],[total_girls]])</f>
        <v>0</v>
      </c>
      <c r="AE197">
        <f>IF(ISBLANK(health[[#This Row],[total_children]]),SUM(health[[#This Row],[calc_boys]],health[[#This Row],[calc_girls]]),health[[#This Row],[total_children]])</f>
        <v>0</v>
      </c>
      <c r="AF197">
        <f>IF(ISBLANK(health[[#This Row],[total_pwd]]),SUM(health[[#This Row],[total_pwd_men]],health[[#This Row],[total_pwd_women]]),health[[#This Row],[total_pwd]])</f>
        <v>0</v>
      </c>
      <c r="AG197">
        <f>IF(ISBLANK(health[[#This Row],[total_adults]]),SUM(health[[#This Row],[total_men]],health[[#This Row],[total_women]]),health[[#This Row],[total_adults]])</f>
        <v>0</v>
      </c>
      <c r="AH197">
        <f>IF(ISBLANK(health[[#This Row],[total_beneficiaries_reached]]),SUM(health[[#This Row],[calc_children]],health[[#This Row],[calc_adults]]),health[[#This Row],[total_beneficiaries_reached]])</f>
        <v>0</v>
      </c>
      <c r="AI197" s="49" t="str">
        <f ca="1">IF(B197="","",OFFSET(table_admin1[[#Headers],[ADM1_PT]],MATCH(B197,admin1,0),1))</f>
        <v/>
      </c>
      <c r="AJ197" s="49" t="str">
        <f t="shared" ca="1" si="4"/>
        <v/>
      </c>
      <c r="AK197" s="49" t="str">
        <f t="shared" ca="1" si="5"/>
        <v/>
      </c>
    </row>
    <row r="198" spans="29:37" x14ac:dyDescent="0.2">
      <c r="AC198">
        <f>IF(ISBLANK(health[[#This Row],[total_boys]]),SUM(health[[#This Row],[boys_0-5_reached]],health[[#This Row],[boys_6-12_reached]],health[[#This Row],[boys_13-18_reached]]),health[[#This Row],[total_boys]])</f>
        <v>0</v>
      </c>
      <c r="AD198">
        <f>IF(ISBLANK(health[[#This Row],[total_girls]]),SUM(health[[#This Row],[girls_0-5_reached]],health[[#This Row],[girls_6-12_reached]],health[[#This Row],[girls_13-18_reached]]),health[[#This Row],[total_girls]])</f>
        <v>0</v>
      </c>
      <c r="AE198">
        <f>IF(ISBLANK(health[[#This Row],[total_children]]),SUM(health[[#This Row],[calc_boys]],health[[#This Row],[calc_girls]]),health[[#This Row],[total_children]])</f>
        <v>0</v>
      </c>
      <c r="AF198">
        <f>IF(ISBLANK(health[[#This Row],[total_pwd]]),SUM(health[[#This Row],[total_pwd_men]],health[[#This Row],[total_pwd_women]]),health[[#This Row],[total_pwd]])</f>
        <v>0</v>
      </c>
      <c r="AG198">
        <f>IF(ISBLANK(health[[#This Row],[total_adults]]),SUM(health[[#This Row],[total_men]],health[[#This Row],[total_women]]),health[[#This Row],[total_adults]])</f>
        <v>0</v>
      </c>
      <c r="AH198">
        <f>IF(ISBLANK(health[[#This Row],[total_beneficiaries_reached]]),SUM(health[[#This Row],[calc_children]],health[[#This Row],[calc_adults]]),health[[#This Row],[total_beneficiaries_reached]])</f>
        <v>0</v>
      </c>
      <c r="AI198" s="49" t="str">
        <f ca="1">IF(B198="","",OFFSET(table_admin1[[#Headers],[ADM1_PT]],MATCH(B198,admin1,0),1))</f>
        <v/>
      </c>
      <c r="AJ198" s="49" t="str">
        <f t="shared" ref="AJ198:AJ261" ca="1" si="6">IF(C198="","",INDEX(admin2_pcode,MATCH(C198,OFFSET(admin2_start,MATCH(AI198,admin1_linked_pcode,0),0,COUNTIF(admin1_linked_pcode,AI198)),0)+MATCH(AI198,admin1_linked_pcode,0)-1))</f>
        <v/>
      </c>
      <c r="AK198" s="49" t="str">
        <f t="shared" ref="AK198:AK261" ca="1" si="7">IF(D198="","",INDEX(admin3_pcode,MATCH(D198,OFFSET(admin3_start,MATCH(AJ198,admin2_linked_pcode,0),0,COUNTIF(admin2_linked_pcode,AJ198)),0)+MATCH(AJ198,admin2_linked_pcode,0)-1))</f>
        <v/>
      </c>
    </row>
    <row r="199" spans="29:37" x14ac:dyDescent="0.2">
      <c r="AC199">
        <f>IF(ISBLANK(health[[#This Row],[total_boys]]),SUM(health[[#This Row],[boys_0-5_reached]],health[[#This Row],[boys_6-12_reached]],health[[#This Row],[boys_13-18_reached]]),health[[#This Row],[total_boys]])</f>
        <v>0</v>
      </c>
      <c r="AD199">
        <f>IF(ISBLANK(health[[#This Row],[total_girls]]),SUM(health[[#This Row],[girls_0-5_reached]],health[[#This Row],[girls_6-12_reached]],health[[#This Row],[girls_13-18_reached]]),health[[#This Row],[total_girls]])</f>
        <v>0</v>
      </c>
      <c r="AE199">
        <f>IF(ISBLANK(health[[#This Row],[total_children]]),SUM(health[[#This Row],[calc_boys]],health[[#This Row],[calc_girls]]),health[[#This Row],[total_children]])</f>
        <v>0</v>
      </c>
      <c r="AF199">
        <f>IF(ISBLANK(health[[#This Row],[total_pwd]]),SUM(health[[#This Row],[total_pwd_men]],health[[#This Row],[total_pwd_women]]),health[[#This Row],[total_pwd]])</f>
        <v>0</v>
      </c>
      <c r="AG199">
        <f>IF(ISBLANK(health[[#This Row],[total_adults]]),SUM(health[[#This Row],[total_men]],health[[#This Row],[total_women]]),health[[#This Row],[total_adults]])</f>
        <v>0</v>
      </c>
      <c r="AH199">
        <f>IF(ISBLANK(health[[#This Row],[total_beneficiaries_reached]]),SUM(health[[#This Row],[calc_children]],health[[#This Row],[calc_adults]]),health[[#This Row],[total_beneficiaries_reached]])</f>
        <v>0</v>
      </c>
      <c r="AI199" s="49" t="str">
        <f ca="1">IF(B199="","",OFFSET(table_admin1[[#Headers],[ADM1_PT]],MATCH(B199,admin1,0),1))</f>
        <v/>
      </c>
      <c r="AJ199" s="49" t="str">
        <f t="shared" ca="1" si="6"/>
        <v/>
      </c>
      <c r="AK199" s="49" t="str">
        <f t="shared" ca="1" si="7"/>
        <v/>
      </c>
    </row>
    <row r="200" spans="29:37" x14ac:dyDescent="0.2">
      <c r="AC200">
        <f>IF(ISBLANK(health[[#This Row],[total_boys]]),SUM(health[[#This Row],[boys_0-5_reached]],health[[#This Row],[boys_6-12_reached]],health[[#This Row],[boys_13-18_reached]]),health[[#This Row],[total_boys]])</f>
        <v>0</v>
      </c>
      <c r="AD200">
        <f>IF(ISBLANK(health[[#This Row],[total_girls]]),SUM(health[[#This Row],[girls_0-5_reached]],health[[#This Row],[girls_6-12_reached]],health[[#This Row],[girls_13-18_reached]]),health[[#This Row],[total_girls]])</f>
        <v>0</v>
      </c>
      <c r="AE200">
        <f>IF(ISBLANK(health[[#This Row],[total_children]]),SUM(health[[#This Row],[calc_boys]],health[[#This Row],[calc_girls]]),health[[#This Row],[total_children]])</f>
        <v>0</v>
      </c>
      <c r="AF200">
        <f>IF(ISBLANK(health[[#This Row],[total_pwd]]),SUM(health[[#This Row],[total_pwd_men]],health[[#This Row],[total_pwd_women]]),health[[#This Row],[total_pwd]])</f>
        <v>0</v>
      </c>
      <c r="AG200">
        <f>IF(ISBLANK(health[[#This Row],[total_adults]]),SUM(health[[#This Row],[total_men]],health[[#This Row],[total_women]]),health[[#This Row],[total_adults]])</f>
        <v>0</v>
      </c>
      <c r="AH200">
        <f>IF(ISBLANK(health[[#This Row],[total_beneficiaries_reached]]),SUM(health[[#This Row],[calc_children]],health[[#This Row],[calc_adults]]),health[[#This Row],[total_beneficiaries_reached]])</f>
        <v>0</v>
      </c>
      <c r="AI200" s="49" t="str">
        <f ca="1">IF(B200="","",OFFSET(table_admin1[[#Headers],[ADM1_PT]],MATCH(B200,admin1,0),1))</f>
        <v/>
      </c>
      <c r="AJ200" s="49" t="str">
        <f t="shared" ca="1" si="6"/>
        <v/>
      </c>
      <c r="AK200" s="49" t="str">
        <f t="shared" ca="1" si="7"/>
        <v/>
      </c>
    </row>
    <row r="201" spans="29:37" x14ac:dyDescent="0.2">
      <c r="AC201">
        <f>IF(ISBLANK(health[[#This Row],[total_boys]]),SUM(health[[#This Row],[boys_0-5_reached]],health[[#This Row],[boys_6-12_reached]],health[[#This Row],[boys_13-18_reached]]),health[[#This Row],[total_boys]])</f>
        <v>0</v>
      </c>
      <c r="AD201">
        <f>IF(ISBLANK(health[[#This Row],[total_girls]]),SUM(health[[#This Row],[girls_0-5_reached]],health[[#This Row],[girls_6-12_reached]],health[[#This Row],[girls_13-18_reached]]),health[[#This Row],[total_girls]])</f>
        <v>0</v>
      </c>
      <c r="AE201">
        <f>IF(ISBLANK(health[[#This Row],[total_children]]),SUM(health[[#This Row],[calc_boys]],health[[#This Row],[calc_girls]]),health[[#This Row],[total_children]])</f>
        <v>0</v>
      </c>
      <c r="AF201">
        <f>IF(ISBLANK(health[[#This Row],[total_pwd]]),SUM(health[[#This Row],[total_pwd_men]],health[[#This Row],[total_pwd_women]]),health[[#This Row],[total_pwd]])</f>
        <v>0</v>
      </c>
      <c r="AG201">
        <f>IF(ISBLANK(health[[#This Row],[total_adults]]),SUM(health[[#This Row],[total_men]],health[[#This Row],[total_women]]),health[[#This Row],[total_adults]])</f>
        <v>0</v>
      </c>
      <c r="AH201">
        <f>IF(ISBLANK(health[[#This Row],[total_beneficiaries_reached]]),SUM(health[[#This Row],[calc_children]],health[[#This Row],[calc_adults]]),health[[#This Row],[total_beneficiaries_reached]])</f>
        <v>0</v>
      </c>
      <c r="AI201" s="49" t="str">
        <f ca="1">IF(B201="","",OFFSET(table_admin1[[#Headers],[ADM1_PT]],MATCH(B201,admin1,0),1))</f>
        <v/>
      </c>
      <c r="AJ201" s="49" t="str">
        <f t="shared" ca="1" si="6"/>
        <v/>
      </c>
      <c r="AK201" s="49" t="str">
        <f t="shared" ca="1" si="7"/>
        <v/>
      </c>
    </row>
    <row r="202" spans="29:37" x14ac:dyDescent="0.2">
      <c r="AC202">
        <f>IF(ISBLANK(health[[#This Row],[total_boys]]),SUM(health[[#This Row],[boys_0-5_reached]],health[[#This Row],[boys_6-12_reached]],health[[#This Row],[boys_13-18_reached]]),health[[#This Row],[total_boys]])</f>
        <v>0</v>
      </c>
      <c r="AD202">
        <f>IF(ISBLANK(health[[#This Row],[total_girls]]),SUM(health[[#This Row],[girls_0-5_reached]],health[[#This Row],[girls_6-12_reached]],health[[#This Row],[girls_13-18_reached]]),health[[#This Row],[total_girls]])</f>
        <v>0</v>
      </c>
      <c r="AE202">
        <f>IF(ISBLANK(health[[#This Row],[total_children]]),SUM(health[[#This Row],[calc_boys]],health[[#This Row],[calc_girls]]),health[[#This Row],[total_children]])</f>
        <v>0</v>
      </c>
      <c r="AF202">
        <f>IF(ISBLANK(health[[#This Row],[total_pwd]]),SUM(health[[#This Row],[total_pwd_men]],health[[#This Row],[total_pwd_women]]),health[[#This Row],[total_pwd]])</f>
        <v>0</v>
      </c>
      <c r="AG202">
        <f>IF(ISBLANK(health[[#This Row],[total_adults]]),SUM(health[[#This Row],[total_men]],health[[#This Row],[total_women]]),health[[#This Row],[total_adults]])</f>
        <v>0</v>
      </c>
      <c r="AH202">
        <f>IF(ISBLANK(health[[#This Row],[total_beneficiaries_reached]]),SUM(health[[#This Row],[calc_children]],health[[#This Row],[calc_adults]]),health[[#This Row],[total_beneficiaries_reached]])</f>
        <v>0</v>
      </c>
      <c r="AI202" s="49" t="str">
        <f ca="1">IF(B202="","",OFFSET(table_admin1[[#Headers],[ADM1_PT]],MATCH(B202,admin1,0),1))</f>
        <v/>
      </c>
      <c r="AJ202" s="49" t="str">
        <f t="shared" ca="1" si="6"/>
        <v/>
      </c>
      <c r="AK202" s="49" t="str">
        <f t="shared" ca="1" si="7"/>
        <v/>
      </c>
    </row>
    <row r="203" spans="29:37" x14ac:dyDescent="0.2">
      <c r="AC203">
        <f>IF(ISBLANK(health[[#This Row],[total_boys]]),SUM(health[[#This Row],[boys_0-5_reached]],health[[#This Row],[boys_6-12_reached]],health[[#This Row],[boys_13-18_reached]]),health[[#This Row],[total_boys]])</f>
        <v>0</v>
      </c>
      <c r="AD203">
        <f>IF(ISBLANK(health[[#This Row],[total_girls]]),SUM(health[[#This Row],[girls_0-5_reached]],health[[#This Row],[girls_6-12_reached]],health[[#This Row],[girls_13-18_reached]]),health[[#This Row],[total_girls]])</f>
        <v>0</v>
      </c>
      <c r="AE203">
        <f>IF(ISBLANK(health[[#This Row],[total_children]]),SUM(health[[#This Row],[calc_boys]],health[[#This Row],[calc_girls]]),health[[#This Row],[total_children]])</f>
        <v>0</v>
      </c>
      <c r="AF203">
        <f>IF(ISBLANK(health[[#This Row],[total_pwd]]),SUM(health[[#This Row],[total_pwd_men]],health[[#This Row],[total_pwd_women]]),health[[#This Row],[total_pwd]])</f>
        <v>0</v>
      </c>
      <c r="AG203">
        <f>IF(ISBLANK(health[[#This Row],[total_adults]]),SUM(health[[#This Row],[total_men]],health[[#This Row],[total_women]]),health[[#This Row],[total_adults]])</f>
        <v>0</v>
      </c>
      <c r="AH203">
        <f>IF(ISBLANK(health[[#This Row],[total_beneficiaries_reached]]),SUM(health[[#This Row],[calc_children]],health[[#This Row],[calc_adults]]),health[[#This Row],[total_beneficiaries_reached]])</f>
        <v>0</v>
      </c>
      <c r="AI203" s="49" t="str">
        <f ca="1">IF(B203="","",OFFSET(table_admin1[[#Headers],[ADM1_PT]],MATCH(B203,admin1,0),1))</f>
        <v/>
      </c>
      <c r="AJ203" s="49" t="str">
        <f t="shared" ca="1" si="6"/>
        <v/>
      </c>
      <c r="AK203" s="49" t="str">
        <f t="shared" ca="1" si="7"/>
        <v/>
      </c>
    </row>
    <row r="204" spans="29:37" x14ac:dyDescent="0.2">
      <c r="AC204">
        <f>IF(ISBLANK(health[[#This Row],[total_boys]]),SUM(health[[#This Row],[boys_0-5_reached]],health[[#This Row],[boys_6-12_reached]],health[[#This Row],[boys_13-18_reached]]),health[[#This Row],[total_boys]])</f>
        <v>0</v>
      </c>
      <c r="AD204">
        <f>IF(ISBLANK(health[[#This Row],[total_girls]]),SUM(health[[#This Row],[girls_0-5_reached]],health[[#This Row],[girls_6-12_reached]],health[[#This Row],[girls_13-18_reached]]),health[[#This Row],[total_girls]])</f>
        <v>0</v>
      </c>
      <c r="AE204">
        <f>IF(ISBLANK(health[[#This Row],[total_children]]),SUM(health[[#This Row],[calc_boys]],health[[#This Row],[calc_girls]]),health[[#This Row],[total_children]])</f>
        <v>0</v>
      </c>
      <c r="AF204">
        <f>IF(ISBLANK(health[[#This Row],[total_pwd]]),SUM(health[[#This Row],[total_pwd_men]],health[[#This Row],[total_pwd_women]]),health[[#This Row],[total_pwd]])</f>
        <v>0</v>
      </c>
      <c r="AG204">
        <f>IF(ISBLANK(health[[#This Row],[total_adults]]),SUM(health[[#This Row],[total_men]],health[[#This Row],[total_women]]),health[[#This Row],[total_adults]])</f>
        <v>0</v>
      </c>
      <c r="AH204">
        <f>IF(ISBLANK(health[[#This Row],[total_beneficiaries_reached]]),SUM(health[[#This Row],[calc_children]],health[[#This Row],[calc_adults]]),health[[#This Row],[total_beneficiaries_reached]])</f>
        <v>0</v>
      </c>
      <c r="AI204" s="49" t="str">
        <f ca="1">IF(B204="","",OFFSET(table_admin1[[#Headers],[ADM1_PT]],MATCH(B204,admin1,0),1))</f>
        <v/>
      </c>
      <c r="AJ204" s="49" t="str">
        <f t="shared" ca="1" si="6"/>
        <v/>
      </c>
      <c r="AK204" s="49" t="str">
        <f t="shared" ca="1" si="7"/>
        <v/>
      </c>
    </row>
    <row r="205" spans="29:37" x14ac:dyDescent="0.2">
      <c r="AC205">
        <f>IF(ISBLANK(health[[#This Row],[total_boys]]),SUM(health[[#This Row],[boys_0-5_reached]],health[[#This Row],[boys_6-12_reached]],health[[#This Row],[boys_13-18_reached]]),health[[#This Row],[total_boys]])</f>
        <v>0</v>
      </c>
      <c r="AD205">
        <f>IF(ISBLANK(health[[#This Row],[total_girls]]),SUM(health[[#This Row],[girls_0-5_reached]],health[[#This Row],[girls_6-12_reached]],health[[#This Row],[girls_13-18_reached]]),health[[#This Row],[total_girls]])</f>
        <v>0</v>
      </c>
      <c r="AE205">
        <f>IF(ISBLANK(health[[#This Row],[total_children]]),SUM(health[[#This Row],[calc_boys]],health[[#This Row],[calc_girls]]),health[[#This Row],[total_children]])</f>
        <v>0</v>
      </c>
      <c r="AF205">
        <f>IF(ISBLANK(health[[#This Row],[total_pwd]]),SUM(health[[#This Row],[total_pwd_men]],health[[#This Row],[total_pwd_women]]),health[[#This Row],[total_pwd]])</f>
        <v>0</v>
      </c>
      <c r="AG205">
        <f>IF(ISBLANK(health[[#This Row],[total_adults]]),SUM(health[[#This Row],[total_men]],health[[#This Row],[total_women]]),health[[#This Row],[total_adults]])</f>
        <v>0</v>
      </c>
      <c r="AH205">
        <f>IF(ISBLANK(health[[#This Row],[total_beneficiaries_reached]]),SUM(health[[#This Row],[calc_children]],health[[#This Row],[calc_adults]]),health[[#This Row],[total_beneficiaries_reached]])</f>
        <v>0</v>
      </c>
      <c r="AI205" s="49" t="str">
        <f ca="1">IF(B205="","",OFFSET(table_admin1[[#Headers],[ADM1_PT]],MATCH(B205,admin1,0),1))</f>
        <v/>
      </c>
      <c r="AJ205" s="49" t="str">
        <f t="shared" ca="1" si="6"/>
        <v/>
      </c>
      <c r="AK205" s="49" t="str">
        <f t="shared" ca="1" si="7"/>
        <v/>
      </c>
    </row>
    <row r="206" spans="29:37" x14ac:dyDescent="0.2">
      <c r="AC206">
        <f>IF(ISBLANK(health[[#This Row],[total_boys]]),SUM(health[[#This Row],[boys_0-5_reached]],health[[#This Row],[boys_6-12_reached]],health[[#This Row],[boys_13-18_reached]]),health[[#This Row],[total_boys]])</f>
        <v>0</v>
      </c>
      <c r="AD206">
        <f>IF(ISBLANK(health[[#This Row],[total_girls]]),SUM(health[[#This Row],[girls_0-5_reached]],health[[#This Row],[girls_6-12_reached]],health[[#This Row],[girls_13-18_reached]]),health[[#This Row],[total_girls]])</f>
        <v>0</v>
      </c>
      <c r="AE206">
        <f>IF(ISBLANK(health[[#This Row],[total_children]]),SUM(health[[#This Row],[calc_boys]],health[[#This Row],[calc_girls]]),health[[#This Row],[total_children]])</f>
        <v>0</v>
      </c>
      <c r="AF206">
        <f>IF(ISBLANK(health[[#This Row],[total_pwd]]),SUM(health[[#This Row],[total_pwd_men]],health[[#This Row],[total_pwd_women]]),health[[#This Row],[total_pwd]])</f>
        <v>0</v>
      </c>
      <c r="AG206">
        <f>IF(ISBLANK(health[[#This Row],[total_adults]]),SUM(health[[#This Row],[total_men]],health[[#This Row],[total_women]]),health[[#This Row],[total_adults]])</f>
        <v>0</v>
      </c>
      <c r="AH206">
        <f>IF(ISBLANK(health[[#This Row],[total_beneficiaries_reached]]),SUM(health[[#This Row],[calc_children]],health[[#This Row],[calc_adults]]),health[[#This Row],[total_beneficiaries_reached]])</f>
        <v>0</v>
      </c>
      <c r="AI206" s="49" t="str">
        <f ca="1">IF(B206="","",OFFSET(table_admin1[[#Headers],[ADM1_PT]],MATCH(B206,admin1,0),1))</f>
        <v/>
      </c>
      <c r="AJ206" s="49" t="str">
        <f t="shared" ca="1" si="6"/>
        <v/>
      </c>
      <c r="AK206" s="49" t="str">
        <f t="shared" ca="1" si="7"/>
        <v/>
      </c>
    </row>
    <row r="207" spans="29:37" x14ac:dyDescent="0.2">
      <c r="AC207">
        <f>IF(ISBLANK(health[[#This Row],[total_boys]]),SUM(health[[#This Row],[boys_0-5_reached]],health[[#This Row],[boys_6-12_reached]],health[[#This Row],[boys_13-18_reached]]),health[[#This Row],[total_boys]])</f>
        <v>0</v>
      </c>
      <c r="AD207">
        <f>IF(ISBLANK(health[[#This Row],[total_girls]]),SUM(health[[#This Row],[girls_0-5_reached]],health[[#This Row],[girls_6-12_reached]],health[[#This Row],[girls_13-18_reached]]),health[[#This Row],[total_girls]])</f>
        <v>0</v>
      </c>
      <c r="AE207">
        <f>IF(ISBLANK(health[[#This Row],[total_children]]),SUM(health[[#This Row],[calc_boys]],health[[#This Row],[calc_girls]]),health[[#This Row],[total_children]])</f>
        <v>0</v>
      </c>
      <c r="AF207">
        <f>IF(ISBLANK(health[[#This Row],[total_pwd]]),SUM(health[[#This Row],[total_pwd_men]],health[[#This Row],[total_pwd_women]]),health[[#This Row],[total_pwd]])</f>
        <v>0</v>
      </c>
      <c r="AG207">
        <f>IF(ISBLANK(health[[#This Row],[total_adults]]),SUM(health[[#This Row],[total_men]],health[[#This Row],[total_women]]),health[[#This Row],[total_adults]])</f>
        <v>0</v>
      </c>
      <c r="AH207">
        <f>IF(ISBLANK(health[[#This Row],[total_beneficiaries_reached]]),SUM(health[[#This Row],[calc_children]],health[[#This Row],[calc_adults]]),health[[#This Row],[total_beneficiaries_reached]])</f>
        <v>0</v>
      </c>
      <c r="AI207" s="49" t="str">
        <f ca="1">IF(B207="","",OFFSET(table_admin1[[#Headers],[ADM1_PT]],MATCH(B207,admin1,0),1))</f>
        <v/>
      </c>
      <c r="AJ207" s="49" t="str">
        <f t="shared" ca="1" si="6"/>
        <v/>
      </c>
      <c r="AK207" s="49" t="str">
        <f t="shared" ca="1" si="7"/>
        <v/>
      </c>
    </row>
    <row r="208" spans="29:37" x14ac:dyDescent="0.2">
      <c r="AC208">
        <f>IF(ISBLANK(health[[#This Row],[total_boys]]),SUM(health[[#This Row],[boys_0-5_reached]],health[[#This Row],[boys_6-12_reached]],health[[#This Row],[boys_13-18_reached]]),health[[#This Row],[total_boys]])</f>
        <v>0</v>
      </c>
      <c r="AD208">
        <f>IF(ISBLANK(health[[#This Row],[total_girls]]),SUM(health[[#This Row],[girls_0-5_reached]],health[[#This Row],[girls_6-12_reached]],health[[#This Row],[girls_13-18_reached]]),health[[#This Row],[total_girls]])</f>
        <v>0</v>
      </c>
      <c r="AE208">
        <f>IF(ISBLANK(health[[#This Row],[total_children]]),SUM(health[[#This Row],[calc_boys]],health[[#This Row],[calc_girls]]),health[[#This Row],[total_children]])</f>
        <v>0</v>
      </c>
      <c r="AF208">
        <f>IF(ISBLANK(health[[#This Row],[total_pwd]]),SUM(health[[#This Row],[total_pwd_men]],health[[#This Row],[total_pwd_women]]),health[[#This Row],[total_pwd]])</f>
        <v>0</v>
      </c>
      <c r="AG208">
        <f>IF(ISBLANK(health[[#This Row],[total_adults]]),SUM(health[[#This Row],[total_men]],health[[#This Row],[total_women]]),health[[#This Row],[total_adults]])</f>
        <v>0</v>
      </c>
      <c r="AH208">
        <f>IF(ISBLANK(health[[#This Row],[total_beneficiaries_reached]]),SUM(health[[#This Row],[calc_children]],health[[#This Row],[calc_adults]]),health[[#This Row],[total_beneficiaries_reached]])</f>
        <v>0</v>
      </c>
      <c r="AI208" s="49" t="str">
        <f ca="1">IF(B208="","",OFFSET(table_admin1[[#Headers],[ADM1_PT]],MATCH(B208,admin1,0),1))</f>
        <v/>
      </c>
      <c r="AJ208" s="49" t="str">
        <f t="shared" ca="1" si="6"/>
        <v/>
      </c>
      <c r="AK208" s="49" t="str">
        <f t="shared" ca="1" si="7"/>
        <v/>
      </c>
    </row>
    <row r="209" spans="29:37" x14ac:dyDescent="0.2">
      <c r="AC209">
        <f>IF(ISBLANK(health[[#This Row],[total_boys]]),SUM(health[[#This Row],[boys_0-5_reached]],health[[#This Row],[boys_6-12_reached]],health[[#This Row],[boys_13-18_reached]]),health[[#This Row],[total_boys]])</f>
        <v>0</v>
      </c>
      <c r="AD209">
        <f>IF(ISBLANK(health[[#This Row],[total_girls]]),SUM(health[[#This Row],[girls_0-5_reached]],health[[#This Row],[girls_6-12_reached]],health[[#This Row],[girls_13-18_reached]]),health[[#This Row],[total_girls]])</f>
        <v>0</v>
      </c>
      <c r="AE209">
        <f>IF(ISBLANK(health[[#This Row],[total_children]]),SUM(health[[#This Row],[calc_boys]],health[[#This Row],[calc_girls]]),health[[#This Row],[total_children]])</f>
        <v>0</v>
      </c>
      <c r="AF209">
        <f>IF(ISBLANK(health[[#This Row],[total_pwd]]),SUM(health[[#This Row],[total_pwd_men]],health[[#This Row],[total_pwd_women]]),health[[#This Row],[total_pwd]])</f>
        <v>0</v>
      </c>
      <c r="AG209">
        <f>IF(ISBLANK(health[[#This Row],[total_adults]]),SUM(health[[#This Row],[total_men]],health[[#This Row],[total_women]]),health[[#This Row],[total_adults]])</f>
        <v>0</v>
      </c>
      <c r="AH209">
        <f>IF(ISBLANK(health[[#This Row],[total_beneficiaries_reached]]),SUM(health[[#This Row],[calc_children]],health[[#This Row],[calc_adults]]),health[[#This Row],[total_beneficiaries_reached]])</f>
        <v>0</v>
      </c>
      <c r="AI209" s="49" t="str">
        <f ca="1">IF(B209="","",OFFSET(table_admin1[[#Headers],[ADM1_PT]],MATCH(B209,admin1,0),1))</f>
        <v/>
      </c>
      <c r="AJ209" s="49" t="str">
        <f t="shared" ca="1" si="6"/>
        <v/>
      </c>
      <c r="AK209" s="49" t="str">
        <f t="shared" ca="1" si="7"/>
        <v/>
      </c>
    </row>
    <row r="210" spans="29:37" x14ac:dyDescent="0.2">
      <c r="AC210">
        <f>IF(ISBLANK(health[[#This Row],[total_boys]]),SUM(health[[#This Row],[boys_0-5_reached]],health[[#This Row],[boys_6-12_reached]],health[[#This Row],[boys_13-18_reached]]),health[[#This Row],[total_boys]])</f>
        <v>0</v>
      </c>
      <c r="AD210">
        <f>IF(ISBLANK(health[[#This Row],[total_girls]]),SUM(health[[#This Row],[girls_0-5_reached]],health[[#This Row],[girls_6-12_reached]],health[[#This Row],[girls_13-18_reached]]),health[[#This Row],[total_girls]])</f>
        <v>0</v>
      </c>
      <c r="AE210">
        <f>IF(ISBLANK(health[[#This Row],[total_children]]),SUM(health[[#This Row],[calc_boys]],health[[#This Row],[calc_girls]]),health[[#This Row],[total_children]])</f>
        <v>0</v>
      </c>
      <c r="AF210">
        <f>IF(ISBLANK(health[[#This Row],[total_pwd]]),SUM(health[[#This Row],[total_pwd_men]],health[[#This Row],[total_pwd_women]]),health[[#This Row],[total_pwd]])</f>
        <v>0</v>
      </c>
      <c r="AG210">
        <f>IF(ISBLANK(health[[#This Row],[total_adults]]),SUM(health[[#This Row],[total_men]],health[[#This Row],[total_women]]),health[[#This Row],[total_adults]])</f>
        <v>0</v>
      </c>
      <c r="AH210">
        <f>IF(ISBLANK(health[[#This Row],[total_beneficiaries_reached]]),SUM(health[[#This Row],[calc_children]],health[[#This Row],[calc_adults]]),health[[#This Row],[total_beneficiaries_reached]])</f>
        <v>0</v>
      </c>
      <c r="AI210" s="49" t="str">
        <f ca="1">IF(B210="","",OFFSET(table_admin1[[#Headers],[ADM1_PT]],MATCH(B210,admin1,0),1))</f>
        <v/>
      </c>
      <c r="AJ210" s="49" t="str">
        <f t="shared" ca="1" si="6"/>
        <v/>
      </c>
      <c r="AK210" s="49" t="str">
        <f t="shared" ca="1" si="7"/>
        <v/>
      </c>
    </row>
    <row r="211" spans="29:37" x14ac:dyDescent="0.2">
      <c r="AC211">
        <f>IF(ISBLANK(health[[#This Row],[total_boys]]),SUM(health[[#This Row],[boys_0-5_reached]],health[[#This Row],[boys_6-12_reached]],health[[#This Row],[boys_13-18_reached]]),health[[#This Row],[total_boys]])</f>
        <v>0</v>
      </c>
      <c r="AD211">
        <f>IF(ISBLANK(health[[#This Row],[total_girls]]),SUM(health[[#This Row],[girls_0-5_reached]],health[[#This Row],[girls_6-12_reached]],health[[#This Row],[girls_13-18_reached]]),health[[#This Row],[total_girls]])</f>
        <v>0</v>
      </c>
      <c r="AE211">
        <f>IF(ISBLANK(health[[#This Row],[total_children]]),SUM(health[[#This Row],[calc_boys]],health[[#This Row],[calc_girls]]),health[[#This Row],[total_children]])</f>
        <v>0</v>
      </c>
      <c r="AF211">
        <f>IF(ISBLANK(health[[#This Row],[total_pwd]]),SUM(health[[#This Row],[total_pwd_men]],health[[#This Row],[total_pwd_women]]),health[[#This Row],[total_pwd]])</f>
        <v>0</v>
      </c>
      <c r="AG211">
        <f>IF(ISBLANK(health[[#This Row],[total_adults]]),SUM(health[[#This Row],[total_men]],health[[#This Row],[total_women]]),health[[#This Row],[total_adults]])</f>
        <v>0</v>
      </c>
      <c r="AH211">
        <f>IF(ISBLANK(health[[#This Row],[total_beneficiaries_reached]]),SUM(health[[#This Row],[calc_children]],health[[#This Row],[calc_adults]]),health[[#This Row],[total_beneficiaries_reached]])</f>
        <v>0</v>
      </c>
      <c r="AI211" s="49" t="str">
        <f ca="1">IF(B211="","",OFFSET(table_admin1[[#Headers],[ADM1_PT]],MATCH(B211,admin1,0),1))</f>
        <v/>
      </c>
      <c r="AJ211" s="49" t="str">
        <f t="shared" ca="1" si="6"/>
        <v/>
      </c>
      <c r="AK211" s="49" t="str">
        <f t="shared" ca="1" si="7"/>
        <v/>
      </c>
    </row>
    <row r="212" spans="29:37" x14ac:dyDescent="0.2">
      <c r="AC212">
        <f>IF(ISBLANK(health[[#This Row],[total_boys]]),SUM(health[[#This Row],[boys_0-5_reached]],health[[#This Row],[boys_6-12_reached]],health[[#This Row],[boys_13-18_reached]]),health[[#This Row],[total_boys]])</f>
        <v>0</v>
      </c>
      <c r="AD212">
        <f>IF(ISBLANK(health[[#This Row],[total_girls]]),SUM(health[[#This Row],[girls_0-5_reached]],health[[#This Row],[girls_6-12_reached]],health[[#This Row],[girls_13-18_reached]]),health[[#This Row],[total_girls]])</f>
        <v>0</v>
      </c>
      <c r="AE212">
        <f>IF(ISBLANK(health[[#This Row],[total_children]]),SUM(health[[#This Row],[calc_boys]],health[[#This Row],[calc_girls]]),health[[#This Row],[total_children]])</f>
        <v>0</v>
      </c>
      <c r="AF212">
        <f>IF(ISBLANK(health[[#This Row],[total_pwd]]),SUM(health[[#This Row],[total_pwd_men]],health[[#This Row],[total_pwd_women]]),health[[#This Row],[total_pwd]])</f>
        <v>0</v>
      </c>
      <c r="AG212">
        <f>IF(ISBLANK(health[[#This Row],[total_adults]]),SUM(health[[#This Row],[total_men]],health[[#This Row],[total_women]]),health[[#This Row],[total_adults]])</f>
        <v>0</v>
      </c>
      <c r="AH212">
        <f>IF(ISBLANK(health[[#This Row],[total_beneficiaries_reached]]),SUM(health[[#This Row],[calc_children]],health[[#This Row],[calc_adults]]),health[[#This Row],[total_beneficiaries_reached]])</f>
        <v>0</v>
      </c>
      <c r="AI212" s="49" t="str">
        <f ca="1">IF(B212="","",OFFSET(table_admin1[[#Headers],[ADM1_PT]],MATCH(B212,admin1,0),1))</f>
        <v/>
      </c>
      <c r="AJ212" s="49" t="str">
        <f t="shared" ca="1" si="6"/>
        <v/>
      </c>
      <c r="AK212" s="49" t="str">
        <f t="shared" ca="1" si="7"/>
        <v/>
      </c>
    </row>
    <row r="213" spans="29:37" x14ac:dyDescent="0.2">
      <c r="AC213">
        <f>IF(ISBLANK(health[[#This Row],[total_boys]]),SUM(health[[#This Row],[boys_0-5_reached]],health[[#This Row],[boys_6-12_reached]],health[[#This Row],[boys_13-18_reached]]),health[[#This Row],[total_boys]])</f>
        <v>0</v>
      </c>
      <c r="AD213">
        <f>IF(ISBLANK(health[[#This Row],[total_girls]]),SUM(health[[#This Row],[girls_0-5_reached]],health[[#This Row],[girls_6-12_reached]],health[[#This Row],[girls_13-18_reached]]),health[[#This Row],[total_girls]])</f>
        <v>0</v>
      </c>
      <c r="AE213">
        <f>IF(ISBLANK(health[[#This Row],[total_children]]),SUM(health[[#This Row],[calc_boys]],health[[#This Row],[calc_girls]]),health[[#This Row],[total_children]])</f>
        <v>0</v>
      </c>
      <c r="AF213">
        <f>IF(ISBLANK(health[[#This Row],[total_pwd]]),SUM(health[[#This Row],[total_pwd_men]],health[[#This Row],[total_pwd_women]]),health[[#This Row],[total_pwd]])</f>
        <v>0</v>
      </c>
      <c r="AG213">
        <f>IF(ISBLANK(health[[#This Row],[total_adults]]),SUM(health[[#This Row],[total_men]],health[[#This Row],[total_women]]),health[[#This Row],[total_adults]])</f>
        <v>0</v>
      </c>
      <c r="AH213">
        <f>IF(ISBLANK(health[[#This Row],[total_beneficiaries_reached]]),SUM(health[[#This Row],[calc_children]],health[[#This Row],[calc_adults]]),health[[#This Row],[total_beneficiaries_reached]])</f>
        <v>0</v>
      </c>
      <c r="AI213" s="49" t="str">
        <f ca="1">IF(B213="","",OFFSET(table_admin1[[#Headers],[ADM1_PT]],MATCH(B213,admin1,0),1))</f>
        <v/>
      </c>
      <c r="AJ213" s="49" t="str">
        <f t="shared" ca="1" si="6"/>
        <v/>
      </c>
      <c r="AK213" s="49" t="str">
        <f t="shared" ca="1" si="7"/>
        <v/>
      </c>
    </row>
    <row r="214" spans="29:37" x14ac:dyDescent="0.2">
      <c r="AC214">
        <f>IF(ISBLANK(health[[#This Row],[total_boys]]),SUM(health[[#This Row],[boys_0-5_reached]],health[[#This Row],[boys_6-12_reached]],health[[#This Row],[boys_13-18_reached]]),health[[#This Row],[total_boys]])</f>
        <v>0</v>
      </c>
      <c r="AD214">
        <f>IF(ISBLANK(health[[#This Row],[total_girls]]),SUM(health[[#This Row],[girls_0-5_reached]],health[[#This Row],[girls_6-12_reached]],health[[#This Row],[girls_13-18_reached]]),health[[#This Row],[total_girls]])</f>
        <v>0</v>
      </c>
      <c r="AE214">
        <f>IF(ISBLANK(health[[#This Row],[total_children]]),SUM(health[[#This Row],[calc_boys]],health[[#This Row],[calc_girls]]),health[[#This Row],[total_children]])</f>
        <v>0</v>
      </c>
      <c r="AF214">
        <f>IF(ISBLANK(health[[#This Row],[total_pwd]]),SUM(health[[#This Row],[total_pwd_men]],health[[#This Row],[total_pwd_women]]),health[[#This Row],[total_pwd]])</f>
        <v>0</v>
      </c>
      <c r="AG214">
        <f>IF(ISBLANK(health[[#This Row],[total_adults]]),SUM(health[[#This Row],[total_men]],health[[#This Row],[total_women]]),health[[#This Row],[total_adults]])</f>
        <v>0</v>
      </c>
      <c r="AH214">
        <f>IF(ISBLANK(health[[#This Row],[total_beneficiaries_reached]]),SUM(health[[#This Row],[calc_children]],health[[#This Row],[calc_adults]]),health[[#This Row],[total_beneficiaries_reached]])</f>
        <v>0</v>
      </c>
      <c r="AI214" s="49" t="str">
        <f ca="1">IF(B214="","",OFFSET(table_admin1[[#Headers],[ADM1_PT]],MATCH(B214,admin1,0),1))</f>
        <v/>
      </c>
      <c r="AJ214" s="49" t="str">
        <f t="shared" ca="1" si="6"/>
        <v/>
      </c>
      <c r="AK214" s="49" t="str">
        <f t="shared" ca="1" si="7"/>
        <v/>
      </c>
    </row>
    <row r="215" spans="29:37" x14ac:dyDescent="0.2">
      <c r="AC215">
        <f>IF(ISBLANK(health[[#This Row],[total_boys]]),SUM(health[[#This Row],[boys_0-5_reached]],health[[#This Row],[boys_6-12_reached]],health[[#This Row],[boys_13-18_reached]]),health[[#This Row],[total_boys]])</f>
        <v>0</v>
      </c>
      <c r="AD215">
        <f>IF(ISBLANK(health[[#This Row],[total_girls]]),SUM(health[[#This Row],[girls_0-5_reached]],health[[#This Row],[girls_6-12_reached]],health[[#This Row],[girls_13-18_reached]]),health[[#This Row],[total_girls]])</f>
        <v>0</v>
      </c>
      <c r="AE215">
        <f>IF(ISBLANK(health[[#This Row],[total_children]]),SUM(health[[#This Row],[calc_boys]],health[[#This Row],[calc_girls]]),health[[#This Row],[total_children]])</f>
        <v>0</v>
      </c>
      <c r="AF215">
        <f>IF(ISBLANK(health[[#This Row],[total_pwd]]),SUM(health[[#This Row],[total_pwd_men]],health[[#This Row],[total_pwd_women]]),health[[#This Row],[total_pwd]])</f>
        <v>0</v>
      </c>
      <c r="AG215">
        <f>IF(ISBLANK(health[[#This Row],[total_adults]]),SUM(health[[#This Row],[total_men]],health[[#This Row],[total_women]]),health[[#This Row],[total_adults]])</f>
        <v>0</v>
      </c>
      <c r="AH215">
        <f>IF(ISBLANK(health[[#This Row],[total_beneficiaries_reached]]),SUM(health[[#This Row],[calc_children]],health[[#This Row],[calc_adults]]),health[[#This Row],[total_beneficiaries_reached]])</f>
        <v>0</v>
      </c>
      <c r="AI215" s="49" t="str">
        <f ca="1">IF(B215="","",OFFSET(table_admin1[[#Headers],[ADM1_PT]],MATCH(B215,admin1,0),1))</f>
        <v/>
      </c>
      <c r="AJ215" s="49" t="str">
        <f t="shared" ca="1" si="6"/>
        <v/>
      </c>
      <c r="AK215" s="49" t="str">
        <f t="shared" ca="1" si="7"/>
        <v/>
      </c>
    </row>
    <row r="216" spans="29:37" x14ac:dyDescent="0.2">
      <c r="AC216">
        <f>IF(ISBLANK(health[[#This Row],[total_boys]]),SUM(health[[#This Row],[boys_0-5_reached]],health[[#This Row],[boys_6-12_reached]],health[[#This Row],[boys_13-18_reached]]),health[[#This Row],[total_boys]])</f>
        <v>0</v>
      </c>
      <c r="AD216">
        <f>IF(ISBLANK(health[[#This Row],[total_girls]]),SUM(health[[#This Row],[girls_0-5_reached]],health[[#This Row],[girls_6-12_reached]],health[[#This Row],[girls_13-18_reached]]),health[[#This Row],[total_girls]])</f>
        <v>0</v>
      </c>
      <c r="AE216">
        <f>IF(ISBLANK(health[[#This Row],[total_children]]),SUM(health[[#This Row],[calc_boys]],health[[#This Row],[calc_girls]]),health[[#This Row],[total_children]])</f>
        <v>0</v>
      </c>
      <c r="AF216">
        <f>IF(ISBLANK(health[[#This Row],[total_pwd]]),SUM(health[[#This Row],[total_pwd_men]],health[[#This Row],[total_pwd_women]]),health[[#This Row],[total_pwd]])</f>
        <v>0</v>
      </c>
      <c r="AG216">
        <f>IF(ISBLANK(health[[#This Row],[total_adults]]),SUM(health[[#This Row],[total_men]],health[[#This Row],[total_women]]),health[[#This Row],[total_adults]])</f>
        <v>0</v>
      </c>
      <c r="AH216">
        <f>IF(ISBLANK(health[[#This Row],[total_beneficiaries_reached]]),SUM(health[[#This Row],[calc_children]],health[[#This Row],[calc_adults]]),health[[#This Row],[total_beneficiaries_reached]])</f>
        <v>0</v>
      </c>
      <c r="AI216" s="49" t="str">
        <f ca="1">IF(B216="","",OFFSET(table_admin1[[#Headers],[ADM1_PT]],MATCH(B216,admin1,0),1))</f>
        <v/>
      </c>
      <c r="AJ216" s="49" t="str">
        <f t="shared" ca="1" si="6"/>
        <v/>
      </c>
      <c r="AK216" s="49" t="str">
        <f t="shared" ca="1" si="7"/>
        <v/>
      </c>
    </row>
    <row r="217" spans="29:37" x14ac:dyDescent="0.2">
      <c r="AC217">
        <f>IF(ISBLANK(health[[#This Row],[total_boys]]),SUM(health[[#This Row],[boys_0-5_reached]],health[[#This Row],[boys_6-12_reached]],health[[#This Row],[boys_13-18_reached]]),health[[#This Row],[total_boys]])</f>
        <v>0</v>
      </c>
      <c r="AD217">
        <f>IF(ISBLANK(health[[#This Row],[total_girls]]),SUM(health[[#This Row],[girls_0-5_reached]],health[[#This Row],[girls_6-12_reached]],health[[#This Row],[girls_13-18_reached]]),health[[#This Row],[total_girls]])</f>
        <v>0</v>
      </c>
      <c r="AE217">
        <f>IF(ISBLANK(health[[#This Row],[total_children]]),SUM(health[[#This Row],[calc_boys]],health[[#This Row],[calc_girls]]),health[[#This Row],[total_children]])</f>
        <v>0</v>
      </c>
      <c r="AF217">
        <f>IF(ISBLANK(health[[#This Row],[total_pwd]]),SUM(health[[#This Row],[total_pwd_men]],health[[#This Row],[total_pwd_women]]),health[[#This Row],[total_pwd]])</f>
        <v>0</v>
      </c>
      <c r="AG217">
        <f>IF(ISBLANK(health[[#This Row],[total_adults]]),SUM(health[[#This Row],[total_men]],health[[#This Row],[total_women]]),health[[#This Row],[total_adults]])</f>
        <v>0</v>
      </c>
      <c r="AH217">
        <f>IF(ISBLANK(health[[#This Row],[total_beneficiaries_reached]]),SUM(health[[#This Row],[calc_children]],health[[#This Row],[calc_adults]]),health[[#This Row],[total_beneficiaries_reached]])</f>
        <v>0</v>
      </c>
      <c r="AI217" s="49" t="str">
        <f ca="1">IF(B217="","",OFFSET(table_admin1[[#Headers],[ADM1_PT]],MATCH(B217,admin1,0),1))</f>
        <v/>
      </c>
      <c r="AJ217" s="49" t="str">
        <f t="shared" ca="1" si="6"/>
        <v/>
      </c>
      <c r="AK217" s="49" t="str">
        <f t="shared" ca="1" si="7"/>
        <v/>
      </c>
    </row>
    <row r="218" spans="29:37" x14ac:dyDescent="0.2">
      <c r="AC218">
        <f>IF(ISBLANK(health[[#This Row],[total_boys]]),SUM(health[[#This Row],[boys_0-5_reached]],health[[#This Row],[boys_6-12_reached]],health[[#This Row],[boys_13-18_reached]]),health[[#This Row],[total_boys]])</f>
        <v>0</v>
      </c>
      <c r="AD218">
        <f>IF(ISBLANK(health[[#This Row],[total_girls]]),SUM(health[[#This Row],[girls_0-5_reached]],health[[#This Row],[girls_6-12_reached]],health[[#This Row],[girls_13-18_reached]]),health[[#This Row],[total_girls]])</f>
        <v>0</v>
      </c>
      <c r="AE218">
        <f>IF(ISBLANK(health[[#This Row],[total_children]]),SUM(health[[#This Row],[calc_boys]],health[[#This Row],[calc_girls]]),health[[#This Row],[total_children]])</f>
        <v>0</v>
      </c>
      <c r="AF218">
        <f>IF(ISBLANK(health[[#This Row],[total_pwd]]),SUM(health[[#This Row],[total_pwd_men]],health[[#This Row],[total_pwd_women]]),health[[#This Row],[total_pwd]])</f>
        <v>0</v>
      </c>
      <c r="AG218">
        <f>IF(ISBLANK(health[[#This Row],[total_adults]]),SUM(health[[#This Row],[total_men]],health[[#This Row],[total_women]]),health[[#This Row],[total_adults]])</f>
        <v>0</v>
      </c>
      <c r="AH218">
        <f>IF(ISBLANK(health[[#This Row],[total_beneficiaries_reached]]),SUM(health[[#This Row],[calc_children]],health[[#This Row],[calc_adults]]),health[[#This Row],[total_beneficiaries_reached]])</f>
        <v>0</v>
      </c>
      <c r="AI218" s="49" t="str">
        <f ca="1">IF(B218="","",OFFSET(table_admin1[[#Headers],[ADM1_PT]],MATCH(B218,admin1,0),1))</f>
        <v/>
      </c>
      <c r="AJ218" s="49" t="str">
        <f t="shared" ca="1" si="6"/>
        <v/>
      </c>
      <c r="AK218" s="49" t="str">
        <f t="shared" ca="1" si="7"/>
        <v/>
      </c>
    </row>
    <row r="219" spans="29:37" x14ac:dyDescent="0.2">
      <c r="AC219">
        <f>IF(ISBLANK(health[[#This Row],[total_boys]]),SUM(health[[#This Row],[boys_0-5_reached]],health[[#This Row],[boys_6-12_reached]],health[[#This Row],[boys_13-18_reached]]),health[[#This Row],[total_boys]])</f>
        <v>0</v>
      </c>
      <c r="AD219">
        <f>IF(ISBLANK(health[[#This Row],[total_girls]]),SUM(health[[#This Row],[girls_0-5_reached]],health[[#This Row],[girls_6-12_reached]],health[[#This Row],[girls_13-18_reached]]),health[[#This Row],[total_girls]])</f>
        <v>0</v>
      </c>
      <c r="AE219">
        <f>IF(ISBLANK(health[[#This Row],[total_children]]),SUM(health[[#This Row],[calc_boys]],health[[#This Row],[calc_girls]]),health[[#This Row],[total_children]])</f>
        <v>0</v>
      </c>
      <c r="AF219">
        <f>IF(ISBLANK(health[[#This Row],[total_pwd]]),SUM(health[[#This Row],[total_pwd_men]],health[[#This Row],[total_pwd_women]]),health[[#This Row],[total_pwd]])</f>
        <v>0</v>
      </c>
      <c r="AG219">
        <f>IF(ISBLANK(health[[#This Row],[total_adults]]),SUM(health[[#This Row],[total_men]],health[[#This Row],[total_women]]),health[[#This Row],[total_adults]])</f>
        <v>0</v>
      </c>
      <c r="AH219">
        <f>IF(ISBLANK(health[[#This Row],[total_beneficiaries_reached]]),SUM(health[[#This Row],[calc_children]],health[[#This Row],[calc_adults]]),health[[#This Row],[total_beneficiaries_reached]])</f>
        <v>0</v>
      </c>
      <c r="AI219" s="49" t="str">
        <f ca="1">IF(B219="","",OFFSET(table_admin1[[#Headers],[ADM1_PT]],MATCH(B219,admin1,0),1))</f>
        <v/>
      </c>
      <c r="AJ219" s="49" t="str">
        <f t="shared" ca="1" si="6"/>
        <v/>
      </c>
      <c r="AK219" s="49" t="str">
        <f t="shared" ca="1" si="7"/>
        <v/>
      </c>
    </row>
    <row r="220" spans="29:37" x14ac:dyDescent="0.2">
      <c r="AC220">
        <f>IF(ISBLANK(health[[#This Row],[total_boys]]),SUM(health[[#This Row],[boys_0-5_reached]],health[[#This Row],[boys_6-12_reached]],health[[#This Row],[boys_13-18_reached]]),health[[#This Row],[total_boys]])</f>
        <v>0</v>
      </c>
      <c r="AD220">
        <f>IF(ISBLANK(health[[#This Row],[total_girls]]),SUM(health[[#This Row],[girls_0-5_reached]],health[[#This Row],[girls_6-12_reached]],health[[#This Row],[girls_13-18_reached]]),health[[#This Row],[total_girls]])</f>
        <v>0</v>
      </c>
      <c r="AE220">
        <f>IF(ISBLANK(health[[#This Row],[total_children]]),SUM(health[[#This Row],[calc_boys]],health[[#This Row],[calc_girls]]),health[[#This Row],[total_children]])</f>
        <v>0</v>
      </c>
      <c r="AF220">
        <f>IF(ISBLANK(health[[#This Row],[total_pwd]]),SUM(health[[#This Row],[total_pwd_men]],health[[#This Row],[total_pwd_women]]),health[[#This Row],[total_pwd]])</f>
        <v>0</v>
      </c>
      <c r="AG220">
        <f>IF(ISBLANK(health[[#This Row],[total_adults]]),SUM(health[[#This Row],[total_men]],health[[#This Row],[total_women]]),health[[#This Row],[total_adults]])</f>
        <v>0</v>
      </c>
      <c r="AH220">
        <f>IF(ISBLANK(health[[#This Row],[total_beneficiaries_reached]]),SUM(health[[#This Row],[calc_children]],health[[#This Row],[calc_adults]]),health[[#This Row],[total_beneficiaries_reached]])</f>
        <v>0</v>
      </c>
      <c r="AI220" s="49" t="str">
        <f ca="1">IF(B220="","",OFFSET(table_admin1[[#Headers],[ADM1_PT]],MATCH(B220,admin1,0),1))</f>
        <v/>
      </c>
      <c r="AJ220" s="49" t="str">
        <f t="shared" ca="1" si="6"/>
        <v/>
      </c>
      <c r="AK220" s="49" t="str">
        <f t="shared" ca="1" si="7"/>
        <v/>
      </c>
    </row>
    <row r="221" spans="29:37" x14ac:dyDescent="0.2">
      <c r="AC221">
        <f>IF(ISBLANK(health[[#This Row],[total_boys]]),SUM(health[[#This Row],[boys_0-5_reached]],health[[#This Row],[boys_6-12_reached]],health[[#This Row],[boys_13-18_reached]]),health[[#This Row],[total_boys]])</f>
        <v>0</v>
      </c>
      <c r="AD221">
        <f>IF(ISBLANK(health[[#This Row],[total_girls]]),SUM(health[[#This Row],[girls_0-5_reached]],health[[#This Row],[girls_6-12_reached]],health[[#This Row],[girls_13-18_reached]]),health[[#This Row],[total_girls]])</f>
        <v>0</v>
      </c>
      <c r="AE221">
        <f>IF(ISBLANK(health[[#This Row],[total_children]]),SUM(health[[#This Row],[calc_boys]],health[[#This Row],[calc_girls]]),health[[#This Row],[total_children]])</f>
        <v>0</v>
      </c>
      <c r="AF221">
        <f>IF(ISBLANK(health[[#This Row],[total_pwd]]),SUM(health[[#This Row],[total_pwd_men]],health[[#This Row],[total_pwd_women]]),health[[#This Row],[total_pwd]])</f>
        <v>0</v>
      </c>
      <c r="AG221">
        <f>IF(ISBLANK(health[[#This Row],[total_adults]]),SUM(health[[#This Row],[total_men]],health[[#This Row],[total_women]]),health[[#This Row],[total_adults]])</f>
        <v>0</v>
      </c>
      <c r="AH221">
        <f>IF(ISBLANK(health[[#This Row],[total_beneficiaries_reached]]),SUM(health[[#This Row],[calc_children]],health[[#This Row],[calc_adults]]),health[[#This Row],[total_beneficiaries_reached]])</f>
        <v>0</v>
      </c>
      <c r="AI221" s="49" t="str">
        <f ca="1">IF(B221="","",OFFSET(table_admin1[[#Headers],[ADM1_PT]],MATCH(B221,admin1,0),1))</f>
        <v/>
      </c>
      <c r="AJ221" s="49" t="str">
        <f t="shared" ca="1" si="6"/>
        <v/>
      </c>
      <c r="AK221" s="49" t="str">
        <f t="shared" ca="1" si="7"/>
        <v/>
      </c>
    </row>
    <row r="222" spans="29:37" x14ac:dyDescent="0.2">
      <c r="AC222">
        <f>IF(ISBLANK(health[[#This Row],[total_boys]]),SUM(health[[#This Row],[boys_0-5_reached]],health[[#This Row],[boys_6-12_reached]],health[[#This Row],[boys_13-18_reached]]),health[[#This Row],[total_boys]])</f>
        <v>0</v>
      </c>
      <c r="AD222">
        <f>IF(ISBLANK(health[[#This Row],[total_girls]]),SUM(health[[#This Row],[girls_0-5_reached]],health[[#This Row],[girls_6-12_reached]],health[[#This Row],[girls_13-18_reached]]),health[[#This Row],[total_girls]])</f>
        <v>0</v>
      </c>
      <c r="AE222">
        <f>IF(ISBLANK(health[[#This Row],[total_children]]),SUM(health[[#This Row],[calc_boys]],health[[#This Row],[calc_girls]]),health[[#This Row],[total_children]])</f>
        <v>0</v>
      </c>
      <c r="AF222">
        <f>IF(ISBLANK(health[[#This Row],[total_pwd]]),SUM(health[[#This Row],[total_pwd_men]],health[[#This Row],[total_pwd_women]]),health[[#This Row],[total_pwd]])</f>
        <v>0</v>
      </c>
      <c r="AG222">
        <f>IF(ISBLANK(health[[#This Row],[total_adults]]),SUM(health[[#This Row],[total_men]],health[[#This Row],[total_women]]),health[[#This Row],[total_adults]])</f>
        <v>0</v>
      </c>
      <c r="AH222">
        <f>IF(ISBLANK(health[[#This Row],[total_beneficiaries_reached]]),SUM(health[[#This Row],[calc_children]],health[[#This Row],[calc_adults]]),health[[#This Row],[total_beneficiaries_reached]])</f>
        <v>0</v>
      </c>
      <c r="AI222" s="49" t="str">
        <f ca="1">IF(B222="","",OFFSET(table_admin1[[#Headers],[ADM1_PT]],MATCH(B222,admin1,0),1))</f>
        <v/>
      </c>
      <c r="AJ222" s="49" t="str">
        <f t="shared" ca="1" si="6"/>
        <v/>
      </c>
      <c r="AK222" s="49" t="str">
        <f t="shared" ca="1" si="7"/>
        <v/>
      </c>
    </row>
    <row r="223" spans="29:37" x14ac:dyDescent="0.2">
      <c r="AC223">
        <f>IF(ISBLANK(health[[#This Row],[total_boys]]),SUM(health[[#This Row],[boys_0-5_reached]],health[[#This Row],[boys_6-12_reached]],health[[#This Row],[boys_13-18_reached]]),health[[#This Row],[total_boys]])</f>
        <v>0</v>
      </c>
      <c r="AD223">
        <f>IF(ISBLANK(health[[#This Row],[total_girls]]),SUM(health[[#This Row],[girls_0-5_reached]],health[[#This Row],[girls_6-12_reached]],health[[#This Row],[girls_13-18_reached]]),health[[#This Row],[total_girls]])</f>
        <v>0</v>
      </c>
      <c r="AE223">
        <f>IF(ISBLANK(health[[#This Row],[total_children]]),SUM(health[[#This Row],[calc_boys]],health[[#This Row],[calc_girls]]),health[[#This Row],[total_children]])</f>
        <v>0</v>
      </c>
      <c r="AF223">
        <f>IF(ISBLANK(health[[#This Row],[total_pwd]]),SUM(health[[#This Row],[total_pwd_men]],health[[#This Row],[total_pwd_women]]),health[[#This Row],[total_pwd]])</f>
        <v>0</v>
      </c>
      <c r="AG223">
        <f>IF(ISBLANK(health[[#This Row],[total_adults]]),SUM(health[[#This Row],[total_men]],health[[#This Row],[total_women]]),health[[#This Row],[total_adults]])</f>
        <v>0</v>
      </c>
      <c r="AH223">
        <f>IF(ISBLANK(health[[#This Row],[total_beneficiaries_reached]]),SUM(health[[#This Row],[calc_children]],health[[#This Row],[calc_adults]]),health[[#This Row],[total_beneficiaries_reached]])</f>
        <v>0</v>
      </c>
      <c r="AI223" s="49" t="str">
        <f ca="1">IF(B223="","",OFFSET(table_admin1[[#Headers],[ADM1_PT]],MATCH(B223,admin1,0),1))</f>
        <v/>
      </c>
      <c r="AJ223" s="49" t="str">
        <f t="shared" ca="1" si="6"/>
        <v/>
      </c>
      <c r="AK223" s="49" t="str">
        <f t="shared" ca="1" si="7"/>
        <v/>
      </c>
    </row>
    <row r="224" spans="29:37" x14ac:dyDescent="0.2">
      <c r="AC224">
        <f>IF(ISBLANK(health[[#This Row],[total_boys]]),SUM(health[[#This Row],[boys_0-5_reached]],health[[#This Row],[boys_6-12_reached]],health[[#This Row],[boys_13-18_reached]]),health[[#This Row],[total_boys]])</f>
        <v>0</v>
      </c>
      <c r="AD224">
        <f>IF(ISBLANK(health[[#This Row],[total_girls]]),SUM(health[[#This Row],[girls_0-5_reached]],health[[#This Row],[girls_6-12_reached]],health[[#This Row],[girls_13-18_reached]]),health[[#This Row],[total_girls]])</f>
        <v>0</v>
      </c>
      <c r="AE224">
        <f>IF(ISBLANK(health[[#This Row],[total_children]]),SUM(health[[#This Row],[calc_boys]],health[[#This Row],[calc_girls]]),health[[#This Row],[total_children]])</f>
        <v>0</v>
      </c>
      <c r="AF224">
        <f>IF(ISBLANK(health[[#This Row],[total_pwd]]),SUM(health[[#This Row],[total_pwd_men]],health[[#This Row],[total_pwd_women]]),health[[#This Row],[total_pwd]])</f>
        <v>0</v>
      </c>
      <c r="AG224">
        <f>IF(ISBLANK(health[[#This Row],[total_adults]]),SUM(health[[#This Row],[total_men]],health[[#This Row],[total_women]]),health[[#This Row],[total_adults]])</f>
        <v>0</v>
      </c>
      <c r="AH224">
        <f>IF(ISBLANK(health[[#This Row],[total_beneficiaries_reached]]),SUM(health[[#This Row],[calc_children]],health[[#This Row],[calc_adults]]),health[[#This Row],[total_beneficiaries_reached]])</f>
        <v>0</v>
      </c>
      <c r="AI224" s="49" t="str">
        <f ca="1">IF(B224="","",OFFSET(table_admin1[[#Headers],[ADM1_PT]],MATCH(B224,admin1,0),1))</f>
        <v/>
      </c>
      <c r="AJ224" s="49" t="str">
        <f t="shared" ca="1" si="6"/>
        <v/>
      </c>
      <c r="AK224" s="49" t="str">
        <f t="shared" ca="1" si="7"/>
        <v/>
      </c>
    </row>
    <row r="225" spans="29:37" x14ac:dyDescent="0.2">
      <c r="AC225">
        <f>IF(ISBLANK(health[[#This Row],[total_boys]]),SUM(health[[#This Row],[boys_0-5_reached]],health[[#This Row],[boys_6-12_reached]],health[[#This Row],[boys_13-18_reached]]),health[[#This Row],[total_boys]])</f>
        <v>0</v>
      </c>
      <c r="AD225">
        <f>IF(ISBLANK(health[[#This Row],[total_girls]]),SUM(health[[#This Row],[girls_0-5_reached]],health[[#This Row],[girls_6-12_reached]],health[[#This Row],[girls_13-18_reached]]),health[[#This Row],[total_girls]])</f>
        <v>0</v>
      </c>
      <c r="AE225">
        <f>IF(ISBLANK(health[[#This Row],[total_children]]),SUM(health[[#This Row],[calc_boys]],health[[#This Row],[calc_girls]]),health[[#This Row],[total_children]])</f>
        <v>0</v>
      </c>
      <c r="AF225">
        <f>IF(ISBLANK(health[[#This Row],[total_pwd]]),SUM(health[[#This Row],[total_pwd_men]],health[[#This Row],[total_pwd_women]]),health[[#This Row],[total_pwd]])</f>
        <v>0</v>
      </c>
      <c r="AG225">
        <f>IF(ISBLANK(health[[#This Row],[total_adults]]),SUM(health[[#This Row],[total_men]],health[[#This Row],[total_women]]),health[[#This Row],[total_adults]])</f>
        <v>0</v>
      </c>
      <c r="AH225">
        <f>IF(ISBLANK(health[[#This Row],[total_beneficiaries_reached]]),SUM(health[[#This Row],[calc_children]],health[[#This Row],[calc_adults]]),health[[#This Row],[total_beneficiaries_reached]])</f>
        <v>0</v>
      </c>
      <c r="AI225" s="49" t="str">
        <f ca="1">IF(B225="","",OFFSET(table_admin1[[#Headers],[ADM1_PT]],MATCH(B225,admin1,0),1))</f>
        <v/>
      </c>
      <c r="AJ225" s="49" t="str">
        <f t="shared" ca="1" si="6"/>
        <v/>
      </c>
      <c r="AK225" s="49" t="str">
        <f t="shared" ca="1" si="7"/>
        <v/>
      </c>
    </row>
    <row r="226" spans="29:37" x14ac:dyDescent="0.2">
      <c r="AC226">
        <f>IF(ISBLANK(health[[#This Row],[total_boys]]),SUM(health[[#This Row],[boys_0-5_reached]],health[[#This Row],[boys_6-12_reached]],health[[#This Row],[boys_13-18_reached]]),health[[#This Row],[total_boys]])</f>
        <v>0</v>
      </c>
      <c r="AD226">
        <f>IF(ISBLANK(health[[#This Row],[total_girls]]),SUM(health[[#This Row],[girls_0-5_reached]],health[[#This Row],[girls_6-12_reached]],health[[#This Row],[girls_13-18_reached]]),health[[#This Row],[total_girls]])</f>
        <v>0</v>
      </c>
      <c r="AE226">
        <f>IF(ISBLANK(health[[#This Row],[total_children]]),SUM(health[[#This Row],[calc_boys]],health[[#This Row],[calc_girls]]),health[[#This Row],[total_children]])</f>
        <v>0</v>
      </c>
      <c r="AF226">
        <f>IF(ISBLANK(health[[#This Row],[total_pwd]]),SUM(health[[#This Row],[total_pwd_men]],health[[#This Row],[total_pwd_women]]),health[[#This Row],[total_pwd]])</f>
        <v>0</v>
      </c>
      <c r="AG226">
        <f>IF(ISBLANK(health[[#This Row],[total_adults]]),SUM(health[[#This Row],[total_men]],health[[#This Row],[total_women]]),health[[#This Row],[total_adults]])</f>
        <v>0</v>
      </c>
      <c r="AH226">
        <f>IF(ISBLANK(health[[#This Row],[total_beneficiaries_reached]]),SUM(health[[#This Row],[calc_children]],health[[#This Row],[calc_adults]]),health[[#This Row],[total_beneficiaries_reached]])</f>
        <v>0</v>
      </c>
      <c r="AI226" s="49" t="str">
        <f ca="1">IF(B226="","",OFFSET(table_admin1[[#Headers],[ADM1_PT]],MATCH(B226,admin1,0),1))</f>
        <v/>
      </c>
      <c r="AJ226" s="49" t="str">
        <f t="shared" ca="1" si="6"/>
        <v/>
      </c>
      <c r="AK226" s="49" t="str">
        <f t="shared" ca="1" si="7"/>
        <v/>
      </c>
    </row>
    <row r="227" spans="29:37" x14ac:dyDescent="0.2">
      <c r="AC227">
        <f>IF(ISBLANK(health[[#This Row],[total_boys]]),SUM(health[[#This Row],[boys_0-5_reached]],health[[#This Row],[boys_6-12_reached]],health[[#This Row],[boys_13-18_reached]]),health[[#This Row],[total_boys]])</f>
        <v>0</v>
      </c>
      <c r="AD227">
        <f>IF(ISBLANK(health[[#This Row],[total_girls]]),SUM(health[[#This Row],[girls_0-5_reached]],health[[#This Row],[girls_6-12_reached]],health[[#This Row],[girls_13-18_reached]]),health[[#This Row],[total_girls]])</f>
        <v>0</v>
      </c>
      <c r="AE227">
        <f>IF(ISBLANK(health[[#This Row],[total_children]]),SUM(health[[#This Row],[calc_boys]],health[[#This Row],[calc_girls]]),health[[#This Row],[total_children]])</f>
        <v>0</v>
      </c>
      <c r="AF227">
        <f>IF(ISBLANK(health[[#This Row],[total_pwd]]),SUM(health[[#This Row],[total_pwd_men]],health[[#This Row],[total_pwd_women]]),health[[#This Row],[total_pwd]])</f>
        <v>0</v>
      </c>
      <c r="AG227">
        <f>IF(ISBLANK(health[[#This Row],[total_adults]]),SUM(health[[#This Row],[total_men]],health[[#This Row],[total_women]]),health[[#This Row],[total_adults]])</f>
        <v>0</v>
      </c>
      <c r="AH227">
        <f>IF(ISBLANK(health[[#This Row],[total_beneficiaries_reached]]),SUM(health[[#This Row],[calc_children]],health[[#This Row],[calc_adults]]),health[[#This Row],[total_beneficiaries_reached]])</f>
        <v>0</v>
      </c>
      <c r="AI227" s="49" t="str">
        <f ca="1">IF(B227="","",OFFSET(table_admin1[[#Headers],[ADM1_PT]],MATCH(B227,admin1,0),1))</f>
        <v/>
      </c>
      <c r="AJ227" s="49" t="str">
        <f t="shared" ca="1" si="6"/>
        <v/>
      </c>
      <c r="AK227" s="49" t="str">
        <f t="shared" ca="1" si="7"/>
        <v/>
      </c>
    </row>
    <row r="228" spans="29:37" x14ac:dyDescent="0.2">
      <c r="AC228">
        <f>IF(ISBLANK(health[[#This Row],[total_boys]]),SUM(health[[#This Row],[boys_0-5_reached]],health[[#This Row],[boys_6-12_reached]],health[[#This Row],[boys_13-18_reached]]),health[[#This Row],[total_boys]])</f>
        <v>0</v>
      </c>
      <c r="AD228">
        <f>IF(ISBLANK(health[[#This Row],[total_girls]]),SUM(health[[#This Row],[girls_0-5_reached]],health[[#This Row],[girls_6-12_reached]],health[[#This Row],[girls_13-18_reached]]),health[[#This Row],[total_girls]])</f>
        <v>0</v>
      </c>
      <c r="AE228">
        <f>IF(ISBLANK(health[[#This Row],[total_children]]),SUM(health[[#This Row],[calc_boys]],health[[#This Row],[calc_girls]]),health[[#This Row],[total_children]])</f>
        <v>0</v>
      </c>
      <c r="AF228">
        <f>IF(ISBLANK(health[[#This Row],[total_pwd]]),SUM(health[[#This Row],[total_pwd_men]],health[[#This Row],[total_pwd_women]]),health[[#This Row],[total_pwd]])</f>
        <v>0</v>
      </c>
      <c r="AG228">
        <f>IF(ISBLANK(health[[#This Row],[total_adults]]),SUM(health[[#This Row],[total_men]],health[[#This Row],[total_women]]),health[[#This Row],[total_adults]])</f>
        <v>0</v>
      </c>
      <c r="AH228">
        <f>IF(ISBLANK(health[[#This Row],[total_beneficiaries_reached]]),SUM(health[[#This Row],[calc_children]],health[[#This Row],[calc_adults]]),health[[#This Row],[total_beneficiaries_reached]])</f>
        <v>0</v>
      </c>
      <c r="AI228" s="49" t="str">
        <f ca="1">IF(B228="","",OFFSET(table_admin1[[#Headers],[ADM1_PT]],MATCH(B228,admin1,0),1))</f>
        <v/>
      </c>
      <c r="AJ228" s="49" t="str">
        <f t="shared" ca="1" si="6"/>
        <v/>
      </c>
      <c r="AK228" s="49" t="str">
        <f t="shared" ca="1" si="7"/>
        <v/>
      </c>
    </row>
    <row r="229" spans="29:37" x14ac:dyDescent="0.2">
      <c r="AC229">
        <f>IF(ISBLANK(health[[#This Row],[total_boys]]),SUM(health[[#This Row],[boys_0-5_reached]],health[[#This Row],[boys_6-12_reached]],health[[#This Row],[boys_13-18_reached]]),health[[#This Row],[total_boys]])</f>
        <v>0</v>
      </c>
      <c r="AD229">
        <f>IF(ISBLANK(health[[#This Row],[total_girls]]),SUM(health[[#This Row],[girls_0-5_reached]],health[[#This Row],[girls_6-12_reached]],health[[#This Row],[girls_13-18_reached]]),health[[#This Row],[total_girls]])</f>
        <v>0</v>
      </c>
      <c r="AE229">
        <f>IF(ISBLANK(health[[#This Row],[total_children]]),SUM(health[[#This Row],[calc_boys]],health[[#This Row],[calc_girls]]),health[[#This Row],[total_children]])</f>
        <v>0</v>
      </c>
      <c r="AF229">
        <f>IF(ISBLANK(health[[#This Row],[total_pwd]]),SUM(health[[#This Row],[total_pwd_men]],health[[#This Row],[total_pwd_women]]),health[[#This Row],[total_pwd]])</f>
        <v>0</v>
      </c>
      <c r="AG229">
        <f>IF(ISBLANK(health[[#This Row],[total_adults]]),SUM(health[[#This Row],[total_men]],health[[#This Row],[total_women]]),health[[#This Row],[total_adults]])</f>
        <v>0</v>
      </c>
      <c r="AH229">
        <f>IF(ISBLANK(health[[#This Row],[total_beneficiaries_reached]]),SUM(health[[#This Row],[calc_children]],health[[#This Row],[calc_adults]]),health[[#This Row],[total_beneficiaries_reached]])</f>
        <v>0</v>
      </c>
      <c r="AI229" s="49" t="str">
        <f ca="1">IF(B229="","",OFFSET(table_admin1[[#Headers],[ADM1_PT]],MATCH(B229,admin1,0),1))</f>
        <v/>
      </c>
      <c r="AJ229" s="49" t="str">
        <f t="shared" ca="1" si="6"/>
        <v/>
      </c>
      <c r="AK229" s="49" t="str">
        <f t="shared" ca="1" si="7"/>
        <v/>
      </c>
    </row>
    <row r="230" spans="29:37" x14ac:dyDescent="0.2">
      <c r="AC230">
        <f>IF(ISBLANK(health[[#This Row],[total_boys]]),SUM(health[[#This Row],[boys_0-5_reached]],health[[#This Row],[boys_6-12_reached]],health[[#This Row],[boys_13-18_reached]]),health[[#This Row],[total_boys]])</f>
        <v>0</v>
      </c>
      <c r="AD230">
        <f>IF(ISBLANK(health[[#This Row],[total_girls]]),SUM(health[[#This Row],[girls_0-5_reached]],health[[#This Row],[girls_6-12_reached]],health[[#This Row],[girls_13-18_reached]]),health[[#This Row],[total_girls]])</f>
        <v>0</v>
      </c>
      <c r="AE230">
        <f>IF(ISBLANK(health[[#This Row],[total_children]]),SUM(health[[#This Row],[calc_boys]],health[[#This Row],[calc_girls]]),health[[#This Row],[total_children]])</f>
        <v>0</v>
      </c>
      <c r="AF230">
        <f>IF(ISBLANK(health[[#This Row],[total_pwd]]),SUM(health[[#This Row],[total_pwd_men]],health[[#This Row],[total_pwd_women]]),health[[#This Row],[total_pwd]])</f>
        <v>0</v>
      </c>
      <c r="AG230">
        <f>IF(ISBLANK(health[[#This Row],[total_adults]]),SUM(health[[#This Row],[total_men]],health[[#This Row],[total_women]]),health[[#This Row],[total_adults]])</f>
        <v>0</v>
      </c>
      <c r="AH230">
        <f>IF(ISBLANK(health[[#This Row],[total_beneficiaries_reached]]),SUM(health[[#This Row],[calc_children]],health[[#This Row],[calc_adults]]),health[[#This Row],[total_beneficiaries_reached]])</f>
        <v>0</v>
      </c>
      <c r="AI230" s="49" t="str">
        <f ca="1">IF(B230="","",OFFSET(table_admin1[[#Headers],[ADM1_PT]],MATCH(B230,admin1,0),1))</f>
        <v/>
      </c>
      <c r="AJ230" s="49" t="str">
        <f t="shared" ca="1" si="6"/>
        <v/>
      </c>
      <c r="AK230" s="49" t="str">
        <f t="shared" ca="1" si="7"/>
        <v/>
      </c>
    </row>
    <row r="231" spans="29:37" x14ac:dyDescent="0.2">
      <c r="AC231">
        <f>IF(ISBLANK(health[[#This Row],[total_boys]]),SUM(health[[#This Row],[boys_0-5_reached]],health[[#This Row],[boys_6-12_reached]],health[[#This Row],[boys_13-18_reached]]),health[[#This Row],[total_boys]])</f>
        <v>0</v>
      </c>
      <c r="AD231">
        <f>IF(ISBLANK(health[[#This Row],[total_girls]]),SUM(health[[#This Row],[girls_0-5_reached]],health[[#This Row],[girls_6-12_reached]],health[[#This Row],[girls_13-18_reached]]),health[[#This Row],[total_girls]])</f>
        <v>0</v>
      </c>
      <c r="AE231">
        <f>IF(ISBLANK(health[[#This Row],[total_children]]),SUM(health[[#This Row],[calc_boys]],health[[#This Row],[calc_girls]]),health[[#This Row],[total_children]])</f>
        <v>0</v>
      </c>
      <c r="AF231">
        <f>IF(ISBLANK(health[[#This Row],[total_pwd]]),SUM(health[[#This Row],[total_pwd_men]],health[[#This Row],[total_pwd_women]]),health[[#This Row],[total_pwd]])</f>
        <v>0</v>
      </c>
      <c r="AG231">
        <f>IF(ISBLANK(health[[#This Row],[total_adults]]),SUM(health[[#This Row],[total_men]],health[[#This Row],[total_women]]),health[[#This Row],[total_adults]])</f>
        <v>0</v>
      </c>
      <c r="AH231">
        <f>IF(ISBLANK(health[[#This Row],[total_beneficiaries_reached]]),SUM(health[[#This Row],[calc_children]],health[[#This Row],[calc_adults]]),health[[#This Row],[total_beneficiaries_reached]])</f>
        <v>0</v>
      </c>
      <c r="AI231" s="49" t="str">
        <f ca="1">IF(B231="","",OFFSET(table_admin1[[#Headers],[ADM1_PT]],MATCH(B231,admin1,0),1))</f>
        <v/>
      </c>
      <c r="AJ231" s="49" t="str">
        <f t="shared" ca="1" si="6"/>
        <v/>
      </c>
      <c r="AK231" s="49" t="str">
        <f t="shared" ca="1" si="7"/>
        <v/>
      </c>
    </row>
    <row r="232" spans="29:37" x14ac:dyDescent="0.2">
      <c r="AC232">
        <f>IF(ISBLANK(health[[#This Row],[total_boys]]),SUM(health[[#This Row],[boys_0-5_reached]],health[[#This Row],[boys_6-12_reached]],health[[#This Row],[boys_13-18_reached]]),health[[#This Row],[total_boys]])</f>
        <v>0</v>
      </c>
      <c r="AD232">
        <f>IF(ISBLANK(health[[#This Row],[total_girls]]),SUM(health[[#This Row],[girls_0-5_reached]],health[[#This Row],[girls_6-12_reached]],health[[#This Row],[girls_13-18_reached]]),health[[#This Row],[total_girls]])</f>
        <v>0</v>
      </c>
      <c r="AE232">
        <f>IF(ISBLANK(health[[#This Row],[total_children]]),SUM(health[[#This Row],[calc_boys]],health[[#This Row],[calc_girls]]),health[[#This Row],[total_children]])</f>
        <v>0</v>
      </c>
      <c r="AF232">
        <f>IF(ISBLANK(health[[#This Row],[total_pwd]]),SUM(health[[#This Row],[total_pwd_men]],health[[#This Row],[total_pwd_women]]),health[[#This Row],[total_pwd]])</f>
        <v>0</v>
      </c>
      <c r="AG232">
        <f>IF(ISBLANK(health[[#This Row],[total_adults]]),SUM(health[[#This Row],[total_men]],health[[#This Row],[total_women]]),health[[#This Row],[total_adults]])</f>
        <v>0</v>
      </c>
      <c r="AH232">
        <f>IF(ISBLANK(health[[#This Row],[total_beneficiaries_reached]]),SUM(health[[#This Row],[calc_children]],health[[#This Row],[calc_adults]]),health[[#This Row],[total_beneficiaries_reached]])</f>
        <v>0</v>
      </c>
      <c r="AI232" s="49" t="str">
        <f ca="1">IF(B232="","",OFFSET(table_admin1[[#Headers],[ADM1_PT]],MATCH(B232,admin1,0),1))</f>
        <v/>
      </c>
      <c r="AJ232" s="49" t="str">
        <f t="shared" ca="1" si="6"/>
        <v/>
      </c>
      <c r="AK232" s="49" t="str">
        <f t="shared" ca="1" si="7"/>
        <v/>
      </c>
    </row>
    <row r="233" spans="29:37" x14ac:dyDescent="0.2">
      <c r="AC233">
        <f>IF(ISBLANK(health[[#This Row],[total_boys]]),SUM(health[[#This Row],[boys_0-5_reached]],health[[#This Row],[boys_6-12_reached]],health[[#This Row],[boys_13-18_reached]]),health[[#This Row],[total_boys]])</f>
        <v>0</v>
      </c>
      <c r="AD233">
        <f>IF(ISBLANK(health[[#This Row],[total_girls]]),SUM(health[[#This Row],[girls_0-5_reached]],health[[#This Row],[girls_6-12_reached]],health[[#This Row],[girls_13-18_reached]]),health[[#This Row],[total_girls]])</f>
        <v>0</v>
      </c>
      <c r="AE233">
        <f>IF(ISBLANK(health[[#This Row],[total_children]]),SUM(health[[#This Row],[calc_boys]],health[[#This Row],[calc_girls]]),health[[#This Row],[total_children]])</f>
        <v>0</v>
      </c>
      <c r="AF233">
        <f>IF(ISBLANK(health[[#This Row],[total_pwd]]),SUM(health[[#This Row],[total_pwd_men]],health[[#This Row],[total_pwd_women]]),health[[#This Row],[total_pwd]])</f>
        <v>0</v>
      </c>
      <c r="AG233">
        <f>IF(ISBLANK(health[[#This Row],[total_adults]]),SUM(health[[#This Row],[total_men]],health[[#This Row],[total_women]]),health[[#This Row],[total_adults]])</f>
        <v>0</v>
      </c>
      <c r="AH233">
        <f>IF(ISBLANK(health[[#This Row],[total_beneficiaries_reached]]),SUM(health[[#This Row],[calc_children]],health[[#This Row],[calc_adults]]),health[[#This Row],[total_beneficiaries_reached]])</f>
        <v>0</v>
      </c>
      <c r="AI233" s="49" t="str">
        <f ca="1">IF(B233="","",OFFSET(table_admin1[[#Headers],[ADM1_PT]],MATCH(B233,admin1,0),1))</f>
        <v/>
      </c>
      <c r="AJ233" s="49" t="str">
        <f t="shared" ca="1" si="6"/>
        <v/>
      </c>
      <c r="AK233" s="49" t="str">
        <f t="shared" ca="1" si="7"/>
        <v/>
      </c>
    </row>
    <row r="234" spans="29:37" x14ac:dyDescent="0.2">
      <c r="AC234">
        <f>IF(ISBLANK(health[[#This Row],[total_boys]]),SUM(health[[#This Row],[boys_0-5_reached]],health[[#This Row],[boys_6-12_reached]],health[[#This Row],[boys_13-18_reached]]),health[[#This Row],[total_boys]])</f>
        <v>0</v>
      </c>
      <c r="AD234">
        <f>IF(ISBLANK(health[[#This Row],[total_girls]]),SUM(health[[#This Row],[girls_0-5_reached]],health[[#This Row],[girls_6-12_reached]],health[[#This Row],[girls_13-18_reached]]),health[[#This Row],[total_girls]])</f>
        <v>0</v>
      </c>
      <c r="AE234">
        <f>IF(ISBLANK(health[[#This Row],[total_children]]),SUM(health[[#This Row],[calc_boys]],health[[#This Row],[calc_girls]]),health[[#This Row],[total_children]])</f>
        <v>0</v>
      </c>
      <c r="AF234">
        <f>IF(ISBLANK(health[[#This Row],[total_pwd]]),SUM(health[[#This Row],[total_pwd_men]],health[[#This Row],[total_pwd_women]]),health[[#This Row],[total_pwd]])</f>
        <v>0</v>
      </c>
      <c r="AG234">
        <f>IF(ISBLANK(health[[#This Row],[total_adults]]),SUM(health[[#This Row],[total_men]],health[[#This Row],[total_women]]),health[[#This Row],[total_adults]])</f>
        <v>0</v>
      </c>
      <c r="AH234">
        <f>IF(ISBLANK(health[[#This Row],[total_beneficiaries_reached]]),SUM(health[[#This Row],[calc_children]],health[[#This Row],[calc_adults]]),health[[#This Row],[total_beneficiaries_reached]])</f>
        <v>0</v>
      </c>
      <c r="AI234" s="49" t="str">
        <f ca="1">IF(B234="","",OFFSET(table_admin1[[#Headers],[ADM1_PT]],MATCH(B234,admin1,0),1))</f>
        <v/>
      </c>
      <c r="AJ234" s="49" t="str">
        <f t="shared" ca="1" si="6"/>
        <v/>
      </c>
      <c r="AK234" s="49" t="str">
        <f t="shared" ca="1" si="7"/>
        <v/>
      </c>
    </row>
    <row r="235" spans="29:37" x14ac:dyDescent="0.2">
      <c r="AC235">
        <f>IF(ISBLANK(health[[#This Row],[total_boys]]),SUM(health[[#This Row],[boys_0-5_reached]],health[[#This Row],[boys_6-12_reached]],health[[#This Row],[boys_13-18_reached]]),health[[#This Row],[total_boys]])</f>
        <v>0</v>
      </c>
      <c r="AD235">
        <f>IF(ISBLANK(health[[#This Row],[total_girls]]),SUM(health[[#This Row],[girls_0-5_reached]],health[[#This Row],[girls_6-12_reached]],health[[#This Row],[girls_13-18_reached]]),health[[#This Row],[total_girls]])</f>
        <v>0</v>
      </c>
      <c r="AE235">
        <f>IF(ISBLANK(health[[#This Row],[total_children]]),SUM(health[[#This Row],[calc_boys]],health[[#This Row],[calc_girls]]),health[[#This Row],[total_children]])</f>
        <v>0</v>
      </c>
      <c r="AF235">
        <f>IF(ISBLANK(health[[#This Row],[total_pwd]]),SUM(health[[#This Row],[total_pwd_men]],health[[#This Row],[total_pwd_women]]),health[[#This Row],[total_pwd]])</f>
        <v>0</v>
      </c>
      <c r="AG235">
        <f>IF(ISBLANK(health[[#This Row],[total_adults]]),SUM(health[[#This Row],[total_men]],health[[#This Row],[total_women]]),health[[#This Row],[total_adults]])</f>
        <v>0</v>
      </c>
      <c r="AH235">
        <f>IF(ISBLANK(health[[#This Row],[total_beneficiaries_reached]]),SUM(health[[#This Row],[calc_children]],health[[#This Row],[calc_adults]]),health[[#This Row],[total_beneficiaries_reached]])</f>
        <v>0</v>
      </c>
      <c r="AI235" s="49" t="str">
        <f ca="1">IF(B235="","",OFFSET(table_admin1[[#Headers],[ADM1_PT]],MATCH(B235,admin1,0),1))</f>
        <v/>
      </c>
      <c r="AJ235" s="49" t="str">
        <f t="shared" ca="1" si="6"/>
        <v/>
      </c>
      <c r="AK235" s="49" t="str">
        <f t="shared" ca="1" si="7"/>
        <v/>
      </c>
    </row>
    <row r="236" spans="29:37" x14ac:dyDescent="0.2">
      <c r="AC236">
        <f>IF(ISBLANK(health[[#This Row],[total_boys]]),SUM(health[[#This Row],[boys_0-5_reached]],health[[#This Row],[boys_6-12_reached]],health[[#This Row],[boys_13-18_reached]]),health[[#This Row],[total_boys]])</f>
        <v>0</v>
      </c>
      <c r="AD236">
        <f>IF(ISBLANK(health[[#This Row],[total_girls]]),SUM(health[[#This Row],[girls_0-5_reached]],health[[#This Row],[girls_6-12_reached]],health[[#This Row],[girls_13-18_reached]]),health[[#This Row],[total_girls]])</f>
        <v>0</v>
      </c>
      <c r="AE236">
        <f>IF(ISBLANK(health[[#This Row],[total_children]]),SUM(health[[#This Row],[calc_boys]],health[[#This Row],[calc_girls]]),health[[#This Row],[total_children]])</f>
        <v>0</v>
      </c>
      <c r="AF236">
        <f>IF(ISBLANK(health[[#This Row],[total_pwd]]),SUM(health[[#This Row],[total_pwd_men]],health[[#This Row],[total_pwd_women]]),health[[#This Row],[total_pwd]])</f>
        <v>0</v>
      </c>
      <c r="AG236">
        <f>IF(ISBLANK(health[[#This Row],[total_adults]]),SUM(health[[#This Row],[total_men]],health[[#This Row],[total_women]]),health[[#This Row],[total_adults]])</f>
        <v>0</v>
      </c>
      <c r="AH236">
        <f>IF(ISBLANK(health[[#This Row],[total_beneficiaries_reached]]),SUM(health[[#This Row],[calc_children]],health[[#This Row],[calc_adults]]),health[[#This Row],[total_beneficiaries_reached]])</f>
        <v>0</v>
      </c>
      <c r="AI236" s="49" t="str">
        <f ca="1">IF(B236="","",OFFSET(table_admin1[[#Headers],[ADM1_PT]],MATCH(B236,admin1,0),1))</f>
        <v/>
      </c>
      <c r="AJ236" s="49" t="str">
        <f t="shared" ca="1" si="6"/>
        <v/>
      </c>
      <c r="AK236" s="49" t="str">
        <f t="shared" ca="1" si="7"/>
        <v/>
      </c>
    </row>
    <row r="237" spans="29:37" x14ac:dyDescent="0.2">
      <c r="AC237">
        <f>IF(ISBLANK(health[[#This Row],[total_boys]]),SUM(health[[#This Row],[boys_0-5_reached]],health[[#This Row],[boys_6-12_reached]],health[[#This Row],[boys_13-18_reached]]),health[[#This Row],[total_boys]])</f>
        <v>0</v>
      </c>
      <c r="AD237">
        <f>IF(ISBLANK(health[[#This Row],[total_girls]]),SUM(health[[#This Row],[girls_0-5_reached]],health[[#This Row],[girls_6-12_reached]],health[[#This Row],[girls_13-18_reached]]),health[[#This Row],[total_girls]])</f>
        <v>0</v>
      </c>
      <c r="AE237">
        <f>IF(ISBLANK(health[[#This Row],[total_children]]),SUM(health[[#This Row],[calc_boys]],health[[#This Row],[calc_girls]]),health[[#This Row],[total_children]])</f>
        <v>0</v>
      </c>
      <c r="AF237">
        <f>IF(ISBLANK(health[[#This Row],[total_pwd]]),SUM(health[[#This Row],[total_pwd_men]],health[[#This Row],[total_pwd_women]]),health[[#This Row],[total_pwd]])</f>
        <v>0</v>
      </c>
      <c r="AG237">
        <f>IF(ISBLANK(health[[#This Row],[total_adults]]),SUM(health[[#This Row],[total_men]],health[[#This Row],[total_women]]),health[[#This Row],[total_adults]])</f>
        <v>0</v>
      </c>
      <c r="AH237">
        <f>IF(ISBLANK(health[[#This Row],[total_beneficiaries_reached]]),SUM(health[[#This Row],[calc_children]],health[[#This Row],[calc_adults]]),health[[#This Row],[total_beneficiaries_reached]])</f>
        <v>0</v>
      </c>
      <c r="AI237" s="49" t="str">
        <f ca="1">IF(B237="","",OFFSET(table_admin1[[#Headers],[ADM1_PT]],MATCH(B237,admin1,0),1))</f>
        <v/>
      </c>
      <c r="AJ237" s="49" t="str">
        <f t="shared" ca="1" si="6"/>
        <v/>
      </c>
      <c r="AK237" s="49" t="str">
        <f t="shared" ca="1" si="7"/>
        <v/>
      </c>
    </row>
    <row r="238" spans="29:37" x14ac:dyDescent="0.2">
      <c r="AC238">
        <f>IF(ISBLANK(health[[#This Row],[total_boys]]),SUM(health[[#This Row],[boys_0-5_reached]],health[[#This Row],[boys_6-12_reached]],health[[#This Row],[boys_13-18_reached]]),health[[#This Row],[total_boys]])</f>
        <v>0</v>
      </c>
      <c r="AD238">
        <f>IF(ISBLANK(health[[#This Row],[total_girls]]),SUM(health[[#This Row],[girls_0-5_reached]],health[[#This Row],[girls_6-12_reached]],health[[#This Row],[girls_13-18_reached]]),health[[#This Row],[total_girls]])</f>
        <v>0</v>
      </c>
      <c r="AE238">
        <f>IF(ISBLANK(health[[#This Row],[total_children]]),SUM(health[[#This Row],[calc_boys]],health[[#This Row],[calc_girls]]),health[[#This Row],[total_children]])</f>
        <v>0</v>
      </c>
      <c r="AF238">
        <f>IF(ISBLANK(health[[#This Row],[total_pwd]]),SUM(health[[#This Row],[total_pwd_men]],health[[#This Row],[total_pwd_women]]),health[[#This Row],[total_pwd]])</f>
        <v>0</v>
      </c>
      <c r="AG238">
        <f>IF(ISBLANK(health[[#This Row],[total_adults]]),SUM(health[[#This Row],[total_men]],health[[#This Row],[total_women]]),health[[#This Row],[total_adults]])</f>
        <v>0</v>
      </c>
      <c r="AH238">
        <f>IF(ISBLANK(health[[#This Row],[total_beneficiaries_reached]]),SUM(health[[#This Row],[calc_children]],health[[#This Row],[calc_adults]]),health[[#This Row],[total_beneficiaries_reached]])</f>
        <v>0</v>
      </c>
      <c r="AI238" s="49" t="str">
        <f ca="1">IF(B238="","",OFFSET(table_admin1[[#Headers],[ADM1_PT]],MATCH(B238,admin1,0),1))</f>
        <v/>
      </c>
      <c r="AJ238" s="49" t="str">
        <f t="shared" ca="1" si="6"/>
        <v/>
      </c>
      <c r="AK238" s="49" t="str">
        <f t="shared" ca="1" si="7"/>
        <v/>
      </c>
    </row>
    <row r="239" spans="29:37" x14ac:dyDescent="0.2">
      <c r="AC239">
        <f>IF(ISBLANK(health[[#This Row],[total_boys]]),SUM(health[[#This Row],[boys_0-5_reached]],health[[#This Row],[boys_6-12_reached]],health[[#This Row],[boys_13-18_reached]]),health[[#This Row],[total_boys]])</f>
        <v>0</v>
      </c>
      <c r="AD239">
        <f>IF(ISBLANK(health[[#This Row],[total_girls]]),SUM(health[[#This Row],[girls_0-5_reached]],health[[#This Row],[girls_6-12_reached]],health[[#This Row],[girls_13-18_reached]]),health[[#This Row],[total_girls]])</f>
        <v>0</v>
      </c>
      <c r="AE239">
        <f>IF(ISBLANK(health[[#This Row],[total_children]]),SUM(health[[#This Row],[calc_boys]],health[[#This Row],[calc_girls]]),health[[#This Row],[total_children]])</f>
        <v>0</v>
      </c>
      <c r="AF239">
        <f>IF(ISBLANK(health[[#This Row],[total_pwd]]),SUM(health[[#This Row],[total_pwd_men]],health[[#This Row],[total_pwd_women]]),health[[#This Row],[total_pwd]])</f>
        <v>0</v>
      </c>
      <c r="AG239">
        <f>IF(ISBLANK(health[[#This Row],[total_adults]]),SUM(health[[#This Row],[total_men]],health[[#This Row],[total_women]]),health[[#This Row],[total_adults]])</f>
        <v>0</v>
      </c>
      <c r="AH239">
        <f>IF(ISBLANK(health[[#This Row],[total_beneficiaries_reached]]),SUM(health[[#This Row],[calc_children]],health[[#This Row],[calc_adults]]),health[[#This Row],[total_beneficiaries_reached]])</f>
        <v>0</v>
      </c>
      <c r="AI239" s="49" t="str">
        <f ca="1">IF(B239="","",OFFSET(table_admin1[[#Headers],[ADM1_PT]],MATCH(B239,admin1,0),1))</f>
        <v/>
      </c>
      <c r="AJ239" s="49" t="str">
        <f t="shared" ca="1" si="6"/>
        <v/>
      </c>
      <c r="AK239" s="49" t="str">
        <f t="shared" ca="1" si="7"/>
        <v/>
      </c>
    </row>
    <row r="240" spans="29:37" x14ac:dyDescent="0.2">
      <c r="AC240">
        <f>IF(ISBLANK(health[[#This Row],[total_boys]]),SUM(health[[#This Row],[boys_0-5_reached]],health[[#This Row],[boys_6-12_reached]],health[[#This Row],[boys_13-18_reached]]),health[[#This Row],[total_boys]])</f>
        <v>0</v>
      </c>
      <c r="AD240">
        <f>IF(ISBLANK(health[[#This Row],[total_girls]]),SUM(health[[#This Row],[girls_0-5_reached]],health[[#This Row],[girls_6-12_reached]],health[[#This Row],[girls_13-18_reached]]),health[[#This Row],[total_girls]])</f>
        <v>0</v>
      </c>
      <c r="AE240">
        <f>IF(ISBLANK(health[[#This Row],[total_children]]),SUM(health[[#This Row],[calc_boys]],health[[#This Row],[calc_girls]]),health[[#This Row],[total_children]])</f>
        <v>0</v>
      </c>
      <c r="AF240">
        <f>IF(ISBLANK(health[[#This Row],[total_pwd]]),SUM(health[[#This Row],[total_pwd_men]],health[[#This Row],[total_pwd_women]]),health[[#This Row],[total_pwd]])</f>
        <v>0</v>
      </c>
      <c r="AG240">
        <f>IF(ISBLANK(health[[#This Row],[total_adults]]),SUM(health[[#This Row],[total_men]],health[[#This Row],[total_women]]),health[[#This Row],[total_adults]])</f>
        <v>0</v>
      </c>
      <c r="AH240">
        <f>IF(ISBLANK(health[[#This Row],[total_beneficiaries_reached]]),SUM(health[[#This Row],[calc_children]],health[[#This Row],[calc_adults]]),health[[#This Row],[total_beneficiaries_reached]])</f>
        <v>0</v>
      </c>
      <c r="AI240" s="49" t="str">
        <f ca="1">IF(B240="","",OFFSET(table_admin1[[#Headers],[ADM1_PT]],MATCH(B240,admin1,0),1))</f>
        <v/>
      </c>
      <c r="AJ240" s="49" t="str">
        <f t="shared" ca="1" si="6"/>
        <v/>
      </c>
      <c r="AK240" s="49" t="str">
        <f t="shared" ca="1" si="7"/>
        <v/>
      </c>
    </row>
    <row r="241" spans="29:37" x14ac:dyDescent="0.2">
      <c r="AC241">
        <f>IF(ISBLANK(health[[#This Row],[total_boys]]),SUM(health[[#This Row],[boys_0-5_reached]],health[[#This Row],[boys_6-12_reached]],health[[#This Row],[boys_13-18_reached]]),health[[#This Row],[total_boys]])</f>
        <v>0</v>
      </c>
      <c r="AD241">
        <f>IF(ISBLANK(health[[#This Row],[total_girls]]),SUM(health[[#This Row],[girls_0-5_reached]],health[[#This Row],[girls_6-12_reached]],health[[#This Row],[girls_13-18_reached]]),health[[#This Row],[total_girls]])</f>
        <v>0</v>
      </c>
      <c r="AE241">
        <f>IF(ISBLANK(health[[#This Row],[total_children]]),SUM(health[[#This Row],[calc_boys]],health[[#This Row],[calc_girls]]),health[[#This Row],[total_children]])</f>
        <v>0</v>
      </c>
      <c r="AF241">
        <f>IF(ISBLANK(health[[#This Row],[total_pwd]]),SUM(health[[#This Row],[total_pwd_men]],health[[#This Row],[total_pwd_women]]),health[[#This Row],[total_pwd]])</f>
        <v>0</v>
      </c>
      <c r="AG241">
        <f>IF(ISBLANK(health[[#This Row],[total_adults]]),SUM(health[[#This Row],[total_men]],health[[#This Row],[total_women]]),health[[#This Row],[total_adults]])</f>
        <v>0</v>
      </c>
      <c r="AH241">
        <f>IF(ISBLANK(health[[#This Row],[total_beneficiaries_reached]]),SUM(health[[#This Row],[calc_children]],health[[#This Row],[calc_adults]]),health[[#This Row],[total_beneficiaries_reached]])</f>
        <v>0</v>
      </c>
      <c r="AI241" s="49" t="str">
        <f ca="1">IF(B241="","",OFFSET(table_admin1[[#Headers],[ADM1_PT]],MATCH(B241,admin1,0),1))</f>
        <v/>
      </c>
      <c r="AJ241" s="49" t="str">
        <f t="shared" ca="1" si="6"/>
        <v/>
      </c>
      <c r="AK241" s="49" t="str">
        <f t="shared" ca="1" si="7"/>
        <v/>
      </c>
    </row>
    <row r="242" spans="29:37" x14ac:dyDescent="0.2">
      <c r="AC242">
        <f>IF(ISBLANK(health[[#This Row],[total_boys]]),SUM(health[[#This Row],[boys_0-5_reached]],health[[#This Row],[boys_6-12_reached]],health[[#This Row],[boys_13-18_reached]]),health[[#This Row],[total_boys]])</f>
        <v>0</v>
      </c>
      <c r="AD242">
        <f>IF(ISBLANK(health[[#This Row],[total_girls]]),SUM(health[[#This Row],[girls_0-5_reached]],health[[#This Row],[girls_6-12_reached]],health[[#This Row],[girls_13-18_reached]]),health[[#This Row],[total_girls]])</f>
        <v>0</v>
      </c>
      <c r="AE242">
        <f>IF(ISBLANK(health[[#This Row],[total_children]]),SUM(health[[#This Row],[calc_boys]],health[[#This Row],[calc_girls]]),health[[#This Row],[total_children]])</f>
        <v>0</v>
      </c>
      <c r="AF242">
        <f>IF(ISBLANK(health[[#This Row],[total_pwd]]),SUM(health[[#This Row],[total_pwd_men]],health[[#This Row],[total_pwd_women]]),health[[#This Row],[total_pwd]])</f>
        <v>0</v>
      </c>
      <c r="AG242">
        <f>IF(ISBLANK(health[[#This Row],[total_adults]]),SUM(health[[#This Row],[total_men]],health[[#This Row],[total_women]]),health[[#This Row],[total_adults]])</f>
        <v>0</v>
      </c>
      <c r="AH242">
        <f>IF(ISBLANK(health[[#This Row],[total_beneficiaries_reached]]),SUM(health[[#This Row],[calc_children]],health[[#This Row],[calc_adults]]),health[[#This Row],[total_beneficiaries_reached]])</f>
        <v>0</v>
      </c>
      <c r="AI242" s="49" t="str">
        <f ca="1">IF(B242="","",OFFSET(table_admin1[[#Headers],[ADM1_PT]],MATCH(B242,admin1,0),1))</f>
        <v/>
      </c>
      <c r="AJ242" s="49" t="str">
        <f t="shared" ca="1" si="6"/>
        <v/>
      </c>
      <c r="AK242" s="49" t="str">
        <f t="shared" ca="1" si="7"/>
        <v/>
      </c>
    </row>
    <row r="243" spans="29:37" x14ac:dyDescent="0.2">
      <c r="AC243">
        <f>IF(ISBLANK(health[[#This Row],[total_boys]]),SUM(health[[#This Row],[boys_0-5_reached]],health[[#This Row],[boys_6-12_reached]],health[[#This Row],[boys_13-18_reached]]),health[[#This Row],[total_boys]])</f>
        <v>0</v>
      </c>
      <c r="AD243">
        <f>IF(ISBLANK(health[[#This Row],[total_girls]]),SUM(health[[#This Row],[girls_0-5_reached]],health[[#This Row],[girls_6-12_reached]],health[[#This Row],[girls_13-18_reached]]),health[[#This Row],[total_girls]])</f>
        <v>0</v>
      </c>
      <c r="AE243">
        <f>IF(ISBLANK(health[[#This Row],[total_children]]),SUM(health[[#This Row],[calc_boys]],health[[#This Row],[calc_girls]]),health[[#This Row],[total_children]])</f>
        <v>0</v>
      </c>
      <c r="AF243">
        <f>IF(ISBLANK(health[[#This Row],[total_pwd]]),SUM(health[[#This Row],[total_pwd_men]],health[[#This Row],[total_pwd_women]]),health[[#This Row],[total_pwd]])</f>
        <v>0</v>
      </c>
      <c r="AG243">
        <f>IF(ISBLANK(health[[#This Row],[total_adults]]),SUM(health[[#This Row],[total_men]],health[[#This Row],[total_women]]),health[[#This Row],[total_adults]])</f>
        <v>0</v>
      </c>
      <c r="AH243">
        <f>IF(ISBLANK(health[[#This Row],[total_beneficiaries_reached]]),SUM(health[[#This Row],[calc_children]],health[[#This Row],[calc_adults]]),health[[#This Row],[total_beneficiaries_reached]])</f>
        <v>0</v>
      </c>
      <c r="AI243" s="49" t="str">
        <f ca="1">IF(B243="","",OFFSET(table_admin1[[#Headers],[ADM1_PT]],MATCH(B243,admin1,0),1))</f>
        <v/>
      </c>
      <c r="AJ243" s="49" t="str">
        <f t="shared" ca="1" si="6"/>
        <v/>
      </c>
      <c r="AK243" s="49" t="str">
        <f t="shared" ca="1" si="7"/>
        <v/>
      </c>
    </row>
    <row r="244" spans="29:37" x14ac:dyDescent="0.2">
      <c r="AC244">
        <f>IF(ISBLANK(health[[#This Row],[total_boys]]),SUM(health[[#This Row],[boys_0-5_reached]],health[[#This Row],[boys_6-12_reached]],health[[#This Row],[boys_13-18_reached]]),health[[#This Row],[total_boys]])</f>
        <v>0</v>
      </c>
      <c r="AD244">
        <f>IF(ISBLANK(health[[#This Row],[total_girls]]),SUM(health[[#This Row],[girls_0-5_reached]],health[[#This Row],[girls_6-12_reached]],health[[#This Row],[girls_13-18_reached]]),health[[#This Row],[total_girls]])</f>
        <v>0</v>
      </c>
      <c r="AE244">
        <f>IF(ISBLANK(health[[#This Row],[total_children]]),SUM(health[[#This Row],[calc_boys]],health[[#This Row],[calc_girls]]),health[[#This Row],[total_children]])</f>
        <v>0</v>
      </c>
      <c r="AF244">
        <f>IF(ISBLANK(health[[#This Row],[total_pwd]]),SUM(health[[#This Row],[total_pwd_men]],health[[#This Row],[total_pwd_women]]),health[[#This Row],[total_pwd]])</f>
        <v>0</v>
      </c>
      <c r="AG244">
        <f>IF(ISBLANK(health[[#This Row],[total_adults]]),SUM(health[[#This Row],[total_men]],health[[#This Row],[total_women]]),health[[#This Row],[total_adults]])</f>
        <v>0</v>
      </c>
      <c r="AH244">
        <f>IF(ISBLANK(health[[#This Row],[total_beneficiaries_reached]]),SUM(health[[#This Row],[calc_children]],health[[#This Row],[calc_adults]]),health[[#This Row],[total_beneficiaries_reached]])</f>
        <v>0</v>
      </c>
      <c r="AI244" s="49" t="str">
        <f ca="1">IF(B244="","",OFFSET(table_admin1[[#Headers],[ADM1_PT]],MATCH(B244,admin1,0),1))</f>
        <v/>
      </c>
      <c r="AJ244" s="49" t="str">
        <f t="shared" ca="1" si="6"/>
        <v/>
      </c>
      <c r="AK244" s="49" t="str">
        <f t="shared" ca="1" si="7"/>
        <v/>
      </c>
    </row>
    <row r="245" spans="29:37" x14ac:dyDescent="0.2">
      <c r="AC245">
        <f>IF(ISBLANK(health[[#This Row],[total_boys]]),SUM(health[[#This Row],[boys_0-5_reached]],health[[#This Row],[boys_6-12_reached]],health[[#This Row],[boys_13-18_reached]]),health[[#This Row],[total_boys]])</f>
        <v>0</v>
      </c>
      <c r="AD245">
        <f>IF(ISBLANK(health[[#This Row],[total_girls]]),SUM(health[[#This Row],[girls_0-5_reached]],health[[#This Row],[girls_6-12_reached]],health[[#This Row],[girls_13-18_reached]]),health[[#This Row],[total_girls]])</f>
        <v>0</v>
      </c>
      <c r="AE245">
        <f>IF(ISBLANK(health[[#This Row],[total_children]]),SUM(health[[#This Row],[calc_boys]],health[[#This Row],[calc_girls]]),health[[#This Row],[total_children]])</f>
        <v>0</v>
      </c>
      <c r="AF245">
        <f>IF(ISBLANK(health[[#This Row],[total_pwd]]),SUM(health[[#This Row],[total_pwd_men]],health[[#This Row],[total_pwd_women]]),health[[#This Row],[total_pwd]])</f>
        <v>0</v>
      </c>
      <c r="AG245">
        <f>IF(ISBLANK(health[[#This Row],[total_adults]]),SUM(health[[#This Row],[total_men]],health[[#This Row],[total_women]]),health[[#This Row],[total_adults]])</f>
        <v>0</v>
      </c>
      <c r="AH245">
        <f>IF(ISBLANK(health[[#This Row],[total_beneficiaries_reached]]),SUM(health[[#This Row],[calc_children]],health[[#This Row],[calc_adults]]),health[[#This Row],[total_beneficiaries_reached]])</f>
        <v>0</v>
      </c>
      <c r="AI245" s="49" t="str">
        <f ca="1">IF(B245="","",OFFSET(table_admin1[[#Headers],[ADM1_PT]],MATCH(B245,admin1,0),1))</f>
        <v/>
      </c>
      <c r="AJ245" s="49" t="str">
        <f t="shared" ca="1" si="6"/>
        <v/>
      </c>
      <c r="AK245" s="49" t="str">
        <f t="shared" ca="1" si="7"/>
        <v/>
      </c>
    </row>
    <row r="246" spans="29:37" x14ac:dyDescent="0.2">
      <c r="AC246">
        <f>IF(ISBLANK(health[[#This Row],[total_boys]]),SUM(health[[#This Row],[boys_0-5_reached]],health[[#This Row],[boys_6-12_reached]],health[[#This Row],[boys_13-18_reached]]),health[[#This Row],[total_boys]])</f>
        <v>0</v>
      </c>
      <c r="AD246">
        <f>IF(ISBLANK(health[[#This Row],[total_girls]]),SUM(health[[#This Row],[girls_0-5_reached]],health[[#This Row],[girls_6-12_reached]],health[[#This Row],[girls_13-18_reached]]),health[[#This Row],[total_girls]])</f>
        <v>0</v>
      </c>
      <c r="AE246">
        <f>IF(ISBLANK(health[[#This Row],[total_children]]),SUM(health[[#This Row],[calc_boys]],health[[#This Row],[calc_girls]]),health[[#This Row],[total_children]])</f>
        <v>0</v>
      </c>
      <c r="AF246">
        <f>IF(ISBLANK(health[[#This Row],[total_pwd]]),SUM(health[[#This Row],[total_pwd_men]],health[[#This Row],[total_pwd_women]]),health[[#This Row],[total_pwd]])</f>
        <v>0</v>
      </c>
      <c r="AG246">
        <f>IF(ISBLANK(health[[#This Row],[total_adults]]),SUM(health[[#This Row],[total_men]],health[[#This Row],[total_women]]),health[[#This Row],[total_adults]])</f>
        <v>0</v>
      </c>
      <c r="AH246">
        <f>IF(ISBLANK(health[[#This Row],[total_beneficiaries_reached]]),SUM(health[[#This Row],[calc_children]],health[[#This Row],[calc_adults]]),health[[#This Row],[total_beneficiaries_reached]])</f>
        <v>0</v>
      </c>
      <c r="AI246" s="49" t="str">
        <f ca="1">IF(B246="","",OFFSET(table_admin1[[#Headers],[ADM1_PT]],MATCH(B246,admin1,0),1))</f>
        <v/>
      </c>
      <c r="AJ246" s="49" t="str">
        <f t="shared" ca="1" si="6"/>
        <v/>
      </c>
      <c r="AK246" s="49" t="str">
        <f t="shared" ca="1" si="7"/>
        <v/>
      </c>
    </row>
    <row r="247" spans="29:37" x14ac:dyDescent="0.2">
      <c r="AC247">
        <f>IF(ISBLANK(health[[#This Row],[total_boys]]),SUM(health[[#This Row],[boys_0-5_reached]],health[[#This Row],[boys_6-12_reached]],health[[#This Row],[boys_13-18_reached]]),health[[#This Row],[total_boys]])</f>
        <v>0</v>
      </c>
      <c r="AD247">
        <f>IF(ISBLANK(health[[#This Row],[total_girls]]),SUM(health[[#This Row],[girls_0-5_reached]],health[[#This Row],[girls_6-12_reached]],health[[#This Row],[girls_13-18_reached]]),health[[#This Row],[total_girls]])</f>
        <v>0</v>
      </c>
      <c r="AE247">
        <f>IF(ISBLANK(health[[#This Row],[total_children]]),SUM(health[[#This Row],[calc_boys]],health[[#This Row],[calc_girls]]),health[[#This Row],[total_children]])</f>
        <v>0</v>
      </c>
      <c r="AF247">
        <f>IF(ISBLANK(health[[#This Row],[total_pwd]]),SUM(health[[#This Row],[total_pwd_men]],health[[#This Row],[total_pwd_women]]),health[[#This Row],[total_pwd]])</f>
        <v>0</v>
      </c>
      <c r="AG247">
        <f>IF(ISBLANK(health[[#This Row],[total_adults]]),SUM(health[[#This Row],[total_men]],health[[#This Row],[total_women]]),health[[#This Row],[total_adults]])</f>
        <v>0</v>
      </c>
      <c r="AH247">
        <f>IF(ISBLANK(health[[#This Row],[total_beneficiaries_reached]]),SUM(health[[#This Row],[calc_children]],health[[#This Row],[calc_adults]]),health[[#This Row],[total_beneficiaries_reached]])</f>
        <v>0</v>
      </c>
      <c r="AI247" s="49" t="str">
        <f ca="1">IF(B247="","",OFFSET(table_admin1[[#Headers],[ADM1_PT]],MATCH(B247,admin1,0),1))</f>
        <v/>
      </c>
      <c r="AJ247" s="49" t="str">
        <f t="shared" ca="1" si="6"/>
        <v/>
      </c>
      <c r="AK247" s="49" t="str">
        <f t="shared" ca="1" si="7"/>
        <v/>
      </c>
    </row>
    <row r="248" spans="29:37" x14ac:dyDescent="0.2">
      <c r="AC248">
        <f>IF(ISBLANK(health[[#This Row],[total_boys]]),SUM(health[[#This Row],[boys_0-5_reached]],health[[#This Row],[boys_6-12_reached]],health[[#This Row],[boys_13-18_reached]]),health[[#This Row],[total_boys]])</f>
        <v>0</v>
      </c>
      <c r="AD248">
        <f>IF(ISBLANK(health[[#This Row],[total_girls]]),SUM(health[[#This Row],[girls_0-5_reached]],health[[#This Row],[girls_6-12_reached]],health[[#This Row],[girls_13-18_reached]]),health[[#This Row],[total_girls]])</f>
        <v>0</v>
      </c>
      <c r="AE248">
        <f>IF(ISBLANK(health[[#This Row],[total_children]]),SUM(health[[#This Row],[calc_boys]],health[[#This Row],[calc_girls]]),health[[#This Row],[total_children]])</f>
        <v>0</v>
      </c>
      <c r="AF248">
        <f>IF(ISBLANK(health[[#This Row],[total_pwd]]),SUM(health[[#This Row],[total_pwd_men]],health[[#This Row],[total_pwd_women]]),health[[#This Row],[total_pwd]])</f>
        <v>0</v>
      </c>
      <c r="AG248">
        <f>IF(ISBLANK(health[[#This Row],[total_adults]]),SUM(health[[#This Row],[total_men]],health[[#This Row],[total_women]]),health[[#This Row],[total_adults]])</f>
        <v>0</v>
      </c>
      <c r="AH248">
        <f>IF(ISBLANK(health[[#This Row],[total_beneficiaries_reached]]),SUM(health[[#This Row],[calc_children]],health[[#This Row],[calc_adults]]),health[[#This Row],[total_beneficiaries_reached]])</f>
        <v>0</v>
      </c>
      <c r="AI248" s="49" t="str">
        <f ca="1">IF(B248="","",OFFSET(table_admin1[[#Headers],[ADM1_PT]],MATCH(B248,admin1,0),1))</f>
        <v/>
      </c>
      <c r="AJ248" s="49" t="str">
        <f t="shared" ca="1" si="6"/>
        <v/>
      </c>
      <c r="AK248" s="49" t="str">
        <f t="shared" ca="1" si="7"/>
        <v/>
      </c>
    </row>
    <row r="249" spans="29:37" x14ac:dyDescent="0.2">
      <c r="AC249">
        <f>IF(ISBLANK(health[[#This Row],[total_boys]]),SUM(health[[#This Row],[boys_0-5_reached]],health[[#This Row],[boys_6-12_reached]],health[[#This Row],[boys_13-18_reached]]),health[[#This Row],[total_boys]])</f>
        <v>0</v>
      </c>
      <c r="AD249">
        <f>IF(ISBLANK(health[[#This Row],[total_girls]]),SUM(health[[#This Row],[girls_0-5_reached]],health[[#This Row],[girls_6-12_reached]],health[[#This Row],[girls_13-18_reached]]),health[[#This Row],[total_girls]])</f>
        <v>0</v>
      </c>
      <c r="AE249">
        <f>IF(ISBLANK(health[[#This Row],[total_children]]),SUM(health[[#This Row],[calc_boys]],health[[#This Row],[calc_girls]]),health[[#This Row],[total_children]])</f>
        <v>0</v>
      </c>
      <c r="AF249">
        <f>IF(ISBLANK(health[[#This Row],[total_pwd]]),SUM(health[[#This Row],[total_pwd_men]],health[[#This Row],[total_pwd_women]]),health[[#This Row],[total_pwd]])</f>
        <v>0</v>
      </c>
      <c r="AG249">
        <f>IF(ISBLANK(health[[#This Row],[total_adults]]),SUM(health[[#This Row],[total_men]],health[[#This Row],[total_women]]),health[[#This Row],[total_adults]])</f>
        <v>0</v>
      </c>
      <c r="AH249">
        <f>IF(ISBLANK(health[[#This Row],[total_beneficiaries_reached]]),SUM(health[[#This Row],[calc_children]],health[[#This Row],[calc_adults]]),health[[#This Row],[total_beneficiaries_reached]])</f>
        <v>0</v>
      </c>
      <c r="AI249" s="49" t="str">
        <f ca="1">IF(B249="","",OFFSET(table_admin1[[#Headers],[ADM1_PT]],MATCH(B249,admin1,0),1))</f>
        <v/>
      </c>
      <c r="AJ249" s="49" t="str">
        <f t="shared" ca="1" si="6"/>
        <v/>
      </c>
      <c r="AK249" s="49" t="str">
        <f t="shared" ca="1" si="7"/>
        <v/>
      </c>
    </row>
    <row r="250" spans="29:37" x14ac:dyDescent="0.2">
      <c r="AC250">
        <f>IF(ISBLANK(health[[#This Row],[total_boys]]),SUM(health[[#This Row],[boys_0-5_reached]],health[[#This Row],[boys_6-12_reached]],health[[#This Row],[boys_13-18_reached]]),health[[#This Row],[total_boys]])</f>
        <v>0</v>
      </c>
      <c r="AD250">
        <f>IF(ISBLANK(health[[#This Row],[total_girls]]),SUM(health[[#This Row],[girls_0-5_reached]],health[[#This Row],[girls_6-12_reached]],health[[#This Row],[girls_13-18_reached]]),health[[#This Row],[total_girls]])</f>
        <v>0</v>
      </c>
      <c r="AE250">
        <f>IF(ISBLANK(health[[#This Row],[total_children]]),SUM(health[[#This Row],[calc_boys]],health[[#This Row],[calc_girls]]),health[[#This Row],[total_children]])</f>
        <v>0</v>
      </c>
      <c r="AF250">
        <f>IF(ISBLANK(health[[#This Row],[total_pwd]]),SUM(health[[#This Row],[total_pwd_men]],health[[#This Row],[total_pwd_women]]),health[[#This Row],[total_pwd]])</f>
        <v>0</v>
      </c>
      <c r="AG250">
        <f>IF(ISBLANK(health[[#This Row],[total_adults]]),SUM(health[[#This Row],[total_men]],health[[#This Row],[total_women]]),health[[#This Row],[total_adults]])</f>
        <v>0</v>
      </c>
      <c r="AH250">
        <f>IF(ISBLANK(health[[#This Row],[total_beneficiaries_reached]]),SUM(health[[#This Row],[calc_children]],health[[#This Row],[calc_adults]]),health[[#This Row],[total_beneficiaries_reached]])</f>
        <v>0</v>
      </c>
      <c r="AI250" s="49" t="str">
        <f ca="1">IF(B250="","",OFFSET(table_admin1[[#Headers],[ADM1_PT]],MATCH(B250,admin1,0),1))</f>
        <v/>
      </c>
      <c r="AJ250" s="49" t="str">
        <f t="shared" ca="1" si="6"/>
        <v/>
      </c>
      <c r="AK250" s="49" t="str">
        <f t="shared" ca="1" si="7"/>
        <v/>
      </c>
    </row>
    <row r="251" spans="29:37" x14ac:dyDescent="0.2">
      <c r="AC251">
        <f>IF(ISBLANK(health[[#This Row],[total_boys]]),SUM(health[[#This Row],[boys_0-5_reached]],health[[#This Row],[boys_6-12_reached]],health[[#This Row],[boys_13-18_reached]]),health[[#This Row],[total_boys]])</f>
        <v>0</v>
      </c>
      <c r="AD251">
        <f>IF(ISBLANK(health[[#This Row],[total_girls]]),SUM(health[[#This Row],[girls_0-5_reached]],health[[#This Row],[girls_6-12_reached]],health[[#This Row],[girls_13-18_reached]]),health[[#This Row],[total_girls]])</f>
        <v>0</v>
      </c>
      <c r="AE251">
        <f>IF(ISBLANK(health[[#This Row],[total_children]]),SUM(health[[#This Row],[calc_boys]],health[[#This Row],[calc_girls]]),health[[#This Row],[total_children]])</f>
        <v>0</v>
      </c>
      <c r="AF251">
        <f>IF(ISBLANK(health[[#This Row],[total_pwd]]),SUM(health[[#This Row],[total_pwd_men]],health[[#This Row],[total_pwd_women]]),health[[#This Row],[total_pwd]])</f>
        <v>0</v>
      </c>
      <c r="AG251">
        <f>IF(ISBLANK(health[[#This Row],[total_adults]]),SUM(health[[#This Row],[total_men]],health[[#This Row],[total_women]]),health[[#This Row],[total_adults]])</f>
        <v>0</v>
      </c>
      <c r="AH251">
        <f>IF(ISBLANK(health[[#This Row],[total_beneficiaries_reached]]),SUM(health[[#This Row],[calc_children]],health[[#This Row],[calc_adults]]),health[[#This Row],[total_beneficiaries_reached]])</f>
        <v>0</v>
      </c>
      <c r="AI251" s="49" t="str">
        <f ca="1">IF(B251="","",OFFSET(table_admin1[[#Headers],[ADM1_PT]],MATCH(B251,admin1,0),1))</f>
        <v/>
      </c>
      <c r="AJ251" s="49" t="str">
        <f t="shared" ca="1" si="6"/>
        <v/>
      </c>
      <c r="AK251" s="49" t="str">
        <f t="shared" ca="1" si="7"/>
        <v/>
      </c>
    </row>
    <row r="252" spans="29:37" x14ac:dyDescent="0.2">
      <c r="AC252">
        <f>IF(ISBLANK(health[[#This Row],[total_boys]]),SUM(health[[#This Row],[boys_0-5_reached]],health[[#This Row],[boys_6-12_reached]],health[[#This Row],[boys_13-18_reached]]),health[[#This Row],[total_boys]])</f>
        <v>0</v>
      </c>
      <c r="AD252">
        <f>IF(ISBLANK(health[[#This Row],[total_girls]]),SUM(health[[#This Row],[girls_0-5_reached]],health[[#This Row],[girls_6-12_reached]],health[[#This Row],[girls_13-18_reached]]),health[[#This Row],[total_girls]])</f>
        <v>0</v>
      </c>
      <c r="AE252">
        <f>IF(ISBLANK(health[[#This Row],[total_children]]),SUM(health[[#This Row],[calc_boys]],health[[#This Row],[calc_girls]]),health[[#This Row],[total_children]])</f>
        <v>0</v>
      </c>
      <c r="AF252">
        <f>IF(ISBLANK(health[[#This Row],[total_pwd]]),SUM(health[[#This Row],[total_pwd_men]],health[[#This Row],[total_pwd_women]]),health[[#This Row],[total_pwd]])</f>
        <v>0</v>
      </c>
      <c r="AG252">
        <f>IF(ISBLANK(health[[#This Row],[total_adults]]),SUM(health[[#This Row],[total_men]],health[[#This Row],[total_women]]),health[[#This Row],[total_adults]])</f>
        <v>0</v>
      </c>
      <c r="AH252">
        <f>IF(ISBLANK(health[[#This Row],[total_beneficiaries_reached]]),SUM(health[[#This Row],[calc_children]],health[[#This Row],[calc_adults]]),health[[#This Row],[total_beneficiaries_reached]])</f>
        <v>0</v>
      </c>
      <c r="AI252" s="49" t="str">
        <f ca="1">IF(B252="","",OFFSET(table_admin1[[#Headers],[ADM1_PT]],MATCH(B252,admin1,0),1))</f>
        <v/>
      </c>
      <c r="AJ252" s="49" t="str">
        <f t="shared" ca="1" si="6"/>
        <v/>
      </c>
      <c r="AK252" s="49" t="str">
        <f t="shared" ca="1" si="7"/>
        <v/>
      </c>
    </row>
    <row r="253" spans="29:37" x14ac:dyDescent="0.2">
      <c r="AC253">
        <f>IF(ISBLANK(health[[#This Row],[total_boys]]),SUM(health[[#This Row],[boys_0-5_reached]],health[[#This Row],[boys_6-12_reached]],health[[#This Row],[boys_13-18_reached]]),health[[#This Row],[total_boys]])</f>
        <v>0</v>
      </c>
      <c r="AD253">
        <f>IF(ISBLANK(health[[#This Row],[total_girls]]),SUM(health[[#This Row],[girls_0-5_reached]],health[[#This Row],[girls_6-12_reached]],health[[#This Row],[girls_13-18_reached]]),health[[#This Row],[total_girls]])</f>
        <v>0</v>
      </c>
      <c r="AE253">
        <f>IF(ISBLANK(health[[#This Row],[total_children]]),SUM(health[[#This Row],[calc_boys]],health[[#This Row],[calc_girls]]),health[[#This Row],[total_children]])</f>
        <v>0</v>
      </c>
      <c r="AF253">
        <f>IF(ISBLANK(health[[#This Row],[total_pwd]]),SUM(health[[#This Row],[total_pwd_men]],health[[#This Row],[total_pwd_women]]),health[[#This Row],[total_pwd]])</f>
        <v>0</v>
      </c>
      <c r="AG253">
        <f>IF(ISBLANK(health[[#This Row],[total_adults]]),SUM(health[[#This Row],[total_men]],health[[#This Row],[total_women]]),health[[#This Row],[total_adults]])</f>
        <v>0</v>
      </c>
      <c r="AH253">
        <f>IF(ISBLANK(health[[#This Row],[total_beneficiaries_reached]]),SUM(health[[#This Row],[calc_children]],health[[#This Row],[calc_adults]]),health[[#This Row],[total_beneficiaries_reached]])</f>
        <v>0</v>
      </c>
      <c r="AI253" s="49" t="str">
        <f ca="1">IF(B253="","",OFFSET(table_admin1[[#Headers],[ADM1_PT]],MATCH(B253,admin1,0),1))</f>
        <v/>
      </c>
      <c r="AJ253" s="49" t="str">
        <f t="shared" ca="1" si="6"/>
        <v/>
      </c>
      <c r="AK253" s="49" t="str">
        <f t="shared" ca="1" si="7"/>
        <v/>
      </c>
    </row>
    <row r="254" spans="29:37" x14ac:dyDescent="0.2">
      <c r="AC254">
        <f>IF(ISBLANK(health[[#This Row],[total_boys]]),SUM(health[[#This Row],[boys_0-5_reached]],health[[#This Row],[boys_6-12_reached]],health[[#This Row],[boys_13-18_reached]]),health[[#This Row],[total_boys]])</f>
        <v>0</v>
      </c>
      <c r="AD254">
        <f>IF(ISBLANK(health[[#This Row],[total_girls]]),SUM(health[[#This Row],[girls_0-5_reached]],health[[#This Row],[girls_6-12_reached]],health[[#This Row],[girls_13-18_reached]]),health[[#This Row],[total_girls]])</f>
        <v>0</v>
      </c>
      <c r="AE254">
        <f>IF(ISBLANK(health[[#This Row],[total_children]]),SUM(health[[#This Row],[calc_boys]],health[[#This Row],[calc_girls]]),health[[#This Row],[total_children]])</f>
        <v>0</v>
      </c>
      <c r="AF254">
        <f>IF(ISBLANK(health[[#This Row],[total_pwd]]),SUM(health[[#This Row],[total_pwd_men]],health[[#This Row],[total_pwd_women]]),health[[#This Row],[total_pwd]])</f>
        <v>0</v>
      </c>
      <c r="AG254">
        <f>IF(ISBLANK(health[[#This Row],[total_adults]]),SUM(health[[#This Row],[total_men]],health[[#This Row],[total_women]]),health[[#This Row],[total_adults]])</f>
        <v>0</v>
      </c>
      <c r="AH254">
        <f>IF(ISBLANK(health[[#This Row],[total_beneficiaries_reached]]),SUM(health[[#This Row],[calc_children]],health[[#This Row],[calc_adults]]),health[[#This Row],[total_beneficiaries_reached]])</f>
        <v>0</v>
      </c>
      <c r="AI254" s="49" t="str">
        <f ca="1">IF(B254="","",OFFSET(table_admin1[[#Headers],[ADM1_PT]],MATCH(B254,admin1,0),1))</f>
        <v/>
      </c>
      <c r="AJ254" s="49" t="str">
        <f t="shared" ca="1" si="6"/>
        <v/>
      </c>
      <c r="AK254" s="49" t="str">
        <f t="shared" ca="1" si="7"/>
        <v/>
      </c>
    </row>
    <row r="255" spans="29:37" x14ac:dyDescent="0.2">
      <c r="AC255">
        <f>IF(ISBLANK(health[[#This Row],[total_boys]]),SUM(health[[#This Row],[boys_0-5_reached]],health[[#This Row],[boys_6-12_reached]],health[[#This Row],[boys_13-18_reached]]),health[[#This Row],[total_boys]])</f>
        <v>0</v>
      </c>
      <c r="AD255">
        <f>IF(ISBLANK(health[[#This Row],[total_girls]]),SUM(health[[#This Row],[girls_0-5_reached]],health[[#This Row],[girls_6-12_reached]],health[[#This Row],[girls_13-18_reached]]),health[[#This Row],[total_girls]])</f>
        <v>0</v>
      </c>
      <c r="AE255">
        <f>IF(ISBLANK(health[[#This Row],[total_children]]),SUM(health[[#This Row],[calc_boys]],health[[#This Row],[calc_girls]]),health[[#This Row],[total_children]])</f>
        <v>0</v>
      </c>
      <c r="AF255">
        <f>IF(ISBLANK(health[[#This Row],[total_pwd]]),SUM(health[[#This Row],[total_pwd_men]],health[[#This Row],[total_pwd_women]]),health[[#This Row],[total_pwd]])</f>
        <v>0</v>
      </c>
      <c r="AG255">
        <f>IF(ISBLANK(health[[#This Row],[total_adults]]),SUM(health[[#This Row],[total_men]],health[[#This Row],[total_women]]),health[[#This Row],[total_adults]])</f>
        <v>0</v>
      </c>
      <c r="AH255">
        <f>IF(ISBLANK(health[[#This Row],[total_beneficiaries_reached]]),SUM(health[[#This Row],[calc_children]],health[[#This Row],[calc_adults]]),health[[#This Row],[total_beneficiaries_reached]])</f>
        <v>0</v>
      </c>
      <c r="AI255" s="49" t="str">
        <f ca="1">IF(B255="","",OFFSET(table_admin1[[#Headers],[ADM1_PT]],MATCH(B255,admin1,0),1))</f>
        <v/>
      </c>
      <c r="AJ255" s="49" t="str">
        <f t="shared" ca="1" si="6"/>
        <v/>
      </c>
      <c r="AK255" s="49" t="str">
        <f t="shared" ca="1" si="7"/>
        <v/>
      </c>
    </row>
    <row r="256" spans="29:37" x14ac:dyDescent="0.2">
      <c r="AC256">
        <f>IF(ISBLANK(health[[#This Row],[total_boys]]),SUM(health[[#This Row],[boys_0-5_reached]],health[[#This Row],[boys_6-12_reached]],health[[#This Row],[boys_13-18_reached]]),health[[#This Row],[total_boys]])</f>
        <v>0</v>
      </c>
      <c r="AD256">
        <f>IF(ISBLANK(health[[#This Row],[total_girls]]),SUM(health[[#This Row],[girls_0-5_reached]],health[[#This Row],[girls_6-12_reached]],health[[#This Row],[girls_13-18_reached]]),health[[#This Row],[total_girls]])</f>
        <v>0</v>
      </c>
      <c r="AE256">
        <f>IF(ISBLANK(health[[#This Row],[total_children]]),SUM(health[[#This Row],[calc_boys]],health[[#This Row],[calc_girls]]),health[[#This Row],[total_children]])</f>
        <v>0</v>
      </c>
      <c r="AF256">
        <f>IF(ISBLANK(health[[#This Row],[total_pwd]]),SUM(health[[#This Row],[total_pwd_men]],health[[#This Row],[total_pwd_women]]),health[[#This Row],[total_pwd]])</f>
        <v>0</v>
      </c>
      <c r="AG256">
        <f>IF(ISBLANK(health[[#This Row],[total_adults]]),SUM(health[[#This Row],[total_men]],health[[#This Row],[total_women]]),health[[#This Row],[total_adults]])</f>
        <v>0</v>
      </c>
      <c r="AH256">
        <f>IF(ISBLANK(health[[#This Row],[total_beneficiaries_reached]]),SUM(health[[#This Row],[calc_children]],health[[#This Row],[calc_adults]]),health[[#This Row],[total_beneficiaries_reached]])</f>
        <v>0</v>
      </c>
      <c r="AI256" s="49" t="str">
        <f ca="1">IF(B256="","",OFFSET(table_admin1[[#Headers],[ADM1_PT]],MATCH(B256,admin1,0),1))</f>
        <v/>
      </c>
      <c r="AJ256" s="49" t="str">
        <f t="shared" ca="1" si="6"/>
        <v/>
      </c>
      <c r="AK256" s="49" t="str">
        <f t="shared" ca="1" si="7"/>
        <v/>
      </c>
    </row>
    <row r="257" spans="29:37" x14ac:dyDescent="0.2">
      <c r="AC257">
        <f>IF(ISBLANK(health[[#This Row],[total_boys]]),SUM(health[[#This Row],[boys_0-5_reached]],health[[#This Row],[boys_6-12_reached]],health[[#This Row],[boys_13-18_reached]]),health[[#This Row],[total_boys]])</f>
        <v>0</v>
      </c>
      <c r="AD257">
        <f>IF(ISBLANK(health[[#This Row],[total_girls]]),SUM(health[[#This Row],[girls_0-5_reached]],health[[#This Row],[girls_6-12_reached]],health[[#This Row],[girls_13-18_reached]]),health[[#This Row],[total_girls]])</f>
        <v>0</v>
      </c>
      <c r="AE257">
        <f>IF(ISBLANK(health[[#This Row],[total_children]]),SUM(health[[#This Row],[calc_boys]],health[[#This Row],[calc_girls]]),health[[#This Row],[total_children]])</f>
        <v>0</v>
      </c>
      <c r="AF257">
        <f>IF(ISBLANK(health[[#This Row],[total_pwd]]),SUM(health[[#This Row],[total_pwd_men]],health[[#This Row],[total_pwd_women]]),health[[#This Row],[total_pwd]])</f>
        <v>0</v>
      </c>
      <c r="AG257">
        <f>IF(ISBLANK(health[[#This Row],[total_adults]]),SUM(health[[#This Row],[total_men]],health[[#This Row],[total_women]]),health[[#This Row],[total_adults]])</f>
        <v>0</v>
      </c>
      <c r="AH257">
        <f>IF(ISBLANK(health[[#This Row],[total_beneficiaries_reached]]),SUM(health[[#This Row],[calc_children]],health[[#This Row],[calc_adults]]),health[[#This Row],[total_beneficiaries_reached]])</f>
        <v>0</v>
      </c>
      <c r="AI257" s="49" t="str">
        <f ca="1">IF(B257="","",OFFSET(table_admin1[[#Headers],[ADM1_PT]],MATCH(B257,admin1,0),1))</f>
        <v/>
      </c>
      <c r="AJ257" s="49" t="str">
        <f t="shared" ca="1" si="6"/>
        <v/>
      </c>
      <c r="AK257" s="49" t="str">
        <f t="shared" ca="1" si="7"/>
        <v/>
      </c>
    </row>
    <row r="258" spans="29:37" x14ac:dyDescent="0.2">
      <c r="AC258">
        <f>IF(ISBLANK(health[[#This Row],[total_boys]]),SUM(health[[#This Row],[boys_0-5_reached]],health[[#This Row],[boys_6-12_reached]],health[[#This Row],[boys_13-18_reached]]),health[[#This Row],[total_boys]])</f>
        <v>0</v>
      </c>
      <c r="AD258">
        <f>IF(ISBLANK(health[[#This Row],[total_girls]]),SUM(health[[#This Row],[girls_0-5_reached]],health[[#This Row],[girls_6-12_reached]],health[[#This Row],[girls_13-18_reached]]),health[[#This Row],[total_girls]])</f>
        <v>0</v>
      </c>
      <c r="AE258">
        <f>IF(ISBLANK(health[[#This Row],[total_children]]),SUM(health[[#This Row],[calc_boys]],health[[#This Row],[calc_girls]]),health[[#This Row],[total_children]])</f>
        <v>0</v>
      </c>
      <c r="AF258">
        <f>IF(ISBLANK(health[[#This Row],[total_pwd]]),SUM(health[[#This Row],[total_pwd_men]],health[[#This Row],[total_pwd_women]]),health[[#This Row],[total_pwd]])</f>
        <v>0</v>
      </c>
      <c r="AG258">
        <f>IF(ISBLANK(health[[#This Row],[total_adults]]),SUM(health[[#This Row],[total_men]],health[[#This Row],[total_women]]),health[[#This Row],[total_adults]])</f>
        <v>0</v>
      </c>
      <c r="AH258">
        <f>IF(ISBLANK(health[[#This Row],[total_beneficiaries_reached]]),SUM(health[[#This Row],[calc_children]],health[[#This Row],[calc_adults]]),health[[#This Row],[total_beneficiaries_reached]])</f>
        <v>0</v>
      </c>
      <c r="AI258" s="49" t="str">
        <f ca="1">IF(B258="","",OFFSET(table_admin1[[#Headers],[ADM1_PT]],MATCH(B258,admin1,0),1))</f>
        <v/>
      </c>
      <c r="AJ258" s="49" t="str">
        <f t="shared" ca="1" si="6"/>
        <v/>
      </c>
      <c r="AK258" s="49" t="str">
        <f t="shared" ca="1" si="7"/>
        <v/>
      </c>
    </row>
    <row r="259" spans="29:37" x14ac:dyDescent="0.2">
      <c r="AC259">
        <f>IF(ISBLANK(health[[#This Row],[total_boys]]),SUM(health[[#This Row],[boys_0-5_reached]],health[[#This Row],[boys_6-12_reached]],health[[#This Row],[boys_13-18_reached]]),health[[#This Row],[total_boys]])</f>
        <v>0</v>
      </c>
      <c r="AD259">
        <f>IF(ISBLANK(health[[#This Row],[total_girls]]),SUM(health[[#This Row],[girls_0-5_reached]],health[[#This Row],[girls_6-12_reached]],health[[#This Row],[girls_13-18_reached]]),health[[#This Row],[total_girls]])</f>
        <v>0</v>
      </c>
      <c r="AE259">
        <f>IF(ISBLANK(health[[#This Row],[total_children]]),SUM(health[[#This Row],[calc_boys]],health[[#This Row],[calc_girls]]),health[[#This Row],[total_children]])</f>
        <v>0</v>
      </c>
      <c r="AF259">
        <f>IF(ISBLANK(health[[#This Row],[total_pwd]]),SUM(health[[#This Row],[total_pwd_men]],health[[#This Row],[total_pwd_women]]),health[[#This Row],[total_pwd]])</f>
        <v>0</v>
      </c>
      <c r="AG259">
        <f>IF(ISBLANK(health[[#This Row],[total_adults]]),SUM(health[[#This Row],[total_men]],health[[#This Row],[total_women]]),health[[#This Row],[total_adults]])</f>
        <v>0</v>
      </c>
      <c r="AH259">
        <f>IF(ISBLANK(health[[#This Row],[total_beneficiaries_reached]]),SUM(health[[#This Row],[calc_children]],health[[#This Row],[calc_adults]]),health[[#This Row],[total_beneficiaries_reached]])</f>
        <v>0</v>
      </c>
      <c r="AI259" s="49" t="str">
        <f ca="1">IF(B259="","",OFFSET(table_admin1[[#Headers],[ADM1_PT]],MATCH(B259,admin1,0),1))</f>
        <v/>
      </c>
      <c r="AJ259" s="49" t="str">
        <f t="shared" ca="1" si="6"/>
        <v/>
      </c>
      <c r="AK259" s="49" t="str">
        <f t="shared" ca="1" si="7"/>
        <v/>
      </c>
    </row>
    <row r="260" spans="29:37" x14ac:dyDescent="0.2">
      <c r="AC260">
        <f>IF(ISBLANK(health[[#This Row],[total_boys]]),SUM(health[[#This Row],[boys_0-5_reached]],health[[#This Row],[boys_6-12_reached]],health[[#This Row],[boys_13-18_reached]]),health[[#This Row],[total_boys]])</f>
        <v>0</v>
      </c>
      <c r="AD260">
        <f>IF(ISBLANK(health[[#This Row],[total_girls]]),SUM(health[[#This Row],[girls_0-5_reached]],health[[#This Row],[girls_6-12_reached]],health[[#This Row],[girls_13-18_reached]]),health[[#This Row],[total_girls]])</f>
        <v>0</v>
      </c>
      <c r="AE260">
        <f>IF(ISBLANK(health[[#This Row],[total_children]]),SUM(health[[#This Row],[calc_boys]],health[[#This Row],[calc_girls]]),health[[#This Row],[total_children]])</f>
        <v>0</v>
      </c>
      <c r="AF260">
        <f>IF(ISBLANK(health[[#This Row],[total_pwd]]),SUM(health[[#This Row],[total_pwd_men]],health[[#This Row],[total_pwd_women]]),health[[#This Row],[total_pwd]])</f>
        <v>0</v>
      </c>
      <c r="AG260">
        <f>IF(ISBLANK(health[[#This Row],[total_adults]]),SUM(health[[#This Row],[total_men]],health[[#This Row],[total_women]]),health[[#This Row],[total_adults]])</f>
        <v>0</v>
      </c>
      <c r="AH260">
        <f>IF(ISBLANK(health[[#This Row],[total_beneficiaries_reached]]),SUM(health[[#This Row],[calc_children]],health[[#This Row],[calc_adults]]),health[[#This Row],[total_beneficiaries_reached]])</f>
        <v>0</v>
      </c>
      <c r="AI260" s="49" t="str">
        <f ca="1">IF(B260="","",OFFSET(table_admin1[[#Headers],[ADM1_PT]],MATCH(B260,admin1,0),1))</f>
        <v/>
      </c>
      <c r="AJ260" s="49" t="str">
        <f t="shared" ca="1" si="6"/>
        <v/>
      </c>
      <c r="AK260" s="49" t="str">
        <f t="shared" ca="1" si="7"/>
        <v/>
      </c>
    </row>
    <row r="261" spans="29:37" x14ac:dyDescent="0.2">
      <c r="AC261">
        <f>IF(ISBLANK(health[[#This Row],[total_boys]]),SUM(health[[#This Row],[boys_0-5_reached]],health[[#This Row],[boys_6-12_reached]],health[[#This Row],[boys_13-18_reached]]),health[[#This Row],[total_boys]])</f>
        <v>0</v>
      </c>
      <c r="AD261">
        <f>IF(ISBLANK(health[[#This Row],[total_girls]]),SUM(health[[#This Row],[girls_0-5_reached]],health[[#This Row],[girls_6-12_reached]],health[[#This Row],[girls_13-18_reached]]),health[[#This Row],[total_girls]])</f>
        <v>0</v>
      </c>
      <c r="AE261">
        <f>IF(ISBLANK(health[[#This Row],[total_children]]),SUM(health[[#This Row],[calc_boys]],health[[#This Row],[calc_girls]]),health[[#This Row],[total_children]])</f>
        <v>0</v>
      </c>
      <c r="AF261">
        <f>IF(ISBLANK(health[[#This Row],[total_pwd]]),SUM(health[[#This Row],[total_pwd_men]],health[[#This Row],[total_pwd_women]]),health[[#This Row],[total_pwd]])</f>
        <v>0</v>
      </c>
      <c r="AG261">
        <f>IF(ISBLANK(health[[#This Row],[total_adults]]),SUM(health[[#This Row],[total_men]],health[[#This Row],[total_women]]),health[[#This Row],[total_adults]])</f>
        <v>0</v>
      </c>
      <c r="AH261">
        <f>IF(ISBLANK(health[[#This Row],[total_beneficiaries_reached]]),SUM(health[[#This Row],[calc_children]],health[[#This Row],[calc_adults]]),health[[#This Row],[total_beneficiaries_reached]])</f>
        <v>0</v>
      </c>
      <c r="AI261" s="49" t="str">
        <f ca="1">IF(B261="","",OFFSET(table_admin1[[#Headers],[ADM1_PT]],MATCH(B261,admin1,0),1))</f>
        <v/>
      </c>
      <c r="AJ261" s="49" t="str">
        <f t="shared" ca="1" si="6"/>
        <v/>
      </c>
      <c r="AK261" s="49" t="str">
        <f t="shared" ca="1" si="7"/>
        <v/>
      </c>
    </row>
    <row r="262" spans="29:37" x14ac:dyDescent="0.2">
      <c r="AC262">
        <f>IF(ISBLANK(health[[#This Row],[total_boys]]),SUM(health[[#This Row],[boys_0-5_reached]],health[[#This Row],[boys_6-12_reached]],health[[#This Row],[boys_13-18_reached]]),health[[#This Row],[total_boys]])</f>
        <v>0</v>
      </c>
      <c r="AD262">
        <f>IF(ISBLANK(health[[#This Row],[total_girls]]),SUM(health[[#This Row],[girls_0-5_reached]],health[[#This Row],[girls_6-12_reached]],health[[#This Row],[girls_13-18_reached]]),health[[#This Row],[total_girls]])</f>
        <v>0</v>
      </c>
      <c r="AE262">
        <f>IF(ISBLANK(health[[#This Row],[total_children]]),SUM(health[[#This Row],[calc_boys]],health[[#This Row],[calc_girls]]),health[[#This Row],[total_children]])</f>
        <v>0</v>
      </c>
      <c r="AF262">
        <f>IF(ISBLANK(health[[#This Row],[total_pwd]]),SUM(health[[#This Row],[total_pwd_men]],health[[#This Row],[total_pwd_women]]),health[[#This Row],[total_pwd]])</f>
        <v>0</v>
      </c>
      <c r="AG262">
        <f>IF(ISBLANK(health[[#This Row],[total_adults]]),SUM(health[[#This Row],[total_men]],health[[#This Row],[total_women]]),health[[#This Row],[total_adults]])</f>
        <v>0</v>
      </c>
      <c r="AH262">
        <f>IF(ISBLANK(health[[#This Row],[total_beneficiaries_reached]]),SUM(health[[#This Row],[calc_children]],health[[#This Row],[calc_adults]]),health[[#This Row],[total_beneficiaries_reached]])</f>
        <v>0</v>
      </c>
      <c r="AI262" s="49" t="str">
        <f ca="1">IF(B262="","",OFFSET(table_admin1[[#Headers],[ADM1_PT]],MATCH(B262,admin1,0),1))</f>
        <v/>
      </c>
      <c r="AJ262" s="49" t="str">
        <f t="shared" ref="AJ262:AJ325" ca="1" si="8">IF(C262="","",INDEX(admin2_pcode,MATCH(C262,OFFSET(admin2_start,MATCH(AI262,admin1_linked_pcode,0),0,COUNTIF(admin1_linked_pcode,AI262)),0)+MATCH(AI262,admin1_linked_pcode,0)-1))</f>
        <v/>
      </c>
      <c r="AK262" s="49" t="str">
        <f t="shared" ref="AK262:AK325" ca="1" si="9">IF(D262="","",INDEX(admin3_pcode,MATCH(D262,OFFSET(admin3_start,MATCH(AJ262,admin2_linked_pcode,0),0,COUNTIF(admin2_linked_pcode,AJ262)),0)+MATCH(AJ262,admin2_linked_pcode,0)-1))</f>
        <v/>
      </c>
    </row>
    <row r="263" spans="29:37" x14ac:dyDescent="0.2">
      <c r="AC263">
        <f>IF(ISBLANK(health[[#This Row],[total_boys]]),SUM(health[[#This Row],[boys_0-5_reached]],health[[#This Row],[boys_6-12_reached]],health[[#This Row],[boys_13-18_reached]]),health[[#This Row],[total_boys]])</f>
        <v>0</v>
      </c>
      <c r="AD263">
        <f>IF(ISBLANK(health[[#This Row],[total_girls]]),SUM(health[[#This Row],[girls_0-5_reached]],health[[#This Row],[girls_6-12_reached]],health[[#This Row],[girls_13-18_reached]]),health[[#This Row],[total_girls]])</f>
        <v>0</v>
      </c>
      <c r="AE263">
        <f>IF(ISBLANK(health[[#This Row],[total_children]]),SUM(health[[#This Row],[calc_boys]],health[[#This Row],[calc_girls]]),health[[#This Row],[total_children]])</f>
        <v>0</v>
      </c>
      <c r="AF263">
        <f>IF(ISBLANK(health[[#This Row],[total_pwd]]),SUM(health[[#This Row],[total_pwd_men]],health[[#This Row],[total_pwd_women]]),health[[#This Row],[total_pwd]])</f>
        <v>0</v>
      </c>
      <c r="AG263">
        <f>IF(ISBLANK(health[[#This Row],[total_adults]]),SUM(health[[#This Row],[total_men]],health[[#This Row],[total_women]]),health[[#This Row],[total_adults]])</f>
        <v>0</v>
      </c>
      <c r="AH263">
        <f>IF(ISBLANK(health[[#This Row],[total_beneficiaries_reached]]),SUM(health[[#This Row],[calc_children]],health[[#This Row],[calc_adults]]),health[[#This Row],[total_beneficiaries_reached]])</f>
        <v>0</v>
      </c>
      <c r="AI263" s="49" t="str">
        <f ca="1">IF(B263="","",OFFSET(table_admin1[[#Headers],[ADM1_PT]],MATCH(B263,admin1,0),1))</f>
        <v/>
      </c>
      <c r="AJ263" s="49" t="str">
        <f t="shared" ca="1" si="8"/>
        <v/>
      </c>
      <c r="AK263" s="49" t="str">
        <f t="shared" ca="1" si="9"/>
        <v/>
      </c>
    </row>
    <row r="264" spans="29:37" x14ac:dyDescent="0.2">
      <c r="AC264">
        <f>IF(ISBLANK(health[[#This Row],[total_boys]]),SUM(health[[#This Row],[boys_0-5_reached]],health[[#This Row],[boys_6-12_reached]],health[[#This Row],[boys_13-18_reached]]),health[[#This Row],[total_boys]])</f>
        <v>0</v>
      </c>
      <c r="AD264">
        <f>IF(ISBLANK(health[[#This Row],[total_girls]]),SUM(health[[#This Row],[girls_0-5_reached]],health[[#This Row],[girls_6-12_reached]],health[[#This Row],[girls_13-18_reached]]),health[[#This Row],[total_girls]])</f>
        <v>0</v>
      </c>
      <c r="AE264">
        <f>IF(ISBLANK(health[[#This Row],[total_children]]),SUM(health[[#This Row],[calc_boys]],health[[#This Row],[calc_girls]]),health[[#This Row],[total_children]])</f>
        <v>0</v>
      </c>
      <c r="AF264">
        <f>IF(ISBLANK(health[[#This Row],[total_pwd]]),SUM(health[[#This Row],[total_pwd_men]],health[[#This Row],[total_pwd_women]]),health[[#This Row],[total_pwd]])</f>
        <v>0</v>
      </c>
      <c r="AG264">
        <f>IF(ISBLANK(health[[#This Row],[total_adults]]),SUM(health[[#This Row],[total_men]],health[[#This Row],[total_women]]),health[[#This Row],[total_adults]])</f>
        <v>0</v>
      </c>
      <c r="AH264">
        <f>IF(ISBLANK(health[[#This Row],[total_beneficiaries_reached]]),SUM(health[[#This Row],[calc_children]],health[[#This Row],[calc_adults]]),health[[#This Row],[total_beneficiaries_reached]])</f>
        <v>0</v>
      </c>
      <c r="AI264" s="49" t="str">
        <f ca="1">IF(B264="","",OFFSET(table_admin1[[#Headers],[ADM1_PT]],MATCH(B264,admin1,0),1))</f>
        <v/>
      </c>
      <c r="AJ264" s="49" t="str">
        <f t="shared" ca="1" si="8"/>
        <v/>
      </c>
      <c r="AK264" s="49" t="str">
        <f t="shared" ca="1" si="9"/>
        <v/>
      </c>
    </row>
    <row r="265" spans="29:37" x14ac:dyDescent="0.2">
      <c r="AC265">
        <f>IF(ISBLANK(health[[#This Row],[total_boys]]),SUM(health[[#This Row],[boys_0-5_reached]],health[[#This Row],[boys_6-12_reached]],health[[#This Row],[boys_13-18_reached]]),health[[#This Row],[total_boys]])</f>
        <v>0</v>
      </c>
      <c r="AD265">
        <f>IF(ISBLANK(health[[#This Row],[total_girls]]),SUM(health[[#This Row],[girls_0-5_reached]],health[[#This Row],[girls_6-12_reached]],health[[#This Row],[girls_13-18_reached]]),health[[#This Row],[total_girls]])</f>
        <v>0</v>
      </c>
      <c r="AE265">
        <f>IF(ISBLANK(health[[#This Row],[total_children]]),SUM(health[[#This Row],[calc_boys]],health[[#This Row],[calc_girls]]),health[[#This Row],[total_children]])</f>
        <v>0</v>
      </c>
      <c r="AF265">
        <f>IF(ISBLANK(health[[#This Row],[total_pwd]]),SUM(health[[#This Row],[total_pwd_men]],health[[#This Row],[total_pwd_women]]),health[[#This Row],[total_pwd]])</f>
        <v>0</v>
      </c>
      <c r="AG265">
        <f>IF(ISBLANK(health[[#This Row],[total_adults]]),SUM(health[[#This Row],[total_men]],health[[#This Row],[total_women]]),health[[#This Row],[total_adults]])</f>
        <v>0</v>
      </c>
      <c r="AH265">
        <f>IF(ISBLANK(health[[#This Row],[total_beneficiaries_reached]]),SUM(health[[#This Row],[calc_children]],health[[#This Row],[calc_adults]]),health[[#This Row],[total_beneficiaries_reached]])</f>
        <v>0</v>
      </c>
      <c r="AI265" s="49" t="str">
        <f ca="1">IF(B265="","",OFFSET(table_admin1[[#Headers],[ADM1_PT]],MATCH(B265,admin1,0),1))</f>
        <v/>
      </c>
      <c r="AJ265" s="49" t="str">
        <f t="shared" ca="1" si="8"/>
        <v/>
      </c>
      <c r="AK265" s="49" t="str">
        <f t="shared" ca="1" si="9"/>
        <v/>
      </c>
    </row>
    <row r="266" spans="29:37" x14ac:dyDescent="0.2">
      <c r="AC266">
        <f>IF(ISBLANK(health[[#This Row],[total_boys]]),SUM(health[[#This Row],[boys_0-5_reached]],health[[#This Row],[boys_6-12_reached]],health[[#This Row],[boys_13-18_reached]]),health[[#This Row],[total_boys]])</f>
        <v>0</v>
      </c>
      <c r="AD266">
        <f>IF(ISBLANK(health[[#This Row],[total_girls]]),SUM(health[[#This Row],[girls_0-5_reached]],health[[#This Row],[girls_6-12_reached]],health[[#This Row],[girls_13-18_reached]]),health[[#This Row],[total_girls]])</f>
        <v>0</v>
      </c>
      <c r="AE266">
        <f>IF(ISBLANK(health[[#This Row],[total_children]]),SUM(health[[#This Row],[calc_boys]],health[[#This Row],[calc_girls]]),health[[#This Row],[total_children]])</f>
        <v>0</v>
      </c>
      <c r="AF266">
        <f>IF(ISBLANK(health[[#This Row],[total_pwd]]),SUM(health[[#This Row],[total_pwd_men]],health[[#This Row],[total_pwd_women]]),health[[#This Row],[total_pwd]])</f>
        <v>0</v>
      </c>
      <c r="AG266">
        <f>IF(ISBLANK(health[[#This Row],[total_adults]]),SUM(health[[#This Row],[total_men]],health[[#This Row],[total_women]]),health[[#This Row],[total_adults]])</f>
        <v>0</v>
      </c>
      <c r="AH266">
        <f>IF(ISBLANK(health[[#This Row],[total_beneficiaries_reached]]),SUM(health[[#This Row],[calc_children]],health[[#This Row],[calc_adults]]),health[[#This Row],[total_beneficiaries_reached]])</f>
        <v>0</v>
      </c>
      <c r="AI266" s="49" t="str">
        <f ca="1">IF(B266="","",OFFSET(table_admin1[[#Headers],[ADM1_PT]],MATCH(B266,admin1,0),1))</f>
        <v/>
      </c>
      <c r="AJ266" s="49" t="str">
        <f t="shared" ca="1" si="8"/>
        <v/>
      </c>
      <c r="AK266" s="49" t="str">
        <f t="shared" ca="1" si="9"/>
        <v/>
      </c>
    </row>
    <row r="267" spans="29:37" x14ac:dyDescent="0.2">
      <c r="AC267">
        <f>IF(ISBLANK(health[[#This Row],[total_boys]]),SUM(health[[#This Row],[boys_0-5_reached]],health[[#This Row],[boys_6-12_reached]],health[[#This Row],[boys_13-18_reached]]),health[[#This Row],[total_boys]])</f>
        <v>0</v>
      </c>
      <c r="AD267">
        <f>IF(ISBLANK(health[[#This Row],[total_girls]]),SUM(health[[#This Row],[girls_0-5_reached]],health[[#This Row],[girls_6-12_reached]],health[[#This Row],[girls_13-18_reached]]),health[[#This Row],[total_girls]])</f>
        <v>0</v>
      </c>
      <c r="AE267">
        <f>IF(ISBLANK(health[[#This Row],[total_children]]),SUM(health[[#This Row],[calc_boys]],health[[#This Row],[calc_girls]]),health[[#This Row],[total_children]])</f>
        <v>0</v>
      </c>
      <c r="AF267">
        <f>IF(ISBLANK(health[[#This Row],[total_pwd]]),SUM(health[[#This Row],[total_pwd_men]],health[[#This Row],[total_pwd_women]]),health[[#This Row],[total_pwd]])</f>
        <v>0</v>
      </c>
      <c r="AG267">
        <f>IF(ISBLANK(health[[#This Row],[total_adults]]),SUM(health[[#This Row],[total_men]],health[[#This Row],[total_women]]),health[[#This Row],[total_adults]])</f>
        <v>0</v>
      </c>
      <c r="AH267">
        <f>IF(ISBLANK(health[[#This Row],[total_beneficiaries_reached]]),SUM(health[[#This Row],[calc_children]],health[[#This Row],[calc_adults]]),health[[#This Row],[total_beneficiaries_reached]])</f>
        <v>0</v>
      </c>
      <c r="AI267" s="49" t="str">
        <f ca="1">IF(B267="","",OFFSET(table_admin1[[#Headers],[ADM1_PT]],MATCH(B267,admin1,0),1))</f>
        <v/>
      </c>
      <c r="AJ267" s="49" t="str">
        <f t="shared" ca="1" si="8"/>
        <v/>
      </c>
      <c r="AK267" s="49" t="str">
        <f t="shared" ca="1" si="9"/>
        <v/>
      </c>
    </row>
    <row r="268" spans="29:37" x14ac:dyDescent="0.2">
      <c r="AC268">
        <f>IF(ISBLANK(health[[#This Row],[total_boys]]),SUM(health[[#This Row],[boys_0-5_reached]],health[[#This Row],[boys_6-12_reached]],health[[#This Row],[boys_13-18_reached]]),health[[#This Row],[total_boys]])</f>
        <v>0</v>
      </c>
      <c r="AD268">
        <f>IF(ISBLANK(health[[#This Row],[total_girls]]),SUM(health[[#This Row],[girls_0-5_reached]],health[[#This Row],[girls_6-12_reached]],health[[#This Row],[girls_13-18_reached]]),health[[#This Row],[total_girls]])</f>
        <v>0</v>
      </c>
      <c r="AE268">
        <f>IF(ISBLANK(health[[#This Row],[total_children]]),SUM(health[[#This Row],[calc_boys]],health[[#This Row],[calc_girls]]),health[[#This Row],[total_children]])</f>
        <v>0</v>
      </c>
      <c r="AF268">
        <f>IF(ISBLANK(health[[#This Row],[total_pwd]]),SUM(health[[#This Row],[total_pwd_men]],health[[#This Row],[total_pwd_women]]),health[[#This Row],[total_pwd]])</f>
        <v>0</v>
      </c>
      <c r="AG268">
        <f>IF(ISBLANK(health[[#This Row],[total_adults]]),SUM(health[[#This Row],[total_men]],health[[#This Row],[total_women]]),health[[#This Row],[total_adults]])</f>
        <v>0</v>
      </c>
      <c r="AH268">
        <f>IF(ISBLANK(health[[#This Row],[total_beneficiaries_reached]]),SUM(health[[#This Row],[calc_children]],health[[#This Row],[calc_adults]]),health[[#This Row],[total_beneficiaries_reached]])</f>
        <v>0</v>
      </c>
      <c r="AI268" s="49" t="str">
        <f ca="1">IF(B268="","",OFFSET(table_admin1[[#Headers],[ADM1_PT]],MATCH(B268,admin1,0),1))</f>
        <v/>
      </c>
      <c r="AJ268" s="49" t="str">
        <f t="shared" ca="1" si="8"/>
        <v/>
      </c>
      <c r="AK268" s="49" t="str">
        <f t="shared" ca="1" si="9"/>
        <v/>
      </c>
    </row>
    <row r="269" spans="29:37" x14ac:dyDescent="0.2">
      <c r="AC269">
        <f>IF(ISBLANK(health[[#This Row],[total_boys]]),SUM(health[[#This Row],[boys_0-5_reached]],health[[#This Row],[boys_6-12_reached]],health[[#This Row],[boys_13-18_reached]]),health[[#This Row],[total_boys]])</f>
        <v>0</v>
      </c>
      <c r="AD269">
        <f>IF(ISBLANK(health[[#This Row],[total_girls]]),SUM(health[[#This Row],[girls_0-5_reached]],health[[#This Row],[girls_6-12_reached]],health[[#This Row],[girls_13-18_reached]]),health[[#This Row],[total_girls]])</f>
        <v>0</v>
      </c>
      <c r="AE269">
        <f>IF(ISBLANK(health[[#This Row],[total_children]]),SUM(health[[#This Row],[calc_boys]],health[[#This Row],[calc_girls]]),health[[#This Row],[total_children]])</f>
        <v>0</v>
      </c>
      <c r="AF269">
        <f>IF(ISBLANK(health[[#This Row],[total_pwd]]),SUM(health[[#This Row],[total_pwd_men]],health[[#This Row],[total_pwd_women]]),health[[#This Row],[total_pwd]])</f>
        <v>0</v>
      </c>
      <c r="AG269">
        <f>IF(ISBLANK(health[[#This Row],[total_adults]]),SUM(health[[#This Row],[total_men]],health[[#This Row],[total_women]]),health[[#This Row],[total_adults]])</f>
        <v>0</v>
      </c>
      <c r="AH269">
        <f>IF(ISBLANK(health[[#This Row],[total_beneficiaries_reached]]),SUM(health[[#This Row],[calc_children]],health[[#This Row],[calc_adults]]),health[[#This Row],[total_beneficiaries_reached]])</f>
        <v>0</v>
      </c>
      <c r="AI269" s="49" t="str">
        <f ca="1">IF(B269="","",OFFSET(table_admin1[[#Headers],[ADM1_PT]],MATCH(B269,admin1,0),1))</f>
        <v/>
      </c>
      <c r="AJ269" s="49" t="str">
        <f t="shared" ca="1" si="8"/>
        <v/>
      </c>
      <c r="AK269" s="49" t="str">
        <f t="shared" ca="1" si="9"/>
        <v/>
      </c>
    </row>
    <row r="270" spans="29:37" x14ac:dyDescent="0.2">
      <c r="AC270">
        <f>IF(ISBLANK(health[[#This Row],[total_boys]]),SUM(health[[#This Row],[boys_0-5_reached]],health[[#This Row],[boys_6-12_reached]],health[[#This Row],[boys_13-18_reached]]),health[[#This Row],[total_boys]])</f>
        <v>0</v>
      </c>
      <c r="AD270">
        <f>IF(ISBLANK(health[[#This Row],[total_girls]]),SUM(health[[#This Row],[girls_0-5_reached]],health[[#This Row],[girls_6-12_reached]],health[[#This Row],[girls_13-18_reached]]),health[[#This Row],[total_girls]])</f>
        <v>0</v>
      </c>
      <c r="AE270">
        <f>IF(ISBLANK(health[[#This Row],[total_children]]),SUM(health[[#This Row],[calc_boys]],health[[#This Row],[calc_girls]]),health[[#This Row],[total_children]])</f>
        <v>0</v>
      </c>
      <c r="AF270">
        <f>IF(ISBLANK(health[[#This Row],[total_pwd]]),SUM(health[[#This Row],[total_pwd_men]],health[[#This Row],[total_pwd_women]]),health[[#This Row],[total_pwd]])</f>
        <v>0</v>
      </c>
      <c r="AG270">
        <f>IF(ISBLANK(health[[#This Row],[total_adults]]),SUM(health[[#This Row],[total_men]],health[[#This Row],[total_women]]),health[[#This Row],[total_adults]])</f>
        <v>0</v>
      </c>
      <c r="AH270">
        <f>IF(ISBLANK(health[[#This Row],[total_beneficiaries_reached]]),SUM(health[[#This Row],[calc_children]],health[[#This Row],[calc_adults]]),health[[#This Row],[total_beneficiaries_reached]])</f>
        <v>0</v>
      </c>
      <c r="AI270" s="49" t="str">
        <f ca="1">IF(B270="","",OFFSET(table_admin1[[#Headers],[ADM1_PT]],MATCH(B270,admin1,0),1))</f>
        <v/>
      </c>
      <c r="AJ270" s="49" t="str">
        <f t="shared" ca="1" si="8"/>
        <v/>
      </c>
      <c r="AK270" s="49" t="str">
        <f t="shared" ca="1" si="9"/>
        <v/>
      </c>
    </row>
    <row r="271" spans="29:37" x14ac:dyDescent="0.2">
      <c r="AC271">
        <f>IF(ISBLANK(health[[#This Row],[total_boys]]),SUM(health[[#This Row],[boys_0-5_reached]],health[[#This Row],[boys_6-12_reached]],health[[#This Row],[boys_13-18_reached]]),health[[#This Row],[total_boys]])</f>
        <v>0</v>
      </c>
      <c r="AD271">
        <f>IF(ISBLANK(health[[#This Row],[total_girls]]),SUM(health[[#This Row],[girls_0-5_reached]],health[[#This Row],[girls_6-12_reached]],health[[#This Row],[girls_13-18_reached]]),health[[#This Row],[total_girls]])</f>
        <v>0</v>
      </c>
      <c r="AE271">
        <f>IF(ISBLANK(health[[#This Row],[total_children]]),SUM(health[[#This Row],[calc_boys]],health[[#This Row],[calc_girls]]),health[[#This Row],[total_children]])</f>
        <v>0</v>
      </c>
      <c r="AF271">
        <f>IF(ISBLANK(health[[#This Row],[total_pwd]]),SUM(health[[#This Row],[total_pwd_men]],health[[#This Row],[total_pwd_women]]),health[[#This Row],[total_pwd]])</f>
        <v>0</v>
      </c>
      <c r="AG271">
        <f>IF(ISBLANK(health[[#This Row],[total_adults]]),SUM(health[[#This Row],[total_men]],health[[#This Row],[total_women]]),health[[#This Row],[total_adults]])</f>
        <v>0</v>
      </c>
      <c r="AH271">
        <f>IF(ISBLANK(health[[#This Row],[total_beneficiaries_reached]]),SUM(health[[#This Row],[calc_children]],health[[#This Row],[calc_adults]]),health[[#This Row],[total_beneficiaries_reached]])</f>
        <v>0</v>
      </c>
      <c r="AI271" s="49" t="str">
        <f ca="1">IF(B271="","",OFFSET(table_admin1[[#Headers],[ADM1_PT]],MATCH(B271,admin1,0),1))</f>
        <v/>
      </c>
      <c r="AJ271" s="49" t="str">
        <f t="shared" ca="1" si="8"/>
        <v/>
      </c>
      <c r="AK271" s="49" t="str">
        <f t="shared" ca="1" si="9"/>
        <v/>
      </c>
    </row>
    <row r="272" spans="29:37" x14ac:dyDescent="0.2">
      <c r="AC272">
        <f>IF(ISBLANK(health[[#This Row],[total_boys]]),SUM(health[[#This Row],[boys_0-5_reached]],health[[#This Row],[boys_6-12_reached]],health[[#This Row],[boys_13-18_reached]]),health[[#This Row],[total_boys]])</f>
        <v>0</v>
      </c>
      <c r="AD272">
        <f>IF(ISBLANK(health[[#This Row],[total_girls]]),SUM(health[[#This Row],[girls_0-5_reached]],health[[#This Row],[girls_6-12_reached]],health[[#This Row],[girls_13-18_reached]]),health[[#This Row],[total_girls]])</f>
        <v>0</v>
      </c>
      <c r="AE272">
        <f>IF(ISBLANK(health[[#This Row],[total_children]]),SUM(health[[#This Row],[calc_boys]],health[[#This Row],[calc_girls]]),health[[#This Row],[total_children]])</f>
        <v>0</v>
      </c>
      <c r="AF272">
        <f>IF(ISBLANK(health[[#This Row],[total_pwd]]),SUM(health[[#This Row],[total_pwd_men]],health[[#This Row],[total_pwd_women]]),health[[#This Row],[total_pwd]])</f>
        <v>0</v>
      </c>
      <c r="AG272">
        <f>IF(ISBLANK(health[[#This Row],[total_adults]]),SUM(health[[#This Row],[total_men]],health[[#This Row],[total_women]]),health[[#This Row],[total_adults]])</f>
        <v>0</v>
      </c>
      <c r="AH272">
        <f>IF(ISBLANK(health[[#This Row],[total_beneficiaries_reached]]),SUM(health[[#This Row],[calc_children]],health[[#This Row],[calc_adults]]),health[[#This Row],[total_beneficiaries_reached]])</f>
        <v>0</v>
      </c>
      <c r="AI272" s="49" t="str">
        <f ca="1">IF(B272="","",OFFSET(table_admin1[[#Headers],[ADM1_PT]],MATCH(B272,admin1,0),1))</f>
        <v/>
      </c>
      <c r="AJ272" s="49" t="str">
        <f t="shared" ca="1" si="8"/>
        <v/>
      </c>
      <c r="AK272" s="49" t="str">
        <f t="shared" ca="1" si="9"/>
        <v/>
      </c>
    </row>
    <row r="273" spans="29:37" x14ac:dyDescent="0.2">
      <c r="AC273">
        <f>IF(ISBLANK(health[[#This Row],[total_boys]]),SUM(health[[#This Row],[boys_0-5_reached]],health[[#This Row],[boys_6-12_reached]],health[[#This Row],[boys_13-18_reached]]),health[[#This Row],[total_boys]])</f>
        <v>0</v>
      </c>
      <c r="AD273">
        <f>IF(ISBLANK(health[[#This Row],[total_girls]]),SUM(health[[#This Row],[girls_0-5_reached]],health[[#This Row],[girls_6-12_reached]],health[[#This Row],[girls_13-18_reached]]),health[[#This Row],[total_girls]])</f>
        <v>0</v>
      </c>
      <c r="AE273">
        <f>IF(ISBLANK(health[[#This Row],[total_children]]),SUM(health[[#This Row],[calc_boys]],health[[#This Row],[calc_girls]]),health[[#This Row],[total_children]])</f>
        <v>0</v>
      </c>
      <c r="AF273">
        <f>IF(ISBLANK(health[[#This Row],[total_pwd]]),SUM(health[[#This Row],[total_pwd_men]],health[[#This Row],[total_pwd_women]]),health[[#This Row],[total_pwd]])</f>
        <v>0</v>
      </c>
      <c r="AG273">
        <f>IF(ISBLANK(health[[#This Row],[total_adults]]),SUM(health[[#This Row],[total_men]],health[[#This Row],[total_women]]),health[[#This Row],[total_adults]])</f>
        <v>0</v>
      </c>
      <c r="AH273">
        <f>IF(ISBLANK(health[[#This Row],[total_beneficiaries_reached]]),SUM(health[[#This Row],[calc_children]],health[[#This Row],[calc_adults]]),health[[#This Row],[total_beneficiaries_reached]])</f>
        <v>0</v>
      </c>
      <c r="AI273" s="49" t="str">
        <f ca="1">IF(B273="","",OFFSET(table_admin1[[#Headers],[ADM1_PT]],MATCH(B273,admin1,0),1))</f>
        <v/>
      </c>
      <c r="AJ273" s="49" t="str">
        <f t="shared" ca="1" si="8"/>
        <v/>
      </c>
      <c r="AK273" s="49" t="str">
        <f t="shared" ca="1" si="9"/>
        <v/>
      </c>
    </row>
    <row r="274" spans="29:37" x14ac:dyDescent="0.2">
      <c r="AC274">
        <f>IF(ISBLANK(health[[#This Row],[total_boys]]),SUM(health[[#This Row],[boys_0-5_reached]],health[[#This Row],[boys_6-12_reached]],health[[#This Row],[boys_13-18_reached]]),health[[#This Row],[total_boys]])</f>
        <v>0</v>
      </c>
      <c r="AD274">
        <f>IF(ISBLANK(health[[#This Row],[total_girls]]),SUM(health[[#This Row],[girls_0-5_reached]],health[[#This Row],[girls_6-12_reached]],health[[#This Row],[girls_13-18_reached]]),health[[#This Row],[total_girls]])</f>
        <v>0</v>
      </c>
      <c r="AE274">
        <f>IF(ISBLANK(health[[#This Row],[total_children]]),SUM(health[[#This Row],[calc_boys]],health[[#This Row],[calc_girls]]),health[[#This Row],[total_children]])</f>
        <v>0</v>
      </c>
      <c r="AF274">
        <f>IF(ISBLANK(health[[#This Row],[total_pwd]]),SUM(health[[#This Row],[total_pwd_men]],health[[#This Row],[total_pwd_women]]),health[[#This Row],[total_pwd]])</f>
        <v>0</v>
      </c>
      <c r="AG274">
        <f>IF(ISBLANK(health[[#This Row],[total_adults]]),SUM(health[[#This Row],[total_men]],health[[#This Row],[total_women]]),health[[#This Row],[total_adults]])</f>
        <v>0</v>
      </c>
      <c r="AH274">
        <f>IF(ISBLANK(health[[#This Row],[total_beneficiaries_reached]]),SUM(health[[#This Row],[calc_children]],health[[#This Row],[calc_adults]]),health[[#This Row],[total_beneficiaries_reached]])</f>
        <v>0</v>
      </c>
      <c r="AI274" s="49" t="str">
        <f ca="1">IF(B274="","",OFFSET(table_admin1[[#Headers],[ADM1_PT]],MATCH(B274,admin1,0),1))</f>
        <v/>
      </c>
      <c r="AJ274" s="49" t="str">
        <f t="shared" ca="1" si="8"/>
        <v/>
      </c>
      <c r="AK274" s="49" t="str">
        <f t="shared" ca="1" si="9"/>
        <v/>
      </c>
    </row>
    <row r="275" spans="29:37" x14ac:dyDescent="0.2">
      <c r="AC275">
        <f>IF(ISBLANK(health[[#This Row],[total_boys]]),SUM(health[[#This Row],[boys_0-5_reached]],health[[#This Row],[boys_6-12_reached]],health[[#This Row],[boys_13-18_reached]]),health[[#This Row],[total_boys]])</f>
        <v>0</v>
      </c>
      <c r="AD275">
        <f>IF(ISBLANK(health[[#This Row],[total_girls]]),SUM(health[[#This Row],[girls_0-5_reached]],health[[#This Row],[girls_6-12_reached]],health[[#This Row],[girls_13-18_reached]]),health[[#This Row],[total_girls]])</f>
        <v>0</v>
      </c>
      <c r="AE275">
        <f>IF(ISBLANK(health[[#This Row],[total_children]]),SUM(health[[#This Row],[calc_boys]],health[[#This Row],[calc_girls]]),health[[#This Row],[total_children]])</f>
        <v>0</v>
      </c>
      <c r="AF275">
        <f>IF(ISBLANK(health[[#This Row],[total_pwd]]),SUM(health[[#This Row],[total_pwd_men]],health[[#This Row],[total_pwd_women]]),health[[#This Row],[total_pwd]])</f>
        <v>0</v>
      </c>
      <c r="AG275">
        <f>IF(ISBLANK(health[[#This Row],[total_adults]]),SUM(health[[#This Row],[total_men]],health[[#This Row],[total_women]]),health[[#This Row],[total_adults]])</f>
        <v>0</v>
      </c>
      <c r="AH275">
        <f>IF(ISBLANK(health[[#This Row],[total_beneficiaries_reached]]),SUM(health[[#This Row],[calc_children]],health[[#This Row],[calc_adults]]),health[[#This Row],[total_beneficiaries_reached]])</f>
        <v>0</v>
      </c>
      <c r="AI275" s="49" t="str">
        <f ca="1">IF(B275="","",OFFSET(table_admin1[[#Headers],[ADM1_PT]],MATCH(B275,admin1,0),1))</f>
        <v/>
      </c>
      <c r="AJ275" s="49" t="str">
        <f t="shared" ca="1" si="8"/>
        <v/>
      </c>
      <c r="AK275" s="49" t="str">
        <f t="shared" ca="1" si="9"/>
        <v/>
      </c>
    </row>
    <row r="276" spans="29:37" x14ac:dyDescent="0.2">
      <c r="AC276">
        <f>IF(ISBLANK(health[[#This Row],[total_boys]]),SUM(health[[#This Row],[boys_0-5_reached]],health[[#This Row],[boys_6-12_reached]],health[[#This Row],[boys_13-18_reached]]),health[[#This Row],[total_boys]])</f>
        <v>0</v>
      </c>
      <c r="AD276">
        <f>IF(ISBLANK(health[[#This Row],[total_girls]]),SUM(health[[#This Row],[girls_0-5_reached]],health[[#This Row],[girls_6-12_reached]],health[[#This Row],[girls_13-18_reached]]),health[[#This Row],[total_girls]])</f>
        <v>0</v>
      </c>
      <c r="AE276">
        <f>IF(ISBLANK(health[[#This Row],[total_children]]),SUM(health[[#This Row],[calc_boys]],health[[#This Row],[calc_girls]]),health[[#This Row],[total_children]])</f>
        <v>0</v>
      </c>
      <c r="AF276">
        <f>IF(ISBLANK(health[[#This Row],[total_pwd]]),SUM(health[[#This Row],[total_pwd_men]],health[[#This Row],[total_pwd_women]]),health[[#This Row],[total_pwd]])</f>
        <v>0</v>
      </c>
      <c r="AG276">
        <f>IF(ISBLANK(health[[#This Row],[total_adults]]),SUM(health[[#This Row],[total_men]],health[[#This Row],[total_women]]),health[[#This Row],[total_adults]])</f>
        <v>0</v>
      </c>
      <c r="AH276">
        <f>IF(ISBLANK(health[[#This Row],[total_beneficiaries_reached]]),SUM(health[[#This Row],[calc_children]],health[[#This Row],[calc_adults]]),health[[#This Row],[total_beneficiaries_reached]])</f>
        <v>0</v>
      </c>
      <c r="AI276" s="49" t="str">
        <f ca="1">IF(B276="","",OFFSET(table_admin1[[#Headers],[ADM1_PT]],MATCH(B276,admin1,0),1))</f>
        <v/>
      </c>
      <c r="AJ276" s="49" t="str">
        <f t="shared" ca="1" si="8"/>
        <v/>
      </c>
      <c r="AK276" s="49" t="str">
        <f t="shared" ca="1" si="9"/>
        <v/>
      </c>
    </row>
    <row r="277" spans="29:37" x14ac:dyDescent="0.2">
      <c r="AC277">
        <f>IF(ISBLANK(health[[#This Row],[total_boys]]),SUM(health[[#This Row],[boys_0-5_reached]],health[[#This Row],[boys_6-12_reached]],health[[#This Row],[boys_13-18_reached]]),health[[#This Row],[total_boys]])</f>
        <v>0</v>
      </c>
      <c r="AD277">
        <f>IF(ISBLANK(health[[#This Row],[total_girls]]),SUM(health[[#This Row],[girls_0-5_reached]],health[[#This Row],[girls_6-12_reached]],health[[#This Row],[girls_13-18_reached]]),health[[#This Row],[total_girls]])</f>
        <v>0</v>
      </c>
      <c r="AE277">
        <f>IF(ISBLANK(health[[#This Row],[total_children]]),SUM(health[[#This Row],[calc_boys]],health[[#This Row],[calc_girls]]),health[[#This Row],[total_children]])</f>
        <v>0</v>
      </c>
      <c r="AF277">
        <f>IF(ISBLANK(health[[#This Row],[total_pwd]]),SUM(health[[#This Row],[total_pwd_men]],health[[#This Row],[total_pwd_women]]),health[[#This Row],[total_pwd]])</f>
        <v>0</v>
      </c>
      <c r="AG277">
        <f>IF(ISBLANK(health[[#This Row],[total_adults]]),SUM(health[[#This Row],[total_men]],health[[#This Row],[total_women]]),health[[#This Row],[total_adults]])</f>
        <v>0</v>
      </c>
      <c r="AH277">
        <f>IF(ISBLANK(health[[#This Row],[total_beneficiaries_reached]]),SUM(health[[#This Row],[calc_children]],health[[#This Row],[calc_adults]]),health[[#This Row],[total_beneficiaries_reached]])</f>
        <v>0</v>
      </c>
      <c r="AI277" s="49" t="str">
        <f ca="1">IF(B277="","",OFFSET(table_admin1[[#Headers],[ADM1_PT]],MATCH(B277,admin1,0),1))</f>
        <v/>
      </c>
      <c r="AJ277" s="49" t="str">
        <f t="shared" ca="1" si="8"/>
        <v/>
      </c>
      <c r="AK277" s="49" t="str">
        <f t="shared" ca="1" si="9"/>
        <v/>
      </c>
    </row>
    <row r="278" spans="29:37" x14ac:dyDescent="0.2">
      <c r="AC278">
        <f>IF(ISBLANK(health[[#This Row],[total_boys]]),SUM(health[[#This Row],[boys_0-5_reached]],health[[#This Row],[boys_6-12_reached]],health[[#This Row],[boys_13-18_reached]]),health[[#This Row],[total_boys]])</f>
        <v>0</v>
      </c>
      <c r="AD278">
        <f>IF(ISBLANK(health[[#This Row],[total_girls]]),SUM(health[[#This Row],[girls_0-5_reached]],health[[#This Row],[girls_6-12_reached]],health[[#This Row],[girls_13-18_reached]]),health[[#This Row],[total_girls]])</f>
        <v>0</v>
      </c>
      <c r="AE278">
        <f>IF(ISBLANK(health[[#This Row],[total_children]]),SUM(health[[#This Row],[calc_boys]],health[[#This Row],[calc_girls]]),health[[#This Row],[total_children]])</f>
        <v>0</v>
      </c>
      <c r="AF278">
        <f>IF(ISBLANK(health[[#This Row],[total_pwd]]),SUM(health[[#This Row],[total_pwd_men]],health[[#This Row],[total_pwd_women]]),health[[#This Row],[total_pwd]])</f>
        <v>0</v>
      </c>
      <c r="AG278">
        <f>IF(ISBLANK(health[[#This Row],[total_adults]]),SUM(health[[#This Row],[total_men]],health[[#This Row],[total_women]]),health[[#This Row],[total_adults]])</f>
        <v>0</v>
      </c>
      <c r="AH278">
        <f>IF(ISBLANK(health[[#This Row],[total_beneficiaries_reached]]),SUM(health[[#This Row],[calc_children]],health[[#This Row],[calc_adults]]),health[[#This Row],[total_beneficiaries_reached]])</f>
        <v>0</v>
      </c>
      <c r="AI278" s="49" t="str">
        <f ca="1">IF(B278="","",OFFSET(table_admin1[[#Headers],[ADM1_PT]],MATCH(B278,admin1,0),1))</f>
        <v/>
      </c>
      <c r="AJ278" s="49" t="str">
        <f t="shared" ca="1" si="8"/>
        <v/>
      </c>
      <c r="AK278" s="49" t="str">
        <f t="shared" ca="1" si="9"/>
        <v/>
      </c>
    </row>
    <row r="279" spans="29:37" x14ac:dyDescent="0.2">
      <c r="AC279">
        <f>IF(ISBLANK(health[[#This Row],[total_boys]]),SUM(health[[#This Row],[boys_0-5_reached]],health[[#This Row],[boys_6-12_reached]],health[[#This Row],[boys_13-18_reached]]),health[[#This Row],[total_boys]])</f>
        <v>0</v>
      </c>
      <c r="AD279">
        <f>IF(ISBLANK(health[[#This Row],[total_girls]]),SUM(health[[#This Row],[girls_0-5_reached]],health[[#This Row],[girls_6-12_reached]],health[[#This Row],[girls_13-18_reached]]),health[[#This Row],[total_girls]])</f>
        <v>0</v>
      </c>
      <c r="AE279">
        <f>IF(ISBLANK(health[[#This Row],[total_children]]),SUM(health[[#This Row],[calc_boys]],health[[#This Row],[calc_girls]]),health[[#This Row],[total_children]])</f>
        <v>0</v>
      </c>
      <c r="AF279">
        <f>IF(ISBLANK(health[[#This Row],[total_pwd]]),SUM(health[[#This Row],[total_pwd_men]],health[[#This Row],[total_pwd_women]]),health[[#This Row],[total_pwd]])</f>
        <v>0</v>
      </c>
      <c r="AG279">
        <f>IF(ISBLANK(health[[#This Row],[total_adults]]),SUM(health[[#This Row],[total_men]],health[[#This Row],[total_women]]),health[[#This Row],[total_adults]])</f>
        <v>0</v>
      </c>
      <c r="AH279">
        <f>IF(ISBLANK(health[[#This Row],[total_beneficiaries_reached]]),SUM(health[[#This Row],[calc_children]],health[[#This Row],[calc_adults]]),health[[#This Row],[total_beneficiaries_reached]])</f>
        <v>0</v>
      </c>
      <c r="AI279" s="49" t="str">
        <f ca="1">IF(B279="","",OFFSET(table_admin1[[#Headers],[ADM1_PT]],MATCH(B279,admin1,0),1))</f>
        <v/>
      </c>
      <c r="AJ279" s="49" t="str">
        <f t="shared" ca="1" si="8"/>
        <v/>
      </c>
      <c r="AK279" s="49" t="str">
        <f t="shared" ca="1" si="9"/>
        <v/>
      </c>
    </row>
    <row r="280" spans="29:37" x14ac:dyDescent="0.2">
      <c r="AC280">
        <f>IF(ISBLANK(health[[#This Row],[total_boys]]),SUM(health[[#This Row],[boys_0-5_reached]],health[[#This Row],[boys_6-12_reached]],health[[#This Row],[boys_13-18_reached]]),health[[#This Row],[total_boys]])</f>
        <v>0</v>
      </c>
      <c r="AD280">
        <f>IF(ISBLANK(health[[#This Row],[total_girls]]),SUM(health[[#This Row],[girls_0-5_reached]],health[[#This Row],[girls_6-12_reached]],health[[#This Row],[girls_13-18_reached]]),health[[#This Row],[total_girls]])</f>
        <v>0</v>
      </c>
      <c r="AE280">
        <f>IF(ISBLANK(health[[#This Row],[total_children]]),SUM(health[[#This Row],[calc_boys]],health[[#This Row],[calc_girls]]),health[[#This Row],[total_children]])</f>
        <v>0</v>
      </c>
      <c r="AF280">
        <f>IF(ISBLANK(health[[#This Row],[total_pwd]]),SUM(health[[#This Row],[total_pwd_men]],health[[#This Row],[total_pwd_women]]),health[[#This Row],[total_pwd]])</f>
        <v>0</v>
      </c>
      <c r="AG280">
        <f>IF(ISBLANK(health[[#This Row],[total_adults]]),SUM(health[[#This Row],[total_men]],health[[#This Row],[total_women]]),health[[#This Row],[total_adults]])</f>
        <v>0</v>
      </c>
      <c r="AH280">
        <f>IF(ISBLANK(health[[#This Row],[total_beneficiaries_reached]]),SUM(health[[#This Row],[calc_children]],health[[#This Row],[calc_adults]]),health[[#This Row],[total_beneficiaries_reached]])</f>
        <v>0</v>
      </c>
      <c r="AI280" s="49" t="str">
        <f ca="1">IF(B280="","",OFFSET(table_admin1[[#Headers],[ADM1_PT]],MATCH(B280,admin1,0),1))</f>
        <v/>
      </c>
      <c r="AJ280" s="49" t="str">
        <f t="shared" ca="1" si="8"/>
        <v/>
      </c>
      <c r="AK280" s="49" t="str">
        <f t="shared" ca="1" si="9"/>
        <v/>
      </c>
    </row>
    <row r="281" spans="29:37" x14ac:dyDescent="0.2">
      <c r="AC281">
        <f>IF(ISBLANK(health[[#This Row],[total_boys]]),SUM(health[[#This Row],[boys_0-5_reached]],health[[#This Row],[boys_6-12_reached]],health[[#This Row],[boys_13-18_reached]]),health[[#This Row],[total_boys]])</f>
        <v>0</v>
      </c>
      <c r="AD281">
        <f>IF(ISBLANK(health[[#This Row],[total_girls]]),SUM(health[[#This Row],[girls_0-5_reached]],health[[#This Row],[girls_6-12_reached]],health[[#This Row],[girls_13-18_reached]]),health[[#This Row],[total_girls]])</f>
        <v>0</v>
      </c>
      <c r="AE281">
        <f>IF(ISBLANK(health[[#This Row],[total_children]]),SUM(health[[#This Row],[calc_boys]],health[[#This Row],[calc_girls]]),health[[#This Row],[total_children]])</f>
        <v>0</v>
      </c>
      <c r="AF281">
        <f>IF(ISBLANK(health[[#This Row],[total_pwd]]),SUM(health[[#This Row],[total_pwd_men]],health[[#This Row],[total_pwd_women]]),health[[#This Row],[total_pwd]])</f>
        <v>0</v>
      </c>
      <c r="AG281">
        <f>IF(ISBLANK(health[[#This Row],[total_adults]]),SUM(health[[#This Row],[total_men]],health[[#This Row],[total_women]]),health[[#This Row],[total_adults]])</f>
        <v>0</v>
      </c>
      <c r="AH281">
        <f>IF(ISBLANK(health[[#This Row],[total_beneficiaries_reached]]),SUM(health[[#This Row],[calc_children]],health[[#This Row],[calc_adults]]),health[[#This Row],[total_beneficiaries_reached]])</f>
        <v>0</v>
      </c>
      <c r="AI281" s="49" t="str">
        <f ca="1">IF(B281="","",OFFSET(table_admin1[[#Headers],[ADM1_PT]],MATCH(B281,admin1,0),1))</f>
        <v/>
      </c>
      <c r="AJ281" s="49" t="str">
        <f t="shared" ca="1" si="8"/>
        <v/>
      </c>
      <c r="AK281" s="49" t="str">
        <f t="shared" ca="1" si="9"/>
        <v/>
      </c>
    </row>
    <row r="282" spans="29:37" x14ac:dyDescent="0.2">
      <c r="AC282">
        <f>IF(ISBLANK(health[[#This Row],[total_boys]]),SUM(health[[#This Row],[boys_0-5_reached]],health[[#This Row],[boys_6-12_reached]],health[[#This Row],[boys_13-18_reached]]),health[[#This Row],[total_boys]])</f>
        <v>0</v>
      </c>
      <c r="AD282">
        <f>IF(ISBLANK(health[[#This Row],[total_girls]]),SUM(health[[#This Row],[girls_0-5_reached]],health[[#This Row],[girls_6-12_reached]],health[[#This Row],[girls_13-18_reached]]),health[[#This Row],[total_girls]])</f>
        <v>0</v>
      </c>
      <c r="AE282">
        <f>IF(ISBLANK(health[[#This Row],[total_children]]),SUM(health[[#This Row],[calc_boys]],health[[#This Row],[calc_girls]]),health[[#This Row],[total_children]])</f>
        <v>0</v>
      </c>
      <c r="AF282">
        <f>IF(ISBLANK(health[[#This Row],[total_pwd]]),SUM(health[[#This Row],[total_pwd_men]],health[[#This Row],[total_pwd_women]]),health[[#This Row],[total_pwd]])</f>
        <v>0</v>
      </c>
      <c r="AG282">
        <f>IF(ISBLANK(health[[#This Row],[total_adults]]),SUM(health[[#This Row],[total_men]],health[[#This Row],[total_women]]),health[[#This Row],[total_adults]])</f>
        <v>0</v>
      </c>
      <c r="AH282">
        <f>IF(ISBLANK(health[[#This Row],[total_beneficiaries_reached]]),SUM(health[[#This Row],[calc_children]],health[[#This Row],[calc_adults]]),health[[#This Row],[total_beneficiaries_reached]])</f>
        <v>0</v>
      </c>
      <c r="AI282" s="49" t="str">
        <f ca="1">IF(B282="","",OFFSET(table_admin1[[#Headers],[ADM1_PT]],MATCH(B282,admin1,0),1))</f>
        <v/>
      </c>
      <c r="AJ282" s="49" t="str">
        <f t="shared" ca="1" si="8"/>
        <v/>
      </c>
      <c r="AK282" s="49" t="str">
        <f t="shared" ca="1" si="9"/>
        <v/>
      </c>
    </row>
    <row r="283" spans="29:37" x14ac:dyDescent="0.2">
      <c r="AC283">
        <f>IF(ISBLANK(health[[#This Row],[total_boys]]),SUM(health[[#This Row],[boys_0-5_reached]],health[[#This Row],[boys_6-12_reached]],health[[#This Row],[boys_13-18_reached]]),health[[#This Row],[total_boys]])</f>
        <v>0</v>
      </c>
      <c r="AD283">
        <f>IF(ISBLANK(health[[#This Row],[total_girls]]),SUM(health[[#This Row],[girls_0-5_reached]],health[[#This Row],[girls_6-12_reached]],health[[#This Row],[girls_13-18_reached]]),health[[#This Row],[total_girls]])</f>
        <v>0</v>
      </c>
      <c r="AE283">
        <f>IF(ISBLANK(health[[#This Row],[total_children]]),SUM(health[[#This Row],[calc_boys]],health[[#This Row],[calc_girls]]),health[[#This Row],[total_children]])</f>
        <v>0</v>
      </c>
      <c r="AF283">
        <f>IF(ISBLANK(health[[#This Row],[total_pwd]]),SUM(health[[#This Row],[total_pwd_men]],health[[#This Row],[total_pwd_women]]),health[[#This Row],[total_pwd]])</f>
        <v>0</v>
      </c>
      <c r="AG283">
        <f>IF(ISBLANK(health[[#This Row],[total_adults]]),SUM(health[[#This Row],[total_men]],health[[#This Row],[total_women]]),health[[#This Row],[total_adults]])</f>
        <v>0</v>
      </c>
      <c r="AH283">
        <f>IF(ISBLANK(health[[#This Row],[total_beneficiaries_reached]]),SUM(health[[#This Row],[calc_children]],health[[#This Row],[calc_adults]]),health[[#This Row],[total_beneficiaries_reached]])</f>
        <v>0</v>
      </c>
      <c r="AI283" s="49" t="str">
        <f ca="1">IF(B283="","",OFFSET(table_admin1[[#Headers],[ADM1_PT]],MATCH(B283,admin1,0),1))</f>
        <v/>
      </c>
      <c r="AJ283" s="49" t="str">
        <f t="shared" ca="1" si="8"/>
        <v/>
      </c>
      <c r="AK283" s="49" t="str">
        <f t="shared" ca="1" si="9"/>
        <v/>
      </c>
    </row>
    <row r="284" spans="29:37" x14ac:dyDescent="0.2">
      <c r="AC284">
        <f>IF(ISBLANK(health[[#This Row],[total_boys]]),SUM(health[[#This Row],[boys_0-5_reached]],health[[#This Row],[boys_6-12_reached]],health[[#This Row],[boys_13-18_reached]]),health[[#This Row],[total_boys]])</f>
        <v>0</v>
      </c>
      <c r="AD284">
        <f>IF(ISBLANK(health[[#This Row],[total_girls]]),SUM(health[[#This Row],[girls_0-5_reached]],health[[#This Row],[girls_6-12_reached]],health[[#This Row],[girls_13-18_reached]]),health[[#This Row],[total_girls]])</f>
        <v>0</v>
      </c>
      <c r="AE284">
        <f>IF(ISBLANK(health[[#This Row],[total_children]]),SUM(health[[#This Row],[calc_boys]],health[[#This Row],[calc_girls]]),health[[#This Row],[total_children]])</f>
        <v>0</v>
      </c>
      <c r="AF284">
        <f>IF(ISBLANK(health[[#This Row],[total_pwd]]),SUM(health[[#This Row],[total_pwd_men]],health[[#This Row],[total_pwd_women]]),health[[#This Row],[total_pwd]])</f>
        <v>0</v>
      </c>
      <c r="AG284">
        <f>IF(ISBLANK(health[[#This Row],[total_adults]]),SUM(health[[#This Row],[total_men]],health[[#This Row],[total_women]]),health[[#This Row],[total_adults]])</f>
        <v>0</v>
      </c>
      <c r="AH284">
        <f>IF(ISBLANK(health[[#This Row],[total_beneficiaries_reached]]),SUM(health[[#This Row],[calc_children]],health[[#This Row],[calc_adults]]),health[[#This Row],[total_beneficiaries_reached]])</f>
        <v>0</v>
      </c>
      <c r="AI284" s="49" t="str">
        <f ca="1">IF(B284="","",OFFSET(table_admin1[[#Headers],[ADM1_PT]],MATCH(B284,admin1,0),1))</f>
        <v/>
      </c>
      <c r="AJ284" s="49" t="str">
        <f t="shared" ca="1" si="8"/>
        <v/>
      </c>
      <c r="AK284" s="49" t="str">
        <f t="shared" ca="1" si="9"/>
        <v/>
      </c>
    </row>
    <row r="285" spans="29:37" x14ac:dyDescent="0.2">
      <c r="AC285">
        <f>IF(ISBLANK(health[[#This Row],[total_boys]]),SUM(health[[#This Row],[boys_0-5_reached]],health[[#This Row],[boys_6-12_reached]],health[[#This Row],[boys_13-18_reached]]),health[[#This Row],[total_boys]])</f>
        <v>0</v>
      </c>
      <c r="AD285">
        <f>IF(ISBLANK(health[[#This Row],[total_girls]]),SUM(health[[#This Row],[girls_0-5_reached]],health[[#This Row],[girls_6-12_reached]],health[[#This Row],[girls_13-18_reached]]),health[[#This Row],[total_girls]])</f>
        <v>0</v>
      </c>
      <c r="AE285">
        <f>IF(ISBLANK(health[[#This Row],[total_children]]),SUM(health[[#This Row],[calc_boys]],health[[#This Row],[calc_girls]]),health[[#This Row],[total_children]])</f>
        <v>0</v>
      </c>
      <c r="AF285">
        <f>IF(ISBLANK(health[[#This Row],[total_pwd]]),SUM(health[[#This Row],[total_pwd_men]],health[[#This Row],[total_pwd_women]]),health[[#This Row],[total_pwd]])</f>
        <v>0</v>
      </c>
      <c r="AG285">
        <f>IF(ISBLANK(health[[#This Row],[total_adults]]),SUM(health[[#This Row],[total_men]],health[[#This Row],[total_women]]),health[[#This Row],[total_adults]])</f>
        <v>0</v>
      </c>
      <c r="AH285">
        <f>IF(ISBLANK(health[[#This Row],[total_beneficiaries_reached]]),SUM(health[[#This Row],[calc_children]],health[[#This Row],[calc_adults]]),health[[#This Row],[total_beneficiaries_reached]])</f>
        <v>0</v>
      </c>
      <c r="AI285" s="49" t="str">
        <f ca="1">IF(B285="","",OFFSET(table_admin1[[#Headers],[ADM1_PT]],MATCH(B285,admin1,0),1))</f>
        <v/>
      </c>
      <c r="AJ285" s="49" t="str">
        <f t="shared" ca="1" si="8"/>
        <v/>
      </c>
      <c r="AK285" s="49" t="str">
        <f t="shared" ca="1" si="9"/>
        <v/>
      </c>
    </row>
    <row r="286" spans="29:37" x14ac:dyDescent="0.2">
      <c r="AC286">
        <f>IF(ISBLANK(health[[#This Row],[total_boys]]),SUM(health[[#This Row],[boys_0-5_reached]],health[[#This Row],[boys_6-12_reached]],health[[#This Row],[boys_13-18_reached]]),health[[#This Row],[total_boys]])</f>
        <v>0</v>
      </c>
      <c r="AD286">
        <f>IF(ISBLANK(health[[#This Row],[total_girls]]),SUM(health[[#This Row],[girls_0-5_reached]],health[[#This Row],[girls_6-12_reached]],health[[#This Row],[girls_13-18_reached]]),health[[#This Row],[total_girls]])</f>
        <v>0</v>
      </c>
      <c r="AE286">
        <f>IF(ISBLANK(health[[#This Row],[total_children]]),SUM(health[[#This Row],[calc_boys]],health[[#This Row],[calc_girls]]),health[[#This Row],[total_children]])</f>
        <v>0</v>
      </c>
      <c r="AF286">
        <f>IF(ISBLANK(health[[#This Row],[total_pwd]]),SUM(health[[#This Row],[total_pwd_men]],health[[#This Row],[total_pwd_women]]),health[[#This Row],[total_pwd]])</f>
        <v>0</v>
      </c>
      <c r="AG286">
        <f>IF(ISBLANK(health[[#This Row],[total_adults]]),SUM(health[[#This Row],[total_men]],health[[#This Row],[total_women]]),health[[#This Row],[total_adults]])</f>
        <v>0</v>
      </c>
      <c r="AH286">
        <f>IF(ISBLANK(health[[#This Row],[total_beneficiaries_reached]]),SUM(health[[#This Row],[calc_children]],health[[#This Row],[calc_adults]]),health[[#This Row],[total_beneficiaries_reached]])</f>
        <v>0</v>
      </c>
      <c r="AI286" s="49" t="str">
        <f ca="1">IF(B286="","",OFFSET(table_admin1[[#Headers],[ADM1_PT]],MATCH(B286,admin1,0),1))</f>
        <v/>
      </c>
      <c r="AJ286" s="49" t="str">
        <f t="shared" ca="1" si="8"/>
        <v/>
      </c>
      <c r="AK286" s="49" t="str">
        <f t="shared" ca="1" si="9"/>
        <v/>
      </c>
    </row>
    <row r="287" spans="29:37" x14ac:dyDescent="0.2">
      <c r="AC287">
        <f>IF(ISBLANK(health[[#This Row],[total_boys]]),SUM(health[[#This Row],[boys_0-5_reached]],health[[#This Row],[boys_6-12_reached]],health[[#This Row],[boys_13-18_reached]]),health[[#This Row],[total_boys]])</f>
        <v>0</v>
      </c>
      <c r="AD287">
        <f>IF(ISBLANK(health[[#This Row],[total_girls]]),SUM(health[[#This Row],[girls_0-5_reached]],health[[#This Row],[girls_6-12_reached]],health[[#This Row],[girls_13-18_reached]]),health[[#This Row],[total_girls]])</f>
        <v>0</v>
      </c>
      <c r="AE287">
        <f>IF(ISBLANK(health[[#This Row],[total_children]]),SUM(health[[#This Row],[calc_boys]],health[[#This Row],[calc_girls]]),health[[#This Row],[total_children]])</f>
        <v>0</v>
      </c>
      <c r="AF287">
        <f>IF(ISBLANK(health[[#This Row],[total_pwd]]),SUM(health[[#This Row],[total_pwd_men]],health[[#This Row],[total_pwd_women]]),health[[#This Row],[total_pwd]])</f>
        <v>0</v>
      </c>
      <c r="AG287">
        <f>IF(ISBLANK(health[[#This Row],[total_adults]]),SUM(health[[#This Row],[total_men]],health[[#This Row],[total_women]]),health[[#This Row],[total_adults]])</f>
        <v>0</v>
      </c>
      <c r="AH287">
        <f>IF(ISBLANK(health[[#This Row],[total_beneficiaries_reached]]),SUM(health[[#This Row],[calc_children]],health[[#This Row],[calc_adults]]),health[[#This Row],[total_beneficiaries_reached]])</f>
        <v>0</v>
      </c>
      <c r="AI287" s="49" t="str">
        <f ca="1">IF(B287="","",OFFSET(table_admin1[[#Headers],[ADM1_PT]],MATCH(B287,admin1,0),1))</f>
        <v/>
      </c>
      <c r="AJ287" s="49" t="str">
        <f t="shared" ca="1" si="8"/>
        <v/>
      </c>
      <c r="AK287" s="49" t="str">
        <f t="shared" ca="1" si="9"/>
        <v/>
      </c>
    </row>
    <row r="288" spans="29:37" x14ac:dyDescent="0.2">
      <c r="AC288">
        <f>IF(ISBLANK(health[[#This Row],[total_boys]]),SUM(health[[#This Row],[boys_0-5_reached]],health[[#This Row],[boys_6-12_reached]],health[[#This Row],[boys_13-18_reached]]),health[[#This Row],[total_boys]])</f>
        <v>0</v>
      </c>
      <c r="AD288">
        <f>IF(ISBLANK(health[[#This Row],[total_girls]]),SUM(health[[#This Row],[girls_0-5_reached]],health[[#This Row],[girls_6-12_reached]],health[[#This Row],[girls_13-18_reached]]),health[[#This Row],[total_girls]])</f>
        <v>0</v>
      </c>
      <c r="AE288">
        <f>IF(ISBLANK(health[[#This Row],[total_children]]),SUM(health[[#This Row],[calc_boys]],health[[#This Row],[calc_girls]]),health[[#This Row],[total_children]])</f>
        <v>0</v>
      </c>
      <c r="AF288">
        <f>IF(ISBLANK(health[[#This Row],[total_pwd]]),SUM(health[[#This Row],[total_pwd_men]],health[[#This Row],[total_pwd_women]]),health[[#This Row],[total_pwd]])</f>
        <v>0</v>
      </c>
      <c r="AG288">
        <f>IF(ISBLANK(health[[#This Row],[total_adults]]),SUM(health[[#This Row],[total_men]],health[[#This Row],[total_women]]),health[[#This Row],[total_adults]])</f>
        <v>0</v>
      </c>
      <c r="AH288">
        <f>IF(ISBLANK(health[[#This Row],[total_beneficiaries_reached]]),SUM(health[[#This Row],[calc_children]],health[[#This Row],[calc_adults]]),health[[#This Row],[total_beneficiaries_reached]])</f>
        <v>0</v>
      </c>
      <c r="AI288" s="49" t="str">
        <f ca="1">IF(B288="","",OFFSET(table_admin1[[#Headers],[ADM1_PT]],MATCH(B288,admin1,0),1))</f>
        <v/>
      </c>
      <c r="AJ288" s="49" t="str">
        <f t="shared" ca="1" si="8"/>
        <v/>
      </c>
      <c r="AK288" s="49" t="str">
        <f t="shared" ca="1" si="9"/>
        <v/>
      </c>
    </row>
    <row r="289" spans="29:37" x14ac:dyDescent="0.2">
      <c r="AC289">
        <f>IF(ISBLANK(health[[#This Row],[total_boys]]),SUM(health[[#This Row],[boys_0-5_reached]],health[[#This Row],[boys_6-12_reached]],health[[#This Row],[boys_13-18_reached]]),health[[#This Row],[total_boys]])</f>
        <v>0</v>
      </c>
      <c r="AD289">
        <f>IF(ISBLANK(health[[#This Row],[total_girls]]),SUM(health[[#This Row],[girls_0-5_reached]],health[[#This Row],[girls_6-12_reached]],health[[#This Row],[girls_13-18_reached]]),health[[#This Row],[total_girls]])</f>
        <v>0</v>
      </c>
      <c r="AE289">
        <f>IF(ISBLANK(health[[#This Row],[total_children]]),SUM(health[[#This Row],[calc_boys]],health[[#This Row],[calc_girls]]),health[[#This Row],[total_children]])</f>
        <v>0</v>
      </c>
      <c r="AF289">
        <f>IF(ISBLANK(health[[#This Row],[total_pwd]]),SUM(health[[#This Row],[total_pwd_men]],health[[#This Row],[total_pwd_women]]),health[[#This Row],[total_pwd]])</f>
        <v>0</v>
      </c>
      <c r="AG289">
        <f>IF(ISBLANK(health[[#This Row],[total_adults]]),SUM(health[[#This Row],[total_men]],health[[#This Row],[total_women]]),health[[#This Row],[total_adults]])</f>
        <v>0</v>
      </c>
      <c r="AH289">
        <f>IF(ISBLANK(health[[#This Row],[total_beneficiaries_reached]]),SUM(health[[#This Row],[calc_children]],health[[#This Row],[calc_adults]]),health[[#This Row],[total_beneficiaries_reached]])</f>
        <v>0</v>
      </c>
      <c r="AI289" s="49" t="str">
        <f ca="1">IF(B289="","",OFFSET(table_admin1[[#Headers],[ADM1_PT]],MATCH(B289,admin1,0),1))</f>
        <v/>
      </c>
      <c r="AJ289" s="49" t="str">
        <f t="shared" ca="1" si="8"/>
        <v/>
      </c>
      <c r="AK289" s="49" t="str">
        <f t="shared" ca="1" si="9"/>
        <v/>
      </c>
    </row>
    <row r="290" spans="29:37" x14ac:dyDescent="0.2">
      <c r="AC290">
        <f>IF(ISBLANK(health[[#This Row],[total_boys]]),SUM(health[[#This Row],[boys_0-5_reached]],health[[#This Row],[boys_6-12_reached]],health[[#This Row],[boys_13-18_reached]]),health[[#This Row],[total_boys]])</f>
        <v>0</v>
      </c>
      <c r="AD290">
        <f>IF(ISBLANK(health[[#This Row],[total_girls]]),SUM(health[[#This Row],[girls_0-5_reached]],health[[#This Row],[girls_6-12_reached]],health[[#This Row],[girls_13-18_reached]]),health[[#This Row],[total_girls]])</f>
        <v>0</v>
      </c>
      <c r="AE290">
        <f>IF(ISBLANK(health[[#This Row],[total_children]]),SUM(health[[#This Row],[calc_boys]],health[[#This Row],[calc_girls]]),health[[#This Row],[total_children]])</f>
        <v>0</v>
      </c>
      <c r="AF290">
        <f>IF(ISBLANK(health[[#This Row],[total_pwd]]),SUM(health[[#This Row],[total_pwd_men]],health[[#This Row],[total_pwd_women]]),health[[#This Row],[total_pwd]])</f>
        <v>0</v>
      </c>
      <c r="AG290">
        <f>IF(ISBLANK(health[[#This Row],[total_adults]]),SUM(health[[#This Row],[total_men]],health[[#This Row],[total_women]]),health[[#This Row],[total_adults]])</f>
        <v>0</v>
      </c>
      <c r="AH290">
        <f>IF(ISBLANK(health[[#This Row],[total_beneficiaries_reached]]),SUM(health[[#This Row],[calc_children]],health[[#This Row],[calc_adults]]),health[[#This Row],[total_beneficiaries_reached]])</f>
        <v>0</v>
      </c>
      <c r="AI290" s="49" t="str">
        <f ca="1">IF(B290="","",OFFSET(table_admin1[[#Headers],[ADM1_PT]],MATCH(B290,admin1,0),1))</f>
        <v/>
      </c>
      <c r="AJ290" s="49" t="str">
        <f t="shared" ca="1" si="8"/>
        <v/>
      </c>
      <c r="AK290" s="49" t="str">
        <f t="shared" ca="1" si="9"/>
        <v/>
      </c>
    </row>
    <row r="291" spans="29:37" x14ac:dyDescent="0.2">
      <c r="AC291">
        <f>IF(ISBLANK(health[[#This Row],[total_boys]]),SUM(health[[#This Row],[boys_0-5_reached]],health[[#This Row],[boys_6-12_reached]],health[[#This Row],[boys_13-18_reached]]),health[[#This Row],[total_boys]])</f>
        <v>0</v>
      </c>
      <c r="AD291">
        <f>IF(ISBLANK(health[[#This Row],[total_girls]]),SUM(health[[#This Row],[girls_0-5_reached]],health[[#This Row],[girls_6-12_reached]],health[[#This Row],[girls_13-18_reached]]),health[[#This Row],[total_girls]])</f>
        <v>0</v>
      </c>
      <c r="AE291">
        <f>IF(ISBLANK(health[[#This Row],[total_children]]),SUM(health[[#This Row],[calc_boys]],health[[#This Row],[calc_girls]]),health[[#This Row],[total_children]])</f>
        <v>0</v>
      </c>
      <c r="AF291">
        <f>IF(ISBLANK(health[[#This Row],[total_pwd]]),SUM(health[[#This Row],[total_pwd_men]],health[[#This Row],[total_pwd_women]]),health[[#This Row],[total_pwd]])</f>
        <v>0</v>
      </c>
      <c r="AG291">
        <f>IF(ISBLANK(health[[#This Row],[total_adults]]),SUM(health[[#This Row],[total_men]],health[[#This Row],[total_women]]),health[[#This Row],[total_adults]])</f>
        <v>0</v>
      </c>
      <c r="AH291">
        <f>IF(ISBLANK(health[[#This Row],[total_beneficiaries_reached]]),SUM(health[[#This Row],[calc_children]],health[[#This Row],[calc_adults]]),health[[#This Row],[total_beneficiaries_reached]])</f>
        <v>0</v>
      </c>
      <c r="AI291" s="49" t="str">
        <f ca="1">IF(B291="","",OFFSET(table_admin1[[#Headers],[ADM1_PT]],MATCH(B291,admin1,0),1))</f>
        <v/>
      </c>
      <c r="AJ291" s="49" t="str">
        <f t="shared" ca="1" si="8"/>
        <v/>
      </c>
      <c r="AK291" s="49" t="str">
        <f t="shared" ca="1" si="9"/>
        <v/>
      </c>
    </row>
    <row r="292" spans="29:37" x14ac:dyDescent="0.2">
      <c r="AC292">
        <f>IF(ISBLANK(health[[#This Row],[total_boys]]),SUM(health[[#This Row],[boys_0-5_reached]],health[[#This Row],[boys_6-12_reached]],health[[#This Row],[boys_13-18_reached]]),health[[#This Row],[total_boys]])</f>
        <v>0</v>
      </c>
      <c r="AD292">
        <f>IF(ISBLANK(health[[#This Row],[total_girls]]),SUM(health[[#This Row],[girls_0-5_reached]],health[[#This Row],[girls_6-12_reached]],health[[#This Row],[girls_13-18_reached]]),health[[#This Row],[total_girls]])</f>
        <v>0</v>
      </c>
      <c r="AE292">
        <f>IF(ISBLANK(health[[#This Row],[total_children]]),SUM(health[[#This Row],[calc_boys]],health[[#This Row],[calc_girls]]),health[[#This Row],[total_children]])</f>
        <v>0</v>
      </c>
      <c r="AF292">
        <f>IF(ISBLANK(health[[#This Row],[total_pwd]]),SUM(health[[#This Row],[total_pwd_men]],health[[#This Row],[total_pwd_women]]),health[[#This Row],[total_pwd]])</f>
        <v>0</v>
      </c>
      <c r="AG292">
        <f>IF(ISBLANK(health[[#This Row],[total_adults]]),SUM(health[[#This Row],[total_men]],health[[#This Row],[total_women]]),health[[#This Row],[total_adults]])</f>
        <v>0</v>
      </c>
      <c r="AH292">
        <f>IF(ISBLANK(health[[#This Row],[total_beneficiaries_reached]]),SUM(health[[#This Row],[calc_children]],health[[#This Row],[calc_adults]]),health[[#This Row],[total_beneficiaries_reached]])</f>
        <v>0</v>
      </c>
      <c r="AI292" s="49" t="str">
        <f ca="1">IF(B292="","",OFFSET(table_admin1[[#Headers],[ADM1_PT]],MATCH(B292,admin1,0),1))</f>
        <v/>
      </c>
      <c r="AJ292" s="49" t="str">
        <f t="shared" ca="1" si="8"/>
        <v/>
      </c>
      <c r="AK292" s="49" t="str">
        <f t="shared" ca="1" si="9"/>
        <v/>
      </c>
    </row>
    <row r="293" spans="29:37" x14ac:dyDescent="0.2">
      <c r="AC293">
        <f>IF(ISBLANK(health[[#This Row],[total_boys]]),SUM(health[[#This Row],[boys_0-5_reached]],health[[#This Row],[boys_6-12_reached]],health[[#This Row],[boys_13-18_reached]]),health[[#This Row],[total_boys]])</f>
        <v>0</v>
      </c>
      <c r="AD293">
        <f>IF(ISBLANK(health[[#This Row],[total_girls]]),SUM(health[[#This Row],[girls_0-5_reached]],health[[#This Row],[girls_6-12_reached]],health[[#This Row],[girls_13-18_reached]]),health[[#This Row],[total_girls]])</f>
        <v>0</v>
      </c>
      <c r="AE293">
        <f>IF(ISBLANK(health[[#This Row],[total_children]]),SUM(health[[#This Row],[calc_boys]],health[[#This Row],[calc_girls]]),health[[#This Row],[total_children]])</f>
        <v>0</v>
      </c>
      <c r="AF293">
        <f>IF(ISBLANK(health[[#This Row],[total_pwd]]),SUM(health[[#This Row],[total_pwd_men]],health[[#This Row],[total_pwd_women]]),health[[#This Row],[total_pwd]])</f>
        <v>0</v>
      </c>
      <c r="AG293">
        <f>IF(ISBLANK(health[[#This Row],[total_adults]]),SUM(health[[#This Row],[total_men]],health[[#This Row],[total_women]]),health[[#This Row],[total_adults]])</f>
        <v>0</v>
      </c>
      <c r="AH293">
        <f>IF(ISBLANK(health[[#This Row],[total_beneficiaries_reached]]),SUM(health[[#This Row],[calc_children]],health[[#This Row],[calc_adults]]),health[[#This Row],[total_beneficiaries_reached]])</f>
        <v>0</v>
      </c>
      <c r="AI293" s="49" t="str">
        <f ca="1">IF(B293="","",OFFSET(table_admin1[[#Headers],[ADM1_PT]],MATCH(B293,admin1,0),1))</f>
        <v/>
      </c>
      <c r="AJ293" s="49" t="str">
        <f t="shared" ca="1" si="8"/>
        <v/>
      </c>
      <c r="AK293" s="49" t="str">
        <f t="shared" ca="1" si="9"/>
        <v/>
      </c>
    </row>
    <row r="294" spans="29:37" x14ac:dyDescent="0.2">
      <c r="AC294">
        <f>IF(ISBLANK(health[[#This Row],[total_boys]]),SUM(health[[#This Row],[boys_0-5_reached]],health[[#This Row],[boys_6-12_reached]],health[[#This Row],[boys_13-18_reached]]),health[[#This Row],[total_boys]])</f>
        <v>0</v>
      </c>
      <c r="AD294">
        <f>IF(ISBLANK(health[[#This Row],[total_girls]]),SUM(health[[#This Row],[girls_0-5_reached]],health[[#This Row],[girls_6-12_reached]],health[[#This Row],[girls_13-18_reached]]),health[[#This Row],[total_girls]])</f>
        <v>0</v>
      </c>
      <c r="AE294">
        <f>IF(ISBLANK(health[[#This Row],[total_children]]),SUM(health[[#This Row],[calc_boys]],health[[#This Row],[calc_girls]]),health[[#This Row],[total_children]])</f>
        <v>0</v>
      </c>
      <c r="AF294">
        <f>IF(ISBLANK(health[[#This Row],[total_pwd]]),SUM(health[[#This Row],[total_pwd_men]],health[[#This Row],[total_pwd_women]]),health[[#This Row],[total_pwd]])</f>
        <v>0</v>
      </c>
      <c r="AG294">
        <f>IF(ISBLANK(health[[#This Row],[total_adults]]),SUM(health[[#This Row],[total_men]],health[[#This Row],[total_women]]),health[[#This Row],[total_adults]])</f>
        <v>0</v>
      </c>
      <c r="AH294">
        <f>IF(ISBLANK(health[[#This Row],[total_beneficiaries_reached]]),SUM(health[[#This Row],[calc_children]],health[[#This Row],[calc_adults]]),health[[#This Row],[total_beneficiaries_reached]])</f>
        <v>0</v>
      </c>
      <c r="AI294" s="49" t="str">
        <f ca="1">IF(B294="","",OFFSET(table_admin1[[#Headers],[ADM1_PT]],MATCH(B294,admin1,0),1))</f>
        <v/>
      </c>
      <c r="AJ294" s="49" t="str">
        <f t="shared" ca="1" si="8"/>
        <v/>
      </c>
      <c r="AK294" s="49" t="str">
        <f t="shared" ca="1" si="9"/>
        <v/>
      </c>
    </row>
    <row r="295" spans="29:37" x14ac:dyDescent="0.2">
      <c r="AC295">
        <f>IF(ISBLANK(health[[#This Row],[total_boys]]),SUM(health[[#This Row],[boys_0-5_reached]],health[[#This Row],[boys_6-12_reached]],health[[#This Row],[boys_13-18_reached]]),health[[#This Row],[total_boys]])</f>
        <v>0</v>
      </c>
      <c r="AD295">
        <f>IF(ISBLANK(health[[#This Row],[total_girls]]),SUM(health[[#This Row],[girls_0-5_reached]],health[[#This Row],[girls_6-12_reached]],health[[#This Row],[girls_13-18_reached]]),health[[#This Row],[total_girls]])</f>
        <v>0</v>
      </c>
      <c r="AE295">
        <f>IF(ISBLANK(health[[#This Row],[total_children]]),SUM(health[[#This Row],[calc_boys]],health[[#This Row],[calc_girls]]),health[[#This Row],[total_children]])</f>
        <v>0</v>
      </c>
      <c r="AF295">
        <f>IF(ISBLANK(health[[#This Row],[total_pwd]]),SUM(health[[#This Row],[total_pwd_men]],health[[#This Row],[total_pwd_women]]),health[[#This Row],[total_pwd]])</f>
        <v>0</v>
      </c>
      <c r="AG295">
        <f>IF(ISBLANK(health[[#This Row],[total_adults]]),SUM(health[[#This Row],[total_men]],health[[#This Row],[total_women]]),health[[#This Row],[total_adults]])</f>
        <v>0</v>
      </c>
      <c r="AH295">
        <f>IF(ISBLANK(health[[#This Row],[total_beneficiaries_reached]]),SUM(health[[#This Row],[calc_children]],health[[#This Row],[calc_adults]]),health[[#This Row],[total_beneficiaries_reached]])</f>
        <v>0</v>
      </c>
      <c r="AI295" s="49" t="str">
        <f ca="1">IF(B295="","",OFFSET(table_admin1[[#Headers],[ADM1_PT]],MATCH(B295,admin1,0),1))</f>
        <v/>
      </c>
      <c r="AJ295" s="49" t="str">
        <f t="shared" ca="1" si="8"/>
        <v/>
      </c>
      <c r="AK295" s="49" t="str">
        <f t="shared" ca="1" si="9"/>
        <v/>
      </c>
    </row>
    <row r="296" spans="29:37" x14ac:dyDescent="0.2">
      <c r="AC296">
        <f>IF(ISBLANK(health[[#This Row],[total_boys]]),SUM(health[[#This Row],[boys_0-5_reached]],health[[#This Row],[boys_6-12_reached]],health[[#This Row],[boys_13-18_reached]]),health[[#This Row],[total_boys]])</f>
        <v>0</v>
      </c>
      <c r="AD296">
        <f>IF(ISBLANK(health[[#This Row],[total_girls]]),SUM(health[[#This Row],[girls_0-5_reached]],health[[#This Row],[girls_6-12_reached]],health[[#This Row],[girls_13-18_reached]]),health[[#This Row],[total_girls]])</f>
        <v>0</v>
      </c>
      <c r="AE296">
        <f>IF(ISBLANK(health[[#This Row],[total_children]]),SUM(health[[#This Row],[calc_boys]],health[[#This Row],[calc_girls]]),health[[#This Row],[total_children]])</f>
        <v>0</v>
      </c>
      <c r="AF296">
        <f>IF(ISBLANK(health[[#This Row],[total_pwd]]),SUM(health[[#This Row],[total_pwd_men]],health[[#This Row],[total_pwd_women]]),health[[#This Row],[total_pwd]])</f>
        <v>0</v>
      </c>
      <c r="AG296">
        <f>IF(ISBLANK(health[[#This Row],[total_adults]]),SUM(health[[#This Row],[total_men]],health[[#This Row],[total_women]]),health[[#This Row],[total_adults]])</f>
        <v>0</v>
      </c>
      <c r="AH296">
        <f>IF(ISBLANK(health[[#This Row],[total_beneficiaries_reached]]),SUM(health[[#This Row],[calc_children]],health[[#This Row],[calc_adults]]),health[[#This Row],[total_beneficiaries_reached]])</f>
        <v>0</v>
      </c>
      <c r="AI296" s="49" t="str">
        <f ca="1">IF(B296="","",OFFSET(table_admin1[[#Headers],[ADM1_PT]],MATCH(B296,admin1,0),1))</f>
        <v/>
      </c>
      <c r="AJ296" s="49" t="str">
        <f t="shared" ca="1" si="8"/>
        <v/>
      </c>
      <c r="AK296" s="49" t="str">
        <f t="shared" ca="1" si="9"/>
        <v/>
      </c>
    </row>
    <row r="297" spans="29:37" x14ac:dyDescent="0.2">
      <c r="AC297">
        <f>IF(ISBLANK(health[[#This Row],[total_boys]]),SUM(health[[#This Row],[boys_0-5_reached]],health[[#This Row],[boys_6-12_reached]],health[[#This Row],[boys_13-18_reached]]),health[[#This Row],[total_boys]])</f>
        <v>0</v>
      </c>
      <c r="AD297">
        <f>IF(ISBLANK(health[[#This Row],[total_girls]]),SUM(health[[#This Row],[girls_0-5_reached]],health[[#This Row],[girls_6-12_reached]],health[[#This Row],[girls_13-18_reached]]),health[[#This Row],[total_girls]])</f>
        <v>0</v>
      </c>
      <c r="AE297">
        <f>IF(ISBLANK(health[[#This Row],[total_children]]),SUM(health[[#This Row],[calc_boys]],health[[#This Row],[calc_girls]]),health[[#This Row],[total_children]])</f>
        <v>0</v>
      </c>
      <c r="AF297">
        <f>IF(ISBLANK(health[[#This Row],[total_pwd]]),SUM(health[[#This Row],[total_pwd_men]],health[[#This Row],[total_pwd_women]]),health[[#This Row],[total_pwd]])</f>
        <v>0</v>
      </c>
      <c r="AG297">
        <f>IF(ISBLANK(health[[#This Row],[total_adults]]),SUM(health[[#This Row],[total_men]],health[[#This Row],[total_women]]),health[[#This Row],[total_adults]])</f>
        <v>0</v>
      </c>
      <c r="AH297">
        <f>IF(ISBLANK(health[[#This Row],[total_beneficiaries_reached]]),SUM(health[[#This Row],[calc_children]],health[[#This Row],[calc_adults]]),health[[#This Row],[total_beneficiaries_reached]])</f>
        <v>0</v>
      </c>
      <c r="AI297" s="49" t="str">
        <f ca="1">IF(B297="","",OFFSET(table_admin1[[#Headers],[ADM1_PT]],MATCH(B297,admin1,0),1))</f>
        <v/>
      </c>
      <c r="AJ297" s="49" t="str">
        <f t="shared" ca="1" si="8"/>
        <v/>
      </c>
      <c r="AK297" s="49" t="str">
        <f t="shared" ca="1" si="9"/>
        <v/>
      </c>
    </row>
    <row r="298" spans="29:37" x14ac:dyDescent="0.2">
      <c r="AC298">
        <f>IF(ISBLANK(health[[#This Row],[total_boys]]),SUM(health[[#This Row],[boys_0-5_reached]],health[[#This Row],[boys_6-12_reached]],health[[#This Row],[boys_13-18_reached]]),health[[#This Row],[total_boys]])</f>
        <v>0</v>
      </c>
      <c r="AD298">
        <f>IF(ISBLANK(health[[#This Row],[total_girls]]),SUM(health[[#This Row],[girls_0-5_reached]],health[[#This Row],[girls_6-12_reached]],health[[#This Row],[girls_13-18_reached]]),health[[#This Row],[total_girls]])</f>
        <v>0</v>
      </c>
      <c r="AE298">
        <f>IF(ISBLANK(health[[#This Row],[total_children]]),SUM(health[[#This Row],[calc_boys]],health[[#This Row],[calc_girls]]),health[[#This Row],[total_children]])</f>
        <v>0</v>
      </c>
      <c r="AF298">
        <f>IF(ISBLANK(health[[#This Row],[total_pwd]]),SUM(health[[#This Row],[total_pwd_men]],health[[#This Row],[total_pwd_women]]),health[[#This Row],[total_pwd]])</f>
        <v>0</v>
      </c>
      <c r="AG298">
        <f>IF(ISBLANK(health[[#This Row],[total_adults]]),SUM(health[[#This Row],[total_men]],health[[#This Row],[total_women]]),health[[#This Row],[total_adults]])</f>
        <v>0</v>
      </c>
      <c r="AH298">
        <f>IF(ISBLANK(health[[#This Row],[total_beneficiaries_reached]]),SUM(health[[#This Row],[calc_children]],health[[#This Row],[calc_adults]]),health[[#This Row],[total_beneficiaries_reached]])</f>
        <v>0</v>
      </c>
      <c r="AI298" s="49" t="str">
        <f ca="1">IF(B298="","",OFFSET(table_admin1[[#Headers],[ADM1_PT]],MATCH(B298,admin1,0),1))</f>
        <v/>
      </c>
      <c r="AJ298" s="49" t="str">
        <f t="shared" ca="1" si="8"/>
        <v/>
      </c>
      <c r="AK298" s="49" t="str">
        <f t="shared" ca="1" si="9"/>
        <v/>
      </c>
    </row>
    <row r="299" spans="29:37" x14ac:dyDescent="0.2">
      <c r="AC299">
        <f>IF(ISBLANK(health[[#This Row],[total_boys]]),SUM(health[[#This Row],[boys_0-5_reached]],health[[#This Row],[boys_6-12_reached]],health[[#This Row],[boys_13-18_reached]]),health[[#This Row],[total_boys]])</f>
        <v>0</v>
      </c>
      <c r="AD299">
        <f>IF(ISBLANK(health[[#This Row],[total_girls]]),SUM(health[[#This Row],[girls_0-5_reached]],health[[#This Row],[girls_6-12_reached]],health[[#This Row],[girls_13-18_reached]]),health[[#This Row],[total_girls]])</f>
        <v>0</v>
      </c>
      <c r="AE299">
        <f>IF(ISBLANK(health[[#This Row],[total_children]]),SUM(health[[#This Row],[calc_boys]],health[[#This Row],[calc_girls]]),health[[#This Row],[total_children]])</f>
        <v>0</v>
      </c>
      <c r="AF299">
        <f>IF(ISBLANK(health[[#This Row],[total_pwd]]),SUM(health[[#This Row],[total_pwd_men]],health[[#This Row],[total_pwd_women]]),health[[#This Row],[total_pwd]])</f>
        <v>0</v>
      </c>
      <c r="AG299">
        <f>IF(ISBLANK(health[[#This Row],[total_adults]]),SUM(health[[#This Row],[total_men]],health[[#This Row],[total_women]]),health[[#This Row],[total_adults]])</f>
        <v>0</v>
      </c>
      <c r="AH299">
        <f>IF(ISBLANK(health[[#This Row],[total_beneficiaries_reached]]),SUM(health[[#This Row],[calc_children]],health[[#This Row],[calc_adults]]),health[[#This Row],[total_beneficiaries_reached]])</f>
        <v>0</v>
      </c>
      <c r="AI299" s="49" t="str">
        <f ca="1">IF(B299="","",OFFSET(table_admin1[[#Headers],[ADM1_PT]],MATCH(B299,admin1,0),1))</f>
        <v/>
      </c>
      <c r="AJ299" s="49" t="str">
        <f t="shared" ca="1" si="8"/>
        <v/>
      </c>
      <c r="AK299" s="49" t="str">
        <f t="shared" ca="1" si="9"/>
        <v/>
      </c>
    </row>
    <row r="300" spans="29:37" x14ac:dyDescent="0.2">
      <c r="AC300">
        <f>IF(ISBLANK(health[[#This Row],[total_boys]]),SUM(health[[#This Row],[boys_0-5_reached]],health[[#This Row],[boys_6-12_reached]],health[[#This Row],[boys_13-18_reached]]),health[[#This Row],[total_boys]])</f>
        <v>0</v>
      </c>
      <c r="AD300">
        <f>IF(ISBLANK(health[[#This Row],[total_girls]]),SUM(health[[#This Row],[girls_0-5_reached]],health[[#This Row],[girls_6-12_reached]],health[[#This Row],[girls_13-18_reached]]),health[[#This Row],[total_girls]])</f>
        <v>0</v>
      </c>
      <c r="AE300">
        <f>IF(ISBLANK(health[[#This Row],[total_children]]),SUM(health[[#This Row],[calc_boys]],health[[#This Row],[calc_girls]]),health[[#This Row],[total_children]])</f>
        <v>0</v>
      </c>
      <c r="AF300">
        <f>IF(ISBLANK(health[[#This Row],[total_pwd]]),SUM(health[[#This Row],[total_pwd_men]],health[[#This Row],[total_pwd_women]]),health[[#This Row],[total_pwd]])</f>
        <v>0</v>
      </c>
      <c r="AG300">
        <f>IF(ISBLANK(health[[#This Row],[total_adults]]),SUM(health[[#This Row],[total_men]],health[[#This Row],[total_women]]),health[[#This Row],[total_adults]])</f>
        <v>0</v>
      </c>
      <c r="AH300">
        <f>IF(ISBLANK(health[[#This Row],[total_beneficiaries_reached]]),SUM(health[[#This Row],[calc_children]],health[[#This Row],[calc_adults]]),health[[#This Row],[total_beneficiaries_reached]])</f>
        <v>0</v>
      </c>
      <c r="AI300" s="49" t="str">
        <f ca="1">IF(B300="","",OFFSET(table_admin1[[#Headers],[ADM1_PT]],MATCH(B300,admin1,0),1))</f>
        <v/>
      </c>
      <c r="AJ300" s="49" t="str">
        <f t="shared" ca="1" si="8"/>
        <v/>
      </c>
      <c r="AK300" s="49" t="str">
        <f t="shared" ca="1" si="9"/>
        <v/>
      </c>
    </row>
    <row r="301" spans="29:37" x14ac:dyDescent="0.2">
      <c r="AC301">
        <f>IF(ISBLANK(health[[#This Row],[total_boys]]),SUM(health[[#This Row],[boys_0-5_reached]],health[[#This Row],[boys_6-12_reached]],health[[#This Row],[boys_13-18_reached]]),health[[#This Row],[total_boys]])</f>
        <v>0</v>
      </c>
      <c r="AD301">
        <f>IF(ISBLANK(health[[#This Row],[total_girls]]),SUM(health[[#This Row],[girls_0-5_reached]],health[[#This Row],[girls_6-12_reached]],health[[#This Row],[girls_13-18_reached]]),health[[#This Row],[total_girls]])</f>
        <v>0</v>
      </c>
      <c r="AE301">
        <f>IF(ISBLANK(health[[#This Row],[total_children]]),SUM(health[[#This Row],[calc_boys]],health[[#This Row],[calc_girls]]),health[[#This Row],[total_children]])</f>
        <v>0</v>
      </c>
      <c r="AF301">
        <f>IF(ISBLANK(health[[#This Row],[total_pwd]]),SUM(health[[#This Row],[total_pwd_men]],health[[#This Row],[total_pwd_women]]),health[[#This Row],[total_pwd]])</f>
        <v>0</v>
      </c>
      <c r="AG301">
        <f>IF(ISBLANK(health[[#This Row],[total_adults]]),SUM(health[[#This Row],[total_men]],health[[#This Row],[total_women]]),health[[#This Row],[total_adults]])</f>
        <v>0</v>
      </c>
      <c r="AH301">
        <f>IF(ISBLANK(health[[#This Row],[total_beneficiaries_reached]]),SUM(health[[#This Row],[calc_children]],health[[#This Row],[calc_adults]]),health[[#This Row],[total_beneficiaries_reached]])</f>
        <v>0</v>
      </c>
      <c r="AI301" s="49" t="str">
        <f ca="1">IF(B301="","",OFFSET(table_admin1[[#Headers],[ADM1_PT]],MATCH(B301,admin1,0),1))</f>
        <v/>
      </c>
      <c r="AJ301" s="49" t="str">
        <f t="shared" ca="1" si="8"/>
        <v/>
      </c>
      <c r="AK301" s="49" t="str">
        <f t="shared" ca="1" si="9"/>
        <v/>
      </c>
    </row>
    <row r="302" spans="29:37" x14ac:dyDescent="0.2">
      <c r="AC302">
        <f>IF(ISBLANK(health[[#This Row],[total_boys]]),SUM(health[[#This Row],[boys_0-5_reached]],health[[#This Row],[boys_6-12_reached]],health[[#This Row],[boys_13-18_reached]]),health[[#This Row],[total_boys]])</f>
        <v>0</v>
      </c>
      <c r="AD302">
        <f>IF(ISBLANK(health[[#This Row],[total_girls]]),SUM(health[[#This Row],[girls_0-5_reached]],health[[#This Row],[girls_6-12_reached]],health[[#This Row],[girls_13-18_reached]]),health[[#This Row],[total_girls]])</f>
        <v>0</v>
      </c>
      <c r="AE302">
        <f>IF(ISBLANK(health[[#This Row],[total_children]]),SUM(health[[#This Row],[calc_boys]],health[[#This Row],[calc_girls]]),health[[#This Row],[total_children]])</f>
        <v>0</v>
      </c>
      <c r="AF302">
        <f>IF(ISBLANK(health[[#This Row],[total_pwd]]),SUM(health[[#This Row],[total_pwd_men]],health[[#This Row],[total_pwd_women]]),health[[#This Row],[total_pwd]])</f>
        <v>0</v>
      </c>
      <c r="AG302">
        <f>IF(ISBLANK(health[[#This Row],[total_adults]]),SUM(health[[#This Row],[total_men]],health[[#This Row],[total_women]]),health[[#This Row],[total_adults]])</f>
        <v>0</v>
      </c>
      <c r="AH302">
        <f>IF(ISBLANK(health[[#This Row],[total_beneficiaries_reached]]),SUM(health[[#This Row],[calc_children]],health[[#This Row],[calc_adults]]),health[[#This Row],[total_beneficiaries_reached]])</f>
        <v>0</v>
      </c>
      <c r="AI302" s="49" t="str">
        <f ca="1">IF(B302="","",OFFSET(table_admin1[[#Headers],[ADM1_PT]],MATCH(B302,admin1,0),1))</f>
        <v/>
      </c>
      <c r="AJ302" s="49" t="str">
        <f t="shared" ca="1" si="8"/>
        <v/>
      </c>
      <c r="AK302" s="49" t="str">
        <f t="shared" ca="1" si="9"/>
        <v/>
      </c>
    </row>
    <row r="303" spans="29:37" x14ac:dyDescent="0.2">
      <c r="AC303">
        <f>IF(ISBLANK(health[[#This Row],[total_boys]]),SUM(health[[#This Row],[boys_0-5_reached]],health[[#This Row],[boys_6-12_reached]],health[[#This Row],[boys_13-18_reached]]),health[[#This Row],[total_boys]])</f>
        <v>0</v>
      </c>
      <c r="AD303">
        <f>IF(ISBLANK(health[[#This Row],[total_girls]]),SUM(health[[#This Row],[girls_0-5_reached]],health[[#This Row],[girls_6-12_reached]],health[[#This Row],[girls_13-18_reached]]),health[[#This Row],[total_girls]])</f>
        <v>0</v>
      </c>
      <c r="AE303">
        <f>IF(ISBLANK(health[[#This Row],[total_children]]),SUM(health[[#This Row],[calc_boys]],health[[#This Row],[calc_girls]]),health[[#This Row],[total_children]])</f>
        <v>0</v>
      </c>
      <c r="AF303">
        <f>IF(ISBLANK(health[[#This Row],[total_pwd]]),SUM(health[[#This Row],[total_pwd_men]],health[[#This Row],[total_pwd_women]]),health[[#This Row],[total_pwd]])</f>
        <v>0</v>
      </c>
      <c r="AG303">
        <f>IF(ISBLANK(health[[#This Row],[total_adults]]),SUM(health[[#This Row],[total_men]],health[[#This Row],[total_women]]),health[[#This Row],[total_adults]])</f>
        <v>0</v>
      </c>
      <c r="AH303">
        <f>IF(ISBLANK(health[[#This Row],[total_beneficiaries_reached]]),SUM(health[[#This Row],[calc_children]],health[[#This Row],[calc_adults]]),health[[#This Row],[total_beneficiaries_reached]])</f>
        <v>0</v>
      </c>
      <c r="AI303" s="49" t="str">
        <f ca="1">IF(B303="","",OFFSET(table_admin1[[#Headers],[ADM1_PT]],MATCH(B303,admin1,0),1))</f>
        <v/>
      </c>
      <c r="AJ303" s="49" t="str">
        <f t="shared" ca="1" si="8"/>
        <v/>
      </c>
      <c r="AK303" s="49" t="str">
        <f t="shared" ca="1" si="9"/>
        <v/>
      </c>
    </row>
    <row r="304" spans="29:37" x14ac:dyDescent="0.2">
      <c r="AC304">
        <f>IF(ISBLANK(health[[#This Row],[total_boys]]),SUM(health[[#This Row],[boys_0-5_reached]],health[[#This Row],[boys_6-12_reached]],health[[#This Row],[boys_13-18_reached]]),health[[#This Row],[total_boys]])</f>
        <v>0</v>
      </c>
      <c r="AD304">
        <f>IF(ISBLANK(health[[#This Row],[total_girls]]),SUM(health[[#This Row],[girls_0-5_reached]],health[[#This Row],[girls_6-12_reached]],health[[#This Row],[girls_13-18_reached]]),health[[#This Row],[total_girls]])</f>
        <v>0</v>
      </c>
      <c r="AE304">
        <f>IF(ISBLANK(health[[#This Row],[total_children]]),SUM(health[[#This Row],[calc_boys]],health[[#This Row],[calc_girls]]),health[[#This Row],[total_children]])</f>
        <v>0</v>
      </c>
      <c r="AF304">
        <f>IF(ISBLANK(health[[#This Row],[total_pwd]]),SUM(health[[#This Row],[total_pwd_men]],health[[#This Row],[total_pwd_women]]),health[[#This Row],[total_pwd]])</f>
        <v>0</v>
      </c>
      <c r="AG304">
        <f>IF(ISBLANK(health[[#This Row],[total_adults]]),SUM(health[[#This Row],[total_men]],health[[#This Row],[total_women]]),health[[#This Row],[total_adults]])</f>
        <v>0</v>
      </c>
      <c r="AH304">
        <f>IF(ISBLANK(health[[#This Row],[total_beneficiaries_reached]]),SUM(health[[#This Row],[calc_children]],health[[#This Row],[calc_adults]]),health[[#This Row],[total_beneficiaries_reached]])</f>
        <v>0</v>
      </c>
      <c r="AI304" s="49" t="str">
        <f ca="1">IF(B304="","",OFFSET(table_admin1[[#Headers],[ADM1_PT]],MATCH(B304,admin1,0),1))</f>
        <v/>
      </c>
      <c r="AJ304" s="49" t="str">
        <f t="shared" ca="1" si="8"/>
        <v/>
      </c>
      <c r="AK304" s="49" t="str">
        <f t="shared" ca="1" si="9"/>
        <v/>
      </c>
    </row>
    <row r="305" spans="29:37" x14ac:dyDescent="0.2">
      <c r="AC305">
        <f>IF(ISBLANK(health[[#This Row],[total_boys]]),SUM(health[[#This Row],[boys_0-5_reached]],health[[#This Row],[boys_6-12_reached]],health[[#This Row],[boys_13-18_reached]]),health[[#This Row],[total_boys]])</f>
        <v>0</v>
      </c>
      <c r="AD305">
        <f>IF(ISBLANK(health[[#This Row],[total_girls]]),SUM(health[[#This Row],[girls_0-5_reached]],health[[#This Row],[girls_6-12_reached]],health[[#This Row],[girls_13-18_reached]]),health[[#This Row],[total_girls]])</f>
        <v>0</v>
      </c>
      <c r="AE305">
        <f>IF(ISBLANK(health[[#This Row],[total_children]]),SUM(health[[#This Row],[calc_boys]],health[[#This Row],[calc_girls]]),health[[#This Row],[total_children]])</f>
        <v>0</v>
      </c>
      <c r="AF305">
        <f>IF(ISBLANK(health[[#This Row],[total_pwd]]),SUM(health[[#This Row],[total_pwd_men]],health[[#This Row],[total_pwd_women]]),health[[#This Row],[total_pwd]])</f>
        <v>0</v>
      </c>
      <c r="AG305">
        <f>IF(ISBLANK(health[[#This Row],[total_adults]]),SUM(health[[#This Row],[total_men]],health[[#This Row],[total_women]]),health[[#This Row],[total_adults]])</f>
        <v>0</v>
      </c>
      <c r="AH305">
        <f>IF(ISBLANK(health[[#This Row],[total_beneficiaries_reached]]),SUM(health[[#This Row],[calc_children]],health[[#This Row],[calc_adults]]),health[[#This Row],[total_beneficiaries_reached]])</f>
        <v>0</v>
      </c>
      <c r="AI305" s="49" t="str">
        <f ca="1">IF(B305="","",OFFSET(table_admin1[[#Headers],[ADM1_PT]],MATCH(B305,admin1,0),1))</f>
        <v/>
      </c>
      <c r="AJ305" s="49" t="str">
        <f t="shared" ca="1" si="8"/>
        <v/>
      </c>
      <c r="AK305" s="49" t="str">
        <f t="shared" ca="1" si="9"/>
        <v/>
      </c>
    </row>
    <row r="306" spans="29:37" x14ac:dyDescent="0.2">
      <c r="AC306">
        <f>IF(ISBLANK(health[[#This Row],[total_boys]]),SUM(health[[#This Row],[boys_0-5_reached]],health[[#This Row],[boys_6-12_reached]],health[[#This Row],[boys_13-18_reached]]),health[[#This Row],[total_boys]])</f>
        <v>0</v>
      </c>
      <c r="AD306">
        <f>IF(ISBLANK(health[[#This Row],[total_girls]]),SUM(health[[#This Row],[girls_0-5_reached]],health[[#This Row],[girls_6-12_reached]],health[[#This Row],[girls_13-18_reached]]),health[[#This Row],[total_girls]])</f>
        <v>0</v>
      </c>
      <c r="AE306">
        <f>IF(ISBLANK(health[[#This Row],[total_children]]),SUM(health[[#This Row],[calc_boys]],health[[#This Row],[calc_girls]]),health[[#This Row],[total_children]])</f>
        <v>0</v>
      </c>
      <c r="AF306">
        <f>IF(ISBLANK(health[[#This Row],[total_pwd]]),SUM(health[[#This Row],[total_pwd_men]],health[[#This Row],[total_pwd_women]]),health[[#This Row],[total_pwd]])</f>
        <v>0</v>
      </c>
      <c r="AG306">
        <f>IF(ISBLANK(health[[#This Row],[total_adults]]),SUM(health[[#This Row],[total_men]],health[[#This Row],[total_women]]),health[[#This Row],[total_adults]])</f>
        <v>0</v>
      </c>
      <c r="AH306">
        <f>IF(ISBLANK(health[[#This Row],[total_beneficiaries_reached]]),SUM(health[[#This Row],[calc_children]],health[[#This Row],[calc_adults]]),health[[#This Row],[total_beneficiaries_reached]])</f>
        <v>0</v>
      </c>
      <c r="AI306" s="49" t="str">
        <f ca="1">IF(B306="","",OFFSET(table_admin1[[#Headers],[ADM1_PT]],MATCH(B306,admin1,0),1))</f>
        <v/>
      </c>
      <c r="AJ306" s="49" t="str">
        <f t="shared" ca="1" si="8"/>
        <v/>
      </c>
      <c r="AK306" s="49" t="str">
        <f t="shared" ca="1" si="9"/>
        <v/>
      </c>
    </row>
    <row r="307" spans="29:37" x14ac:dyDescent="0.2">
      <c r="AC307">
        <f>IF(ISBLANK(health[[#This Row],[total_boys]]),SUM(health[[#This Row],[boys_0-5_reached]],health[[#This Row],[boys_6-12_reached]],health[[#This Row],[boys_13-18_reached]]),health[[#This Row],[total_boys]])</f>
        <v>0</v>
      </c>
      <c r="AD307">
        <f>IF(ISBLANK(health[[#This Row],[total_girls]]),SUM(health[[#This Row],[girls_0-5_reached]],health[[#This Row],[girls_6-12_reached]],health[[#This Row],[girls_13-18_reached]]),health[[#This Row],[total_girls]])</f>
        <v>0</v>
      </c>
      <c r="AE307">
        <f>IF(ISBLANK(health[[#This Row],[total_children]]),SUM(health[[#This Row],[calc_boys]],health[[#This Row],[calc_girls]]),health[[#This Row],[total_children]])</f>
        <v>0</v>
      </c>
      <c r="AF307">
        <f>IF(ISBLANK(health[[#This Row],[total_pwd]]),SUM(health[[#This Row],[total_pwd_men]],health[[#This Row],[total_pwd_women]]),health[[#This Row],[total_pwd]])</f>
        <v>0</v>
      </c>
      <c r="AG307">
        <f>IF(ISBLANK(health[[#This Row],[total_adults]]),SUM(health[[#This Row],[total_men]],health[[#This Row],[total_women]]),health[[#This Row],[total_adults]])</f>
        <v>0</v>
      </c>
      <c r="AH307">
        <f>IF(ISBLANK(health[[#This Row],[total_beneficiaries_reached]]),SUM(health[[#This Row],[calc_children]],health[[#This Row],[calc_adults]]),health[[#This Row],[total_beneficiaries_reached]])</f>
        <v>0</v>
      </c>
      <c r="AI307" s="49" t="str">
        <f ca="1">IF(B307="","",OFFSET(table_admin1[[#Headers],[ADM1_PT]],MATCH(B307,admin1,0),1))</f>
        <v/>
      </c>
      <c r="AJ307" s="49" t="str">
        <f t="shared" ca="1" si="8"/>
        <v/>
      </c>
      <c r="AK307" s="49" t="str">
        <f t="shared" ca="1" si="9"/>
        <v/>
      </c>
    </row>
    <row r="308" spans="29:37" x14ac:dyDescent="0.2">
      <c r="AC308">
        <f>IF(ISBLANK(health[[#This Row],[total_boys]]),SUM(health[[#This Row],[boys_0-5_reached]],health[[#This Row],[boys_6-12_reached]],health[[#This Row],[boys_13-18_reached]]),health[[#This Row],[total_boys]])</f>
        <v>0</v>
      </c>
      <c r="AD308">
        <f>IF(ISBLANK(health[[#This Row],[total_girls]]),SUM(health[[#This Row],[girls_0-5_reached]],health[[#This Row],[girls_6-12_reached]],health[[#This Row],[girls_13-18_reached]]),health[[#This Row],[total_girls]])</f>
        <v>0</v>
      </c>
      <c r="AE308">
        <f>IF(ISBLANK(health[[#This Row],[total_children]]),SUM(health[[#This Row],[calc_boys]],health[[#This Row],[calc_girls]]),health[[#This Row],[total_children]])</f>
        <v>0</v>
      </c>
      <c r="AF308">
        <f>IF(ISBLANK(health[[#This Row],[total_pwd]]),SUM(health[[#This Row],[total_pwd_men]],health[[#This Row],[total_pwd_women]]),health[[#This Row],[total_pwd]])</f>
        <v>0</v>
      </c>
      <c r="AG308">
        <f>IF(ISBLANK(health[[#This Row],[total_adults]]),SUM(health[[#This Row],[total_men]],health[[#This Row],[total_women]]),health[[#This Row],[total_adults]])</f>
        <v>0</v>
      </c>
      <c r="AH308">
        <f>IF(ISBLANK(health[[#This Row],[total_beneficiaries_reached]]),SUM(health[[#This Row],[calc_children]],health[[#This Row],[calc_adults]]),health[[#This Row],[total_beneficiaries_reached]])</f>
        <v>0</v>
      </c>
      <c r="AI308" s="49" t="str">
        <f ca="1">IF(B308="","",OFFSET(table_admin1[[#Headers],[ADM1_PT]],MATCH(B308,admin1,0),1))</f>
        <v/>
      </c>
      <c r="AJ308" s="49" t="str">
        <f t="shared" ca="1" si="8"/>
        <v/>
      </c>
      <c r="AK308" s="49" t="str">
        <f t="shared" ca="1" si="9"/>
        <v/>
      </c>
    </row>
    <row r="309" spans="29:37" x14ac:dyDescent="0.2">
      <c r="AC309">
        <f>IF(ISBLANK(health[[#This Row],[total_boys]]),SUM(health[[#This Row],[boys_0-5_reached]],health[[#This Row],[boys_6-12_reached]],health[[#This Row],[boys_13-18_reached]]),health[[#This Row],[total_boys]])</f>
        <v>0</v>
      </c>
      <c r="AD309">
        <f>IF(ISBLANK(health[[#This Row],[total_girls]]),SUM(health[[#This Row],[girls_0-5_reached]],health[[#This Row],[girls_6-12_reached]],health[[#This Row],[girls_13-18_reached]]),health[[#This Row],[total_girls]])</f>
        <v>0</v>
      </c>
      <c r="AE309">
        <f>IF(ISBLANK(health[[#This Row],[total_children]]),SUM(health[[#This Row],[calc_boys]],health[[#This Row],[calc_girls]]),health[[#This Row],[total_children]])</f>
        <v>0</v>
      </c>
      <c r="AF309">
        <f>IF(ISBLANK(health[[#This Row],[total_pwd]]),SUM(health[[#This Row],[total_pwd_men]],health[[#This Row],[total_pwd_women]]),health[[#This Row],[total_pwd]])</f>
        <v>0</v>
      </c>
      <c r="AG309">
        <f>IF(ISBLANK(health[[#This Row],[total_adults]]),SUM(health[[#This Row],[total_men]],health[[#This Row],[total_women]]),health[[#This Row],[total_adults]])</f>
        <v>0</v>
      </c>
      <c r="AH309">
        <f>IF(ISBLANK(health[[#This Row],[total_beneficiaries_reached]]),SUM(health[[#This Row],[calc_children]],health[[#This Row],[calc_adults]]),health[[#This Row],[total_beneficiaries_reached]])</f>
        <v>0</v>
      </c>
      <c r="AI309" s="49" t="str">
        <f ca="1">IF(B309="","",OFFSET(table_admin1[[#Headers],[ADM1_PT]],MATCH(B309,admin1,0),1))</f>
        <v/>
      </c>
      <c r="AJ309" s="49" t="str">
        <f t="shared" ca="1" si="8"/>
        <v/>
      </c>
      <c r="AK309" s="49" t="str">
        <f t="shared" ca="1" si="9"/>
        <v/>
      </c>
    </row>
    <row r="310" spans="29:37" x14ac:dyDescent="0.2">
      <c r="AC310">
        <f>IF(ISBLANK(health[[#This Row],[total_boys]]),SUM(health[[#This Row],[boys_0-5_reached]],health[[#This Row],[boys_6-12_reached]],health[[#This Row],[boys_13-18_reached]]),health[[#This Row],[total_boys]])</f>
        <v>0</v>
      </c>
      <c r="AD310">
        <f>IF(ISBLANK(health[[#This Row],[total_girls]]),SUM(health[[#This Row],[girls_0-5_reached]],health[[#This Row],[girls_6-12_reached]],health[[#This Row],[girls_13-18_reached]]),health[[#This Row],[total_girls]])</f>
        <v>0</v>
      </c>
      <c r="AE310">
        <f>IF(ISBLANK(health[[#This Row],[total_children]]),SUM(health[[#This Row],[calc_boys]],health[[#This Row],[calc_girls]]),health[[#This Row],[total_children]])</f>
        <v>0</v>
      </c>
      <c r="AF310">
        <f>IF(ISBLANK(health[[#This Row],[total_pwd]]),SUM(health[[#This Row],[total_pwd_men]],health[[#This Row],[total_pwd_women]]),health[[#This Row],[total_pwd]])</f>
        <v>0</v>
      </c>
      <c r="AG310">
        <f>IF(ISBLANK(health[[#This Row],[total_adults]]),SUM(health[[#This Row],[total_men]],health[[#This Row],[total_women]]),health[[#This Row],[total_adults]])</f>
        <v>0</v>
      </c>
      <c r="AH310">
        <f>IF(ISBLANK(health[[#This Row],[total_beneficiaries_reached]]),SUM(health[[#This Row],[calc_children]],health[[#This Row],[calc_adults]]),health[[#This Row],[total_beneficiaries_reached]])</f>
        <v>0</v>
      </c>
      <c r="AI310" s="49" t="str">
        <f ca="1">IF(B310="","",OFFSET(table_admin1[[#Headers],[ADM1_PT]],MATCH(B310,admin1,0),1))</f>
        <v/>
      </c>
      <c r="AJ310" s="49" t="str">
        <f t="shared" ca="1" si="8"/>
        <v/>
      </c>
      <c r="AK310" s="49" t="str">
        <f t="shared" ca="1" si="9"/>
        <v/>
      </c>
    </row>
    <row r="311" spans="29:37" x14ac:dyDescent="0.2">
      <c r="AC311">
        <f>IF(ISBLANK(health[[#This Row],[total_boys]]),SUM(health[[#This Row],[boys_0-5_reached]],health[[#This Row],[boys_6-12_reached]],health[[#This Row],[boys_13-18_reached]]),health[[#This Row],[total_boys]])</f>
        <v>0</v>
      </c>
      <c r="AD311">
        <f>IF(ISBLANK(health[[#This Row],[total_girls]]),SUM(health[[#This Row],[girls_0-5_reached]],health[[#This Row],[girls_6-12_reached]],health[[#This Row],[girls_13-18_reached]]),health[[#This Row],[total_girls]])</f>
        <v>0</v>
      </c>
      <c r="AE311">
        <f>IF(ISBLANK(health[[#This Row],[total_children]]),SUM(health[[#This Row],[calc_boys]],health[[#This Row],[calc_girls]]),health[[#This Row],[total_children]])</f>
        <v>0</v>
      </c>
      <c r="AF311">
        <f>IF(ISBLANK(health[[#This Row],[total_pwd]]),SUM(health[[#This Row],[total_pwd_men]],health[[#This Row],[total_pwd_women]]),health[[#This Row],[total_pwd]])</f>
        <v>0</v>
      </c>
      <c r="AG311">
        <f>IF(ISBLANK(health[[#This Row],[total_adults]]),SUM(health[[#This Row],[total_men]],health[[#This Row],[total_women]]),health[[#This Row],[total_adults]])</f>
        <v>0</v>
      </c>
      <c r="AH311">
        <f>IF(ISBLANK(health[[#This Row],[total_beneficiaries_reached]]),SUM(health[[#This Row],[calc_children]],health[[#This Row],[calc_adults]]),health[[#This Row],[total_beneficiaries_reached]])</f>
        <v>0</v>
      </c>
      <c r="AI311" s="49" t="str">
        <f ca="1">IF(B311="","",OFFSET(table_admin1[[#Headers],[ADM1_PT]],MATCH(B311,admin1,0),1))</f>
        <v/>
      </c>
      <c r="AJ311" s="49" t="str">
        <f t="shared" ca="1" si="8"/>
        <v/>
      </c>
      <c r="AK311" s="49" t="str">
        <f t="shared" ca="1" si="9"/>
        <v/>
      </c>
    </row>
    <row r="312" spans="29:37" x14ac:dyDescent="0.2">
      <c r="AC312">
        <f>IF(ISBLANK(health[[#This Row],[total_boys]]),SUM(health[[#This Row],[boys_0-5_reached]],health[[#This Row],[boys_6-12_reached]],health[[#This Row],[boys_13-18_reached]]),health[[#This Row],[total_boys]])</f>
        <v>0</v>
      </c>
      <c r="AD312">
        <f>IF(ISBLANK(health[[#This Row],[total_girls]]),SUM(health[[#This Row],[girls_0-5_reached]],health[[#This Row],[girls_6-12_reached]],health[[#This Row],[girls_13-18_reached]]),health[[#This Row],[total_girls]])</f>
        <v>0</v>
      </c>
      <c r="AE312">
        <f>IF(ISBLANK(health[[#This Row],[total_children]]),SUM(health[[#This Row],[calc_boys]],health[[#This Row],[calc_girls]]),health[[#This Row],[total_children]])</f>
        <v>0</v>
      </c>
      <c r="AF312">
        <f>IF(ISBLANK(health[[#This Row],[total_pwd]]),SUM(health[[#This Row],[total_pwd_men]],health[[#This Row],[total_pwd_women]]),health[[#This Row],[total_pwd]])</f>
        <v>0</v>
      </c>
      <c r="AG312">
        <f>IF(ISBLANK(health[[#This Row],[total_adults]]),SUM(health[[#This Row],[total_men]],health[[#This Row],[total_women]]),health[[#This Row],[total_adults]])</f>
        <v>0</v>
      </c>
      <c r="AH312">
        <f>IF(ISBLANK(health[[#This Row],[total_beneficiaries_reached]]),SUM(health[[#This Row],[calc_children]],health[[#This Row],[calc_adults]]),health[[#This Row],[total_beneficiaries_reached]])</f>
        <v>0</v>
      </c>
      <c r="AI312" s="49" t="str">
        <f ca="1">IF(B312="","",OFFSET(table_admin1[[#Headers],[ADM1_PT]],MATCH(B312,admin1,0),1))</f>
        <v/>
      </c>
      <c r="AJ312" s="49" t="str">
        <f t="shared" ca="1" si="8"/>
        <v/>
      </c>
      <c r="AK312" s="49" t="str">
        <f t="shared" ca="1" si="9"/>
        <v/>
      </c>
    </row>
    <row r="313" spans="29:37" x14ac:dyDescent="0.2">
      <c r="AC313">
        <f>IF(ISBLANK(health[[#This Row],[total_boys]]),SUM(health[[#This Row],[boys_0-5_reached]],health[[#This Row],[boys_6-12_reached]],health[[#This Row],[boys_13-18_reached]]),health[[#This Row],[total_boys]])</f>
        <v>0</v>
      </c>
      <c r="AD313">
        <f>IF(ISBLANK(health[[#This Row],[total_girls]]),SUM(health[[#This Row],[girls_0-5_reached]],health[[#This Row],[girls_6-12_reached]],health[[#This Row],[girls_13-18_reached]]),health[[#This Row],[total_girls]])</f>
        <v>0</v>
      </c>
      <c r="AE313">
        <f>IF(ISBLANK(health[[#This Row],[total_children]]),SUM(health[[#This Row],[calc_boys]],health[[#This Row],[calc_girls]]),health[[#This Row],[total_children]])</f>
        <v>0</v>
      </c>
      <c r="AF313">
        <f>IF(ISBLANK(health[[#This Row],[total_pwd]]),SUM(health[[#This Row],[total_pwd_men]],health[[#This Row],[total_pwd_women]]),health[[#This Row],[total_pwd]])</f>
        <v>0</v>
      </c>
      <c r="AG313">
        <f>IF(ISBLANK(health[[#This Row],[total_adults]]),SUM(health[[#This Row],[total_men]],health[[#This Row],[total_women]]),health[[#This Row],[total_adults]])</f>
        <v>0</v>
      </c>
      <c r="AH313">
        <f>IF(ISBLANK(health[[#This Row],[total_beneficiaries_reached]]),SUM(health[[#This Row],[calc_children]],health[[#This Row],[calc_adults]]),health[[#This Row],[total_beneficiaries_reached]])</f>
        <v>0</v>
      </c>
      <c r="AI313" s="49" t="str">
        <f ca="1">IF(B313="","",OFFSET(table_admin1[[#Headers],[ADM1_PT]],MATCH(B313,admin1,0),1))</f>
        <v/>
      </c>
      <c r="AJ313" s="49" t="str">
        <f t="shared" ca="1" si="8"/>
        <v/>
      </c>
      <c r="AK313" s="49" t="str">
        <f t="shared" ca="1" si="9"/>
        <v/>
      </c>
    </row>
    <row r="314" spans="29:37" x14ac:dyDescent="0.2">
      <c r="AC314">
        <f>IF(ISBLANK(health[[#This Row],[total_boys]]),SUM(health[[#This Row],[boys_0-5_reached]],health[[#This Row],[boys_6-12_reached]],health[[#This Row],[boys_13-18_reached]]),health[[#This Row],[total_boys]])</f>
        <v>0</v>
      </c>
      <c r="AD314">
        <f>IF(ISBLANK(health[[#This Row],[total_girls]]),SUM(health[[#This Row],[girls_0-5_reached]],health[[#This Row],[girls_6-12_reached]],health[[#This Row],[girls_13-18_reached]]),health[[#This Row],[total_girls]])</f>
        <v>0</v>
      </c>
      <c r="AE314">
        <f>IF(ISBLANK(health[[#This Row],[total_children]]),SUM(health[[#This Row],[calc_boys]],health[[#This Row],[calc_girls]]),health[[#This Row],[total_children]])</f>
        <v>0</v>
      </c>
      <c r="AF314">
        <f>IF(ISBLANK(health[[#This Row],[total_pwd]]),SUM(health[[#This Row],[total_pwd_men]],health[[#This Row],[total_pwd_women]]),health[[#This Row],[total_pwd]])</f>
        <v>0</v>
      </c>
      <c r="AG314">
        <f>IF(ISBLANK(health[[#This Row],[total_adults]]),SUM(health[[#This Row],[total_men]],health[[#This Row],[total_women]]),health[[#This Row],[total_adults]])</f>
        <v>0</v>
      </c>
      <c r="AH314">
        <f>IF(ISBLANK(health[[#This Row],[total_beneficiaries_reached]]),SUM(health[[#This Row],[calc_children]],health[[#This Row],[calc_adults]]),health[[#This Row],[total_beneficiaries_reached]])</f>
        <v>0</v>
      </c>
      <c r="AI314" s="49" t="str">
        <f ca="1">IF(B314="","",OFFSET(table_admin1[[#Headers],[ADM1_PT]],MATCH(B314,admin1,0),1))</f>
        <v/>
      </c>
      <c r="AJ314" s="49" t="str">
        <f t="shared" ca="1" si="8"/>
        <v/>
      </c>
      <c r="AK314" s="49" t="str">
        <f t="shared" ca="1" si="9"/>
        <v/>
      </c>
    </row>
    <row r="315" spans="29:37" x14ac:dyDescent="0.2">
      <c r="AC315">
        <f>IF(ISBLANK(health[[#This Row],[total_boys]]),SUM(health[[#This Row],[boys_0-5_reached]],health[[#This Row],[boys_6-12_reached]],health[[#This Row],[boys_13-18_reached]]),health[[#This Row],[total_boys]])</f>
        <v>0</v>
      </c>
      <c r="AD315">
        <f>IF(ISBLANK(health[[#This Row],[total_girls]]),SUM(health[[#This Row],[girls_0-5_reached]],health[[#This Row],[girls_6-12_reached]],health[[#This Row],[girls_13-18_reached]]),health[[#This Row],[total_girls]])</f>
        <v>0</v>
      </c>
      <c r="AE315">
        <f>IF(ISBLANK(health[[#This Row],[total_children]]),SUM(health[[#This Row],[calc_boys]],health[[#This Row],[calc_girls]]),health[[#This Row],[total_children]])</f>
        <v>0</v>
      </c>
      <c r="AF315">
        <f>IF(ISBLANK(health[[#This Row],[total_pwd]]),SUM(health[[#This Row],[total_pwd_men]],health[[#This Row],[total_pwd_women]]),health[[#This Row],[total_pwd]])</f>
        <v>0</v>
      </c>
      <c r="AG315">
        <f>IF(ISBLANK(health[[#This Row],[total_adults]]),SUM(health[[#This Row],[total_men]],health[[#This Row],[total_women]]),health[[#This Row],[total_adults]])</f>
        <v>0</v>
      </c>
      <c r="AH315">
        <f>IF(ISBLANK(health[[#This Row],[total_beneficiaries_reached]]),SUM(health[[#This Row],[calc_children]],health[[#This Row],[calc_adults]]),health[[#This Row],[total_beneficiaries_reached]])</f>
        <v>0</v>
      </c>
      <c r="AI315" s="49" t="str">
        <f ca="1">IF(B315="","",OFFSET(table_admin1[[#Headers],[ADM1_PT]],MATCH(B315,admin1,0),1))</f>
        <v/>
      </c>
      <c r="AJ315" s="49" t="str">
        <f t="shared" ca="1" si="8"/>
        <v/>
      </c>
      <c r="AK315" s="49" t="str">
        <f t="shared" ca="1" si="9"/>
        <v/>
      </c>
    </row>
    <row r="316" spans="29:37" x14ac:dyDescent="0.2">
      <c r="AC316">
        <f>IF(ISBLANK(health[[#This Row],[total_boys]]),SUM(health[[#This Row],[boys_0-5_reached]],health[[#This Row],[boys_6-12_reached]],health[[#This Row],[boys_13-18_reached]]),health[[#This Row],[total_boys]])</f>
        <v>0</v>
      </c>
      <c r="AD316">
        <f>IF(ISBLANK(health[[#This Row],[total_girls]]),SUM(health[[#This Row],[girls_0-5_reached]],health[[#This Row],[girls_6-12_reached]],health[[#This Row],[girls_13-18_reached]]),health[[#This Row],[total_girls]])</f>
        <v>0</v>
      </c>
      <c r="AE316">
        <f>IF(ISBLANK(health[[#This Row],[total_children]]),SUM(health[[#This Row],[calc_boys]],health[[#This Row],[calc_girls]]),health[[#This Row],[total_children]])</f>
        <v>0</v>
      </c>
      <c r="AF316">
        <f>IF(ISBLANK(health[[#This Row],[total_pwd]]),SUM(health[[#This Row],[total_pwd_men]],health[[#This Row],[total_pwd_women]]),health[[#This Row],[total_pwd]])</f>
        <v>0</v>
      </c>
      <c r="AG316">
        <f>IF(ISBLANK(health[[#This Row],[total_adults]]),SUM(health[[#This Row],[total_men]],health[[#This Row],[total_women]]),health[[#This Row],[total_adults]])</f>
        <v>0</v>
      </c>
      <c r="AH316">
        <f>IF(ISBLANK(health[[#This Row],[total_beneficiaries_reached]]),SUM(health[[#This Row],[calc_children]],health[[#This Row],[calc_adults]]),health[[#This Row],[total_beneficiaries_reached]])</f>
        <v>0</v>
      </c>
      <c r="AI316" s="49" t="str">
        <f ca="1">IF(B316="","",OFFSET(table_admin1[[#Headers],[ADM1_PT]],MATCH(B316,admin1,0),1))</f>
        <v/>
      </c>
      <c r="AJ316" s="49" t="str">
        <f t="shared" ca="1" si="8"/>
        <v/>
      </c>
      <c r="AK316" s="49" t="str">
        <f t="shared" ca="1" si="9"/>
        <v/>
      </c>
    </row>
    <row r="317" spans="29:37" x14ac:dyDescent="0.2">
      <c r="AC317">
        <f>IF(ISBLANK(health[[#This Row],[total_boys]]),SUM(health[[#This Row],[boys_0-5_reached]],health[[#This Row],[boys_6-12_reached]],health[[#This Row],[boys_13-18_reached]]),health[[#This Row],[total_boys]])</f>
        <v>0</v>
      </c>
      <c r="AD317">
        <f>IF(ISBLANK(health[[#This Row],[total_girls]]),SUM(health[[#This Row],[girls_0-5_reached]],health[[#This Row],[girls_6-12_reached]],health[[#This Row],[girls_13-18_reached]]),health[[#This Row],[total_girls]])</f>
        <v>0</v>
      </c>
      <c r="AE317">
        <f>IF(ISBLANK(health[[#This Row],[total_children]]),SUM(health[[#This Row],[calc_boys]],health[[#This Row],[calc_girls]]),health[[#This Row],[total_children]])</f>
        <v>0</v>
      </c>
      <c r="AF317">
        <f>IF(ISBLANK(health[[#This Row],[total_pwd]]),SUM(health[[#This Row],[total_pwd_men]],health[[#This Row],[total_pwd_women]]),health[[#This Row],[total_pwd]])</f>
        <v>0</v>
      </c>
      <c r="AG317">
        <f>IF(ISBLANK(health[[#This Row],[total_adults]]),SUM(health[[#This Row],[total_men]],health[[#This Row],[total_women]]),health[[#This Row],[total_adults]])</f>
        <v>0</v>
      </c>
      <c r="AH317">
        <f>IF(ISBLANK(health[[#This Row],[total_beneficiaries_reached]]),SUM(health[[#This Row],[calc_children]],health[[#This Row],[calc_adults]]),health[[#This Row],[total_beneficiaries_reached]])</f>
        <v>0</v>
      </c>
      <c r="AI317" s="49" t="str">
        <f ca="1">IF(B317="","",OFFSET(table_admin1[[#Headers],[ADM1_PT]],MATCH(B317,admin1,0),1))</f>
        <v/>
      </c>
      <c r="AJ317" s="49" t="str">
        <f t="shared" ca="1" si="8"/>
        <v/>
      </c>
      <c r="AK317" s="49" t="str">
        <f t="shared" ca="1" si="9"/>
        <v/>
      </c>
    </row>
    <row r="318" spans="29:37" x14ac:dyDescent="0.2">
      <c r="AC318">
        <f>IF(ISBLANK(health[[#This Row],[total_boys]]),SUM(health[[#This Row],[boys_0-5_reached]],health[[#This Row],[boys_6-12_reached]],health[[#This Row],[boys_13-18_reached]]),health[[#This Row],[total_boys]])</f>
        <v>0</v>
      </c>
      <c r="AD318">
        <f>IF(ISBLANK(health[[#This Row],[total_girls]]),SUM(health[[#This Row],[girls_0-5_reached]],health[[#This Row],[girls_6-12_reached]],health[[#This Row],[girls_13-18_reached]]),health[[#This Row],[total_girls]])</f>
        <v>0</v>
      </c>
      <c r="AE318">
        <f>IF(ISBLANK(health[[#This Row],[total_children]]),SUM(health[[#This Row],[calc_boys]],health[[#This Row],[calc_girls]]),health[[#This Row],[total_children]])</f>
        <v>0</v>
      </c>
      <c r="AF318">
        <f>IF(ISBLANK(health[[#This Row],[total_pwd]]),SUM(health[[#This Row],[total_pwd_men]],health[[#This Row],[total_pwd_women]]),health[[#This Row],[total_pwd]])</f>
        <v>0</v>
      </c>
      <c r="AG318">
        <f>IF(ISBLANK(health[[#This Row],[total_adults]]),SUM(health[[#This Row],[total_men]],health[[#This Row],[total_women]]),health[[#This Row],[total_adults]])</f>
        <v>0</v>
      </c>
      <c r="AH318">
        <f>IF(ISBLANK(health[[#This Row],[total_beneficiaries_reached]]),SUM(health[[#This Row],[calc_children]],health[[#This Row],[calc_adults]]),health[[#This Row],[total_beneficiaries_reached]])</f>
        <v>0</v>
      </c>
      <c r="AI318" s="49" t="str">
        <f ca="1">IF(B318="","",OFFSET(table_admin1[[#Headers],[ADM1_PT]],MATCH(B318,admin1,0),1))</f>
        <v/>
      </c>
      <c r="AJ318" s="49" t="str">
        <f t="shared" ca="1" si="8"/>
        <v/>
      </c>
      <c r="AK318" s="49" t="str">
        <f t="shared" ca="1" si="9"/>
        <v/>
      </c>
    </row>
    <row r="319" spans="29:37" x14ac:dyDescent="0.2">
      <c r="AC319">
        <f>IF(ISBLANK(health[[#This Row],[total_boys]]),SUM(health[[#This Row],[boys_0-5_reached]],health[[#This Row],[boys_6-12_reached]],health[[#This Row],[boys_13-18_reached]]),health[[#This Row],[total_boys]])</f>
        <v>0</v>
      </c>
      <c r="AD319">
        <f>IF(ISBLANK(health[[#This Row],[total_girls]]),SUM(health[[#This Row],[girls_0-5_reached]],health[[#This Row],[girls_6-12_reached]],health[[#This Row],[girls_13-18_reached]]),health[[#This Row],[total_girls]])</f>
        <v>0</v>
      </c>
      <c r="AE319">
        <f>IF(ISBLANK(health[[#This Row],[total_children]]),SUM(health[[#This Row],[calc_boys]],health[[#This Row],[calc_girls]]),health[[#This Row],[total_children]])</f>
        <v>0</v>
      </c>
      <c r="AF319">
        <f>IF(ISBLANK(health[[#This Row],[total_pwd]]),SUM(health[[#This Row],[total_pwd_men]],health[[#This Row],[total_pwd_women]]),health[[#This Row],[total_pwd]])</f>
        <v>0</v>
      </c>
      <c r="AG319">
        <f>IF(ISBLANK(health[[#This Row],[total_adults]]),SUM(health[[#This Row],[total_men]],health[[#This Row],[total_women]]),health[[#This Row],[total_adults]])</f>
        <v>0</v>
      </c>
      <c r="AH319">
        <f>IF(ISBLANK(health[[#This Row],[total_beneficiaries_reached]]),SUM(health[[#This Row],[calc_children]],health[[#This Row],[calc_adults]]),health[[#This Row],[total_beneficiaries_reached]])</f>
        <v>0</v>
      </c>
      <c r="AI319" s="49" t="str">
        <f ca="1">IF(B319="","",OFFSET(table_admin1[[#Headers],[ADM1_PT]],MATCH(B319,admin1,0),1))</f>
        <v/>
      </c>
      <c r="AJ319" s="49" t="str">
        <f t="shared" ca="1" si="8"/>
        <v/>
      </c>
      <c r="AK319" s="49" t="str">
        <f t="shared" ca="1" si="9"/>
        <v/>
      </c>
    </row>
    <row r="320" spans="29:37" x14ac:dyDescent="0.2">
      <c r="AC320">
        <f>IF(ISBLANK(health[[#This Row],[total_boys]]),SUM(health[[#This Row],[boys_0-5_reached]],health[[#This Row],[boys_6-12_reached]],health[[#This Row],[boys_13-18_reached]]),health[[#This Row],[total_boys]])</f>
        <v>0</v>
      </c>
      <c r="AD320">
        <f>IF(ISBLANK(health[[#This Row],[total_girls]]),SUM(health[[#This Row],[girls_0-5_reached]],health[[#This Row],[girls_6-12_reached]],health[[#This Row],[girls_13-18_reached]]),health[[#This Row],[total_girls]])</f>
        <v>0</v>
      </c>
      <c r="AE320">
        <f>IF(ISBLANK(health[[#This Row],[total_children]]),SUM(health[[#This Row],[calc_boys]],health[[#This Row],[calc_girls]]),health[[#This Row],[total_children]])</f>
        <v>0</v>
      </c>
      <c r="AF320">
        <f>IF(ISBLANK(health[[#This Row],[total_pwd]]),SUM(health[[#This Row],[total_pwd_men]],health[[#This Row],[total_pwd_women]]),health[[#This Row],[total_pwd]])</f>
        <v>0</v>
      </c>
      <c r="AG320">
        <f>IF(ISBLANK(health[[#This Row],[total_adults]]),SUM(health[[#This Row],[total_men]],health[[#This Row],[total_women]]),health[[#This Row],[total_adults]])</f>
        <v>0</v>
      </c>
      <c r="AH320">
        <f>IF(ISBLANK(health[[#This Row],[total_beneficiaries_reached]]),SUM(health[[#This Row],[calc_children]],health[[#This Row],[calc_adults]]),health[[#This Row],[total_beneficiaries_reached]])</f>
        <v>0</v>
      </c>
      <c r="AI320" s="49" t="str">
        <f ca="1">IF(B320="","",OFFSET(table_admin1[[#Headers],[ADM1_PT]],MATCH(B320,admin1,0),1))</f>
        <v/>
      </c>
      <c r="AJ320" s="49" t="str">
        <f t="shared" ca="1" si="8"/>
        <v/>
      </c>
      <c r="AK320" s="49" t="str">
        <f t="shared" ca="1" si="9"/>
        <v/>
      </c>
    </row>
    <row r="321" spans="29:37" x14ac:dyDescent="0.2">
      <c r="AC321">
        <f>IF(ISBLANK(health[[#This Row],[total_boys]]),SUM(health[[#This Row],[boys_0-5_reached]],health[[#This Row],[boys_6-12_reached]],health[[#This Row],[boys_13-18_reached]]),health[[#This Row],[total_boys]])</f>
        <v>0</v>
      </c>
      <c r="AD321">
        <f>IF(ISBLANK(health[[#This Row],[total_girls]]),SUM(health[[#This Row],[girls_0-5_reached]],health[[#This Row],[girls_6-12_reached]],health[[#This Row],[girls_13-18_reached]]),health[[#This Row],[total_girls]])</f>
        <v>0</v>
      </c>
      <c r="AE321">
        <f>IF(ISBLANK(health[[#This Row],[total_children]]),SUM(health[[#This Row],[calc_boys]],health[[#This Row],[calc_girls]]),health[[#This Row],[total_children]])</f>
        <v>0</v>
      </c>
      <c r="AF321">
        <f>IF(ISBLANK(health[[#This Row],[total_pwd]]),SUM(health[[#This Row],[total_pwd_men]],health[[#This Row],[total_pwd_women]]),health[[#This Row],[total_pwd]])</f>
        <v>0</v>
      </c>
      <c r="AG321">
        <f>IF(ISBLANK(health[[#This Row],[total_adults]]),SUM(health[[#This Row],[total_men]],health[[#This Row],[total_women]]),health[[#This Row],[total_adults]])</f>
        <v>0</v>
      </c>
      <c r="AH321">
        <f>IF(ISBLANK(health[[#This Row],[total_beneficiaries_reached]]),SUM(health[[#This Row],[calc_children]],health[[#This Row],[calc_adults]]),health[[#This Row],[total_beneficiaries_reached]])</f>
        <v>0</v>
      </c>
      <c r="AI321" s="49" t="str">
        <f ca="1">IF(B321="","",OFFSET(table_admin1[[#Headers],[ADM1_PT]],MATCH(B321,admin1,0),1))</f>
        <v/>
      </c>
      <c r="AJ321" s="49" t="str">
        <f t="shared" ca="1" si="8"/>
        <v/>
      </c>
      <c r="AK321" s="49" t="str">
        <f t="shared" ca="1" si="9"/>
        <v/>
      </c>
    </row>
    <row r="322" spans="29:37" x14ac:dyDescent="0.2">
      <c r="AC322">
        <f>IF(ISBLANK(health[[#This Row],[total_boys]]),SUM(health[[#This Row],[boys_0-5_reached]],health[[#This Row],[boys_6-12_reached]],health[[#This Row],[boys_13-18_reached]]),health[[#This Row],[total_boys]])</f>
        <v>0</v>
      </c>
      <c r="AD322">
        <f>IF(ISBLANK(health[[#This Row],[total_girls]]),SUM(health[[#This Row],[girls_0-5_reached]],health[[#This Row],[girls_6-12_reached]],health[[#This Row],[girls_13-18_reached]]),health[[#This Row],[total_girls]])</f>
        <v>0</v>
      </c>
      <c r="AE322">
        <f>IF(ISBLANK(health[[#This Row],[total_children]]),SUM(health[[#This Row],[calc_boys]],health[[#This Row],[calc_girls]]),health[[#This Row],[total_children]])</f>
        <v>0</v>
      </c>
      <c r="AF322">
        <f>IF(ISBLANK(health[[#This Row],[total_pwd]]),SUM(health[[#This Row],[total_pwd_men]],health[[#This Row],[total_pwd_women]]),health[[#This Row],[total_pwd]])</f>
        <v>0</v>
      </c>
      <c r="AG322">
        <f>IF(ISBLANK(health[[#This Row],[total_adults]]),SUM(health[[#This Row],[total_men]],health[[#This Row],[total_women]]),health[[#This Row],[total_adults]])</f>
        <v>0</v>
      </c>
      <c r="AH322">
        <f>IF(ISBLANK(health[[#This Row],[total_beneficiaries_reached]]),SUM(health[[#This Row],[calc_children]],health[[#This Row],[calc_adults]]),health[[#This Row],[total_beneficiaries_reached]])</f>
        <v>0</v>
      </c>
      <c r="AI322" s="49" t="str">
        <f ca="1">IF(B322="","",OFFSET(table_admin1[[#Headers],[ADM1_PT]],MATCH(B322,admin1,0),1))</f>
        <v/>
      </c>
      <c r="AJ322" s="49" t="str">
        <f t="shared" ca="1" si="8"/>
        <v/>
      </c>
      <c r="AK322" s="49" t="str">
        <f t="shared" ca="1" si="9"/>
        <v/>
      </c>
    </row>
    <row r="323" spans="29:37" x14ac:dyDescent="0.2">
      <c r="AC323">
        <f>IF(ISBLANK(health[[#This Row],[total_boys]]),SUM(health[[#This Row],[boys_0-5_reached]],health[[#This Row],[boys_6-12_reached]],health[[#This Row],[boys_13-18_reached]]),health[[#This Row],[total_boys]])</f>
        <v>0</v>
      </c>
      <c r="AD323">
        <f>IF(ISBLANK(health[[#This Row],[total_girls]]),SUM(health[[#This Row],[girls_0-5_reached]],health[[#This Row],[girls_6-12_reached]],health[[#This Row],[girls_13-18_reached]]),health[[#This Row],[total_girls]])</f>
        <v>0</v>
      </c>
      <c r="AE323">
        <f>IF(ISBLANK(health[[#This Row],[total_children]]),SUM(health[[#This Row],[calc_boys]],health[[#This Row],[calc_girls]]),health[[#This Row],[total_children]])</f>
        <v>0</v>
      </c>
      <c r="AF323">
        <f>IF(ISBLANK(health[[#This Row],[total_pwd]]),SUM(health[[#This Row],[total_pwd_men]],health[[#This Row],[total_pwd_women]]),health[[#This Row],[total_pwd]])</f>
        <v>0</v>
      </c>
      <c r="AG323">
        <f>IF(ISBLANK(health[[#This Row],[total_adults]]),SUM(health[[#This Row],[total_men]],health[[#This Row],[total_women]]),health[[#This Row],[total_adults]])</f>
        <v>0</v>
      </c>
      <c r="AH323">
        <f>IF(ISBLANK(health[[#This Row],[total_beneficiaries_reached]]),SUM(health[[#This Row],[calc_children]],health[[#This Row],[calc_adults]]),health[[#This Row],[total_beneficiaries_reached]])</f>
        <v>0</v>
      </c>
      <c r="AI323" s="49" t="str">
        <f ca="1">IF(B323="","",OFFSET(table_admin1[[#Headers],[ADM1_PT]],MATCH(B323,admin1,0),1))</f>
        <v/>
      </c>
      <c r="AJ323" s="49" t="str">
        <f t="shared" ca="1" si="8"/>
        <v/>
      </c>
      <c r="AK323" s="49" t="str">
        <f t="shared" ca="1" si="9"/>
        <v/>
      </c>
    </row>
    <row r="324" spans="29:37" x14ac:dyDescent="0.2">
      <c r="AC324">
        <f>IF(ISBLANK(health[[#This Row],[total_boys]]),SUM(health[[#This Row],[boys_0-5_reached]],health[[#This Row],[boys_6-12_reached]],health[[#This Row],[boys_13-18_reached]]),health[[#This Row],[total_boys]])</f>
        <v>0</v>
      </c>
      <c r="AD324">
        <f>IF(ISBLANK(health[[#This Row],[total_girls]]),SUM(health[[#This Row],[girls_0-5_reached]],health[[#This Row],[girls_6-12_reached]],health[[#This Row],[girls_13-18_reached]]),health[[#This Row],[total_girls]])</f>
        <v>0</v>
      </c>
      <c r="AE324">
        <f>IF(ISBLANK(health[[#This Row],[total_children]]),SUM(health[[#This Row],[calc_boys]],health[[#This Row],[calc_girls]]),health[[#This Row],[total_children]])</f>
        <v>0</v>
      </c>
      <c r="AF324">
        <f>IF(ISBLANK(health[[#This Row],[total_pwd]]),SUM(health[[#This Row],[total_pwd_men]],health[[#This Row],[total_pwd_women]]),health[[#This Row],[total_pwd]])</f>
        <v>0</v>
      </c>
      <c r="AG324">
        <f>IF(ISBLANK(health[[#This Row],[total_adults]]),SUM(health[[#This Row],[total_men]],health[[#This Row],[total_women]]),health[[#This Row],[total_adults]])</f>
        <v>0</v>
      </c>
      <c r="AH324">
        <f>IF(ISBLANK(health[[#This Row],[total_beneficiaries_reached]]),SUM(health[[#This Row],[calc_children]],health[[#This Row],[calc_adults]]),health[[#This Row],[total_beneficiaries_reached]])</f>
        <v>0</v>
      </c>
      <c r="AI324" s="49" t="str">
        <f ca="1">IF(B324="","",OFFSET(table_admin1[[#Headers],[ADM1_PT]],MATCH(B324,admin1,0),1))</f>
        <v/>
      </c>
      <c r="AJ324" s="49" t="str">
        <f t="shared" ca="1" si="8"/>
        <v/>
      </c>
      <c r="AK324" s="49" t="str">
        <f t="shared" ca="1" si="9"/>
        <v/>
      </c>
    </row>
    <row r="325" spans="29:37" x14ac:dyDescent="0.2">
      <c r="AC325">
        <f>IF(ISBLANK(health[[#This Row],[total_boys]]),SUM(health[[#This Row],[boys_0-5_reached]],health[[#This Row],[boys_6-12_reached]],health[[#This Row],[boys_13-18_reached]]),health[[#This Row],[total_boys]])</f>
        <v>0</v>
      </c>
      <c r="AD325">
        <f>IF(ISBLANK(health[[#This Row],[total_girls]]),SUM(health[[#This Row],[girls_0-5_reached]],health[[#This Row],[girls_6-12_reached]],health[[#This Row],[girls_13-18_reached]]),health[[#This Row],[total_girls]])</f>
        <v>0</v>
      </c>
      <c r="AE325">
        <f>IF(ISBLANK(health[[#This Row],[total_children]]),SUM(health[[#This Row],[calc_boys]],health[[#This Row],[calc_girls]]),health[[#This Row],[total_children]])</f>
        <v>0</v>
      </c>
      <c r="AF325">
        <f>IF(ISBLANK(health[[#This Row],[total_pwd]]),SUM(health[[#This Row],[total_pwd_men]],health[[#This Row],[total_pwd_women]]),health[[#This Row],[total_pwd]])</f>
        <v>0</v>
      </c>
      <c r="AG325">
        <f>IF(ISBLANK(health[[#This Row],[total_adults]]),SUM(health[[#This Row],[total_men]],health[[#This Row],[total_women]]),health[[#This Row],[total_adults]])</f>
        <v>0</v>
      </c>
      <c r="AH325">
        <f>IF(ISBLANK(health[[#This Row],[total_beneficiaries_reached]]),SUM(health[[#This Row],[calc_children]],health[[#This Row],[calc_adults]]),health[[#This Row],[total_beneficiaries_reached]])</f>
        <v>0</v>
      </c>
      <c r="AI325" s="49" t="str">
        <f ca="1">IF(B325="","",OFFSET(table_admin1[[#Headers],[ADM1_PT]],MATCH(B325,admin1,0),1))</f>
        <v/>
      </c>
      <c r="AJ325" s="49" t="str">
        <f t="shared" ca="1" si="8"/>
        <v/>
      </c>
      <c r="AK325" s="49" t="str">
        <f t="shared" ca="1" si="9"/>
        <v/>
      </c>
    </row>
    <row r="326" spans="29:37" x14ac:dyDescent="0.2">
      <c r="AC326">
        <f>IF(ISBLANK(health[[#This Row],[total_boys]]),SUM(health[[#This Row],[boys_0-5_reached]],health[[#This Row],[boys_6-12_reached]],health[[#This Row],[boys_13-18_reached]]),health[[#This Row],[total_boys]])</f>
        <v>0</v>
      </c>
      <c r="AD326">
        <f>IF(ISBLANK(health[[#This Row],[total_girls]]),SUM(health[[#This Row],[girls_0-5_reached]],health[[#This Row],[girls_6-12_reached]],health[[#This Row],[girls_13-18_reached]]),health[[#This Row],[total_girls]])</f>
        <v>0</v>
      </c>
      <c r="AE326">
        <f>IF(ISBLANK(health[[#This Row],[total_children]]),SUM(health[[#This Row],[calc_boys]],health[[#This Row],[calc_girls]]),health[[#This Row],[total_children]])</f>
        <v>0</v>
      </c>
      <c r="AF326">
        <f>IF(ISBLANK(health[[#This Row],[total_pwd]]),SUM(health[[#This Row],[total_pwd_men]],health[[#This Row],[total_pwd_women]]),health[[#This Row],[total_pwd]])</f>
        <v>0</v>
      </c>
      <c r="AG326">
        <f>IF(ISBLANK(health[[#This Row],[total_adults]]),SUM(health[[#This Row],[total_men]],health[[#This Row],[total_women]]),health[[#This Row],[total_adults]])</f>
        <v>0</v>
      </c>
      <c r="AH326">
        <f>IF(ISBLANK(health[[#This Row],[total_beneficiaries_reached]]),SUM(health[[#This Row],[calc_children]],health[[#This Row],[calc_adults]]),health[[#This Row],[total_beneficiaries_reached]])</f>
        <v>0</v>
      </c>
      <c r="AI326" s="49" t="str">
        <f ca="1">IF(B326="","",OFFSET(table_admin1[[#Headers],[ADM1_PT]],MATCH(B326,admin1,0),1))</f>
        <v/>
      </c>
      <c r="AJ326" s="49" t="str">
        <f t="shared" ref="AJ326:AJ389" ca="1" si="10">IF(C326="","",INDEX(admin2_pcode,MATCH(C326,OFFSET(admin2_start,MATCH(AI326,admin1_linked_pcode,0),0,COUNTIF(admin1_linked_pcode,AI326)),0)+MATCH(AI326,admin1_linked_pcode,0)-1))</f>
        <v/>
      </c>
      <c r="AK326" s="49" t="str">
        <f t="shared" ref="AK326:AK389" ca="1" si="11">IF(D326="","",INDEX(admin3_pcode,MATCH(D326,OFFSET(admin3_start,MATCH(AJ326,admin2_linked_pcode,0),0,COUNTIF(admin2_linked_pcode,AJ326)),0)+MATCH(AJ326,admin2_linked_pcode,0)-1))</f>
        <v/>
      </c>
    </row>
    <row r="327" spans="29:37" x14ac:dyDescent="0.2">
      <c r="AC327">
        <f>IF(ISBLANK(health[[#This Row],[total_boys]]),SUM(health[[#This Row],[boys_0-5_reached]],health[[#This Row],[boys_6-12_reached]],health[[#This Row],[boys_13-18_reached]]),health[[#This Row],[total_boys]])</f>
        <v>0</v>
      </c>
      <c r="AD327">
        <f>IF(ISBLANK(health[[#This Row],[total_girls]]),SUM(health[[#This Row],[girls_0-5_reached]],health[[#This Row],[girls_6-12_reached]],health[[#This Row],[girls_13-18_reached]]),health[[#This Row],[total_girls]])</f>
        <v>0</v>
      </c>
      <c r="AE327">
        <f>IF(ISBLANK(health[[#This Row],[total_children]]),SUM(health[[#This Row],[calc_boys]],health[[#This Row],[calc_girls]]),health[[#This Row],[total_children]])</f>
        <v>0</v>
      </c>
      <c r="AF327">
        <f>IF(ISBLANK(health[[#This Row],[total_pwd]]),SUM(health[[#This Row],[total_pwd_men]],health[[#This Row],[total_pwd_women]]),health[[#This Row],[total_pwd]])</f>
        <v>0</v>
      </c>
      <c r="AG327">
        <f>IF(ISBLANK(health[[#This Row],[total_adults]]),SUM(health[[#This Row],[total_men]],health[[#This Row],[total_women]]),health[[#This Row],[total_adults]])</f>
        <v>0</v>
      </c>
      <c r="AH327">
        <f>IF(ISBLANK(health[[#This Row],[total_beneficiaries_reached]]),SUM(health[[#This Row],[calc_children]],health[[#This Row],[calc_adults]]),health[[#This Row],[total_beneficiaries_reached]])</f>
        <v>0</v>
      </c>
      <c r="AI327" s="49" t="str">
        <f ca="1">IF(B327="","",OFFSET(table_admin1[[#Headers],[ADM1_PT]],MATCH(B327,admin1,0),1))</f>
        <v/>
      </c>
      <c r="AJ327" s="49" t="str">
        <f t="shared" ca="1" si="10"/>
        <v/>
      </c>
      <c r="AK327" s="49" t="str">
        <f t="shared" ca="1" si="11"/>
        <v/>
      </c>
    </row>
    <row r="328" spans="29:37" x14ac:dyDescent="0.2">
      <c r="AC328">
        <f>IF(ISBLANK(health[[#This Row],[total_boys]]),SUM(health[[#This Row],[boys_0-5_reached]],health[[#This Row],[boys_6-12_reached]],health[[#This Row],[boys_13-18_reached]]),health[[#This Row],[total_boys]])</f>
        <v>0</v>
      </c>
      <c r="AD328">
        <f>IF(ISBLANK(health[[#This Row],[total_girls]]),SUM(health[[#This Row],[girls_0-5_reached]],health[[#This Row],[girls_6-12_reached]],health[[#This Row],[girls_13-18_reached]]),health[[#This Row],[total_girls]])</f>
        <v>0</v>
      </c>
      <c r="AE328">
        <f>IF(ISBLANK(health[[#This Row],[total_children]]),SUM(health[[#This Row],[calc_boys]],health[[#This Row],[calc_girls]]),health[[#This Row],[total_children]])</f>
        <v>0</v>
      </c>
      <c r="AF328">
        <f>IF(ISBLANK(health[[#This Row],[total_pwd]]),SUM(health[[#This Row],[total_pwd_men]],health[[#This Row],[total_pwd_women]]),health[[#This Row],[total_pwd]])</f>
        <v>0</v>
      </c>
      <c r="AG328">
        <f>IF(ISBLANK(health[[#This Row],[total_adults]]),SUM(health[[#This Row],[total_men]],health[[#This Row],[total_women]]),health[[#This Row],[total_adults]])</f>
        <v>0</v>
      </c>
      <c r="AH328">
        <f>IF(ISBLANK(health[[#This Row],[total_beneficiaries_reached]]),SUM(health[[#This Row],[calc_children]],health[[#This Row],[calc_adults]]),health[[#This Row],[total_beneficiaries_reached]])</f>
        <v>0</v>
      </c>
      <c r="AI328" s="49" t="str">
        <f ca="1">IF(B328="","",OFFSET(table_admin1[[#Headers],[ADM1_PT]],MATCH(B328,admin1,0),1))</f>
        <v/>
      </c>
      <c r="AJ328" s="49" t="str">
        <f t="shared" ca="1" si="10"/>
        <v/>
      </c>
      <c r="AK328" s="49" t="str">
        <f t="shared" ca="1" si="11"/>
        <v/>
      </c>
    </row>
    <row r="329" spans="29:37" x14ac:dyDescent="0.2">
      <c r="AC329">
        <f>IF(ISBLANK(health[[#This Row],[total_boys]]),SUM(health[[#This Row],[boys_0-5_reached]],health[[#This Row],[boys_6-12_reached]],health[[#This Row],[boys_13-18_reached]]),health[[#This Row],[total_boys]])</f>
        <v>0</v>
      </c>
      <c r="AD329">
        <f>IF(ISBLANK(health[[#This Row],[total_girls]]),SUM(health[[#This Row],[girls_0-5_reached]],health[[#This Row],[girls_6-12_reached]],health[[#This Row],[girls_13-18_reached]]),health[[#This Row],[total_girls]])</f>
        <v>0</v>
      </c>
      <c r="AE329">
        <f>IF(ISBLANK(health[[#This Row],[total_children]]),SUM(health[[#This Row],[calc_boys]],health[[#This Row],[calc_girls]]),health[[#This Row],[total_children]])</f>
        <v>0</v>
      </c>
      <c r="AF329">
        <f>IF(ISBLANK(health[[#This Row],[total_pwd]]),SUM(health[[#This Row],[total_pwd_men]],health[[#This Row],[total_pwd_women]]),health[[#This Row],[total_pwd]])</f>
        <v>0</v>
      </c>
      <c r="AG329">
        <f>IF(ISBLANK(health[[#This Row],[total_adults]]),SUM(health[[#This Row],[total_men]],health[[#This Row],[total_women]]),health[[#This Row],[total_adults]])</f>
        <v>0</v>
      </c>
      <c r="AH329">
        <f>IF(ISBLANK(health[[#This Row],[total_beneficiaries_reached]]),SUM(health[[#This Row],[calc_children]],health[[#This Row],[calc_adults]]),health[[#This Row],[total_beneficiaries_reached]])</f>
        <v>0</v>
      </c>
      <c r="AI329" s="49" t="str">
        <f ca="1">IF(B329="","",OFFSET(table_admin1[[#Headers],[ADM1_PT]],MATCH(B329,admin1,0),1))</f>
        <v/>
      </c>
      <c r="AJ329" s="49" t="str">
        <f t="shared" ca="1" si="10"/>
        <v/>
      </c>
      <c r="AK329" s="49" t="str">
        <f t="shared" ca="1" si="11"/>
        <v/>
      </c>
    </row>
    <row r="330" spans="29:37" x14ac:dyDescent="0.2">
      <c r="AC330">
        <f>IF(ISBLANK(health[[#This Row],[total_boys]]),SUM(health[[#This Row],[boys_0-5_reached]],health[[#This Row],[boys_6-12_reached]],health[[#This Row],[boys_13-18_reached]]),health[[#This Row],[total_boys]])</f>
        <v>0</v>
      </c>
      <c r="AD330">
        <f>IF(ISBLANK(health[[#This Row],[total_girls]]),SUM(health[[#This Row],[girls_0-5_reached]],health[[#This Row],[girls_6-12_reached]],health[[#This Row],[girls_13-18_reached]]),health[[#This Row],[total_girls]])</f>
        <v>0</v>
      </c>
      <c r="AE330">
        <f>IF(ISBLANK(health[[#This Row],[total_children]]),SUM(health[[#This Row],[calc_boys]],health[[#This Row],[calc_girls]]),health[[#This Row],[total_children]])</f>
        <v>0</v>
      </c>
      <c r="AF330">
        <f>IF(ISBLANK(health[[#This Row],[total_pwd]]),SUM(health[[#This Row],[total_pwd_men]],health[[#This Row],[total_pwd_women]]),health[[#This Row],[total_pwd]])</f>
        <v>0</v>
      </c>
      <c r="AG330">
        <f>IF(ISBLANK(health[[#This Row],[total_adults]]),SUM(health[[#This Row],[total_men]],health[[#This Row],[total_women]]),health[[#This Row],[total_adults]])</f>
        <v>0</v>
      </c>
      <c r="AH330">
        <f>IF(ISBLANK(health[[#This Row],[total_beneficiaries_reached]]),SUM(health[[#This Row],[calc_children]],health[[#This Row],[calc_adults]]),health[[#This Row],[total_beneficiaries_reached]])</f>
        <v>0</v>
      </c>
      <c r="AI330" s="49" t="str">
        <f ca="1">IF(B330="","",OFFSET(table_admin1[[#Headers],[ADM1_PT]],MATCH(B330,admin1,0),1))</f>
        <v/>
      </c>
      <c r="AJ330" s="49" t="str">
        <f t="shared" ca="1" si="10"/>
        <v/>
      </c>
      <c r="AK330" s="49" t="str">
        <f t="shared" ca="1" si="11"/>
        <v/>
      </c>
    </row>
    <row r="331" spans="29:37" x14ac:dyDescent="0.2">
      <c r="AC331">
        <f>IF(ISBLANK(health[[#This Row],[total_boys]]),SUM(health[[#This Row],[boys_0-5_reached]],health[[#This Row],[boys_6-12_reached]],health[[#This Row],[boys_13-18_reached]]),health[[#This Row],[total_boys]])</f>
        <v>0</v>
      </c>
      <c r="AD331">
        <f>IF(ISBLANK(health[[#This Row],[total_girls]]),SUM(health[[#This Row],[girls_0-5_reached]],health[[#This Row],[girls_6-12_reached]],health[[#This Row],[girls_13-18_reached]]),health[[#This Row],[total_girls]])</f>
        <v>0</v>
      </c>
      <c r="AE331">
        <f>IF(ISBLANK(health[[#This Row],[total_children]]),SUM(health[[#This Row],[calc_boys]],health[[#This Row],[calc_girls]]),health[[#This Row],[total_children]])</f>
        <v>0</v>
      </c>
      <c r="AF331">
        <f>IF(ISBLANK(health[[#This Row],[total_pwd]]),SUM(health[[#This Row],[total_pwd_men]],health[[#This Row],[total_pwd_women]]),health[[#This Row],[total_pwd]])</f>
        <v>0</v>
      </c>
      <c r="AG331">
        <f>IF(ISBLANK(health[[#This Row],[total_adults]]),SUM(health[[#This Row],[total_men]],health[[#This Row],[total_women]]),health[[#This Row],[total_adults]])</f>
        <v>0</v>
      </c>
      <c r="AH331">
        <f>IF(ISBLANK(health[[#This Row],[total_beneficiaries_reached]]),SUM(health[[#This Row],[calc_children]],health[[#This Row],[calc_adults]]),health[[#This Row],[total_beneficiaries_reached]])</f>
        <v>0</v>
      </c>
      <c r="AI331" s="49" t="str">
        <f ca="1">IF(B331="","",OFFSET(table_admin1[[#Headers],[ADM1_PT]],MATCH(B331,admin1,0),1))</f>
        <v/>
      </c>
      <c r="AJ331" s="49" t="str">
        <f t="shared" ca="1" si="10"/>
        <v/>
      </c>
      <c r="AK331" s="49" t="str">
        <f t="shared" ca="1" si="11"/>
        <v/>
      </c>
    </row>
    <row r="332" spans="29:37" x14ac:dyDescent="0.2">
      <c r="AC332">
        <f>IF(ISBLANK(health[[#This Row],[total_boys]]),SUM(health[[#This Row],[boys_0-5_reached]],health[[#This Row],[boys_6-12_reached]],health[[#This Row],[boys_13-18_reached]]),health[[#This Row],[total_boys]])</f>
        <v>0</v>
      </c>
      <c r="AD332">
        <f>IF(ISBLANK(health[[#This Row],[total_girls]]),SUM(health[[#This Row],[girls_0-5_reached]],health[[#This Row],[girls_6-12_reached]],health[[#This Row],[girls_13-18_reached]]),health[[#This Row],[total_girls]])</f>
        <v>0</v>
      </c>
      <c r="AE332">
        <f>IF(ISBLANK(health[[#This Row],[total_children]]),SUM(health[[#This Row],[calc_boys]],health[[#This Row],[calc_girls]]),health[[#This Row],[total_children]])</f>
        <v>0</v>
      </c>
      <c r="AF332">
        <f>IF(ISBLANK(health[[#This Row],[total_pwd]]),SUM(health[[#This Row],[total_pwd_men]],health[[#This Row],[total_pwd_women]]),health[[#This Row],[total_pwd]])</f>
        <v>0</v>
      </c>
      <c r="AG332">
        <f>IF(ISBLANK(health[[#This Row],[total_adults]]),SUM(health[[#This Row],[total_men]],health[[#This Row],[total_women]]),health[[#This Row],[total_adults]])</f>
        <v>0</v>
      </c>
      <c r="AH332">
        <f>IF(ISBLANK(health[[#This Row],[total_beneficiaries_reached]]),SUM(health[[#This Row],[calc_children]],health[[#This Row],[calc_adults]]),health[[#This Row],[total_beneficiaries_reached]])</f>
        <v>0</v>
      </c>
      <c r="AI332" s="49" t="str">
        <f ca="1">IF(B332="","",OFFSET(table_admin1[[#Headers],[ADM1_PT]],MATCH(B332,admin1,0),1))</f>
        <v/>
      </c>
      <c r="AJ332" s="49" t="str">
        <f t="shared" ca="1" si="10"/>
        <v/>
      </c>
      <c r="AK332" s="49" t="str">
        <f t="shared" ca="1" si="11"/>
        <v/>
      </c>
    </row>
    <row r="333" spans="29:37" x14ac:dyDescent="0.2">
      <c r="AC333">
        <f>IF(ISBLANK(health[[#This Row],[total_boys]]),SUM(health[[#This Row],[boys_0-5_reached]],health[[#This Row],[boys_6-12_reached]],health[[#This Row],[boys_13-18_reached]]),health[[#This Row],[total_boys]])</f>
        <v>0</v>
      </c>
      <c r="AD333">
        <f>IF(ISBLANK(health[[#This Row],[total_girls]]),SUM(health[[#This Row],[girls_0-5_reached]],health[[#This Row],[girls_6-12_reached]],health[[#This Row],[girls_13-18_reached]]),health[[#This Row],[total_girls]])</f>
        <v>0</v>
      </c>
      <c r="AE333">
        <f>IF(ISBLANK(health[[#This Row],[total_children]]),SUM(health[[#This Row],[calc_boys]],health[[#This Row],[calc_girls]]),health[[#This Row],[total_children]])</f>
        <v>0</v>
      </c>
      <c r="AF333">
        <f>IF(ISBLANK(health[[#This Row],[total_pwd]]),SUM(health[[#This Row],[total_pwd_men]],health[[#This Row],[total_pwd_women]]),health[[#This Row],[total_pwd]])</f>
        <v>0</v>
      </c>
      <c r="AG333">
        <f>IF(ISBLANK(health[[#This Row],[total_adults]]),SUM(health[[#This Row],[total_men]],health[[#This Row],[total_women]]),health[[#This Row],[total_adults]])</f>
        <v>0</v>
      </c>
      <c r="AH333">
        <f>IF(ISBLANK(health[[#This Row],[total_beneficiaries_reached]]),SUM(health[[#This Row],[calc_children]],health[[#This Row],[calc_adults]]),health[[#This Row],[total_beneficiaries_reached]])</f>
        <v>0</v>
      </c>
      <c r="AI333" s="49" t="str">
        <f ca="1">IF(B333="","",OFFSET(table_admin1[[#Headers],[ADM1_PT]],MATCH(B333,admin1,0),1))</f>
        <v/>
      </c>
      <c r="AJ333" s="49" t="str">
        <f t="shared" ca="1" si="10"/>
        <v/>
      </c>
      <c r="AK333" s="49" t="str">
        <f t="shared" ca="1" si="11"/>
        <v/>
      </c>
    </row>
    <row r="334" spans="29:37" x14ac:dyDescent="0.2">
      <c r="AC334">
        <f>IF(ISBLANK(health[[#This Row],[total_boys]]),SUM(health[[#This Row],[boys_0-5_reached]],health[[#This Row],[boys_6-12_reached]],health[[#This Row],[boys_13-18_reached]]),health[[#This Row],[total_boys]])</f>
        <v>0</v>
      </c>
      <c r="AD334">
        <f>IF(ISBLANK(health[[#This Row],[total_girls]]),SUM(health[[#This Row],[girls_0-5_reached]],health[[#This Row],[girls_6-12_reached]],health[[#This Row],[girls_13-18_reached]]),health[[#This Row],[total_girls]])</f>
        <v>0</v>
      </c>
      <c r="AE334">
        <f>IF(ISBLANK(health[[#This Row],[total_children]]),SUM(health[[#This Row],[calc_boys]],health[[#This Row],[calc_girls]]),health[[#This Row],[total_children]])</f>
        <v>0</v>
      </c>
      <c r="AF334">
        <f>IF(ISBLANK(health[[#This Row],[total_pwd]]),SUM(health[[#This Row],[total_pwd_men]],health[[#This Row],[total_pwd_women]]),health[[#This Row],[total_pwd]])</f>
        <v>0</v>
      </c>
      <c r="AG334">
        <f>IF(ISBLANK(health[[#This Row],[total_adults]]),SUM(health[[#This Row],[total_men]],health[[#This Row],[total_women]]),health[[#This Row],[total_adults]])</f>
        <v>0</v>
      </c>
      <c r="AH334">
        <f>IF(ISBLANK(health[[#This Row],[total_beneficiaries_reached]]),SUM(health[[#This Row],[calc_children]],health[[#This Row],[calc_adults]]),health[[#This Row],[total_beneficiaries_reached]])</f>
        <v>0</v>
      </c>
      <c r="AI334" s="49" t="str">
        <f ca="1">IF(B334="","",OFFSET(table_admin1[[#Headers],[ADM1_PT]],MATCH(B334,admin1,0),1))</f>
        <v/>
      </c>
      <c r="AJ334" s="49" t="str">
        <f t="shared" ca="1" si="10"/>
        <v/>
      </c>
      <c r="AK334" s="49" t="str">
        <f t="shared" ca="1" si="11"/>
        <v/>
      </c>
    </row>
    <row r="335" spans="29:37" x14ac:dyDescent="0.2">
      <c r="AC335">
        <f>IF(ISBLANK(health[[#This Row],[total_boys]]),SUM(health[[#This Row],[boys_0-5_reached]],health[[#This Row],[boys_6-12_reached]],health[[#This Row],[boys_13-18_reached]]),health[[#This Row],[total_boys]])</f>
        <v>0</v>
      </c>
      <c r="AD335">
        <f>IF(ISBLANK(health[[#This Row],[total_girls]]),SUM(health[[#This Row],[girls_0-5_reached]],health[[#This Row],[girls_6-12_reached]],health[[#This Row],[girls_13-18_reached]]),health[[#This Row],[total_girls]])</f>
        <v>0</v>
      </c>
      <c r="AE335">
        <f>IF(ISBLANK(health[[#This Row],[total_children]]),SUM(health[[#This Row],[calc_boys]],health[[#This Row],[calc_girls]]),health[[#This Row],[total_children]])</f>
        <v>0</v>
      </c>
      <c r="AF335">
        <f>IF(ISBLANK(health[[#This Row],[total_pwd]]),SUM(health[[#This Row],[total_pwd_men]],health[[#This Row],[total_pwd_women]]),health[[#This Row],[total_pwd]])</f>
        <v>0</v>
      </c>
      <c r="AG335">
        <f>IF(ISBLANK(health[[#This Row],[total_adults]]),SUM(health[[#This Row],[total_men]],health[[#This Row],[total_women]]),health[[#This Row],[total_adults]])</f>
        <v>0</v>
      </c>
      <c r="AH335">
        <f>IF(ISBLANK(health[[#This Row],[total_beneficiaries_reached]]),SUM(health[[#This Row],[calc_children]],health[[#This Row],[calc_adults]]),health[[#This Row],[total_beneficiaries_reached]])</f>
        <v>0</v>
      </c>
      <c r="AI335" s="49" t="str">
        <f ca="1">IF(B335="","",OFFSET(table_admin1[[#Headers],[ADM1_PT]],MATCH(B335,admin1,0),1))</f>
        <v/>
      </c>
      <c r="AJ335" s="49" t="str">
        <f t="shared" ca="1" si="10"/>
        <v/>
      </c>
      <c r="AK335" s="49" t="str">
        <f t="shared" ca="1" si="11"/>
        <v/>
      </c>
    </row>
    <row r="336" spans="29:37" x14ac:dyDescent="0.2">
      <c r="AC336">
        <f>IF(ISBLANK(health[[#This Row],[total_boys]]),SUM(health[[#This Row],[boys_0-5_reached]],health[[#This Row],[boys_6-12_reached]],health[[#This Row],[boys_13-18_reached]]),health[[#This Row],[total_boys]])</f>
        <v>0</v>
      </c>
      <c r="AD336">
        <f>IF(ISBLANK(health[[#This Row],[total_girls]]),SUM(health[[#This Row],[girls_0-5_reached]],health[[#This Row],[girls_6-12_reached]],health[[#This Row],[girls_13-18_reached]]),health[[#This Row],[total_girls]])</f>
        <v>0</v>
      </c>
      <c r="AE336">
        <f>IF(ISBLANK(health[[#This Row],[total_children]]),SUM(health[[#This Row],[calc_boys]],health[[#This Row],[calc_girls]]),health[[#This Row],[total_children]])</f>
        <v>0</v>
      </c>
      <c r="AF336">
        <f>IF(ISBLANK(health[[#This Row],[total_pwd]]),SUM(health[[#This Row],[total_pwd_men]],health[[#This Row],[total_pwd_women]]),health[[#This Row],[total_pwd]])</f>
        <v>0</v>
      </c>
      <c r="AG336">
        <f>IF(ISBLANK(health[[#This Row],[total_adults]]),SUM(health[[#This Row],[total_men]],health[[#This Row],[total_women]]),health[[#This Row],[total_adults]])</f>
        <v>0</v>
      </c>
      <c r="AH336">
        <f>IF(ISBLANK(health[[#This Row],[total_beneficiaries_reached]]),SUM(health[[#This Row],[calc_children]],health[[#This Row],[calc_adults]]),health[[#This Row],[total_beneficiaries_reached]])</f>
        <v>0</v>
      </c>
      <c r="AI336" s="49" t="str">
        <f ca="1">IF(B336="","",OFFSET(table_admin1[[#Headers],[ADM1_PT]],MATCH(B336,admin1,0),1))</f>
        <v/>
      </c>
      <c r="AJ336" s="49" t="str">
        <f t="shared" ca="1" si="10"/>
        <v/>
      </c>
      <c r="AK336" s="49" t="str">
        <f t="shared" ca="1" si="11"/>
        <v/>
      </c>
    </row>
    <row r="337" spans="29:37" x14ac:dyDescent="0.2">
      <c r="AC337">
        <f>IF(ISBLANK(health[[#This Row],[total_boys]]),SUM(health[[#This Row],[boys_0-5_reached]],health[[#This Row],[boys_6-12_reached]],health[[#This Row],[boys_13-18_reached]]),health[[#This Row],[total_boys]])</f>
        <v>0</v>
      </c>
      <c r="AD337">
        <f>IF(ISBLANK(health[[#This Row],[total_girls]]),SUM(health[[#This Row],[girls_0-5_reached]],health[[#This Row],[girls_6-12_reached]],health[[#This Row],[girls_13-18_reached]]),health[[#This Row],[total_girls]])</f>
        <v>0</v>
      </c>
      <c r="AE337">
        <f>IF(ISBLANK(health[[#This Row],[total_children]]),SUM(health[[#This Row],[calc_boys]],health[[#This Row],[calc_girls]]),health[[#This Row],[total_children]])</f>
        <v>0</v>
      </c>
      <c r="AF337">
        <f>IF(ISBLANK(health[[#This Row],[total_pwd]]),SUM(health[[#This Row],[total_pwd_men]],health[[#This Row],[total_pwd_women]]),health[[#This Row],[total_pwd]])</f>
        <v>0</v>
      </c>
      <c r="AG337">
        <f>IF(ISBLANK(health[[#This Row],[total_adults]]),SUM(health[[#This Row],[total_men]],health[[#This Row],[total_women]]),health[[#This Row],[total_adults]])</f>
        <v>0</v>
      </c>
      <c r="AH337">
        <f>IF(ISBLANK(health[[#This Row],[total_beneficiaries_reached]]),SUM(health[[#This Row],[calc_children]],health[[#This Row],[calc_adults]]),health[[#This Row],[total_beneficiaries_reached]])</f>
        <v>0</v>
      </c>
      <c r="AI337" s="49" t="str">
        <f ca="1">IF(B337="","",OFFSET(table_admin1[[#Headers],[ADM1_PT]],MATCH(B337,admin1,0),1))</f>
        <v/>
      </c>
      <c r="AJ337" s="49" t="str">
        <f t="shared" ca="1" si="10"/>
        <v/>
      </c>
      <c r="AK337" s="49" t="str">
        <f t="shared" ca="1" si="11"/>
        <v/>
      </c>
    </row>
    <row r="338" spans="29:37" x14ac:dyDescent="0.2">
      <c r="AC338">
        <f>IF(ISBLANK(health[[#This Row],[total_boys]]),SUM(health[[#This Row],[boys_0-5_reached]],health[[#This Row],[boys_6-12_reached]],health[[#This Row],[boys_13-18_reached]]),health[[#This Row],[total_boys]])</f>
        <v>0</v>
      </c>
      <c r="AD338">
        <f>IF(ISBLANK(health[[#This Row],[total_girls]]),SUM(health[[#This Row],[girls_0-5_reached]],health[[#This Row],[girls_6-12_reached]],health[[#This Row],[girls_13-18_reached]]),health[[#This Row],[total_girls]])</f>
        <v>0</v>
      </c>
      <c r="AE338">
        <f>IF(ISBLANK(health[[#This Row],[total_children]]),SUM(health[[#This Row],[calc_boys]],health[[#This Row],[calc_girls]]),health[[#This Row],[total_children]])</f>
        <v>0</v>
      </c>
      <c r="AF338">
        <f>IF(ISBLANK(health[[#This Row],[total_pwd]]),SUM(health[[#This Row],[total_pwd_men]],health[[#This Row],[total_pwd_women]]),health[[#This Row],[total_pwd]])</f>
        <v>0</v>
      </c>
      <c r="AG338">
        <f>IF(ISBLANK(health[[#This Row],[total_adults]]),SUM(health[[#This Row],[total_men]],health[[#This Row],[total_women]]),health[[#This Row],[total_adults]])</f>
        <v>0</v>
      </c>
      <c r="AH338">
        <f>IF(ISBLANK(health[[#This Row],[total_beneficiaries_reached]]),SUM(health[[#This Row],[calc_children]],health[[#This Row],[calc_adults]]),health[[#This Row],[total_beneficiaries_reached]])</f>
        <v>0</v>
      </c>
      <c r="AI338" s="49" t="str">
        <f ca="1">IF(B338="","",OFFSET(table_admin1[[#Headers],[ADM1_PT]],MATCH(B338,admin1,0),1))</f>
        <v/>
      </c>
      <c r="AJ338" s="49" t="str">
        <f t="shared" ca="1" si="10"/>
        <v/>
      </c>
      <c r="AK338" s="49" t="str">
        <f t="shared" ca="1" si="11"/>
        <v/>
      </c>
    </row>
    <row r="339" spans="29:37" x14ac:dyDescent="0.2">
      <c r="AC339">
        <f>IF(ISBLANK(health[[#This Row],[total_boys]]),SUM(health[[#This Row],[boys_0-5_reached]],health[[#This Row],[boys_6-12_reached]],health[[#This Row],[boys_13-18_reached]]),health[[#This Row],[total_boys]])</f>
        <v>0</v>
      </c>
      <c r="AD339">
        <f>IF(ISBLANK(health[[#This Row],[total_girls]]),SUM(health[[#This Row],[girls_0-5_reached]],health[[#This Row],[girls_6-12_reached]],health[[#This Row],[girls_13-18_reached]]),health[[#This Row],[total_girls]])</f>
        <v>0</v>
      </c>
      <c r="AE339">
        <f>IF(ISBLANK(health[[#This Row],[total_children]]),SUM(health[[#This Row],[calc_boys]],health[[#This Row],[calc_girls]]),health[[#This Row],[total_children]])</f>
        <v>0</v>
      </c>
      <c r="AF339">
        <f>IF(ISBLANK(health[[#This Row],[total_pwd]]),SUM(health[[#This Row],[total_pwd_men]],health[[#This Row],[total_pwd_women]]),health[[#This Row],[total_pwd]])</f>
        <v>0</v>
      </c>
      <c r="AG339">
        <f>IF(ISBLANK(health[[#This Row],[total_adults]]),SUM(health[[#This Row],[total_men]],health[[#This Row],[total_women]]),health[[#This Row],[total_adults]])</f>
        <v>0</v>
      </c>
      <c r="AH339">
        <f>IF(ISBLANK(health[[#This Row],[total_beneficiaries_reached]]),SUM(health[[#This Row],[calc_children]],health[[#This Row],[calc_adults]]),health[[#This Row],[total_beneficiaries_reached]])</f>
        <v>0</v>
      </c>
      <c r="AI339" s="49" t="str">
        <f ca="1">IF(B339="","",OFFSET(table_admin1[[#Headers],[ADM1_PT]],MATCH(B339,admin1,0),1))</f>
        <v/>
      </c>
      <c r="AJ339" s="49" t="str">
        <f t="shared" ca="1" si="10"/>
        <v/>
      </c>
      <c r="AK339" s="49" t="str">
        <f t="shared" ca="1" si="11"/>
        <v/>
      </c>
    </row>
    <row r="340" spans="29:37" x14ac:dyDescent="0.2">
      <c r="AC340">
        <f>IF(ISBLANK(health[[#This Row],[total_boys]]),SUM(health[[#This Row],[boys_0-5_reached]],health[[#This Row],[boys_6-12_reached]],health[[#This Row],[boys_13-18_reached]]),health[[#This Row],[total_boys]])</f>
        <v>0</v>
      </c>
      <c r="AD340">
        <f>IF(ISBLANK(health[[#This Row],[total_girls]]),SUM(health[[#This Row],[girls_0-5_reached]],health[[#This Row],[girls_6-12_reached]],health[[#This Row],[girls_13-18_reached]]),health[[#This Row],[total_girls]])</f>
        <v>0</v>
      </c>
      <c r="AE340">
        <f>IF(ISBLANK(health[[#This Row],[total_children]]),SUM(health[[#This Row],[calc_boys]],health[[#This Row],[calc_girls]]),health[[#This Row],[total_children]])</f>
        <v>0</v>
      </c>
      <c r="AF340">
        <f>IF(ISBLANK(health[[#This Row],[total_pwd]]),SUM(health[[#This Row],[total_pwd_men]],health[[#This Row],[total_pwd_women]]),health[[#This Row],[total_pwd]])</f>
        <v>0</v>
      </c>
      <c r="AG340">
        <f>IF(ISBLANK(health[[#This Row],[total_adults]]),SUM(health[[#This Row],[total_men]],health[[#This Row],[total_women]]),health[[#This Row],[total_adults]])</f>
        <v>0</v>
      </c>
      <c r="AH340">
        <f>IF(ISBLANK(health[[#This Row],[total_beneficiaries_reached]]),SUM(health[[#This Row],[calc_children]],health[[#This Row],[calc_adults]]),health[[#This Row],[total_beneficiaries_reached]])</f>
        <v>0</v>
      </c>
      <c r="AI340" s="49" t="str">
        <f ca="1">IF(B340="","",OFFSET(table_admin1[[#Headers],[ADM1_PT]],MATCH(B340,admin1,0),1))</f>
        <v/>
      </c>
      <c r="AJ340" s="49" t="str">
        <f t="shared" ca="1" si="10"/>
        <v/>
      </c>
      <c r="AK340" s="49" t="str">
        <f t="shared" ca="1" si="11"/>
        <v/>
      </c>
    </row>
    <row r="341" spans="29:37" x14ac:dyDescent="0.2">
      <c r="AC341">
        <f>IF(ISBLANK(health[[#This Row],[total_boys]]),SUM(health[[#This Row],[boys_0-5_reached]],health[[#This Row],[boys_6-12_reached]],health[[#This Row],[boys_13-18_reached]]),health[[#This Row],[total_boys]])</f>
        <v>0</v>
      </c>
      <c r="AD341">
        <f>IF(ISBLANK(health[[#This Row],[total_girls]]),SUM(health[[#This Row],[girls_0-5_reached]],health[[#This Row],[girls_6-12_reached]],health[[#This Row],[girls_13-18_reached]]),health[[#This Row],[total_girls]])</f>
        <v>0</v>
      </c>
      <c r="AE341">
        <f>IF(ISBLANK(health[[#This Row],[total_children]]),SUM(health[[#This Row],[calc_boys]],health[[#This Row],[calc_girls]]),health[[#This Row],[total_children]])</f>
        <v>0</v>
      </c>
      <c r="AF341">
        <f>IF(ISBLANK(health[[#This Row],[total_pwd]]),SUM(health[[#This Row],[total_pwd_men]],health[[#This Row],[total_pwd_women]]),health[[#This Row],[total_pwd]])</f>
        <v>0</v>
      </c>
      <c r="AG341">
        <f>IF(ISBLANK(health[[#This Row],[total_adults]]),SUM(health[[#This Row],[total_men]],health[[#This Row],[total_women]]),health[[#This Row],[total_adults]])</f>
        <v>0</v>
      </c>
      <c r="AH341">
        <f>IF(ISBLANK(health[[#This Row],[total_beneficiaries_reached]]),SUM(health[[#This Row],[calc_children]],health[[#This Row],[calc_adults]]),health[[#This Row],[total_beneficiaries_reached]])</f>
        <v>0</v>
      </c>
      <c r="AI341" s="49" t="str">
        <f ca="1">IF(B341="","",OFFSET(table_admin1[[#Headers],[ADM1_PT]],MATCH(B341,admin1,0),1))</f>
        <v/>
      </c>
      <c r="AJ341" s="49" t="str">
        <f t="shared" ca="1" si="10"/>
        <v/>
      </c>
      <c r="AK341" s="49" t="str">
        <f t="shared" ca="1" si="11"/>
        <v/>
      </c>
    </row>
    <row r="342" spans="29:37" x14ac:dyDescent="0.2">
      <c r="AC342">
        <f>IF(ISBLANK(health[[#This Row],[total_boys]]),SUM(health[[#This Row],[boys_0-5_reached]],health[[#This Row],[boys_6-12_reached]],health[[#This Row],[boys_13-18_reached]]),health[[#This Row],[total_boys]])</f>
        <v>0</v>
      </c>
      <c r="AD342">
        <f>IF(ISBLANK(health[[#This Row],[total_girls]]),SUM(health[[#This Row],[girls_0-5_reached]],health[[#This Row],[girls_6-12_reached]],health[[#This Row],[girls_13-18_reached]]),health[[#This Row],[total_girls]])</f>
        <v>0</v>
      </c>
      <c r="AE342">
        <f>IF(ISBLANK(health[[#This Row],[total_children]]),SUM(health[[#This Row],[calc_boys]],health[[#This Row],[calc_girls]]),health[[#This Row],[total_children]])</f>
        <v>0</v>
      </c>
      <c r="AF342">
        <f>IF(ISBLANK(health[[#This Row],[total_pwd]]),SUM(health[[#This Row],[total_pwd_men]],health[[#This Row],[total_pwd_women]]),health[[#This Row],[total_pwd]])</f>
        <v>0</v>
      </c>
      <c r="AG342">
        <f>IF(ISBLANK(health[[#This Row],[total_adults]]),SUM(health[[#This Row],[total_men]],health[[#This Row],[total_women]]),health[[#This Row],[total_adults]])</f>
        <v>0</v>
      </c>
      <c r="AH342">
        <f>IF(ISBLANK(health[[#This Row],[total_beneficiaries_reached]]),SUM(health[[#This Row],[calc_children]],health[[#This Row],[calc_adults]]),health[[#This Row],[total_beneficiaries_reached]])</f>
        <v>0</v>
      </c>
      <c r="AI342" s="49" t="str">
        <f ca="1">IF(B342="","",OFFSET(table_admin1[[#Headers],[ADM1_PT]],MATCH(B342,admin1,0),1))</f>
        <v/>
      </c>
      <c r="AJ342" s="49" t="str">
        <f t="shared" ca="1" si="10"/>
        <v/>
      </c>
      <c r="AK342" s="49" t="str">
        <f t="shared" ca="1" si="11"/>
        <v/>
      </c>
    </row>
    <row r="343" spans="29:37" x14ac:dyDescent="0.2">
      <c r="AC343">
        <f>IF(ISBLANK(health[[#This Row],[total_boys]]),SUM(health[[#This Row],[boys_0-5_reached]],health[[#This Row],[boys_6-12_reached]],health[[#This Row],[boys_13-18_reached]]),health[[#This Row],[total_boys]])</f>
        <v>0</v>
      </c>
      <c r="AD343">
        <f>IF(ISBLANK(health[[#This Row],[total_girls]]),SUM(health[[#This Row],[girls_0-5_reached]],health[[#This Row],[girls_6-12_reached]],health[[#This Row],[girls_13-18_reached]]),health[[#This Row],[total_girls]])</f>
        <v>0</v>
      </c>
      <c r="AE343">
        <f>IF(ISBLANK(health[[#This Row],[total_children]]),SUM(health[[#This Row],[calc_boys]],health[[#This Row],[calc_girls]]),health[[#This Row],[total_children]])</f>
        <v>0</v>
      </c>
      <c r="AF343">
        <f>IF(ISBLANK(health[[#This Row],[total_pwd]]),SUM(health[[#This Row],[total_pwd_men]],health[[#This Row],[total_pwd_women]]),health[[#This Row],[total_pwd]])</f>
        <v>0</v>
      </c>
      <c r="AG343">
        <f>IF(ISBLANK(health[[#This Row],[total_adults]]),SUM(health[[#This Row],[total_men]],health[[#This Row],[total_women]]),health[[#This Row],[total_adults]])</f>
        <v>0</v>
      </c>
      <c r="AH343">
        <f>IF(ISBLANK(health[[#This Row],[total_beneficiaries_reached]]),SUM(health[[#This Row],[calc_children]],health[[#This Row],[calc_adults]]),health[[#This Row],[total_beneficiaries_reached]])</f>
        <v>0</v>
      </c>
      <c r="AI343" s="49" t="str">
        <f ca="1">IF(B343="","",OFFSET(table_admin1[[#Headers],[ADM1_PT]],MATCH(B343,admin1,0),1))</f>
        <v/>
      </c>
      <c r="AJ343" s="49" t="str">
        <f t="shared" ca="1" si="10"/>
        <v/>
      </c>
      <c r="AK343" s="49" t="str">
        <f t="shared" ca="1" si="11"/>
        <v/>
      </c>
    </row>
    <row r="344" spans="29:37" x14ac:dyDescent="0.2">
      <c r="AC344">
        <f>IF(ISBLANK(health[[#This Row],[total_boys]]),SUM(health[[#This Row],[boys_0-5_reached]],health[[#This Row],[boys_6-12_reached]],health[[#This Row],[boys_13-18_reached]]),health[[#This Row],[total_boys]])</f>
        <v>0</v>
      </c>
      <c r="AD344">
        <f>IF(ISBLANK(health[[#This Row],[total_girls]]),SUM(health[[#This Row],[girls_0-5_reached]],health[[#This Row],[girls_6-12_reached]],health[[#This Row],[girls_13-18_reached]]),health[[#This Row],[total_girls]])</f>
        <v>0</v>
      </c>
      <c r="AE344">
        <f>IF(ISBLANK(health[[#This Row],[total_children]]),SUM(health[[#This Row],[calc_boys]],health[[#This Row],[calc_girls]]),health[[#This Row],[total_children]])</f>
        <v>0</v>
      </c>
      <c r="AF344">
        <f>IF(ISBLANK(health[[#This Row],[total_pwd]]),SUM(health[[#This Row],[total_pwd_men]],health[[#This Row],[total_pwd_women]]),health[[#This Row],[total_pwd]])</f>
        <v>0</v>
      </c>
      <c r="AG344">
        <f>IF(ISBLANK(health[[#This Row],[total_adults]]),SUM(health[[#This Row],[total_men]],health[[#This Row],[total_women]]),health[[#This Row],[total_adults]])</f>
        <v>0</v>
      </c>
      <c r="AH344">
        <f>IF(ISBLANK(health[[#This Row],[total_beneficiaries_reached]]),SUM(health[[#This Row],[calc_children]],health[[#This Row],[calc_adults]]),health[[#This Row],[total_beneficiaries_reached]])</f>
        <v>0</v>
      </c>
      <c r="AI344" s="49" t="str">
        <f ca="1">IF(B344="","",OFFSET(table_admin1[[#Headers],[ADM1_PT]],MATCH(B344,admin1,0),1))</f>
        <v/>
      </c>
      <c r="AJ344" s="49" t="str">
        <f t="shared" ca="1" si="10"/>
        <v/>
      </c>
      <c r="AK344" s="49" t="str">
        <f t="shared" ca="1" si="11"/>
        <v/>
      </c>
    </row>
    <row r="345" spans="29:37" x14ac:dyDescent="0.2">
      <c r="AC345">
        <f>IF(ISBLANK(health[[#This Row],[total_boys]]),SUM(health[[#This Row],[boys_0-5_reached]],health[[#This Row],[boys_6-12_reached]],health[[#This Row],[boys_13-18_reached]]),health[[#This Row],[total_boys]])</f>
        <v>0</v>
      </c>
      <c r="AD345">
        <f>IF(ISBLANK(health[[#This Row],[total_girls]]),SUM(health[[#This Row],[girls_0-5_reached]],health[[#This Row],[girls_6-12_reached]],health[[#This Row],[girls_13-18_reached]]),health[[#This Row],[total_girls]])</f>
        <v>0</v>
      </c>
      <c r="AE345">
        <f>IF(ISBLANK(health[[#This Row],[total_children]]),SUM(health[[#This Row],[calc_boys]],health[[#This Row],[calc_girls]]),health[[#This Row],[total_children]])</f>
        <v>0</v>
      </c>
      <c r="AF345">
        <f>IF(ISBLANK(health[[#This Row],[total_pwd]]),SUM(health[[#This Row],[total_pwd_men]],health[[#This Row],[total_pwd_women]]),health[[#This Row],[total_pwd]])</f>
        <v>0</v>
      </c>
      <c r="AG345">
        <f>IF(ISBLANK(health[[#This Row],[total_adults]]),SUM(health[[#This Row],[total_men]],health[[#This Row],[total_women]]),health[[#This Row],[total_adults]])</f>
        <v>0</v>
      </c>
      <c r="AH345">
        <f>IF(ISBLANK(health[[#This Row],[total_beneficiaries_reached]]),SUM(health[[#This Row],[calc_children]],health[[#This Row],[calc_adults]]),health[[#This Row],[total_beneficiaries_reached]])</f>
        <v>0</v>
      </c>
      <c r="AI345" s="49" t="str">
        <f ca="1">IF(B345="","",OFFSET(table_admin1[[#Headers],[ADM1_PT]],MATCH(B345,admin1,0),1))</f>
        <v/>
      </c>
      <c r="AJ345" s="49" t="str">
        <f t="shared" ca="1" si="10"/>
        <v/>
      </c>
      <c r="AK345" s="49" t="str">
        <f t="shared" ca="1" si="11"/>
        <v/>
      </c>
    </row>
    <row r="346" spans="29:37" x14ac:dyDescent="0.2">
      <c r="AC346">
        <f>IF(ISBLANK(health[[#This Row],[total_boys]]),SUM(health[[#This Row],[boys_0-5_reached]],health[[#This Row],[boys_6-12_reached]],health[[#This Row],[boys_13-18_reached]]),health[[#This Row],[total_boys]])</f>
        <v>0</v>
      </c>
      <c r="AD346">
        <f>IF(ISBLANK(health[[#This Row],[total_girls]]),SUM(health[[#This Row],[girls_0-5_reached]],health[[#This Row],[girls_6-12_reached]],health[[#This Row],[girls_13-18_reached]]),health[[#This Row],[total_girls]])</f>
        <v>0</v>
      </c>
      <c r="AE346">
        <f>IF(ISBLANK(health[[#This Row],[total_children]]),SUM(health[[#This Row],[calc_boys]],health[[#This Row],[calc_girls]]),health[[#This Row],[total_children]])</f>
        <v>0</v>
      </c>
      <c r="AF346">
        <f>IF(ISBLANK(health[[#This Row],[total_pwd]]),SUM(health[[#This Row],[total_pwd_men]],health[[#This Row],[total_pwd_women]]),health[[#This Row],[total_pwd]])</f>
        <v>0</v>
      </c>
      <c r="AG346">
        <f>IF(ISBLANK(health[[#This Row],[total_adults]]),SUM(health[[#This Row],[total_men]],health[[#This Row],[total_women]]),health[[#This Row],[total_adults]])</f>
        <v>0</v>
      </c>
      <c r="AH346">
        <f>IF(ISBLANK(health[[#This Row],[total_beneficiaries_reached]]),SUM(health[[#This Row],[calc_children]],health[[#This Row],[calc_adults]]),health[[#This Row],[total_beneficiaries_reached]])</f>
        <v>0</v>
      </c>
      <c r="AI346" s="49" t="str">
        <f ca="1">IF(B346="","",OFFSET(table_admin1[[#Headers],[ADM1_PT]],MATCH(B346,admin1,0),1))</f>
        <v/>
      </c>
      <c r="AJ346" s="49" t="str">
        <f t="shared" ca="1" si="10"/>
        <v/>
      </c>
      <c r="AK346" s="49" t="str">
        <f t="shared" ca="1" si="11"/>
        <v/>
      </c>
    </row>
    <row r="347" spans="29:37" x14ac:dyDescent="0.2">
      <c r="AC347">
        <f>IF(ISBLANK(health[[#This Row],[total_boys]]),SUM(health[[#This Row],[boys_0-5_reached]],health[[#This Row],[boys_6-12_reached]],health[[#This Row],[boys_13-18_reached]]),health[[#This Row],[total_boys]])</f>
        <v>0</v>
      </c>
      <c r="AD347">
        <f>IF(ISBLANK(health[[#This Row],[total_girls]]),SUM(health[[#This Row],[girls_0-5_reached]],health[[#This Row],[girls_6-12_reached]],health[[#This Row],[girls_13-18_reached]]),health[[#This Row],[total_girls]])</f>
        <v>0</v>
      </c>
      <c r="AE347">
        <f>IF(ISBLANK(health[[#This Row],[total_children]]),SUM(health[[#This Row],[calc_boys]],health[[#This Row],[calc_girls]]),health[[#This Row],[total_children]])</f>
        <v>0</v>
      </c>
      <c r="AF347">
        <f>IF(ISBLANK(health[[#This Row],[total_pwd]]),SUM(health[[#This Row],[total_pwd_men]],health[[#This Row],[total_pwd_women]]),health[[#This Row],[total_pwd]])</f>
        <v>0</v>
      </c>
      <c r="AG347">
        <f>IF(ISBLANK(health[[#This Row],[total_adults]]),SUM(health[[#This Row],[total_men]],health[[#This Row],[total_women]]),health[[#This Row],[total_adults]])</f>
        <v>0</v>
      </c>
      <c r="AH347">
        <f>IF(ISBLANK(health[[#This Row],[total_beneficiaries_reached]]),SUM(health[[#This Row],[calc_children]],health[[#This Row],[calc_adults]]),health[[#This Row],[total_beneficiaries_reached]])</f>
        <v>0</v>
      </c>
      <c r="AI347" s="49" t="str">
        <f ca="1">IF(B347="","",OFFSET(table_admin1[[#Headers],[ADM1_PT]],MATCH(B347,admin1,0),1))</f>
        <v/>
      </c>
      <c r="AJ347" s="49" t="str">
        <f t="shared" ca="1" si="10"/>
        <v/>
      </c>
      <c r="AK347" s="49" t="str">
        <f t="shared" ca="1" si="11"/>
        <v/>
      </c>
    </row>
    <row r="348" spans="29:37" x14ac:dyDescent="0.2">
      <c r="AC348">
        <f>IF(ISBLANK(health[[#This Row],[total_boys]]),SUM(health[[#This Row],[boys_0-5_reached]],health[[#This Row],[boys_6-12_reached]],health[[#This Row],[boys_13-18_reached]]),health[[#This Row],[total_boys]])</f>
        <v>0</v>
      </c>
      <c r="AD348">
        <f>IF(ISBLANK(health[[#This Row],[total_girls]]),SUM(health[[#This Row],[girls_0-5_reached]],health[[#This Row],[girls_6-12_reached]],health[[#This Row],[girls_13-18_reached]]),health[[#This Row],[total_girls]])</f>
        <v>0</v>
      </c>
      <c r="AE348">
        <f>IF(ISBLANK(health[[#This Row],[total_children]]),SUM(health[[#This Row],[calc_boys]],health[[#This Row],[calc_girls]]),health[[#This Row],[total_children]])</f>
        <v>0</v>
      </c>
      <c r="AF348">
        <f>IF(ISBLANK(health[[#This Row],[total_pwd]]),SUM(health[[#This Row],[total_pwd_men]],health[[#This Row],[total_pwd_women]]),health[[#This Row],[total_pwd]])</f>
        <v>0</v>
      </c>
      <c r="AG348">
        <f>IF(ISBLANK(health[[#This Row],[total_adults]]),SUM(health[[#This Row],[total_men]],health[[#This Row],[total_women]]),health[[#This Row],[total_adults]])</f>
        <v>0</v>
      </c>
      <c r="AH348">
        <f>IF(ISBLANK(health[[#This Row],[total_beneficiaries_reached]]),SUM(health[[#This Row],[calc_children]],health[[#This Row],[calc_adults]]),health[[#This Row],[total_beneficiaries_reached]])</f>
        <v>0</v>
      </c>
      <c r="AI348" s="49" t="str">
        <f ca="1">IF(B348="","",OFFSET(table_admin1[[#Headers],[ADM1_PT]],MATCH(B348,admin1,0),1))</f>
        <v/>
      </c>
      <c r="AJ348" s="49" t="str">
        <f t="shared" ca="1" si="10"/>
        <v/>
      </c>
      <c r="AK348" s="49" t="str">
        <f t="shared" ca="1" si="11"/>
        <v/>
      </c>
    </row>
    <row r="349" spans="29:37" x14ac:dyDescent="0.2">
      <c r="AC349">
        <f>IF(ISBLANK(health[[#This Row],[total_boys]]),SUM(health[[#This Row],[boys_0-5_reached]],health[[#This Row],[boys_6-12_reached]],health[[#This Row],[boys_13-18_reached]]),health[[#This Row],[total_boys]])</f>
        <v>0</v>
      </c>
      <c r="AD349">
        <f>IF(ISBLANK(health[[#This Row],[total_girls]]),SUM(health[[#This Row],[girls_0-5_reached]],health[[#This Row],[girls_6-12_reached]],health[[#This Row],[girls_13-18_reached]]),health[[#This Row],[total_girls]])</f>
        <v>0</v>
      </c>
      <c r="AE349">
        <f>IF(ISBLANK(health[[#This Row],[total_children]]),SUM(health[[#This Row],[calc_boys]],health[[#This Row],[calc_girls]]),health[[#This Row],[total_children]])</f>
        <v>0</v>
      </c>
      <c r="AF349">
        <f>IF(ISBLANK(health[[#This Row],[total_pwd]]),SUM(health[[#This Row],[total_pwd_men]],health[[#This Row],[total_pwd_women]]),health[[#This Row],[total_pwd]])</f>
        <v>0</v>
      </c>
      <c r="AG349">
        <f>IF(ISBLANK(health[[#This Row],[total_adults]]),SUM(health[[#This Row],[total_men]],health[[#This Row],[total_women]]),health[[#This Row],[total_adults]])</f>
        <v>0</v>
      </c>
      <c r="AH349">
        <f>IF(ISBLANK(health[[#This Row],[total_beneficiaries_reached]]),SUM(health[[#This Row],[calc_children]],health[[#This Row],[calc_adults]]),health[[#This Row],[total_beneficiaries_reached]])</f>
        <v>0</v>
      </c>
      <c r="AI349" s="49" t="str">
        <f ca="1">IF(B349="","",OFFSET(table_admin1[[#Headers],[ADM1_PT]],MATCH(B349,admin1,0),1))</f>
        <v/>
      </c>
      <c r="AJ349" s="49" t="str">
        <f t="shared" ca="1" si="10"/>
        <v/>
      </c>
      <c r="AK349" s="49" t="str">
        <f t="shared" ca="1" si="11"/>
        <v/>
      </c>
    </row>
    <row r="350" spans="29:37" x14ac:dyDescent="0.2">
      <c r="AC350">
        <f>IF(ISBLANK(health[[#This Row],[total_boys]]),SUM(health[[#This Row],[boys_0-5_reached]],health[[#This Row],[boys_6-12_reached]],health[[#This Row],[boys_13-18_reached]]),health[[#This Row],[total_boys]])</f>
        <v>0</v>
      </c>
      <c r="AD350">
        <f>IF(ISBLANK(health[[#This Row],[total_girls]]),SUM(health[[#This Row],[girls_0-5_reached]],health[[#This Row],[girls_6-12_reached]],health[[#This Row],[girls_13-18_reached]]),health[[#This Row],[total_girls]])</f>
        <v>0</v>
      </c>
      <c r="AE350">
        <f>IF(ISBLANK(health[[#This Row],[total_children]]),SUM(health[[#This Row],[calc_boys]],health[[#This Row],[calc_girls]]),health[[#This Row],[total_children]])</f>
        <v>0</v>
      </c>
      <c r="AF350">
        <f>IF(ISBLANK(health[[#This Row],[total_pwd]]),SUM(health[[#This Row],[total_pwd_men]],health[[#This Row],[total_pwd_women]]),health[[#This Row],[total_pwd]])</f>
        <v>0</v>
      </c>
      <c r="AG350">
        <f>IF(ISBLANK(health[[#This Row],[total_adults]]),SUM(health[[#This Row],[total_men]],health[[#This Row],[total_women]]),health[[#This Row],[total_adults]])</f>
        <v>0</v>
      </c>
      <c r="AH350">
        <f>IF(ISBLANK(health[[#This Row],[total_beneficiaries_reached]]),SUM(health[[#This Row],[calc_children]],health[[#This Row],[calc_adults]]),health[[#This Row],[total_beneficiaries_reached]])</f>
        <v>0</v>
      </c>
      <c r="AI350" s="49" t="str">
        <f ca="1">IF(B350="","",OFFSET(table_admin1[[#Headers],[ADM1_PT]],MATCH(B350,admin1,0),1))</f>
        <v/>
      </c>
      <c r="AJ350" s="49" t="str">
        <f t="shared" ca="1" si="10"/>
        <v/>
      </c>
      <c r="AK350" s="49" t="str">
        <f t="shared" ca="1" si="11"/>
        <v/>
      </c>
    </row>
    <row r="351" spans="29:37" x14ac:dyDescent="0.2">
      <c r="AC351">
        <f>IF(ISBLANK(health[[#This Row],[total_boys]]),SUM(health[[#This Row],[boys_0-5_reached]],health[[#This Row],[boys_6-12_reached]],health[[#This Row],[boys_13-18_reached]]),health[[#This Row],[total_boys]])</f>
        <v>0</v>
      </c>
      <c r="AD351">
        <f>IF(ISBLANK(health[[#This Row],[total_girls]]),SUM(health[[#This Row],[girls_0-5_reached]],health[[#This Row],[girls_6-12_reached]],health[[#This Row],[girls_13-18_reached]]),health[[#This Row],[total_girls]])</f>
        <v>0</v>
      </c>
      <c r="AE351">
        <f>IF(ISBLANK(health[[#This Row],[total_children]]),SUM(health[[#This Row],[calc_boys]],health[[#This Row],[calc_girls]]),health[[#This Row],[total_children]])</f>
        <v>0</v>
      </c>
      <c r="AF351">
        <f>IF(ISBLANK(health[[#This Row],[total_pwd]]),SUM(health[[#This Row],[total_pwd_men]],health[[#This Row],[total_pwd_women]]),health[[#This Row],[total_pwd]])</f>
        <v>0</v>
      </c>
      <c r="AG351">
        <f>IF(ISBLANK(health[[#This Row],[total_adults]]),SUM(health[[#This Row],[total_men]],health[[#This Row],[total_women]]),health[[#This Row],[total_adults]])</f>
        <v>0</v>
      </c>
      <c r="AH351">
        <f>IF(ISBLANK(health[[#This Row],[total_beneficiaries_reached]]),SUM(health[[#This Row],[calc_children]],health[[#This Row],[calc_adults]]),health[[#This Row],[total_beneficiaries_reached]])</f>
        <v>0</v>
      </c>
      <c r="AI351" s="49" t="str">
        <f ca="1">IF(B351="","",OFFSET(table_admin1[[#Headers],[ADM1_PT]],MATCH(B351,admin1,0),1))</f>
        <v/>
      </c>
      <c r="AJ351" s="49" t="str">
        <f t="shared" ca="1" si="10"/>
        <v/>
      </c>
      <c r="AK351" s="49" t="str">
        <f t="shared" ca="1" si="11"/>
        <v/>
      </c>
    </row>
    <row r="352" spans="29:37" x14ac:dyDescent="0.2">
      <c r="AC352">
        <f>IF(ISBLANK(health[[#This Row],[total_boys]]),SUM(health[[#This Row],[boys_0-5_reached]],health[[#This Row],[boys_6-12_reached]],health[[#This Row],[boys_13-18_reached]]),health[[#This Row],[total_boys]])</f>
        <v>0</v>
      </c>
      <c r="AD352">
        <f>IF(ISBLANK(health[[#This Row],[total_girls]]),SUM(health[[#This Row],[girls_0-5_reached]],health[[#This Row],[girls_6-12_reached]],health[[#This Row],[girls_13-18_reached]]),health[[#This Row],[total_girls]])</f>
        <v>0</v>
      </c>
      <c r="AE352">
        <f>IF(ISBLANK(health[[#This Row],[total_children]]),SUM(health[[#This Row],[calc_boys]],health[[#This Row],[calc_girls]]),health[[#This Row],[total_children]])</f>
        <v>0</v>
      </c>
      <c r="AF352">
        <f>IF(ISBLANK(health[[#This Row],[total_pwd]]),SUM(health[[#This Row],[total_pwd_men]],health[[#This Row],[total_pwd_women]]),health[[#This Row],[total_pwd]])</f>
        <v>0</v>
      </c>
      <c r="AG352">
        <f>IF(ISBLANK(health[[#This Row],[total_adults]]),SUM(health[[#This Row],[total_men]],health[[#This Row],[total_women]]),health[[#This Row],[total_adults]])</f>
        <v>0</v>
      </c>
      <c r="AH352">
        <f>IF(ISBLANK(health[[#This Row],[total_beneficiaries_reached]]),SUM(health[[#This Row],[calc_children]],health[[#This Row],[calc_adults]]),health[[#This Row],[total_beneficiaries_reached]])</f>
        <v>0</v>
      </c>
      <c r="AI352" s="49" t="str">
        <f ca="1">IF(B352="","",OFFSET(table_admin1[[#Headers],[ADM1_PT]],MATCH(B352,admin1,0),1))</f>
        <v/>
      </c>
      <c r="AJ352" s="49" t="str">
        <f t="shared" ca="1" si="10"/>
        <v/>
      </c>
      <c r="AK352" s="49" t="str">
        <f t="shared" ca="1" si="11"/>
        <v/>
      </c>
    </row>
    <row r="353" spans="29:37" x14ac:dyDescent="0.2">
      <c r="AC353">
        <f>IF(ISBLANK(health[[#This Row],[total_boys]]),SUM(health[[#This Row],[boys_0-5_reached]],health[[#This Row],[boys_6-12_reached]],health[[#This Row],[boys_13-18_reached]]),health[[#This Row],[total_boys]])</f>
        <v>0</v>
      </c>
      <c r="AD353">
        <f>IF(ISBLANK(health[[#This Row],[total_girls]]),SUM(health[[#This Row],[girls_0-5_reached]],health[[#This Row],[girls_6-12_reached]],health[[#This Row],[girls_13-18_reached]]),health[[#This Row],[total_girls]])</f>
        <v>0</v>
      </c>
      <c r="AE353">
        <f>IF(ISBLANK(health[[#This Row],[total_children]]),SUM(health[[#This Row],[calc_boys]],health[[#This Row],[calc_girls]]),health[[#This Row],[total_children]])</f>
        <v>0</v>
      </c>
      <c r="AF353">
        <f>IF(ISBLANK(health[[#This Row],[total_pwd]]),SUM(health[[#This Row],[total_pwd_men]],health[[#This Row],[total_pwd_women]]),health[[#This Row],[total_pwd]])</f>
        <v>0</v>
      </c>
      <c r="AG353">
        <f>IF(ISBLANK(health[[#This Row],[total_adults]]),SUM(health[[#This Row],[total_men]],health[[#This Row],[total_women]]),health[[#This Row],[total_adults]])</f>
        <v>0</v>
      </c>
      <c r="AH353">
        <f>IF(ISBLANK(health[[#This Row],[total_beneficiaries_reached]]),SUM(health[[#This Row],[calc_children]],health[[#This Row],[calc_adults]]),health[[#This Row],[total_beneficiaries_reached]])</f>
        <v>0</v>
      </c>
      <c r="AI353" s="49" t="str">
        <f ca="1">IF(B353="","",OFFSET(table_admin1[[#Headers],[ADM1_PT]],MATCH(B353,admin1,0),1))</f>
        <v/>
      </c>
      <c r="AJ353" s="49" t="str">
        <f t="shared" ca="1" si="10"/>
        <v/>
      </c>
      <c r="AK353" s="49" t="str">
        <f t="shared" ca="1" si="11"/>
        <v/>
      </c>
    </row>
    <row r="354" spans="29:37" x14ac:dyDescent="0.2">
      <c r="AC354">
        <f>IF(ISBLANK(health[[#This Row],[total_boys]]),SUM(health[[#This Row],[boys_0-5_reached]],health[[#This Row],[boys_6-12_reached]],health[[#This Row],[boys_13-18_reached]]),health[[#This Row],[total_boys]])</f>
        <v>0</v>
      </c>
      <c r="AD354">
        <f>IF(ISBLANK(health[[#This Row],[total_girls]]),SUM(health[[#This Row],[girls_0-5_reached]],health[[#This Row],[girls_6-12_reached]],health[[#This Row],[girls_13-18_reached]]),health[[#This Row],[total_girls]])</f>
        <v>0</v>
      </c>
      <c r="AE354">
        <f>IF(ISBLANK(health[[#This Row],[total_children]]),SUM(health[[#This Row],[calc_boys]],health[[#This Row],[calc_girls]]),health[[#This Row],[total_children]])</f>
        <v>0</v>
      </c>
      <c r="AF354">
        <f>IF(ISBLANK(health[[#This Row],[total_pwd]]),SUM(health[[#This Row],[total_pwd_men]],health[[#This Row],[total_pwd_women]]),health[[#This Row],[total_pwd]])</f>
        <v>0</v>
      </c>
      <c r="AG354">
        <f>IF(ISBLANK(health[[#This Row],[total_adults]]),SUM(health[[#This Row],[total_men]],health[[#This Row],[total_women]]),health[[#This Row],[total_adults]])</f>
        <v>0</v>
      </c>
      <c r="AH354">
        <f>IF(ISBLANK(health[[#This Row],[total_beneficiaries_reached]]),SUM(health[[#This Row],[calc_children]],health[[#This Row],[calc_adults]]),health[[#This Row],[total_beneficiaries_reached]])</f>
        <v>0</v>
      </c>
      <c r="AI354" s="49" t="str">
        <f ca="1">IF(B354="","",OFFSET(table_admin1[[#Headers],[ADM1_PT]],MATCH(B354,admin1,0),1))</f>
        <v/>
      </c>
      <c r="AJ354" s="49" t="str">
        <f t="shared" ca="1" si="10"/>
        <v/>
      </c>
      <c r="AK354" s="49" t="str">
        <f t="shared" ca="1" si="11"/>
        <v/>
      </c>
    </row>
    <row r="355" spans="29:37" x14ac:dyDescent="0.2">
      <c r="AC355">
        <f>IF(ISBLANK(health[[#This Row],[total_boys]]),SUM(health[[#This Row],[boys_0-5_reached]],health[[#This Row],[boys_6-12_reached]],health[[#This Row],[boys_13-18_reached]]),health[[#This Row],[total_boys]])</f>
        <v>0</v>
      </c>
      <c r="AD355">
        <f>IF(ISBLANK(health[[#This Row],[total_girls]]),SUM(health[[#This Row],[girls_0-5_reached]],health[[#This Row],[girls_6-12_reached]],health[[#This Row],[girls_13-18_reached]]),health[[#This Row],[total_girls]])</f>
        <v>0</v>
      </c>
      <c r="AE355">
        <f>IF(ISBLANK(health[[#This Row],[total_children]]),SUM(health[[#This Row],[calc_boys]],health[[#This Row],[calc_girls]]),health[[#This Row],[total_children]])</f>
        <v>0</v>
      </c>
      <c r="AF355">
        <f>IF(ISBLANK(health[[#This Row],[total_pwd]]),SUM(health[[#This Row],[total_pwd_men]],health[[#This Row],[total_pwd_women]]),health[[#This Row],[total_pwd]])</f>
        <v>0</v>
      </c>
      <c r="AG355">
        <f>IF(ISBLANK(health[[#This Row],[total_adults]]),SUM(health[[#This Row],[total_men]],health[[#This Row],[total_women]]),health[[#This Row],[total_adults]])</f>
        <v>0</v>
      </c>
      <c r="AH355">
        <f>IF(ISBLANK(health[[#This Row],[total_beneficiaries_reached]]),SUM(health[[#This Row],[calc_children]],health[[#This Row],[calc_adults]]),health[[#This Row],[total_beneficiaries_reached]])</f>
        <v>0</v>
      </c>
      <c r="AI355" s="49" t="str">
        <f ca="1">IF(B355="","",OFFSET(table_admin1[[#Headers],[ADM1_PT]],MATCH(B355,admin1,0),1))</f>
        <v/>
      </c>
      <c r="AJ355" s="49" t="str">
        <f t="shared" ca="1" si="10"/>
        <v/>
      </c>
      <c r="AK355" s="49" t="str">
        <f t="shared" ca="1" si="11"/>
        <v/>
      </c>
    </row>
    <row r="356" spans="29:37" x14ac:dyDescent="0.2">
      <c r="AC356">
        <f>IF(ISBLANK(health[[#This Row],[total_boys]]),SUM(health[[#This Row],[boys_0-5_reached]],health[[#This Row],[boys_6-12_reached]],health[[#This Row],[boys_13-18_reached]]),health[[#This Row],[total_boys]])</f>
        <v>0</v>
      </c>
      <c r="AD356">
        <f>IF(ISBLANK(health[[#This Row],[total_girls]]),SUM(health[[#This Row],[girls_0-5_reached]],health[[#This Row],[girls_6-12_reached]],health[[#This Row],[girls_13-18_reached]]),health[[#This Row],[total_girls]])</f>
        <v>0</v>
      </c>
      <c r="AE356">
        <f>IF(ISBLANK(health[[#This Row],[total_children]]),SUM(health[[#This Row],[calc_boys]],health[[#This Row],[calc_girls]]),health[[#This Row],[total_children]])</f>
        <v>0</v>
      </c>
      <c r="AF356">
        <f>IF(ISBLANK(health[[#This Row],[total_pwd]]),SUM(health[[#This Row],[total_pwd_men]],health[[#This Row],[total_pwd_women]]),health[[#This Row],[total_pwd]])</f>
        <v>0</v>
      </c>
      <c r="AG356">
        <f>IF(ISBLANK(health[[#This Row],[total_adults]]),SUM(health[[#This Row],[total_men]],health[[#This Row],[total_women]]),health[[#This Row],[total_adults]])</f>
        <v>0</v>
      </c>
      <c r="AH356">
        <f>IF(ISBLANK(health[[#This Row],[total_beneficiaries_reached]]),SUM(health[[#This Row],[calc_children]],health[[#This Row],[calc_adults]]),health[[#This Row],[total_beneficiaries_reached]])</f>
        <v>0</v>
      </c>
      <c r="AI356" s="49" t="str">
        <f ca="1">IF(B356="","",OFFSET(table_admin1[[#Headers],[ADM1_PT]],MATCH(B356,admin1,0),1))</f>
        <v/>
      </c>
      <c r="AJ356" s="49" t="str">
        <f t="shared" ca="1" si="10"/>
        <v/>
      </c>
      <c r="AK356" s="49" t="str">
        <f t="shared" ca="1" si="11"/>
        <v/>
      </c>
    </row>
    <row r="357" spans="29:37" x14ac:dyDescent="0.2">
      <c r="AC357">
        <f>IF(ISBLANK(health[[#This Row],[total_boys]]),SUM(health[[#This Row],[boys_0-5_reached]],health[[#This Row],[boys_6-12_reached]],health[[#This Row],[boys_13-18_reached]]),health[[#This Row],[total_boys]])</f>
        <v>0</v>
      </c>
      <c r="AD357">
        <f>IF(ISBLANK(health[[#This Row],[total_girls]]),SUM(health[[#This Row],[girls_0-5_reached]],health[[#This Row],[girls_6-12_reached]],health[[#This Row],[girls_13-18_reached]]),health[[#This Row],[total_girls]])</f>
        <v>0</v>
      </c>
      <c r="AE357">
        <f>IF(ISBLANK(health[[#This Row],[total_children]]),SUM(health[[#This Row],[calc_boys]],health[[#This Row],[calc_girls]]),health[[#This Row],[total_children]])</f>
        <v>0</v>
      </c>
      <c r="AF357">
        <f>IF(ISBLANK(health[[#This Row],[total_pwd]]),SUM(health[[#This Row],[total_pwd_men]],health[[#This Row],[total_pwd_women]]),health[[#This Row],[total_pwd]])</f>
        <v>0</v>
      </c>
      <c r="AG357">
        <f>IF(ISBLANK(health[[#This Row],[total_adults]]),SUM(health[[#This Row],[total_men]],health[[#This Row],[total_women]]),health[[#This Row],[total_adults]])</f>
        <v>0</v>
      </c>
      <c r="AH357">
        <f>IF(ISBLANK(health[[#This Row],[total_beneficiaries_reached]]),SUM(health[[#This Row],[calc_children]],health[[#This Row],[calc_adults]]),health[[#This Row],[total_beneficiaries_reached]])</f>
        <v>0</v>
      </c>
      <c r="AI357" s="49" t="str">
        <f ca="1">IF(B357="","",OFFSET(table_admin1[[#Headers],[ADM1_PT]],MATCH(B357,admin1,0),1))</f>
        <v/>
      </c>
      <c r="AJ357" s="49" t="str">
        <f t="shared" ca="1" si="10"/>
        <v/>
      </c>
      <c r="AK357" s="49" t="str">
        <f t="shared" ca="1" si="11"/>
        <v/>
      </c>
    </row>
    <row r="358" spans="29:37" x14ac:dyDescent="0.2">
      <c r="AC358">
        <f>IF(ISBLANK(health[[#This Row],[total_boys]]),SUM(health[[#This Row],[boys_0-5_reached]],health[[#This Row],[boys_6-12_reached]],health[[#This Row],[boys_13-18_reached]]),health[[#This Row],[total_boys]])</f>
        <v>0</v>
      </c>
      <c r="AD358">
        <f>IF(ISBLANK(health[[#This Row],[total_girls]]),SUM(health[[#This Row],[girls_0-5_reached]],health[[#This Row],[girls_6-12_reached]],health[[#This Row],[girls_13-18_reached]]),health[[#This Row],[total_girls]])</f>
        <v>0</v>
      </c>
      <c r="AE358">
        <f>IF(ISBLANK(health[[#This Row],[total_children]]),SUM(health[[#This Row],[calc_boys]],health[[#This Row],[calc_girls]]),health[[#This Row],[total_children]])</f>
        <v>0</v>
      </c>
      <c r="AF358">
        <f>IF(ISBLANK(health[[#This Row],[total_pwd]]),SUM(health[[#This Row],[total_pwd_men]],health[[#This Row],[total_pwd_women]]),health[[#This Row],[total_pwd]])</f>
        <v>0</v>
      </c>
      <c r="AG358">
        <f>IF(ISBLANK(health[[#This Row],[total_adults]]),SUM(health[[#This Row],[total_men]],health[[#This Row],[total_women]]),health[[#This Row],[total_adults]])</f>
        <v>0</v>
      </c>
      <c r="AH358">
        <f>IF(ISBLANK(health[[#This Row],[total_beneficiaries_reached]]),SUM(health[[#This Row],[calc_children]],health[[#This Row],[calc_adults]]),health[[#This Row],[total_beneficiaries_reached]])</f>
        <v>0</v>
      </c>
      <c r="AI358" s="49" t="str">
        <f ca="1">IF(B358="","",OFFSET(table_admin1[[#Headers],[ADM1_PT]],MATCH(B358,admin1,0),1))</f>
        <v/>
      </c>
      <c r="AJ358" s="49" t="str">
        <f t="shared" ca="1" si="10"/>
        <v/>
      </c>
      <c r="AK358" s="49" t="str">
        <f t="shared" ca="1" si="11"/>
        <v/>
      </c>
    </row>
    <row r="359" spans="29:37" x14ac:dyDescent="0.2">
      <c r="AC359">
        <f>IF(ISBLANK(health[[#This Row],[total_boys]]),SUM(health[[#This Row],[boys_0-5_reached]],health[[#This Row],[boys_6-12_reached]],health[[#This Row],[boys_13-18_reached]]),health[[#This Row],[total_boys]])</f>
        <v>0</v>
      </c>
      <c r="AD359">
        <f>IF(ISBLANK(health[[#This Row],[total_girls]]),SUM(health[[#This Row],[girls_0-5_reached]],health[[#This Row],[girls_6-12_reached]],health[[#This Row],[girls_13-18_reached]]),health[[#This Row],[total_girls]])</f>
        <v>0</v>
      </c>
      <c r="AE359">
        <f>IF(ISBLANK(health[[#This Row],[total_children]]),SUM(health[[#This Row],[calc_boys]],health[[#This Row],[calc_girls]]),health[[#This Row],[total_children]])</f>
        <v>0</v>
      </c>
      <c r="AF359">
        <f>IF(ISBLANK(health[[#This Row],[total_pwd]]),SUM(health[[#This Row],[total_pwd_men]],health[[#This Row],[total_pwd_women]]),health[[#This Row],[total_pwd]])</f>
        <v>0</v>
      </c>
      <c r="AG359">
        <f>IF(ISBLANK(health[[#This Row],[total_adults]]),SUM(health[[#This Row],[total_men]],health[[#This Row],[total_women]]),health[[#This Row],[total_adults]])</f>
        <v>0</v>
      </c>
      <c r="AH359">
        <f>IF(ISBLANK(health[[#This Row],[total_beneficiaries_reached]]),SUM(health[[#This Row],[calc_children]],health[[#This Row],[calc_adults]]),health[[#This Row],[total_beneficiaries_reached]])</f>
        <v>0</v>
      </c>
      <c r="AI359" s="49" t="str">
        <f ca="1">IF(B359="","",OFFSET(table_admin1[[#Headers],[ADM1_PT]],MATCH(B359,admin1,0),1))</f>
        <v/>
      </c>
      <c r="AJ359" s="49" t="str">
        <f t="shared" ca="1" si="10"/>
        <v/>
      </c>
      <c r="AK359" s="49" t="str">
        <f t="shared" ca="1" si="11"/>
        <v/>
      </c>
    </row>
    <row r="360" spans="29:37" x14ac:dyDescent="0.2">
      <c r="AC360">
        <f>IF(ISBLANK(health[[#This Row],[total_boys]]),SUM(health[[#This Row],[boys_0-5_reached]],health[[#This Row],[boys_6-12_reached]],health[[#This Row],[boys_13-18_reached]]),health[[#This Row],[total_boys]])</f>
        <v>0</v>
      </c>
      <c r="AD360">
        <f>IF(ISBLANK(health[[#This Row],[total_girls]]),SUM(health[[#This Row],[girls_0-5_reached]],health[[#This Row],[girls_6-12_reached]],health[[#This Row],[girls_13-18_reached]]),health[[#This Row],[total_girls]])</f>
        <v>0</v>
      </c>
      <c r="AE360">
        <f>IF(ISBLANK(health[[#This Row],[total_children]]),SUM(health[[#This Row],[calc_boys]],health[[#This Row],[calc_girls]]),health[[#This Row],[total_children]])</f>
        <v>0</v>
      </c>
      <c r="AF360">
        <f>IF(ISBLANK(health[[#This Row],[total_pwd]]),SUM(health[[#This Row],[total_pwd_men]],health[[#This Row],[total_pwd_women]]),health[[#This Row],[total_pwd]])</f>
        <v>0</v>
      </c>
      <c r="AG360">
        <f>IF(ISBLANK(health[[#This Row],[total_adults]]),SUM(health[[#This Row],[total_men]],health[[#This Row],[total_women]]),health[[#This Row],[total_adults]])</f>
        <v>0</v>
      </c>
      <c r="AH360">
        <f>IF(ISBLANK(health[[#This Row],[total_beneficiaries_reached]]),SUM(health[[#This Row],[calc_children]],health[[#This Row],[calc_adults]]),health[[#This Row],[total_beneficiaries_reached]])</f>
        <v>0</v>
      </c>
      <c r="AI360" s="49" t="str">
        <f ca="1">IF(B360="","",OFFSET(table_admin1[[#Headers],[ADM1_PT]],MATCH(B360,admin1,0),1))</f>
        <v/>
      </c>
      <c r="AJ360" s="49" t="str">
        <f t="shared" ca="1" si="10"/>
        <v/>
      </c>
      <c r="AK360" s="49" t="str">
        <f t="shared" ca="1" si="11"/>
        <v/>
      </c>
    </row>
    <row r="361" spans="29:37" x14ac:dyDescent="0.2">
      <c r="AC361">
        <f>IF(ISBLANK(health[[#This Row],[total_boys]]),SUM(health[[#This Row],[boys_0-5_reached]],health[[#This Row],[boys_6-12_reached]],health[[#This Row],[boys_13-18_reached]]),health[[#This Row],[total_boys]])</f>
        <v>0</v>
      </c>
      <c r="AD361">
        <f>IF(ISBLANK(health[[#This Row],[total_girls]]),SUM(health[[#This Row],[girls_0-5_reached]],health[[#This Row],[girls_6-12_reached]],health[[#This Row],[girls_13-18_reached]]),health[[#This Row],[total_girls]])</f>
        <v>0</v>
      </c>
      <c r="AE361">
        <f>IF(ISBLANK(health[[#This Row],[total_children]]),SUM(health[[#This Row],[calc_boys]],health[[#This Row],[calc_girls]]),health[[#This Row],[total_children]])</f>
        <v>0</v>
      </c>
      <c r="AF361">
        <f>IF(ISBLANK(health[[#This Row],[total_pwd]]),SUM(health[[#This Row],[total_pwd_men]],health[[#This Row],[total_pwd_women]]),health[[#This Row],[total_pwd]])</f>
        <v>0</v>
      </c>
      <c r="AG361">
        <f>IF(ISBLANK(health[[#This Row],[total_adults]]),SUM(health[[#This Row],[total_men]],health[[#This Row],[total_women]]),health[[#This Row],[total_adults]])</f>
        <v>0</v>
      </c>
      <c r="AH361">
        <f>IF(ISBLANK(health[[#This Row],[total_beneficiaries_reached]]),SUM(health[[#This Row],[calc_children]],health[[#This Row],[calc_adults]]),health[[#This Row],[total_beneficiaries_reached]])</f>
        <v>0</v>
      </c>
      <c r="AI361" s="49" t="str">
        <f ca="1">IF(B361="","",OFFSET(table_admin1[[#Headers],[ADM1_PT]],MATCH(B361,admin1,0),1))</f>
        <v/>
      </c>
      <c r="AJ361" s="49" t="str">
        <f t="shared" ca="1" si="10"/>
        <v/>
      </c>
      <c r="AK361" s="49" t="str">
        <f t="shared" ca="1" si="11"/>
        <v/>
      </c>
    </row>
    <row r="362" spans="29:37" x14ac:dyDescent="0.2">
      <c r="AC362">
        <f>IF(ISBLANK(health[[#This Row],[total_boys]]),SUM(health[[#This Row],[boys_0-5_reached]],health[[#This Row],[boys_6-12_reached]],health[[#This Row],[boys_13-18_reached]]),health[[#This Row],[total_boys]])</f>
        <v>0</v>
      </c>
      <c r="AD362">
        <f>IF(ISBLANK(health[[#This Row],[total_girls]]),SUM(health[[#This Row],[girls_0-5_reached]],health[[#This Row],[girls_6-12_reached]],health[[#This Row],[girls_13-18_reached]]),health[[#This Row],[total_girls]])</f>
        <v>0</v>
      </c>
      <c r="AE362">
        <f>IF(ISBLANK(health[[#This Row],[total_children]]),SUM(health[[#This Row],[calc_boys]],health[[#This Row],[calc_girls]]),health[[#This Row],[total_children]])</f>
        <v>0</v>
      </c>
      <c r="AF362">
        <f>IF(ISBLANK(health[[#This Row],[total_pwd]]),SUM(health[[#This Row],[total_pwd_men]],health[[#This Row],[total_pwd_women]]),health[[#This Row],[total_pwd]])</f>
        <v>0</v>
      </c>
      <c r="AG362">
        <f>IF(ISBLANK(health[[#This Row],[total_adults]]),SUM(health[[#This Row],[total_men]],health[[#This Row],[total_women]]),health[[#This Row],[total_adults]])</f>
        <v>0</v>
      </c>
      <c r="AH362">
        <f>IF(ISBLANK(health[[#This Row],[total_beneficiaries_reached]]),SUM(health[[#This Row],[calc_children]],health[[#This Row],[calc_adults]]),health[[#This Row],[total_beneficiaries_reached]])</f>
        <v>0</v>
      </c>
      <c r="AI362" s="49" t="str">
        <f ca="1">IF(B362="","",OFFSET(table_admin1[[#Headers],[ADM1_PT]],MATCH(B362,admin1,0),1))</f>
        <v/>
      </c>
      <c r="AJ362" s="49" t="str">
        <f t="shared" ca="1" si="10"/>
        <v/>
      </c>
      <c r="AK362" s="49" t="str">
        <f t="shared" ca="1" si="11"/>
        <v/>
      </c>
    </row>
    <row r="363" spans="29:37" x14ac:dyDescent="0.2">
      <c r="AC363">
        <f>IF(ISBLANK(health[[#This Row],[total_boys]]),SUM(health[[#This Row],[boys_0-5_reached]],health[[#This Row],[boys_6-12_reached]],health[[#This Row],[boys_13-18_reached]]),health[[#This Row],[total_boys]])</f>
        <v>0</v>
      </c>
      <c r="AD363">
        <f>IF(ISBLANK(health[[#This Row],[total_girls]]),SUM(health[[#This Row],[girls_0-5_reached]],health[[#This Row],[girls_6-12_reached]],health[[#This Row],[girls_13-18_reached]]),health[[#This Row],[total_girls]])</f>
        <v>0</v>
      </c>
      <c r="AE363">
        <f>IF(ISBLANK(health[[#This Row],[total_children]]),SUM(health[[#This Row],[calc_boys]],health[[#This Row],[calc_girls]]),health[[#This Row],[total_children]])</f>
        <v>0</v>
      </c>
      <c r="AF363">
        <f>IF(ISBLANK(health[[#This Row],[total_pwd]]),SUM(health[[#This Row],[total_pwd_men]],health[[#This Row],[total_pwd_women]]),health[[#This Row],[total_pwd]])</f>
        <v>0</v>
      </c>
      <c r="AG363">
        <f>IF(ISBLANK(health[[#This Row],[total_adults]]),SUM(health[[#This Row],[total_men]],health[[#This Row],[total_women]]),health[[#This Row],[total_adults]])</f>
        <v>0</v>
      </c>
      <c r="AH363">
        <f>IF(ISBLANK(health[[#This Row],[total_beneficiaries_reached]]),SUM(health[[#This Row],[calc_children]],health[[#This Row],[calc_adults]]),health[[#This Row],[total_beneficiaries_reached]])</f>
        <v>0</v>
      </c>
      <c r="AI363" s="49" t="str">
        <f ca="1">IF(B363="","",OFFSET(table_admin1[[#Headers],[ADM1_PT]],MATCH(B363,admin1,0),1))</f>
        <v/>
      </c>
      <c r="AJ363" s="49" t="str">
        <f t="shared" ca="1" si="10"/>
        <v/>
      </c>
      <c r="AK363" s="49" t="str">
        <f t="shared" ca="1" si="11"/>
        <v/>
      </c>
    </row>
    <row r="364" spans="29:37" x14ac:dyDescent="0.2">
      <c r="AC364">
        <f>IF(ISBLANK(health[[#This Row],[total_boys]]),SUM(health[[#This Row],[boys_0-5_reached]],health[[#This Row],[boys_6-12_reached]],health[[#This Row],[boys_13-18_reached]]),health[[#This Row],[total_boys]])</f>
        <v>0</v>
      </c>
      <c r="AD364">
        <f>IF(ISBLANK(health[[#This Row],[total_girls]]),SUM(health[[#This Row],[girls_0-5_reached]],health[[#This Row],[girls_6-12_reached]],health[[#This Row],[girls_13-18_reached]]),health[[#This Row],[total_girls]])</f>
        <v>0</v>
      </c>
      <c r="AE364">
        <f>IF(ISBLANK(health[[#This Row],[total_children]]),SUM(health[[#This Row],[calc_boys]],health[[#This Row],[calc_girls]]),health[[#This Row],[total_children]])</f>
        <v>0</v>
      </c>
      <c r="AF364">
        <f>IF(ISBLANK(health[[#This Row],[total_pwd]]),SUM(health[[#This Row],[total_pwd_men]],health[[#This Row],[total_pwd_women]]),health[[#This Row],[total_pwd]])</f>
        <v>0</v>
      </c>
      <c r="AG364">
        <f>IF(ISBLANK(health[[#This Row],[total_adults]]),SUM(health[[#This Row],[total_men]],health[[#This Row],[total_women]]),health[[#This Row],[total_adults]])</f>
        <v>0</v>
      </c>
      <c r="AH364">
        <f>IF(ISBLANK(health[[#This Row],[total_beneficiaries_reached]]),SUM(health[[#This Row],[calc_children]],health[[#This Row],[calc_adults]]),health[[#This Row],[total_beneficiaries_reached]])</f>
        <v>0</v>
      </c>
      <c r="AI364" s="49" t="str">
        <f ca="1">IF(B364="","",OFFSET(table_admin1[[#Headers],[ADM1_PT]],MATCH(B364,admin1,0),1))</f>
        <v/>
      </c>
      <c r="AJ364" s="49" t="str">
        <f t="shared" ca="1" si="10"/>
        <v/>
      </c>
      <c r="AK364" s="49" t="str">
        <f t="shared" ca="1" si="11"/>
        <v/>
      </c>
    </row>
    <row r="365" spans="29:37" x14ac:dyDescent="0.2">
      <c r="AC365">
        <f>IF(ISBLANK(health[[#This Row],[total_boys]]),SUM(health[[#This Row],[boys_0-5_reached]],health[[#This Row],[boys_6-12_reached]],health[[#This Row],[boys_13-18_reached]]),health[[#This Row],[total_boys]])</f>
        <v>0</v>
      </c>
      <c r="AD365">
        <f>IF(ISBLANK(health[[#This Row],[total_girls]]),SUM(health[[#This Row],[girls_0-5_reached]],health[[#This Row],[girls_6-12_reached]],health[[#This Row],[girls_13-18_reached]]),health[[#This Row],[total_girls]])</f>
        <v>0</v>
      </c>
      <c r="AE365">
        <f>IF(ISBLANK(health[[#This Row],[total_children]]),SUM(health[[#This Row],[calc_boys]],health[[#This Row],[calc_girls]]),health[[#This Row],[total_children]])</f>
        <v>0</v>
      </c>
      <c r="AF365">
        <f>IF(ISBLANK(health[[#This Row],[total_pwd]]),SUM(health[[#This Row],[total_pwd_men]],health[[#This Row],[total_pwd_women]]),health[[#This Row],[total_pwd]])</f>
        <v>0</v>
      </c>
      <c r="AG365">
        <f>IF(ISBLANK(health[[#This Row],[total_adults]]),SUM(health[[#This Row],[total_men]],health[[#This Row],[total_women]]),health[[#This Row],[total_adults]])</f>
        <v>0</v>
      </c>
      <c r="AH365">
        <f>IF(ISBLANK(health[[#This Row],[total_beneficiaries_reached]]),SUM(health[[#This Row],[calc_children]],health[[#This Row],[calc_adults]]),health[[#This Row],[total_beneficiaries_reached]])</f>
        <v>0</v>
      </c>
      <c r="AI365" s="49" t="str">
        <f ca="1">IF(B365="","",OFFSET(table_admin1[[#Headers],[ADM1_PT]],MATCH(B365,admin1,0),1))</f>
        <v/>
      </c>
      <c r="AJ365" s="49" t="str">
        <f t="shared" ca="1" si="10"/>
        <v/>
      </c>
      <c r="AK365" s="49" t="str">
        <f t="shared" ca="1" si="11"/>
        <v/>
      </c>
    </row>
    <row r="366" spans="29:37" x14ac:dyDescent="0.2">
      <c r="AC366">
        <f>IF(ISBLANK(health[[#This Row],[total_boys]]),SUM(health[[#This Row],[boys_0-5_reached]],health[[#This Row],[boys_6-12_reached]],health[[#This Row],[boys_13-18_reached]]),health[[#This Row],[total_boys]])</f>
        <v>0</v>
      </c>
      <c r="AD366">
        <f>IF(ISBLANK(health[[#This Row],[total_girls]]),SUM(health[[#This Row],[girls_0-5_reached]],health[[#This Row],[girls_6-12_reached]],health[[#This Row],[girls_13-18_reached]]),health[[#This Row],[total_girls]])</f>
        <v>0</v>
      </c>
      <c r="AE366">
        <f>IF(ISBLANK(health[[#This Row],[total_children]]),SUM(health[[#This Row],[calc_boys]],health[[#This Row],[calc_girls]]),health[[#This Row],[total_children]])</f>
        <v>0</v>
      </c>
      <c r="AF366">
        <f>IF(ISBLANK(health[[#This Row],[total_pwd]]),SUM(health[[#This Row],[total_pwd_men]],health[[#This Row],[total_pwd_women]]),health[[#This Row],[total_pwd]])</f>
        <v>0</v>
      </c>
      <c r="AG366">
        <f>IF(ISBLANK(health[[#This Row],[total_adults]]),SUM(health[[#This Row],[total_men]],health[[#This Row],[total_women]]),health[[#This Row],[total_adults]])</f>
        <v>0</v>
      </c>
      <c r="AH366">
        <f>IF(ISBLANK(health[[#This Row],[total_beneficiaries_reached]]),SUM(health[[#This Row],[calc_children]],health[[#This Row],[calc_adults]]),health[[#This Row],[total_beneficiaries_reached]])</f>
        <v>0</v>
      </c>
      <c r="AI366" s="49" t="str">
        <f ca="1">IF(B366="","",OFFSET(table_admin1[[#Headers],[ADM1_PT]],MATCH(B366,admin1,0),1))</f>
        <v/>
      </c>
      <c r="AJ366" s="49" t="str">
        <f t="shared" ca="1" si="10"/>
        <v/>
      </c>
      <c r="AK366" s="49" t="str">
        <f t="shared" ca="1" si="11"/>
        <v/>
      </c>
    </row>
    <row r="367" spans="29:37" x14ac:dyDescent="0.2">
      <c r="AC367">
        <f>IF(ISBLANK(health[[#This Row],[total_boys]]),SUM(health[[#This Row],[boys_0-5_reached]],health[[#This Row],[boys_6-12_reached]],health[[#This Row],[boys_13-18_reached]]),health[[#This Row],[total_boys]])</f>
        <v>0</v>
      </c>
      <c r="AD367">
        <f>IF(ISBLANK(health[[#This Row],[total_girls]]),SUM(health[[#This Row],[girls_0-5_reached]],health[[#This Row],[girls_6-12_reached]],health[[#This Row],[girls_13-18_reached]]),health[[#This Row],[total_girls]])</f>
        <v>0</v>
      </c>
      <c r="AE367">
        <f>IF(ISBLANK(health[[#This Row],[total_children]]),SUM(health[[#This Row],[calc_boys]],health[[#This Row],[calc_girls]]),health[[#This Row],[total_children]])</f>
        <v>0</v>
      </c>
      <c r="AF367">
        <f>IF(ISBLANK(health[[#This Row],[total_pwd]]),SUM(health[[#This Row],[total_pwd_men]],health[[#This Row],[total_pwd_women]]),health[[#This Row],[total_pwd]])</f>
        <v>0</v>
      </c>
      <c r="AG367">
        <f>IF(ISBLANK(health[[#This Row],[total_adults]]),SUM(health[[#This Row],[total_men]],health[[#This Row],[total_women]]),health[[#This Row],[total_adults]])</f>
        <v>0</v>
      </c>
      <c r="AH367">
        <f>IF(ISBLANK(health[[#This Row],[total_beneficiaries_reached]]),SUM(health[[#This Row],[calc_children]],health[[#This Row],[calc_adults]]),health[[#This Row],[total_beneficiaries_reached]])</f>
        <v>0</v>
      </c>
      <c r="AI367" s="49" t="str">
        <f ca="1">IF(B367="","",OFFSET(table_admin1[[#Headers],[ADM1_PT]],MATCH(B367,admin1,0),1))</f>
        <v/>
      </c>
      <c r="AJ367" s="49" t="str">
        <f t="shared" ca="1" si="10"/>
        <v/>
      </c>
      <c r="AK367" s="49" t="str">
        <f t="shared" ca="1" si="11"/>
        <v/>
      </c>
    </row>
    <row r="368" spans="29:37" x14ac:dyDescent="0.2">
      <c r="AC368">
        <f>IF(ISBLANK(health[[#This Row],[total_boys]]),SUM(health[[#This Row],[boys_0-5_reached]],health[[#This Row],[boys_6-12_reached]],health[[#This Row],[boys_13-18_reached]]),health[[#This Row],[total_boys]])</f>
        <v>0</v>
      </c>
      <c r="AD368">
        <f>IF(ISBLANK(health[[#This Row],[total_girls]]),SUM(health[[#This Row],[girls_0-5_reached]],health[[#This Row],[girls_6-12_reached]],health[[#This Row],[girls_13-18_reached]]),health[[#This Row],[total_girls]])</f>
        <v>0</v>
      </c>
      <c r="AE368">
        <f>IF(ISBLANK(health[[#This Row],[total_children]]),SUM(health[[#This Row],[calc_boys]],health[[#This Row],[calc_girls]]),health[[#This Row],[total_children]])</f>
        <v>0</v>
      </c>
      <c r="AF368">
        <f>IF(ISBLANK(health[[#This Row],[total_pwd]]),SUM(health[[#This Row],[total_pwd_men]],health[[#This Row],[total_pwd_women]]),health[[#This Row],[total_pwd]])</f>
        <v>0</v>
      </c>
      <c r="AG368">
        <f>IF(ISBLANK(health[[#This Row],[total_adults]]),SUM(health[[#This Row],[total_men]],health[[#This Row],[total_women]]),health[[#This Row],[total_adults]])</f>
        <v>0</v>
      </c>
      <c r="AH368">
        <f>IF(ISBLANK(health[[#This Row],[total_beneficiaries_reached]]),SUM(health[[#This Row],[calc_children]],health[[#This Row],[calc_adults]]),health[[#This Row],[total_beneficiaries_reached]])</f>
        <v>0</v>
      </c>
      <c r="AI368" s="49" t="str">
        <f ca="1">IF(B368="","",OFFSET(table_admin1[[#Headers],[ADM1_PT]],MATCH(B368,admin1,0),1))</f>
        <v/>
      </c>
      <c r="AJ368" s="49" t="str">
        <f t="shared" ca="1" si="10"/>
        <v/>
      </c>
      <c r="AK368" s="49" t="str">
        <f t="shared" ca="1" si="11"/>
        <v/>
      </c>
    </row>
    <row r="369" spans="29:37" x14ac:dyDescent="0.2">
      <c r="AC369">
        <f>IF(ISBLANK(health[[#This Row],[total_boys]]),SUM(health[[#This Row],[boys_0-5_reached]],health[[#This Row],[boys_6-12_reached]],health[[#This Row],[boys_13-18_reached]]),health[[#This Row],[total_boys]])</f>
        <v>0</v>
      </c>
      <c r="AD369">
        <f>IF(ISBLANK(health[[#This Row],[total_girls]]),SUM(health[[#This Row],[girls_0-5_reached]],health[[#This Row],[girls_6-12_reached]],health[[#This Row],[girls_13-18_reached]]),health[[#This Row],[total_girls]])</f>
        <v>0</v>
      </c>
      <c r="AE369">
        <f>IF(ISBLANK(health[[#This Row],[total_children]]),SUM(health[[#This Row],[calc_boys]],health[[#This Row],[calc_girls]]),health[[#This Row],[total_children]])</f>
        <v>0</v>
      </c>
      <c r="AF369">
        <f>IF(ISBLANK(health[[#This Row],[total_pwd]]),SUM(health[[#This Row],[total_pwd_men]],health[[#This Row],[total_pwd_women]]),health[[#This Row],[total_pwd]])</f>
        <v>0</v>
      </c>
      <c r="AG369">
        <f>IF(ISBLANK(health[[#This Row],[total_adults]]),SUM(health[[#This Row],[total_men]],health[[#This Row],[total_women]]),health[[#This Row],[total_adults]])</f>
        <v>0</v>
      </c>
      <c r="AH369">
        <f>IF(ISBLANK(health[[#This Row],[total_beneficiaries_reached]]),SUM(health[[#This Row],[calc_children]],health[[#This Row],[calc_adults]]),health[[#This Row],[total_beneficiaries_reached]])</f>
        <v>0</v>
      </c>
      <c r="AI369" s="49" t="str">
        <f ca="1">IF(B369="","",OFFSET(table_admin1[[#Headers],[ADM1_PT]],MATCH(B369,admin1,0),1))</f>
        <v/>
      </c>
      <c r="AJ369" s="49" t="str">
        <f t="shared" ca="1" si="10"/>
        <v/>
      </c>
      <c r="AK369" s="49" t="str">
        <f t="shared" ca="1" si="11"/>
        <v/>
      </c>
    </row>
    <row r="370" spans="29:37" x14ac:dyDescent="0.2">
      <c r="AC370">
        <f>IF(ISBLANK(health[[#This Row],[total_boys]]),SUM(health[[#This Row],[boys_0-5_reached]],health[[#This Row],[boys_6-12_reached]],health[[#This Row],[boys_13-18_reached]]),health[[#This Row],[total_boys]])</f>
        <v>0</v>
      </c>
      <c r="AD370">
        <f>IF(ISBLANK(health[[#This Row],[total_girls]]),SUM(health[[#This Row],[girls_0-5_reached]],health[[#This Row],[girls_6-12_reached]],health[[#This Row],[girls_13-18_reached]]),health[[#This Row],[total_girls]])</f>
        <v>0</v>
      </c>
      <c r="AE370">
        <f>IF(ISBLANK(health[[#This Row],[total_children]]),SUM(health[[#This Row],[calc_boys]],health[[#This Row],[calc_girls]]),health[[#This Row],[total_children]])</f>
        <v>0</v>
      </c>
      <c r="AF370">
        <f>IF(ISBLANK(health[[#This Row],[total_pwd]]),SUM(health[[#This Row],[total_pwd_men]],health[[#This Row],[total_pwd_women]]),health[[#This Row],[total_pwd]])</f>
        <v>0</v>
      </c>
      <c r="AG370">
        <f>IF(ISBLANK(health[[#This Row],[total_adults]]),SUM(health[[#This Row],[total_men]],health[[#This Row],[total_women]]),health[[#This Row],[total_adults]])</f>
        <v>0</v>
      </c>
      <c r="AH370">
        <f>IF(ISBLANK(health[[#This Row],[total_beneficiaries_reached]]),SUM(health[[#This Row],[calc_children]],health[[#This Row],[calc_adults]]),health[[#This Row],[total_beneficiaries_reached]])</f>
        <v>0</v>
      </c>
      <c r="AI370" s="49" t="str">
        <f ca="1">IF(B370="","",OFFSET(table_admin1[[#Headers],[ADM1_PT]],MATCH(B370,admin1,0),1))</f>
        <v/>
      </c>
      <c r="AJ370" s="49" t="str">
        <f t="shared" ca="1" si="10"/>
        <v/>
      </c>
      <c r="AK370" s="49" t="str">
        <f t="shared" ca="1" si="11"/>
        <v/>
      </c>
    </row>
    <row r="371" spans="29:37" x14ac:dyDescent="0.2">
      <c r="AC371">
        <f>IF(ISBLANK(health[[#This Row],[total_boys]]),SUM(health[[#This Row],[boys_0-5_reached]],health[[#This Row],[boys_6-12_reached]],health[[#This Row],[boys_13-18_reached]]),health[[#This Row],[total_boys]])</f>
        <v>0</v>
      </c>
      <c r="AD371">
        <f>IF(ISBLANK(health[[#This Row],[total_girls]]),SUM(health[[#This Row],[girls_0-5_reached]],health[[#This Row],[girls_6-12_reached]],health[[#This Row],[girls_13-18_reached]]),health[[#This Row],[total_girls]])</f>
        <v>0</v>
      </c>
      <c r="AE371">
        <f>IF(ISBLANK(health[[#This Row],[total_children]]),SUM(health[[#This Row],[calc_boys]],health[[#This Row],[calc_girls]]),health[[#This Row],[total_children]])</f>
        <v>0</v>
      </c>
      <c r="AF371">
        <f>IF(ISBLANK(health[[#This Row],[total_pwd]]),SUM(health[[#This Row],[total_pwd_men]],health[[#This Row],[total_pwd_women]]),health[[#This Row],[total_pwd]])</f>
        <v>0</v>
      </c>
      <c r="AG371">
        <f>IF(ISBLANK(health[[#This Row],[total_adults]]),SUM(health[[#This Row],[total_men]],health[[#This Row],[total_women]]),health[[#This Row],[total_adults]])</f>
        <v>0</v>
      </c>
      <c r="AH371">
        <f>IF(ISBLANK(health[[#This Row],[total_beneficiaries_reached]]),SUM(health[[#This Row],[calc_children]],health[[#This Row],[calc_adults]]),health[[#This Row],[total_beneficiaries_reached]])</f>
        <v>0</v>
      </c>
      <c r="AI371" s="49" t="str">
        <f ca="1">IF(B371="","",OFFSET(table_admin1[[#Headers],[ADM1_PT]],MATCH(B371,admin1,0),1))</f>
        <v/>
      </c>
      <c r="AJ371" s="49" t="str">
        <f t="shared" ca="1" si="10"/>
        <v/>
      </c>
      <c r="AK371" s="49" t="str">
        <f t="shared" ca="1" si="11"/>
        <v/>
      </c>
    </row>
    <row r="372" spans="29:37" x14ac:dyDescent="0.2">
      <c r="AC372">
        <f>IF(ISBLANK(health[[#This Row],[total_boys]]),SUM(health[[#This Row],[boys_0-5_reached]],health[[#This Row],[boys_6-12_reached]],health[[#This Row],[boys_13-18_reached]]),health[[#This Row],[total_boys]])</f>
        <v>0</v>
      </c>
      <c r="AD372">
        <f>IF(ISBLANK(health[[#This Row],[total_girls]]),SUM(health[[#This Row],[girls_0-5_reached]],health[[#This Row],[girls_6-12_reached]],health[[#This Row],[girls_13-18_reached]]),health[[#This Row],[total_girls]])</f>
        <v>0</v>
      </c>
      <c r="AE372">
        <f>IF(ISBLANK(health[[#This Row],[total_children]]),SUM(health[[#This Row],[calc_boys]],health[[#This Row],[calc_girls]]),health[[#This Row],[total_children]])</f>
        <v>0</v>
      </c>
      <c r="AF372">
        <f>IF(ISBLANK(health[[#This Row],[total_pwd]]),SUM(health[[#This Row],[total_pwd_men]],health[[#This Row],[total_pwd_women]]),health[[#This Row],[total_pwd]])</f>
        <v>0</v>
      </c>
      <c r="AG372">
        <f>IF(ISBLANK(health[[#This Row],[total_adults]]),SUM(health[[#This Row],[total_men]],health[[#This Row],[total_women]]),health[[#This Row],[total_adults]])</f>
        <v>0</v>
      </c>
      <c r="AH372">
        <f>IF(ISBLANK(health[[#This Row],[total_beneficiaries_reached]]),SUM(health[[#This Row],[calc_children]],health[[#This Row],[calc_adults]]),health[[#This Row],[total_beneficiaries_reached]])</f>
        <v>0</v>
      </c>
      <c r="AI372" s="49" t="str">
        <f ca="1">IF(B372="","",OFFSET(table_admin1[[#Headers],[ADM1_PT]],MATCH(B372,admin1,0),1))</f>
        <v/>
      </c>
      <c r="AJ372" s="49" t="str">
        <f t="shared" ca="1" si="10"/>
        <v/>
      </c>
      <c r="AK372" s="49" t="str">
        <f t="shared" ca="1" si="11"/>
        <v/>
      </c>
    </row>
    <row r="373" spans="29:37" x14ac:dyDescent="0.2">
      <c r="AC373">
        <f>IF(ISBLANK(health[[#This Row],[total_boys]]),SUM(health[[#This Row],[boys_0-5_reached]],health[[#This Row],[boys_6-12_reached]],health[[#This Row],[boys_13-18_reached]]),health[[#This Row],[total_boys]])</f>
        <v>0</v>
      </c>
      <c r="AD373">
        <f>IF(ISBLANK(health[[#This Row],[total_girls]]),SUM(health[[#This Row],[girls_0-5_reached]],health[[#This Row],[girls_6-12_reached]],health[[#This Row],[girls_13-18_reached]]),health[[#This Row],[total_girls]])</f>
        <v>0</v>
      </c>
      <c r="AE373">
        <f>IF(ISBLANK(health[[#This Row],[total_children]]),SUM(health[[#This Row],[calc_boys]],health[[#This Row],[calc_girls]]),health[[#This Row],[total_children]])</f>
        <v>0</v>
      </c>
      <c r="AF373">
        <f>IF(ISBLANK(health[[#This Row],[total_pwd]]),SUM(health[[#This Row],[total_pwd_men]],health[[#This Row],[total_pwd_women]]),health[[#This Row],[total_pwd]])</f>
        <v>0</v>
      </c>
      <c r="AG373">
        <f>IF(ISBLANK(health[[#This Row],[total_adults]]),SUM(health[[#This Row],[total_men]],health[[#This Row],[total_women]]),health[[#This Row],[total_adults]])</f>
        <v>0</v>
      </c>
      <c r="AH373">
        <f>IF(ISBLANK(health[[#This Row],[total_beneficiaries_reached]]),SUM(health[[#This Row],[calc_children]],health[[#This Row],[calc_adults]]),health[[#This Row],[total_beneficiaries_reached]])</f>
        <v>0</v>
      </c>
      <c r="AI373" s="49" t="str">
        <f ca="1">IF(B373="","",OFFSET(table_admin1[[#Headers],[ADM1_PT]],MATCH(B373,admin1,0),1))</f>
        <v/>
      </c>
      <c r="AJ373" s="49" t="str">
        <f t="shared" ca="1" si="10"/>
        <v/>
      </c>
      <c r="AK373" s="49" t="str">
        <f t="shared" ca="1" si="11"/>
        <v/>
      </c>
    </row>
    <row r="374" spans="29:37" x14ac:dyDescent="0.2">
      <c r="AC374">
        <f>IF(ISBLANK(health[[#This Row],[total_boys]]),SUM(health[[#This Row],[boys_0-5_reached]],health[[#This Row],[boys_6-12_reached]],health[[#This Row],[boys_13-18_reached]]),health[[#This Row],[total_boys]])</f>
        <v>0</v>
      </c>
      <c r="AD374">
        <f>IF(ISBLANK(health[[#This Row],[total_girls]]),SUM(health[[#This Row],[girls_0-5_reached]],health[[#This Row],[girls_6-12_reached]],health[[#This Row],[girls_13-18_reached]]),health[[#This Row],[total_girls]])</f>
        <v>0</v>
      </c>
      <c r="AE374">
        <f>IF(ISBLANK(health[[#This Row],[total_children]]),SUM(health[[#This Row],[calc_boys]],health[[#This Row],[calc_girls]]),health[[#This Row],[total_children]])</f>
        <v>0</v>
      </c>
      <c r="AF374">
        <f>IF(ISBLANK(health[[#This Row],[total_pwd]]),SUM(health[[#This Row],[total_pwd_men]],health[[#This Row],[total_pwd_women]]),health[[#This Row],[total_pwd]])</f>
        <v>0</v>
      </c>
      <c r="AG374">
        <f>IF(ISBLANK(health[[#This Row],[total_adults]]),SUM(health[[#This Row],[total_men]],health[[#This Row],[total_women]]),health[[#This Row],[total_adults]])</f>
        <v>0</v>
      </c>
      <c r="AH374">
        <f>IF(ISBLANK(health[[#This Row],[total_beneficiaries_reached]]),SUM(health[[#This Row],[calc_children]],health[[#This Row],[calc_adults]]),health[[#This Row],[total_beneficiaries_reached]])</f>
        <v>0</v>
      </c>
      <c r="AI374" s="49" t="str">
        <f ca="1">IF(B374="","",OFFSET(table_admin1[[#Headers],[ADM1_PT]],MATCH(B374,admin1,0),1))</f>
        <v/>
      </c>
      <c r="AJ374" s="49" t="str">
        <f t="shared" ca="1" si="10"/>
        <v/>
      </c>
      <c r="AK374" s="49" t="str">
        <f t="shared" ca="1" si="11"/>
        <v/>
      </c>
    </row>
    <row r="375" spans="29:37" x14ac:dyDescent="0.2">
      <c r="AC375">
        <f>IF(ISBLANK(health[[#This Row],[total_boys]]),SUM(health[[#This Row],[boys_0-5_reached]],health[[#This Row],[boys_6-12_reached]],health[[#This Row],[boys_13-18_reached]]),health[[#This Row],[total_boys]])</f>
        <v>0</v>
      </c>
      <c r="AD375">
        <f>IF(ISBLANK(health[[#This Row],[total_girls]]),SUM(health[[#This Row],[girls_0-5_reached]],health[[#This Row],[girls_6-12_reached]],health[[#This Row],[girls_13-18_reached]]),health[[#This Row],[total_girls]])</f>
        <v>0</v>
      </c>
      <c r="AE375">
        <f>IF(ISBLANK(health[[#This Row],[total_children]]),SUM(health[[#This Row],[calc_boys]],health[[#This Row],[calc_girls]]),health[[#This Row],[total_children]])</f>
        <v>0</v>
      </c>
      <c r="AF375">
        <f>IF(ISBLANK(health[[#This Row],[total_pwd]]),SUM(health[[#This Row],[total_pwd_men]],health[[#This Row],[total_pwd_women]]),health[[#This Row],[total_pwd]])</f>
        <v>0</v>
      </c>
      <c r="AG375">
        <f>IF(ISBLANK(health[[#This Row],[total_adults]]),SUM(health[[#This Row],[total_men]],health[[#This Row],[total_women]]),health[[#This Row],[total_adults]])</f>
        <v>0</v>
      </c>
      <c r="AH375">
        <f>IF(ISBLANK(health[[#This Row],[total_beneficiaries_reached]]),SUM(health[[#This Row],[calc_children]],health[[#This Row],[calc_adults]]),health[[#This Row],[total_beneficiaries_reached]])</f>
        <v>0</v>
      </c>
      <c r="AI375" s="49" t="str">
        <f ca="1">IF(B375="","",OFFSET(table_admin1[[#Headers],[ADM1_PT]],MATCH(B375,admin1,0),1))</f>
        <v/>
      </c>
      <c r="AJ375" s="49" t="str">
        <f t="shared" ca="1" si="10"/>
        <v/>
      </c>
      <c r="AK375" s="49" t="str">
        <f t="shared" ca="1" si="11"/>
        <v/>
      </c>
    </row>
    <row r="376" spans="29:37" x14ac:dyDescent="0.2">
      <c r="AC376">
        <f>IF(ISBLANK(health[[#This Row],[total_boys]]),SUM(health[[#This Row],[boys_0-5_reached]],health[[#This Row],[boys_6-12_reached]],health[[#This Row],[boys_13-18_reached]]),health[[#This Row],[total_boys]])</f>
        <v>0</v>
      </c>
      <c r="AD376">
        <f>IF(ISBLANK(health[[#This Row],[total_girls]]),SUM(health[[#This Row],[girls_0-5_reached]],health[[#This Row],[girls_6-12_reached]],health[[#This Row],[girls_13-18_reached]]),health[[#This Row],[total_girls]])</f>
        <v>0</v>
      </c>
      <c r="AE376">
        <f>IF(ISBLANK(health[[#This Row],[total_children]]),SUM(health[[#This Row],[calc_boys]],health[[#This Row],[calc_girls]]),health[[#This Row],[total_children]])</f>
        <v>0</v>
      </c>
      <c r="AF376">
        <f>IF(ISBLANK(health[[#This Row],[total_pwd]]),SUM(health[[#This Row],[total_pwd_men]],health[[#This Row],[total_pwd_women]]),health[[#This Row],[total_pwd]])</f>
        <v>0</v>
      </c>
      <c r="AG376">
        <f>IF(ISBLANK(health[[#This Row],[total_adults]]),SUM(health[[#This Row],[total_men]],health[[#This Row],[total_women]]),health[[#This Row],[total_adults]])</f>
        <v>0</v>
      </c>
      <c r="AH376">
        <f>IF(ISBLANK(health[[#This Row],[total_beneficiaries_reached]]),SUM(health[[#This Row],[calc_children]],health[[#This Row],[calc_adults]]),health[[#This Row],[total_beneficiaries_reached]])</f>
        <v>0</v>
      </c>
      <c r="AI376" s="49" t="str">
        <f ca="1">IF(B376="","",OFFSET(table_admin1[[#Headers],[ADM1_PT]],MATCH(B376,admin1,0),1))</f>
        <v/>
      </c>
      <c r="AJ376" s="49" t="str">
        <f t="shared" ca="1" si="10"/>
        <v/>
      </c>
      <c r="AK376" s="49" t="str">
        <f t="shared" ca="1" si="11"/>
        <v/>
      </c>
    </row>
    <row r="377" spans="29:37" x14ac:dyDescent="0.2">
      <c r="AC377">
        <f>IF(ISBLANK(health[[#This Row],[total_boys]]),SUM(health[[#This Row],[boys_0-5_reached]],health[[#This Row],[boys_6-12_reached]],health[[#This Row],[boys_13-18_reached]]),health[[#This Row],[total_boys]])</f>
        <v>0</v>
      </c>
      <c r="AD377">
        <f>IF(ISBLANK(health[[#This Row],[total_girls]]),SUM(health[[#This Row],[girls_0-5_reached]],health[[#This Row],[girls_6-12_reached]],health[[#This Row],[girls_13-18_reached]]),health[[#This Row],[total_girls]])</f>
        <v>0</v>
      </c>
      <c r="AE377">
        <f>IF(ISBLANK(health[[#This Row],[total_children]]),SUM(health[[#This Row],[calc_boys]],health[[#This Row],[calc_girls]]),health[[#This Row],[total_children]])</f>
        <v>0</v>
      </c>
      <c r="AF377">
        <f>IF(ISBLANK(health[[#This Row],[total_pwd]]),SUM(health[[#This Row],[total_pwd_men]],health[[#This Row],[total_pwd_women]]),health[[#This Row],[total_pwd]])</f>
        <v>0</v>
      </c>
      <c r="AG377">
        <f>IF(ISBLANK(health[[#This Row],[total_adults]]),SUM(health[[#This Row],[total_men]],health[[#This Row],[total_women]]),health[[#This Row],[total_adults]])</f>
        <v>0</v>
      </c>
      <c r="AH377">
        <f>IF(ISBLANK(health[[#This Row],[total_beneficiaries_reached]]),SUM(health[[#This Row],[calc_children]],health[[#This Row],[calc_adults]]),health[[#This Row],[total_beneficiaries_reached]])</f>
        <v>0</v>
      </c>
      <c r="AI377" s="49" t="str">
        <f ca="1">IF(B377="","",OFFSET(table_admin1[[#Headers],[ADM1_PT]],MATCH(B377,admin1,0),1))</f>
        <v/>
      </c>
      <c r="AJ377" s="49" t="str">
        <f t="shared" ca="1" si="10"/>
        <v/>
      </c>
      <c r="AK377" s="49" t="str">
        <f t="shared" ca="1" si="11"/>
        <v/>
      </c>
    </row>
    <row r="378" spans="29:37" x14ac:dyDescent="0.2">
      <c r="AC378">
        <f>IF(ISBLANK(health[[#This Row],[total_boys]]),SUM(health[[#This Row],[boys_0-5_reached]],health[[#This Row],[boys_6-12_reached]],health[[#This Row],[boys_13-18_reached]]),health[[#This Row],[total_boys]])</f>
        <v>0</v>
      </c>
      <c r="AD378">
        <f>IF(ISBLANK(health[[#This Row],[total_girls]]),SUM(health[[#This Row],[girls_0-5_reached]],health[[#This Row],[girls_6-12_reached]],health[[#This Row],[girls_13-18_reached]]),health[[#This Row],[total_girls]])</f>
        <v>0</v>
      </c>
      <c r="AE378">
        <f>IF(ISBLANK(health[[#This Row],[total_children]]),SUM(health[[#This Row],[calc_boys]],health[[#This Row],[calc_girls]]),health[[#This Row],[total_children]])</f>
        <v>0</v>
      </c>
      <c r="AF378">
        <f>IF(ISBLANK(health[[#This Row],[total_pwd]]),SUM(health[[#This Row],[total_pwd_men]],health[[#This Row],[total_pwd_women]]),health[[#This Row],[total_pwd]])</f>
        <v>0</v>
      </c>
      <c r="AG378">
        <f>IF(ISBLANK(health[[#This Row],[total_adults]]),SUM(health[[#This Row],[total_men]],health[[#This Row],[total_women]]),health[[#This Row],[total_adults]])</f>
        <v>0</v>
      </c>
      <c r="AH378">
        <f>IF(ISBLANK(health[[#This Row],[total_beneficiaries_reached]]),SUM(health[[#This Row],[calc_children]],health[[#This Row],[calc_adults]]),health[[#This Row],[total_beneficiaries_reached]])</f>
        <v>0</v>
      </c>
      <c r="AI378" s="49" t="str">
        <f ca="1">IF(B378="","",OFFSET(table_admin1[[#Headers],[ADM1_PT]],MATCH(B378,admin1,0),1))</f>
        <v/>
      </c>
      <c r="AJ378" s="49" t="str">
        <f t="shared" ca="1" si="10"/>
        <v/>
      </c>
      <c r="AK378" s="49" t="str">
        <f t="shared" ca="1" si="11"/>
        <v/>
      </c>
    </row>
    <row r="379" spans="29:37" x14ac:dyDescent="0.2">
      <c r="AC379">
        <f>IF(ISBLANK(health[[#This Row],[total_boys]]),SUM(health[[#This Row],[boys_0-5_reached]],health[[#This Row],[boys_6-12_reached]],health[[#This Row],[boys_13-18_reached]]),health[[#This Row],[total_boys]])</f>
        <v>0</v>
      </c>
      <c r="AD379">
        <f>IF(ISBLANK(health[[#This Row],[total_girls]]),SUM(health[[#This Row],[girls_0-5_reached]],health[[#This Row],[girls_6-12_reached]],health[[#This Row],[girls_13-18_reached]]),health[[#This Row],[total_girls]])</f>
        <v>0</v>
      </c>
      <c r="AE379">
        <f>IF(ISBLANK(health[[#This Row],[total_children]]),SUM(health[[#This Row],[calc_boys]],health[[#This Row],[calc_girls]]),health[[#This Row],[total_children]])</f>
        <v>0</v>
      </c>
      <c r="AF379">
        <f>IF(ISBLANK(health[[#This Row],[total_pwd]]),SUM(health[[#This Row],[total_pwd_men]],health[[#This Row],[total_pwd_women]]),health[[#This Row],[total_pwd]])</f>
        <v>0</v>
      </c>
      <c r="AG379">
        <f>IF(ISBLANK(health[[#This Row],[total_adults]]),SUM(health[[#This Row],[total_men]],health[[#This Row],[total_women]]),health[[#This Row],[total_adults]])</f>
        <v>0</v>
      </c>
      <c r="AH379">
        <f>IF(ISBLANK(health[[#This Row],[total_beneficiaries_reached]]),SUM(health[[#This Row],[calc_children]],health[[#This Row],[calc_adults]]),health[[#This Row],[total_beneficiaries_reached]])</f>
        <v>0</v>
      </c>
      <c r="AI379" s="49" t="str">
        <f ca="1">IF(B379="","",OFFSET(table_admin1[[#Headers],[ADM1_PT]],MATCH(B379,admin1,0),1))</f>
        <v/>
      </c>
      <c r="AJ379" s="49" t="str">
        <f t="shared" ca="1" si="10"/>
        <v/>
      </c>
      <c r="AK379" s="49" t="str">
        <f t="shared" ca="1" si="11"/>
        <v/>
      </c>
    </row>
    <row r="380" spans="29:37" x14ac:dyDescent="0.2">
      <c r="AC380">
        <f>IF(ISBLANK(health[[#This Row],[total_boys]]),SUM(health[[#This Row],[boys_0-5_reached]],health[[#This Row],[boys_6-12_reached]],health[[#This Row],[boys_13-18_reached]]),health[[#This Row],[total_boys]])</f>
        <v>0</v>
      </c>
      <c r="AD380">
        <f>IF(ISBLANK(health[[#This Row],[total_girls]]),SUM(health[[#This Row],[girls_0-5_reached]],health[[#This Row],[girls_6-12_reached]],health[[#This Row],[girls_13-18_reached]]),health[[#This Row],[total_girls]])</f>
        <v>0</v>
      </c>
      <c r="AE380">
        <f>IF(ISBLANK(health[[#This Row],[total_children]]),SUM(health[[#This Row],[calc_boys]],health[[#This Row],[calc_girls]]),health[[#This Row],[total_children]])</f>
        <v>0</v>
      </c>
      <c r="AF380">
        <f>IF(ISBLANK(health[[#This Row],[total_pwd]]),SUM(health[[#This Row],[total_pwd_men]],health[[#This Row],[total_pwd_women]]),health[[#This Row],[total_pwd]])</f>
        <v>0</v>
      </c>
      <c r="AG380">
        <f>IF(ISBLANK(health[[#This Row],[total_adults]]),SUM(health[[#This Row],[total_men]],health[[#This Row],[total_women]]),health[[#This Row],[total_adults]])</f>
        <v>0</v>
      </c>
      <c r="AH380">
        <f>IF(ISBLANK(health[[#This Row],[total_beneficiaries_reached]]),SUM(health[[#This Row],[calc_children]],health[[#This Row],[calc_adults]]),health[[#This Row],[total_beneficiaries_reached]])</f>
        <v>0</v>
      </c>
      <c r="AI380" s="49" t="str">
        <f ca="1">IF(B380="","",OFFSET(table_admin1[[#Headers],[ADM1_PT]],MATCH(B380,admin1,0),1))</f>
        <v/>
      </c>
      <c r="AJ380" s="49" t="str">
        <f t="shared" ca="1" si="10"/>
        <v/>
      </c>
      <c r="AK380" s="49" t="str">
        <f t="shared" ca="1" si="11"/>
        <v/>
      </c>
    </row>
    <row r="381" spans="29:37" x14ac:dyDescent="0.2">
      <c r="AC381">
        <f>IF(ISBLANK(health[[#This Row],[total_boys]]),SUM(health[[#This Row],[boys_0-5_reached]],health[[#This Row],[boys_6-12_reached]],health[[#This Row],[boys_13-18_reached]]),health[[#This Row],[total_boys]])</f>
        <v>0</v>
      </c>
      <c r="AD381">
        <f>IF(ISBLANK(health[[#This Row],[total_girls]]),SUM(health[[#This Row],[girls_0-5_reached]],health[[#This Row],[girls_6-12_reached]],health[[#This Row],[girls_13-18_reached]]),health[[#This Row],[total_girls]])</f>
        <v>0</v>
      </c>
      <c r="AE381">
        <f>IF(ISBLANK(health[[#This Row],[total_children]]),SUM(health[[#This Row],[calc_boys]],health[[#This Row],[calc_girls]]),health[[#This Row],[total_children]])</f>
        <v>0</v>
      </c>
      <c r="AF381">
        <f>IF(ISBLANK(health[[#This Row],[total_pwd]]),SUM(health[[#This Row],[total_pwd_men]],health[[#This Row],[total_pwd_women]]),health[[#This Row],[total_pwd]])</f>
        <v>0</v>
      </c>
      <c r="AG381">
        <f>IF(ISBLANK(health[[#This Row],[total_adults]]),SUM(health[[#This Row],[total_men]],health[[#This Row],[total_women]]),health[[#This Row],[total_adults]])</f>
        <v>0</v>
      </c>
      <c r="AH381">
        <f>IF(ISBLANK(health[[#This Row],[total_beneficiaries_reached]]),SUM(health[[#This Row],[calc_children]],health[[#This Row],[calc_adults]]),health[[#This Row],[total_beneficiaries_reached]])</f>
        <v>0</v>
      </c>
      <c r="AI381" s="49" t="str">
        <f ca="1">IF(B381="","",OFFSET(table_admin1[[#Headers],[ADM1_PT]],MATCH(B381,admin1,0),1))</f>
        <v/>
      </c>
      <c r="AJ381" s="49" t="str">
        <f t="shared" ca="1" si="10"/>
        <v/>
      </c>
      <c r="AK381" s="49" t="str">
        <f t="shared" ca="1" si="11"/>
        <v/>
      </c>
    </row>
    <row r="382" spans="29:37" x14ac:dyDescent="0.2">
      <c r="AC382">
        <f>IF(ISBLANK(health[[#This Row],[total_boys]]),SUM(health[[#This Row],[boys_0-5_reached]],health[[#This Row],[boys_6-12_reached]],health[[#This Row],[boys_13-18_reached]]),health[[#This Row],[total_boys]])</f>
        <v>0</v>
      </c>
      <c r="AD382">
        <f>IF(ISBLANK(health[[#This Row],[total_girls]]),SUM(health[[#This Row],[girls_0-5_reached]],health[[#This Row],[girls_6-12_reached]],health[[#This Row],[girls_13-18_reached]]),health[[#This Row],[total_girls]])</f>
        <v>0</v>
      </c>
      <c r="AE382">
        <f>IF(ISBLANK(health[[#This Row],[total_children]]),SUM(health[[#This Row],[calc_boys]],health[[#This Row],[calc_girls]]),health[[#This Row],[total_children]])</f>
        <v>0</v>
      </c>
      <c r="AF382">
        <f>IF(ISBLANK(health[[#This Row],[total_pwd]]),SUM(health[[#This Row],[total_pwd_men]],health[[#This Row],[total_pwd_women]]),health[[#This Row],[total_pwd]])</f>
        <v>0</v>
      </c>
      <c r="AG382">
        <f>IF(ISBLANK(health[[#This Row],[total_adults]]),SUM(health[[#This Row],[total_men]],health[[#This Row],[total_women]]),health[[#This Row],[total_adults]])</f>
        <v>0</v>
      </c>
      <c r="AH382">
        <f>IF(ISBLANK(health[[#This Row],[total_beneficiaries_reached]]),SUM(health[[#This Row],[calc_children]],health[[#This Row],[calc_adults]]),health[[#This Row],[total_beneficiaries_reached]])</f>
        <v>0</v>
      </c>
      <c r="AI382" s="49" t="str">
        <f ca="1">IF(B382="","",OFFSET(table_admin1[[#Headers],[ADM1_PT]],MATCH(B382,admin1,0),1))</f>
        <v/>
      </c>
      <c r="AJ382" s="49" t="str">
        <f t="shared" ca="1" si="10"/>
        <v/>
      </c>
      <c r="AK382" s="49" t="str">
        <f t="shared" ca="1" si="11"/>
        <v/>
      </c>
    </row>
    <row r="383" spans="29:37" x14ac:dyDescent="0.2">
      <c r="AC383">
        <f>IF(ISBLANK(health[[#This Row],[total_boys]]),SUM(health[[#This Row],[boys_0-5_reached]],health[[#This Row],[boys_6-12_reached]],health[[#This Row],[boys_13-18_reached]]),health[[#This Row],[total_boys]])</f>
        <v>0</v>
      </c>
      <c r="AD383">
        <f>IF(ISBLANK(health[[#This Row],[total_girls]]),SUM(health[[#This Row],[girls_0-5_reached]],health[[#This Row],[girls_6-12_reached]],health[[#This Row],[girls_13-18_reached]]),health[[#This Row],[total_girls]])</f>
        <v>0</v>
      </c>
      <c r="AE383">
        <f>IF(ISBLANK(health[[#This Row],[total_children]]),SUM(health[[#This Row],[calc_boys]],health[[#This Row],[calc_girls]]),health[[#This Row],[total_children]])</f>
        <v>0</v>
      </c>
      <c r="AF383">
        <f>IF(ISBLANK(health[[#This Row],[total_pwd]]),SUM(health[[#This Row],[total_pwd_men]],health[[#This Row],[total_pwd_women]]),health[[#This Row],[total_pwd]])</f>
        <v>0</v>
      </c>
      <c r="AG383">
        <f>IF(ISBLANK(health[[#This Row],[total_adults]]),SUM(health[[#This Row],[total_men]],health[[#This Row],[total_women]]),health[[#This Row],[total_adults]])</f>
        <v>0</v>
      </c>
      <c r="AH383">
        <f>IF(ISBLANK(health[[#This Row],[total_beneficiaries_reached]]),SUM(health[[#This Row],[calc_children]],health[[#This Row],[calc_adults]]),health[[#This Row],[total_beneficiaries_reached]])</f>
        <v>0</v>
      </c>
      <c r="AI383" s="49" t="str">
        <f ca="1">IF(B383="","",OFFSET(table_admin1[[#Headers],[ADM1_PT]],MATCH(B383,admin1,0),1))</f>
        <v/>
      </c>
      <c r="AJ383" s="49" t="str">
        <f t="shared" ca="1" si="10"/>
        <v/>
      </c>
      <c r="AK383" s="49" t="str">
        <f t="shared" ca="1" si="11"/>
        <v/>
      </c>
    </row>
    <row r="384" spans="29:37" x14ac:dyDescent="0.2">
      <c r="AC384">
        <f>IF(ISBLANK(health[[#This Row],[total_boys]]),SUM(health[[#This Row],[boys_0-5_reached]],health[[#This Row],[boys_6-12_reached]],health[[#This Row],[boys_13-18_reached]]),health[[#This Row],[total_boys]])</f>
        <v>0</v>
      </c>
      <c r="AD384">
        <f>IF(ISBLANK(health[[#This Row],[total_girls]]),SUM(health[[#This Row],[girls_0-5_reached]],health[[#This Row],[girls_6-12_reached]],health[[#This Row],[girls_13-18_reached]]),health[[#This Row],[total_girls]])</f>
        <v>0</v>
      </c>
      <c r="AE384">
        <f>IF(ISBLANK(health[[#This Row],[total_children]]),SUM(health[[#This Row],[calc_boys]],health[[#This Row],[calc_girls]]),health[[#This Row],[total_children]])</f>
        <v>0</v>
      </c>
      <c r="AF384">
        <f>IF(ISBLANK(health[[#This Row],[total_pwd]]),SUM(health[[#This Row],[total_pwd_men]],health[[#This Row],[total_pwd_women]]),health[[#This Row],[total_pwd]])</f>
        <v>0</v>
      </c>
      <c r="AG384">
        <f>IF(ISBLANK(health[[#This Row],[total_adults]]),SUM(health[[#This Row],[total_men]],health[[#This Row],[total_women]]),health[[#This Row],[total_adults]])</f>
        <v>0</v>
      </c>
      <c r="AH384">
        <f>IF(ISBLANK(health[[#This Row],[total_beneficiaries_reached]]),SUM(health[[#This Row],[calc_children]],health[[#This Row],[calc_adults]]),health[[#This Row],[total_beneficiaries_reached]])</f>
        <v>0</v>
      </c>
      <c r="AI384" s="49" t="str">
        <f ca="1">IF(B384="","",OFFSET(table_admin1[[#Headers],[ADM1_PT]],MATCH(B384,admin1,0),1))</f>
        <v/>
      </c>
      <c r="AJ384" s="49" t="str">
        <f t="shared" ca="1" si="10"/>
        <v/>
      </c>
      <c r="AK384" s="49" t="str">
        <f t="shared" ca="1" si="11"/>
        <v/>
      </c>
    </row>
    <row r="385" spans="29:37" x14ac:dyDescent="0.2">
      <c r="AC385">
        <f>IF(ISBLANK(health[[#This Row],[total_boys]]),SUM(health[[#This Row],[boys_0-5_reached]],health[[#This Row],[boys_6-12_reached]],health[[#This Row],[boys_13-18_reached]]),health[[#This Row],[total_boys]])</f>
        <v>0</v>
      </c>
      <c r="AD385">
        <f>IF(ISBLANK(health[[#This Row],[total_girls]]),SUM(health[[#This Row],[girls_0-5_reached]],health[[#This Row],[girls_6-12_reached]],health[[#This Row],[girls_13-18_reached]]),health[[#This Row],[total_girls]])</f>
        <v>0</v>
      </c>
      <c r="AE385">
        <f>IF(ISBLANK(health[[#This Row],[total_children]]),SUM(health[[#This Row],[calc_boys]],health[[#This Row],[calc_girls]]),health[[#This Row],[total_children]])</f>
        <v>0</v>
      </c>
      <c r="AF385">
        <f>IF(ISBLANK(health[[#This Row],[total_pwd]]),SUM(health[[#This Row],[total_pwd_men]],health[[#This Row],[total_pwd_women]]),health[[#This Row],[total_pwd]])</f>
        <v>0</v>
      </c>
      <c r="AG385">
        <f>IF(ISBLANK(health[[#This Row],[total_adults]]),SUM(health[[#This Row],[total_men]],health[[#This Row],[total_women]]),health[[#This Row],[total_adults]])</f>
        <v>0</v>
      </c>
      <c r="AH385">
        <f>IF(ISBLANK(health[[#This Row],[total_beneficiaries_reached]]),SUM(health[[#This Row],[calc_children]],health[[#This Row],[calc_adults]]),health[[#This Row],[total_beneficiaries_reached]])</f>
        <v>0</v>
      </c>
      <c r="AI385" s="49" t="str">
        <f ca="1">IF(B385="","",OFFSET(table_admin1[[#Headers],[ADM1_PT]],MATCH(B385,admin1,0),1))</f>
        <v/>
      </c>
      <c r="AJ385" s="49" t="str">
        <f t="shared" ca="1" si="10"/>
        <v/>
      </c>
      <c r="AK385" s="49" t="str">
        <f t="shared" ca="1" si="11"/>
        <v/>
      </c>
    </row>
    <row r="386" spans="29:37" x14ac:dyDescent="0.2">
      <c r="AC386">
        <f>IF(ISBLANK(health[[#This Row],[total_boys]]),SUM(health[[#This Row],[boys_0-5_reached]],health[[#This Row],[boys_6-12_reached]],health[[#This Row],[boys_13-18_reached]]),health[[#This Row],[total_boys]])</f>
        <v>0</v>
      </c>
      <c r="AD386">
        <f>IF(ISBLANK(health[[#This Row],[total_girls]]),SUM(health[[#This Row],[girls_0-5_reached]],health[[#This Row],[girls_6-12_reached]],health[[#This Row],[girls_13-18_reached]]),health[[#This Row],[total_girls]])</f>
        <v>0</v>
      </c>
      <c r="AE386">
        <f>IF(ISBLANK(health[[#This Row],[total_children]]),SUM(health[[#This Row],[calc_boys]],health[[#This Row],[calc_girls]]),health[[#This Row],[total_children]])</f>
        <v>0</v>
      </c>
      <c r="AF386">
        <f>IF(ISBLANK(health[[#This Row],[total_pwd]]),SUM(health[[#This Row],[total_pwd_men]],health[[#This Row],[total_pwd_women]]),health[[#This Row],[total_pwd]])</f>
        <v>0</v>
      </c>
      <c r="AG386">
        <f>IF(ISBLANK(health[[#This Row],[total_adults]]),SUM(health[[#This Row],[total_men]],health[[#This Row],[total_women]]),health[[#This Row],[total_adults]])</f>
        <v>0</v>
      </c>
      <c r="AH386">
        <f>IF(ISBLANK(health[[#This Row],[total_beneficiaries_reached]]),SUM(health[[#This Row],[calc_children]],health[[#This Row],[calc_adults]]),health[[#This Row],[total_beneficiaries_reached]])</f>
        <v>0</v>
      </c>
      <c r="AI386" s="49" t="str">
        <f ca="1">IF(B386="","",OFFSET(table_admin1[[#Headers],[ADM1_PT]],MATCH(B386,admin1,0),1))</f>
        <v/>
      </c>
      <c r="AJ386" s="49" t="str">
        <f t="shared" ca="1" si="10"/>
        <v/>
      </c>
      <c r="AK386" s="49" t="str">
        <f t="shared" ca="1" si="11"/>
        <v/>
      </c>
    </row>
    <row r="387" spans="29:37" x14ac:dyDescent="0.2">
      <c r="AC387">
        <f>IF(ISBLANK(health[[#This Row],[total_boys]]),SUM(health[[#This Row],[boys_0-5_reached]],health[[#This Row],[boys_6-12_reached]],health[[#This Row],[boys_13-18_reached]]),health[[#This Row],[total_boys]])</f>
        <v>0</v>
      </c>
      <c r="AD387">
        <f>IF(ISBLANK(health[[#This Row],[total_girls]]),SUM(health[[#This Row],[girls_0-5_reached]],health[[#This Row],[girls_6-12_reached]],health[[#This Row],[girls_13-18_reached]]),health[[#This Row],[total_girls]])</f>
        <v>0</v>
      </c>
      <c r="AE387">
        <f>IF(ISBLANK(health[[#This Row],[total_children]]),SUM(health[[#This Row],[calc_boys]],health[[#This Row],[calc_girls]]),health[[#This Row],[total_children]])</f>
        <v>0</v>
      </c>
      <c r="AF387">
        <f>IF(ISBLANK(health[[#This Row],[total_pwd]]),SUM(health[[#This Row],[total_pwd_men]],health[[#This Row],[total_pwd_women]]),health[[#This Row],[total_pwd]])</f>
        <v>0</v>
      </c>
      <c r="AG387">
        <f>IF(ISBLANK(health[[#This Row],[total_adults]]),SUM(health[[#This Row],[total_men]],health[[#This Row],[total_women]]),health[[#This Row],[total_adults]])</f>
        <v>0</v>
      </c>
      <c r="AH387">
        <f>IF(ISBLANK(health[[#This Row],[total_beneficiaries_reached]]),SUM(health[[#This Row],[calc_children]],health[[#This Row],[calc_adults]]),health[[#This Row],[total_beneficiaries_reached]])</f>
        <v>0</v>
      </c>
      <c r="AI387" s="49" t="str">
        <f ca="1">IF(B387="","",OFFSET(table_admin1[[#Headers],[ADM1_PT]],MATCH(B387,admin1,0),1))</f>
        <v/>
      </c>
      <c r="AJ387" s="49" t="str">
        <f t="shared" ca="1" si="10"/>
        <v/>
      </c>
      <c r="AK387" s="49" t="str">
        <f t="shared" ca="1" si="11"/>
        <v/>
      </c>
    </row>
    <row r="388" spans="29:37" x14ac:dyDescent="0.2">
      <c r="AC388">
        <f>IF(ISBLANK(health[[#This Row],[total_boys]]),SUM(health[[#This Row],[boys_0-5_reached]],health[[#This Row],[boys_6-12_reached]],health[[#This Row],[boys_13-18_reached]]),health[[#This Row],[total_boys]])</f>
        <v>0</v>
      </c>
      <c r="AD388">
        <f>IF(ISBLANK(health[[#This Row],[total_girls]]),SUM(health[[#This Row],[girls_0-5_reached]],health[[#This Row],[girls_6-12_reached]],health[[#This Row],[girls_13-18_reached]]),health[[#This Row],[total_girls]])</f>
        <v>0</v>
      </c>
      <c r="AE388">
        <f>IF(ISBLANK(health[[#This Row],[total_children]]),SUM(health[[#This Row],[calc_boys]],health[[#This Row],[calc_girls]]),health[[#This Row],[total_children]])</f>
        <v>0</v>
      </c>
      <c r="AF388">
        <f>IF(ISBLANK(health[[#This Row],[total_pwd]]),SUM(health[[#This Row],[total_pwd_men]],health[[#This Row],[total_pwd_women]]),health[[#This Row],[total_pwd]])</f>
        <v>0</v>
      </c>
      <c r="AG388">
        <f>IF(ISBLANK(health[[#This Row],[total_adults]]),SUM(health[[#This Row],[total_men]],health[[#This Row],[total_women]]),health[[#This Row],[total_adults]])</f>
        <v>0</v>
      </c>
      <c r="AH388">
        <f>IF(ISBLANK(health[[#This Row],[total_beneficiaries_reached]]),SUM(health[[#This Row],[calc_children]],health[[#This Row],[calc_adults]]),health[[#This Row],[total_beneficiaries_reached]])</f>
        <v>0</v>
      </c>
      <c r="AI388" s="49" t="str">
        <f ca="1">IF(B388="","",OFFSET(table_admin1[[#Headers],[ADM1_PT]],MATCH(B388,admin1,0),1))</f>
        <v/>
      </c>
      <c r="AJ388" s="49" t="str">
        <f t="shared" ca="1" si="10"/>
        <v/>
      </c>
      <c r="AK388" s="49" t="str">
        <f t="shared" ca="1" si="11"/>
        <v/>
      </c>
    </row>
    <row r="389" spans="29:37" x14ac:dyDescent="0.2">
      <c r="AC389">
        <f>IF(ISBLANK(health[[#This Row],[total_boys]]),SUM(health[[#This Row],[boys_0-5_reached]],health[[#This Row],[boys_6-12_reached]],health[[#This Row],[boys_13-18_reached]]),health[[#This Row],[total_boys]])</f>
        <v>0</v>
      </c>
      <c r="AD389">
        <f>IF(ISBLANK(health[[#This Row],[total_girls]]),SUM(health[[#This Row],[girls_0-5_reached]],health[[#This Row],[girls_6-12_reached]],health[[#This Row],[girls_13-18_reached]]),health[[#This Row],[total_girls]])</f>
        <v>0</v>
      </c>
      <c r="AE389">
        <f>IF(ISBLANK(health[[#This Row],[total_children]]),SUM(health[[#This Row],[calc_boys]],health[[#This Row],[calc_girls]]),health[[#This Row],[total_children]])</f>
        <v>0</v>
      </c>
      <c r="AF389">
        <f>IF(ISBLANK(health[[#This Row],[total_pwd]]),SUM(health[[#This Row],[total_pwd_men]],health[[#This Row],[total_pwd_women]]),health[[#This Row],[total_pwd]])</f>
        <v>0</v>
      </c>
      <c r="AG389">
        <f>IF(ISBLANK(health[[#This Row],[total_adults]]),SUM(health[[#This Row],[total_men]],health[[#This Row],[total_women]]),health[[#This Row],[total_adults]])</f>
        <v>0</v>
      </c>
      <c r="AH389">
        <f>IF(ISBLANK(health[[#This Row],[total_beneficiaries_reached]]),SUM(health[[#This Row],[calc_children]],health[[#This Row],[calc_adults]]),health[[#This Row],[total_beneficiaries_reached]])</f>
        <v>0</v>
      </c>
      <c r="AI389" s="49" t="str">
        <f ca="1">IF(B389="","",OFFSET(table_admin1[[#Headers],[ADM1_PT]],MATCH(B389,admin1,0),1))</f>
        <v/>
      </c>
      <c r="AJ389" s="49" t="str">
        <f t="shared" ca="1" si="10"/>
        <v/>
      </c>
      <c r="AK389" s="49" t="str">
        <f t="shared" ca="1" si="11"/>
        <v/>
      </c>
    </row>
    <row r="390" spans="29:37" x14ac:dyDescent="0.2">
      <c r="AC390">
        <f>IF(ISBLANK(health[[#This Row],[total_boys]]),SUM(health[[#This Row],[boys_0-5_reached]],health[[#This Row],[boys_6-12_reached]],health[[#This Row],[boys_13-18_reached]]),health[[#This Row],[total_boys]])</f>
        <v>0</v>
      </c>
      <c r="AD390">
        <f>IF(ISBLANK(health[[#This Row],[total_girls]]),SUM(health[[#This Row],[girls_0-5_reached]],health[[#This Row],[girls_6-12_reached]],health[[#This Row],[girls_13-18_reached]]),health[[#This Row],[total_girls]])</f>
        <v>0</v>
      </c>
      <c r="AE390">
        <f>IF(ISBLANK(health[[#This Row],[total_children]]),SUM(health[[#This Row],[calc_boys]],health[[#This Row],[calc_girls]]),health[[#This Row],[total_children]])</f>
        <v>0</v>
      </c>
      <c r="AF390">
        <f>IF(ISBLANK(health[[#This Row],[total_pwd]]),SUM(health[[#This Row],[total_pwd_men]],health[[#This Row],[total_pwd_women]]),health[[#This Row],[total_pwd]])</f>
        <v>0</v>
      </c>
      <c r="AG390">
        <f>IF(ISBLANK(health[[#This Row],[total_adults]]),SUM(health[[#This Row],[total_men]],health[[#This Row],[total_women]]),health[[#This Row],[total_adults]])</f>
        <v>0</v>
      </c>
      <c r="AH390">
        <f>IF(ISBLANK(health[[#This Row],[total_beneficiaries_reached]]),SUM(health[[#This Row],[calc_children]],health[[#This Row],[calc_adults]]),health[[#This Row],[total_beneficiaries_reached]])</f>
        <v>0</v>
      </c>
      <c r="AI390" s="49" t="str">
        <f ca="1">IF(B390="","",OFFSET(table_admin1[[#Headers],[ADM1_PT]],MATCH(B390,admin1,0),1))</f>
        <v/>
      </c>
      <c r="AJ390" s="49" t="str">
        <f t="shared" ref="AJ390:AJ453" ca="1" si="12">IF(C390="","",INDEX(admin2_pcode,MATCH(C390,OFFSET(admin2_start,MATCH(AI390,admin1_linked_pcode,0),0,COUNTIF(admin1_linked_pcode,AI390)),0)+MATCH(AI390,admin1_linked_pcode,0)-1))</f>
        <v/>
      </c>
      <c r="AK390" s="49" t="str">
        <f t="shared" ref="AK390:AK453" ca="1" si="13">IF(D390="","",INDEX(admin3_pcode,MATCH(D390,OFFSET(admin3_start,MATCH(AJ390,admin2_linked_pcode,0),0,COUNTIF(admin2_linked_pcode,AJ390)),0)+MATCH(AJ390,admin2_linked_pcode,0)-1))</f>
        <v/>
      </c>
    </row>
    <row r="391" spans="29:37" x14ac:dyDescent="0.2">
      <c r="AC391">
        <f>IF(ISBLANK(health[[#This Row],[total_boys]]),SUM(health[[#This Row],[boys_0-5_reached]],health[[#This Row],[boys_6-12_reached]],health[[#This Row],[boys_13-18_reached]]),health[[#This Row],[total_boys]])</f>
        <v>0</v>
      </c>
      <c r="AD391">
        <f>IF(ISBLANK(health[[#This Row],[total_girls]]),SUM(health[[#This Row],[girls_0-5_reached]],health[[#This Row],[girls_6-12_reached]],health[[#This Row],[girls_13-18_reached]]),health[[#This Row],[total_girls]])</f>
        <v>0</v>
      </c>
      <c r="AE391">
        <f>IF(ISBLANK(health[[#This Row],[total_children]]),SUM(health[[#This Row],[calc_boys]],health[[#This Row],[calc_girls]]),health[[#This Row],[total_children]])</f>
        <v>0</v>
      </c>
      <c r="AF391">
        <f>IF(ISBLANK(health[[#This Row],[total_pwd]]),SUM(health[[#This Row],[total_pwd_men]],health[[#This Row],[total_pwd_women]]),health[[#This Row],[total_pwd]])</f>
        <v>0</v>
      </c>
      <c r="AG391">
        <f>IF(ISBLANK(health[[#This Row],[total_adults]]),SUM(health[[#This Row],[total_men]],health[[#This Row],[total_women]]),health[[#This Row],[total_adults]])</f>
        <v>0</v>
      </c>
      <c r="AH391">
        <f>IF(ISBLANK(health[[#This Row],[total_beneficiaries_reached]]),SUM(health[[#This Row],[calc_children]],health[[#This Row],[calc_adults]]),health[[#This Row],[total_beneficiaries_reached]])</f>
        <v>0</v>
      </c>
      <c r="AI391" s="49" t="str">
        <f ca="1">IF(B391="","",OFFSET(table_admin1[[#Headers],[ADM1_PT]],MATCH(B391,admin1,0),1))</f>
        <v/>
      </c>
      <c r="AJ391" s="49" t="str">
        <f t="shared" ca="1" si="12"/>
        <v/>
      </c>
      <c r="AK391" s="49" t="str">
        <f t="shared" ca="1" si="13"/>
        <v/>
      </c>
    </row>
    <row r="392" spans="29:37" x14ac:dyDescent="0.2">
      <c r="AC392">
        <f>IF(ISBLANK(health[[#This Row],[total_boys]]),SUM(health[[#This Row],[boys_0-5_reached]],health[[#This Row],[boys_6-12_reached]],health[[#This Row],[boys_13-18_reached]]),health[[#This Row],[total_boys]])</f>
        <v>0</v>
      </c>
      <c r="AD392">
        <f>IF(ISBLANK(health[[#This Row],[total_girls]]),SUM(health[[#This Row],[girls_0-5_reached]],health[[#This Row],[girls_6-12_reached]],health[[#This Row],[girls_13-18_reached]]),health[[#This Row],[total_girls]])</f>
        <v>0</v>
      </c>
      <c r="AE392">
        <f>IF(ISBLANK(health[[#This Row],[total_children]]),SUM(health[[#This Row],[calc_boys]],health[[#This Row],[calc_girls]]),health[[#This Row],[total_children]])</f>
        <v>0</v>
      </c>
      <c r="AF392">
        <f>IF(ISBLANK(health[[#This Row],[total_pwd]]),SUM(health[[#This Row],[total_pwd_men]],health[[#This Row],[total_pwd_women]]),health[[#This Row],[total_pwd]])</f>
        <v>0</v>
      </c>
      <c r="AG392">
        <f>IF(ISBLANK(health[[#This Row],[total_adults]]),SUM(health[[#This Row],[total_men]],health[[#This Row],[total_women]]),health[[#This Row],[total_adults]])</f>
        <v>0</v>
      </c>
      <c r="AH392">
        <f>IF(ISBLANK(health[[#This Row],[total_beneficiaries_reached]]),SUM(health[[#This Row],[calc_children]],health[[#This Row],[calc_adults]]),health[[#This Row],[total_beneficiaries_reached]])</f>
        <v>0</v>
      </c>
      <c r="AI392" s="49" t="str">
        <f ca="1">IF(B392="","",OFFSET(table_admin1[[#Headers],[ADM1_PT]],MATCH(B392,admin1,0),1))</f>
        <v/>
      </c>
      <c r="AJ392" s="49" t="str">
        <f t="shared" ca="1" si="12"/>
        <v/>
      </c>
      <c r="AK392" s="49" t="str">
        <f t="shared" ca="1" si="13"/>
        <v/>
      </c>
    </row>
    <row r="393" spans="29:37" x14ac:dyDescent="0.2">
      <c r="AC393">
        <f>IF(ISBLANK(health[[#This Row],[total_boys]]),SUM(health[[#This Row],[boys_0-5_reached]],health[[#This Row],[boys_6-12_reached]],health[[#This Row],[boys_13-18_reached]]),health[[#This Row],[total_boys]])</f>
        <v>0</v>
      </c>
      <c r="AD393">
        <f>IF(ISBLANK(health[[#This Row],[total_girls]]),SUM(health[[#This Row],[girls_0-5_reached]],health[[#This Row],[girls_6-12_reached]],health[[#This Row],[girls_13-18_reached]]),health[[#This Row],[total_girls]])</f>
        <v>0</v>
      </c>
      <c r="AE393">
        <f>IF(ISBLANK(health[[#This Row],[total_children]]),SUM(health[[#This Row],[calc_boys]],health[[#This Row],[calc_girls]]),health[[#This Row],[total_children]])</f>
        <v>0</v>
      </c>
      <c r="AF393">
        <f>IF(ISBLANK(health[[#This Row],[total_pwd]]),SUM(health[[#This Row],[total_pwd_men]],health[[#This Row],[total_pwd_women]]),health[[#This Row],[total_pwd]])</f>
        <v>0</v>
      </c>
      <c r="AG393">
        <f>IF(ISBLANK(health[[#This Row],[total_adults]]),SUM(health[[#This Row],[total_men]],health[[#This Row],[total_women]]),health[[#This Row],[total_adults]])</f>
        <v>0</v>
      </c>
      <c r="AH393">
        <f>IF(ISBLANK(health[[#This Row],[total_beneficiaries_reached]]),SUM(health[[#This Row],[calc_children]],health[[#This Row],[calc_adults]]),health[[#This Row],[total_beneficiaries_reached]])</f>
        <v>0</v>
      </c>
      <c r="AI393" s="49" t="str">
        <f ca="1">IF(B393="","",OFFSET(table_admin1[[#Headers],[ADM1_PT]],MATCH(B393,admin1,0),1))</f>
        <v/>
      </c>
      <c r="AJ393" s="49" t="str">
        <f t="shared" ca="1" si="12"/>
        <v/>
      </c>
      <c r="AK393" s="49" t="str">
        <f t="shared" ca="1" si="13"/>
        <v/>
      </c>
    </row>
    <row r="394" spans="29:37" x14ac:dyDescent="0.2">
      <c r="AC394">
        <f>IF(ISBLANK(health[[#This Row],[total_boys]]),SUM(health[[#This Row],[boys_0-5_reached]],health[[#This Row],[boys_6-12_reached]],health[[#This Row],[boys_13-18_reached]]),health[[#This Row],[total_boys]])</f>
        <v>0</v>
      </c>
      <c r="AD394">
        <f>IF(ISBLANK(health[[#This Row],[total_girls]]),SUM(health[[#This Row],[girls_0-5_reached]],health[[#This Row],[girls_6-12_reached]],health[[#This Row],[girls_13-18_reached]]),health[[#This Row],[total_girls]])</f>
        <v>0</v>
      </c>
      <c r="AE394">
        <f>IF(ISBLANK(health[[#This Row],[total_children]]),SUM(health[[#This Row],[calc_boys]],health[[#This Row],[calc_girls]]),health[[#This Row],[total_children]])</f>
        <v>0</v>
      </c>
      <c r="AF394">
        <f>IF(ISBLANK(health[[#This Row],[total_pwd]]),SUM(health[[#This Row],[total_pwd_men]],health[[#This Row],[total_pwd_women]]),health[[#This Row],[total_pwd]])</f>
        <v>0</v>
      </c>
      <c r="AG394">
        <f>IF(ISBLANK(health[[#This Row],[total_adults]]),SUM(health[[#This Row],[total_men]],health[[#This Row],[total_women]]),health[[#This Row],[total_adults]])</f>
        <v>0</v>
      </c>
      <c r="AH394">
        <f>IF(ISBLANK(health[[#This Row],[total_beneficiaries_reached]]),SUM(health[[#This Row],[calc_children]],health[[#This Row],[calc_adults]]),health[[#This Row],[total_beneficiaries_reached]])</f>
        <v>0</v>
      </c>
      <c r="AI394" s="49" t="str">
        <f ca="1">IF(B394="","",OFFSET(table_admin1[[#Headers],[ADM1_PT]],MATCH(B394,admin1,0),1))</f>
        <v/>
      </c>
      <c r="AJ394" s="49" t="str">
        <f t="shared" ca="1" si="12"/>
        <v/>
      </c>
      <c r="AK394" s="49" t="str">
        <f t="shared" ca="1" si="13"/>
        <v/>
      </c>
    </row>
    <row r="395" spans="29:37" x14ac:dyDescent="0.2">
      <c r="AC395">
        <f>IF(ISBLANK(health[[#This Row],[total_boys]]),SUM(health[[#This Row],[boys_0-5_reached]],health[[#This Row],[boys_6-12_reached]],health[[#This Row],[boys_13-18_reached]]),health[[#This Row],[total_boys]])</f>
        <v>0</v>
      </c>
      <c r="AD395">
        <f>IF(ISBLANK(health[[#This Row],[total_girls]]),SUM(health[[#This Row],[girls_0-5_reached]],health[[#This Row],[girls_6-12_reached]],health[[#This Row],[girls_13-18_reached]]),health[[#This Row],[total_girls]])</f>
        <v>0</v>
      </c>
      <c r="AE395">
        <f>IF(ISBLANK(health[[#This Row],[total_children]]),SUM(health[[#This Row],[calc_boys]],health[[#This Row],[calc_girls]]),health[[#This Row],[total_children]])</f>
        <v>0</v>
      </c>
      <c r="AF395">
        <f>IF(ISBLANK(health[[#This Row],[total_pwd]]),SUM(health[[#This Row],[total_pwd_men]],health[[#This Row],[total_pwd_women]]),health[[#This Row],[total_pwd]])</f>
        <v>0</v>
      </c>
      <c r="AG395">
        <f>IF(ISBLANK(health[[#This Row],[total_adults]]),SUM(health[[#This Row],[total_men]],health[[#This Row],[total_women]]),health[[#This Row],[total_adults]])</f>
        <v>0</v>
      </c>
      <c r="AH395">
        <f>IF(ISBLANK(health[[#This Row],[total_beneficiaries_reached]]),SUM(health[[#This Row],[calc_children]],health[[#This Row],[calc_adults]]),health[[#This Row],[total_beneficiaries_reached]])</f>
        <v>0</v>
      </c>
      <c r="AI395" s="49" t="str">
        <f ca="1">IF(B395="","",OFFSET(table_admin1[[#Headers],[ADM1_PT]],MATCH(B395,admin1,0),1))</f>
        <v/>
      </c>
      <c r="AJ395" s="49" t="str">
        <f t="shared" ca="1" si="12"/>
        <v/>
      </c>
      <c r="AK395" s="49" t="str">
        <f t="shared" ca="1" si="13"/>
        <v/>
      </c>
    </row>
    <row r="396" spans="29:37" x14ac:dyDescent="0.2">
      <c r="AC396">
        <f>IF(ISBLANK(health[[#This Row],[total_boys]]),SUM(health[[#This Row],[boys_0-5_reached]],health[[#This Row],[boys_6-12_reached]],health[[#This Row],[boys_13-18_reached]]),health[[#This Row],[total_boys]])</f>
        <v>0</v>
      </c>
      <c r="AD396">
        <f>IF(ISBLANK(health[[#This Row],[total_girls]]),SUM(health[[#This Row],[girls_0-5_reached]],health[[#This Row],[girls_6-12_reached]],health[[#This Row],[girls_13-18_reached]]),health[[#This Row],[total_girls]])</f>
        <v>0</v>
      </c>
      <c r="AE396">
        <f>IF(ISBLANK(health[[#This Row],[total_children]]),SUM(health[[#This Row],[calc_boys]],health[[#This Row],[calc_girls]]),health[[#This Row],[total_children]])</f>
        <v>0</v>
      </c>
      <c r="AF396">
        <f>IF(ISBLANK(health[[#This Row],[total_pwd]]),SUM(health[[#This Row],[total_pwd_men]],health[[#This Row],[total_pwd_women]]),health[[#This Row],[total_pwd]])</f>
        <v>0</v>
      </c>
      <c r="AG396">
        <f>IF(ISBLANK(health[[#This Row],[total_adults]]),SUM(health[[#This Row],[total_men]],health[[#This Row],[total_women]]),health[[#This Row],[total_adults]])</f>
        <v>0</v>
      </c>
      <c r="AH396">
        <f>IF(ISBLANK(health[[#This Row],[total_beneficiaries_reached]]),SUM(health[[#This Row],[calc_children]],health[[#This Row],[calc_adults]]),health[[#This Row],[total_beneficiaries_reached]])</f>
        <v>0</v>
      </c>
      <c r="AI396" s="49" t="str">
        <f ca="1">IF(B396="","",OFFSET(table_admin1[[#Headers],[ADM1_PT]],MATCH(B396,admin1,0),1))</f>
        <v/>
      </c>
      <c r="AJ396" s="49" t="str">
        <f t="shared" ca="1" si="12"/>
        <v/>
      </c>
      <c r="AK396" s="49" t="str">
        <f t="shared" ca="1" si="13"/>
        <v/>
      </c>
    </row>
    <row r="397" spans="29:37" x14ac:dyDescent="0.2">
      <c r="AC397">
        <f>IF(ISBLANK(health[[#This Row],[total_boys]]),SUM(health[[#This Row],[boys_0-5_reached]],health[[#This Row],[boys_6-12_reached]],health[[#This Row],[boys_13-18_reached]]),health[[#This Row],[total_boys]])</f>
        <v>0</v>
      </c>
      <c r="AD397">
        <f>IF(ISBLANK(health[[#This Row],[total_girls]]),SUM(health[[#This Row],[girls_0-5_reached]],health[[#This Row],[girls_6-12_reached]],health[[#This Row],[girls_13-18_reached]]),health[[#This Row],[total_girls]])</f>
        <v>0</v>
      </c>
      <c r="AE397">
        <f>IF(ISBLANK(health[[#This Row],[total_children]]),SUM(health[[#This Row],[calc_boys]],health[[#This Row],[calc_girls]]),health[[#This Row],[total_children]])</f>
        <v>0</v>
      </c>
      <c r="AF397">
        <f>IF(ISBLANK(health[[#This Row],[total_pwd]]),SUM(health[[#This Row],[total_pwd_men]],health[[#This Row],[total_pwd_women]]),health[[#This Row],[total_pwd]])</f>
        <v>0</v>
      </c>
      <c r="AG397">
        <f>IF(ISBLANK(health[[#This Row],[total_adults]]),SUM(health[[#This Row],[total_men]],health[[#This Row],[total_women]]),health[[#This Row],[total_adults]])</f>
        <v>0</v>
      </c>
      <c r="AH397">
        <f>IF(ISBLANK(health[[#This Row],[total_beneficiaries_reached]]),SUM(health[[#This Row],[calc_children]],health[[#This Row],[calc_adults]]),health[[#This Row],[total_beneficiaries_reached]])</f>
        <v>0</v>
      </c>
      <c r="AI397" s="49" t="str">
        <f ca="1">IF(B397="","",OFFSET(table_admin1[[#Headers],[ADM1_PT]],MATCH(B397,admin1,0),1))</f>
        <v/>
      </c>
      <c r="AJ397" s="49" t="str">
        <f t="shared" ca="1" si="12"/>
        <v/>
      </c>
      <c r="AK397" s="49" t="str">
        <f t="shared" ca="1" si="13"/>
        <v/>
      </c>
    </row>
    <row r="398" spans="29:37" x14ac:dyDescent="0.2">
      <c r="AC398">
        <f>IF(ISBLANK(health[[#This Row],[total_boys]]),SUM(health[[#This Row],[boys_0-5_reached]],health[[#This Row],[boys_6-12_reached]],health[[#This Row],[boys_13-18_reached]]),health[[#This Row],[total_boys]])</f>
        <v>0</v>
      </c>
      <c r="AD398">
        <f>IF(ISBLANK(health[[#This Row],[total_girls]]),SUM(health[[#This Row],[girls_0-5_reached]],health[[#This Row],[girls_6-12_reached]],health[[#This Row],[girls_13-18_reached]]),health[[#This Row],[total_girls]])</f>
        <v>0</v>
      </c>
      <c r="AE398">
        <f>IF(ISBLANK(health[[#This Row],[total_children]]),SUM(health[[#This Row],[calc_boys]],health[[#This Row],[calc_girls]]),health[[#This Row],[total_children]])</f>
        <v>0</v>
      </c>
      <c r="AF398">
        <f>IF(ISBLANK(health[[#This Row],[total_pwd]]),SUM(health[[#This Row],[total_pwd_men]],health[[#This Row],[total_pwd_women]]),health[[#This Row],[total_pwd]])</f>
        <v>0</v>
      </c>
      <c r="AG398">
        <f>IF(ISBLANK(health[[#This Row],[total_adults]]),SUM(health[[#This Row],[total_men]],health[[#This Row],[total_women]]),health[[#This Row],[total_adults]])</f>
        <v>0</v>
      </c>
      <c r="AH398">
        <f>IF(ISBLANK(health[[#This Row],[total_beneficiaries_reached]]),SUM(health[[#This Row],[calc_children]],health[[#This Row],[calc_adults]]),health[[#This Row],[total_beneficiaries_reached]])</f>
        <v>0</v>
      </c>
      <c r="AI398" s="49" t="str">
        <f ca="1">IF(B398="","",OFFSET(table_admin1[[#Headers],[ADM1_PT]],MATCH(B398,admin1,0),1))</f>
        <v/>
      </c>
      <c r="AJ398" s="49" t="str">
        <f t="shared" ca="1" si="12"/>
        <v/>
      </c>
      <c r="AK398" s="49" t="str">
        <f t="shared" ca="1" si="13"/>
        <v/>
      </c>
    </row>
    <row r="399" spans="29:37" x14ac:dyDescent="0.2">
      <c r="AC399">
        <f>IF(ISBLANK(health[[#This Row],[total_boys]]),SUM(health[[#This Row],[boys_0-5_reached]],health[[#This Row],[boys_6-12_reached]],health[[#This Row],[boys_13-18_reached]]),health[[#This Row],[total_boys]])</f>
        <v>0</v>
      </c>
      <c r="AD399">
        <f>IF(ISBLANK(health[[#This Row],[total_girls]]),SUM(health[[#This Row],[girls_0-5_reached]],health[[#This Row],[girls_6-12_reached]],health[[#This Row],[girls_13-18_reached]]),health[[#This Row],[total_girls]])</f>
        <v>0</v>
      </c>
      <c r="AE399">
        <f>IF(ISBLANK(health[[#This Row],[total_children]]),SUM(health[[#This Row],[calc_boys]],health[[#This Row],[calc_girls]]),health[[#This Row],[total_children]])</f>
        <v>0</v>
      </c>
      <c r="AF399">
        <f>IF(ISBLANK(health[[#This Row],[total_pwd]]),SUM(health[[#This Row],[total_pwd_men]],health[[#This Row],[total_pwd_women]]),health[[#This Row],[total_pwd]])</f>
        <v>0</v>
      </c>
      <c r="AG399">
        <f>IF(ISBLANK(health[[#This Row],[total_adults]]),SUM(health[[#This Row],[total_men]],health[[#This Row],[total_women]]),health[[#This Row],[total_adults]])</f>
        <v>0</v>
      </c>
      <c r="AH399">
        <f>IF(ISBLANK(health[[#This Row],[total_beneficiaries_reached]]),SUM(health[[#This Row],[calc_children]],health[[#This Row],[calc_adults]]),health[[#This Row],[total_beneficiaries_reached]])</f>
        <v>0</v>
      </c>
      <c r="AI399" s="49" t="str">
        <f ca="1">IF(B399="","",OFFSET(table_admin1[[#Headers],[ADM1_PT]],MATCH(B399,admin1,0),1))</f>
        <v/>
      </c>
      <c r="AJ399" s="49" t="str">
        <f t="shared" ca="1" si="12"/>
        <v/>
      </c>
      <c r="AK399" s="49" t="str">
        <f t="shared" ca="1" si="13"/>
        <v/>
      </c>
    </row>
    <row r="400" spans="29:37" x14ac:dyDescent="0.2">
      <c r="AC400">
        <f>IF(ISBLANK(health[[#This Row],[total_boys]]),SUM(health[[#This Row],[boys_0-5_reached]],health[[#This Row],[boys_6-12_reached]],health[[#This Row],[boys_13-18_reached]]),health[[#This Row],[total_boys]])</f>
        <v>0</v>
      </c>
      <c r="AD400">
        <f>IF(ISBLANK(health[[#This Row],[total_girls]]),SUM(health[[#This Row],[girls_0-5_reached]],health[[#This Row],[girls_6-12_reached]],health[[#This Row],[girls_13-18_reached]]),health[[#This Row],[total_girls]])</f>
        <v>0</v>
      </c>
      <c r="AE400">
        <f>IF(ISBLANK(health[[#This Row],[total_children]]),SUM(health[[#This Row],[calc_boys]],health[[#This Row],[calc_girls]]),health[[#This Row],[total_children]])</f>
        <v>0</v>
      </c>
      <c r="AF400">
        <f>IF(ISBLANK(health[[#This Row],[total_pwd]]),SUM(health[[#This Row],[total_pwd_men]],health[[#This Row],[total_pwd_women]]),health[[#This Row],[total_pwd]])</f>
        <v>0</v>
      </c>
      <c r="AG400">
        <f>IF(ISBLANK(health[[#This Row],[total_adults]]),SUM(health[[#This Row],[total_men]],health[[#This Row],[total_women]]),health[[#This Row],[total_adults]])</f>
        <v>0</v>
      </c>
      <c r="AH400">
        <f>IF(ISBLANK(health[[#This Row],[total_beneficiaries_reached]]),SUM(health[[#This Row],[calc_children]],health[[#This Row],[calc_adults]]),health[[#This Row],[total_beneficiaries_reached]])</f>
        <v>0</v>
      </c>
      <c r="AI400" s="49" t="str">
        <f ca="1">IF(B400="","",OFFSET(table_admin1[[#Headers],[ADM1_PT]],MATCH(B400,admin1,0),1))</f>
        <v/>
      </c>
      <c r="AJ400" s="49" t="str">
        <f t="shared" ca="1" si="12"/>
        <v/>
      </c>
      <c r="AK400" s="49" t="str">
        <f t="shared" ca="1" si="13"/>
        <v/>
      </c>
    </row>
    <row r="401" spans="29:37" x14ac:dyDescent="0.2">
      <c r="AC401">
        <f>IF(ISBLANK(health[[#This Row],[total_boys]]),SUM(health[[#This Row],[boys_0-5_reached]],health[[#This Row],[boys_6-12_reached]],health[[#This Row],[boys_13-18_reached]]),health[[#This Row],[total_boys]])</f>
        <v>0</v>
      </c>
      <c r="AD401">
        <f>IF(ISBLANK(health[[#This Row],[total_girls]]),SUM(health[[#This Row],[girls_0-5_reached]],health[[#This Row],[girls_6-12_reached]],health[[#This Row],[girls_13-18_reached]]),health[[#This Row],[total_girls]])</f>
        <v>0</v>
      </c>
      <c r="AE401">
        <f>IF(ISBLANK(health[[#This Row],[total_children]]),SUM(health[[#This Row],[calc_boys]],health[[#This Row],[calc_girls]]),health[[#This Row],[total_children]])</f>
        <v>0</v>
      </c>
      <c r="AF401">
        <f>IF(ISBLANK(health[[#This Row],[total_pwd]]),SUM(health[[#This Row],[total_pwd_men]],health[[#This Row],[total_pwd_women]]),health[[#This Row],[total_pwd]])</f>
        <v>0</v>
      </c>
      <c r="AG401">
        <f>IF(ISBLANK(health[[#This Row],[total_adults]]),SUM(health[[#This Row],[total_men]],health[[#This Row],[total_women]]),health[[#This Row],[total_adults]])</f>
        <v>0</v>
      </c>
      <c r="AH401">
        <f>IF(ISBLANK(health[[#This Row],[total_beneficiaries_reached]]),SUM(health[[#This Row],[calc_children]],health[[#This Row],[calc_adults]]),health[[#This Row],[total_beneficiaries_reached]])</f>
        <v>0</v>
      </c>
      <c r="AI401" s="49" t="str">
        <f ca="1">IF(B401="","",OFFSET(table_admin1[[#Headers],[ADM1_PT]],MATCH(B401,admin1,0),1))</f>
        <v/>
      </c>
      <c r="AJ401" s="49" t="str">
        <f t="shared" ca="1" si="12"/>
        <v/>
      </c>
      <c r="AK401" s="49" t="str">
        <f t="shared" ca="1" si="13"/>
        <v/>
      </c>
    </row>
    <row r="402" spans="29:37" x14ac:dyDescent="0.2">
      <c r="AC402">
        <f>IF(ISBLANK(health[[#This Row],[total_boys]]),SUM(health[[#This Row],[boys_0-5_reached]],health[[#This Row],[boys_6-12_reached]],health[[#This Row],[boys_13-18_reached]]),health[[#This Row],[total_boys]])</f>
        <v>0</v>
      </c>
      <c r="AD402">
        <f>IF(ISBLANK(health[[#This Row],[total_girls]]),SUM(health[[#This Row],[girls_0-5_reached]],health[[#This Row],[girls_6-12_reached]],health[[#This Row],[girls_13-18_reached]]),health[[#This Row],[total_girls]])</f>
        <v>0</v>
      </c>
      <c r="AE402">
        <f>IF(ISBLANK(health[[#This Row],[total_children]]),SUM(health[[#This Row],[calc_boys]],health[[#This Row],[calc_girls]]),health[[#This Row],[total_children]])</f>
        <v>0</v>
      </c>
      <c r="AF402">
        <f>IF(ISBLANK(health[[#This Row],[total_pwd]]),SUM(health[[#This Row],[total_pwd_men]],health[[#This Row],[total_pwd_women]]),health[[#This Row],[total_pwd]])</f>
        <v>0</v>
      </c>
      <c r="AG402">
        <f>IF(ISBLANK(health[[#This Row],[total_adults]]),SUM(health[[#This Row],[total_men]],health[[#This Row],[total_women]]),health[[#This Row],[total_adults]])</f>
        <v>0</v>
      </c>
      <c r="AH402">
        <f>IF(ISBLANK(health[[#This Row],[total_beneficiaries_reached]]),SUM(health[[#This Row],[calc_children]],health[[#This Row],[calc_adults]]),health[[#This Row],[total_beneficiaries_reached]])</f>
        <v>0</v>
      </c>
      <c r="AI402" s="49" t="str">
        <f ca="1">IF(B402="","",OFFSET(table_admin1[[#Headers],[ADM1_PT]],MATCH(B402,admin1,0),1))</f>
        <v/>
      </c>
      <c r="AJ402" s="49" t="str">
        <f t="shared" ca="1" si="12"/>
        <v/>
      </c>
      <c r="AK402" s="49" t="str">
        <f t="shared" ca="1" si="13"/>
        <v/>
      </c>
    </row>
    <row r="403" spans="29:37" x14ac:dyDescent="0.2">
      <c r="AC403">
        <f>IF(ISBLANK(health[[#This Row],[total_boys]]),SUM(health[[#This Row],[boys_0-5_reached]],health[[#This Row],[boys_6-12_reached]],health[[#This Row],[boys_13-18_reached]]),health[[#This Row],[total_boys]])</f>
        <v>0</v>
      </c>
      <c r="AD403">
        <f>IF(ISBLANK(health[[#This Row],[total_girls]]),SUM(health[[#This Row],[girls_0-5_reached]],health[[#This Row],[girls_6-12_reached]],health[[#This Row],[girls_13-18_reached]]),health[[#This Row],[total_girls]])</f>
        <v>0</v>
      </c>
      <c r="AE403">
        <f>IF(ISBLANK(health[[#This Row],[total_children]]),SUM(health[[#This Row],[calc_boys]],health[[#This Row],[calc_girls]]),health[[#This Row],[total_children]])</f>
        <v>0</v>
      </c>
      <c r="AF403">
        <f>IF(ISBLANK(health[[#This Row],[total_pwd]]),SUM(health[[#This Row],[total_pwd_men]],health[[#This Row],[total_pwd_women]]),health[[#This Row],[total_pwd]])</f>
        <v>0</v>
      </c>
      <c r="AG403">
        <f>IF(ISBLANK(health[[#This Row],[total_adults]]),SUM(health[[#This Row],[total_men]],health[[#This Row],[total_women]]),health[[#This Row],[total_adults]])</f>
        <v>0</v>
      </c>
      <c r="AH403">
        <f>IF(ISBLANK(health[[#This Row],[total_beneficiaries_reached]]),SUM(health[[#This Row],[calc_children]],health[[#This Row],[calc_adults]]),health[[#This Row],[total_beneficiaries_reached]])</f>
        <v>0</v>
      </c>
      <c r="AI403" s="49" t="str">
        <f ca="1">IF(B403="","",OFFSET(table_admin1[[#Headers],[ADM1_PT]],MATCH(B403,admin1,0),1))</f>
        <v/>
      </c>
      <c r="AJ403" s="49" t="str">
        <f t="shared" ca="1" si="12"/>
        <v/>
      </c>
      <c r="AK403" s="49" t="str">
        <f t="shared" ca="1" si="13"/>
        <v/>
      </c>
    </row>
    <row r="404" spans="29:37" x14ac:dyDescent="0.2">
      <c r="AC404">
        <f>IF(ISBLANK(health[[#This Row],[total_boys]]),SUM(health[[#This Row],[boys_0-5_reached]],health[[#This Row],[boys_6-12_reached]],health[[#This Row],[boys_13-18_reached]]),health[[#This Row],[total_boys]])</f>
        <v>0</v>
      </c>
      <c r="AD404">
        <f>IF(ISBLANK(health[[#This Row],[total_girls]]),SUM(health[[#This Row],[girls_0-5_reached]],health[[#This Row],[girls_6-12_reached]],health[[#This Row],[girls_13-18_reached]]),health[[#This Row],[total_girls]])</f>
        <v>0</v>
      </c>
      <c r="AE404">
        <f>IF(ISBLANK(health[[#This Row],[total_children]]),SUM(health[[#This Row],[calc_boys]],health[[#This Row],[calc_girls]]),health[[#This Row],[total_children]])</f>
        <v>0</v>
      </c>
      <c r="AF404">
        <f>IF(ISBLANK(health[[#This Row],[total_pwd]]),SUM(health[[#This Row],[total_pwd_men]],health[[#This Row],[total_pwd_women]]),health[[#This Row],[total_pwd]])</f>
        <v>0</v>
      </c>
      <c r="AG404">
        <f>IF(ISBLANK(health[[#This Row],[total_adults]]),SUM(health[[#This Row],[total_men]],health[[#This Row],[total_women]]),health[[#This Row],[total_adults]])</f>
        <v>0</v>
      </c>
      <c r="AH404">
        <f>IF(ISBLANK(health[[#This Row],[total_beneficiaries_reached]]),SUM(health[[#This Row],[calc_children]],health[[#This Row],[calc_adults]]),health[[#This Row],[total_beneficiaries_reached]])</f>
        <v>0</v>
      </c>
      <c r="AI404" s="49" t="str">
        <f ca="1">IF(B404="","",OFFSET(table_admin1[[#Headers],[ADM1_PT]],MATCH(B404,admin1,0),1))</f>
        <v/>
      </c>
      <c r="AJ404" s="49" t="str">
        <f t="shared" ca="1" si="12"/>
        <v/>
      </c>
      <c r="AK404" s="49" t="str">
        <f t="shared" ca="1" si="13"/>
        <v/>
      </c>
    </row>
    <row r="405" spans="29:37" x14ac:dyDescent="0.2">
      <c r="AC405">
        <f>IF(ISBLANK(health[[#This Row],[total_boys]]),SUM(health[[#This Row],[boys_0-5_reached]],health[[#This Row],[boys_6-12_reached]],health[[#This Row],[boys_13-18_reached]]),health[[#This Row],[total_boys]])</f>
        <v>0</v>
      </c>
      <c r="AD405">
        <f>IF(ISBLANK(health[[#This Row],[total_girls]]),SUM(health[[#This Row],[girls_0-5_reached]],health[[#This Row],[girls_6-12_reached]],health[[#This Row],[girls_13-18_reached]]),health[[#This Row],[total_girls]])</f>
        <v>0</v>
      </c>
      <c r="AE405">
        <f>IF(ISBLANK(health[[#This Row],[total_children]]),SUM(health[[#This Row],[calc_boys]],health[[#This Row],[calc_girls]]),health[[#This Row],[total_children]])</f>
        <v>0</v>
      </c>
      <c r="AF405">
        <f>IF(ISBLANK(health[[#This Row],[total_pwd]]),SUM(health[[#This Row],[total_pwd_men]],health[[#This Row],[total_pwd_women]]),health[[#This Row],[total_pwd]])</f>
        <v>0</v>
      </c>
      <c r="AG405">
        <f>IF(ISBLANK(health[[#This Row],[total_adults]]),SUM(health[[#This Row],[total_men]],health[[#This Row],[total_women]]),health[[#This Row],[total_adults]])</f>
        <v>0</v>
      </c>
      <c r="AH405">
        <f>IF(ISBLANK(health[[#This Row],[total_beneficiaries_reached]]),SUM(health[[#This Row],[calc_children]],health[[#This Row],[calc_adults]]),health[[#This Row],[total_beneficiaries_reached]])</f>
        <v>0</v>
      </c>
      <c r="AI405" s="49" t="str">
        <f ca="1">IF(B405="","",OFFSET(table_admin1[[#Headers],[ADM1_PT]],MATCH(B405,admin1,0),1))</f>
        <v/>
      </c>
      <c r="AJ405" s="49" t="str">
        <f t="shared" ca="1" si="12"/>
        <v/>
      </c>
      <c r="AK405" s="49" t="str">
        <f t="shared" ca="1" si="13"/>
        <v/>
      </c>
    </row>
    <row r="406" spans="29:37" x14ac:dyDescent="0.2">
      <c r="AC406">
        <f>IF(ISBLANK(health[[#This Row],[total_boys]]),SUM(health[[#This Row],[boys_0-5_reached]],health[[#This Row],[boys_6-12_reached]],health[[#This Row],[boys_13-18_reached]]),health[[#This Row],[total_boys]])</f>
        <v>0</v>
      </c>
      <c r="AD406">
        <f>IF(ISBLANK(health[[#This Row],[total_girls]]),SUM(health[[#This Row],[girls_0-5_reached]],health[[#This Row],[girls_6-12_reached]],health[[#This Row],[girls_13-18_reached]]),health[[#This Row],[total_girls]])</f>
        <v>0</v>
      </c>
      <c r="AE406">
        <f>IF(ISBLANK(health[[#This Row],[total_children]]),SUM(health[[#This Row],[calc_boys]],health[[#This Row],[calc_girls]]),health[[#This Row],[total_children]])</f>
        <v>0</v>
      </c>
      <c r="AF406">
        <f>IF(ISBLANK(health[[#This Row],[total_pwd]]),SUM(health[[#This Row],[total_pwd_men]],health[[#This Row],[total_pwd_women]]),health[[#This Row],[total_pwd]])</f>
        <v>0</v>
      </c>
      <c r="AG406">
        <f>IF(ISBLANK(health[[#This Row],[total_adults]]),SUM(health[[#This Row],[total_men]],health[[#This Row],[total_women]]),health[[#This Row],[total_adults]])</f>
        <v>0</v>
      </c>
      <c r="AH406">
        <f>IF(ISBLANK(health[[#This Row],[total_beneficiaries_reached]]),SUM(health[[#This Row],[calc_children]],health[[#This Row],[calc_adults]]),health[[#This Row],[total_beneficiaries_reached]])</f>
        <v>0</v>
      </c>
      <c r="AI406" s="49" t="str">
        <f ca="1">IF(B406="","",OFFSET(table_admin1[[#Headers],[ADM1_PT]],MATCH(B406,admin1,0),1))</f>
        <v/>
      </c>
      <c r="AJ406" s="49" t="str">
        <f t="shared" ca="1" si="12"/>
        <v/>
      </c>
      <c r="AK406" s="49" t="str">
        <f t="shared" ca="1" si="13"/>
        <v/>
      </c>
    </row>
    <row r="407" spans="29:37" x14ac:dyDescent="0.2">
      <c r="AC407">
        <f>IF(ISBLANK(health[[#This Row],[total_boys]]),SUM(health[[#This Row],[boys_0-5_reached]],health[[#This Row],[boys_6-12_reached]],health[[#This Row],[boys_13-18_reached]]),health[[#This Row],[total_boys]])</f>
        <v>0</v>
      </c>
      <c r="AD407">
        <f>IF(ISBLANK(health[[#This Row],[total_girls]]),SUM(health[[#This Row],[girls_0-5_reached]],health[[#This Row],[girls_6-12_reached]],health[[#This Row],[girls_13-18_reached]]),health[[#This Row],[total_girls]])</f>
        <v>0</v>
      </c>
      <c r="AE407">
        <f>IF(ISBLANK(health[[#This Row],[total_children]]),SUM(health[[#This Row],[calc_boys]],health[[#This Row],[calc_girls]]),health[[#This Row],[total_children]])</f>
        <v>0</v>
      </c>
      <c r="AF407">
        <f>IF(ISBLANK(health[[#This Row],[total_pwd]]),SUM(health[[#This Row],[total_pwd_men]],health[[#This Row],[total_pwd_women]]),health[[#This Row],[total_pwd]])</f>
        <v>0</v>
      </c>
      <c r="AG407">
        <f>IF(ISBLANK(health[[#This Row],[total_adults]]),SUM(health[[#This Row],[total_men]],health[[#This Row],[total_women]]),health[[#This Row],[total_adults]])</f>
        <v>0</v>
      </c>
      <c r="AH407">
        <f>IF(ISBLANK(health[[#This Row],[total_beneficiaries_reached]]),SUM(health[[#This Row],[calc_children]],health[[#This Row],[calc_adults]]),health[[#This Row],[total_beneficiaries_reached]])</f>
        <v>0</v>
      </c>
      <c r="AI407" s="49" t="str">
        <f ca="1">IF(B407="","",OFFSET(table_admin1[[#Headers],[ADM1_PT]],MATCH(B407,admin1,0),1))</f>
        <v/>
      </c>
      <c r="AJ407" s="49" t="str">
        <f t="shared" ca="1" si="12"/>
        <v/>
      </c>
      <c r="AK407" s="49" t="str">
        <f t="shared" ca="1" si="13"/>
        <v/>
      </c>
    </row>
    <row r="408" spans="29:37" x14ac:dyDescent="0.2">
      <c r="AC408">
        <f>IF(ISBLANK(health[[#This Row],[total_boys]]),SUM(health[[#This Row],[boys_0-5_reached]],health[[#This Row],[boys_6-12_reached]],health[[#This Row],[boys_13-18_reached]]),health[[#This Row],[total_boys]])</f>
        <v>0</v>
      </c>
      <c r="AD408">
        <f>IF(ISBLANK(health[[#This Row],[total_girls]]),SUM(health[[#This Row],[girls_0-5_reached]],health[[#This Row],[girls_6-12_reached]],health[[#This Row],[girls_13-18_reached]]),health[[#This Row],[total_girls]])</f>
        <v>0</v>
      </c>
      <c r="AE408">
        <f>IF(ISBLANK(health[[#This Row],[total_children]]),SUM(health[[#This Row],[calc_boys]],health[[#This Row],[calc_girls]]),health[[#This Row],[total_children]])</f>
        <v>0</v>
      </c>
      <c r="AF408">
        <f>IF(ISBLANK(health[[#This Row],[total_pwd]]),SUM(health[[#This Row],[total_pwd_men]],health[[#This Row],[total_pwd_women]]),health[[#This Row],[total_pwd]])</f>
        <v>0</v>
      </c>
      <c r="AG408">
        <f>IF(ISBLANK(health[[#This Row],[total_adults]]),SUM(health[[#This Row],[total_men]],health[[#This Row],[total_women]]),health[[#This Row],[total_adults]])</f>
        <v>0</v>
      </c>
      <c r="AH408">
        <f>IF(ISBLANK(health[[#This Row],[total_beneficiaries_reached]]),SUM(health[[#This Row],[calc_children]],health[[#This Row],[calc_adults]]),health[[#This Row],[total_beneficiaries_reached]])</f>
        <v>0</v>
      </c>
      <c r="AI408" s="49" t="str">
        <f ca="1">IF(B408="","",OFFSET(table_admin1[[#Headers],[ADM1_PT]],MATCH(B408,admin1,0),1))</f>
        <v/>
      </c>
      <c r="AJ408" s="49" t="str">
        <f t="shared" ca="1" si="12"/>
        <v/>
      </c>
      <c r="AK408" s="49" t="str">
        <f t="shared" ca="1" si="13"/>
        <v/>
      </c>
    </row>
    <row r="409" spans="29:37" x14ac:dyDescent="0.2">
      <c r="AC409">
        <f>IF(ISBLANK(health[[#This Row],[total_boys]]),SUM(health[[#This Row],[boys_0-5_reached]],health[[#This Row],[boys_6-12_reached]],health[[#This Row],[boys_13-18_reached]]),health[[#This Row],[total_boys]])</f>
        <v>0</v>
      </c>
      <c r="AD409">
        <f>IF(ISBLANK(health[[#This Row],[total_girls]]),SUM(health[[#This Row],[girls_0-5_reached]],health[[#This Row],[girls_6-12_reached]],health[[#This Row],[girls_13-18_reached]]),health[[#This Row],[total_girls]])</f>
        <v>0</v>
      </c>
      <c r="AE409">
        <f>IF(ISBLANK(health[[#This Row],[total_children]]),SUM(health[[#This Row],[calc_boys]],health[[#This Row],[calc_girls]]),health[[#This Row],[total_children]])</f>
        <v>0</v>
      </c>
      <c r="AF409">
        <f>IF(ISBLANK(health[[#This Row],[total_pwd]]),SUM(health[[#This Row],[total_pwd_men]],health[[#This Row],[total_pwd_women]]),health[[#This Row],[total_pwd]])</f>
        <v>0</v>
      </c>
      <c r="AG409">
        <f>IF(ISBLANK(health[[#This Row],[total_adults]]),SUM(health[[#This Row],[total_men]],health[[#This Row],[total_women]]),health[[#This Row],[total_adults]])</f>
        <v>0</v>
      </c>
      <c r="AH409">
        <f>IF(ISBLANK(health[[#This Row],[total_beneficiaries_reached]]),SUM(health[[#This Row],[calc_children]],health[[#This Row],[calc_adults]]),health[[#This Row],[total_beneficiaries_reached]])</f>
        <v>0</v>
      </c>
      <c r="AI409" s="49" t="str">
        <f ca="1">IF(B409="","",OFFSET(table_admin1[[#Headers],[ADM1_PT]],MATCH(B409,admin1,0),1))</f>
        <v/>
      </c>
      <c r="AJ409" s="49" t="str">
        <f t="shared" ca="1" si="12"/>
        <v/>
      </c>
      <c r="AK409" s="49" t="str">
        <f t="shared" ca="1" si="13"/>
        <v/>
      </c>
    </row>
    <row r="410" spans="29:37" x14ac:dyDescent="0.2">
      <c r="AC410">
        <f>IF(ISBLANK(health[[#This Row],[total_boys]]),SUM(health[[#This Row],[boys_0-5_reached]],health[[#This Row],[boys_6-12_reached]],health[[#This Row],[boys_13-18_reached]]),health[[#This Row],[total_boys]])</f>
        <v>0</v>
      </c>
      <c r="AD410">
        <f>IF(ISBLANK(health[[#This Row],[total_girls]]),SUM(health[[#This Row],[girls_0-5_reached]],health[[#This Row],[girls_6-12_reached]],health[[#This Row],[girls_13-18_reached]]),health[[#This Row],[total_girls]])</f>
        <v>0</v>
      </c>
      <c r="AE410">
        <f>IF(ISBLANK(health[[#This Row],[total_children]]),SUM(health[[#This Row],[calc_boys]],health[[#This Row],[calc_girls]]),health[[#This Row],[total_children]])</f>
        <v>0</v>
      </c>
      <c r="AF410">
        <f>IF(ISBLANK(health[[#This Row],[total_pwd]]),SUM(health[[#This Row],[total_pwd_men]],health[[#This Row],[total_pwd_women]]),health[[#This Row],[total_pwd]])</f>
        <v>0</v>
      </c>
      <c r="AG410">
        <f>IF(ISBLANK(health[[#This Row],[total_adults]]),SUM(health[[#This Row],[total_men]],health[[#This Row],[total_women]]),health[[#This Row],[total_adults]])</f>
        <v>0</v>
      </c>
      <c r="AH410">
        <f>IF(ISBLANK(health[[#This Row],[total_beneficiaries_reached]]),SUM(health[[#This Row],[calc_children]],health[[#This Row],[calc_adults]]),health[[#This Row],[total_beneficiaries_reached]])</f>
        <v>0</v>
      </c>
      <c r="AI410" s="49" t="str">
        <f ca="1">IF(B410="","",OFFSET(table_admin1[[#Headers],[ADM1_PT]],MATCH(B410,admin1,0),1))</f>
        <v/>
      </c>
      <c r="AJ410" s="49" t="str">
        <f t="shared" ca="1" si="12"/>
        <v/>
      </c>
      <c r="AK410" s="49" t="str">
        <f t="shared" ca="1" si="13"/>
        <v/>
      </c>
    </row>
    <row r="411" spans="29:37" x14ac:dyDescent="0.2">
      <c r="AC411">
        <f>IF(ISBLANK(health[[#This Row],[total_boys]]),SUM(health[[#This Row],[boys_0-5_reached]],health[[#This Row],[boys_6-12_reached]],health[[#This Row],[boys_13-18_reached]]),health[[#This Row],[total_boys]])</f>
        <v>0</v>
      </c>
      <c r="AD411">
        <f>IF(ISBLANK(health[[#This Row],[total_girls]]),SUM(health[[#This Row],[girls_0-5_reached]],health[[#This Row],[girls_6-12_reached]],health[[#This Row],[girls_13-18_reached]]),health[[#This Row],[total_girls]])</f>
        <v>0</v>
      </c>
      <c r="AE411">
        <f>IF(ISBLANK(health[[#This Row],[total_children]]),SUM(health[[#This Row],[calc_boys]],health[[#This Row],[calc_girls]]),health[[#This Row],[total_children]])</f>
        <v>0</v>
      </c>
      <c r="AF411">
        <f>IF(ISBLANK(health[[#This Row],[total_pwd]]),SUM(health[[#This Row],[total_pwd_men]],health[[#This Row],[total_pwd_women]]),health[[#This Row],[total_pwd]])</f>
        <v>0</v>
      </c>
      <c r="AG411">
        <f>IF(ISBLANK(health[[#This Row],[total_adults]]),SUM(health[[#This Row],[total_men]],health[[#This Row],[total_women]]),health[[#This Row],[total_adults]])</f>
        <v>0</v>
      </c>
      <c r="AH411">
        <f>IF(ISBLANK(health[[#This Row],[total_beneficiaries_reached]]),SUM(health[[#This Row],[calc_children]],health[[#This Row],[calc_adults]]),health[[#This Row],[total_beneficiaries_reached]])</f>
        <v>0</v>
      </c>
      <c r="AI411" s="49" t="str">
        <f ca="1">IF(B411="","",OFFSET(table_admin1[[#Headers],[ADM1_PT]],MATCH(B411,admin1,0),1))</f>
        <v/>
      </c>
      <c r="AJ411" s="49" t="str">
        <f t="shared" ca="1" si="12"/>
        <v/>
      </c>
      <c r="AK411" s="49" t="str">
        <f t="shared" ca="1" si="13"/>
        <v/>
      </c>
    </row>
    <row r="412" spans="29:37" x14ac:dyDescent="0.2">
      <c r="AC412">
        <f>IF(ISBLANK(health[[#This Row],[total_boys]]),SUM(health[[#This Row],[boys_0-5_reached]],health[[#This Row],[boys_6-12_reached]],health[[#This Row],[boys_13-18_reached]]),health[[#This Row],[total_boys]])</f>
        <v>0</v>
      </c>
      <c r="AD412">
        <f>IF(ISBLANK(health[[#This Row],[total_girls]]),SUM(health[[#This Row],[girls_0-5_reached]],health[[#This Row],[girls_6-12_reached]],health[[#This Row],[girls_13-18_reached]]),health[[#This Row],[total_girls]])</f>
        <v>0</v>
      </c>
      <c r="AE412">
        <f>IF(ISBLANK(health[[#This Row],[total_children]]),SUM(health[[#This Row],[calc_boys]],health[[#This Row],[calc_girls]]),health[[#This Row],[total_children]])</f>
        <v>0</v>
      </c>
      <c r="AF412">
        <f>IF(ISBLANK(health[[#This Row],[total_pwd]]),SUM(health[[#This Row],[total_pwd_men]],health[[#This Row],[total_pwd_women]]),health[[#This Row],[total_pwd]])</f>
        <v>0</v>
      </c>
      <c r="AG412">
        <f>IF(ISBLANK(health[[#This Row],[total_adults]]),SUM(health[[#This Row],[total_men]],health[[#This Row],[total_women]]),health[[#This Row],[total_adults]])</f>
        <v>0</v>
      </c>
      <c r="AH412">
        <f>IF(ISBLANK(health[[#This Row],[total_beneficiaries_reached]]),SUM(health[[#This Row],[calc_children]],health[[#This Row],[calc_adults]]),health[[#This Row],[total_beneficiaries_reached]])</f>
        <v>0</v>
      </c>
      <c r="AI412" s="49" t="str">
        <f ca="1">IF(B412="","",OFFSET(table_admin1[[#Headers],[ADM1_PT]],MATCH(B412,admin1,0),1))</f>
        <v/>
      </c>
      <c r="AJ412" s="49" t="str">
        <f t="shared" ca="1" si="12"/>
        <v/>
      </c>
      <c r="AK412" s="49" t="str">
        <f t="shared" ca="1" si="13"/>
        <v/>
      </c>
    </row>
    <row r="413" spans="29:37" x14ac:dyDescent="0.2">
      <c r="AC413">
        <f>IF(ISBLANK(health[[#This Row],[total_boys]]),SUM(health[[#This Row],[boys_0-5_reached]],health[[#This Row],[boys_6-12_reached]],health[[#This Row],[boys_13-18_reached]]),health[[#This Row],[total_boys]])</f>
        <v>0</v>
      </c>
      <c r="AD413">
        <f>IF(ISBLANK(health[[#This Row],[total_girls]]),SUM(health[[#This Row],[girls_0-5_reached]],health[[#This Row],[girls_6-12_reached]],health[[#This Row],[girls_13-18_reached]]),health[[#This Row],[total_girls]])</f>
        <v>0</v>
      </c>
      <c r="AE413">
        <f>IF(ISBLANK(health[[#This Row],[total_children]]),SUM(health[[#This Row],[calc_boys]],health[[#This Row],[calc_girls]]),health[[#This Row],[total_children]])</f>
        <v>0</v>
      </c>
      <c r="AF413">
        <f>IF(ISBLANK(health[[#This Row],[total_pwd]]),SUM(health[[#This Row],[total_pwd_men]],health[[#This Row],[total_pwd_women]]),health[[#This Row],[total_pwd]])</f>
        <v>0</v>
      </c>
      <c r="AG413">
        <f>IF(ISBLANK(health[[#This Row],[total_adults]]),SUM(health[[#This Row],[total_men]],health[[#This Row],[total_women]]),health[[#This Row],[total_adults]])</f>
        <v>0</v>
      </c>
      <c r="AH413">
        <f>IF(ISBLANK(health[[#This Row],[total_beneficiaries_reached]]),SUM(health[[#This Row],[calc_children]],health[[#This Row],[calc_adults]]),health[[#This Row],[total_beneficiaries_reached]])</f>
        <v>0</v>
      </c>
      <c r="AI413" s="49" t="str">
        <f ca="1">IF(B413="","",OFFSET(table_admin1[[#Headers],[ADM1_PT]],MATCH(B413,admin1,0),1))</f>
        <v/>
      </c>
      <c r="AJ413" s="49" t="str">
        <f t="shared" ca="1" si="12"/>
        <v/>
      </c>
      <c r="AK413" s="49" t="str">
        <f t="shared" ca="1" si="13"/>
        <v/>
      </c>
    </row>
    <row r="414" spans="29:37" x14ac:dyDescent="0.2">
      <c r="AC414">
        <f>IF(ISBLANK(health[[#This Row],[total_boys]]),SUM(health[[#This Row],[boys_0-5_reached]],health[[#This Row],[boys_6-12_reached]],health[[#This Row],[boys_13-18_reached]]),health[[#This Row],[total_boys]])</f>
        <v>0</v>
      </c>
      <c r="AD414">
        <f>IF(ISBLANK(health[[#This Row],[total_girls]]),SUM(health[[#This Row],[girls_0-5_reached]],health[[#This Row],[girls_6-12_reached]],health[[#This Row],[girls_13-18_reached]]),health[[#This Row],[total_girls]])</f>
        <v>0</v>
      </c>
      <c r="AE414">
        <f>IF(ISBLANK(health[[#This Row],[total_children]]),SUM(health[[#This Row],[calc_boys]],health[[#This Row],[calc_girls]]),health[[#This Row],[total_children]])</f>
        <v>0</v>
      </c>
      <c r="AF414">
        <f>IF(ISBLANK(health[[#This Row],[total_pwd]]),SUM(health[[#This Row],[total_pwd_men]],health[[#This Row],[total_pwd_women]]),health[[#This Row],[total_pwd]])</f>
        <v>0</v>
      </c>
      <c r="AG414">
        <f>IF(ISBLANK(health[[#This Row],[total_adults]]),SUM(health[[#This Row],[total_men]],health[[#This Row],[total_women]]),health[[#This Row],[total_adults]])</f>
        <v>0</v>
      </c>
      <c r="AH414">
        <f>IF(ISBLANK(health[[#This Row],[total_beneficiaries_reached]]),SUM(health[[#This Row],[calc_children]],health[[#This Row],[calc_adults]]),health[[#This Row],[total_beneficiaries_reached]])</f>
        <v>0</v>
      </c>
      <c r="AI414" s="49" t="str">
        <f ca="1">IF(B414="","",OFFSET(table_admin1[[#Headers],[ADM1_PT]],MATCH(B414,admin1,0),1))</f>
        <v/>
      </c>
      <c r="AJ414" s="49" t="str">
        <f t="shared" ca="1" si="12"/>
        <v/>
      </c>
      <c r="AK414" s="49" t="str">
        <f t="shared" ca="1" si="13"/>
        <v/>
      </c>
    </row>
    <row r="415" spans="29:37" x14ac:dyDescent="0.2">
      <c r="AC415">
        <f>IF(ISBLANK(health[[#This Row],[total_boys]]),SUM(health[[#This Row],[boys_0-5_reached]],health[[#This Row],[boys_6-12_reached]],health[[#This Row],[boys_13-18_reached]]),health[[#This Row],[total_boys]])</f>
        <v>0</v>
      </c>
      <c r="AD415">
        <f>IF(ISBLANK(health[[#This Row],[total_girls]]),SUM(health[[#This Row],[girls_0-5_reached]],health[[#This Row],[girls_6-12_reached]],health[[#This Row],[girls_13-18_reached]]),health[[#This Row],[total_girls]])</f>
        <v>0</v>
      </c>
      <c r="AE415">
        <f>IF(ISBLANK(health[[#This Row],[total_children]]),SUM(health[[#This Row],[calc_boys]],health[[#This Row],[calc_girls]]),health[[#This Row],[total_children]])</f>
        <v>0</v>
      </c>
      <c r="AF415">
        <f>IF(ISBLANK(health[[#This Row],[total_pwd]]),SUM(health[[#This Row],[total_pwd_men]],health[[#This Row],[total_pwd_women]]),health[[#This Row],[total_pwd]])</f>
        <v>0</v>
      </c>
      <c r="AG415">
        <f>IF(ISBLANK(health[[#This Row],[total_adults]]),SUM(health[[#This Row],[total_men]],health[[#This Row],[total_women]]),health[[#This Row],[total_adults]])</f>
        <v>0</v>
      </c>
      <c r="AH415">
        <f>IF(ISBLANK(health[[#This Row],[total_beneficiaries_reached]]),SUM(health[[#This Row],[calc_children]],health[[#This Row],[calc_adults]]),health[[#This Row],[total_beneficiaries_reached]])</f>
        <v>0</v>
      </c>
      <c r="AI415" s="49" t="str">
        <f ca="1">IF(B415="","",OFFSET(table_admin1[[#Headers],[ADM1_PT]],MATCH(B415,admin1,0),1))</f>
        <v/>
      </c>
      <c r="AJ415" s="49" t="str">
        <f t="shared" ca="1" si="12"/>
        <v/>
      </c>
      <c r="AK415" s="49" t="str">
        <f t="shared" ca="1" si="13"/>
        <v/>
      </c>
    </row>
    <row r="416" spans="29:37" x14ac:dyDescent="0.2">
      <c r="AC416">
        <f>IF(ISBLANK(health[[#This Row],[total_boys]]),SUM(health[[#This Row],[boys_0-5_reached]],health[[#This Row],[boys_6-12_reached]],health[[#This Row],[boys_13-18_reached]]),health[[#This Row],[total_boys]])</f>
        <v>0</v>
      </c>
      <c r="AD416">
        <f>IF(ISBLANK(health[[#This Row],[total_girls]]),SUM(health[[#This Row],[girls_0-5_reached]],health[[#This Row],[girls_6-12_reached]],health[[#This Row],[girls_13-18_reached]]),health[[#This Row],[total_girls]])</f>
        <v>0</v>
      </c>
      <c r="AE416">
        <f>IF(ISBLANK(health[[#This Row],[total_children]]),SUM(health[[#This Row],[calc_boys]],health[[#This Row],[calc_girls]]),health[[#This Row],[total_children]])</f>
        <v>0</v>
      </c>
      <c r="AF416">
        <f>IF(ISBLANK(health[[#This Row],[total_pwd]]),SUM(health[[#This Row],[total_pwd_men]],health[[#This Row],[total_pwd_women]]),health[[#This Row],[total_pwd]])</f>
        <v>0</v>
      </c>
      <c r="AG416">
        <f>IF(ISBLANK(health[[#This Row],[total_adults]]),SUM(health[[#This Row],[total_men]],health[[#This Row],[total_women]]),health[[#This Row],[total_adults]])</f>
        <v>0</v>
      </c>
      <c r="AH416">
        <f>IF(ISBLANK(health[[#This Row],[total_beneficiaries_reached]]),SUM(health[[#This Row],[calc_children]],health[[#This Row],[calc_adults]]),health[[#This Row],[total_beneficiaries_reached]])</f>
        <v>0</v>
      </c>
      <c r="AI416" s="49" t="str">
        <f ca="1">IF(B416="","",OFFSET(table_admin1[[#Headers],[ADM1_PT]],MATCH(B416,admin1,0),1))</f>
        <v/>
      </c>
      <c r="AJ416" s="49" t="str">
        <f t="shared" ca="1" si="12"/>
        <v/>
      </c>
      <c r="AK416" s="49" t="str">
        <f t="shared" ca="1" si="13"/>
        <v/>
      </c>
    </row>
    <row r="417" spans="29:37" x14ac:dyDescent="0.2">
      <c r="AC417">
        <f>IF(ISBLANK(health[[#This Row],[total_boys]]),SUM(health[[#This Row],[boys_0-5_reached]],health[[#This Row],[boys_6-12_reached]],health[[#This Row],[boys_13-18_reached]]),health[[#This Row],[total_boys]])</f>
        <v>0</v>
      </c>
      <c r="AD417">
        <f>IF(ISBLANK(health[[#This Row],[total_girls]]),SUM(health[[#This Row],[girls_0-5_reached]],health[[#This Row],[girls_6-12_reached]],health[[#This Row],[girls_13-18_reached]]),health[[#This Row],[total_girls]])</f>
        <v>0</v>
      </c>
      <c r="AE417">
        <f>IF(ISBLANK(health[[#This Row],[total_children]]),SUM(health[[#This Row],[calc_boys]],health[[#This Row],[calc_girls]]),health[[#This Row],[total_children]])</f>
        <v>0</v>
      </c>
      <c r="AF417">
        <f>IF(ISBLANK(health[[#This Row],[total_pwd]]),SUM(health[[#This Row],[total_pwd_men]],health[[#This Row],[total_pwd_women]]),health[[#This Row],[total_pwd]])</f>
        <v>0</v>
      </c>
      <c r="AG417">
        <f>IF(ISBLANK(health[[#This Row],[total_adults]]),SUM(health[[#This Row],[total_men]],health[[#This Row],[total_women]]),health[[#This Row],[total_adults]])</f>
        <v>0</v>
      </c>
      <c r="AH417">
        <f>IF(ISBLANK(health[[#This Row],[total_beneficiaries_reached]]),SUM(health[[#This Row],[calc_children]],health[[#This Row],[calc_adults]]),health[[#This Row],[total_beneficiaries_reached]])</f>
        <v>0</v>
      </c>
      <c r="AI417" s="49" t="str">
        <f ca="1">IF(B417="","",OFFSET(table_admin1[[#Headers],[ADM1_PT]],MATCH(B417,admin1,0),1))</f>
        <v/>
      </c>
      <c r="AJ417" s="49" t="str">
        <f t="shared" ca="1" si="12"/>
        <v/>
      </c>
      <c r="AK417" s="49" t="str">
        <f t="shared" ca="1" si="13"/>
        <v/>
      </c>
    </row>
    <row r="418" spans="29:37" x14ac:dyDescent="0.2">
      <c r="AC418">
        <f>IF(ISBLANK(health[[#This Row],[total_boys]]),SUM(health[[#This Row],[boys_0-5_reached]],health[[#This Row],[boys_6-12_reached]],health[[#This Row],[boys_13-18_reached]]),health[[#This Row],[total_boys]])</f>
        <v>0</v>
      </c>
      <c r="AD418">
        <f>IF(ISBLANK(health[[#This Row],[total_girls]]),SUM(health[[#This Row],[girls_0-5_reached]],health[[#This Row],[girls_6-12_reached]],health[[#This Row],[girls_13-18_reached]]),health[[#This Row],[total_girls]])</f>
        <v>0</v>
      </c>
      <c r="AE418">
        <f>IF(ISBLANK(health[[#This Row],[total_children]]),SUM(health[[#This Row],[calc_boys]],health[[#This Row],[calc_girls]]),health[[#This Row],[total_children]])</f>
        <v>0</v>
      </c>
      <c r="AF418">
        <f>IF(ISBLANK(health[[#This Row],[total_pwd]]),SUM(health[[#This Row],[total_pwd_men]],health[[#This Row],[total_pwd_women]]),health[[#This Row],[total_pwd]])</f>
        <v>0</v>
      </c>
      <c r="AG418">
        <f>IF(ISBLANK(health[[#This Row],[total_adults]]),SUM(health[[#This Row],[total_men]],health[[#This Row],[total_women]]),health[[#This Row],[total_adults]])</f>
        <v>0</v>
      </c>
      <c r="AH418">
        <f>IF(ISBLANK(health[[#This Row],[total_beneficiaries_reached]]),SUM(health[[#This Row],[calc_children]],health[[#This Row],[calc_adults]]),health[[#This Row],[total_beneficiaries_reached]])</f>
        <v>0</v>
      </c>
      <c r="AI418" s="49" t="str">
        <f ca="1">IF(B418="","",OFFSET(table_admin1[[#Headers],[ADM1_PT]],MATCH(B418,admin1,0),1))</f>
        <v/>
      </c>
      <c r="AJ418" s="49" t="str">
        <f t="shared" ca="1" si="12"/>
        <v/>
      </c>
      <c r="AK418" s="49" t="str">
        <f t="shared" ca="1" si="13"/>
        <v/>
      </c>
    </row>
    <row r="419" spans="29:37" x14ac:dyDescent="0.2">
      <c r="AC419">
        <f>IF(ISBLANK(health[[#This Row],[total_boys]]),SUM(health[[#This Row],[boys_0-5_reached]],health[[#This Row],[boys_6-12_reached]],health[[#This Row],[boys_13-18_reached]]),health[[#This Row],[total_boys]])</f>
        <v>0</v>
      </c>
      <c r="AD419">
        <f>IF(ISBLANK(health[[#This Row],[total_girls]]),SUM(health[[#This Row],[girls_0-5_reached]],health[[#This Row],[girls_6-12_reached]],health[[#This Row],[girls_13-18_reached]]),health[[#This Row],[total_girls]])</f>
        <v>0</v>
      </c>
      <c r="AE419">
        <f>IF(ISBLANK(health[[#This Row],[total_children]]),SUM(health[[#This Row],[calc_boys]],health[[#This Row],[calc_girls]]),health[[#This Row],[total_children]])</f>
        <v>0</v>
      </c>
      <c r="AF419">
        <f>IF(ISBLANK(health[[#This Row],[total_pwd]]),SUM(health[[#This Row],[total_pwd_men]],health[[#This Row],[total_pwd_women]]),health[[#This Row],[total_pwd]])</f>
        <v>0</v>
      </c>
      <c r="AG419">
        <f>IF(ISBLANK(health[[#This Row],[total_adults]]),SUM(health[[#This Row],[total_men]],health[[#This Row],[total_women]]),health[[#This Row],[total_adults]])</f>
        <v>0</v>
      </c>
      <c r="AH419">
        <f>IF(ISBLANK(health[[#This Row],[total_beneficiaries_reached]]),SUM(health[[#This Row],[calc_children]],health[[#This Row],[calc_adults]]),health[[#This Row],[total_beneficiaries_reached]])</f>
        <v>0</v>
      </c>
      <c r="AI419" s="49" t="str">
        <f ca="1">IF(B419="","",OFFSET(table_admin1[[#Headers],[ADM1_PT]],MATCH(B419,admin1,0),1))</f>
        <v/>
      </c>
      <c r="AJ419" s="49" t="str">
        <f t="shared" ca="1" si="12"/>
        <v/>
      </c>
      <c r="AK419" s="49" t="str">
        <f t="shared" ca="1" si="13"/>
        <v/>
      </c>
    </row>
    <row r="420" spans="29:37" x14ac:dyDescent="0.2">
      <c r="AC420">
        <f>IF(ISBLANK(health[[#This Row],[total_boys]]),SUM(health[[#This Row],[boys_0-5_reached]],health[[#This Row],[boys_6-12_reached]],health[[#This Row],[boys_13-18_reached]]),health[[#This Row],[total_boys]])</f>
        <v>0</v>
      </c>
      <c r="AD420">
        <f>IF(ISBLANK(health[[#This Row],[total_girls]]),SUM(health[[#This Row],[girls_0-5_reached]],health[[#This Row],[girls_6-12_reached]],health[[#This Row],[girls_13-18_reached]]),health[[#This Row],[total_girls]])</f>
        <v>0</v>
      </c>
      <c r="AE420">
        <f>IF(ISBLANK(health[[#This Row],[total_children]]),SUM(health[[#This Row],[calc_boys]],health[[#This Row],[calc_girls]]),health[[#This Row],[total_children]])</f>
        <v>0</v>
      </c>
      <c r="AF420">
        <f>IF(ISBLANK(health[[#This Row],[total_pwd]]),SUM(health[[#This Row],[total_pwd_men]],health[[#This Row],[total_pwd_women]]),health[[#This Row],[total_pwd]])</f>
        <v>0</v>
      </c>
      <c r="AG420">
        <f>IF(ISBLANK(health[[#This Row],[total_adults]]),SUM(health[[#This Row],[total_men]],health[[#This Row],[total_women]]),health[[#This Row],[total_adults]])</f>
        <v>0</v>
      </c>
      <c r="AH420">
        <f>IF(ISBLANK(health[[#This Row],[total_beneficiaries_reached]]),SUM(health[[#This Row],[calc_children]],health[[#This Row],[calc_adults]]),health[[#This Row],[total_beneficiaries_reached]])</f>
        <v>0</v>
      </c>
      <c r="AI420" s="49" t="str">
        <f ca="1">IF(B420="","",OFFSET(table_admin1[[#Headers],[ADM1_PT]],MATCH(B420,admin1,0),1))</f>
        <v/>
      </c>
      <c r="AJ420" s="49" t="str">
        <f t="shared" ca="1" si="12"/>
        <v/>
      </c>
      <c r="AK420" s="49" t="str">
        <f t="shared" ca="1" si="13"/>
        <v/>
      </c>
    </row>
    <row r="421" spans="29:37" x14ac:dyDescent="0.2">
      <c r="AC421">
        <f>IF(ISBLANK(health[[#This Row],[total_boys]]),SUM(health[[#This Row],[boys_0-5_reached]],health[[#This Row],[boys_6-12_reached]],health[[#This Row],[boys_13-18_reached]]),health[[#This Row],[total_boys]])</f>
        <v>0</v>
      </c>
      <c r="AD421">
        <f>IF(ISBLANK(health[[#This Row],[total_girls]]),SUM(health[[#This Row],[girls_0-5_reached]],health[[#This Row],[girls_6-12_reached]],health[[#This Row],[girls_13-18_reached]]),health[[#This Row],[total_girls]])</f>
        <v>0</v>
      </c>
      <c r="AE421">
        <f>IF(ISBLANK(health[[#This Row],[total_children]]),SUM(health[[#This Row],[calc_boys]],health[[#This Row],[calc_girls]]),health[[#This Row],[total_children]])</f>
        <v>0</v>
      </c>
      <c r="AF421">
        <f>IF(ISBLANK(health[[#This Row],[total_pwd]]),SUM(health[[#This Row],[total_pwd_men]],health[[#This Row],[total_pwd_women]]),health[[#This Row],[total_pwd]])</f>
        <v>0</v>
      </c>
      <c r="AG421">
        <f>IF(ISBLANK(health[[#This Row],[total_adults]]),SUM(health[[#This Row],[total_men]],health[[#This Row],[total_women]]),health[[#This Row],[total_adults]])</f>
        <v>0</v>
      </c>
      <c r="AH421">
        <f>IF(ISBLANK(health[[#This Row],[total_beneficiaries_reached]]),SUM(health[[#This Row],[calc_children]],health[[#This Row],[calc_adults]]),health[[#This Row],[total_beneficiaries_reached]])</f>
        <v>0</v>
      </c>
      <c r="AI421" s="49" t="str">
        <f ca="1">IF(B421="","",OFFSET(table_admin1[[#Headers],[ADM1_PT]],MATCH(B421,admin1,0),1))</f>
        <v/>
      </c>
      <c r="AJ421" s="49" t="str">
        <f t="shared" ca="1" si="12"/>
        <v/>
      </c>
      <c r="AK421" s="49" t="str">
        <f t="shared" ca="1" si="13"/>
        <v/>
      </c>
    </row>
    <row r="422" spans="29:37" x14ac:dyDescent="0.2">
      <c r="AC422">
        <f>IF(ISBLANK(health[[#This Row],[total_boys]]),SUM(health[[#This Row],[boys_0-5_reached]],health[[#This Row],[boys_6-12_reached]],health[[#This Row],[boys_13-18_reached]]),health[[#This Row],[total_boys]])</f>
        <v>0</v>
      </c>
      <c r="AD422">
        <f>IF(ISBLANK(health[[#This Row],[total_girls]]),SUM(health[[#This Row],[girls_0-5_reached]],health[[#This Row],[girls_6-12_reached]],health[[#This Row],[girls_13-18_reached]]),health[[#This Row],[total_girls]])</f>
        <v>0</v>
      </c>
      <c r="AE422">
        <f>IF(ISBLANK(health[[#This Row],[total_children]]),SUM(health[[#This Row],[calc_boys]],health[[#This Row],[calc_girls]]),health[[#This Row],[total_children]])</f>
        <v>0</v>
      </c>
      <c r="AF422">
        <f>IF(ISBLANK(health[[#This Row],[total_pwd]]),SUM(health[[#This Row],[total_pwd_men]],health[[#This Row],[total_pwd_women]]),health[[#This Row],[total_pwd]])</f>
        <v>0</v>
      </c>
      <c r="AG422">
        <f>IF(ISBLANK(health[[#This Row],[total_adults]]),SUM(health[[#This Row],[total_men]],health[[#This Row],[total_women]]),health[[#This Row],[total_adults]])</f>
        <v>0</v>
      </c>
      <c r="AH422">
        <f>IF(ISBLANK(health[[#This Row],[total_beneficiaries_reached]]),SUM(health[[#This Row],[calc_children]],health[[#This Row],[calc_adults]]),health[[#This Row],[total_beneficiaries_reached]])</f>
        <v>0</v>
      </c>
      <c r="AI422" s="49" t="str">
        <f ca="1">IF(B422="","",OFFSET(table_admin1[[#Headers],[ADM1_PT]],MATCH(B422,admin1,0),1))</f>
        <v/>
      </c>
      <c r="AJ422" s="49" t="str">
        <f t="shared" ca="1" si="12"/>
        <v/>
      </c>
      <c r="AK422" s="49" t="str">
        <f t="shared" ca="1" si="13"/>
        <v/>
      </c>
    </row>
    <row r="423" spans="29:37" x14ac:dyDescent="0.2">
      <c r="AC423">
        <f>IF(ISBLANK(health[[#This Row],[total_boys]]),SUM(health[[#This Row],[boys_0-5_reached]],health[[#This Row],[boys_6-12_reached]],health[[#This Row],[boys_13-18_reached]]),health[[#This Row],[total_boys]])</f>
        <v>0</v>
      </c>
      <c r="AD423">
        <f>IF(ISBLANK(health[[#This Row],[total_girls]]),SUM(health[[#This Row],[girls_0-5_reached]],health[[#This Row],[girls_6-12_reached]],health[[#This Row],[girls_13-18_reached]]),health[[#This Row],[total_girls]])</f>
        <v>0</v>
      </c>
      <c r="AE423">
        <f>IF(ISBLANK(health[[#This Row],[total_children]]),SUM(health[[#This Row],[calc_boys]],health[[#This Row],[calc_girls]]),health[[#This Row],[total_children]])</f>
        <v>0</v>
      </c>
      <c r="AF423">
        <f>IF(ISBLANK(health[[#This Row],[total_pwd]]),SUM(health[[#This Row],[total_pwd_men]],health[[#This Row],[total_pwd_women]]),health[[#This Row],[total_pwd]])</f>
        <v>0</v>
      </c>
      <c r="AG423">
        <f>IF(ISBLANK(health[[#This Row],[total_adults]]),SUM(health[[#This Row],[total_men]],health[[#This Row],[total_women]]),health[[#This Row],[total_adults]])</f>
        <v>0</v>
      </c>
      <c r="AH423">
        <f>IF(ISBLANK(health[[#This Row],[total_beneficiaries_reached]]),SUM(health[[#This Row],[calc_children]],health[[#This Row],[calc_adults]]),health[[#This Row],[total_beneficiaries_reached]])</f>
        <v>0</v>
      </c>
      <c r="AI423" s="49" t="str">
        <f ca="1">IF(B423="","",OFFSET(table_admin1[[#Headers],[ADM1_PT]],MATCH(B423,admin1,0),1))</f>
        <v/>
      </c>
      <c r="AJ423" s="49" t="str">
        <f t="shared" ca="1" si="12"/>
        <v/>
      </c>
      <c r="AK423" s="49" t="str">
        <f t="shared" ca="1" si="13"/>
        <v/>
      </c>
    </row>
    <row r="424" spans="29:37" x14ac:dyDescent="0.2">
      <c r="AC424">
        <f>IF(ISBLANK(health[[#This Row],[total_boys]]),SUM(health[[#This Row],[boys_0-5_reached]],health[[#This Row],[boys_6-12_reached]],health[[#This Row],[boys_13-18_reached]]),health[[#This Row],[total_boys]])</f>
        <v>0</v>
      </c>
      <c r="AD424">
        <f>IF(ISBLANK(health[[#This Row],[total_girls]]),SUM(health[[#This Row],[girls_0-5_reached]],health[[#This Row],[girls_6-12_reached]],health[[#This Row],[girls_13-18_reached]]),health[[#This Row],[total_girls]])</f>
        <v>0</v>
      </c>
      <c r="AE424">
        <f>IF(ISBLANK(health[[#This Row],[total_children]]),SUM(health[[#This Row],[calc_boys]],health[[#This Row],[calc_girls]]),health[[#This Row],[total_children]])</f>
        <v>0</v>
      </c>
      <c r="AF424">
        <f>IF(ISBLANK(health[[#This Row],[total_pwd]]),SUM(health[[#This Row],[total_pwd_men]],health[[#This Row],[total_pwd_women]]),health[[#This Row],[total_pwd]])</f>
        <v>0</v>
      </c>
      <c r="AG424">
        <f>IF(ISBLANK(health[[#This Row],[total_adults]]),SUM(health[[#This Row],[total_men]],health[[#This Row],[total_women]]),health[[#This Row],[total_adults]])</f>
        <v>0</v>
      </c>
      <c r="AH424">
        <f>IF(ISBLANK(health[[#This Row],[total_beneficiaries_reached]]),SUM(health[[#This Row],[calc_children]],health[[#This Row],[calc_adults]]),health[[#This Row],[total_beneficiaries_reached]])</f>
        <v>0</v>
      </c>
      <c r="AI424" s="49" t="str">
        <f ca="1">IF(B424="","",OFFSET(table_admin1[[#Headers],[ADM1_PT]],MATCH(B424,admin1,0),1))</f>
        <v/>
      </c>
      <c r="AJ424" s="49" t="str">
        <f t="shared" ca="1" si="12"/>
        <v/>
      </c>
      <c r="AK424" s="49" t="str">
        <f t="shared" ca="1" si="13"/>
        <v/>
      </c>
    </row>
    <row r="425" spans="29:37" x14ac:dyDescent="0.2">
      <c r="AC425">
        <f>IF(ISBLANK(health[[#This Row],[total_boys]]),SUM(health[[#This Row],[boys_0-5_reached]],health[[#This Row],[boys_6-12_reached]],health[[#This Row],[boys_13-18_reached]]),health[[#This Row],[total_boys]])</f>
        <v>0</v>
      </c>
      <c r="AD425">
        <f>IF(ISBLANK(health[[#This Row],[total_girls]]),SUM(health[[#This Row],[girls_0-5_reached]],health[[#This Row],[girls_6-12_reached]],health[[#This Row],[girls_13-18_reached]]),health[[#This Row],[total_girls]])</f>
        <v>0</v>
      </c>
      <c r="AE425">
        <f>IF(ISBLANK(health[[#This Row],[total_children]]),SUM(health[[#This Row],[calc_boys]],health[[#This Row],[calc_girls]]),health[[#This Row],[total_children]])</f>
        <v>0</v>
      </c>
      <c r="AF425">
        <f>IF(ISBLANK(health[[#This Row],[total_pwd]]),SUM(health[[#This Row],[total_pwd_men]],health[[#This Row],[total_pwd_women]]),health[[#This Row],[total_pwd]])</f>
        <v>0</v>
      </c>
      <c r="AG425">
        <f>IF(ISBLANK(health[[#This Row],[total_adults]]),SUM(health[[#This Row],[total_men]],health[[#This Row],[total_women]]),health[[#This Row],[total_adults]])</f>
        <v>0</v>
      </c>
      <c r="AH425">
        <f>IF(ISBLANK(health[[#This Row],[total_beneficiaries_reached]]),SUM(health[[#This Row],[calc_children]],health[[#This Row],[calc_adults]]),health[[#This Row],[total_beneficiaries_reached]])</f>
        <v>0</v>
      </c>
      <c r="AI425" s="49" t="str">
        <f ca="1">IF(B425="","",OFFSET(table_admin1[[#Headers],[ADM1_PT]],MATCH(B425,admin1,0),1))</f>
        <v/>
      </c>
      <c r="AJ425" s="49" t="str">
        <f t="shared" ca="1" si="12"/>
        <v/>
      </c>
      <c r="AK425" s="49" t="str">
        <f t="shared" ca="1" si="13"/>
        <v/>
      </c>
    </row>
    <row r="426" spans="29:37" x14ac:dyDescent="0.2">
      <c r="AC426">
        <f>IF(ISBLANK(health[[#This Row],[total_boys]]),SUM(health[[#This Row],[boys_0-5_reached]],health[[#This Row],[boys_6-12_reached]],health[[#This Row],[boys_13-18_reached]]),health[[#This Row],[total_boys]])</f>
        <v>0</v>
      </c>
      <c r="AD426">
        <f>IF(ISBLANK(health[[#This Row],[total_girls]]),SUM(health[[#This Row],[girls_0-5_reached]],health[[#This Row],[girls_6-12_reached]],health[[#This Row],[girls_13-18_reached]]),health[[#This Row],[total_girls]])</f>
        <v>0</v>
      </c>
      <c r="AE426">
        <f>IF(ISBLANK(health[[#This Row],[total_children]]),SUM(health[[#This Row],[calc_boys]],health[[#This Row],[calc_girls]]),health[[#This Row],[total_children]])</f>
        <v>0</v>
      </c>
      <c r="AF426">
        <f>IF(ISBLANK(health[[#This Row],[total_pwd]]),SUM(health[[#This Row],[total_pwd_men]],health[[#This Row],[total_pwd_women]]),health[[#This Row],[total_pwd]])</f>
        <v>0</v>
      </c>
      <c r="AG426">
        <f>IF(ISBLANK(health[[#This Row],[total_adults]]),SUM(health[[#This Row],[total_men]],health[[#This Row],[total_women]]),health[[#This Row],[total_adults]])</f>
        <v>0</v>
      </c>
      <c r="AH426">
        <f>IF(ISBLANK(health[[#This Row],[total_beneficiaries_reached]]),SUM(health[[#This Row],[calc_children]],health[[#This Row],[calc_adults]]),health[[#This Row],[total_beneficiaries_reached]])</f>
        <v>0</v>
      </c>
      <c r="AI426" s="49" t="str">
        <f ca="1">IF(B426="","",OFFSET(table_admin1[[#Headers],[ADM1_PT]],MATCH(B426,admin1,0),1))</f>
        <v/>
      </c>
      <c r="AJ426" s="49" t="str">
        <f t="shared" ca="1" si="12"/>
        <v/>
      </c>
      <c r="AK426" s="49" t="str">
        <f t="shared" ca="1" si="13"/>
        <v/>
      </c>
    </row>
    <row r="427" spans="29:37" x14ac:dyDescent="0.2">
      <c r="AC427">
        <f>IF(ISBLANK(health[[#This Row],[total_boys]]),SUM(health[[#This Row],[boys_0-5_reached]],health[[#This Row],[boys_6-12_reached]],health[[#This Row],[boys_13-18_reached]]),health[[#This Row],[total_boys]])</f>
        <v>0</v>
      </c>
      <c r="AD427">
        <f>IF(ISBLANK(health[[#This Row],[total_girls]]),SUM(health[[#This Row],[girls_0-5_reached]],health[[#This Row],[girls_6-12_reached]],health[[#This Row],[girls_13-18_reached]]),health[[#This Row],[total_girls]])</f>
        <v>0</v>
      </c>
      <c r="AE427">
        <f>IF(ISBLANK(health[[#This Row],[total_children]]),SUM(health[[#This Row],[calc_boys]],health[[#This Row],[calc_girls]]),health[[#This Row],[total_children]])</f>
        <v>0</v>
      </c>
      <c r="AF427">
        <f>IF(ISBLANK(health[[#This Row],[total_pwd]]),SUM(health[[#This Row],[total_pwd_men]],health[[#This Row],[total_pwd_women]]),health[[#This Row],[total_pwd]])</f>
        <v>0</v>
      </c>
      <c r="AG427">
        <f>IF(ISBLANK(health[[#This Row],[total_adults]]),SUM(health[[#This Row],[total_men]],health[[#This Row],[total_women]]),health[[#This Row],[total_adults]])</f>
        <v>0</v>
      </c>
      <c r="AH427">
        <f>IF(ISBLANK(health[[#This Row],[total_beneficiaries_reached]]),SUM(health[[#This Row],[calc_children]],health[[#This Row],[calc_adults]]),health[[#This Row],[total_beneficiaries_reached]])</f>
        <v>0</v>
      </c>
      <c r="AI427" s="49" t="str">
        <f ca="1">IF(B427="","",OFFSET(table_admin1[[#Headers],[ADM1_PT]],MATCH(B427,admin1,0),1))</f>
        <v/>
      </c>
      <c r="AJ427" s="49" t="str">
        <f t="shared" ca="1" si="12"/>
        <v/>
      </c>
      <c r="AK427" s="49" t="str">
        <f t="shared" ca="1" si="13"/>
        <v/>
      </c>
    </row>
    <row r="428" spans="29:37" x14ac:dyDescent="0.2">
      <c r="AC428">
        <f>IF(ISBLANK(health[[#This Row],[total_boys]]),SUM(health[[#This Row],[boys_0-5_reached]],health[[#This Row],[boys_6-12_reached]],health[[#This Row],[boys_13-18_reached]]),health[[#This Row],[total_boys]])</f>
        <v>0</v>
      </c>
      <c r="AD428">
        <f>IF(ISBLANK(health[[#This Row],[total_girls]]),SUM(health[[#This Row],[girls_0-5_reached]],health[[#This Row],[girls_6-12_reached]],health[[#This Row],[girls_13-18_reached]]),health[[#This Row],[total_girls]])</f>
        <v>0</v>
      </c>
      <c r="AE428">
        <f>IF(ISBLANK(health[[#This Row],[total_children]]),SUM(health[[#This Row],[calc_boys]],health[[#This Row],[calc_girls]]),health[[#This Row],[total_children]])</f>
        <v>0</v>
      </c>
      <c r="AF428">
        <f>IF(ISBLANK(health[[#This Row],[total_pwd]]),SUM(health[[#This Row],[total_pwd_men]],health[[#This Row],[total_pwd_women]]),health[[#This Row],[total_pwd]])</f>
        <v>0</v>
      </c>
      <c r="AG428">
        <f>IF(ISBLANK(health[[#This Row],[total_adults]]),SUM(health[[#This Row],[total_men]],health[[#This Row],[total_women]]),health[[#This Row],[total_adults]])</f>
        <v>0</v>
      </c>
      <c r="AH428">
        <f>IF(ISBLANK(health[[#This Row],[total_beneficiaries_reached]]),SUM(health[[#This Row],[calc_children]],health[[#This Row],[calc_adults]]),health[[#This Row],[total_beneficiaries_reached]])</f>
        <v>0</v>
      </c>
      <c r="AI428" s="49" t="str">
        <f ca="1">IF(B428="","",OFFSET(table_admin1[[#Headers],[ADM1_PT]],MATCH(B428,admin1,0),1))</f>
        <v/>
      </c>
      <c r="AJ428" s="49" t="str">
        <f t="shared" ca="1" si="12"/>
        <v/>
      </c>
      <c r="AK428" s="49" t="str">
        <f t="shared" ca="1" si="13"/>
        <v/>
      </c>
    </row>
    <row r="429" spans="29:37" x14ac:dyDescent="0.2">
      <c r="AC429">
        <f>IF(ISBLANK(health[[#This Row],[total_boys]]),SUM(health[[#This Row],[boys_0-5_reached]],health[[#This Row],[boys_6-12_reached]],health[[#This Row],[boys_13-18_reached]]),health[[#This Row],[total_boys]])</f>
        <v>0</v>
      </c>
      <c r="AD429">
        <f>IF(ISBLANK(health[[#This Row],[total_girls]]),SUM(health[[#This Row],[girls_0-5_reached]],health[[#This Row],[girls_6-12_reached]],health[[#This Row],[girls_13-18_reached]]),health[[#This Row],[total_girls]])</f>
        <v>0</v>
      </c>
      <c r="AE429">
        <f>IF(ISBLANK(health[[#This Row],[total_children]]),SUM(health[[#This Row],[calc_boys]],health[[#This Row],[calc_girls]]),health[[#This Row],[total_children]])</f>
        <v>0</v>
      </c>
      <c r="AF429">
        <f>IF(ISBLANK(health[[#This Row],[total_pwd]]),SUM(health[[#This Row],[total_pwd_men]],health[[#This Row],[total_pwd_women]]),health[[#This Row],[total_pwd]])</f>
        <v>0</v>
      </c>
      <c r="AG429">
        <f>IF(ISBLANK(health[[#This Row],[total_adults]]),SUM(health[[#This Row],[total_men]],health[[#This Row],[total_women]]),health[[#This Row],[total_adults]])</f>
        <v>0</v>
      </c>
      <c r="AH429">
        <f>IF(ISBLANK(health[[#This Row],[total_beneficiaries_reached]]),SUM(health[[#This Row],[calc_children]],health[[#This Row],[calc_adults]]),health[[#This Row],[total_beneficiaries_reached]])</f>
        <v>0</v>
      </c>
      <c r="AI429" s="49" t="str">
        <f ca="1">IF(B429="","",OFFSET(table_admin1[[#Headers],[ADM1_PT]],MATCH(B429,admin1,0),1))</f>
        <v/>
      </c>
      <c r="AJ429" s="49" t="str">
        <f t="shared" ca="1" si="12"/>
        <v/>
      </c>
      <c r="AK429" s="49" t="str">
        <f t="shared" ca="1" si="13"/>
        <v/>
      </c>
    </row>
    <row r="430" spans="29:37" x14ac:dyDescent="0.2">
      <c r="AC430">
        <f>IF(ISBLANK(health[[#This Row],[total_boys]]),SUM(health[[#This Row],[boys_0-5_reached]],health[[#This Row],[boys_6-12_reached]],health[[#This Row],[boys_13-18_reached]]),health[[#This Row],[total_boys]])</f>
        <v>0</v>
      </c>
      <c r="AD430">
        <f>IF(ISBLANK(health[[#This Row],[total_girls]]),SUM(health[[#This Row],[girls_0-5_reached]],health[[#This Row],[girls_6-12_reached]],health[[#This Row],[girls_13-18_reached]]),health[[#This Row],[total_girls]])</f>
        <v>0</v>
      </c>
      <c r="AE430">
        <f>IF(ISBLANK(health[[#This Row],[total_children]]),SUM(health[[#This Row],[calc_boys]],health[[#This Row],[calc_girls]]),health[[#This Row],[total_children]])</f>
        <v>0</v>
      </c>
      <c r="AF430">
        <f>IF(ISBLANK(health[[#This Row],[total_pwd]]),SUM(health[[#This Row],[total_pwd_men]],health[[#This Row],[total_pwd_women]]),health[[#This Row],[total_pwd]])</f>
        <v>0</v>
      </c>
      <c r="AG430">
        <f>IF(ISBLANK(health[[#This Row],[total_adults]]),SUM(health[[#This Row],[total_men]],health[[#This Row],[total_women]]),health[[#This Row],[total_adults]])</f>
        <v>0</v>
      </c>
      <c r="AH430">
        <f>IF(ISBLANK(health[[#This Row],[total_beneficiaries_reached]]),SUM(health[[#This Row],[calc_children]],health[[#This Row],[calc_adults]]),health[[#This Row],[total_beneficiaries_reached]])</f>
        <v>0</v>
      </c>
      <c r="AI430" s="49" t="str">
        <f ca="1">IF(B430="","",OFFSET(table_admin1[[#Headers],[ADM1_PT]],MATCH(B430,admin1,0),1))</f>
        <v/>
      </c>
      <c r="AJ430" s="49" t="str">
        <f t="shared" ca="1" si="12"/>
        <v/>
      </c>
      <c r="AK430" s="49" t="str">
        <f t="shared" ca="1" si="13"/>
        <v/>
      </c>
    </row>
    <row r="431" spans="29:37" x14ac:dyDescent="0.2">
      <c r="AC431">
        <f>IF(ISBLANK(health[[#This Row],[total_boys]]),SUM(health[[#This Row],[boys_0-5_reached]],health[[#This Row],[boys_6-12_reached]],health[[#This Row],[boys_13-18_reached]]),health[[#This Row],[total_boys]])</f>
        <v>0</v>
      </c>
      <c r="AD431">
        <f>IF(ISBLANK(health[[#This Row],[total_girls]]),SUM(health[[#This Row],[girls_0-5_reached]],health[[#This Row],[girls_6-12_reached]],health[[#This Row],[girls_13-18_reached]]),health[[#This Row],[total_girls]])</f>
        <v>0</v>
      </c>
      <c r="AE431">
        <f>IF(ISBLANK(health[[#This Row],[total_children]]),SUM(health[[#This Row],[calc_boys]],health[[#This Row],[calc_girls]]),health[[#This Row],[total_children]])</f>
        <v>0</v>
      </c>
      <c r="AF431">
        <f>IF(ISBLANK(health[[#This Row],[total_pwd]]),SUM(health[[#This Row],[total_pwd_men]],health[[#This Row],[total_pwd_women]]),health[[#This Row],[total_pwd]])</f>
        <v>0</v>
      </c>
      <c r="AG431">
        <f>IF(ISBLANK(health[[#This Row],[total_adults]]),SUM(health[[#This Row],[total_men]],health[[#This Row],[total_women]]),health[[#This Row],[total_adults]])</f>
        <v>0</v>
      </c>
      <c r="AH431">
        <f>IF(ISBLANK(health[[#This Row],[total_beneficiaries_reached]]),SUM(health[[#This Row],[calc_children]],health[[#This Row],[calc_adults]]),health[[#This Row],[total_beneficiaries_reached]])</f>
        <v>0</v>
      </c>
      <c r="AI431" s="49" t="str">
        <f ca="1">IF(B431="","",OFFSET(table_admin1[[#Headers],[ADM1_PT]],MATCH(B431,admin1,0),1))</f>
        <v/>
      </c>
      <c r="AJ431" s="49" t="str">
        <f t="shared" ca="1" si="12"/>
        <v/>
      </c>
      <c r="AK431" s="49" t="str">
        <f t="shared" ca="1" si="13"/>
        <v/>
      </c>
    </row>
    <row r="432" spans="29:37" x14ac:dyDescent="0.2">
      <c r="AC432">
        <f>IF(ISBLANK(health[[#This Row],[total_boys]]),SUM(health[[#This Row],[boys_0-5_reached]],health[[#This Row],[boys_6-12_reached]],health[[#This Row],[boys_13-18_reached]]),health[[#This Row],[total_boys]])</f>
        <v>0</v>
      </c>
      <c r="AD432">
        <f>IF(ISBLANK(health[[#This Row],[total_girls]]),SUM(health[[#This Row],[girls_0-5_reached]],health[[#This Row],[girls_6-12_reached]],health[[#This Row],[girls_13-18_reached]]),health[[#This Row],[total_girls]])</f>
        <v>0</v>
      </c>
      <c r="AE432">
        <f>IF(ISBLANK(health[[#This Row],[total_children]]),SUM(health[[#This Row],[calc_boys]],health[[#This Row],[calc_girls]]),health[[#This Row],[total_children]])</f>
        <v>0</v>
      </c>
      <c r="AF432">
        <f>IF(ISBLANK(health[[#This Row],[total_pwd]]),SUM(health[[#This Row],[total_pwd_men]],health[[#This Row],[total_pwd_women]]),health[[#This Row],[total_pwd]])</f>
        <v>0</v>
      </c>
      <c r="AG432">
        <f>IF(ISBLANK(health[[#This Row],[total_adults]]),SUM(health[[#This Row],[total_men]],health[[#This Row],[total_women]]),health[[#This Row],[total_adults]])</f>
        <v>0</v>
      </c>
      <c r="AH432">
        <f>IF(ISBLANK(health[[#This Row],[total_beneficiaries_reached]]),SUM(health[[#This Row],[calc_children]],health[[#This Row],[calc_adults]]),health[[#This Row],[total_beneficiaries_reached]])</f>
        <v>0</v>
      </c>
      <c r="AI432" s="49" t="str">
        <f ca="1">IF(B432="","",OFFSET(table_admin1[[#Headers],[ADM1_PT]],MATCH(B432,admin1,0),1))</f>
        <v/>
      </c>
      <c r="AJ432" s="49" t="str">
        <f t="shared" ca="1" si="12"/>
        <v/>
      </c>
      <c r="AK432" s="49" t="str">
        <f t="shared" ca="1" si="13"/>
        <v/>
      </c>
    </row>
    <row r="433" spans="29:37" x14ac:dyDescent="0.2">
      <c r="AC433">
        <f>IF(ISBLANK(health[[#This Row],[total_boys]]),SUM(health[[#This Row],[boys_0-5_reached]],health[[#This Row],[boys_6-12_reached]],health[[#This Row],[boys_13-18_reached]]),health[[#This Row],[total_boys]])</f>
        <v>0</v>
      </c>
      <c r="AD433">
        <f>IF(ISBLANK(health[[#This Row],[total_girls]]),SUM(health[[#This Row],[girls_0-5_reached]],health[[#This Row],[girls_6-12_reached]],health[[#This Row],[girls_13-18_reached]]),health[[#This Row],[total_girls]])</f>
        <v>0</v>
      </c>
      <c r="AE433">
        <f>IF(ISBLANK(health[[#This Row],[total_children]]),SUM(health[[#This Row],[calc_boys]],health[[#This Row],[calc_girls]]),health[[#This Row],[total_children]])</f>
        <v>0</v>
      </c>
      <c r="AF433">
        <f>IF(ISBLANK(health[[#This Row],[total_pwd]]),SUM(health[[#This Row],[total_pwd_men]],health[[#This Row],[total_pwd_women]]),health[[#This Row],[total_pwd]])</f>
        <v>0</v>
      </c>
      <c r="AG433">
        <f>IF(ISBLANK(health[[#This Row],[total_adults]]),SUM(health[[#This Row],[total_men]],health[[#This Row],[total_women]]),health[[#This Row],[total_adults]])</f>
        <v>0</v>
      </c>
      <c r="AH433">
        <f>IF(ISBLANK(health[[#This Row],[total_beneficiaries_reached]]),SUM(health[[#This Row],[calc_children]],health[[#This Row],[calc_adults]]),health[[#This Row],[total_beneficiaries_reached]])</f>
        <v>0</v>
      </c>
      <c r="AI433" s="49" t="str">
        <f ca="1">IF(B433="","",OFFSET(table_admin1[[#Headers],[ADM1_PT]],MATCH(B433,admin1,0),1))</f>
        <v/>
      </c>
      <c r="AJ433" s="49" t="str">
        <f t="shared" ca="1" si="12"/>
        <v/>
      </c>
      <c r="AK433" s="49" t="str">
        <f t="shared" ca="1" si="13"/>
        <v/>
      </c>
    </row>
    <row r="434" spans="29:37" x14ac:dyDescent="0.2">
      <c r="AC434">
        <f>IF(ISBLANK(health[[#This Row],[total_boys]]),SUM(health[[#This Row],[boys_0-5_reached]],health[[#This Row],[boys_6-12_reached]],health[[#This Row],[boys_13-18_reached]]),health[[#This Row],[total_boys]])</f>
        <v>0</v>
      </c>
      <c r="AD434">
        <f>IF(ISBLANK(health[[#This Row],[total_girls]]),SUM(health[[#This Row],[girls_0-5_reached]],health[[#This Row],[girls_6-12_reached]],health[[#This Row],[girls_13-18_reached]]),health[[#This Row],[total_girls]])</f>
        <v>0</v>
      </c>
      <c r="AE434">
        <f>IF(ISBLANK(health[[#This Row],[total_children]]),SUM(health[[#This Row],[calc_boys]],health[[#This Row],[calc_girls]]),health[[#This Row],[total_children]])</f>
        <v>0</v>
      </c>
      <c r="AF434">
        <f>IF(ISBLANK(health[[#This Row],[total_pwd]]),SUM(health[[#This Row],[total_pwd_men]],health[[#This Row],[total_pwd_women]]),health[[#This Row],[total_pwd]])</f>
        <v>0</v>
      </c>
      <c r="AG434">
        <f>IF(ISBLANK(health[[#This Row],[total_adults]]),SUM(health[[#This Row],[total_men]],health[[#This Row],[total_women]]),health[[#This Row],[total_adults]])</f>
        <v>0</v>
      </c>
      <c r="AH434">
        <f>IF(ISBLANK(health[[#This Row],[total_beneficiaries_reached]]),SUM(health[[#This Row],[calc_children]],health[[#This Row],[calc_adults]]),health[[#This Row],[total_beneficiaries_reached]])</f>
        <v>0</v>
      </c>
      <c r="AI434" s="49" t="str">
        <f ca="1">IF(B434="","",OFFSET(table_admin1[[#Headers],[ADM1_PT]],MATCH(B434,admin1,0),1))</f>
        <v/>
      </c>
      <c r="AJ434" s="49" t="str">
        <f t="shared" ca="1" si="12"/>
        <v/>
      </c>
      <c r="AK434" s="49" t="str">
        <f t="shared" ca="1" si="13"/>
        <v/>
      </c>
    </row>
    <row r="435" spans="29:37" x14ac:dyDescent="0.2">
      <c r="AC435">
        <f>IF(ISBLANK(health[[#This Row],[total_boys]]),SUM(health[[#This Row],[boys_0-5_reached]],health[[#This Row],[boys_6-12_reached]],health[[#This Row],[boys_13-18_reached]]),health[[#This Row],[total_boys]])</f>
        <v>0</v>
      </c>
      <c r="AD435">
        <f>IF(ISBLANK(health[[#This Row],[total_girls]]),SUM(health[[#This Row],[girls_0-5_reached]],health[[#This Row],[girls_6-12_reached]],health[[#This Row],[girls_13-18_reached]]),health[[#This Row],[total_girls]])</f>
        <v>0</v>
      </c>
      <c r="AE435">
        <f>IF(ISBLANK(health[[#This Row],[total_children]]),SUM(health[[#This Row],[calc_boys]],health[[#This Row],[calc_girls]]),health[[#This Row],[total_children]])</f>
        <v>0</v>
      </c>
      <c r="AF435">
        <f>IF(ISBLANK(health[[#This Row],[total_pwd]]),SUM(health[[#This Row],[total_pwd_men]],health[[#This Row],[total_pwd_women]]),health[[#This Row],[total_pwd]])</f>
        <v>0</v>
      </c>
      <c r="AG435">
        <f>IF(ISBLANK(health[[#This Row],[total_adults]]),SUM(health[[#This Row],[total_men]],health[[#This Row],[total_women]]),health[[#This Row],[total_adults]])</f>
        <v>0</v>
      </c>
      <c r="AH435">
        <f>IF(ISBLANK(health[[#This Row],[total_beneficiaries_reached]]),SUM(health[[#This Row],[calc_children]],health[[#This Row],[calc_adults]]),health[[#This Row],[total_beneficiaries_reached]])</f>
        <v>0</v>
      </c>
      <c r="AI435" s="49" t="str">
        <f ca="1">IF(B435="","",OFFSET(table_admin1[[#Headers],[ADM1_PT]],MATCH(B435,admin1,0),1))</f>
        <v/>
      </c>
      <c r="AJ435" s="49" t="str">
        <f t="shared" ca="1" si="12"/>
        <v/>
      </c>
      <c r="AK435" s="49" t="str">
        <f t="shared" ca="1" si="13"/>
        <v/>
      </c>
    </row>
    <row r="436" spans="29:37" x14ac:dyDescent="0.2">
      <c r="AC436">
        <f>IF(ISBLANK(health[[#This Row],[total_boys]]),SUM(health[[#This Row],[boys_0-5_reached]],health[[#This Row],[boys_6-12_reached]],health[[#This Row],[boys_13-18_reached]]),health[[#This Row],[total_boys]])</f>
        <v>0</v>
      </c>
      <c r="AD436">
        <f>IF(ISBLANK(health[[#This Row],[total_girls]]),SUM(health[[#This Row],[girls_0-5_reached]],health[[#This Row],[girls_6-12_reached]],health[[#This Row],[girls_13-18_reached]]),health[[#This Row],[total_girls]])</f>
        <v>0</v>
      </c>
      <c r="AE436">
        <f>IF(ISBLANK(health[[#This Row],[total_children]]),SUM(health[[#This Row],[calc_boys]],health[[#This Row],[calc_girls]]),health[[#This Row],[total_children]])</f>
        <v>0</v>
      </c>
      <c r="AF436">
        <f>IF(ISBLANK(health[[#This Row],[total_pwd]]),SUM(health[[#This Row],[total_pwd_men]],health[[#This Row],[total_pwd_women]]),health[[#This Row],[total_pwd]])</f>
        <v>0</v>
      </c>
      <c r="AG436">
        <f>IF(ISBLANK(health[[#This Row],[total_adults]]),SUM(health[[#This Row],[total_men]],health[[#This Row],[total_women]]),health[[#This Row],[total_adults]])</f>
        <v>0</v>
      </c>
      <c r="AH436">
        <f>IF(ISBLANK(health[[#This Row],[total_beneficiaries_reached]]),SUM(health[[#This Row],[calc_children]],health[[#This Row],[calc_adults]]),health[[#This Row],[total_beneficiaries_reached]])</f>
        <v>0</v>
      </c>
      <c r="AI436" s="49" t="str">
        <f ca="1">IF(B436="","",OFFSET(table_admin1[[#Headers],[ADM1_PT]],MATCH(B436,admin1,0),1))</f>
        <v/>
      </c>
      <c r="AJ436" s="49" t="str">
        <f t="shared" ca="1" si="12"/>
        <v/>
      </c>
      <c r="AK436" s="49" t="str">
        <f t="shared" ca="1" si="13"/>
        <v/>
      </c>
    </row>
    <row r="437" spans="29:37" x14ac:dyDescent="0.2">
      <c r="AC437">
        <f>IF(ISBLANK(health[[#This Row],[total_boys]]),SUM(health[[#This Row],[boys_0-5_reached]],health[[#This Row],[boys_6-12_reached]],health[[#This Row],[boys_13-18_reached]]),health[[#This Row],[total_boys]])</f>
        <v>0</v>
      </c>
      <c r="AD437">
        <f>IF(ISBLANK(health[[#This Row],[total_girls]]),SUM(health[[#This Row],[girls_0-5_reached]],health[[#This Row],[girls_6-12_reached]],health[[#This Row],[girls_13-18_reached]]),health[[#This Row],[total_girls]])</f>
        <v>0</v>
      </c>
      <c r="AE437">
        <f>IF(ISBLANK(health[[#This Row],[total_children]]),SUM(health[[#This Row],[calc_boys]],health[[#This Row],[calc_girls]]),health[[#This Row],[total_children]])</f>
        <v>0</v>
      </c>
      <c r="AF437">
        <f>IF(ISBLANK(health[[#This Row],[total_pwd]]),SUM(health[[#This Row],[total_pwd_men]],health[[#This Row],[total_pwd_women]]),health[[#This Row],[total_pwd]])</f>
        <v>0</v>
      </c>
      <c r="AG437">
        <f>IF(ISBLANK(health[[#This Row],[total_adults]]),SUM(health[[#This Row],[total_men]],health[[#This Row],[total_women]]),health[[#This Row],[total_adults]])</f>
        <v>0</v>
      </c>
      <c r="AH437">
        <f>IF(ISBLANK(health[[#This Row],[total_beneficiaries_reached]]),SUM(health[[#This Row],[calc_children]],health[[#This Row],[calc_adults]]),health[[#This Row],[total_beneficiaries_reached]])</f>
        <v>0</v>
      </c>
      <c r="AI437" s="49" t="str">
        <f ca="1">IF(B437="","",OFFSET(table_admin1[[#Headers],[ADM1_PT]],MATCH(B437,admin1,0),1))</f>
        <v/>
      </c>
      <c r="AJ437" s="49" t="str">
        <f t="shared" ca="1" si="12"/>
        <v/>
      </c>
      <c r="AK437" s="49" t="str">
        <f t="shared" ca="1" si="13"/>
        <v/>
      </c>
    </row>
    <row r="438" spans="29:37" x14ac:dyDescent="0.2">
      <c r="AC438">
        <f>IF(ISBLANK(health[[#This Row],[total_boys]]),SUM(health[[#This Row],[boys_0-5_reached]],health[[#This Row],[boys_6-12_reached]],health[[#This Row],[boys_13-18_reached]]),health[[#This Row],[total_boys]])</f>
        <v>0</v>
      </c>
      <c r="AD438">
        <f>IF(ISBLANK(health[[#This Row],[total_girls]]),SUM(health[[#This Row],[girls_0-5_reached]],health[[#This Row],[girls_6-12_reached]],health[[#This Row],[girls_13-18_reached]]),health[[#This Row],[total_girls]])</f>
        <v>0</v>
      </c>
      <c r="AE438">
        <f>IF(ISBLANK(health[[#This Row],[total_children]]),SUM(health[[#This Row],[calc_boys]],health[[#This Row],[calc_girls]]),health[[#This Row],[total_children]])</f>
        <v>0</v>
      </c>
      <c r="AF438">
        <f>IF(ISBLANK(health[[#This Row],[total_pwd]]),SUM(health[[#This Row],[total_pwd_men]],health[[#This Row],[total_pwd_women]]),health[[#This Row],[total_pwd]])</f>
        <v>0</v>
      </c>
      <c r="AG438">
        <f>IF(ISBLANK(health[[#This Row],[total_adults]]),SUM(health[[#This Row],[total_men]],health[[#This Row],[total_women]]),health[[#This Row],[total_adults]])</f>
        <v>0</v>
      </c>
      <c r="AH438">
        <f>IF(ISBLANK(health[[#This Row],[total_beneficiaries_reached]]),SUM(health[[#This Row],[calc_children]],health[[#This Row],[calc_adults]]),health[[#This Row],[total_beneficiaries_reached]])</f>
        <v>0</v>
      </c>
      <c r="AI438" s="49" t="str">
        <f ca="1">IF(B438="","",OFFSET(table_admin1[[#Headers],[ADM1_PT]],MATCH(B438,admin1,0),1))</f>
        <v/>
      </c>
      <c r="AJ438" s="49" t="str">
        <f t="shared" ca="1" si="12"/>
        <v/>
      </c>
      <c r="AK438" s="49" t="str">
        <f t="shared" ca="1" si="13"/>
        <v/>
      </c>
    </row>
    <row r="439" spans="29:37" x14ac:dyDescent="0.2">
      <c r="AC439">
        <f>IF(ISBLANK(health[[#This Row],[total_boys]]),SUM(health[[#This Row],[boys_0-5_reached]],health[[#This Row],[boys_6-12_reached]],health[[#This Row],[boys_13-18_reached]]),health[[#This Row],[total_boys]])</f>
        <v>0</v>
      </c>
      <c r="AD439">
        <f>IF(ISBLANK(health[[#This Row],[total_girls]]),SUM(health[[#This Row],[girls_0-5_reached]],health[[#This Row],[girls_6-12_reached]],health[[#This Row],[girls_13-18_reached]]),health[[#This Row],[total_girls]])</f>
        <v>0</v>
      </c>
      <c r="AE439">
        <f>IF(ISBLANK(health[[#This Row],[total_children]]),SUM(health[[#This Row],[calc_boys]],health[[#This Row],[calc_girls]]),health[[#This Row],[total_children]])</f>
        <v>0</v>
      </c>
      <c r="AF439">
        <f>IF(ISBLANK(health[[#This Row],[total_pwd]]),SUM(health[[#This Row],[total_pwd_men]],health[[#This Row],[total_pwd_women]]),health[[#This Row],[total_pwd]])</f>
        <v>0</v>
      </c>
      <c r="AG439">
        <f>IF(ISBLANK(health[[#This Row],[total_adults]]),SUM(health[[#This Row],[total_men]],health[[#This Row],[total_women]]),health[[#This Row],[total_adults]])</f>
        <v>0</v>
      </c>
      <c r="AH439">
        <f>IF(ISBLANK(health[[#This Row],[total_beneficiaries_reached]]),SUM(health[[#This Row],[calc_children]],health[[#This Row],[calc_adults]]),health[[#This Row],[total_beneficiaries_reached]])</f>
        <v>0</v>
      </c>
      <c r="AI439" s="49" t="str">
        <f ca="1">IF(B439="","",OFFSET(table_admin1[[#Headers],[ADM1_PT]],MATCH(B439,admin1,0),1))</f>
        <v/>
      </c>
      <c r="AJ439" s="49" t="str">
        <f t="shared" ca="1" si="12"/>
        <v/>
      </c>
      <c r="AK439" s="49" t="str">
        <f t="shared" ca="1" si="13"/>
        <v/>
      </c>
    </row>
    <row r="440" spans="29:37" x14ac:dyDescent="0.2">
      <c r="AC440">
        <f>IF(ISBLANK(health[[#This Row],[total_boys]]),SUM(health[[#This Row],[boys_0-5_reached]],health[[#This Row],[boys_6-12_reached]],health[[#This Row],[boys_13-18_reached]]),health[[#This Row],[total_boys]])</f>
        <v>0</v>
      </c>
      <c r="AD440">
        <f>IF(ISBLANK(health[[#This Row],[total_girls]]),SUM(health[[#This Row],[girls_0-5_reached]],health[[#This Row],[girls_6-12_reached]],health[[#This Row],[girls_13-18_reached]]),health[[#This Row],[total_girls]])</f>
        <v>0</v>
      </c>
      <c r="AE440">
        <f>IF(ISBLANK(health[[#This Row],[total_children]]),SUM(health[[#This Row],[calc_boys]],health[[#This Row],[calc_girls]]),health[[#This Row],[total_children]])</f>
        <v>0</v>
      </c>
      <c r="AF440">
        <f>IF(ISBLANK(health[[#This Row],[total_pwd]]),SUM(health[[#This Row],[total_pwd_men]],health[[#This Row],[total_pwd_women]]),health[[#This Row],[total_pwd]])</f>
        <v>0</v>
      </c>
      <c r="AG440">
        <f>IF(ISBLANK(health[[#This Row],[total_adults]]),SUM(health[[#This Row],[total_men]],health[[#This Row],[total_women]]),health[[#This Row],[total_adults]])</f>
        <v>0</v>
      </c>
      <c r="AH440">
        <f>IF(ISBLANK(health[[#This Row],[total_beneficiaries_reached]]),SUM(health[[#This Row],[calc_children]],health[[#This Row],[calc_adults]]),health[[#This Row],[total_beneficiaries_reached]])</f>
        <v>0</v>
      </c>
      <c r="AI440" s="49" t="str">
        <f ca="1">IF(B440="","",OFFSET(table_admin1[[#Headers],[ADM1_PT]],MATCH(B440,admin1,0),1))</f>
        <v/>
      </c>
      <c r="AJ440" s="49" t="str">
        <f t="shared" ca="1" si="12"/>
        <v/>
      </c>
      <c r="AK440" s="49" t="str">
        <f t="shared" ca="1" si="13"/>
        <v/>
      </c>
    </row>
    <row r="441" spans="29:37" x14ac:dyDescent="0.2">
      <c r="AC441">
        <f>IF(ISBLANK(health[[#This Row],[total_boys]]),SUM(health[[#This Row],[boys_0-5_reached]],health[[#This Row],[boys_6-12_reached]],health[[#This Row],[boys_13-18_reached]]),health[[#This Row],[total_boys]])</f>
        <v>0</v>
      </c>
      <c r="AD441">
        <f>IF(ISBLANK(health[[#This Row],[total_girls]]),SUM(health[[#This Row],[girls_0-5_reached]],health[[#This Row],[girls_6-12_reached]],health[[#This Row],[girls_13-18_reached]]),health[[#This Row],[total_girls]])</f>
        <v>0</v>
      </c>
      <c r="AE441">
        <f>IF(ISBLANK(health[[#This Row],[total_children]]),SUM(health[[#This Row],[calc_boys]],health[[#This Row],[calc_girls]]),health[[#This Row],[total_children]])</f>
        <v>0</v>
      </c>
      <c r="AF441">
        <f>IF(ISBLANK(health[[#This Row],[total_pwd]]),SUM(health[[#This Row],[total_pwd_men]],health[[#This Row],[total_pwd_women]]),health[[#This Row],[total_pwd]])</f>
        <v>0</v>
      </c>
      <c r="AG441">
        <f>IF(ISBLANK(health[[#This Row],[total_adults]]),SUM(health[[#This Row],[total_men]],health[[#This Row],[total_women]]),health[[#This Row],[total_adults]])</f>
        <v>0</v>
      </c>
      <c r="AH441">
        <f>IF(ISBLANK(health[[#This Row],[total_beneficiaries_reached]]),SUM(health[[#This Row],[calc_children]],health[[#This Row],[calc_adults]]),health[[#This Row],[total_beneficiaries_reached]])</f>
        <v>0</v>
      </c>
      <c r="AI441" s="49" t="str">
        <f ca="1">IF(B441="","",OFFSET(table_admin1[[#Headers],[ADM1_PT]],MATCH(B441,admin1,0),1))</f>
        <v/>
      </c>
      <c r="AJ441" s="49" t="str">
        <f t="shared" ca="1" si="12"/>
        <v/>
      </c>
      <c r="AK441" s="49" t="str">
        <f t="shared" ca="1" si="13"/>
        <v/>
      </c>
    </row>
    <row r="442" spans="29:37" x14ac:dyDescent="0.2">
      <c r="AC442">
        <f>IF(ISBLANK(health[[#This Row],[total_boys]]),SUM(health[[#This Row],[boys_0-5_reached]],health[[#This Row],[boys_6-12_reached]],health[[#This Row],[boys_13-18_reached]]),health[[#This Row],[total_boys]])</f>
        <v>0</v>
      </c>
      <c r="AD442">
        <f>IF(ISBLANK(health[[#This Row],[total_girls]]),SUM(health[[#This Row],[girls_0-5_reached]],health[[#This Row],[girls_6-12_reached]],health[[#This Row],[girls_13-18_reached]]),health[[#This Row],[total_girls]])</f>
        <v>0</v>
      </c>
      <c r="AE442">
        <f>IF(ISBLANK(health[[#This Row],[total_children]]),SUM(health[[#This Row],[calc_boys]],health[[#This Row],[calc_girls]]),health[[#This Row],[total_children]])</f>
        <v>0</v>
      </c>
      <c r="AF442">
        <f>IF(ISBLANK(health[[#This Row],[total_pwd]]),SUM(health[[#This Row],[total_pwd_men]],health[[#This Row],[total_pwd_women]]),health[[#This Row],[total_pwd]])</f>
        <v>0</v>
      </c>
      <c r="AG442">
        <f>IF(ISBLANK(health[[#This Row],[total_adults]]),SUM(health[[#This Row],[total_men]],health[[#This Row],[total_women]]),health[[#This Row],[total_adults]])</f>
        <v>0</v>
      </c>
      <c r="AH442">
        <f>IF(ISBLANK(health[[#This Row],[total_beneficiaries_reached]]),SUM(health[[#This Row],[calc_children]],health[[#This Row],[calc_adults]]),health[[#This Row],[total_beneficiaries_reached]])</f>
        <v>0</v>
      </c>
      <c r="AI442" s="49" t="str">
        <f ca="1">IF(B442="","",OFFSET(table_admin1[[#Headers],[ADM1_PT]],MATCH(B442,admin1,0),1))</f>
        <v/>
      </c>
      <c r="AJ442" s="49" t="str">
        <f t="shared" ca="1" si="12"/>
        <v/>
      </c>
      <c r="AK442" s="49" t="str">
        <f t="shared" ca="1" si="13"/>
        <v/>
      </c>
    </row>
    <row r="443" spans="29:37" x14ac:dyDescent="0.2">
      <c r="AC443">
        <f>IF(ISBLANK(health[[#This Row],[total_boys]]),SUM(health[[#This Row],[boys_0-5_reached]],health[[#This Row],[boys_6-12_reached]],health[[#This Row],[boys_13-18_reached]]),health[[#This Row],[total_boys]])</f>
        <v>0</v>
      </c>
      <c r="AD443">
        <f>IF(ISBLANK(health[[#This Row],[total_girls]]),SUM(health[[#This Row],[girls_0-5_reached]],health[[#This Row],[girls_6-12_reached]],health[[#This Row],[girls_13-18_reached]]),health[[#This Row],[total_girls]])</f>
        <v>0</v>
      </c>
      <c r="AE443">
        <f>IF(ISBLANK(health[[#This Row],[total_children]]),SUM(health[[#This Row],[calc_boys]],health[[#This Row],[calc_girls]]),health[[#This Row],[total_children]])</f>
        <v>0</v>
      </c>
      <c r="AF443">
        <f>IF(ISBLANK(health[[#This Row],[total_pwd]]),SUM(health[[#This Row],[total_pwd_men]],health[[#This Row],[total_pwd_women]]),health[[#This Row],[total_pwd]])</f>
        <v>0</v>
      </c>
      <c r="AG443">
        <f>IF(ISBLANK(health[[#This Row],[total_adults]]),SUM(health[[#This Row],[total_men]],health[[#This Row],[total_women]]),health[[#This Row],[total_adults]])</f>
        <v>0</v>
      </c>
      <c r="AH443">
        <f>IF(ISBLANK(health[[#This Row],[total_beneficiaries_reached]]),SUM(health[[#This Row],[calc_children]],health[[#This Row],[calc_adults]]),health[[#This Row],[total_beneficiaries_reached]])</f>
        <v>0</v>
      </c>
      <c r="AI443" s="49" t="str">
        <f ca="1">IF(B443="","",OFFSET(table_admin1[[#Headers],[ADM1_PT]],MATCH(B443,admin1,0),1))</f>
        <v/>
      </c>
      <c r="AJ443" s="49" t="str">
        <f t="shared" ca="1" si="12"/>
        <v/>
      </c>
      <c r="AK443" s="49" t="str">
        <f t="shared" ca="1" si="13"/>
        <v/>
      </c>
    </row>
    <row r="444" spans="29:37" x14ac:dyDescent="0.2">
      <c r="AC444">
        <f>IF(ISBLANK(health[[#This Row],[total_boys]]),SUM(health[[#This Row],[boys_0-5_reached]],health[[#This Row],[boys_6-12_reached]],health[[#This Row],[boys_13-18_reached]]),health[[#This Row],[total_boys]])</f>
        <v>0</v>
      </c>
      <c r="AD444">
        <f>IF(ISBLANK(health[[#This Row],[total_girls]]),SUM(health[[#This Row],[girls_0-5_reached]],health[[#This Row],[girls_6-12_reached]],health[[#This Row],[girls_13-18_reached]]),health[[#This Row],[total_girls]])</f>
        <v>0</v>
      </c>
      <c r="AE444">
        <f>IF(ISBLANK(health[[#This Row],[total_children]]),SUM(health[[#This Row],[calc_boys]],health[[#This Row],[calc_girls]]),health[[#This Row],[total_children]])</f>
        <v>0</v>
      </c>
      <c r="AF444">
        <f>IF(ISBLANK(health[[#This Row],[total_pwd]]),SUM(health[[#This Row],[total_pwd_men]],health[[#This Row],[total_pwd_women]]),health[[#This Row],[total_pwd]])</f>
        <v>0</v>
      </c>
      <c r="AG444">
        <f>IF(ISBLANK(health[[#This Row],[total_adults]]),SUM(health[[#This Row],[total_men]],health[[#This Row],[total_women]]),health[[#This Row],[total_adults]])</f>
        <v>0</v>
      </c>
      <c r="AH444">
        <f>IF(ISBLANK(health[[#This Row],[total_beneficiaries_reached]]),SUM(health[[#This Row],[calc_children]],health[[#This Row],[calc_adults]]),health[[#This Row],[total_beneficiaries_reached]])</f>
        <v>0</v>
      </c>
      <c r="AI444" s="49" t="str">
        <f ca="1">IF(B444="","",OFFSET(table_admin1[[#Headers],[ADM1_PT]],MATCH(B444,admin1,0),1))</f>
        <v/>
      </c>
      <c r="AJ444" s="49" t="str">
        <f t="shared" ca="1" si="12"/>
        <v/>
      </c>
      <c r="AK444" s="49" t="str">
        <f t="shared" ca="1" si="13"/>
        <v/>
      </c>
    </row>
    <row r="445" spans="29:37" x14ac:dyDescent="0.2">
      <c r="AC445">
        <f>IF(ISBLANK(health[[#This Row],[total_boys]]),SUM(health[[#This Row],[boys_0-5_reached]],health[[#This Row],[boys_6-12_reached]],health[[#This Row],[boys_13-18_reached]]),health[[#This Row],[total_boys]])</f>
        <v>0</v>
      </c>
      <c r="AD445">
        <f>IF(ISBLANK(health[[#This Row],[total_girls]]),SUM(health[[#This Row],[girls_0-5_reached]],health[[#This Row],[girls_6-12_reached]],health[[#This Row],[girls_13-18_reached]]),health[[#This Row],[total_girls]])</f>
        <v>0</v>
      </c>
      <c r="AE445">
        <f>IF(ISBLANK(health[[#This Row],[total_children]]),SUM(health[[#This Row],[calc_boys]],health[[#This Row],[calc_girls]]),health[[#This Row],[total_children]])</f>
        <v>0</v>
      </c>
      <c r="AF445">
        <f>IF(ISBLANK(health[[#This Row],[total_pwd]]),SUM(health[[#This Row],[total_pwd_men]],health[[#This Row],[total_pwd_women]]),health[[#This Row],[total_pwd]])</f>
        <v>0</v>
      </c>
      <c r="AG445">
        <f>IF(ISBLANK(health[[#This Row],[total_adults]]),SUM(health[[#This Row],[total_men]],health[[#This Row],[total_women]]),health[[#This Row],[total_adults]])</f>
        <v>0</v>
      </c>
      <c r="AH445">
        <f>IF(ISBLANK(health[[#This Row],[total_beneficiaries_reached]]),SUM(health[[#This Row],[calc_children]],health[[#This Row],[calc_adults]]),health[[#This Row],[total_beneficiaries_reached]])</f>
        <v>0</v>
      </c>
      <c r="AI445" s="49" t="str">
        <f ca="1">IF(B445="","",OFFSET(table_admin1[[#Headers],[ADM1_PT]],MATCH(B445,admin1,0),1))</f>
        <v/>
      </c>
      <c r="AJ445" s="49" t="str">
        <f t="shared" ca="1" si="12"/>
        <v/>
      </c>
      <c r="AK445" s="49" t="str">
        <f t="shared" ca="1" si="13"/>
        <v/>
      </c>
    </row>
    <row r="446" spans="29:37" x14ac:dyDescent="0.2">
      <c r="AC446">
        <f>IF(ISBLANK(health[[#This Row],[total_boys]]),SUM(health[[#This Row],[boys_0-5_reached]],health[[#This Row],[boys_6-12_reached]],health[[#This Row],[boys_13-18_reached]]),health[[#This Row],[total_boys]])</f>
        <v>0</v>
      </c>
      <c r="AD446">
        <f>IF(ISBLANK(health[[#This Row],[total_girls]]),SUM(health[[#This Row],[girls_0-5_reached]],health[[#This Row],[girls_6-12_reached]],health[[#This Row],[girls_13-18_reached]]),health[[#This Row],[total_girls]])</f>
        <v>0</v>
      </c>
      <c r="AE446">
        <f>IF(ISBLANK(health[[#This Row],[total_children]]),SUM(health[[#This Row],[calc_boys]],health[[#This Row],[calc_girls]]),health[[#This Row],[total_children]])</f>
        <v>0</v>
      </c>
      <c r="AF446">
        <f>IF(ISBLANK(health[[#This Row],[total_pwd]]),SUM(health[[#This Row],[total_pwd_men]],health[[#This Row],[total_pwd_women]]),health[[#This Row],[total_pwd]])</f>
        <v>0</v>
      </c>
      <c r="AG446">
        <f>IF(ISBLANK(health[[#This Row],[total_adults]]),SUM(health[[#This Row],[total_men]],health[[#This Row],[total_women]]),health[[#This Row],[total_adults]])</f>
        <v>0</v>
      </c>
      <c r="AH446">
        <f>IF(ISBLANK(health[[#This Row],[total_beneficiaries_reached]]),SUM(health[[#This Row],[calc_children]],health[[#This Row],[calc_adults]]),health[[#This Row],[total_beneficiaries_reached]])</f>
        <v>0</v>
      </c>
      <c r="AI446" s="49" t="str">
        <f ca="1">IF(B446="","",OFFSET(table_admin1[[#Headers],[ADM1_PT]],MATCH(B446,admin1,0),1))</f>
        <v/>
      </c>
      <c r="AJ446" s="49" t="str">
        <f t="shared" ca="1" si="12"/>
        <v/>
      </c>
      <c r="AK446" s="49" t="str">
        <f t="shared" ca="1" si="13"/>
        <v/>
      </c>
    </row>
    <row r="447" spans="29:37" x14ac:dyDescent="0.2">
      <c r="AC447">
        <f>IF(ISBLANK(health[[#This Row],[total_boys]]),SUM(health[[#This Row],[boys_0-5_reached]],health[[#This Row],[boys_6-12_reached]],health[[#This Row],[boys_13-18_reached]]),health[[#This Row],[total_boys]])</f>
        <v>0</v>
      </c>
      <c r="AD447">
        <f>IF(ISBLANK(health[[#This Row],[total_girls]]),SUM(health[[#This Row],[girls_0-5_reached]],health[[#This Row],[girls_6-12_reached]],health[[#This Row],[girls_13-18_reached]]),health[[#This Row],[total_girls]])</f>
        <v>0</v>
      </c>
      <c r="AE447">
        <f>IF(ISBLANK(health[[#This Row],[total_children]]),SUM(health[[#This Row],[calc_boys]],health[[#This Row],[calc_girls]]),health[[#This Row],[total_children]])</f>
        <v>0</v>
      </c>
      <c r="AF447">
        <f>IF(ISBLANK(health[[#This Row],[total_pwd]]),SUM(health[[#This Row],[total_pwd_men]],health[[#This Row],[total_pwd_women]]),health[[#This Row],[total_pwd]])</f>
        <v>0</v>
      </c>
      <c r="AG447">
        <f>IF(ISBLANK(health[[#This Row],[total_adults]]),SUM(health[[#This Row],[total_men]],health[[#This Row],[total_women]]),health[[#This Row],[total_adults]])</f>
        <v>0</v>
      </c>
      <c r="AH447">
        <f>IF(ISBLANK(health[[#This Row],[total_beneficiaries_reached]]),SUM(health[[#This Row],[calc_children]],health[[#This Row],[calc_adults]]),health[[#This Row],[total_beneficiaries_reached]])</f>
        <v>0</v>
      </c>
      <c r="AI447" s="49" t="str">
        <f ca="1">IF(B447="","",OFFSET(table_admin1[[#Headers],[ADM1_PT]],MATCH(B447,admin1,0),1))</f>
        <v/>
      </c>
      <c r="AJ447" s="49" t="str">
        <f t="shared" ca="1" si="12"/>
        <v/>
      </c>
      <c r="AK447" s="49" t="str">
        <f t="shared" ca="1" si="13"/>
        <v/>
      </c>
    </row>
    <row r="448" spans="29:37" x14ac:dyDescent="0.2">
      <c r="AC448">
        <f>IF(ISBLANK(health[[#This Row],[total_boys]]),SUM(health[[#This Row],[boys_0-5_reached]],health[[#This Row],[boys_6-12_reached]],health[[#This Row],[boys_13-18_reached]]),health[[#This Row],[total_boys]])</f>
        <v>0</v>
      </c>
      <c r="AD448">
        <f>IF(ISBLANK(health[[#This Row],[total_girls]]),SUM(health[[#This Row],[girls_0-5_reached]],health[[#This Row],[girls_6-12_reached]],health[[#This Row],[girls_13-18_reached]]),health[[#This Row],[total_girls]])</f>
        <v>0</v>
      </c>
      <c r="AE448">
        <f>IF(ISBLANK(health[[#This Row],[total_children]]),SUM(health[[#This Row],[calc_boys]],health[[#This Row],[calc_girls]]),health[[#This Row],[total_children]])</f>
        <v>0</v>
      </c>
      <c r="AF448">
        <f>IF(ISBLANK(health[[#This Row],[total_pwd]]),SUM(health[[#This Row],[total_pwd_men]],health[[#This Row],[total_pwd_women]]),health[[#This Row],[total_pwd]])</f>
        <v>0</v>
      </c>
      <c r="AG448">
        <f>IF(ISBLANK(health[[#This Row],[total_adults]]),SUM(health[[#This Row],[total_men]],health[[#This Row],[total_women]]),health[[#This Row],[total_adults]])</f>
        <v>0</v>
      </c>
      <c r="AH448">
        <f>IF(ISBLANK(health[[#This Row],[total_beneficiaries_reached]]),SUM(health[[#This Row],[calc_children]],health[[#This Row],[calc_adults]]),health[[#This Row],[total_beneficiaries_reached]])</f>
        <v>0</v>
      </c>
      <c r="AI448" s="49" t="str">
        <f ca="1">IF(B448="","",OFFSET(table_admin1[[#Headers],[ADM1_PT]],MATCH(B448,admin1,0),1))</f>
        <v/>
      </c>
      <c r="AJ448" s="49" t="str">
        <f t="shared" ca="1" si="12"/>
        <v/>
      </c>
      <c r="AK448" s="49" t="str">
        <f t="shared" ca="1" si="13"/>
        <v/>
      </c>
    </row>
    <row r="449" spans="29:37" x14ac:dyDescent="0.2">
      <c r="AC449">
        <f>IF(ISBLANK(health[[#This Row],[total_boys]]),SUM(health[[#This Row],[boys_0-5_reached]],health[[#This Row],[boys_6-12_reached]],health[[#This Row],[boys_13-18_reached]]),health[[#This Row],[total_boys]])</f>
        <v>0</v>
      </c>
      <c r="AD449">
        <f>IF(ISBLANK(health[[#This Row],[total_girls]]),SUM(health[[#This Row],[girls_0-5_reached]],health[[#This Row],[girls_6-12_reached]],health[[#This Row],[girls_13-18_reached]]),health[[#This Row],[total_girls]])</f>
        <v>0</v>
      </c>
      <c r="AE449">
        <f>IF(ISBLANK(health[[#This Row],[total_children]]),SUM(health[[#This Row],[calc_boys]],health[[#This Row],[calc_girls]]),health[[#This Row],[total_children]])</f>
        <v>0</v>
      </c>
      <c r="AF449">
        <f>IF(ISBLANK(health[[#This Row],[total_pwd]]),SUM(health[[#This Row],[total_pwd_men]],health[[#This Row],[total_pwd_women]]),health[[#This Row],[total_pwd]])</f>
        <v>0</v>
      </c>
      <c r="AG449">
        <f>IF(ISBLANK(health[[#This Row],[total_adults]]),SUM(health[[#This Row],[total_men]],health[[#This Row],[total_women]]),health[[#This Row],[total_adults]])</f>
        <v>0</v>
      </c>
      <c r="AH449">
        <f>IF(ISBLANK(health[[#This Row],[total_beneficiaries_reached]]),SUM(health[[#This Row],[calc_children]],health[[#This Row],[calc_adults]]),health[[#This Row],[total_beneficiaries_reached]])</f>
        <v>0</v>
      </c>
      <c r="AI449" s="49" t="str">
        <f ca="1">IF(B449="","",OFFSET(table_admin1[[#Headers],[ADM1_PT]],MATCH(B449,admin1,0),1))</f>
        <v/>
      </c>
      <c r="AJ449" s="49" t="str">
        <f t="shared" ca="1" si="12"/>
        <v/>
      </c>
      <c r="AK449" s="49" t="str">
        <f t="shared" ca="1" si="13"/>
        <v/>
      </c>
    </row>
    <row r="450" spans="29:37" x14ac:dyDescent="0.2">
      <c r="AC450">
        <f>IF(ISBLANK(health[[#This Row],[total_boys]]),SUM(health[[#This Row],[boys_0-5_reached]],health[[#This Row],[boys_6-12_reached]],health[[#This Row],[boys_13-18_reached]]),health[[#This Row],[total_boys]])</f>
        <v>0</v>
      </c>
      <c r="AD450">
        <f>IF(ISBLANK(health[[#This Row],[total_girls]]),SUM(health[[#This Row],[girls_0-5_reached]],health[[#This Row],[girls_6-12_reached]],health[[#This Row],[girls_13-18_reached]]),health[[#This Row],[total_girls]])</f>
        <v>0</v>
      </c>
      <c r="AE450">
        <f>IF(ISBLANK(health[[#This Row],[total_children]]),SUM(health[[#This Row],[calc_boys]],health[[#This Row],[calc_girls]]),health[[#This Row],[total_children]])</f>
        <v>0</v>
      </c>
      <c r="AF450">
        <f>IF(ISBLANK(health[[#This Row],[total_pwd]]),SUM(health[[#This Row],[total_pwd_men]],health[[#This Row],[total_pwd_women]]),health[[#This Row],[total_pwd]])</f>
        <v>0</v>
      </c>
      <c r="AG450">
        <f>IF(ISBLANK(health[[#This Row],[total_adults]]),SUM(health[[#This Row],[total_men]],health[[#This Row],[total_women]]),health[[#This Row],[total_adults]])</f>
        <v>0</v>
      </c>
      <c r="AH450">
        <f>IF(ISBLANK(health[[#This Row],[total_beneficiaries_reached]]),SUM(health[[#This Row],[calc_children]],health[[#This Row],[calc_adults]]),health[[#This Row],[total_beneficiaries_reached]])</f>
        <v>0</v>
      </c>
      <c r="AI450" s="49" t="str">
        <f ca="1">IF(B450="","",OFFSET(table_admin1[[#Headers],[ADM1_PT]],MATCH(B450,admin1,0),1))</f>
        <v/>
      </c>
      <c r="AJ450" s="49" t="str">
        <f t="shared" ca="1" si="12"/>
        <v/>
      </c>
      <c r="AK450" s="49" t="str">
        <f t="shared" ca="1" si="13"/>
        <v/>
      </c>
    </row>
    <row r="451" spans="29:37" x14ac:dyDescent="0.2">
      <c r="AC451">
        <f>IF(ISBLANK(health[[#This Row],[total_boys]]),SUM(health[[#This Row],[boys_0-5_reached]],health[[#This Row],[boys_6-12_reached]],health[[#This Row],[boys_13-18_reached]]),health[[#This Row],[total_boys]])</f>
        <v>0</v>
      </c>
      <c r="AD451">
        <f>IF(ISBLANK(health[[#This Row],[total_girls]]),SUM(health[[#This Row],[girls_0-5_reached]],health[[#This Row],[girls_6-12_reached]],health[[#This Row],[girls_13-18_reached]]),health[[#This Row],[total_girls]])</f>
        <v>0</v>
      </c>
      <c r="AE451">
        <f>IF(ISBLANK(health[[#This Row],[total_children]]),SUM(health[[#This Row],[calc_boys]],health[[#This Row],[calc_girls]]),health[[#This Row],[total_children]])</f>
        <v>0</v>
      </c>
      <c r="AF451">
        <f>IF(ISBLANK(health[[#This Row],[total_pwd]]),SUM(health[[#This Row],[total_pwd_men]],health[[#This Row],[total_pwd_women]]),health[[#This Row],[total_pwd]])</f>
        <v>0</v>
      </c>
      <c r="AG451">
        <f>IF(ISBLANK(health[[#This Row],[total_adults]]),SUM(health[[#This Row],[total_men]],health[[#This Row],[total_women]]),health[[#This Row],[total_adults]])</f>
        <v>0</v>
      </c>
      <c r="AH451">
        <f>IF(ISBLANK(health[[#This Row],[total_beneficiaries_reached]]),SUM(health[[#This Row],[calc_children]],health[[#This Row],[calc_adults]]),health[[#This Row],[total_beneficiaries_reached]])</f>
        <v>0</v>
      </c>
      <c r="AI451" s="49" t="str">
        <f ca="1">IF(B451="","",OFFSET(table_admin1[[#Headers],[ADM1_PT]],MATCH(B451,admin1,0),1))</f>
        <v/>
      </c>
      <c r="AJ451" s="49" t="str">
        <f t="shared" ca="1" si="12"/>
        <v/>
      </c>
      <c r="AK451" s="49" t="str">
        <f t="shared" ca="1" si="13"/>
        <v/>
      </c>
    </row>
    <row r="452" spans="29:37" x14ac:dyDescent="0.2">
      <c r="AC452">
        <f>IF(ISBLANK(health[[#This Row],[total_boys]]),SUM(health[[#This Row],[boys_0-5_reached]],health[[#This Row],[boys_6-12_reached]],health[[#This Row],[boys_13-18_reached]]),health[[#This Row],[total_boys]])</f>
        <v>0</v>
      </c>
      <c r="AD452">
        <f>IF(ISBLANK(health[[#This Row],[total_girls]]),SUM(health[[#This Row],[girls_0-5_reached]],health[[#This Row],[girls_6-12_reached]],health[[#This Row],[girls_13-18_reached]]),health[[#This Row],[total_girls]])</f>
        <v>0</v>
      </c>
      <c r="AE452">
        <f>IF(ISBLANK(health[[#This Row],[total_children]]),SUM(health[[#This Row],[calc_boys]],health[[#This Row],[calc_girls]]),health[[#This Row],[total_children]])</f>
        <v>0</v>
      </c>
      <c r="AF452">
        <f>IF(ISBLANK(health[[#This Row],[total_pwd]]),SUM(health[[#This Row],[total_pwd_men]],health[[#This Row],[total_pwd_women]]),health[[#This Row],[total_pwd]])</f>
        <v>0</v>
      </c>
      <c r="AG452">
        <f>IF(ISBLANK(health[[#This Row],[total_adults]]),SUM(health[[#This Row],[total_men]],health[[#This Row],[total_women]]),health[[#This Row],[total_adults]])</f>
        <v>0</v>
      </c>
      <c r="AH452">
        <f>IF(ISBLANK(health[[#This Row],[total_beneficiaries_reached]]),SUM(health[[#This Row],[calc_children]],health[[#This Row],[calc_adults]]),health[[#This Row],[total_beneficiaries_reached]])</f>
        <v>0</v>
      </c>
      <c r="AI452" s="49" t="str">
        <f ca="1">IF(B452="","",OFFSET(table_admin1[[#Headers],[ADM1_PT]],MATCH(B452,admin1,0),1))</f>
        <v/>
      </c>
      <c r="AJ452" s="49" t="str">
        <f t="shared" ca="1" si="12"/>
        <v/>
      </c>
      <c r="AK452" s="49" t="str">
        <f t="shared" ca="1" si="13"/>
        <v/>
      </c>
    </row>
    <row r="453" spans="29:37" x14ac:dyDescent="0.2">
      <c r="AC453">
        <f>IF(ISBLANK(health[[#This Row],[total_boys]]),SUM(health[[#This Row],[boys_0-5_reached]],health[[#This Row],[boys_6-12_reached]],health[[#This Row],[boys_13-18_reached]]),health[[#This Row],[total_boys]])</f>
        <v>0</v>
      </c>
      <c r="AD453">
        <f>IF(ISBLANK(health[[#This Row],[total_girls]]),SUM(health[[#This Row],[girls_0-5_reached]],health[[#This Row],[girls_6-12_reached]],health[[#This Row],[girls_13-18_reached]]),health[[#This Row],[total_girls]])</f>
        <v>0</v>
      </c>
      <c r="AE453">
        <f>IF(ISBLANK(health[[#This Row],[total_children]]),SUM(health[[#This Row],[calc_boys]],health[[#This Row],[calc_girls]]),health[[#This Row],[total_children]])</f>
        <v>0</v>
      </c>
      <c r="AF453">
        <f>IF(ISBLANK(health[[#This Row],[total_pwd]]),SUM(health[[#This Row],[total_pwd_men]],health[[#This Row],[total_pwd_women]]),health[[#This Row],[total_pwd]])</f>
        <v>0</v>
      </c>
      <c r="AG453">
        <f>IF(ISBLANK(health[[#This Row],[total_adults]]),SUM(health[[#This Row],[total_men]],health[[#This Row],[total_women]]),health[[#This Row],[total_adults]])</f>
        <v>0</v>
      </c>
      <c r="AH453">
        <f>IF(ISBLANK(health[[#This Row],[total_beneficiaries_reached]]),SUM(health[[#This Row],[calc_children]],health[[#This Row],[calc_adults]]),health[[#This Row],[total_beneficiaries_reached]])</f>
        <v>0</v>
      </c>
      <c r="AI453" s="49" t="str">
        <f ca="1">IF(B453="","",OFFSET(table_admin1[[#Headers],[ADM1_PT]],MATCH(B453,admin1,0),1))</f>
        <v/>
      </c>
      <c r="AJ453" s="49" t="str">
        <f t="shared" ca="1" si="12"/>
        <v/>
      </c>
      <c r="AK453" s="49" t="str">
        <f t="shared" ca="1" si="13"/>
        <v/>
      </c>
    </row>
    <row r="454" spans="29:37" x14ac:dyDescent="0.2">
      <c r="AC454">
        <f>IF(ISBLANK(health[[#This Row],[total_boys]]),SUM(health[[#This Row],[boys_0-5_reached]],health[[#This Row],[boys_6-12_reached]],health[[#This Row],[boys_13-18_reached]]),health[[#This Row],[total_boys]])</f>
        <v>0</v>
      </c>
      <c r="AD454">
        <f>IF(ISBLANK(health[[#This Row],[total_girls]]),SUM(health[[#This Row],[girls_0-5_reached]],health[[#This Row],[girls_6-12_reached]],health[[#This Row],[girls_13-18_reached]]),health[[#This Row],[total_girls]])</f>
        <v>0</v>
      </c>
      <c r="AE454">
        <f>IF(ISBLANK(health[[#This Row],[total_children]]),SUM(health[[#This Row],[calc_boys]],health[[#This Row],[calc_girls]]),health[[#This Row],[total_children]])</f>
        <v>0</v>
      </c>
      <c r="AF454">
        <f>IF(ISBLANK(health[[#This Row],[total_pwd]]),SUM(health[[#This Row],[total_pwd_men]],health[[#This Row],[total_pwd_women]]),health[[#This Row],[total_pwd]])</f>
        <v>0</v>
      </c>
      <c r="AG454">
        <f>IF(ISBLANK(health[[#This Row],[total_adults]]),SUM(health[[#This Row],[total_men]],health[[#This Row],[total_women]]),health[[#This Row],[total_adults]])</f>
        <v>0</v>
      </c>
      <c r="AH454">
        <f>IF(ISBLANK(health[[#This Row],[total_beneficiaries_reached]]),SUM(health[[#This Row],[calc_children]],health[[#This Row],[calc_adults]]),health[[#This Row],[total_beneficiaries_reached]])</f>
        <v>0</v>
      </c>
      <c r="AI454" s="49" t="str">
        <f ca="1">IF(B454="","",OFFSET(table_admin1[[#Headers],[ADM1_PT]],MATCH(B454,admin1,0),1))</f>
        <v/>
      </c>
      <c r="AJ454" s="49" t="str">
        <f t="shared" ref="AJ454:AJ517" ca="1" si="14">IF(C454="","",INDEX(admin2_pcode,MATCH(C454,OFFSET(admin2_start,MATCH(AI454,admin1_linked_pcode,0),0,COUNTIF(admin1_linked_pcode,AI454)),0)+MATCH(AI454,admin1_linked_pcode,0)-1))</f>
        <v/>
      </c>
      <c r="AK454" s="49" t="str">
        <f t="shared" ref="AK454:AK517" ca="1" si="15">IF(D454="","",INDEX(admin3_pcode,MATCH(D454,OFFSET(admin3_start,MATCH(AJ454,admin2_linked_pcode,0),0,COUNTIF(admin2_linked_pcode,AJ454)),0)+MATCH(AJ454,admin2_linked_pcode,0)-1))</f>
        <v/>
      </c>
    </row>
    <row r="455" spans="29:37" x14ac:dyDescent="0.2">
      <c r="AC455">
        <f>IF(ISBLANK(health[[#This Row],[total_boys]]),SUM(health[[#This Row],[boys_0-5_reached]],health[[#This Row],[boys_6-12_reached]],health[[#This Row],[boys_13-18_reached]]),health[[#This Row],[total_boys]])</f>
        <v>0</v>
      </c>
      <c r="AD455">
        <f>IF(ISBLANK(health[[#This Row],[total_girls]]),SUM(health[[#This Row],[girls_0-5_reached]],health[[#This Row],[girls_6-12_reached]],health[[#This Row],[girls_13-18_reached]]),health[[#This Row],[total_girls]])</f>
        <v>0</v>
      </c>
      <c r="AE455">
        <f>IF(ISBLANK(health[[#This Row],[total_children]]),SUM(health[[#This Row],[calc_boys]],health[[#This Row],[calc_girls]]),health[[#This Row],[total_children]])</f>
        <v>0</v>
      </c>
      <c r="AF455">
        <f>IF(ISBLANK(health[[#This Row],[total_pwd]]),SUM(health[[#This Row],[total_pwd_men]],health[[#This Row],[total_pwd_women]]),health[[#This Row],[total_pwd]])</f>
        <v>0</v>
      </c>
      <c r="AG455">
        <f>IF(ISBLANK(health[[#This Row],[total_adults]]),SUM(health[[#This Row],[total_men]],health[[#This Row],[total_women]]),health[[#This Row],[total_adults]])</f>
        <v>0</v>
      </c>
      <c r="AH455">
        <f>IF(ISBLANK(health[[#This Row],[total_beneficiaries_reached]]),SUM(health[[#This Row],[calc_children]],health[[#This Row],[calc_adults]]),health[[#This Row],[total_beneficiaries_reached]])</f>
        <v>0</v>
      </c>
      <c r="AI455" s="49" t="str">
        <f ca="1">IF(B455="","",OFFSET(table_admin1[[#Headers],[ADM1_PT]],MATCH(B455,admin1,0),1))</f>
        <v/>
      </c>
      <c r="AJ455" s="49" t="str">
        <f t="shared" ca="1" si="14"/>
        <v/>
      </c>
      <c r="AK455" s="49" t="str">
        <f t="shared" ca="1" si="15"/>
        <v/>
      </c>
    </row>
    <row r="456" spans="29:37" x14ac:dyDescent="0.2">
      <c r="AC456">
        <f>IF(ISBLANK(health[[#This Row],[total_boys]]),SUM(health[[#This Row],[boys_0-5_reached]],health[[#This Row],[boys_6-12_reached]],health[[#This Row],[boys_13-18_reached]]),health[[#This Row],[total_boys]])</f>
        <v>0</v>
      </c>
      <c r="AD456">
        <f>IF(ISBLANK(health[[#This Row],[total_girls]]),SUM(health[[#This Row],[girls_0-5_reached]],health[[#This Row],[girls_6-12_reached]],health[[#This Row],[girls_13-18_reached]]),health[[#This Row],[total_girls]])</f>
        <v>0</v>
      </c>
      <c r="AE456">
        <f>IF(ISBLANK(health[[#This Row],[total_children]]),SUM(health[[#This Row],[calc_boys]],health[[#This Row],[calc_girls]]),health[[#This Row],[total_children]])</f>
        <v>0</v>
      </c>
      <c r="AF456">
        <f>IF(ISBLANK(health[[#This Row],[total_pwd]]),SUM(health[[#This Row],[total_pwd_men]],health[[#This Row],[total_pwd_women]]),health[[#This Row],[total_pwd]])</f>
        <v>0</v>
      </c>
      <c r="AG456">
        <f>IF(ISBLANK(health[[#This Row],[total_adults]]),SUM(health[[#This Row],[total_men]],health[[#This Row],[total_women]]),health[[#This Row],[total_adults]])</f>
        <v>0</v>
      </c>
      <c r="AH456">
        <f>IF(ISBLANK(health[[#This Row],[total_beneficiaries_reached]]),SUM(health[[#This Row],[calc_children]],health[[#This Row],[calc_adults]]),health[[#This Row],[total_beneficiaries_reached]])</f>
        <v>0</v>
      </c>
      <c r="AI456" s="49" t="str">
        <f ca="1">IF(B456="","",OFFSET(table_admin1[[#Headers],[ADM1_PT]],MATCH(B456,admin1,0),1))</f>
        <v/>
      </c>
      <c r="AJ456" s="49" t="str">
        <f t="shared" ca="1" si="14"/>
        <v/>
      </c>
      <c r="AK456" s="49" t="str">
        <f t="shared" ca="1" si="15"/>
        <v/>
      </c>
    </row>
    <row r="457" spans="29:37" x14ac:dyDescent="0.2">
      <c r="AC457">
        <f>IF(ISBLANK(health[[#This Row],[total_boys]]),SUM(health[[#This Row],[boys_0-5_reached]],health[[#This Row],[boys_6-12_reached]],health[[#This Row],[boys_13-18_reached]]),health[[#This Row],[total_boys]])</f>
        <v>0</v>
      </c>
      <c r="AD457">
        <f>IF(ISBLANK(health[[#This Row],[total_girls]]),SUM(health[[#This Row],[girls_0-5_reached]],health[[#This Row],[girls_6-12_reached]],health[[#This Row],[girls_13-18_reached]]),health[[#This Row],[total_girls]])</f>
        <v>0</v>
      </c>
      <c r="AE457">
        <f>IF(ISBLANK(health[[#This Row],[total_children]]),SUM(health[[#This Row],[calc_boys]],health[[#This Row],[calc_girls]]),health[[#This Row],[total_children]])</f>
        <v>0</v>
      </c>
      <c r="AF457">
        <f>IF(ISBLANK(health[[#This Row],[total_pwd]]),SUM(health[[#This Row],[total_pwd_men]],health[[#This Row],[total_pwd_women]]),health[[#This Row],[total_pwd]])</f>
        <v>0</v>
      </c>
      <c r="AG457">
        <f>IF(ISBLANK(health[[#This Row],[total_adults]]),SUM(health[[#This Row],[total_men]],health[[#This Row],[total_women]]),health[[#This Row],[total_adults]])</f>
        <v>0</v>
      </c>
      <c r="AH457">
        <f>IF(ISBLANK(health[[#This Row],[total_beneficiaries_reached]]),SUM(health[[#This Row],[calc_children]],health[[#This Row],[calc_adults]]),health[[#This Row],[total_beneficiaries_reached]])</f>
        <v>0</v>
      </c>
      <c r="AI457" s="49" t="str">
        <f ca="1">IF(B457="","",OFFSET(table_admin1[[#Headers],[ADM1_PT]],MATCH(B457,admin1,0),1))</f>
        <v/>
      </c>
      <c r="AJ457" s="49" t="str">
        <f t="shared" ca="1" si="14"/>
        <v/>
      </c>
      <c r="AK457" s="49" t="str">
        <f t="shared" ca="1" si="15"/>
        <v/>
      </c>
    </row>
    <row r="458" spans="29:37" x14ac:dyDescent="0.2">
      <c r="AC458">
        <f>IF(ISBLANK(health[[#This Row],[total_boys]]),SUM(health[[#This Row],[boys_0-5_reached]],health[[#This Row],[boys_6-12_reached]],health[[#This Row],[boys_13-18_reached]]),health[[#This Row],[total_boys]])</f>
        <v>0</v>
      </c>
      <c r="AD458">
        <f>IF(ISBLANK(health[[#This Row],[total_girls]]),SUM(health[[#This Row],[girls_0-5_reached]],health[[#This Row],[girls_6-12_reached]],health[[#This Row],[girls_13-18_reached]]),health[[#This Row],[total_girls]])</f>
        <v>0</v>
      </c>
      <c r="AE458">
        <f>IF(ISBLANK(health[[#This Row],[total_children]]),SUM(health[[#This Row],[calc_boys]],health[[#This Row],[calc_girls]]),health[[#This Row],[total_children]])</f>
        <v>0</v>
      </c>
      <c r="AF458">
        <f>IF(ISBLANK(health[[#This Row],[total_pwd]]),SUM(health[[#This Row],[total_pwd_men]],health[[#This Row],[total_pwd_women]]),health[[#This Row],[total_pwd]])</f>
        <v>0</v>
      </c>
      <c r="AG458">
        <f>IF(ISBLANK(health[[#This Row],[total_adults]]),SUM(health[[#This Row],[total_men]],health[[#This Row],[total_women]]),health[[#This Row],[total_adults]])</f>
        <v>0</v>
      </c>
      <c r="AH458">
        <f>IF(ISBLANK(health[[#This Row],[total_beneficiaries_reached]]),SUM(health[[#This Row],[calc_children]],health[[#This Row],[calc_adults]]),health[[#This Row],[total_beneficiaries_reached]])</f>
        <v>0</v>
      </c>
      <c r="AI458" s="49" t="str">
        <f ca="1">IF(B458="","",OFFSET(table_admin1[[#Headers],[ADM1_PT]],MATCH(B458,admin1,0),1))</f>
        <v/>
      </c>
      <c r="AJ458" s="49" t="str">
        <f t="shared" ca="1" si="14"/>
        <v/>
      </c>
      <c r="AK458" s="49" t="str">
        <f t="shared" ca="1" si="15"/>
        <v/>
      </c>
    </row>
    <row r="459" spans="29:37" x14ac:dyDescent="0.2">
      <c r="AC459">
        <f>IF(ISBLANK(health[[#This Row],[total_boys]]),SUM(health[[#This Row],[boys_0-5_reached]],health[[#This Row],[boys_6-12_reached]],health[[#This Row],[boys_13-18_reached]]),health[[#This Row],[total_boys]])</f>
        <v>0</v>
      </c>
      <c r="AD459">
        <f>IF(ISBLANK(health[[#This Row],[total_girls]]),SUM(health[[#This Row],[girls_0-5_reached]],health[[#This Row],[girls_6-12_reached]],health[[#This Row],[girls_13-18_reached]]),health[[#This Row],[total_girls]])</f>
        <v>0</v>
      </c>
      <c r="AE459">
        <f>IF(ISBLANK(health[[#This Row],[total_children]]),SUM(health[[#This Row],[calc_boys]],health[[#This Row],[calc_girls]]),health[[#This Row],[total_children]])</f>
        <v>0</v>
      </c>
      <c r="AF459">
        <f>IF(ISBLANK(health[[#This Row],[total_pwd]]),SUM(health[[#This Row],[total_pwd_men]],health[[#This Row],[total_pwd_women]]),health[[#This Row],[total_pwd]])</f>
        <v>0</v>
      </c>
      <c r="AG459">
        <f>IF(ISBLANK(health[[#This Row],[total_adults]]),SUM(health[[#This Row],[total_men]],health[[#This Row],[total_women]]),health[[#This Row],[total_adults]])</f>
        <v>0</v>
      </c>
      <c r="AH459">
        <f>IF(ISBLANK(health[[#This Row],[total_beneficiaries_reached]]),SUM(health[[#This Row],[calc_children]],health[[#This Row],[calc_adults]]),health[[#This Row],[total_beneficiaries_reached]])</f>
        <v>0</v>
      </c>
      <c r="AI459" s="49" t="str">
        <f ca="1">IF(B459="","",OFFSET(table_admin1[[#Headers],[ADM1_PT]],MATCH(B459,admin1,0),1))</f>
        <v/>
      </c>
      <c r="AJ459" s="49" t="str">
        <f t="shared" ca="1" si="14"/>
        <v/>
      </c>
      <c r="AK459" s="49" t="str">
        <f t="shared" ca="1" si="15"/>
        <v/>
      </c>
    </row>
    <row r="460" spans="29:37" x14ac:dyDescent="0.2">
      <c r="AC460">
        <f>IF(ISBLANK(health[[#This Row],[total_boys]]),SUM(health[[#This Row],[boys_0-5_reached]],health[[#This Row],[boys_6-12_reached]],health[[#This Row],[boys_13-18_reached]]),health[[#This Row],[total_boys]])</f>
        <v>0</v>
      </c>
      <c r="AD460">
        <f>IF(ISBLANK(health[[#This Row],[total_girls]]),SUM(health[[#This Row],[girls_0-5_reached]],health[[#This Row],[girls_6-12_reached]],health[[#This Row],[girls_13-18_reached]]),health[[#This Row],[total_girls]])</f>
        <v>0</v>
      </c>
      <c r="AE460">
        <f>IF(ISBLANK(health[[#This Row],[total_children]]),SUM(health[[#This Row],[calc_boys]],health[[#This Row],[calc_girls]]),health[[#This Row],[total_children]])</f>
        <v>0</v>
      </c>
      <c r="AF460">
        <f>IF(ISBLANK(health[[#This Row],[total_pwd]]),SUM(health[[#This Row],[total_pwd_men]],health[[#This Row],[total_pwd_women]]),health[[#This Row],[total_pwd]])</f>
        <v>0</v>
      </c>
      <c r="AG460">
        <f>IF(ISBLANK(health[[#This Row],[total_adults]]),SUM(health[[#This Row],[total_men]],health[[#This Row],[total_women]]),health[[#This Row],[total_adults]])</f>
        <v>0</v>
      </c>
      <c r="AH460">
        <f>IF(ISBLANK(health[[#This Row],[total_beneficiaries_reached]]),SUM(health[[#This Row],[calc_children]],health[[#This Row],[calc_adults]]),health[[#This Row],[total_beneficiaries_reached]])</f>
        <v>0</v>
      </c>
      <c r="AI460" s="49" t="str">
        <f ca="1">IF(B460="","",OFFSET(table_admin1[[#Headers],[ADM1_PT]],MATCH(B460,admin1,0),1))</f>
        <v/>
      </c>
      <c r="AJ460" s="49" t="str">
        <f t="shared" ca="1" si="14"/>
        <v/>
      </c>
      <c r="AK460" s="49" t="str">
        <f t="shared" ca="1" si="15"/>
        <v/>
      </c>
    </row>
    <row r="461" spans="29:37" x14ac:dyDescent="0.2">
      <c r="AC461">
        <f>IF(ISBLANK(health[[#This Row],[total_boys]]),SUM(health[[#This Row],[boys_0-5_reached]],health[[#This Row],[boys_6-12_reached]],health[[#This Row],[boys_13-18_reached]]),health[[#This Row],[total_boys]])</f>
        <v>0</v>
      </c>
      <c r="AD461">
        <f>IF(ISBLANK(health[[#This Row],[total_girls]]),SUM(health[[#This Row],[girls_0-5_reached]],health[[#This Row],[girls_6-12_reached]],health[[#This Row],[girls_13-18_reached]]),health[[#This Row],[total_girls]])</f>
        <v>0</v>
      </c>
      <c r="AE461">
        <f>IF(ISBLANK(health[[#This Row],[total_children]]),SUM(health[[#This Row],[calc_boys]],health[[#This Row],[calc_girls]]),health[[#This Row],[total_children]])</f>
        <v>0</v>
      </c>
      <c r="AF461">
        <f>IF(ISBLANK(health[[#This Row],[total_pwd]]),SUM(health[[#This Row],[total_pwd_men]],health[[#This Row],[total_pwd_women]]),health[[#This Row],[total_pwd]])</f>
        <v>0</v>
      </c>
      <c r="AG461">
        <f>IF(ISBLANK(health[[#This Row],[total_adults]]),SUM(health[[#This Row],[total_men]],health[[#This Row],[total_women]]),health[[#This Row],[total_adults]])</f>
        <v>0</v>
      </c>
      <c r="AH461">
        <f>IF(ISBLANK(health[[#This Row],[total_beneficiaries_reached]]),SUM(health[[#This Row],[calc_children]],health[[#This Row],[calc_adults]]),health[[#This Row],[total_beneficiaries_reached]])</f>
        <v>0</v>
      </c>
      <c r="AI461" s="49" t="str">
        <f ca="1">IF(B461="","",OFFSET(table_admin1[[#Headers],[ADM1_PT]],MATCH(B461,admin1,0),1))</f>
        <v/>
      </c>
      <c r="AJ461" s="49" t="str">
        <f t="shared" ca="1" si="14"/>
        <v/>
      </c>
      <c r="AK461" s="49" t="str">
        <f t="shared" ca="1" si="15"/>
        <v/>
      </c>
    </row>
    <row r="462" spans="29:37" x14ac:dyDescent="0.2">
      <c r="AC462">
        <f>IF(ISBLANK(health[[#This Row],[total_boys]]),SUM(health[[#This Row],[boys_0-5_reached]],health[[#This Row],[boys_6-12_reached]],health[[#This Row],[boys_13-18_reached]]),health[[#This Row],[total_boys]])</f>
        <v>0</v>
      </c>
      <c r="AD462">
        <f>IF(ISBLANK(health[[#This Row],[total_girls]]),SUM(health[[#This Row],[girls_0-5_reached]],health[[#This Row],[girls_6-12_reached]],health[[#This Row],[girls_13-18_reached]]),health[[#This Row],[total_girls]])</f>
        <v>0</v>
      </c>
      <c r="AE462">
        <f>IF(ISBLANK(health[[#This Row],[total_children]]),SUM(health[[#This Row],[calc_boys]],health[[#This Row],[calc_girls]]),health[[#This Row],[total_children]])</f>
        <v>0</v>
      </c>
      <c r="AF462">
        <f>IF(ISBLANK(health[[#This Row],[total_pwd]]),SUM(health[[#This Row],[total_pwd_men]],health[[#This Row],[total_pwd_women]]),health[[#This Row],[total_pwd]])</f>
        <v>0</v>
      </c>
      <c r="AG462">
        <f>IF(ISBLANK(health[[#This Row],[total_adults]]),SUM(health[[#This Row],[total_men]],health[[#This Row],[total_women]]),health[[#This Row],[total_adults]])</f>
        <v>0</v>
      </c>
      <c r="AH462">
        <f>IF(ISBLANK(health[[#This Row],[total_beneficiaries_reached]]),SUM(health[[#This Row],[calc_children]],health[[#This Row],[calc_adults]]),health[[#This Row],[total_beneficiaries_reached]])</f>
        <v>0</v>
      </c>
      <c r="AI462" s="49" t="str">
        <f ca="1">IF(B462="","",OFFSET(table_admin1[[#Headers],[ADM1_PT]],MATCH(B462,admin1,0),1))</f>
        <v/>
      </c>
      <c r="AJ462" s="49" t="str">
        <f t="shared" ca="1" si="14"/>
        <v/>
      </c>
      <c r="AK462" s="49" t="str">
        <f t="shared" ca="1" si="15"/>
        <v/>
      </c>
    </row>
    <row r="463" spans="29:37" x14ac:dyDescent="0.2">
      <c r="AC463">
        <f>IF(ISBLANK(health[[#This Row],[total_boys]]),SUM(health[[#This Row],[boys_0-5_reached]],health[[#This Row],[boys_6-12_reached]],health[[#This Row],[boys_13-18_reached]]),health[[#This Row],[total_boys]])</f>
        <v>0</v>
      </c>
      <c r="AD463">
        <f>IF(ISBLANK(health[[#This Row],[total_girls]]),SUM(health[[#This Row],[girls_0-5_reached]],health[[#This Row],[girls_6-12_reached]],health[[#This Row],[girls_13-18_reached]]),health[[#This Row],[total_girls]])</f>
        <v>0</v>
      </c>
      <c r="AE463">
        <f>IF(ISBLANK(health[[#This Row],[total_children]]),SUM(health[[#This Row],[calc_boys]],health[[#This Row],[calc_girls]]),health[[#This Row],[total_children]])</f>
        <v>0</v>
      </c>
      <c r="AF463">
        <f>IF(ISBLANK(health[[#This Row],[total_pwd]]),SUM(health[[#This Row],[total_pwd_men]],health[[#This Row],[total_pwd_women]]),health[[#This Row],[total_pwd]])</f>
        <v>0</v>
      </c>
      <c r="AG463">
        <f>IF(ISBLANK(health[[#This Row],[total_adults]]),SUM(health[[#This Row],[total_men]],health[[#This Row],[total_women]]),health[[#This Row],[total_adults]])</f>
        <v>0</v>
      </c>
      <c r="AH463">
        <f>IF(ISBLANK(health[[#This Row],[total_beneficiaries_reached]]),SUM(health[[#This Row],[calc_children]],health[[#This Row],[calc_adults]]),health[[#This Row],[total_beneficiaries_reached]])</f>
        <v>0</v>
      </c>
      <c r="AI463" s="49" t="str">
        <f ca="1">IF(B463="","",OFFSET(table_admin1[[#Headers],[ADM1_PT]],MATCH(B463,admin1,0),1))</f>
        <v/>
      </c>
      <c r="AJ463" s="49" t="str">
        <f t="shared" ca="1" si="14"/>
        <v/>
      </c>
      <c r="AK463" s="49" t="str">
        <f t="shared" ca="1" si="15"/>
        <v/>
      </c>
    </row>
    <row r="464" spans="29:37" x14ac:dyDescent="0.2">
      <c r="AC464">
        <f>IF(ISBLANK(health[[#This Row],[total_boys]]),SUM(health[[#This Row],[boys_0-5_reached]],health[[#This Row],[boys_6-12_reached]],health[[#This Row],[boys_13-18_reached]]),health[[#This Row],[total_boys]])</f>
        <v>0</v>
      </c>
      <c r="AD464">
        <f>IF(ISBLANK(health[[#This Row],[total_girls]]),SUM(health[[#This Row],[girls_0-5_reached]],health[[#This Row],[girls_6-12_reached]],health[[#This Row],[girls_13-18_reached]]),health[[#This Row],[total_girls]])</f>
        <v>0</v>
      </c>
      <c r="AE464">
        <f>IF(ISBLANK(health[[#This Row],[total_children]]),SUM(health[[#This Row],[calc_boys]],health[[#This Row],[calc_girls]]),health[[#This Row],[total_children]])</f>
        <v>0</v>
      </c>
      <c r="AF464">
        <f>IF(ISBLANK(health[[#This Row],[total_pwd]]),SUM(health[[#This Row],[total_pwd_men]],health[[#This Row],[total_pwd_women]]),health[[#This Row],[total_pwd]])</f>
        <v>0</v>
      </c>
      <c r="AG464">
        <f>IF(ISBLANK(health[[#This Row],[total_adults]]),SUM(health[[#This Row],[total_men]],health[[#This Row],[total_women]]),health[[#This Row],[total_adults]])</f>
        <v>0</v>
      </c>
      <c r="AH464">
        <f>IF(ISBLANK(health[[#This Row],[total_beneficiaries_reached]]),SUM(health[[#This Row],[calc_children]],health[[#This Row],[calc_adults]]),health[[#This Row],[total_beneficiaries_reached]])</f>
        <v>0</v>
      </c>
      <c r="AI464" s="49" t="str">
        <f ca="1">IF(B464="","",OFFSET(table_admin1[[#Headers],[ADM1_PT]],MATCH(B464,admin1,0),1))</f>
        <v/>
      </c>
      <c r="AJ464" s="49" t="str">
        <f t="shared" ca="1" si="14"/>
        <v/>
      </c>
      <c r="AK464" s="49" t="str">
        <f t="shared" ca="1" si="15"/>
        <v/>
      </c>
    </row>
    <row r="465" spans="29:37" x14ac:dyDescent="0.2">
      <c r="AC465">
        <f>IF(ISBLANK(health[[#This Row],[total_boys]]),SUM(health[[#This Row],[boys_0-5_reached]],health[[#This Row],[boys_6-12_reached]],health[[#This Row],[boys_13-18_reached]]),health[[#This Row],[total_boys]])</f>
        <v>0</v>
      </c>
      <c r="AD465">
        <f>IF(ISBLANK(health[[#This Row],[total_girls]]),SUM(health[[#This Row],[girls_0-5_reached]],health[[#This Row],[girls_6-12_reached]],health[[#This Row],[girls_13-18_reached]]),health[[#This Row],[total_girls]])</f>
        <v>0</v>
      </c>
      <c r="AE465">
        <f>IF(ISBLANK(health[[#This Row],[total_children]]),SUM(health[[#This Row],[calc_boys]],health[[#This Row],[calc_girls]]),health[[#This Row],[total_children]])</f>
        <v>0</v>
      </c>
      <c r="AF465">
        <f>IF(ISBLANK(health[[#This Row],[total_pwd]]),SUM(health[[#This Row],[total_pwd_men]],health[[#This Row],[total_pwd_women]]),health[[#This Row],[total_pwd]])</f>
        <v>0</v>
      </c>
      <c r="AG465">
        <f>IF(ISBLANK(health[[#This Row],[total_adults]]),SUM(health[[#This Row],[total_men]],health[[#This Row],[total_women]]),health[[#This Row],[total_adults]])</f>
        <v>0</v>
      </c>
      <c r="AH465">
        <f>IF(ISBLANK(health[[#This Row],[total_beneficiaries_reached]]),SUM(health[[#This Row],[calc_children]],health[[#This Row],[calc_adults]]),health[[#This Row],[total_beneficiaries_reached]])</f>
        <v>0</v>
      </c>
      <c r="AI465" s="49" t="str">
        <f ca="1">IF(B465="","",OFFSET(table_admin1[[#Headers],[ADM1_PT]],MATCH(B465,admin1,0),1))</f>
        <v/>
      </c>
      <c r="AJ465" s="49" t="str">
        <f t="shared" ca="1" si="14"/>
        <v/>
      </c>
      <c r="AK465" s="49" t="str">
        <f t="shared" ca="1" si="15"/>
        <v/>
      </c>
    </row>
    <row r="466" spans="29:37" x14ac:dyDescent="0.2">
      <c r="AC466">
        <f>IF(ISBLANK(health[[#This Row],[total_boys]]),SUM(health[[#This Row],[boys_0-5_reached]],health[[#This Row],[boys_6-12_reached]],health[[#This Row],[boys_13-18_reached]]),health[[#This Row],[total_boys]])</f>
        <v>0</v>
      </c>
      <c r="AD466">
        <f>IF(ISBLANK(health[[#This Row],[total_girls]]),SUM(health[[#This Row],[girls_0-5_reached]],health[[#This Row],[girls_6-12_reached]],health[[#This Row],[girls_13-18_reached]]),health[[#This Row],[total_girls]])</f>
        <v>0</v>
      </c>
      <c r="AE466">
        <f>IF(ISBLANK(health[[#This Row],[total_children]]),SUM(health[[#This Row],[calc_boys]],health[[#This Row],[calc_girls]]),health[[#This Row],[total_children]])</f>
        <v>0</v>
      </c>
      <c r="AF466">
        <f>IF(ISBLANK(health[[#This Row],[total_pwd]]),SUM(health[[#This Row],[total_pwd_men]],health[[#This Row],[total_pwd_women]]),health[[#This Row],[total_pwd]])</f>
        <v>0</v>
      </c>
      <c r="AG466">
        <f>IF(ISBLANK(health[[#This Row],[total_adults]]),SUM(health[[#This Row],[total_men]],health[[#This Row],[total_women]]),health[[#This Row],[total_adults]])</f>
        <v>0</v>
      </c>
      <c r="AH466">
        <f>IF(ISBLANK(health[[#This Row],[total_beneficiaries_reached]]),SUM(health[[#This Row],[calc_children]],health[[#This Row],[calc_adults]]),health[[#This Row],[total_beneficiaries_reached]])</f>
        <v>0</v>
      </c>
      <c r="AI466" s="49" t="str">
        <f ca="1">IF(B466="","",OFFSET(table_admin1[[#Headers],[ADM1_PT]],MATCH(B466,admin1,0),1))</f>
        <v/>
      </c>
      <c r="AJ466" s="49" t="str">
        <f t="shared" ca="1" si="14"/>
        <v/>
      </c>
      <c r="AK466" s="49" t="str">
        <f t="shared" ca="1" si="15"/>
        <v/>
      </c>
    </row>
    <row r="467" spans="29:37" x14ac:dyDescent="0.2">
      <c r="AC467">
        <f>IF(ISBLANK(health[[#This Row],[total_boys]]),SUM(health[[#This Row],[boys_0-5_reached]],health[[#This Row],[boys_6-12_reached]],health[[#This Row],[boys_13-18_reached]]),health[[#This Row],[total_boys]])</f>
        <v>0</v>
      </c>
      <c r="AD467">
        <f>IF(ISBLANK(health[[#This Row],[total_girls]]),SUM(health[[#This Row],[girls_0-5_reached]],health[[#This Row],[girls_6-12_reached]],health[[#This Row],[girls_13-18_reached]]),health[[#This Row],[total_girls]])</f>
        <v>0</v>
      </c>
      <c r="AE467">
        <f>IF(ISBLANK(health[[#This Row],[total_children]]),SUM(health[[#This Row],[calc_boys]],health[[#This Row],[calc_girls]]),health[[#This Row],[total_children]])</f>
        <v>0</v>
      </c>
      <c r="AF467">
        <f>IF(ISBLANK(health[[#This Row],[total_pwd]]),SUM(health[[#This Row],[total_pwd_men]],health[[#This Row],[total_pwd_women]]),health[[#This Row],[total_pwd]])</f>
        <v>0</v>
      </c>
      <c r="AG467">
        <f>IF(ISBLANK(health[[#This Row],[total_adults]]),SUM(health[[#This Row],[total_men]],health[[#This Row],[total_women]]),health[[#This Row],[total_adults]])</f>
        <v>0</v>
      </c>
      <c r="AH467">
        <f>IF(ISBLANK(health[[#This Row],[total_beneficiaries_reached]]),SUM(health[[#This Row],[calc_children]],health[[#This Row],[calc_adults]]),health[[#This Row],[total_beneficiaries_reached]])</f>
        <v>0</v>
      </c>
      <c r="AI467" s="49" t="str">
        <f ca="1">IF(B467="","",OFFSET(table_admin1[[#Headers],[ADM1_PT]],MATCH(B467,admin1,0),1))</f>
        <v/>
      </c>
      <c r="AJ467" s="49" t="str">
        <f t="shared" ca="1" si="14"/>
        <v/>
      </c>
      <c r="AK467" s="49" t="str">
        <f t="shared" ca="1" si="15"/>
        <v/>
      </c>
    </row>
    <row r="468" spans="29:37" x14ac:dyDescent="0.2">
      <c r="AC468">
        <f>IF(ISBLANK(health[[#This Row],[total_boys]]),SUM(health[[#This Row],[boys_0-5_reached]],health[[#This Row],[boys_6-12_reached]],health[[#This Row],[boys_13-18_reached]]),health[[#This Row],[total_boys]])</f>
        <v>0</v>
      </c>
      <c r="AD468">
        <f>IF(ISBLANK(health[[#This Row],[total_girls]]),SUM(health[[#This Row],[girls_0-5_reached]],health[[#This Row],[girls_6-12_reached]],health[[#This Row],[girls_13-18_reached]]),health[[#This Row],[total_girls]])</f>
        <v>0</v>
      </c>
      <c r="AE468">
        <f>IF(ISBLANK(health[[#This Row],[total_children]]),SUM(health[[#This Row],[calc_boys]],health[[#This Row],[calc_girls]]),health[[#This Row],[total_children]])</f>
        <v>0</v>
      </c>
      <c r="AF468">
        <f>IF(ISBLANK(health[[#This Row],[total_pwd]]),SUM(health[[#This Row],[total_pwd_men]],health[[#This Row],[total_pwd_women]]),health[[#This Row],[total_pwd]])</f>
        <v>0</v>
      </c>
      <c r="AG468">
        <f>IF(ISBLANK(health[[#This Row],[total_adults]]),SUM(health[[#This Row],[total_men]],health[[#This Row],[total_women]]),health[[#This Row],[total_adults]])</f>
        <v>0</v>
      </c>
      <c r="AH468">
        <f>IF(ISBLANK(health[[#This Row],[total_beneficiaries_reached]]),SUM(health[[#This Row],[calc_children]],health[[#This Row],[calc_adults]]),health[[#This Row],[total_beneficiaries_reached]])</f>
        <v>0</v>
      </c>
      <c r="AI468" s="49" t="str">
        <f ca="1">IF(B468="","",OFFSET(table_admin1[[#Headers],[ADM1_PT]],MATCH(B468,admin1,0),1))</f>
        <v/>
      </c>
      <c r="AJ468" s="49" t="str">
        <f t="shared" ca="1" si="14"/>
        <v/>
      </c>
      <c r="AK468" s="49" t="str">
        <f t="shared" ca="1" si="15"/>
        <v/>
      </c>
    </row>
    <row r="469" spans="29:37" x14ac:dyDescent="0.2">
      <c r="AC469">
        <f>IF(ISBLANK(health[[#This Row],[total_boys]]),SUM(health[[#This Row],[boys_0-5_reached]],health[[#This Row],[boys_6-12_reached]],health[[#This Row],[boys_13-18_reached]]),health[[#This Row],[total_boys]])</f>
        <v>0</v>
      </c>
      <c r="AD469">
        <f>IF(ISBLANK(health[[#This Row],[total_girls]]),SUM(health[[#This Row],[girls_0-5_reached]],health[[#This Row],[girls_6-12_reached]],health[[#This Row],[girls_13-18_reached]]),health[[#This Row],[total_girls]])</f>
        <v>0</v>
      </c>
      <c r="AE469">
        <f>IF(ISBLANK(health[[#This Row],[total_children]]),SUM(health[[#This Row],[calc_boys]],health[[#This Row],[calc_girls]]),health[[#This Row],[total_children]])</f>
        <v>0</v>
      </c>
      <c r="AF469">
        <f>IF(ISBLANK(health[[#This Row],[total_pwd]]),SUM(health[[#This Row],[total_pwd_men]],health[[#This Row],[total_pwd_women]]),health[[#This Row],[total_pwd]])</f>
        <v>0</v>
      </c>
      <c r="AG469">
        <f>IF(ISBLANK(health[[#This Row],[total_adults]]),SUM(health[[#This Row],[total_men]],health[[#This Row],[total_women]]),health[[#This Row],[total_adults]])</f>
        <v>0</v>
      </c>
      <c r="AH469">
        <f>IF(ISBLANK(health[[#This Row],[total_beneficiaries_reached]]),SUM(health[[#This Row],[calc_children]],health[[#This Row],[calc_adults]]),health[[#This Row],[total_beneficiaries_reached]])</f>
        <v>0</v>
      </c>
      <c r="AI469" s="49" t="str">
        <f ca="1">IF(B469="","",OFFSET(table_admin1[[#Headers],[ADM1_PT]],MATCH(B469,admin1,0),1))</f>
        <v/>
      </c>
      <c r="AJ469" s="49" t="str">
        <f t="shared" ca="1" si="14"/>
        <v/>
      </c>
      <c r="AK469" s="49" t="str">
        <f t="shared" ca="1" si="15"/>
        <v/>
      </c>
    </row>
    <row r="470" spans="29:37" x14ac:dyDescent="0.2">
      <c r="AC470">
        <f>IF(ISBLANK(health[[#This Row],[total_boys]]),SUM(health[[#This Row],[boys_0-5_reached]],health[[#This Row],[boys_6-12_reached]],health[[#This Row],[boys_13-18_reached]]),health[[#This Row],[total_boys]])</f>
        <v>0</v>
      </c>
      <c r="AD470">
        <f>IF(ISBLANK(health[[#This Row],[total_girls]]),SUM(health[[#This Row],[girls_0-5_reached]],health[[#This Row],[girls_6-12_reached]],health[[#This Row],[girls_13-18_reached]]),health[[#This Row],[total_girls]])</f>
        <v>0</v>
      </c>
      <c r="AE470">
        <f>IF(ISBLANK(health[[#This Row],[total_children]]),SUM(health[[#This Row],[calc_boys]],health[[#This Row],[calc_girls]]),health[[#This Row],[total_children]])</f>
        <v>0</v>
      </c>
      <c r="AF470">
        <f>IF(ISBLANK(health[[#This Row],[total_pwd]]),SUM(health[[#This Row],[total_pwd_men]],health[[#This Row],[total_pwd_women]]),health[[#This Row],[total_pwd]])</f>
        <v>0</v>
      </c>
      <c r="AG470">
        <f>IF(ISBLANK(health[[#This Row],[total_adults]]),SUM(health[[#This Row],[total_men]],health[[#This Row],[total_women]]),health[[#This Row],[total_adults]])</f>
        <v>0</v>
      </c>
      <c r="AH470">
        <f>IF(ISBLANK(health[[#This Row],[total_beneficiaries_reached]]),SUM(health[[#This Row],[calc_children]],health[[#This Row],[calc_adults]]),health[[#This Row],[total_beneficiaries_reached]])</f>
        <v>0</v>
      </c>
      <c r="AI470" s="49" t="str">
        <f ca="1">IF(B470="","",OFFSET(table_admin1[[#Headers],[ADM1_PT]],MATCH(B470,admin1,0),1))</f>
        <v/>
      </c>
      <c r="AJ470" s="49" t="str">
        <f t="shared" ca="1" si="14"/>
        <v/>
      </c>
      <c r="AK470" s="49" t="str">
        <f t="shared" ca="1" si="15"/>
        <v/>
      </c>
    </row>
    <row r="471" spans="29:37" x14ac:dyDescent="0.2">
      <c r="AC471">
        <f>IF(ISBLANK(health[[#This Row],[total_boys]]),SUM(health[[#This Row],[boys_0-5_reached]],health[[#This Row],[boys_6-12_reached]],health[[#This Row],[boys_13-18_reached]]),health[[#This Row],[total_boys]])</f>
        <v>0</v>
      </c>
      <c r="AD471">
        <f>IF(ISBLANK(health[[#This Row],[total_girls]]),SUM(health[[#This Row],[girls_0-5_reached]],health[[#This Row],[girls_6-12_reached]],health[[#This Row],[girls_13-18_reached]]),health[[#This Row],[total_girls]])</f>
        <v>0</v>
      </c>
      <c r="AE471">
        <f>IF(ISBLANK(health[[#This Row],[total_children]]),SUM(health[[#This Row],[calc_boys]],health[[#This Row],[calc_girls]]),health[[#This Row],[total_children]])</f>
        <v>0</v>
      </c>
      <c r="AF471">
        <f>IF(ISBLANK(health[[#This Row],[total_pwd]]),SUM(health[[#This Row],[total_pwd_men]],health[[#This Row],[total_pwd_women]]),health[[#This Row],[total_pwd]])</f>
        <v>0</v>
      </c>
      <c r="AG471">
        <f>IF(ISBLANK(health[[#This Row],[total_adults]]),SUM(health[[#This Row],[total_men]],health[[#This Row],[total_women]]),health[[#This Row],[total_adults]])</f>
        <v>0</v>
      </c>
      <c r="AH471">
        <f>IF(ISBLANK(health[[#This Row],[total_beneficiaries_reached]]),SUM(health[[#This Row],[calc_children]],health[[#This Row],[calc_adults]]),health[[#This Row],[total_beneficiaries_reached]])</f>
        <v>0</v>
      </c>
      <c r="AI471" s="49" t="str">
        <f ca="1">IF(B471="","",OFFSET(table_admin1[[#Headers],[ADM1_PT]],MATCH(B471,admin1,0),1))</f>
        <v/>
      </c>
      <c r="AJ471" s="49" t="str">
        <f t="shared" ca="1" si="14"/>
        <v/>
      </c>
      <c r="AK471" s="49" t="str">
        <f t="shared" ca="1" si="15"/>
        <v/>
      </c>
    </row>
    <row r="472" spans="29:37" x14ac:dyDescent="0.2">
      <c r="AC472">
        <f>IF(ISBLANK(health[[#This Row],[total_boys]]),SUM(health[[#This Row],[boys_0-5_reached]],health[[#This Row],[boys_6-12_reached]],health[[#This Row],[boys_13-18_reached]]),health[[#This Row],[total_boys]])</f>
        <v>0</v>
      </c>
      <c r="AD472">
        <f>IF(ISBLANK(health[[#This Row],[total_girls]]),SUM(health[[#This Row],[girls_0-5_reached]],health[[#This Row],[girls_6-12_reached]],health[[#This Row],[girls_13-18_reached]]),health[[#This Row],[total_girls]])</f>
        <v>0</v>
      </c>
      <c r="AE472">
        <f>IF(ISBLANK(health[[#This Row],[total_children]]),SUM(health[[#This Row],[calc_boys]],health[[#This Row],[calc_girls]]),health[[#This Row],[total_children]])</f>
        <v>0</v>
      </c>
      <c r="AF472">
        <f>IF(ISBLANK(health[[#This Row],[total_pwd]]),SUM(health[[#This Row],[total_pwd_men]],health[[#This Row],[total_pwd_women]]),health[[#This Row],[total_pwd]])</f>
        <v>0</v>
      </c>
      <c r="AG472">
        <f>IF(ISBLANK(health[[#This Row],[total_adults]]),SUM(health[[#This Row],[total_men]],health[[#This Row],[total_women]]),health[[#This Row],[total_adults]])</f>
        <v>0</v>
      </c>
      <c r="AH472">
        <f>IF(ISBLANK(health[[#This Row],[total_beneficiaries_reached]]),SUM(health[[#This Row],[calc_children]],health[[#This Row],[calc_adults]]),health[[#This Row],[total_beneficiaries_reached]])</f>
        <v>0</v>
      </c>
      <c r="AI472" s="49" t="str">
        <f ca="1">IF(B472="","",OFFSET(table_admin1[[#Headers],[ADM1_PT]],MATCH(B472,admin1,0),1))</f>
        <v/>
      </c>
      <c r="AJ472" s="49" t="str">
        <f t="shared" ca="1" si="14"/>
        <v/>
      </c>
      <c r="AK472" s="49" t="str">
        <f t="shared" ca="1" si="15"/>
        <v/>
      </c>
    </row>
    <row r="473" spans="29:37" x14ac:dyDescent="0.2">
      <c r="AC473">
        <f>IF(ISBLANK(health[[#This Row],[total_boys]]),SUM(health[[#This Row],[boys_0-5_reached]],health[[#This Row],[boys_6-12_reached]],health[[#This Row],[boys_13-18_reached]]),health[[#This Row],[total_boys]])</f>
        <v>0</v>
      </c>
      <c r="AD473">
        <f>IF(ISBLANK(health[[#This Row],[total_girls]]),SUM(health[[#This Row],[girls_0-5_reached]],health[[#This Row],[girls_6-12_reached]],health[[#This Row],[girls_13-18_reached]]),health[[#This Row],[total_girls]])</f>
        <v>0</v>
      </c>
      <c r="AE473">
        <f>IF(ISBLANK(health[[#This Row],[total_children]]),SUM(health[[#This Row],[calc_boys]],health[[#This Row],[calc_girls]]),health[[#This Row],[total_children]])</f>
        <v>0</v>
      </c>
      <c r="AF473">
        <f>IF(ISBLANK(health[[#This Row],[total_pwd]]),SUM(health[[#This Row],[total_pwd_men]],health[[#This Row],[total_pwd_women]]),health[[#This Row],[total_pwd]])</f>
        <v>0</v>
      </c>
      <c r="AG473">
        <f>IF(ISBLANK(health[[#This Row],[total_adults]]),SUM(health[[#This Row],[total_men]],health[[#This Row],[total_women]]),health[[#This Row],[total_adults]])</f>
        <v>0</v>
      </c>
      <c r="AH473">
        <f>IF(ISBLANK(health[[#This Row],[total_beneficiaries_reached]]),SUM(health[[#This Row],[calc_children]],health[[#This Row],[calc_adults]]),health[[#This Row],[total_beneficiaries_reached]])</f>
        <v>0</v>
      </c>
      <c r="AI473" s="49" t="str">
        <f ca="1">IF(B473="","",OFFSET(table_admin1[[#Headers],[ADM1_PT]],MATCH(B473,admin1,0),1))</f>
        <v/>
      </c>
      <c r="AJ473" s="49" t="str">
        <f t="shared" ca="1" si="14"/>
        <v/>
      </c>
      <c r="AK473" s="49" t="str">
        <f t="shared" ca="1" si="15"/>
        <v/>
      </c>
    </row>
    <row r="474" spans="29:37" x14ac:dyDescent="0.2">
      <c r="AC474">
        <f>IF(ISBLANK(health[[#This Row],[total_boys]]),SUM(health[[#This Row],[boys_0-5_reached]],health[[#This Row],[boys_6-12_reached]],health[[#This Row],[boys_13-18_reached]]),health[[#This Row],[total_boys]])</f>
        <v>0</v>
      </c>
      <c r="AD474">
        <f>IF(ISBLANK(health[[#This Row],[total_girls]]),SUM(health[[#This Row],[girls_0-5_reached]],health[[#This Row],[girls_6-12_reached]],health[[#This Row],[girls_13-18_reached]]),health[[#This Row],[total_girls]])</f>
        <v>0</v>
      </c>
      <c r="AE474">
        <f>IF(ISBLANK(health[[#This Row],[total_children]]),SUM(health[[#This Row],[calc_boys]],health[[#This Row],[calc_girls]]),health[[#This Row],[total_children]])</f>
        <v>0</v>
      </c>
      <c r="AF474">
        <f>IF(ISBLANK(health[[#This Row],[total_pwd]]),SUM(health[[#This Row],[total_pwd_men]],health[[#This Row],[total_pwd_women]]),health[[#This Row],[total_pwd]])</f>
        <v>0</v>
      </c>
      <c r="AG474">
        <f>IF(ISBLANK(health[[#This Row],[total_adults]]),SUM(health[[#This Row],[total_men]],health[[#This Row],[total_women]]),health[[#This Row],[total_adults]])</f>
        <v>0</v>
      </c>
      <c r="AH474">
        <f>IF(ISBLANK(health[[#This Row],[total_beneficiaries_reached]]),SUM(health[[#This Row],[calc_children]],health[[#This Row],[calc_adults]]),health[[#This Row],[total_beneficiaries_reached]])</f>
        <v>0</v>
      </c>
      <c r="AI474" s="49" t="str">
        <f ca="1">IF(B474="","",OFFSET(table_admin1[[#Headers],[ADM1_PT]],MATCH(B474,admin1,0),1))</f>
        <v/>
      </c>
      <c r="AJ474" s="49" t="str">
        <f t="shared" ca="1" si="14"/>
        <v/>
      </c>
      <c r="AK474" s="49" t="str">
        <f t="shared" ca="1" si="15"/>
        <v/>
      </c>
    </row>
    <row r="475" spans="29:37" x14ac:dyDescent="0.2">
      <c r="AC475">
        <f>IF(ISBLANK(health[[#This Row],[total_boys]]),SUM(health[[#This Row],[boys_0-5_reached]],health[[#This Row],[boys_6-12_reached]],health[[#This Row],[boys_13-18_reached]]),health[[#This Row],[total_boys]])</f>
        <v>0</v>
      </c>
      <c r="AD475">
        <f>IF(ISBLANK(health[[#This Row],[total_girls]]),SUM(health[[#This Row],[girls_0-5_reached]],health[[#This Row],[girls_6-12_reached]],health[[#This Row],[girls_13-18_reached]]),health[[#This Row],[total_girls]])</f>
        <v>0</v>
      </c>
      <c r="AE475">
        <f>IF(ISBLANK(health[[#This Row],[total_children]]),SUM(health[[#This Row],[calc_boys]],health[[#This Row],[calc_girls]]),health[[#This Row],[total_children]])</f>
        <v>0</v>
      </c>
      <c r="AF475">
        <f>IF(ISBLANK(health[[#This Row],[total_pwd]]),SUM(health[[#This Row],[total_pwd_men]],health[[#This Row],[total_pwd_women]]),health[[#This Row],[total_pwd]])</f>
        <v>0</v>
      </c>
      <c r="AG475">
        <f>IF(ISBLANK(health[[#This Row],[total_adults]]),SUM(health[[#This Row],[total_men]],health[[#This Row],[total_women]]),health[[#This Row],[total_adults]])</f>
        <v>0</v>
      </c>
      <c r="AH475">
        <f>IF(ISBLANK(health[[#This Row],[total_beneficiaries_reached]]),SUM(health[[#This Row],[calc_children]],health[[#This Row],[calc_adults]]),health[[#This Row],[total_beneficiaries_reached]])</f>
        <v>0</v>
      </c>
      <c r="AI475" s="49" t="str">
        <f ca="1">IF(B475="","",OFFSET(table_admin1[[#Headers],[ADM1_PT]],MATCH(B475,admin1,0),1))</f>
        <v/>
      </c>
      <c r="AJ475" s="49" t="str">
        <f t="shared" ca="1" si="14"/>
        <v/>
      </c>
      <c r="AK475" s="49" t="str">
        <f t="shared" ca="1" si="15"/>
        <v/>
      </c>
    </row>
    <row r="476" spans="29:37" x14ac:dyDescent="0.2">
      <c r="AC476">
        <f>IF(ISBLANK(health[[#This Row],[total_boys]]),SUM(health[[#This Row],[boys_0-5_reached]],health[[#This Row],[boys_6-12_reached]],health[[#This Row],[boys_13-18_reached]]),health[[#This Row],[total_boys]])</f>
        <v>0</v>
      </c>
      <c r="AD476">
        <f>IF(ISBLANK(health[[#This Row],[total_girls]]),SUM(health[[#This Row],[girls_0-5_reached]],health[[#This Row],[girls_6-12_reached]],health[[#This Row],[girls_13-18_reached]]),health[[#This Row],[total_girls]])</f>
        <v>0</v>
      </c>
      <c r="AE476">
        <f>IF(ISBLANK(health[[#This Row],[total_children]]),SUM(health[[#This Row],[calc_boys]],health[[#This Row],[calc_girls]]),health[[#This Row],[total_children]])</f>
        <v>0</v>
      </c>
      <c r="AF476">
        <f>IF(ISBLANK(health[[#This Row],[total_pwd]]),SUM(health[[#This Row],[total_pwd_men]],health[[#This Row],[total_pwd_women]]),health[[#This Row],[total_pwd]])</f>
        <v>0</v>
      </c>
      <c r="AG476">
        <f>IF(ISBLANK(health[[#This Row],[total_adults]]),SUM(health[[#This Row],[total_men]],health[[#This Row],[total_women]]),health[[#This Row],[total_adults]])</f>
        <v>0</v>
      </c>
      <c r="AH476">
        <f>IF(ISBLANK(health[[#This Row],[total_beneficiaries_reached]]),SUM(health[[#This Row],[calc_children]],health[[#This Row],[calc_adults]]),health[[#This Row],[total_beneficiaries_reached]])</f>
        <v>0</v>
      </c>
      <c r="AI476" s="49" t="str">
        <f ca="1">IF(B476="","",OFFSET(table_admin1[[#Headers],[ADM1_PT]],MATCH(B476,admin1,0),1))</f>
        <v/>
      </c>
      <c r="AJ476" s="49" t="str">
        <f t="shared" ca="1" si="14"/>
        <v/>
      </c>
      <c r="AK476" s="49" t="str">
        <f t="shared" ca="1" si="15"/>
        <v/>
      </c>
    </row>
    <row r="477" spans="29:37" x14ac:dyDescent="0.2">
      <c r="AC477">
        <f>IF(ISBLANK(health[[#This Row],[total_boys]]),SUM(health[[#This Row],[boys_0-5_reached]],health[[#This Row],[boys_6-12_reached]],health[[#This Row],[boys_13-18_reached]]),health[[#This Row],[total_boys]])</f>
        <v>0</v>
      </c>
      <c r="AD477">
        <f>IF(ISBLANK(health[[#This Row],[total_girls]]),SUM(health[[#This Row],[girls_0-5_reached]],health[[#This Row],[girls_6-12_reached]],health[[#This Row],[girls_13-18_reached]]),health[[#This Row],[total_girls]])</f>
        <v>0</v>
      </c>
      <c r="AE477">
        <f>IF(ISBLANK(health[[#This Row],[total_children]]),SUM(health[[#This Row],[calc_boys]],health[[#This Row],[calc_girls]]),health[[#This Row],[total_children]])</f>
        <v>0</v>
      </c>
      <c r="AF477">
        <f>IF(ISBLANK(health[[#This Row],[total_pwd]]),SUM(health[[#This Row],[total_pwd_men]],health[[#This Row],[total_pwd_women]]),health[[#This Row],[total_pwd]])</f>
        <v>0</v>
      </c>
      <c r="AG477">
        <f>IF(ISBLANK(health[[#This Row],[total_adults]]),SUM(health[[#This Row],[total_men]],health[[#This Row],[total_women]]),health[[#This Row],[total_adults]])</f>
        <v>0</v>
      </c>
      <c r="AH477">
        <f>IF(ISBLANK(health[[#This Row],[total_beneficiaries_reached]]),SUM(health[[#This Row],[calc_children]],health[[#This Row],[calc_adults]]),health[[#This Row],[total_beneficiaries_reached]])</f>
        <v>0</v>
      </c>
      <c r="AI477" s="49" t="str">
        <f ca="1">IF(B477="","",OFFSET(table_admin1[[#Headers],[ADM1_PT]],MATCH(B477,admin1,0),1))</f>
        <v/>
      </c>
      <c r="AJ477" s="49" t="str">
        <f t="shared" ca="1" si="14"/>
        <v/>
      </c>
      <c r="AK477" s="49" t="str">
        <f t="shared" ca="1" si="15"/>
        <v/>
      </c>
    </row>
    <row r="478" spans="29:37" x14ac:dyDescent="0.2">
      <c r="AC478">
        <f>IF(ISBLANK(health[[#This Row],[total_boys]]),SUM(health[[#This Row],[boys_0-5_reached]],health[[#This Row],[boys_6-12_reached]],health[[#This Row],[boys_13-18_reached]]),health[[#This Row],[total_boys]])</f>
        <v>0</v>
      </c>
      <c r="AD478">
        <f>IF(ISBLANK(health[[#This Row],[total_girls]]),SUM(health[[#This Row],[girls_0-5_reached]],health[[#This Row],[girls_6-12_reached]],health[[#This Row],[girls_13-18_reached]]),health[[#This Row],[total_girls]])</f>
        <v>0</v>
      </c>
      <c r="AE478">
        <f>IF(ISBLANK(health[[#This Row],[total_children]]),SUM(health[[#This Row],[calc_boys]],health[[#This Row],[calc_girls]]),health[[#This Row],[total_children]])</f>
        <v>0</v>
      </c>
      <c r="AF478">
        <f>IF(ISBLANK(health[[#This Row],[total_pwd]]),SUM(health[[#This Row],[total_pwd_men]],health[[#This Row],[total_pwd_women]]),health[[#This Row],[total_pwd]])</f>
        <v>0</v>
      </c>
      <c r="AG478">
        <f>IF(ISBLANK(health[[#This Row],[total_adults]]),SUM(health[[#This Row],[total_men]],health[[#This Row],[total_women]]),health[[#This Row],[total_adults]])</f>
        <v>0</v>
      </c>
      <c r="AH478">
        <f>IF(ISBLANK(health[[#This Row],[total_beneficiaries_reached]]),SUM(health[[#This Row],[calc_children]],health[[#This Row],[calc_adults]]),health[[#This Row],[total_beneficiaries_reached]])</f>
        <v>0</v>
      </c>
      <c r="AI478" s="49" t="str">
        <f ca="1">IF(B478="","",OFFSET(table_admin1[[#Headers],[ADM1_PT]],MATCH(B478,admin1,0),1))</f>
        <v/>
      </c>
      <c r="AJ478" s="49" t="str">
        <f t="shared" ca="1" si="14"/>
        <v/>
      </c>
      <c r="AK478" s="49" t="str">
        <f t="shared" ca="1" si="15"/>
        <v/>
      </c>
    </row>
    <row r="479" spans="29:37" x14ac:dyDescent="0.2">
      <c r="AC479">
        <f>IF(ISBLANK(health[[#This Row],[total_boys]]),SUM(health[[#This Row],[boys_0-5_reached]],health[[#This Row],[boys_6-12_reached]],health[[#This Row],[boys_13-18_reached]]),health[[#This Row],[total_boys]])</f>
        <v>0</v>
      </c>
      <c r="AD479">
        <f>IF(ISBLANK(health[[#This Row],[total_girls]]),SUM(health[[#This Row],[girls_0-5_reached]],health[[#This Row],[girls_6-12_reached]],health[[#This Row],[girls_13-18_reached]]),health[[#This Row],[total_girls]])</f>
        <v>0</v>
      </c>
      <c r="AE479">
        <f>IF(ISBLANK(health[[#This Row],[total_children]]),SUM(health[[#This Row],[calc_boys]],health[[#This Row],[calc_girls]]),health[[#This Row],[total_children]])</f>
        <v>0</v>
      </c>
      <c r="AF479">
        <f>IF(ISBLANK(health[[#This Row],[total_pwd]]),SUM(health[[#This Row],[total_pwd_men]],health[[#This Row],[total_pwd_women]]),health[[#This Row],[total_pwd]])</f>
        <v>0</v>
      </c>
      <c r="AG479">
        <f>IF(ISBLANK(health[[#This Row],[total_adults]]),SUM(health[[#This Row],[total_men]],health[[#This Row],[total_women]]),health[[#This Row],[total_adults]])</f>
        <v>0</v>
      </c>
      <c r="AH479">
        <f>IF(ISBLANK(health[[#This Row],[total_beneficiaries_reached]]),SUM(health[[#This Row],[calc_children]],health[[#This Row],[calc_adults]]),health[[#This Row],[total_beneficiaries_reached]])</f>
        <v>0</v>
      </c>
      <c r="AI479" s="49" t="str">
        <f ca="1">IF(B479="","",OFFSET(table_admin1[[#Headers],[ADM1_PT]],MATCH(B479,admin1,0),1))</f>
        <v/>
      </c>
      <c r="AJ479" s="49" t="str">
        <f t="shared" ca="1" si="14"/>
        <v/>
      </c>
      <c r="AK479" s="49" t="str">
        <f t="shared" ca="1" si="15"/>
        <v/>
      </c>
    </row>
    <row r="480" spans="29:37" x14ac:dyDescent="0.2">
      <c r="AC480">
        <f>IF(ISBLANK(health[[#This Row],[total_boys]]),SUM(health[[#This Row],[boys_0-5_reached]],health[[#This Row],[boys_6-12_reached]],health[[#This Row],[boys_13-18_reached]]),health[[#This Row],[total_boys]])</f>
        <v>0</v>
      </c>
      <c r="AD480">
        <f>IF(ISBLANK(health[[#This Row],[total_girls]]),SUM(health[[#This Row],[girls_0-5_reached]],health[[#This Row],[girls_6-12_reached]],health[[#This Row],[girls_13-18_reached]]),health[[#This Row],[total_girls]])</f>
        <v>0</v>
      </c>
      <c r="AE480">
        <f>IF(ISBLANK(health[[#This Row],[total_children]]),SUM(health[[#This Row],[calc_boys]],health[[#This Row],[calc_girls]]),health[[#This Row],[total_children]])</f>
        <v>0</v>
      </c>
      <c r="AF480">
        <f>IF(ISBLANK(health[[#This Row],[total_pwd]]),SUM(health[[#This Row],[total_pwd_men]],health[[#This Row],[total_pwd_women]]),health[[#This Row],[total_pwd]])</f>
        <v>0</v>
      </c>
      <c r="AG480">
        <f>IF(ISBLANK(health[[#This Row],[total_adults]]),SUM(health[[#This Row],[total_men]],health[[#This Row],[total_women]]),health[[#This Row],[total_adults]])</f>
        <v>0</v>
      </c>
      <c r="AH480">
        <f>IF(ISBLANK(health[[#This Row],[total_beneficiaries_reached]]),SUM(health[[#This Row],[calc_children]],health[[#This Row],[calc_adults]]),health[[#This Row],[total_beneficiaries_reached]])</f>
        <v>0</v>
      </c>
      <c r="AI480" s="49" t="str">
        <f ca="1">IF(B480="","",OFFSET(table_admin1[[#Headers],[ADM1_PT]],MATCH(B480,admin1,0),1))</f>
        <v/>
      </c>
      <c r="AJ480" s="49" t="str">
        <f t="shared" ca="1" si="14"/>
        <v/>
      </c>
      <c r="AK480" s="49" t="str">
        <f t="shared" ca="1" si="15"/>
        <v/>
      </c>
    </row>
    <row r="481" spans="29:37" x14ac:dyDescent="0.2">
      <c r="AC481">
        <f>IF(ISBLANK(health[[#This Row],[total_boys]]),SUM(health[[#This Row],[boys_0-5_reached]],health[[#This Row],[boys_6-12_reached]],health[[#This Row],[boys_13-18_reached]]),health[[#This Row],[total_boys]])</f>
        <v>0</v>
      </c>
      <c r="AD481">
        <f>IF(ISBLANK(health[[#This Row],[total_girls]]),SUM(health[[#This Row],[girls_0-5_reached]],health[[#This Row],[girls_6-12_reached]],health[[#This Row],[girls_13-18_reached]]),health[[#This Row],[total_girls]])</f>
        <v>0</v>
      </c>
      <c r="AE481">
        <f>IF(ISBLANK(health[[#This Row],[total_children]]),SUM(health[[#This Row],[calc_boys]],health[[#This Row],[calc_girls]]),health[[#This Row],[total_children]])</f>
        <v>0</v>
      </c>
      <c r="AF481">
        <f>IF(ISBLANK(health[[#This Row],[total_pwd]]),SUM(health[[#This Row],[total_pwd_men]],health[[#This Row],[total_pwd_women]]),health[[#This Row],[total_pwd]])</f>
        <v>0</v>
      </c>
      <c r="AG481">
        <f>IF(ISBLANK(health[[#This Row],[total_adults]]),SUM(health[[#This Row],[total_men]],health[[#This Row],[total_women]]),health[[#This Row],[total_adults]])</f>
        <v>0</v>
      </c>
      <c r="AH481">
        <f>IF(ISBLANK(health[[#This Row],[total_beneficiaries_reached]]),SUM(health[[#This Row],[calc_children]],health[[#This Row],[calc_adults]]),health[[#This Row],[total_beneficiaries_reached]])</f>
        <v>0</v>
      </c>
      <c r="AI481" s="49" t="str">
        <f ca="1">IF(B481="","",OFFSET(table_admin1[[#Headers],[ADM1_PT]],MATCH(B481,admin1,0),1))</f>
        <v/>
      </c>
      <c r="AJ481" s="49" t="str">
        <f t="shared" ca="1" si="14"/>
        <v/>
      </c>
      <c r="AK481" s="49" t="str">
        <f t="shared" ca="1" si="15"/>
        <v/>
      </c>
    </row>
    <row r="482" spans="29:37" x14ac:dyDescent="0.2">
      <c r="AC482">
        <f>IF(ISBLANK(health[[#This Row],[total_boys]]),SUM(health[[#This Row],[boys_0-5_reached]],health[[#This Row],[boys_6-12_reached]],health[[#This Row],[boys_13-18_reached]]),health[[#This Row],[total_boys]])</f>
        <v>0</v>
      </c>
      <c r="AD482">
        <f>IF(ISBLANK(health[[#This Row],[total_girls]]),SUM(health[[#This Row],[girls_0-5_reached]],health[[#This Row],[girls_6-12_reached]],health[[#This Row],[girls_13-18_reached]]),health[[#This Row],[total_girls]])</f>
        <v>0</v>
      </c>
      <c r="AE482">
        <f>IF(ISBLANK(health[[#This Row],[total_children]]),SUM(health[[#This Row],[calc_boys]],health[[#This Row],[calc_girls]]),health[[#This Row],[total_children]])</f>
        <v>0</v>
      </c>
      <c r="AF482">
        <f>IF(ISBLANK(health[[#This Row],[total_pwd]]),SUM(health[[#This Row],[total_pwd_men]],health[[#This Row],[total_pwd_women]]),health[[#This Row],[total_pwd]])</f>
        <v>0</v>
      </c>
      <c r="AG482">
        <f>IF(ISBLANK(health[[#This Row],[total_adults]]),SUM(health[[#This Row],[total_men]],health[[#This Row],[total_women]]),health[[#This Row],[total_adults]])</f>
        <v>0</v>
      </c>
      <c r="AH482">
        <f>IF(ISBLANK(health[[#This Row],[total_beneficiaries_reached]]),SUM(health[[#This Row],[calc_children]],health[[#This Row],[calc_adults]]),health[[#This Row],[total_beneficiaries_reached]])</f>
        <v>0</v>
      </c>
      <c r="AI482" s="49" t="str">
        <f ca="1">IF(B482="","",OFFSET(table_admin1[[#Headers],[ADM1_PT]],MATCH(B482,admin1,0),1))</f>
        <v/>
      </c>
      <c r="AJ482" s="49" t="str">
        <f t="shared" ca="1" si="14"/>
        <v/>
      </c>
      <c r="AK482" s="49" t="str">
        <f t="shared" ca="1" si="15"/>
        <v/>
      </c>
    </row>
    <row r="483" spans="29:37" x14ac:dyDescent="0.2">
      <c r="AC483">
        <f>IF(ISBLANK(health[[#This Row],[total_boys]]),SUM(health[[#This Row],[boys_0-5_reached]],health[[#This Row],[boys_6-12_reached]],health[[#This Row],[boys_13-18_reached]]),health[[#This Row],[total_boys]])</f>
        <v>0</v>
      </c>
      <c r="AD483">
        <f>IF(ISBLANK(health[[#This Row],[total_girls]]),SUM(health[[#This Row],[girls_0-5_reached]],health[[#This Row],[girls_6-12_reached]],health[[#This Row],[girls_13-18_reached]]),health[[#This Row],[total_girls]])</f>
        <v>0</v>
      </c>
      <c r="AE483">
        <f>IF(ISBLANK(health[[#This Row],[total_children]]),SUM(health[[#This Row],[calc_boys]],health[[#This Row],[calc_girls]]),health[[#This Row],[total_children]])</f>
        <v>0</v>
      </c>
      <c r="AF483">
        <f>IF(ISBLANK(health[[#This Row],[total_pwd]]),SUM(health[[#This Row],[total_pwd_men]],health[[#This Row],[total_pwd_women]]),health[[#This Row],[total_pwd]])</f>
        <v>0</v>
      </c>
      <c r="AG483">
        <f>IF(ISBLANK(health[[#This Row],[total_adults]]),SUM(health[[#This Row],[total_men]],health[[#This Row],[total_women]]),health[[#This Row],[total_adults]])</f>
        <v>0</v>
      </c>
      <c r="AH483">
        <f>IF(ISBLANK(health[[#This Row],[total_beneficiaries_reached]]),SUM(health[[#This Row],[calc_children]],health[[#This Row],[calc_adults]]),health[[#This Row],[total_beneficiaries_reached]])</f>
        <v>0</v>
      </c>
      <c r="AI483" s="49" t="str">
        <f ca="1">IF(B483="","",OFFSET(table_admin1[[#Headers],[ADM1_PT]],MATCH(B483,admin1,0),1))</f>
        <v/>
      </c>
      <c r="AJ483" s="49" t="str">
        <f t="shared" ca="1" si="14"/>
        <v/>
      </c>
      <c r="AK483" s="49" t="str">
        <f t="shared" ca="1" si="15"/>
        <v/>
      </c>
    </row>
    <row r="484" spans="29:37" x14ac:dyDescent="0.2">
      <c r="AC484">
        <f>IF(ISBLANK(health[[#This Row],[total_boys]]),SUM(health[[#This Row],[boys_0-5_reached]],health[[#This Row],[boys_6-12_reached]],health[[#This Row],[boys_13-18_reached]]),health[[#This Row],[total_boys]])</f>
        <v>0</v>
      </c>
      <c r="AD484">
        <f>IF(ISBLANK(health[[#This Row],[total_girls]]),SUM(health[[#This Row],[girls_0-5_reached]],health[[#This Row],[girls_6-12_reached]],health[[#This Row],[girls_13-18_reached]]),health[[#This Row],[total_girls]])</f>
        <v>0</v>
      </c>
      <c r="AE484">
        <f>IF(ISBLANK(health[[#This Row],[total_children]]),SUM(health[[#This Row],[calc_boys]],health[[#This Row],[calc_girls]]),health[[#This Row],[total_children]])</f>
        <v>0</v>
      </c>
      <c r="AF484">
        <f>IF(ISBLANK(health[[#This Row],[total_pwd]]),SUM(health[[#This Row],[total_pwd_men]],health[[#This Row],[total_pwd_women]]),health[[#This Row],[total_pwd]])</f>
        <v>0</v>
      </c>
      <c r="AG484">
        <f>IF(ISBLANK(health[[#This Row],[total_adults]]),SUM(health[[#This Row],[total_men]],health[[#This Row],[total_women]]),health[[#This Row],[total_adults]])</f>
        <v>0</v>
      </c>
      <c r="AH484">
        <f>IF(ISBLANK(health[[#This Row],[total_beneficiaries_reached]]),SUM(health[[#This Row],[calc_children]],health[[#This Row],[calc_adults]]),health[[#This Row],[total_beneficiaries_reached]])</f>
        <v>0</v>
      </c>
      <c r="AI484" s="49" t="str">
        <f ca="1">IF(B484="","",OFFSET(table_admin1[[#Headers],[ADM1_PT]],MATCH(B484,admin1,0),1))</f>
        <v/>
      </c>
      <c r="AJ484" s="49" t="str">
        <f t="shared" ca="1" si="14"/>
        <v/>
      </c>
      <c r="AK484" s="49" t="str">
        <f t="shared" ca="1" si="15"/>
        <v/>
      </c>
    </row>
    <row r="485" spans="29:37" x14ac:dyDescent="0.2">
      <c r="AC485">
        <f>IF(ISBLANK(health[[#This Row],[total_boys]]),SUM(health[[#This Row],[boys_0-5_reached]],health[[#This Row],[boys_6-12_reached]],health[[#This Row],[boys_13-18_reached]]),health[[#This Row],[total_boys]])</f>
        <v>0</v>
      </c>
      <c r="AD485">
        <f>IF(ISBLANK(health[[#This Row],[total_girls]]),SUM(health[[#This Row],[girls_0-5_reached]],health[[#This Row],[girls_6-12_reached]],health[[#This Row],[girls_13-18_reached]]),health[[#This Row],[total_girls]])</f>
        <v>0</v>
      </c>
      <c r="AE485">
        <f>IF(ISBLANK(health[[#This Row],[total_children]]),SUM(health[[#This Row],[calc_boys]],health[[#This Row],[calc_girls]]),health[[#This Row],[total_children]])</f>
        <v>0</v>
      </c>
      <c r="AF485">
        <f>IF(ISBLANK(health[[#This Row],[total_pwd]]),SUM(health[[#This Row],[total_pwd_men]],health[[#This Row],[total_pwd_women]]),health[[#This Row],[total_pwd]])</f>
        <v>0</v>
      </c>
      <c r="AG485">
        <f>IF(ISBLANK(health[[#This Row],[total_adults]]),SUM(health[[#This Row],[total_men]],health[[#This Row],[total_women]]),health[[#This Row],[total_adults]])</f>
        <v>0</v>
      </c>
      <c r="AH485">
        <f>IF(ISBLANK(health[[#This Row],[total_beneficiaries_reached]]),SUM(health[[#This Row],[calc_children]],health[[#This Row],[calc_adults]]),health[[#This Row],[total_beneficiaries_reached]])</f>
        <v>0</v>
      </c>
      <c r="AI485" s="49" t="str">
        <f ca="1">IF(B485="","",OFFSET(table_admin1[[#Headers],[ADM1_PT]],MATCH(B485,admin1,0),1))</f>
        <v/>
      </c>
      <c r="AJ485" s="49" t="str">
        <f t="shared" ca="1" si="14"/>
        <v/>
      </c>
      <c r="AK485" s="49" t="str">
        <f t="shared" ca="1" si="15"/>
        <v/>
      </c>
    </row>
    <row r="486" spans="29:37" x14ac:dyDescent="0.2">
      <c r="AC486">
        <f>IF(ISBLANK(health[[#This Row],[total_boys]]),SUM(health[[#This Row],[boys_0-5_reached]],health[[#This Row],[boys_6-12_reached]],health[[#This Row],[boys_13-18_reached]]),health[[#This Row],[total_boys]])</f>
        <v>0</v>
      </c>
      <c r="AD486">
        <f>IF(ISBLANK(health[[#This Row],[total_girls]]),SUM(health[[#This Row],[girls_0-5_reached]],health[[#This Row],[girls_6-12_reached]],health[[#This Row],[girls_13-18_reached]]),health[[#This Row],[total_girls]])</f>
        <v>0</v>
      </c>
      <c r="AE486">
        <f>IF(ISBLANK(health[[#This Row],[total_children]]),SUM(health[[#This Row],[calc_boys]],health[[#This Row],[calc_girls]]),health[[#This Row],[total_children]])</f>
        <v>0</v>
      </c>
      <c r="AF486">
        <f>IF(ISBLANK(health[[#This Row],[total_pwd]]),SUM(health[[#This Row],[total_pwd_men]],health[[#This Row],[total_pwd_women]]),health[[#This Row],[total_pwd]])</f>
        <v>0</v>
      </c>
      <c r="AG486">
        <f>IF(ISBLANK(health[[#This Row],[total_adults]]),SUM(health[[#This Row],[total_men]],health[[#This Row],[total_women]]),health[[#This Row],[total_adults]])</f>
        <v>0</v>
      </c>
      <c r="AH486">
        <f>IF(ISBLANK(health[[#This Row],[total_beneficiaries_reached]]),SUM(health[[#This Row],[calc_children]],health[[#This Row],[calc_adults]]),health[[#This Row],[total_beneficiaries_reached]])</f>
        <v>0</v>
      </c>
      <c r="AI486" s="49" t="str">
        <f ca="1">IF(B486="","",OFFSET(table_admin1[[#Headers],[ADM1_PT]],MATCH(B486,admin1,0),1))</f>
        <v/>
      </c>
      <c r="AJ486" s="49" t="str">
        <f t="shared" ca="1" si="14"/>
        <v/>
      </c>
      <c r="AK486" s="49" t="str">
        <f t="shared" ca="1" si="15"/>
        <v/>
      </c>
    </row>
    <row r="487" spans="29:37" x14ac:dyDescent="0.2">
      <c r="AC487">
        <f>IF(ISBLANK(health[[#This Row],[total_boys]]),SUM(health[[#This Row],[boys_0-5_reached]],health[[#This Row],[boys_6-12_reached]],health[[#This Row],[boys_13-18_reached]]),health[[#This Row],[total_boys]])</f>
        <v>0</v>
      </c>
      <c r="AD487">
        <f>IF(ISBLANK(health[[#This Row],[total_girls]]),SUM(health[[#This Row],[girls_0-5_reached]],health[[#This Row],[girls_6-12_reached]],health[[#This Row],[girls_13-18_reached]]),health[[#This Row],[total_girls]])</f>
        <v>0</v>
      </c>
      <c r="AE487">
        <f>IF(ISBLANK(health[[#This Row],[total_children]]),SUM(health[[#This Row],[calc_boys]],health[[#This Row],[calc_girls]]),health[[#This Row],[total_children]])</f>
        <v>0</v>
      </c>
      <c r="AF487">
        <f>IF(ISBLANK(health[[#This Row],[total_pwd]]),SUM(health[[#This Row],[total_pwd_men]],health[[#This Row],[total_pwd_women]]),health[[#This Row],[total_pwd]])</f>
        <v>0</v>
      </c>
      <c r="AG487">
        <f>IF(ISBLANK(health[[#This Row],[total_adults]]),SUM(health[[#This Row],[total_men]],health[[#This Row],[total_women]]),health[[#This Row],[total_adults]])</f>
        <v>0</v>
      </c>
      <c r="AH487">
        <f>IF(ISBLANK(health[[#This Row],[total_beneficiaries_reached]]),SUM(health[[#This Row],[calc_children]],health[[#This Row],[calc_adults]]),health[[#This Row],[total_beneficiaries_reached]])</f>
        <v>0</v>
      </c>
      <c r="AI487" s="49" t="str">
        <f ca="1">IF(B487="","",OFFSET(table_admin1[[#Headers],[ADM1_PT]],MATCH(B487,admin1,0),1))</f>
        <v/>
      </c>
      <c r="AJ487" s="49" t="str">
        <f t="shared" ca="1" si="14"/>
        <v/>
      </c>
      <c r="AK487" s="49" t="str">
        <f t="shared" ca="1" si="15"/>
        <v/>
      </c>
    </row>
    <row r="488" spans="29:37" x14ac:dyDescent="0.2">
      <c r="AC488">
        <f>IF(ISBLANK(health[[#This Row],[total_boys]]),SUM(health[[#This Row],[boys_0-5_reached]],health[[#This Row],[boys_6-12_reached]],health[[#This Row],[boys_13-18_reached]]),health[[#This Row],[total_boys]])</f>
        <v>0</v>
      </c>
      <c r="AD488">
        <f>IF(ISBLANK(health[[#This Row],[total_girls]]),SUM(health[[#This Row],[girls_0-5_reached]],health[[#This Row],[girls_6-12_reached]],health[[#This Row],[girls_13-18_reached]]),health[[#This Row],[total_girls]])</f>
        <v>0</v>
      </c>
      <c r="AE488">
        <f>IF(ISBLANK(health[[#This Row],[total_children]]),SUM(health[[#This Row],[calc_boys]],health[[#This Row],[calc_girls]]),health[[#This Row],[total_children]])</f>
        <v>0</v>
      </c>
      <c r="AF488">
        <f>IF(ISBLANK(health[[#This Row],[total_pwd]]),SUM(health[[#This Row],[total_pwd_men]],health[[#This Row],[total_pwd_women]]),health[[#This Row],[total_pwd]])</f>
        <v>0</v>
      </c>
      <c r="AG488">
        <f>IF(ISBLANK(health[[#This Row],[total_adults]]),SUM(health[[#This Row],[total_men]],health[[#This Row],[total_women]]),health[[#This Row],[total_adults]])</f>
        <v>0</v>
      </c>
      <c r="AH488">
        <f>IF(ISBLANK(health[[#This Row],[total_beneficiaries_reached]]),SUM(health[[#This Row],[calc_children]],health[[#This Row],[calc_adults]]),health[[#This Row],[total_beneficiaries_reached]])</f>
        <v>0</v>
      </c>
      <c r="AI488" s="49" t="str">
        <f ca="1">IF(B488="","",OFFSET(table_admin1[[#Headers],[ADM1_PT]],MATCH(B488,admin1,0),1))</f>
        <v/>
      </c>
      <c r="AJ488" s="49" t="str">
        <f t="shared" ca="1" si="14"/>
        <v/>
      </c>
      <c r="AK488" s="49" t="str">
        <f t="shared" ca="1" si="15"/>
        <v/>
      </c>
    </row>
    <row r="489" spans="29:37" x14ac:dyDescent="0.2">
      <c r="AC489">
        <f>IF(ISBLANK(health[[#This Row],[total_boys]]),SUM(health[[#This Row],[boys_0-5_reached]],health[[#This Row],[boys_6-12_reached]],health[[#This Row],[boys_13-18_reached]]),health[[#This Row],[total_boys]])</f>
        <v>0</v>
      </c>
      <c r="AD489">
        <f>IF(ISBLANK(health[[#This Row],[total_girls]]),SUM(health[[#This Row],[girls_0-5_reached]],health[[#This Row],[girls_6-12_reached]],health[[#This Row],[girls_13-18_reached]]),health[[#This Row],[total_girls]])</f>
        <v>0</v>
      </c>
      <c r="AE489">
        <f>IF(ISBLANK(health[[#This Row],[total_children]]),SUM(health[[#This Row],[calc_boys]],health[[#This Row],[calc_girls]]),health[[#This Row],[total_children]])</f>
        <v>0</v>
      </c>
      <c r="AF489">
        <f>IF(ISBLANK(health[[#This Row],[total_pwd]]),SUM(health[[#This Row],[total_pwd_men]],health[[#This Row],[total_pwd_women]]),health[[#This Row],[total_pwd]])</f>
        <v>0</v>
      </c>
      <c r="AG489">
        <f>IF(ISBLANK(health[[#This Row],[total_adults]]),SUM(health[[#This Row],[total_men]],health[[#This Row],[total_women]]),health[[#This Row],[total_adults]])</f>
        <v>0</v>
      </c>
      <c r="AH489">
        <f>IF(ISBLANK(health[[#This Row],[total_beneficiaries_reached]]),SUM(health[[#This Row],[calc_children]],health[[#This Row],[calc_adults]]),health[[#This Row],[total_beneficiaries_reached]])</f>
        <v>0</v>
      </c>
      <c r="AI489" s="49" t="str">
        <f ca="1">IF(B489="","",OFFSET(table_admin1[[#Headers],[ADM1_PT]],MATCH(B489,admin1,0),1))</f>
        <v/>
      </c>
      <c r="AJ489" s="49" t="str">
        <f t="shared" ca="1" si="14"/>
        <v/>
      </c>
      <c r="AK489" s="49" t="str">
        <f t="shared" ca="1" si="15"/>
        <v/>
      </c>
    </row>
    <row r="490" spans="29:37" x14ac:dyDescent="0.2">
      <c r="AC490">
        <f>IF(ISBLANK(health[[#This Row],[total_boys]]),SUM(health[[#This Row],[boys_0-5_reached]],health[[#This Row],[boys_6-12_reached]],health[[#This Row],[boys_13-18_reached]]),health[[#This Row],[total_boys]])</f>
        <v>0</v>
      </c>
      <c r="AD490">
        <f>IF(ISBLANK(health[[#This Row],[total_girls]]),SUM(health[[#This Row],[girls_0-5_reached]],health[[#This Row],[girls_6-12_reached]],health[[#This Row],[girls_13-18_reached]]),health[[#This Row],[total_girls]])</f>
        <v>0</v>
      </c>
      <c r="AE490">
        <f>IF(ISBLANK(health[[#This Row],[total_children]]),SUM(health[[#This Row],[calc_boys]],health[[#This Row],[calc_girls]]),health[[#This Row],[total_children]])</f>
        <v>0</v>
      </c>
      <c r="AF490">
        <f>IF(ISBLANK(health[[#This Row],[total_pwd]]),SUM(health[[#This Row],[total_pwd_men]],health[[#This Row],[total_pwd_women]]),health[[#This Row],[total_pwd]])</f>
        <v>0</v>
      </c>
      <c r="AG490">
        <f>IF(ISBLANK(health[[#This Row],[total_adults]]),SUM(health[[#This Row],[total_men]],health[[#This Row],[total_women]]),health[[#This Row],[total_adults]])</f>
        <v>0</v>
      </c>
      <c r="AH490">
        <f>IF(ISBLANK(health[[#This Row],[total_beneficiaries_reached]]),SUM(health[[#This Row],[calc_children]],health[[#This Row],[calc_adults]]),health[[#This Row],[total_beneficiaries_reached]])</f>
        <v>0</v>
      </c>
      <c r="AI490" s="49" t="str">
        <f ca="1">IF(B490="","",OFFSET(table_admin1[[#Headers],[ADM1_PT]],MATCH(B490,admin1,0),1))</f>
        <v/>
      </c>
      <c r="AJ490" s="49" t="str">
        <f t="shared" ca="1" si="14"/>
        <v/>
      </c>
      <c r="AK490" s="49" t="str">
        <f t="shared" ca="1" si="15"/>
        <v/>
      </c>
    </row>
    <row r="491" spans="29:37" x14ac:dyDescent="0.2">
      <c r="AC491">
        <f>IF(ISBLANK(health[[#This Row],[total_boys]]),SUM(health[[#This Row],[boys_0-5_reached]],health[[#This Row],[boys_6-12_reached]],health[[#This Row],[boys_13-18_reached]]),health[[#This Row],[total_boys]])</f>
        <v>0</v>
      </c>
      <c r="AD491">
        <f>IF(ISBLANK(health[[#This Row],[total_girls]]),SUM(health[[#This Row],[girls_0-5_reached]],health[[#This Row],[girls_6-12_reached]],health[[#This Row],[girls_13-18_reached]]),health[[#This Row],[total_girls]])</f>
        <v>0</v>
      </c>
      <c r="AE491">
        <f>IF(ISBLANK(health[[#This Row],[total_children]]),SUM(health[[#This Row],[calc_boys]],health[[#This Row],[calc_girls]]),health[[#This Row],[total_children]])</f>
        <v>0</v>
      </c>
      <c r="AF491">
        <f>IF(ISBLANK(health[[#This Row],[total_pwd]]),SUM(health[[#This Row],[total_pwd_men]],health[[#This Row],[total_pwd_women]]),health[[#This Row],[total_pwd]])</f>
        <v>0</v>
      </c>
      <c r="AG491">
        <f>IF(ISBLANK(health[[#This Row],[total_adults]]),SUM(health[[#This Row],[total_men]],health[[#This Row],[total_women]]),health[[#This Row],[total_adults]])</f>
        <v>0</v>
      </c>
      <c r="AH491">
        <f>IF(ISBLANK(health[[#This Row],[total_beneficiaries_reached]]),SUM(health[[#This Row],[calc_children]],health[[#This Row],[calc_adults]]),health[[#This Row],[total_beneficiaries_reached]])</f>
        <v>0</v>
      </c>
      <c r="AI491" s="49" t="str">
        <f ca="1">IF(B491="","",OFFSET(table_admin1[[#Headers],[ADM1_PT]],MATCH(B491,admin1,0),1))</f>
        <v/>
      </c>
      <c r="AJ491" s="49" t="str">
        <f t="shared" ca="1" si="14"/>
        <v/>
      </c>
      <c r="AK491" s="49" t="str">
        <f t="shared" ca="1" si="15"/>
        <v/>
      </c>
    </row>
    <row r="492" spans="29:37" x14ac:dyDescent="0.2">
      <c r="AC492">
        <f>IF(ISBLANK(health[[#This Row],[total_boys]]),SUM(health[[#This Row],[boys_0-5_reached]],health[[#This Row],[boys_6-12_reached]],health[[#This Row],[boys_13-18_reached]]),health[[#This Row],[total_boys]])</f>
        <v>0</v>
      </c>
      <c r="AD492">
        <f>IF(ISBLANK(health[[#This Row],[total_girls]]),SUM(health[[#This Row],[girls_0-5_reached]],health[[#This Row],[girls_6-12_reached]],health[[#This Row],[girls_13-18_reached]]),health[[#This Row],[total_girls]])</f>
        <v>0</v>
      </c>
      <c r="AE492">
        <f>IF(ISBLANK(health[[#This Row],[total_children]]),SUM(health[[#This Row],[calc_boys]],health[[#This Row],[calc_girls]]),health[[#This Row],[total_children]])</f>
        <v>0</v>
      </c>
      <c r="AF492">
        <f>IF(ISBLANK(health[[#This Row],[total_pwd]]),SUM(health[[#This Row],[total_pwd_men]],health[[#This Row],[total_pwd_women]]),health[[#This Row],[total_pwd]])</f>
        <v>0</v>
      </c>
      <c r="AG492">
        <f>IF(ISBLANK(health[[#This Row],[total_adults]]),SUM(health[[#This Row],[total_men]],health[[#This Row],[total_women]]),health[[#This Row],[total_adults]])</f>
        <v>0</v>
      </c>
      <c r="AH492">
        <f>IF(ISBLANK(health[[#This Row],[total_beneficiaries_reached]]),SUM(health[[#This Row],[calc_children]],health[[#This Row],[calc_adults]]),health[[#This Row],[total_beneficiaries_reached]])</f>
        <v>0</v>
      </c>
      <c r="AI492" s="49" t="str">
        <f ca="1">IF(B492="","",OFFSET(table_admin1[[#Headers],[ADM1_PT]],MATCH(B492,admin1,0),1))</f>
        <v/>
      </c>
      <c r="AJ492" s="49" t="str">
        <f t="shared" ca="1" si="14"/>
        <v/>
      </c>
      <c r="AK492" s="49" t="str">
        <f t="shared" ca="1" si="15"/>
        <v/>
      </c>
    </row>
    <row r="493" spans="29:37" x14ac:dyDescent="0.2">
      <c r="AC493">
        <f>IF(ISBLANK(health[[#This Row],[total_boys]]),SUM(health[[#This Row],[boys_0-5_reached]],health[[#This Row],[boys_6-12_reached]],health[[#This Row],[boys_13-18_reached]]),health[[#This Row],[total_boys]])</f>
        <v>0</v>
      </c>
      <c r="AD493">
        <f>IF(ISBLANK(health[[#This Row],[total_girls]]),SUM(health[[#This Row],[girls_0-5_reached]],health[[#This Row],[girls_6-12_reached]],health[[#This Row],[girls_13-18_reached]]),health[[#This Row],[total_girls]])</f>
        <v>0</v>
      </c>
      <c r="AE493">
        <f>IF(ISBLANK(health[[#This Row],[total_children]]),SUM(health[[#This Row],[calc_boys]],health[[#This Row],[calc_girls]]),health[[#This Row],[total_children]])</f>
        <v>0</v>
      </c>
      <c r="AF493">
        <f>IF(ISBLANK(health[[#This Row],[total_pwd]]),SUM(health[[#This Row],[total_pwd_men]],health[[#This Row],[total_pwd_women]]),health[[#This Row],[total_pwd]])</f>
        <v>0</v>
      </c>
      <c r="AG493">
        <f>IF(ISBLANK(health[[#This Row],[total_adults]]),SUM(health[[#This Row],[total_men]],health[[#This Row],[total_women]]),health[[#This Row],[total_adults]])</f>
        <v>0</v>
      </c>
      <c r="AH493">
        <f>IF(ISBLANK(health[[#This Row],[total_beneficiaries_reached]]),SUM(health[[#This Row],[calc_children]],health[[#This Row],[calc_adults]]),health[[#This Row],[total_beneficiaries_reached]])</f>
        <v>0</v>
      </c>
      <c r="AI493" s="49" t="str">
        <f ca="1">IF(B493="","",OFFSET(table_admin1[[#Headers],[ADM1_PT]],MATCH(B493,admin1,0),1))</f>
        <v/>
      </c>
      <c r="AJ493" s="49" t="str">
        <f t="shared" ca="1" si="14"/>
        <v/>
      </c>
      <c r="AK493" s="49" t="str">
        <f t="shared" ca="1" si="15"/>
        <v/>
      </c>
    </row>
    <row r="494" spans="29:37" x14ac:dyDescent="0.2">
      <c r="AC494">
        <f>IF(ISBLANK(health[[#This Row],[total_boys]]),SUM(health[[#This Row],[boys_0-5_reached]],health[[#This Row],[boys_6-12_reached]],health[[#This Row],[boys_13-18_reached]]),health[[#This Row],[total_boys]])</f>
        <v>0</v>
      </c>
      <c r="AD494">
        <f>IF(ISBLANK(health[[#This Row],[total_girls]]),SUM(health[[#This Row],[girls_0-5_reached]],health[[#This Row],[girls_6-12_reached]],health[[#This Row],[girls_13-18_reached]]),health[[#This Row],[total_girls]])</f>
        <v>0</v>
      </c>
      <c r="AE494">
        <f>IF(ISBLANK(health[[#This Row],[total_children]]),SUM(health[[#This Row],[calc_boys]],health[[#This Row],[calc_girls]]),health[[#This Row],[total_children]])</f>
        <v>0</v>
      </c>
      <c r="AF494">
        <f>IF(ISBLANK(health[[#This Row],[total_pwd]]),SUM(health[[#This Row],[total_pwd_men]],health[[#This Row],[total_pwd_women]]),health[[#This Row],[total_pwd]])</f>
        <v>0</v>
      </c>
      <c r="AG494">
        <f>IF(ISBLANK(health[[#This Row],[total_adults]]),SUM(health[[#This Row],[total_men]],health[[#This Row],[total_women]]),health[[#This Row],[total_adults]])</f>
        <v>0</v>
      </c>
      <c r="AH494">
        <f>IF(ISBLANK(health[[#This Row],[total_beneficiaries_reached]]),SUM(health[[#This Row],[calc_children]],health[[#This Row],[calc_adults]]),health[[#This Row],[total_beneficiaries_reached]])</f>
        <v>0</v>
      </c>
      <c r="AI494" s="49" t="str">
        <f ca="1">IF(B494="","",OFFSET(table_admin1[[#Headers],[ADM1_PT]],MATCH(B494,admin1,0),1))</f>
        <v/>
      </c>
      <c r="AJ494" s="49" t="str">
        <f t="shared" ca="1" si="14"/>
        <v/>
      </c>
      <c r="AK494" s="49" t="str">
        <f t="shared" ca="1" si="15"/>
        <v/>
      </c>
    </row>
    <row r="495" spans="29:37" x14ac:dyDescent="0.2">
      <c r="AC495">
        <f>IF(ISBLANK(health[[#This Row],[total_boys]]),SUM(health[[#This Row],[boys_0-5_reached]],health[[#This Row],[boys_6-12_reached]],health[[#This Row],[boys_13-18_reached]]),health[[#This Row],[total_boys]])</f>
        <v>0</v>
      </c>
      <c r="AD495">
        <f>IF(ISBLANK(health[[#This Row],[total_girls]]),SUM(health[[#This Row],[girls_0-5_reached]],health[[#This Row],[girls_6-12_reached]],health[[#This Row],[girls_13-18_reached]]),health[[#This Row],[total_girls]])</f>
        <v>0</v>
      </c>
      <c r="AE495">
        <f>IF(ISBLANK(health[[#This Row],[total_children]]),SUM(health[[#This Row],[calc_boys]],health[[#This Row],[calc_girls]]),health[[#This Row],[total_children]])</f>
        <v>0</v>
      </c>
      <c r="AF495">
        <f>IF(ISBLANK(health[[#This Row],[total_pwd]]),SUM(health[[#This Row],[total_pwd_men]],health[[#This Row],[total_pwd_women]]),health[[#This Row],[total_pwd]])</f>
        <v>0</v>
      </c>
      <c r="AG495">
        <f>IF(ISBLANK(health[[#This Row],[total_adults]]),SUM(health[[#This Row],[total_men]],health[[#This Row],[total_women]]),health[[#This Row],[total_adults]])</f>
        <v>0</v>
      </c>
      <c r="AH495">
        <f>IF(ISBLANK(health[[#This Row],[total_beneficiaries_reached]]),SUM(health[[#This Row],[calc_children]],health[[#This Row],[calc_adults]]),health[[#This Row],[total_beneficiaries_reached]])</f>
        <v>0</v>
      </c>
      <c r="AI495" s="49" t="str">
        <f ca="1">IF(B495="","",OFFSET(table_admin1[[#Headers],[ADM1_PT]],MATCH(B495,admin1,0),1))</f>
        <v/>
      </c>
      <c r="AJ495" s="49" t="str">
        <f t="shared" ca="1" si="14"/>
        <v/>
      </c>
      <c r="AK495" s="49" t="str">
        <f t="shared" ca="1" si="15"/>
        <v/>
      </c>
    </row>
    <row r="496" spans="29:37" x14ac:dyDescent="0.2">
      <c r="AC496">
        <f>IF(ISBLANK(health[[#This Row],[total_boys]]),SUM(health[[#This Row],[boys_0-5_reached]],health[[#This Row],[boys_6-12_reached]],health[[#This Row],[boys_13-18_reached]]),health[[#This Row],[total_boys]])</f>
        <v>0</v>
      </c>
      <c r="AD496">
        <f>IF(ISBLANK(health[[#This Row],[total_girls]]),SUM(health[[#This Row],[girls_0-5_reached]],health[[#This Row],[girls_6-12_reached]],health[[#This Row],[girls_13-18_reached]]),health[[#This Row],[total_girls]])</f>
        <v>0</v>
      </c>
      <c r="AE496">
        <f>IF(ISBLANK(health[[#This Row],[total_children]]),SUM(health[[#This Row],[calc_boys]],health[[#This Row],[calc_girls]]),health[[#This Row],[total_children]])</f>
        <v>0</v>
      </c>
      <c r="AF496">
        <f>IF(ISBLANK(health[[#This Row],[total_pwd]]),SUM(health[[#This Row],[total_pwd_men]],health[[#This Row],[total_pwd_women]]),health[[#This Row],[total_pwd]])</f>
        <v>0</v>
      </c>
      <c r="AG496">
        <f>IF(ISBLANK(health[[#This Row],[total_adults]]),SUM(health[[#This Row],[total_men]],health[[#This Row],[total_women]]),health[[#This Row],[total_adults]])</f>
        <v>0</v>
      </c>
      <c r="AH496">
        <f>IF(ISBLANK(health[[#This Row],[total_beneficiaries_reached]]),SUM(health[[#This Row],[calc_children]],health[[#This Row],[calc_adults]]),health[[#This Row],[total_beneficiaries_reached]])</f>
        <v>0</v>
      </c>
      <c r="AI496" s="49" t="str">
        <f ca="1">IF(B496="","",OFFSET(table_admin1[[#Headers],[ADM1_PT]],MATCH(B496,admin1,0),1))</f>
        <v/>
      </c>
      <c r="AJ496" s="49" t="str">
        <f t="shared" ca="1" si="14"/>
        <v/>
      </c>
      <c r="AK496" s="49" t="str">
        <f t="shared" ca="1" si="15"/>
        <v/>
      </c>
    </row>
    <row r="497" spans="29:37" x14ac:dyDescent="0.2">
      <c r="AC497">
        <f>IF(ISBLANK(health[[#This Row],[total_boys]]),SUM(health[[#This Row],[boys_0-5_reached]],health[[#This Row],[boys_6-12_reached]],health[[#This Row],[boys_13-18_reached]]),health[[#This Row],[total_boys]])</f>
        <v>0</v>
      </c>
      <c r="AD497">
        <f>IF(ISBLANK(health[[#This Row],[total_girls]]),SUM(health[[#This Row],[girls_0-5_reached]],health[[#This Row],[girls_6-12_reached]],health[[#This Row],[girls_13-18_reached]]),health[[#This Row],[total_girls]])</f>
        <v>0</v>
      </c>
      <c r="AE497">
        <f>IF(ISBLANK(health[[#This Row],[total_children]]),SUM(health[[#This Row],[calc_boys]],health[[#This Row],[calc_girls]]),health[[#This Row],[total_children]])</f>
        <v>0</v>
      </c>
      <c r="AF497">
        <f>IF(ISBLANK(health[[#This Row],[total_pwd]]),SUM(health[[#This Row],[total_pwd_men]],health[[#This Row],[total_pwd_women]]),health[[#This Row],[total_pwd]])</f>
        <v>0</v>
      </c>
      <c r="AG497">
        <f>IF(ISBLANK(health[[#This Row],[total_adults]]),SUM(health[[#This Row],[total_men]],health[[#This Row],[total_women]]),health[[#This Row],[total_adults]])</f>
        <v>0</v>
      </c>
      <c r="AH497">
        <f>IF(ISBLANK(health[[#This Row],[total_beneficiaries_reached]]),SUM(health[[#This Row],[calc_children]],health[[#This Row],[calc_adults]]),health[[#This Row],[total_beneficiaries_reached]])</f>
        <v>0</v>
      </c>
      <c r="AI497" s="49" t="str">
        <f ca="1">IF(B497="","",OFFSET(table_admin1[[#Headers],[ADM1_PT]],MATCH(B497,admin1,0),1))</f>
        <v/>
      </c>
      <c r="AJ497" s="49" t="str">
        <f t="shared" ca="1" si="14"/>
        <v/>
      </c>
      <c r="AK497" s="49" t="str">
        <f t="shared" ca="1" si="15"/>
        <v/>
      </c>
    </row>
    <row r="498" spans="29:37" x14ac:dyDescent="0.2">
      <c r="AC498">
        <f>IF(ISBLANK(health[[#This Row],[total_boys]]),SUM(health[[#This Row],[boys_0-5_reached]],health[[#This Row],[boys_6-12_reached]],health[[#This Row],[boys_13-18_reached]]),health[[#This Row],[total_boys]])</f>
        <v>0</v>
      </c>
      <c r="AD498">
        <f>IF(ISBLANK(health[[#This Row],[total_girls]]),SUM(health[[#This Row],[girls_0-5_reached]],health[[#This Row],[girls_6-12_reached]],health[[#This Row],[girls_13-18_reached]]),health[[#This Row],[total_girls]])</f>
        <v>0</v>
      </c>
      <c r="AE498">
        <f>IF(ISBLANK(health[[#This Row],[total_children]]),SUM(health[[#This Row],[calc_boys]],health[[#This Row],[calc_girls]]),health[[#This Row],[total_children]])</f>
        <v>0</v>
      </c>
      <c r="AF498">
        <f>IF(ISBLANK(health[[#This Row],[total_pwd]]),SUM(health[[#This Row],[total_pwd_men]],health[[#This Row],[total_pwd_women]]),health[[#This Row],[total_pwd]])</f>
        <v>0</v>
      </c>
      <c r="AG498">
        <f>IF(ISBLANK(health[[#This Row],[total_adults]]),SUM(health[[#This Row],[total_men]],health[[#This Row],[total_women]]),health[[#This Row],[total_adults]])</f>
        <v>0</v>
      </c>
      <c r="AH498">
        <f>IF(ISBLANK(health[[#This Row],[total_beneficiaries_reached]]),SUM(health[[#This Row],[calc_children]],health[[#This Row],[calc_adults]]),health[[#This Row],[total_beneficiaries_reached]])</f>
        <v>0</v>
      </c>
      <c r="AI498" s="49" t="str">
        <f ca="1">IF(B498="","",OFFSET(table_admin1[[#Headers],[ADM1_PT]],MATCH(B498,admin1,0),1))</f>
        <v/>
      </c>
      <c r="AJ498" s="49" t="str">
        <f t="shared" ca="1" si="14"/>
        <v/>
      </c>
      <c r="AK498" s="49" t="str">
        <f t="shared" ca="1" si="15"/>
        <v/>
      </c>
    </row>
    <row r="499" spans="29:37" x14ac:dyDescent="0.2">
      <c r="AC499">
        <f>IF(ISBLANK(health[[#This Row],[total_boys]]),SUM(health[[#This Row],[boys_0-5_reached]],health[[#This Row],[boys_6-12_reached]],health[[#This Row],[boys_13-18_reached]]),health[[#This Row],[total_boys]])</f>
        <v>0</v>
      </c>
      <c r="AD499">
        <f>IF(ISBLANK(health[[#This Row],[total_girls]]),SUM(health[[#This Row],[girls_0-5_reached]],health[[#This Row],[girls_6-12_reached]],health[[#This Row],[girls_13-18_reached]]),health[[#This Row],[total_girls]])</f>
        <v>0</v>
      </c>
      <c r="AE499">
        <f>IF(ISBLANK(health[[#This Row],[total_children]]),SUM(health[[#This Row],[calc_boys]],health[[#This Row],[calc_girls]]),health[[#This Row],[total_children]])</f>
        <v>0</v>
      </c>
      <c r="AF499">
        <f>IF(ISBLANK(health[[#This Row],[total_pwd]]),SUM(health[[#This Row],[total_pwd_men]],health[[#This Row],[total_pwd_women]]),health[[#This Row],[total_pwd]])</f>
        <v>0</v>
      </c>
      <c r="AG499">
        <f>IF(ISBLANK(health[[#This Row],[total_adults]]),SUM(health[[#This Row],[total_men]],health[[#This Row],[total_women]]),health[[#This Row],[total_adults]])</f>
        <v>0</v>
      </c>
      <c r="AH499">
        <f>IF(ISBLANK(health[[#This Row],[total_beneficiaries_reached]]),SUM(health[[#This Row],[calc_children]],health[[#This Row],[calc_adults]]),health[[#This Row],[total_beneficiaries_reached]])</f>
        <v>0</v>
      </c>
      <c r="AI499" s="49" t="str">
        <f ca="1">IF(B499="","",OFFSET(table_admin1[[#Headers],[ADM1_PT]],MATCH(B499,admin1,0),1))</f>
        <v/>
      </c>
      <c r="AJ499" s="49" t="str">
        <f t="shared" ca="1" si="14"/>
        <v/>
      </c>
      <c r="AK499" s="49" t="str">
        <f t="shared" ca="1" si="15"/>
        <v/>
      </c>
    </row>
    <row r="500" spans="29:37" x14ac:dyDescent="0.2">
      <c r="AC500">
        <f>IF(ISBLANK(health[[#This Row],[total_boys]]),SUM(health[[#This Row],[boys_0-5_reached]],health[[#This Row],[boys_6-12_reached]],health[[#This Row],[boys_13-18_reached]]),health[[#This Row],[total_boys]])</f>
        <v>0</v>
      </c>
      <c r="AD500">
        <f>IF(ISBLANK(health[[#This Row],[total_girls]]),SUM(health[[#This Row],[girls_0-5_reached]],health[[#This Row],[girls_6-12_reached]],health[[#This Row],[girls_13-18_reached]]),health[[#This Row],[total_girls]])</f>
        <v>0</v>
      </c>
      <c r="AE500">
        <f>IF(ISBLANK(health[[#This Row],[total_children]]),SUM(health[[#This Row],[calc_boys]],health[[#This Row],[calc_girls]]),health[[#This Row],[total_children]])</f>
        <v>0</v>
      </c>
      <c r="AF500">
        <f>IF(ISBLANK(health[[#This Row],[total_pwd]]),SUM(health[[#This Row],[total_pwd_men]],health[[#This Row],[total_pwd_women]]),health[[#This Row],[total_pwd]])</f>
        <v>0</v>
      </c>
      <c r="AG500">
        <f>IF(ISBLANK(health[[#This Row],[total_adults]]),SUM(health[[#This Row],[total_men]],health[[#This Row],[total_women]]),health[[#This Row],[total_adults]])</f>
        <v>0</v>
      </c>
      <c r="AH500">
        <f>IF(ISBLANK(health[[#This Row],[total_beneficiaries_reached]]),SUM(health[[#This Row],[calc_children]],health[[#This Row],[calc_adults]]),health[[#This Row],[total_beneficiaries_reached]])</f>
        <v>0</v>
      </c>
      <c r="AI500" s="49" t="str">
        <f ca="1">IF(B500="","",OFFSET(table_admin1[[#Headers],[ADM1_PT]],MATCH(B500,admin1,0),1))</f>
        <v/>
      </c>
      <c r="AJ500" s="49" t="str">
        <f t="shared" ca="1" si="14"/>
        <v/>
      </c>
      <c r="AK500" s="49" t="str">
        <f t="shared" ca="1" si="15"/>
        <v/>
      </c>
    </row>
    <row r="501" spans="29:37" x14ac:dyDescent="0.2">
      <c r="AC501">
        <f>IF(ISBLANK(health[[#This Row],[total_boys]]),SUM(health[[#This Row],[boys_0-5_reached]],health[[#This Row],[boys_6-12_reached]],health[[#This Row],[boys_13-18_reached]]),health[[#This Row],[total_boys]])</f>
        <v>0</v>
      </c>
      <c r="AD501">
        <f>IF(ISBLANK(health[[#This Row],[total_girls]]),SUM(health[[#This Row],[girls_0-5_reached]],health[[#This Row],[girls_6-12_reached]],health[[#This Row],[girls_13-18_reached]]),health[[#This Row],[total_girls]])</f>
        <v>0</v>
      </c>
      <c r="AE501">
        <f>IF(ISBLANK(health[[#This Row],[total_children]]),SUM(health[[#This Row],[calc_boys]],health[[#This Row],[calc_girls]]),health[[#This Row],[total_children]])</f>
        <v>0</v>
      </c>
      <c r="AF501">
        <f>IF(ISBLANK(health[[#This Row],[total_pwd]]),SUM(health[[#This Row],[total_pwd_men]],health[[#This Row],[total_pwd_women]]),health[[#This Row],[total_pwd]])</f>
        <v>0</v>
      </c>
      <c r="AG501">
        <f>IF(ISBLANK(health[[#This Row],[total_adults]]),SUM(health[[#This Row],[total_men]],health[[#This Row],[total_women]]),health[[#This Row],[total_adults]])</f>
        <v>0</v>
      </c>
      <c r="AH501">
        <f>IF(ISBLANK(health[[#This Row],[total_beneficiaries_reached]]),SUM(health[[#This Row],[calc_children]],health[[#This Row],[calc_adults]]),health[[#This Row],[total_beneficiaries_reached]])</f>
        <v>0</v>
      </c>
      <c r="AI501" s="49" t="str">
        <f ca="1">IF(B501="","",OFFSET(table_admin1[[#Headers],[ADM1_PT]],MATCH(B501,admin1,0),1))</f>
        <v/>
      </c>
      <c r="AJ501" s="49" t="str">
        <f t="shared" ca="1" si="14"/>
        <v/>
      </c>
      <c r="AK501" s="49" t="str">
        <f t="shared" ca="1" si="15"/>
        <v/>
      </c>
    </row>
    <row r="502" spans="29:37" x14ac:dyDescent="0.2">
      <c r="AC502">
        <f>IF(ISBLANK(health[[#This Row],[total_boys]]),SUM(health[[#This Row],[boys_0-5_reached]],health[[#This Row],[boys_6-12_reached]],health[[#This Row],[boys_13-18_reached]]),health[[#This Row],[total_boys]])</f>
        <v>0</v>
      </c>
      <c r="AD502">
        <f>IF(ISBLANK(health[[#This Row],[total_girls]]),SUM(health[[#This Row],[girls_0-5_reached]],health[[#This Row],[girls_6-12_reached]],health[[#This Row],[girls_13-18_reached]]),health[[#This Row],[total_girls]])</f>
        <v>0</v>
      </c>
      <c r="AE502">
        <f>IF(ISBLANK(health[[#This Row],[total_children]]),SUM(health[[#This Row],[calc_boys]],health[[#This Row],[calc_girls]]),health[[#This Row],[total_children]])</f>
        <v>0</v>
      </c>
      <c r="AF502">
        <f>IF(ISBLANK(health[[#This Row],[total_pwd]]),SUM(health[[#This Row],[total_pwd_men]],health[[#This Row],[total_pwd_women]]),health[[#This Row],[total_pwd]])</f>
        <v>0</v>
      </c>
      <c r="AG502">
        <f>IF(ISBLANK(health[[#This Row],[total_adults]]),SUM(health[[#This Row],[total_men]],health[[#This Row],[total_women]]),health[[#This Row],[total_adults]])</f>
        <v>0</v>
      </c>
      <c r="AH502">
        <f>IF(ISBLANK(health[[#This Row],[total_beneficiaries_reached]]),SUM(health[[#This Row],[calc_children]],health[[#This Row],[calc_adults]]),health[[#This Row],[total_beneficiaries_reached]])</f>
        <v>0</v>
      </c>
      <c r="AI502" s="49" t="str">
        <f ca="1">IF(B502="","",OFFSET(table_admin1[[#Headers],[ADM1_PT]],MATCH(B502,admin1,0),1))</f>
        <v/>
      </c>
      <c r="AJ502" s="49" t="str">
        <f t="shared" ca="1" si="14"/>
        <v/>
      </c>
      <c r="AK502" s="49" t="str">
        <f t="shared" ca="1" si="15"/>
        <v/>
      </c>
    </row>
    <row r="503" spans="29:37" x14ac:dyDescent="0.2">
      <c r="AC503">
        <f>IF(ISBLANK(health[[#This Row],[total_boys]]),SUM(health[[#This Row],[boys_0-5_reached]],health[[#This Row],[boys_6-12_reached]],health[[#This Row],[boys_13-18_reached]]),health[[#This Row],[total_boys]])</f>
        <v>0</v>
      </c>
      <c r="AD503">
        <f>IF(ISBLANK(health[[#This Row],[total_girls]]),SUM(health[[#This Row],[girls_0-5_reached]],health[[#This Row],[girls_6-12_reached]],health[[#This Row],[girls_13-18_reached]]),health[[#This Row],[total_girls]])</f>
        <v>0</v>
      </c>
      <c r="AE503">
        <f>IF(ISBLANK(health[[#This Row],[total_children]]),SUM(health[[#This Row],[calc_boys]],health[[#This Row],[calc_girls]]),health[[#This Row],[total_children]])</f>
        <v>0</v>
      </c>
      <c r="AF503">
        <f>IF(ISBLANK(health[[#This Row],[total_pwd]]),SUM(health[[#This Row],[total_pwd_men]],health[[#This Row],[total_pwd_women]]),health[[#This Row],[total_pwd]])</f>
        <v>0</v>
      </c>
      <c r="AG503">
        <f>IF(ISBLANK(health[[#This Row],[total_adults]]),SUM(health[[#This Row],[total_men]],health[[#This Row],[total_women]]),health[[#This Row],[total_adults]])</f>
        <v>0</v>
      </c>
      <c r="AH503">
        <f>IF(ISBLANK(health[[#This Row],[total_beneficiaries_reached]]),SUM(health[[#This Row],[calc_children]],health[[#This Row],[calc_adults]]),health[[#This Row],[total_beneficiaries_reached]])</f>
        <v>0</v>
      </c>
      <c r="AI503" s="49" t="str">
        <f ca="1">IF(B503="","",OFFSET(table_admin1[[#Headers],[ADM1_PT]],MATCH(B503,admin1,0),1))</f>
        <v/>
      </c>
      <c r="AJ503" s="49" t="str">
        <f t="shared" ca="1" si="14"/>
        <v/>
      </c>
      <c r="AK503" s="49" t="str">
        <f t="shared" ca="1" si="15"/>
        <v/>
      </c>
    </row>
    <row r="504" spans="29:37" x14ac:dyDescent="0.2">
      <c r="AC504">
        <f>IF(ISBLANK(health[[#This Row],[total_boys]]),SUM(health[[#This Row],[boys_0-5_reached]],health[[#This Row],[boys_6-12_reached]],health[[#This Row],[boys_13-18_reached]]),health[[#This Row],[total_boys]])</f>
        <v>0</v>
      </c>
      <c r="AD504">
        <f>IF(ISBLANK(health[[#This Row],[total_girls]]),SUM(health[[#This Row],[girls_0-5_reached]],health[[#This Row],[girls_6-12_reached]],health[[#This Row],[girls_13-18_reached]]),health[[#This Row],[total_girls]])</f>
        <v>0</v>
      </c>
      <c r="AE504">
        <f>IF(ISBLANK(health[[#This Row],[total_children]]),SUM(health[[#This Row],[calc_boys]],health[[#This Row],[calc_girls]]),health[[#This Row],[total_children]])</f>
        <v>0</v>
      </c>
      <c r="AF504">
        <f>IF(ISBLANK(health[[#This Row],[total_pwd]]),SUM(health[[#This Row],[total_pwd_men]],health[[#This Row],[total_pwd_women]]),health[[#This Row],[total_pwd]])</f>
        <v>0</v>
      </c>
      <c r="AG504">
        <f>IF(ISBLANK(health[[#This Row],[total_adults]]),SUM(health[[#This Row],[total_men]],health[[#This Row],[total_women]]),health[[#This Row],[total_adults]])</f>
        <v>0</v>
      </c>
      <c r="AH504">
        <f>IF(ISBLANK(health[[#This Row],[total_beneficiaries_reached]]),SUM(health[[#This Row],[calc_children]],health[[#This Row],[calc_adults]]),health[[#This Row],[total_beneficiaries_reached]])</f>
        <v>0</v>
      </c>
      <c r="AI504" s="49" t="str">
        <f ca="1">IF(B504="","",OFFSET(table_admin1[[#Headers],[ADM1_PT]],MATCH(B504,admin1,0),1))</f>
        <v/>
      </c>
      <c r="AJ504" s="49" t="str">
        <f t="shared" ca="1" si="14"/>
        <v/>
      </c>
      <c r="AK504" s="49" t="str">
        <f t="shared" ca="1" si="15"/>
        <v/>
      </c>
    </row>
    <row r="505" spans="29:37" x14ac:dyDescent="0.2">
      <c r="AC505">
        <f>IF(ISBLANK(health[[#This Row],[total_boys]]),SUM(health[[#This Row],[boys_0-5_reached]],health[[#This Row],[boys_6-12_reached]],health[[#This Row],[boys_13-18_reached]]),health[[#This Row],[total_boys]])</f>
        <v>0</v>
      </c>
      <c r="AD505">
        <f>IF(ISBLANK(health[[#This Row],[total_girls]]),SUM(health[[#This Row],[girls_0-5_reached]],health[[#This Row],[girls_6-12_reached]],health[[#This Row],[girls_13-18_reached]]),health[[#This Row],[total_girls]])</f>
        <v>0</v>
      </c>
      <c r="AE505">
        <f>IF(ISBLANK(health[[#This Row],[total_children]]),SUM(health[[#This Row],[calc_boys]],health[[#This Row],[calc_girls]]),health[[#This Row],[total_children]])</f>
        <v>0</v>
      </c>
      <c r="AF505">
        <f>IF(ISBLANK(health[[#This Row],[total_pwd]]),SUM(health[[#This Row],[total_pwd_men]],health[[#This Row],[total_pwd_women]]),health[[#This Row],[total_pwd]])</f>
        <v>0</v>
      </c>
      <c r="AG505">
        <f>IF(ISBLANK(health[[#This Row],[total_adults]]),SUM(health[[#This Row],[total_men]],health[[#This Row],[total_women]]),health[[#This Row],[total_adults]])</f>
        <v>0</v>
      </c>
      <c r="AH505">
        <f>IF(ISBLANK(health[[#This Row],[total_beneficiaries_reached]]),SUM(health[[#This Row],[calc_children]],health[[#This Row],[calc_adults]]),health[[#This Row],[total_beneficiaries_reached]])</f>
        <v>0</v>
      </c>
      <c r="AI505" s="49" t="str">
        <f ca="1">IF(B505="","",OFFSET(table_admin1[[#Headers],[ADM1_PT]],MATCH(B505,admin1,0),1))</f>
        <v/>
      </c>
      <c r="AJ505" s="49" t="str">
        <f t="shared" ca="1" si="14"/>
        <v/>
      </c>
      <c r="AK505" s="49" t="str">
        <f t="shared" ca="1" si="15"/>
        <v/>
      </c>
    </row>
    <row r="506" spans="29:37" x14ac:dyDescent="0.2">
      <c r="AC506">
        <f>IF(ISBLANK(health[[#This Row],[total_boys]]),SUM(health[[#This Row],[boys_0-5_reached]],health[[#This Row],[boys_6-12_reached]],health[[#This Row],[boys_13-18_reached]]),health[[#This Row],[total_boys]])</f>
        <v>0</v>
      </c>
      <c r="AD506">
        <f>IF(ISBLANK(health[[#This Row],[total_girls]]),SUM(health[[#This Row],[girls_0-5_reached]],health[[#This Row],[girls_6-12_reached]],health[[#This Row],[girls_13-18_reached]]),health[[#This Row],[total_girls]])</f>
        <v>0</v>
      </c>
      <c r="AE506">
        <f>IF(ISBLANK(health[[#This Row],[total_children]]),SUM(health[[#This Row],[calc_boys]],health[[#This Row],[calc_girls]]),health[[#This Row],[total_children]])</f>
        <v>0</v>
      </c>
      <c r="AF506">
        <f>IF(ISBLANK(health[[#This Row],[total_pwd]]),SUM(health[[#This Row],[total_pwd_men]],health[[#This Row],[total_pwd_women]]),health[[#This Row],[total_pwd]])</f>
        <v>0</v>
      </c>
      <c r="AG506">
        <f>IF(ISBLANK(health[[#This Row],[total_adults]]),SUM(health[[#This Row],[total_men]],health[[#This Row],[total_women]]),health[[#This Row],[total_adults]])</f>
        <v>0</v>
      </c>
      <c r="AH506">
        <f>IF(ISBLANK(health[[#This Row],[total_beneficiaries_reached]]),SUM(health[[#This Row],[calc_children]],health[[#This Row],[calc_adults]]),health[[#This Row],[total_beneficiaries_reached]])</f>
        <v>0</v>
      </c>
      <c r="AI506" s="49" t="str">
        <f ca="1">IF(B506="","",OFFSET(table_admin1[[#Headers],[ADM1_PT]],MATCH(B506,admin1,0),1))</f>
        <v/>
      </c>
      <c r="AJ506" s="49" t="str">
        <f t="shared" ca="1" si="14"/>
        <v/>
      </c>
      <c r="AK506" s="49" t="str">
        <f t="shared" ca="1" si="15"/>
        <v/>
      </c>
    </row>
    <row r="507" spans="29:37" x14ac:dyDescent="0.2">
      <c r="AC507">
        <f>IF(ISBLANK(health[[#This Row],[total_boys]]),SUM(health[[#This Row],[boys_0-5_reached]],health[[#This Row],[boys_6-12_reached]],health[[#This Row],[boys_13-18_reached]]),health[[#This Row],[total_boys]])</f>
        <v>0</v>
      </c>
      <c r="AD507">
        <f>IF(ISBLANK(health[[#This Row],[total_girls]]),SUM(health[[#This Row],[girls_0-5_reached]],health[[#This Row],[girls_6-12_reached]],health[[#This Row],[girls_13-18_reached]]),health[[#This Row],[total_girls]])</f>
        <v>0</v>
      </c>
      <c r="AE507">
        <f>IF(ISBLANK(health[[#This Row],[total_children]]),SUM(health[[#This Row],[calc_boys]],health[[#This Row],[calc_girls]]),health[[#This Row],[total_children]])</f>
        <v>0</v>
      </c>
      <c r="AF507">
        <f>IF(ISBLANK(health[[#This Row],[total_pwd]]),SUM(health[[#This Row],[total_pwd_men]],health[[#This Row],[total_pwd_women]]),health[[#This Row],[total_pwd]])</f>
        <v>0</v>
      </c>
      <c r="AG507">
        <f>IF(ISBLANK(health[[#This Row],[total_adults]]),SUM(health[[#This Row],[total_men]],health[[#This Row],[total_women]]),health[[#This Row],[total_adults]])</f>
        <v>0</v>
      </c>
      <c r="AH507">
        <f>IF(ISBLANK(health[[#This Row],[total_beneficiaries_reached]]),SUM(health[[#This Row],[calc_children]],health[[#This Row],[calc_adults]]),health[[#This Row],[total_beneficiaries_reached]])</f>
        <v>0</v>
      </c>
      <c r="AI507" s="49" t="str">
        <f ca="1">IF(B507="","",OFFSET(table_admin1[[#Headers],[ADM1_PT]],MATCH(B507,admin1,0),1))</f>
        <v/>
      </c>
      <c r="AJ507" s="49" t="str">
        <f t="shared" ca="1" si="14"/>
        <v/>
      </c>
      <c r="AK507" s="49" t="str">
        <f t="shared" ca="1" si="15"/>
        <v/>
      </c>
    </row>
    <row r="508" spans="29:37" x14ac:dyDescent="0.2">
      <c r="AC508">
        <f>IF(ISBLANK(health[[#This Row],[total_boys]]),SUM(health[[#This Row],[boys_0-5_reached]],health[[#This Row],[boys_6-12_reached]],health[[#This Row],[boys_13-18_reached]]),health[[#This Row],[total_boys]])</f>
        <v>0</v>
      </c>
      <c r="AD508">
        <f>IF(ISBLANK(health[[#This Row],[total_girls]]),SUM(health[[#This Row],[girls_0-5_reached]],health[[#This Row],[girls_6-12_reached]],health[[#This Row],[girls_13-18_reached]]),health[[#This Row],[total_girls]])</f>
        <v>0</v>
      </c>
      <c r="AE508">
        <f>IF(ISBLANK(health[[#This Row],[total_children]]),SUM(health[[#This Row],[calc_boys]],health[[#This Row],[calc_girls]]),health[[#This Row],[total_children]])</f>
        <v>0</v>
      </c>
      <c r="AF508">
        <f>IF(ISBLANK(health[[#This Row],[total_pwd]]),SUM(health[[#This Row],[total_pwd_men]],health[[#This Row],[total_pwd_women]]),health[[#This Row],[total_pwd]])</f>
        <v>0</v>
      </c>
      <c r="AG508">
        <f>IF(ISBLANK(health[[#This Row],[total_adults]]),SUM(health[[#This Row],[total_men]],health[[#This Row],[total_women]]),health[[#This Row],[total_adults]])</f>
        <v>0</v>
      </c>
      <c r="AH508">
        <f>IF(ISBLANK(health[[#This Row],[total_beneficiaries_reached]]),SUM(health[[#This Row],[calc_children]],health[[#This Row],[calc_adults]]),health[[#This Row],[total_beneficiaries_reached]])</f>
        <v>0</v>
      </c>
      <c r="AI508" s="49" t="str">
        <f ca="1">IF(B508="","",OFFSET(table_admin1[[#Headers],[ADM1_PT]],MATCH(B508,admin1,0),1))</f>
        <v/>
      </c>
      <c r="AJ508" s="49" t="str">
        <f t="shared" ca="1" si="14"/>
        <v/>
      </c>
      <c r="AK508" s="49" t="str">
        <f t="shared" ca="1" si="15"/>
        <v/>
      </c>
    </row>
    <row r="509" spans="29:37" x14ac:dyDescent="0.2">
      <c r="AC509">
        <f>IF(ISBLANK(health[[#This Row],[total_boys]]),SUM(health[[#This Row],[boys_0-5_reached]],health[[#This Row],[boys_6-12_reached]],health[[#This Row],[boys_13-18_reached]]),health[[#This Row],[total_boys]])</f>
        <v>0</v>
      </c>
      <c r="AD509">
        <f>IF(ISBLANK(health[[#This Row],[total_girls]]),SUM(health[[#This Row],[girls_0-5_reached]],health[[#This Row],[girls_6-12_reached]],health[[#This Row],[girls_13-18_reached]]),health[[#This Row],[total_girls]])</f>
        <v>0</v>
      </c>
      <c r="AE509">
        <f>IF(ISBLANK(health[[#This Row],[total_children]]),SUM(health[[#This Row],[calc_boys]],health[[#This Row],[calc_girls]]),health[[#This Row],[total_children]])</f>
        <v>0</v>
      </c>
      <c r="AF509">
        <f>IF(ISBLANK(health[[#This Row],[total_pwd]]),SUM(health[[#This Row],[total_pwd_men]],health[[#This Row],[total_pwd_women]]),health[[#This Row],[total_pwd]])</f>
        <v>0</v>
      </c>
      <c r="AG509">
        <f>IF(ISBLANK(health[[#This Row],[total_adults]]),SUM(health[[#This Row],[total_men]],health[[#This Row],[total_women]]),health[[#This Row],[total_adults]])</f>
        <v>0</v>
      </c>
      <c r="AH509">
        <f>IF(ISBLANK(health[[#This Row],[total_beneficiaries_reached]]),SUM(health[[#This Row],[calc_children]],health[[#This Row],[calc_adults]]),health[[#This Row],[total_beneficiaries_reached]])</f>
        <v>0</v>
      </c>
      <c r="AI509" s="49" t="str">
        <f ca="1">IF(B509="","",OFFSET(table_admin1[[#Headers],[ADM1_PT]],MATCH(B509,admin1,0),1))</f>
        <v/>
      </c>
      <c r="AJ509" s="49" t="str">
        <f t="shared" ca="1" si="14"/>
        <v/>
      </c>
      <c r="AK509" s="49" t="str">
        <f t="shared" ca="1" si="15"/>
        <v/>
      </c>
    </row>
    <row r="510" spans="29:37" x14ac:dyDescent="0.2">
      <c r="AC510">
        <f>IF(ISBLANK(health[[#This Row],[total_boys]]),SUM(health[[#This Row],[boys_0-5_reached]],health[[#This Row],[boys_6-12_reached]],health[[#This Row],[boys_13-18_reached]]),health[[#This Row],[total_boys]])</f>
        <v>0</v>
      </c>
      <c r="AD510">
        <f>IF(ISBLANK(health[[#This Row],[total_girls]]),SUM(health[[#This Row],[girls_0-5_reached]],health[[#This Row],[girls_6-12_reached]],health[[#This Row],[girls_13-18_reached]]),health[[#This Row],[total_girls]])</f>
        <v>0</v>
      </c>
      <c r="AE510">
        <f>IF(ISBLANK(health[[#This Row],[total_children]]),SUM(health[[#This Row],[calc_boys]],health[[#This Row],[calc_girls]]),health[[#This Row],[total_children]])</f>
        <v>0</v>
      </c>
      <c r="AF510">
        <f>IF(ISBLANK(health[[#This Row],[total_pwd]]),SUM(health[[#This Row],[total_pwd_men]],health[[#This Row],[total_pwd_women]]),health[[#This Row],[total_pwd]])</f>
        <v>0</v>
      </c>
      <c r="AG510">
        <f>IF(ISBLANK(health[[#This Row],[total_adults]]),SUM(health[[#This Row],[total_men]],health[[#This Row],[total_women]]),health[[#This Row],[total_adults]])</f>
        <v>0</v>
      </c>
      <c r="AH510">
        <f>IF(ISBLANK(health[[#This Row],[total_beneficiaries_reached]]),SUM(health[[#This Row],[calc_children]],health[[#This Row],[calc_adults]]),health[[#This Row],[total_beneficiaries_reached]])</f>
        <v>0</v>
      </c>
      <c r="AI510" s="49" t="str">
        <f ca="1">IF(B510="","",OFFSET(table_admin1[[#Headers],[ADM1_PT]],MATCH(B510,admin1,0),1))</f>
        <v/>
      </c>
      <c r="AJ510" s="49" t="str">
        <f t="shared" ca="1" si="14"/>
        <v/>
      </c>
      <c r="AK510" s="49" t="str">
        <f t="shared" ca="1" si="15"/>
        <v/>
      </c>
    </row>
    <row r="511" spans="29:37" x14ac:dyDescent="0.2">
      <c r="AC511">
        <f>IF(ISBLANK(health[[#This Row],[total_boys]]),SUM(health[[#This Row],[boys_0-5_reached]],health[[#This Row],[boys_6-12_reached]],health[[#This Row],[boys_13-18_reached]]),health[[#This Row],[total_boys]])</f>
        <v>0</v>
      </c>
      <c r="AD511">
        <f>IF(ISBLANK(health[[#This Row],[total_girls]]),SUM(health[[#This Row],[girls_0-5_reached]],health[[#This Row],[girls_6-12_reached]],health[[#This Row],[girls_13-18_reached]]),health[[#This Row],[total_girls]])</f>
        <v>0</v>
      </c>
      <c r="AE511">
        <f>IF(ISBLANK(health[[#This Row],[total_children]]),SUM(health[[#This Row],[calc_boys]],health[[#This Row],[calc_girls]]),health[[#This Row],[total_children]])</f>
        <v>0</v>
      </c>
      <c r="AF511">
        <f>IF(ISBLANK(health[[#This Row],[total_pwd]]),SUM(health[[#This Row],[total_pwd_men]],health[[#This Row],[total_pwd_women]]),health[[#This Row],[total_pwd]])</f>
        <v>0</v>
      </c>
      <c r="AG511">
        <f>IF(ISBLANK(health[[#This Row],[total_adults]]),SUM(health[[#This Row],[total_men]],health[[#This Row],[total_women]]),health[[#This Row],[total_adults]])</f>
        <v>0</v>
      </c>
      <c r="AH511">
        <f>IF(ISBLANK(health[[#This Row],[total_beneficiaries_reached]]),SUM(health[[#This Row],[calc_children]],health[[#This Row],[calc_adults]]),health[[#This Row],[total_beneficiaries_reached]])</f>
        <v>0</v>
      </c>
      <c r="AI511" s="49" t="str">
        <f ca="1">IF(B511="","",OFFSET(table_admin1[[#Headers],[ADM1_PT]],MATCH(B511,admin1,0),1))</f>
        <v/>
      </c>
      <c r="AJ511" s="49" t="str">
        <f t="shared" ca="1" si="14"/>
        <v/>
      </c>
      <c r="AK511" s="49" t="str">
        <f t="shared" ca="1" si="15"/>
        <v/>
      </c>
    </row>
    <row r="512" spans="29:37" x14ac:dyDescent="0.2">
      <c r="AC512">
        <f>IF(ISBLANK(health[[#This Row],[total_boys]]),SUM(health[[#This Row],[boys_0-5_reached]],health[[#This Row],[boys_6-12_reached]],health[[#This Row],[boys_13-18_reached]]),health[[#This Row],[total_boys]])</f>
        <v>0</v>
      </c>
      <c r="AD512">
        <f>IF(ISBLANK(health[[#This Row],[total_girls]]),SUM(health[[#This Row],[girls_0-5_reached]],health[[#This Row],[girls_6-12_reached]],health[[#This Row],[girls_13-18_reached]]),health[[#This Row],[total_girls]])</f>
        <v>0</v>
      </c>
      <c r="AE512">
        <f>IF(ISBLANK(health[[#This Row],[total_children]]),SUM(health[[#This Row],[calc_boys]],health[[#This Row],[calc_girls]]),health[[#This Row],[total_children]])</f>
        <v>0</v>
      </c>
      <c r="AF512">
        <f>IF(ISBLANK(health[[#This Row],[total_pwd]]),SUM(health[[#This Row],[total_pwd_men]],health[[#This Row],[total_pwd_women]]),health[[#This Row],[total_pwd]])</f>
        <v>0</v>
      </c>
      <c r="AG512">
        <f>IF(ISBLANK(health[[#This Row],[total_adults]]),SUM(health[[#This Row],[total_men]],health[[#This Row],[total_women]]),health[[#This Row],[total_adults]])</f>
        <v>0</v>
      </c>
      <c r="AH512">
        <f>IF(ISBLANK(health[[#This Row],[total_beneficiaries_reached]]),SUM(health[[#This Row],[calc_children]],health[[#This Row],[calc_adults]]),health[[#This Row],[total_beneficiaries_reached]])</f>
        <v>0</v>
      </c>
      <c r="AI512" s="49" t="str">
        <f ca="1">IF(B512="","",OFFSET(table_admin1[[#Headers],[ADM1_PT]],MATCH(B512,admin1,0),1))</f>
        <v/>
      </c>
      <c r="AJ512" s="49" t="str">
        <f t="shared" ca="1" si="14"/>
        <v/>
      </c>
      <c r="AK512" s="49" t="str">
        <f t="shared" ca="1" si="15"/>
        <v/>
      </c>
    </row>
    <row r="513" spans="29:37" x14ac:dyDescent="0.2">
      <c r="AC513">
        <f>IF(ISBLANK(health[[#This Row],[total_boys]]),SUM(health[[#This Row],[boys_0-5_reached]],health[[#This Row],[boys_6-12_reached]],health[[#This Row],[boys_13-18_reached]]),health[[#This Row],[total_boys]])</f>
        <v>0</v>
      </c>
      <c r="AD513">
        <f>IF(ISBLANK(health[[#This Row],[total_girls]]),SUM(health[[#This Row],[girls_0-5_reached]],health[[#This Row],[girls_6-12_reached]],health[[#This Row],[girls_13-18_reached]]),health[[#This Row],[total_girls]])</f>
        <v>0</v>
      </c>
      <c r="AE513">
        <f>IF(ISBLANK(health[[#This Row],[total_children]]),SUM(health[[#This Row],[calc_boys]],health[[#This Row],[calc_girls]]),health[[#This Row],[total_children]])</f>
        <v>0</v>
      </c>
      <c r="AF513">
        <f>IF(ISBLANK(health[[#This Row],[total_pwd]]),SUM(health[[#This Row],[total_pwd_men]],health[[#This Row],[total_pwd_women]]),health[[#This Row],[total_pwd]])</f>
        <v>0</v>
      </c>
      <c r="AG513">
        <f>IF(ISBLANK(health[[#This Row],[total_adults]]),SUM(health[[#This Row],[total_men]],health[[#This Row],[total_women]]),health[[#This Row],[total_adults]])</f>
        <v>0</v>
      </c>
      <c r="AH513">
        <f>IF(ISBLANK(health[[#This Row],[total_beneficiaries_reached]]),SUM(health[[#This Row],[calc_children]],health[[#This Row],[calc_adults]]),health[[#This Row],[total_beneficiaries_reached]])</f>
        <v>0</v>
      </c>
      <c r="AI513" s="49" t="str">
        <f ca="1">IF(B513="","",OFFSET(table_admin1[[#Headers],[ADM1_PT]],MATCH(B513,admin1,0),1))</f>
        <v/>
      </c>
      <c r="AJ513" s="49" t="str">
        <f t="shared" ca="1" si="14"/>
        <v/>
      </c>
      <c r="AK513" s="49" t="str">
        <f t="shared" ca="1" si="15"/>
        <v/>
      </c>
    </row>
    <row r="514" spans="29:37" x14ac:dyDescent="0.2">
      <c r="AC514">
        <f>IF(ISBLANK(health[[#This Row],[total_boys]]),SUM(health[[#This Row],[boys_0-5_reached]],health[[#This Row],[boys_6-12_reached]],health[[#This Row],[boys_13-18_reached]]),health[[#This Row],[total_boys]])</f>
        <v>0</v>
      </c>
      <c r="AD514">
        <f>IF(ISBLANK(health[[#This Row],[total_girls]]),SUM(health[[#This Row],[girls_0-5_reached]],health[[#This Row],[girls_6-12_reached]],health[[#This Row],[girls_13-18_reached]]),health[[#This Row],[total_girls]])</f>
        <v>0</v>
      </c>
      <c r="AE514">
        <f>IF(ISBLANK(health[[#This Row],[total_children]]),SUM(health[[#This Row],[calc_boys]],health[[#This Row],[calc_girls]]),health[[#This Row],[total_children]])</f>
        <v>0</v>
      </c>
      <c r="AF514">
        <f>IF(ISBLANK(health[[#This Row],[total_pwd]]),SUM(health[[#This Row],[total_pwd_men]],health[[#This Row],[total_pwd_women]]),health[[#This Row],[total_pwd]])</f>
        <v>0</v>
      </c>
      <c r="AG514">
        <f>IF(ISBLANK(health[[#This Row],[total_adults]]),SUM(health[[#This Row],[total_men]],health[[#This Row],[total_women]]),health[[#This Row],[total_adults]])</f>
        <v>0</v>
      </c>
      <c r="AH514">
        <f>IF(ISBLANK(health[[#This Row],[total_beneficiaries_reached]]),SUM(health[[#This Row],[calc_children]],health[[#This Row],[calc_adults]]),health[[#This Row],[total_beneficiaries_reached]])</f>
        <v>0</v>
      </c>
      <c r="AI514" s="49" t="str">
        <f ca="1">IF(B514="","",OFFSET(table_admin1[[#Headers],[ADM1_PT]],MATCH(B514,admin1,0),1))</f>
        <v/>
      </c>
      <c r="AJ514" s="49" t="str">
        <f t="shared" ca="1" si="14"/>
        <v/>
      </c>
      <c r="AK514" s="49" t="str">
        <f t="shared" ca="1" si="15"/>
        <v/>
      </c>
    </row>
    <row r="515" spans="29:37" x14ac:dyDescent="0.2">
      <c r="AC515">
        <f>IF(ISBLANK(health[[#This Row],[total_boys]]),SUM(health[[#This Row],[boys_0-5_reached]],health[[#This Row],[boys_6-12_reached]],health[[#This Row],[boys_13-18_reached]]),health[[#This Row],[total_boys]])</f>
        <v>0</v>
      </c>
      <c r="AD515">
        <f>IF(ISBLANK(health[[#This Row],[total_girls]]),SUM(health[[#This Row],[girls_0-5_reached]],health[[#This Row],[girls_6-12_reached]],health[[#This Row],[girls_13-18_reached]]),health[[#This Row],[total_girls]])</f>
        <v>0</v>
      </c>
      <c r="AE515">
        <f>IF(ISBLANK(health[[#This Row],[total_children]]),SUM(health[[#This Row],[calc_boys]],health[[#This Row],[calc_girls]]),health[[#This Row],[total_children]])</f>
        <v>0</v>
      </c>
      <c r="AF515">
        <f>IF(ISBLANK(health[[#This Row],[total_pwd]]),SUM(health[[#This Row],[total_pwd_men]],health[[#This Row],[total_pwd_women]]),health[[#This Row],[total_pwd]])</f>
        <v>0</v>
      </c>
      <c r="AG515">
        <f>IF(ISBLANK(health[[#This Row],[total_adults]]),SUM(health[[#This Row],[total_men]],health[[#This Row],[total_women]]),health[[#This Row],[total_adults]])</f>
        <v>0</v>
      </c>
      <c r="AH515">
        <f>IF(ISBLANK(health[[#This Row],[total_beneficiaries_reached]]),SUM(health[[#This Row],[calc_children]],health[[#This Row],[calc_adults]]),health[[#This Row],[total_beneficiaries_reached]])</f>
        <v>0</v>
      </c>
      <c r="AI515" s="49" t="str">
        <f ca="1">IF(B515="","",OFFSET(table_admin1[[#Headers],[ADM1_PT]],MATCH(B515,admin1,0),1))</f>
        <v/>
      </c>
      <c r="AJ515" s="49" t="str">
        <f t="shared" ca="1" si="14"/>
        <v/>
      </c>
      <c r="AK515" s="49" t="str">
        <f t="shared" ca="1" si="15"/>
        <v/>
      </c>
    </row>
    <row r="516" spans="29:37" x14ac:dyDescent="0.2">
      <c r="AC516">
        <f>IF(ISBLANK(health[[#This Row],[total_boys]]),SUM(health[[#This Row],[boys_0-5_reached]],health[[#This Row],[boys_6-12_reached]],health[[#This Row],[boys_13-18_reached]]),health[[#This Row],[total_boys]])</f>
        <v>0</v>
      </c>
      <c r="AD516">
        <f>IF(ISBLANK(health[[#This Row],[total_girls]]),SUM(health[[#This Row],[girls_0-5_reached]],health[[#This Row],[girls_6-12_reached]],health[[#This Row],[girls_13-18_reached]]),health[[#This Row],[total_girls]])</f>
        <v>0</v>
      </c>
      <c r="AE516">
        <f>IF(ISBLANK(health[[#This Row],[total_children]]),SUM(health[[#This Row],[calc_boys]],health[[#This Row],[calc_girls]]),health[[#This Row],[total_children]])</f>
        <v>0</v>
      </c>
      <c r="AF516">
        <f>IF(ISBLANK(health[[#This Row],[total_pwd]]),SUM(health[[#This Row],[total_pwd_men]],health[[#This Row],[total_pwd_women]]),health[[#This Row],[total_pwd]])</f>
        <v>0</v>
      </c>
      <c r="AG516">
        <f>IF(ISBLANK(health[[#This Row],[total_adults]]),SUM(health[[#This Row],[total_men]],health[[#This Row],[total_women]]),health[[#This Row],[total_adults]])</f>
        <v>0</v>
      </c>
      <c r="AH516">
        <f>IF(ISBLANK(health[[#This Row],[total_beneficiaries_reached]]),SUM(health[[#This Row],[calc_children]],health[[#This Row],[calc_adults]]),health[[#This Row],[total_beneficiaries_reached]])</f>
        <v>0</v>
      </c>
      <c r="AI516" s="49" t="str">
        <f ca="1">IF(B516="","",OFFSET(table_admin1[[#Headers],[ADM1_PT]],MATCH(B516,admin1,0),1))</f>
        <v/>
      </c>
      <c r="AJ516" s="49" t="str">
        <f t="shared" ca="1" si="14"/>
        <v/>
      </c>
      <c r="AK516" s="49" t="str">
        <f t="shared" ca="1" si="15"/>
        <v/>
      </c>
    </row>
    <row r="517" spans="29:37" x14ac:dyDescent="0.2">
      <c r="AC517">
        <f>IF(ISBLANK(health[[#This Row],[total_boys]]),SUM(health[[#This Row],[boys_0-5_reached]],health[[#This Row],[boys_6-12_reached]],health[[#This Row],[boys_13-18_reached]]),health[[#This Row],[total_boys]])</f>
        <v>0</v>
      </c>
      <c r="AD517">
        <f>IF(ISBLANK(health[[#This Row],[total_girls]]),SUM(health[[#This Row],[girls_0-5_reached]],health[[#This Row],[girls_6-12_reached]],health[[#This Row],[girls_13-18_reached]]),health[[#This Row],[total_girls]])</f>
        <v>0</v>
      </c>
      <c r="AE517">
        <f>IF(ISBLANK(health[[#This Row],[total_children]]),SUM(health[[#This Row],[calc_boys]],health[[#This Row],[calc_girls]]),health[[#This Row],[total_children]])</f>
        <v>0</v>
      </c>
      <c r="AF517">
        <f>IF(ISBLANK(health[[#This Row],[total_pwd]]),SUM(health[[#This Row],[total_pwd_men]],health[[#This Row],[total_pwd_women]]),health[[#This Row],[total_pwd]])</f>
        <v>0</v>
      </c>
      <c r="AG517">
        <f>IF(ISBLANK(health[[#This Row],[total_adults]]),SUM(health[[#This Row],[total_men]],health[[#This Row],[total_women]]),health[[#This Row],[total_adults]])</f>
        <v>0</v>
      </c>
      <c r="AH517">
        <f>IF(ISBLANK(health[[#This Row],[total_beneficiaries_reached]]),SUM(health[[#This Row],[calc_children]],health[[#This Row],[calc_adults]]),health[[#This Row],[total_beneficiaries_reached]])</f>
        <v>0</v>
      </c>
      <c r="AI517" s="49" t="str">
        <f ca="1">IF(B517="","",OFFSET(table_admin1[[#Headers],[ADM1_PT]],MATCH(B517,admin1,0),1))</f>
        <v/>
      </c>
      <c r="AJ517" s="49" t="str">
        <f t="shared" ca="1" si="14"/>
        <v/>
      </c>
      <c r="AK517" s="49" t="str">
        <f t="shared" ca="1" si="15"/>
        <v/>
      </c>
    </row>
    <row r="518" spans="29:37" x14ac:dyDescent="0.2">
      <c r="AC518">
        <f>IF(ISBLANK(health[[#This Row],[total_boys]]),SUM(health[[#This Row],[boys_0-5_reached]],health[[#This Row],[boys_6-12_reached]],health[[#This Row],[boys_13-18_reached]]),health[[#This Row],[total_boys]])</f>
        <v>0</v>
      </c>
      <c r="AD518">
        <f>IF(ISBLANK(health[[#This Row],[total_girls]]),SUM(health[[#This Row],[girls_0-5_reached]],health[[#This Row],[girls_6-12_reached]],health[[#This Row],[girls_13-18_reached]]),health[[#This Row],[total_girls]])</f>
        <v>0</v>
      </c>
      <c r="AE518">
        <f>IF(ISBLANK(health[[#This Row],[total_children]]),SUM(health[[#This Row],[calc_boys]],health[[#This Row],[calc_girls]]),health[[#This Row],[total_children]])</f>
        <v>0</v>
      </c>
      <c r="AF518">
        <f>IF(ISBLANK(health[[#This Row],[total_pwd]]),SUM(health[[#This Row],[total_pwd_men]],health[[#This Row],[total_pwd_women]]),health[[#This Row],[total_pwd]])</f>
        <v>0</v>
      </c>
      <c r="AG518">
        <f>IF(ISBLANK(health[[#This Row],[total_adults]]),SUM(health[[#This Row],[total_men]],health[[#This Row],[total_women]]),health[[#This Row],[total_adults]])</f>
        <v>0</v>
      </c>
      <c r="AH518">
        <f>IF(ISBLANK(health[[#This Row],[total_beneficiaries_reached]]),SUM(health[[#This Row],[calc_children]],health[[#This Row],[calc_adults]]),health[[#This Row],[total_beneficiaries_reached]])</f>
        <v>0</v>
      </c>
      <c r="AI518" s="49" t="str">
        <f ca="1">IF(B518="","",OFFSET(table_admin1[[#Headers],[ADM1_PT]],MATCH(B518,admin1,0),1))</f>
        <v/>
      </c>
      <c r="AJ518" s="49" t="str">
        <f t="shared" ref="AJ518:AJ581" ca="1" si="16">IF(C518="","",INDEX(admin2_pcode,MATCH(C518,OFFSET(admin2_start,MATCH(AI518,admin1_linked_pcode,0),0,COUNTIF(admin1_linked_pcode,AI518)),0)+MATCH(AI518,admin1_linked_pcode,0)-1))</f>
        <v/>
      </c>
      <c r="AK518" s="49" t="str">
        <f t="shared" ref="AK518:AK581" ca="1" si="17">IF(D518="","",INDEX(admin3_pcode,MATCH(D518,OFFSET(admin3_start,MATCH(AJ518,admin2_linked_pcode,0),0,COUNTIF(admin2_linked_pcode,AJ518)),0)+MATCH(AJ518,admin2_linked_pcode,0)-1))</f>
        <v/>
      </c>
    </row>
    <row r="519" spans="29:37" x14ac:dyDescent="0.2">
      <c r="AC519">
        <f>IF(ISBLANK(health[[#This Row],[total_boys]]),SUM(health[[#This Row],[boys_0-5_reached]],health[[#This Row],[boys_6-12_reached]],health[[#This Row],[boys_13-18_reached]]),health[[#This Row],[total_boys]])</f>
        <v>0</v>
      </c>
      <c r="AD519">
        <f>IF(ISBLANK(health[[#This Row],[total_girls]]),SUM(health[[#This Row],[girls_0-5_reached]],health[[#This Row],[girls_6-12_reached]],health[[#This Row],[girls_13-18_reached]]),health[[#This Row],[total_girls]])</f>
        <v>0</v>
      </c>
      <c r="AE519">
        <f>IF(ISBLANK(health[[#This Row],[total_children]]),SUM(health[[#This Row],[calc_boys]],health[[#This Row],[calc_girls]]),health[[#This Row],[total_children]])</f>
        <v>0</v>
      </c>
      <c r="AF519">
        <f>IF(ISBLANK(health[[#This Row],[total_pwd]]),SUM(health[[#This Row],[total_pwd_men]],health[[#This Row],[total_pwd_women]]),health[[#This Row],[total_pwd]])</f>
        <v>0</v>
      </c>
      <c r="AG519">
        <f>IF(ISBLANK(health[[#This Row],[total_adults]]),SUM(health[[#This Row],[total_men]],health[[#This Row],[total_women]]),health[[#This Row],[total_adults]])</f>
        <v>0</v>
      </c>
      <c r="AH519">
        <f>IF(ISBLANK(health[[#This Row],[total_beneficiaries_reached]]),SUM(health[[#This Row],[calc_children]],health[[#This Row],[calc_adults]]),health[[#This Row],[total_beneficiaries_reached]])</f>
        <v>0</v>
      </c>
      <c r="AI519" s="49" t="str">
        <f ca="1">IF(B519="","",OFFSET(table_admin1[[#Headers],[ADM1_PT]],MATCH(B519,admin1,0),1))</f>
        <v/>
      </c>
      <c r="AJ519" s="49" t="str">
        <f t="shared" ca="1" si="16"/>
        <v/>
      </c>
      <c r="AK519" s="49" t="str">
        <f t="shared" ca="1" si="17"/>
        <v/>
      </c>
    </row>
    <row r="520" spans="29:37" x14ac:dyDescent="0.2">
      <c r="AC520">
        <f>IF(ISBLANK(health[[#This Row],[total_boys]]),SUM(health[[#This Row],[boys_0-5_reached]],health[[#This Row],[boys_6-12_reached]],health[[#This Row],[boys_13-18_reached]]),health[[#This Row],[total_boys]])</f>
        <v>0</v>
      </c>
      <c r="AD520">
        <f>IF(ISBLANK(health[[#This Row],[total_girls]]),SUM(health[[#This Row],[girls_0-5_reached]],health[[#This Row],[girls_6-12_reached]],health[[#This Row],[girls_13-18_reached]]),health[[#This Row],[total_girls]])</f>
        <v>0</v>
      </c>
      <c r="AE520">
        <f>IF(ISBLANK(health[[#This Row],[total_children]]),SUM(health[[#This Row],[calc_boys]],health[[#This Row],[calc_girls]]),health[[#This Row],[total_children]])</f>
        <v>0</v>
      </c>
      <c r="AF520">
        <f>IF(ISBLANK(health[[#This Row],[total_pwd]]),SUM(health[[#This Row],[total_pwd_men]],health[[#This Row],[total_pwd_women]]),health[[#This Row],[total_pwd]])</f>
        <v>0</v>
      </c>
      <c r="AG520">
        <f>IF(ISBLANK(health[[#This Row],[total_adults]]),SUM(health[[#This Row],[total_men]],health[[#This Row],[total_women]]),health[[#This Row],[total_adults]])</f>
        <v>0</v>
      </c>
      <c r="AH520">
        <f>IF(ISBLANK(health[[#This Row],[total_beneficiaries_reached]]),SUM(health[[#This Row],[calc_children]],health[[#This Row],[calc_adults]]),health[[#This Row],[total_beneficiaries_reached]])</f>
        <v>0</v>
      </c>
      <c r="AI520" s="49" t="str">
        <f ca="1">IF(B520="","",OFFSET(table_admin1[[#Headers],[ADM1_PT]],MATCH(B520,admin1,0),1))</f>
        <v/>
      </c>
      <c r="AJ520" s="49" t="str">
        <f t="shared" ca="1" si="16"/>
        <v/>
      </c>
      <c r="AK520" s="49" t="str">
        <f t="shared" ca="1" si="17"/>
        <v/>
      </c>
    </row>
    <row r="521" spans="29:37" x14ac:dyDescent="0.2">
      <c r="AC521">
        <f>IF(ISBLANK(health[[#This Row],[total_boys]]),SUM(health[[#This Row],[boys_0-5_reached]],health[[#This Row],[boys_6-12_reached]],health[[#This Row],[boys_13-18_reached]]),health[[#This Row],[total_boys]])</f>
        <v>0</v>
      </c>
      <c r="AD521">
        <f>IF(ISBLANK(health[[#This Row],[total_girls]]),SUM(health[[#This Row],[girls_0-5_reached]],health[[#This Row],[girls_6-12_reached]],health[[#This Row],[girls_13-18_reached]]),health[[#This Row],[total_girls]])</f>
        <v>0</v>
      </c>
      <c r="AE521">
        <f>IF(ISBLANK(health[[#This Row],[total_children]]),SUM(health[[#This Row],[calc_boys]],health[[#This Row],[calc_girls]]),health[[#This Row],[total_children]])</f>
        <v>0</v>
      </c>
      <c r="AF521">
        <f>IF(ISBLANK(health[[#This Row],[total_pwd]]),SUM(health[[#This Row],[total_pwd_men]],health[[#This Row],[total_pwd_women]]),health[[#This Row],[total_pwd]])</f>
        <v>0</v>
      </c>
      <c r="AG521">
        <f>IF(ISBLANK(health[[#This Row],[total_adults]]),SUM(health[[#This Row],[total_men]],health[[#This Row],[total_women]]),health[[#This Row],[total_adults]])</f>
        <v>0</v>
      </c>
      <c r="AH521">
        <f>IF(ISBLANK(health[[#This Row],[total_beneficiaries_reached]]),SUM(health[[#This Row],[calc_children]],health[[#This Row],[calc_adults]]),health[[#This Row],[total_beneficiaries_reached]])</f>
        <v>0</v>
      </c>
      <c r="AI521" s="49" t="str">
        <f ca="1">IF(B521="","",OFFSET(table_admin1[[#Headers],[ADM1_PT]],MATCH(B521,admin1,0),1))</f>
        <v/>
      </c>
      <c r="AJ521" s="49" t="str">
        <f t="shared" ca="1" si="16"/>
        <v/>
      </c>
      <c r="AK521" s="49" t="str">
        <f t="shared" ca="1" si="17"/>
        <v/>
      </c>
    </row>
    <row r="522" spans="29:37" x14ac:dyDescent="0.2">
      <c r="AC522">
        <f>IF(ISBLANK(health[[#This Row],[total_boys]]),SUM(health[[#This Row],[boys_0-5_reached]],health[[#This Row],[boys_6-12_reached]],health[[#This Row],[boys_13-18_reached]]),health[[#This Row],[total_boys]])</f>
        <v>0</v>
      </c>
      <c r="AD522">
        <f>IF(ISBLANK(health[[#This Row],[total_girls]]),SUM(health[[#This Row],[girls_0-5_reached]],health[[#This Row],[girls_6-12_reached]],health[[#This Row],[girls_13-18_reached]]),health[[#This Row],[total_girls]])</f>
        <v>0</v>
      </c>
      <c r="AE522">
        <f>IF(ISBLANK(health[[#This Row],[total_children]]),SUM(health[[#This Row],[calc_boys]],health[[#This Row],[calc_girls]]),health[[#This Row],[total_children]])</f>
        <v>0</v>
      </c>
      <c r="AF522">
        <f>IF(ISBLANK(health[[#This Row],[total_pwd]]),SUM(health[[#This Row],[total_pwd_men]],health[[#This Row],[total_pwd_women]]),health[[#This Row],[total_pwd]])</f>
        <v>0</v>
      </c>
      <c r="AG522">
        <f>IF(ISBLANK(health[[#This Row],[total_adults]]),SUM(health[[#This Row],[total_men]],health[[#This Row],[total_women]]),health[[#This Row],[total_adults]])</f>
        <v>0</v>
      </c>
      <c r="AH522">
        <f>IF(ISBLANK(health[[#This Row],[total_beneficiaries_reached]]),SUM(health[[#This Row],[calc_children]],health[[#This Row],[calc_adults]]),health[[#This Row],[total_beneficiaries_reached]])</f>
        <v>0</v>
      </c>
      <c r="AI522" s="49" t="str">
        <f ca="1">IF(B522="","",OFFSET(table_admin1[[#Headers],[ADM1_PT]],MATCH(B522,admin1,0),1))</f>
        <v/>
      </c>
      <c r="AJ522" s="49" t="str">
        <f t="shared" ca="1" si="16"/>
        <v/>
      </c>
      <c r="AK522" s="49" t="str">
        <f t="shared" ca="1" si="17"/>
        <v/>
      </c>
    </row>
    <row r="523" spans="29:37" x14ac:dyDescent="0.2">
      <c r="AC523">
        <f>IF(ISBLANK(health[[#This Row],[total_boys]]),SUM(health[[#This Row],[boys_0-5_reached]],health[[#This Row],[boys_6-12_reached]],health[[#This Row],[boys_13-18_reached]]),health[[#This Row],[total_boys]])</f>
        <v>0</v>
      </c>
      <c r="AD523">
        <f>IF(ISBLANK(health[[#This Row],[total_girls]]),SUM(health[[#This Row],[girls_0-5_reached]],health[[#This Row],[girls_6-12_reached]],health[[#This Row],[girls_13-18_reached]]),health[[#This Row],[total_girls]])</f>
        <v>0</v>
      </c>
      <c r="AE523">
        <f>IF(ISBLANK(health[[#This Row],[total_children]]),SUM(health[[#This Row],[calc_boys]],health[[#This Row],[calc_girls]]),health[[#This Row],[total_children]])</f>
        <v>0</v>
      </c>
      <c r="AF523">
        <f>IF(ISBLANK(health[[#This Row],[total_pwd]]),SUM(health[[#This Row],[total_pwd_men]],health[[#This Row],[total_pwd_women]]),health[[#This Row],[total_pwd]])</f>
        <v>0</v>
      </c>
      <c r="AG523">
        <f>IF(ISBLANK(health[[#This Row],[total_adults]]),SUM(health[[#This Row],[total_men]],health[[#This Row],[total_women]]),health[[#This Row],[total_adults]])</f>
        <v>0</v>
      </c>
      <c r="AH523">
        <f>IF(ISBLANK(health[[#This Row],[total_beneficiaries_reached]]),SUM(health[[#This Row],[calc_children]],health[[#This Row],[calc_adults]]),health[[#This Row],[total_beneficiaries_reached]])</f>
        <v>0</v>
      </c>
      <c r="AI523" s="49" t="str">
        <f ca="1">IF(B523="","",OFFSET(table_admin1[[#Headers],[ADM1_PT]],MATCH(B523,admin1,0),1))</f>
        <v/>
      </c>
      <c r="AJ523" s="49" t="str">
        <f t="shared" ca="1" si="16"/>
        <v/>
      </c>
      <c r="AK523" s="49" t="str">
        <f t="shared" ca="1" si="17"/>
        <v/>
      </c>
    </row>
    <row r="524" spans="29:37" x14ac:dyDescent="0.2">
      <c r="AC524">
        <f>IF(ISBLANK(health[[#This Row],[total_boys]]),SUM(health[[#This Row],[boys_0-5_reached]],health[[#This Row],[boys_6-12_reached]],health[[#This Row],[boys_13-18_reached]]),health[[#This Row],[total_boys]])</f>
        <v>0</v>
      </c>
      <c r="AD524">
        <f>IF(ISBLANK(health[[#This Row],[total_girls]]),SUM(health[[#This Row],[girls_0-5_reached]],health[[#This Row],[girls_6-12_reached]],health[[#This Row],[girls_13-18_reached]]),health[[#This Row],[total_girls]])</f>
        <v>0</v>
      </c>
      <c r="AE524">
        <f>IF(ISBLANK(health[[#This Row],[total_children]]),SUM(health[[#This Row],[calc_boys]],health[[#This Row],[calc_girls]]),health[[#This Row],[total_children]])</f>
        <v>0</v>
      </c>
      <c r="AF524">
        <f>IF(ISBLANK(health[[#This Row],[total_pwd]]),SUM(health[[#This Row],[total_pwd_men]],health[[#This Row],[total_pwd_women]]),health[[#This Row],[total_pwd]])</f>
        <v>0</v>
      </c>
      <c r="AG524">
        <f>IF(ISBLANK(health[[#This Row],[total_adults]]),SUM(health[[#This Row],[total_men]],health[[#This Row],[total_women]]),health[[#This Row],[total_adults]])</f>
        <v>0</v>
      </c>
      <c r="AH524">
        <f>IF(ISBLANK(health[[#This Row],[total_beneficiaries_reached]]),SUM(health[[#This Row],[calc_children]],health[[#This Row],[calc_adults]]),health[[#This Row],[total_beneficiaries_reached]])</f>
        <v>0</v>
      </c>
      <c r="AI524" s="49" t="str">
        <f ca="1">IF(B524="","",OFFSET(table_admin1[[#Headers],[ADM1_PT]],MATCH(B524,admin1,0),1))</f>
        <v/>
      </c>
      <c r="AJ524" s="49" t="str">
        <f t="shared" ca="1" si="16"/>
        <v/>
      </c>
      <c r="AK524" s="49" t="str">
        <f t="shared" ca="1" si="17"/>
        <v/>
      </c>
    </row>
    <row r="525" spans="29:37" x14ac:dyDescent="0.2">
      <c r="AC525">
        <f>IF(ISBLANK(health[[#This Row],[total_boys]]),SUM(health[[#This Row],[boys_0-5_reached]],health[[#This Row],[boys_6-12_reached]],health[[#This Row],[boys_13-18_reached]]),health[[#This Row],[total_boys]])</f>
        <v>0</v>
      </c>
      <c r="AD525">
        <f>IF(ISBLANK(health[[#This Row],[total_girls]]),SUM(health[[#This Row],[girls_0-5_reached]],health[[#This Row],[girls_6-12_reached]],health[[#This Row],[girls_13-18_reached]]),health[[#This Row],[total_girls]])</f>
        <v>0</v>
      </c>
      <c r="AE525">
        <f>IF(ISBLANK(health[[#This Row],[total_children]]),SUM(health[[#This Row],[calc_boys]],health[[#This Row],[calc_girls]]),health[[#This Row],[total_children]])</f>
        <v>0</v>
      </c>
      <c r="AF525">
        <f>IF(ISBLANK(health[[#This Row],[total_pwd]]),SUM(health[[#This Row],[total_pwd_men]],health[[#This Row],[total_pwd_women]]),health[[#This Row],[total_pwd]])</f>
        <v>0</v>
      </c>
      <c r="AG525">
        <f>IF(ISBLANK(health[[#This Row],[total_adults]]),SUM(health[[#This Row],[total_men]],health[[#This Row],[total_women]]),health[[#This Row],[total_adults]])</f>
        <v>0</v>
      </c>
      <c r="AH525">
        <f>IF(ISBLANK(health[[#This Row],[total_beneficiaries_reached]]),SUM(health[[#This Row],[calc_children]],health[[#This Row],[calc_adults]]),health[[#This Row],[total_beneficiaries_reached]])</f>
        <v>0</v>
      </c>
      <c r="AI525" s="49" t="str">
        <f ca="1">IF(B525="","",OFFSET(table_admin1[[#Headers],[ADM1_PT]],MATCH(B525,admin1,0),1))</f>
        <v/>
      </c>
      <c r="AJ525" s="49" t="str">
        <f t="shared" ca="1" si="16"/>
        <v/>
      </c>
      <c r="AK525" s="49" t="str">
        <f t="shared" ca="1" si="17"/>
        <v/>
      </c>
    </row>
    <row r="526" spans="29:37" x14ac:dyDescent="0.2">
      <c r="AC526">
        <f>IF(ISBLANK(health[[#This Row],[total_boys]]),SUM(health[[#This Row],[boys_0-5_reached]],health[[#This Row],[boys_6-12_reached]],health[[#This Row],[boys_13-18_reached]]),health[[#This Row],[total_boys]])</f>
        <v>0</v>
      </c>
      <c r="AD526">
        <f>IF(ISBLANK(health[[#This Row],[total_girls]]),SUM(health[[#This Row],[girls_0-5_reached]],health[[#This Row],[girls_6-12_reached]],health[[#This Row],[girls_13-18_reached]]),health[[#This Row],[total_girls]])</f>
        <v>0</v>
      </c>
      <c r="AE526">
        <f>IF(ISBLANK(health[[#This Row],[total_children]]),SUM(health[[#This Row],[calc_boys]],health[[#This Row],[calc_girls]]),health[[#This Row],[total_children]])</f>
        <v>0</v>
      </c>
      <c r="AF526">
        <f>IF(ISBLANK(health[[#This Row],[total_pwd]]),SUM(health[[#This Row],[total_pwd_men]],health[[#This Row],[total_pwd_women]]),health[[#This Row],[total_pwd]])</f>
        <v>0</v>
      </c>
      <c r="AG526">
        <f>IF(ISBLANK(health[[#This Row],[total_adults]]),SUM(health[[#This Row],[total_men]],health[[#This Row],[total_women]]),health[[#This Row],[total_adults]])</f>
        <v>0</v>
      </c>
      <c r="AH526">
        <f>IF(ISBLANK(health[[#This Row],[total_beneficiaries_reached]]),SUM(health[[#This Row],[calc_children]],health[[#This Row],[calc_adults]]),health[[#This Row],[total_beneficiaries_reached]])</f>
        <v>0</v>
      </c>
      <c r="AI526" s="49" t="str">
        <f ca="1">IF(B526="","",OFFSET(table_admin1[[#Headers],[ADM1_PT]],MATCH(B526,admin1,0),1))</f>
        <v/>
      </c>
      <c r="AJ526" s="49" t="str">
        <f t="shared" ca="1" si="16"/>
        <v/>
      </c>
      <c r="AK526" s="49" t="str">
        <f t="shared" ca="1" si="17"/>
        <v/>
      </c>
    </row>
    <row r="527" spans="29:37" x14ac:dyDescent="0.2">
      <c r="AC527">
        <f>IF(ISBLANK(health[[#This Row],[total_boys]]),SUM(health[[#This Row],[boys_0-5_reached]],health[[#This Row],[boys_6-12_reached]],health[[#This Row],[boys_13-18_reached]]),health[[#This Row],[total_boys]])</f>
        <v>0</v>
      </c>
      <c r="AD527">
        <f>IF(ISBLANK(health[[#This Row],[total_girls]]),SUM(health[[#This Row],[girls_0-5_reached]],health[[#This Row],[girls_6-12_reached]],health[[#This Row],[girls_13-18_reached]]),health[[#This Row],[total_girls]])</f>
        <v>0</v>
      </c>
      <c r="AE527">
        <f>IF(ISBLANK(health[[#This Row],[total_children]]),SUM(health[[#This Row],[calc_boys]],health[[#This Row],[calc_girls]]),health[[#This Row],[total_children]])</f>
        <v>0</v>
      </c>
      <c r="AF527">
        <f>IF(ISBLANK(health[[#This Row],[total_pwd]]),SUM(health[[#This Row],[total_pwd_men]],health[[#This Row],[total_pwd_women]]),health[[#This Row],[total_pwd]])</f>
        <v>0</v>
      </c>
      <c r="AG527">
        <f>IF(ISBLANK(health[[#This Row],[total_adults]]),SUM(health[[#This Row],[total_men]],health[[#This Row],[total_women]]),health[[#This Row],[total_adults]])</f>
        <v>0</v>
      </c>
      <c r="AH527">
        <f>IF(ISBLANK(health[[#This Row],[total_beneficiaries_reached]]),SUM(health[[#This Row],[calc_children]],health[[#This Row],[calc_adults]]),health[[#This Row],[total_beneficiaries_reached]])</f>
        <v>0</v>
      </c>
      <c r="AI527" s="49" t="str">
        <f ca="1">IF(B527="","",OFFSET(table_admin1[[#Headers],[ADM1_PT]],MATCH(B527,admin1,0),1))</f>
        <v/>
      </c>
      <c r="AJ527" s="49" t="str">
        <f t="shared" ca="1" si="16"/>
        <v/>
      </c>
      <c r="AK527" s="49" t="str">
        <f t="shared" ca="1" si="17"/>
        <v/>
      </c>
    </row>
    <row r="528" spans="29:37" x14ac:dyDescent="0.2">
      <c r="AC528">
        <f>IF(ISBLANK(health[[#This Row],[total_boys]]),SUM(health[[#This Row],[boys_0-5_reached]],health[[#This Row],[boys_6-12_reached]],health[[#This Row],[boys_13-18_reached]]),health[[#This Row],[total_boys]])</f>
        <v>0</v>
      </c>
      <c r="AD528">
        <f>IF(ISBLANK(health[[#This Row],[total_girls]]),SUM(health[[#This Row],[girls_0-5_reached]],health[[#This Row],[girls_6-12_reached]],health[[#This Row],[girls_13-18_reached]]),health[[#This Row],[total_girls]])</f>
        <v>0</v>
      </c>
      <c r="AE528">
        <f>IF(ISBLANK(health[[#This Row],[total_children]]),SUM(health[[#This Row],[calc_boys]],health[[#This Row],[calc_girls]]),health[[#This Row],[total_children]])</f>
        <v>0</v>
      </c>
      <c r="AF528">
        <f>IF(ISBLANK(health[[#This Row],[total_pwd]]),SUM(health[[#This Row],[total_pwd_men]],health[[#This Row],[total_pwd_women]]),health[[#This Row],[total_pwd]])</f>
        <v>0</v>
      </c>
      <c r="AG528">
        <f>IF(ISBLANK(health[[#This Row],[total_adults]]),SUM(health[[#This Row],[total_men]],health[[#This Row],[total_women]]),health[[#This Row],[total_adults]])</f>
        <v>0</v>
      </c>
      <c r="AH528">
        <f>IF(ISBLANK(health[[#This Row],[total_beneficiaries_reached]]),SUM(health[[#This Row],[calc_children]],health[[#This Row],[calc_adults]]),health[[#This Row],[total_beneficiaries_reached]])</f>
        <v>0</v>
      </c>
      <c r="AI528" s="49" t="str">
        <f ca="1">IF(B528="","",OFFSET(table_admin1[[#Headers],[ADM1_PT]],MATCH(B528,admin1,0),1))</f>
        <v/>
      </c>
      <c r="AJ528" s="49" t="str">
        <f t="shared" ca="1" si="16"/>
        <v/>
      </c>
      <c r="AK528" s="49" t="str">
        <f t="shared" ca="1" si="17"/>
        <v/>
      </c>
    </row>
    <row r="529" spans="29:37" x14ac:dyDescent="0.2">
      <c r="AC529">
        <f>IF(ISBLANK(health[[#This Row],[total_boys]]),SUM(health[[#This Row],[boys_0-5_reached]],health[[#This Row],[boys_6-12_reached]],health[[#This Row],[boys_13-18_reached]]),health[[#This Row],[total_boys]])</f>
        <v>0</v>
      </c>
      <c r="AD529">
        <f>IF(ISBLANK(health[[#This Row],[total_girls]]),SUM(health[[#This Row],[girls_0-5_reached]],health[[#This Row],[girls_6-12_reached]],health[[#This Row],[girls_13-18_reached]]),health[[#This Row],[total_girls]])</f>
        <v>0</v>
      </c>
      <c r="AE529">
        <f>IF(ISBLANK(health[[#This Row],[total_children]]),SUM(health[[#This Row],[calc_boys]],health[[#This Row],[calc_girls]]),health[[#This Row],[total_children]])</f>
        <v>0</v>
      </c>
      <c r="AF529">
        <f>IF(ISBLANK(health[[#This Row],[total_pwd]]),SUM(health[[#This Row],[total_pwd_men]],health[[#This Row],[total_pwd_women]]),health[[#This Row],[total_pwd]])</f>
        <v>0</v>
      </c>
      <c r="AG529">
        <f>IF(ISBLANK(health[[#This Row],[total_adults]]),SUM(health[[#This Row],[total_men]],health[[#This Row],[total_women]]),health[[#This Row],[total_adults]])</f>
        <v>0</v>
      </c>
      <c r="AH529">
        <f>IF(ISBLANK(health[[#This Row],[total_beneficiaries_reached]]),SUM(health[[#This Row],[calc_children]],health[[#This Row],[calc_adults]]),health[[#This Row],[total_beneficiaries_reached]])</f>
        <v>0</v>
      </c>
      <c r="AI529" s="49" t="str">
        <f ca="1">IF(B529="","",OFFSET(table_admin1[[#Headers],[ADM1_PT]],MATCH(B529,admin1,0),1))</f>
        <v/>
      </c>
      <c r="AJ529" s="49" t="str">
        <f t="shared" ca="1" si="16"/>
        <v/>
      </c>
      <c r="AK529" s="49" t="str">
        <f t="shared" ca="1" si="17"/>
        <v/>
      </c>
    </row>
    <row r="530" spans="29:37" x14ac:dyDescent="0.2">
      <c r="AC530">
        <f>IF(ISBLANK(health[[#This Row],[total_boys]]),SUM(health[[#This Row],[boys_0-5_reached]],health[[#This Row],[boys_6-12_reached]],health[[#This Row],[boys_13-18_reached]]),health[[#This Row],[total_boys]])</f>
        <v>0</v>
      </c>
      <c r="AD530">
        <f>IF(ISBLANK(health[[#This Row],[total_girls]]),SUM(health[[#This Row],[girls_0-5_reached]],health[[#This Row],[girls_6-12_reached]],health[[#This Row],[girls_13-18_reached]]),health[[#This Row],[total_girls]])</f>
        <v>0</v>
      </c>
      <c r="AE530">
        <f>IF(ISBLANK(health[[#This Row],[total_children]]),SUM(health[[#This Row],[calc_boys]],health[[#This Row],[calc_girls]]),health[[#This Row],[total_children]])</f>
        <v>0</v>
      </c>
      <c r="AF530">
        <f>IF(ISBLANK(health[[#This Row],[total_pwd]]),SUM(health[[#This Row],[total_pwd_men]],health[[#This Row],[total_pwd_women]]),health[[#This Row],[total_pwd]])</f>
        <v>0</v>
      </c>
      <c r="AG530">
        <f>IF(ISBLANK(health[[#This Row],[total_adults]]),SUM(health[[#This Row],[total_men]],health[[#This Row],[total_women]]),health[[#This Row],[total_adults]])</f>
        <v>0</v>
      </c>
      <c r="AH530">
        <f>IF(ISBLANK(health[[#This Row],[total_beneficiaries_reached]]),SUM(health[[#This Row],[calc_children]],health[[#This Row],[calc_adults]]),health[[#This Row],[total_beneficiaries_reached]])</f>
        <v>0</v>
      </c>
      <c r="AI530" s="49" t="str">
        <f ca="1">IF(B530="","",OFFSET(table_admin1[[#Headers],[ADM1_PT]],MATCH(B530,admin1,0),1))</f>
        <v/>
      </c>
      <c r="AJ530" s="49" t="str">
        <f t="shared" ca="1" si="16"/>
        <v/>
      </c>
      <c r="AK530" s="49" t="str">
        <f t="shared" ca="1" si="17"/>
        <v/>
      </c>
    </row>
    <row r="531" spans="29:37" x14ac:dyDescent="0.2">
      <c r="AC531">
        <f>IF(ISBLANK(health[[#This Row],[total_boys]]),SUM(health[[#This Row],[boys_0-5_reached]],health[[#This Row],[boys_6-12_reached]],health[[#This Row],[boys_13-18_reached]]),health[[#This Row],[total_boys]])</f>
        <v>0</v>
      </c>
      <c r="AD531">
        <f>IF(ISBLANK(health[[#This Row],[total_girls]]),SUM(health[[#This Row],[girls_0-5_reached]],health[[#This Row],[girls_6-12_reached]],health[[#This Row],[girls_13-18_reached]]),health[[#This Row],[total_girls]])</f>
        <v>0</v>
      </c>
      <c r="AE531">
        <f>IF(ISBLANK(health[[#This Row],[total_children]]),SUM(health[[#This Row],[calc_boys]],health[[#This Row],[calc_girls]]),health[[#This Row],[total_children]])</f>
        <v>0</v>
      </c>
      <c r="AF531">
        <f>IF(ISBLANK(health[[#This Row],[total_pwd]]),SUM(health[[#This Row],[total_pwd_men]],health[[#This Row],[total_pwd_women]]),health[[#This Row],[total_pwd]])</f>
        <v>0</v>
      </c>
      <c r="AG531">
        <f>IF(ISBLANK(health[[#This Row],[total_adults]]),SUM(health[[#This Row],[total_men]],health[[#This Row],[total_women]]),health[[#This Row],[total_adults]])</f>
        <v>0</v>
      </c>
      <c r="AH531">
        <f>IF(ISBLANK(health[[#This Row],[total_beneficiaries_reached]]),SUM(health[[#This Row],[calc_children]],health[[#This Row],[calc_adults]]),health[[#This Row],[total_beneficiaries_reached]])</f>
        <v>0</v>
      </c>
      <c r="AI531" s="49" t="str">
        <f ca="1">IF(B531="","",OFFSET(table_admin1[[#Headers],[ADM1_PT]],MATCH(B531,admin1,0),1))</f>
        <v/>
      </c>
      <c r="AJ531" s="49" t="str">
        <f t="shared" ca="1" si="16"/>
        <v/>
      </c>
      <c r="AK531" s="49" t="str">
        <f t="shared" ca="1" si="17"/>
        <v/>
      </c>
    </row>
    <row r="532" spans="29:37" x14ac:dyDescent="0.2">
      <c r="AC532">
        <f>IF(ISBLANK(health[[#This Row],[total_boys]]),SUM(health[[#This Row],[boys_0-5_reached]],health[[#This Row],[boys_6-12_reached]],health[[#This Row],[boys_13-18_reached]]),health[[#This Row],[total_boys]])</f>
        <v>0</v>
      </c>
      <c r="AD532">
        <f>IF(ISBLANK(health[[#This Row],[total_girls]]),SUM(health[[#This Row],[girls_0-5_reached]],health[[#This Row],[girls_6-12_reached]],health[[#This Row],[girls_13-18_reached]]),health[[#This Row],[total_girls]])</f>
        <v>0</v>
      </c>
      <c r="AE532">
        <f>IF(ISBLANK(health[[#This Row],[total_children]]),SUM(health[[#This Row],[calc_boys]],health[[#This Row],[calc_girls]]),health[[#This Row],[total_children]])</f>
        <v>0</v>
      </c>
      <c r="AF532">
        <f>IF(ISBLANK(health[[#This Row],[total_pwd]]),SUM(health[[#This Row],[total_pwd_men]],health[[#This Row],[total_pwd_women]]),health[[#This Row],[total_pwd]])</f>
        <v>0</v>
      </c>
      <c r="AG532">
        <f>IF(ISBLANK(health[[#This Row],[total_adults]]),SUM(health[[#This Row],[total_men]],health[[#This Row],[total_women]]),health[[#This Row],[total_adults]])</f>
        <v>0</v>
      </c>
      <c r="AH532">
        <f>IF(ISBLANK(health[[#This Row],[total_beneficiaries_reached]]),SUM(health[[#This Row],[calc_children]],health[[#This Row],[calc_adults]]),health[[#This Row],[total_beneficiaries_reached]])</f>
        <v>0</v>
      </c>
      <c r="AI532" s="49" t="str">
        <f ca="1">IF(B532="","",OFFSET(table_admin1[[#Headers],[ADM1_PT]],MATCH(B532,admin1,0),1))</f>
        <v/>
      </c>
      <c r="AJ532" s="49" t="str">
        <f t="shared" ca="1" si="16"/>
        <v/>
      </c>
      <c r="AK532" s="49" t="str">
        <f t="shared" ca="1" si="17"/>
        <v/>
      </c>
    </row>
    <row r="533" spans="29:37" x14ac:dyDescent="0.2">
      <c r="AC533">
        <f>IF(ISBLANK(health[[#This Row],[total_boys]]),SUM(health[[#This Row],[boys_0-5_reached]],health[[#This Row],[boys_6-12_reached]],health[[#This Row],[boys_13-18_reached]]),health[[#This Row],[total_boys]])</f>
        <v>0</v>
      </c>
      <c r="AD533">
        <f>IF(ISBLANK(health[[#This Row],[total_girls]]),SUM(health[[#This Row],[girls_0-5_reached]],health[[#This Row],[girls_6-12_reached]],health[[#This Row],[girls_13-18_reached]]),health[[#This Row],[total_girls]])</f>
        <v>0</v>
      </c>
      <c r="AE533">
        <f>IF(ISBLANK(health[[#This Row],[total_children]]),SUM(health[[#This Row],[calc_boys]],health[[#This Row],[calc_girls]]),health[[#This Row],[total_children]])</f>
        <v>0</v>
      </c>
      <c r="AF533">
        <f>IF(ISBLANK(health[[#This Row],[total_pwd]]),SUM(health[[#This Row],[total_pwd_men]],health[[#This Row],[total_pwd_women]]),health[[#This Row],[total_pwd]])</f>
        <v>0</v>
      </c>
      <c r="AG533">
        <f>IF(ISBLANK(health[[#This Row],[total_adults]]),SUM(health[[#This Row],[total_men]],health[[#This Row],[total_women]]),health[[#This Row],[total_adults]])</f>
        <v>0</v>
      </c>
      <c r="AH533">
        <f>IF(ISBLANK(health[[#This Row],[total_beneficiaries_reached]]),SUM(health[[#This Row],[calc_children]],health[[#This Row],[calc_adults]]),health[[#This Row],[total_beneficiaries_reached]])</f>
        <v>0</v>
      </c>
      <c r="AI533" s="49" t="str">
        <f ca="1">IF(B533="","",OFFSET(table_admin1[[#Headers],[ADM1_PT]],MATCH(B533,admin1,0),1))</f>
        <v/>
      </c>
      <c r="AJ533" s="49" t="str">
        <f t="shared" ca="1" si="16"/>
        <v/>
      </c>
      <c r="AK533" s="49" t="str">
        <f t="shared" ca="1" si="17"/>
        <v/>
      </c>
    </row>
    <row r="534" spans="29:37" x14ac:dyDescent="0.2">
      <c r="AC534">
        <f>IF(ISBLANK(health[[#This Row],[total_boys]]),SUM(health[[#This Row],[boys_0-5_reached]],health[[#This Row],[boys_6-12_reached]],health[[#This Row],[boys_13-18_reached]]),health[[#This Row],[total_boys]])</f>
        <v>0</v>
      </c>
      <c r="AD534">
        <f>IF(ISBLANK(health[[#This Row],[total_girls]]),SUM(health[[#This Row],[girls_0-5_reached]],health[[#This Row],[girls_6-12_reached]],health[[#This Row],[girls_13-18_reached]]),health[[#This Row],[total_girls]])</f>
        <v>0</v>
      </c>
      <c r="AE534">
        <f>IF(ISBLANK(health[[#This Row],[total_children]]),SUM(health[[#This Row],[calc_boys]],health[[#This Row],[calc_girls]]),health[[#This Row],[total_children]])</f>
        <v>0</v>
      </c>
      <c r="AF534">
        <f>IF(ISBLANK(health[[#This Row],[total_pwd]]),SUM(health[[#This Row],[total_pwd_men]],health[[#This Row],[total_pwd_women]]),health[[#This Row],[total_pwd]])</f>
        <v>0</v>
      </c>
      <c r="AG534">
        <f>IF(ISBLANK(health[[#This Row],[total_adults]]),SUM(health[[#This Row],[total_men]],health[[#This Row],[total_women]]),health[[#This Row],[total_adults]])</f>
        <v>0</v>
      </c>
      <c r="AH534">
        <f>IF(ISBLANK(health[[#This Row],[total_beneficiaries_reached]]),SUM(health[[#This Row],[calc_children]],health[[#This Row],[calc_adults]]),health[[#This Row],[total_beneficiaries_reached]])</f>
        <v>0</v>
      </c>
      <c r="AI534" s="49" t="str">
        <f ca="1">IF(B534="","",OFFSET(table_admin1[[#Headers],[ADM1_PT]],MATCH(B534,admin1,0),1))</f>
        <v/>
      </c>
      <c r="AJ534" s="49" t="str">
        <f t="shared" ca="1" si="16"/>
        <v/>
      </c>
      <c r="AK534" s="49" t="str">
        <f t="shared" ca="1" si="17"/>
        <v/>
      </c>
    </row>
    <row r="535" spans="29:37" x14ac:dyDescent="0.2">
      <c r="AC535">
        <f>IF(ISBLANK(health[[#This Row],[total_boys]]),SUM(health[[#This Row],[boys_0-5_reached]],health[[#This Row],[boys_6-12_reached]],health[[#This Row],[boys_13-18_reached]]),health[[#This Row],[total_boys]])</f>
        <v>0</v>
      </c>
      <c r="AD535">
        <f>IF(ISBLANK(health[[#This Row],[total_girls]]),SUM(health[[#This Row],[girls_0-5_reached]],health[[#This Row],[girls_6-12_reached]],health[[#This Row],[girls_13-18_reached]]),health[[#This Row],[total_girls]])</f>
        <v>0</v>
      </c>
      <c r="AE535">
        <f>IF(ISBLANK(health[[#This Row],[total_children]]),SUM(health[[#This Row],[calc_boys]],health[[#This Row],[calc_girls]]),health[[#This Row],[total_children]])</f>
        <v>0</v>
      </c>
      <c r="AF535">
        <f>IF(ISBLANK(health[[#This Row],[total_pwd]]),SUM(health[[#This Row],[total_pwd_men]],health[[#This Row],[total_pwd_women]]),health[[#This Row],[total_pwd]])</f>
        <v>0</v>
      </c>
      <c r="AG535">
        <f>IF(ISBLANK(health[[#This Row],[total_adults]]),SUM(health[[#This Row],[total_men]],health[[#This Row],[total_women]]),health[[#This Row],[total_adults]])</f>
        <v>0</v>
      </c>
      <c r="AH535">
        <f>IF(ISBLANK(health[[#This Row],[total_beneficiaries_reached]]),SUM(health[[#This Row],[calc_children]],health[[#This Row],[calc_adults]]),health[[#This Row],[total_beneficiaries_reached]])</f>
        <v>0</v>
      </c>
      <c r="AI535" s="49" t="str">
        <f ca="1">IF(B535="","",OFFSET(table_admin1[[#Headers],[ADM1_PT]],MATCH(B535,admin1,0),1))</f>
        <v/>
      </c>
      <c r="AJ535" s="49" t="str">
        <f t="shared" ca="1" si="16"/>
        <v/>
      </c>
      <c r="AK535" s="49" t="str">
        <f t="shared" ca="1" si="17"/>
        <v/>
      </c>
    </row>
    <row r="536" spans="29:37" x14ac:dyDescent="0.2">
      <c r="AC536">
        <f>IF(ISBLANK(health[[#This Row],[total_boys]]),SUM(health[[#This Row],[boys_0-5_reached]],health[[#This Row],[boys_6-12_reached]],health[[#This Row],[boys_13-18_reached]]),health[[#This Row],[total_boys]])</f>
        <v>0</v>
      </c>
      <c r="AD536">
        <f>IF(ISBLANK(health[[#This Row],[total_girls]]),SUM(health[[#This Row],[girls_0-5_reached]],health[[#This Row],[girls_6-12_reached]],health[[#This Row],[girls_13-18_reached]]),health[[#This Row],[total_girls]])</f>
        <v>0</v>
      </c>
      <c r="AE536">
        <f>IF(ISBLANK(health[[#This Row],[total_children]]),SUM(health[[#This Row],[calc_boys]],health[[#This Row],[calc_girls]]),health[[#This Row],[total_children]])</f>
        <v>0</v>
      </c>
      <c r="AF536">
        <f>IF(ISBLANK(health[[#This Row],[total_pwd]]),SUM(health[[#This Row],[total_pwd_men]],health[[#This Row],[total_pwd_women]]),health[[#This Row],[total_pwd]])</f>
        <v>0</v>
      </c>
      <c r="AG536">
        <f>IF(ISBLANK(health[[#This Row],[total_adults]]),SUM(health[[#This Row],[total_men]],health[[#This Row],[total_women]]),health[[#This Row],[total_adults]])</f>
        <v>0</v>
      </c>
      <c r="AH536">
        <f>IF(ISBLANK(health[[#This Row],[total_beneficiaries_reached]]),SUM(health[[#This Row],[calc_children]],health[[#This Row],[calc_adults]]),health[[#This Row],[total_beneficiaries_reached]])</f>
        <v>0</v>
      </c>
      <c r="AI536" s="49" t="str">
        <f ca="1">IF(B536="","",OFFSET(table_admin1[[#Headers],[ADM1_PT]],MATCH(B536,admin1,0),1))</f>
        <v/>
      </c>
      <c r="AJ536" s="49" t="str">
        <f t="shared" ca="1" si="16"/>
        <v/>
      </c>
      <c r="AK536" s="49" t="str">
        <f t="shared" ca="1" si="17"/>
        <v/>
      </c>
    </row>
    <row r="537" spans="29:37" x14ac:dyDescent="0.2">
      <c r="AC537">
        <f>IF(ISBLANK(health[[#This Row],[total_boys]]),SUM(health[[#This Row],[boys_0-5_reached]],health[[#This Row],[boys_6-12_reached]],health[[#This Row],[boys_13-18_reached]]),health[[#This Row],[total_boys]])</f>
        <v>0</v>
      </c>
      <c r="AD537">
        <f>IF(ISBLANK(health[[#This Row],[total_girls]]),SUM(health[[#This Row],[girls_0-5_reached]],health[[#This Row],[girls_6-12_reached]],health[[#This Row],[girls_13-18_reached]]),health[[#This Row],[total_girls]])</f>
        <v>0</v>
      </c>
      <c r="AE537">
        <f>IF(ISBLANK(health[[#This Row],[total_children]]),SUM(health[[#This Row],[calc_boys]],health[[#This Row],[calc_girls]]),health[[#This Row],[total_children]])</f>
        <v>0</v>
      </c>
      <c r="AF537">
        <f>IF(ISBLANK(health[[#This Row],[total_pwd]]),SUM(health[[#This Row],[total_pwd_men]],health[[#This Row],[total_pwd_women]]),health[[#This Row],[total_pwd]])</f>
        <v>0</v>
      </c>
      <c r="AG537">
        <f>IF(ISBLANK(health[[#This Row],[total_adults]]),SUM(health[[#This Row],[total_men]],health[[#This Row],[total_women]]),health[[#This Row],[total_adults]])</f>
        <v>0</v>
      </c>
      <c r="AH537">
        <f>IF(ISBLANK(health[[#This Row],[total_beneficiaries_reached]]),SUM(health[[#This Row],[calc_children]],health[[#This Row],[calc_adults]]),health[[#This Row],[total_beneficiaries_reached]])</f>
        <v>0</v>
      </c>
      <c r="AI537" s="49" t="str">
        <f ca="1">IF(B537="","",OFFSET(table_admin1[[#Headers],[ADM1_PT]],MATCH(B537,admin1,0),1))</f>
        <v/>
      </c>
      <c r="AJ537" s="49" t="str">
        <f t="shared" ca="1" si="16"/>
        <v/>
      </c>
      <c r="AK537" s="49" t="str">
        <f t="shared" ca="1" si="17"/>
        <v/>
      </c>
    </row>
    <row r="538" spans="29:37" x14ac:dyDescent="0.2">
      <c r="AC538">
        <f>IF(ISBLANK(health[[#This Row],[total_boys]]),SUM(health[[#This Row],[boys_0-5_reached]],health[[#This Row],[boys_6-12_reached]],health[[#This Row],[boys_13-18_reached]]),health[[#This Row],[total_boys]])</f>
        <v>0</v>
      </c>
      <c r="AD538">
        <f>IF(ISBLANK(health[[#This Row],[total_girls]]),SUM(health[[#This Row],[girls_0-5_reached]],health[[#This Row],[girls_6-12_reached]],health[[#This Row],[girls_13-18_reached]]),health[[#This Row],[total_girls]])</f>
        <v>0</v>
      </c>
      <c r="AE538">
        <f>IF(ISBLANK(health[[#This Row],[total_children]]),SUM(health[[#This Row],[calc_boys]],health[[#This Row],[calc_girls]]),health[[#This Row],[total_children]])</f>
        <v>0</v>
      </c>
      <c r="AF538">
        <f>IF(ISBLANK(health[[#This Row],[total_pwd]]),SUM(health[[#This Row],[total_pwd_men]],health[[#This Row],[total_pwd_women]]),health[[#This Row],[total_pwd]])</f>
        <v>0</v>
      </c>
      <c r="AG538">
        <f>IF(ISBLANK(health[[#This Row],[total_adults]]),SUM(health[[#This Row],[total_men]],health[[#This Row],[total_women]]),health[[#This Row],[total_adults]])</f>
        <v>0</v>
      </c>
      <c r="AH538">
        <f>IF(ISBLANK(health[[#This Row],[total_beneficiaries_reached]]),SUM(health[[#This Row],[calc_children]],health[[#This Row],[calc_adults]]),health[[#This Row],[total_beneficiaries_reached]])</f>
        <v>0</v>
      </c>
      <c r="AI538" s="49" t="str">
        <f ca="1">IF(B538="","",OFFSET(table_admin1[[#Headers],[ADM1_PT]],MATCH(B538,admin1,0),1))</f>
        <v/>
      </c>
      <c r="AJ538" s="49" t="str">
        <f t="shared" ca="1" si="16"/>
        <v/>
      </c>
      <c r="AK538" s="49" t="str">
        <f t="shared" ca="1" si="17"/>
        <v/>
      </c>
    </row>
    <row r="539" spans="29:37" x14ac:dyDescent="0.2">
      <c r="AC539">
        <f>IF(ISBLANK(health[[#This Row],[total_boys]]),SUM(health[[#This Row],[boys_0-5_reached]],health[[#This Row],[boys_6-12_reached]],health[[#This Row],[boys_13-18_reached]]),health[[#This Row],[total_boys]])</f>
        <v>0</v>
      </c>
      <c r="AD539">
        <f>IF(ISBLANK(health[[#This Row],[total_girls]]),SUM(health[[#This Row],[girls_0-5_reached]],health[[#This Row],[girls_6-12_reached]],health[[#This Row],[girls_13-18_reached]]),health[[#This Row],[total_girls]])</f>
        <v>0</v>
      </c>
      <c r="AE539">
        <f>IF(ISBLANK(health[[#This Row],[total_children]]),SUM(health[[#This Row],[calc_boys]],health[[#This Row],[calc_girls]]),health[[#This Row],[total_children]])</f>
        <v>0</v>
      </c>
      <c r="AF539">
        <f>IF(ISBLANK(health[[#This Row],[total_pwd]]),SUM(health[[#This Row],[total_pwd_men]],health[[#This Row],[total_pwd_women]]),health[[#This Row],[total_pwd]])</f>
        <v>0</v>
      </c>
      <c r="AG539">
        <f>IF(ISBLANK(health[[#This Row],[total_adults]]),SUM(health[[#This Row],[total_men]],health[[#This Row],[total_women]]),health[[#This Row],[total_adults]])</f>
        <v>0</v>
      </c>
      <c r="AH539">
        <f>IF(ISBLANK(health[[#This Row],[total_beneficiaries_reached]]),SUM(health[[#This Row],[calc_children]],health[[#This Row],[calc_adults]]),health[[#This Row],[total_beneficiaries_reached]])</f>
        <v>0</v>
      </c>
      <c r="AI539" s="49" t="str">
        <f ca="1">IF(B539="","",OFFSET(table_admin1[[#Headers],[ADM1_PT]],MATCH(B539,admin1,0),1))</f>
        <v/>
      </c>
      <c r="AJ539" s="49" t="str">
        <f t="shared" ca="1" si="16"/>
        <v/>
      </c>
      <c r="AK539" s="49" t="str">
        <f t="shared" ca="1" si="17"/>
        <v/>
      </c>
    </row>
    <row r="540" spans="29:37" x14ac:dyDescent="0.2">
      <c r="AC540">
        <f>IF(ISBLANK(health[[#This Row],[total_boys]]),SUM(health[[#This Row],[boys_0-5_reached]],health[[#This Row],[boys_6-12_reached]],health[[#This Row],[boys_13-18_reached]]),health[[#This Row],[total_boys]])</f>
        <v>0</v>
      </c>
      <c r="AD540">
        <f>IF(ISBLANK(health[[#This Row],[total_girls]]),SUM(health[[#This Row],[girls_0-5_reached]],health[[#This Row],[girls_6-12_reached]],health[[#This Row],[girls_13-18_reached]]),health[[#This Row],[total_girls]])</f>
        <v>0</v>
      </c>
      <c r="AE540">
        <f>IF(ISBLANK(health[[#This Row],[total_children]]),SUM(health[[#This Row],[calc_boys]],health[[#This Row],[calc_girls]]),health[[#This Row],[total_children]])</f>
        <v>0</v>
      </c>
      <c r="AF540">
        <f>IF(ISBLANK(health[[#This Row],[total_pwd]]),SUM(health[[#This Row],[total_pwd_men]],health[[#This Row],[total_pwd_women]]),health[[#This Row],[total_pwd]])</f>
        <v>0</v>
      </c>
      <c r="AG540">
        <f>IF(ISBLANK(health[[#This Row],[total_adults]]),SUM(health[[#This Row],[total_men]],health[[#This Row],[total_women]]),health[[#This Row],[total_adults]])</f>
        <v>0</v>
      </c>
      <c r="AH540">
        <f>IF(ISBLANK(health[[#This Row],[total_beneficiaries_reached]]),SUM(health[[#This Row],[calc_children]],health[[#This Row],[calc_adults]]),health[[#This Row],[total_beneficiaries_reached]])</f>
        <v>0</v>
      </c>
      <c r="AI540" s="49" t="str">
        <f ca="1">IF(B540="","",OFFSET(table_admin1[[#Headers],[ADM1_PT]],MATCH(B540,admin1,0),1))</f>
        <v/>
      </c>
      <c r="AJ540" s="49" t="str">
        <f t="shared" ca="1" si="16"/>
        <v/>
      </c>
      <c r="AK540" s="49" t="str">
        <f t="shared" ca="1" si="17"/>
        <v/>
      </c>
    </row>
    <row r="541" spans="29:37" x14ac:dyDescent="0.2">
      <c r="AC541">
        <f>IF(ISBLANK(health[[#This Row],[total_boys]]),SUM(health[[#This Row],[boys_0-5_reached]],health[[#This Row],[boys_6-12_reached]],health[[#This Row],[boys_13-18_reached]]),health[[#This Row],[total_boys]])</f>
        <v>0</v>
      </c>
      <c r="AD541">
        <f>IF(ISBLANK(health[[#This Row],[total_girls]]),SUM(health[[#This Row],[girls_0-5_reached]],health[[#This Row],[girls_6-12_reached]],health[[#This Row],[girls_13-18_reached]]),health[[#This Row],[total_girls]])</f>
        <v>0</v>
      </c>
      <c r="AE541">
        <f>IF(ISBLANK(health[[#This Row],[total_children]]),SUM(health[[#This Row],[calc_boys]],health[[#This Row],[calc_girls]]),health[[#This Row],[total_children]])</f>
        <v>0</v>
      </c>
      <c r="AF541">
        <f>IF(ISBLANK(health[[#This Row],[total_pwd]]),SUM(health[[#This Row],[total_pwd_men]],health[[#This Row],[total_pwd_women]]),health[[#This Row],[total_pwd]])</f>
        <v>0</v>
      </c>
      <c r="AG541">
        <f>IF(ISBLANK(health[[#This Row],[total_adults]]),SUM(health[[#This Row],[total_men]],health[[#This Row],[total_women]]),health[[#This Row],[total_adults]])</f>
        <v>0</v>
      </c>
      <c r="AH541">
        <f>IF(ISBLANK(health[[#This Row],[total_beneficiaries_reached]]),SUM(health[[#This Row],[calc_children]],health[[#This Row],[calc_adults]]),health[[#This Row],[total_beneficiaries_reached]])</f>
        <v>0</v>
      </c>
      <c r="AI541" s="49" t="str">
        <f ca="1">IF(B541="","",OFFSET(table_admin1[[#Headers],[ADM1_PT]],MATCH(B541,admin1,0),1))</f>
        <v/>
      </c>
      <c r="AJ541" s="49" t="str">
        <f t="shared" ca="1" si="16"/>
        <v/>
      </c>
      <c r="AK541" s="49" t="str">
        <f t="shared" ca="1" si="17"/>
        <v/>
      </c>
    </row>
    <row r="542" spans="29:37" x14ac:dyDescent="0.2">
      <c r="AC542">
        <f>IF(ISBLANK(health[[#This Row],[total_boys]]),SUM(health[[#This Row],[boys_0-5_reached]],health[[#This Row],[boys_6-12_reached]],health[[#This Row],[boys_13-18_reached]]),health[[#This Row],[total_boys]])</f>
        <v>0</v>
      </c>
      <c r="AD542">
        <f>IF(ISBLANK(health[[#This Row],[total_girls]]),SUM(health[[#This Row],[girls_0-5_reached]],health[[#This Row],[girls_6-12_reached]],health[[#This Row],[girls_13-18_reached]]),health[[#This Row],[total_girls]])</f>
        <v>0</v>
      </c>
      <c r="AE542">
        <f>IF(ISBLANK(health[[#This Row],[total_children]]),SUM(health[[#This Row],[calc_boys]],health[[#This Row],[calc_girls]]),health[[#This Row],[total_children]])</f>
        <v>0</v>
      </c>
      <c r="AF542">
        <f>IF(ISBLANK(health[[#This Row],[total_pwd]]),SUM(health[[#This Row],[total_pwd_men]],health[[#This Row],[total_pwd_women]]),health[[#This Row],[total_pwd]])</f>
        <v>0</v>
      </c>
      <c r="AG542">
        <f>IF(ISBLANK(health[[#This Row],[total_adults]]),SUM(health[[#This Row],[total_men]],health[[#This Row],[total_women]]),health[[#This Row],[total_adults]])</f>
        <v>0</v>
      </c>
      <c r="AH542">
        <f>IF(ISBLANK(health[[#This Row],[total_beneficiaries_reached]]),SUM(health[[#This Row],[calc_children]],health[[#This Row],[calc_adults]]),health[[#This Row],[total_beneficiaries_reached]])</f>
        <v>0</v>
      </c>
      <c r="AI542" s="49" t="str">
        <f ca="1">IF(B542="","",OFFSET(table_admin1[[#Headers],[ADM1_PT]],MATCH(B542,admin1,0),1))</f>
        <v/>
      </c>
      <c r="AJ542" s="49" t="str">
        <f t="shared" ca="1" si="16"/>
        <v/>
      </c>
      <c r="AK542" s="49" t="str">
        <f t="shared" ca="1" si="17"/>
        <v/>
      </c>
    </row>
    <row r="543" spans="29:37" x14ac:dyDescent="0.2">
      <c r="AC543">
        <f>IF(ISBLANK(health[[#This Row],[total_boys]]),SUM(health[[#This Row],[boys_0-5_reached]],health[[#This Row],[boys_6-12_reached]],health[[#This Row],[boys_13-18_reached]]),health[[#This Row],[total_boys]])</f>
        <v>0</v>
      </c>
      <c r="AD543">
        <f>IF(ISBLANK(health[[#This Row],[total_girls]]),SUM(health[[#This Row],[girls_0-5_reached]],health[[#This Row],[girls_6-12_reached]],health[[#This Row],[girls_13-18_reached]]),health[[#This Row],[total_girls]])</f>
        <v>0</v>
      </c>
      <c r="AE543">
        <f>IF(ISBLANK(health[[#This Row],[total_children]]),SUM(health[[#This Row],[calc_boys]],health[[#This Row],[calc_girls]]),health[[#This Row],[total_children]])</f>
        <v>0</v>
      </c>
      <c r="AF543">
        <f>IF(ISBLANK(health[[#This Row],[total_pwd]]),SUM(health[[#This Row],[total_pwd_men]],health[[#This Row],[total_pwd_women]]),health[[#This Row],[total_pwd]])</f>
        <v>0</v>
      </c>
      <c r="AG543">
        <f>IF(ISBLANK(health[[#This Row],[total_adults]]),SUM(health[[#This Row],[total_men]],health[[#This Row],[total_women]]),health[[#This Row],[total_adults]])</f>
        <v>0</v>
      </c>
      <c r="AH543">
        <f>IF(ISBLANK(health[[#This Row],[total_beneficiaries_reached]]),SUM(health[[#This Row],[calc_children]],health[[#This Row],[calc_adults]]),health[[#This Row],[total_beneficiaries_reached]])</f>
        <v>0</v>
      </c>
      <c r="AI543" s="49" t="str">
        <f ca="1">IF(B543="","",OFFSET(table_admin1[[#Headers],[ADM1_PT]],MATCH(B543,admin1,0),1))</f>
        <v/>
      </c>
      <c r="AJ543" s="49" t="str">
        <f t="shared" ca="1" si="16"/>
        <v/>
      </c>
      <c r="AK543" s="49" t="str">
        <f t="shared" ca="1" si="17"/>
        <v/>
      </c>
    </row>
    <row r="544" spans="29:37" x14ac:dyDescent="0.2">
      <c r="AC544">
        <f>IF(ISBLANK(health[[#This Row],[total_boys]]),SUM(health[[#This Row],[boys_0-5_reached]],health[[#This Row],[boys_6-12_reached]],health[[#This Row],[boys_13-18_reached]]),health[[#This Row],[total_boys]])</f>
        <v>0</v>
      </c>
      <c r="AD544">
        <f>IF(ISBLANK(health[[#This Row],[total_girls]]),SUM(health[[#This Row],[girls_0-5_reached]],health[[#This Row],[girls_6-12_reached]],health[[#This Row],[girls_13-18_reached]]),health[[#This Row],[total_girls]])</f>
        <v>0</v>
      </c>
      <c r="AE544">
        <f>IF(ISBLANK(health[[#This Row],[total_children]]),SUM(health[[#This Row],[calc_boys]],health[[#This Row],[calc_girls]]),health[[#This Row],[total_children]])</f>
        <v>0</v>
      </c>
      <c r="AF544">
        <f>IF(ISBLANK(health[[#This Row],[total_pwd]]),SUM(health[[#This Row],[total_pwd_men]],health[[#This Row],[total_pwd_women]]),health[[#This Row],[total_pwd]])</f>
        <v>0</v>
      </c>
      <c r="AG544">
        <f>IF(ISBLANK(health[[#This Row],[total_adults]]),SUM(health[[#This Row],[total_men]],health[[#This Row],[total_women]]),health[[#This Row],[total_adults]])</f>
        <v>0</v>
      </c>
      <c r="AH544">
        <f>IF(ISBLANK(health[[#This Row],[total_beneficiaries_reached]]),SUM(health[[#This Row],[calc_children]],health[[#This Row],[calc_adults]]),health[[#This Row],[total_beneficiaries_reached]])</f>
        <v>0</v>
      </c>
      <c r="AI544" s="49" t="str">
        <f ca="1">IF(B544="","",OFFSET(table_admin1[[#Headers],[ADM1_PT]],MATCH(B544,admin1,0),1))</f>
        <v/>
      </c>
      <c r="AJ544" s="49" t="str">
        <f t="shared" ca="1" si="16"/>
        <v/>
      </c>
      <c r="AK544" s="49" t="str">
        <f t="shared" ca="1" si="17"/>
        <v/>
      </c>
    </row>
    <row r="545" spans="29:37" x14ac:dyDescent="0.2">
      <c r="AC545">
        <f>IF(ISBLANK(health[[#This Row],[total_boys]]),SUM(health[[#This Row],[boys_0-5_reached]],health[[#This Row],[boys_6-12_reached]],health[[#This Row],[boys_13-18_reached]]),health[[#This Row],[total_boys]])</f>
        <v>0</v>
      </c>
      <c r="AD545">
        <f>IF(ISBLANK(health[[#This Row],[total_girls]]),SUM(health[[#This Row],[girls_0-5_reached]],health[[#This Row],[girls_6-12_reached]],health[[#This Row],[girls_13-18_reached]]),health[[#This Row],[total_girls]])</f>
        <v>0</v>
      </c>
      <c r="AE545">
        <f>IF(ISBLANK(health[[#This Row],[total_children]]),SUM(health[[#This Row],[calc_boys]],health[[#This Row],[calc_girls]]),health[[#This Row],[total_children]])</f>
        <v>0</v>
      </c>
      <c r="AF545">
        <f>IF(ISBLANK(health[[#This Row],[total_pwd]]),SUM(health[[#This Row],[total_pwd_men]],health[[#This Row],[total_pwd_women]]),health[[#This Row],[total_pwd]])</f>
        <v>0</v>
      </c>
      <c r="AG545">
        <f>IF(ISBLANK(health[[#This Row],[total_adults]]),SUM(health[[#This Row],[total_men]],health[[#This Row],[total_women]]),health[[#This Row],[total_adults]])</f>
        <v>0</v>
      </c>
      <c r="AH545">
        <f>IF(ISBLANK(health[[#This Row],[total_beneficiaries_reached]]),SUM(health[[#This Row],[calc_children]],health[[#This Row],[calc_adults]]),health[[#This Row],[total_beneficiaries_reached]])</f>
        <v>0</v>
      </c>
      <c r="AI545" s="49" t="str">
        <f ca="1">IF(B545="","",OFFSET(table_admin1[[#Headers],[ADM1_PT]],MATCH(B545,admin1,0),1))</f>
        <v/>
      </c>
      <c r="AJ545" s="49" t="str">
        <f t="shared" ca="1" si="16"/>
        <v/>
      </c>
      <c r="AK545" s="49" t="str">
        <f t="shared" ca="1" si="17"/>
        <v/>
      </c>
    </row>
    <row r="546" spans="29:37" x14ac:dyDescent="0.2">
      <c r="AC546">
        <f>IF(ISBLANK(health[[#This Row],[total_boys]]),SUM(health[[#This Row],[boys_0-5_reached]],health[[#This Row],[boys_6-12_reached]],health[[#This Row],[boys_13-18_reached]]),health[[#This Row],[total_boys]])</f>
        <v>0</v>
      </c>
      <c r="AD546">
        <f>IF(ISBLANK(health[[#This Row],[total_girls]]),SUM(health[[#This Row],[girls_0-5_reached]],health[[#This Row],[girls_6-12_reached]],health[[#This Row],[girls_13-18_reached]]),health[[#This Row],[total_girls]])</f>
        <v>0</v>
      </c>
      <c r="AE546">
        <f>IF(ISBLANK(health[[#This Row],[total_children]]),SUM(health[[#This Row],[calc_boys]],health[[#This Row],[calc_girls]]),health[[#This Row],[total_children]])</f>
        <v>0</v>
      </c>
      <c r="AF546">
        <f>IF(ISBLANK(health[[#This Row],[total_pwd]]),SUM(health[[#This Row],[total_pwd_men]],health[[#This Row],[total_pwd_women]]),health[[#This Row],[total_pwd]])</f>
        <v>0</v>
      </c>
      <c r="AG546">
        <f>IF(ISBLANK(health[[#This Row],[total_adults]]),SUM(health[[#This Row],[total_men]],health[[#This Row],[total_women]]),health[[#This Row],[total_adults]])</f>
        <v>0</v>
      </c>
      <c r="AH546">
        <f>IF(ISBLANK(health[[#This Row],[total_beneficiaries_reached]]),SUM(health[[#This Row],[calc_children]],health[[#This Row],[calc_adults]]),health[[#This Row],[total_beneficiaries_reached]])</f>
        <v>0</v>
      </c>
      <c r="AI546" s="49" t="str">
        <f ca="1">IF(B546="","",OFFSET(table_admin1[[#Headers],[ADM1_PT]],MATCH(B546,admin1,0),1))</f>
        <v/>
      </c>
      <c r="AJ546" s="49" t="str">
        <f t="shared" ca="1" si="16"/>
        <v/>
      </c>
      <c r="AK546" s="49" t="str">
        <f t="shared" ca="1" si="17"/>
        <v/>
      </c>
    </row>
    <row r="547" spans="29:37" x14ac:dyDescent="0.2">
      <c r="AC547">
        <f>IF(ISBLANK(health[[#This Row],[total_boys]]),SUM(health[[#This Row],[boys_0-5_reached]],health[[#This Row],[boys_6-12_reached]],health[[#This Row],[boys_13-18_reached]]),health[[#This Row],[total_boys]])</f>
        <v>0</v>
      </c>
      <c r="AD547">
        <f>IF(ISBLANK(health[[#This Row],[total_girls]]),SUM(health[[#This Row],[girls_0-5_reached]],health[[#This Row],[girls_6-12_reached]],health[[#This Row],[girls_13-18_reached]]),health[[#This Row],[total_girls]])</f>
        <v>0</v>
      </c>
      <c r="AE547">
        <f>IF(ISBLANK(health[[#This Row],[total_children]]),SUM(health[[#This Row],[calc_boys]],health[[#This Row],[calc_girls]]),health[[#This Row],[total_children]])</f>
        <v>0</v>
      </c>
      <c r="AF547">
        <f>IF(ISBLANK(health[[#This Row],[total_pwd]]),SUM(health[[#This Row],[total_pwd_men]],health[[#This Row],[total_pwd_women]]),health[[#This Row],[total_pwd]])</f>
        <v>0</v>
      </c>
      <c r="AG547">
        <f>IF(ISBLANK(health[[#This Row],[total_adults]]),SUM(health[[#This Row],[total_men]],health[[#This Row],[total_women]]),health[[#This Row],[total_adults]])</f>
        <v>0</v>
      </c>
      <c r="AH547">
        <f>IF(ISBLANK(health[[#This Row],[total_beneficiaries_reached]]),SUM(health[[#This Row],[calc_children]],health[[#This Row],[calc_adults]]),health[[#This Row],[total_beneficiaries_reached]])</f>
        <v>0</v>
      </c>
      <c r="AI547" s="49" t="str">
        <f ca="1">IF(B547="","",OFFSET(table_admin1[[#Headers],[ADM1_PT]],MATCH(B547,admin1,0),1))</f>
        <v/>
      </c>
      <c r="AJ547" s="49" t="str">
        <f t="shared" ca="1" si="16"/>
        <v/>
      </c>
      <c r="AK547" s="49" t="str">
        <f t="shared" ca="1" si="17"/>
        <v/>
      </c>
    </row>
    <row r="548" spans="29:37" x14ac:dyDescent="0.2">
      <c r="AC548">
        <f>IF(ISBLANK(health[[#This Row],[total_boys]]),SUM(health[[#This Row],[boys_0-5_reached]],health[[#This Row],[boys_6-12_reached]],health[[#This Row],[boys_13-18_reached]]),health[[#This Row],[total_boys]])</f>
        <v>0</v>
      </c>
      <c r="AD548">
        <f>IF(ISBLANK(health[[#This Row],[total_girls]]),SUM(health[[#This Row],[girls_0-5_reached]],health[[#This Row],[girls_6-12_reached]],health[[#This Row],[girls_13-18_reached]]),health[[#This Row],[total_girls]])</f>
        <v>0</v>
      </c>
      <c r="AE548">
        <f>IF(ISBLANK(health[[#This Row],[total_children]]),SUM(health[[#This Row],[calc_boys]],health[[#This Row],[calc_girls]]),health[[#This Row],[total_children]])</f>
        <v>0</v>
      </c>
      <c r="AF548">
        <f>IF(ISBLANK(health[[#This Row],[total_pwd]]),SUM(health[[#This Row],[total_pwd_men]],health[[#This Row],[total_pwd_women]]),health[[#This Row],[total_pwd]])</f>
        <v>0</v>
      </c>
      <c r="AG548">
        <f>IF(ISBLANK(health[[#This Row],[total_adults]]),SUM(health[[#This Row],[total_men]],health[[#This Row],[total_women]]),health[[#This Row],[total_adults]])</f>
        <v>0</v>
      </c>
      <c r="AH548">
        <f>IF(ISBLANK(health[[#This Row],[total_beneficiaries_reached]]),SUM(health[[#This Row],[calc_children]],health[[#This Row],[calc_adults]]),health[[#This Row],[total_beneficiaries_reached]])</f>
        <v>0</v>
      </c>
      <c r="AI548" s="49" t="str">
        <f ca="1">IF(B548="","",OFFSET(table_admin1[[#Headers],[ADM1_PT]],MATCH(B548,admin1,0),1))</f>
        <v/>
      </c>
      <c r="AJ548" s="49" t="str">
        <f t="shared" ca="1" si="16"/>
        <v/>
      </c>
      <c r="AK548" s="49" t="str">
        <f t="shared" ca="1" si="17"/>
        <v/>
      </c>
    </row>
    <row r="549" spans="29:37" x14ac:dyDescent="0.2">
      <c r="AC549">
        <f>IF(ISBLANK(health[[#This Row],[total_boys]]),SUM(health[[#This Row],[boys_0-5_reached]],health[[#This Row],[boys_6-12_reached]],health[[#This Row],[boys_13-18_reached]]),health[[#This Row],[total_boys]])</f>
        <v>0</v>
      </c>
      <c r="AD549">
        <f>IF(ISBLANK(health[[#This Row],[total_girls]]),SUM(health[[#This Row],[girls_0-5_reached]],health[[#This Row],[girls_6-12_reached]],health[[#This Row],[girls_13-18_reached]]),health[[#This Row],[total_girls]])</f>
        <v>0</v>
      </c>
      <c r="AE549">
        <f>IF(ISBLANK(health[[#This Row],[total_children]]),SUM(health[[#This Row],[calc_boys]],health[[#This Row],[calc_girls]]),health[[#This Row],[total_children]])</f>
        <v>0</v>
      </c>
      <c r="AF549">
        <f>IF(ISBLANK(health[[#This Row],[total_pwd]]),SUM(health[[#This Row],[total_pwd_men]],health[[#This Row],[total_pwd_women]]),health[[#This Row],[total_pwd]])</f>
        <v>0</v>
      </c>
      <c r="AG549">
        <f>IF(ISBLANK(health[[#This Row],[total_adults]]),SUM(health[[#This Row],[total_men]],health[[#This Row],[total_women]]),health[[#This Row],[total_adults]])</f>
        <v>0</v>
      </c>
      <c r="AH549">
        <f>IF(ISBLANK(health[[#This Row],[total_beneficiaries_reached]]),SUM(health[[#This Row],[calc_children]],health[[#This Row],[calc_adults]]),health[[#This Row],[total_beneficiaries_reached]])</f>
        <v>0</v>
      </c>
      <c r="AI549" s="49" t="str">
        <f ca="1">IF(B549="","",OFFSET(table_admin1[[#Headers],[ADM1_PT]],MATCH(B549,admin1,0),1))</f>
        <v/>
      </c>
      <c r="AJ549" s="49" t="str">
        <f t="shared" ca="1" si="16"/>
        <v/>
      </c>
      <c r="AK549" s="49" t="str">
        <f t="shared" ca="1" si="17"/>
        <v/>
      </c>
    </row>
    <row r="550" spans="29:37" x14ac:dyDescent="0.2">
      <c r="AC550">
        <f>IF(ISBLANK(health[[#This Row],[total_boys]]),SUM(health[[#This Row],[boys_0-5_reached]],health[[#This Row],[boys_6-12_reached]],health[[#This Row],[boys_13-18_reached]]),health[[#This Row],[total_boys]])</f>
        <v>0</v>
      </c>
      <c r="AD550">
        <f>IF(ISBLANK(health[[#This Row],[total_girls]]),SUM(health[[#This Row],[girls_0-5_reached]],health[[#This Row],[girls_6-12_reached]],health[[#This Row],[girls_13-18_reached]]),health[[#This Row],[total_girls]])</f>
        <v>0</v>
      </c>
      <c r="AE550">
        <f>IF(ISBLANK(health[[#This Row],[total_children]]),SUM(health[[#This Row],[calc_boys]],health[[#This Row],[calc_girls]]),health[[#This Row],[total_children]])</f>
        <v>0</v>
      </c>
      <c r="AF550">
        <f>IF(ISBLANK(health[[#This Row],[total_pwd]]),SUM(health[[#This Row],[total_pwd_men]],health[[#This Row],[total_pwd_women]]),health[[#This Row],[total_pwd]])</f>
        <v>0</v>
      </c>
      <c r="AG550">
        <f>IF(ISBLANK(health[[#This Row],[total_adults]]),SUM(health[[#This Row],[total_men]],health[[#This Row],[total_women]]),health[[#This Row],[total_adults]])</f>
        <v>0</v>
      </c>
      <c r="AH550">
        <f>IF(ISBLANK(health[[#This Row],[total_beneficiaries_reached]]),SUM(health[[#This Row],[calc_children]],health[[#This Row],[calc_adults]]),health[[#This Row],[total_beneficiaries_reached]])</f>
        <v>0</v>
      </c>
      <c r="AI550" s="49" t="str">
        <f ca="1">IF(B550="","",OFFSET(table_admin1[[#Headers],[ADM1_PT]],MATCH(B550,admin1,0),1))</f>
        <v/>
      </c>
      <c r="AJ550" s="49" t="str">
        <f t="shared" ca="1" si="16"/>
        <v/>
      </c>
      <c r="AK550" s="49" t="str">
        <f t="shared" ca="1" si="17"/>
        <v/>
      </c>
    </row>
    <row r="551" spans="29:37" x14ac:dyDescent="0.2">
      <c r="AC551">
        <f>IF(ISBLANK(health[[#This Row],[total_boys]]),SUM(health[[#This Row],[boys_0-5_reached]],health[[#This Row],[boys_6-12_reached]],health[[#This Row],[boys_13-18_reached]]),health[[#This Row],[total_boys]])</f>
        <v>0</v>
      </c>
      <c r="AD551">
        <f>IF(ISBLANK(health[[#This Row],[total_girls]]),SUM(health[[#This Row],[girls_0-5_reached]],health[[#This Row],[girls_6-12_reached]],health[[#This Row],[girls_13-18_reached]]),health[[#This Row],[total_girls]])</f>
        <v>0</v>
      </c>
      <c r="AE551">
        <f>IF(ISBLANK(health[[#This Row],[total_children]]),SUM(health[[#This Row],[calc_boys]],health[[#This Row],[calc_girls]]),health[[#This Row],[total_children]])</f>
        <v>0</v>
      </c>
      <c r="AF551">
        <f>IF(ISBLANK(health[[#This Row],[total_pwd]]),SUM(health[[#This Row],[total_pwd_men]],health[[#This Row],[total_pwd_women]]),health[[#This Row],[total_pwd]])</f>
        <v>0</v>
      </c>
      <c r="AG551">
        <f>IF(ISBLANK(health[[#This Row],[total_adults]]),SUM(health[[#This Row],[total_men]],health[[#This Row],[total_women]]),health[[#This Row],[total_adults]])</f>
        <v>0</v>
      </c>
      <c r="AH551">
        <f>IF(ISBLANK(health[[#This Row],[total_beneficiaries_reached]]),SUM(health[[#This Row],[calc_children]],health[[#This Row],[calc_adults]]),health[[#This Row],[total_beneficiaries_reached]])</f>
        <v>0</v>
      </c>
      <c r="AI551" s="49" t="str">
        <f ca="1">IF(B551="","",OFFSET(table_admin1[[#Headers],[ADM1_PT]],MATCH(B551,admin1,0),1))</f>
        <v/>
      </c>
      <c r="AJ551" s="49" t="str">
        <f t="shared" ca="1" si="16"/>
        <v/>
      </c>
      <c r="AK551" s="49" t="str">
        <f t="shared" ca="1" si="17"/>
        <v/>
      </c>
    </row>
    <row r="552" spans="29:37" x14ac:dyDescent="0.2">
      <c r="AC552">
        <f>IF(ISBLANK(health[[#This Row],[total_boys]]),SUM(health[[#This Row],[boys_0-5_reached]],health[[#This Row],[boys_6-12_reached]],health[[#This Row],[boys_13-18_reached]]),health[[#This Row],[total_boys]])</f>
        <v>0</v>
      </c>
      <c r="AD552">
        <f>IF(ISBLANK(health[[#This Row],[total_girls]]),SUM(health[[#This Row],[girls_0-5_reached]],health[[#This Row],[girls_6-12_reached]],health[[#This Row],[girls_13-18_reached]]),health[[#This Row],[total_girls]])</f>
        <v>0</v>
      </c>
      <c r="AE552">
        <f>IF(ISBLANK(health[[#This Row],[total_children]]),SUM(health[[#This Row],[calc_boys]],health[[#This Row],[calc_girls]]),health[[#This Row],[total_children]])</f>
        <v>0</v>
      </c>
      <c r="AF552">
        <f>IF(ISBLANK(health[[#This Row],[total_pwd]]),SUM(health[[#This Row],[total_pwd_men]],health[[#This Row],[total_pwd_women]]),health[[#This Row],[total_pwd]])</f>
        <v>0</v>
      </c>
      <c r="AG552">
        <f>IF(ISBLANK(health[[#This Row],[total_adults]]),SUM(health[[#This Row],[total_men]],health[[#This Row],[total_women]]),health[[#This Row],[total_adults]])</f>
        <v>0</v>
      </c>
      <c r="AH552">
        <f>IF(ISBLANK(health[[#This Row],[total_beneficiaries_reached]]),SUM(health[[#This Row],[calc_children]],health[[#This Row],[calc_adults]]),health[[#This Row],[total_beneficiaries_reached]])</f>
        <v>0</v>
      </c>
      <c r="AI552" s="49" t="str">
        <f ca="1">IF(B552="","",OFFSET(table_admin1[[#Headers],[ADM1_PT]],MATCH(B552,admin1,0),1))</f>
        <v/>
      </c>
      <c r="AJ552" s="49" t="str">
        <f t="shared" ca="1" si="16"/>
        <v/>
      </c>
      <c r="AK552" s="49" t="str">
        <f t="shared" ca="1" si="17"/>
        <v/>
      </c>
    </row>
    <row r="553" spans="29:37" x14ac:dyDescent="0.2">
      <c r="AC553">
        <f>IF(ISBLANK(health[[#This Row],[total_boys]]),SUM(health[[#This Row],[boys_0-5_reached]],health[[#This Row],[boys_6-12_reached]],health[[#This Row],[boys_13-18_reached]]),health[[#This Row],[total_boys]])</f>
        <v>0</v>
      </c>
      <c r="AD553">
        <f>IF(ISBLANK(health[[#This Row],[total_girls]]),SUM(health[[#This Row],[girls_0-5_reached]],health[[#This Row],[girls_6-12_reached]],health[[#This Row],[girls_13-18_reached]]),health[[#This Row],[total_girls]])</f>
        <v>0</v>
      </c>
      <c r="AE553">
        <f>IF(ISBLANK(health[[#This Row],[total_children]]),SUM(health[[#This Row],[calc_boys]],health[[#This Row],[calc_girls]]),health[[#This Row],[total_children]])</f>
        <v>0</v>
      </c>
      <c r="AF553">
        <f>IF(ISBLANK(health[[#This Row],[total_pwd]]),SUM(health[[#This Row],[total_pwd_men]],health[[#This Row],[total_pwd_women]]),health[[#This Row],[total_pwd]])</f>
        <v>0</v>
      </c>
      <c r="AG553">
        <f>IF(ISBLANK(health[[#This Row],[total_adults]]),SUM(health[[#This Row],[total_men]],health[[#This Row],[total_women]]),health[[#This Row],[total_adults]])</f>
        <v>0</v>
      </c>
      <c r="AH553">
        <f>IF(ISBLANK(health[[#This Row],[total_beneficiaries_reached]]),SUM(health[[#This Row],[calc_children]],health[[#This Row],[calc_adults]]),health[[#This Row],[total_beneficiaries_reached]])</f>
        <v>0</v>
      </c>
      <c r="AI553" s="49" t="str">
        <f ca="1">IF(B553="","",OFFSET(table_admin1[[#Headers],[ADM1_PT]],MATCH(B553,admin1,0),1))</f>
        <v/>
      </c>
      <c r="AJ553" s="49" t="str">
        <f t="shared" ca="1" si="16"/>
        <v/>
      </c>
      <c r="AK553" s="49" t="str">
        <f t="shared" ca="1" si="17"/>
        <v/>
      </c>
    </row>
    <row r="554" spans="29:37" x14ac:dyDescent="0.2">
      <c r="AC554">
        <f>IF(ISBLANK(health[[#This Row],[total_boys]]),SUM(health[[#This Row],[boys_0-5_reached]],health[[#This Row],[boys_6-12_reached]],health[[#This Row],[boys_13-18_reached]]),health[[#This Row],[total_boys]])</f>
        <v>0</v>
      </c>
      <c r="AD554">
        <f>IF(ISBLANK(health[[#This Row],[total_girls]]),SUM(health[[#This Row],[girls_0-5_reached]],health[[#This Row],[girls_6-12_reached]],health[[#This Row],[girls_13-18_reached]]),health[[#This Row],[total_girls]])</f>
        <v>0</v>
      </c>
      <c r="AE554">
        <f>IF(ISBLANK(health[[#This Row],[total_children]]),SUM(health[[#This Row],[calc_boys]],health[[#This Row],[calc_girls]]),health[[#This Row],[total_children]])</f>
        <v>0</v>
      </c>
      <c r="AF554">
        <f>IF(ISBLANK(health[[#This Row],[total_pwd]]),SUM(health[[#This Row],[total_pwd_men]],health[[#This Row],[total_pwd_women]]),health[[#This Row],[total_pwd]])</f>
        <v>0</v>
      </c>
      <c r="AG554">
        <f>IF(ISBLANK(health[[#This Row],[total_adults]]),SUM(health[[#This Row],[total_men]],health[[#This Row],[total_women]]),health[[#This Row],[total_adults]])</f>
        <v>0</v>
      </c>
      <c r="AH554">
        <f>IF(ISBLANK(health[[#This Row],[total_beneficiaries_reached]]),SUM(health[[#This Row],[calc_children]],health[[#This Row],[calc_adults]]),health[[#This Row],[total_beneficiaries_reached]])</f>
        <v>0</v>
      </c>
      <c r="AI554" s="49" t="str">
        <f ca="1">IF(B554="","",OFFSET(table_admin1[[#Headers],[ADM1_PT]],MATCH(B554,admin1,0),1))</f>
        <v/>
      </c>
      <c r="AJ554" s="49" t="str">
        <f t="shared" ca="1" si="16"/>
        <v/>
      </c>
      <c r="AK554" s="49" t="str">
        <f t="shared" ca="1" si="17"/>
        <v/>
      </c>
    </row>
    <row r="555" spans="29:37" x14ac:dyDescent="0.2">
      <c r="AC555">
        <f>IF(ISBLANK(health[[#This Row],[total_boys]]),SUM(health[[#This Row],[boys_0-5_reached]],health[[#This Row],[boys_6-12_reached]],health[[#This Row],[boys_13-18_reached]]),health[[#This Row],[total_boys]])</f>
        <v>0</v>
      </c>
      <c r="AD555">
        <f>IF(ISBLANK(health[[#This Row],[total_girls]]),SUM(health[[#This Row],[girls_0-5_reached]],health[[#This Row],[girls_6-12_reached]],health[[#This Row],[girls_13-18_reached]]),health[[#This Row],[total_girls]])</f>
        <v>0</v>
      </c>
      <c r="AE555">
        <f>IF(ISBLANK(health[[#This Row],[total_children]]),SUM(health[[#This Row],[calc_boys]],health[[#This Row],[calc_girls]]),health[[#This Row],[total_children]])</f>
        <v>0</v>
      </c>
      <c r="AF555">
        <f>IF(ISBLANK(health[[#This Row],[total_pwd]]),SUM(health[[#This Row],[total_pwd_men]],health[[#This Row],[total_pwd_women]]),health[[#This Row],[total_pwd]])</f>
        <v>0</v>
      </c>
      <c r="AG555">
        <f>IF(ISBLANK(health[[#This Row],[total_adults]]),SUM(health[[#This Row],[total_men]],health[[#This Row],[total_women]]),health[[#This Row],[total_adults]])</f>
        <v>0</v>
      </c>
      <c r="AH555">
        <f>IF(ISBLANK(health[[#This Row],[total_beneficiaries_reached]]),SUM(health[[#This Row],[calc_children]],health[[#This Row],[calc_adults]]),health[[#This Row],[total_beneficiaries_reached]])</f>
        <v>0</v>
      </c>
      <c r="AI555" s="49" t="str">
        <f ca="1">IF(B555="","",OFFSET(table_admin1[[#Headers],[ADM1_PT]],MATCH(B555,admin1,0),1))</f>
        <v/>
      </c>
      <c r="AJ555" s="49" t="str">
        <f t="shared" ca="1" si="16"/>
        <v/>
      </c>
      <c r="AK555" s="49" t="str">
        <f t="shared" ca="1" si="17"/>
        <v/>
      </c>
    </row>
    <row r="556" spans="29:37" x14ac:dyDescent="0.2">
      <c r="AC556">
        <f>IF(ISBLANK(health[[#This Row],[total_boys]]),SUM(health[[#This Row],[boys_0-5_reached]],health[[#This Row],[boys_6-12_reached]],health[[#This Row],[boys_13-18_reached]]),health[[#This Row],[total_boys]])</f>
        <v>0</v>
      </c>
      <c r="AD556">
        <f>IF(ISBLANK(health[[#This Row],[total_girls]]),SUM(health[[#This Row],[girls_0-5_reached]],health[[#This Row],[girls_6-12_reached]],health[[#This Row],[girls_13-18_reached]]),health[[#This Row],[total_girls]])</f>
        <v>0</v>
      </c>
      <c r="AE556">
        <f>IF(ISBLANK(health[[#This Row],[total_children]]),SUM(health[[#This Row],[calc_boys]],health[[#This Row],[calc_girls]]),health[[#This Row],[total_children]])</f>
        <v>0</v>
      </c>
      <c r="AF556">
        <f>IF(ISBLANK(health[[#This Row],[total_pwd]]),SUM(health[[#This Row],[total_pwd_men]],health[[#This Row],[total_pwd_women]]),health[[#This Row],[total_pwd]])</f>
        <v>0</v>
      </c>
      <c r="AG556">
        <f>IF(ISBLANK(health[[#This Row],[total_adults]]),SUM(health[[#This Row],[total_men]],health[[#This Row],[total_women]]),health[[#This Row],[total_adults]])</f>
        <v>0</v>
      </c>
      <c r="AH556">
        <f>IF(ISBLANK(health[[#This Row],[total_beneficiaries_reached]]),SUM(health[[#This Row],[calc_children]],health[[#This Row],[calc_adults]]),health[[#This Row],[total_beneficiaries_reached]])</f>
        <v>0</v>
      </c>
      <c r="AI556" s="49" t="str">
        <f ca="1">IF(B556="","",OFFSET(table_admin1[[#Headers],[ADM1_PT]],MATCH(B556,admin1,0),1))</f>
        <v/>
      </c>
      <c r="AJ556" s="49" t="str">
        <f t="shared" ca="1" si="16"/>
        <v/>
      </c>
      <c r="AK556" s="49" t="str">
        <f t="shared" ca="1" si="17"/>
        <v/>
      </c>
    </row>
    <row r="557" spans="29:37" x14ac:dyDescent="0.2">
      <c r="AC557">
        <f>IF(ISBLANK(health[[#This Row],[total_boys]]),SUM(health[[#This Row],[boys_0-5_reached]],health[[#This Row],[boys_6-12_reached]],health[[#This Row],[boys_13-18_reached]]),health[[#This Row],[total_boys]])</f>
        <v>0</v>
      </c>
      <c r="AD557">
        <f>IF(ISBLANK(health[[#This Row],[total_girls]]),SUM(health[[#This Row],[girls_0-5_reached]],health[[#This Row],[girls_6-12_reached]],health[[#This Row],[girls_13-18_reached]]),health[[#This Row],[total_girls]])</f>
        <v>0</v>
      </c>
      <c r="AE557">
        <f>IF(ISBLANK(health[[#This Row],[total_children]]),SUM(health[[#This Row],[calc_boys]],health[[#This Row],[calc_girls]]),health[[#This Row],[total_children]])</f>
        <v>0</v>
      </c>
      <c r="AF557">
        <f>IF(ISBLANK(health[[#This Row],[total_pwd]]),SUM(health[[#This Row],[total_pwd_men]],health[[#This Row],[total_pwd_women]]),health[[#This Row],[total_pwd]])</f>
        <v>0</v>
      </c>
      <c r="AG557">
        <f>IF(ISBLANK(health[[#This Row],[total_adults]]),SUM(health[[#This Row],[total_men]],health[[#This Row],[total_women]]),health[[#This Row],[total_adults]])</f>
        <v>0</v>
      </c>
      <c r="AH557">
        <f>IF(ISBLANK(health[[#This Row],[total_beneficiaries_reached]]),SUM(health[[#This Row],[calc_children]],health[[#This Row],[calc_adults]]),health[[#This Row],[total_beneficiaries_reached]])</f>
        <v>0</v>
      </c>
      <c r="AI557" s="49" t="str">
        <f ca="1">IF(B557="","",OFFSET(table_admin1[[#Headers],[ADM1_PT]],MATCH(B557,admin1,0),1))</f>
        <v/>
      </c>
      <c r="AJ557" s="49" t="str">
        <f t="shared" ca="1" si="16"/>
        <v/>
      </c>
      <c r="AK557" s="49" t="str">
        <f t="shared" ca="1" si="17"/>
        <v/>
      </c>
    </row>
    <row r="558" spans="29:37" x14ac:dyDescent="0.2">
      <c r="AC558">
        <f>IF(ISBLANK(health[[#This Row],[total_boys]]),SUM(health[[#This Row],[boys_0-5_reached]],health[[#This Row],[boys_6-12_reached]],health[[#This Row],[boys_13-18_reached]]),health[[#This Row],[total_boys]])</f>
        <v>0</v>
      </c>
      <c r="AD558">
        <f>IF(ISBLANK(health[[#This Row],[total_girls]]),SUM(health[[#This Row],[girls_0-5_reached]],health[[#This Row],[girls_6-12_reached]],health[[#This Row],[girls_13-18_reached]]),health[[#This Row],[total_girls]])</f>
        <v>0</v>
      </c>
      <c r="AE558">
        <f>IF(ISBLANK(health[[#This Row],[total_children]]),SUM(health[[#This Row],[calc_boys]],health[[#This Row],[calc_girls]]),health[[#This Row],[total_children]])</f>
        <v>0</v>
      </c>
      <c r="AF558">
        <f>IF(ISBLANK(health[[#This Row],[total_pwd]]),SUM(health[[#This Row],[total_pwd_men]],health[[#This Row],[total_pwd_women]]),health[[#This Row],[total_pwd]])</f>
        <v>0</v>
      </c>
      <c r="AG558">
        <f>IF(ISBLANK(health[[#This Row],[total_adults]]),SUM(health[[#This Row],[total_men]],health[[#This Row],[total_women]]),health[[#This Row],[total_adults]])</f>
        <v>0</v>
      </c>
      <c r="AH558">
        <f>IF(ISBLANK(health[[#This Row],[total_beneficiaries_reached]]),SUM(health[[#This Row],[calc_children]],health[[#This Row],[calc_adults]]),health[[#This Row],[total_beneficiaries_reached]])</f>
        <v>0</v>
      </c>
      <c r="AI558" s="49" t="str">
        <f ca="1">IF(B558="","",OFFSET(table_admin1[[#Headers],[ADM1_PT]],MATCH(B558,admin1,0),1))</f>
        <v/>
      </c>
      <c r="AJ558" s="49" t="str">
        <f t="shared" ca="1" si="16"/>
        <v/>
      </c>
      <c r="AK558" s="49" t="str">
        <f t="shared" ca="1" si="17"/>
        <v/>
      </c>
    </row>
    <row r="559" spans="29:37" x14ac:dyDescent="0.2">
      <c r="AC559">
        <f>IF(ISBLANK(health[[#This Row],[total_boys]]),SUM(health[[#This Row],[boys_0-5_reached]],health[[#This Row],[boys_6-12_reached]],health[[#This Row],[boys_13-18_reached]]),health[[#This Row],[total_boys]])</f>
        <v>0</v>
      </c>
      <c r="AD559">
        <f>IF(ISBLANK(health[[#This Row],[total_girls]]),SUM(health[[#This Row],[girls_0-5_reached]],health[[#This Row],[girls_6-12_reached]],health[[#This Row],[girls_13-18_reached]]),health[[#This Row],[total_girls]])</f>
        <v>0</v>
      </c>
      <c r="AE559">
        <f>IF(ISBLANK(health[[#This Row],[total_children]]),SUM(health[[#This Row],[calc_boys]],health[[#This Row],[calc_girls]]),health[[#This Row],[total_children]])</f>
        <v>0</v>
      </c>
      <c r="AF559">
        <f>IF(ISBLANK(health[[#This Row],[total_pwd]]),SUM(health[[#This Row],[total_pwd_men]],health[[#This Row],[total_pwd_women]]),health[[#This Row],[total_pwd]])</f>
        <v>0</v>
      </c>
      <c r="AG559">
        <f>IF(ISBLANK(health[[#This Row],[total_adults]]),SUM(health[[#This Row],[total_men]],health[[#This Row],[total_women]]),health[[#This Row],[total_adults]])</f>
        <v>0</v>
      </c>
      <c r="AH559">
        <f>IF(ISBLANK(health[[#This Row],[total_beneficiaries_reached]]),SUM(health[[#This Row],[calc_children]],health[[#This Row],[calc_adults]]),health[[#This Row],[total_beneficiaries_reached]])</f>
        <v>0</v>
      </c>
      <c r="AI559" s="49" t="str">
        <f ca="1">IF(B559="","",OFFSET(table_admin1[[#Headers],[ADM1_PT]],MATCH(B559,admin1,0),1))</f>
        <v/>
      </c>
      <c r="AJ559" s="49" t="str">
        <f t="shared" ca="1" si="16"/>
        <v/>
      </c>
      <c r="AK559" s="49" t="str">
        <f t="shared" ca="1" si="17"/>
        <v/>
      </c>
    </row>
    <row r="560" spans="29:37" x14ac:dyDescent="0.2">
      <c r="AC560">
        <f>IF(ISBLANK(health[[#This Row],[total_boys]]),SUM(health[[#This Row],[boys_0-5_reached]],health[[#This Row],[boys_6-12_reached]],health[[#This Row],[boys_13-18_reached]]),health[[#This Row],[total_boys]])</f>
        <v>0</v>
      </c>
      <c r="AD560">
        <f>IF(ISBLANK(health[[#This Row],[total_girls]]),SUM(health[[#This Row],[girls_0-5_reached]],health[[#This Row],[girls_6-12_reached]],health[[#This Row],[girls_13-18_reached]]),health[[#This Row],[total_girls]])</f>
        <v>0</v>
      </c>
      <c r="AE560">
        <f>IF(ISBLANK(health[[#This Row],[total_children]]),SUM(health[[#This Row],[calc_boys]],health[[#This Row],[calc_girls]]),health[[#This Row],[total_children]])</f>
        <v>0</v>
      </c>
      <c r="AF560">
        <f>IF(ISBLANK(health[[#This Row],[total_pwd]]),SUM(health[[#This Row],[total_pwd_men]],health[[#This Row],[total_pwd_women]]),health[[#This Row],[total_pwd]])</f>
        <v>0</v>
      </c>
      <c r="AG560">
        <f>IF(ISBLANK(health[[#This Row],[total_adults]]),SUM(health[[#This Row],[total_men]],health[[#This Row],[total_women]]),health[[#This Row],[total_adults]])</f>
        <v>0</v>
      </c>
      <c r="AH560">
        <f>IF(ISBLANK(health[[#This Row],[total_beneficiaries_reached]]),SUM(health[[#This Row],[calc_children]],health[[#This Row],[calc_adults]]),health[[#This Row],[total_beneficiaries_reached]])</f>
        <v>0</v>
      </c>
      <c r="AI560" s="49" t="str">
        <f ca="1">IF(B560="","",OFFSET(table_admin1[[#Headers],[ADM1_PT]],MATCH(B560,admin1,0),1))</f>
        <v/>
      </c>
      <c r="AJ560" s="49" t="str">
        <f t="shared" ca="1" si="16"/>
        <v/>
      </c>
      <c r="AK560" s="49" t="str">
        <f t="shared" ca="1" si="17"/>
        <v/>
      </c>
    </row>
    <row r="561" spans="29:37" x14ac:dyDescent="0.2">
      <c r="AC561">
        <f>IF(ISBLANK(health[[#This Row],[total_boys]]),SUM(health[[#This Row],[boys_0-5_reached]],health[[#This Row],[boys_6-12_reached]],health[[#This Row],[boys_13-18_reached]]),health[[#This Row],[total_boys]])</f>
        <v>0</v>
      </c>
      <c r="AD561">
        <f>IF(ISBLANK(health[[#This Row],[total_girls]]),SUM(health[[#This Row],[girls_0-5_reached]],health[[#This Row],[girls_6-12_reached]],health[[#This Row],[girls_13-18_reached]]),health[[#This Row],[total_girls]])</f>
        <v>0</v>
      </c>
      <c r="AE561">
        <f>IF(ISBLANK(health[[#This Row],[total_children]]),SUM(health[[#This Row],[calc_boys]],health[[#This Row],[calc_girls]]),health[[#This Row],[total_children]])</f>
        <v>0</v>
      </c>
      <c r="AF561">
        <f>IF(ISBLANK(health[[#This Row],[total_pwd]]),SUM(health[[#This Row],[total_pwd_men]],health[[#This Row],[total_pwd_women]]),health[[#This Row],[total_pwd]])</f>
        <v>0</v>
      </c>
      <c r="AG561">
        <f>IF(ISBLANK(health[[#This Row],[total_adults]]),SUM(health[[#This Row],[total_men]],health[[#This Row],[total_women]]),health[[#This Row],[total_adults]])</f>
        <v>0</v>
      </c>
      <c r="AH561">
        <f>IF(ISBLANK(health[[#This Row],[total_beneficiaries_reached]]),SUM(health[[#This Row],[calc_children]],health[[#This Row],[calc_adults]]),health[[#This Row],[total_beneficiaries_reached]])</f>
        <v>0</v>
      </c>
      <c r="AI561" s="49" t="str">
        <f ca="1">IF(B561="","",OFFSET(table_admin1[[#Headers],[ADM1_PT]],MATCH(B561,admin1,0),1))</f>
        <v/>
      </c>
      <c r="AJ561" s="49" t="str">
        <f t="shared" ca="1" si="16"/>
        <v/>
      </c>
      <c r="AK561" s="49" t="str">
        <f t="shared" ca="1" si="17"/>
        <v/>
      </c>
    </row>
    <row r="562" spans="29:37" x14ac:dyDescent="0.2">
      <c r="AC562">
        <f>IF(ISBLANK(health[[#This Row],[total_boys]]),SUM(health[[#This Row],[boys_0-5_reached]],health[[#This Row],[boys_6-12_reached]],health[[#This Row],[boys_13-18_reached]]),health[[#This Row],[total_boys]])</f>
        <v>0</v>
      </c>
      <c r="AD562">
        <f>IF(ISBLANK(health[[#This Row],[total_girls]]),SUM(health[[#This Row],[girls_0-5_reached]],health[[#This Row],[girls_6-12_reached]],health[[#This Row],[girls_13-18_reached]]),health[[#This Row],[total_girls]])</f>
        <v>0</v>
      </c>
      <c r="AE562">
        <f>IF(ISBLANK(health[[#This Row],[total_children]]),SUM(health[[#This Row],[calc_boys]],health[[#This Row],[calc_girls]]),health[[#This Row],[total_children]])</f>
        <v>0</v>
      </c>
      <c r="AF562">
        <f>IF(ISBLANK(health[[#This Row],[total_pwd]]),SUM(health[[#This Row],[total_pwd_men]],health[[#This Row],[total_pwd_women]]),health[[#This Row],[total_pwd]])</f>
        <v>0</v>
      </c>
      <c r="AG562">
        <f>IF(ISBLANK(health[[#This Row],[total_adults]]),SUM(health[[#This Row],[total_men]],health[[#This Row],[total_women]]),health[[#This Row],[total_adults]])</f>
        <v>0</v>
      </c>
      <c r="AH562">
        <f>IF(ISBLANK(health[[#This Row],[total_beneficiaries_reached]]),SUM(health[[#This Row],[calc_children]],health[[#This Row],[calc_adults]]),health[[#This Row],[total_beneficiaries_reached]])</f>
        <v>0</v>
      </c>
      <c r="AI562" s="49" t="str">
        <f ca="1">IF(B562="","",OFFSET(table_admin1[[#Headers],[ADM1_PT]],MATCH(B562,admin1,0),1))</f>
        <v/>
      </c>
      <c r="AJ562" s="49" t="str">
        <f t="shared" ca="1" si="16"/>
        <v/>
      </c>
      <c r="AK562" s="49" t="str">
        <f t="shared" ca="1" si="17"/>
        <v/>
      </c>
    </row>
    <row r="563" spans="29:37" x14ac:dyDescent="0.2">
      <c r="AC563">
        <f>IF(ISBLANK(health[[#This Row],[total_boys]]),SUM(health[[#This Row],[boys_0-5_reached]],health[[#This Row],[boys_6-12_reached]],health[[#This Row],[boys_13-18_reached]]),health[[#This Row],[total_boys]])</f>
        <v>0</v>
      </c>
      <c r="AD563">
        <f>IF(ISBLANK(health[[#This Row],[total_girls]]),SUM(health[[#This Row],[girls_0-5_reached]],health[[#This Row],[girls_6-12_reached]],health[[#This Row],[girls_13-18_reached]]),health[[#This Row],[total_girls]])</f>
        <v>0</v>
      </c>
      <c r="AE563">
        <f>IF(ISBLANK(health[[#This Row],[total_children]]),SUM(health[[#This Row],[calc_boys]],health[[#This Row],[calc_girls]]),health[[#This Row],[total_children]])</f>
        <v>0</v>
      </c>
      <c r="AF563">
        <f>IF(ISBLANK(health[[#This Row],[total_pwd]]),SUM(health[[#This Row],[total_pwd_men]],health[[#This Row],[total_pwd_women]]),health[[#This Row],[total_pwd]])</f>
        <v>0</v>
      </c>
      <c r="AG563">
        <f>IF(ISBLANK(health[[#This Row],[total_adults]]),SUM(health[[#This Row],[total_men]],health[[#This Row],[total_women]]),health[[#This Row],[total_adults]])</f>
        <v>0</v>
      </c>
      <c r="AH563">
        <f>IF(ISBLANK(health[[#This Row],[total_beneficiaries_reached]]),SUM(health[[#This Row],[calc_children]],health[[#This Row],[calc_adults]]),health[[#This Row],[total_beneficiaries_reached]])</f>
        <v>0</v>
      </c>
      <c r="AI563" s="49" t="str">
        <f ca="1">IF(B563="","",OFFSET(table_admin1[[#Headers],[ADM1_PT]],MATCH(B563,admin1,0),1))</f>
        <v/>
      </c>
      <c r="AJ563" s="49" t="str">
        <f t="shared" ca="1" si="16"/>
        <v/>
      </c>
      <c r="AK563" s="49" t="str">
        <f t="shared" ca="1" si="17"/>
        <v/>
      </c>
    </row>
    <row r="564" spans="29:37" x14ac:dyDescent="0.2">
      <c r="AC564">
        <f>IF(ISBLANK(health[[#This Row],[total_boys]]),SUM(health[[#This Row],[boys_0-5_reached]],health[[#This Row],[boys_6-12_reached]],health[[#This Row],[boys_13-18_reached]]),health[[#This Row],[total_boys]])</f>
        <v>0</v>
      </c>
      <c r="AD564">
        <f>IF(ISBLANK(health[[#This Row],[total_girls]]),SUM(health[[#This Row],[girls_0-5_reached]],health[[#This Row],[girls_6-12_reached]],health[[#This Row],[girls_13-18_reached]]),health[[#This Row],[total_girls]])</f>
        <v>0</v>
      </c>
      <c r="AE564">
        <f>IF(ISBLANK(health[[#This Row],[total_children]]),SUM(health[[#This Row],[calc_boys]],health[[#This Row],[calc_girls]]),health[[#This Row],[total_children]])</f>
        <v>0</v>
      </c>
      <c r="AF564">
        <f>IF(ISBLANK(health[[#This Row],[total_pwd]]),SUM(health[[#This Row],[total_pwd_men]],health[[#This Row],[total_pwd_women]]),health[[#This Row],[total_pwd]])</f>
        <v>0</v>
      </c>
      <c r="AG564">
        <f>IF(ISBLANK(health[[#This Row],[total_adults]]),SUM(health[[#This Row],[total_men]],health[[#This Row],[total_women]]),health[[#This Row],[total_adults]])</f>
        <v>0</v>
      </c>
      <c r="AH564">
        <f>IF(ISBLANK(health[[#This Row],[total_beneficiaries_reached]]),SUM(health[[#This Row],[calc_children]],health[[#This Row],[calc_adults]]),health[[#This Row],[total_beneficiaries_reached]])</f>
        <v>0</v>
      </c>
      <c r="AI564" s="49" t="str">
        <f ca="1">IF(B564="","",OFFSET(table_admin1[[#Headers],[ADM1_PT]],MATCH(B564,admin1,0),1))</f>
        <v/>
      </c>
      <c r="AJ564" s="49" t="str">
        <f t="shared" ca="1" si="16"/>
        <v/>
      </c>
      <c r="AK564" s="49" t="str">
        <f t="shared" ca="1" si="17"/>
        <v/>
      </c>
    </row>
    <row r="565" spans="29:37" x14ac:dyDescent="0.2">
      <c r="AC565">
        <f>IF(ISBLANK(health[[#This Row],[total_boys]]),SUM(health[[#This Row],[boys_0-5_reached]],health[[#This Row],[boys_6-12_reached]],health[[#This Row],[boys_13-18_reached]]),health[[#This Row],[total_boys]])</f>
        <v>0</v>
      </c>
      <c r="AD565">
        <f>IF(ISBLANK(health[[#This Row],[total_girls]]),SUM(health[[#This Row],[girls_0-5_reached]],health[[#This Row],[girls_6-12_reached]],health[[#This Row],[girls_13-18_reached]]),health[[#This Row],[total_girls]])</f>
        <v>0</v>
      </c>
      <c r="AE565">
        <f>IF(ISBLANK(health[[#This Row],[total_children]]),SUM(health[[#This Row],[calc_boys]],health[[#This Row],[calc_girls]]),health[[#This Row],[total_children]])</f>
        <v>0</v>
      </c>
      <c r="AF565">
        <f>IF(ISBLANK(health[[#This Row],[total_pwd]]),SUM(health[[#This Row],[total_pwd_men]],health[[#This Row],[total_pwd_women]]),health[[#This Row],[total_pwd]])</f>
        <v>0</v>
      </c>
      <c r="AG565">
        <f>IF(ISBLANK(health[[#This Row],[total_adults]]),SUM(health[[#This Row],[total_men]],health[[#This Row],[total_women]]),health[[#This Row],[total_adults]])</f>
        <v>0</v>
      </c>
      <c r="AH565">
        <f>IF(ISBLANK(health[[#This Row],[total_beneficiaries_reached]]),SUM(health[[#This Row],[calc_children]],health[[#This Row],[calc_adults]]),health[[#This Row],[total_beneficiaries_reached]])</f>
        <v>0</v>
      </c>
      <c r="AI565" s="49" t="str">
        <f ca="1">IF(B565="","",OFFSET(table_admin1[[#Headers],[ADM1_PT]],MATCH(B565,admin1,0),1))</f>
        <v/>
      </c>
      <c r="AJ565" s="49" t="str">
        <f t="shared" ca="1" si="16"/>
        <v/>
      </c>
      <c r="AK565" s="49" t="str">
        <f t="shared" ca="1" si="17"/>
        <v/>
      </c>
    </row>
    <row r="566" spans="29:37" x14ac:dyDescent="0.2">
      <c r="AC566">
        <f>IF(ISBLANK(health[[#This Row],[total_boys]]),SUM(health[[#This Row],[boys_0-5_reached]],health[[#This Row],[boys_6-12_reached]],health[[#This Row],[boys_13-18_reached]]),health[[#This Row],[total_boys]])</f>
        <v>0</v>
      </c>
      <c r="AD566">
        <f>IF(ISBLANK(health[[#This Row],[total_girls]]),SUM(health[[#This Row],[girls_0-5_reached]],health[[#This Row],[girls_6-12_reached]],health[[#This Row],[girls_13-18_reached]]),health[[#This Row],[total_girls]])</f>
        <v>0</v>
      </c>
      <c r="AE566">
        <f>IF(ISBLANK(health[[#This Row],[total_children]]),SUM(health[[#This Row],[calc_boys]],health[[#This Row],[calc_girls]]),health[[#This Row],[total_children]])</f>
        <v>0</v>
      </c>
      <c r="AF566">
        <f>IF(ISBLANK(health[[#This Row],[total_pwd]]),SUM(health[[#This Row],[total_pwd_men]],health[[#This Row],[total_pwd_women]]),health[[#This Row],[total_pwd]])</f>
        <v>0</v>
      </c>
      <c r="AG566">
        <f>IF(ISBLANK(health[[#This Row],[total_adults]]),SUM(health[[#This Row],[total_men]],health[[#This Row],[total_women]]),health[[#This Row],[total_adults]])</f>
        <v>0</v>
      </c>
      <c r="AH566">
        <f>IF(ISBLANK(health[[#This Row],[total_beneficiaries_reached]]),SUM(health[[#This Row],[calc_children]],health[[#This Row],[calc_adults]]),health[[#This Row],[total_beneficiaries_reached]])</f>
        <v>0</v>
      </c>
      <c r="AI566" s="49" t="str">
        <f ca="1">IF(B566="","",OFFSET(table_admin1[[#Headers],[ADM1_PT]],MATCH(B566,admin1,0),1))</f>
        <v/>
      </c>
      <c r="AJ566" s="49" t="str">
        <f t="shared" ca="1" si="16"/>
        <v/>
      </c>
      <c r="AK566" s="49" t="str">
        <f t="shared" ca="1" si="17"/>
        <v/>
      </c>
    </row>
    <row r="567" spans="29:37" x14ac:dyDescent="0.2">
      <c r="AC567">
        <f>IF(ISBLANK(health[[#This Row],[total_boys]]),SUM(health[[#This Row],[boys_0-5_reached]],health[[#This Row],[boys_6-12_reached]],health[[#This Row],[boys_13-18_reached]]),health[[#This Row],[total_boys]])</f>
        <v>0</v>
      </c>
      <c r="AD567">
        <f>IF(ISBLANK(health[[#This Row],[total_girls]]),SUM(health[[#This Row],[girls_0-5_reached]],health[[#This Row],[girls_6-12_reached]],health[[#This Row],[girls_13-18_reached]]),health[[#This Row],[total_girls]])</f>
        <v>0</v>
      </c>
      <c r="AE567">
        <f>IF(ISBLANK(health[[#This Row],[total_children]]),SUM(health[[#This Row],[calc_boys]],health[[#This Row],[calc_girls]]),health[[#This Row],[total_children]])</f>
        <v>0</v>
      </c>
      <c r="AF567">
        <f>IF(ISBLANK(health[[#This Row],[total_pwd]]),SUM(health[[#This Row],[total_pwd_men]],health[[#This Row],[total_pwd_women]]),health[[#This Row],[total_pwd]])</f>
        <v>0</v>
      </c>
      <c r="AG567">
        <f>IF(ISBLANK(health[[#This Row],[total_adults]]),SUM(health[[#This Row],[total_men]],health[[#This Row],[total_women]]),health[[#This Row],[total_adults]])</f>
        <v>0</v>
      </c>
      <c r="AH567">
        <f>IF(ISBLANK(health[[#This Row],[total_beneficiaries_reached]]),SUM(health[[#This Row],[calc_children]],health[[#This Row],[calc_adults]]),health[[#This Row],[total_beneficiaries_reached]])</f>
        <v>0</v>
      </c>
      <c r="AI567" s="49" t="str">
        <f ca="1">IF(B567="","",OFFSET(table_admin1[[#Headers],[ADM1_PT]],MATCH(B567,admin1,0),1))</f>
        <v/>
      </c>
      <c r="AJ567" s="49" t="str">
        <f t="shared" ca="1" si="16"/>
        <v/>
      </c>
      <c r="AK567" s="49" t="str">
        <f t="shared" ca="1" si="17"/>
        <v/>
      </c>
    </row>
    <row r="568" spans="29:37" x14ac:dyDescent="0.2">
      <c r="AC568">
        <f>IF(ISBLANK(health[[#This Row],[total_boys]]),SUM(health[[#This Row],[boys_0-5_reached]],health[[#This Row],[boys_6-12_reached]],health[[#This Row],[boys_13-18_reached]]),health[[#This Row],[total_boys]])</f>
        <v>0</v>
      </c>
      <c r="AD568">
        <f>IF(ISBLANK(health[[#This Row],[total_girls]]),SUM(health[[#This Row],[girls_0-5_reached]],health[[#This Row],[girls_6-12_reached]],health[[#This Row],[girls_13-18_reached]]),health[[#This Row],[total_girls]])</f>
        <v>0</v>
      </c>
      <c r="AE568">
        <f>IF(ISBLANK(health[[#This Row],[total_children]]),SUM(health[[#This Row],[calc_boys]],health[[#This Row],[calc_girls]]),health[[#This Row],[total_children]])</f>
        <v>0</v>
      </c>
      <c r="AF568">
        <f>IF(ISBLANK(health[[#This Row],[total_pwd]]),SUM(health[[#This Row],[total_pwd_men]],health[[#This Row],[total_pwd_women]]),health[[#This Row],[total_pwd]])</f>
        <v>0</v>
      </c>
      <c r="AG568">
        <f>IF(ISBLANK(health[[#This Row],[total_adults]]),SUM(health[[#This Row],[total_men]],health[[#This Row],[total_women]]),health[[#This Row],[total_adults]])</f>
        <v>0</v>
      </c>
      <c r="AH568">
        <f>IF(ISBLANK(health[[#This Row],[total_beneficiaries_reached]]),SUM(health[[#This Row],[calc_children]],health[[#This Row],[calc_adults]]),health[[#This Row],[total_beneficiaries_reached]])</f>
        <v>0</v>
      </c>
      <c r="AI568" s="49" t="str">
        <f ca="1">IF(B568="","",OFFSET(table_admin1[[#Headers],[ADM1_PT]],MATCH(B568,admin1,0),1))</f>
        <v/>
      </c>
      <c r="AJ568" s="49" t="str">
        <f t="shared" ca="1" si="16"/>
        <v/>
      </c>
      <c r="AK568" s="49" t="str">
        <f t="shared" ca="1" si="17"/>
        <v/>
      </c>
    </row>
    <row r="569" spans="29:37" x14ac:dyDescent="0.2">
      <c r="AC569">
        <f>IF(ISBLANK(health[[#This Row],[total_boys]]),SUM(health[[#This Row],[boys_0-5_reached]],health[[#This Row],[boys_6-12_reached]],health[[#This Row],[boys_13-18_reached]]),health[[#This Row],[total_boys]])</f>
        <v>0</v>
      </c>
      <c r="AD569">
        <f>IF(ISBLANK(health[[#This Row],[total_girls]]),SUM(health[[#This Row],[girls_0-5_reached]],health[[#This Row],[girls_6-12_reached]],health[[#This Row],[girls_13-18_reached]]),health[[#This Row],[total_girls]])</f>
        <v>0</v>
      </c>
      <c r="AE569">
        <f>IF(ISBLANK(health[[#This Row],[total_children]]),SUM(health[[#This Row],[calc_boys]],health[[#This Row],[calc_girls]]),health[[#This Row],[total_children]])</f>
        <v>0</v>
      </c>
      <c r="AF569">
        <f>IF(ISBLANK(health[[#This Row],[total_pwd]]),SUM(health[[#This Row],[total_pwd_men]],health[[#This Row],[total_pwd_women]]),health[[#This Row],[total_pwd]])</f>
        <v>0</v>
      </c>
      <c r="AG569">
        <f>IF(ISBLANK(health[[#This Row],[total_adults]]),SUM(health[[#This Row],[total_men]],health[[#This Row],[total_women]]),health[[#This Row],[total_adults]])</f>
        <v>0</v>
      </c>
      <c r="AH569">
        <f>IF(ISBLANK(health[[#This Row],[total_beneficiaries_reached]]),SUM(health[[#This Row],[calc_children]],health[[#This Row],[calc_adults]]),health[[#This Row],[total_beneficiaries_reached]])</f>
        <v>0</v>
      </c>
      <c r="AI569" s="49" t="str">
        <f ca="1">IF(B569="","",OFFSET(table_admin1[[#Headers],[ADM1_PT]],MATCH(B569,admin1,0),1))</f>
        <v/>
      </c>
      <c r="AJ569" s="49" t="str">
        <f t="shared" ca="1" si="16"/>
        <v/>
      </c>
      <c r="AK569" s="49" t="str">
        <f t="shared" ca="1" si="17"/>
        <v/>
      </c>
    </row>
    <row r="570" spans="29:37" x14ac:dyDescent="0.2">
      <c r="AC570">
        <f>IF(ISBLANK(health[[#This Row],[total_boys]]),SUM(health[[#This Row],[boys_0-5_reached]],health[[#This Row],[boys_6-12_reached]],health[[#This Row],[boys_13-18_reached]]),health[[#This Row],[total_boys]])</f>
        <v>0</v>
      </c>
      <c r="AD570">
        <f>IF(ISBLANK(health[[#This Row],[total_girls]]),SUM(health[[#This Row],[girls_0-5_reached]],health[[#This Row],[girls_6-12_reached]],health[[#This Row],[girls_13-18_reached]]),health[[#This Row],[total_girls]])</f>
        <v>0</v>
      </c>
      <c r="AE570">
        <f>IF(ISBLANK(health[[#This Row],[total_children]]),SUM(health[[#This Row],[calc_boys]],health[[#This Row],[calc_girls]]),health[[#This Row],[total_children]])</f>
        <v>0</v>
      </c>
      <c r="AF570">
        <f>IF(ISBLANK(health[[#This Row],[total_pwd]]),SUM(health[[#This Row],[total_pwd_men]],health[[#This Row],[total_pwd_women]]),health[[#This Row],[total_pwd]])</f>
        <v>0</v>
      </c>
      <c r="AG570">
        <f>IF(ISBLANK(health[[#This Row],[total_adults]]),SUM(health[[#This Row],[total_men]],health[[#This Row],[total_women]]),health[[#This Row],[total_adults]])</f>
        <v>0</v>
      </c>
      <c r="AH570">
        <f>IF(ISBLANK(health[[#This Row],[total_beneficiaries_reached]]),SUM(health[[#This Row],[calc_children]],health[[#This Row],[calc_adults]]),health[[#This Row],[total_beneficiaries_reached]])</f>
        <v>0</v>
      </c>
      <c r="AI570" s="49" t="str">
        <f ca="1">IF(B570="","",OFFSET(table_admin1[[#Headers],[ADM1_PT]],MATCH(B570,admin1,0),1))</f>
        <v/>
      </c>
      <c r="AJ570" s="49" t="str">
        <f t="shared" ca="1" si="16"/>
        <v/>
      </c>
      <c r="AK570" s="49" t="str">
        <f t="shared" ca="1" si="17"/>
        <v/>
      </c>
    </row>
    <row r="571" spans="29:37" x14ac:dyDescent="0.2">
      <c r="AC571">
        <f>IF(ISBLANK(health[[#This Row],[total_boys]]),SUM(health[[#This Row],[boys_0-5_reached]],health[[#This Row],[boys_6-12_reached]],health[[#This Row],[boys_13-18_reached]]),health[[#This Row],[total_boys]])</f>
        <v>0</v>
      </c>
      <c r="AD571">
        <f>IF(ISBLANK(health[[#This Row],[total_girls]]),SUM(health[[#This Row],[girls_0-5_reached]],health[[#This Row],[girls_6-12_reached]],health[[#This Row],[girls_13-18_reached]]),health[[#This Row],[total_girls]])</f>
        <v>0</v>
      </c>
      <c r="AE571">
        <f>IF(ISBLANK(health[[#This Row],[total_children]]),SUM(health[[#This Row],[calc_boys]],health[[#This Row],[calc_girls]]),health[[#This Row],[total_children]])</f>
        <v>0</v>
      </c>
      <c r="AF571">
        <f>IF(ISBLANK(health[[#This Row],[total_pwd]]),SUM(health[[#This Row],[total_pwd_men]],health[[#This Row],[total_pwd_women]]),health[[#This Row],[total_pwd]])</f>
        <v>0</v>
      </c>
      <c r="AG571">
        <f>IF(ISBLANK(health[[#This Row],[total_adults]]),SUM(health[[#This Row],[total_men]],health[[#This Row],[total_women]]),health[[#This Row],[total_adults]])</f>
        <v>0</v>
      </c>
      <c r="AH571">
        <f>IF(ISBLANK(health[[#This Row],[total_beneficiaries_reached]]),SUM(health[[#This Row],[calc_children]],health[[#This Row],[calc_adults]]),health[[#This Row],[total_beneficiaries_reached]])</f>
        <v>0</v>
      </c>
      <c r="AI571" s="49" t="str">
        <f ca="1">IF(B571="","",OFFSET(table_admin1[[#Headers],[ADM1_PT]],MATCH(B571,admin1,0),1))</f>
        <v/>
      </c>
      <c r="AJ571" s="49" t="str">
        <f t="shared" ca="1" si="16"/>
        <v/>
      </c>
      <c r="AK571" s="49" t="str">
        <f t="shared" ca="1" si="17"/>
        <v/>
      </c>
    </row>
    <row r="572" spans="29:37" x14ac:dyDescent="0.2">
      <c r="AC572">
        <f>IF(ISBLANK(health[[#This Row],[total_boys]]),SUM(health[[#This Row],[boys_0-5_reached]],health[[#This Row],[boys_6-12_reached]],health[[#This Row],[boys_13-18_reached]]),health[[#This Row],[total_boys]])</f>
        <v>0</v>
      </c>
      <c r="AD572">
        <f>IF(ISBLANK(health[[#This Row],[total_girls]]),SUM(health[[#This Row],[girls_0-5_reached]],health[[#This Row],[girls_6-12_reached]],health[[#This Row],[girls_13-18_reached]]),health[[#This Row],[total_girls]])</f>
        <v>0</v>
      </c>
      <c r="AE572">
        <f>IF(ISBLANK(health[[#This Row],[total_children]]),SUM(health[[#This Row],[calc_boys]],health[[#This Row],[calc_girls]]),health[[#This Row],[total_children]])</f>
        <v>0</v>
      </c>
      <c r="AF572">
        <f>IF(ISBLANK(health[[#This Row],[total_pwd]]),SUM(health[[#This Row],[total_pwd_men]],health[[#This Row],[total_pwd_women]]),health[[#This Row],[total_pwd]])</f>
        <v>0</v>
      </c>
      <c r="AG572">
        <f>IF(ISBLANK(health[[#This Row],[total_adults]]),SUM(health[[#This Row],[total_men]],health[[#This Row],[total_women]]),health[[#This Row],[total_adults]])</f>
        <v>0</v>
      </c>
      <c r="AH572">
        <f>IF(ISBLANK(health[[#This Row],[total_beneficiaries_reached]]),SUM(health[[#This Row],[calc_children]],health[[#This Row],[calc_adults]]),health[[#This Row],[total_beneficiaries_reached]])</f>
        <v>0</v>
      </c>
      <c r="AI572" s="49" t="str">
        <f ca="1">IF(B572="","",OFFSET(table_admin1[[#Headers],[ADM1_PT]],MATCH(B572,admin1,0),1))</f>
        <v/>
      </c>
      <c r="AJ572" s="49" t="str">
        <f t="shared" ca="1" si="16"/>
        <v/>
      </c>
      <c r="AK572" s="49" t="str">
        <f t="shared" ca="1" si="17"/>
        <v/>
      </c>
    </row>
    <row r="573" spans="29:37" x14ac:dyDescent="0.2">
      <c r="AC573">
        <f>IF(ISBLANK(health[[#This Row],[total_boys]]),SUM(health[[#This Row],[boys_0-5_reached]],health[[#This Row],[boys_6-12_reached]],health[[#This Row],[boys_13-18_reached]]),health[[#This Row],[total_boys]])</f>
        <v>0</v>
      </c>
      <c r="AD573">
        <f>IF(ISBLANK(health[[#This Row],[total_girls]]),SUM(health[[#This Row],[girls_0-5_reached]],health[[#This Row],[girls_6-12_reached]],health[[#This Row],[girls_13-18_reached]]),health[[#This Row],[total_girls]])</f>
        <v>0</v>
      </c>
      <c r="AE573">
        <f>IF(ISBLANK(health[[#This Row],[total_children]]),SUM(health[[#This Row],[calc_boys]],health[[#This Row],[calc_girls]]),health[[#This Row],[total_children]])</f>
        <v>0</v>
      </c>
      <c r="AF573">
        <f>IF(ISBLANK(health[[#This Row],[total_pwd]]),SUM(health[[#This Row],[total_pwd_men]],health[[#This Row],[total_pwd_women]]),health[[#This Row],[total_pwd]])</f>
        <v>0</v>
      </c>
      <c r="AG573">
        <f>IF(ISBLANK(health[[#This Row],[total_adults]]),SUM(health[[#This Row],[total_men]],health[[#This Row],[total_women]]),health[[#This Row],[total_adults]])</f>
        <v>0</v>
      </c>
      <c r="AH573">
        <f>IF(ISBLANK(health[[#This Row],[total_beneficiaries_reached]]),SUM(health[[#This Row],[calc_children]],health[[#This Row],[calc_adults]]),health[[#This Row],[total_beneficiaries_reached]])</f>
        <v>0</v>
      </c>
      <c r="AI573" s="49" t="str">
        <f ca="1">IF(B573="","",OFFSET(table_admin1[[#Headers],[ADM1_PT]],MATCH(B573,admin1,0),1))</f>
        <v/>
      </c>
      <c r="AJ573" s="49" t="str">
        <f t="shared" ca="1" si="16"/>
        <v/>
      </c>
      <c r="AK573" s="49" t="str">
        <f t="shared" ca="1" si="17"/>
        <v/>
      </c>
    </row>
    <row r="574" spans="29:37" x14ac:dyDescent="0.2">
      <c r="AC574">
        <f>IF(ISBLANK(health[[#This Row],[total_boys]]),SUM(health[[#This Row],[boys_0-5_reached]],health[[#This Row],[boys_6-12_reached]],health[[#This Row],[boys_13-18_reached]]),health[[#This Row],[total_boys]])</f>
        <v>0</v>
      </c>
      <c r="AD574">
        <f>IF(ISBLANK(health[[#This Row],[total_girls]]),SUM(health[[#This Row],[girls_0-5_reached]],health[[#This Row],[girls_6-12_reached]],health[[#This Row],[girls_13-18_reached]]),health[[#This Row],[total_girls]])</f>
        <v>0</v>
      </c>
      <c r="AE574">
        <f>IF(ISBLANK(health[[#This Row],[total_children]]),SUM(health[[#This Row],[calc_boys]],health[[#This Row],[calc_girls]]),health[[#This Row],[total_children]])</f>
        <v>0</v>
      </c>
      <c r="AF574">
        <f>IF(ISBLANK(health[[#This Row],[total_pwd]]),SUM(health[[#This Row],[total_pwd_men]],health[[#This Row],[total_pwd_women]]),health[[#This Row],[total_pwd]])</f>
        <v>0</v>
      </c>
      <c r="AG574">
        <f>IF(ISBLANK(health[[#This Row],[total_adults]]),SUM(health[[#This Row],[total_men]],health[[#This Row],[total_women]]),health[[#This Row],[total_adults]])</f>
        <v>0</v>
      </c>
      <c r="AH574">
        <f>IF(ISBLANK(health[[#This Row],[total_beneficiaries_reached]]),SUM(health[[#This Row],[calc_children]],health[[#This Row],[calc_adults]]),health[[#This Row],[total_beneficiaries_reached]])</f>
        <v>0</v>
      </c>
      <c r="AI574" s="49" t="str">
        <f ca="1">IF(B574="","",OFFSET(table_admin1[[#Headers],[ADM1_PT]],MATCH(B574,admin1,0),1))</f>
        <v/>
      </c>
      <c r="AJ574" s="49" t="str">
        <f t="shared" ca="1" si="16"/>
        <v/>
      </c>
      <c r="AK574" s="49" t="str">
        <f t="shared" ca="1" si="17"/>
        <v/>
      </c>
    </row>
    <row r="575" spans="29:37" x14ac:dyDescent="0.2">
      <c r="AC575">
        <f>IF(ISBLANK(health[[#This Row],[total_boys]]),SUM(health[[#This Row],[boys_0-5_reached]],health[[#This Row],[boys_6-12_reached]],health[[#This Row],[boys_13-18_reached]]),health[[#This Row],[total_boys]])</f>
        <v>0</v>
      </c>
      <c r="AD575">
        <f>IF(ISBLANK(health[[#This Row],[total_girls]]),SUM(health[[#This Row],[girls_0-5_reached]],health[[#This Row],[girls_6-12_reached]],health[[#This Row],[girls_13-18_reached]]),health[[#This Row],[total_girls]])</f>
        <v>0</v>
      </c>
      <c r="AE575">
        <f>IF(ISBLANK(health[[#This Row],[total_children]]),SUM(health[[#This Row],[calc_boys]],health[[#This Row],[calc_girls]]),health[[#This Row],[total_children]])</f>
        <v>0</v>
      </c>
      <c r="AF575">
        <f>IF(ISBLANK(health[[#This Row],[total_pwd]]),SUM(health[[#This Row],[total_pwd_men]],health[[#This Row],[total_pwd_women]]),health[[#This Row],[total_pwd]])</f>
        <v>0</v>
      </c>
      <c r="AG575">
        <f>IF(ISBLANK(health[[#This Row],[total_adults]]),SUM(health[[#This Row],[total_men]],health[[#This Row],[total_women]]),health[[#This Row],[total_adults]])</f>
        <v>0</v>
      </c>
      <c r="AH575">
        <f>IF(ISBLANK(health[[#This Row],[total_beneficiaries_reached]]),SUM(health[[#This Row],[calc_children]],health[[#This Row],[calc_adults]]),health[[#This Row],[total_beneficiaries_reached]])</f>
        <v>0</v>
      </c>
      <c r="AI575" s="49" t="str">
        <f ca="1">IF(B575="","",OFFSET(table_admin1[[#Headers],[ADM1_PT]],MATCH(B575,admin1,0),1))</f>
        <v/>
      </c>
      <c r="AJ575" s="49" t="str">
        <f t="shared" ca="1" si="16"/>
        <v/>
      </c>
      <c r="AK575" s="49" t="str">
        <f t="shared" ca="1" si="17"/>
        <v/>
      </c>
    </row>
    <row r="576" spans="29:37" x14ac:dyDescent="0.2">
      <c r="AC576">
        <f>IF(ISBLANK(health[[#This Row],[total_boys]]),SUM(health[[#This Row],[boys_0-5_reached]],health[[#This Row],[boys_6-12_reached]],health[[#This Row],[boys_13-18_reached]]),health[[#This Row],[total_boys]])</f>
        <v>0</v>
      </c>
      <c r="AD576">
        <f>IF(ISBLANK(health[[#This Row],[total_girls]]),SUM(health[[#This Row],[girls_0-5_reached]],health[[#This Row],[girls_6-12_reached]],health[[#This Row],[girls_13-18_reached]]),health[[#This Row],[total_girls]])</f>
        <v>0</v>
      </c>
      <c r="AE576">
        <f>IF(ISBLANK(health[[#This Row],[total_children]]),SUM(health[[#This Row],[calc_boys]],health[[#This Row],[calc_girls]]),health[[#This Row],[total_children]])</f>
        <v>0</v>
      </c>
      <c r="AF576">
        <f>IF(ISBLANK(health[[#This Row],[total_pwd]]),SUM(health[[#This Row],[total_pwd_men]],health[[#This Row],[total_pwd_women]]),health[[#This Row],[total_pwd]])</f>
        <v>0</v>
      </c>
      <c r="AG576">
        <f>IF(ISBLANK(health[[#This Row],[total_adults]]),SUM(health[[#This Row],[total_men]],health[[#This Row],[total_women]]),health[[#This Row],[total_adults]])</f>
        <v>0</v>
      </c>
      <c r="AH576">
        <f>IF(ISBLANK(health[[#This Row],[total_beneficiaries_reached]]),SUM(health[[#This Row],[calc_children]],health[[#This Row],[calc_adults]]),health[[#This Row],[total_beneficiaries_reached]])</f>
        <v>0</v>
      </c>
      <c r="AI576" s="49" t="str">
        <f ca="1">IF(B576="","",OFFSET(table_admin1[[#Headers],[ADM1_PT]],MATCH(B576,admin1,0),1))</f>
        <v/>
      </c>
      <c r="AJ576" s="49" t="str">
        <f t="shared" ca="1" si="16"/>
        <v/>
      </c>
      <c r="AK576" s="49" t="str">
        <f t="shared" ca="1" si="17"/>
        <v/>
      </c>
    </row>
    <row r="577" spans="29:37" x14ac:dyDescent="0.2">
      <c r="AC577">
        <f>IF(ISBLANK(health[[#This Row],[total_boys]]),SUM(health[[#This Row],[boys_0-5_reached]],health[[#This Row],[boys_6-12_reached]],health[[#This Row],[boys_13-18_reached]]),health[[#This Row],[total_boys]])</f>
        <v>0</v>
      </c>
      <c r="AD577">
        <f>IF(ISBLANK(health[[#This Row],[total_girls]]),SUM(health[[#This Row],[girls_0-5_reached]],health[[#This Row],[girls_6-12_reached]],health[[#This Row],[girls_13-18_reached]]),health[[#This Row],[total_girls]])</f>
        <v>0</v>
      </c>
      <c r="AE577">
        <f>IF(ISBLANK(health[[#This Row],[total_children]]),SUM(health[[#This Row],[calc_boys]],health[[#This Row],[calc_girls]]),health[[#This Row],[total_children]])</f>
        <v>0</v>
      </c>
      <c r="AF577">
        <f>IF(ISBLANK(health[[#This Row],[total_pwd]]),SUM(health[[#This Row],[total_pwd_men]],health[[#This Row],[total_pwd_women]]),health[[#This Row],[total_pwd]])</f>
        <v>0</v>
      </c>
      <c r="AG577">
        <f>IF(ISBLANK(health[[#This Row],[total_adults]]),SUM(health[[#This Row],[total_men]],health[[#This Row],[total_women]]),health[[#This Row],[total_adults]])</f>
        <v>0</v>
      </c>
      <c r="AH577">
        <f>IF(ISBLANK(health[[#This Row],[total_beneficiaries_reached]]),SUM(health[[#This Row],[calc_children]],health[[#This Row],[calc_adults]]),health[[#This Row],[total_beneficiaries_reached]])</f>
        <v>0</v>
      </c>
      <c r="AI577" s="49" t="str">
        <f ca="1">IF(B577="","",OFFSET(table_admin1[[#Headers],[ADM1_PT]],MATCH(B577,admin1,0),1))</f>
        <v/>
      </c>
      <c r="AJ577" s="49" t="str">
        <f t="shared" ca="1" si="16"/>
        <v/>
      </c>
      <c r="AK577" s="49" t="str">
        <f t="shared" ca="1" si="17"/>
        <v/>
      </c>
    </row>
    <row r="578" spans="29:37" x14ac:dyDescent="0.2">
      <c r="AC578">
        <f>IF(ISBLANK(health[[#This Row],[total_boys]]),SUM(health[[#This Row],[boys_0-5_reached]],health[[#This Row],[boys_6-12_reached]],health[[#This Row],[boys_13-18_reached]]),health[[#This Row],[total_boys]])</f>
        <v>0</v>
      </c>
      <c r="AD578">
        <f>IF(ISBLANK(health[[#This Row],[total_girls]]),SUM(health[[#This Row],[girls_0-5_reached]],health[[#This Row],[girls_6-12_reached]],health[[#This Row],[girls_13-18_reached]]),health[[#This Row],[total_girls]])</f>
        <v>0</v>
      </c>
      <c r="AE578">
        <f>IF(ISBLANK(health[[#This Row],[total_children]]),SUM(health[[#This Row],[calc_boys]],health[[#This Row],[calc_girls]]),health[[#This Row],[total_children]])</f>
        <v>0</v>
      </c>
      <c r="AF578">
        <f>IF(ISBLANK(health[[#This Row],[total_pwd]]),SUM(health[[#This Row],[total_pwd_men]],health[[#This Row],[total_pwd_women]]),health[[#This Row],[total_pwd]])</f>
        <v>0</v>
      </c>
      <c r="AG578">
        <f>IF(ISBLANK(health[[#This Row],[total_adults]]),SUM(health[[#This Row],[total_men]],health[[#This Row],[total_women]]),health[[#This Row],[total_adults]])</f>
        <v>0</v>
      </c>
      <c r="AH578">
        <f>IF(ISBLANK(health[[#This Row],[total_beneficiaries_reached]]),SUM(health[[#This Row],[calc_children]],health[[#This Row],[calc_adults]]),health[[#This Row],[total_beneficiaries_reached]])</f>
        <v>0</v>
      </c>
      <c r="AI578" s="49" t="str">
        <f ca="1">IF(B578="","",OFFSET(table_admin1[[#Headers],[ADM1_PT]],MATCH(B578,admin1,0),1))</f>
        <v/>
      </c>
      <c r="AJ578" s="49" t="str">
        <f t="shared" ca="1" si="16"/>
        <v/>
      </c>
      <c r="AK578" s="49" t="str">
        <f t="shared" ca="1" si="17"/>
        <v/>
      </c>
    </row>
    <row r="579" spans="29:37" x14ac:dyDescent="0.2">
      <c r="AC579">
        <f>IF(ISBLANK(health[[#This Row],[total_boys]]),SUM(health[[#This Row],[boys_0-5_reached]],health[[#This Row],[boys_6-12_reached]],health[[#This Row],[boys_13-18_reached]]),health[[#This Row],[total_boys]])</f>
        <v>0</v>
      </c>
      <c r="AD579">
        <f>IF(ISBLANK(health[[#This Row],[total_girls]]),SUM(health[[#This Row],[girls_0-5_reached]],health[[#This Row],[girls_6-12_reached]],health[[#This Row],[girls_13-18_reached]]),health[[#This Row],[total_girls]])</f>
        <v>0</v>
      </c>
      <c r="AE579">
        <f>IF(ISBLANK(health[[#This Row],[total_children]]),SUM(health[[#This Row],[calc_boys]],health[[#This Row],[calc_girls]]),health[[#This Row],[total_children]])</f>
        <v>0</v>
      </c>
      <c r="AF579">
        <f>IF(ISBLANK(health[[#This Row],[total_pwd]]),SUM(health[[#This Row],[total_pwd_men]],health[[#This Row],[total_pwd_women]]),health[[#This Row],[total_pwd]])</f>
        <v>0</v>
      </c>
      <c r="AG579">
        <f>IF(ISBLANK(health[[#This Row],[total_adults]]),SUM(health[[#This Row],[total_men]],health[[#This Row],[total_women]]),health[[#This Row],[total_adults]])</f>
        <v>0</v>
      </c>
      <c r="AH579">
        <f>IF(ISBLANK(health[[#This Row],[total_beneficiaries_reached]]),SUM(health[[#This Row],[calc_children]],health[[#This Row],[calc_adults]]),health[[#This Row],[total_beneficiaries_reached]])</f>
        <v>0</v>
      </c>
      <c r="AI579" s="49" t="str">
        <f ca="1">IF(B579="","",OFFSET(table_admin1[[#Headers],[ADM1_PT]],MATCH(B579,admin1,0),1))</f>
        <v/>
      </c>
      <c r="AJ579" s="49" t="str">
        <f t="shared" ca="1" si="16"/>
        <v/>
      </c>
      <c r="AK579" s="49" t="str">
        <f t="shared" ca="1" si="17"/>
        <v/>
      </c>
    </row>
    <row r="580" spans="29:37" x14ac:dyDescent="0.2">
      <c r="AC580">
        <f>IF(ISBLANK(health[[#This Row],[total_boys]]),SUM(health[[#This Row],[boys_0-5_reached]],health[[#This Row],[boys_6-12_reached]],health[[#This Row],[boys_13-18_reached]]),health[[#This Row],[total_boys]])</f>
        <v>0</v>
      </c>
      <c r="AD580">
        <f>IF(ISBLANK(health[[#This Row],[total_girls]]),SUM(health[[#This Row],[girls_0-5_reached]],health[[#This Row],[girls_6-12_reached]],health[[#This Row],[girls_13-18_reached]]),health[[#This Row],[total_girls]])</f>
        <v>0</v>
      </c>
      <c r="AE580">
        <f>IF(ISBLANK(health[[#This Row],[total_children]]),SUM(health[[#This Row],[calc_boys]],health[[#This Row],[calc_girls]]),health[[#This Row],[total_children]])</f>
        <v>0</v>
      </c>
      <c r="AF580">
        <f>IF(ISBLANK(health[[#This Row],[total_pwd]]),SUM(health[[#This Row],[total_pwd_men]],health[[#This Row],[total_pwd_women]]),health[[#This Row],[total_pwd]])</f>
        <v>0</v>
      </c>
      <c r="AG580">
        <f>IF(ISBLANK(health[[#This Row],[total_adults]]),SUM(health[[#This Row],[total_men]],health[[#This Row],[total_women]]),health[[#This Row],[total_adults]])</f>
        <v>0</v>
      </c>
      <c r="AH580">
        <f>IF(ISBLANK(health[[#This Row],[total_beneficiaries_reached]]),SUM(health[[#This Row],[calc_children]],health[[#This Row],[calc_adults]]),health[[#This Row],[total_beneficiaries_reached]])</f>
        <v>0</v>
      </c>
      <c r="AI580" s="49" t="str">
        <f ca="1">IF(B580="","",OFFSET(table_admin1[[#Headers],[ADM1_PT]],MATCH(B580,admin1,0),1))</f>
        <v/>
      </c>
      <c r="AJ580" s="49" t="str">
        <f t="shared" ca="1" si="16"/>
        <v/>
      </c>
      <c r="AK580" s="49" t="str">
        <f t="shared" ca="1" si="17"/>
        <v/>
      </c>
    </row>
    <row r="581" spans="29:37" x14ac:dyDescent="0.2">
      <c r="AC581">
        <f>IF(ISBLANK(health[[#This Row],[total_boys]]),SUM(health[[#This Row],[boys_0-5_reached]],health[[#This Row],[boys_6-12_reached]],health[[#This Row],[boys_13-18_reached]]),health[[#This Row],[total_boys]])</f>
        <v>0</v>
      </c>
      <c r="AD581">
        <f>IF(ISBLANK(health[[#This Row],[total_girls]]),SUM(health[[#This Row],[girls_0-5_reached]],health[[#This Row],[girls_6-12_reached]],health[[#This Row],[girls_13-18_reached]]),health[[#This Row],[total_girls]])</f>
        <v>0</v>
      </c>
      <c r="AE581">
        <f>IF(ISBLANK(health[[#This Row],[total_children]]),SUM(health[[#This Row],[calc_boys]],health[[#This Row],[calc_girls]]),health[[#This Row],[total_children]])</f>
        <v>0</v>
      </c>
      <c r="AF581">
        <f>IF(ISBLANK(health[[#This Row],[total_pwd]]),SUM(health[[#This Row],[total_pwd_men]],health[[#This Row],[total_pwd_women]]),health[[#This Row],[total_pwd]])</f>
        <v>0</v>
      </c>
      <c r="AG581">
        <f>IF(ISBLANK(health[[#This Row],[total_adults]]),SUM(health[[#This Row],[total_men]],health[[#This Row],[total_women]]),health[[#This Row],[total_adults]])</f>
        <v>0</v>
      </c>
      <c r="AH581">
        <f>IF(ISBLANK(health[[#This Row],[total_beneficiaries_reached]]),SUM(health[[#This Row],[calc_children]],health[[#This Row],[calc_adults]]),health[[#This Row],[total_beneficiaries_reached]])</f>
        <v>0</v>
      </c>
      <c r="AI581" s="49" t="str">
        <f ca="1">IF(B581="","",OFFSET(table_admin1[[#Headers],[ADM1_PT]],MATCH(B581,admin1,0),1))</f>
        <v/>
      </c>
      <c r="AJ581" s="49" t="str">
        <f t="shared" ca="1" si="16"/>
        <v/>
      </c>
      <c r="AK581" s="49" t="str">
        <f t="shared" ca="1" si="17"/>
        <v/>
      </c>
    </row>
    <row r="582" spans="29:37" x14ac:dyDescent="0.2">
      <c r="AC582">
        <f>IF(ISBLANK(health[[#This Row],[total_boys]]),SUM(health[[#This Row],[boys_0-5_reached]],health[[#This Row],[boys_6-12_reached]],health[[#This Row],[boys_13-18_reached]]),health[[#This Row],[total_boys]])</f>
        <v>0</v>
      </c>
      <c r="AD582">
        <f>IF(ISBLANK(health[[#This Row],[total_girls]]),SUM(health[[#This Row],[girls_0-5_reached]],health[[#This Row],[girls_6-12_reached]],health[[#This Row],[girls_13-18_reached]]),health[[#This Row],[total_girls]])</f>
        <v>0</v>
      </c>
      <c r="AE582">
        <f>IF(ISBLANK(health[[#This Row],[total_children]]),SUM(health[[#This Row],[calc_boys]],health[[#This Row],[calc_girls]]),health[[#This Row],[total_children]])</f>
        <v>0</v>
      </c>
      <c r="AF582">
        <f>IF(ISBLANK(health[[#This Row],[total_pwd]]),SUM(health[[#This Row],[total_pwd_men]],health[[#This Row],[total_pwd_women]]),health[[#This Row],[total_pwd]])</f>
        <v>0</v>
      </c>
      <c r="AG582">
        <f>IF(ISBLANK(health[[#This Row],[total_adults]]),SUM(health[[#This Row],[total_men]],health[[#This Row],[total_women]]),health[[#This Row],[total_adults]])</f>
        <v>0</v>
      </c>
      <c r="AH582">
        <f>IF(ISBLANK(health[[#This Row],[total_beneficiaries_reached]]),SUM(health[[#This Row],[calc_children]],health[[#This Row],[calc_adults]]),health[[#This Row],[total_beneficiaries_reached]])</f>
        <v>0</v>
      </c>
      <c r="AI582" s="49" t="str">
        <f ca="1">IF(B582="","",OFFSET(table_admin1[[#Headers],[ADM1_PT]],MATCH(B582,admin1,0),1))</f>
        <v/>
      </c>
      <c r="AJ582" s="49" t="str">
        <f t="shared" ref="AJ582:AJ645" ca="1" si="18">IF(C582="","",INDEX(admin2_pcode,MATCH(C582,OFFSET(admin2_start,MATCH(AI582,admin1_linked_pcode,0),0,COUNTIF(admin1_linked_pcode,AI582)),0)+MATCH(AI582,admin1_linked_pcode,0)-1))</f>
        <v/>
      </c>
      <c r="AK582" s="49" t="str">
        <f t="shared" ref="AK582:AK645" ca="1" si="19">IF(D582="","",INDEX(admin3_pcode,MATCH(D582,OFFSET(admin3_start,MATCH(AJ582,admin2_linked_pcode,0),0,COUNTIF(admin2_linked_pcode,AJ582)),0)+MATCH(AJ582,admin2_linked_pcode,0)-1))</f>
        <v/>
      </c>
    </row>
    <row r="583" spans="29:37" x14ac:dyDescent="0.2">
      <c r="AC583">
        <f>IF(ISBLANK(health[[#This Row],[total_boys]]),SUM(health[[#This Row],[boys_0-5_reached]],health[[#This Row],[boys_6-12_reached]],health[[#This Row],[boys_13-18_reached]]),health[[#This Row],[total_boys]])</f>
        <v>0</v>
      </c>
      <c r="AD583">
        <f>IF(ISBLANK(health[[#This Row],[total_girls]]),SUM(health[[#This Row],[girls_0-5_reached]],health[[#This Row],[girls_6-12_reached]],health[[#This Row],[girls_13-18_reached]]),health[[#This Row],[total_girls]])</f>
        <v>0</v>
      </c>
      <c r="AE583">
        <f>IF(ISBLANK(health[[#This Row],[total_children]]),SUM(health[[#This Row],[calc_boys]],health[[#This Row],[calc_girls]]),health[[#This Row],[total_children]])</f>
        <v>0</v>
      </c>
      <c r="AF583">
        <f>IF(ISBLANK(health[[#This Row],[total_pwd]]),SUM(health[[#This Row],[total_pwd_men]],health[[#This Row],[total_pwd_women]]),health[[#This Row],[total_pwd]])</f>
        <v>0</v>
      </c>
      <c r="AG583">
        <f>IF(ISBLANK(health[[#This Row],[total_adults]]),SUM(health[[#This Row],[total_men]],health[[#This Row],[total_women]]),health[[#This Row],[total_adults]])</f>
        <v>0</v>
      </c>
      <c r="AH583">
        <f>IF(ISBLANK(health[[#This Row],[total_beneficiaries_reached]]),SUM(health[[#This Row],[calc_children]],health[[#This Row],[calc_adults]]),health[[#This Row],[total_beneficiaries_reached]])</f>
        <v>0</v>
      </c>
      <c r="AI583" s="49" t="str">
        <f ca="1">IF(B583="","",OFFSET(table_admin1[[#Headers],[ADM1_PT]],MATCH(B583,admin1,0),1))</f>
        <v/>
      </c>
      <c r="AJ583" s="49" t="str">
        <f t="shared" ca="1" si="18"/>
        <v/>
      </c>
      <c r="AK583" s="49" t="str">
        <f t="shared" ca="1" si="19"/>
        <v/>
      </c>
    </row>
    <row r="584" spans="29:37" x14ac:dyDescent="0.2">
      <c r="AC584">
        <f>IF(ISBLANK(health[[#This Row],[total_boys]]),SUM(health[[#This Row],[boys_0-5_reached]],health[[#This Row],[boys_6-12_reached]],health[[#This Row],[boys_13-18_reached]]),health[[#This Row],[total_boys]])</f>
        <v>0</v>
      </c>
      <c r="AD584">
        <f>IF(ISBLANK(health[[#This Row],[total_girls]]),SUM(health[[#This Row],[girls_0-5_reached]],health[[#This Row],[girls_6-12_reached]],health[[#This Row],[girls_13-18_reached]]),health[[#This Row],[total_girls]])</f>
        <v>0</v>
      </c>
      <c r="AE584">
        <f>IF(ISBLANK(health[[#This Row],[total_children]]),SUM(health[[#This Row],[calc_boys]],health[[#This Row],[calc_girls]]),health[[#This Row],[total_children]])</f>
        <v>0</v>
      </c>
      <c r="AF584">
        <f>IF(ISBLANK(health[[#This Row],[total_pwd]]),SUM(health[[#This Row],[total_pwd_men]],health[[#This Row],[total_pwd_women]]),health[[#This Row],[total_pwd]])</f>
        <v>0</v>
      </c>
      <c r="AG584">
        <f>IF(ISBLANK(health[[#This Row],[total_adults]]),SUM(health[[#This Row],[total_men]],health[[#This Row],[total_women]]),health[[#This Row],[total_adults]])</f>
        <v>0</v>
      </c>
      <c r="AH584">
        <f>IF(ISBLANK(health[[#This Row],[total_beneficiaries_reached]]),SUM(health[[#This Row],[calc_children]],health[[#This Row],[calc_adults]]),health[[#This Row],[total_beneficiaries_reached]])</f>
        <v>0</v>
      </c>
      <c r="AI584" s="49" t="str">
        <f ca="1">IF(B584="","",OFFSET(table_admin1[[#Headers],[ADM1_PT]],MATCH(B584,admin1,0),1))</f>
        <v/>
      </c>
      <c r="AJ584" s="49" t="str">
        <f t="shared" ca="1" si="18"/>
        <v/>
      </c>
      <c r="AK584" s="49" t="str">
        <f t="shared" ca="1" si="19"/>
        <v/>
      </c>
    </row>
    <row r="585" spans="29:37" x14ac:dyDescent="0.2">
      <c r="AC585">
        <f>IF(ISBLANK(health[[#This Row],[total_boys]]),SUM(health[[#This Row],[boys_0-5_reached]],health[[#This Row],[boys_6-12_reached]],health[[#This Row],[boys_13-18_reached]]),health[[#This Row],[total_boys]])</f>
        <v>0</v>
      </c>
      <c r="AD585">
        <f>IF(ISBLANK(health[[#This Row],[total_girls]]),SUM(health[[#This Row],[girls_0-5_reached]],health[[#This Row],[girls_6-12_reached]],health[[#This Row],[girls_13-18_reached]]),health[[#This Row],[total_girls]])</f>
        <v>0</v>
      </c>
      <c r="AE585">
        <f>IF(ISBLANK(health[[#This Row],[total_children]]),SUM(health[[#This Row],[calc_boys]],health[[#This Row],[calc_girls]]),health[[#This Row],[total_children]])</f>
        <v>0</v>
      </c>
      <c r="AF585">
        <f>IF(ISBLANK(health[[#This Row],[total_pwd]]),SUM(health[[#This Row],[total_pwd_men]],health[[#This Row],[total_pwd_women]]),health[[#This Row],[total_pwd]])</f>
        <v>0</v>
      </c>
      <c r="AG585">
        <f>IF(ISBLANK(health[[#This Row],[total_adults]]),SUM(health[[#This Row],[total_men]],health[[#This Row],[total_women]]),health[[#This Row],[total_adults]])</f>
        <v>0</v>
      </c>
      <c r="AH585">
        <f>IF(ISBLANK(health[[#This Row],[total_beneficiaries_reached]]),SUM(health[[#This Row],[calc_children]],health[[#This Row],[calc_adults]]),health[[#This Row],[total_beneficiaries_reached]])</f>
        <v>0</v>
      </c>
      <c r="AI585" s="49" t="str">
        <f ca="1">IF(B585="","",OFFSET(table_admin1[[#Headers],[ADM1_PT]],MATCH(B585,admin1,0),1))</f>
        <v/>
      </c>
      <c r="AJ585" s="49" t="str">
        <f t="shared" ca="1" si="18"/>
        <v/>
      </c>
      <c r="AK585" s="49" t="str">
        <f t="shared" ca="1" si="19"/>
        <v/>
      </c>
    </row>
    <row r="586" spans="29:37" x14ac:dyDescent="0.2">
      <c r="AC586">
        <f>IF(ISBLANK(health[[#This Row],[total_boys]]),SUM(health[[#This Row],[boys_0-5_reached]],health[[#This Row],[boys_6-12_reached]],health[[#This Row],[boys_13-18_reached]]),health[[#This Row],[total_boys]])</f>
        <v>0</v>
      </c>
      <c r="AD586">
        <f>IF(ISBLANK(health[[#This Row],[total_girls]]),SUM(health[[#This Row],[girls_0-5_reached]],health[[#This Row],[girls_6-12_reached]],health[[#This Row],[girls_13-18_reached]]),health[[#This Row],[total_girls]])</f>
        <v>0</v>
      </c>
      <c r="AE586">
        <f>IF(ISBLANK(health[[#This Row],[total_children]]),SUM(health[[#This Row],[calc_boys]],health[[#This Row],[calc_girls]]),health[[#This Row],[total_children]])</f>
        <v>0</v>
      </c>
      <c r="AF586">
        <f>IF(ISBLANK(health[[#This Row],[total_pwd]]),SUM(health[[#This Row],[total_pwd_men]],health[[#This Row],[total_pwd_women]]),health[[#This Row],[total_pwd]])</f>
        <v>0</v>
      </c>
      <c r="AG586">
        <f>IF(ISBLANK(health[[#This Row],[total_adults]]),SUM(health[[#This Row],[total_men]],health[[#This Row],[total_women]]),health[[#This Row],[total_adults]])</f>
        <v>0</v>
      </c>
      <c r="AH586">
        <f>IF(ISBLANK(health[[#This Row],[total_beneficiaries_reached]]),SUM(health[[#This Row],[calc_children]],health[[#This Row],[calc_adults]]),health[[#This Row],[total_beneficiaries_reached]])</f>
        <v>0</v>
      </c>
      <c r="AI586" s="49" t="str">
        <f ca="1">IF(B586="","",OFFSET(table_admin1[[#Headers],[ADM1_PT]],MATCH(B586,admin1,0),1))</f>
        <v/>
      </c>
      <c r="AJ586" s="49" t="str">
        <f t="shared" ca="1" si="18"/>
        <v/>
      </c>
      <c r="AK586" s="49" t="str">
        <f t="shared" ca="1" si="19"/>
        <v/>
      </c>
    </row>
    <row r="587" spans="29:37" x14ac:dyDescent="0.2">
      <c r="AC587">
        <f>IF(ISBLANK(health[[#This Row],[total_boys]]),SUM(health[[#This Row],[boys_0-5_reached]],health[[#This Row],[boys_6-12_reached]],health[[#This Row],[boys_13-18_reached]]),health[[#This Row],[total_boys]])</f>
        <v>0</v>
      </c>
      <c r="AD587">
        <f>IF(ISBLANK(health[[#This Row],[total_girls]]),SUM(health[[#This Row],[girls_0-5_reached]],health[[#This Row],[girls_6-12_reached]],health[[#This Row],[girls_13-18_reached]]),health[[#This Row],[total_girls]])</f>
        <v>0</v>
      </c>
      <c r="AE587">
        <f>IF(ISBLANK(health[[#This Row],[total_children]]),SUM(health[[#This Row],[calc_boys]],health[[#This Row],[calc_girls]]),health[[#This Row],[total_children]])</f>
        <v>0</v>
      </c>
      <c r="AF587">
        <f>IF(ISBLANK(health[[#This Row],[total_pwd]]),SUM(health[[#This Row],[total_pwd_men]],health[[#This Row],[total_pwd_women]]),health[[#This Row],[total_pwd]])</f>
        <v>0</v>
      </c>
      <c r="AG587">
        <f>IF(ISBLANK(health[[#This Row],[total_adults]]),SUM(health[[#This Row],[total_men]],health[[#This Row],[total_women]]),health[[#This Row],[total_adults]])</f>
        <v>0</v>
      </c>
      <c r="AH587">
        <f>IF(ISBLANK(health[[#This Row],[total_beneficiaries_reached]]),SUM(health[[#This Row],[calc_children]],health[[#This Row],[calc_adults]]),health[[#This Row],[total_beneficiaries_reached]])</f>
        <v>0</v>
      </c>
      <c r="AI587" s="49" t="str">
        <f ca="1">IF(B587="","",OFFSET(table_admin1[[#Headers],[ADM1_PT]],MATCH(B587,admin1,0),1))</f>
        <v/>
      </c>
      <c r="AJ587" s="49" t="str">
        <f t="shared" ca="1" si="18"/>
        <v/>
      </c>
      <c r="AK587" s="49" t="str">
        <f t="shared" ca="1" si="19"/>
        <v/>
      </c>
    </row>
    <row r="588" spans="29:37" x14ac:dyDescent="0.2">
      <c r="AC588">
        <f>IF(ISBLANK(health[[#This Row],[total_boys]]),SUM(health[[#This Row],[boys_0-5_reached]],health[[#This Row],[boys_6-12_reached]],health[[#This Row],[boys_13-18_reached]]),health[[#This Row],[total_boys]])</f>
        <v>0</v>
      </c>
      <c r="AD588">
        <f>IF(ISBLANK(health[[#This Row],[total_girls]]),SUM(health[[#This Row],[girls_0-5_reached]],health[[#This Row],[girls_6-12_reached]],health[[#This Row],[girls_13-18_reached]]),health[[#This Row],[total_girls]])</f>
        <v>0</v>
      </c>
      <c r="AE588">
        <f>IF(ISBLANK(health[[#This Row],[total_children]]),SUM(health[[#This Row],[calc_boys]],health[[#This Row],[calc_girls]]),health[[#This Row],[total_children]])</f>
        <v>0</v>
      </c>
      <c r="AF588">
        <f>IF(ISBLANK(health[[#This Row],[total_pwd]]),SUM(health[[#This Row],[total_pwd_men]],health[[#This Row],[total_pwd_women]]),health[[#This Row],[total_pwd]])</f>
        <v>0</v>
      </c>
      <c r="AG588">
        <f>IF(ISBLANK(health[[#This Row],[total_adults]]),SUM(health[[#This Row],[total_men]],health[[#This Row],[total_women]]),health[[#This Row],[total_adults]])</f>
        <v>0</v>
      </c>
      <c r="AH588">
        <f>IF(ISBLANK(health[[#This Row],[total_beneficiaries_reached]]),SUM(health[[#This Row],[calc_children]],health[[#This Row],[calc_adults]]),health[[#This Row],[total_beneficiaries_reached]])</f>
        <v>0</v>
      </c>
      <c r="AI588" s="49" t="str">
        <f ca="1">IF(B588="","",OFFSET(table_admin1[[#Headers],[ADM1_PT]],MATCH(B588,admin1,0),1))</f>
        <v/>
      </c>
      <c r="AJ588" s="49" t="str">
        <f t="shared" ca="1" si="18"/>
        <v/>
      </c>
      <c r="AK588" s="49" t="str">
        <f t="shared" ca="1" si="19"/>
        <v/>
      </c>
    </row>
    <row r="589" spans="29:37" x14ac:dyDescent="0.2">
      <c r="AC589">
        <f>IF(ISBLANK(health[[#This Row],[total_boys]]),SUM(health[[#This Row],[boys_0-5_reached]],health[[#This Row],[boys_6-12_reached]],health[[#This Row],[boys_13-18_reached]]),health[[#This Row],[total_boys]])</f>
        <v>0</v>
      </c>
      <c r="AD589">
        <f>IF(ISBLANK(health[[#This Row],[total_girls]]),SUM(health[[#This Row],[girls_0-5_reached]],health[[#This Row],[girls_6-12_reached]],health[[#This Row],[girls_13-18_reached]]),health[[#This Row],[total_girls]])</f>
        <v>0</v>
      </c>
      <c r="AE589">
        <f>IF(ISBLANK(health[[#This Row],[total_children]]),SUM(health[[#This Row],[calc_boys]],health[[#This Row],[calc_girls]]),health[[#This Row],[total_children]])</f>
        <v>0</v>
      </c>
      <c r="AF589">
        <f>IF(ISBLANK(health[[#This Row],[total_pwd]]),SUM(health[[#This Row],[total_pwd_men]],health[[#This Row],[total_pwd_women]]),health[[#This Row],[total_pwd]])</f>
        <v>0</v>
      </c>
      <c r="AG589">
        <f>IF(ISBLANK(health[[#This Row],[total_adults]]),SUM(health[[#This Row],[total_men]],health[[#This Row],[total_women]]),health[[#This Row],[total_adults]])</f>
        <v>0</v>
      </c>
      <c r="AH589">
        <f>IF(ISBLANK(health[[#This Row],[total_beneficiaries_reached]]),SUM(health[[#This Row],[calc_children]],health[[#This Row],[calc_adults]]),health[[#This Row],[total_beneficiaries_reached]])</f>
        <v>0</v>
      </c>
      <c r="AI589" s="49" t="str">
        <f ca="1">IF(B589="","",OFFSET(table_admin1[[#Headers],[ADM1_PT]],MATCH(B589,admin1,0),1))</f>
        <v/>
      </c>
      <c r="AJ589" s="49" t="str">
        <f t="shared" ca="1" si="18"/>
        <v/>
      </c>
      <c r="AK589" s="49" t="str">
        <f t="shared" ca="1" si="19"/>
        <v/>
      </c>
    </row>
    <row r="590" spans="29:37" x14ac:dyDescent="0.2">
      <c r="AC590">
        <f>IF(ISBLANK(health[[#This Row],[total_boys]]),SUM(health[[#This Row],[boys_0-5_reached]],health[[#This Row],[boys_6-12_reached]],health[[#This Row],[boys_13-18_reached]]),health[[#This Row],[total_boys]])</f>
        <v>0</v>
      </c>
      <c r="AD590">
        <f>IF(ISBLANK(health[[#This Row],[total_girls]]),SUM(health[[#This Row],[girls_0-5_reached]],health[[#This Row],[girls_6-12_reached]],health[[#This Row],[girls_13-18_reached]]),health[[#This Row],[total_girls]])</f>
        <v>0</v>
      </c>
      <c r="AE590">
        <f>IF(ISBLANK(health[[#This Row],[total_children]]),SUM(health[[#This Row],[calc_boys]],health[[#This Row],[calc_girls]]),health[[#This Row],[total_children]])</f>
        <v>0</v>
      </c>
      <c r="AF590">
        <f>IF(ISBLANK(health[[#This Row],[total_pwd]]),SUM(health[[#This Row],[total_pwd_men]],health[[#This Row],[total_pwd_women]]),health[[#This Row],[total_pwd]])</f>
        <v>0</v>
      </c>
      <c r="AG590">
        <f>IF(ISBLANK(health[[#This Row],[total_adults]]),SUM(health[[#This Row],[total_men]],health[[#This Row],[total_women]]),health[[#This Row],[total_adults]])</f>
        <v>0</v>
      </c>
      <c r="AH590">
        <f>IF(ISBLANK(health[[#This Row],[total_beneficiaries_reached]]),SUM(health[[#This Row],[calc_children]],health[[#This Row],[calc_adults]]),health[[#This Row],[total_beneficiaries_reached]])</f>
        <v>0</v>
      </c>
      <c r="AI590" s="49" t="str">
        <f ca="1">IF(B590="","",OFFSET(table_admin1[[#Headers],[ADM1_PT]],MATCH(B590,admin1,0),1))</f>
        <v/>
      </c>
      <c r="AJ590" s="49" t="str">
        <f t="shared" ca="1" si="18"/>
        <v/>
      </c>
      <c r="AK590" s="49" t="str">
        <f t="shared" ca="1" si="19"/>
        <v/>
      </c>
    </row>
    <row r="591" spans="29:37" x14ac:dyDescent="0.2">
      <c r="AC591">
        <f>IF(ISBLANK(health[[#This Row],[total_boys]]),SUM(health[[#This Row],[boys_0-5_reached]],health[[#This Row],[boys_6-12_reached]],health[[#This Row],[boys_13-18_reached]]),health[[#This Row],[total_boys]])</f>
        <v>0</v>
      </c>
      <c r="AD591">
        <f>IF(ISBLANK(health[[#This Row],[total_girls]]),SUM(health[[#This Row],[girls_0-5_reached]],health[[#This Row],[girls_6-12_reached]],health[[#This Row],[girls_13-18_reached]]),health[[#This Row],[total_girls]])</f>
        <v>0</v>
      </c>
      <c r="AE591">
        <f>IF(ISBLANK(health[[#This Row],[total_children]]),SUM(health[[#This Row],[calc_boys]],health[[#This Row],[calc_girls]]),health[[#This Row],[total_children]])</f>
        <v>0</v>
      </c>
      <c r="AF591">
        <f>IF(ISBLANK(health[[#This Row],[total_pwd]]),SUM(health[[#This Row],[total_pwd_men]],health[[#This Row],[total_pwd_women]]),health[[#This Row],[total_pwd]])</f>
        <v>0</v>
      </c>
      <c r="AG591">
        <f>IF(ISBLANK(health[[#This Row],[total_adults]]),SUM(health[[#This Row],[total_men]],health[[#This Row],[total_women]]),health[[#This Row],[total_adults]])</f>
        <v>0</v>
      </c>
      <c r="AH591">
        <f>IF(ISBLANK(health[[#This Row],[total_beneficiaries_reached]]),SUM(health[[#This Row],[calc_children]],health[[#This Row],[calc_adults]]),health[[#This Row],[total_beneficiaries_reached]])</f>
        <v>0</v>
      </c>
      <c r="AI591" s="49" t="str">
        <f ca="1">IF(B591="","",OFFSET(table_admin1[[#Headers],[ADM1_PT]],MATCH(B591,admin1,0),1))</f>
        <v/>
      </c>
      <c r="AJ591" s="49" t="str">
        <f t="shared" ca="1" si="18"/>
        <v/>
      </c>
      <c r="AK591" s="49" t="str">
        <f t="shared" ca="1" si="19"/>
        <v/>
      </c>
    </row>
    <row r="592" spans="29:37" x14ac:dyDescent="0.2">
      <c r="AC592">
        <f>IF(ISBLANK(health[[#This Row],[total_boys]]),SUM(health[[#This Row],[boys_0-5_reached]],health[[#This Row],[boys_6-12_reached]],health[[#This Row],[boys_13-18_reached]]),health[[#This Row],[total_boys]])</f>
        <v>0</v>
      </c>
      <c r="AD592">
        <f>IF(ISBLANK(health[[#This Row],[total_girls]]),SUM(health[[#This Row],[girls_0-5_reached]],health[[#This Row],[girls_6-12_reached]],health[[#This Row],[girls_13-18_reached]]),health[[#This Row],[total_girls]])</f>
        <v>0</v>
      </c>
      <c r="AE592">
        <f>IF(ISBLANK(health[[#This Row],[total_children]]),SUM(health[[#This Row],[calc_boys]],health[[#This Row],[calc_girls]]),health[[#This Row],[total_children]])</f>
        <v>0</v>
      </c>
      <c r="AF592">
        <f>IF(ISBLANK(health[[#This Row],[total_pwd]]),SUM(health[[#This Row],[total_pwd_men]],health[[#This Row],[total_pwd_women]]),health[[#This Row],[total_pwd]])</f>
        <v>0</v>
      </c>
      <c r="AG592">
        <f>IF(ISBLANK(health[[#This Row],[total_adults]]),SUM(health[[#This Row],[total_men]],health[[#This Row],[total_women]]),health[[#This Row],[total_adults]])</f>
        <v>0</v>
      </c>
      <c r="AH592">
        <f>IF(ISBLANK(health[[#This Row],[total_beneficiaries_reached]]),SUM(health[[#This Row],[calc_children]],health[[#This Row],[calc_adults]]),health[[#This Row],[total_beneficiaries_reached]])</f>
        <v>0</v>
      </c>
      <c r="AI592" s="49" t="str">
        <f ca="1">IF(B592="","",OFFSET(table_admin1[[#Headers],[ADM1_PT]],MATCH(B592,admin1,0),1))</f>
        <v/>
      </c>
      <c r="AJ592" s="49" t="str">
        <f t="shared" ca="1" si="18"/>
        <v/>
      </c>
      <c r="AK592" s="49" t="str">
        <f t="shared" ca="1" si="19"/>
        <v/>
      </c>
    </row>
    <row r="593" spans="29:37" x14ac:dyDescent="0.2">
      <c r="AC593">
        <f>IF(ISBLANK(health[[#This Row],[total_boys]]),SUM(health[[#This Row],[boys_0-5_reached]],health[[#This Row],[boys_6-12_reached]],health[[#This Row],[boys_13-18_reached]]),health[[#This Row],[total_boys]])</f>
        <v>0</v>
      </c>
      <c r="AD593">
        <f>IF(ISBLANK(health[[#This Row],[total_girls]]),SUM(health[[#This Row],[girls_0-5_reached]],health[[#This Row],[girls_6-12_reached]],health[[#This Row],[girls_13-18_reached]]),health[[#This Row],[total_girls]])</f>
        <v>0</v>
      </c>
      <c r="AE593">
        <f>IF(ISBLANK(health[[#This Row],[total_children]]),SUM(health[[#This Row],[calc_boys]],health[[#This Row],[calc_girls]]),health[[#This Row],[total_children]])</f>
        <v>0</v>
      </c>
      <c r="AF593">
        <f>IF(ISBLANK(health[[#This Row],[total_pwd]]),SUM(health[[#This Row],[total_pwd_men]],health[[#This Row],[total_pwd_women]]),health[[#This Row],[total_pwd]])</f>
        <v>0</v>
      </c>
      <c r="AG593">
        <f>IF(ISBLANK(health[[#This Row],[total_adults]]),SUM(health[[#This Row],[total_men]],health[[#This Row],[total_women]]),health[[#This Row],[total_adults]])</f>
        <v>0</v>
      </c>
      <c r="AH593">
        <f>IF(ISBLANK(health[[#This Row],[total_beneficiaries_reached]]),SUM(health[[#This Row],[calc_children]],health[[#This Row],[calc_adults]]),health[[#This Row],[total_beneficiaries_reached]])</f>
        <v>0</v>
      </c>
      <c r="AI593" s="49" t="str">
        <f ca="1">IF(B593="","",OFFSET(table_admin1[[#Headers],[ADM1_PT]],MATCH(B593,admin1,0),1))</f>
        <v/>
      </c>
      <c r="AJ593" s="49" t="str">
        <f t="shared" ca="1" si="18"/>
        <v/>
      </c>
      <c r="AK593" s="49" t="str">
        <f t="shared" ca="1" si="19"/>
        <v/>
      </c>
    </row>
    <row r="594" spans="29:37" x14ac:dyDescent="0.2">
      <c r="AC594">
        <f>IF(ISBLANK(health[[#This Row],[total_boys]]),SUM(health[[#This Row],[boys_0-5_reached]],health[[#This Row],[boys_6-12_reached]],health[[#This Row],[boys_13-18_reached]]),health[[#This Row],[total_boys]])</f>
        <v>0</v>
      </c>
      <c r="AD594">
        <f>IF(ISBLANK(health[[#This Row],[total_girls]]),SUM(health[[#This Row],[girls_0-5_reached]],health[[#This Row],[girls_6-12_reached]],health[[#This Row],[girls_13-18_reached]]),health[[#This Row],[total_girls]])</f>
        <v>0</v>
      </c>
      <c r="AE594">
        <f>IF(ISBLANK(health[[#This Row],[total_children]]),SUM(health[[#This Row],[calc_boys]],health[[#This Row],[calc_girls]]),health[[#This Row],[total_children]])</f>
        <v>0</v>
      </c>
      <c r="AF594">
        <f>IF(ISBLANK(health[[#This Row],[total_pwd]]),SUM(health[[#This Row],[total_pwd_men]],health[[#This Row],[total_pwd_women]]),health[[#This Row],[total_pwd]])</f>
        <v>0</v>
      </c>
      <c r="AG594">
        <f>IF(ISBLANK(health[[#This Row],[total_adults]]),SUM(health[[#This Row],[total_men]],health[[#This Row],[total_women]]),health[[#This Row],[total_adults]])</f>
        <v>0</v>
      </c>
      <c r="AH594">
        <f>IF(ISBLANK(health[[#This Row],[total_beneficiaries_reached]]),SUM(health[[#This Row],[calc_children]],health[[#This Row],[calc_adults]]),health[[#This Row],[total_beneficiaries_reached]])</f>
        <v>0</v>
      </c>
      <c r="AI594" s="49" t="str">
        <f ca="1">IF(B594="","",OFFSET(table_admin1[[#Headers],[ADM1_PT]],MATCH(B594,admin1,0),1))</f>
        <v/>
      </c>
      <c r="AJ594" s="49" t="str">
        <f t="shared" ca="1" si="18"/>
        <v/>
      </c>
      <c r="AK594" s="49" t="str">
        <f t="shared" ca="1" si="19"/>
        <v/>
      </c>
    </row>
    <row r="595" spans="29:37" x14ac:dyDescent="0.2">
      <c r="AC595">
        <f>IF(ISBLANK(health[[#This Row],[total_boys]]),SUM(health[[#This Row],[boys_0-5_reached]],health[[#This Row],[boys_6-12_reached]],health[[#This Row],[boys_13-18_reached]]),health[[#This Row],[total_boys]])</f>
        <v>0</v>
      </c>
      <c r="AD595">
        <f>IF(ISBLANK(health[[#This Row],[total_girls]]),SUM(health[[#This Row],[girls_0-5_reached]],health[[#This Row],[girls_6-12_reached]],health[[#This Row],[girls_13-18_reached]]),health[[#This Row],[total_girls]])</f>
        <v>0</v>
      </c>
      <c r="AE595">
        <f>IF(ISBLANK(health[[#This Row],[total_children]]),SUM(health[[#This Row],[calc_boys]],health[[#This Row],[calc_girls]]),health[[#This Row],[total_children]])</f>
        <v>0</v>
      </c>
      <c r="AF595">
        <f>IF(ISBLANK(health[[#This Row],[total_pwd]]),SUM(health[[#This Row],[total_pwd_men]],health[[#This Row],[total_pwd_women]]),health[[#This Row],[total_pwd]])</f>
        <v>0</v>
      </c>
      <c r="AG595">
        <f>IF(ISBLANK(health[[#This Row],[total_adults]]),SUM(health[[#This Row],[total_men]],health[[#This Row],[total_women]]),health[[#This Row],[total_adults]])</f>
        <v>0</v>
      </c>
      <c r="AH595">
        <f>IF(ISBLANK(health[[#This Row],[total_beneficiaries_reached]]),SUM(health[[#This Row],[calc_children]],health[[#This Row],[calc_adults]]),health[[#This Row],[total_beneficiaries_reached]])</f>
        <v>0</v>
      </c>
      <c r="AI595" s="49" t="str">
        <f ca="1">IF(B595="","",OFFSET(table_admin1[[#Headers],[ADM1_PT]],MATCH(B595,admin1,0),1))</f>
        <v/>
      </c>
      <c r="AJ595" s="49" t="str">
        <f t="shared" ca="1" si="18"/>
        <v/>
      </c>
      <c r="AK595" s="49" t="str">
        <f t="shared" ca="1" si="19"/>
        <v/>
      </c>
    </row>
    <row r="596" spans="29:37" x14ac:dyDescent="0.2">
      <c r="AC596">
        <f>IF(ISBLANK(health[[#This Row],[total_boys]]),SUM(health[[#This Row],[boys_0-5_reached]],health[[#This Row],[boys_6-12_reached]],health[[#This Row],[boys_13-18_reached]]),health[[#This Row],[total_boys]])</f>
        <v>0</v>
      </c>
      <c r="AD596">
        <f>IF(ISBLANK(health[[#This Row],[total_girls]]),SUM(health[[#This Row],[girls_0-5_reached]],health[[#This Row],[girls_6-12_reached]],health[[#This Row],[girls_13-18_reached]]),health[[#This Row],[total_girls]])</f>
        <v>0</v>
      </c>
      <c r="AE596">
        <f>IF(ISBLANK(health[[#This Row],[total_children]]),SUM(health[[#This Row],[calc_boys]],health[[#This Row],[calc_girls]]),health[[#This Row],[total_children]])</f>
        <v>0</v>
      </c>
      <c r="AF596">
        <f>IF(ISBLANK(health[[#This Row],[total_pwd]]),SUM(health[[#This Row],[total_pwd_men]],health[[#This Row],[total_pwd_women]]),health[[#This Row],[total_pwd]])</f>
        <v>0</v>
      </c>
      <c r="AG596">
        <f>IF(ISBLANK(health[[#This Row],[total_adults]]),SUM(health[[#This Row],[total_men]],health[[#This Row],[total_women]]),health[[#This Row],[total_adults]])</f>
        <v>0</v>
      </c>
      <c r="AH596">
        <f>IF(ISBLANK(health[[#This Row],[total_beneficiaries_reached]]),SUM(health[[#This Row],[calc_children]],health[[#This Row],[calc_adults]]),health[[#This Row],[total_beneficiaries_reached]])</f>
        <v>0</v>
      </c>
      <c r="AI596" s="49" t="str">
        <f ca="1">IF(B596="","",OFFSET(table_admin1[[#Headers],[ADM1_PT]],MATCH(B596,admin1,0),1))</f>
        <v/>
      </c>
      <c r="AJ596" s="49" t="str">
        <f t="shared" ca="1" si="18"/>
        <v/>
      </c>
      <c r="AK596" s="49" t="str">
        <f t="shared" ca="1" si="19"/>
        <v/>
      </c>
    </row>
    <row r="597" spans="29:37" x14ac:dyDescent="0.2">
      <c r="AC597">
        <f>IF(ISBLANK(health[[#This Row],[total_boys]]),SUM(health[[#This Row],[boys_0-5_reached]],health[[#This Row],[boys_6-12_reached]],health[[#This Row],[boys_13-18_reached]]),health[[#This Row],[total_boys]])</f>
        <v>0</v>
      </c>
      <c r="AD597">
        <f>IF(ISBLANK(health[[#This Row],[total_girls]]),SUM(health[[#This Row],[girls_0-5_reached]],health[[#This Row],[girls_6-12_reached]],health[[#This Row],[girls_13-18_reached]]),health[[#This Row],[total_girls]])</f>
        <v>0</v>
      </c>
      <c r="AE597">
        <f>IF(ISBLANK(health[[#This Row],[total_children]]),SUM(health[[#This Row],[calc_boys]],health[[#This Row],[calc_girls]]),health[[#This Row],[total_children]])</f>
        <v>0</v>
      </c>
      <c r="AF597">
        <f>IF(ISBLANK(health[[#This Row],[total_pwd]]),SUM(health[[#This Row],[total_pwd_men]],health[[#This Row],[total_pwd_women]]),health[[#This Row],[total_pwd]])</f>
        <v>0</v>
      </c>
      <c r="AG597">
        <f>IF(ISBLANK(health[[#This Row],[total_adults]]),SUM(health[[#This Row],[total_men]],health[[#This Row],[total_women]]),health[[#This Row],[total_adults]])</f>
        <v>0</v>
      </c>
      <c r="AH597">
        <f>IF(ISBLANK(health[[#This Row],[total_beneficiaries_reached]]),SUM(health[[#This Row],[calc_children]],health[[#This Row],[calc_adults]]),health[[#This Row],[total_beneficiaries_reached]])</f>
        <v>0</v>
      </c>
      <c r="AI597" s="49" t="str">
        <f ca="1">IF(B597="","",OFFSET(table_admin1[[#Headers],[ADM1_PT]],MATCH(B597,admin1,0),1))</f>
        <v/>
      </c>
      <c r="AJ597" s="49" t="str">
        <f t="shared" ca="1" si="18"/>
        <v/>
      </c>
      <c r="AK597" s="49" t="str">
        <f t="shared" ca="1" si="19"/>
        <v/>
      </c>
    </row>
    <row r="598" spans="29:37" x14ac:dyDescent="0.2">
      <c r="AC598">
        <f>IF(ISBLANK(health[[#This Row],[total_boys]]),SUM(health[[#This Row],[boys_0-5_reached]],health[[#This Row],[boys_6-12_reached]],health[[#This Row],[boys_13-18_reached]]),health[[#This Row],[total_boys]])</f>
        <v>0</v>
      </c>
      <c r="AD598">
        <f>IF(ISBLANK(health[[#This Row],[total_girls]]),SUM(health[[#This Row],[girls_0-5_reached]],health[[#This Row],[girls_6-12_reached]],health[[#This Row],[girls_13-18_reached]]),health[[#This Row],[total_girls]])</f>
        <v>0</v>
      </c>
      <c r="AE598">
        <f>IF(ISBLANK(health[[#This Row],[total_children]]),SUM(health[[#This Row],[calc_boys]],health[[#This Row],[calc_girls]]),health[[#This Row],[total_children]])</f>
        <v>0</v>
      </c>
      <c r="AF598">
        <f>IF(ISBLANK(health[[#This Row],[total_pwd]]),SUM(health[[#This Row],[total_pwd_men]],health[[#This Row],[total_pwd_women]]),health[[#This Row],[total_pwd]])</f>
        <v>0</v>
      </c>
      <c r="AG598">
        <f>IF(ISBLANK(health[[#This Row],[total_adults]]),SUM(health[[#This Row],[total_men]],health[[#This Row],[total_women]]),health[[#This Row],[total_adults]])</f>
        <v>0</v>
      </c>
      <c r="AH598">
        <f>IF(ISBLANK(health[[#This Row],[total_beneficiaries_reached]]),SUM(health[[#This Row],[calc_children]],health[[#This Row],[calc_adults]]),health[[#This Row],[total_beneficiaries_reached]])</f>
        <v>0</v>
      </c>
      <c r="AI598" s="49" t="str">
        <f ca="1">IF(B598="","",OFFSET(table_admin1[[#Headers],[ADM1_PT]],MATCH(B598,admin1,0),1))</f>
        <v/>
      </c>
      <c r="AJ598" s="49" t="str">
        <f t="shared" ca="1" si="18"/>
        <v/>
      </c>
      <c r="AK598" s="49" t="str">
        <f t="shared" ca="1" si="19"/>
        <v/>
      </c>
    </row>
    <row r="599" spans="29:37" x14ac:dyDescent="0.2">
      <c r="AC599">
        <f>IF(ISBLANK(health[[#This Row],[total_boys]]),SUM(health[[#This Row],[boys_0-5_reached]],health[[#This Row],[boys_6-12_reached]],health[[#This Row],[boys_13-18_reached]]),health[[#This Row],[total_boys]])</f>
        <v>0</v>
      </c>
      <c r="AD599">
        <f>IF(ISBLANK(health[[#This Row],[total_girls]]),SUM(health[[#This Row],[girls_0-5_reached]],health[[#This Row],[girls_6-12_reached]],health[[#This Row],[girls_13-18_reached]]),health[[#This Row],[total_girls]])</f>
        <v>0</v>
      </c>
      <c r="AE599">
        <f>IF(ISBLANK(health[[#This Row],[total_children]]),SUM(health[[#This Row],[calc_boys]],health[[#This Row],[calc_girls]]),health[[#This Row],[total_children]])</f>
        <v>0</v>
      </c>
      <c r="AF599">
        <f>IF(ISBLANK(health[[#This Row],[total_pwd]]),SUM(health[[#This Row],[total_pwd_men]],health[[#This Row],[total_pwd_women]]),health[[#This Row],[total_pwd]])</f>
        <v>0</v>
      </c>
      <c r="AG599">
        <f>IF(ISBLANK(health[[#This Row],[total_adults]]),SUM(health[[#This Row],[total_men]],health[[#This Row],[total_women]]),health[[#This Row],[total_adults]])</f>
        <v>0</v>
      </c>
      <c r="AH599">
        <f>IF(ISBLANK(health[[#This Row],[total_beneficiaries_reached]]),SUM(health[[#This Row],[calc_children]],health[[#This Row],[calc_adults]]),health[[#This Row],[total_beneficiaries_reached]])</f>
        <v>0</v>
      </c>
      <c r="AI599" s="49" t="str">
        <f ca="1">IF(B599="","",OFFSET(table_admin1[[#Headers],[ADM1_PT]],MATCH(B599,admin1,0),1))</f>
        <v/>
      </c>
      <c r="AJ599" s="49" t="str">
        <f t="shared" ca="1" si="18"/>
        <v/>
      </c>
      <c r="AK599" s="49" t="str">
        <f t="shared" ca="1" si="19"/>
        <v/>
      </c>
    </row>
    <row r="600" spans="29:37" x14ac:dyDescent="0.2">
      <c r="AC600">
        <f>IF(ISBLANK(health[[#This Row],[total_boys]]),SUM(health[[#This Row],[boys_0-5_reached]],health[[#This Row],[boys_6-12_reached]],health[[#This Row],[boys_13-18_reached]]),health[[#This Row],[total_boys]])</f>
        <v>0</v>
      </c>
      <c r="AD600">
        <f>IF(ISBLANK(health[[#This Row],[total_girls]]),SUM(health[[#This Row],[girls_0-5_reached]],health[[#This Row],[girls_6-12_reached]],health[[#This Row],[girls_13-18_reached]]),health[[#This Row],[total_girls]])</f>
        <v>0</v>
      </c>
      <c r="AE600">
        <f>IF(ISBLANK(health[[#This Row],[total_children]]),SUM(health[[#This Row],[calc_boys]],health[[#This Row],[calc_girls]]),health[[#This Row],[total_children]])</f>
        <v>0</v>
      </c>
      <c r="AF600">
        <f>IF(ISBLANK(health[[#This Row],[total_pwd]]),SUM(health[[#This Row],[total_pwd_men]],health[[#This Row],[total_pwd_women]]),health[[#This Row],[total_pwd]])</f>
        <v>0</v>
      </c>
      <c r="AG600">
        <f>IF(ISBLANK(health[[#This Row],[total_adults]]),SUM(health[[#This Row],[total_men]],health[[#This Row],[total_women]]),health[[#This Row],[total_adults]])</f>
        <v>0</v>
      </c>
      <c r="AH600">
        <f>IF(ISBLANK(health[[#This Row],[total_beneficiaries_reached]]),SUM(health[[#This Row],[calc_children]],health[[#This Row],[calc_adults]]),health[[#This Row],[total_beneficiaries_reached]])</f>
        <v>0</v>
      </c>
      <c r="AI600" s="49" t="str">
        <f ca="1">IF(B600="","",OFFSET(table_admin1[[#Headers],[ADM1_PT]],MATCH(B600,admin1,0),1))</f>
        <v/>
      </c>
      <c r="AJ600" s="49" t="str">
        <f t="shared" ca="1" si="18"/>
        <v/>
      </c>
      <c r="AK600" s="49" t="str">
        <f t="shared" ca="1" si="19"/>
        <v/>
      </c>
    </row>
    <row r="601" spans="29:37" x14ac:dyDescent="0.2">
      <c r="AC601">
        <f>IF(ISBLANK(health[[#This Row],[total_boys]]),SUM(health[[#This Row],[boys_0-5_reached]],health[[#This Row],[boys_6-12_reached]],health[[#This Row],[boys_13-18_reached]]),health[[#This Row],[total_boys]])</f>
        <v>0</v>
      </c>
      <c r="AD601">
        <f>IF(ISBLANK(health[[#This Row],[total_girls]]),SUM(health[[#This Row],[girls_0-5_reached]],health[[#This Row],[girls_6-12_reached]],health[[#This Row],[girls_13-18_reached]]),health[[#This Row],[total_girls]])</f>
        <v>0</v>
      </c>
      <c r="AE601">
        <f>IF(ISBLANK(health[[#This Row],[total_children]]),SUM(health[[#This Row],[calc_boys]],health[[#This Row],[calc_girls]]),health[[#This Row],[total_children]])</f>
        <v>0</v>
      </c>
      <c r="AF601">
        <f>IF(ISBLANK(health[[#This Row],[total_pwd]]),SUM(health[[#This Row],[total_pwd_men]],health[[#This Row],[total_pwd_women]]),health[[#This Row],[total_pwd]])</f>
        <v>0</v>
      </c>
      <c r="AG601">
        <f>IF(ISBLANK(health[[#This Row],[total_adults]]),SUM(health[[#This Row],[total_men]],health[[#This Row],[total_women]]),health[[#This Row],[total_adults]])</f>
        <v>0</v>
      </c>
      <c r="AH601">
        <f>IF(ISBLANK(health[[#This Row],[total_beneficiaries_reached]]),SUM(health[[#This Row],[calc_children]],health[[#This Row],[calc_adults]]),health[[#This Row],[total_beneficiaries_reached]])</f>
        <v>0</v>
      </c>
      <c r="AI601" s="49" t="str">
        <f ca="1">IF(B601="","",OFFSET(table_admin1[[#Headers],[ADM1_PT]],MATCH(B601,admin1,0),1))</f>
        <v/>
      </c>
      <c r="AJ601" s="49" t="str">
        <f t="shared" ca="1" si="18"/>
        <v/>
      </c>
      <c r="AK601" s="49" t="str">
        <f t="shared" ca="1" si="19"/>
        <v/>
      </c>
    </row>
    <row r="602" spans="29:37" x14ac:dyDescent="0.2">
      <c r="AC602">
        <f>IF(ISBLANK(health[[#This Row],[total_boys]]),SUM(health[[#This Row],[boys_0-5_reached]],health[[#This Row],[boys_6-12_reached]],health[[#This Row],[boys_13-18_reached]]),health[[#This Row],[total_boys]])</f>
        <v>0</v>
      </c>
      <c r="AD602">
        <f>IF(ISBLANK(health[[#This Row],[total_girls]]),SUM(health[[#This Row],[girls_0-5_reached]],health[[#This Row],[girls_6-12_reached]],health[[#This Row],[girls_13-18_reached]]),health[[#This Row],[total_girls]])</f>
        <v>0</v>
      </c>
      <c r="AE602">
        <f>IF(ISBLANK(health[[#This Row],[total_children]]),SUM(health[[#This Row],[calc_boys]],health[[#This Row],[calc_girls]]),health[[#This Row],[total_children]])</f>
        <v>0</v>
      </c>
      <c r="AF602">
        <f>IF(ISBLANK(health[[#This Row],[total_pwd]]),SUM(health[[#This Row],[total_pwd_men]],health[[#This Row],[total_pwd_women]]),health[[#This Row],[total_pwd]])</f>
        <v>0</v>
      </c>
      <c r="AG602">
        <f>IF(ISBLANK(health[[#This Row],[total_adults]]),SUM(health[[#This Row],[total_men]],health[[#This Row],[total_women]]),health[[#This Row],[total_adults]])</f>
        <v>0</v>
      </c>
      <c r="AH602">
        <f>IF(ISBLANK(health[[#This Row],[total_beneficiaries_reached]]),SUM(health[[#This Row],[calc_children]],health[[#This Row],[calc_adults]]),health[[#This Row],[total_beneficiaries_reached]])</f>
        <v>0</v>
      </c>
      <c r="AI602" s="49" t="str">
        <f ca="1">IF(B602="","",OFFSET(table_admin1[[#Headers],[ADM1_PT]],MATCH(B602,admin1,0),1))</f>
        <v/>
      </c>
      <c r="AJ602" s="49" t="str">
        <f t="shared" ca="1" si="18"/>
        <v/>
      </c>
      <c r="AK602" s="49" t="str">
        <f t="shared" ca="1" si="19"/>
        <v/>
      </c>
    </row>
    <row r="603" spans="29:37" x14ac:dyDescent="0.2">
      <c r="AC603">
        <f>IF(ISBLANK(health[[#This Row],[total_boys]]),SUM(health[[#This Row],[boys_0-5_reached]],health[[#This Row],[boys_6-12_reached]],health[[#This Row],[boys_13-18_reached]]),health[[#This Row],[total_boys]])</f>
        <v>0</v>
      </c>
      <c r="AD603">
        <f>IF(ISBLANK(health[[#This Row],[total_girls]]),SUM(health[[#This Row],[girls_0-5_reached]],health[[#This Row],[girls_6-12_reached]],health[[#This Row],[girls_13-18_reached]]),health[[#This Row],[total_girls]])</f>
        <v>0</v>
      </c>
      <c r="AE603">
        <f>IF(ISBLANK(health[[#This Row],[total_children]]),SUM(health[[#This Row],[calc_boys]],health[[#This Row],[calc_girls]]),health[[#This Row],[total_children]])</f>
        <v>0</v>
      </c>
      <c r="AF603">
        <f>IF(ISBLANK(health[[#This Row],[total_pwd]]),SUM(health[[#This Row],[total_pwd_men]],health[[#This Row],[total_pwd_women]]),health[[#This Row],[total_pwd]])</f>
        <v>0</v>
      </c>
      <c r="AG603">
        <f>IF(ISBLANK(health[[#This Row],[total_adults]]),SUM(health[[#This Row],[total_men]],health[[#This Row],[total_women]]),health[[#This Row],[total_adults]])</f>
        <v>0</v>
      </c>
      <c r="AH603">
        <f>IF(ISBLANK(health[[#This Row],[total_beneficiaries_reached]]),SUM(health[[#This Row],[calc_children]],health[[#This Row],[calc_adults]]),health[[#This Row],[total_beneficiaries_reached]])</f>
        <v>0</v>
      </c>
      <c r="AI603" s="49" t="str">
        <f ca="1">IF(B603="","",OFFSET(table_admin1[[#Headers],[ADM1_PT]],MATCH(B603,admin1,0),1))</f>
        <v/>
      </c>
      <c r="AJ603" s="49" t="str">
        <f t="shared" ca="1" si="18"/>
        <v/>
      </c>
      <c r="AK603" s="49" t="str">
        <f t="shared" ca="1" si="19"/>
        <v/>
      </c>
    </row>
    <row r="604" spans="29:37" x14ac:dyDescent="0.2">
      <c r="AC604">
        <f>IF(ISBLANK(health[[#This Row],[total_boys]]),SUM(health[[#This Row],[boys_0-5_reached]],health[[#This Row],[boys_6-12_reached]],health[[#This Row],[boys_13-18_reached]]),health[[#This Row],[total_boys]])</f>
        <v>0</v>
      </c>
      <c r="AD604">
        <f>IF(ISBLANK(health[[#This Row],[total_girls]]),SUM(health[[#This Row],[girls_0-5_reached]],health[[#This Row],[girls_6-12_reached]],health[[#This Row],[girls_13-18_reached]]),health[[#This Row],[total_girls]])</f>
        <v>0</v>
      </c>
      <c r="AE604">
        <f>IF(ISBLANK(health[[#This Row],[total_children]]),SUM(health[[#This Row],[calc_boys]],health[[#This Row],[calc_girls]]),health[[#This Row],[total_children]])</f>
        <v>0</v>
      </c>
      <c r="AF604">
        <f>IF(ISBLANK(health[[#This Row],[total_pwd]]),SUM(health[[#This Row],[total_pwd_men]],health[[#This Row],[total_pwd_women]]),health[[#This Row],[total_pwd]])</f>
        <v>0</v>
      </c>
      <c r="AG604">
        <f>IF(ISBLANK(health[[#This Row],[total_adults]]),SUM(health[[#This Row],[total_men]],health[[#This Row],[total_women]]),health[[#This Row],[total_adults]])</f>
        <v>0</v>
      </c>
      <c r="AH604">
        <f>IF(ISBLANK(health[[#This Row],[total_beneficiaries_reached]]),SUM(health[[#This Row],[calc_children]],health[[#This Row],[calc_adults]]),health[[#This Row],[total_beneficiaries_reached]])</f>
        <v>0</v>
      </c>
      <c r="AI604" s="49" t="str">
        <f ca="1">IF(B604="","",OFFSET(table_admin1[[#Headers],[ADM1_PT]],MATCH(B604,admin1,0),1))</f>
        <v/>
      </c>
      <c r="AJ604" s="49" t="str">
        <f t="shared" ca="1" si="18"/>
        <v/>
      </c>
      <c r="AK604" s="49" t="str">
        <f t="shared" ca="1" si="19"/>
        <v/>
      </c>
    </row>
    <row r="605" spans="29:37" x14ac:dyDescent="0.2">
      <c r="AC605">
        <f>IF(ISBLANK(health[[#This Row],[total_boys]]),SUM(health[[#This Row],[boys_0-5_reached]],health[[#This Row],[boys_6-12_reached]],health[[#This Row],[boys_13-18_reached]]),health[[#This Row],[total_boys]])</f>
        <v>0</v>
      </c>
      <c r="AD605">
        <f>IF(ISBLANK(health[[#This Row],[total_girls]]),SUM(health[[#This Row],[girls_0-5_reached]],health[[#This Row],[girls_6-12_reached]],health[[#This Row],[girls_13-18_reached]]),health[[#This Row],[total_girls]])</f>
        <v>0</v>
      </c>
      <c r="AE605">
        <f>IF(ISBLANK(health[[#This Row],[total_children]]),SUM(health[[#This Row],[calc_boys]],health[[#This Row],[calc_girls]]),health[[#This Row],[total_children]])</f>
        <v>0</v>
      </c>
      <c r="AF605">
        <f>IF(ISBLANK(health[[#This Row],[total_pwd]]),SUM(health[[#This Row],[total_pwd_men]],health[[#This Row],[total_pwd_women]]),health[[#This Row],[total_pwd]])</f>
        <v>0</v>
      </c>
      <c r="AG605">
        <f>IF(ISBLANK(health[[#This Row],[total_adults]]),SUM(health[[#This Row],[total_men]],health[[#This Row],[total_women]]),health[[#This Row],[total_adults]])</f>
        <v>0</v>
      </c>
      <c r="AH605">
        <f>IF(ISBLANK(health[[#This Row],[total_beneficiaries_reached]]),SUM(health[[#This Row],[calc_children]],health[[#This Row],[calc_adults]]),health[[#This Row],[total_beneficiaries_reached]])</f>
        <v>0</v>
      </c>
      <c r="AI605" s="49" t="str">
        <f ca="1">IF(B605="","",OFFSET(table_admin1[[#Headers],[ADM1_PT]],MATCH(B605,admin1,0),1))</f>
        <v/>
      </c>
      <c r="AJ605" s="49" t="str">
        <f t="shared" ca="1" si="18"/>
        <v/>
      </c>
      <c r="AK605" s="49" t="str">
        <f t="shared" ca="1" si="19"/>
        <v/>
      </c>
    </row>
    <row r="606" spans="29:37" x14ac:dyDescent="0.2">
      <c r="AC606">
        <f>IF(ISBLANK(health[[#This Row],[total_boys]]),SUM(health[[#This Row],[boys_0-5_reached]],health[[#This Row],[boys_6-12_reached]],health[[#This Row],[boys_13-18_reached]]),health[[#This Row],[total_boys]])</f>
        <v>0</v>
      </c>
      <c r="AD606">
        <f>IF(ISBLANK(health[[#This Row],[total_girls]]),SUM(health[[#This Row],[girls_0-5_reached]],health[[#This Row],[girls_6-12_reached]],health[[#This Row],[girls_13-18_reached]]),health[[#This Row],[total_girls]])</f>
        <v>0</v>
      </c>
      <c r="AE606">
        <f>IF(ISBLANK(health[[#This Row],[total_children]]),SUM(health[[#This Row],[calc_boys]],health[[#This Row],[calc_girls]]),health[[#This Row],[total_children]])</f>
        <v>0</v>
      </c>
      <c r="AF606">
        <f>IF(ISBLANK(health[[#This Row],[total_pwd]]),SUM(health[[#This Row],[total_pwd_men]],health[[#This Row],[total_pwd_women]]),health[[#This Row],[total_pwd]])</f>
        <v>0</v>
      </c>
      <c r="AG606">
        <f>IF(ISBLANK(health[[#This Row],[total_adults]]),SUM(health[[#This Row],[total_men]],health[[#This Row],[total_women]]),health[[#This Row],[total_adults]])</f>
        <v>0</v>
      </c>
      <c r="AH606">
        <f>IF(ISBLANK(health[[#This Row],[total_beneficiaries_reached]]),SUM(health[[#This Row],[calc_children]],health[[#This Row],[calc_adults]]),health[[#This Row],[total_beneficiaries_reached]])</f>
        <v>0</v>
      </c>
      <c r="AI606" s="49" t="str">
        <f ca="1">IF(B606="","",OFFSET(table_admin1[[#Headers],[ADM1_PT]],MATCH(B606,admin1,0),1))</f>
        <v/>
      </c>
      <c r="AJ606" s="49" t="str">
        <f t="shared" ca="1" si="18"/>
        <v/>
      </c>
      <c r="AK606" s="49" t="str">
        <f t="shared" ca="1" si="19"/>
        <v/>
      </c>
    </row>
    <row r="607" spans="29:37" x14ac:dyDescent="0.2">
      <c r="AC607">
        <f>IF(ISBLANK(health[[#This Row],[total_boys]]),SUM(health[[#This Row],[boys_0-5_reached]],health[[#This Row],[boys_6-12_reached]],health[[#This Row],[boys_13-18_reached]]),health[[#This Row],[total_boys]])</f>
        <v>0</v>
      </c>
      <c r="AD607">
        <f>IF(ISBLANK(health[[#This Row],[total_girls]]),SUM(health[[#This Row],[girls_0-5_reached]],health[[#This Row],[girls_6-12_reached]],health[[#This Row],[girls_13-18_reached]]),health[[#This Row],[total_girls]])</f>
        <v>0</v>
      </c>
      <c r="AE607">
        <f>IF(ISBLANK(health[[#This Row],[total_children]]),SUM(health[[#This Row],[calc_boys]],health[[#This Row],[calc_girls]]),health[[#This Row],[total_children]])</f>
        <v>0</v>
      </c>
      <c r="AF607">
        <f>IF(ISBLANK(health[[#This Row],[total_pwd]]),SUM(health[[#This Row],[total_pwd_men]],health[[#This Row],[total_pwd_women]]),health[[#This Row],[total_pwd]])</f>
        <v>0</v>
      </c>
      <c r="AG607">
        <f>IF(ISBLANK(health[[#This Row],[total_adults]]),SUM(health[[#This Row],[total_men]],health[[#This Row],[total_women]]),health[[#This Row],[total_adults]])</f>
        <v>0</v>
      </c>
      <c r="AH607">
        <f>IF(ISBLANK(health[[#This Row],[total_beneficiaries_reached]]),SUM(health[[#This Row],[calc_children]],health[[#This Row],[calc_adults]]),health[[#This Row],[total_beneficiaries_reached]])</f>
        <v>0</v>
      </c>
      <c r="AI607" s="49" t="str">
        <f ca="1">IF(B607="","",OFFSET(table_admin1[[#Headers],[ADM1_PT]],MATCH(B607,admin1,0),1))</f>
        <v/>
      </c>
      <c r="AJ607" s="49" t="str">
        <f t="shared" ca="1" si="18"/>
        <v/>
      </c>
      <c r="AK607" s="49" t="str">
        <f t="shared" ca="1" si="19"/>
        <v/>
      </c>
    </row>
    <row r="608" spans="29:37" x14ac:dyDescent="0.2">
      <c r="AC608">
        <f>IF(ISBLANK(health[[#This Row],[total_boys]]),SUM(health[[#This Row],[boys_0-5_reached]],health[[#This Row],[boys_6-12_reached]],health[[#This Row],[boys_13-18_reached]]),health[[#This Row],[total_boys]])</f>
        <v>0</v>
      </c>
      <c r="AD608">
        <f>IF(ISBLANK(health[[#This Row],[total_girls]]),SUM(health[[#This Row],[girls_0-5_reached]],health[[#This Row],[girls_6-12_reached]],health[[#This Row],[girls_13-18_reached]]),health[[#This Row],[total_girls]])</f>
        <v>0</v>
      </c>
      <c r="AE608">
        <f>IF(ISBLANK(health[[#This Row],[total_children]]),SUM(health[[#This Row],[calc_boys]],health[[#This Row],[calc_girls]]),health[[#This Row],[total_children]])</f>
        <v>0</v>
      </c>
      <c r="AF608">
        <f>IF(ISBLANK(health[[#This Row],[total_pwd]]),SUM(health[[#This Row],[total_pwd_men]],health[[#This Row],[total_pwd_women]]),health[[#This Row],[total_pwd]])</f>
        <v>0</v>
      </c>
      <c r="AG608">
        <f>IF(ISBLANK(health[[#This Row],[total_adults]]),SUM(health[[#This Row],[total_men]],health[[#This Row],[total_women]]),health[[#This Row],[total_adults]])</f>
        <v>0</v>
      </c>
      <c r="AH608">
        <f>IF(ISBLANK(health[[#This Row],[total_beneficiaries_reached]]),SUM(health[[#This Row],[calc_children]],health[[#This Row],[calc_adults]]),health[[#This Row],[total_beneficiaries_reached]])</f>
        <v>0</v>
      </c>
      <c r="AI608" s="49" t="str">
        <f ca="1">IF(B608="","",OFFSET(table_admin1[[#Headers],[ADM1_PT]],MATCH(B608,admin1,0),1))</f>
        <v/>
      </c>
      <c r="AJ608" s="49" t="str">
        <f t="shared" ca="1" si="18"/>
        <v/>
      </c>
      <c r="AK608" s="49" t="str">
        <f t="shared" ca="1" si="19"/>
        <v/>
      </c>
    </row>
    <row r="609" spans="29:37" x14ac:dyDescent="0.2">
      <c r="AC609">
        <f>IF(ISBLANK(health[[#This Row],[total_boys]]),SUM(health[[#This Row],[boys_0-5_reached]],health[[#This Row],[boys_6-12_reached]],health[[#This Row],[boys_13-18_reached]]),health[[#This Row],[total_boys]])</f>
        <v>0</v>
      </c>
      <c r="AD609">
        <f>IF(ISBLANK(health[[#This Row],[total_girls]]),SUM(health[[#This Row],[girls_0-5_reached]],health[[#This Row],[girls_6-12_reached]],health[[#This Row],[girls_13-18_reached]]),health[[#This Row],[total_girls]])</f>
        <v>0</v>
      </c>
      <c r="AE609">
        <f>IF(ISBLANK(health[[#This Row],[total_children]]),SUM(health[[#This Row],[calc_boys]],health[[#This Row],[calc_girls]]),health[[#This Row],[total_children]])</f>
        <v>0</v>
      </c>
      <c r="AF609">
        <f>IF(ISBLANK(health[[#This Row],[total_pwd]]),SUM(health[[#This Row],[total_pwd_men]],health[[#This Row],[total_pwd_women]]),health[[#This Row],[total_pwd]])</f>
        <v>0</v>
      </c>
      <c r="AG609">
        <f>IF(ISBLANK(health[[#This Row],[total_adults]]),SUM(health[[#This Row],[total_men]],health[[#This Row],[total_women]]),health[[#This Row],[total_adults]])</f>
        <v>0</v>
      </c>
      <c r="AH609">
        <f>IF(ISBLANK(health[[#This Row],[total_beneficiaries_reached]]),SUM(health[[#This Row],[calc_children]],health[[#This Row],[calc_adults]]),health[[#This Row],[total_beneficiaries_reached]])</f>
        <v>0</v>
      </c>
      <c r="AI609" s="49" t="str">
        <f ca="1">IF(B609="","",OFFSET(table_admin1[[#Headers],[ADM1_PT]],MATCH(B609,admin1,0),1))</f>
        <v/>
      </c>
      <c r="AJ609" s="49" t="str">
        <f t="shared" ca="1" si="18"/>
        <v/>
      </c>
      <c r="AK609" s="49" t="str">
        <f t="shared" ca="1" si="19"/>
        <v/>
      </c>
    </row>
    <row r="610" spans="29:37" x14ac:dyDescent="0.2">
      <c r="AC610">
        <f>IF(ISBLANK(health[[#This Row],[total_boys]]),SUM(health[[#This Row],[boys_0-5_reached]],health[[#This Row],[boys_6-12_reached]],health[[#This Row],[boys_13-18_reached]]),health[[#This Row],[total_boys]])</f>
        <v>0</v>
      </c>
      <c r="AD610">
        <f>IF(ISBLANK(health[[#This Row],[total_girls]]),SUM(health[[#This Row],[girls_0-5_reached]],health[[#This Row],[girls_6-12_reached]],health[[#This Row],[girls_13-18_reached]]),health[[#This Row],[total_girls]])</f>
        <v>0</v>
      </c>
      <c r="AE610">
        <f>IF(ISBLANK(health[[#This Row],[total_children]]),SUM(health[[#This Row],[calc_boys]],health[[#This Row],[calc_girls]]),health[[#This Row],[total_children]])</f>
        <v>0</v>
      </c>
      <c r="AF610">
        <f>IF(ISBLANK(health[[#This Row],[total_pwd]]),SUM(health[[#This Row],[total_pwd_men]],health[[#This Row],[total_pwd_women]]),health[[#This Row],[total_pwd]])</f>
        <v>0</v>
      </c>
      <c r="AG610">
        <f>IF(ISBLANK(health[[#This Row],[total_adults]]),SUM(health[[#This Row],[total_men]],health[[#This Row],[total_women]]),health[[#This Row],[total_adults]])</f>
        <v>0</v>
      </c>
      <c r="AH610">
        <f>IF(ISBLANK(health[[#This Row],[total_beneficiaries_reached]]),SUM(health[[#This Row],[calc_children]],health[[#This Row],[calc_adults]]),health[[#This Row],[total_beneficiaries_reached]])</f>
        <v>0</v>
      </c>
      <c r="AI610" s="49" t="str">
        <f ca="1">IF(B610="","",OFFSET(table_admin1[[#Headers],[ADM1_PT]],MATCH(B610,admin1,0),1))</f>
        <v/>
      </c>
      <c r="AJ610" s="49" t="str">
        <f t="shared" ca="1" si="18"/>
        <v/>
      </c>
      <c r="AK610" s="49" t="str">
        <f t="shared" ca="1" si="19"/>
        <v/>
      </c>
    </row>
    <row r="611" spans="29:37" x14ac:dyDescent="0.2">
      <c r="AC611">
        <f>IF(ISBLANK(health[[#This Row],[total_boys]]),SUM(health[[#This Row],[boys_0-5_reached]],health[[#This Row],[boys_6-12_reached]],health[[#This Row],[boys_13-18_reached]]),health[[#This Row],[total_boys]])</f>
        <v>0</v>
      </c>
      <c r="AD611">
        <f>IF(ISBLANK(health[[#This Row],[total_girls]]),SUM(health[[#This Row],[girls_0-5_reached]],health[[#This Row],[girls_6-12_reached]],health[[#This Row],[girls_13-18_reached]]),health[[#This Row],[total_girls]])</f>
        <v>0</v>
      </c>
      <c r="AE611">
        <f>IF(ISBLANK(health[[#This Row],[total_children]]),SUM(health[[#This Row],[calc_boys]],health[[#This Row],[calc_girls]]),health[[#This Row],[total_children]])</f>
        <v>0</v>
      </c>
      <c r="AF611">
        <f>IF(ISBLANK(health[[#This Row],[total_pwd]]),SUM(health[[#This Row],[total_pwd_men]],health[[#This Row],[total_pwd_women]]),health[[#This Row],[total_pwd]])</f>
        <v>0</v>
      </c>
      <c r="AG611">
        <f>IF(ISBLANK(health[[#This Row],[total_adults]]),SUM(health[[#This Row],[total_men]],health[[#This Row],[total_women]]),health[[#This Row],[total_adults]])</f>
        <v>0</v>
      </c>
      <c r="AH611">
        <f>IF(ISBLANK(health[[#This Row],[total_beneficiaries_reached]]),SUM(health[[#This Row],[calc_children]],health[[#This Row],[calc_adults]]),health[[#This Row],[total_beneficiaries_reached]])</f>
        <v>0</v>
      </c>
      <c r="AI611" s="49" t="str">
        <f ca="1">IF(B611="","",OFFSET(table_admin1[[#Headers],[ADM1_PT]],MATCH(B611,admin1,0),1))</f>
        <v/>
      </c>
      <c r="AJ611" s="49" t="str">
        <f t="shared" ca="1" si="18"/>
        <v/>
      </c>
      <c r="AK611" s="49" t="str">
        <f t="shared" ca="1" si="19"/>
        <v/>
      </c>
    </row>
    <row r="612" spans="29:37" x14ac:dyDescent="0.2">
      <c r="AC612">
        <f>IF(ISBLANK(health[[#This Row],[total_boys]]),SUM(health[[#This Row],[boys_0-5_reached]],health[[#This Row],[boys_6-12_reached]],health[[#This Row],[boys_13-18_reached]]),health[[#This Row],[total_boys]])</f>
        <v>0</v>
      </c>
      <c r="AD612">
        <f>IF(ISBLANK(health[[#This Row],[total_girls]]),SUM(health[[#This Row],[girls_0-5_reached]],health[[#This Row],[girls_6-12_reached]],health[[#This Row],[girls_13-18_reached]]),health[[#This Row],[total_girls]])</f>
        <v>0</v>
      </c>
      <c r="AE612">
        <f>IF(ISBLANK(health[[#This Row],[total_children]]),SUM(health[[#This Row],[calc_boys]],health[[#This Row],[calc_girls]]),health[[#This Row],[total_children]])</f>
        <v>0</v>
      </c>
      <c r="AF612">
        <f>IF(ISBLANK(health[[#This Row],[total_pwd]]),SUM(health[[#This Row],[total_pwd_men]],health[[#This Row],[total_pwd_women]]),health[[#This Row],[total_pwd]])</f>
        <v>0</v>
      </c>
      <c r="AG612">
        <f>IF(ISBLANK(health[[#This Row],[total_adults]]),SUM(health[[#This Row],[total_men]],health[[#This Row],[total_women]]),health[[#This Row],[total_adults]])</f>
        <v>0</v>
      </c>
      <c r="AH612">
        <f>IF(ISBLANK(health[[#This Row],[total_beneficiaries_reached]]),SUM(health[[#This Row],[calc_children]],health[[#This Row],[calc_adults]]),health[[#This Row],[total_beneficiaries_reached]])</f>
        <v>0</v>
      </c>
      <c r="AI612" s="49" t="str">
        <f ca="1">IF(B612="","",OFFSET(table_admin1[[#Headers],[ADM1_PT]],MATCH(B612,admin1,0),1))</f>
        <v/>
      </c>
      <c r="AJ612" s="49" t="str">
        <f t="shared" ca="1" si="18"/>
        <v/>
      </c>
      <c r="AK612" s="49" t="str">
        <f t="shared" ca="1" si="19"/>
        <v/>
      </c>
    </row>
    <row r="613" spans="29:37" x14ac:dyDescent="0.2">
      <c r="AC613">
        <f>IF(ISBLANK(health[[#This Row],[total_boys]]),SUM(health[[#This Row],[boys_0-5_reached]],health[[#This Row],[boys_6-12_reached]],health[[#This Row],[boys_13-18_reached]]),health[[#This Row],[total_boys]])</f>
        <v>0</v>
      </c>
      <c r="AD613">
        <f>IF(ISBLANK(health[[#This Row],[total_girls]]),SUM(health[[#This Row],[girls_0-5_reached]],health[[#This Row],[girls_6-12_reached]],health[[#This Row],[girls_13-18_reached]]),health[[#This Row],[total_girls]])</f>
        <v>0</v>
      </c>
      <c r="AE613">
        <f>IF(ISBLANK(health[[#This Row],[total_children]]),SUM(health[[#This Row],[calc_boys]],health[[#This Row],[calc_girls]]),health[[#This Row],[total_children]])</f>
        <v>0</v>
      </c>
      <c r="AF613">
        <f>IF(ISBLANK(health[[#This Row],[total_pwd]]),SUM(health[[#This Row],[total_pwd_men]],health[[#This Row],[total_pwd_women]]),health[[#This Row],[total_pwd]])</f>
        <v>0</v>
      </c>
      <c r="AG613">
        <f>IF(ISBLANK(health[[#This Row],[total_adults]]),SUM(health[[#This Row],[total_men]],health[[#This Row],[total_women]]),health[[#This Row],[total_adults]])</f>
        <v>0</v>
      </c>
      <c r="AH613">
        <f>IF(ISBLANK(health[[#This Row],[total_beneficiaries_reached]]),SUM(health[[#This Row],[calc_children]],health[[#This Row],[calc_adults]]),health[[#This Row],[total_beneficiaries_reached]])</f>
        <v>0</v>
      </c>
      <c r="AI613" s="49" t="str">
        <f ca="1">IF(B613="","",OFFSET(table_admin1[[#Headers],[ADM1_PT]],MATCH(B613,admin1,0),1))</f>
        <v/>
      </c>
      <c r="AJ613" s="49" t="str">
        <f t="shared" ca="1" si="18"/>
        <v/>
      </c>
      <c r="AK613" s="49" t="str">
        <f t="shared" ca="1" si="19"/>
        <v/>
      </c>
    </row>
    <row r="614" spans="29:37" x14ac:dyDescent="0.2">
      <c r="AC614">
        <f>IF(ISBLANK(health[[#This Row],[total_boys]]),SUM(health[[#This Row],[boys_0-5_reached]],health[[#This Row],[boys_6-12_reached]],health[[#This Row],[boys_13-18_reached]]),health[[#This Row],[total_boys]])</f>
        <v>0</v>
      </c>
      <c r="AD614">
        <f>IF(ISBLANK(health[[#This Row],[total_girls]]),SUM(health[[#This Row],[girls_0-5_reached]],health[[#This Row],[girls_6-12_reached]],health[[#This Row],[girls_13-18_reached]]),health[[#This Row],[total_girls]])</f>
        <v>0</v>
      </c>
      <c r="AE614">
        <f>IF(ISBLANK(health[[#This Row],[total_children]]),SUM(health[[#This Row],[calc_boys]],health[[#This Row],[calc_girls]]),health[[#This Row],[total_children]])</f>
        <v>0</v>
      </c>
      <c r="AF614">
        <f>IF(ISBLANK(health[[#This Row],[total_pwd]]),SUM(health[[#This Row],[total_pwd_men]],health[[#This Row],[total_pwd_women]]),health[[#This Row],[total_pwd]])</f>
        <v>0</v>
      </c>
      <c r="AG614">
        <f>IF(ISBLANK(health[[#This Row],[total_adults]]),SUM(health[[#This Row],[total_men]],health[[#This Row],[total_women]]),health[[#This Row],[total_adults]])</f>
        <v>0</v>
      </c>
      <c r="AH614">
        <f>IF(ISBLANK(health[[#This Row],[total_beneficiaries_reached]]),SUM(health[[#This Row],[calc_children]],health[[#This Row],[calc_adults]]),health[[#This Row],[total_beneficiaries_reached]])</f>
        <v>0</v>
      </c>
      <c r="AI614" s="49" t="str">
        <f ca="1">IF(B614="","",OFFSET(table_admin1[[#Headers],[ADM1_PT]],MATCH(B614,admin1,0),1))</f>
        <v/>
      </c>
      <c r="AJ614" s="49" t="str">
        <f t="shared" ca="1" si="18"/>
        <v/>
      </c>
      <c r="AK614" s="49" t="str">
        <f t="shared" ca="1" si="19"/>
        <v/>
      </c>
    </row>
    <row r="615" spans="29:37" x14ac:dyDescent="0.2">
      <c r="AC615">
        <f>IF(ISBLANK(health[[#This Row],[total_boys]]),SUM(health[[#This Row],[boys_0-5_reached]],health[[#This Row],[boys_6-12_reached]],health[[#This Row],[boys_13-18_reached]]),health[[#This Row],[total_boys]])</f>
        <v>0</v>
      </c>
      <c r="AD615">
        <f>IF(ISBLANK(health[[#This Row],[total_girls]]),SUM(health[[#This Row],[girls_0-5_reached]],health[[#This Row],[girls_6-12_reached]],health[[#This Row],[girls_13-18_reached]]),health[[#This Row],[total_girls]])</f>
        <v>0</v>
      </c>
      <c r="AE615">
        <f>IF(ISBLANK(health[[#This Row],[total_children]]),SUM(health[[#This Row],[calc_boys]],health[[#This Row],[calc_girls]]),health[[#This Row],[total_children]])</f>
        <v>0</v>
      </c>
      <c r="AF615">
        <f>IF(ISBLANK(health[[#This Row],[total_pwd]]),SUM(health[[#This Row],[total_pwd_men]],health[[#This Row],[total_pwd_women]]),health[[#This Row],[total_pwd]])</f>
        <v>0</v>
      </c>
      <c r="AG615">
        <f>IF(ISBLANK(health[[#This Row],[total_adults]]),SUM(health[[#This Row],[total_men]],health[[#This Row],[total_women]]),health[[#This Row],[total_adults]])</f>
        <v>0</v>
      </c>
      <c r="AH615">
        <f>IF(ISBLANK(health[[#This Row],[total_beneficiaries_reached]]),SUM(health[[#This Row],[calc_children]],health[[#This Row],[calc_adults]]),health[[#This Row],[total_beneficiaries_reached]])</f>
        <v>0</v>
      </c>
      <c r="AI615" s="49" t="str">
        <f ca="1">IF(B615="","",OFFSET(table_admin1[[#Headers],[ADM1_PT]],MATCH(B615,admin1,0),1))</f>
        <v/>
      </c>
      <c r="AJ615" s="49" t="str">
        <f t="shared" ca="1" si="18"/>
        <v/>
      </c>
      <c r="AK615" s="49" t="str">
        <f t="shared" ca="1" si="19"/>
        <v/>
      </c>
    </row>
    <row r="616" spans="29:37" x14ac:dyDescent="0.2">
      <c r="AC616">
        <f>IF(ISBLANK(health[[#This Row],[total_boys]]),SUM(health[[#This Row],[boys_0-5_reached]],health[[#This Row],[boys_6-12_reached]],health[[#This Row],[boys_13-18_reached]]),health[[#This Row],[total_boys]])</f>
        <v>0</v>
      </c>
      <c r="AD616">
        <f>IF(ISBLANK(health[[#This Row],[total_girls]]),SUM(health[[#This Row],[girls_0-5_reached]],health[[#This Row],[girls_6-12_reached]],health[[#This Row],[girls_13-18_reached]]),health[[#This Row],[total_girls]])</f>
        <v>0</v>
      </c>
      <c r="AE616">
        <f>IF(ISBLANK(health[[#This Row],[total_children]]),SUM(health[[#This Row],[calc_boys]],health[[#This Row],[calc_girls]]),health[[#This Row],[total_children]])</f>
        <v>0</v>
      </c>
      <c r="AF616">
        <f>IF(ISBLANK(health[[#This Row],[total_pwd]]),SUM(health[[#This Row],[total_pwd_men]],health[[#This Row],[total_pwd_women]]),health[[#This Row],[total_pwd]])</f>
        <v>0</v>
      </c>
      <c r="AG616">
        <f>IF(ISBLANK(health[[#This Row],[total_adults]]),SUM(health[[#This Row],[total_men]],health[[#This Row],[total_women]]),health[[#This Row],[total_adults]])</f>
        <v>0</v>
      </c>
      <c r="AH616">
        <f>IF(ISBLANK(health[[#This Row],[total_beneficiaries_reached]]),SUM(health[[#This Row],[calc_children]],health[[#This Row],[calc_adults]]),health[[#This Row],[total_beneficiaries_reached]])</f>
        <v>0</v>
      </c>
      <c r="AI616" s="49" t="str">
        <f ca="1">IF(B616="","",OFFSET(table_admin1[[#Headers],[ADM1_PT]],MATCH(B616,admin1,0),1))</f>
        <v/>
      </c>
      <c r="AJ616" s="49" t="str">
        <f t="shared" ca="1" si="18"/>
        <v/>
      </c>
      <c r="AK616" s="49" t="str">
        <f t="shared" ca="1" si="19"/>
        <v/>
      </c>
    </row>
    <row r="617" spans="29:37" x14ac:dyDescent="0.2">
      <c r="AC617">
        <f>IF(ISBLANK(health[[#This Row],[total_boys]]),SUM(health[[#This Row],[boys_0-5_reached]],health[[#This Row],[boys_6-12_reached]],health[[#This Row],[boys_13-18_reached]]),health[[#This Row],[total_boys]])</f>
        <v>0</v>
      </c>
      <c r="AD617">
        <f>IF(ISBLANK(health[[#This Row],[total_girls]]),SUM(health[[#This Row],[girls_0-5_reached]],health[[#This Row],[girls_6-12_reached]],health[[#This Row],[girls_13-18_reached]]),health[[#This Row],[total_girls]])</f>
        <v>0</v>
      </c>
      <c r="AE617">
        <f>IF(ISBLANK(health[[#This Row],[total_children]]),SUM(health[[#This Row],[calc_boys]],health[[#This Row],[calc_girls]]),health[[#This Row],[total_children]])</f>
        <v>0</v>
      </c>
      <c r="AF617">
        <f>IF(ISBLANK(health[[#This Row],[total_pwd]]),SUM(health[[#This Row],[total_pwd_men]],health[[#This Row],[total_pwd_women]]),health[[#This Row],[total_pwd]])</f>
        <v>0</v>
      </c>
      <c r="AG617">
        <f>IF(ISBLANK(health[[#This Row],[total_adults]]),SUM(health[[#This Row],[total_men]],health[[#This Row],[total_women]]),health[[#This Row],[total_adults]])</f>
        <v>0</v>
      </c>
      <c r="AH617">
        <f>IF(ISBLANK(health[[#This Row],[total_beneficiaries_reached]]),SUM(health[[#This Row],[calc_children]],health[[#This Row],[calc_adults]]),health[[#This Row],[total_beneficiaries_reached]])</f>
        <v>0</v>
      </c>
      <c r="AI617" s="49" t="str">
        <f ca="1">IF(B617="","",OFFSET(table_admin1[[#Headers],[ADM1_PT]],MATCH(B617,admin1,0),1))</f>
        <v/>
      </c>
      <c r="AJ617" s="49" t="str">
        <f t="shared" ca="1" si="18"/>
        <v/>
      </c>
      <c r="AK617" s="49" t="str">
        <f t="shared" ca="1" si="19"/>
        <v/>
      </c>
    </row>
    <row r="618" spans="29:37" x14ac:dyDescent="0.2">
      <c r="AC618">
        <f>IF(ISBLANK(health[[#This Row],[total_boys]]),SUM(health[[#This Row],[boys_0-5_reached]],health[[#This Row],[boys_6-12_reached]],health[[#This Row],[boys_13-18_reached]]),health[[#This Row],[total_boys]])</f>
        <v>0</v>
      </c>
      <c r="AD618">
        <f>IF(ISBLANK(health[[#This Row],[total_girls]]),SUM(health[[#This Row],[girls_0-5_reached]],health[[#This Row],[girls_6-12_reached]],health[[#This Row],[girls_13-18_reached]]),health[[#This Row],[total_girls]])</f>
        <v>0</v>
      </c>
      <c r="AE618">
        <f>IF(ISBLANK(health[[#This Row],[total_children]]),SUM(health[[#This Row],[calc_boys]],health[[#This Row],[calc_girls]]),health[[#This Row],[total_children]])</f>
        <v>0</v>
      </c>
      <c r="AF618">
        <f>IF(ISBLANK(health[[#This Row],[total_pwd]]),SUM(health[[#This Row],[total_pwd_men]],health[[#This Row],[total_pwd_women]]),health[[#This Row],[total_pwd]])</f>
        <v>0</v>
      </c>
      <c r="AG618">
        <f>IF(ISBLANK(health[[#This Row],[total_adults]]),SUM(health[[#This Row],[total_men]],health[[#This Row],[total_women]]),health[[#This Row],[total_adults]])</f>
        <v>0</v>
      </c>
      <c r="AH618">
        <f>IF(ISBLANK(health[[#This Row],[total_beneficiaries_reached]]),SUM(health[[#This Row],[calc_children]],health[[#This Row],[calc_adults]]),health[[#This Row],[total_beneficiaries_reached]])</f>
        <v>0</v>
      </c>
      <c r="AI618" s="49" t="str">
        <f ca="1">IF(B618="","",OFFSET(table_admin1[[#Headers],[ADM1_PT]],MATCH(B618,admin1,0),1))</f>
        <v/>
      </c>
      <c r="AJ618" s="49" t="str">
        <f t="shared" ca="1" si="18"/>
        <v/>
      </c>
      <c r="AK618" s="49" t="str">
        <f t="shared" ca="1" si="19"/>
        <v/>
      </c>
    </row>
    <row r="619" spans="29:37" x14ac:dyDescent="0.2">
      <c r="AC619">
        <f>IF(ISBLANK(health[[#This Row],[total_boys]]),SUM(health[[#This Row],[boys_0-5_reached]],health[[#This Row],[boys_6-12_reached]],health[[#This Row],[boys_13-18_reached]]),health[[#This Row],[total_boys]])</f>
        <v>0</v>
      </c>
      <c r="AD619">
        <f>IF(ISBLANK(health[[#This Row],[total_girls]]),SUM(health[[#This Row],[girls_0-5_reached]],health[[#This Row],[girls_6-12_reached]],health[[#This Row],[girls_13-18_reached]]),health[[#This Row],[total_girls]])</f>
        <v>0</v>
      </c>
      <c r="AE619">
        <f>IF(ISBLANK(health[[#This Row],[total_children]]),SUM(health[[#This Row],[calc_boys]],health[[#This Row],[calc_girls]]),health[[#This Row],[total_children]])</f>
        <v>0</v>
      </c>
      <c r="AF619">
        <f>IF(ISBLANK(health[[#This Row],[total_pwd]]),SUM(health[[#This Row],[total_pwd_men]],health[[#This Row],[total_pwd_women]]),health[[#This Row],[total_pwd]])</f>
        <v>0</v>
      </c>
      <c r="AG619">
        <f>IF(ISBLANK(health[[#This Row],[total_adults]]),SUM(health[[#This Row],[total_men]],health[[#This Row],[total_women]]),health[[#This Row],[total_adults]])</f>
        <v>0</v>
      </c>
      <c r="AH619">
        <f>IF(ISBLANK(health[[#This Row],[total_beneficiaries_reached]]),SUM(health[[#This Row],[calc_children]],health[[#This Row],[calc_adults]]),health[[#This Row],[total_beneficiaries_reached]])</f>
        <v>0</v>
      </c>
      <c r="AI619" s="49" t="str">
        <f ca="1">IF(B619="","",OFFSET(table_admin1[[#Headers],[ADM1_PT]],MATCH(B619,admin1,0),1))</f>
        <v/>
      </c>
      <c r="AJ619" s="49" t="str">
        <f t="shared" ca="1" si="18"/>
        <v/>
      </c>
      <c r="AK619" s="49" t="str">
        <f t="shared" ca="1" si="19"/>
        <v/>
      </c>
    </row>
    <row r="620" spans="29:37" x14ac:dyDescent="0.2">
      <c r="AC620">
        <f>IF(ISBLANK(health[[#This Row],[total_boys]]),SUM(health[[#This Row],[boys_0-5_reached]],health[[#This Row],[boys_6-12_reached]],health[[#This Row],[boys_13-18_reached]]),health[[#This Row],[total_boys]])</f>
        <v>0</v>
      </c>
      <c r="AD620">
        <f>IF(ISBLANK(health[[#This Row],[total_girls]]),SUM(health[[#This Row],[girls_0-5_reached]],health[[#This Row],[girls_6-12_reached]],health[[#This Row],[girls_13-18_reached]]),health[[#This Row],[total_girls]])</f>
        <v>0</v>
      </c>
      <c r="AE620">
        <f>IF(ISBLANK(health[[#This Row],[total_children]]),SUM(health[[#This Row],[calc_boys]],health[[#This Row],[calc_girls]]),health[[#This Row],[total_children]])</f>
        <v>0</v>
      </c>
      <c r="AF620">
        <f>IF(ISBLANK(health[[#This Row],[total_pwd]]),SUM(health[[#This Row],[total_pwd_men]],health[[#This Row],[total_pwd_women]]),health[[#This Row],[total_pwd]])</f>
        <v>0</v>
      </c>
      <c r="AG620">
        <f>IF(ISBLANK(health[[#This Row],[total_adults]]),SUM(health[[#This Row],[total_men]],health[[#This Row],[total_women]]),health[[#This Row],[total_adults]])</f>
        <v>0</v>
      </c>
      <c r="AH620">
        <f>IF(ISBLANK(health[[#This Row],[total_beneficiaries_reached]]),SUM(health[[#This Row],[calc_children]],health[[#This Row],[calc_adults]]),health[[#This Row],[total_beneficiaries_reached]])</f>
        <v>0</v>
      </c>
      <c r="AI620" s="49" t="str">
        <f ca="1">IF(B620="","",OFFSET(table_admin1[[#Headers],[ADM1_PT]],MATCH(B620,admin1,0),1))</f>
        <v/>
      </c>
      <c r="AJ620" s="49" t="str">
        <f t="shared" ca="1" si="18"/>
        <v/>
      </c>
      <c r="AK620" s="49" t="str">
        <f t="shared" ca="1" si="19"/>
        <v/>
      </c>
    </row>
    <row r="621" spans="29:37" x14ac:dyDescent="0.2">
      <c r="AC621">
        <f>IF(ISBLANK(health[[#This Row],[total_boys]]),SUM(health[[#This Row],[boys_0-5_reached]],health[[#This Row],[boys_6-12_reached]],health[[#This Row],[boys_13-18_reached]]),health[[#This Row],[total_boys]])</f>
        <v>0</v>
      </c>
      <c r="AD621">
        <f>IF(ISBLANK(health[[#This Row],[total_girls]]),SUM(health[[#This Row],[girls_0-5_reached]],health[[#This Row],[girls_6-12_reached]],health[[#This Row],[girls_13-18_reached]]),health[[#This Row],[total_girls]])</f>
        <v>0</v>
      </c>
      <c r="AE621">
        <f>IF(ISBLANK(health[[#This Row],[total_children]]),SUM(health[[#This Row],[calc_boys]],health[[#This Row],[calc_girls]]),health[[#This Row],[total_children]])</f>
        <v>0</v>
      </c>
      <c r="AF621">
        <f>IF(ISBLANK(health[[#This Row],[total_pwd]]),SUM(health[[#This Row],[total_pwd_men]],health[[#This Row],[total_pwd_women]]),health[[#This Row],[total_pwd]])</f>
        <v>0</v>
      </c>
      <c r="AG621">
        <f>IF(ISBLANK(health[[#This Row],[total_adults]]),SUM(health[[#This Row],[total_men]],health[[#This Row],[total_women]]),health[[#This Row],[total_adults]])</f>
        <v>0</v>
      </c>
      <c r="AH621">
        <f>IF(ISBLANK(health[[#This Row],[total_beneficiaries_reached]]),SUM(health[[#This Row],[calc_children]],health[[#This Row],[calc_adults]]),health[[#This Row],[total_beneficiaries_reached]])</f>
        <v>0</v>
      </c>
      <c r="AI621" s="49" t="str">
        <f ca="1">IF(B621="","",OFFSET(table_admin1[[#Headers],[ADM1_PT]],MATCH(B621,admin1,0),1))</f>
        <v/>
      </c>
      <c r="AJ621" s="49" t="str">
        <f t="shared" ca="1" si="18"/>
        <v/>
      </c>
      <c r="AK621" s="49" t="str">
        <f t="shared" ca="1" si="19"/>
        <v/>
      </c>
    </row>
    <row r="622" spans="29:37" x14ac:dyDescent="0.2">
      <c r="AC622">
        <f>IF(ISBLANK(health[[#This Row],[total_boys]]),SUM(health[[#This Row],[boys_0-5_reached]],health[[#This Row],[boys_6-12_reached]],health[[#This Row],[boys_13-18_reached]]),health[[#This Row],[total_boys]])</f>
        <v>0</v>
      </c>
      <c r="AD622">
        <f>IF(ISBLANK(health[[#This Row],[total_girls]]),SUM(health[[#This Row],[girls_0-5_reached]],health[[#This Row],[girls_6-12_reached]],health[[#This Row],[girls_13-18_reached]]),health[[#This Row],[total_girls]])</f>
        <v>0</v>
      </c>
      <c r="AE622">
        <f>IF(ISBLANK(health[[#This Row],[total_children]]),SUM(health[[#This Row],[calc_boys]],health[[#This Row],[calc_girls]]),health[[#This Row],[total_children]])</f>
        <v>0</v>
      </c>
      <c r="AF622">
        <f>IF(ISBLANK(health[[#This Row],[total_pwd]]),SUM(health[[#This Row],[total_pwd_men]],health[[#This Row],[total_pwd_women]]),health[[#This Row],[total_pwd]])</f>
        <v>0</v>
      </c>
      <c r="AG622">
        <f>IF(ISBLANK(health[[#This Row],[total_adults]]),SUM(health[[#This Row],[total_men]],health[[#This Row],[total_women]]),health[[#This Row],[total_adults]])</f>
        <v>0</v>
      </c>
      <c r="AH622">
        <f>IF(ISBLANK(health[[#This Row],[total_beneficiaries_reached]]),SUM(health[[#This Row],[calc_children]],health[[#This Row],[calc_adults]]),health[[#This Row],[total_beneficiaries_reached]])</f>
        <v>0</v>
      </c>
      <c r="AI622" s="49" t="str">
        <f ca="1">IF(B622="","",OFFSET(table_admin1[[#Headers],[ADM1_PT]],MATCH(B622,admin1,0),1))</f>
        <v/>
      </c>
      <c r="AJ622" s="49" t="str">
        <f t="shared" ca="1" si="18"/>
        <v/>
      </c>
      <c r="AK622" s="49" t="str">
        <f t="shared" ca="1" si="19"/>
        <v/>
      </c>
    </row>
    <row r="623" spans="29:37" x14ac:dyDescent="0.2">
      <c r="AC623">
        <f>IF(ISBLANK(health[[#This Row],[total_boys]]),SUM(health[[#This Row],[boys_0-5_reached]],health[[#This Row],[boys_6-12_reached]],health[[#This Row],[boys_13-18_reached]]),health[[#This Row],[total_boys]])</f>
        <v>0</v>
      </c>
      <c r="AD623">
        <f>IF(ISBLANK(health[[#This Row],[total_girls]]),SUM(health[[#This Row],[girls_0-5_reached]],health[[#This Row],[girls_6-12_reached]],health[[#This Row],[girls_13-18_reached]]),health[[#This Row],[total_girls]])</f>
        <v>0</v>
      </c>
      <c r="AE623">
        <f>IF(ISBLANK(health[[#This Row],[total_children]]),SUM(health[[#This Row],[calc_boys]],health[[#This Row],[calc_girls]]),health[[#This Row],[total_children]])</f>
        <v>0</v>
      </c>
      <c r="AF623">
        <f>IF(ISBLANK(health[[#This Row],[total_pwd]]),SUM(health[[#This Row],[total_pwd_men]],health[[#This Row],[total_pwd_women]]),health[[#This Row],[total_pwd]])</f>
        <v>0</v>
      </c>
      <c r="AG623">
        <f>IF(ISBLANK(health[[#This Row],[total_adults]]),SUM(health[[#This Row],[total_men]],health[[#This Row],[total_women]]),health[[#This Row],[total_adults]])</f>
        <v>0</v>
      </c>
      <c r="AH623">
        <f>IF(ISBLANK(health[[#This Row],[total_beneficiaries_reached]]),SUM(health[[#This Row],[calc_children]],health[[#This Row],[calc_adults]]),health[[#This Row],[total_beneficiaries_reached]])</f>
        <v>0</v>
      </c>
      <c r="AI623" s="49" t="str">
        <f ca="1">IF(B623="","",OFFSET(table_admin1[[#Headers],[ADM1_PT]],MATCH(B623,admin1,0),1))</f>
        <v/>
      </c>
      <c r="AJ623" s="49" t="str">
        <f t="shared" ca="1" si="18"/>
        <v/>
      </c>
      <c r="AK623" s="49" t="str">
        <f t="shared" ca="1" si="19"/>
        <v/>
      </c>
    </row>
    <row r="624" spans="29:37" x14ac:dyDescent="0.2">
      <c r="AC624">
        <f>IF(ISBLANK(health[[#This Row],[total_boys]]),SUM(health[[#This Row],[boys_0-5_reached]],health[[#This Row],[boys_6-12_reached]],health[[#This Row],[boys_13-18_reached]]),health[[#This Row],[total_boys]])</f>
        <v>0</v>
      </c>
      <c r="AD624">
        <f>IF(ISBLANK(health[[#This Row],[total_girls]]),SUM(health[[#This Row],[girls_0-5_reached]],health[[#This Row],[girls_6-12_reached]],health[[#This Row],[girls_13-18_reached]]),health[[#This Row],[total_girls]])</f>
        <v>0</v>
      </c>
      <c r="AE624">
        <f>IF(ISBLANK(health[[#This Row],[total_children]]),SUM(health[[#This Row],[calc_boys]],health[[#This Row],[calc_girls]]),health[[#This Row],[total_children]])</f>
        <v>0</v>
      </c>
      <c r="AF624">
        <f>IF(ISBLANK(health[[#This Row],[total_pwd]]),SUM(health[[#This Row],[total_pwd_men]],health[[#This Row],[total_pwd_women]]),health[[#This Row],[total_pwd]])</f>
        <v>0</v>
      </c>
      <c r="AG624">
        <f>IF(ISBLANK(health[[#This Row],[total_adults]]),SUM(health[[#This Row],[total_men]],health[[#This Row],[total_women]]),health[[#This Row],[total_adults]])</f>
        <v>0</v>
      </c>
      <c r="AH624">
        <f>IF(ISBLANK(health[[#This Row],[total_beneficiaries_reached]]),SUM(health[[#This Row],[calc_children]],health[[#This Row],[calc_adults]]),health[[#This Row],[total_beneficiaries_reached]])</f>
        <v>0</v>
      </c>
      <c r="AI624" s="49" t="str">
        <f ca="1">IF(B624="","",OFFSET(table_admin1[[#Headers],[ADM1_PT]],MATCH(B624,admin1,0),1))</f>
        <v/>
      </c>
      <c r="AJ624" s="49" t="str">
        <f t="shared" ca="1" si="18"/>
        <v/>
      </c>
      <c r="AK624" s="49" t="str">
        <f t="shared" ca="1" si="19"/>
        <v/>
      </c>
    </row>
    <row r="625" spans="29:37" x14ac:dyDescent="0.2">
      <c r="AC625">
        <f>IF(ISBLANK(health[[#This Row],[total_boys]]),SUM(health[[#This Row],[boys_0-5_reached]],health[[#This Row],[boys_6-12_reached]],health[[#This Row],[boys_13-18_reached]]),health[[#This Row],[total_boys]])</f>
        <v>0</v>
      </c>
      <c r="AD625">
        <f>IF(ISBLANK(health[[#This Row],[total_girls]]),SUM(health[[#This Row],[girls_0-5_reached]],health[[#This Row],[girls_6-12_reached]],health[[#This Row],[girls_13-18_reached]]),health[[#This Row],[total_girls]])</f>
        <v>0</v>
      </c>
      <c r="AE625">
        <f>IF(ISBLANK(health[[#This Row],[total_children]]),SUM(health[[#This Row],[calc_boys]],health[[#This Row],[calc_girls]]),health[[#This Row],[total_children]])</f>
        <v>0</v>
      </c>
      <c r="AF625">
        <f>IF(ISBLANK(health[[#This Row],[total_pwd]]),SUM(health[[#This Row],[total_pwd_men]],health[[#This Row],[total_pwd_women]]),health[[#This Row],[total_pwd]])</f>
        <v>0</v>
      </c>
      <c r="AG625">
        <f>IF(ISBLANK(health[[#This Row],[total_adults]]),SUM(health[[#This Row],[total_men]],health[[#This Row],[total_women]]),health[[#This Row],[total_adults]])</f>
        <v>0</v>
      </c>
      <c r="AH625">
        <f>IF(ISBLANK(health[[#This Row],[total_beneficiaries_reached]]),SUM(health[[#This Row],[calc_children]],health[[#This Row],[calc_adults]]),health[[#This Row],[total_beneficiaries_reached]])</f>
        <v>0</v>
      </c>
      <c r="AI625" s="49" t="str">
        <f ca="1">IF(B625="","",OFFSET(table_admin1[[#Headers],[ADM1_PT]],MATCH(B625,admin1,0),1))</f>
        <v/>
      </c>
      <c r="AJ625" s="49" t="str">
        <f t="shared" ca="1" si="18"/>
        <v/>
      </c>
      <c r="AK625" s="49" t="str">
        <f t="shared" ca="1" si="19"/>
        <v/>
      </c>
    </row>
    <row r="626" spans="29:37" x14ac:dyDescent="0.2">
      <c r="AC626">
        <f>IF(ISBLANK(health[[#This Row],[total_boys]]),SUM(health[[#This Row],[boys_0-5_reached]],health[[#This Row],[boys_6-12_reached]],health[[#This Row],[boys_13-18_reached]]),health[[#This Row],[total_boys]])</f>
        <v>0</v>
      </c>
      <c r="AD626">
        <f>IF(ISBLANK(health[[#This Row],[total_girls]]),SUM(health[[#This Row],[girls_0-5_reached]],health[[#This Row],[girls_6-12_reached]],health[[#This Row],[girls_13-18_reached]]),health[[#This Row],[total_girls]])</f>
        <v>0</v>
      </c>
      <c r="AE626">
        <f>IF(ISBLANK(health[[#This Row],[total_children]]),SUM(health[[#This Row],[calc_boys]],health[[#This Row],[calc_girls]]),health[[#This Row],[total_children]])</f>
        <v>0</v>
      </c>
      <c r="AF626">
        <f>IF(ISBLANK(health[[#This Row],[total_pwd]]),SUM(health[[#This Row],[total_pwd_men]],health[[#This Row],[total_pwd_women]]),health[[#This Row],[total_pwd]])</f>
        <v>0</v>
      </c>
      <c r="AG626">
        <f>IF(ISBLANK(health[[#This Row],[total_adults]]),SUM(health[[#This Row],[total_men]],health[[#This Row],[total_women]]),health[[#This Row],[total_adults]])</f>
        <v>0</v>
      </c>
      <c r="AH626">
        <f>IF(ISBLANK(health[[#This Row],[total_beneficiaries_reached]]),SUM(health[[#This Row],[calc_children]],health[[#This Row],[calc_adults]]),health[[#This Row],[total_beneficiaries_reached]])</f>
        <v>0</v>
      </c>
      <c r="AI626" s="49" t="str">
        <f ca="1">IF(B626="","",OFFSET(table_admin1[[#Headers],[ADM1_PT]],MATCH(B626,admin1,0),1))</f>
        <v/>
      </c>
      <c r="AJ626" s="49" t="str">
        <f t="shared" ca="1" si="18"/>
        <v/>
      </c>
      <c r="AK626" s="49" t="str">
        <f t="shared" ca="1" si="19"/>
        <v/>
      </c>
    </row>
    <row r="627" spans="29:37" x14ac:dyDescent="0.2">
      <c r="AC627">
        <f>IF(ISBLANK(health[[#This Row],[total_boys]]),SUM(health[[#This Row],[boys_0-5_reached]],health[[#This Row],[boys_6-12_reached]],health[[#This Row],[boys_13-18_reached]]),health[[#This Row],[total_boys]])</f>
        <v>0</v>
      </c>
      <c r="AD627">
        <f>IF(ISBLANK(health[[#This Row],[total_girls]]),SUM(health[[#This Row],[girls_0-5_reached]],health[[#This Row],[girls_6-12_reached]],health[[#This Row],[girls_13-18_reached]]),health[[#This Row],[total_girls]])</f>
        <v>0</v>
      </c>
      <c r="AE627">
        <f>IF(ISBLANK(health[[#This Row],[total_children]]),SUM(health[[#This Row],[calc_boys]],health[[#This Row],[calc_girls]]),health[[#This Row],[total_children]])</f>
        <v>0</v>
      </c>
      <c r="AF627">
        <f>IF(ISBLANK(health[[#This Row],[total_pwd]]),SUM(health[[#This Row],[total_pwd_men]],health[[#This Row],[total_pwd_women]]),health[[#This Row],[total_pwd]])</f>
        <v>0</v>
      </c>
      <c r="AG627">
        <f>IF(ISBLANK(health[[#This Row],[total_adults]]),SUM(health[[#This Row],[total_men]],health[[#This Row],[total_women]]),health[[#This Row],[total_adults]])</f>
        <v>0</v>
      </c>
      <c r="AH627">
        <f>IF(ISBLANK(health[[#This Row],[total_beneficiaries_reached]]),SUM(health[[#This Row],[calc_children]],health[[#This Row],[calc_adults]]),health[[#This Row],[total_beneficiaries_reached]])</f>
        <v>0</v>
      </c>
      <c r="AI627" s="49" t="str">
        <f ca="1">IF(B627="","",OFFSET(table_admin1[[#Headers],[ADM1_PT]],MATCH(B627,admin1,0),1))</f>
        <v/>
      </c>
      <c r="AJ627" s="49" t="str">
        <f t="shared" ca="1" si="18"/>
        <v/>
      </c>
      <c r="AK627" s="49" t="str">
        <f t="shared" ca="1" si="19"/>
        <v/>
      </c>
    </row>
    <row r="628" spans="29:37" x14ac:dyDescent="0.2">
      <c r="AC628">
        <f>IF(ISBLANK(health[[#This Row],[total_boys]]),SUM(health[[#This Row],[boys_0-5_reached]],health[[#This Row],[boys_6-12_reached]],health[[#This Row],[boys_13-18_reached]]),health[[#This Row],[total_boys]])</f>
        <v>0</v>
      </c>
      <c r="AD628">
        <f>IF(ISBLANK(health[[#This Row],[total_girls]]),SUM(health[[#This Row],[girls_0-5_reached]],health[[#This Row],[girls_6-12_reached]],health[[#This Row],[girls_13-18_reached]]),health[[#This Row],[total_girls]])</f>
        <v>0</v>
      </c>
      <c r="AE628">
        <f>IF(ISBLANK(health[[#This Row],[total_children]]),SUM(health[[#This Row],[calc_boys]],health[[#This Row],[calc_girls]]),health[[#This Row],[total_children]])</f>
        <v>0</v>
      </c>
      <c r="AF628">
        <f>IF(ISBLANK(health[[#This Row],[total_pwd]]),SUM(health[[#This Row],[total_pwd_men]],health[[#This Row],[total_pwd_women]]),health[[#This Row],[total_pwd]])</f>
        <v>0</v>
      </c>
      <c r="AG628">
        <f>IF(ISBLANK(health[[#This Row],[total_adults]]),SUM(health[[#This Row],[total_men]],health[[#This Row],[total_women]]),health[[#This Row],[total_adults]])</f>
        <v>0</v>
      </c>
      <c r="AH628">
        <f>IF(ISBLANK(health[[#This Row],[total_beneficiaries_reached]]),SUM(health[[#This Row],[calc_children]],health[[#This Row],[calc_adults]]),health[[#This Row],[total_beneficiaries_reached]])</f>
        <v>0</v>
      </c>
      <c r="AI628" s="49" t="str">
        <f ca="1">IF(B628="","",OFFSET(table_admin1[[#Headers],[ADM1_PT]],MATCH(B628,admin1,0),1))</f>
        <v/>
      </c>
      <c r="AJ628" s="49" t="str">
        <f t="shared" ca="1" si="18"/>
        <v/>
      </c>
      <c r="AK628" s="49" t="str">
        <f t="shared" ca="1" si="19"/>
        <v/>
      </c>
    </row>
    <row r="629" spans="29:37" x14ac:dyDescent="0.2">
      <c r="AC629">
        <f>IF(ISBLANK(health[[#This Row],[total_boys]]),SUM(health[[#This Row],[boys_0-5_reached]],health[[#This Row],[boys_6-12_reached]],health[[#This Row],[boys_13-18_reached]]),health[[#This Row],[total_boys]])</f>
        <v>0</v>
      </c>
      <c r="AD629">
        <f>IF(ISBLANK(health[[#This Row],[total_girls]]),SUM(health[[#This Row],[girls_0-5_reached]],health[[#This Row],[girls_6-12_reached]],health[[#This Row],[girls_13-18_reached]]),health[[#This Row],[total_girls]])</f>
        <v>0</v>
      </c>
      <c r="AE629">
        <f>IF(ISBLANK(health[[#This Row],[total_children]]),SUM(health[[#This Row],[calc_boys]],health[[#This Row],[calc_girls]]),health[[#This Row],[total_children]])</f>
        <v>0</v>
      </c>
      <c r="AF629">
        <f>IF(ISBLANK(health[[#This Row],[total_pwd]]),SUM(health[[#This Row],[total_pwd_men]],health[[#This Row],[total_pwd_women]]),health[[#This Row],[total_pwd]])</f>
        <v>0</v>
      </c>
      <c r="AG629">
        <f>IF(ISBLANK(health[[#This Row],[total_adults]]),SUM(health[[#This Row],[total_men]],health[[#This Row],[total_women]]),health[[#This Row],[total_adults]])</f>
        <v>0</v>
      </c>
      <c r="AH629">
        <f>IF(ISBLANK(health[[#This Row],[total_beneficiaries_reached]]),SUM(health[[#This Row],[calc_children]],health[[#This Row],[calc_adults]]),health[[#This Row],[total_beneficiaries_reached]])</f>
        <v>0</v>
      </c>
      <c r="AI629" s="49" t="str">
        <f ca="1">IF(B629="","",OFFSET(table_admin1[[#Headers],[ADM1_PT]],MATCH(B629,admin1,0),1))</f>
        <v/>
      </c>
      <c r="AJ629" s="49" t="str">
        <f t="shared" ca="1" si="18"/>
        <v/>
      </c>
      <c r="AK629" s="49" t="str">
        <f t="shared" ca="1" si="19"/>
        <v/>
      </c>
    </row>
    <row r="630" spans="29:37" x14ac:dyDescent="0.2">
      <c r="AC630">
        <f>IF(ISBLANK(health[[#This Row],[total_boys]]),SUM(health[[#This Row],[boys_0-5_reached]],health[[#This Row],[boys_6-12_reached]],health[[#This Row],[boys_13-18_reached]]),health[[#This Row],[total_boys]])</f>
        <v>0</v>
      </c>
      <c r="AD630">
        <f>IF(ISBLANK(health[[#This Row],[total_girls]]),SUM(health[[#This Row],[girls_0-5_reached]],health[[#This Row],[girls_6-12_reached]],health[[#This Row],[girls_13-18_reached]]),health[[#This Row],[total_girls]])</f>
        <v>0</v>
      </c>
      <c r="AE630">
        <f>IF(ISBLANK(health[[#This Row],[total_children]]),SUM(health[[#This Row],[calc_boys]],health[[#This Row],[calc_girls]]),health[[#This Row],[total_children]])</f>
        <v>0</v>
      </c>
      <c r="AF630">
        <f>IF(ISBLANK(health[[#This Row],[total_pwd]]),SUM(health[[#This Row],[total_pwd_men]],health[[#This Row],[total_pwd_women]]),health[[#This Row],[total_pwd]])</f>
        <v>0</v>
      </c>
      <c r="AG630">
        <f>IF(ISBLANK(health[[#This Row],[total_adults]]),SUM(health[[#This Row],[total_men]],health[[#This Row],[total_women]]),health[[#This Row],[total_adults]])</f>
        <v>0</v>
      </c>
      <c r="AH630">
        <f>IF(ISBLANK(health[[#This Row],[total_beneficiaries_reached]]),SUM(health[[#This Row],[calc_children]],health[[#This Row],[calc_adults]]),health[[#This Row],[total_beneficiaries_reached]])</f>
        <v>0</v>
      </c>
      <c r="AI630" s="49" t="str">
        <f ca="1">IF(B630="","",OFFSET(table_admin1[[#Headers],[ADM1_PT]],MATCH(B630,admin1,0),1))</f>
        <v/>
      </c>
      <c r="AJ630" s="49" t="str">
        <f t="shared" ca="1" si="18"/>
        <v/>
      </c>
      <c r="AK630" s="49" t="str">
        <f t="shared" ca="1" si="19"/>
        <v/>
      </c>
    </row>
    <row r="631" spans="29:37" x14ac:dyDescent="0.2">
      <c r="AC631">
        <f>IF(ISBLANK(health[[#This Row],[total_boys]]),SUM(health[[#This Row],[boys_0-5_reached]],health[[#This Row],[boys_6-12_reached]],health[[#This Row],[boys_13-18_reached]]),health[[#This Row],[total_boys]])</f>
        <v>0</v>
      </c>
      <c r="AD631">
        <f>IF(ISBLANK(health[[#This Row],[total_girls]]),SUM(health[[#This Row],[girls_0-5_reached]],health[[#This Row],[girls_6-12_reached]],health[[#This Row],[girls_13-18_reached]]),health[[#This Row],[total_girls]])</f>
        <v>0</v>
      </c>
      <c r="AE631">
        <f>IF(ISBLANK(health[[#This Row],[total_children]]),SUM(health[[#This Row],[calc_boys]],health[[#This Row],[calc_girls]]),health[[#This Row],[total_children]])</f>
        <v>0</v>
      </c>
      <c r="AF631">
        <f>IF(ISBLANK(health[[#This Row],[total_pwd]]),SUM(health[[#This Row],[total_pwd_men]],health[[#This Row],[total_pwd_women]]),health[[#This Row],[total_pwd]])</f>
        <v>0</v>
      </c>
      <c r="AG631">
        <f>IF(ISBLANK(health[[#This Row],[total_adults]]),SUM(health[[#This Row],[total_men]],health[[#This Row],[total_women]]),health[[#This Row],[total_adults]])</f>
        <v>0</v>
      </c>
      <c r="AH631">
        <f>IF(ISBLANK(health[[#This Row],[total_beneficiaries_reached]]),SUM(health[[#This Row],[calc_children]],health[[#This Row],[calc_adults]]),health[[#This Row],[total_beneficiaries_reached]])</f>
        <v>0</v>
      </c>
      <c r="AI631" s="49" t="str">
        <f ca="1">IF(B631="","",OFFSET(table_admin1[[#Headers],[ADM1_PT]],MATCH(B631,admin1,0),1))</f>
        <v/>
      </c>
      <c r="AJ631" s="49" t="str">
        <f t="shared" ca="1" si="18"/>
        <v/>
      </c>
      <c r="AK631" s="49" t="str">
        <f t="shared" ca="1" si="19"/>
        <v/>
      </c>
    </row>
    <row r="632" spans="29:37" x14ac:dyDescent="0.2">
      <c r="AC632">
        <f>IF(ISBLANK(health[[#This Row],[total_boys]]),SUM(health[[#This Row],[boys_0-5_reached]],health[[#This Row],[boys_6-12_reached]],health[[#This Row],[boys_13-18_reached]]),health[[#This Row],[total_boys]])</f>
        <v>0</v>
      </c>
      <c r="AD632">
        <f>IF(ISBLANK(health[[#This Row],[total_girls]]),SUM(health[[#This Row],[girls_0-5_reached]],health[[#This Row],[girls_6-12_reached]],health[[#This Row],[girls_13-18_reached]]),health[[#This Row],[total_girls]])</f>
        <v>0</v>
      </c>
      <c r="AE632">
        <f>IF(ISBLANK(health[[#This Row],[total_children]]),SUM(health[[#This Row],[calc_boys]],health[[#This Row],[calc_girls]]),health[[#This Row],[total_children]])</f>
        <v>0</v>
      </c>
      <c r="AF632">
        <f>IF(ISBLANK(health[[#This Row],[total_pwd]]),SUM(health[[#This Row],[total_pwd_men]],health[[#This Row],[total_pwd_women]]),health[[#This Row],[total_pwd]])</f>
        <v>0</v>
      </c>
      <c r="AG632">
        <f>IF(ISBLANK(health[[#This Row],[total_adults]]),SUM(health[[#This Row],[total_men]],health[[#This Row],[total_women]]),health[[#This Row],[total_adults]])</f>
        <v>0</v>
      </c>
      <c r="AH632">
        <f>IF(ISBLANK(health[[#This Row],[total_beneficiaries_reached]]),SUM(health[[#This Row],[calc_children]],health[[#This Row],[calc_adults]]),health[[#This Row],[total_beneficiaries_reached]])</f>
        <v>0</v>
      </c>
      <c r="AI632" s="49" t="str">
        <f ca="1">IF(B632="","",OFFSET(table_admin1[[#Headers],[ADM1_PT]],MATCH(B632,admin1,0),1))</f>
        <v/>
      </c>
      <c r="AJ632" s="49" t="str">
        <f t="shared" ca="1" si="18"/>
        <v/>
      </c>
      <c r="AK632" s="49" t="str">
        <f t="shared" ca="1" si="19"/>
        <v/>
      </c>
    </row>
    <row r="633" spans="29:37" x14ac:dyDescent="0.2">
      <c r="AC633">
        <f>IF(ISBLANK(health[[#This Row],[total_boys]]),SUM(health[[#This Row],[boys_0-5_reached]],health[[#This Row],[boys_6-12_reached]],health[[#This Row],[boys_13-18_reached]]),health[[#This Row],[total_boys]])</f>
        <v>0</v>
      </c>
      <c r="AD633">
        <f>IF(ISBLANK(health[[#This Row],[total_girls]]),SUM(health[[#This Row],[girls_0-5_reached]],health[[#This Row],[girls_6-12_reached]],health[[#This Row],[girls_13-18_reached]]),health[[#This Row],[total_girls]])</f>
        <v>0</v>
      </c>
      <c r="AE633">
        <f>IF(ISBLANK(health[[#This Row],[total_children]]),SUM(health[[#This Row],[calc_boys]],health[[#This Row],[calc_girls]]),health[[#This Row],[total_children]])</f>
        <v>0</v>
      </c>
      <c r="AF633">
        <f>IF(ISBLANK(health[[#This Row],[total_pwd]]),SUM(health[[#This Row],[total_pwd_men]],health[[#This Row],[total_pwd_women]]),health[[#This Row],[total_pwd]])</f>
        <v>0</v>
      </c>
      <c r="AG633">
        <f>IF(ISBLANK(health[[#This Row],[total_adults]]),SUM(health[[#This Row],[total_men]],health[[#This Row],[total_women]]),health[[#This Row],[total_adults]])</f>
        <v>0</v>
      </c>
      <c r="AH633">
        <f>IF(ISBLANK(health[[#This Row],[total_beneficiaries_reached]]),SUM(health[[#This Row],[calc_children]],health[[#This Row],[calc_adults]]),health[[#This Row],[total_beneficiaries_reached]])</f>
        <v>0</v>
      </c>
      <c r="AI633" s="49" t="str">
        <f ca="1">IF(B633="","",OFFSET(table_admin1[[#Headers],[ADM1_PT]],MATCH(B633,admin1,0),1))</f>
        <v/>
      </c>
      <c r="AJ633" s="49" t="str">
        <f t="shared" ca="1" si="18"/>
        <v/>
      </c>
      <c r="AK633" s="49" t="str">
        <f t="shared" ca="1" si="19"/>
        <v/>
      </c>
    </row>
    <row r="634" spans="29:37" x14ac:dyDescent="0.2">
      <c r="AC634">
        <f>IF(ISBLANK(health[[#This Row],[total_boys]]),SUM(health[[#This Row],[boys_0-5_reached]],health[[#This Row],[boys_6-12_reached]],health[[#This Row],[boys_13-18_reached]]),health[[#This Row],[total_boys]])</f>
        <v>0</v>
      </c>
      <c r="AD634">
        <f>IF(ISBLANK(health[[#This Row],[total_girls]]),SUM(health[[#This Row],[girls_0-5_reached]],health[[#This Row],[girls_6-12_reached]],health[[#This Row],[girls_13-18_reached]]),health[[#This Row],[total_girls]])</f>
        <v>0</v>
      </c>
      <c r="AE634">
        <f>IF(ISBLANK(health[[#This Row],[total_children]]),SUM(health[[#This Row],[calc_boys]],health[[#This Row],[calc_girls]]),health[[#This Row],[total_children]])</f>
        <v>0</v>
      </c>
      <c r="AF634">
        <f>IF(ISBLANK(health[[#This Row],[total_pwd]]),SUM(health[[#This Row],[total_pwd_men]],health[[#This Row],[total_pwd_women]]),health[[#This Row],[total_pwd]])</f>
        <v>0</v>
      </c>
      <c r="AG634">
        <f>IF(ISBLANK(health[[#This Row],[total_adults]]),SUM(health[[#This Row],[total_men]],health[[#This Row],[total_women]]),health[[#This Row],[total_adults]])</f>
        <v>0</v>
      </c>
      <c r="AH634">
        <f>IF(ISBLANK(health[[#This Row],[total_beneficiaries_reached]]),SUM(health[[#This Row],[calc_children]],health[[#This Row],[calc_adults]]),health[[#This Row],[total_beneficiaries_reached]])</f>
        <v>0</v>
      </c>
      <c r="AI634" s="49" t="str">
        <f ca="1">IF(B634="","",OFFSET(table_admin1[[#Headers],[ADM1_PT]],MATCH(B634,admin1,0),1))</f>
        <v/>
      </c>
      <c r="AJ634" s="49" t="str">
        <f t="shared" ca="1" si="18"/>
        <v/>
      </c>
      <c r="AK634" s="49" t="str">
        <f t="shared" ca="1" si="19"/>
        <v/>
      </c>
    </row>
    <row r="635" spans="29:37" x14ac:dyDescent="0.2">
      <c r="AC635">
        <f>IF(ISBLANK(health[[#This Row],[total_boys]]),SUM(health[[#This Row],[boys_0-5_reached]],health[[#This Row],[boys_6-12_reached]],health[[#This Row],[boys_13-18_reached]]),health[[#This Row],[total_boys]])</f>
        <v>0</v>
      </c>
      <c r="AD635">
        <f>IF(ISBLANK(health[[#This Row],[total_girls]]),SUM(health[[#This Row],[girls_0-5_reached]],health[[#This Row],[girls_6-12_reached]],health[[#This Row],[girls_13-18_reached]]),health[[#This Row],[total_girls]])</f>
        <v>0</v>
      </c>
      <c r="AE635">
        <f>IF(ISBLANK(health[[#This Row],[total_children]]),SUM(health[[#This Row],[calc_boys]],health[[#This Row],[calc_girls]]),health[[#This Row],[total_children]])</f>
        <v>0</v>
      </c>
      <c r="AF635">
        <f>IF(ISBLANK(health[[#This Row],[total_pwd]]),SUM(health[[#This Row],[total_pwd_men]],health[[#This Row],[total_pwd_women]]),health[[#This Row],[total_pwd]])</f>
        <v>0</v>
      </c>
      <c r="AG635">
        <f>IF(ISBLANK(health[[#This Row],[total_adults]]),SUM(health[[#This Row],[total_men]],health[[#This Row],[total_women]]),health[[#This Row],[total_adults]])</f>
        <v>0</v>
      </c>
      <c r="AH635">
        <f>IF(ISBLANK(health[[#This Row],[total_beneficiaries_reached]]),SUM(health[[#This Row],[calc_children]],health[[#This Row],[calc_adults]]),health[[#This Row],[total_beneficiaries_reached]])</f>
        <v>0</v>
      </c>
      <c r="AI635" s="49" t="str">
        <f ca="1">IF(B635="","",OFFSET(table_admin1[[#Headers],[ADM1_PT]],MATCH(B635,admin1,0),1))</f>
        <v/>
      </c>
      <c r="AJ635" s="49" t="str">
        <f t="shared" ca="1" si="18"/>
        <v/>
      </c>
      <c r="AK635" s="49" t="str">
        <f t="shared" ca="1" si="19"/>
        <v/>
      </c>
    </row>
    <row r="636" spans="29:37" x14ac:dyDescent="0.2">
      <c r="AC636">
        <f>IF(ISBLANK(health[[#This Row],[total_boys]]),SUM(health[[#This Row],[boys_0-5_reached]],health[[#This Row],[boys_6-12_reached]],health[[#This Row],[boys_13-18_reached]]),health[[#This Row],[total_boys]])</f>
        <v>0</v>
      </c>
      <c r="AD636">
        <f>IF(ISBLANK(health[[#This Row],[total_girls]]),SUM(health[[#This Row],[girls_0-5_reached]],health[[#This Row],[girls_6-12_reached]],health[[#This Row],[girls_13-18_reached]]),health[[#This Row],[total_girls]])</f>
        <v>0</v>
      </c>
      <c r="AE636">
        <f>IF(ISBLANK(health[[#This Row],[total_children]]),SUM(health[[#This Row],[calc_boys]],health[[#This Row],[calc_girls]]),health[[#This Row],[total_children]])</f>
        <v>0</v>
      </c>
      <c r="AF636">
        <f>IF(ISBLANK(health[[#This Row],[total_pwd]]),SUM(health[[#This Row],[total_pwd_men]],health[[#This Row],[total_pwd_women]]),health[[#This Row],[total_pwd]])</f>
        <v>0</v>
      </c>
      <c r="AG636">
        <f>IF(ISBLANK(health[[#This Row],[total_adults]]),SUM(health[[#This Row],[total_men]],health[[#This Row],[total_women]]),health[[#This Row],[total_adults]])</f>
        <v>0</v>
      </c>
      <c r="AH636">
        <f>IF(ISBLANK(health[[#This Row],[total_beneficiaries_reached]]),SUM(health[[#This Row],[calc_children]],health[[#This Row],[calc_adults]]),health[[#This Row],[total_beneficiaries_reached]])</f>
        <v>0</v>
      </c>
      <c r="AI636" s="49" t="str">
        <f ca="1">IF(B636="","",OFFSET(table_admin1[[#Headers],[ADM1_PT]],MATCH(B636,admin1,0),1))</f>
        <v/>
      </c>
      <c r="AJ636" s="49" t="str">
        <f t="shared" ca="1" si="18"/>
        <v/>
      </c>
      <c r="AK636" s="49" t="str">
        <f t="shared" ca="1" si="19"/>
        <v/>
      </c>
    </row>
    <row r="637" spans="29:37" x14ac:dyDescent="0.2">
      <c r="AC637">
        <f>IF(ISBLANK(health[[#This Row],[total_boys]]),SUM(health[[#This Row],[boys_0-5_reached]],health[[#This Row],[boys_6-12_reached]],health[[#This Row],[boys_13-18_reached]]),health[[#This Row],[total_boys]])</f>
        <v>0</v>
      </c>
      <c r="AD637">
        <f>IF(ISBLANK(health[[#This Row],[total_girls]]),SUM(health[[#This Row],[girls_0-5_reached]],health[[#This Row],[girls_6-12_reached]],health[[#This Row],[girls_13-18_reached]]),health[[#This Row],[total_girls]])</f>
        <v>0</v>
      </c>
      <c r="AE637">
        <f>IF(ISBLANK(health[[#This Row],[total_children]]),SUM(health[[#This Row],[calc_boys]],health[[#This Row],[calc_girls]]),health[[#This Row],[total_children]])</f>
        <v>0</v>
      </c>
      <c r="AF637">
        <f>IF(ISBLANK(health[[#This Row],[total_pwd]]),SUM(health[[#This Row],[total_pwd_men]],health[[#This Row],[total_pwd_women]]),health[[#This Row],[total_pwd]])</f>
        <v>0</v>
      </c>
      <c r="AG637">
        <f>IF(ISBLANK(health[[#This Row],[total_adults]]),SUM(health[[#This Row],[total_men]],health[[#This Row],[total_women]]),health[[#This Row],[total_adults]])</f>
        <v>0</v>
      </c>
      <c r="AH637">
        <f>IF(ISBLANK(health[[#This Row],[total_beneficiaries_reached]]),SUM(health[[#This Row],[calc_children]],health[[#This Row],[calc_adults]]),health[[#This Row],[total_beneficiaries_reached]])</f>
        <v>0</v>
      </c>
      <c r="AI637" s="49" t="str">
        <f ca="1">IF(B637="","",OFFSET(table_admin1[[#Headers],[ADM1_PT]],MATCH(B637,admin1,0),1))</f>
        <v/>
      </c>
      <c r="AJ637" s="49" t="str">
        <f t="shared" ca="1" si="18"/>
        <v/>
      </c>
      <c r="AK637" s="49" t="str">
        <f t="shared" ca="1" si="19"/>
        <v/>
      </c>
    </row>
    <row r="638" spans="29:37" x14ac:dyDescent="0.2">
      <c r="AC638">
        <f>IF(ISBLANK(health[[#This Row],[total_boys]]),SUM(health[[#This Row],[boys_0-5_reached]],health[[#This Row],[boys_6-12_reached]],health[[#This Row],[boys_13-18_reached]]),health[[#This Row],[total_boys]])</f>
        <v>0</v>
      </c>
      <c r="AD638">
        <f>IF(ISBLANK(health[[#This Row],[total_girls]]),SUM(health[[#This Row],[girls_0-5_reached]],health[[#This Row],[girls_6-12_reached]],health[[#This Row],[girls_13-18_reached]]),health[[#This Row],[total_girls]])</f>
        <v>0</v>
      </c>
      <c r="AE638">
        <f>IF(ISBLANK(health[[#This Row],[total_children]]),SUM(health[[#This Row],[calc_boys]],health[[#This Row],[calc_girls]]),health[[#This Row],[total_children]])</f>
        <v>0</v>
      </c>
      <c r="AF638">
        <f>IF(ISBLANK(health[[#This Row],[total_pwd]]),SUM(health[[#This Row],[total_pwd_men]],health[[#This Row],[total_pwd_women]]),health[[#This Row],[total_pwd]])</f>
        <v>0</v>
      </c>
      <c r="AG638">
        <f>IF(ISBLANK(health[[#This Row],[total_adults]]),SUM(health[[#This Row],[total_men]],health[[#This Row],[total_women]]),health[[#This Row],[total_adults]])</f>
        <v>0</v>
      </c>
      <c r="AH638">
        <f>IF(ISBLANK(health[[#This Row],[total_beneficiaries_reached]]),SUM(health[[#This Row],[calc_children]],health[[#This Row],[calc_adults]]),health[[#This Row],[total_beneficiaries_reached]])</f>
        <v>0</v>
      </c>
      <c r="AI638" s="49" t="str">
        <f ca="1">IF(B638="","",OFFSET(table_admin1[[#Headers],[ADM1_PT]],MATCH(B638,admin1,0),1))</f>
        <v/>
      </c>
      <c r="AJ638" s="49" t="str">
        <f t="shared" ca="1" si="18"/>
        <v/>
      </c>
      <c r="AK638" s="49" t="str">
        <f t="shared" ca="1" si="19"/>
        <v/>
      </c>
    </row>
    <row r="639" spans="29:37" x14ac:dyDescent="0.2">
      <c r="AC639">
        <f>IF(ISBLANK(health[[#This Row],[total_boys]]),SUM(health[[#This Row],[boys_0-5_reached]],health[[#This Row],[boys_6-12_reached]],health[[#This Row],[boys_13-18_reached]]),health[[#This Row],[total_boys]])</f>
        <v>0</v>
      </c>
      <c r="AD639">
        <f>IF(ISBLANK(health[[#This Row],[total_girls]]),SUM(health[[#This Row],[girls_0-5_reached]],health[[#This Row],[girls_6-12_reached]],health[[#This Row],[girls_13-18_reached]]),health[[#This Row],[total_girls]])</f>
        <v>0</v>
      </c>
      <c r="AE639">
        <f>IF(ISBLANK(health[[#This Row],[total_children]]),SUM(health[[#This Row],[calc_boys]],health[[#This Row],[calc_girls]]),health[[#This Row],[total_children]])</f>
        <v>0</v>
      </c>
      <c r="AF639">
        <f>IF(ISBLANK(health[[#This Row],[total_pwd]]),SUM(health[[#This Row],[total_pwd_men]],health[[#This Row],[total_pwd_women]]),health[[#This Row],[total_pwd]])</f>
        <v>0</v>
      </c>
      <c r="AG639">
        <f>IF(ISBLANK(health[[#This Row],[total_adults]]),SUM(health[[#This Row],[total_men]],health[[#This Row],[total_women]]),health[[#This Row],[total_adults]])</f>
        <v>0</v>
      </c>
      <c r="AH639">
        <f>IF(ISBLANK(health[[#This Row],[total_beneficiaries_reached]]),SUM(health[[#This Row],[calc_children]],health[[#This Row],[calc_adults]]),health[[#This Row],[total_beneficiaries_reached]])</f>
        <v>0</v>
      </c>
      <c r="AI639" s="49" t="str">
        <f ca="1">IF(B639="","",OFFSET(table_admin1[[#Headers],[ADM1_PT]],MATCH(B639,admin1,0),1))</f>
        <v/>
      </c>
      <c r="AJ639" s="49" t="str">
        <f t="shared" ca="1" si="18"/>
        <v/>
      </c>
      <c r="AK639" s="49" t="str">
        <f t="shared" ca="1" si="19"/>
        <v/>
      </c>
    </row>
    <row r="640" spans="29:37" x14ac:dyDescent="0.2">
      <c r="AC640">
        <f>IF(ISBLANK(health[[#This Row],[total_boys]]),SUM(health[[#This Row],[boys_0-5_reached]],health[[#This Row],[boys_6-12_reached]],health[[#This Row],[boys_13-18_reached]]),health[[#This Row],[total_boys]])</f>
        <v>0</v>
      </c>
      <c r="AD640">
        <f>IF(ISBLANK(health[[#This Row],[total_girls]]),SUM(health[[#This Row],[girls_0-5_reached]],health[[#This Row],[girls_6-12_reached]],health[[#This Row],[girls_13-18_reached]]),health[[#This Row],[total_girls]])</f>
        <v>0</v>
      </c>
      <c r="AE640">
        <f>IF(ISBLANK(health[[#This Row],[total_children]]),SUM(health[[#This Row],[calc_boys]],health[[#This Row],[calc_girls]]),health[[#This Row],[total_children]])</f>
        <v>0</v>
      </c>
      <c r="AF640">
        <f>IF(ISBLANK(health[[#This Row],[total_pwd]]),SUM(health[[#This Row],[total_pwd_men]],health[[#This Row],[total_pwd_women]]),health[[#This Row],[total_pwd]])</f>
        <v>0</v>
      </c>
      <c r="AG640">
        <f>IF(ISBLANK(health[[#This Row],[total_adults]]),SUM(health[[#This Row],[total_men]],health[[#This Row],[total_women]]),health[[#This Row],[total_adults]])</f>
        <v>0</v>
      </c>
      <c r="AH640">
        <f>IF(ISBLANK(health[[#This Row],[total_beneficiaries_reached]]),SUM(health[[#This Row],[calc_children]],health[[#This Row],[calc_adults]]),health[[#This Row],[total_beneficiaries_reached]])</f>
        <v>0</v>
      </c>
      <c r="AI640" s="49" t="str">
        <f ca="1">IF(B640="","",OFFSET(table_admin1[[#Headers],[ADM1_PT]],MATCH(B640,admin1,0),1))</f>
        <v/>
      </c>
      <c r="AJ640" s="49" t="str">
        <f t="shared" ca="1" si="18"/>
        <v/>
      </c>
      <c r="AK640" s="49" t="str">
        <f t="shared" ca="1" si="19"/>
        <v/>
      </c>
    </row>
    <row r="641" spans="29:37" x14ac:dyDescent="0.2">
      <c r="AC641">
        <f>IF(ISBLANK(health[[#This Row],[total_boys]]),SUM(health[[#This Row],[boys_0-5_reached]],health[[#This Row],[boys_6-12_reached]],health[[#This Row],[boys_13-18_reached]]),health[[#This Row],[total_boys]])</f>
        <v>0</v>
      </c>
      <c r="AD641">
        <f>IF(ISBLANK(health[[#This Row],[total_girls]]),SUM(health[[#This Row],[girls_0-5_reached]],health[[#This Row],[girls_6-12_reached]],health[[#This Row],[girls_13-18_reached]]),health[[#This Row],[total_girls]])</f>
        <v>0</v>
      </c>
      <c r="AE641">
        <f>IF(ISBLANK(health[[#This Row],[total_children]]),SUM(health[[#This Row],[calc_boys]],health[[#This Row],[calc_girls]]),health[[#This Row],[total_children]])</f>
        <v>0</v>
      </c>
      <c r="AF641">
        <f>IF(ISBLANK(health[[#This Row],[total_pwd]]),SUM(health[[#This Row],[total_pwd_men]],health[[#This Row],[total_pwd_women]]),health[[#This Row],[total_pwd]])</f>
        <v>0</v>
      </c>
      <c r="AG641">
        <f>IF(ISBLANK(health[[#This Row],[total_adults]]),SUM(health[[#This Row],[total_men]],health[[#This Row],[total_women]]),health[[#This Row],[total_adults]])</f>
        <v>0</v>
      </c>
      <c r="AH641">
        <f>IF(ISBLANK(health[[#This Row],[total_beneficiaries_reached]]),SUM(health[[#This Row],[calc_children]],health[[#This Row],[calc_adults]]),health[[#This Row],[total_beneficiaries_reached]])</f>
        <v>0</v>
      </c>
      <c r="AI641" s="49" t="str">
        <f ca="1">IF(B641="","",OFFSET(table_admin1[[#Headers],[ADM1_PT]],MATCH(B641,admin1,0),1))</f>
        <v/>
      </c>
      <c r="AJ641" s="49" t="str">
        <f t="shared" ca="1" si="18"/>
        <v/>
      </c>
      <c r="AK641" s="49" t="str">
        <f t="shared" ca="1" si="19"/>
        <v/>
      </c>
    </row>
    <row r="642" spans="29:37" x14ac:dyDescent="0.2">
      <c r="AC642">
        <f>IF(ISBLANK(health[[#This Row],[total_boys]]),SUM(health[[#This Row],[boys_0-5_reached]],health[[#This Row],[boys_6-12_reached]],health[[#This Row],[boys_13-18_reached]]),health[[#This Row],[total_boys]])</f>
        <v>0</v>
      </c>
      <c r="AD642">
        <f>IF(ISBLANK(health[[#This Row],[total_girls]]),SUM(health[[#This Row],[girls_0-5_reached]],health[[#This Row],[girls_6-12_reached]],health[[#This Row],[girls_13-18_reached]]),health[[#This Row],[total_girls]])</f>
        <v>0</v>
      </c>
      <c r="AE642">
        <f>IF(ISBLANK(health[[#This Row],[total_children]]),SUM(health[[#This Row],[calc_boys]],health[[#This Row],[calc_girls]]),health[[#This Row],[total_children]])</f>
        <v>0</v>
      </c>
      <c r="AF642">
        <f>IF(ISBLANK(health[[#This Row],[total_pwd]]),SUM(health[[#This Row],[total_pwd_men]],health[[#This Row],[total_pwd_women]]),health[[#This Row],[total_pwd]])</f>
        <v>0</v>
      </c>
      <c r="AG642">
        <f>IF(ISBLANK(health[[#This Row],[total_adults]]),SUM(health[[#This Row],[total_men]],health[[#This Row],[total_women]]),health[[#This Row],[total_adults]])</f>
        <v>0</v>
      </c>
      <c r="AH642">
        <f>IF(ISBLANK(health[[#This Row],[total_beneficiaries_reached]]),SUM(health[[#This Row],[calc_children]],health[[#This Row],[calc_adults]]),health[[#This Row],[total_beneficiaries_reached]])</f>
        <v>0</v>
      </c>
      <c r="AI642" s="49" t="str">
        <f ca="1">IF(B642="","",OFFSET(table_admin1[[#Headers],[ADM1_PT]],MATCH(B642,admin1,0),1))</f>
        <v/>
      </c>
      <c r="AJ642" s="49" t="str">
        <f t="shared" ca="1" si="18"/>
        <v/>
      </c>
      <c r="AK642" s="49" t="str">
        <f t="shared" ca="1" si="19"/>
        <v/>
      </c>
    </row>
    <row r="643" spans="29:37" x14ac:dyDescent="0.2">
      <c r="AC643">
        <f>IF(ISBLANK(health[[#This Row],[total_boys]]),SUM(health[[#This Row],[boys_0-5_reached]],health[[#This Row],[boys_6-12_reached]],health[[#This Row],[boys_13-18_reached]]),health[[#This Row],[total_boys]])</f>
        <v>0</v>
      </c>
      <c r="AD643">
        <f>IF(ISBLANK(health[[#This Row],[total_girls]]),SUM(health[[#This Row],[girls_0-5_reached]],health[[#This Row],[girls_6-12_reached]],health[[#This Row],[girls_13-18_reached]]),health[[#This Row],[total_girls]])</f>
        <v>0</v>
      </c>
      <c r="AE643">
        <f>IF(ISBLANK(health[[#This Row],[total_children]]),SUM(health[[#This Row],[calc_boys]],health[[#This Row],[calc_girls]]),health[[#This Row],[total_children]])</f>
        <v>0</v>
      </c>
      <c r="AF643">
        <f>IF(ISBLANK(health[[#This Row],[total_pwd]]),SUM(health[[#This Row],[total_pwd_men]],health[[#This Row],[total_pwd_women]]),health[[#This Row],[total_pwd]])</f>
        <v>0</v>
      </c>
      <c r="AG643">
        <f>IF(ISBLANK(health[[#This Row],[total_adults]]),SUM(health[[#This Row],[total_men]],health[[#This Row],[total_women]]),health[[#This Row],[total_adults]])</f>
        <v>0</v>
      </c>
      <c r="AH643">
        <f>IF(ISBLANK(health[[#This Row],[total_beneficiaries_reached]]),SUM(health[[#This Row],[calc_children]],health[[#This Row],[calc_adults]]),health[[#This Row],[total_beneficiaries_reached]])</f>
        <v>0</v>
      </c>
      <c r="AI643" s="49" t="str">
        <f ca="1">IF(B643="","",OFFSET(table_admin1[[#Headers],[ADM1_PT]],MATCH(B643,admin1,0),1))</f>
        <v/>
      </c>
      <c r="AJ643" s="49" t="str">
        <f t="shared" ca="1" si="18"/>
        <v/>
      </c>
      <c r="AK643" s="49" t="str">
        <f t="shared" ca="1" si="19"/>
        <v/>
      </c>
    </row>
    <row r="644" spans="29:37" x14ac:dyDescent="0.2">
      <c r="AC644">
        <f>IF(ISBLANK(health[[#This Row],[total_boys]]),SUM(health[[#This Row],[boys_0-5_reached]],health[[#This Row],[boys_6-12_reached]],health[[#This Row],[boys_13-18_reached]]),health[[#This Row],[total_boys]])</f>
        <v>0</v>
      </c>
      <c r="AD644">
        <f>IF(ISBLANK(health[[#This Row],[total_girls]]),SUM(health[[#This Row],[girls_0-5_reached]],health[[#This Row],[girls_6-12_reached]],health[[#This Row],[girls_13-18_reached]]),health[[#This Row],[total_girls]])</f>
        <v>0</v>
      </c>
      <c r="AE644">
        <f>IF(ISBLANK(health[[#This Row],[total_children]]),SUM(health[[#This Row],[calc_boys]],health[[#This Row],[calc_girls]]),health[[#This Row],[total_children]])</f>
        <v>0</v>
      </c>
      <c r="AF644">
        <f>IF(ISBLANK(health[[#This Row],[total_pwd]]),SUM(health[[#This Row],[total_pwd_men]],health[[#This Row],[total_pwd_women]]),health[[#This Row],[total_pwd]])</f>
        <v>0</v>
      </c>
      <c r="AG644">
        <f>IF(ISBLANK(health[[#This Row],[total_adults]]),SUM(health[[#This Row],[total_men]],health[[#This Row],[total_women]]),health[[#This Row],[total_adults]])</f>
        <v>0</v>
      </c>
      <c r="AH644">
        <f>IF(ISBLANK(health[[#This Row],[total_beneficiaries_reached]]),SUM(health[[#This Row],[calc_children]],health[[#This Row],[calc_adults]]),health[[#This Row],[total_beneficiaries_reached]])</f>
        <v>0</v>
      </c>
      <c r="AI644" s="49" t="str">
        <f ca="1">IF(B644="","",OFFSET(table_admin1[[#Headers],[ADM1_PT]],MATCH(B644,admin1,0),1))</f>
        <v/>
      </c>
      <c r="AJ644" s="49" t="str">
        <f t="shared" ca="1" si="18"/>
        <v/>
      </c>
      <c r="AK644" s="49" t="str">
        <f t="shared" ca="1" si="19"/>
        <v/>
      </c>
    </row>
    <row r="645" spans="29:37" x14ac:dyDescent="0.2">
      <c r="AC645">
        <f>IF(ISBLANK(health[[#This Row],[total_boys]]),SUM(health[[#This Row],[boys_0-5_reached]],health[[#This Row],[boys_6-12_reached]],health[[#This Row],[boys_13-18_reached]]),health[[#This Row],[total_boys]])</f>
        <v>0</v>
      </c>
      <c r="AD645">
        <f>IF(ISBLANK(health[[#This Row],[total_girls]]),SUM(health[[#This Row],[girls_0-5_reached]],health[[#This Row],[girls_6-12_reached]],health[[#This Row],[girls_13-18_reached]]),health[[#This Row],[total_girls]])</f>
        <v>0</v>
      </c>
      <c r="AE645">
        <f>IF(ISBLANK(health[[#This Row],[total_children]]),SUM(health[[#This Row],[calc_boys]],health[[#This Row],[calc_girls]]),health[[#This Row],[total_children]])</f>
        <v>0</v>
      </c>
      <c r="AF645">
        <f>IF(ISBLANK(health[[#This Row],[total_pwd]]),SUM(health[[#This Row],[total_pwd_men]],health[[#This Row],[total_pwd_women]]),health[[#This Row],[total_pwd]])</f>
        <v>0</v>
      </c>
      <c r="AG645">
        <f>IF(ISBLANK(health[[#This Row],[total_adults]]),SUM(health[[#This Row],[total_men]],health[[#This Row],[total_women]]),health[[#This Row],[total_adults]])</f>
        <v>0</v>
      </c>
      <c r="AH645">
        <f>IF(ISBLANK(health[[#This Row],[total_beneficiaries_reached]]),SUM(health[[#This Row],[calc_children]],health[[#This Row],[calc_adults]]),health[[#This Row],[total_beneficiaries_reached]])</f>
        <v>0</v>
      </c>
      <c r="AI645" s="49" t="str">
        <f ca="1">IF(B645="","",OFFSET(table_admin1[[#Headers],[ADM1_PT]],MATCH(B645,admin1,0),1))</f>
        <v/>
      </c>
      <c r="AJ645" s="49" t="str">
        <f t="shared" ca="1" si="18"/>
        <v/>
      </c>
      <c r="AK645" s="49" t="str">
        <f t="shared" ca="1" si="19"/>
        <v/>
      </c>
    </row>
    <row r="646" spans="29:37" x14ac:dyDescent="0.2">
      <c r="AC646">
        <f>IF(ISBLANK(health[[#This Row],[total_boys]]),SUM(health[[#This Row],[boys_0-5_reached]],health[[#This Row],[boys_6-12_reached]],health[[#This Row],[boys_13-18_reached]]),health[[#This Row],[total_boys]])</f>
        <v>0</v>
      </c>
      <c r="AD646">
        <f>IF(ISBLANK(health[[#This Row],[total_girls]]),SUM(health[[#This Row],[girls_0-5_reached]],health[[#This Row],[girls_6-12_reached]],health[[#This Row],[girls_13-18_reached]]),health[[#This Row],[total_girls]])</f>
        <v>0</v>
      </c>
      <c r="AE646">
        <f>IF(ISBLANK(health[[#This Row],[total_children]]),SUM(health[[#This Row],[calc_boys]],health[[#This Row],[calc_girls]]),health[[#This Row],[total_children]])</f>
        <v>0</v>
      </c>
      <c r="AF646">
        <f>IF(ISBLANK(health[[#This Row],[total_pwd]]),SUM(health[[#This Row],[total_pwd_men]],health[[#This Row],[total_pwd_women]]),health[[#This Row],[total_pwd]])</f>
        <v>0</v>
      </c>
      <c r="AG646">
        <f>IF(ISBLANK(health[[#This Row],[total_adults]]),SUM(health[[#This Row],[total_men]],health[[#This Row],[total_women]]),health[[#This Row],[total_adults]])</f>
        <v>0</v>
      </c>
      <c r="AH646">
        <f>IF(ISBLANK(health[[#This Row],[total_beneficiaries_reached]]),SUM(health[[#This Row],[calc_children]],health[[#This Row],[calc_adults]]),health[[#This Row],[total_beneficiaries_reached]])</f>
        <v>0</v>
      </c>
      <c r="AI646" s="49" t="str">
        <f ca="1">IF(B646="","",OFFSET(table_admin1[[#Headers],[ADM1_PT]],MATCH(B646,admin1,0),1))</f>
        <v/>
      </c>
      <c r="AJ646" s="49" t="str">
        <f t="shared" ref="AJ646:AJ709" ca="1" si="20">IF(C646="","",INDEX(admin2_pcode,MATCH(C646,OFFSET(admin2_start,MATCH(AI646,admin1_linked_pcode,0),0,COUNTIF(admin1_linked_pcode,AI646)),0)+MATCH(AI646,admin1_linked_pcode,0)-1))</f>
        <v/>
      </c>
      <c r="AK646" s="49" t="str">
        <f t="shared" ref="AK646:AK709" ca="1" si="21">IF(D646="","",INDEX(admin3_pcode,MATCH(D646,OFFSET(admin3_start,MATCH(AJ646,admin2_linked_pcode,0),0,COUNTIF(admin2_linked_pcode,AJ646)),0)+MATCH(AJ646,admin2_linked_pcode,0)-1))</f>
        <v/>
      </c>
    </row>
    <row r="647" spans="29:37" x14ac:dyDescent="0.2">
      <c r="AC647">
        <f>IF(ISBLANK(health[[#This Row],[total_boys]]),SUM(health[[#This Row],[boys_0-5_reached]],health[[#This Row],[boys_6-12_reached]],health[[#This Row],[boys_13-18_reached]]),health[[#This Row],[total_boys]])</f>
        <v>0</v>
      </c>
      <c r="AD647">
        <f>IF(ISBLANK(health[[#This Row],[total_girls]]),SUM(health[[#This Row],[girls_0-5_reached]],health[[#This Row],[girls_6-12_reached]],health[[#This Row],[girls_13-18_reached]]),health[[#This Row],[total_girls]])</f>
        <v>0</v>
      </c>
      <c r="AE647">
        <f>IF(ISBLANK(health[[#This Row],[total_children]]),SUM(health[[#This Row],[calc_boys]],health[[#This Row],[calc_girls]]),health[[#This Row],[total_children]])</f>
        <v>0</v>
      </c>
      <c r="AF647">
        <f>IF(ISBLANK(health[[#This Row],[total_pwd]]),SUM(health[[#This Row],[total_pwd_men]],health[[#This Row],[total_pwd_women]]),health[[#This Row],[total_pwd]])</f>
        <v>0</v>
      </c>
      <c r="AG647">
        <f>IF(ISBLANK(health[[#This Row],[total_adults]]),SUM(health[[#This Row],[total_men]],health[[#This Row],[total_women]]),health[[#This Row],[total_adults]])</f>
        <v>0</v>
      </c>
      <c r="AH647">
        <f>IF(ISBLANK(health[[#This Row],[total_beneficiaries_reached]]),SUM(health[[#This Row],[calc_children]],health[[#This Row],[calc_adults]]),health[[#This Row],[total_beneficiaries_reached]])</f>
        <v>0</v>
      </c>
      <c r="AI647" s="49" t="str">
        <f ca="1">IF(B647="","",OFFSET(table_admin1[[#Headers],[ADM1_PT]],MATCH(B647,admin1,0),1))</f>
        <v/>
      </c>
      <c r="AJ647" s="49" t="str">
        <f t="shared" ca="1" si="20"/>
        <v/>
      </c>
      <c r="AK647" s="49" t="str">
        <f t="shared" ca="1" si="21"/>
        <v/>
      </c>
    </row>
    <row r="648" spans="29:37" x14ac:dyDescent="0.2">
      <c r="AC648">
        <f>IF(ISBLANK(health[[#This Row],[total_boys]]),SUM(health[[#This Row],[boys_0-5_reached]],health[[#This Row],[boys_6-12_reached]],health[[#This Row],[boys_13-18_reached]]),health[[#This Row],[total_boys]])</f>
        <v>0</v>
      </c>
      <c r="AD648">
        <f>IF(ISBLANK(health[[#This Row],[total_girls]]),SUM(health[[#This Row],[girls_0-5_reached]],health[[#This Row],[girls_6-12_reached]],health[[#This Row],[girls_13-18_reached]]),health[[#This Row],[total_girls]])</f>
        <v>0</v>
      </c>
      <c r="AE648">
        <f>IF(ISBLANK(health[[#This Row],[total_children]]),SUM(health[[#This Row],[calc_boys]],health[[#This Row],[calc_girls]]),health[[#This Row],[total_children]])</f>
        <v>0</v>
      </c>
      <c r="AF648">
        <f>IF(ISBLANK(health[[#This Row],[total_pwd]]),SUM(health[[#This Row],[total_pwd_men]],health[[#This Row],[total_pwd_women]]),health[[#This Row],[total_pwd]])</f>
        <v>0</v>
      </c>
      <c r="AG648">
        <f>IF(ISBLANK(health[[#This Row],[total_adults]]),SUM(health[[#This Row],[total_men]],health[[#This Row],[total_women]]),health[[#This Row],[total_adults]])</f>
        <v>0</v>
      </c>
      <c r="AH648">
        <f>IF(ISBLANK(health[[#This Row],[total_beneficiaries_reached]]),SUM(health[[#This Row],[calc_children]],health[[#This Row],[calc_adults]]),health[[#This Row],[total_beneficiaries_reached]])</f>
        <v>0</v>
      </c>
      <c r="AI648" s="49" t="str">
        <f ca="1">IF(B648="","",OFFSET(table_admin1[[#Headers],[ADM1_PT]],MATCH(B648,admin1,0),1))</f>
        <v/>
      </c>
      <c r="AJ648" s="49" t="str">
        <f t="shared" ca="1" si="20"/>
        <v/>
      </c>
      <c r="AK648" s="49" t="str">
        <f t="shared" ca="1" si="21"/>
        <v/>
      </c>
    </row>
    <row r="649" spans="29:37" x14ac:dyDescent="0.2">
      <c r="AC649">
        <f>IF(ISBLANK(health[[#This Row],[total_boys]]),SUM(health[[#This Row],[boys_0-5_reached]],health[[#This Row],[boys_6-12_reached]],health[[#This Row],[boys_13-18_reached]]),health[[#This Row],[total_boys]])</f>
        <v>0</v>
      </c>
      <c r="AD649">
        <f>IF(ISBLANK(health[[#This Row],[total_girls]]),SUM(health[[#This Row],[girls_0-5_reached]],health[[#This Row],[girls_6-12_reached]],health[[#This Row],[girls_13-18_reached]]),health[[#This Row],[total_girls]])</f>
        <v>0</v>
      </c>
      <c r="AE649">
        <f>IF(ISBLANK(health[[#This Row],[total_children]]),SUM(health[[#This Row],[calc_boys]],health[[#This Row],[calc_girls]]),health[[#This Row],[total_children]])</f>
        <v>0</v>
      </c>
      <c r="AF649">
        <f>IF(ISBLANK(health[[#This Row],[total_pwd]]),SUM(health[[#This Row],[total_pwd_men]],health[[#This Row],[total_pwd_women]]),health[[#This Row],[total_pwd]])</f>
        <v>0</v>
      </c>
      <c r="AG649">
        <f>IF(ISBLANK(health[[#This Row],[total_adults]]),SUM(health[[#This Row],[total_men]],health[[#This Row],[total_women]]),health[[#This Row],[total_adults]])</f>
        <v>0</v>
      </c>
      <c r="AH649">
        <f>IF(ISBLANK(health[[#This Row],[total_beneficiaries_reached]]),SUM(health[[#This Row],[calc_children]],health[[#This Row],[calc_adults]]),health[[#This Row],[total_beneficiaries_reached]])</f>
        <v>0</v>
      </c>
      <c r="AI649" s="49" t="str">
        <f ca="1">IF(B649="","",OFFSET(table_admin1[[#Headers],[ADM1_PT]],MATCH(B649,admin1,0),1))</f>
        <v/>
      </c>
      <c r="AJ649" s="49" t="str">
        <f t="shared" ca="1" si="20"/>
        <v/>
      </c>
      <c r="AK649" s="49" t="str">
        <f t="shared" ca="1" si="21"/>
        <v/>
      </c>
    </row>
    <row r="650" spans="29:37" x14ac:dyDescent="0.2">
      <c r="AC650">
        <f>IF(ISBLANK(health[[#This Row],[total_boys]]),SUM(health[[#This Row],[boys_0-5_reached]],health[[#This Row],[boys_6-12_reached]],health[[#This Row],[boys_13-18_reached]]),health[[#This Row],[total_boys]])</f>
        <v>0</v>
      </c>
      <c r="AD650">
        <f>IF(ISBLANK(health[[#This Row],[total_girls]]),SUM(health[[#This Row],[girls_0-5_reached]],health[[#This Row],[girls_6-12_reached]],health[[#This Row],[girls_13-18_reached]]),health[[#This Row],[total_girls]])</f>
        <v>0</v>
      </c>
      <c r="AE650">
        <f>IF(ISBLANK(health[[#This Row],[total_children]]),SUM(health[[#This Row],[calc_boys]],health[[#This Row],[calc_girls]]),health[[#This Row],[total_children]])</f>
        <v>0</v>
      </c>
      <c r="AF650">
        <f>IF(ISBLANK(health[[#This Row],[total_pwd]]),SUM(health[[#This Row],[total_pwd_men]],health[[#This Row],[total_pwd_women]]),health[[#This Row],[total_pwd]])</f>
        <v>0</v>
      </c>
      <c r="AG650">
        <f>IF(ISBLANK(health[[#This Row],[total_adults]]),SUM(health[[#This Row],[total_men]],health[[#This Row],[total_women]]),health[[#This Row],[total_adults]])</f>
        <v>0</v>
      </c>
      <c r="AH650">
        <f>IF(ISBLANK(health[[#This Row],[total_beneficiaries_reached]]),SUM(health[[#This Row],[calc_children]],health[[#This Row],[calc_adults]]),health[[#This Row],[total_beneficiaries_reached]])</f>
        <v>0</v>
      </c>
      <c r="AI650" s="49" t="str">
        <f ca="1">IF(B650="","",OFFSET(table_admin1[[#Headers],[ADM1_PT]],MATCH(B650,admin1,0),1))</f>
        <v/>
      </c>
      <c r="AJ650" s="49" t="str">
        <f t="shared" ca="1" si="20"/>
        <v/>
      </c>
      <c r="AK650" s="49" t="str">
        <f t="shared" ca="1" si="21"/>
        <v/>
      </c>
    </row>
    <row r="651" spans="29:37" x14ac:dyDescent="0.2">
      <c r="AC651">
        <f>IF(ISBLANK(health[[#This Row],[total_boys]]),SUM(health[[#This Row],[boys_0-5_reached]],health[[#This Row],[boys_6-12_reached]],health[[#This Row],[boys_13-18_reached]]),health[[#This Row],[total_boys]])</f>
        <v>0</v>
      </c>
      <c r="AD651">
        <f>IF(ISBLANK(health[[#This Row],[total_girls]]),SUM(health[[#This Row],[girls_0-5_reached]],health[[#This Row],[girls_6-12_reached]],health[[#This Row],[girls_13-18_reached]]),health[[#This Row],[total_girls]])</f>
        <v>0</v>
      </c>
      <c r="AE651">
        <f>IF(ISBLANK(health[[#This Row],[total_children]]),SUM(health[[#This Row],[calc_boys]],health[[#This Row],[calc_girls]]),health[[#This Row],[total_children]])</f>
        <v>0</v>
      </c>
      <c r="AF651">
        <f>IF(ISBLANK(health[[#This Row],[total_pwd]]),SUM(health[[#This Row],[total_pwd_men]],health[[#This Row],[total_pwd_women]]),health[[#This Row],[total_pwd]])</f>
        <v>0</v>
      </c>
      <c r="AG651">
        <f>IF(ISBLANK(health[[#This Row],[total_adults]]),SUM(health[[#This Row],[total_men]],health[[#This Row],[total_women]]),health[[#This Row],[total_adults]])</f>
        <v>0</v>
      </c>
      <c r="AH651">
        <f>IF(ISBLANK(health[[#This Row],[total_beneficiaries_reached]]),SUM(health[[#This Row],[calc_children]],health[[#This Row],[calc_adults]]),health[[#This Row],[total_beneficiaries_reached]])</f>
        <v>0</v>
      </c>
      <c r="AI651" s="49" t="str">
        <f ca="1">IF(B651="","",OFFSET(table_admin1[[#Headers],[ADM1_PT]],MATCH(B651,admin1,0),1))</f>
        <v/>
      </c>
      <c r="AJ651" s="49" t="str">
        <f t="shared" ca="1" si="20"/>
        <v/>
      </c>
      <c r="AK651" s="49" t="str">
        <f t="shared" ca="1" si="21"/>
        <v/>
      </c>
    </row>
    <row r="652" spans="29:37" x14ac:dyDescent="0.2">
      <c r="AC652">
        <f>IF(ISBLANK(health[[#This Row],[total_boys]]),SUM(health[[#This Row],[boys_0-5_reached]],health[[#This Row],[boys_6-12_reached]],health[[#This Row],[boys_13-18_reached]]),health[[#This Row],[total_boys]])</f>
        <v>0</v>
      </c>
      <c r="AD652">
        <f>IF(ISBLANK(health[[#This Row],[total_girls]]),SUM(health[[#This Row],[girls_0-5_reached]],health[[#This Row],[girls_6-12_reached]],health[[#This Row],[girls_13-18_reached]]),health[[#This Row],[total_girls]])</f>
        <v>0</v>
      </c>
      <c r="AE652">
        <f>IF(ISBLANK(health[[#This Row],[total_children]]),SUM(health[[#This Row],[calc_boys]],health[[#This Row],[calc_girls]]),health[[#This Row],[total_children]])</f>
        <v>0</v>
      </c>
      <c r="AF652">
        <f>IF(ISBLANK(health[[#This Row],[total_pwd]]),SUM(health[[#This Row],[total_pwd_men]],health[[#This Row],[total_pwd_women]]),health[[#This Row],[total_pwd]])</f>
        <v>0</v>
      </c>
      <c r="AG652">
        <f>IF(ISBLANK(health[[#This Row],[total_adults]]),SUM(health[[#This Row],[total_men]],health[[#This Row],[total_women]]),health[[#This Row],[total_adults]])</f>
        <v>0</v>
      </c>
      <c r="AH652">
        <f>IF(ISBLANK(health[[#This Row],[total_beneficiaries_reached]]),SUM(health[[#This Row],[calc_children]],health[[#This Row],[calc_adults]]),health[[#This Row],[total_beneficiaries_reached]])</f>
        <v>0</v>
      </c>
      <c r="AI652" s="49" t="str">
        <f ca="1">IF(B652="","",OFFSET(table_admin1[[#Headers],[ADM1_PT]],MATCH(B652,admin1,0),1))</f>
        <v/>
      </c>
      <c r="AJ652" s="49" t="str">
        <f t="shared" ca="1" si="20"/>
        <v/>
      </c>
      <c r="AK652" s="49" t="str">
        <f t="shared" ca="1" si="21"/>
        <v/>
      </c>
    </row>
    <row r="653" spans="29:37" x14ac:dyDescent="0.2">
      <c r="AC653">
        <f>IF(ISBLANK(health[[#This Row],[total_boys]]),SUM(health[[#This Row],[boys_0-5_reached]],health[[#This Row],[boys_6-12_reached]],health[[#This Row],[boys_13-18_reached]]),health[[#This Row],[total_boys]])</f>
        <v>0</v>
      </c>
      <c r="AD653">
        <f>IF(ISBLANK(health[[#This Row],[total_girls]]),SUM(health[[#This Row],[girls_0-5_reached]],health[[#This Row],[girls_6-12_reached]],health[[#This Row],[girls_13-18_reached]]),health[[#This Row],[total_girls]])</f>
        <v>0</v>
      </c>
      <c r="AE653">
        <f>IF(ISBLANK(health[[#This Row],[total_children]]),SUM(health[[#This Row],[calc_boys]],health[[#This Row],[calc_girls]]),health[[#This Row],[total_children]])</f>
        <v>0</v>
      </c>
      <c r="AF653">
        <f>IF(ISBLANK(health[[#This Row],[total_pwd]]),SUM(health[[#This Row],[total_pwd_men]],health[[#This Row],[total_pwd_women]]),health[[#This Row],[total_pwd]])</f>
        <v>0</v>
      </c>
      <c r="AG653">
        <f>IF(ISBLANK(health[[#This Row],[total_adults]]),SUM(health[[#This Row],[total_men]],health[[#This Row],[total_women]]),health[[#This Row],[total_adults]])</f>
        <v>0</v>
      </c>
      <c r="AH653">
        <f>IF(ISBLANK(health[[#This Row],[total_beneficiaries_reached]]),SUM(health[[#This Row],[calc_children]],health[[#This Row],[calc_adults]]),health[[#This Row],[total_beneficiaries_reached]])</f>
        <v>0</v>
      </c>
      <c r="AI653" s="49" t="str">
        <f ca="1">IF(B653="","",OFFSET(table_admin1[[#Headers],[ADM1_PT]],MATCH(B653,admin1,0),1))</f>
        <v/>
      </c>
      <c r="AJ653" s="49" t="str">
        <f t="shared" ca="1" si="20"/>
        <v/>
      </c>
      <c r="AK653" s="49" t="str">
        <f t="shared" ca="1" si="21"/>
        <v/>
      </c>
    </row>
    <row r="654" spans="29:37" x14ac:dyDescent="0.2">
      <c r="AC654">
        <f>IF(ISBLANK(health[[#This Row],[total_boys]]),SUM(health[[#This Row],[boys_0-5_reached]],health[[#This Row],[boys_6-12_reached]],health[[#This Row],[boys_13-18_reached]]),health[[#This Row],[total_boys]])</f>
        <v>0</v>
      </c>
      <c r="AD654">
        <f>IF(ISBLANK(health[[#This Row],[total_girls]]),SUM(health[[#This Row],[girls_0-5_reached]],health[[#This Row],[girls_6-12_reached]],health[[#This Row],[girls_13-18_reached]]),health[[#This Row],[total_girls]])</f>
        <v>0</v>
      </c>
      <c r="AE654">
        <f>IF(ISBLANK(health[[#This Row],[total_children]]),SUM(health[[#This Row],[calc_boys]],health[[#This Row],[calc_girls]]),health[[#This Row],[total_children]])</f>
        <v>0</v>
      </c>
      <c r="AF654">
        <f>IF(ISBLANK(health[[#This Row],[total_pwd]]),SUM(health[[#This Row],[total_pwd_men]],health[[#This Row],[total_pwd_women]]),health[[#This Row],[total_pwd]])</f>
        <v>0</v>
      </c>
      <c r="AG654">
        <f>IF(ISBLANK(health[[#This Row],[total_adults]]),SUM(health[[#This Row],[total_men]],health[[#This Row],[total_women]]),health[[#This Row],[total_adults]])</f>
        <v>0</v>
      </c>
      <c r="AH654">
        <f>IF(ISBLANK(health[[#This Row],[total_beneficiaries_reached]]),SUM(health[[#This Row],[calc_children]],health[[#This Row],[calc_adults]]),health[[#This Row],[total_beneficiaries_reached]])</f>
        <v>0</v>
      </c>
      <c r="AI654" s="49" t="str">
        <f ca="1">IF(B654="","",OFFSET(table_admin1[[#Headers],[ADM1_PT]],MATCH(B654,admin1,0),1))</f>
        <v/>
      </c>
      <c r="AJ654" s="49" t="str">
        <f t="shared" ca="1" si="20"/>
        <v/>
      </c>
      <c r="AK654" s="49" t="str">
        <f t="shared" ca="1" si="21"/>
        <v/>
      </c>
    </row>
    <row r="655" spans="29:37" x14ac:dyDescent="0.2">
      <c r="AC655">
        <f>IF(ISBLANK(health[[#This Row],[total_boys]]),SUM(health[[#This Row],[boys_0-5_reached]],health[[#This Row],[boys_6-12_reached]],health[[#This Row],[boys_13-18_reached]]),health[[#This Row],[total_boys]])</f>
        <v>0</v>
      </c>
      <c r="AD655">
        <f>IF(ISBLANK(health[[#This Row],[total_girls]]),SUM(health[[#This Row],[girls_0-5_reached]],health[[#This Row],[girls_6-12_reached]],health[[#This Row],[girls_13-18_reached]]),health[[#This Row],[total_girls]])</f>
        <v>0</v>
      </c>
      <c r="AE655">
        <f>IF(ISBLANK(health[[#This Row],[total_children]]),SUM(health[[#This Row],[calc_boys]],health[[#This Row],[calc_girls]]),health[[#This Row],[total_children]])</f>
        <v>0</v>
      </c>
      <c r="AF655">
        <f>IF(ISBLANK(health[[#This Row],[total_pwd]]),SUM(health[[#This Row],[total_pwd_men]],health[[#This Row],[total_pwd_women]]),health[[#This Row],[total_pwd]])</f>
        <v>0</v>
      </c>
      <c r="AG655">
        <f>IF(ISBLANK(health[[#This Row],[total_adults]]),SUM(health[[#This Row],[total_men]],health[[#This Row],[total_women]]),health[[#This Row],[total_adults]])</f>
        <v>0</v>
      </c>
      <c r="AH655">
        <f>IF(ISBLANK(health[[#This Row],[total_beneficiaries_reached]]),SUM(health[[#This Row],[calc_children]],health[[#This Row],[calc_adults]]),health[[#This Row],[total_beneficiaries_reached]])</f>
        <v>0</v>
      </c>
      <c r="AI655" s="49" t="str">
        <f ca="1">IF(B655="","",OFFSET(table_admin1[[#Headers],[ADM1_PT]],MATCH(B655,admin1,0),1))</f>
        <v/>
      </c>
      <c r="AJ655" s="49" t="str">
        <f t="shared" ca="1" si="20"/>
        <v/>
      </c>
      <c r="AK655" s="49" t="str">
        <f t="shared" ca="1" si="21"/>
        <v/>
      </c>
    </row>
    <row r="656" spans="29:37" x14ac:dyDescent="0.2">
      <c r="AC656">
        <f>IF(ISBLANK(health[[#This Row],[total_boys]]),SUM(health[[#This Row],[boys_0-5_reached]],health[[#This Row],[boys_6-12_reached]],health[[#This Row],[boys_13-18_reached]]),health[[#This Row],[total_boys]])</f>
        <v>0</v>
      </c>
      <c r="AD656">
        <f>IF(ISBLANK(health[[#This Row],[total_girls]]),SUM(health[[#This Row],[girls_0-5_reached]],health[[#This Row],[girls_6-12_reached]],health[[#This Row],[girls_13-18_reached]]),health[[#This Row],[total_girls]])</f>
        <v>0</v>
      </c>
      <c r="AE656">
        <f>IF(ISBLANK(health[[#This Row],[total_children]]),SUM(health[[#This Row],[calc_boys]],health[[#This Row],[calc_girls]]),health[[#This Row],[total_children]])</f>
        <v>0</v>
      </c>
      <c r="AF656">
        <f>IF(ISBLANK(health[[#This Row],[total_pwd]]),SUM(health[[#This Row],[total_pwd_men]],health[[#This Row],[total_pwd_women]]),health[[#This Row],[total_pwd]])</f>
        <v>0</v>
      </c>
      <c r="AG656">
        <f>IF(ISBLANK(health[[#This Row],[total_adults]]),SUM(health[[#This Row],[total_men]],health[[#This Row],[total_women]]),health[[#This Row],[total_adults]])</f>
        <v>0</v>
      </c>
      <c r="AH656">
        <f>IF(ISBLANK(health[[#This Row],[total_beneficiaries_reached]]),SUM(health[[#This Row],[calc_children]],health[[#This Row],[calc_adults]]),health[[#This Row],[total_beneficiaries_reached]])</f>
        <v>0</v>
      </c>
      <c r="AI656" s="49" t="str">
        <f ca="1">IF(B656="","",OFFSET(table_admin1[[#Headers],[ADM1_PT]],MATCH(B656,admin1,0),1))</f>
        <v/>
      </c>
      <c r="AJ656" s="49" t="str">
        <f t="shared" ca="1" si="20"/>
        <v/>
      </c>
      <c r="AK656" s="49" t="str">
        <f t="shared" ca="1" si="21"/>
        <v/>
      </c>
    </row>
    <row r="657" spans="29:37" x14ac:dyDescent="0.2">
      <c r="AC657">
        <f>IF(ISBLANK(health[[#This Row],[total_boys]]),SUM(health[[#This Row],[boys_0-5_reached]],health[[#This Row],[boys_6-12_reached]],health[[#This Row],[boys_13-18_reached]]),health[[#This Row],[total_boys]])</f>
        <v>0</v>
      </c>
      <c r="AD657">
        <f>IF(ISBLANK(health[[#This Row],[total_girls]]),SUM(health[[#This Row],[girls_0-5_reached]],health[[#This Row],[girls_6-12_reached]],health[[#This Row],[girls_13-18_reached]]),health[[#This Row],[total_girls]])</f>
        <v>0</v>
      </c>
      <c r="AE657">
        <f>IF(ISBLANK(health[[#This Row],[total_children]]),SUM(health[[#This Row],[calc_boys]],health[[#This Row],[calc_girls]]),health[[#This Row],[total_children]])</f>
        <v>0</v>
      </c>
      <c r="AF657">
        <f>IF(ISBLANK(health[[#This Row],[total_pwd]]),SUM(health[[#This Row],[total_pwd_men]],health[[#This Row],[total_pwd_women]]),health[[#This Row],[total_pwd]])</f>
        <v>0</v>
      </c>
      <c r="AG657">
        <f>IF(ISBLANK(health[[#This Row],[total_adults]]),SUM(health[[#This Row],[total_men]],health[[#This Row],[total_women]]),health[[#This Row],[total_adults]])</f>
        <v>0</v>
      </c>
      <c r="AH657">
        <f>IF(ISBLANK(health[[#This Row],[total_beneficiaries_reached]]),SUM(health[[#This Row],[calc_children]],health[[#This Row],[calc_adults]]),health[[#This Row],[total_beneficiaries_reached]])</f>
        <v>0</v>
      </c>
      <c r="AI657" s="49" t="str">
        <f ca="1">IF(B657="","",OFFSET(table_admin1[[#Headers],[ADM1_PT]],MATCH(B657,admin1,0),1))</f>
        <v/>
      </c>
      <c r="AJ657" s="49" t="str">
        <f t="shared" ca="1" si="20"/>
        <v/>
      </c>
      <c r="AK657" s="49" t="str">
        <f t="shared" ca="1" si="21"/>
        <v/>
      </c>
    </row>
    <row r="658" spans="29:37" x14ac:dyDescent="0.2">
      <c r="AC658">
        <f>IF(ISBLANK(health[[#This Row],[total_boys]]),SUM(health[[#This Row],[boys_0-5_reached]],health[[#This Row],[boys_6-12_reached]],health[[#This Row],[boys_13-18_reached]]),health[[#This Row],[total_boys]])</f>
        <v>0</v>
      </c>
      <c r="AD658">
        <f>IF(ISBLANK(health[[#This Row],[total_girls]]),SUM(health[[#This Row],[girls_0-5_reached]],health[[#This Row],[girls_6-12_reached]],health[[#This Row],[girls_13-18_reached]]),health[[#This Row],[total_girls]])</f>
        <v>0</v>
      </c>
      <c r="AE658">
        <f>IF(ISBLANK(health[[#This Row],[total_children]]),SUM(health[[#This Row],[calc_boys]],health[[#This Row],[calc_girls]]),health[[#This Row],[total_children]])</f>
        <v>0</v>
      </c>
      <c r="AF658">
        <f>IF(ISBLANK(health[[#This Row],[total_pwd]]),SUM(health[[#This Row],[total_pwd_men]],health[[#This Row],[total_pwd_women]]),health[[#This Row],[total_pwd]])</f>
        <v>0</v>
      </c>
      <c r="AG658">
        <f>IF(ISBLANK(health[[#This Row],[total_adults]]),SUM(health[[#This Row],[total_men]],health[[#This Row],[total_women]]),health[[#This Row],[total_adults]])</f>
        <v>0</v>
      </c>
      <c r="AH658">
        <f>IF(ISBLANK(health[[#This Row],[total_beneficiaries_reached]]),SUM(health[[#This Row],[calc_children]],health[[#This Row],[calc_adults]]),health[[#This Row],[total_beneficiaries_reached]])</f>
        <v>0</v>
      </c>
      <c r="AI658" s="49" t="str">
        <f ca="1">IF(B658="","",OFFSET(table_admin1[[#Headers],[ADM1_PT]],MATCH(B658,admin1,0),1))</f>
        <v/>
      </c>
      <c r="AJ658" s="49" t="str">
        <f t="shared" ca="1" si="20"/>
        <v/>
      </c>
      <c r="AK658" s="49" t="str">
        <f t="shared" ca="1" si="21"/>
        <v/>
      </c>
    </row>
    <row r="659" spans="29:37" x14ac:dyDescent="0.2">
      <c r="AC659">
        <f>IF(ISBLANK(health[[#This Row],[total_boys]]),SUM(health[[#This Row],[boys_0-5_reached]],health[[#This Row],[boys_6-12_reached]],health[[#This Row],[boys_13-18_reached]]),health[[#This Row],[total_boys]])</f>
        <v>0</v>
      </c>
      <c r="AD659">
        <f>IF(ISBLANK(health[[#This Row],[total_girls]]),SUM(health[[#This Row],[girls_0-5_reached]],health[[#This Row],[girls_6-12_reached]],health[[#This Row],[girls_13-18_reached]]),health[[#This Row],[total_girls]])</f>
        <v>0</v>
      </c>
      <c r="AE659">
        <f>IF(ISBLANK(health[[#This Row],[total_children]]),SUM(health[[#This Row],[calc_boys]],health[[#This Row],[calc_girls]]),health[[#This Row],[total_children]])</f>
        <v>0</v>
      </c>
      <c r="AF659">
        <f>IF(ISBLANK(health[[#This Row],[total_pwd]]),SUM(health[[#This Row],[total_pwd_men]],health[[#This Row],[total_pwd_women]]),health[[#This Row],[total_pwd]])</f>
        <v>0</v>
      </c>
      <c r="AG659">
        <f>IF(ISBLANK(health[[#This Row],[total_adults]]),SUM(health[[#This Row],[total_men]],health[[#This Row],[total_women]]),health[[#This Row],[total_adults]])</f>
        <v>0</v>
      </c>
      <c r="AH659">
        <f>IF(ISBLANK(health[[#This Row],[total_beneficiaries_reached]]),SUM(health[[#This Row],[calc_children]],health[[#This Row],[calc_adults]]),health[[#This Row],[total_beneficiaries_reached]])</f>
        <v>0</v>
      </c>
      <c r="AI659" s="49" t="str">
        <f ca="1">IF(B659="","",OFFSET(table_admin1[[#Headers],[ADM1_PT]],MATCH(B659,admin1,0),1))</f>
        <v/>
      </c>
      <c r="AJ659" s="49" t="str">
        <f t="shared" ca="1" si="20"/>
        <v/>
      </c>
      <c r="AK659" s="49" t="str">
        <f t="shared" ca="1" si="21"/>
        <v/>
      </c>
    </row>
    <row r="660" spans="29:37" x14ac:dyDescent="0.2">
      <c r="AC660">
        <f>IF(ISBLANK(health[[#This Row],[total_boys]]),SUM(health[[#This Row],[boys_0-5_reached]],health[[#This Row],[boys_6-12_reached]],health[[#This Row],[boys_13-18_reached]]),health[[#This Row],[total_boys]])</f>
        <v>0</v>
      </c>
      <c r="AD660">
        <f>IF(ISBLANK(health[[#This Row],[total_girls]]),SUM(health[[#This Row],[girls_0-5_reached]],health[[#This Row],[girls_6-12_reached]],health[[#This Row],[girls_13-18_reached]]),health[[#This Row],[total_girls]])</f>
        <v>0</v>
      </c>
      <c r="AE660">
        <f>IF(ISBLANK(health[[#This Row],[total_children]]),SUM(health[[#This Row],[calc_boys]],health[[#This Row],[calc_girls]]),health[[#This Row],[total_children]])</f>
        <v>0</v>
      </c>
      <c r="AF660">
        <f>IF(ISBLANK(health[[#This Row],[total_pwd]]),SUM(health[[#This Row],[total_pwd_men]],health[[#This Row],[total_pwd_women]]),health[[#This Row],[total_pwd]])</f>
        <v>0</v>
      </c>
      <c r="AG660">
        <f>IF(ISBLANK(health[[#This Row],[total_adults]]),SUM(health[[#This Row],[total_men]],health[[#This Row],[total_women]]),health[[#This Row],[total_adults]])</f>
        <v>0</v>
      </c>
      <c r="AH660">
        <f>IF(ISBLANK(health[[#This Row],[total_beneficiaries_reached]]),SUM(health[[#This Row],[calc_children]],health[[#This Row],[calc_adults]]),health[[#This Row],[total_beneficiaries_reached]])</f>
        <v>0</v>
      </c>
      <c r="AI660" s="49" t="str">
        <f ca="1">IF(B660="","",OFFSET(table_admin1[[#Headers],[ADM1_PT]],MATCH(B660,admin1,0),1))</f>
        <v/>
      </c>
      <c r="AJ660" s="49" t="str">
        <f t="shared" ca="1" si="20"/>
        <v/>
      </c>
      <c r="AK660" s="49" t="str">
        <f t="shared" ca="1" si="21"/>
        <v/>
      </c>
    </row>
    <row r="661" spans="29:37" x14ac:dyDescent="0.2">
      <c r="AC661">
        <f>IF(ISBLANK(health[[#This Row],[total_boys]]),SUM(health[[#This Row],[boys_0-5_reached]],health[[#This Row],[boys_6-12_reached]],health[[#This Row],[boys_13-18_reached]]),health[[#This Row],[total_boys]])</f>
        <v>0</v>
      </c>
      <c r="AD661">
        <f>IF(ISBLANK(health[[#This Row],[total_girls]]),SUM(health[[#This Row],[girls_0-5_reached]],health[[#This Row],[girls_6-12_reached]],health[[#This Row],[girls_13-18_reached]]),health[[#This Row],[total_girls]])</f>
        <v>0</v>
      </c>
      <c r="AE661">
        <f>IF(ISBLANK(health[[#This Row],[total_children]]),SUM(health[[#This Row],[calc_boys]],health[[#This Row],[calc_girls]]),health[[#This Row],[total_children]])</f>
        <v>0</v>
      </c>
      <c r="AF661">
        <f>IF(ISBLANK(health[[#This Row],[total_pwd]]),SUM(health[[#This Row],[total_pwd_men]],health[[#This Row],[total_pwd_women]]),health[[#This Row],[total_pwd]])</f>
        <v>0</v>
      </c>
      <c r="AG661">
        <f>IF(ISBLANK(health[[#This Row],[total_adults]]),SUM(health[[#This Row],[total_men]],health[[#This Row],[total_women]]),health[[#This Row],[total_adults]])</f>
        <v>0</v>
      </c>
      <c r="AH661">
        <f>IF(ISBLANK(health[[#This Row],[total_beneficiaries_reached]]),SUM(health[[#This Row],[calc_children]],health[[#This Row],[calc_adults]]),health[[#This Row],[total_beneficiaries_reached]])</f>
        <v>0</v>
      </c>
      <c r="AI661" s="49" t="str">
        <f ca="1">IF(B661="","",OFFSET(table_admin1[[#Headers],[ADM1_PT]],MATCH(B661,admin1,0),1))</f>
        <v/>
      </c>
      <c r="AJ661" s="49" t="str">
        <f t="shared" ca="1" si="20"/>
        <v/>
      </c>
      <c r="AK661" s="49" t="str">
        <f t="shared" ca="1" si="21"/>
        <v/>
      </c>
    </row>
    <row r="662" spans="29:37" x14ac:dyDescent="0.2">
      <c r="AC662">
        <f>IF(ISBLANK(health[[#This Row],[total_boys]]),SUM(health[[#This Row],[boys_0-5_reached]],health[[#This Row],[boys_6-12_reached]],health[[#This Row],[boys_13-18_reached]]),health[[#This Row],[total_boys]])</f>
        <v>0</v>
      </c>
      <c r="AD662">
        <f>IF(ISBLANK(health[[#This Row],[total_girls]]),SUM(health[[#This Row],[girls_0-5_reached]],health[[#This Row],[girls_6-12_reached]],health[[#This Row],[girls_13-18_reached]]),health[[#This Row],[total_girls]])</f>
        <v>0</v>
      </c>
      <c r="AE662">
        <f>IF(ISBLANK(health[[#This Row],[total_children]]),SUM(health[[#This Row],[calc_boys]],health[[#This Row],[calc_girls]]),health[[#This Row],[total_children]])</f>
        <v>0</v>
      </c>
      <c r="AF662">
        <f>IF(ISBLANK(health[[#This Row],[total_pwd]]),SUM(health[[#This Row],[total_pwd_men]],health[[#This Row],[total_pwd_women]]),health[[#This Row],[total_pwd]])</f>
        <v>0</v>
      </c>
      <c r="AG662">
        <f>IF(ISBLANK(health[[#This Row],[total_adults]]),SUM(health[[#This Row],[total_men]],health[[#This Row],[total_women]]),health[[#This Row],[total_adults]])</f>
        <v>0</v>
      </c>
      <c r="AH662">
        <f>IF(ISBLANK(health[[#This Row],[total_beneficiaries_reached]]),SUM(health[[#This Row],[calc_children]],health[[#This Row],[calc_adults]]),health[[#This Row],[total_beneficiaries_reached]])</f>
        <v>0</v>
      </c>
      <c r="AI662" s="49" t="str">
        <f ca="1">IF(B662="","",OFFSET(table_admin1[[#Headers],[ADM1_PT]],MATCH(B662,admin1,0),1))</f>
        <v/>
      </c>
      <c r="AJ662" s="49" t="str">
        <f t="shared" ca="1" si="20"/>
        <v/>
      </c>
      <c r="AK662" s="49" t="str">
        <f t="shared" ca="1" si="21"/>
        <v/>
      </c>
    </row>
    <row r="663" spans="29:37" x14ac:dyDescent="0.2">
      <c r="AC663">
        <f>IF(ISBLANK(health[[#This Row],[total_boys]]),SUM(health[[#This Row],[boys_0-5_reached]],health[[#This Row],[boys_6-12_reached]],health[[#This Row],[boys_13-18_reached]]),health[[#This Row],[total_boys]])</f>
        <v>0</v>
      </c>
      <c r="AD663">
        <f>IF(ISBLANK(health[[#This Row],[total_girls]]),SUM(health[[#This Row],[girls_0-5_reached]],health[[#This Row],[girls_6-12_reached]],health[[#This Row],[girls_13-18_reached]]),health[[#This Row],[total_girls]])</f>
        <v>0</v>
      </c>
      <c r="AE663">
        <f>IF(ISBLANK(health[[#This Row],[total_children]]),SUM(health[[#This Row],[calc_boys]],health[[#This Row],[calc_girls]]),health[[#This Row],[total_children]])</f>
        <v>0</v>
      </c>
      <c r="AF663">
        <f>IF(ISBLANK(health[[#This Row],[total_pwd]]),SUM(health[[#This Row],[total_pwd_men]],health[[#This Row],[total_pwd_women]]),health[[#This Row],[total_pwd]])</f>
        <v>0</v>
      </c>
      <c r="AG663">
        <f>IF(ISBLANK(health[[#This Row],[total_adults]]),SUM(health[[#This Row],[total_men]],health[[#This Row],[total_women]]),health[[#This Row],[total_adults]])</f>
        <v>0</v>
      </c>
      <c r="AH663">
        <f>IF(ISBLANK(health[[#This Row],[total_beneficiaries_reached]]),SUM(health[[#This Row],[calc_children]],health[[#This Row],[calc_adults]]),health[[#This Row],[total_beneficiaries_reached]])</f>
        <v>0</v>
      </c>
      <c r="AI663" s="49" t="str">
        <f ca="1">IF(B663="","",OFFSET(table_admin1[[#Headers],[ADM1_PT]],MATCH(B663,admin1,0),1))</f>
        <v/>
      </c>
      <c r="AJ663" s="49" t="str">
        <f t="shared" ca="1" si="20"/>
        <v/>
      </c>
      <c r="AK663" s="49" t="str">
        <f t="shared" ca="1" si="21"/>
        <v/>
      </c>
    </row>
    <row r="664" spans="29:37" x14ac:dyDescent="0.2">
      <c r="AC664">
        <f>IF(ISBLANK(health[[#This Row],[total_boys]]),SUM(health[[#This Row],[boys_0-5_reached]],health[[#This Row],[boys_6-12_reached]],health[[#This Row],[boys_13-18_reached]]),health[[#This Row],[total_boys]])</f>
        <v>0</v>
      </c>
      <c r="AD664">
        <f>IF(ISBLANK(health[[#This Row],[total_girls]]),SUM(health[[#This Row],[girls_0-5_reached]],health[[#This Row],[girls_6-12_reached]],health[[#This Row],[girls_13-18_reached]]),health[[#This Row],[total_girls]])</f>
        <v>0</v>
      </c>
      <c r="AE664">
        <f>IF(ISBLANK(health[[#This Row],[total_children]]),SUM(health[[#This Row],[calc_boys]],health[[#This Row],[calc_girls]]),health[[#This Row],[total_children]])</f>
        <v>0</v>
      </c>
      <c r="AF664">
        <f>IF(ISBLANK(health[[#This Row],[total_pwd]]),SUM(health[[#This Row],[total_pwd_men]],health[[#This Row],[total_pwd_women]]),health[[#This Row],[total_pwd]])</f>
        <v>0</v>
      </c>
      <c r="AG664">
        <f>IF(ISBLANK(health[[#This Row],[total_adults]]),SUM(health[[#This Row],[total_men]],health[[#This Row],[total_women]]),health[[#This Row],[total_adults]])</f>
        <v>0</v>
      </c>
      <c r="AH664">
        <f>IF(ISBLANK(health[[#This Row],[total_beneficiaries_reached]]),SUM(health[[#This Row],[calc_children]],health[[#This Row],[calc_adults]]),health[[#This Row],[total_beneficiaries_reached]])</f>
        <v>0</v>
      </c>
      <c r="AI664" s="49" t="str">
        <f ca="1">IF(B664="","",OFFSET(table_admin1[[#Headers],[ADM1_PT]],MATCH(B664,admin1,0),1))</f>
        <v/>
      </c>
      <c r="AJ664" s="49" t="str">
        <f t="shared" ca="1" si="20"/>
        <v/>
      </c>
      <c r="AK664" s="49" t="str">
        <f t="shared" ca="1" si="21"/>
        <v/>
      </c>
    </row>
    <row r="665" spans="29:37" x14ac:dyDescent="0.2">
      <c r="AC665">
        <f>IF(ISBLANK(health[[#This Row],[total_boys]]),SUM(health[[#This Row],[boys_0-5_reached]],health[[#This Row],[boys_6-12_reached]],health[[#This Row],[boys_13-18_reached]]),health[[#This Row],[total_boys]])</f>
        <v>0</v>
      </c>
      <c r="AD665">
        <f>IF(ISBLANK(health[[#This Row],[total_girls]]),SUM(health[[#This Row],[girls_0-5_reached]],health[[#This Row],[girls_6-12_reached]],health[[#This Row],[girls_13-18_reached]]),health[[#This Row],[total_girls]])</f>
        <v>0</v>
      </c>
      <c r="AE665">
        <f>IF(ISBLANK(health[[#This Row],[total_children]]),SUM(health[[#This Row],[calc_boys]],health[[#This Row],[calc_girls]]),health[[#This Row],[total_children]])</f>
        <v>0</v>
      </c>
      <c r="AF665">
        <f>IF(ISBLANK(health[[#This Row],[total_pwd]]),SUM(health[[#This Row],[total_pwd_men]],health[[#This Row],[total_pwd_women]]),health[[#This Row],[total_pwd]])</f>
        <v>0</v>
      </c>
      <c r="AG665">
        <f>IF(ISBLANK(health[[#This Row],[total_adults]]),SUM(health[[#This Row],[total_men]],health[[#This Row],[total_women]]),health[[#This Row],[total_adults]])</f>
        <v>0</v>
      </c>
      <c r="AH665">
        <f>IF(ISBLANK(health[[#This Row],[total_beneficiaries_reached]]),SUM(health[[#This Row],[calc_children]],health[[#This Row],[calc_adults]]),health[[#This Row],[total_beneficiaries_reached]])</f>
        <v>0</v>
      </c>
      <c r="AI665" s="49" t="str">
        <f ca="1">IF(B665="","",OFFSET(table_admin1[[#Headers],[ADM1_PT]],MATCH(B665,admin1,0),1))</f>
        <v/>
      </c>
      <c r="AJ665" s="49" t="str">
        <f t="shared" ca="1" si="20"/>
        <v/>
      </c>
      <c r="AK665" s="49" t="str">
        <f t="shared" ca="1" si="21"/>
        <v/>
      </c>
    </row>
    <row r="666" spans="29:37" x14ac:dyDescent="0.2">
      <c r="AC666">
        <f>IF(ISBLANK(health[[#This Row],[total_boys]]),SUM(health[[#This Row],[boys_0-5_reached]],health[[#This Row],[boys_6-12_reached]],health[[#This Row],[boys_13-18_reached]]),health[[#This Row],[total_boys]])</f>
        <v>0</v>
      </c>
      <c r="AD666">
        <f>IF(ISBLANK(health[[#This Row],[total_girls]]),SUM(health[[#This Row],[girls_0-5_reached]],health[[#This Row],[girls_6-12_reached]],health[[#This Row],[girls_13-18_reached]]),health[[#This Row],[total_girls]])</f>
        <v>0</v>
      </c>
      <c r="AE666">
        <f>IF(ISBLANK(health[[#This Row],[total_children]]),SUM(health[[#This Row],[calc_boys]],health[[#This Row],[calc_girls]]),health[[#This Row],[total_children]])</f>
        <v>0</v>
      </c>
      <c r="AF666">
        <f>IF(ISBLANK(health[[#This Row],[total_pwd]]),SUM(health[[#This Row],[total_pwd_men]],health[[#This Row],[total_pwd_women]]),health[[#This Row],[total_pwd]])</f>
        <v>0</v>
      </c>
      <c r="AG666">
        <f>IF(ISBLANK(health[[#This Row],[total_adults]]),SUM(health[[#This Row],[total_men]],health[[#This Row],[total_women]]),health[[#This Row],[total_adults]])</f>
        <v>0</v>
      </c>
      <c r="AH666">
        <f>IF(ISBLANK(health[[#This Row],[total_beneficiaries_reached]]),SUM(health[[#This Row],[calc_children]],health[[#This Row],[calc_adults]]),health[[#This Row],[total_beneficiaries_reached]])</f>
        <v>0</v>
      </c>
      <c r="AI666" s="49" t="str">
        <f ca="1">IF(B666="","",OFFSET(table_admin1[[#Headers],[ADM1_PT]],MATCH(B666,admin1,0),1))</f>
        <v/>
      </c>
      <c r="AJ666" s="49" t="str">
        <f t="shared" ca="1" si="20"/>
        <v/>
      </c>
      <c r="AK666" s="49" t="str">
        <f t="shared" ca="1" si="21"/>
        <v/>
      </c>
    </row>
    <row r="667" spans="29:37" x14ac:dyDescent="0.2">
      <c r="AC667">
        <f>IF(ISBLANK(health[[#This Row],[total_boys]]),SUM(health[[#This Row],[boys_0-5_reached]],health[[#This Row],[boys_6-12_reached]],health[[#This Row],[boys_13-18_reached]]),health[[#This Row],[total_boys]])</f>
        <v>0</v>
      </c>
      <c r="AD667">
        <f>IF(ISBLANK(health[[#This Row],[total_girls]]),SUM(health[[#This Row],[girls_0-5_reached]],health[[#This Row],[girls_6-12_reached]],health[[#This Row],[girls_13-18_reached]]),health[[#This Row],[total_girls]])</f>
        <v>0</v>
      </c>
      <c r="AE667">
        <f>IF(ISBLANK(health[[#This Row],[total_children]]),SUM(health[[#This Row],[calc_boys]],health[[#This Row],[calc_girls]]),health[[#This Row],[total_children]])</f>
        <v>0</v>
      </c>
      <c r="AF667">
        <f>IF(ISBLANK(health[[#This Row],[total_pwd]]),SUM(health[[#This Row],[total_pwd_men]],health[[#This Row],[total_pwd_women]]),health[[#This Row],[total_pwd]])</f>
        <v>0</v>
      </c>
      <c r="AG667">
        <f>IF(ISBLANK(health[[#This Row],[total_adults]]),SUM(health[[#This Row],[total_men]],health[[#This Row],[total_women]]),health[[#This Row],[total_adults]])</f>
        <v>0</v>
      </c>
      <c r="AH667">
        <f>IF(ISBLANK(health[[#This Row],[total_beneficiaries_reached]]),SUM(health[[#This Row],[calc_children]],health[[#This Row],[calc_adults]]),health[[#This Row],[total_beneficiaries_reached]])</f>
        <v>0</v>
      </c>
      <c r="AI667" s="49" t="str">
        <f ca="1">IF(B667="","",OFFSET(table_admin1[[#Headers],[ADM1_PT]],MATCH(B667,admin1,0),1))</f>
        <v/>
      </c>
      <c r="AJ667" s="49" t="str">
        <f t="shared" ca="1" si="20"/>
        <v/>
      </c>
      <c r="AK667" s="49" t="str">
        <f t="shared" ca="1" si="21"/>
        <v/>
      </c>
    </row>
    <row r="668" spans="29:37" x14ac:dyDescent="0.2">
      <c r="AC668">
        <f>IF(ISBLANK(health[[#This Row],[total_boys]]),SUM(health[[#This Row],[boys_0-5_reached]],health[[#This Row],[boys_6-12_reached]],health[[#This Row],[boys_13-18_reached]]),health[[#This Row],[total_boys]])</f>
        <v>0</v>
      </c>
      <c r="AD668">
        <f>IF(ISBLANK(health[[#This Row],[total_girls]]),SUM(health[[#This Row],[girls_0-5_reached]],health[[#This Row],[girls_6-12_reached]],health[[#This Row],[girls_13-18_reached]]),health[[#This Row],[total_girls]])</f>
        <v>0</v>
      </c>
      <c r="AE668">
        <f>IF(ISBLANK(health[[#This Row],[total_children]]),SUM(health[[#This Row],[calc_boys]],health[[#This Row],[calc_girls]]),health[[#This Row],[total_children]])</f>
        <v>0</v>
      </c>
      <c r="AF668">
        <f>IF(ISBLANK(health[[#This Row],[total_pwd]]),SUM(health[[#This Row],[total_pwd_men]],health[[#This Row],[total_pwd_women]]),health[[#This Row],[total_pwd]])</f>
        <v>0</v>
      </c>
      <c r="AG668">
        <f>IF(ISBLANK(health[[#This Row],[total_adults]]),SUM(health[[#This Row],[total_men]],health[[#This Row],[total_women]]),health[[#This Row],[total_adults]])</f>
        <v>0</v>
      </c>
      <c r="AH668">
        <f>IF(ISBLANK(health[[#This Row],[total_beneficiaries_reached]]),SUM(health[[#This Row],[calc_children]],health[[#This Row],[calc_adults]]),health[[#This Row],[total_beneficiaries_reached]])</f>
        <v>0</v>
      </c>
      <c r="AI668" s="49" t="str">
        <f ca="1">IF(B668="","",OFFSET(table_admin1[[#Headers],[ADM1_PT]],MATCH(B668,admin1,0),1))</f>
        <v/>
      </c>
      <c r="AJ668" s="49" t="str">
        <f t="shared" ca="1" si="20"/>
        <v/>
      </c>
      <c r="AK668" s="49" t="str">
        <f t="shared" ca="1" si="21"/>
        <v/>
      </c>
    </row>
    <row r="669" spans="29:37" x14ac:dyDescent="0.2">
      <c r="AC669">
        <f>IF(ISBLANK(health[[#This Row],[total_boys]]),SUM(health[[#This Row],[boys_0-5_reached]],health[[#This Row],[boys_6-12_reached]],health[[#This Row],[boys_13-18_reached]]),health[[#This Row],[total_boys]])</f>
        <v>0</v>
      </c>
      <c r="AD669">
        <f>IF(ISBLANK(health[[#This Row],[total_girls]]),SUM(health[[#This Row],[girls_0-5_reached]],health[[#This Row],[girls_6-12_reached]],health[[#This Row],[girls_13-18_reached]]),health[[#This Row],[total_girls]])</f>
        <v>0</v>
      </c>
      <c r="AE669">
        <f>IF(ISBLANK(health[[#This Row],[total_children]]),SUM(health[[#This Row],[calc_boys]],health[[#This Row],[calc_girls]]),health[[#This Row],[total_children]])</f>
        <v>0</v>
      </c>
      <c r="AF669">
        <f>IF(ISBLANK(health[[#This Row],[total_pwd]]),SUM(health[[#This Row],[total_pwd_men]],health[[#This Row],[total_pwd_women]]),health[[#This Row],[total_pwd]])</f>
        <v>0</v>
      </c>
      <c r="AG669">
        <f>IF(ISBLANK(health[[#This Row],[total_adults]]),SUM(health[[#This Row],[total_men]],health[[#This Row],[total_women]]),health[[#This Row],[total_adults]])</f>
        <v>0</v>
      </c>
      <c r="AH669">
        <f>IF(ISBLANK(health[[#This Row],[total_beneficiaries_reached]]),SUM(health[[#This Row],[calc_children]],health[[#This Row],[calc_adults]]),health[[#This Row],[total_beneficiaries_reached]])</f>
        <v>0</v>
      </c>
      <c r="AI669" s="49" t="str">
        <f ca="1">IF(B669="","",OFFSET(table_admin1[[#Headers],[ADM1_PT]],MATCH(B669,admin1,0),1))</f>
        <v/>
      </c>
      <c r="AJ669" s="49" t="str">
        <f t="shared" ca="1" si="20"/>
        <v/>
      </c>
      <c r="AK669" s="49" t="str">
        <f t="shared" ca="1" si="21"/>
        <v/>
      </c>
    </row>
    <row r="670" spans="29:37" x14ac:dyDescent="0.2">
      <c r="AC670">
        <f>IF(ISBLANK(health[[#This Row],[total_boys]]),SUM(health[[#This Row],[boys_0-5_reached]],health[[#This Row],[boys_6-12_reached]],health[[#This Row],[boys_13-18_reached]]),health[[#This Row],[total_boys]])</f>
        <v>0</v>
      </c>
      <c r="AD670">
        <f>IF(ISBLANK(health[[#This Row],[total_girls]]),SUM(health[[#This Row],[girls_0-5_reached]],health[[#This Row],[girls_6-12_reached]],health[[#This Row],[girls_13-18_reached]]),health[[#This Row],[total_girls]])</f>
        <v>0</v>
      </c>
      <c r="AE670">
        <f>IF(ISBLANK(health[[#This Row],[total_children]]),SUM(health[[#This Row],[calc_boys]],health[[#This Row],[calc_girls]]),health[[#This Row],[total_children]])</f>
        <v>0</v>
      </c>
      <c r="AF670">
        <f>IF(ISBLANK(health[[#This Row],[total_pwd]]),SUM(health[[#This Row],[total_pwd_men]],health[[#This Row],[total_pwd_women]]),health[[#This Row],[total_pwd]])</f>
        <v>0</v>
      </c>
      <c r="AG670">
        <f>IF(ISBLANK(health[[#This Row],[total_adults]]),SUM(health[[#This Row],[total_men]],health[[#This Row],[total_women]]),health[[#This Row],[total_adults]])</f>
        <v>0</v>
      </c>
      <c r="AH670">
        <f>IF(ISBLANK(health[[#This Row],[total_beneficiaries_reached]]),SUM(health[[#This Row],[calc_children]],health[[#This Row],[calc_adults]]),health[[#This Row],[total_beneficiaries_reached]])</f>
        <v>0</v>
      </c>
      <c r="AI670" s="49" t="str">
        <f ca="1">IF(B670="","",OFFSET(table_admin1[[#Headers],[ADM1_PT]],MATCH(B670,admin1,0),1))</f>
        <v/>
      </c>
      <c r="AJ670" s="49" t="str">
        <f t="shared" ca="1" si="20"/>
        <v/>
      </c>
      <c r="AK670" s="49" t="str">
        <f t="shared" ca="1" si="21"/>
        <v/>
      </c>
    </row>
    <row r="671" spans="29:37" x14ac:dyDescent="0.2">
      <c r="AC671">
        <f>IF(ISBLANK(health[[#This Row],[total_boys]]),SUM(health[[#This Row],[boys_0-5_reached]],health[[#This Row],[boys_6-12_reached]],health[[#This Row],[boys_13-18_reached]]),health[[#This Row],[total_boys]])</f>
        <v>0</v>
      </c>
      <c r="AD671">
        <f>IF(ISBLANK(health[[#This Row],[total_girls]]),SUM(health[[#This Row],[girls_0-5_reached]],health[[#This Row],[girls_6-12_reached]],health[[#This Row],[girls_13-18_reached]]),health[[#This Row],[total_girls]])</f>
        <v>0</v>
      </c>
      <c r="AE671">
        <f>IF(ISBLANK(health[[#This Row],[total_children]]),SUM(health[[#This Row],[calc_boys]],health[[#This Row],[calc_girls]]),health[[#This Row],[total_children]])</f>
        <v>0</v>
      </c>
      <c r="AF671">
        <f>IF(ISBLANK(health[[#This Row],[total_pwd]]),SUM(health[[#This Row],[total_pwd_men]],health[[#This Row],[total_pwd_women]]),health[[#This Row],[total_pwd]])</f>
        <v>0</v>
      </c>
      <c r="AG671">
        <f>IF(ISBLANK(health[[#This Row],[total_adults]]),SUM(health[[#This Row],[total_men]],health[[#This Row],[total_women]]),health[[#This Row],[total_adults]])</f>
        <v>0</v>
      </c>
      <c r="AH671">
        <f>IF(ISBLANK(health[[#This Row],[total_beneficiaries_reached]]),SUM(health[[#This Row],[calc_children]],health[[#This Row],[calc_adults]]),health[[#This Row],[total_beneficiaries_reached]])</f>
        <v>0</v>
      </c>
      <c r="AI671" s="49" t="str">
        <f ca="1">IF(B671="","",OFFSET(table_admin1[[#Headers],[ADM1_PT]],MATCH(B671,admin1,0),1))</f>
        <v/>
      </c>
      <c r="AJ671" s="49" t="str">
        <f t="shared" ca="1" si="20"/>
        <v/>
      </c>
      <c r="AK671" s="49" t="str">
        <f t="shared" ca="1" si="21"/>
        <v/>
      </c>
    </row>
    <row r="672" spans="29:37" x14ac:dyDescent="0.2">
      <c r="AC672">
        <f>IF(ISBLANK(health[[#This Row],[total_boys]]),SUM(health[[#This Row],[boys_0-5_reached]],health[[#This Row],[boys_6-12_reached]],health[[#This Row],[boys_13-18_reached]]),health[[#This Row],[total_boys]])</f>
        <v>0</v>
      </c>
      <c r="AD672">
        <f>IF(ISBLANK(health[[#This Row],[total_girls]]),SUM(health[[#This Row],[girls_0-5_reached]],health[[#This Row],[girls_6-12_reached]],health[[#This Row],[girls_13-18_reached]]),health[[#This Row],[total_girls]])</f>
        <v>0</v>
      </c>
      <c r="AE672">
        <f>IF(ISBLANK(health[[#This Row],[total_children]]),SUM(health[[#This Row],[calc_boys]],health[[#This Row],[calc_girls]]),health[[#This Row],[total_children]])</f>
        <v>0</v>
      </c>
      <c r="AF672">
        <f>IF(ISBLANK(health[[#This Row],[total_pwd]]),SUM(health[[#This Row],[total_pwd_men]],health[[#This Row],[total_pwd_women]]),health[[#This Row],[total_pwd]])</f>
        <v>0</v>
      </c>
      <c r="AG672">
        <f>IF(ISBLANK(health[[#This Row],[total_adults]]),SUM(health[[#This Row],[total_men]],health[[#This Row],[total_women]]),health[[#This Row],[total_adults]])</f>
        <v>0</v>
      </c>
      <c r="AH672">
        <f>IF(ISBLANK(health[[#This Row],[total_beneficiaries_reached]]),SUM(health[[#This Row],[calc_children]],health[[#This Row],[calc_adults]]),health[[#This Row],[total_beneficiaries_reached]])</f>
        <v>0</v>
      </c>
      <c r="AI672" s="49" t="str">
        <f ca="1">IF(B672="","",OFFSET(table_admin1[[#Headers],[ADM1_PT]],MATCH(B672,admin1,0),1))</f>
        <v/>
      </c>
      <c r="AJ672" s="49" t="str">
        <f t="shared" ca="1" si="20"/>
        <v/>
      </c>
      <c r="AK672" s="49" t="str">
        <f t="shared" ca="1" si="21"/>
        <v/>
      </c>
    </row>
    <row r="673" spans="29:37" x14ac:dyDescent="0.2">
      <c r="AC673">
        <f>IF(ISBLANK(health[[#This Row],[total_boys]]),SUM(health[[#This Row],[boys_0-5_reached]],health[[#This Row],[boys_6-12_reached]],health[[#This Row],[boys_13-18_reached]]),health[[#This Row],[total_boys]])</f>
        <v>0</v>
      </c>
      <c r="AD673">
        <f>IF(ISBLANK(health[[#This Row],[total_girls]]),SUM(health[[#This Row],[girls_0-5_reached]],health[[#This Row],[girls_6-12_reached]],health[[#This Row],[girls_13-18_reached]]),health[[#This Row],[total_girls]])</f>
        <v>0</v>
      </c>
      <c r="AE673">
        <f>IF(ISBLANK(health[[#This Row],[total_children]]),SUM(health[[#This Row],[calc_boys]],health[[#This Row],[calc_girls]]),health[[#This Row],[total_children]])</f>
        <v>0</v>
      </c>
      <c r="AF673">
        <f>IF(ISBLANK(health[[#This Row],[total_pwd]]),SUM(health[[#This Row],[total_pwd_men]],health[[#This Row],[total_pwd_women]]),health[[#This Row],[total_pwd]])</f>
        <v>0</v>
      </c>
      <c r="AG673">
        <f>IF(ISBLANK(health[[#This Row],[total_adults]]),SUM(health[[#This Row],[total_men]],health[[#This Row],[total_women]]),health[[#This Row],[total_adults]])</f>
        <v>0</v>
      </c>
      <c r="AH673">
        <f>IF(ISBLANK(health[[#This Row],[total_beneficiaries_reached]]),SUM(health[[#This Row],[calc_children]],health[[#This Row],[calc_adults]]),health[[#This Row],[total_beneficiaries_reached]])</f>
        <v>0</v>
      </c>
      <c r="AI673" s="49" t="str">
        <f ca="1">IF(B673="","",OFFSET(table_admin1[[#Headers],[ADM1_PT]],MATCH(B673,admin1,0),1))</f>
        <v/>
      </c>
      <c r="AJ673" s="49" t="str">
        <f t="shared" ca="1" si="20"/>
        <v/>
      </c>
      <c r="AK673" s="49" t="str">
        <f t="shared" ca="1" si="21"/>
        <v/>
      </c>
    </row>
    <row r="674" spans="29:37" x14ac:dyDescent="0.2">
      <c r="AC674">
        <f>IF(ISBLANK(health[[#This Row],[total_boys]]),SUM(health[[#This Row],[boys_0-5_reached]],health[[#This Row],[boys_6-12_reached]],health[[#This Row],[boys_13-18_reached]]),health[[#This Row],[total_boys]])</f>
        <v>0</v>
      </c>
      <c r="AD674">
        <f>IF(ISBLANK(health[[#This Row],[total_girls]]),SUM(health[[#This Row],[girls_0-5_reached]],health[[#This Row],[girls_6-12_reached]],health[[#This Row],[girls_13-18_reached]]),health[[#This Row],[total_girls]])</f>
        <v>0</v>
      </c>
      <c r="AE674">
        <f>IF(ISBLANK(health[[#This Row],[total_children]]),SUM(health[[#This Row],[calc_boys]],health[[#This Row],[calc_girls]]),health[[#This Row],[total_children]])</f>
        <v>0</v>
      </c>
      <c r="AF674">
        <f>IF(ISBLANK(health[[#This Row],[total_pwd]]),SUM(health[[#This Row],[total_pwd_men]],health[[#This Row],[total_pwd_women]]),health[[#This Row],[total_pwd]])</f>
        <v>0</v>
      </c>
      <c r="AG674">
        <f>IF(ISBLANK(health[[#This Row],[total_adults]]),SUM(health[[#This Row],[total_men]],health[[#This Row],[total_women]]),health[[#This Row],[total_adults]])</f>
        <v>0</v>
      </c>
      <c r="AH674">
        <f>IF(ISBLANK(health[[#This Row],[total_beneficiaries_reached]]),SUM(health[[#This Row],[calc_children]],health[[#This Row],[calc_adults]]),health[[#This Row],[total_beneficiaries_reached]])</f>
        <v>0</v>
      </c>
      <c r="AI674" s="49" t="str">
        <f ca="1">IF(B674="","",OFFSET(table_admin1[[#Headers],[ADM1_PT]],MATCH(B674,admin1,0),1))</f>
        <v/>
      </c>
      <c r="AJ674" s="49" t="str">
        <f t="shared" ca="1" si="20"/>
        <v/>
      </c>
      <c r="AK674" s="49" t="str">
        <f t="shared" ca="1" si="21"/>
        <v/>
      </c>
    </row>
    <row r="675" spans="29:37" x14ac:dyDescent="0.2">
      <c r="AC675">
        <f>IF(ISBLANK(health[[#This Row],[total_boys]]),SUM(health[[#This Row],[boys_0-5_reached]],health[[#This Row],[boys_6-12_reached]],health[[#This Row],[boys_13-18_reached]]),health[[#This Row],[total_boys]])</f>
        <v>0</v>
      </c>
      <c r="AD675">
        <f>IF(ISBLANK(health[[#This Row],[total_girls]]),SUM(health[[#This Row],[girls_0-5_reached]],health[[#This Row],[girls_6-12_reached]],health[[#This Row],[girls_13-18_reached]]),health[[#This Row],[total_girls]])</f>
        <v>0</v>
      </c>
      <c r="AE675">
        <f>IF(ISBLANK(health[[#This Row],[total_children]]),SUM(health[[#This Row],[calc_boys]],health[[#This Row],[calc_girls]]),health[[#This Row],[total_children]])</f>
        <v>0</v>
      </c>
      <c r="AF675">
        <f>IF(ISBLANK(health[[#This Row],[total_pwd]]),SUM(health[[#This Row],[total_pwd_men]],health[[#This Row],[total_pwd_women]]),health[[#This Row],[total_pwd]])</f>
        <v>0</v>
      </c>
      <c r="AG675">
        <f>IF(ISBLANK(health[[#This Row],[total_adults]]),SUM(health[[#This Row],[total_men]],health[[#This Row],[total_women]]),health[[#This Row],[total_adults]])</f>
        <v>0</v>
      </c>
      <c r="AH675">
        <f>IF(ISBLANK(health[[#This Row],[total_beneficiaries_reached]]),SUM(health[[#This Row],[calc_children]],health[[#This Row],[calc_adults]]),health[[#This Row],[total_beneficiaries_reached]])</f>
        <v>0</v>
      </c>
      <c r="AI675" s="49" t="str">
        <f ca="1">IF(B675="","",OFFSET(table_admin1[[#Headers],[ADM1_PT]],MATCH(B675,admin1,0),1))</f>
        <v/>
      </c>
      <c r="AJ675" s="49" t="str">
        <f t="shared" ca="1" si="20"/>
        <v/>
      </c>
      <c r="AK675" s="49" t="str">
        <f t="shared" ca="1" si="21"/>
        <v/>
      </c>
    </row>
    <row r="676" spans="29:37" x14ac:dyDescent="0.2">
      <c r="AC676">
        <f>IF(ISBLANK(health[[#This Row],[total_boys]]),SUM(health[[#This Row],[boys_0-5_reached]],health[[#This Row],[boys_6-12_reached]],health[[#This Row],[boys_13-18_reached]]),health[[#This Row],[total_boys]])</f>
        <v>0</v>
      </c>
      <c r="AD676">
        <f>IF(ISBLANK(health[[#This Row],[total_girls]]),SUM(health[[#This Row],[girls_0-5_reached]],health[[#This Row],[girls_6-12_reached]],health[[#This Row],[girls_13-18_reached]]),health[[#This Row],[total_girls]])</f>
        <v>0</v>
      </c>
      <c r="AE676">
        <f>IF(ISBLANK(health[[#This Row],[total_children]]),SUM(health[[#This Row],[calc_boys]],health[[#This Row],[calc_girls]]),health[[#This Row],[total_children]])</f>
        <v>0</v>
      </c>
      <c r="AF676">
        <f>IF(ISBLANK(health[[#This Row],[total_pwd]]),SUM(health[[#This Row],[total_pwd_men]],health[[#This Row],[total_pwd_women]]),health[[#This Row],[total_pwd]])</f>
        <v>0</v>
      </c>
      <c r="AG676">
        <f>IF(ISBLANK(health[[#This Row],[total_adults]]),SUM(health[[#This Row],[total_men]],health[[#This Row],[total_women]]),health[[#This Row],[total_adults]])</f>
        <v>0</v>
      </c>
      <c r="AH676">
        <f>IF(ISBLANK(health[[#This Row],[total_beneficiaries_reached]]),SUM(health[[#This Row],[calc_children]],health[[#This Row],[calc_adults]]),health[[#This Row],[total_beneficiaries_reached]])</f>
        <v>0</v>
      </c>
      <c r="AI676" s="49" t="str">
        <f ca="1">IF(B676="","",OFFSET(table_admin1[[#Headers],[ADM1_PT]],MATCH(B676,admin1,0),1))</f>
        <v/>
      </c>
      <c r="AJ676" s="49" t="str">
        <f t="shared" ca="1" si="20"/>
        <v/>
      </c>
      <c r="AK676" s="49" t="str">
        <f t="shared" ca="1" si="21"/>
        <v/>
      </c>
    </row>
    <row r="677" spans="29:37" x14ac:dyDescent="0.2">
      <c r="AC677">
        <f>IF(ISBLANK(health[[#This Row],[total_boys]]),SUM(health[[#This Row],[boys_0-5_reached]],health[[#This Row],[boys_6-12_reached]],health[[#This Row],[boys_13-18_reached]]),health[[#This Row],[total_boys]])</f>
        <v>0</v>
      </c>
      <c r="AD677">
        <f>IF(ISBLANK(health[[#This Row],[total_girls]]),SUM(health[[#This Row],[girls_0-5_reached]],health[[#This Row],[girls_6-12_reached]],health[[#This Row],[girls_13-18_reached]]),health[[#This Row],[total_girls]])</f>
        <v>0</v>
      </c>
      <c r="AE677">
        <f>IF(ISBLANK(health[[#This Row],[total_children]]),SUM(health[[#This Row],[calc_boys]],health[[#This Row],[calc_girls]]),health[[#This Row],[total_children]])</f>
        <v>0</v>
      </c>
      <c r="AF677">
        <f>IF(ISBLANK(health[[#This Row],[total_pwd]]),SUM(health[[#This Row],[total_pwd_men]],health[[#This Row],[total_pwd_women]]),health[[#This Row],[total_pwd]])</f>
        <v>0</v>
      </c>
      <c r="AG677">
        <f>IF(ISBLANK(health[[#This Row],[total_adults]]),SUM(health[[#This Row],[total_men]],health[[#This Row],[total_women]]),health[[#This Row],[total_adults]])</f>
        <v>0</v>
      </c>
      <c r="AH677">
        <f>IF(ISBLANK(health[[#This Row],[total_beneficiaries_reached]]),SUM(health[[#This Row],[calc_children]],health[[#This Row],[calc_adults]]),health[[#This Row],[total_beneficiaries_reached]])</f>
        <v>0</v>
      </c>
      <c r="AI677" s="49" t="str">
        <f ca="1">IF(B677="","",OFFSET(table_admin1[[#Headers],[ADM1_PT]],MATCH(B677,admin1,0),1))</f>
        <v/>
      </c>
      <c r="AJ677" s="49" t="str">
        <f t="shared" ca="1" si="20"/>
        <v/>
      </c>
      <c r="AK677" s="49" t="str">
        <f t="shared" ca="1" si="21"/>
        <v/>
      </c>
    </row>
    <row r="678" spans="29:37" x14ac:dyDescent="0.2">
      <c r="AC678">
        <f>IF(ISBLANK(health[[#This Row],[total_boys]]),SUM(health[[#This Row],[boys_0-5_reached]],health[[#This Row],[boys_6-12_reached]],health[[#This Row],[boys_13-18_reached]]),health[[#This Row],[total_boys]])</f>
        <v>0</v>
      </c>
      <c r="AD678">
        <f>IF(ISBLANK(health[[#This Row],[total_girls]]),SUM(health[[#This Row],[girls_0-5_reached]],health[[#This Row],[girls_6-12_reached]],health[[#This Row],[girls_13-18_reached]]),health[[#This Row],[total_girls]])</f>
        <v>0</v>
      </c>
      <c r="AE678">
        <f>IF(ISBLANK(health[[#This Row],[total_children]]),SUM(health[[#This Row],[calc_boys]],health[[#This Row],[calc_girls]]),health[[#This Row],[total_children]])</f>
        <v>0</v>
      </c>
      <c r="AF678">
        <f>IF(ISBLANK(health[[#This Row],[total_pwd]]),SUM(health[[#This Row],[total_pwd_men]],health[[#This Row],[total_pwd_women]]),health[[#This Row],[total_pwd]])</f>
        <v>0</v>
      </c>
      <c r="AG678">
        <f>IF(ISBLANK(health[[#This Row],[total_adults]]),SUM(health[[#This Row],[total_men]],health[[#This Row],[total_women]]),health[[#This Row],[total_adults]])</f>
        <v>0</v>
      </c>
      <c r="AH678">
        <f>IF(ISBLANK(health[[#This Row],[total_beneficiaries_reached]]),SUM(health[[#This Row],[calc_children]],health[[#This Row],[calc_adults]]),health[[#This Row],[total_beneficiaries_reached]])</f>
        <v>0</v>
      </c>
      <c r="AI678" s="49" t="str">
        <f ca="1">IF(B678="","",OFFSET(table_admin1[[#Headers],[ADM1_PT]],MATCH(B678,admin1,0),1))</f>
        <v/>
      </c>
      <c r="AJ678" s="49" t="str">
        <f t="shared" ca="1" si="20"/>
        <v/>
      </c>
      <c r="AK678" s="49" t="str">
        <f t="shared" ca="1" si="21"/>
        <v/>
      </c>
    </row>
    <row r="679" spans="29:37" x14ac:dyDescent="0.2">
      <c r="AC679">
        <f>IF(ISBLANK(health[[#This Row],[total_boys]]),SUM(health[[#This Row],[boys_0-5_reached]],health[[#This Row],[boys_6-12_reached]],health[[#This Row],[boys_13-18_reached]]),health[[#This Row],[total_boys]])</f>
        <v>0</v>
      </c>
      <c r="AD679">
        <f>IF(ISBLANK(health[[#This Row],[total_girls]]),SUM(health[[#This Row],[girls_0-5_reached]],health[[#This Row],[girls_6-12_reached]],health[[#This Row],[girls_13-18_reached]]),health[[#This Row],[total_girls]])</f>
        <v>0</v>
      </c>
      <c r="AE679">
        <f>IF(ISBLANK(health[[#This Row],[total_children]]),SUM(health[[#This Row],[calc_boys]],health[[#This Row],[calc_girls]]),health[[#This Row],[total_children]])</f>
        <v>0</v>
      </c>
      <c r="AF679">
        <f>IF(ISBLANK(health[[#This Row],[total_pwd]]),SUM(health[[#This Row],[total_pwd_men]],health[[#This Row],[total_pwd_women]]),health[[#This Row],[total_pwd]])</f>
        <v>0</v>
      </c>
      <c r="AG679">
        <f>IF(ISBLANK(health[[#This Row],[total_adults]]),SUM(health[[#This Row],[total_men]],health[[#This Row],[total_women]]),health[[#This Row],[total_adults]])</f>
        <v>0</v>
      </c>
      <c r="AH679">
        <f>IF(ISBLANK(health[[#This Row],[total_beneficiaries_reached]]),SUM(health[[#This Row],[calc_children]],health[[#This Row],[calc_adults]]),health[[#This Row],[total_beneficiaries_reached]])</f>
        <v>0</v>
      </c>
      <c r="AI679" s="49" t="str">
        <f ca="1">IF(B679="","",OFFSET(table_admin1[[#Headers],[ADM1_PT]],MATCH(B679,admin1,0),1))</f>
        <v/>
      </c>
      <c r="AJ679" s="49" t="str">
        <f t="shared" ca="1" si="20"/>
        <v/>
      </c>
      <c r="AK679" s="49" t="str">
        <f t="shared" ca="1" si="21"/>
        <v/>
      </c>
    </row>
    <row r="680" spans="29:37" x14ac:dyDescent="0.2">
      <c r="AC680">
        <f>IF(ISBLANK(health[[#This Row],[total_boys]]),SUM(health[[#This Row],[boys_0-5_reached]],health[[#This Row],[boys_6-12_reached]],health[[#This Row],[boys_13-18_reached]]),health[[#This Row],[total_boys]])</f>
        <v>0</v>
      </c>
      <c r="AD680">
        <f>IF(ISBLANK(health[[#This Row],[total_girls]]),SUM(health[[#This Row],[girls_0-5_reached]],health[[#This Row],[girls_6-12_reached]],health[[#This Row],[girls_13-18_reached]]),health[[#This Row],[total_girls]])</f>
        <v>0</v>
      </c>
      <c r="AE680">
        <f>IF(ISBLANK(health[[#This Row],[total_children]]),SUM(health[[#This Row],[calc_boys]],health[[#This Row],[calc_girls]]),health[[#This Row],[total_children]])</f>
        <v>0</v>
      </c>
      <c r="AF680">
        <f>IF(ISBLANK(health[[#This Row],[total_pwd]]),SUM(health[[#This Row],[total_pwd_men]],health[[#This Row],[total_pwd_women]]),health[[#This Row],[total_pwd]])</f>
        <v>0</v>
      </c>
      <c r="AG680">
        <f>IF(ISBLANK(health[[#This Row],[total_adults]]),SUM(health[[#This Row],[total_men]],health[[#This Row],[total_women]]),health[[#This Row],[total_adults]])</f>
        <v>0</v>
      </c>
      <c r="AH680">
        <f>IF(ISBLANK(health[[#This Row],[total_beneficiaries_reached]]),SUM(health[[#This Row],[calc_children]],health[[#This Row],[calc_adults]]),health[[#This Row],[total_beneficiaries_reached]])</f>
        <v>0</v>
      </c>
      <c r="AI680" s="49" t="str">
        <f ca="1">IF(B680="","",OFFSET(table_admin1[[#Headers],[ADM1_PT]],MATCH(B680,admin1,0),1))</f>
        <v/>
      </c>
      <c r="AJ680" s="49" t="str">
        <f t="shared" ca="1" si="20"/>
        <v/>
      </c>
      <c r="AK680" s="49" t="str">
        <f t="shared" ca="1" si="21"/>
        <v/>
      </c>
    </row>
    <row r="681" spans="29:37" x14ac:dyDescent="0.2">
      <c r="AC681">
        <f>IF(ISBLANK(health[[#This Row],[total_boys]]),SUM(health[[#This Row],[boys_0-5_reached]],health[[#This Row],[boys_6-12_reached]],health[[#This Row],[boys_13-18_reached]]),health[[#This Row],[total_boys]])</f>
        <v>0</v>
      </c>
      <c r="AD681">
        <f>IF(ISBLANK(health[[#This Row],[total_girls]]),SUM(health[[#This Row],[girls_0-5_reached]],health[[#This Row],[girls_6-12_reached]],health[[#This Row],[girls_13-18_reached]]),health[[#This Row],[total_girls]])</f>
        <v>0</v>
      </c>
      <c r="AE681">
        <f>IF(ISBLANK(health[[#This Row],[total_children]]),SUM(health[[#This Row],[calc_boys]],health[[#This Row],[calc_girls]]),health[[#This Row],[total_children]])</f>
        <v>0</v>
      </c>
      <c r="AF681">
        <f>IF(ISBLANK(health[[#This Row],[total_pwd]]),SUM(health[[#This Row],[total_pwd_men]],health[[#This Row],[total_pwd_women]]),health[[#This Row],[total_pwd]])</f>
        <v>0</v>
      </c>
      <c r="AG681">
        <f>IF(ISBLANK(health[[#This Row],[total_adults]]),SUM(health[[#This Row],[total_men]],health[[#This Row],[total_women]]),health[[#This Row],[total_adults]])</f>
        <v>0</v>
      </c>
      <c r="AH681">
        <f>IF(ISBLANK(health[[#This Row],[total_beneficiaries_reached]]),SUM(health[[#This Row],[calc_children]],health[[#This Row],[calc_adults]]),health[[#This Row],[total_beneficiaries_reached]])</f>
        <v>0</v>
      </c>
      <c r="AI681" s="49" t="str">
        <f ca="1">IF(B681="","",OFFSET(table_admin1[[#Headers],[ADM1_PT]],MATCH(B681,admin1,0),1))</f>
        <v/>
      </c>
      <c r="AJ681" s="49" t="str">
        <f t="shared" ca="1" si="20"/>
        <v/>
      </c>
      <c r="AK681" s="49" t="str">
        <f t="shared" ca="1" si="21"/>
        <v/>
      </c>
    </row>
    <row r="682" spans="29:37" x14ac:dyDescent="0.2">
      <c r="AC682">
        <f>IF(ISBLANK(health[[#This Row],[total_boys]]),SUM(health[[#This Row],[boys_0-5_reached]],health[[#This Row],[boys_6-12_reached]],health[[#This Row],[boys_13-18_reached]]),health[[#This Row],[total_boys]])</f>
        <v>0</v>
      </c>
      <c r="AD682">
        <f>IF(ISBLANK(health[[#This Row],[total_girls]]),SUM(health[[#This Row],[girls_0-5_reached]],health[[#This Row],[girls_6-12_reached]],health[[#This Row],[girls_13-18_reached]]),health[[#This Row],[total_girls]])</f>
        <v>0</v>
      </c>
      <c r="AE682">
        <f>IF(ISBLANK(health[[#This Row],[total_children]]),SUM(health[[#This Row],[calc_boys]],health[[#This Row],[calc_girls]]),health[[#This Row],[total_children]])</f>
        <v>0</v>
      </c>
      <c r="AF682">
        <f>IF(ISBLANK(health[[#This Row],[total_pwd]]),SUM(health[[#This Row],[total_pwd_men]],health[[#This Row],[total_pwd_women]]),health[[#This Row],[total_pwd]])</f>
        <v>0</v>
      </c>
      <c r="AG682">
        <f>IF(ISBLANK(health[[#This Row],[total_adults]]),SUM(health[[#This Row],[total_men]],health[[#This Row],[total_women]]),health[[#This Row],[total_adults]])</f>
        <v>0</v>
      </c>
      <c r="AH682">
        <f>IF(ISBLANK(health[[#This Row],[total_beneficiaries_reached]]),SUM(health[[#This Row],[calc_children]],health[[#This Row],[calc_adults]]),health[[#This Row],[total_beneficiaries_reached]])</f>
        <v>0</v>
      </c>
      <c r="AI682" s="49" t="str">
        <f ca="1">IF(B682="","",OFFSET(table_admin1[[#Headers],[ADM1_PT]],MATCH(B682,admin1,0),1))</f>
        <v/>
      </c>
      <c r="AJ682" s="49" t="str">
        <f t="shared" ca="1" si="20"/>
        <v/>
      </c>
      <c r="AK682" s="49" t="str">
        <f t="shared" ca="1" si="21"/>
        <v/>
      </c>
    </row>
    <row r="683" spans="29:37" x14ac:dyDescent="0.2">
      <c r="AC683">
        <f>IF(ISBLANK(health[[#This Row],[total_boys]]),SUM(health[[#This Row],[boys_0-5_reached]],health[[#This Row],[boys_6-12_reached]],health[[#This Row],[boys_13-18_reached]]),health[[#This Row],[total_boys]])</f>
        <v>0</v>
      </c>
      <c r="AD683">
        <f>IF(ISBLANK(health[[#This Row],[total_girls]]),SUM(health[[#This Row],[girls_0-5_reached]],health[[#This Row],[girls_6-12_reached]],health[[#This Row],[girls_13-18_reached]]),health[[#This Row],[total_girls]])</f>
        <v>0</v>
      </c>
      <c r="AE683">
        <f>IF(ISBLANK(health[[#This Row],[total_children]]),SUM(health[[#This Row],[calc_boys]],health[[#This Row],[calc_girls]]),health[[#This Row],[total_children]])</f>
        <v>0</v>
      </c>
      <c r="AF683">
        <f>IF(ISBLANK(health[[#This Row],[total_pwd]]),SUM(health[[#This Row],[total_pwd_men]],health[[#This Row],[total_pwd_women]]),health[[#This Row],[total_pwd]])</f>
        <v>0</v>
      </c>
      <c r="AG683">
        <f>IF(ISBLANK(health[[#This Row],[total_adults]]),SUM(health[[#This Row],[total_men]],health[[#This Row],[total_women]]),health[[#This Row],[total_adults]])</f>
        <v>0</v>
      </c>
      <c r="AH683">
        <f>IF(ISBLANK(health[[#This Row],[total_beneficiaries_reached]]),SUM(health[[#This Row],[calc_children]],health[[#This Row],[calc_adults]]),health[[#This Row],[total_beneficiaries_reached]])</f>
        <v>0</v>
      </c>
      <c r="AI683" s="49" t="str">
        <f ca="1">IF(B683="","",OFFSET(table_admin1[[#Headers],[ADM1_PT]],MATCH(B683,admin1,0),1))</f>
        <v/>
      </c>
      <c r="AJ683" s="49" t="str">
        <f t="shared" ca="1" si="20"/>
        <v/>
      </c>
      <c r="AK683" s="49" t="str">
        <f t="shared" ca="1" si="21"/>
        <v/>
      </c>
    </row>
    <row r="684" spans="29:37" x14ac:dyDescent="0.2">
      <c r="AC684">
        <f>IF(ISBLANK(health[[#This Row],[total_boys]]),SUM(health[[#This Row],[boys_0-5_reached]],health[[#This Row],[boys_6-12_reached]],health[[#This Row],[boys_13-18_reached]]),health[[#This Row],[total_boys]])</f>
        <v>0</v>
      </c>
      <c r="AD684">
        <f>IF(ISBLANK(health[[#This Row],[total_girls]]),SUM(health[[#This Row],[girls_0-5_reached]],health[[#This Row],[girls_6-12_reached]],health[[#This Row],[girls_13-18_reached]]),health[[#This Row],[total_girls]])</f>
        <v>0</v>
      </c>
      <c r="AE684">
        <f>IF(ISBLANK(health[[#This Row],[total_children]]),SUM(health[[#This Row],[calc_boys]],health[[#This Row],[calc_girls]]),health[[#This Row],[total_children]])</f>
        <v>0</v>
      </c>
      <c r="AF684">
        <f>IF(ISBLANK(health[[#This Row],[total_pwd]]),SUM(health[[#This Row],[total_pwd_men]],health[[#This Row],[total_pwd_women]]),health[[#This Row],[total_pwd]])</f>
        <v>0</v>
      </c>
      <c r="AG684">
        <f>IF(ISBLANK(health[[#This Row],[total_adults]]),SUM(health[[#This Row],[total_men]],health[[#This Row],[total_women]]),health[[#This Row],[total_adults]])</f>
        <v>0</v>
      </c>
      <c r="AH684">
        <f>IF(ISBLANK(health[[#This Row],[total_beneficiaries_reached]]),SUM(health[[#This Row],[calc_children]],health[[#This Row],[calc_adults]]),health[[#This Row],[total_beneficiaries_reached]])</f>
        <v>0</v>
      </c>
      <c r="AI684" s="49" t="str">
        <f ca="1">IF(B684="","",OFFSET(table_admin1[[#Headers],[ADM1_PT]],MATCH(B684,admin1,0),1))</f>
        <v/>
      </c>
      <c r="AJ684" s="49" t="str">
        <f t="shared" ca="1" si="20"/>
        <v/>
      </c>
      <c r="AK684" s="49" t="str">
        <f t="shared" ca="1" si="21"/>
        <v/>
      </c>
    </row>
    <row r="685" spans="29:37" x14ac:dyDescent="0.2">
      <c r="AC685">
        <f>IF(ISBLANK(health[[#This Row],[total_boys]]),SUM(health[[#This Row],[boys_0-5_reached]],health[[#This Row],[boys_6-12_reached]],health[[#This Row],[boys_13-18_reached]]),health[[#This Row],[total_boys]])</f>
        <v>0</v>
      </c>
      <c r="AD685">
        <f>IF(ISBLANK(health[[#This Row],[total_girls]]),SUM(health[[#This Row],[girls_0-5_reached]],health[[#This Row],[girls_6-12_reached]],health[[#This Row],[girls_13-18_reached]]),health[[#This Row],[total_girls]])</f>
        <v>0</v>
      </c>
      <c r="AE685">
        <f>IF(ISBLANK(health[[#This Row],[total_children]]),SUM(health[[#This Row],[calc_boys]],health[[#This Row],[calc_girls]]),health[[#This Row],[total_children]])</f>
        <v>0</v>
      </c>
      <c r="AF685">
        <f>IF(ISBLANK(health[[#This Row],[total_pwd]]),SUM(health[[#This Row],[total_pwd_men]],health[[#This Row],[total_pwd_women]]),health[[#This Row],[total_pwd]])</f>
        <v>0</v>
      </c>
      <c r="AG685">
        <f>IF(ISBLANK(health[[#This Row],[total_adults]]),SUM(health[[#This Row],[total_men]],health[[#This Row],[total_women]]),health[[#This Row],[total_adults]])</f>
        <v>0</v>
      </c>
      <c r="AH685">
        <f>IF(ISBLANK(health[[#This Row],[total_beneficiaries_reached]]),SUM(health[[#This Row],[calc_children]],health[[#This Row],[calc_adults]]),health[[#This Row],[total_beneficiaries_reached]])</f>
        <v>0</v>
      </c>
      <c r="AI685" s="49" t="str">
        <f ca="1">IF(B685="","",OFFSET(table_admin1[[#Headers],[ADM1_PT]],MATCH(B685,admin1,0),1))</f>
        <v/>
      </c>
      <c r="AJ685" s="49" t="str">
        <f t="shared" ca="1" si="20"/>
        <v/>
      </c>
      <c r="AK685" s="49" t="str">
        <f t="shared" ca="1" si="21"/>
        <v/>
      </c>
    </row>
    <row r="686" spans="29:37" x14ac:dyDescent="0.2">
      <c r="AC686">
        <f>IF(ISBLANK(health[[#This Row],[total_boys]]),SUM(health[[#This Row],[boys_0-5_reached]],health[[#This Row],[boys_6-12_reached]],health[[#This Row],[boys_13-18_reached]]),health[[#This Row],[total_boys]])</f>
        <v>0</v>
      </c>
      <c r="AD686">
        <f>IF(ISBLANK(health[[#This Row],[total_girls]]),SUM(health[[#This Row],[girls_0-5_reached]],health[[#This Row],[girls_6-12_reached]],health[[#This Row],[girls_13-18_reached]]),health[[#This Row],[total_girls]])</f>
        <v>0</v>
      </c>
      <c r="AE686">
        <f>IF(ISBLANK(health[[#This Row],[total_children]]),SUM(health[[#This Row],[calc_boys]],health[[#This Row],[calc_girls]]),health[[#This Row],[total_children]])</f>
        <v>0</v>
      </c>
      <c r="AF686">
        <f>IF(ISBLANK(health[[#This Row],[total_pwd]]),SUM(health[[#This Row],[total_pwd_men]],health[[#This Row],[total_pwd_women]]),health[[#This Row],[total_pwd]])</f>
        <v>0</v>
      </c>
      <c r="AG686">
        <f>IF(ISBLANK(health[[#This Row],[total_adults]]),SUM(health[[#This Row],[total_men]],health[[#This Row],[total_women]]),health[[#This Row],[total_adults]])</f>
        <v>0</v>
      </c>
      <c r="AH686">
        <f>IF(ISBLANK(health[[#This Row],[total_beneficiaries_reached]]),SUM(health[[#This Row],[calc_children]],health[[#This Row],[calc_adults]]),health[[#This Row],[total_beneficiaries_reached]])</f>
        <v>0</v>
      </c>
      <c r="AI686" s="49" t="str">
        <f ca="1">IF(B686="","",OFFSET(table_admin1[[#Headers],[ADM1_PT]],MATCH(B686,admin1,0),1))</f>
        <v/>
      </c>
      <c r="AJ686" s="49" t="str">
        <f t="shared" ca="1" si="20"/>
        <v/>
      </c>
      <c r="AK686" s="49" t="str">
        <f t="shared" ca="1" si="21"/>
        <v/>
      </c>
    </row>
    <row r="687" spans="29:37" x14ac:dyDescent="0.2">
      <c r="AC687">
        <f>IF(ISBLANK(health[[#This Row],[total_boys]]),SUM(health[[#This Row],[boys_0-5_reached]],health[[#This Row],[boys_6-12_reached]],health[[#This Row],[boys_13-18_reached]]),health[[#This Row],[total_boys]])</f>
        <v>0</v>
      </c>
      <c r="AD687">
        <f>IF(ISBLANK(health[[#This Row],[total_girls]]),SUM(health[[#This Row],[girls_0-5_reached]],health[[#This Row],[girls_6-12_reached]],health[[#This Row],[girls_13-18_reached]]),health[[#This Row],[total_girls]])</f>
        <v>0</v>
      </c>
      <c r="AE687">
        <f>IF(ISBLANK(health[[#This Row],[total_children]]),SUM(health[[#This Row],[calc_boys]],health[[#This Row],[calc_girls]]),health[[#This Row],[total_children]])</f>
        <v>0</v>
      </c>
      <c r="AF687">
        <f>IF(ISBLANK(health[[#This Row],[total_pwd]]),SUM(health[[#This Row],[total_pwd_men]],health[[#This Row],[total_pwd_women]]),health[[#This Row],[total_pwd]])</f>
        <v>0</v>
      </c>
      <c r="AG687">
        <f>IF(ISBLANK(health[[#This Row],[total_adults]]),SUM(health[[#This Row],[total_men]],health[[#This Row],[total_women]]),health[[#This Row],[total_adults]])</f>
        <v>0</v>
      </c>
      <c r="AH687">
        <f>IF(ISBLANK(health[[#This Row],[total_beneficiaries_reached]]),SUM(health[[#This Row],[calc_children]],health[[#This Row],[calc_adults]]),health[[#This Row],[total_beneficiaries_reached]])</f>
        <v>0</v>
      </c>
      <c r="AI687" s="49" t="str">
        <f ca="1">IF(B687="","",OFFSET(table_admin1[[#Headers],[ADM1_PT]],MATCH(B687,admin1,0),1))</f>
        <v/>
      </c>
      <c r="AJ687" s="49" t="str">
        <f t="shared" ca="1" si="20"/>
        <v/>
      </c>
      <c r="AK687" s="49" t="str">
        <f t="shared" ca="1" si="21"/>
        <v/>
      </c>
    </row>
    <row r="688" spans="29:37" x14ac:dyDescent="0.2">
      <c r="AC688">
        <f>IF(ISBLANK(health[[#This Row],[total_boys]]),SUM(health[[#This Row],[boys_0-5_reached]],health[[#This Row],[boys_6-12_reached]],health[[#This Row],[boys_13-18_reached]]),health[[#This Row],[total_boys]])</f>
        <v>0</v>
      </c>
      <c r="AD688">
        <f>IF(ISBLANK(health[[#This Row],[total_girls]]),SUM(health[[#This Row],[girls_0-5_reached]],health[[#This Row],[girls_6-12_reached]],health[[#This Row],[girls_13-18_reached]]),health[[#This Row],[total_girls]])</f>
        <v>0</v>
      </c>
      <c r="AE688">
        <f>IF(ISBLANK(health[[#This Row],[total_children]]),SUM(health[[#This Row],[calc_boys]],health[[#This Row],[calc_girls]]),health[[#This Row],[total_children]])</f>
        <v>0</v>
      </c>
      <c r="AF688">
        <f>IF(ISBLANK(health[[#This Row],[total_pwd]]),SUM(health[[#This Row],[total_pwd_men]],health[[#This Row],[total_pwd_women]]),health[[#This Row],[total_pwd]])</f>
        <v>0</v>
      </c>
      <c r="AG688">
        <f>IF(ISBLANK(health[[#This Row],[total_adults]]),SUM(health[[#This Row],[total_men]],health[[#This Row],[total_women]]),health[[#This Row],[total_adults]])</f>
        <v>0</v>
      </c>
      <c r="AH688">
        <f>IF(ISBLANK(health[[#This Row],[total_beneficiaries_reached]]),SUM(health[[#This Row],[calc_children]],health[[#This Row],[calc_adults]]),health[[#This Row],[total_beneficiaries_reached]])</f>
        <v>0</v>
      </c>
      <c r="AI688" s="49" t="str">
        <f ca="1">IF(B688="","",OFFSET(table_admin1[[#Headers],[ADM1_PT]],MATCH(B688,admin1,0),1))</f>
        <v/>
      </c>
      <c r="AJ688" s="49" t="str">
        <f t="shared" ca="1" si="20"/>
        <v/>
      </c>
      <c r="AK688" s="49" t="str">
        <f t="shared" ca="1" si="21"/>
        <v/>
      </c>
    </row>
    <row r="689" spans="29:37" x14ac:dyDescent="0.2">
      <c r="AC689">
        <f>IF(ISBLANK(health[[#This Row],[total_boys]]),SUM(health[[#This Row],[boys_0-5_reached]],health[[#This Row],[boys_6-12_reached]],health[[#This Row],[boys_13-18_reached]]),health[[#This Row],[total_boys]])</f>
        <v>0</v>
      </c>
      <c r="AD689">
        <f>IF(ISBLANK(health[[#This Row],[total_girls]]),SUM(health[[#This Row],[girls_0-5_reached]],health[[#This Row],[girls_6-12_reached]],health[[#This Row],[girls_13-18_reached]]),health[[#This Row],[total_girls]])</f>
        <v>0</v>
      </c>
      <c r="AE689">
        <f>IF(ISBLANK(health[[#This Row],[total_children]]),SUM(health[[#This Row],[calc_boys]],health[[#This Row],[calc_girls]]),health[[#This Row],[total_children]])</f>
        <v>0</v>
      </c>
      <c r="AF689">
        <f>IF(ISBLANK(health[[#This Row],[total_pwd]]),SUM(health[[#This Row],[total_pwd_men]],health[[#This Row],[total_pwd_women]]),health[[#This Row],[total_pwd]])</f>
        <v>0</v>
      </c>
      <c r="AG689">
        <f>IF(ISBLANK(health[[#This Row],[total_adults]]),SUM(health[[#This Row],[total_men]],health[[#This Row],[total_women]]),health[[#This Row],[total_adults]])</f>
        <v>0</v>
      </c>
      <c r="AH689">
        <f>IF(ISBLANK(health[[#This Row],[total_beneficiaries_reached]]),SUM(health[[#This Row],[calc_children]],health[[#This Row],[calc_adults]]),health[[#This Row],[total_beneficiaries_reached]])</f>
        <v>0</v>
      </c>
      <c r="AI689" s="49" t="str">
        <f ca="1">IF(B689="","",OFFSET(table_admin1[[#Headers],[ADM1_PT]],MATCH(B689,admin1,0),1))</f>
        <v/>
      </c>
      <c r="AJ689" s="49" t="str">
        <f t="shared" ca="1" si="20"/>
        <v/>
      </c>
      <c r="AK689" s="49" t="str">
        <f t="shared" ca="1" si="21"/>
        <v/>
      </c>
    </row>
    <row r="690" spans="29:37" x14ac:dyDescent="0.2">
      <c r="AC690">
        <f>IF(ISBLANK(health[[#This Row],[total_boys]]),SUM(health[[#This Row],[boys_0-5_reached]],health[[#This Row],[boys_6-12_reached]],health[[#This Row],[boys_13-18_reached]]),health[[#This Row],[total_boys]])</f>
        <v>0</v>
      </c>
      <c r="AD690">
        <f>IF(ISBLANK(health[[#This Row],[total_girls]]),SUM(health[[#This Row],[girls_0-5_reached]],health[[#This Row],[girls_6-12_reached]],health[[#This Row],[girls_13-18_reached]]),health[[#This Row],[total_girls]])</f>
        <v>0</v>
      </c>
      <c r="AE690">
        <f>IF(ISBLANK(health[[#This Row],[total_children]]),SUM(health[[#This Row],[calc_boys]],health[[#This Row],[calc_girls]]),health[[#This Row],[total_children]])</f>
        <v>0</v>
      </c>
      <c r="AF690">
        <f>IF(ISBLANK(health[[#This Row],[total_pwd]]),SUM(health[[#This Row],[total_pwd_men]],health[[#This Row],[total_pwd_women]]),health[[#This Row],[total_pwd]])</f>
        <v>0</v>
      </c>
      <c r="AG690">
        <f>IF(ISBLANK(health[[#This Row],[total_adults]]),SUM(health[[#This Row],[total_men]],health[[#This Row],[total_women]]),health[[#This Row],[total_adults]])</f>
        <v>0</v>
      </c>
      <c r="AH690">
        <f>IF(ISBLANK(health[[#This Row],[total_beneficiaries_reached]]),SUM(health[[#This Row],[calc_children]],health[[#This Row],[calc_adults]]),health[[#This Row],[total_beneficiaries_reached]])</f>
        <v>0</v>
      </c>
      <c r="AI690" s="49" t="str">
        <f ca="1">IF(B690="","",OFFSET(table_admin1[[#Headers],[ADM1_PT]],MATCH(B690,admin1,0),1))</f>
        <v/>
      </c>
      <c r="AJ690" s="49" t="str">
        <f t="shared" ca="1" si="20"/>
        <v/>
      </c>
      <c r="AK690" s="49" t="str">
        <f t="shared" ca="1" si="21"/>
        <v/>
      </c>
    </row>
    <row r="691" spans="29:37" x14ac:dyDescent="0.2">
      <c r="AC691">
        <f>IF(ISBLANK(health[[#This Row],[total_boys]]),SUM(health[[#This Row],[boys_0-5_reached]],health[[#This Row],[boys_6-12_reached]],health[[#This Row],[boys_13-18_reached]]),health[[#This Row],[total_boys]])</f>
        <v>0</v>
      </c>
      <c r="AD691">
        <f>IF(ISBLANK(health[[#This Row],[total_girls]]),SUM(health[[#This Row],[girls_0-5_reached]],health[[#This Row],[girls_6-12_reached]],health[[#This Row],[girls_13-18_reached]]),health[[#This Row],[total_girls]])</f>
        <v>0</v>
      </c>
      <c r="AE691">
        <f>IF(ISBLANK(health[[#This Row],[total_children]]),SUM(health[[#This Row],[calc_boys]],health[[#This Row],[calc_girls]]),health[[#This Row],[total_children]])</f>
        <v>0</v>
      </c>
      <c r="AF691">
        <f>IF(ISBLANK(health[[#This Row],[total_pwd]]),SUM(health[[#This Row],[total_pwd_men]],health[[#This Row],[total_pwd_women]]),health[[#This Row],[total_pwd]])</f>
        <v>0</v>
      </c>
      <c r="AG691">
        <f>IF(ISBLANK(health[[#This Row],[total_adults]]),SUM(health[[#This Row],[total_men]],health[[#This Row],[total_women]]),health[[#This Row],[total_adults]])</f>
        <v>0</v>
      </c>
      <c r="AH691">
        <f>IF(ISBLANK(health[[#This Row],[total_beneficiaries_reached]]),SUM(health[[#This Row],[calc_children]],health[[#This Row],[calc_adults]]),health[[#This Row],[total_beneficiaries_reached]])</f>
        <v>0</v>
      </c>
      <c r="AI691" s="49" t="str">
        <f ca="1">IF(B691="","",OFFSET(table_admin1[[#Headers],[ADM1_PT]],MATCH(B691,admin1,0),1))</f>
        <v/>
      </c>
      <c r="AJ691" s="49" t="str">
        <f t="shared" ca="1" si="20"/>
        <v/>
      </c>
      <c r="AK691" s="49" t="str">
        <f t="shared" ca="1" si="21"/>
        <v/>
      </c>
    </row>
    <row r="692" spans="29:37" x14ac:dyDescent="0.2">
      <c r="AC692">
        <f>IF(ISBLANK(health[[#This Row],[total_boys]]),SUM(health[[#This Row],[boys_0-5_reached]],health[[#This Row],[boys_6-12_reached]],health[[#This Row],[boys_13-18_reached]]),health[[#This Row],[total_boys]])</f>
        <v>0</v>
      </c>
      <c r="AD692">
        <f>IF(ISBLANK(health[[#This Row],[total_girls]]),SUM(health[[#This Row],[girls_0-5_reached]],health[[#This Row],[girls_6-12_reached]],health[[#This Row],[girls_13-18_reached]]),health[[#This Row],[total_girls]])</f>
        <v>0</v>
      </c>
      <c r="AE692">
        <f>IF(ISBLANK(health[[#This Row],[total_children]]),SUM(health[[#This Row],[calc_boys]],health[[#This Row],[calc_girls]]),health[[#This Row],[total_children]])</f>
        <v>0</v>
      </c>
      <c r="AF692">
        <f>IF(ISBLANK(health[[#This Row],[total_pwd]]),SUM(health[[#This Row],[total_pwd_men]],health[[#This Row],[total_pwd_women]]),health[[#This Row],[total_pwd]])</f>
        <v>0</v>
      </c>
      <c r="AG692">
        <f>IF(ISBLANK(health[[#This Row],[total_adults]]),SUM(health[[#This Row],[total_men]],health[[#This Row],[total_women]]),health[[#This Row],[total_adults]])</f>
        <v>0</v>
      </c>
      <c r="AH692">
        <f>IF(ISBLANK(health[[#This Row],[total_beneficiaries_reached]]),SUM(health[[#This Row],[calc_children]],health[[#This Row],[calc_adults]]),health[[#This Row],[total_beneficiaries_reached]])</f>
        <v>0</v>
      </c>
      <c r="AI692" s="49" t="str">
        <f ca="1">IF(B692="","",OFFSET(table_admin1[[#Headers],[ADM1_PT]],MATCH(B692,admin1,0),1))</f>
        <v/>
      </c>
      <c r="AJ692" s="49" t="str">
        <f t="shared" ca="1" si="20"/>
        <v/>
      </c>
      <c r="AK692" s="49" t="str">
        <f t="shared" ca="1" si="21"/>
        <v/>
      </c>
    </row>
    <row r="693" spans="29:37" x14ac:dyDescent="0.2">
      <c r="AC693">
        <f>IF(ISBLANK(health[[#This Row],[total_boys]]),SUM(health[[#This Row],[boys_0-5_reached]],health[[#This Row],[boys_6-12_reached]],health[[#This Row],[boys_13-18_reached]]),health[[#This Row],[total_boys]])</f>
        <v>0</v>
      </c>
      <c r="AD693">
        <f>IF(ISBLANK(health[[#This Row],[total_girls]]),SUM(health[[#This Row],[girls_0-5_reached]],health[[#This Row],[girls_6-12_reached]],health[[#This Row],[girls_13-18_reached]]),health[[#This Row],[total_girls]])</f>
        <v>0</v>
      </c>
      <c r="AE693">
        <f>IF(ISBLANK(health[[#This Row],[total_children]]),SUM(health[[#This Row],[calc_boys]],health[[#This Row],[calc_girls]]),health[[#This Row],[total_children]])</f>
        <v>0</v>
      </c>
      <c r="AF693">
        <f>IF(ISBLANK(health[[#This Row],[total_pwd]]),SUM(health[[#This Row],[total_pwd_men]],health[[#This Row],[total_pwd_women]]),health[[#This Row],[total_pwd]])</f>
        <v>0</v>
      </c>
      <c r="AG693">
        <f>IF(ISBLANK(health[[#This Row],[total_adults]]),SUM(health[[#This Row],[total_men]],health[[#This Row],[total_women]]),health[[#This Row],[total_adults]])</f>
        <v>0</v>
      </c>
      <c r="AH693">
        <f>IF(ISBLANK(health[[#This Row],[total_beneficiaries_reached]]),SUM(health[[#This Row],[calc_children]],health[[#This Row],[calc_adults]]),health[[#This Row],[total_beneficiaries_reached]])</f>
        <v>0</v>
      </c>
      <c r="AI693" s="49" t="str">
        <f ca="1">IF(B693="","",OFFSET(table_admin1[[#Headers],[ADM1_PT]],MATCH(B693,admin1,0),1))</f>
        <v/>
      </c>
      <c r="AJ693" s="49" t="str">
        <f t="shared" ca="1" si="20"/>
        <v/>
      </c>
      <c r="AK693" s="49" t="str">
        <f t="shared" ca="1" si="21"/>
        <v/>
      </c>
    </row>
    <row r="694" spans="29:37" x14ac:dyDescent="0.2">
      <c r="AC694">
        <f>IF(ISBLANK(health[[#This Row],[total_boys]]),SUM(health[[#This Row],[boys_0-5_reached]],health[[#This Row],[boys_6-12_reached]],health[[#This Row],[boys_13-18_reached]]),health[[#This Row],[total_boys]])</f>
        <v>0</v>
      </c>
      <c r="AD694">
        <f>IF(ISBLANK(health[[#This Row],[total_girls]]),SUM(health[[#This Row],[girls_0-5_reached]],health[[#This Row],[girls_6-12_reached]],health[[#This Row],[girls_13-18_reached]]),health[[#This Row],[total_girls]])</f>
        <v>0</v>
      </c>
      <c r="AE694">
        <f>IF(ISBLANK(health[[#This Row],[total_children]]),SUM(health[[#This Row],[calc_boys]],health[[#This Row],[calc_girls]]),health[[#This Row],[total_children]])</f>
        <v>0</v>
      </c>
      <c r="AF694">
        <f>IF(ISBLANK(health[[#This Row],[total_pwd]]),SUM(health[[#This Row],[total_pwd_men]],health[[#This Row],[total_pwd_women]]),health[[#This Row],[total_pwd]])</f>
        <v>0</v>
      </c>
      <c r="AG694">
        <f>IF(ISBLANK(health[[#This Row],[total_adults]]),SUM(health[[#This Row],[total_men]],health[[#This Row],[total_women]]),health[[#This Row],[total_adults]])</f>
        <v>0</v>
      </c>
      <c r="AH694">
        <f>IF(ISBLANK(health[[#This Row],[total_beneficiaries_reached]]),SUM(health[[#This Row],[calc_children]],health[[#This Row],[calc_adults]]),health[[#This Row],[total_beneficiaries_reached]])</f>
        <v>0</v>
      </c>
      <c r="AI694" s="49" t="str">
        <f ca="1">IF(B694="","",OFFSET(table_admin1[[#Headers],[ADM1_PT]],MATCH(B694,admin1,0),1))</f>
        <v/>
      </c>
      <c r="AJ694" s="49" t="str">
        <f t="shared" ca="1" si="20"/>
        <v/>
      </c>
      <c r="AK694" s="49" t="str">
        <f t="shared" ca="1" si="21"/>
        <v/>
      </c>
    </row>
    <row r="695" spans="29:37" x14ac:dyDescent="0.2">
      <c r="AC695">
        <f>IF(ISBLANK(health[[#This Row],[total_boys]]),SUM(health[[#This Row],[boys_0-5_reached]],health[[#This Row],[boys_6-12_reached]],health[[#This Row],[boys_13-18_reached]]),health[[#This Row],[total_boys]])</f>
        <v>0</v>
      </c>
      <c r="AD695">
        <f>IF(ISBLANK(health[[#This Row],[total_girls]]),SUM(health[[#This Row],[girls_0-5_reached]],health[[#This Row],[girls_6-12_reached]],health[[#This Row],[girls_13-18_reached]]),health[[#This Row],[total_girls]])</f>
        <v>0</v>
      </c>
      <c r="AE695">
        <f>IF(ISBLANK(health[[#This Row],[total_children]]),SUM(health[[#This Row],[calc_boys]],health[[#This Row],[calc_girls]]),health[[#This Row],[total_children]])</f>
        <v>0</v>
      </c>
      <c r="AF695">
        <f>IF(ISBLANK(health[[#This Row],[total_pwd]]),SUM(health[[#This Row],[total_pwd_men]],health[[#This Row],[total_pwd_women]]),health[[#This Row],[total_pwd]])</f>
        <v>0</v>
      </c>
      <c r="AG695">
        <f>IF(ISBLANK(health[[#This Row],[total_adults]]),SUM(health[[#This Row],[total_men]],health[[#This Row],[total_women]]),health[[#This Row],[total_adults]])</f>
        <v>0</v>
      </c>
      <c r="AH695">
        <f>IF(ISBLANK(health[[#This Row],[total_beneficiaries_reached]]),SUM(health[[#This Row],[calc_children]],health[[#This Row],[calc_adults]]),health[[#This Row],[total_beneficiaries_reached]])</f>
        <v>0</v>
      </c>
      <c r="AI695" s="49" t="str">
        <f ca="1">IF(B695="","",OFFSET(table_admin1[[#Headers],[ADM1_PT]],MATCH(B695,admin1,0),1))</f>
        <v/>
      </c>
      <c r="AJ695" s="49" t="str">
        <f t="shared" ca="1" si="20"/>
        <v/>
      </c>
      <c r="AK695" s="49" t="str">
        <f t="shared" ca="1" si="21"/>
        <v/>
      </c>
    </row>
    <row r="696" spans="29:37" x14ac:dyDescent="0.2">
      <c r="AC696">
        <f>IF(ISBLANK(health[[#This Row],[total_boys]]),SUM(health[[#This Row],[boys_0-5_reached]],health[[#This Row],[boys_6-12_reached]],health[[#This Row],[boys_13-18_reached]]),health[[#This Row],[total_boys]])</f>
        <v>0</v>
      </c>
      <c r="AD696">
        <f>IF(ISBLANK(health[[#This Row],[total_girls]]),SUM(health[[#This Row],[girls_0-5_reached]],health[[#This Row],[girls_6-12_reached]],health[[#This Row],[girls_13-18_reached]]),health[[#This Row],[total_girls]])</f>
        <v>0</v>
      </c>
      <c r="AE696">
        <f>IF(ISBLANK(health[[#This Row],[total_children]]),SUM(health[[#This Row],[calc_boys]],health[[#This Row],[calc_girls]]),health[[#This Row],[total_children]])</f>
        <v>0</v>
      </c>
      <c r="AF696">
        <f>IF(ISBLANK(health[[#This Row],[total_pwd]]),SUM(health[[#This Row],[total_pwd_men]],health[[#This Row],[total_pwd_women]]),health[[#This Row],[total_pwd]])</f>
        <v>0</v>
      </c>
      <c r="AG696">
        <f>IF(ISBLANK(health[[#This Row],[total_adults]]),SUM(health[[#This Row],[total_men]],health[[#This Row],[total_women]]),health[[#This Row],[total_adults]])</f>
        <v>0</v>
      </c>
      <c r="AH696">
        <f>IF(ISBLANK(health[[#This Row],[total_beneficiaries_reached]]),SUM(health[[#This Row],[calc_children]],health[[#This Row],[calc_adults]]),health[[#This Row],[total_beneficiaries_reached]])</f>
        <v>0</v>
      </c>
      <c r="AI696" s="49" t="str">
        <f ca="1">IF(B696="","",OFFSET(table_admin1[[#Headers],[ADM1_PT]],MATCH(B696,admin1,0),1))</f>
        <v/>
      </c>
      <c r="AJ696" s="49" t="str">
        <f t="shared" ca="1" si="20"/>
        <v/>
      </c>
      <c r="AK696" s="49" t="str">
        <f t="shared" ca="1" si="21"/>
        <v/>
      </c>
    </row>
    <row r="697" spans="29:37" x14ac:dyDescent="0.2">
      <c r="AC697">
        <f>IF(ISBLANK(health[[#This Row],[total_boys]]),SUM(health[[#This Row],[boys_0-5_reached]],health[[#This Row],[boys_6-12_reached]],health[[#This Row],[boys_13-18_reached]]),health[[#This Row],[total_boys]])</f>
        <v>0</v>
      </c>
      <c r="AD697">
        <f>IF(ISBLANK(health[[#This Row],[total_girls]]),SUM(health[[#This Row],[girls_0-5_reached]],health[[#This Row],[girls_6-12_reached]],health[[#This Row],[girls_13-18_reached]]),health[[#This Row],[total_girls]])</f>
        <v>0</v>
      </c>
      <c r="AE697">
        <f>IF(ISBLANK(health[[#This Row],[total_children]]),SUM(health[[#This Row],[calc_boys]],health[[#This Row],[calc_girls]]),health[[#This Row],[total_children]])</f>
        <v>0</v>
      </c>
      <c r="AF697">
        <f>IF(ISBLANK(health[[#This Row],[total_pwd]]),SUM(health[[#This Row],[total_pwd_men]],health[[#This Row],[total_pwd_women]]),health[[#This Row],[total_pwd]])</f>
        <v>0</v>
      </c>
      <c r="AG697">
        <f>IF(ISBLANK(health[[#This Row],[total_adults]]),SUM(health[[#This Row],[total_men]],health[[#This Row],[total_women]]),health[[#This Row],[total_adults]])</f>
        <v>0</v>
      </c>
      <c r="AH697">
        <f>IF(ISBLANK(health[[#This Row],[total_beneficiaries_reached]]),SUM(health[[#This Row],[calc_children]],health[[#This Row],[calc_adults]]),health[[#This Row],[total_beneficiaries_reached]])</f>
        <v>0</v>
      </c>
      <c r="AI697" s="49" t="str">
        <f ca="1">IF(B697="","",OFFSET(table_admin1[[#Headers],[ADM1_PT]],MATCH(B697,admin1,0),1))</f>
        <v/>
      </c>
      <c r="AJ697" s="49" t="str">
        <f t="shared" ca="1" si="20"/>
        <v/>
      </c>
      <c r="AK697" s="49" t="str">
        <f t="shared" ca="1" si="21"/>
        <v/>
      </c>
    </row>
    <row r="698" spans="29:37" x14ac:dyDescent="0.2">
      <c r="AC698">
        <f>IF(ISBLANK(health[[#This Row],[total_boys]]),SUM(health[[#This Row],[boys_0-5_reached]],health[[#This Row],[boys_6-12_reached]],health[[#This Row],[boys_13-18_reached]]),health[[#This Row],[total_boys]])</f>
        <v>0</v>
      </c>
      <c r="AD698">
        <f>IF(ISBLANK(health[[#This Row],[total_girls]]),SUM(health[[#This Row],[girls_0-5_reached]],health[[#This Row],[girls_6-12_reached]],health[[#This Row],[girls_13-18_reached]]),health[[#This Row],[total_girls]])</f>
        <v>0</v>
      </c>
      <c r="AE698">
        <f>IF(ISBLANK(health[[#This Row],[total_children]]),SUM(health[[#This Row],[calc_boys]],health[[#This Row],[calc_girls]]),health[[#This Row],[total_children]])</f>
        <v>0</v>
      </c>
      <c r="AF698">
        <f>IF(ISBLANK(health[[#This Row],[total_pwd]]),SUM(health[[#This Row],[total_pwd_men]],health[[#This Row],[total_pwd_women]]),health[[#This Row],[total_pwd]])</f>
        <v>0</v>
      </c>
      <c r="AG698">
        <f>IF(ISBLANK(health[[#This Row],[total_adults]]),SUM(health[[#This Row],[total_men]],health[[#This Row],[total_women]]),health[[#This Row],[total_adults]])</f>
        <v>0</v>
      </c>
      <c r="AH698">
        <f>IF(ISBLANK(health[[#This Row],[total_beneficiaries_reached]]),SUM(health[[#This Row],[calc_children]],health[[#This Row],[calc_adults]]),health[[#This Row],[total_beneficiaries_reached]])</f>
        <v>0</v>
      </c>
      <c r="AI698" s="49" t="str">
        <f ca="1">IF(B698="","",OFFSET(table_admin1[[#Headers],[ADM1_PT]],MATCH(B698,admin1,0),1))</f>
        <v/>
      </c>
      <c r="AJ698" s="49" t="str">
        <f t="shared" ca="1" si="20"/>
        <v/>
      </c>
      <c r="AK698" s="49" t="str">
        <f t="shared" ca="1" si="21"/>
        <v/>
      </c>
    </row>
    <row r="699" spans="29:37" x14ac:dyDescent="0.2">
      <c r="AC699">
        <f>IF(ISBLANK(health[[#This Row],[total_boys]]),SUM(health[[#This Row],[boys_0-5_reached]],health[[#This Row],[boys_6-12_reached]],health[[#This Row],[boys_13-18_reached]]),health[[#This Row],[total_boys]])</f>
        <v>0</v>
      </c>
      <c r="AD699">
        <f>IF(ISBLANK(health[[#This Row],[total_girls]]),SUM(health[[#This Row],[girls_0-5_reached]],health[[#This Row],[girls_6-12_reached]],health[[#This Row],[girls_13-18_reached]]),health[[#This Row],[total_girls]])</f>
        <v>0</v>
      </c>
      <c r="AE699">
        <f>IF(ISBLANK(health[[#This Row],[total_children]]),SUM(health[[#This Row],[calc_boys]],health[[#This Row],[calc_girls]]),health[[#This Row],[total_children]])</f>
        <v>0</v>
      </c>
      <c r="AF699">
        <f>IF(ISBLANK(health[[#This Row],[total_pwd]]),SUM(health[[#This Row],[total_pwd_men]],health[[#This Row],[total_pwd_women]]),health[[#This Row],[total_pwd]])</f>
        <v>0</v>
      </c>
      <c r="AG699">
        <f>IF(ISBLANK(health[[#This Row],[total_adults]]),SUM(health[[#This Row],[total_men]],health[[#This Row],[total_women]]),health[[#This Row],[total_adults]])</f>
        <v>0</v>
      </c>
      <c r="AH699">
        <f>IF(ISBLANK(health[[#This Row],[total_beneficiaries_reached]]),SUM(health[[#This Row],[calc_children]],health[[#This Row],[calc_adults]]),health[[#This Row],[total_beneficiaries_reached]])</f>
        <v>0</v>
      </c>
      <c r="AI699" s="49" t="str">
        <f ca="1">IF(B699="","",OFFSET(table_admin1[[#Headers],[ADM1_PT]],MATCH(B699,admin1,0),1))</f>
        <v/>
      </c>
      <c r="AJ699" s="49" t="str">
        <f t="shared" ca="1" si="20"/>
        <v/>
      </c>
      <c r="AK699" s="49" t="str">
        <f t="shared" ca="1" si="21"/>
        <v/>
      </c>
    </row>
    <row r="700" spans="29:37" x14ac:dyDescent="0.2">
      <c r="AC700">
        <f>IF(ISBLANK(health[[#This Row],[total_boys]]),SUM(health[[#This Row],[boys_0-5_reached]],health[[#This Row],[boys_6-12_reached]],health[[#This Row],[boys_13-18_reached]]),health[[#This Row],[total_boys]])</f>
        <v>0</v>
      </c>
      <c r="AD700">
        <f>IF(ISBLANK(health[[#This Row],[total_girls]]),SUM(health[[#This Row],[girls_0-5_reached]],health[[#This Row],[girls_6-12_reached]],health[[#This Row],[girls_13-18_reached]]),health[[#This Row],[total_girls]])</f>
        <v>0</v>
      </c>
      <c r="AE700">
        <f>IF(ISBLANK(health[[#This Row],[total_children]]),SUM(health[[#This Row],[calc_boys]],health[[#This Row],[calc_girls]]),health[[#This Row],[total_children]])</f>
        <v>0</v>
      </c>
      <c r="AF700">
        <f>IF(ISBLANK(health[[#This Row],[total_pwd]]),SUM(health[[#This Row],[total_pwd_men]],health[[#This Row],[total_pwd_women]]),health[[#This Row],[total_pwd]])</f>
        <v>0</v>
      </c>
      <c r="AG700">
        <f>IF(ISBLANK(health[[#This Row],[total_adults]]),SUM(health[[#This Row],[total_men]],health[[#This Row],[total_women]]),health[[#This Row],[total_adults]])</f>
        <v>0</v>
      </c>
      <c r="AH700">
        <f>IF(ISBLANK(health[[#This Row],[total_beneficiaries_reached]]),SUM(health[[#This Row],[calc_children]],health[[#This Row],[calc_adults]]),health[[#This Row],[total_beneficiaries_reached]])</f>
        <v>0</v>
      </c>
      <c r="AI700" s="49" t="str">
        <f ca="1">IF(B700="","",OFFSET(table_admin1[[#Headers],[ADM1_PT]],MATCH(B700,admin1,0),1))</f>
        <v/>
      </c>
      <c r="AJ700" s="49" t="str">
        <f t="shared" ca="1" si="20"/>
        <v/>
      </c>
      <c r="AK700" s="49" t="str">
        <f t="shared" ca="1" si="21"/>
        <v/>
      </c>
    </row>
    <row r="701" spans="29:37" x14ac:dyDescent="0.2">
      <c r="AC701">
        <f>IF(ISBLANK(health[[#This Row],[total_boys]]),SUM(health[[#This Row],[boys_0-5_reached]],health[[#This Row],[boys_6-12_reached]],health[[#This Row],[boys_13-18_reached]]),health[[#This Row],[total_boys]])</f>
        <v>0</v>
      </c>
      <c r="AD701">
        <f>IF(ISBLANK(health[[#This Row],[total_girls]]),SUM(health[[#This Row],[girls_0-5_reached]],health[[#This Row],[girls_6-12_reached]],health[[#This Row],[girls_13-18_reached]]),health[[#This Row],[total_girls]])</f>
        <v>0</v>
      </c>
      <c r="AE701">
        <f>IF(ISBLANK(health[[#This Row],[total_children]]),SUM(health[[#This Row],[calc_boys]],health[[#This Row],[calc_girls]]),health[[#This Row],[total_children]])</f>
        <v>0</v>
      </c>
      <c r="AF701">
        <f>IF(ISBLANK(health[[#This Row],[total_pwd]]),SUM(health[[#This Row],[total_pwd_men]],health[[#This Row],[total_pwd_women]]),health[[#This Row],[total_pwd]])</f>
        <v>0</v>
      </c>
      <c r="AG701">
        <f>IF(ISBLANK(health[[#This Row],[total_adults]]),SUM(health[[#This Row],[total_men]],health[[#This Row],[total_women]]),health[[#This Row],[total_adults]])</f>
        <v>0</v>
      </c>
      <c r="AH701">
        <f>IF(ISBLANK(health[[#This Row],[total_beneficiaries_reached]]),SUM(health[[#This Row],[calc_children]],health[[#This Row],[calc_adults]]),health[[#This Row],[total_beneficiaries_reached]])</f>
        <v>0</v>
      </c>
      <c r="AI701" s="49" t="str">
        <f ca="1">IF(B701="","",OFFSET(table_admin1[[#Headers],[ADM1_PT]],MATCH(B701,admin1,0),1))</f>
        <v/>
      </c>
      <c r="AJ701" s="49" t="str">
        <f t="shared" ca="1" si="20"/>
        <v/>
      </c>
      <c r="AK701" s="49" t="str">
        <f t="shared" ca="1" si="21"/>
        <v/>
      </c>
    </row>
    <row r="702" spans="29:37" x14ac:dyDescent="0.2">
      <c r="AC702">
        <f>IF(ISBLANK(health[[#This Row],[total_boys]]),SUM(health[[#This Row],[boys_0-5_reached]],health[[#This Row],[boys_6-12_reached]],health[[#This Row],[boys_13-18_reached]]),health[[#This Row],[total_boys]])</f>
        <v>0</v>
      </c>
      <c r="AD702">
        <f>IF(ISBLANK(health[[#This Row],[total_girls]]),SUM(health[[#This Row],[girls_0-5_reached]],health[[#This Row],[girls_6-12_reached]],health[[#This Row],[girls_13-18_reached]]),health[[#This Row],[total_girls]])</f>
        <v>0</v>
      </c>
      <c r="AE702">
        <f>IF(ISBLANK(health[[#This Row],[total_children]]),SUM(health[[#This Row],[calc_boys]],health[[#This Row],[calc_girls]]),health[[#This Row],[total_children]])</f>
        <v>0</v>
      </c>
      <c r="AF702">
        <f>IF(ISBLANK(health[[#This Row],[total_pwd]]),SUM(health[[#This Row],[total_pwd_men]],health[[#This Row],[total_pwd_women]]),health[[#This Row],[total_pwd]])</f>
        <v>0</v>
      </c>
      <c r="AG702">
        <f>IF(ISBLANK(health[[#This Row],[total_adults]]),SUM(health[[#This Row],[total_men]],health[[#This Row],[total_women]]),health[[#This Row],[total_adults]])</f>
        <v>0</v>
      </c>
      <c r="AH702">
        <f>IF(ISBLANK(health[[#This Row],[total_beneficiaries_reached]]),SUM(health[[#This Row],[calc_children]],health[[#This Row],[calc_adults]]),health[[#This Row],[total_beneficiaries_reached]])</f>
        <v>0</v>
      </c>
      <c r="AI702" s="49" t="str">
        <f ca="1">IF(B702="","",OFFSET(table_admin1[[#Headers],[ADM1_PT]],MATCH(B702,admin1,0),1))</f>
        <v/>
      </c>
      <c r="AJ702" s="49" t="str">
        <f t="shared" ca="1" si="20"/>
        <v/>
      </c>
      <c r="AK702" s="49" t="str">
        <f t="shared" ca="1" si="21"/>
        <v/>
      </c>
    </row>
    <row r="703" spans="29:37" x14ac:dyDescent="0.2">
      <c r="AC703">
        <f>IF(ISBLANK(health[[#This Row],[total_boys]]),SUM(health[[#This Row],[boys_0-5_reached]],health[[#This Row],[boys_6-12_reached]],health[[#This Row],[boys_13-18_reached]]),health[[#This Row],[total_boys]])</f>
        <v>0</v>
      </c>
      <c r="AD703">
        <f>IF(ISBLANK(health[[#This Row],[total_girls]]),SUM(health[[#This Row],[girls_0-5_reached]],health[[#This Row],[girls_6-12_reached]],health[[#This Row],[girls_13-18_reached]]),health[[#This Row],[total_girls]])</f>
        <v>0</v>
      </c>
      <c r="AE703">
        <f>IF(ISBLANK(health[[#This Row],[total_children]]),SUM(health[[#This Row],[calc_boys]],health[[#This Row],[calc_girls]]),health[[#This Row],[total_children]])</f>
        <v>0</v>
      </c>
      <c r="AF703">
        <f>IF(ISBLANK(health[[#This Row],[total_pwd]]),SUM(health[[#This Row],[total_pwd_men]],health[[#This Row],[total_pwd_women]]),health[[#This Row],[total_pwd]])</f>
        <v>0</v>
      </c>
      <c r="AG703">
        <f>IF(ISBLANK(health[[#This Row],[total_adults]]),SUM(health[[#This Row],[total_men]],health[[#This Row],[total_women]]),health[[#This Row],[total_adults]])</f>
        <v>0</v>
      </c>
      <c r="AH703">
        <f>IF(ISBLANK(health[[#This Row],[total_beneficiaries_reached]]),SUM(health[[#This Row],[calc_children]],health[[#This Row],[calc_adults]]),health[[#This Row],[total_beneficiaries_reached]])</f>
        <v>0</v>
      </c>
      <c r="AI703" s="49" t="str">
        <f ca="1">IF(B703="","",OFFSET(table_admin1[[#Headers],[ADM1_PT]],MATCH(B703,admin1,0),1))</f>
        <v/>
      </c>
      <c r="AJ703" s="49" t="str">
        <f t="shared" ca="1" si="20"/>
        <v/>
      </c>
      <c r="AK703" s="49" t="str">
        <f t="shared" ca="1" si="21"/>
        <v/>
      </c>
    </row>
    <row r="704" spans="29:37" x14ac:dyDescent="0.2">
      <c r="AC704">
        <f>IF(ISBLANK(health[[#This Row],[total_boys]]),SUM(health[[#This Row],[boys_0-5_reached]],health[[#This Row],[boys_6-12_reached]],health[[#This Row],[boys_13-18_reached]]),health[[#This Row],[total_boys]])</f>
        <v>0</v>
      </c>
      <c r="AD704">
        <f>IF(ISBLANK(health[[#This Row],[total_girls]]),SUM(health[[#This Row],[girls_0-5_reached]],health[[#This Row],[girls_6-12_reached]],health[[#This Row],[girls_13-18_reached]]),health[[#This Row],[total_girls]])</f>
        <v>0</v>
      </c>
      <c r="AE704">
        <f>IF(ISBLANK(health[[#This Row],[total_children]]),SUM(health[[#This Row],[calc_boys]],health[[#This Row],[calc_girls]]),health[[#This Row],[total_children]])</f>
        <v>0</v>
      </c>
      <c r="AF704">
        <f>IF(ISBLANK(health[[#This Row],[total_pwd]]),SUM(health[[#This Row],[total_pwd_men]],health[[#This Row],[total_pwd_women]]),health[[#This Row],[total_pwd]])</f>
        <v>0</v>
      </c>
      <c r="AG704">
        <f>IF(ISBLANK(health[[#This Row],[total_adults]]),SUM(health[[#This Row],[total_men]],health[[#This Row],[total_women]]),health[[#This Row],[total_adults]])</f>
        <v>0</v>
      </c>
      <c r="AH704">
        <f>IF(ISBLANK(health[[#This Row],[total_beneficiaries_reached]]),SUM(health[[#This Row],[calc_children]],health[[#This Row],[calc_adults]]),health[[#This Row],[total_beneficiaries_reached]])</f>
        <v>0</v>
      </c>
      <c r="AI704" s="49" t="str">
        <f ca="1">IF(B704="","",OFFSET(table_admin1[[#Headers],[ADM1_PT]],MATCH(B704,admin1,0),1))</f>
        <v/>
      </c>
      <c r="AJ704" s="49" t="str">
        <f t="shared" ca="1" si="20"/>
        <v/>
      </c>
      <c r="AK704" s="49" t="str">
        <f t="shared" ca="1" si="21"/>
        <v/>
      </c>
    </row>
    <row r="705" spans="29:37" x14ac:dyDescent="0.2">
      <c r="AC705">
        <f>IF(ISBLANK(health[[#This Row],[total_boys]]),SUM(health[[#This Row],[boys_0-5_reached]],health[[#This Row],[boys_6-12_reached]],health[[#This Row],[boys_13-18_reached]]),health[[#This Row],[total_boys]])</f>
        <v>0</v>
      </c>
      <c r="AD705">
        <f>IF(ISBLANK(health[[#This Row],[total_girls]]),SUM(health[[#This Row],[girls_0-5_reached]],health[[#This Row],[girls_6-12_reached]],health[[#This Row],[girls_13-18_reached]]),health[[#This Row],[total_girls]])</f>
        <v>0</v>
      </c>
      <c r="AE705">
        <f>IF(ISBLANK(health[[#This Row],[total_children]]),SUM(health[[#This Row],[calc_boys]],health[[#This Row],[calc_girls]]),health[[#This Row],[total_children]])</f>
        <v>0</v>
      </c>
      <c r="AF705">
        <f>IF(ISBLANK(health[[#This Row],[total_pwd]]),SUM(health[[#This Row],[total_pwd_men]],health[[#This Row],[total_pwd_women]]),health[[#This Row],[total_pwd]])</f>
        <v>0</v>
      </c>
      <c r="AG705">
        <f>IF(ISBLANK(health[[#This Row],[total_adults]]),SUM(health[[#This Row],[total_men]],health[[#This Row],[total_women]]),health[[#This Row],[total_adults]])</f>
        <v>0</v>
      </c>
      <c r="AH705">
        <f>IF(ISBLANK(health[[#This Row],[total_beneficiaries_reached]]),SUM(health[[#This Row],[calc_children]],health[[#This Row],[calc_adults]]),health[[#This Row],[total_beneficiaries_reached]])</f>
        <v>0</v>
      </c>
      <c r="AI705" s="49" t="str">
        <f ca="1">IF(B705="","",OFFSET(table_admin1[[#Headers],[ADM1_PT]],MATCH(B705,admin1,0),1))</f>
        <v/>
      </c>
      <c r="AJ705" s="49" t="str">
        <f t="shared" ca="1" si="20"/>
        <v/>
      </c>
      <c r="AK705" s="49" t="str">
        <f t="shared" ca="1" si="21"/>
        <v/>
      </c>
    </row>
    <row r="706" spans="29:37" x14ac:dyDescent="0.2">
      <c r="AC706">
        <f>IF(ISBLANK(health[[#This Row],[total_boys]]),SUM(health[[#This Row],[boys_0-5_reached]],health[[#This Row],[boys_6-12_reached]],health[[#This Row],[boys_13-18_reached]]),health[[#This Row],[total_boys]])</f>
        <v>0</v>
      </c>
      <c r="AD706">
        <f>IF(ISBLANK(health[[#This Row],[total_girls]]),SUM(health[[#This Row],[girls_0-5_reached]],health[[#This Row],[girls_6-12_reached]],health[[#This Row],[girls_13-18_reached]]),health[[#This Row],[total_girls]])</f>
        <v>0</v>
      </c>
      <c r="AE706">
        <f>IF(ISBLANK(health[[#This Row],[total_children]]),SUM(health[[#This Row],[calc_boys]],health[[#This Row],[calc_girls]]),health[[#This Row],[total_children]])</f>
        <v>0</v>
      </c>
      <c r="AF706">
        <f>IF(ISBLANK(health[[#This Row],[total_pwd]]),SUM(health[[#This Row],[total_pwd_men]],health[[#This Row],[total_pwd_women]]),health[[#This Row],[total_pwd]])</f>
        <v>0</v>
      </c>
      <c r="AG706">
        <f>IF(ISBLANK(health[[#This Row],[total_adults]]),SUM(health[[#This Row],[total_men]],health[[#This Row],[total_women]]),health[[#This Row],[total_adults]])</f>
        <v>0</v>
      </c>
      <c r="AH706">
        <f>IF(ISBLANK(health[[#This Row],[total_beneficiaries_reached]]),SUM(health[[#This Row],[calc_children]],health[[#This Row],[calc_adults]]),health[[#This Row],[total_beneficiaries_reached]])</f>
        <v>0</v>
      </c>
      <c r="AI706" s="49" t="str">
        <f ca="1">IF(B706="","",OFFSET(table_admin1[[#Headers],[ADM1_PT]],MATCH(B706,admin1,0),1))</f>
        <v/>
      </c>
      <c r="AJ706" s="49" t="str">
        <f t="shared" ca="1" si="20"/>
        <v/>
      </c>
      <c r="AK706" s="49" t="str">
        <f t="shared" ca="1" si="21"/>
        <v/>
      </c>
    </row>
    <row r="707" spans="29:37" x14ac:dyDescent="0.2">
      <c r="AC707">
        <f>IF(ISBLANK(health[[#This Row],[total_boys]]),SUM(health[[#This Row],[boys_0-5_reached]],health[[#This Row],[boys_6-12_reached]],health[[#This Row],[boys_13-18_reached]]),health[[#This Row],[total_boys]])</f>
        <v>0</v>
      </c>
      <c r="AD707">
        <f>IF(ISBLANK(health[[#This Row],[total_girls]]),SUM(health[[#This Row],[girls_0-5_reached]],health[[#This Row],[girls_6-12_reached]],health[[#This Row],[girls_13-18_reached]]),health[[#This Row],[total_girls]])</f>
        <v>0</v>
      </c>
      <c r="AE707">
        <f>IF(ISBLANK(health[[#This Row],[total_children]]),SUM(health[[#This Row],[calc_boys]],health[[#This Row],[calc_girls]]),health[[#This Row],[total_children]])</f>
        <v>0</v>
      </c>
      <c r="AF707">
        <f>IF(ISBLANK(health[[#This Row],[total_pwd]]),SUM(health[[#This Row],[total_pwd_men]],health[[#This Row],[total_pwd_women]]),health[[#This Row],[total_pwd]])</f>
        <v>0</v>
      </c>
      <c r="AG707">
        <f>IF(ISBLANK(health[[#This Row],[total_adults]]),SUM(health[[#This Row],[total_men]],health[[#This Row],[total_women]]),health[[#This Row],[total_adults]])</f>
        <v>0</v>
      </c>
      <c r="AH707">
        <f>IF(ISBLANK(health[[#This Row],[total_beneficiaries_reached]]),SUM(health[[#This Row],[calc_children]],health[[#This Row],[calc_adults]]),health[[#This Row],[total_beneficiaries_reached]])</f>
        <v>0</v>
      </c>
      <c r="AI707" s="49" t="str">
        <f ca="1">IF(B707="","",OFFSET(table_admin1[[#Headers],[ADM1_PT]],MATCH(B707,admin1,0),1))</f>
        <v/>
      </c>
      <c r="AJ707" s="49" t="str">
        <f t="shared" ca="1" si="20"/>
        <v/>
      </c>
      <c r="AK707" s="49" t="str">
        <f t="shared" ca="1" si="21"/>
        <v/>
      </c>
    </row>
    <row r="708" spans="29:37" x14ac:dyDescent="0.2">
      <c r="AC708">
        <f>IF(ISBLANK(health[[#This Row],[total_boys]]),SUM(health[[#This Row],[boys_0-5_reached]],health[[#This Row],[boys_6-12_reached]],health[[#This Row],[boys_13-18_reached]]),health[[#This Row],[total_boys]])</f>
        <v>0</v>
      </c>
      <c r="AD708">
        <f>IF(ISBLANK(health[[#This Row],[total_girls]]),SUM(health[[#This Row],[girls_0-5_reached]],health[[#This Row],[girls_6-12_reached]],health[[#This Row],[girls_13-18_reached]]),health[[#This Row],[total_girls]])</f>
        <v>0</v>
      </c>
      <c r="AE708">
        <f>IF(ISBLANK(health[[#This Row],[total_children]]),SUM(health[[#This Row],[calc_boys]],health[[#This Row],[calc_girls]]),health[[#This Row],[total_children]])</f>
        <v>0</v>
      </c>
      <c r="AF708">
        <f>IF(ISBLANK(health[[#This Row],[total_pwd]]),SUM(health[[#This Row],[total_pwd_men]],health[[#This Row],[total_pwd_women]]),health[[#This Row],[total_pwd]])</f>
        <v>0</v>
      </c>
      <c r="AG708">
        <f>IF(ISBLANK(health[[#This Row],[total_adults]]),SUM(health[[#This Row],[total_men]],health[[#This Row],[total_women]]),health[[#This Row],[total_adults]])</f>
        <v>0</v>
      </c>
      <c r="AH708">
        <f>IF(ISBLANK(health[[#This Row],[total_beneficiaries_reached]]),SUM(health[[#This Row],[calc_children]],health[[#This Row],[calc_adults]]),health[[#This Row],[total_beneficiaries_reached]])</f>
        <v>0</v>
      </c>
      <c r="AI708" s="49" t="str">
        <f ca="1">IF(B708="","",OFFSET(table_admin1[[#Headers],[ADM1_PT]],MATCH(B708,admin1,0),1))</f>
        <v/>
      </c>
      <c r="AJ708" s="49" t="str">
        <f t="shared" ca="1" si="20"/>
        <v/>
      </c>
      <c r="AK708" s="49" t="str">
        <f t="shared" ca="1" si="21"/>
        <v/>
      </c>
    </row>
    <row r="709" spans="29:37" x14ac:dyDescent="0.2">
      <c r="AC709">
        <f>IF(ISBLANK(health[[#This Row],[total_boys]]),SUM(health[[#This Row],[boys_0-5_reached]],health[[#This Row],[boys_6-12_reached]],health[[#This Row],[boys_13-18_reached]]),health[[#This Row],[total_boys]])</f>
        <v>0</v>
      </c>
      <c r="AD709">
        <f>IF(ISBLANK(health[[#This Row],[total_girls]]),SUM(health[[#This Row],[girls_0-5_reached]],health[[#This Row],[girls_6-12_reached]],health[[#This Row],[girls_13-18_reached]]),health[[#This Row],[total_girls]])</f>
        <v>0</v>
      </c>
      <c r="AE709">
        <f>IF(ISBLANK(health[[#This Row],[total_children]]),SUM(health[[#This Row],[calc_boys]],health[[#This Row],[calc_girls]]),health[[#This Row],[total_children]])</f>
        <v>0</v>
      </c>
      <c r="AF709">
        <f>IF(ISBLANK(health[[#This Row],[total_pwd]]),SUM(health[[#This Row],[total_pwd_men]],health[[#This Row],[total_pwd_women]]),health[[#This Row],[total_pwd]])</f>
        <v>0</v>
      </c>
      <c r="AG709">
        <f>IF(ISBLANK(health[[#This Row],[total_adults]]),SUM(health[[#This Row],[total_men]],health[[#This Row],[total_women]]),health[[#This Row],[total_adults]])</f>
        <v>0</v>
      </c>
      <c r="AH709">
        <f>IF(ISBLANK(health[[#This Row],[total_beneficiaries_reached]]),SUM(health[[#This Row],[calc_children]],health[[#This Row],[calc_adults]]),health[[#This Row],[total_beneficiaries_reached]])</f>
        <v>0</v>
      </c>
      <c r="AI709" s="49" t="str">
        <f ca="1">IF(B709="","",OFFSET(table_admin1[[#Headers],[ADM1_PT]],MATCH(B709,admin1,0),1))</f>
        <v/>
      </c>
      <c r="AJ709" s="49" t="str">
        <f t="shared" ca="1" si="20"/>
        <v/>
      </c>
      <c r="AK709" s="49" t="str">
        <f t="shared" ca="1" si="21"/>
        <v/>
      </c>
    </row>
    <row r="710" spans="29:37" x14ac:dyDescent="0.2">
      <c r="AC710">
        <f>IF(ISBLANK(health[[#This Row],[total_boys]]),SUM(health[[#This Row],[boys_0-5_reached]],health[[#This Row],[boys_6-12_reached]],health[[#This Row],[boys_13-18_reached]]),health[[#This Row],[total_boys]])</f>
        <v>0</v>
      </c>
      <c r="AD710">
        <f>IF(ISBLANK(health[[#This Row],[total_girls]]),SUM(health[[#This Row],[girls_0-5_reached]],health[[#This Row],[girls_6-12_reached]],health[[#This Row],[girls_13-18_reached]]),health[[#This Row],[total_girls]])</f>
        <v>0</v>
      </c>
      <c r="AE710">
        <f>IF(ISBLANK(health[[#This Row],[total_children]]),SUM(health[[#This Row],[calc_boys]],health[[#This Row],[calc_girls]]),health[[#This Row],[total_children]])</f>
        <v>0</v>
      </c>
      <c r="AF710">
        <f>IF(ISBLANK(health[[#This Row],[total_pwd]]),SUM(health[[#This Row],[total_pwd_men]],health[[#This Row],[total_pwd_women]]),health[[#This Row],[total_pwd]])</f>
        <v>0</v>
      </c>
      <c r="AG710">
        <f>IF(ISBLANK(health[[#This Row],[total_adults]]),SUM(health[[#This Row],[total_men]],health[[#This Row],[total_women]]),health[[#This Row],[total_adults]])</f>
        <v>0</v>
      </c>
      <c r="AH710">
        <f>IF(ISBLANK(health[[#This Row],[total_beneficiaries_reached]]),SUM(health[[#This Row],[calc_children]],health[[#This Row],[calc_adults]]),health[[#This Row],[total_beneficiaries_reached]])</f>
        <v>0</v>
      </c>
      <c r="AI710" s="49" t="str">
        <f ca="1">IF(B710="","",OFFSET(table_admin1[[#Headers],[ADM1_PT]],MATCH(B710,admin1,0),1))</f>
        <v/>
      </c>
      <c r="AJ710" s="49" t="str">
        <f t="shared" ref="AJ710:AJ773" ca="1" si="22">IF(C710="","",INDEX(admin2_pcode,MATCH(C710,OFFSET(admin2_start,MATCH(AI710,admin1_linked_pcode,0),0,COUNTIF(admin1_linked_pcode,AI710)),0)+MATCH(AI710,admin1_linked_pcode,0)-1))</f>
        <v/>
      </c>
      <c r="AK710" s="49" t="str">
        <f t="shared" ref="AK710:AK773" ca="1" si="23">IF(D710="","",INDEX(admin3_pcode,MATCH(D710,OFFSET(admin3_start,MATCH(AJ710,admin2_linked_pcode,0),0,COUNTIF(admin2_linked_pcode,AJ710)),0)+MATCH(AJ710,admin2_linked_pcode,0)-1))</f>
        <v/>
      </c>
    </row>
    <row r="711" spans="29:37" x14ac:dyDescent="0.2">
      <c r="AC711">
        <f>IF(ISBLANK(health[[#This Row],[total_boys]]),SUM(health[[#This Row],[boys_0-5_reached]],health[[#This Row],[boys_6-12_reached]],health[[#This Row],[boys_13-18_reached]]),health[[#This Row],[total_boys]])</f>
        <v>0</v>
      </c>
      <c r="AD711">
        <f>IF(ISBLANK(health[[#This Row],[total_girls]]),SUM(health[[#This Row],[girls_0-5_reached]],health[[#This Row],[girls_6-12_reached]],health[[#This Row],[girls_13-18_reached]]),health[[#This Row],[total_girls]])</f>
        <v>0</v>
      </c>
      <c r="AE711">
        <f>IF(ISBLANK(health[[#This Row],[total_children]]),SUM(health[[#This Row],[calc_boys]],health[[#This Row],[calc_girls]]),health[[#This Row],[total_children]])</f>
        <v>0</v>
      </c>
      <c r="AF711">
        <f>IF(ISBLANK(health[[#This Row],[total_pwd]]),SUM(health[[#This Row],[total_pwd_men]],health[[#This Row],[total_pwd_women]]),health[[#This Row],[total_pwd]])</f>
        <v>0</v>
      </c>
      <c r="AG711">
        <f>IF(ISBLANK(health[[#This Row],[total_adults]]),SUM(health[[#This Row],[total_men]],health[[#This Row],[total_women]]),health[[#This Row],[total_adults]])</f>
        <v>0</v>
      </c>
      <c r="AH711">
        <f>IF(ISBLANK(health[[#This Row],[total_beneficiaries_reached]]),SUM(health[[#This Row],[calc_children]],health[[#This Row],[calc_adults]]),health[[#This Row],[total_beneficiaries_reached]])</f>
        <v>0</v>
      </c>
      <c r="AI711" s="49" t="str">
        <f ca="1">IF(B711="","",OFFSET(table_admin1[[#Headers],[ADM1_PT]],MATCH(B711,admin1,0),1))</f>
        <v/>
      </c>
      <c r="AJ711" s="49" t="str">
        <f t="shared" ca="1" si="22"/>
        <v/>
      </c>
      <c r="AK711" s="49" t="str">
        <f t="shared" ca="1" si="23"/>
        <v/>
      </c>
    </row>
    <row r="712" spans="29:37" x14ac:dyDescent="0.2">
      <c r="AC712">
        <f>IF(ISBLANK(health[[#This Row],[total_boys]]),SUM(health[[#This Row],[boys_0-5_reached]],health[[#This Row],[boys_6-12_reached]],health[[#This Row],[boys_13-18_reached]]),health[[#This Row],[total_boys]])</f>
        <v>0</v>
      </c>
      <c r="AD712">
        <f>IF(ISBLANK(health[[#This Row],[total_girls]]),SUM(health[[#This Row],[girls_0-5_reached]],health[[#This Row],[girls_6-12_reached]],health[[#This Row],[girls_13-18_reached]]),health[[#This Row],[total_girls]])</f>
        <v>0</v>
      </c>
      <c r="AE712">
        <f>IF(ISBLANK(health[[#This Row],[total_children]]),SUM(health[[#This Row],[calc_boys]],health[[#This Row],[calc_girls]]),health[[#This Row],[total_children]])</f>
        <v>0</v>
      </c>
      <c r="AF712">
        <f>IF(ISBLANK(health[[#This Row],[total_pwd]]),SUM(health[[#This Row],[total_pwd_men]],health[[#This Row],[total_pwd_women]]),health[[#This Row],[total_pwd]])</f>
        <v>0</v>
      </c>
      <c r="AG712">
        <f>IF(ISBLANK(health[[#This Row],[total_adults]]),SUM(health[[#This Row],[total_men]],health[[#This Row],[total_women]]),health[[#This Row],[total_adults]])</f>
        <v>0</v>
      </c>
      <c r="AH712">
        <f>IF(ISBLANK(health[[#This Row],[total_beneficiaries_reached]]),SUM(health[[#This Row],[calc_children]],health[[#This Row],[calc_adults]]),health[[#This Row],[total_beneficiaries_reached]])</f>
        <v>0</v>
      </c>
      <c r="AI712" s="49" t="str">
        <f ca="1">IF(B712="","",OFFSET(table_admin1[[#Headers],[ADM1_PT]],MATCH(B712,admin1,0),1))</f>
        <v/>
      </c>
      <c r="AJ712" s="49" t="str">
        <f t="shared" ca="1" si="22"/>
        <v/>
      </c>
      <c r="AK712" s="49" t="str">
        <f t="shared" ca="1" si="23"/>
        <v/>
      </c>
    </row>
    <row r="713" spans="29:37" x14ac:dyDescent="0.2">
      <c r="AC713">
        <f>IF(ISBLANK(health[[#This Row],[total_boys]]),SUM(health[[#This Row],[boys_0-5_reached]],health[[#This Row],[boys_6-12_reached]],health[[#This Row],[boys_13-18_reached]]),health[[#This Row],[total_boys]])</f>
        <v>0</v>
      </c>
      <c r="AD713">
        <f>IF(ISBLANK(health[[#This Row],[total_girls]]),SUM(health[[#This Row],[girls_0-5_reached]],health[[#This Row],[girls_6-12_reached]],health[[#This Row],[girls_13-18_reached]]),health[[#This Row],[total_girls]])</f>
        <v>0</v>
      </c>
      <c r="AE713">
        <f>IF(ISBLANK(health[[#This Row],[total_children]]),SUM(health[[#This Row],[calc_boys]],health[[#This Row],[calc_girls]]),health[[#This Row],[total_children]])</f>
        <v>0</v>
      </c>
      <c r="AF713">
        <f>IF(ISBLANK(health[[#This Row],[total_pwd]]),SUM(health[[#This Row],[total_pwd_men]],health[[#This Row],[total_pwd_women]]),health[[#This Row],[total_pwd]])</f>
        <v>0</v>
      </c>
      <c r="AG713">
        <f>IF(ISBLANK(health[[#This Row],[total_adults]]),SUM(health[[#This Row],[total_men]],health[[#This Row],[total_women]]),health[[#This Row],[total_adults]])</f>
        <v>0</v>
      </c>
      <c r="AH713">
        <f>IF(ISBLANK(health[[#This Row],[total_beneficiaries_reached]]),SUM(health[[#This Row],[calc_children]],health[[#This Row],[calc_adults]]),health[[#This Row],[total_beneficiaries_reached]])</f>
        <v>0</v>
      </c>
      <c r="AI713" s="49" t="str">
        <f ca="1">IF(B713="","",OFFSET(table_admin1[[#Headers],[ADM1_PT]],MATCH(B713,admin1,0),1))</f>
        <v/>
      </c>
      <c r="AJ713" s="49" t="str">
        <f t="shared" ca="1" si="22"/>
        <v/>
      </c>
      <c r="AK713" s="49" t="str">
        <f t="shared" ca="1" si="23"/>
        <v/>
      </c>
    </row>
    <row r="714" spans="29:37" x14ac:dyDescent="0.2">
      <c r="AC714">
        <f>IF(ISBLANK(health[[#This Row],[total_boys]]),SUM(health[[#This Row],[boys_0-5_reached]],health[[#This Row],[boys_6-12_reached]],health[[#This Row],[boys_13-18_reached]]),health[[#This Row],[total_boys]])</f>
        <v>0</v>
      </c>
      <c r="AD714">
        <f>IF(ISBLANK(health[[#This Row],[total_girls]]),SUM(health[[#This Row],[girls_0-5_reached]],health[[#This Row],[girls_6-12_reached]],health[[#This Row],[girls_13-18_reached]]),health[[#This Row],[total_girls]])</f>
        <v>0</v>
      </c>
      <c r="AE714">
        <f>IF(ISBLANK(health[[#This Row],[total_children]]),SUM(health[[#This Row],[calc_boys]],health[[#This Row],[calc_girls]]),health[[#This Row],[total_children]])</f>
        <v>0</v>
      </c>
      <c r="AF714">
        <f>IF(ISBLANK(health[[#This Row],[total_pwd]]),SUM(health[[#This Row],[total_pwd_men]],health[[#This Row],[total_pwd_women]]),health[[#This Row],[total_pwd]])</f>
        <v>0</v>
      </c>
      <c r="AG714">
        <f>IF(ISBLANK(health[[#This Row],[total_adults]]),SUM(health[[#This Row],[total_men]],health[[#This Row],[total_women]]),health[[#This Row],[total_adults]])</f>
        <v>0</v>
      </c>
      <c r="AH714">
        <f>IF(ISBLANK(health[[#This Row],[total_beneficiaries_reached]]),SUM(health[[#This Row],[calc_children]],health[[#This Row],[calc_adults]]),health[[#This Row],[total_beneficiaries_reached]])</f>
        <v>0</v>
      </c>
      <c r="AI714" s="49" t="str">
        <f ca="1">IF(B714="","",OFFSET(table_admin1[[#Headers],[ADM1_PT]],MATCH(B714,admin1,0),1))</f>
        <v/>
      </c>
      <c r="AJ714" s="49" t="str">
        <f t="shared" ca="1" si="22"/>
        <v/>
      </c>
      <c r="AK714" s="49" t="str">
        <f t="shared" ca="1" si="23"/>
        <v/>
      </c>
    </row>
    <row r="715" spans="29:37" x14ac:dyDescent="0.2">
      <c r="AC715">
        <f>IF(ISBLANK(health[[#This Row],[total_boys]]),SUM(health[[#This Row],[boys_0-5_reached]],health[[#This Row],[boys_6-12_reached]],health[[#This Row],[boys_13-18_reached]]),health[[#This Row],[total_boys]])</f>
        <v>0</v>
      </c>
      <c r="AD715">
        <f>IF(ISBLANK(health[[#This Row],[total_girls]]),SUM(health[[#This Row],[girls_0-5_reached]],health[[#This Row],[girls_6-12_reached]],health[[#This Row],[girls_13-18_reached]]),health[[#This Row],[total_girls]])</f>
        <v>0</v>
      </c>
      <c r="AE715">
        <f>IF(ISBLANK(health[[#This Row],[total_children]]),SUM(health[[#This Row],[calc_boys]],health[[#This Row],[calc_girls]]),health[[#This Row],[total_children]])</f>
        <v>0</v>
      </c>
      <c r="AF715">
        <f>IF(ISBLANK(health[[#This Row],[total_pwd]]),SUM(health[[#This Row],[total_pwd_men]],health[[#This Row],[total_pwd_women]]),health[[#This Row],[total_pwd]])</f>
        <v>0</v>
      </c>
      <c r="AG715">
        <f>IF(ISBLANK(health[[#This Row],[total_adults]]),SUM(health[[#This Row],[total_men]],health[[#This Row],[total_women]]),health[[#This Row],[total_adults]])</f>
        <v>0</v>
      </c>
      <c r="AH715">
        <f>IF(ISBLANK(health[[#This Row],[total_beneficiaries_reached]]),SUM(health[[#This Row],[calc_children]],health[[#This Row],[calc_adults]]),health[[#This Row],[total_beneficiaries_reached]])</f>
        <v>0</v>
      </c>
      <c r="AI715" s="49" t="str">
        <f ca="1">IF(B715="","",OFFSET(table_admin1[[#Headers],[ADM1_PT]],MATCH(B715,admin1,0),1))</f>
        <v/>
      </c>
      <c r="AJ715" s="49" t="str">
        <f t="shared" ca="1" si="22"/>
        <v/>
      </c>
      <c r="AK715" s="49" t="str">
        <f t="shared" ca="1" si="23"/>
        <v/>
      </c>
    </row>
    <row r="716" spans="29:37" x14ac:dyDescent="0.2">
      <c r="AC716">
        <f>IF(ISBLANK(health[[#This Row],[total_boys]]),SUM(health[[#This Row],[boys_0-5_reached]],health[[#This Row],[boys_6-12_reached]],health[[#This Row],[boys_13-18_reached]]),health[[#This Row],[total_boys]])</f>
        <v>0</v>
      </c>
      <c r="AD716">
        <f>IF(ISBLANK(health[[#This Row],[total_girls]]),SUM(health[[#This Row],[girls_0-5_reached]],health[[#This Row],[girls_6-12_reached]],health[[#This Row],[girls_13-18_reached]]),health[[#This Row],[total_girls]])</f>
        <v>0</v>
      </c>
      <c r="AE716">
        <f>IF(ISBLANK(health[[#This Row],[total_children]]),SUM(health[[#This Row],[calc_boys]],health[[#This Row],[calc_girls]]),health[[#This Row],[total_children]])</f>
        <v>0</v>
      </c>
      <c r="AF716">
        <f>IF(ISBLANK(health[[#This Row],[total_pwd]]),SUM(health[[#This Row],[total_pwd_men]],health[[#This Row],[total_pwd_women]]),health[[#This Row],[total_pwd]])</f>
        <v>0</v>
      </c>
      <c r="AG716">
        <f>IF(ISBLANK(health[[#This Row],[total_adults]]),SUM(health[[#This Row],[total_men]],health[[#This Row],[total_women]]),health[[#This Row],[total_adults]])</f>
        <v>0</v>
      </c>
      <c r="AH716">
        <f>IF(ISBLANK(health[[#This Row],[total_beneficiaries_reached]]),SUM(health[[#This Row],[calc_children]],health[[#This Row],[calc_adults]]),health[[#This Row],[total_beneficiaries_reached]])</f>
        <v>0</v>
      </c>
      <c r="AI716" s="49" t="str">
        <f ca="1">IF(B716="","",OFFSET(table_admin1[[#Headers],[ADM1_PT]],MATCH(B716,admin1,0),1))</f>
        <v/>
      </c>
      <c r="AJ716" s="49" t="str">
        <f t="shared" ca="1" si="22"/>
        <v/>
      </c>
      <c r="AK716" s="49" t="str">
        <f t="shared" ca="1" si="23"/>
        <v/>
      </c>
    </row>
    <row r="717" spans="29:37" x14ac:dyDescent="0.2">
      <c r="AC717">
        <f>IF(ISBLANK(health[[#This Row],[total_boys]]),SUM(health[[#This Row],[boys_0-5_reached]],health[[#This Row],[boys_6-12_reached]],health[[#This Row],[boys_13-18_reached]]),health[[#This Row],[total_boys]])</f>
        <v>0</v>
      </c>
      <c r="AD717">
        <f>IF(ISBLANK(health[[#This Row],[total_girls]]),SUM(health[[#This Row],[girls_0-5_reached]],health[[#This Row],[girls_6-12_reached]],health[[#This Row],[girls_13-18_reached]]),health[[#This Row],[total_girls]])</f>
        <v>0</v>
      </c>
      <c r="AE717">
        <f>IF(ISBLANK(health[[#This Row],[total_children]]),SUM(health[[#This Row],[calc_boys]],health[[#This Row],[calc_girls]]),health[[#This Row],[total_children]])</f>
        <v>0</v>
      </c>
      <c r="AF717">
        <f>IF(ISBLANK(health[[#This Row],[total_pwd]]),SUM(health[[#This Row],[total_pwd_men]],health[[#This Row],[total_pwd_women]]),health[[#This Row],[total_pwd]])</f>
        <v>0</v>
      </c>
      <c r="AG717">
        <f>IF(ISBLANK(health[[#This Row],[total_adults]]),SUM(health[[#This Row],[total_men]],health[[#This Row],[total_women]]),health[[#This Row],[total_adults]])</f>
        <v>0</v>
      </c>
      <c r="AH717">
        <f>IF(ISBLANK(health[[#This Row],[total_beneficiaries_reached]]),SUM(health[[#This Row],[calc_children]],health[[#This Row],[calc_adults]]),health[[#This Row],[total_beneficiaries_reached]])</f>
        <v>0</v>
      </c>
      <c r="AI717" s="49" t="str">
        <f ca="1">IF(B717="","",OFFSET(table_admin1[[#Headers],[ADM1_PT]],MATCH(B717,admin1,0),1))</f>
        <v/>
      </c>
      <c r="AJ717" s="49" t="str">
        <f t="shared" ca="1" si="22"/>
        <v/>
      </c>
      <c r="AK717" s="49" t="str">
        <f t="shared" ca="1" si="23"/>
        <v/>
      </c>
    </row>
    <row r="718" spans="29:37" x14ac:dyDescent="0.2">
      <c r="AC718">
        <f>IF(ISBLANK(health[[#This Row],[total_boys]]),SUM(health[[#This Row],[boys_0-5_reached]],health[[#This Row],[boys_6-12_reached]],health[[#This Row],[boys_13-18_reached]]),health[[#This Row],[total_boys]])</f>
        <v>0</v>
      </c>
      <c r="AD718">
        <f>IF(ISBLANK(health[[#This Row],[total_girls]]),SUM(health[[#This Row],[girls_0-5_reached]],health[[#This Row],[girls_6-12_reached]],health[[#This Row],[girls_13-18_reached]]),health[[#This Row],[total_girls]])</f>
        <v>0</v>
      </c>
      <c r="AE718">
        <f>IF(ISBLANK(health[[#This Row],[total_children]]),SUM(health[[#This Row],[calc_boys]],health[[#This Row],[calc_girls]]),health[[#This Row],[total_children]])</f>
        <v>0</v>
      </c>
      <c r="AF718">
        <f>IF(ISBLANK(health[[#This Row],[total_pwd]]),SUM(health[[#This Row],[total_pwd_men]],health[[#This Row],[total_pwd_women]]),health[[#This Row],[total_pwd]])</f>
        <v>0</v>
      </c>
      <c r="AG718">
        <f>IF(ISBLANK(health[[#This Row],[total_adults]]),SUM(health[[#This Row],[total_men]],health[[#This Row],[total_women]]),health[[#This Row],[total_adults]])</f>
        <v>0</v>
      </c>
      <c r="AH718">
        <f>IF(ISBLANK(health[[#This Row],[total_beneficiaries_reached]]),SUM(health[[#This Row],[calc_children]],health[[#This Row],[calc_adults]]),health[[#This Row],[total_beneficiaries_reached]])</f>
        <v>0</v>
      </c>
      <c r="AI718" s="49" t="str">
        <f ca="1">IF(B718="","",OFFSET(table_admin1[[#Headers],[ADM1_PT]],MATCH(B718,admin1,0),1))</f>
        <v/>
      </c>
      <c r="AJ718" s="49" t="str">
        <f t="shared" ca="1" si="22"/>
        <v/>
      </c>
      <c r="AK718" s="49" t="str">
        <f t="shared" ca="1" si="23"/>
        <v/>
      </c>
    </row>
    <row r="719" spans="29:37" x14ac:dyDescent="0.2">
      <c r="AC719">
        <f>IF(ISBLANK(health[[#This Row],[total_boys]]),SUM(health[[#This Row],[boys_0-5_reached]],health[[#This Row],[boys_6-12_reached]],health[[#This Row],[boys_13-18_reached]]),health[[#This Row],[total_boys]])</f>
        <v>0</v>
      </c>
      <c r="AD719">
        <f>IF(ISBLANK(health[[#This Row],[total_girls]]),SUM(health[[#This Row],[girls_0-5_reached]],health[[#This Row],[girls_6-12_reached]],health[[#This Row],[girls_13-18_reached]]),health[[#This Row],[total_girls]])</f>
        <v>0</v>
      </c>
      <c r="AE719">
        <f>IF(ISBLANK(health[[#This Row],[total_children]]),SUM(health[[#This Row],[calc_boys]],health[[#This Row],[calc_girls]]),health[[#This Row],[total_children]])</f>
        <v>0</v>
      </c>
      <c r="AF719">
        <f>IF(ISBLANK(health[[#This Row],[total_pwd]]),SUM(health[[#This Row],[total_pwd_men]],health[[#This Row],[total_pwd_women]]),health[[#This Row],[total_pwd]])</f>
        <v>0</v>
      </c>
      <c r="AG719">
        <f>IF(ISBLANK(health[[#This Row],[total_adults]]),SUM(health[[#This Row],[total_men]],health[[#This Row],[total_women]]),health[[#This Row],[total_adults]])</f>
        <v>0</v>
      </c>
      <c r="AH719">
        <f>IF(ISBLANK(health[[#This Row],[total_beneficiaries_reached]]),SUM(health[[#This Row],[calc_children]],health[[#This Row],[calc_adults]]),health[[#This Row],[total_beneficiaries_reached]])</f>
        <v>0</v>
      </c>
      <c r="AI719" s="49" t="str">
        <f ca="1">IF(B719="","",OFFSET(table_admin1[[#Headers],[ADM1_PT]],MATCH(B719,admin1,0),1))</f>
        <v/>
      </c>
      <c r="AJ719" s="49" t="str">
        <f t="shared" ca="1" si="22"/>
        <v/>
      </c>
      <c r="AK719" s="49" t="str">
        <f t="shared" ca="1" si="23"/>
        <v/>
      </c>
    </row>
    <row r="720" spans="29:37" x14ac:dyDescent="0.2">
      <c r="AC720">
        <f>IF(ISBLANK(health[[#This Row],[total_boys]]),SUM(health[[#This Row],[boys_0-5_reached]],health[[#This Row],[boys_6-12_reached]],health[[#This Row],[boys_13-18_reached]]),health[[#This Row],[total_boys]])</f>
        <v>0</v>
      </c>
      <c r="AD720">
        <f>IF(ISBLANK(health[[#This Row],[total_girls]]),SUM(health[[#This Row],[girls_0-5_reached]],health[[#This Row],[girls_6-12_reached]],health[[#This Row],[girls_13-18_reached]]),health[[#This Row],[total_girls]])</f>
        <v>0</v>
      </c>
      <c r="AE720">
        <f>IF(ISBLANK(health[[#This Row],[total_children]]),SUM(health[[#This Row],[calc_boys]],health[[#This Row],[calc_girls]]),health[[#This Row],[total_children]])</f>
        <v>0</v>
      </c>
      <c r="AF720">
        <f>IF(ISBLANK(health[[#This Row],[total_pwd]]),SUM(health[[#This Row],[total_pwd_men]],health[[#This Row],[total_pwd_women]]),health[[#This Row],[total_pwd]])</f>
        <v>0</v>
      </c>
      <c r="AG720">
        <f>IF(ISBLANK(health[[#This Row],[total_adults]]),SUM(health[[#This Row],[total_men]],health[[#This Row],[total_women]]),health[[#This Row],[total_adults]])</f>
        <v>0</v>
      </c>
      <c r="AH720">
        <f>IF(ISBLANK(health[[#This Row],[total_beneficiaries_reached]]),SUM(health[[#This Row],[calc_children]],health[[#This Row],[calc_adults]]),health[[#This Row],[total_beneficiaries_reached]])</f>
        <v>0</v>
      </c>
      <c r="AI720" s="49" t="str">
        <f ca="1">IF(B720="","",OFFSET(table_admin1[[#Headers],[ADM1_PT]],MATCH(B720,admin1,0),1))</f>
        <v/>
      </c>
      <c r="AJ720" s="49" t="str">
        <f t="shared" ca="1" si="22"/>
        <v/>
      </c>
      <c r="AK720" s="49" t="str">
        <f t="shared" ca="1" si="23"/>
        <v/>
      </c>
    </row>
    <row r="721" spans="29:37" x14ac:dyDescent="0.2">
      <c r="AC721">
        <f>IF(ISBLANK(health[[#This Row],[total_boys]]),SUM(health[[#This Row],[boys_0-5_reached]],health[[#This Row],[boys_6-12_reached]],health[[#This Row],[boys_13-18_reached]]),health[[#This Row],[total_boys]])</f>
        <v>0</v>
      </c>
      <c r="AD721">
        <f>IF(ISBLANK(health[[#This Row],[total_girls]]),SUM(health[[#This Row],[girls_0-5_reached]],health[[#This Row],[girls_6-12_reached]],health[[#This Row],[girls_13-18_reached]]),health[[#This Row],[total_girls]])</f>
        <v>0</v>
      </c>
      <c r="AE721">
        <f>IF(ISBLANK(health[[#This Row],[total_children]]),SUM(health[[#This Row],[calc_boys]],health[[#This Row],[calc_girls]]),health[[#This Row],[total_children]])</f>
        <v>0</v>
      </c>
      <c r="AF721">
        <f>IF(ISBLANK(health[[#This Row],[total_pwd]]),SUM(health[[#This Row],[total_pwd_men]],health[[#This Row],[total_pwd_women]]),health[[#This Row],[total_pwd]])</f>
        <v>0</v>
      </c>
      <c r="AG721">
        <f>IF(ISBLANK(health[[#This Row],[total_adults]]),SUM(health[[#This Row],[total_men]],health[[#This Row],[total_women]]),health[[#This Row],[total_adults]])</f>
        <v>0</v>
      </c>
      <c r="AH721">
        <f>IF(ISBLANK(health[[#This Row],[total_beneficiaries_reached]]),SUM(health[[#This Row],[calc_children]],health[[#This Row],[calc_adults]]),health[[#This Row],[total_beneficiaries_reached]])</f>
        <v>0</v>
      </c>
      <c r="AI721" s="49" t="str">
        <f ca="1">IF(B721="","",OFFSET(table_admin1[[#Headers],[ADM1_PT]],MATCH(B721,admin1,0),1))</f>
        <v/>
      </c>
      <c r="AJ721" s="49" t="str">
        <f t="shared" ca="1" si="22"/>
        <v/>
      </c>
      <c r="AK721" s="49" t="str">
        <f t="shared" ca="1" si="23"/>
        <v/>
      </c>
    </row>
    <row r="722" spans="29:37" x14ac:dyDescent="0.2">
      <c r="AC722">
        <f>IF(ISBLANK(health[[#This Row],[total_boys]]),SUM(health[[#This Row],[boys_0-5_reached]],health[[#This Row],[boys_6-12_reached]],health[[#This Row],[boys_13-18_reached]]),health[[#This Row],[total_boys]])</f>
        <v>0</v>
      </c>
      <c r="AD722">
        <f>IF(ISBLANK(health[[#This Row],[total_girls]]),SUM(health[[#This Row],[girls_0-5_reached]],health[[#This Row],[girls_6-12_reached]],health[[#This Row],[girls_13-18_reached]]),health[[#This Row],[total_girls]])</f>
        <v>0</v>
      </c>
      <c r="AE722">
        <f>IF(ISBLANK(health[[#This Row],[total_children]]),SUM(health[[#This Row],[calc_boys]],health[[#This Row],[calc_girls]]),health[[#This Row],[total_children]])</f>
        <v>0</v>
      </c>
      <c r="AF722">
        <f>IF(ISBLANK(health[[#This Row],[total_pwd]]),SUM(health[[#This Row],[total_pwd_men]],health[[#This Row],[total_pwd_women]]),health[[#This Row],[total_pwd]])</f>
        <v>0</v>
      </c>
      <c r="AG722">
        <f>IF(ISBLANK(health[[#This Row],[total_adults]]),SUM(health[[#This Row],[total_men]],health[[#This Row],[total_women]]),health[[#This Row],[total_adults]])</f>
        <v>0</v>
      </c>
      <c r="AH722">
        <f>IF(ISBLANK(health[[#This Row],[total_beneficiaries_reached]]),SUM(health[[#This Row],[calc_children]],health[[#This Row],[calc_adults]]),health[[#This Row],[total_beneficiaries_reached]])</f>
        <v>0</v>
      </c>
      <c r="AI722" s="49" t="str">
        <f ca="1">IF(B722="","",OFFSET(table_admin1[[#Headers],[ADM1_PT]],MATCH(B722,admin1,0),1))</f>
        <v/>
      </c>
      <c r="AJ722" s="49" t="str">
        <f t="shared" ca="1" si="22"/>
        <v/>
      </c>
      <c r="AK722" s="49" t="str">
        <f t="shared" ca="1" si="23"/>
        <v/>
      </c>
    </row>
    <row r="723" spans="29:37" x14ac:dyDescent="0.2">
      <c r="AC723">
        <f>IF(ISBLANK(health[[#This Row],[total_boys]]),SUM(health[[#This Row],[boys_0-5_reached]],health[[#This Row],[boys_6-12_reached]],health[[#This Row],[boys_13-18_reached]]),health[[#This Row],[total_boys]])</f>
        <v>0</v>
      </c>
      <c r="AD723">
        <f>IF(ISBLANK(health[[#This Row],[total_girls]]),SUM(health[[#This Row],[girls_0-5_reached]],health[[#This Row],[girls_6-12_reached]],health[[#This Row],[girls_13-18_reached]]),health[[#This Row],[total_girls]])</f>
        <v>0</v>
      </c>
      <c r="AE723">
        <f>IF(ISBLANK(health[[#This Row],[total_children]]),SUM(health[[#This Row],[calc_boys]],health[[#This Row],[calc_girls]]),health[[#This Row],[total_children]])</f>
        <v>0</v>
      </c>
      <c r="AF723">
        <f>IF(ISBLANK(health[[#This Row],[total_pwd]]),SUM(health[[#This Row],[total_pwd_men]],health[[#This Row],[total_pwd_women]]),health[[#This Row],[total_pwd]])</f>
        <v>0</v>
      </c>
      <c r="AG723">
        <f>IF(ISBLANK(health[[#This Row],[total_adults]]),SUM(health[[#This Row],[total_men]],health[[#This Row],[total_women]]),health[[#This Row],[total_adults]])</f>
        <v>0</v>
      </c>
      <c r="AH723">
        <f>IF(ISBLANK(health[[#This Row],[total_beneficiaries_reached]]),SUM(health[[#This Row],[calc_children]],health[[#This Row],[calc_adults]]),health[[#This Row],[total_beneficiaries_reached]])</f>
        <v>0</v>
      </c>
      <c r="AI723" s="49" t="str">
        <f ca="1">IF(B723="","",OFFSET(table_admin1[[#Headers],[ADM1_PT]],MATCH(B723,admin1,0),1))</f>
        <v/>
      </c>
      <c r="AJ723" s="49" t="str">
        <f t="shared" ca="1" si="22"/>
        <v/>
      </c>
      <c r="AK723" s="49" t="str">
        <f t="shared" ca="1" si="23"/>
        <v/>
      </c>
    </row>
    <row r="724" spans="29:37" x14ac:dyDescent="0.2">
      <c r="AC724">
        <f>IF(ISBLANK(health[[#This Row],[total_boys]]),SUM(health[[#This Row],[boys_0-5_reached]],health[[#This Row],[boys_6-12_reached]],health[[#This Row],[boys_13-18_reached]]),health[[#This Row],[total_boys]])</f>
        <v>0</v>
      </c>
      <c r="AD724">
        <f>IF(ISBLANK(health[[#This Row],[total_girls]]),SUM(health[[#This Row],[girls_0-5_reached]],health[[#This Row],[girls_6-12_reached]],health[[#This Row],[girls_13-18_reached]]),health[[#This Row],[total_girls]])</f>
        <v>0</v>
      </c>
      <c r="AE724">
        <f>IF(ISBLANK(health[[#This Row],[total_children]]),SUM(health[[#This Row],[calc_boys]],health[[#This Row],[calc_girls]]),health[[#This Row],[total_children]])</f>
        <v>0</v>
      </c>
      <c r="AF724">
        <f>IF(ISBLANK(health[[#This Row],[total_pwd]]),SUM(health[[#This Row],[total_pwd_men]],health[[#This Row],[total_pwd_women]]),health[[#This Row],[total_pwd]])</f>
        <v>0</v>
      </c>
      <c r="AG724">
        <f>IF(ISBLANK(health[[#This Row],[total_adults]]),SUM(health[[#This Row],[total_men]],health[[#This Row],[total_women]]),health[[#This Row],[total_adults]])</f>
        <v>0</v>
      </c>
      <c r="AH724">
        <f>IF(ISBLANK(health[[#This Row],[total_beneficiaries_reached]]),SUM(health[[#This Row],[calc_children]],health[[#This Row],[calc_adults]]),health[[#This Row],[total_beneficiaries_reached]])</f>
        <v>0</v>
      </c>
      <c r="AI724" s="49" t="str">
        <f ca="1">IF(B724="","",OFFSET(table_admin1[[#Headers],[ADM1_PT]],MATCH(B724,admin1,0),1))</f>
        <v/>
      </c>
      <c r="AJ724" s="49" t="str">
        <f t="shared" ca="1" si="22"/>
        <v/>
      </c>
      <c r="AK724" s="49" t="str">
        <f t="shared" ca="1" si="23"/>
        <v/>
      </c>
    </row>
    <row r="725" spans="29:37" x14ac:dyDescent="0.2">
      <c r="AC725">
        <f>IF(ISBLANK(health[[#This Row],[total_boys]]),SUM(health[[#This Row],[boys_0-5_reached]],health[[#This Row],[boys_6-12_reached]],health[[#This Row],[boys_13-18_reached]]),health[[#This Row],[total_boys]])</f>
        <v>0</v>
      </c>
      <c r="AD725">
        <f>IF(ISBLANK(health[[#This Row],[total_girls]]),SUM(health[[#This Row],[girls_0-5_reached]],health[[#This Row],[girls_6-12_reached]],health[[#This Row],[girls_13-18_reached]]),health[[#This Row],[total_girls]])</f>
        <v>0</v>
      </c>
      <c r="AE725">
        <f>IF(ISBLANK(health[[#This Row],[total_children]]),SUM(health[[#This Row],[calc_boys]],health[[#This Row],[calc_girls]]),health[[#This Row],[total_children]])</f>
        <v>0</v>
      </c>
      <c r="AF725">
        <f>IF(ISBLANK(health[[#This Row],[total_pwd]]),SUM(health[[#This Row],[total_pwd_men]],health[[#This Row],[total_pwd_women]]),health[[#This Row],[total_pwd]])</f>
        <v>0</v>
      </c>
      <c r="AG725">
        <f>IF(ISBLANK(health[[#This Row],[total_adults]]),SUM(health[[#This Row],[total_men]],health[[#This Row],[total_women]]),health[[#This Row],[total_adults]])</f>
        <v>0</v>
      </c>
      <c r="AH725">
        <f>IF(ISBLANK(health[[#This Row],[total_beneficiaries_reached]]),SUM(health[[#This Row],[calc_children]],health[[#This Row],[calc_adults]]),health[[#This Row],[total_beneficiaries_reached]])</f>
        <v>0</v>
      </c>
      <c r="AI725" s="49" t="str">
        <f ca="1">IF(B725="","",OFFSET(table_admin1[[#Headers],[ADM1_PT]],MATCH(B725,admin1,0),1))</f>
        <v/>
      </c>
      <c r="AJ725" s="49" t="str">
        <f t="shared" ca="1" si="22"/>
        <v/>
      </c>
      <c r="AK725" s="49" t="str">
        <f t="shared" ca="1" si="23"/>
        <v/>
      </c>
    </row>
    <row r="726" spans="29:37" x14ac:dyDescent="0.2">
      <c r="AC726">
        <f>IF(ISBLANK(health[[#This Row],[total_boys]]),SUM(health[[#This Row],[boys_0-5_reached]],health[[#This Row],[boys_6-12_reached]],health[[#This Row],[boys_13-18_reached]]),health[[#This Row],[total_boys]])</f>
        <v>0</v>
      </c>
      <c r="AD726">
        <f>IF(ISBLANK(health[[#This Row],[total_girls]]),SUM(health[[#This Row],[girls_0-5_reached]],health[[#This Row],[girls_6-12_reached]],health[[#This Row],[girls_13-18_reached]]),health[[#This Row],[total_girls]])</f>
        <v>0</v>
      </c>
      <c r="AE726">
        <f>IF(ISBLANK(health[[#This Row],[total_children]]),SUM(health[[#This Row],[calc_boys]],health[[#This Row],[calc_girls]]),health[[#This Row],[total_children]])</f>
        <v>0</v>
      </c>
      <c r="AF726">
        <f>IF(ISBLANK(health[[#This Row],[total_pwd]]),SUM(health[[#This Row],[total_pwd_men]],health[[#This Row],[total_pwd_women]]),health[[#This Row],[total_pwd]])</f>
        <v>0</v>
      </c>
      <c r="AG726">
        <f>IF(ISBLANK(health[[#This Row],[total_adults]]),SUM(health[[#This Row],[total_men]],health[[#This Row],[total_women]]),health[[#This Row],[total_adults]])</f>
        <v>0</v>
      </c>
      <c r="AH726">
        <f>IF(ISBLANK(health[[#This Row],[total_beneficiaries_reached]]),SUM(health[[#This Row],[calc_children]],health[[#This Row],[calc_adults]]),health[[#This Row],[total_beneficiaries_reached]])</f>
        <v>0</v>
      </c>
      <c r="AI726" s="49" t="str">
        <f ca="1">IF(B726="","",OFFSET(table_admin1[[#Headers],[ADM1_PT]],MATCH(B726,admin1,0),1))</f>
        <v/>
      </c>
      <c r="AJ726" s="49" t="str">
        <f t="shared" ca="1" si="22"/>
        <v/>
      </c>
      <c r="AK726" s="49" t="str">
        <f t="shared" ca="1" si="23"/>
        <v/>
      </c>
    </row>
    <row r="727" spans="29:37" x14ac:dyDescent="0.2">
      <c r="AC727">
        <f>IF(ISBLANK(health[[#This Row],[total_boys]]),SUM(health[[#This Row],[boys_0-5_reached]],health[[#This Row],[boys_6-12_reached]],health[[#This Row],[boys_13-18_reached]]),health[[#This Row],[total_boys]])</f>
        <v>0</v>
      </c>
      <c r="AD727">
        <f>IF(ISBLANK(health[[#This Row],[total_girls]]),SUM(health[[#This Row],[girls_0-5_reached]],health[[#This Row],[girls_6-12_reached]],health[[#This Row],[girls_13-18_reached]]),health[[#This Row],[total_girls]])</f>
        <v>0</v>
      </c>
      <c r="AE727">
        <f>IF(ISBLANK(health[[#This Row],[total_children]]),SUM(health[[#This Row],[calc_boys]],health[[#This Row],[calc_girls]]),health[[#This Row],[total_children]])</f>
        <v>0</v>
      </c>
      <c r="AF727">
        <f>IF(ISBLANK(health[[#This Row],[total_pwd]]),SUM(health[[#This Row],[total_pwd_men]],health[[#This Row],[total_pwd_women]]),health[[#This Row],[total_pwd]])</f>
        <v>0</v>
      </c>
      <c r="AG727">
        <f>IF(ISBLANK(health[[#This Row],[total_adults]]),SUM(health[[#This Row],[total_men]],health[[#This Row],[total_women]]),health[[#This Row],[total_adults]])</f>
        <v>0</v>
      </c>
      <c r="AH727">
        <f>IF(ISBLANK(health[[#This Row],[total_beneficiaries_reached]]),SUM(health[[#This Row],[calc_children]],health[[#This Row],[calc_adults]]),health[[#This Row],[total_beneficiaries_reached]])</f>
        <v>0</v>
      </c>
      <c r="AI727" s="49" t="str">
        <f ca="1">IF(B727="","",OFFSET(table_admin1[[#Headers],[ADM1_PT]],MATCH(B727,admin1,0),1))</f>
        <v/>
      </c>
      <c r="AJ727" s="49" t="str">
        <f t="shared" ca="1" si="22"/>
        <v/>
      </c>
      <c r="AK727" s="49" t="str">
        <f t="shared" ca="1" si="23"/>
        <v/>
      </c>
    </row>
    <row r="728" spans="29:37" x14ac:dyDescent="0.2">
      <c r="AC728">
        <f>IF(ISBLANK(health[[#This Row],[total_boys]]),SUM(health[[#This Row],[boys_0-5_reached]],health[[#This Row],[boys_6-12_reached]],health[[#This Row],[boys_13-18_reached]]),health[[#This Row],[total_boys]])</f>
        <v>0</v>
      </c>
      <c r="AD728">
        <f>IF(ISBLANK(health[[#This Row],[total_girls]]),SUM(health[[#This Row],[girls_0-5_reached]],health[[#This Row],[girls_6-12_reached]],health[[#This Row],[girls_13-18_reached]]),health[[#This Row],[total_girls]])</f>
        <v>0</v>
      </c>
      <c r="AE728">
        <f>IF(ISBLANK(health[[#This Row],[total_children]]),SUM(health[[#This Row],[calc_boys]],health[[#This Row],[calc_girls]]),health[[#This Row],[total_children]])</f>
        <v>0</v>
      </c>
      <c r="AF728">
        <f>IF(ISBLANK(health[[#This Row],[total_pwd]]),SUM(health[[#This Row],[total_pwd_men]],health[[#This Row],[total_pwd_women]]),health[[#This Row],[total_pwd]])</f>
        <v>0</v>
      </c>
      <c r="AG728">
        <f>IF(ISBLANK(health[[#This Row],[total_adults]]),SUM(health[[#This Row],[total_men]],health[[#This Row],[total_women]]),health[[#This Row],[total_adults]])</f>
        <v>0</v>
      </c>
      <c r="AH728">
        <f>IF(ISBLANK(health[[#This Row],[total_beneficiaries_reached]]),SUM(health[[#This Row],[calc_children]],health[[#This Row],[calc_adults]]),health[[#This Row],[total_beneficiaries_reached]])</f>
        <v>0</v>
      </c>
      <c r="AI728" s="49" t="str">
        <f ca="1">IF(B728="","",OFFSET(table_admin1[[#Headers],[ADM1_PT]],MATCH(B728,admin1,0),1))</f>
        <v/>
      </c>
      <c r="AJ728" s="49" t="str">
        <f t="shared" ca="1" si="22"/>
        <v/>
      </c>
      <c r="AK728" s="49" t="str">
        <f t="shared" ca="1" si="23"/>
        <v/>
      </c>
    </row>
    <row r="729" spans="29:37" x14ac:dyDescent="0.2">
      <c r="AC729">
        <f>IF(ISBLANK(health[[#This Row],[total_boys]]),SUM(health[[#This Row],[boys_0-5_reached]],health[[#This Row],[boys_6-12_reached]],health[[#This Row],[boys_13-18_reached]]),health[[#This Row],[total_boys]])</f>
        <v>0</v>
      </c>
      <c r="AD729">
        <f>IF(ISBLANK(health[[#This Row],[total_girls]]),SUM(health[[#This Row],[girls_0-5_reached]],health[[#This Row],[girls_6-12_reached]],health[[#This Row],[girls_13-18_reached]]),health[[#This Row],[total_girls]])</f>
        <v>0</v>
      </c>
      <c r="AE729">
        <f>IF(ISBLANK(health[[#This Row],[total_children]]),SUM(health[[#This Row],[calc_boys]],health[[#This Row],[calc_girls]]),health[[#This Row],[total_children]])</f>
        <v>0</v>
      </c>
      <c r="AF729">
        <f>IF(ISBLANK(health[[#This Row],[total_pwd]]),SUM(health[[#This Row],[total_pwd_men]],health[[#This Row],[total_pwd_women]]),health[[#This Row],[total_pwd]])</f>
        <v>0</v>
      </c>
      <c r="AG729">
        <f>IF(ISBLANK(health[[#This Row],[total_adults]]),SUM(health[[#This Row],[total_men]],health[[#This Row],[total_women]]),health[[#This Row],[total_adults]])</f>
        <v>0</v>
      </c>
      <c r="AH729">
        <f>IF(ISBLANK(health[[#This Row],[total_beneficiaries_reached]]),SUM(health[[#This Row],[calc_children]],health[[#This Row],[calc_adults]]),health[[#This Row],[total_beneficiaries_reached]])</f>
        <v>0</v>
      </c>
      <c r="AI729" s="49" t="str">
        <f ca="1">IF(B729="","",OFFSET(table_admin1[[#Headers],[ADM1_PT]],MATCH(B729,admin1,0),1))</f>
        <v/>
      </c>
      <c r="AJ729" s="49" t="str">
        <f t="shared" ca="1" si="22"/>
        <v/>
      </c>
      <c r="AK729" s="49" t="str">
        <f t="shared" ca="1" si="23"/>
        <v/>
      </c>
    </row>
    <row r="730" spans="29:37" x14ac:dyDescent="0.2">
      <c r="AC730">
        <f>IF(ISBLANK(health[[#This Row],[total_boys]]),SUM(health[[#This Row],[boys_0-5_reached]],health[[#This Row],[boys_6-12_reached]],health[[#This Row],[boys_13-18_reached]]),health[[#This Row],[total_boys]])</f>
        <v>0</v>
      </c>
      <c r="AD730">
        <f>IF(ISBLANK(health[[#This Row],[total_girls]]),SUM(health[[#This Row],[girls_0-5_reached]],health[[#This Row],[girls_6-12_reached]],health[[#This Row],[girls_13-18_reached]]),health[[#This Row],[total_girls]])</f>
        <v>0</v>
      </c>
      <c r="AE730">
        <f>IF(ISBLANK(health[[#This Row],[total_children]]),SUM(health[[#This Row],[calc_boys]],health[[#This Row],[calc_girls]]),health[[#This Row],[total_children]])</f>
        <v>0</v>
      </c>
      <c r="AF730">
        <f>IF(ISBLANK(health[[#This Row],[total_pwd]]),SUM(health[[#This Row],[total_pwd_men]],health[[#This Row],[total_pwd_women]]),health[[#This Row],[total_pwd]])</f>
        <v>0</v>
      </c>
      <c r="AG730">
        <f>IF(ISBLANK(health[[#This Row],[total_adults]]),SUM(health[[#This Row],[total_men]],health[[#This Row],[total_women]]),health[[#This Row],[total_adults]])</f>
        <v>0</v>
      </c>
      <c r="AH730">
        <f>IF(ISBLANK(health[[#This Row],[total_beneficiaries_reached]]),SUM(health[[#This Row],[calc_children]],health[[#This Row],[calc_adults]]),health[[#This Row],[total_beneficiaries_reached]])</f>
        <v>0</v>
      </c>
      <c r="AI730" s="49" t="str">
        <f ca="1">IF(B730="","",OFFSET(table_admin1[[#Headers],[ADM1_PT]],MATCH(B730,admin1,0),1))</f>
        <v/>
      </c>
      <c r="AJ730" s="49" t="str">
        <f t="shared" ca="1" si="22"/>
        <v/>
      </c>
      <c r="AK730" s="49" t="str">
        <f t="shared" ca="1" si="23"/>
        <v/>
      </c>
    </row>
    <row r="731" spans="29:37" x14ac:dyDescent="0.2">
      <c r="AC731">
        <f>IF(ISBLANK(health[[#This Row],[total_boys]]),SUM(health[[#This Row],[boys_0-5_reached]],health[[#This Row],[boys_6-12_reached]],health[[#This Row],[boys_13-18_reached]]),health[[#This Row],[total_boys]])</f>
        <v>0</v>
      </c>
      <c r="AD731">
        <f>IF(ISBLANK(health[[#This Row],[total_girls]]),SUM(health[[#This Row],[girls_0-5_reached]],health[[#This Row],[girls_6-12_reached]],health[[#This Row],[girls_13-18_reached]]),health[[#This Row],[total_girls]])</f>
        <v>0</v>
      </c>
      <c r="AE731">
        <f>IF(ISBLANK(health[[#This Row],[total_children]]),SUM(health[[#This Row],[calc_boys]],health[[#This Row],[calc_girls]]),health[[#This Row],[total_children]])</f>
        <v>0</v>
      </c>
      <c r="AF731">
        <f>IF(ISBLANK(health[[#This Row],[total_pwd]]),SUM(health[[#This Row],[total_pwd_men]],health[[#This Row],[total_pwd_women]]),health[[#This Row],[total_pwd]])</f>
        <v>0</v>
      </c>
      <c r="AG731">
        <f>IF(ISBLANK(health[[#This Row],[total_adults]]),SUM(health[[#This Row],[total_men]],health[[#This Row],[total_women]]),health[[#This Row],[total_adults]])</f>
        <v>0</v>
      </c>
      <c r="AH731">
        <f>IF(ISBLANK(health[[#This Row],[total_beneficiaries_reached]]),SUM(health[[#This Row],[calc_children]],health[[#This Row],[calc_adults]]),health[[#This Row],[total_beneficiaries_reached]])</f>
        <v>0</v>
      </c>
      <c r="AI731" s="49" t="str">
        <f ca="1">IF(B731="","",OFFSET(table_admin1[[#Headers],[ADM1_PT]],MATCH(B731,admin1,0),1))</f>
        <v/>
      </c>
      <c r="AJ731" s="49" t="str">
        <f t="shared" ca="1" si="22"/>
        <v/>
      </c>
      <c r="AK731" s="49" t="str">
        <f t="shared" ca="1" si="23"/>
        <v/>
      </c>
    </row>
    <row r="732" spans="29:37" x14ac:dyDescent="0.2">
      <c r="AC732">
        <f>IF(ISBLANK(health[[#This Row],[total_boys]]),SUM(health[[#This Row],[boys_0-5_reached]],health[[#This Row],[boys_6-12_reached]],health[[#This Row],[boys_13-18_reached]]),health[[#This Row],[total_boys]])</f>
        <v>0</v>
      </c>
      <c r="AD732">
        <f>IF(ISBLANK(health[[#This Row],[total_girls]]),SUM(health[[#This Row],[girls_0-5_reached]],health[[#This Row],[girls_6-12_reached]],health[[#This Row],[girls_13-18_reached]]),health[[#This Row],[total_girls]])</f>
        <v>0</v>
      </c>
      <c r="AE732">
        <f>IF(ISBLANK(health[[#This Row],[total_children]]),SUM(health[[#This Row],[calc_boys]],health[[#This Row],[calc_girls]]),health[[#This Row],[total_children]])</f>
        <v>0</v>
      </c>
      <c r="AF732">
        <f>IF(ISBLANK(health[[#This Row],[total_pwd]]),SUM(health[[#This Row],[total_pwd_men]],health[[#This Row],[total_pwd_women]]),health[[#This Row],[total_pwd]])</f>
        <v>0</v>
      </c>
      <c r="AG732">
        <f>IF(ISBLANK(health[[#This Row],[total_adults]]),SUM(health[[#This Row],[total_men]],health[[#This Row],[total_women]]),health[[#This Row],[total_adults]])</f>
        <v>0</v>
      </c>
      <c r="AH732">
        <f>IF(ISBLANK(health[[#This Row],[total_beneficiaries_reached]]),SUM(health[[#This Row],[calc_children]],health[[#This Row],[calc_adults]]),health[[#This Row],[total_beneficiaries_reached]])</f>
        <v>0</v>
      </c>
      <c r="AI732" s="49" t="str">
        <f ca="1">IF(B732="","",OFFSET(table_admin1[[#Headers],[ADM1_PT]],MATCH(B732,admin1,0),1))</f>
        <v/>
      </c>
      <c r="AJ732" s="49" t="str">
        <f t="shared" ca="1" si="22"/>
        <v/>
      </c>
      <c r="AK732" s="49" t="str">
        <f t="shared" ca="1" si="23"/>
        <v/>
      </c>
    </row>
    <row r="733" spans="29:37" x14ac:dyDescent="0.2">
      <c r="AC733">
        <f>IF(ISBLANK(health[[#This Row],[total_boys]]),SUM(health[[#This Row],[boys_0-5_reached]],health[[#This Row],[boys_6-12_reached]],health[[#This Row],[boys_13-18_reached]]),health[[#This Row],[total_boys]])</f>
        <v>0</v>
      </c>
      <c r="AD733">
        <f>IF(ISBLANK(health[[#This Row],[total_girls]]),SUM(health[[#This Row],[girls_0-5_reached]],health[[#This Row],[girls_6-12_reached]],health[[#This Row],[girls_13-18_reached]]),health[[#This Row],[total_girls]])</f>
        <v>0</v>
      </c>
      <c r="AE733">
        <f>IF(ISBLANK(health[[#This Row],[total_children]]),SUM(health[[#This Row],[calc_boys]],health[[#This Row],[calc_girls]]),health[[#This Row],[total_children]])</f>
        <v>0</v>
      </c>
      <c r="AF733">
        <f>IF(ISBLANK(health[[#This Row],[total_pwd]]),SUM(health[[#This Row],[total_pwd_men]],health[[#This Row],[total_pwd_women]]),health[[#This Row],[total_pwd]])</f>
        <v>0</v>
      </c>
      <c r="AG733">
        <f>IF(ISBLANK(health[[#This Row],[total_adults]]),SUM(health[[#This Row],[total_men]],health[[#This Row],[total_women]]),health[[#This Row],[total_adults]])</f>
        <v>0</v>
      </c>
      <c r="AH733">
        <f>IF(ISBLANK(health[[#This Row],[total_beneficiaries_reached]]),SUM(health[[#This Row],[calc_children]],health[[#This Row],[calc_adults]]),health[[#This Row],[total_beneficiaries_reached]])</f>
        <v>0</v>
      </c>
      <c r="AI733" s="49" t="str">
        <f ca="1">IF(B733="","",OFFSET(table_admin1[[#Headers],[ADM1_PT]],MATCH(B733,admin1,0),1))</f>
        <v/>
      </c>
      <c r="AJ733" s="49" t="str">
        <f t="shared" ca="1" si="22"/>
        <v/>
      </c>
      <c r="AK733" s="49" t="str">
        <f t="shared" ca="1" si="23"/>
        <v/>
      </c>
    </row>
    <row r="734" spans="29:37" x14ac:dyDescent="0.2">
      <c r="AC734">
        <f>IF(ISBLANK(health[[#This Row],[total_boys]]),SUM(health[[#This Row],[boys_0-5_reached]],health[[#This Row],[boys_6-12_reached]],health[[#This Row],[boys_13-18_reached]]),health[[#This Row],[total_boys]])</f>
        <v>0</v>
      </c>
      <c r="AD734">
        <f>IF(ISBLANK(health[[#This Row],[total_girls]]),SUM(health[[#This Row],[girls_0-5_reached]],health[[#This Row],[girls_6-12_reached]],health[[#This Row],[girls_13-18_reached]]),health[[#This Row],[total_girls]])</f>
        <v>0</v>
      </c>
      <c r="AE734">
        <f>IF(ISBLANK(health[[#This Row],[total_children]]),SUM(health[[#This Row],[calc_boys]],health[[#This Row],[calc_girls]]),health[[#This Row],[total_children]])</f>
        <v>0</v>
      </c>
      <c r="AF734">
        <f>IF(ISBLANK(health[[#This Row],[total_pwd]]),SUM(health[[#This Row],[total_pwd_men]],health[[#This Row],[total_pwd_women]]),health[[#This Row],[total_pwd]])</f>
        <v>0</v>
      </c>
      <c r="AG734">
        <f>IF(ISBLANK(health[[#This Row],[total_adults]]),SUM(health[[#This Row],[total_men]],health[[#This Row],[total_women]]),health[[#This Row],[total_adults]])</f>
        <v>0</v>
      </c>
      <c r="AH734">
        <f>IF(ISBLANK(health[[#This Row],[total_beneficiaries_reached]]),SUM(health[[#This Row],[calc_children]],health[[#This Row],[calc_adults]]),health[[#This Row],[total_beneficiaries_reached]])</f>
        <v>0</v>
      </c>
      <c r="AI734" s="49" t="str">
        <f ca="1">IF(B734="","",OFFSET(table_admin1[[#Headers],[ADM1_PT]],MATCH(B734,admin1,0),1))</f>
        <v/>
      </c>
      <c r="AJ734" s="49" t="str">
        <f t="shared" ca="1" si="22"/>
        <v/>
      </c>
      <c r="AK734" s="49" t="str">
        <f t="shared" ca="1" si="23"/>
        <v/>
      </c>
    </row>
    <row r="735" spans="29:37" x14ac:dyDescent="0.2">
      <c r="AC735">
        <f>IF(ISBLANK(health[[#This Row],[total_boys]]),SUM(health[[#This Row],[boys_0-5_reached]],health[[#This Row],[boys_6-12_reached]],health[[#This Row],[boys_13-18_reached]]),health[[#This Row],[total_boys]])</f>
        <v>0</v>
      </c>
      <c r="AD735">
        <f>IF(ISBLANK(health[[#This Row],[total_girls]]),SUM(health[[#This Row],[girls_0-5_reached]],health[[#This Row],[girls_6-12_reached]],health[[#This Row],[girls_13-18_reached]]),health[[#This Row],[total_girls]])</f>
        <v>0</v>
      </c>
      <c r="AE735">
        <f>IF(ISBLANK(health[[#This Row],[total_children]]),SUM(health[[#This Row],[calc_boys]],health[[#This Row],[calc_girls]]),health[[#This Row],[total_children]])</f>
        <v>0</v>
      </c>
      <c r="AF735">
        <f>IF(ISBLANK(health[[#This Row],[total_pwd]]),SUM(health[[#This Row],[total_pwd_men]],health[[#This Row],[total_pwd_women]]),health[[#This Row],[total_pwd]])</f>
        <v>0</v>
      </c>
      <c r="AG735">
        <f>IF(ISBLANK(health[[#This Row],[total_adults]]),SUM(health[[#This Row],[total_men]],health[[#This Row],[total_women]]),health[[#This Row],[total_adults]])</f>
        <v>0</v>
      </c>
      <c r="AH735">
        <f>IF(ISBLANK(health[[#This Row],[total_beneficiaries_reached]]),SUM(health[[#This Row],[calc_children]],health[[#This Row],[calc_adults]]),health[[#This Row],[total_beneficiaries_reached]])</f>
        <v>0</v>
      </c>
      <c r="AI735" s="49" t="str">
        <f ca="1">IF(B735="","",OFFSET(table_admin1[[#Headers],[ADM1_PT]],MATCH(B735,admin1,0),1))</f>
        <v/>
      </c>
      <c r="AJ735" s="49" t="str">
        <f t="shared" ca="1" si="22"/>
        <v/>
      </c>
      <c r="AK735" s="49" t="str">
        <f t="shared" ca="1" si="23"/>
        <v/>
      </c>
    </row>
    <row r="736" spans="29:37" x14ac:dyDescent="0.2">
      <c r="AC736">
        <f>IF(ISBLANK(health[[#This Row],[total_boys]]),SUM(health[[#This Row],[boys_0-5_reached]],health[[#This Row],[boys_6-12_reached]],health[[#This Row],[boys_13-18_reached]]),health[[#This Row],[total_boys]])</f>
        <v>0</v>
      </c>
      <c r="AD736">
        <f>IF(ISBLANK(health[[#This Row],[total_girls]]),SUM(health[[#This Row],[girls_0-5_reached]],health[[#This Row],[girls_6-12_reached]],health[[#This Row],[girls_13-18_reached]]),health[[#This Row],[total_girls]])</f>
        <v>0</v>
      </c>
      <c r="AE736">
        <f>IF(ISBLANK(health[[#This Row],[total_children]]),SUM(health[[#This Row],[calc_boys]],health[[#This Row],[calc_girls]]),health[[#This Row],[total_children]])</f>
        <v>0</v>
      </c>
      <c r="AF736">
        <f>IF(ISBLANK(health[[#This Row],[total_pwd]]),SUM(health[[#This Row],[total_pwd_men]],health[[#This Row],[total_pwd_women]]),health[[#This Row],[total_pwd]])</f>
        <v>0</v>
      </c>
      <c r="AG736">
        <f>IF(ISBLANK(health[[#This Row],[total_adults]]),SUM(health[[#This Row],[total_men]],health[[#This Row],[total_women]]),health[[#This Row],[total_adults]])</f>
        <v>0</v>
      </c>
      <c r="AH736">
        <f>IF(ISBLANK(health[[#This Row],[total_beneficiaries_reached]]),SUM(health[[#This Row],[calc_children]],health[[#This Row],[calc_adults]]),health[[#This Row],[total_beneficiaries_reached]])</f>
        <v>0</v>
      </c>
      <c r="AI736" s="49" t="str">
        <f ca="1">IF(B736="","",OFFSET(table_admin1[[#Headers],[ADM1_PT]],MATCH(B736,admin1,0),1))</f>
        <v/>
      </c>
      <c r="AJ736" s="49" t="str">
        <f t="shared" ca="1" si="22"/>
        <v/>
      </c>
      <c r="AK736" s="49" t="str">
        <f t="shared" ca="1" si="23"/>
        <v/>
      </c>
    </row>
    <row r="737" spans="29:37" x14ac:dyDescent="0.2">
      <c r="AC737">
        <f>IF(ISBLANK(health[[#This Row],[total_boys]]),SUM(health[[#This Row],[boys_0-5_reached]],health[[#This Row],[boys_6-12_reached]],health[[#This Row],[boys_13-18_reached]]),health[[#This Row],[total_boys]])</f>
        <v>0</v>
      </c>
      <c r="AD737">
        <f>IF(ISBLANK(health[[#This Row],[total_girls]]),SUM(health[[#This Row],[girls_0-5_reached]],health[[#This Row],[girls_6-12_reached]],health[[#This Row],[girls_13-18_reached]]),health[[#This Row],[total_girls]])</f>
        <v>0</v>
      </c>
      <c r="AE737">
        <f>IF(ISBLANK(health[[#This Row],[total_children]]),SUM(health[[#This Row],[calc_boys]],health[[#This Row],[calc_girls]]),health[[#This Row],[total_children]])</f>
        <v>0</v>
      </c>
      <c r="AF737">
        <f>IF(ISBLANK(health[[#This Row],[total_pwd]]),SUM(health[[#This Row],[total_pwd_men]],health[[#This Row],[total_pwd_women]]),health[[#This Row],[total_pwd]])</f>
        <v>0</v>
      </c>
      <c r="AG737">
        <f>IF(ISBLANK(health[[#This Row],[total_adults]]),SUM(health[[#This Row],[total_men]],health[[#This Row],[total_women]]),health[[#This Row],[total_adults]])</f>
        <v>0</v>
      </c>
      <c r="AH737">
        <f>IF(ISBLANK(health[[#This Row],[total_beneficiaries_reached]]),SUM(health[[#This Row],[calc_children]],health[[#This Row],[calc_adults]]),health[[#This Row],[total_beneficiaries_reached]])</f>
        <v>0</v>
      </c>
      <c r="AI737" s="49" t="str">
        <f ca="1">IF(B737="","",OFFSET(table_admin1[[#Headers],[ADM1_PT]],MATCH(B737,admin1,0),1))</f>
        <v/>
      </c>
      <c r="AJ737" s="49" t="str">
        <f t="shared" ca="1" si="22"/>
        <v/>
      </c>
      <c r="AK737" s="49" t="str">
        <f t="shared" ca="1" si="23"/>
        <v/>
      </c>
    </row>
    <row r="738" spans="29:37" x14ac:dyDescent="0.2">
      <c r="AC738">
        <f>IF(ISBLANK(health[[#This Row],[total_boys]]),SUM(health[[#This Row],[boys_0-5_reached]],health[[#This Row],[boys_6-12_reached]],health[[#This Row],[boys_13-18_reached]]),health[[#This Row],[total_boys]])</f>
        <v>0</v>
      </c>
      <c r="AD738">
        <f>IF(ISBLANK(health[[#This Row],[total_girls]]),SUM(health[[#This Row],[girls_0-5_reached]],health[[#This Row],[girls_6-12_reached]],health[[#This Row],[girls_13-18_reached]]),health[[#This Row],[total_girls]])</f>
        <v>0</v>
      </c>
      <c r="AE738">
        <f>IF(ISBLANK(health[[#This Row],[total_children]]),SUM(health[[#This Row],[calc_boys]],health[[#This Row],[calc_girls]]),health[[#This Row],[total_children]])</f>
        <v>0</v>
      </c>
      <c r="AF738">
        <f>IF(ISBLANK(health[[#This Row],[total_pwd]]),SUM(health[[#This Row],[total_pwd_men]],health[[#This Row],[total_pwd_women]]),health[[#This Row],[total_pwd]])</f>
        <v>0</v>
      </c>
      <c r="AG738">
        <f>IF(ISBLANK(health[[#This Row],[total_adults]]),SUM(health[[#This Row],[total_men]],health[[#This Row],[total_women]]),health[[#This Row],[total_adults]])</f>
        <v>0</v>
      </c>
      <c r="AH738">
        <f>IF(ISBLANK(health[[#This Row],[total_beneficiaries_reached]]),SUM(health[[#This Row],[calc_children]],health[[#This Row],[calc_adults]]),health[[#This Row],[total_beneficiaries_reached]])</f>
        <v>0</v>
      </c>
      <c r="AI738" s="49" t="str">
        <f ca="1">IF(B738="","",OFFSET(table_admin1[[#Headers],[ADM1_PT]],MATCH(B738,admin1,0),1))</f>
        <v/>
      </c>
      <c r="AJ738" s="49" t="str">
        <f t="shared" ca="1" si="22"/>
        <v/>
      </c>
      <c r="AK738" s="49" t="str">
        <f t="shared" ca="1" si="23"/>
        <v/>
      </c>
    </row>
    <row r="739" spans="29:37" x14ac:dyDescent="0.2">
      <c r="AC739">
        <f>IF(ISBLANK(health[[#This Row],[total_boys]]),SUM(health[[#This Row],[boys_0-5_reached]],health[[#This Row],[boys_6-12_reached]],health[[#This Row],[boys_13-18_reached]]),health[[#This Row],[total_boys]])</f>
        <v>0</v>
      </c>
      <c r="AD739">
        <f>IF(ISBLANK(health[[#This Row],[total_girls]]),SUM(health[[#This Row],[girls_0-5_reached]],health[[#This Row],[girls_6-12_reached]],health[[#This Row],[girls_13-18_reached]]),health[[#This Row],[total_girls]])</f>
        <v>0</v>
      </c>
      <c r="AE739">
        <f>IF(ISBLANK(health[[#This Row],[total_children]]),SUM(health[[#This Row],[calc_boys]],health[[#This Row],[calc_girls]]),health[[#This Row],[total_children]])</f>
        <v>0</v>
      </c>
      <c r="AF739">
        <f>IF(ISBLANK(health[[#This Row],[total_pwd]]),SUM(health[[#This Row],[total_pwd_men]],health[[#This Row],[total_pwd_women]]),health[[#This Row],[total_pwd]])</f>
        <v>0</v>
      </c>
      <c r="AG739">
        <f>IF(ISBLANK(health[[#This Row],[total_adults]]),SUM(health[[#This Row],[total_men]],health[[#This Row],[total_women]]),health[[#This Row],[total_adults]])</f>
        <v>0</v>
      </c>
      <c r="AH739">
        <f>IF(ISBLANK(health[[#This Row],[total_beneficiaries_reached]]),SUM(health[[#This Row],[calc_children]],health[[#This Row],[calc_adults]]),health[[#This Row],[total_beneficiaries_reached]])</f>
        <v>0</v>
      </c>
      <c r="AI739" s="49" t="str">
        <f ca="1">IF(B739="","",OFFSET(table_admin1[[#Headers],[ADM1_PT]],MATCH(B739,admin1,0),1))</f>
        <v/>
      </c>
      <c r="AJ739" s="49" t="str">
        <f t="shared" ca="1" si="22"/>
        <v/>
      </c>
      <c r="AK739" s="49" t="str">
        <f t="shared" ca="1" si="23"/>
        <v/>
      </c>
    </row>
    <row r="740" spans="29:37" x14ac:dyDescent="0.2">
      <c r="AC740">
        <f>IF(ISBLANK(health[[#This Row],[total_boys]]),SUM(health[[#This Row],[boys_0-5_reached]],health[[#This Row],[boys_6-12_reached]],health[[#This Row],[boys_13-18_reached]]),health[[#This Row],[total_boys]])</f>
        <v>0</v>
      </c>
      <c r="AD740">
        <f>IF(ISBLANK(health[[#This Row],[total_girls]]),SUM(health[[#This Row],[girls_0-5_reached]],health[[#This Row],[girls_6-12_reached]],health[[#This Row],[girls_13-18_reached]]),health[[#This Row],[total_girls]])</f>
        <v>0</v>
      </c>
      <c r="AE740">
        <f>IF(ISBLANK(health[[#This Row],[total_children]]),SUM(health[[#This Row],[calc_boys]],health[[#This Row],[calc_girls]]),health[[#This Row],[total_children]])</f>
        <v>0</v>
      </c>
      <c r="AF740">
        <f>IF(ISBLANK(health[[#This Row],[total_pwd]]),SUM(health[[#This Row],[total_pwd_men]],health[[#This Row],[total_pwd_women]]),health[[#This Row],[total_pwd]])</f>
        <v>0</v>
      </c>
      <c r="AG740">
        <f>IF(ISBLANK(health[[#This Row],[total_adults]]),SUM(health[[#This Row],[total_men]],health[[#This Row],[total_women]]),health[[#This Row],[total_adults]])</f>
        <v>0</v>
      </c>
      <c r="AH740">
        <f>IF(ISBLANK(health[[#This Row],[total_beneficiaries_reached]]),SUM(health[[#This Row],[calc_children]],health[[#This Row],[calc_adults]]),health[[#This Row],[total_beneficiaries_reached]])</f>
        <v>0</v>
      </c>
      <c r="AI740" s="49" t="str">
        <f ca="1">IF(B740="","",OFFSET(table_admin1[[#Headers],[ADM1_PT]],MATCH(B740,admin1,0),1))</f>
        <v/>
      </c>
      <c r="AJ740" s="49" t="str">
        <f t="shared" ca="1" si="22"/>
        <v/>
      </c>
      <c r="AK740" s="49" t="str">
        <f t="shared" ca="1" si="23"/>
        <v/>
      </c>
    </row>
    <row r="741" spans="29:37" x14ac:dyDescent="0.2">
      <c r="AC741">
        <f>IF(ISBLANK(health[[#This Row],[total_boys]]),SUM(health[[#This Row],[boys_0-5_reached]],health[[#This Row],[boys_6-12_reached]],health[[#This Row],[boys_13-18_reached]]),health[[#This Row],[total_boys]])</f>
        <v>0</v>
      </c>
      <c r="AD741">
        <f>IF(ISBLANK(health[[#This Row],[total_girls]]),SUM(health[[#This Row],[girls_0-5_reached]],health[[#This Row],[girls_6-12_reached]],health[[#This Row],[girls_13-18_reached]]),health[[#This Row],[total_girls]])</f>
        <v>0</v>
      </c>
      <c r="AE741">
        <f>IF(ISBLANK(health[[#This Row],[total_children]]),SUM(health[[#This Row],[calc_boys]],health[[#This Row],[calc_girls]]),health[[#This Row],[total_children]])</f>
        <v>0</v>
      </c>
      <c r="AF741">
        <f>IF(ISBLANK(health[[#This Row],[total_pwd]]),SUM(health[[#This Row],[total_pwd_men]],health[[#This Row],[total_pwd_women]]),health[[#This Row],[total_pwd]])</f>
        <v>0</v>
      </c>
      <c r="AG741">
        <f>IF(ISBLANK(health[[#This Row],[total_adults]]),SUM(health[[#This Row],[total_men]],health[[#This Row],[total_women]]),health[[#This Row],[total_adults]])</f>
        <v>0</v>
      </c>
      <c r="AH741">
        <f>IF(ISBLANK(health[[#This Row],[total_beneficiaries_reached]]),SUM(health[[#This Row],[calc_children]],health[[#This Row],[calc_adults]]),health[[#This Row],[total_beneficiaries_reached]])</f>
        <v>0</v>
      </c>
      <c r="AI741" s="49" t="str">
        <f ca="1">IF(B741="","",OFFSET(table_admin1[[#Headers],[ADM1_PT]],MATCH(B741,admin1,0),1))</f>
        <v/>
      </c>
      <c r="AJ741" s="49" t="str">
        <f t="shared" ca="1" si="22"/>
        <v/>
      </c>
      <c r="AK741" s="49" t="str">
        <f t="shared" ca="1" si="23"/>
        <v/>
      </c>
    </row>
    <row r="742" spans="29:37" x14ac:dyDescent="0.2">
      <c r="AC742">
        <f>IF(ISBLANK(health[[#This Row],[total_boys]]),SUM(health[[#This Row],[boys_0-5_reached]],health[[#This Row],[boys_6-12_reached]],health[[#This Row],[boys_13-18_reached]]),health[[#This Row],[total_boys]])</f>
        <v>0</v>
      </c>
      <c r="AD742">
        <f>IF(ISBLANK(health[[#This Row],[total_girls]]),SUM(health[[#This Row],[girls_0-5_reached]],health[[#This Row],[girls_6-12_reached]],health[[#This Row],[girls_13-18_reached]]),health[[#This Row],[total_girls]])</f>
        <v>0</v>
      </c>
      <c r="AE742">
        <f>IF(ISBLANK(health[[#This Row],[total_children]]),SUM(health[[#This Row],[calc_boys]],health[[#This Row],[calc_girls]]),health[[#This Row],[total_children]])</f>
        <v>0</v>
      </c>
      <c r="AF742">
        <f>IF(ISBLANK(health[[#This Row],[total_pwd]]),SUM(health[[#This Row],[total_pwd_men]],health[[#This Row],[total_pwd_women]]),health[[#This Row],[total_pwd]])</f>
        <v>0</v>
      </c>
      <c r="AG742">
        <f>IF(ISBLANK(health[[#This Row],[total_adults]]),SUM(health[[#This Row],[total_men]],health[[#This Row],[total_women]]),health[[#This Row],[total_adults]])</f>
        <v>0</v>
      </c>
      <c r="AH742">
        <f>IF(ISBLANK(health[[#This Row],[total_beneficiaries_reached]]),SUM(health[[#This Row],[calc_children]],health[[#This Row],[calc_adults]]),health[[#This Row],[total_beneficiaries_reached]])</f>
        <v>0</v>
      </c>
      <c r="AI742" s="49" t="str">
        <f ca="1">IF(B742="","",OFFSET(table_admin1[[#Headers],[ADM1_PT]],MATCH(B742,admin1,0),1))</f>
        <v/>
      </c>
      <c r="AJ742" s="49" t="str">
        <f t="shared" ca="1" si="22"/>
        <v/>
      </c>
      <c r="AK742" s="49" t="str">
        <f t="shared" ca="1" si="23"/>
        <v/>
      </c>
    </row>
    <row r="743" spans="29:37" x14ac:dyDescent="0.2">
      <c r="AC743">
        <f>IF(ISBLANK(health[[#This Row],[total_boys]]),SUM(health[[#This Row],[boys_0-5_reached]],health[[#This Row],[boys_6-12_reached]],health[[#This Row],[boys_13-18_reached]]),health[[#This Row],[total_boys]])</f>
        <v>0</v>
      </c>
      <c r="AD743">
        <f>IF(ISBLANK(health[[#This Row],[total_girls]]),SUM(health[[#This Row],[girls_0-5_reached]],health[[#This Row],[girls_6-12_reached]],health[[#This Row],[girls_13-18_reached]]),health[[#This Row],[total_girls]])</f>
        <v>0</v>
      </c>
      <c r="AE743">
        <f>IF(ISBLANK(health[[#This Row],[total_children]]),SUM(health[[#This Row],[calc_boys]],health[[#This Row],[calc_girls]]),health[[#This Row],[total_children]])</f>
        <v>0</v>
      </c>
      <c r="AF743">
        <f>IF(ISBLANK(health[[#This Row],[total_pwd]]),SUM(health[[#This Row],[total_pwd_men]],health[[#This Row],[total_pwd_women]]),health[[#This Row],[total_pwd]])</f>
        <v>0</v>
      </c>
      <c r="AG743">
        <f>IF(ISBLANK(health[[#This Row],[total_adults]]),SUM(health[[#This Row],[total_men]],health[[#This Row],[total_women]]),health[[#This Row],[total_adults]])</f>
        <v>0</v>
      </c>
      <c r="AH743">
        <f>IF(ISBLANK(health[[#This Row],[total_beneficiaries_reached]]),SUM(health[[#This Row],[calc_children]],health[[#This Row],[calc_adults]]),health[[#This Row],[total_beneficiaries_reached]])</f>
        <v>0</v>
      </c>
      <c r="AI743" s="49" t="str">
        <f ca="1">IF(B743="","",OFFSET(table_admin1[[#Headers],[ADM1_PT]],MATCH(B743,admin1,0),1))</f>
        <v/>
      </c>
      <c r="AJ743" s="49" t="str">
        <f t="shared" ca="1" si="22"/>
        <v/>
      </c>
      <c r="AK743" s="49" t="str">
        <f t="shared" ca="1" si="23"/>
        <v/>
      </c>
    </row>
    <row r="744" spans="29:37" x14ac:dyDescent="0.2">
      <c r="AC744">
        <f>IF(ISBLANK(health[[#This Row],[total_boys]]),SUM(health[[#This Row],[boys_0-5_reached]],health[[#This Row],[boys_6-12_reached]],health[[#This Row],[boys_13-18_reached]]),health[[#This Row],[total_boys]])</f>
        <v>0</v>
      </c>
      <c r="AD744">
        <f>IF(ISBLANK(health[[#This Row],[total_girls]]),SUM(health[[#This Row],[girls_0-5_reached]],health[[#This Row],[girls_6-12_reached]],health[[#This Row],[girls_13-18_reached]]),health[[#This Row],[total_girls]])</f>
        <v>0</v>
      </c>
      <c r="AE744">
        <f>IF(ISBLANK(health[[#This Row],[total_children]]),SUM(health[[#This Row],[calc_boys]],health[[#This Row],[calc_girls]]),health[[#This Row],[total_children]])</f>
        <v>0</v>
      </c>
      <c r="AF744">
        <f>IF(ISBLANK(health[[#This Row],[total_pwd]]),SUM(health[[#This Row],[total_pwd_men]],health[[#This Row],[total_pwd_women]]),health[[#This Row],[total_pwd]])</f>
        <v>0</v>
      </c>
      <c r="AG744">
        <f>IF(ISBLANK(health[[#This Row],[total_adults]]),SUM(health[[#This Row],[total_men]],health[[#This Row],[total_women]]),health[[#This Row],[total_adults]])</f>
        <v>0</v>
      </c>
      <c r="AH744">
        <f>IF(ISBLANK(health[[#This Row],[total_beneficiaries_reached]]),SUM(health[[#This Row],[calc_children]],health[[#This Row],[calc_adults]]),health[[#This Row],[total_beneficiaries_reached]])</f>
        <v>0</v>
      </c>
      <c r="AI744" s="49" t="str">
        <f ca="1">IF(B744="","",OFFSET(table_admin1[[#Headers],[ADM1_PT]],MATCH(B744,admin1,0),1))</f>
        <v/>
      </c>
      <c r="AJ744" s="49" t="str">
        <f t="shared" ca="1" si="22"/>
        <v/>
      </c>
      <c r="AK744" s="49" t="str">
        <f t="shared" ca="1" si="23"/>
        <v/>
      </c>
    </row>
    <row r="745" spans="29:37" x14ac:dyDescent="0.2">
      <c r="AC745">
        <f>IF(ISBLANK(health[[#This Row],[total_boys]]),SUM(health[[#This Row],[boys_0-5_reached]],health[[#This Row],[boys_6-12_reached]],health[[#This Row],[boys_13-18_reached]]),health[[#This Row],[total_boys]])</f>
        <v>0</v>
      </c>
      <c r="AD745">
        <f>IF(ISBLANK(health[[#This Row],[total_girls]]),SUM(health[[#This Row],[girls_0-5_reached]],health[[#This Row],[girls_6-12_reached]],health[[#This Row],[girls_13-18_reached]]),health[[#This Row],[total_girls]])</f>
        <v>0</v>
      </c>
      <c r="AE745">
        <f>IF(ISBLANK(health[[#This Row],[total_children]]),SUM(health[[#This Row],[calc_boys]],health[[#This Row],[calc_girls]]),health[[#This Row],[total_children]])</f>
        <v>0</v>
      </c>
      <c r="AF745">
        <f>IF(ISBLANK(health[[#This Row],[total_pwd]]),SUM(health[[#This Row],[total_pwd_men]],health[[#This Row],[total_pwd_women]]),health[[#This Row],[total_pwd]])</f>
        <v>0</v>
      </c>
      <c r="AG745">
        <f>IF(ISBLANK(health[[#This Row],[total_adults]]),SUM(health[[#This Row],[total_men]],health[[#This Row],[total_women]]),health[[#This Row],[total_adults]])</f>
        <v>0</v>
      </c>
      <c r="AH745">
        <f>IF(ISBLANK(health[[#This Row],[total_beneficiaries_reached]]),SUM(health[[#This Row],[calc_children]],health[[#This Row],[calc_adults]]),health[[#This Row],[total_beneficiaries_reached]])</f>
        <v>0</v>
      </c>
      <c r="AI745" s="49" t="str">
        <f ca="1">IF(B745="","",OFFSET(table_admin1[[#Headers],[ADM1_PT]],MATCH(B745,admin1,0),1))</f>
        <v/>
      </c>
      <c r="AJ745" s="49" t="str">
        <f t="shared" ca="1" si="22"/>
        <v/>
      </c>
      <c r="AK745" s="49" t="str">
        <f t="shared" ca="1" si="23"/>
        <v/>
      </c>
    </row>
    <row r="746" spans="29:37" x14ac:dyDescent="0.2">
      <c r="AC746">
        <f>IF(ISBLANK(health[[#This Row],[total_boys]]),SUM(health[[#This Row],[boys_0-5_reached]],health[[#This Row],[boys_6-12_reached]],health[[#This Row],[boys_13-18_reached]]),health[[#This Row],[total_boys]])</f>
        <v>0</v>
      </c>
      <c r="AD746">
        <f>IF(ISBLANK(health[[#This Row],[total_girls]]),SUM(health[[#This Row],[girls_0-5_reached]],health[[#This Row],[girls_6-12_reached]],health[[#This Row],[girls_13-18_reached]]),health[[#This Row],[total_girls]])</f>
        <v>0</v>
      </c>
      <c r="AE746">
        <f>IF(ISBLANK(health[[#This Row],[total_children]]),SUM(health[[#This Row],[calc_boys]],health[[#This Row],[calc_girls]]),health[[#This Row],[total_children]])</f>
        <v>0</v>
      </c>
      <c r="AF746">
        <f>IF(ISBLANK(health[[#This Row],[total_pwd]]),SUM(health[[#This Row],[total_pwd_men]],health[[#This Row],[total_pwd_women]]),health[[#This Row],[total_pwd]])</f>
        <v>0</v>
      </c>
      <c r="AG746">
        <f>IF(ISBLANK(health[[#This Row],[total_adults]]),SUM(health[[#This Row],[total_men]],health[[#This Row],[total_women]]),health[[#This Row],[total_adults]])</f>
        <v>0</v>
      </c>
      <c r="AH746">
        <f>IF(ISBLANK(health[[#This Row],[total_beneficiaries_reached]]),SUM(health[[#This Row],[calc_children]],health[[#This Row],[calc_adults]]),health[[#This Row],[total_beneficiaries_reached]])</f>
        <v>0</v>
      </c>
      <c r="AI746" s="49" t="str">
        <f ca="1">IF(B746="","",OFFSET(table_admin1[[#Headers],[ADM1_PT]],MATCH(B746,admin1,0),1))</f>
        <v/>
      </c>
      <c r="AJ746" s="49" t="str">
        <f t="shared" ca="1" si="22"/>
        <v/>
      </c>
      <c r="AK746" s="49" t="str">
        <f t="shared" ca="1" si="23"/>
        <v/>
      </c>
    </row>
    <row r="747" spans="29:37" x14ac:dyDescent="0.2">
      <c r="AC747">
        <f>IF(ISBLANK(health[[#This Row],[total_boys]]),SUM(health[[#This Row],[boys_0-5_reached]],health[[#This Row],[boys_6-12_reached]],health[[#This Row],[boys_13-18_reached]]),health[[#This Row],[total_boys]])</f>
        <v>0</v>
      </c>
      <c r="AD747">
        <f>IF(ISBLANK(health[[#This Row],[total_girls]]),SUM(health[[#This Row],[girls_0-5_reached]],health[[#This Row],[girls_6-12_reached]],health[[#This Row],[girls_13-18_reached]]),health[[#This Row],[total_girls]])</f>
        <v>0</v>
      </c>
      <c r="AE747">
        <f>IF(ISBLANK(health[[#This Row],[total_children]]),SUM(health[[#This Row],[calc_boys]],health[[#This Row],[calc_girls]]),health[[#This Row],[total_children]])</f>
        <v>0</v>
      </c>
      <c r="AF747">
        <f>IF(ISBLANK(health[[#This Row],[total_pwd]]),SUM(health[[#This Row],[total_pwd_men]],health[[#This Row],[total_pwd_women]]),health[[#This Row],[total_pwd]])</f>
        <v>0</v>
      </c>
      <c r="AG747">
        <f>IF(ISBLANK(health[[#This Row],[total_adults]]),SUM(health[[#This Row],[total_men]],health[[#This Row],[total_women]]),health[[#This Row],[total_adults]])</f>
        <v>0</v>
      </c>
      <c r="AH747">
        <f>IF(ISBLANK(health[[#This Row],[total_beneficiaries_reached]]),SUM(health[[#This Row],[calc_children]],health[[#This Row],[calc_adults]]),health[[#This Row],[total_beneficiaries_reached]])</f>
        <v>0</v>
      </c>
      <c r="AI747" s="49" t="str">
        <f ca="1">IF(B747="","",OFFSET(table_admin1[[#Headers],[ADM1_PT]],MATCH(B747,admin1,0),1))</f>
        <v/>
      </c>
      <c r="AJ747" s="49" t="str">
        <f t="shared" ca="1" si="22"/>
        <v/>
      </c>
      <c r="AK747" s="49" t="str">
        <f t="shared" ca="1" si="23"/>
        <v/>
      </c>
    </row>
    <row r="748" spans="29:37" x14ac:dyDescent="0.2">
      <c r="AC748">
        <f>IF(ISBLANK(health[[#This Row],[total_boys]]),SUM(health[[#This Row],[boys_0-5_reached]],health[[#This Row],[boys_6-12_reached]],health[[#This Row],[boys_13-18_reached]]),health[[#This Row],[total_boys]])</f>
        <v>0</v>
      </c>
      <c r="AD748">
        <f>IF(ISBLANK(health[[#This Row],[total_girls]]),SUM(health[[#This Row],[girls_0-5_reached]],health[[#This Row],[girls_6-12_reached]],health[[#This Row],[girls_13-18_reached]]),health[[#This Row],[total_girls]])</f>
        <v>0</v>
      </c>
      <c r="AE748">
        <f>IF(ISBLANK(health[[#This Row],[total_children]]),SUM(health[[#This Row],[calc_boys]],health[[#This Row],[calc_girls]]),health[[#This Row],[total_children]])</f>
        <v>0</v>
      </c>
      <c r="AF748">
        <f>IF(ISBLANK(health[[#This Row],[total_pwd]]),SUM(health[[#This Row],[total_pwd_men]],health[[#This Row],[total_pwd_women]]),health[[#This Row],[total_pwd]])</f>
        <v>0</v>
      </c>
      <c r="AG748">
        <f>IF(ISBLANK(health[[#This Row],[total_adults]]),SUM(health[[#This Row],[total_men]],health[[#This Row],[total_women]]),health[[#This Row],[total_adults]])</f>
        <v>0</v>
      </c>
      <c r="AH748">
        <f>IF(ISBLANK(health[[#This Row],[total_beneficiaries_reached]]),SUM(health[[#This Row],[calc_children]],health[[#This Row],[calc_adults]]),health[[#This Row],[total_beneficiaries_reached]])</f>
        <v>0</v>
      </c>
      <c r="AI748" s="49" t="str">
        <f ca="1">IF(B748="","",OFFSET(table_admin1[[#Headers],[ADM1_PT]],MATCH(B748,admin1,0),1))</f>
        <v/>
      </c>
      <c r="AJ748" s="49" t="str">
        <f t="shared" ca="1" si="22"/>
        <v/>
      </c>
      <c r="AK748" s="49" t="str">
        <f t="shared" ca="1" si="23"/>
        <v/>
      </c>
    </row>
    <row r="749" spans="29:37" x14ac:dyDescent="0.2">
      <c r="AC749">
        <f>IF(ISBLANK(health[[#This Row],[total_boys]]),SUM(health[[#This Row],[boys_0-5_reached]],health[[#This Row],[boys_6-12_reached]],health[[#This Row],[boys_13-18_reached]]),health[[#This Row],[total_boys]])</f>
        <v>0</v>
      </c>
      <c r="AD749">
        <f>IF(ISBLANK(health[[#This Row],[total_girls]]),SUM(health[[#This Row],[girls_0-5_reached]],health[[#This Row],[girls_6-12_reached]],health[[#This Row],[girls_13-18_reached]]),health[[#This Row],[total_girls]])</f>
        <v>0</v>
      </c>
      <c r="AE749">
        <f>IF(ISBLANK(health[[#This Row],[total_children]]),SUM(health[[#This Row],[calc_boys]],health[[#This Row],[calc_girls]]),health[[#This Row],[total_children]])</f>
        <v>0</v>
      </c>
      <c r="AF749">
        <f>IF(ISBLANK(health[[#This Row],[total_pwd]]),SUM(health[[#This Row],[total_pwd_men]],health[[#This Row],[total_pwd_women]]),health[[#This Row],[total_pwd]])</f>
        <v>0</v>
      </c>
      <c r="AG749">
        <f>IF(ISBLANK(health[[#This Row],[total_adults]]),SUM(health[[#This Row],[total_men]],health[[#This Row],[total_women]]),health[[#This Row],[total_adults]])</f>
        <v>0</v>
      </c>
      <c r="AH749">
        <f>IF(ISBLANK(health[[#This Row],[total_beneficiaries_reached]]),SUM(health[[#This Row],[calc_children]],health[[#This Row],[calc_adults]]),health[[#This Row],[total_beneficiaries_reached]])</f>
        <v>0</v>
      </c>
      <c r="AI749" s="49" t="str">
        <f ca="1">IF(B749="","",OFFSET(table_admin1[[#Headers],[ADM1_PT]],MATCH(B749,admin1,0),1))</f>
        <v/>
      </c>
      <c r="AJ749" s="49" t="str">
        <f t="shared" ca="1" si="22"/>
        <v/>
      </c>
      <c r="AK749" s="49" t="str">
        <f t="shared" ca="1" si="23"/>
        <v/>
      </c>
    </row>
    <row r="750" spans="29:37" x14ac:dyDescent="0.2">
      <c r="AC750">
        <f>IF(ISBLANK(health[[#This Row],[total_boys]]),SUM(health[[#This Row],[boys_0-5_reached]],health[[#This Row],[boys_6-12_reached]],health[[#This Row],[boys_13-18_reached]]),health[[#This Row],[total_boys]])</f>
        <v>0</v>
      </c>
      <c r="AD750">
        <f>IF(ISBLANK(health[[#This Row],[total_girls]]),SUM(health[[#This Row],[girls_0-5_reached]],health[[#This Row],[girls_6-12_reached]],health[[#This Row],[girls_13-18_reached]]),health[[#This Row],[total_girls]])</f>
        <v>0</v>
      </c>
      <c r="AE750">
        <f>IF(ISBLANK(health[[#This Row],[total_children]]),SUM(health[[#This Row],[calc_boys]],health[[#This Row],[calc_girls]]),health[[#This Row],[total_children]])</f>
        <v>0</v>
      </c>
      <c r="AF750">
        <f>IF(ISBLANK(health[[#This Row],[total_pwd]]),SUM(health[[#This Row],[total_pwd_men]],health[[#This Row],[total_pwd_women]]),health[[#This Row],[total_pwd]])</f>
        <v>0</v>
      </c>
      <c r="AG750">
        <f>IF(ISBLANK(health[[#This Row],[total_adults]]),SUM(health[[#This Row],[total_men]],health[[#This Row],[total_women]]),health[[#This Row],[total_adults]])</f>
        <v>0</v>
      </c>
      <c r="AH750">
        <f>IF(ISBLANK(health[[#This Row],[total_beneficiaries_reached]]),SUM(health[[#This Row],[calc_children]],health[[#This Row],[calc_adults]]),health[[#This Row],[total_beneficiaries_reached]])</f>
        <v>0</v>
      </c>
      <c r="AI750" s="49" t="str">
        <f ca="1">IF(B750="","",OFFSET(table_admin1[[#Headers],[ADM1_PT]],MATCH(B750,admin1,0),1))</f>
        <v/>
      </c>
      <c r="AJ750" s="49" t="str">
        <f t="shared" ca="1" si="22"/>
        <v/>
      </c>
      <c r="AK750" s="49" t="str">
        <f t="shared" ca="1" si="23"/>
        <v/>
      </c>
    </row>
    <row r="751" spans="29:37" x14ac:dyDescent="0.2">
      <c r="AC751">
        <f>IF(ISBLANK(health[[#This Row],[total_boys]]),SUM(health[[#This Row],[boys_0-5_reached]],health[[#This Row],[boys_6-12_reached]],health[[#This Row],[boys_13-18_reached]]),health[[#This Row],[total_boys]])</f>
        <v>0</v>
      </c>
      <c r="AD751">
        <f>IF(ISBLANK(health[[#This Row],[total_girls]]),SUM(health[[#This Row],[girls_0-5_reached]],health[[#This Row],[girls_6-12_reached]],health[[#This Row],[girls_13-18_reached]]),health[[#This Row],[total_girls]])</f>
        <v>0</v>
      </c>
      <c r="AE751">
        <f>IF(ISBLANK(health[[#This Row],[total_children]]),SUM(health[[#This Row],[calc_boys]],health[[#This Row],[calc_girls]]),health[[#This Row],[total_children]])</f>
        <v>0</v>
      </c>
      <c r="AF751">
        <f>IF(ISBLANK(health[[#This Row],[total_pwd]]),SUM(health[[#This Row],[total_pwd_men]],health[[#This Row],[total_pwd_women]]),health[[#This Row],[total_pwd]])</f>
        <v>0</v>
      </c>
      <c r="AG751">
        <f>IF(ISBLANK(health[[#This Row],[total_adults]]),SUM(health[[#This Row],[total_men]],health[[#This Row],[total_women]]),health[[#This Row],[total_adults]])</f>
        <v>0</v>
      </c>
      <c r="AH751">
        <f>IF(ISBLANK(health[[#This Row],[total_beneficiaries_reached]]),SUM(health[[#This Row],[calc_children]],health[[#This Row],[calc_adults]]),health[[#This Row],[total_beneficiaries_reached]])</f>
        <v>0</v>
      </c>
      <c r="AI751" s="49" t="str">
        <f ca="1">IF(B751="","",OFFSET(table_admin1[[#Headers],[ADM1_PT]],MATCH(B751,admin1,0),1))</f>
        <v/>
      </c>
      <c r="AJ751" s="49" t="str">
        <f t="shared" ca="1" si="22"/>
        <v/>
      </c>
      <c r="AK751" s="49" t="str">
        <f t="shared" ca="1" si="23"/>
        <v/>
      </c>
    </row>
    <row r="752" spans="29:37" x14ac:dyDescent="0.2">
      <c r="AC752">
        <f>IF(ISBLANK(health[[#This Row],[total_boys]]),SUM(health[[#This Row],[boys_0-5_reached]],health[[#This Row],[boys_6-12_reached]],health[[#This Row],[boys_13-18_reached]]),health[[#This Row],[total_boys]])</f>
        <v>0</v>
      </c>
      <c r="AD752">
        <f>IF(ISBLANK(health[[#This Row],[total_girls]]),SUM(health[[#This Row],[girls_0-5_reached]],health[[#This Row],[girls_6-12_reached]],health[[#This Row],[girls_13-18_reached]]),health[[#This Row],[total_girls]])</f>
        <v>0</v>
      </c>
      <c r="AE752">
        <f>IF(ISBLANK(health[[#This Row],[total_children]]),SUM(health[[#This Row],[calc_boys]],health[[#This Row],[calc_girls]]),health[[#This Row],[total_children]])</f>
        <v>0</v>
      </c>
      <c r="AF752">
        <f>IF(ISBLANK(health[[#This Row],[total_pwd]]),SUM(health[[#This Row],[total_pwd_men]],health[[#This Row],[total_pwd_women]]),health[[#This Row],[total_pwd]])</f>
        <v>0</v>
      </c>
      <c r="AG752">
        <f>IF(ISBLANK(health[[#This Row],[total_adults]]),SUM(health[[#This Row],[total_men]],health[[#This Row],[total_women]]),health[[#This Row],[total_adults]])</f>
        <v>0</v>
      </c>
      <c r="AH752">
        <f>IF(ISBLANK(health[[#This Row],[total_beneficiaries_reached]]),SUM(health[[#This Row],[calc_children]],health[[#This Row],[calc_adults]]),health[[#This Row],[total_beneficiaries_reached]])</f>
        <v>0</v>
      </c>
      <c r="AI752" s="49" t="str">
        <f ca="1">IF(B752="","",OFFSET(table_admin1[[#Headers],[ADM1_PT]],MATCH(B752,admin1,0),1))</f>
        <v/>
      </c>
      <c r="AJ752" s="49" t="str">
        <f t="shared" ca="1" si="22"/>
        <v/>
      </c>
      <c r="AK752" s="49" t="str">
        <f t="shared" ca="1" si="23"/>
        <v/>
      </c>
    </row>
    <row r="753" spans="29:37" x14ac:dyDescent="0.2">
      <c r="AC753">
        <f>IF(ISBLANK(health[[#This Row],[total_boys]]),SUM(health[[#This Row],[boys_0-5_reached]],health[[#This Row],[boys_6-12_reached]],health[[#This Row],[boys_13-18_reached]]),health[[#This Row],[total_boys]])</f>
        <v>0</v>
      </c>
      <c r="AD753">
        <f>IF(ISBLANK(health[[#This Row],[total_girls]]),SUM(health[[#This Row],[girls_0-5_reached]],health[[#This Row],[girls_6-12_reached]],health[[#This Row],[girls_13-18_reached]]),health[[#This Row],[total_girls]])</f>
        <v>0</v>
      </c>
      <c r="AE753">
        <f>IF(ISBLANK(health[[#This Row],[total_children]]),SUM(health[[#This Row],[calc_boys]],health[[#This Row],[calc_girls]]),health[[#This Row],[total_children]])</f>
        <v>0</v>
      </c>
      <c r="AF753">
        <f>IF(ISBLANK(health[[#This Row],[total_pwd]]),SUM(health[[#This Row],[total_pwd_men]],health[[#This Row],[total_pwd_women]]),health[[#This Row],[total_pwd]])</f>
        <v>0</v>
      </c>
      <c r="AG753">
        <f>IF(ISBLANK(health[[#This Row],[total_adults]]),SUM(health[[#This Row],[total_men]],health[[#This Row],[total_women]]),health[[#This Row],[total_adults]])</f>
        <v>0</v>
      </c>
      <c r="AH753">
        <f>IF(ISBLANK(health[[#This Row],[total_beneficiaries_reached]]),SUM(health[[#This Row],[calc_children]],health[[#This Row],[calc_adults]]),health[[#This Row],[total_beneficiaries_reached]])</f>
        <v>0</v>
      </c>
      <c r="AI753" s="49" t="str">
        <f ca="1">IF(B753="","",OFFSET(table_admin1[[#Headers],[ADM1_PT]],MATCH(B753,admin1,0),1))</f>
        <v/>
      </c>
      <c r="AJ753" s="49" t="str">
        <f t="shared" ca="1" si="22"/>
        <v/>
      </c>
      <c r="AK753" s="49" t="str">
        <f t="shared" ca="1" si="23"/>
        <v/>
      </c>
    </row>
    <row r="754" spans="29:37" x14ac:dyDescent="0.2">
      <c r="AC754">
        <f>IF(ISBLANK(health[[#This Row],[total_boys]]),SUM(health[[#This Row],[boys_0-5_reached]],health[[#This Row],[boys_6-12_reached]],health[[#This Row],[boys_13-18_reached]]),health[[#This Row],[total_boys]])</f>
        <v>0</v>
      </c>
      <c r="AD754">
        <f>IF(ISBLANK(health[[#This Row],[total_girls]]),SUM(health[[#This Row],[girls_0-5_reached]],health[[#This Row],[girls_6-12_reached]],health[[#This Row],[girls_13-18_reached]]),health[[#This Row],[total_girls]])</f>
        <v>0</v>
      </c>
      <c r="AE754">
        <f>IF(ISBLANK(health[[#This Row],[total_children]]),SUM(health[[#This Row],[calc_boys]],health[[#This Row],[calc_girls]]),health[[#This Row],[total_children]])</f>
        <v>0</v>
      </c>
      <c r="AF754">
        <f>IF(ISBLANK(health[[#This Row],[total_pwd]]),SUM(health[[#This Row],[total_pwd_men]],health[[#This Row],[total_pwd_women]]),health[[#This Row],[total_pwd]])</f>
        <v>0</v>
      </c>
      <c r="AG754">
        <f>IF(ISBLANK(health[[#This Row],[total_adults]]),SUM(health[[#This Row],[total_men]],health[[#This Row],[total_women]]),health[[#This Row],[total_adults]])</f>
        <v>0</v>
      </c>
      <c r="AH754">
        <f>IF(ISBLANK(health[[#This Row],[total_beneficiaries_reached]]),SUM(health[[#This Row],[calc_children]],health[[#This Row],[calc_adults]]),health[[#This Row],[total_beneficiaries_reached]])</f>
        <v>0</v>
      </c>
      <c r="AI754" s="49" t="str">
        <f ca="1">IF(B754="","",OFFSET(table_admin1[[#Headers],[ADM1_PT]],MATCH(B754,admin1,0),1))</f>
        <v/>
      </c>
      <c r="AJ754" s="49" t="str">
        <f t="shared" ca="1" si="22"/>
        <v/>
      </c>
      <c r="AK754" s="49" t="str">
        <f t="shared" ca="1" si="23"/>
        <v/>
      </c>
    </row>
    <row r="755" spans="29:37" x14ac:dyDescent="0.2">
      <c r="AC755">
        <f>IF(ISBLANK(health[[#This Row],[total_boys]]),SUM(health[[#This Row],[boys_0-5_reached]],health[[#This Row],[boys_6-12_reached]],health[[#This Row],[boys_13-18_reached]]),health[[#This Row],[total_boys]])</f>
        <v>0</v>
      </c>
      <c r="AD755">
        <f>IF(ISBLANK(health[[#This Row],[total_girls]]),SUM(health[[#This Row],[girls_0-5_reached]],health[[#This Row],[girls_6-12_reached]],health[[#This Row],[girls_13-18_reached]]),health[[#This Row],[total_girls]])</f>
        <v>0</v>
      </c>
      <c r="AE755">
        <f>IF(ISBLANK(health[[#This Row],[total_children]]),SUM(health[[#This Row],[calc_boys]],health[[#This Row],[calc_girls]]),health[[#This Row],[total_children]])</f>
        <v>0</v>
      </c>
      <c r="AF755">
        <f>IF(ISBLANK(health[[#This Row],[total_pwd]]),SUM(health[[#This Row],[total_pwd_men]],health[[#This Row],[total_pwd_women]]),health[[#This Row],[total_pwd]])</f>
        <v>0</v>
      </c>
      <c r="AG755">
        <f>IF(ISBLANK(health[[#This Row],[total_adults]]),SUM(health[[#This Row],[total_men]],health[[#This Row],[total_women]]),health[[#This Row],[total_adults]])</f>
        <v>0</v>
      </c>
      <c r="AH755">
        <f>IF(ISBLANK(health[[#This Row],[total_beneficiaries_reached]]),SUM(health[[#This Row],[calc_children]],health[[#This Row],[calc_adults]]),health[[#This Row],[total_beneficiaries_reached]])</f>
        <v>0</v>
      </c>
      <c r="AI755" s="49" t="str">
        <f ca="1">IF(B755="","",OFFSET(table_admin1[[#Headers],[ADM1_PT]],MATCH(B755,admin1,0),1))</f>
        <v/>
      </c>
      <c r="AJ755" s="49" t="str">
        <f t="shared" ca="1" si="22"/>
        <v/>
      </c>
      <c r="AK755" s="49" t="str">
        <f t="shared" ca="1" si="23"/>
        <v/>
      </c>
    </row>
    <row r="756" spans="29:37" x14ac:dyDescent="0.2">
      <c r="AC756">
        <f>IF(ISBLANK(health[[#This Row],[total_boys]]),SUM(health[[#This Row],[boys_0-5_reached]],health[[#This Row],[boys_6-12_reached]],health[[#This Row],[boys_13-18_reached]]),health[[#This Row],[total_boys]])</f>
        <v>0</v>
      </c>
      <c r="AD756">
        <f>IF(ISBLANK(health[[#This Row],[total_girls]]),SUM(health[[#This Row],[girls_0-5_reached]],health[[#This Row],[girls_6-12_reached]],health[[#This Row],[girls_13-18_reached]]),health[[#This Row],[total_girls]])</f>
        <v>0</v>
      </c>
      <c r="AE756">
        <f>IF(ISBLANK(health[[#This Row],[total_children]]),SUM(health[[#This Row],[calc_boys]],health[[#This Row],[calc_girls]]),health[[#This Row],[total_children]])</f>
        <v>0</v>
      </c>
      <c r="AF756">
        <f>IF(ISBLANK(health[[#This Row],[total_pwd]]),SUM(health[[#This Row],[total_pwd_men]],health[[#This Row],[total_pwd_women]]),health[[#This Row],[total_pwd]])</f>
        <v>0</v>
      </c>
      <c r="AG756">
        <f>IF(ISBLANK(health[[#This Row],[total_adults]]),SUM(health[[#This Row],[total_men]],health[[#This Row],[total_women]]),health[[#This Row],[total_adults]])</f>
        <v>0</v>
      </c>
      <c r="AH756">
        <f>IF(ISBLANK(health[[#This Row],[total_beneficiaries_reached]]),SUM(health[[#This Row],[calc_children]],health[[#This Row],[calc_adults]]),health[[#This Row],[total_beneficiaries_reached]])</f>
        <v>0</v>
      </c>
      <c r="AI756" s="49" t="str">
        <f ca="1">IF(B756="","",OFFSET(table_admin1[[#Headers],[ADM1_PT]],MATCH(B756,admin1,0),1))</f>
        <v/>
      </c>
      <c r="AJ756" s="49" t="str">
        <f t="shared" ca="1" si="22"/>
        <v/>
      </c>
      <c r="AK756" s="49" t="str">
        <f t="shared" ca="1" si="23"/>
        <v/>
      </c>
    </row>
    <row r="757" spans="29:37" x14ac:dyDescent="0.2">
      <c r="AC757">
        <f>IF(ISBLANK(health[[#This Row],[total_boys]]),SUM(health[[#This Row],[boys_0-5_reached]],health[[#This Row],[boys_6-12_reached]],health[[#This Row],[boys_13-18_reached]]),health[[#This Row],[total_boys]])</f>
        <v>0</v>
      </c>
      <c r="AD757">
        <f>IF(ISBLANK(health[[#This Row],[total_girls]]),SUM(health[[#This Row],[girls_0-5_reached]],health[[#This Row],[girls_6-12_reached]],health[[#This Row],[girls_13-18_reached]]),health[[#This Row],[total_girls]])</f>
        <v>0</v>
      </c>
      <c r="AE757">
        <f>IF(ISBLANK(health[[#This Row],[total_children]]),SUM(health[[#This Row],[calc_boys]],health[[#This Row],[calc_girls]]),health[[#This Row],[total_children]])</f>
        <v>0</v>
      </c>
      <c r="AF757">
        <f>IF(ISBLANK(health[[#This Row],[total_pwd]]),SUM(health[[#This Row],[total_pwd_men]],health[[#This Row],[total_pwd_women]]),health[[#This Row],[total_pwd]])</f>
        <v>0</v>
      </c>
      <c r="AG757">
        <f>IF(ISBLANK(health[[#This Row],[total_adults]]),SUM(health[[#This Row],[total_men]],health[[#This Row],[total_women]]),health[[#This Row],[total_adults]])</f>
        <v>0</v>
      </c>
      <c r="AH757">
        <f>IF(ISBLANK(health[[#This Row],[total_beneficiaries_reached]]),SUM(health[[#This Row],[calc_children]],health[[#This Row],[calc_adults]]),health[[#This Row],[total_beneficiaries_reached]])</f>
        <v>0</v>
      </c>
      <c r="AI757" s="49" t="str">
        <f ca="1">IF(B757="","",OFFSET(table_admin1[[#Headers],[ADM1_PT]],MATCH(B757,admin1,0),1))</f>
        <v/>
      </c>
      <c r="AJ757" s="49" t="str">
        <f t="shared" ca="1" si="22"/>
        <v/>
      </c>
      <c r="AK757" s="49" t="str">
        <f t="shared" ca="1" si="23"/>
        <v/>
      </c>
    </row>
    <row r="758" spans="29:37" x14ac:dyDescent="0.2">
      <c r="AC758">
        <f>IF(ISBLANK(health[[#This Row],[total_boys]]),SUM(health[[#This Row],[boys_0-5_reached]],health[[#This Row],[boys_6-12_reached]],health[[#This Row],[boys_13-18_reached]]),health[[#This Row],[total_boys]])</f>
        <v>0</v>
      </c>
      <c r="AD758">
        <f>IF(ISBLANK(health[[#This Row],[total_girls]]),SUM(health[[#This Row],[girls_0-5_reached]],health[[#This Row],[girls_6-12_reached]],health[[#This Row],[girls_13-18_reached]]),health[[#This Row],[total_girls]])</f>
        <v>0</v>
      </c>
      <c r="AE758">
        <f>IF(ISBLANK(health[[#This Row],[total_children]]),SUM(health[[#This Row],[calc_boys]],health[[#This Row],[calc_girls]]),health[[#This Row],[total_children]])</f>
        <v>0</v>
      </c>
      <c r="AF758">
        <f>IF(ISBLANK(health[[#This Row],[total_pwd]]),SUM(health[[#This Row],[total_pwd_men]],health[[#This Row],[total_pwd_women]]),health[[#This Row],[total_pwd]])</f>
        <v>0</v>
      </c>
      <c r="AG758">
        <f>IF(ISBLANK(health[[#This Row],[total_adults]]),SUM(health[[#This Row],[total_men]],health[[#This Row],[total_women]]),health[[#This Row],[total_adults]])</f>
        <v>0</v>
      </c>
      <c r="AH758">
        <f>IF(ISBLANK(health[[#This Row],[total_beneficiaries_reached]]),SUM(health[[#This Row],[calc_children]],health[[#This Row],[calc_adults]]),health[[#This Row],[total_beneficiaries_reached]])</f>
        <v>0</v>
      </c>
      <c r="AI758" s="49" t="str">
        <f ca="1">IF(B758="","",OFFSET(table_admin1[[#Headers],[ADM1_PT]],MATCH(B758,admin1,0),1))</f>
        <v/>
      </c>
      <c r="AJ758" s="49" t="str">
        <f t="shared" ca="1" si="22"/>
        <v/>
      </c>
      <c r="AK758" s="49" t="str">
        <f t="shared" ca="1" si="23"/>
        <v/>
      </c>
    </row>
    <row r="759" spans="29:37" x14ac:dyDescent="0.2">
      <c r="AC759">
        <f>IF(ISBLANK(health[[#This Row],[total_boys]]),SUM(health[[#This Row],[boys_0-5_reached]],health[[#This Row],[boys_6-12_reached]],health[[#This Row],[boys_13-18_reached]]),health[[#This Row],[total_boys]])</f>
        <v>0</v>
      </c>
      <c r="AD759">
        <f>IF(ISBLANK(health[[#This Row],[total_girls]]),SUM(health[[#This Row],[girls_0-5_reached]],health[[#This Row],[girls_6-12_reached]],health[[#This Row],[girls_13-18_reached]]),health[[#This Row],[total_girls]])</f>
        <v>0</v>
      </c>
      <c r="AE759">
        <f>IF(ISBLANK(health[[#This Row],[total_children]]),SUM(health[[#This Row],[calc_boys]],health[[#This Row],[calc_girls]]),health[[#This Row],[total_children]])</f>
        <v>0</v>
      </c>
      <c r="AF759">
        <f>IF(ISBLANK(health[[#This Row],[total_pwd]]),SUM(health[[#This Row],[total_pwd_men]],health[[#This Row],[total_pwd_women]]),health[[#This Row],[total_pwd]])</f>
        <v>0</v>
      </c>
      <c r="AG759">
        <f>IF(ISBLANK(health[[#This Row],[total_adults]]),SUM(health[[#This Row],[total_men]],health[[#This Row],[total_women]]),health[[#This Row],[total_adults]])</f>
        <v>0</v>
      </c>
      <c r="AH759">
        <f>IF(ISBLANK(health[[#This Row],[total_beneficiaries_reached]]),SUM(health[[#This Row],[calc_children]],health[[#This Row],[calc_adults]]),health[[#This Row],[total_beneficiaries_reached]])</f>
        <v>0</v>
      </c>
      <c r="AI759" s="49" t="str">
        <f ca="1">IF(B759="","",OFFSET(table_admin1[[#Headers],[ADM1_PT]],MATCH(B759,admin1,0),1))</f>
        <v/>
      </c>
      <c r="AJ759" s="49" t="str">
        <f t="shared" ca="1" si="22"/>
        <v/>
      </c>
      <c r="AK759" s="49" t="str">
        <f t="shared" ca="1" si="23"/>
        <v/>
      </c>
    </row>
    <row r="760" spans="29:37" x14ac:dyDescent="0.2">
      <c r="AC760">
        <f>IF(ISBLANK(health[[#This Row],[total_boys]]),SUM(health[[#This Row],[boys_0-5_reached]],health[[#This Row],[boys_6-12_reached]],health[[#This Row],[boys_13-18_reached]]),health[[#This Row],[total_boys]])</f>
        <v>0</v>
      </c>
      <c r="AD760">
        <f>IF(ISBLANK(health[[#This Row],[total_girls]]),SUM(health[[#This Row],[girls_0-5_reached]],health[[#This Row],[girls_6-12_reached]],health[[#This Row],[girls_13-18_reached]]),health[[#This Row],[total_girls]])</f>
        <v>0</v>
      </c>
      <c r="AE760">
        <f>IF(ISBLANK(health[[#This Row],[total_children]]),SUM(health[[#This Row],[calc_boys]],health[[#This Row],[calc_girls]]),health[[#This Row],[total_children]])</f>
        <v>0</v>
      </c>
      <c r="AF760">
        <f>IF(ISBLANK(health[[#This Row],[total_pwd]]),SUM(health[[#This Row],[total_pwd_men]],health[[#This Row],[total_pwd_women]]),health[[#This Row],[total_pwd]])</f>
        <v>0</v>
      </c>
      <c r="AG760">
        <f>IF(ISBLANK(health[[#This Row],[total_adults]]),SUM(health[[#This Row],[total_men]],health[[#This Row],[total_women]]),health[[#This Row],[total_adults]])</f>
        <v>0</v>
      </c>
      <c r="AH760">
        <f>IF(ISBLANK(health[[#This Row],[total_beneficiaries_reached]]),SUM(health[[#This Row],[calc_children]],health[[#This Row],[calc_adults]]),health[[#This Row],[total_beneficiaries_reached]])</f>
        <v>0</v>
      </c>
      <c r="AI760" s="49" t="str">
        <f ca="1">IF(B760="","",OFFSET(table_admin1[[#Headers],[ADM1_PT]],MATCH(B760,admin1,0),1))</f>
        <v/>
      </c>
      <c r="AJ760" s="49" t="str">
        <f t="shared" ca="1" si="22"/>
        <v/>
      </c>
      <c r="AK760" s="49" t="str">
        <f t="shared" ca="1" si="23"/>
        <v/>
      </c>
    </row>
    <row r="761" spans="29:37" x14ac:dyDescent="0.2">
      <c r="AC761">
        <f>IF(ISBLANK(health[[#This Row],[total_boys]]),SUM(health[[#This Row],[boys_0-5_reached]],health[[#This Row],[boys_6-12_reached]],health[[#This Row],[boys_13-18_reached]]),health[[#This Row],[total_boys]])</f>
        <v>0</v>
      </c>
      <c r="AD761">
        <f>IF(ISBLANK(health[[#This Row],[total_girls]]),SUM(health[[#This Row],[girls_0-5_reached]],health[[#This Row],[girls_6-12_reached]],health[[#This Row],[girls_13-18_reached]]),health[[#This Row],[total_girls]])</f>
        <v>0</v>
      </c>
      <c r="AE761">
        <f>IF(ISBLANK(health[[#This Row],[total_children]]),SUM(health[[#This Row],[calc_boys]],health[[#This Row],[calc_girls]]),health[[#This Row],[total_children]])</f>
        <v>0</v>
      </c>
      <c r="AF761">
        <f>IF(ISBLANK(health[[#This Row],[total_pwd]]),SUM(health[[#This Row],[total_pwd_men]],health[[#This Row],[total_pwd_women]]),health[[#This Row],[total_pwd]])</f>
        <v>0</v>
      </c>
      <c r="AG761">
        <f>IF(ISBLANK(health[[#This Row],[total_adults]]),SUM(health[[#This Row],[total_men]],health[[#This Row],[total_women]]),health[[#This Row],[total_adults]])</f>
        <v>0</v>
      </c>
      <c r="AH761">
        <f>IF(ISBLANK(health[[#This Row],[total_beneficiaries_reached]]),SUM(health[[#This Row],[calc_children]],health[[#This Row],[calc_adults]]),health[[#This Row],[total_beneficiaries_reached]])</f>
        <v>0</v>
      </c>
      <c r="AI761" s="49" t="str">
        <f ca="1">IF(B761="","",OFFSET(table_admin1[[#Headers],[ADM1_PT]],MATCH(B761,admin1,0),1))</f>
        <v/>
      </c>
      <c r="AJ761" s="49" t="str">
        <f t="shared" ca="1" si="22"/>
        <v/>
      </c>
      <c r="AK761" s="49" t="str">
        <f t="shared" ca="1" si="23"/>
        <v/>
      </c>
    </row>
    <row r="762" spans="29:37" x14ac:dyDescent="0.2">
      <c r="AC762">
        <f>IF(ISBLANK(health[[#This Row],[total_boys]]),SUM(health[[#This Row],[boys_0-5_reached]],health[[#This Row],[boys_6-12_reached]],health[[#This Row],[boys_13-18_reached]]),health[[#This Row],[total_boys]])</f>
        <v>0</v>
      </c>
      <c r="AD762">
        <f>IF(ISBLANK(health[[#This Row],[total_girls]]),SUM(health[[#This Row],[girls_0-5_reached]],health[[#This Row],[girls_6-12_reached]],health[[#This Row],[girls_13-18_reached]]),health[[#This Row],[total_girls]])</f>
        <v>0</v>
      </c>
      <c r="AE762">
        <f>IF(ISBLANK(health[[#This Row],[total_children]]),SUM(health[[#This Row],[calc_boys]],health[[#This Row],[calc_girls]]),health[[#This Row],[total_children]])</f>
        <v>0</v>
      </c>
      <c r="AF762">
        <f>IF(ISBLANK(health[[#This Row],[total_pwd]]),SUM(health[[#This Row],[total_pwd_men]],health[[#This Row],[total_pwd_women]]),health[[#This Row],[total_pwd]])</f>
        <v>0</v>
      </c>
      <c r="AG762">
        <f>IF(ISBLANK(health[[#This Row],[total_adults]]),SUM(health[[#This Row],[total_men]],health[[#This Row],[total_women]]),health[[#This Row],[total_adults]])</f>
        <v>0</v>
      </c>
      <c r="AH762">
        <f>IF(ISBLANK(health[[#This Row],[total_beneficiaries_reached]]),SUM(health[[#This Row],[calc_children]],health[[#This Row],[calc_adults]]),health[[#This Row],[total_beneficiaries_reached]])</f>
        <v>0</v>
      </c>
      <c r="AI762" s="49" t="str">
        <f ca="1">IF(B762="","",OFFSET(table_admin1[[#Headers],[ADM1_PT]],MATCH(B762,admin1,0),1))</f>
        <v/>
      </c>
      <c r="AJ762" s="49" t="str">
        <f t="shared" ca="1" si="22"/>
        <v/>
      </c>
      <c r="AK762" s="49" t="str">
        <f t="shared" ca="1" si="23"/>
        <v/>
      </c>
    </row>
    <row r="763" spans="29:37" x14ac:dyDescent="0.2">
      <c r="AC763">
        <f>IF(ISBLANK(health[[#This Row],[total_boys]]),SUM(health[[#This Row],[boys_0-5_reached]],health[[#This Row],[boys_6-12_reached]],health[[#This Row],[boys_13-18_reached]]),health[[#This Row],[total_boys]])</f>
        <v>0</v>
      </c>
      <c r="AD763">
        <f>IF(ISBLANK(health[[#This Row],[total_girls]]),SUM(health[[#This Row],[girls_0-5_reached]],health[[#This Row],[girls_6-12_reached]],health[[#This Row],[girls_13-18_reached]]),health[[#This Row],[total_girls]])</f>
        <v>0</v>
      </c>
      <c r="AE763">
        <f>IF(ISBLANK(health[[#This Row],[total_children]]),SUM(health[[#This Row],[calc_boys]],health[[#This Row],[calc_girls]]),health[[#This Row],[total_children]])</f>
        <v>0</v>
      </c>
      <c r="AF763">
        <f>IF(ISBLANK(health[[#This Row],[total_pwd]]),SUM(health[[#This Row],[total_pwd_men]],health[[#This Row],[total_pwd_women]]),health[[#This Row],[total_pwd]])</f>
        <v>0</v>
      </c>
      <c r="AG763">
        <f>IF(ISBLANK(health[[#This Row],[total_adults]]),SUM(health[[#This Row],[total_men]],health[[#This Row],[total_women]]),health[[#This Row],[total_adults]])</f>
        <v>0</v>
      </c>
      <c r="AH763">
        <f>IF(ISBLANK(health[[#This Row],[total_beneficiaries_reached]]),SUM(health[[#This Row],[calc_children]],health[[#This Row],[calc_adults]]),health[[#This Row],[total_beneficiaries_reached]])</f>
        <v>0</v>
      </c>
      <c r="AI763" s="49" t="str">
        <f ca="1">IF(B763="","",OFFSET(table_admin1[[#Headers],[ADM1_PT]],MATCH(B763,admin1,0),1))</f>
        <v/>
      </c>
      <c r="AJ763" s="49" t="str">
        <f t="shared" ca="1" si="22"/>
        <v/>
      </c>
      <c r="AK763" s="49" t="str">
        <f t="shared" ca="1" si="23"/>
        <v/>
      </c>
    </row>
    <row r="764" spans="29:37" x14ac:dyDescent="0.2">
      <c r="AC764">
        <f>IF(ISBLANK(health[[#This Row],[total_boys]]),SUM(health[[#This Row],[boys_0-5_reached]],health[[#This Row],[boys_6-12_reached]],health[[#This Row],[boys_13-18_reached]]),health[[#This Row],[total_boys]])</f>
        <v>0</v>
      </c>
      <c r="AD764">
        <f>IF(ISBLANK(health[[#This Row],[total_girls]]),SUM(health[[#This Row],[girls_0-5_reached]],health[[#This Row],[girls_6-12_reached]],health[[#This Row],[girls_13-18_reached]]),health[[#This Row],[total_girls]])</f>
        <v>0</v>
      </c>
      <c r="AE764">
        <f>IF(ISBLANK(health[[#This Row],[total_children]]),SUM(health[[#This Row],[calc_boys]],health[[#This Row],[calc_girls]]),health[[#This Row],[total_children]])</f>
        <v>0</v>
      </c>
      <c r="AF764">
        <f>IF(ISBLANK(health[[#This Row],[total_pwd]]),SUM(health[[#This Row],[total_pwd_men]],health[[#This Row],[total_pwd_women]]),health[[#This Row],[total_pwd]])</f>
        <v>0</v>
      </c>
      <c r="AG764">
        <f>IF(ISBLANK(health[[#This Row],[total_adults]]),SUM(health[[#This Row],[total_men]],health[[#This Row],[total_women]]),health[[#This Row],[total_adults]])</f>
        <v>0</v>
      </c>
      <c r="AH764">
        <f>IF(ISBLANK(health[[#This Row],[total_beneficiaries_reached]]),SUM(health[[#This Row],[calc_children]],health[[#This Row],[calc_adults]]),health[[#This Row],[total_beneficiaries_reached]])</f>
        <v>0</v>
      </c>
      <c r="AI764" s="49" t="str">
        <f ca="1">IF(B764="","",OFFSET(table_admin1[[#Headers],[ADM1_PT]],MATCH(B764,admin1,0),1))</f>
        <v/>
      </c>
      <c r="AJ764" s="49" t="str">
        <f t="shared" ca="1" si="22"/>
        <v/>
      </c>
      <c r="AK764" s="49" t="str">
        <f t="shared" ca="1" si="23"/>
        <v/>
      </c>
    </row>
    <row r="765" spans="29:37" x14ac:dyDescent="0.2">
      <c r="AC765">
        <f>IF(ISBLANK(health[[#This Row],[total_boys]]),SUM(health[[#This Row],[boys_0-5_reached]],health[[#This Row],[boys_6-12_reached]],health[[#This Row],[boys_13-18_reached]]),health[[#This Row],[total_boys]])</f>
        <v>0</v>
      </c>
      <c r="AD765">
        <f>IF(ISBLANK(health[[#This Row],[total_girls]]),SUM(health[[#This Row],[girls_0-5_reached]],health[[#This Row],[girls_6-12_reached]],health[[#This Row],[girls_13-18_reached]]),health[[#This Row],[total_girls]])</f>
        <v>0</v>
      </c>
      <c r="AE765">
        <f>IF(ISBLANK(health[[#This Row],[total_children]]),SUM(health[[#This Row],[calc_boys]],health[[#This Row],[calc_girls]]),health[[#This Row],[total_children]])</f>
        <v>0</v>
      </c>
      <c r="AF765">
        <f>IF(ISBLANK(health[[#This Row],[total_pwd]]),SUM(health[[#This Row],[total_pwd_men]],health[[#This Row],[total_pwd_women]]),health[[#This Row],[total_pwd]])</f>
        <v>0</v>
      </c>
      <c r="AG765">
        <f>IF(ISBLANK(health[[#This Row],[total_adults]]),SUM(health[[#This Row],[total_men]],health[[#This Row],[total_women]]),health[[#This Row],[total_adults]])</f>
        <v>0</v>
      </c>
      <c r="AH765">
        <f>IF(ISBLANK(health[[#This Row],[total_beneficiaries_reached]]),SUM(health[[#This Row],[calc_children]],health[[#This Row],[calc_adults]]),health[[#This Row],[total_beneficiaries_reached]])</f>
        <v>0</v>
      </c>
      <c r="AI765" s="49" t="str">
        <f ca="1">IF(B765="","",OFFSET(table_admin1[[#Headers],[ADM1_PT]],MATCH(B765,admin1,0),1))</f>
        <v/>
      </c>
      <c r="AJ765" s="49" t="str">
        <f t="shared" ca="1" si="22"/>
        <v/>
      </c>
      <c r="AK765" s="49" t="str">
        <f t="shared" ca="1" si="23"/>
        <v/>
      </c>
    </row>
    <row r="766" spans="29:37" x14ac:dyDescent="0.2">
      <c r="AC766">
        <f>IF(ISBLANK(health[[#This Row],[total_boys]]),SUM(health[[#This Row],[boys_0-5_reached]],health[[#This Row],[boys_6-12_reached]],health[[#This Row],[boys_13-18_reached]]),health[[#This Row],[total_boys]])</f>
        <v>0</v>
      </c>
      <c r="AD766">
        <f>IF(ISBLANK(health[[#This Row],[total_girls]]),SUM(health[[#This Row],[girls_0-5_reached]],health[[#This Row],[girls_6-12_reached]],health[[#This Row],[girls_13-18_reached]]),health[[#This Row],[total_girls]])</f>
        <v>0</v>
      </c>
      <c r="AE766">
        <f>IF(ISBLANK(health[[#This Row],[total_children]]),SUM(health[[#This Row],[calc_boys]],health[[#This Row],[calc_girls]]),health[[#This Row],[total_children]])</f>
        <v>0</v>
      </c>
      <c r="AF766">
        <f>IF(ISBLANK(health[[#This Row],[total_pwd]]),SUM(health[[#This Row],[total_pwd_men]],health[[#This Row],[total_pwd_women]]),health[[#This Row],[total_pwd]])</f>
        <v>0</v>
      </c>
      <c r="AG766">
        <f>IF(ISBLANK(health[[#This Row],[total_adults]]),SUM(health[[#This Row],[total_men]],health[[#This Row],[total_women]]),health[[#This Row],[total_adults]])</f>
        <v>0</v>
      </c>
      <c r="AH766">
        <f>IF(ISBLANK(health[[#This Row],[total_beneficiaries_reached]]),SUM(health[[#This Row],[calc_children]],health[[#This Row],[calc_adults]]),health[[#This Row],[total_beneficiaries_reached]])</f>
        <v>0</v>
      </c>
      <c r="AI766" s="49" t="str">
        <f ca="1">IF(B766="","",OFFSET(table_admin1[[#Headers],[ADM1_PT]],MATCH(B766,admin1,0),1))</f>
        <v/>
      </c>
      <c r="AJ766" s="49" t="str">
        <f t="shared" ca="1" si="22"/>
        <v/>
      </c>
      <c r="AK766" s="49" t="str">
        <f t="shared" ca="1" si="23"/>
        <v/>
      </c>
    </row>
    <row r="767" spans="29:37" x14ac:dyDescent="0.2">
      <c r="AC767">
        <f>IF(ISBLANK(health[[#This Row],[total_boys]]),SUM(health[[#This Row],[boys_0-5_reached]],health[[#This Row],[boys_6-12_reached]],health[[#This Row],[boys_13-18_reached]]),health[[#This Row],[total_boys]])</f>
        <v>0</v>
      </c>
      <c r="AD767">
        <f>IF(ISBLANK(health[[#This Row],[total_girls]]),SUM(health[[#This Row],[girls_0-5_reached]],health[[#This Row],[girls_6-12_reached]],health[[#This Row],[girls_13-18_reached]]),health[[#This Row],[total_girls]])</f>
        <v>0</v>
      </c>
      <c r="AE767">
        <f>IF(ISBLANK(health[[#This Row],[total_children]]),SUM(health[[#This Row],[calc_boys]],health[[#This Row],[calc_girls]]),health[[#This Row],[total_children]])</f>
        <v>0</v>
      </c>
      <c r="AF767">
        <f>IF(ISBLANK(health[[#This Row],[total_pwd]]),SUM(health[[#This Row],[total_pwd_men]],health[[#This Row],[total_pwd_women]]),health[[#This Row],[total_pwd]])</f>
        <v>0</v>
      </c>
      <c r="AG767">
        <f>IF(ISBLANK(health[[#This Row],[total_adults]]),SUM(health[[#This Row],[total_men]],health[[#This Row],[total_women]]),health[[#This Row],[total_adults]])</f>
        <v>0</v>
      </c>
      <c r="AH767">
        <f>IF(ISBLANK(health[[#This Row],[total_beneficiaries_reached]]),SUM(health[[#This Row],[calc_children]],health[[#This Row],[calc_adults]]),health[[#This Row],[total_beneficiaries_reached]])</f>
        <v>0</v>
      </c>
      <c r="AI767" s="49" t="str">
        <f ca="1">IF(B767="","",OFFSET(table_admin1[[#Headers],[ADM1_PT]],MATCH(B767,admin1,0),1))</f>
        <v/>
      </c>
      <c r="AJ767" s="49" t="str">
        <f t="shared" ca="1" si="22"/>
        <v/>
      </c>
      <c r="AK767" s="49" t="str">
        <f t="shared" ca="1" si="23"/>
        <v/>
      </c>
    </row>
    <row r="768" spans="29:37" x14ac:dyDescent="0.2">
      <c r="AC768">
        <f>IF(ISBLANK(health[[#This Row],[total_boys]]),SUM(health[[#This Row],[boys_0-5_reached]],health[[#This Row],[boys_6-12_reached]],health[[#This Row],[boys_13-18_reached]]),health[[#This Row],[total_boys]])</f>
        <v>0</v>
      </c>
      <c r="AD768">
        <f>IF(ISBLANK(health[[#This Row],[total_girls]]),SUM(health[[#This Row],[girls_0-5_reached]],health[[#This Row],[girls_6-12_reached]],health[[#This Row],[girls_13-18_reached]]),health[[#This Row],[total_girls]])</f>
        <v>0</v>
      </c>
      <c r="AE768">
        <f>IF(ISBLANK(health[[#This Row],[total_children]]),SUM(health[[#This Row],[calc_boys]],health[[#This Row],[calc_girls]]),health[[#This Row],[total_children]])</f>
        <v>0</v>
      </c>
      <c r="AF768">
        <f>IF(ISBLANK(health[[#This Row],[total_pwd]]),SUM(health[[#This Row],[total_pwd_men]],health[[#This Row],[total_pwd_women]]),health[[#This Row],[total_pwd]])</f>
        <v>0</v>
      </c>
      <c r="AG768">
        <f>IF(ISBLANK(health[[#This Row],[total_adults]]),SUM(health[[#This Row],[total_men]],health[[#This Row],[total_women]]),health[[#This Row],[total_adults]])</f>
        <v>0</v>
      </c>
      <c r="AH768">
        <f>IF(ISBLANK(health[[#This Row],[total_beneficiaries_reached]]),SUM(health[[#This Row],[calc_children]],health[[#This Row],[calc_adults]]),health[[#This Row],[total_beneficiaries_reached]])</f>
        <v>0</v>
      </c>
      <c r="AI768" s="49" t="str">
        <f ca="1">IF(B768="","",OFFSET(table_admin1[[#Headers],[ADM1_PT]],MATCH(B768,admin1,0),1))</f>
        <v/>
      </c>
      <c r="AJ768" s="49" t="str">
        <f t="shared" ca="1" si="22"/>
        <v/>
      </c>
      <c r="AK768" s="49" t="str">
        <f t="shared" ca="1" si="23"/>
        <v/>
      </c>
    </row>
    <row r="769" spans="29:37" x14ac:dyDescent="0.2">
      <c r="AC769">
        <f>IF(ISBLANK(health[[#This Row],[total_boys]]),SUM(health[[#This Row],[boys_0-5_reached]],health[[#This Row],[boys_6-12_reached]],health[[#This Row],[boys_13-18_reached]]),health[[#This Row],[total_boys]])</f>
        <v>0</v>
      </c>
      <c r="AD769">
        <f>IF(ISBLANK(health[[#This Row],[total_girls]]),SUM(health[[#This Row],[girls_0-5_reached]],health[[#This Row],[girls_6-12_reached]],health[[#This Row],[girls_13-18_reached]]),health[[#This Row],[total_girls]])</f>
        <v>0</v>
      </c>
      <c r="AE769">
        <f>IF(ISBLANK(health[[#This Row],[total_children]]),SUM(health[[#This Row],[calc_boys]],health[[#This Row],[calc_girls]]),health[[#This Row],[total_children]])</f>
        <v>0</v>
      </c>
      <c r="AF769">
        <f>IF(ISBLANK(health[[#This Row],[total_pwd]]),SUM(health[[#This Row],[total_pwd_men]],health[[#This Row],[total_pwd_women]]),health[[#This Row],[total_pwd]])</f>
        <v>0</v>
      </c>
      <c r="AG769">
        <f>IF(ISBLANK(health[[#This Row],[total_adults]]),SUM(health[[#This Row],[total_men]],health[[#This Row],[total_women]]),health[[#This Row],[total_adults]])</f>
        <v>0</v>
      </c>
      <c r="AH769">
        <f>IF(ISBLANK(health[[#This Row],[total_beneficiaries_reached]]),SUM(health[[#This Row],[calc_children]],health[[#This Row],[calc_adults]]),health[[#This Row],[total_beneficiaries_reached]])</f>
        <v>0</v>
      </c>
      <c r="AI769" s="49" t="str">
        <f ca="1">IF(B769="","",OFFSET(table_admin1[[#Headers],[ADM1_PT]],MATCH(B769,admin1,0),1))</f>
        <v/>
      </c>
      <c r="AJ769" s="49" t="str">
        <f t="shared" ca="1" si="22"/>
        <v/>
      </c>
      <c r="AK769" s="49" t="str">
        <f t="shared" ca="1" si="23"/>
        <v/>
      </c>
    </row>
    <row r="770" spans="29:37" x14ac:dyDescent="0.2">
      <c r="AC770">
        <f>IF(ISBLANK(health[[#This Row],[total_boys]]),SUM(health[[#This Row],[boys_0-5_reached]],health[[#This Row],[boys_6-12_reached]],health[[#This Row],[boys_13-18_reached]]),health[[#This Row],[total_boys]])</f>
        <v>0</v>
      </c>
      <c r="AD770">
        <f>IF(ISBLANK(health[[#This Row],[total_girls]]),SUM(health[[#This Row],[girls_0-5_reached]],health[[#This Row],[girls_6-12_reached]],health[[#This Row],[girls_13-18_reached]]),health[[#This Row],[total_girls]])</f>
        <v>0</v>
      </c>
      <c r="AE770">
        <f>IF(ISBLANK(health[[#This Row],[total_children]]),SUM(health[[#This Row],[calc_boys]],health[[#This Row],[calc_girls]]),health[[#This Row],[total_children]])</f>
        <v>0</v>
      </c>
      <c r="AF770">
        <f>IF(ISBLANK(health[[#This Row],[total_pwd]]),SUM(health[[#This Row],[total_pwd_men]],health[[#This Row],[total_pwd_women]]),health[[#This Row],[total_pwd]])</f>
        <v>0</v>
      </c>
      <c r="AG770">
        <f>IF(ISBLANK(health[[#This Row],[total_adults]]),SUM(health[[#This Row],[total_men]],health[[#This Row],[total_women]]),health[[#This Row],[total_adults]])</f>
        <v>0</v>
      </c>
      <c r="AH770">
        <f>IF(ISBLANK(health[[#This Row],[total_beneficiaries_reached]]),SUM(health[[#This Row],[calc_children]],health[[#This Row],[calc_adults]]),health[[#This Row],[total_beneficiaries_reached]])</f>
        <v>0</v>
      </c>
      <c r="AI770" s="49" t="str">
        <f ca="1">IF(B770="","",OFFSET(table_admin1[[#Headers],[ADM1_PT]],MATCH(B770,admin1,0),1))</f>
        <v/>
      </c>
      <c r="AJ770" s="49" t="str">
        <f t="shared" ca="1" si="22"/>
        <v/>
      </c>
      <c r="AK770" s="49" t="str">
        <f t="shared" ca="1" si="23"/>
        <v/>
      </c>
    </row>
    <row r="771" spans="29:37" x14ac:dyDescent="0.2">
      <c r="AC771">
        <f>IF(ISBLANK(health[[#This Row],[total_boys]]),SUM(health[[#This Row],[boys_0-5_reached]],health[[#This Row],[boys_6-12_reached]],health[[#This Row],[boys_13-18_reached]]),health[[#This Row],[total_boys]])</f>
        <v>0</v>
      </c>
      <c r="AD771">
        <f>IF(ISBLANK(health[[#This Row],[total_girls]]),SUM(health[[#This Row],[girls_0-5_reached]],health[[#This Row],[girls_6-12_reached]],health[[#This Row],[girls_13-18_reached]]),health[[#This Row],[total_girls]])</f>
        <v>0</v>
      </c>
      <c r="AE771">
        <f>IF(ISBLANK(health[[#This Row],[total_children]]),SUM(health[[#This Row],[calc_boys]],health[[#This Row],[calc_girls]]),health[[#This Row],[total_children]])</f>
        <v>0</v>
      </c>
      <c r="AF771">
        <f>IF(ISBLANK(health[[#This Row],[total_pwd]]),SUM(health[[#This Row],[total_pwd_men]],health[[#This Row],[total_pwd_women]]),health[[#This Row],[total_pwd]])</f>
        <v>0</v>
      </c>
      <c r="AG771">
        <f>IF(ISBLANK(health[[#This Row],[total_adults]]),SUM(health[[#This Row],[total_men]],health[[#This Row],[total_women]]),health[[#This Row],[total_adults]])</f>
        <v>0</v>
      </c>
      <c r="AH771">
        <f>IF(ISBLANK(health[[#This Row],[total_beneficiaries_reached]]),SUM(health[[#This Row],[calc_children]],health[[#This Row],[calc_adults]]),health[[#This Row],[total_beneficiaries_reached]])</f>
        <v>0</v>
      </c>
      <c r="AI771" s="49" t="str">
        <f ca="1">IF(B771="","",OFFSET(table_admin1[[#Headers],[ADM1_PT]],MATCH(B771,admin1,0),1))</f>
        <v/>
      </c>
      <c r="AJ771" s="49" t="str">
        <f t="shared" ca="1" si="22"/>
        <v/>
      </c>
      <c r="AK771" s="49" t="str">
        <f t="shared" ca="1" si="23"/>
        <v/>
      </c>
    </row>
    <row r="772" spans="29:37" x14ac:dyDescent="0.2">
      <c r="AC772">
        <f>IF(ISBLANK(health[[#This Row],[total_boys]]),SUM(health[[#This Row],[boys_0-5_reached]],health[[#This Row],[boys_6-12_reached]],health[[#This Row],[boys_13-18_reached]]),health[[#This Row],[total_boys]])</f>
        <v>0</v>
      </c>
      <c r="AD772">
        <f>IF(ISBLANK(health[[#This Row],[total_girls]]),SUM(health[[#This Row],[girls_0-5_reached]],health[[#This Row],[girls_6-12_reached]],health[[#This Row],[girls_13-18_reached]]),health[[#This Row],[total_girls]])</f>
        <v>0</v>
      </c>
      <c r="AE772">
        <f>IF(ISBLANK(health[[#This Row],[total_children]]),SUM(health[[#This Row],[calc_boys]],health[[#This Row],[calc_girls]]),health[[#This Row],[total_children]])</f>
        <v>0</v>
      </c>
      <c r="AF772">
        <f>IF(ISBLANK(health[[#This Row],[total_pwd]]),SUM(health[[#This Row],[total_pwd_men]],health[[#This Row],[total_pwd_women]]),health[[#This Row],[total_pwd]])</f>
        <v>0</v>
      </c>
      <c r="AG772">
        <f>IF(ISBLANK(health[[#This Row],[total_adults]]),SUM(health[[#This Row],[total_men]],health[[#This Row],[total_women]]),health[[#This Row],[total_adults]])</f>
        <v>0</v>
      </c>
      <c r="AH772">
        <f>IF(ISBLANK(health[[#This Row],[total_beneficiaries_reached]]),SUM(health[[#This Row],[calc_children]],health[[#This Row],[calc_adults]]),health[[#This Row],[total_beneficiaries_reached]])</f>
        <v>0</v>
      </c>
      <c r="AI772" s="49" t="str">
        <f ca="1">IF(B772="","",OFFSET(table_admin1[[#Headers],[ADM1_PT]],MATCH(B772,admin1,0),1))</f>
        <v/>
      </c>
      <c r="AJ772" s="49" t="str">
        <f t="shared" ca="1" si="22"/>
        <v/>
      </c>
      <c r="AK772" s="49" t="str">
        <f t="shared" ca="1" si="23"/>
        <v/>
      </c>
    </row>
    <row r="773" spans="29:37" x14ac:dyDescent="0.2">
      <c r="AC773">
        <f>IF(ISBLANK(health[[#This Row],[total_boys]]),SUM(health[[#This Row],[boys_0-5_reached]],health[[#This Row],[boys_6-12_reached]],health[[#This Row],[boys_13-18_reached]]),health[[#This Row],[total_boys]])</f>
        <v>0</v>
      </c>
      <c r="AD773">
        <f>IF(ISBLANK(health[[#This Row],[total_girls]]),SUM(health[[#This Row],[girls_0-5_reached]],health[[#This Row],[girls_6-12_reached]],health[[#This Row],[girls_13-18_reached]]),health[[#This Row],[total_girls]])</f>
        <v>0</v>
      </c>
      <c r="AE773">
        <f>IF(ISBLANK(health[[#This Row],[total_children]]),SUM(health[[#This Row],[calc_boys]],health[[#This Row],[calc_girls]]),health[[#This Row],[total_children]])</f>
        <v>0</v>
      </c>
      <c r="AF773">
        <f>IF(ISBLANK(health[[#This Row],[total_pwd]]),SUM(health[[#This Row],[total_pwd_men]],health[[#This Row],[total_pwd_women]]),health[[#This Row],[total_pwd]])</f>
        <v>0</v>
      </c>
      <c r="AG773">
        <f>IF(ISBLANK(health[[#This Row],[total_adults]]),SUM(health[[#This Row],[total_men]],health[[#This Row],[total_women]]),health[[#This Row],[total_adults]])</f>
        <v>0</v>
      </c>
      <c r="AH773">
        <f>IF(ISBLANK(health[[#This Row],[total_beneficiaries_reached]]),SUM(health[[#This Row],[calc_children]],health[[#This Row],[calc_adults]]),health[[#This Row],[total_beneficiaries_reached]])</f>
        <v>0</v>
      </c>
      <c r="AI773" s="49" t="str">
        <f ca="1">IF(B773="","",OFFSET(table_admin1[[#Headers],[ADM1_PT]],MATCH(B773,admin1,0),1))</f>
        <v/>
      </c>
      <c r="AJ773" s="49" t="str">
        <f t="shared" ca="1" si="22"/>
        <v/>
      </c>
      <c r="AK773" s="49" t="str">
        <f t="shared" ca="1" si="23"/>
        <v/>
      </c>
    </row>
    <row r="774" spans="29:37" x14ac:dyDescent="0.2">
      <c r="AC774">
        <f>IF(ISBLANK(health[[#This Row],[total_boys]]),SUM(health[[#This Row],[boys_0-5_reached]],health[[#This Row],[boys_6-12_reached]],health[[#This Row],[boys_13-18_reached]]),health[[#This Row],[total_boys]])</f>
        <v>0</v>
      </c>
      <c r="AD774">
        <f>IF(ISBLANK(health[[#This Row],[total_girls]]),SUM(health[[#This Row],[girls_0-5_reached]],health[[#This Row],[girls_6-12_reached]],health[[#This Row],[girls_13-18_reached]]),health[[#This Row],[total_girls]])</f>
        <v>0</v>
      </c>
      <c r="AE774">
        <f>IF(ISBLANK(health[[#This Row],[total_children]]),SUM(health[[#This Row],[calc_boys]],health[[#This Row],[calc_girls]]),health[[#This Row],[total_children]])</f>
        <v>0</v>
      </c>
      <c r="AF774">
        <f>IF(ISBLANK(health[[#This Row],[total_pwd]]),SUM(health[[#This Row],[total_pwd_men]],health[[#This Row],[total_pwd_women]]),health[[#This Row],[total_pwd]])</f>
        <v>0</v>
      </c>
      <c r="AG774">
        <f>IF(ISBLANK(health[[#This Row],[total_adults]]),SUM(health[[#This Row],[total_men]],health[[#This Row],[total_women]]),health[[#This Row],[total_adults]])</f>
        <v>0</v>
      </c>
      <c r="AH774">
        <f>IF(ISBLANK(health[[#This Row],[total_beneficiaries_reached]]),SUM(health[[#This Row],[calc_children]],health[[#This Row],[calc_adults]]),health[[#This Row],[total_beneficiaries_reached]])</f>
        <v>0</v>
      </c>
      <c r="AI774" s="49" t="str">
        <f ca="1">IF(B774="","",OFFSET(table_admin1[[#Headers],[ADM1_PT]],MATCH(B774,admin1,0),1))</f>
        <v/>
      </c>
      <c r="AJ774" s="49" t="str">
        <f t="shared" ref="AJ774:AJ837" ca="1" si="24">IF(C774="","",INDEX(admin2_pcode,MATCH(C774,OFFSET(admin2_start,MATCH(AI774,admin1_linked_pcode,0),0,COUNTIF(admin1_linked_pcode,AI774)),0)+MATCH(AI774,admin1_linked_pcode,0)-1))</f>
        <v/>
      </c>
      <c r="AK774" s="49" t="str">
        <f t="shared" ref="AK774:AK837" ca="1" si="25">IF(D774="","",INDEX(admin3_pcode,MATCH(D774,OFFSET(admin3_start,MATCH(AJ774,admin2_linked_pcode,0),0,COUNTIF(admin2_linked_pcode,AJ774)),0)+MATCH(AJ774,admin2_linked_pcode,0)-1))</f>
        <v/>
      </c>
    </row>
    <row r="775" spans="29:37" x14ac:dyDescent="0.2">
      <c r="AC775">
        <f>IF(ISBLANK(health[[#This Row],[total_boys]]),SUM(health[[#This Row],[boys_0-5_reached]],health[[#This Row],[boys_6-12_reached]],health[[#This Row],[boys_13-18_reached]]),health[[#This Row],[total_boys]])</f>
        <v>0</v>
      </c>
      <c r="AD775">
        <f>IF(ISBLANK(health[[#This Row],[total_girls]]),SUM(health[[#This Row],[girls_0-5_reached]],health[[#This Row],[girls_6-12_reached]],health[[#This Row],[girls_13-18_reached]]),health[[#This Row],[total_girls]])</f>
        <v>0</v>
      </c>
      <c r="AE775">
        <f>IF(ISBLANK(health[[#This Row],[total_children]]),SUM(health[[#This Row],[calc_boys]],health[[#This Row],[calc_girls]]),health[[#This Row],[total_children]])</f>
        <v>0</v>
      </c>
      <c r="AF775">
        <f>IF(ISBLANK(health[[#This Row],[total_pwd]]),SUM(health[[#This Row],[total_pwd_men]],health[[#This Row],[total_pwd_women]]),health[[#This Row],[total_pwd]])</f>
        <v>0</v>
      </c>
      <c r="AG775">
        <f>IF(ISBLANK(health[[#This Row],[total_adults]]),SUM(health[[#This Row],[total_men]],health[[#This Row],[total_women]]),health[[#This Row],[total_adults]])</f>
        <v>0</v>
      </c>
      <c r="AH775">
        <f>IF(ISBLANK(health[[#This Row],[total_beneficiaries_reached]]),SUM(health[[#This Row],[calc_children]],health[[#This Row],[calc_adults]]),health[[#This Row],[total_beneficiaries_reached]])</f>
        <v>0</v>
      </c>
      <c r="AI775" s="49" t="str">
        <f ca="1">IF(B775="","",OFFSET(table_admin1[[#Headers],[ADM1_PT]],MATCH(B775,admin1,0),1))</f>
        <v/>
      </c>
      <c r="AJ775" s="49" t="str">
        <f t="shared" ca="1" si="24"/>
        <v/>
      </c>
      <c r="AK775" s="49" t="str">
        <f t="shared" ca="1" si="25"/>
        <v/>
      </c>
    </row>
    <row r="776" spans="29:37" x14ac:dyDescent="0.2">
      <c r="AC776">
        <f>IF(ISBLANK(health[[#This Row],[total_boys]]),SUM(health[[#This Row],[boys_0-5_reached]],health[[#This Row],[boys_6-12_reached]],health[[#This Row],[boys_13-18_reached]]),health[[#This Row],[total_boys]])</f>
        <v>0</v>
      </c>
      <c r="AD776">
        <f>IF(ISBLANK(health[[#This Row],[total_girls]]),SUM(health[[#This Row],[girls_0-5_reached]],health[[#This Row],[girls_6-12_reached]],health[[#This Row],[girls_13-18_reached]]),health[[#This Row],[total_girls]])</f>
        <v>0</v>
      </c>
      <c r="AE776">
        <f>IF(ISBLANK(health[[#This Row],[total_children]]),SUM(health[[#This Row],[calc_boys]],health[[#This Row],[calc_girls]]),health[[#This Row],[total_children]])</f>
        <v>0</v>
      </c>
      <c r="AF776">
        <f>IF(ISBLANK(health[[#This Row],[total_pwd]]),SUM(health[[#This Row],[total_pwd_men]],health[[#This Row],[total_pwd_women]]),health[[#This Row],[total_pwd]])</f>
        <v>0</v>
      </c>
      <c r="AG776">
        <f>IF(ISBLANK(health[[#This Row],[total_adults]]),SUM(health[[#This Row],[total_men]],health[[#This Row],[total_women]]),health[[#This Row],[total_adults]])</f>
        <v>0</v>
      </c>
      <c r="AH776">
        <f>IF(ISBLANK(health[[#This Row],[total_beneficiaries_reached]]),SUM(health[[#This Row],[calc_children]],health[[#This Row],[calc_adults]]),health[[#This Row],[total_beneficiaries_reached]])</f>
        <v>0</v>
      </c>
      <c r="AI776" s="49" t="str">
        <f ca="1">IF(B776="","",OFFSET(table_admin1[[#Headers],[ADM1_PT]],MATCH(B776,admin1,0),1))</f>
        <v/>
      </c>
      <c r="AJ776" s="49" t="str">
        <f t="shared" ca="1" si="24"/>
        <v/>
      </c>
      <c r="AK776" s="49" t="str">
        <f t="shared" ca="1" si="25"/>
        <v/>
      </c>
    </row>
    <row r="777" spans="29:37" x14ac:dyDescent="0.2">
      <c r="AC777">
        <f>IF(ISBLANK(health[[#This Row],[total_boys]]),SUM(health[[#This Row],[boys_0-5_reached]],health[[#This Row],[boys_6-12_reached]],health[[#This Row],[boys_13-18_reached]]),health[[#This Row],[total_boys]])</f>
        <v>0</v>
      </c>
      <c r="AD777">
        <f>IF(ISBLANK(health[[#This Row],[total_girls]]),SUM(health[[#This Row],[girls_0-5_reached]],health[[#This Row],[girls_6-12_reached]],health[[#This Row],[girls_13-18_reached]]),health[[#This Row],[total_girls]])</f>
        <v>0</v>
      </c>
      <c r="AE777">
        <f>IF(ISBLANK(health[[#This Row],[total_children]]),SUM(health[[#This Row],[calc_boys]],health[[#This Row],[calc_girls]]),health[[#This Row],[total_children]])</f>
        <v>0</v>
      </c>
      <c r="AF777">
        <f>IF(ISBLANK(health[[#This Row],[total_pwd]]),SUM(health[[#This Row],[total_pwd_men]],health[[#This Row],[total_pwd_women]]),health[[#This Row],[total_pwd]])</f>
        <v>0</v>
      </c>
      <c r="AG777">
        <f>IF(ISBLANK(health[[#This Row],[total_adults]]),SUM(health[[#This Row],[total_men]],health[[#This Row],[total_women]]),health[[#This Row],[total_adults]])</f>
        <v>0</v>
      </c>
      <c r="AH777">
        <f>IF(ISBLANK(health[[#This Row],[total_beneficiaries_reached]]),SUM(health[[#This Row],[calc_children]],health[[#This Row],[calc_adults]]),health[[#This Row],[total_beneficiaries_reached]])</f>
        <v>0</v>
      </c>
      <c r="AI777" s="49" t="str">
        <f ca="1">IF(B777="","",OFFSET(table_admin1[[#Headers],[ADM1_PT]],MATCH(B777,admin1,0),1))</f>
        <v/>
      </c>
      <c r="AJ777" s="49" t="str">
        <f t="shared" ca="1" si="24"/>
        <v/>
      </c>
      <c r="AK777" s="49" t="str">
        <f t="shared" ca="1" si="25"/>
        <v/>
      </c>
    </row>
    <row r="778" spans="29:37" x14ac:dyDescent="0.2">
      <c r="AC778">
        <f>IF(ISBLANK(health[[#This Row],[total_boys]]),SUM(health[[#This Row],[boys_0-5_reached]],health[[#This Row],[boys_6-12_reached]],health[[#This Row],[boys_13-18_reached]]),health[[#This Row],[total_boys]])</f>
        <v>0</v>
      </c>
      <c r="AD778">
        <f>IF(ISBLANK(health[[#This Row],[total_girls]]),SUM(health[[#This Row],[girls_0-5_reached]],health[[#This Row],[girls_6-12_reached]],health[[#This Row],[girls_13-18_reached]]),health[[#This Row],[total_girls]])</f>
        <v>0</v>
      </c>
      <c r="AE778">
        <f>IF(ISBLANK(health[[#This Row],[total_children]]),SUM(health[[#This Row],[calc_boys]],health[[#This Row],[calc_girls]]),health[[#This Row],[total_children]])</f>
        <v>0</v>
      </c>
      <c r="AF778">
        <f>IF(ISBLANK(health[[#This Row],[total_pwd]]),SUM(health[[#This Row],[total_pwd_men]],health[[#This Row],[total_pwd_women]]),health[[#This Row],[total_pwd]])</f>
        <v>0</v>
      </c>
      <c r="AG778">
        <f>IF(ISBLANK(health[[#This Row],[total_adults]]),SUM(health[[#This Row],[total_men]],health[[#This Row],[total_women]]),health[[#This Row],[total_adults]])</f>
        <v>0</v>
      </c>
      <c r="AH778">
        <f>IF(ISBLANK(health[[#This Row],[total_beneficiaries_reached]]),SUM(health[[#This Row],[calc_children]],health[[#This Row],[calc_adults]]),health[[#This Row],[total_beneficiaries_reached]])</f>
        <v>0</v>
      </c>
      <c r="AI778" s="49" t="str">
        <f ca="1">IF(B778="","",OFFSET(table_admin1[[#Headers],[ADM1_PT]],MATCH(B778,admin1,0),1))</f>
        <v/>
      </c>
      <c r="AJ778" s="49" t="str">
        <f t="shared" ca="1" si="24"/>
        <v/>
      </c>
      <c r="AK778" s="49" t="str">
        <f t="shared" ca="1" si="25"/>
        <v/>
      </c>
    </row>
    <row r="779" spans="29:37" x14ac:dyDescent="0.2">
      <c r="AC779">
        <f>IF(ISBLANK(health[[#This Row],[total_boys]]),SUM(health[[#This Row],[boys_0-5_reached]],health[[#This Row],[boys_6-12_reached]],health[[#This Row],[boys_13-18_reached]]),health[[#This Row],[total_boys]])</f>
        <v>0</v>
      </c>
      <c r="AD779">
        <f>IF(ISBLANK(health[[#This Row],[total_girls]]),SUM(health[[#This Row],[girls_0-5_reached]],health[[#This Row],[girls_6-12_reached]],health[[#This Row],[girls_13-18_reached]]),health[[#This Row],[total_girls]])</f>
        <v>0</v>
      </c>
      <c r="AE779">
        <f>IF(ISBLANK(health[[#This Row],[total_children]]),SUM(health[[#This Row],[calc_boys]],health[[#This Row],[calc_girls]]),health[[#This Row],[total_children]])</f>
        <v>0</v>
      </c>
      <c r="AF779">
        <f>IF(ISBLANK(health[[#This Row],[total_pwd]]),SUM(health[[#This Row],[total_pwd_men]],health[[#This Row],[total_pwd_women]]),health[[#This Row],[total_pwd]])</f>
        <v>0</v>
      </c>
      <c r="AG779">
        <f>IF(ISBLANK(health[[#This Row],[total_adults]]),SUM(health[[#This Row],[total_men]],health[[#This Row],[total_women]]),health[[#This Row],[total_adults]])</f>
        <v>0</v>
      </c>
      <c r="AH779">
        <f>IF(ISBLANK(health[[#This Row],[total_beneficiaries_reached]]),SUM(health[[#This Row],[calc_children]],health[[#This Row],[calc_adults]]),health[[#This Row],[total_beneficiaries_reached]])</f>
        <v>0</v>
      </c>
      <c r="AI779" s="49" t="str">
        <f ca="1">IF(B779="","",OFFSET(table_admin1[[#Headers],[ADM1_PT]],MATCH(B779,admin1,0),1))</f>
        <v/>
      </c>
      <c r="AJ779" s="49" t="str">
        <f t="shared" ca="1" si="24"/>
        <v/>
      </c>
      <c r="AK779" s="49" t="str">
        <f t="shared" ca="1" si="25"/>
        <v/>
      </c>
    </row>
    <row r="780" spans="29:37" x14ac:dyDescent="0.2">
      <c r="AC780">
        <f>IF(ISBLANK(health[[#This Row],[total_boys]]),SUM(health[[#This Row],[boys_0-5_reached]],health[[#This Row],[boys_6-12_reached]],health[[#This Row],[boys_13-18_reached]]),health[[#This Row],[total_boys]])</f>
        <v>0</v>
      </c>
      <c r="AD780">
        <f>IF(ISBLANK(health[[#This Row],[total_girls]]),SUM(health[[#This Row],[girls_0-5_reached]],health[[#This Row],[girls_6-12_reached]],health[[#This Row],[girls_13-18_reached]]),health[[#This Row],[total_girls]])</f>
        <v>0</v>
      </c>
      <c r="AE780">
        <f>IF(ISBLANK(health[[#This Row],[total_children]]),SUM(health[[#This Row],[calc_boys]],health[[#This Row],[calc_girls]]),health[[#This Row],[total_children]])</f>
        <v>0</v>
      </c>
      <c r="AF780">
        <f>IF(ISBLANK(health[[#This Row],[total_pwd]]),SUM(health[[#This Row],[total_pwd_men]],health[[#This Row],[total_pwd_women]]),health[[#This Row],[total_pwd]])</f>
        <v>0</v>
      </c>
      <c r="AG780">
        <f>IF(ISBLANK(health[[#This Row],[total_adults]]),SUM(health[[#This Row],[total_men]],health[[#This Row],[total_women]]),health[[#This Row],[total_adults]])</f>
        <v>0</v>
      </c>
      <c r="AH780">
        <f>IF(ISBLANK(health[[#This Row],[total_beneficiaries_reached]]),SUM(health[[#This Row],[calc_children]],health[[#This Row],[calc_adults]]),health[[#This Row],[total_beneficiaries_reached]])</f>
        <v>0</v>
      </c>
      <c r="AI780" s="49" t="str">
        <f ca="1">IF(B780="","",OFFSET(table_admin1[[#Headers],[ADM1_PT]],MATCH(B780,admin1,0),1))</f>
        <v/>
      </c>
      <c r="AJ780" s="49" t="str">
        <f t="shared" ca="1" si="24"/>
        <v/>
      </c>
      <c r="AK780" s="49" t="str">
        <f t="shared" ca="1" si="25"/>
        <v/>
      </c>
    </row>
    <row r="781" spans="29:37" x14ac:dyDescent="0.2">
      <c r="AC781">
        <f>IF(ISBLANK(health[[#This Row],[total_boys]]),SUM(health[[#This Row],[boys_0-5_reached]],health[[#This Row],[boys_6-12_reached]],health[[#This Row],[boys_13-18_reached]]),health[[#This Row],[total_boys]])</f>
        <v>0</v>
      </c>
      <c r="AD781">
        <f>IF(ISBLANK(health[[#This Row],[total_girls]]),SUM(health[[#This Row],[girls_0-5_reached]],health[[#This Row],[girls_6-12_reached]],health[[#This Row],[girls_13-18_reached]]),health[[#This Row],[total_girls]])</f>
        <v>0</v>
      </c>
      <c r="AE781">
        <f>IF(ISBLANK(health[[#This Row],[total_children]]),SUM(health[[#This Row],[calc_boys]],health[[#This Row],[calc_girls]]),health[[#This Row],[total_children]])</f>
        <v>0</v>
      </c>
      <c r="AF781">
        <f>IF(ISBLANK(health[[#This Row],[total_pwd]]),SUM(health[[#This Row],[total_pwd_men]],health[[#This Row],[total_pwd_women]]),health[[#This Row],[total_pwd]])</f>
        <v>0</v>
      </c>
      <c r="AG781">
        <f>IF(ISBLANK(health[[#This Row],[total_adults]]),SUM(health[[#This Row],[total_men]],health[[#This Row],[total_women]]),health[[#This Row],[total_adults]])</f>
        <v>0</v>
      </c>
      <c r="AH781">
        <f>IF(ISBLANK(health[[#This Row],[total_beneficiaries_reached]]),SUM(health[[#This Row],[calc_children]],health[[#This Row],[calc_adults]]),health[[#This Row],[total_beneficiaries_reached]])</f>
        <v>0</v>
      </c>
      <c r="AI781" s="49" t="str">
        <f ca="1">IF(B781="","",OFFSET(table_admin1[[#Headers],[ADM1_PT]],MATCH(B781,admin1,0),1))</f>
        <v/>
      </c>
      <c r="AJ781" s="49" t="str">
        <f t="shared" ca="1" si="24"/>
        <v/>
      </c>
      <c r="AK781" s="49" t="str">
        <f t="shared" ca="1" si="25"/>
        <v/>
      </c>
    </row>
    <row r="782" spans="29:37" x14ac:dyDescent="0.2">
      <c r="AC782">
        <f>IF(ISBLANK(health[[#This Row],[total_boys]]),SUM(health[[#This Row],[boys_0-5_reached]],health[[#This Row],[boys_6-12_reached]],health[[#This Row],[boys_13-18_reached]]),health[[#This Row],[total_boys]])</f>
        <v>0</v>
      </c>
      <c r="AD782">
        <f>IF(ISBLANK(health[[#This Row],[total_girls]]),SUM(health[[#This Row],[girls_0-5_reached]],health[[#This Row],[girls_6-12_reached]],health[[#This Row],[girls_13-18_reached]]),health[[#This Row],[total_girls]])</f>
        <v>0</v>
      </c>
      <c r="AE782">
        <f>IF(ISBLANK(health[[#This Row],[total_children]]),SUM(health[[#This Row],[calc_boys]],health[[#This Row],[calc_girls]]),health[[#This Row],[total_children]])</f>
        <v>0</v>
      </c>
      <c r="AF782">
        <f>IF(ISBLANK(health[[#This Row],[total_pwd]]),SUM(health[[#This Row],[total_pwd_men]],health[[#This Row],[total_pwd_women]]),health[[#This Row],[total_pwd]])</f>
        <v>0</v>
      </c>
      <c r="AG782">
        <f>IF(ISBLANK(health[[#This Row],[total_adults]]),SUM(health[[#This Row],[total_men]],health[[#This Row],[total_women]]),health[[#This Row],[total_adults]])</f>
        <v>0</v>
      </c>
      <c r="AH782">
        <f>IF(ISBLANK(health[[#This Row],[total_beneficiaries_reached]]),SUM(health[[#This Row],[calc_children]],health[[#This Row],[calc_adults]]),health[[#This Row],[total_beneficiaries_reached]])</f>
        <v>0</v>
      </c>
      <c r="AI782" s="49" t="str">
        <f ca="1">IF(B782="","",OFFSET(table_admin1[[#Headers],[ADM1_PT]],MATCH(B782,admin1,0),1))</f>
        <v/>
      </c>
      <c r="AJ782" s="49" t="str">
        <f t="shared" ca="1" si="24"/>
        <v/>
      </c>
      <c r="AK782" s="49" t="str">
        <f t="shared" ca="1" si="25"/>
        <v/>
      </c>
    </row>
    <row r="783" spans="29:37" x14ac:dyDescent="0.2">
      <c r="AC783">
        <f>IF(ISBLANK(health[[#This Row],[total_boys]]),SUM(health[[#This Row],[boys_0-5_reached]],health[[#This Row],[boys_6-12_reached]],health[[#This Row],[boys_13-18_reached]]),health[[#This Row],[total_boys]])</f>
        <v>0</v>
      </c>
      <c r="AD783">
        <f>IF(ISBLANK(health[[#This Row],[total_girls]]),SUM(health[[#This Row],[girls_0-5_reached]],health[[#This Row],[girls_6-12_reached]],health[[#This Row],[girls_13-18_reached]]),health[[#This Row],[total_girls]])</f>
        <v>0</v>
      </c>
      <c r="AE783">
        <f>IF(ISBLANK(health[[#This Row],[total_children]]),SUM(health[[#This Row],[calc_boys]],health[[#This Row],[calc_girls]]),health[[#This Row],[total_children]])</f>
        <v>0</v>
      </c>
      <c r="AF783">
        <f>IF(ISBLANK(health[[#This Row],[total_pwd]]),SUM(health[[#This Row],[total_pwd_men]],health[[#This Row],[total_pwd_women]]),health[[#This Row],[total_pwd]])</f>
        <v>0</v>
      </c>
      <c r="AG783">
        <f>IF(ISBLANK(health[[#This Row],[total_adults]]),SUM(health[[#This Row],[total_men]],health[[#This Row],[total_women]]),health[[#This Row],[total_adults]])</f>
        <v>0</v>
      </c>
      <c r="AH783">
        <f>IF(ISBLANK(health[[#This Row],[total_beneficiaries_reached]]),SUM(health[[#This Row],[calc_children]],health[[#This Row],[calc_adults]]),health[[#This Row],[total_beneficiaries_reached]])</f>
        <v>0</v>
      </c>
      <c r="AI783" s="49" t="str">
        <f ca="1">IF(B783="","",OFFSET(table_admin1[[#Headers],[ADM1_PT]],MATCH(B783,admin1,0),1))</f>
        <v/>
      </c>
      <c r="AJ783" s="49" t="str">
        <f t="shared" ca="1" si="24"/>
        <v/>
      </c>
      <c r="AK783" s="49" t="str">
        <f t="shared" ca="1" si="25"/>
        <v/>
      </c>
    </row>
    <row r="784" spans="29:37" x14ac:dyDescent="0.2">
      <c r="AC784">
        <f>IF(ISBLANK(health[[#This Row],[total_boys]]),SUM(health[[#This Row],[boys_0-5_reached]],health[[#This Row],[boys_6-12_reached]],health[[#This Row],[boys_13-18_reached]]),health[[#This Row],[total_boys]])</f>
        <v>0</v>
      </c>
      <c r="AD784">
        <f>IF(ISBLANK(health[[#This Row],[total_girls]]),SUM(health[[#This Row],[girls_0-5_reached]],health[[#This Row],[girls_6-12_reached]],health[[#This Row],[girls_13-18_reached]]),health[[#This Row],[total_girls]])</f>
        <v>0</v>
      </c>
      <c r="AE784">
        <f>IF(ISBLANK(health[[#This Row],[total_children]]),SUM(health[[#This Row],[calc_boys]],health[[#This Row],[calc_girls]]),health[[#This Row],[total_children]])</f>
        <v>0</v>
      </c>
      <c r="AF784">
        <f>IF(ISBLANK(health[[#This Row],[total_pwd]]),SUM(health[[#This Row],[total_pwd_men]],health[[#This Row],[total_pwd_women]]),health[[#This Row],[total_pwd]])</f>
        <v>0</v>
      </c>
      <c r="AG784">
        <f>IF(ISBLANK(health[[#This Row],[total_adults]]),SUM(health[[#This Row],[total_men]],health[[#This Row],[total_women]]),health[[#This Row],[total_adults]])</f>
        <v>0</v>
      </c>
      <c r="AH784">
        <f>IF(ISBLANK(health[[#This Row],[total_beneficiaries_reached]]),SUM(health[[#This Row],[calc_children]],health[[#This Row],[calc_adults]]),health[[#This Row],[total_beneficiaries_reached]])</f>
        <v>0</v>
      </c>
      <c r="AI784" s="49" t="str">
        <f ca="1">IF(B784="","",OFFSET(table_admin1[[#Headers],[ADM1_PT]],MATCH(B784,admin1,0),1))</f>
        <v/>
      </c>
      <c r="AJ784" s="49" t="str">
        <f t="shared" ca="1" si="24"/>
        <v/>
      </c>
      <c r="AK784" s="49" t="str">
        <f t="shared" ca="1" si="25"/>
        <v/>
      </c>
    </row>
    <row r="785" spans="29:37" x14ac:dyDescent="0.2">
      <c r="AC785">
        <f>IF(ISBLANK(health[[#This Row],[total_boys]]),SUM(health[[#This Row],[boys_0-5_reached]],health[[#This Row],[boys_6-12_reached]],health[[#This Row],[boys_13-18_reached]]),health[[#This Row],[total_boys]])</f>
        <v>0</v>
      </c>
      <c r="AD785">
        <f>IF(ISBLANK(health[[#This Row],[total_girls]]),SUM(health[[#This Row],[girls_0-5_reached]],health[[#This Row],[girls_6-12_reached]],health[[#This Row],[girls_13-18_reached]]),health[[#This Row],[total_girls]])</f>
        <v>0</v>
      </c>
      <c r="AE785">
        <f>IF(ISBLANK(health[[#This Row],[total_children]]),SUM(health[[#This Row],[calc_boys]],health[[#This Row],[calc_girls]]),health[[#This Row],[total_children]])</f>
        <v>0</v>
      </c>
      <c r="AF785">
        <f>IF(ISBLANK(health[[#This Row],[total_pwd]]),SUM(health[[#This Row],[total_pwd_men]],health[[#This Row],[total_pwd_women]]),health[[#This Row],[total_pwd]])</f>
        <v>0</v>
      </c>
      <c r="AG785">
        <f>IF(ISBLANK(health[[#This Row],[total_adults]]),SUM(health[[#This Row],[total_men]],health[[#This Row],[total_women]]),health[[#This Row],[total_adults]])</f>
        <v>0</v>
      </c>
      <c r="AH785">
        <f>IF(ISBLANK(health[[#This Row],[total_beneficiaries_reached]]),SUM(health[[#This Row],[calc_children]],health[[#This Row],[calc_adults]]),health[[#This Row],[total_beneficiaries_reached]])</f>
        <v>0</v>
      </c>
      <c r="AI785" s="49" t="str">
        <f ca="1">IF(B785="","",OFFSET(table_admin1[[#Headers],[ADM1_PT]],MATCH(B785,admin1,0),1))</f>
        <v/>
      </c>
      <c r="AJ785" s="49" t="str">
        <f t="shared" ca="1" si="24"/>
        <v/>
      </c>
      <c r="AK785" s="49" t="str">
        <f t="shared" ca="1" si="25"/>
        <v/>
      </c>
    </row>
    <row r="786" spans="29:37" x14ac:dyDescent="0.2">
      <c r="AC786">
        <f>IF(ISBLANK(health[[#This Row],[total_boys]]),SUM(health[[#This Row],[boys_0-5_reached]],health[[#This Row],[boys_6-12_reached]],health[[#This Row],[boys_13-18_reached]]),health[[#This Row],[total_boys]])</f>
        <v>0</v>
      </c>
      <c r="AD786">
        <f>IF(ISBLANK(health[[#This Row],[total_girls]]),SUM(health[[#This Row],[girls_0-5_reached]],health[[#This Row],[girls_6-12_reached]],health[[#This Row],[girls_13-18_reached]]),health[[#This Row],[total_girls]])</f>
        <v>0</v>
      </c>
      <c r="AE786">
        <f>IF(ISBLANK(health[[#This Row],[total_children]]),SUM(health[[#This Row],[calc_boys]],health[[#This Row],[calc_girls]]),health[[#This Row],[total_children]])</f>
        <v>0</v>
      </c>
      <c r="AF786">
        <f>IF(ISBLANK(health[[#This Row],[total_pwd]]),SUM(health[[#This Row],[total_pwd_men]],health[[#This Row],[total_pwd_women]]),health[[#This Row],[total_pwd]])</f>
        <v>0</v>
      </c>
      <c r="AG786">
        <f>IF(ISBLANK(health[[#This Row],[total_adults]]),SUM(health[[#This Row],[total_men]],health[[#This Row],[total_women]]),health[[#This Row],[total_adults]])</f>
        <v>0</v>
      </c>
      <c r="AH786">
        <f>IF(ISBLANK(health[[#This Row],[total_beneficiaries_reached]]),SUM(health[[#This Row],[calc_children]],health[[#This Row],[calc_adults]]),health[[#This Row],[total_beneficiaries_reached]])</f>
        <v>0</v>
      </c>
      <c r="AI786" s="49" t="str">
        <f ca="1">IF(B786="","",OFFSET(table_admin1[[#Headers],[ADM1_PT]],MATCH(B786,admin1,0),1))</f>
        <v/>
      </c>
      <c r="AJ786" s="49" t="str">
        <f t="shared" ca="1" si="24"/>
        <v/>
      </c>
      <c r="AK786" s="49" t="str">
        <f t="shared" ca="1" si="25"/>
        <v/>
      </c>
    </row>
    <row r="787" spans="29:37" x14ac:dyDescent="0.2">
      <c r="AC787">
        <f>IF(ISBLANK(health[[#This Row],[total_boys]]),SUM(health[[#This Row],[boys_0-5_reached]],health[[#This Row],[boys_6-12_reached]],health[[#This Row],[boys_13-18_reached]]),health[[#This Row],[total_boys]])</f>
        <v>0</v>
      </c>
      <c r="AD787">
        <f>IF(ISBLANK(health[[#This Row],[total_girls]]),SUM(health[[#This Row],[girls_0-5_reached]],health[[#This Row],[girls_6-12_reached]],health[[#This Row],[girls_13-18_reached]]),health[[#This Row],[total_girls]])</f>
        <v>0</v>
      </c>
      <c r="AE787">
        <f>IF(ISBLANK(health[[#This Row],[total_children]]),SUM(health[[#This Row],[calc_boys]],health[[#This Row],[calc_girls]]),health[[#This Row],[total_children]])</f>
        <v>0</v>
      </c>
      <c r="AF787">
        <f>IF(ISBLANK(health[[#This Row],[total_pwd]]),SUM(health[[#This Row],[total_pwd_men]],health[[#This Row],[total_pwd_women]]),health[[#This Row],[total_pwd]])</f>
        <v>0</v>
      </c>
      <c r="AG787">
        <f>IF(ISBLANK(health[[#This Row],[total_adults]]),SUM(health[[#This Row],[total_men]],health[[#This Row],[total_women]]),health[[#This Row],[total_adults]])</f>
        <v>0</v>
      </c>
      <c r="AH787">
        <f>IF(ISBLANK(health[[#This Row],[total_beneficiaries_reached]]),SUM(health[[#This Row],[calc_children]],health[[#This Row],[calc_adults]]),health[[#This Row],[total_beneficiaries_reached]])</f>
        <v>0</v>
      </c>
      <c r="AI787" s="49" t="str">
        <f ca="1">IF(B787="","",OFFSET(table_admin1[[#Headers],[ADM1_PT]],MATCH(B787,admin1,0),1))</f>
        <v/>
      </c>
      <c r="AJ787" s="49" t="str">
        <f t="shared" ca="1" si="24"/>
        <v/>
      </c>
      <c r="AK787" s="49" t="str">
        <f t="shared" ca="1" si="25"/>
        <v/>
      </c>
    </row>
    <row r="788" spans="29:37" x14ac:dyDescent="0.2">
      <c r="AC788">
        <f>IF(ISBLANK(health[[#This Row],[total_boys]]),SUM(health[[#This Row],[boys_0-5_reached]],health[[#This Row],[boys_6-12_reached]],health[[#This Row],[boys_13-18_reached]]),health[[#This Row],[total_boys]])</f>
        <v>0</v>
      </c>
      <c r="AD788">
        <f>IF(ISBLANK(health[[#This Row],[total_girls]]),SUM(health[[#This Row],[girls_0-5_reached]],health[[#This Row],[girls_6-12_reached]],health[[#This Row],[girls_13-18_reached]]),health[[#This Row],[total_girls]])</f>
        <v>0</v>
      </c>
      <c r="AE788">
        <f>IF(ISBLANK(health[[#This Row],[total_children]]),SUM(health[[#This Row],[calc_boys]],health[[#This Row],[calc_girls]]),health[[#This Row],[total_children]])</f>
        <v>0</v>
      </c>
      <c r="AF788">
        <f>IF(ISBLANK(health[[#This Row],[total_pwd]]),SUM(health[[#This Row],[total_pwd_men]],health[[#This Row],[total_pwd_women]]),health[[#This Row],[total_pwd]])</f>
        <v>0</v>
      </c>
      <c r="AG788">
        <f>IF(ISBLANK(health[[#This Row],[total_adults]]),SUM(health[[#This Row],[total_men]],health[[#This Row],[total_women]]),health[[#This Row],[total_adults]])</f>
        <v>0</v>
      </c>
      <c r="AH788">
        <f>IF(ISBLANK(health[[#This Row],[total_beneficiaries_reached]]),SUM(health[[#This Row],[calc_children]],health[[#This Row],[calc_adults]]),health[[#This Row],[total_beneficiaries_reached]])</f>
        <v>0</v>
      </c>
      <c r="AI788" s="49" t="str">
        <f ca="1">IF(B788="","",OFFSET(table_admin1[[#Headers],[ADM1_PT]],MATCH(B788,admin1,0),1))</f>
        <v/>
      </c>
      <c r="AJ788" s="49" t="str">
        <f t="shared" ca="1" si="24"/>
        <v/>
      </c>
      <c r="AK788" s="49" t="str">
        <f t="shared" ca="1" si="25"/>
        <v/>
      </c>
    </row>
    <row r="789" spans="29:37" x14ac:dyDescent="0.2">
      <c r="AC789">
        <f>IF(ISBLANK(health[[#This Row],[total_boys]]),SUM(health[[#This Row],[boys_0-5_reached]],health[[#This Row],[boys_6-12_reached]],health[[#This Row],[boys_13-18_reached]]),health[[#This Row],[total_boys]])</f>
        <v>0</v>
      </c>
      <c r="AD789">
        <f>IF(ISBLANK(health[[#This Row],[total_girls]]),SUM(health[[#This Row],[girls_0-5_reached]],health[[#This Row],[girls_6-12_reached]],health[[#This Row],[girls_13-18_reached]]),health[[#This Row],[total_girls]])</f>
        <v>0</v>
      </c>
      <c r="AE789">
        <f>IF(ISBLANK(health[[#This Row],[total_children]]),SUM(health[[#This Row],[calc_boys]],health[[#This Row],[calc_girls]]),health[[#This Row],[total_children]])</f>
        <v>0</v>
      </c>
      <c r="AF789">
        <f>IF(ISBLANK(health[[#This Row],[total_pwd]]),SUM(health[[#This Row],[total_pwd_men]],health[[#This Row],[total_pwd_women]]),health[[#This Row],[total_pwd]])</f>
        <v>0</v>
      </c>
      <c r="AG789">
        <f>IF(ISBLANK(health[[#This Row],[total_adults]]),SUM(health[[#This Row],[total_men]],health[[#This Row],[total_women]]),health[[#This Row],[total_adults]])</f>
        <v>0</v>
      </c>
      <c r="AH789">
        <f>IF(ISBLANK(health[[#This Row],[total_beneficiaries_reached]]),SUM(health[[#This Row],[calc_children]],health[[#This Row],[calc_adults]]),health[[#This Row],[total_beneficiaries_reached]])</f>
        <v>0</v>
      </c>
      <c r="AI789" s="49" t="str">
        <f ca="1">IF(B789="","",OFFSET(table_admin1[[#Headers],[ADM1_PT]],MATCH(B789,admin1,0),1))</f>
        <v/>
      </c>
      <c r="AJ789" s="49" t="str">
        <f t="shared" ca="1" si="24"/>
        <v/>
      </c>
      <c r="AK789" s="49" t="str">
        <f t="shared" ca="1" si="25"/>
        <v/>
      </c>
    </row>
    <row r="790" spans="29:37" x14ac:dyDescent="0.2">
      <c r="AC790">
        <f>IF(ISBLANK(health[[#This Row],[total_boys]]),SUM(health[[#This Row],[boys_0-5_reached]],health[[#This Row],[boys_6-12_reached]],health[[#This Row],[boys_13-18_reached]]),health[[#This Row],[total_boys]])</f>
        <v>0</v>
      </c>
      <c r="AD790">
        <f>IF(ISBLANK(health[[#This Row],[total_girls]]),SUM(health[[#This Row],[girls_0-5_reached]],health[[#This Row],[girls_6-12_reached]],health[[#This Row],[girls_13-18_reached]]),health[[#This Row],[total_girls]])</f>
        <v>0</v>
      </c>
      <c r="AE790">
        <f>IF(ISBLANK(health[[#This Row],[total_children]]),SUM(health[[#This Row],[calc_boys]],health[[#This Row],[calc_girls]]),health[[#This Row],[total_children]])</f>
        <v>0</v>
      </c>
      <c r="AF790">
        <f>IF(ISBLANK(health[[#This Row],[total_pwd]]),SUM(health[[#This Row],[total_pwd_men]],health[[#This Row],[total_pwd_women]]),health[[#This Row],[total_pwd]])</f>
        <v>0</v>
      </c>
      <c r="AG790">
        <f>IF(ISBLANK(health[[#This Row],[total_adults]]),SUM(health[[#This Row],[total_men]],health[[#This Row],[total_women]]),health[[#This Row],[total_adults]])</f>
        <v>0</v>
      </c>
      <c r="AH790">
        <f>IF(ISBLANK(health[[#This Row],[total_beneficiaries_reached]]),SUM(health[[#This Row],[calc_children]],health[[#This Row],[calc_adults]]),health[[#This Row],[total_beneficiaries_reached]])</f>
        <v>0</v>
      </c>
      <c r="AI790" s="49" t="str">
        <f ca="1">IF(B790="","",OFFSET(table_admin1[[#Headers],[ADM1_PT]],MATCH(B790,admin1,0),1))</f>
        <v/>
      </c>
      <c r="AJ790" s="49" t="str">
        <f t="shared" ca="1" si="24"/>
        <v/>
      </c>
      <c r="AK790" s="49" t="str">
        <f t="shared" ca="1" si="25"/>
        <v/>
      </c>
    </row>
    <row r="791" spans="29:37" x14ac:dyDescent="0.2">
      <c r="AC791">
        <f>IF(ISBLANK(health[[#This Row],[total_boys]]),SUM(health[[#This Row],[boys_0-5_reached]],health[[#This Row],[boys_6-12_reached]],health[[#This Row],[boys_13-18_reached]]),health[[#This Row],[total_boys]])</f>
        <v>0</v>
      </c>
      <c r="AD791">
        <f>IF(ISBLANK(health[[#This Row],[total_girls]]),SUM(health[[#This Row],[girls_0-5_reached]],health[[#This Row],[girls_6-12_reached]],health[[#This Row],[girls_13-18_reached]]),health[[#This Row],[total_girls]])</f>
        <v>0</v>
      </c>
      <c r="AE791">
        <f>IF(ISBLANK(health[[#This Row],[total_children]]),SUM(health[[#This Row],[calc_boys]],health[[#This Row],[calc_girls]]),health[[#This Row],[total_children]])</f>
        <v>0</v>
      </c>
      <c r="AF791">
        <f>IF(ISBLANK(health[[#This Row],[total_pwd]]),SUM(health[[#This Row],[total_pwd_men]],health[[#This Row],[total_pwd_women]]),health[[#This Row],[total_pwd]])</f>
        <v>0</v>
      </c>
      <c r="AG791">
        <f>IF(ISBLANK(health[[#This Row],[total_adults]]),SUM(health[[#This Row],[total_men]],health[[#This Row],[total_women]]),health[[#This Row],[total_adults]])</f>
        <v>0</v>
      </c>
      <c r="AH791">
        <f>IF(ISBLANK(health[[#This Row],[total_beneficiaries_reached]]),SUM(health[[#This Row],[calc_children]],health[[#This Row],[calc_adults]]),health[[#This Row],[total_beneficiaries_reached]])</f>
        <v>0</v>
      </c>
      <c r="AI791" s="49" t="str">
        <f ca="1">IF(B791="","",OFFSET(table_admin1[[#Headers],[ADM1_PT]],MATCH(B791,admin1,0),1))</f>
        <v/>
      </c>
      <c r="AJ791" s="49" t="str">
        <f t="shared" ca="1" si="24"/>
        <v/>
      </c>
      <c r="AK791" s="49" t="str">
        <f t="shared" ca="1" si="25"/>
        <v/>
      </c>
    </row>
    <row r="792" spans="29:37" x14ac:dyDescent="0.2">
      <c r="AC792">
        <f>IF(ISBLANK(health[[#This Row],[total_boys]]),SUM(health[[#This Row],[boys_0-5_reached]],health[[#This Row],[boys_6-12_reached]],health[[#This Row],[boys_13-18_reached]]),health[[#This Row],[total_boys]])</f>
        <v>0</v>
      </c>
      <c r="AD792">
        <f>IF(ISBLANK(health[[#This Row],[total_girls]]),SUM(health[[#This Row],[girls_0-5_reached]],health[[#This Row],[girls_6-12_reached]],health[[#This Row],[girls_13-18_reached]]),health[[#This Row],[total_girls]])</f>
        <v>0</v>
      </c>
      <c r="AE792">
        <f>IF(ISBLANK(health[[#This Row],[total_children]]),SUM(health[[#This Row],[calc_boys]],health[[#This Row],[calc_girls]]),health[[#This Row],[total_children]])</f>
        <v>0</v>
      </c>
      <c r="AF792">
        <f>IF(ISBLANK(health[[#This Row],[total_pwd]]),SUM(health[[#This Row],[total_pwd_men]],health[[#This Row],[total_pwd_women]]),health[[#This Row],[total_pwd]])</f>
        <v>0</v>
      </c>
      <c r="AG792">
        <f>IF(ISBLANK(health[[#This Row],[total_adults]]),SUM(health[[#This Row],[total_men]],health[[#This Row],[total_women]]),health[[#This Row],[total_adults]])</f>
        <v>0</v>
      </c>
      <c r="AH792">
        <f>IF(ISBLANK(health[[#This Row],[total_beneficiaries_reached]]),SUM(health[[#This Row],[calc_children]],health[[#This Row],[calc_adults]]),health[[#This Row],[total_beneficiaries_reached]])</f>
        <v>0</v>
      </c>
      <c r="AI792" s="49" t="str">
        <f ca="1">IF(B792="","",OFFSET(table_admin1[[#Headers],[ADM1_PT]],MATCH(B792,admin1,0),1))</f>
        <v/>
      </c>
      <c r="AJ792" s="49" t="str">
        <f t="shared" ca="1" si="24"/>
        <v/>
      </c>
      <c r="AK792" s="49" t="str">
        <f t="shared" ca="1" si="25"/>
        <v/>
      </c>
    </row>
    <row r="793" spans="29:37" x14ac:dyDescent="0.2">
      <c r="AC793">
        <f>IF(ISBLANK(health[[#This Row],[total_boys]]),SUM(health[[#This Row],[boys_0-5_reached]],health[[#This Row],[boys_6-12_reached]],health[[#This Row],[boys_13-18_reached]]),health[[#This Row],[total_boys]])</f>
        <v>0</v>
      </c>
      <c r="AD793">
        <f>IF(ISBLANK(health[[#This Row],[total_girls]]),SUM(health[[#This Row],[girls_0-5_reached]],health[[#This Row],[girls_6-12_reached]],health[[#This Row],[girls_13-18_reached]]),health[[#This Row],[total_girls]])</f>
        <v>0</v>
      </c>
      <c r="AE793">
        <f>IF(ISBLANK(health[[#This Row],[total_children]]),SUM(health[[#This Row],[calc_boys]],health[[#This Row],[calc_girls]]),health[[#This Row],[total_children]])</f>
        <v>0</v>
      </c>
      <c r="AF793">
        <f>IF(ISBLANK(health[[#This Row],[total_pwd]]),SUM(health[[#This Row],[total_pwd_men]],health[[#This Row],[total_pwd_women]]),health[[#This Row],[total_pwd]])</f>
        <v>0</v>
      </c>
      <c r="AG793">
        <f>IF(ISBLANK(health[[#This Row],[total_adults]]),SUM(health[[#This Row],[total_men]],health[[#This Row],[total_women]]),health[[#This Row],[total_adults]])</f>
        <v>0</v>
      </c>
      <c r="AH793">
        <f>IF(ISBLANK(health[[#This Row],[total_beneficiaries_reached]]),SUM(health[[#This Row],[calc_children]],health[[#This Row],[calc_adults]]),health[[#This Row],[total_beneficiaries_reached]])</f>
        <v>0</v>
      </c>
      <c r="AI793" s="49" t="str">
        <f ca="1">IF(B793="","",OFFSET(table_admin1[[#Headers],[ADM1_PT]],MATCH(B793,admin1,0),1))</f>
        <v/>
      </c>
      <c r="AJ793" s="49" t="str">
        <f t="shared" ca="1" si="24"/>
        <v/>
      </c>
      <c r="AK793" s="49" t="str">
        <f t="shared" ca="1" si="25"/>
        <v/>
      </c>
    </row>
    <row r="794" spans="29:37" x14ac:dyDescent="0.2">
      <c r="AC794">
        <f>IF(ISBLANK(health[[#This Row],[total_boys]]),SUM(health[[#This Row],[boys_0-5_reached]],health[[#This Row],[boys_6-12_reached]],health[[#This Row],[boys_13-18_reached]]),health[[#This Row],[total_boys]])</f>
        <v>0</v>
      </c>
      <c r="AD794">
        <f>IF(ISBLANK(health[[#This Row],[total_girls]]),SUM(health[[#This Row],[girls_0-5_reached]],health[[#This Row],[girls_6-12_reached]],health[[#This Row],[girls_13-18_reached]]),health[[#This Row],[total_girls]])</f>
        <v>0</v>
      </c>
      <c r="AE794">
        <f>IF(ISBLANK(health[[#This Row],[total_children]]),SUM(health[[#This Row],[calc_boys]],health[[#This Row],[calc_girls]]),health[[#This Row],[total_children]])</f>
        <v>0</v>
      </c>
      <c r="AF794">
        <f>IF(ISBLANK(health[[#This Row],[total_pwd]]),SUM(health[[#This Row],[total_pwd_men]],health[[#This Row],[total_pwd_women]]),health[[#This Row],[total_pwd]])</f>
        <v>0</v>
      </c>
      <c r="AG794">
        <f>IF(ISBLANK(health[[#This Row],[total_adults]]),SUM(health[[#This Row],[total_men]],health[[#This Row],[total_women]]),health[[#This Row],[total_adults]])</f>
        <v>0</v>
      </c>
      <c r="AH794">
        <f>IF(ISBLANK(health[[#This Row],[total_beneficiaries_reached]]),SUM(health[[#This Row],[calc_children]],health[[#This Row],[calc_adults]]),health[[#This Row],[total_beneficiaries_reached]])</f>
        <v>0</v>
      </c>
      <c r="AI794" s="49" t="str">
        <f ca="1">IF(B794="","",OFFSET(table_admin1[[#Headers],[ADM1_PT]],MATCH(B794,admin1,0),1))</f>
        <v/>
      </c>
      <c r="AJ794" s="49" t="str">
        <f t="shared" ca="1" si="24"/>
        <v/>
      </c>
      <c r="AK794" s="49" t="str">
        <f t="shared" ca="1" si="25"/>
        <v/>
      </c>
    </row>
    <row r="795" spans="29:37" x14ac:dyDescent="0.2">
      <c r="AC795">
        <f>IF(ISBLANK(health[[#This Row],[total_boys]]),SUM(health[[#This Row],[boys_0-5_reached]],health[[#This Row],[boys_6-12_reached]],health[[#This Row],[boys_13-18_reached]]),health[[#This Row],[total_boys]])</f>
        <v>0</v>
      </c>
      <c r="AD795">
        <f>IF(ISBLANK(health[[#This Row],[total_girls]]),SUM(health[[#This Row],[girls_0-5_reached]],health[[#This Row],[girls_6-12_reached]],health[[#This Row],[girls_13-18_reached]]),health[[#This Row],[total_girls]])</f>
        <v>0</v>
      </c>
      <c r="AE795">
        <f>IF(ISBLANK(health[[#This Row],[total_children]]),SUM(health[[#This Row],[calc_boys]],health[[#This Row],[calc_girls]]),health[[#This Row],[total_children]])</f>
        <v>0</v>
      </c>
      <c r="AF795">
        <f>IF(ISBLANK(health[[#This Row],[total_pwd]]),SUM(health[[#This Row],[total_pwd_men]],health[[#This Row],[total_pwd_women]]),health[[#This Row],[total_pwd]])</f>
        <v>0</v>
      </c>
      <c r="AG795">
        <f>IF(ISBLANK(health[[#This Row],[total_adults]]),SUM(health[[#This Row],[total_men]],health[[#This Row],[total_women]]),health[[#This Row],[total_adults]])</f>
        <v>0</v>
      </c>
      <c r="AH795">
        <f>IF(ISBLANK(health[[#This Row],[total_beneficiaries_reached]]),SUM(health[[#This Row],[calc_children]],health[[#This Row],[calc_adults]]),health[[#This Row],[total_beneficiaries_reached]])</f>
        <v>0</v>
      </c>
      <c r="AI795" s="49" t="str">
        <f ca="1">IF(B795="","",OFFSET(table_admin1[[#Headers],[ADM1_PT]],MATCH(B795,admin1,0),1))</f>
        <v/>
      </c>
      <c r="AJ795" s="49" t="str">
        <f t="shared" ca="1" si="24"/>
        <v/>
      </c>
      <c r="AK795" s="49" t="str">
        <f t="shared" ca="1" si="25"/>
        <v/>
      </c>
    </row>
    <row r="796" spans="29:37" x14ac:dyDescent="0.2">
      <c r="AC796">
        <f>IF(ISBLANK(health[[#This Row],[total_boys]]),SUM(health[[#This Row],[boys_0-5_reached]],health[[#This Row],[boys_6-12_reached]],health[[#This Row],[boys_13-18_reached]]),health[[#This Row],[total_boys]])</f>
        <v>0</v>
      </c>
      <c r="AD796">
        <f>IF(ISBLANK(health[[#This Row],[total_girls]]),SUM(health[[#This Row],[girls_0-5_reached]],health[[#This Row],[girls_6-12_reached]],health[[#This Row],[girls_13-18_reached]]),health[[#This Row],[total_girls]])</f>
        <v>0</v>
      </c>
      <c r="AE796">
        <f>IF(ISBLANK(health[[#This Row],[total_children]]),SUM(health[[#This Row],[calc_boys]],health[[#This Row],[calc_girls]]),health[[#This Row],[total_children]])</f>
        <v>0</v>
      </c>
      <c r="AF796">
        <f>IF(ISBLANK(health[[#This Row],[total_pwd]]),SUM(health[[#This Row],[total_pwd_men]],health[[#This Row],[total_pwd_women]]),health[[#This Row],[total_pwd]])</f>
        <v>0</v>
      </c>
      <c r="AG796">
        <f>IF(ISBLANK(health[[#This Row],[total_adults]]),SUM(health[[#This Row],[total_men]],health[[#This Row],[total_women]]),health[[#This Row],[total_adults]])</f>
        <v>0</v>
      </c>
      <c r="AH796">
        <f>IF(ISBLANK(health[[#This Row],[total_beneficiaries_reached]]),SUM(health[[#This Row],[calc_children]],health[[#This Row],[calc_adults]]),health[[#This Row],[total_beneficiaries_reached]])</f>
        <v>0</v>
      </c>
      <c r="AI796" s="49" t="str">
        <f ca="1">IF(B796="","",OFFSET(table_admin1[[#Headers],[ADM1_PT]],MATCH(B796,admin1,0),1))</f>
        <v/>
      </c>
      <c r="AJ796" s="49" t="str">
        <f t="shared" ca="1" si="24"/>
        <v/>
      </c>
      <c r="AK796" s="49" t="str">
        <f t="shared" ca="1" si="25"/>
        <v/>
      </c>
    </row>
    <row r="797" spans="29:37" x14ac:dyDescent="0.2">
      <c r="AC797">
        <f>IF(ISBLANK(health[[#This Row],[total_boys]]),SUM(health[[#This Row],[boys_0-5_reached]],health[[#This Row],[boys_6-12_reached]],health[[#This Row],[boys_13-18_reached]]),health[[#This Row],[total_boys]])</f>
        <v>0</v>
      </c>
      <c r="AD797">
        <f>IF(ISBLANK(health[[#This Row],[total_girls]]),SUM(health[[#This Row],[girls_0-5_reached]],health[[#This Row],[girls_6-12_reached]],health[[#This Row],[girls_13-18_reached]]),health[[#This Row],[total_girls]])</f>
        <v>0</v>
      </c>
      <c r="AE797">
        <f>IF(ISBLANK(health[[#This Row],[total_children]]),SUM(health[[#This Row],[calc_boys]],health[[#This Row],[calc_girls]]),health[[#This Row],[total_children]])</f>
        <v>0</v>
      </c>
      <c r="AF797">
        <f>IF(ISBLANK(health[[#This Row],[total_pwd]]),SUM(health[[#This Row],[total_pwd_men]],health[[#This Row],[total_pwd_women]]),health[[#This Row],[total_pwd]])</f>
        <v>0</v>
      </c>
      <c r="AG797">
        <f>IF(ISBLANK(health[[#This Row],[total_adults]]),SUM(health[[#This Row],[total_men]],health[[#This Row],[total_women]]),health[[#This Row],[total_adults]])</f>
        <v>0</v>
      </c>
      <c r="AH797">
        <f>IF(ISBLANK(health[[#This Row],[total_beneficiaries_reached]]),SUM(health[[#This Row],[calc_children]],health[[#This Row],[calc_adults]]),health[[#This Row],[total_beneficiaries_reached]])</f>
        <v>0</v>
      </c>
      <c r="AI797" s="49" t="str">
        <f ca="1">IF(B797="","",OFFSET(table_admin1[[#Headers],[ADM1_PT]],MATCH(B797,admin1,0),1))</f>
        <v/>
      </c>
      <c r="AJ797" s="49" t="str">
        <f t="shared" ca="1" si="24"/>
        <v/>
      </c>
      <c r="AK797" s="49" t="str">
        <f t="shared" ca="1" si="25"/>
        <v/>
      </c>
    </row>
    <row r="798" spans="29:37" x14ac:dyDescent="0.2">
      <c r="AC798">
        <f>IF(ISBLANK(health[[#This Row],[total_boys]]),SUM(health[[#This Row],[boys_0-5_reached]],health[[#This Row],[boys_6-12_reached]],health[[#This Row],[boys_13-18_reached]]),health[[#This Row],[total_boys]])</f>
        <v>0</v>
      </c>
      <c r="AD798">
        <f>IF(ISBLANK(health[[#This Row],[total_girls]]),SUM(health[[#This Row],[girls_0-5_reached]],health[[#This Row],[girls_6-12_reached]],health[[#This Row],[girls_13-18_reached]]),health[[#This Row],[total_girls]])</f>
        <v>0</v>
      </c>
      <c r="AE798">
        <f>IF(ISBLANK(health[[#This Row],[total_children]]),SUM(health[[#This Row],[calc_boys]],health[[#This Row],[calc_girls]]),health[[#This Row],[total_children]])</f>
        <v>0</v>
      </c>
      <c r="AF798">
        <f>IF(ISBLANK(health[[#This Row],[total_pwd]]),SUM(health[[#This Row],[total_pwd_men]],health[[#This Row],[total_pwd_women]]),health[[#This Row],[total_pwd]])</f>
        <v>0</v>
      </c>
      <c r="AG798">
        <f>IF(ISBLANK(health[[#This Row],[total_adults]]),SUM(health[[#This Row],[total_men]],health[[#This Row],[total_women]]),health[[#This Row],[total_adults]])</f>
        <v>0</v>
      </c>
      <c r="AH798">
        <f>IF(ISBLANK(health[[#This Row],[total_beneficiaries_reached]]),SUM(health[[#This Row],[calc_children]],health[[#This Row],[calc_adults]]),health[[#This Row],[total_beneficiaries_reached]])</f>
        <v>0</v>
      </c>
      <c r="AI798" s="49" t="str">
        <f ca="1">IF(B798="","",OFFSET(table_admin1[[#Headers],[ADM1_PT]],MATCH(B798,admin1,0),1))</f>
        <v/>
      </c>
      <c r="AJ798" s="49" t="str">
        <f t="shared" ca="1" si="24"/>
        <v/>
      </c>
      <c r="AK798" s="49" t="str">
        <f t="shared" ca="1" si="25"/>
        <v/>
      </c>
    </row>
    <row r="799" spans="29:37" x14ac:dyDescent="0.2">
      <c r="AC799">
        <f>IF(ISBLANK(health[[#This Row],[total_boys]]),SUM(health[[#This Row],[boys_0-5_reached]],health[[#This Row],[boys_6-12_reached]],health[[#This Row],[boys_13-18_reached]]),health[[#This Row],[total_boys]])</f>
        <v>0</v>
      </c>
      <c r="AD799">
        <f>IF(ISBLANK(health[[#This Row],[total_girls]]),SUM(health[[#This Row],[girls_0-5_reached]],health[[#This Row],[girls_6-12_reached]],health[[#This Row],[girls_13-18_reached]]),health[[#This Row],[total_girls]])</f>
        <v>0</v>
      </c>
      <c r="AE799">
        <f>IF(ISBLANK(health[[#This Row],[total_children]]),SUM(health[[#This Row],[calc_boys]],health[[#This Row],[calc_girls]]),health[[#This Row],[total_children]])</f>
        <v>0</v>
      </c>
      <c r="AF799">
        <f>IF(ISBLANK(health[[#This Row],[total_pwd]]),SUM(health[[#This Row],[total_pwd_men]],health[[#This Row],[total_pwd_women]]),health[[#This Row],[total_pwd]])</f>
        <v>0</v>
      </c>
      <c r="AG799">
        <f>IF(ISBLANK(health[[#This Row],[total_adults]]),SUM(health[[#This Row],[total_men]],health[[#This Row],[total_women]]),health[[#This Row],[total_adults]])</f>
        <v>0</v>
      </c>
      <c r="AH799">
        <f>IF(ISBLANK(health[[#This Row],[total_beneficiaries_reached]]),SUM(health[[#This Row],[calc_children]],health[[#This Row],[calc_adults]]),health[[#This Row],[total_beneficiaries_reached]])</f>
        <v>0</v>
      </c>
      <c r="AI799" s="49" t="str">
        <f ca="1">IF(B799="","",OFFSET(table_admin1[[#Headers],[ADM1_PT]],MATCH(B799,admin1,0),1))</f>
        <v/>
      </c>
      <c r="AJ799" s="49" t="str">
        <f t="shared" ca="1" si="24"/>
        <v/>
      </c>
      <c r="AK799" s="49" t="str">
        <f t="shared" ca="1" si="25"/>
        <v/>
      </c>
    </row>
    <row r="800" spans="29:37" x14ac:dyDescent="0.2">
      <c r="AC800">
        <f>IF(ISBLANK(health[[#This Row],[total_boys]]),SUM(health[[#This Row],[boys_0-5_reached]],health[[#This Row],[boys_6-12_reached]],health[[#This Row],[boys_13-18_reached]]),health[[#This Row],[total_boys]])</f>
        <v>0</v>
      </c>
      <c r="AD800">
        <f>IF(ISBLANK(health[[#This Row],[total_girls]]),SUM(health[[#This Row],[girls_0-5_reached]],health[[#This Row],[girls_6-12_reached]],health[[#This Row],[girls_13-18_reached]]),health[[#This Row],[total_girls]])</f>
        <v>0</v>
      </c>
      <c r="AE800">
        <f>IF(ISBLANK(health[[#This Row],[total_children]]),SUM(health[[#This Row],[calc_boys]],health[[#This Row],[calc_girls]]),health[[#This Row],[total_children]])</f>
        <v>0</v>
      </c>
      <c r="AF800">
        <f>IF(ISBLANK(health[[#This Row],[total_pwd]]),SUM(health[[#This Row],[total_pwd_men]],health[[#This Row],[total_pwd_women]]),health[[#This Row],[total_pwd]])</f>
        <v>0</v>
      </c>
      <c r="AG800">
        <f>IF(ISBLANK(health[[#This Row],[total_adults]]),SUM(health[[#This Row],[total_men]],health[[#This Row],[total_women]]),health[[#This Row],[total_adults]])</f>
        <v>0</v>
      </c>
      <c r="AH800">
        <f>IF(ISBLANK(health[[#This Row],[total_beneficiaries_reached]]),SUM(health[[#This Row],[calc_children]],health[[#This Row],[calc_adults]]),health[[#This Row],[total_beneficiaries_reached]])</f>
        <v>0</v>
      </c>
      <c r="AI800" s="49" t="str">
        <f ca="1">IF(B800="","",OFFSET(table_admin1[[#Headers],[ADM1_PT]],MATCH(B800,admin1,0),1))</f>
        <v/>
      </c>
      <c r="AJ800" s="49" t="str">
        <f t="shared" ca="1" si="24"/>
        <v/>
      </c>
      <c r="AK800" s="49" t="str">
        <f t="shared" ca="1" si="25"/>
        <v/>
      </c>
    </row>
    <row r="801" spans="29:37" x14ac:dyDescent="0.2">
      <c r="AC801">
        <f>IF(ISBLANK(health[[#This Row],[total_boys]]),SUM(health[[#This Row],[boys_0-5_reached]],health[[#This Row],[boys_6-12_reached]],health[[#This Row],[boys_13-18_reached]]),health[[#This Row],[total_boys]])</f>
        <v>0</v>
      </c>
      <c r="AD801">
        <f>IF(ISBLANK(health[[#This Row],[total_girls]]),SUM(health[[#This Row],[girls_0-5_reached]],health[[#This Row],[girls_6-12_reached]],health[[#This Row],[girls_13-18_reached]]),health[[#This Row],[total_girls]])</f>
        <v>0</v>
      </c>
      <c r="AE801">
        <f>IF(ISBLANK(health[[#This Row],[total_children]]),SUM(health[[#This Row],[calc_boys]],health[[#This Row],[calc_girls]]),health[[#This Row],[total_children]])</f>
        <v>0</v>
      </c>
      <c r="AF801">
        <f>IF(ISBLANK(health[[#This Row],[total_pwd]]),SUM(health[[#This Row],[total_pwd_men]],health[[#This Row],[total_pwd_women]]),health[[#This Row],[total_pwd]])</f>
        <v>0</v>
      </c>
      <c r="AG801">
        <f>IF(ISBLANK(health[[#This Row],[total_adults]]),SUM(health[[#This Row],[total_men]],health[[#This Row],[total_women]]),health[[#This Row],[total_adults]])</f>
        <v>0</v>
      </c>
      <c r="AH801">
        <f>IF(ISBLANK(health[[#This Row],[total_beneficiaries_reached]]),SUM(health[[#This Row],[calc_children]],health[[#This Row],[calc_adults]]),health[[#This Row],[total_beneficiaries_reached]])</f>
        <v>0</v>
      </c>
      <c r="AI801" s="49" t="str">
        <f ca="1">IF(B801="","",OFFSET(table_admin1[[#Headers],[ADM1_PT]],MATCH(B801,admin1,0),1))</f>
        <v/>
      </c>
      <c r="AJ801" s="49" t="str">
        <f t="shared" ca="1" si="24"/>
        <v/>
      </c>
      <c r="AK801" s="49" t="str">
        <f t="shared" ca="1" si="25"/>
        <v/>
      </c>
    </row>
    <row r="802" spans="29:37" x14ac:dyDescent="0.2">
      <c r="AC802">
        <f>IF(ISBLANK(health[[#This Row],[total_boys]]),SUM(health[[#This Row],[boys_0-5_reached]],health[[#This Row],[boys_6-12_reached]],health[[#This Row],[boys_13-18_reached]]),health[[#This Row],[total_boys]])</f>
        <v>0</v>
      </c>
      <c r="AD802">
        <f>IF(ISBLANK(health[[#This Row],[total_girls]]),SUM(health[[#This Row],[girls_0-5_reached]],health[[#This Row],[girls_6-12_reached]],health[[#This Row],[girls_13-18_reached]]),health[[#This Row],[total_girls]])</f>
        <v>0</v>
      </c>
      <c r="AE802">
        <f>IF(ISBLANK(health[[#This Row],[total_children]]),SUM(health[[#This Row],[calc_boys]],health[[#This Row],[calc_girls]]),health[[#This Row],[total_children]])</f>
        <v>0</v>
      </c>
      <c r="AF802">
        <f>IF(ISBLANK(health[[#This Row],[total_pwd]]),SUM(health[[#This Row],[total_pwd_men]],health[[#This Row],[total_pwd_women]]),health[[#This Row],[total_pwd]])</f>
        <v>0</v>
      </c>
      <c r="AG802">
        <f>IF(ISBLANK(health[[#This Row],[total_adults]]),SUM(health[[#This Row],[total_men]],health[[#This Row],[total_women]]),health[[#This Row],[total_adults]])</f>
        <v>0</v>
      </c>
      <c r="AH802">
        <f>IF(ISBLANK(health[[#This Row],[total_beneficiaries_reached]]),SUM(health[[#This Row],[calc_children]],health[[#This Row],[calc_adults]]),health[[#This Row],[total_beneficiaries_reached]])</f>
        <v>0</v>
      </c>
      <c r="AI802" s="49" t="str">
        <f ca="1">IF(B802="","",OFFSET(table_admin1[[#Headers],[ADM1_PT]],MATCH(B802,admin1,0),1))</f>
        <v/>
      </c>
      <c r="AJ802" s="49" t="str">
        <f t="shared" ca="1" si="24"/>
        <v/>
      </c>
      <c r="AK802" s="49" t="str">
        <f t="shared" ca="1" si="25"/>
        <v/>
      </c>
    </row>
    <row r="803" spans="29:37" x14ac:dyDescent="0.2">
      <c r="AC803">
        <f>IF(ISBLANK(health[[#This Row],[total_boys]]),SUM(health[[#This Row],[boys_0-5_reached]],health[[#This Row],[boys_6-12_reached]],health[[#This Row],[boys_13-18_reached]]),health[[#This Row],[total_boys]])</f>
        <v>0</v>
      </c>
      <c r="AD803">
        <f>IF(ISBLANK(health[[#This Row],[total_girls]]),SUM(health[[#This Row],[girls_0-5_reached]],health[[#This Row],[girls_6-12_reached]],health[[#This Row],[girls_13-18_reached]]),health[[#This Row],[total_girls]])</f>
        <v>0</v>
      </c>
      <c r="AE803">
        <f>IF(ISBLANK(health[[#This Row],[total_children]]),SUM(health[[#This Row],[calc_boys]],health[[#This Row],[calc_girls]]),health[[#This Row],[total_children]])</f>
        <v>0</v>
      </c>
      <c r="AF803">
        <f>IF(ISBLANK(health[[#This Row],[total_pwd]]),SUM(health[[#This Row],[total_pwd_men]],health[[#This Row],[total_pwd_women]]),health[[#This Row],[total_pwd]])</f>
        <v>0</v>
      </c>
      <c r="AG803">
        <f>IF(ISBLANK(health[[#This Row],[total_adults]]),SUM(health[[#This Row],[total_men]],health[[#This Row],[total_women]]),health[[#This Row],[total_adults]])</f>
        <v>0</v>
      </c>
      <c r="AH803">
        <f>IF(ISBLANK(health[[#This Row],[total_beneficiaries_reached]]),SUM(health[[#This Row],[calc_children]],health[[#This Row],[calc_adults]]),health[[#This Row],[total_beneficiaries_reached]])</f>
        <v>0</v>
      </c>
      <c r="AI803" s="49" t="str">
        <f ca="1">IF(B803="","",OFFSET(table_admin1[[#Headers],[ADM1_PT]],MATCH(B803,admin1,0),1))</f>
        <v/>
      </c>
      <c r="AJ803" s="49" t="str">
        <f t="shared" ca="1" si="24"/>
        <v/>
      </c>
      <c r="AK803" s="49" t="str">
        <f t="shared" ca="1" si="25"/>
        <v/>
      </c>
    </row>
    <row r="804" spans="29:37" x14ac:dyDescent="0.2">
      <c r="AC804">
        <f>IF(ISBLANK(health[[#This Row],[total_boys]]),SUM(health[[#This Row],[boys_0-5_reached]],health[[#This Row],[boys_6-12_reached]],health[[#This Row],[boys_13-18_reached]]),health[[#This Row],[total_boys]])</f>
        <v>0</v>
      </c>
      <c r="AD804">
        <f>IF(ISBLANK(health[[#This Row],[total_girls]]),SUM(health[[#This Row],[girls_0-5_reached]],health[[#This Row],[girls_6-12_reached]],health[[#This Row],[girls_13-18_reached]]),health[[#This Row],[total_girls]])</f>
        <v>0</v>
      </c>
      <c r="AE804">
        <f>IF(ISBLANK(health[[#This Row],[total_children]]),SUM(health[[#This Row],[calc_boys]],health[[#This Row],[calc_girls]]),health[[#This Row],[total_children]])</f>
        <v>0</v>
      </c>
      <c r="AF804">
        <f>IF(ISBLANK(health[[#This Row],[total_pwd]]),SUM(health[[#This Row],[total_pwd_men]],health[[#This Row],[total_pwd_women]]),health[[#This Row],[total_pwd]])</f>
        <v>0</v>
      </c>
      <c r="AG804">
        <f>IF(ISBLANK(health[[#This Row],[total_adults]]),SUM(health[[#This Row],[total_men]],health[[#This Row],[total_women]]),health[[#This Row],[total_adults]])</f>
        <v>0</v>
      </c>
      <c r="AH804">
        <f>IF(ISBLANK(health[[#This Row],[total_beneficiaries_reached]]),SUM(health[[#This Row],[calc_children]],health[[#This Row],[calc_adults]]),health[[#This Row],[total_beneficiaries_reached]])</f>
        <v>0</v>
      </c>
      <c r="AI804" s="49" t="str">
        <f ca="1">IF(B804="","",OFFSET(table_admin1[[#Headers],[ADM1_PT]],MATCH(B804,admin1,0),1))</f>
        <v/>
      </c>
      <c r="AJ804" s="49" t="str">
        <f t="shared" ca="1" si="24"/>
        <v/>
      </c>
      <c r="AK804" s="49" t="str">
        <f t="shared" ca="1" si="25"/>
        <v/>
      </c>
    </row>
    <row r="805" spans="29:37" x14ac:dyDescent="0.2">
      <c r="AC805">
        <f>IF(ISBLANK(health[[#This Row],[total_boys]]),SUM(health[[#This Row],[boys_0-5_reached]],health[[#This Row],[boys_6-12_reached]],health[[#This Row],[boys_13-18_reached]]),health[[#This Row],[total_boys]])</f>
        <v>0</v>
      </c>
      <c r="AD805">
        <f>IF(ISBLANK(health[[#This Row],[total_girls]]),SUM(health[[#This Row],[girls_0-5_reached]],health[[#This Row],[girls_6-12_reached]],health[[#This Row],[girls_13-18_reached]]),health[[#This Row],[total_girls]])</f>
        <v>0</v>
      </c>
      <c r="AE805">
        <f>IF(ISBLANK(health[[#This Row],[total_children]]),SUM(health[[#This Row],[calc_boys]],health[[#This Row],[calc_girls]]),health[[#This Row],[total_children]])</f>
        <v>0</v>
      </c>
      <c r="AF805">
        <f>IF(ISBLANK(health[[#This Row],[total_pwd]]),SUM(health[[#This Row],[total_pwd_men]],health[[#This Row],[total_pwd_women]]),health[[#This Row],[total_pwd]])</f>
        <v>0</v>
      </c>
      <c r="AG805">
        <f>IF(ISBLANK(health[[#This Row],[total_adults]]),SUM(health[[#This Row],[total_men]],health[[#This Row],[total_women]]),health[[#This Row],[total_adults]])</f>
        <v>0</v>
      </c>
      <c r="AH805">
        <f>IF(ISBLANK(health[[#This Row],[total_beneficiaries_reached]]),SUM(health[[#This Row],[calc_children]],health[[#This Row],[calc_adults]]),health[[#This Row],[total_beneficiaries_reached]])</f>
        <v>0</v>
      </c>
      <c r="AI805" s="49" t="str">
        <f ca="1">IF(B805="","",OFFSET(table_admin1[[#Headers],[ADM1_PT]],MATCH(B805,admin1,0),1))</f>
        <v/>
      </c>
      <c r="AJ805" s="49" t="str">
        <f t="shared" ca="1" si="24"/>
        <v/>
      </c>
      <c r="AK805" s="49" t="str">
        <f t="shared" ca="1" si="25"/>
        <v/>
      </c>
    </row>
    <row r="806" spans="29:37" x14ac:dyDescent="0.2">
      <c r="AC806">
        <f>IF(ISBLANK(health[[#This Row],[total_boys]]),SUM(health[[#This Row],[boys_0-5_reached]],health[[#This Row],[boys_6-12_reached]],health[[#This Row],[boys_13-18_reached]]),health[[#This Row],[total_boys]])</f>
        <v>0</v>
      </c>
      <c r="AD806">
        <f>IF(ISBLANK(health[[#This Row],[total_girls]]),SUM(health[[#This Row],[girls_0-5_reached]],health[[#This Row],[girls_6-12_reached]],health[[#This Row],[girls_13-18_reached]]),health[[#This Row],[total_girls]])</f>
        <v>0</v>
      </c>
      <c r="AE806">
        <f>IF(ISBLANK(health[[#This Row],[total_children]]),SUM(health[[#This Row],[calc_boys]],health[[#This Row],[calc_girls]]),health[[#This Row],[total_children]])</f>
        <v>0</v>
      </c>
      <c r="AF806">
        <f>IF(ISBLANK(health[[#This Row],[total_pwd]]),SUM(health[[#This Row],[total_pwd_men]],health[[#This Row],[total_pwd_women]]),health[[#This Row],[total_pwd]])</f>
        <v>0</v>
      </c>
      <c r="AG806">
        <f>IF(ISBLANK(health[[#This Row],[total_adults]]),SUM(health[[#This Row],[total_men]],health[[#This Row],[total_women]]),health[[#This Row],[total_adults]])</f>
        <v>0</v>
      </c>
      <c r="AH806">
        <f>IF(ISBLANK(health[[#This Row],[total_beneficiaries_reached]]),SUM(health[[#This Row],[calc_children]],health[[#This Row],[calc_adults]]),health[[#This Row],[total_beneficiaries_reached]])</f>
        <v>0</v>
      </c>
      <c r="AI806" s="49" t="str">
        <f ca="1">IF(B806="","",OFFSET(table_admin1[[#Headers],[ADM1_PT]],MATCH(B806,admin1,0),1))</f>
        <v/>
      </c>
      <c r="AJ806" s="49" t="str">
        <f t="shared" ca="1" si="24"/>
        <v/>
      </c>
      <c r="AK806" s="49" t="str">
        <f t="shared" ca="1" si="25"/>
        <v/>
      </c>
    </row>
    <row r="807" spans="29:37" x14ac:dyDescent="0.2">
      <c r="AC807">
        <f>IF(ISBLANK(health[[#This Row],[total_boys]]),SUM(health[[#This Row],[boys_0-5_reached]],health[[#This Row],[boys_6-12_reached]],health[[#This Row],[boys_13-18_reached]]),health[[#This Row],[total_boys]])</f>
        <v>0</v>
      </c>
      <c r="AD807">
        <f>IF(ISBLANK(health[[#This Row],[total_girls]]),SUM(health[[#This Row],[girls_0-5_reached]],health[[#This Row],[girls_6-12_reached]],health[[#This Row],[girls_13-18_reached]]),health[[#This Row],[total_girls]])</f>
        <v>0</v>
      </c>
      <c r="AE807">
        <f>IF(ISBLANK(health[[#This Row],[total_children]]),SUM(health[[#This Row],[calc_boys]],health[[#This Row],[calc_girls]]),health[[#This Row],[total_children]])</f>
        <v>0</v>
      </c>
      <c r="AF807">
        <f>IF(ISBLANK(health[[#This Row],[total_pwd]]),SUM(health[[#This Row],[total_pwd_men]],health[[#This Row],[total_pwd_women]]),health[[#This Row],[total_pwd]])</f>
        <v>0</v>
      </c>
      <c r="AG807">
        <f>IF(ISBLANK(health[[#This Row],[total_adults]]),SUM(health[[#This Row],[total_men]],health[[#This Row],[total_women]]),health[[#This Row],[total_adults]])</f>
        <v>0</v>
      </c>
      <c r="AH807">
        <f>IF(ISBLANK(health[[#This Row],[total_beneficiaries_reached]]),SUM(health[[#This Row],[calc_children]],health[[#This Row],[calc_adults]]),health[[#This Row],[total_beneficiaries_reached]])</f>
        <v>0</v>
      </c>
      <c r="AI807" s="49" t="str">
        <f ca="1">IF(B807="","",OFFSET(table_admin1[[#Headers],[ADM1_PT]],MATCH(B807,admin1,0),1))</f>
        <v/>
      </c>
      <c r="AJ807" s="49" t="str">
        <f t="shared" ca="1" si="24"/>
        <v/>
      </c>
      <c r="AK807" s="49" t="str">
        <f t="shared" ca="1" si="25"/>
        <v/>
      </c>
    </row>
    <row r="808" spans="29:37" x14ac:dyDescent="0.2">
      <c r="AC808">
        <f>IF(ISBLANK(health[[#This Row],[total_boys]]),SUM(health[[#This Row],[boys_0-5_reached]],health[[#This Row],[boys_6-12_reached]],health[[#This Row],[boys_13-18_reached]]),health[[#This Row],[total_boys]])</f>
        <v>0</v>
      </c>
      <c r="AD808">
        <f>IF(ISBLANK(health[[#This Row],[total_girls]]),SUM(health[[#This Row],[girls_0-5_reached]],health[[#This Row],[girls_6-12_reached]],health[[#This Row],[girls_13-18_reached]]),health[[#This Row],[total_girls]])</f>
        <v>0</v>
      </c>
      <c r="AE808">
        <f>IF(ISBLANK(health[[#This Row],[total_children]]),SUM(health[[#This Row],[calc_boys]],health[[#This Row],[calc_girls]]),health[[#This Row],[total_children]])</f>
        <v>0</v>
      </c>
      <c r="AF808">
        <f>IF(ISBLANK(health[[#This Row],[total_pwd]]),SUM(health[[#This Row],[total_pwd_men]],health[[#This Row],[total_pwd_women]]),health[[#This Row],[total_pwd]])</f>
        <v>0</v>
      </c>
      <c r="AG808">
        <f>IF(ISBLANK(health[[#This Row],[total_adults]]),SUM(health[[#This Row],[total_men]],health[[#This Row],[total_women]]),health[[#This Row],[total_adults]])</f>
        <v>0</v>
      </c>
      <c r="AH808">
        <f>IF(ISBLANK(health[[#This Row],[total_beneficiaries_reached]]),SUM(health[[#This Row],[calc_children]],health[[#This Row],[calc_adults]]),health[[#This Row],[total_beneficiaries_reached]])</f>
        <v>0</v>
      </c>
      <c r="AI808" s="49" t="str">
        <f ca="1">IF(B808="","",OFFSET(table_admin1[[#Headers],[ADM1_PT]],MATCH(B808,admin1,0),1))</f>
        <v/>
      </c>
      <c r="AJ808" s="49" t="str">
        <f t="shared" ca="1" si="24"/>
        <v/>
      </c>
      <c r="AK808" s="49" t="str">
        <f t="shared" ca="1" si="25"/>
        <v/>
      </c>
    </row>
    <row r="809" spans="29:37" x14ac:dyDescent="0.2">
      <c r="AC809">
        <f>IF(ISBLANK(health[[#This Row],[total_boys]]),SUM(health[[#This Row],[boys_0-5_reached]],health[[#This Row],[boys_6-12_reached]],health[[#This Row],[boys_13-18_reached]]),health[[#This Row],[total_boys]])</f>
        <v>0</v>
      </c>
      <c r="AD809">
        <f>IF(ISBLANK(health[[#This Row],[total_girls]]),SUM(health[[#This Row],[girls_0-5_reached]],health[[#This Row],[girls_6-12_reached]],health[[#This Row],[girls_13-18_reached]]),health[[#This Row],[total_girls]])</f>
        <v>0</v>
      </c>
      <c r="AE809">
        <f>IF(ISBLANK(health[[#This Row],[total_children]]),SUM(health[[#This Row],[calc_boys]],health[[#This Row],[calc_girls]]),health[[#This Row],[total_children]])</f>
        <v>0</v>
      </c>
      <c r="AF809">
        <f>IF(ISBLANK(health[[#This Row],[total_pwd]]),SUM(health[[#This Row],[total_pwd_men]],health[[#This Row],[total_pwd_women]]),health[[#This Row],[total_pwd]])</f>
        <v>0</v>
      </c>
      <c r="AG809">
        <f>IF(ISBLANK(health[[#This Row],[total_adults]]),SUM(health[[#This Row],[total_men]],health[[#This Row],[total_women]]),health[[#This Row],[total_adults]])</f>
        <v>0</v>
      </c>
      <c r="AH809">
        <f>IF(ISBLANK(health[[#This Row],[total_beneficiaries_reached]]),SUM(health[[#This Row],[calc_children]],health[[#This Row],[calc_adults]]),health[[#This Row],[total_beneficiaries_reached]])</f>
        <v>0</v>
      </c>
      <c r="AI809" s="49" t="str">
        <f ca="1">IF(B809="","",OFFSET(table_admin1[[#Headers],[ADM1_PT]],MATCH(B809,admin1,0),1))</f>
        <v/>
      </c>
      <c r="AJ809" s="49" t="str">
        <f t="shared" ca="1" si="24"/>
        <v/>
      </c>
      <c r="AK809" s="49" t="str">
        <f t="shared" ca="1" si="25"/>
        <v/>
      </c>
    </row>
    <row r="810" spans="29:37" x14ac:dyDescent="0.2">
      <c r="AC810">
        <f>IF(ISBLANK(health[[#This Row],[total_boys]]),SUM(health[[#This Row],[boys_0-5_reached]],health[[#This Row],[boys_6-12_reached]],health[[#This Row],[boys_13-18_reached]]),health[[#This Row],[total_boys]])</f>
        <v>0</v>
      </c>
      <c r="AD810">
        <f>IF(ISBLANK(health[[#This Row],[total_girls]]),SUM(health[[#This Row],[girls_0-5_reached]],health[[#This Row],[girls_6-12_reached]],health[[#This Row],[girls_13-18_reached]]),health[[#This Row],[total_girls]])</f>
        <v>0</v>
      </c>
      <c r="AE810">
        <f>IF(ISBLANK(health[[#This Row],[total_children]]),SUM(health[[#This Row],[calc_boys]],health[[#This Row],[calc_girls]]),health[[#This Row],[total_children]])</f>
        <v>0</v>
      </c>
      <c r="AF810">
        <f>IF(ISBLANK(health[[#This Row],[total_pwd]]),SUM(health[[#This Row],[total_pwd_men]],health[[#This Row],[total_pwd_women]]),health[[#This Row],[total_pwd]])</f>
        <v>0</v>
      </c>
      <c r="AG810">
        <f>IF(ISBLANK(health[[#This Row],[total_adults]]),SUM(health[[#This Row],[total_men]],health[[#This Row],[total_women]]),health[[#This Row],[total_adults]])</f>
        <v>0</v>
      </c>
      <c r="AH810">
        <f>IF(ISBLANK(health[[#This Row],[total_beneficiaries_reached]]),SUM(health[[#This Row],[calc_children]],health[[#This Row],[calc_adults]]),health[[#This Row],[total_beneficiaries_reached]])</f>
        <v>0</v>
      </c>
      <c r="AI810" s="49" t="str">
        <f ca="1">IF(B810="","",OFFSET(table_admin1[[#Headers],[ADM1_PT]],MATCH(B810,admin1,0),1))</f>
        <v/>
      </c>
      <c r="AJ810" s="49" t="str">
        <f t="shared" ca="1" si="24"/>
        <v/>
      </c>
      <c r="AK810" s="49" t="str">
        <f t="shared" ca="1" si="25"/>
        <v/>
      </c>
    </row>
    <row r="811" spans="29:37" x14ac:dyDescent="0.2">
      <c r="AC811">
        <f>IF(ISBLANK(health[[#This Row],[total_boys]]),SUM(health[[#This Row],[boys_0-5_reached]],health[[#This Row],[boys_6-12_reached]],health[[#This Row],[boys_13-18_reached]]),health[[#This Row],[total_boys]])</f>
        <v>0</v>
      </c>
      <c r="AD811">
        <f>IF(ISBLANK(health[[#This Row],[total_girls]]),SUM(health[[#This Row],[girls_0-5_reached]],health[[#This Row],[girls_6-12_reached]],health[[#This Row],[girls_13-18_reached]]),health[[#This Row],[total_girls]])</f>
        <v>0</v>
      </c>
      <c r="AE811">
        <f>IF(ISBLANK(health[[#This Row],[total_children]]),SUM(health[[#This Row],[calc_boys]],health[[#This Row],[calc_girls]]),health[[#This Row],[total_children]])</f>
        <v>0</v>
      </c>
      <c r="AF811">
        <f>IF(ISBLANK(health[[#This Row],[total_pwd]]),SUM(health[[#This Row],[total_pwd_men]],health[[#This Row],[total_pwd_women]]),health[[#This Row],[total_pwd]])</f>
        <v>0</v>
      </c>
      <c r="AG811">
        <f>IF(ISBLANK(health[[#This Row],[total_adults]]),SUM(health[[#This Row],[total_men]],health[[#This Row],[total_women]]),health[[#This Row],[total_adults]])</f>
        <v>0</v>
      </c>
      <c r="AH811">
        <f>IF(ISBLANK(health[[#This Row],[total_beneficiaries_reached]]),SUM(health[[#This Row],[calc_children]],health[[#This Row],[calc_adults]]),health[[#This Row],[total_beneficiaries_reached]])</f>
        <v>0</v>
      </c>
      <c r="AI811" s="49" t="str">
        <f ca="1">IF(B811="","",OFFSET(table_admin1[[#Headers],[ADM1_PT]],MATCH(B811,admin1,0),1))</f>
        <v/>
      </c>
      <c r="AJ811" s="49" t="str">
        <f t="shared" ca="1" si="24"/>
        <v/>
      </c>
      <c r="AK811" s="49" t="str">
        <f t="shared" ca="1" si="25"/>
        <v/>
      </c>
    </row>
    <row r="812" spans="29:37" x14ac:dyDescent="0.2">
      <c r="AC812">
        <f>IF(ISBLANK(health[[#This Row],[total_boys]]),SUM(health[[#This Row],[boys_0-5_reached]],health[[#This Row],[boys_6-12_reached]],health[[#This Row],[boys_13-18_reached]]),health[[#This Row],[total_boys]])</f>
        <v>0</v>
      </c>
      <c r="AD812">
        <f>IF(ISBLANK(health[[#This Row],[total_girls]]),SUM(health[[#This Row],[girls_0-5_reached]],health[[#This Row],[girls_6-12_reached]],health[[#This Row],[girls_13-18_reached]]),health[[#This Row],[total_girls]])</f>
        <v>0</v>
      </c>
      <c r="AE812">
        <f>IF(ISBLANK(health[[#This Row],[total_children]]),SUM(health[[#This Row],[calc_boys]],health[[#This Row],[calc_girls]]),health[[#This Row],[total_children]])</f>
        <v>0</v>
      </c>
      <c r="AF812">
        <f>IF(ISBLANK(health[[#This Row],[total_pwd]]),SUM(health[[#This Row],[total_pwd_men]],health[[#This Row],[total_pwd_women]]),health[[#This Row],[total_pwd]])</f>
        <v>0</v>
      </c>
      <c r="AG812">
        <f>IF(ISBLANK(health[[#This Row],[total_adults]]),SUM(health[[#This Row],[total_men]],health[[#This Row],[total_women]]),health[[#This Row],[total_adults]])</f>
        <v>0</v>
      </c>
      <c r="AH812">
        <f>IF(ISBLANK(health[[#This Row],[total_beneficiaries_reached]]),SUM(health[[#This Row],[calc_children]],health[[#This Row],[calc_adults]]),health[[#This Row],[total_beneficiaries_reached]])</f>
        <v>0</v>
      </c>
      <c r="AI812" s="49" t="str">
        <f ca="1">IF(B812="","",OFFSET(table_admin1[[#Headers],[ADM1_PT]],MATCH(B812,admin1,0),1))</f>
        <v/>
      </c>
      <c r="AJ812" s="49" t="str">
        <f t="shared" ca="1" si="24"/>
        <v/>
      </c>
      <c r="AK812" s="49" t="str">
        <f t="shared" ca="1" si="25"/>
        <v/>
      </c>
    </row>
    <row r="813" spans="29:37" x14ac:dyDescent="0.2">
      <c r="AC813">
        <f>IF(ISBLANK(health[[#This Row],[total_boys]]),SUM(health[[#This Row],[boys_0-5_reached]],health[[#This Row],[boys_6-12_reached]],health[[#This Row],[boys_13-18_reached]]),health[[#This Row],[total_boys]])</f>
        <v>0</v>
      </c>
      <c r="AD813">
        <f>IF(ISBLANK(health[[#This Row],[total_girls]]),SUM(health[[#This Row],[girls_0-5_reached]],health[[#This Row],[girls_6-12_reached]],health[[#This Row],[girls_13-18_reached]]),health[[#This Row],[total_girls]])</f>
        <v>0</v>
      </c>
      <c r="AE813">
        <f>IF(ISBLANK(health[[#This Row],[total_children]]),SUM(health[[#This Row],[calc_boys]],health[[#This Row],[calc_girls]]),health[[#This Row],[total_children]])</f>
        <v>0</v>
      </c>
      <c r="AF813">
        <f>IF(ISBLANK(health[[#This Row],[total_pwd]]),SUM(health[[#This Row],[total_pwd_men]],health[[#This Row],[total_pwd_women]]),health[[#This Row],[total_pwd]])</f>
        <v>0</v>
      </c>
      <c r="AG813">
        <f>IF(ISBLANK(health[[#This Row],[total_adults]]),SUM(health[[#This Row],[total_men]],health[[#This Row],[total_women]]),health[[#This Row],[total_adults]])</f>
        <v>0</v>
      </c>
      <c r="AH813">
        <f>IF(ISBLANK(health[[#This Row],[total_beneficiaries_reached]]),SUM(health[[#This Row],[calc_children]],health[[#This Row],[calc_adults]]),health[[#This Row],[total_beneficiaries_reached]])</f>
        <v>0</v>
      </c>
      <c r="AI813" s="49" t="str">
        <f ca="1">IF(B813="","",OFFSET(table_admin1[[#Headers],[ADM1_PT]],MATCH(B813,admin1,0),1))</f>
        <v/>
      </c>
      <c r="AJ813" s="49" t="str">
        <f t="shared" ca="1" si="24"/>
        <v/>
      </c>
      <c r="AK813" s="49" t="str">
        <f t="shared" ca="1" si="25"/>
        <v/>
      </c>
    </row>
    <row r="814" spans="29:37" x14ac:dyDescent="0.2">
      <c r="AC814">
        <f>IF(ISBLANK(health[[#This Row],[total_boys]]),SUM(health[[#This Row],[boys_0-5_reached]],health[[#This Row],[boys_6-12_reached]],health[[#This Row],[boys_13-18_reached]]),health[[#This Row],[total_boys]])</f>
        <v>0</v>
      </c>
      <c r="AD814">
        <f>IF(ISBLANK(health[[#This Row],[total_girls]]),SUM(health[[#This Row],[girls_0-5_reached]],health[[#This Row],[girls_6-12_reached]],health[[#This Row],[girls_13-18_reached]]),health[[#This Row],[total_girls]])</f>
        <v>0</v>
      </c>
      <c r="AE814">
        <f>IF(ISBLANK(health[[#This Row],[total_children]]),SUM(health[[#This Row],[calc_boys]],health[[#This Row],[calc_girls]]),health[[#This Row],[total_children]])</f>
        <v>0</v>
      </c>
      <c r="AF814">
        <f>IF(ISBLANK(health[[#This Row],[total_pwd]]),SUM(health[[#This Row],[total_pwd_men]],health[[#This Row],[total_pwd_women]]),health[[#This Row],[total_pwd]])</f>
        <v>0</v>
      </c>
      <c r="AG814">
        <f>IF(ISBLANK(health[[#This Row],[total_adults]]),SUM(health[[#This Row],[total_men]],health[[#This Row],[total_women]]),health[[#This Row],[total_adults]])</f>
        <v>0</v>
      </c>
      <c r="AH814">
        <f>IF(ISBLANK(health[[#This Row],[total_beneficiaries_reached]]),SUM(health[[#This Row],[calc_children]],health[[#This Row],[calc_adults]]),health[[#This Row],[total_beneficiaries_reached]])</f>
        <v>0</v>
      </c>
      <c r="AI814" s="49" t="str">
        <f ca="1">IF(B814="","",OFFSET(table_admin1[[#Headers],[ADM1_PT]],MATCH(B814,admin1,0),1))</f>
        <v/>
      </c>
      <c r="AJ814" s="49" t="str">
        <f t="shared" ca="1" si="24"/>
        <v/>
      </c>
      <c r="AK814" s="49" t="str">
        <f t="shared" ca="1" si="25"/>
        <v/>
      </c>
    </row>
    <row r="815" spans="29:37" x14ac:dyDescent="0.2">
      <c r="AC815">
        <f>IF(ISBLANK(health[[#This Row],[total_boys]]),SUM(health[[#This Row],[boys_0-5_reached]],health[[#This Row],[boys_6-12_reached]],health[[#This Row],[boys_13-18_reached]]),health[[#This Row],[total_boys]])</f>
        <v>0</v>
      </c>
      <c r="AD815">
        <f>IF(ISBLANK(health[[#This Row],[total_girls]]),SUM(health[[#This Row],[girls_0-5_reached]],health[[#This Row],[girls_6-12_reached]],health[[#This Row],[girls_13-18_reached]]),health[[#This Row],[total_girls]])</f>
        <v>0</v>
      </c>
      <c r="AE815">
        <f>IF(ISBLANK(health[[#This Row],[total_children]]),SUM(health[[#This Row],[calc_boys]],health[[#This Row],[calc_girls]]),health[[#This Row],[total_children]])</f>
        <v>0</v>
      </c>
      <c r="AF815">
        <f>IF(ISBLANK(health[[#This Row],[total_pwd]]),SUM(health[[#This Row],[total_pwd_men]],health[[#This Row],[total_pwd_women]]),health[[#This Row],[total_pwd]])</f>
        <v>0</v>
      </c>
      <c r="AG815">
        <f>IF(ISBLANK(health[[#This Row],[total_adults]]),SUM(health[[#This Row],[total_men]],health[[#This Row],[total_women]]),health[[#This Row],[total_adults]])</f>
        <v>0</v>
      </c>
      <c r="AH815">
        <f>IF(ISBLANK(health[[#This Row],[total_beneficiaries_reached]]),SUM(health[[#This Row],[calc_children]],health[[#This Row],[calc_adults]]),health[[#This Row],[total_beneficiaries_reached]])</f>
        <v>0</v>
      </c>
      <c r="AI815" s="49" t="str">
        <f ca="1">IF(B815="","",OFFSET(table_admin1[[#Headers],[ADM1_PT]],MATCH(B815,admin1,0),1))</f>
        <v/>
      </c>
      <c r="AJ815" s="49" t="str">
        <f t="shared" ca="1" si="24"/>
        <v/>
      </c>
      <c r="AK815" s="49" t="str">
        <f t="shared" ca="1" si="25"/>
        <v/>
      </c>
    </row>
    <row r="816" spans="29:37" x14ac:dyDescent="0.2">
      <c r="AC816">
        <f>IF(ISBLANK(health[[#This Row],[total_boys]]),SUM(health[[#This Row],[boys_0-5_reached]],health[[#This Row],[boys_6-12_reached]],health[[#This Row],[boys_13-18_reached]]),health[[#This Row],[total_boys]])</f>
        <v>0</v>
      </c>
      <c r="AD816">
        <f>IF(ISBLANK(health[[#This Row],[total_girls]]),SUM(health[[#This Row],[girls_0-5_reached]],health[[#This Row],[girls_6-12_reached]],health[[#This Row],[girls_13-18_reached]]),health[[#This Row],[total_girls]])</f>
        <v>0</v>
      </c>
      <c r="AE816">
        <f>IF(ISBLANK(health[[#This Row],[total_children]]),SUM(health[[#This Row],[calc_boys]],health[[#This Row],[calc_girls]]),health[[#This Row],[total_children]])</f>
        <v>0</v>
      </c>
      <c r="AF816">
        <f>IF(ISBLANK(health[[#This Row],[total_pwd]]),SUM(health[[#This Row],[total_pwd_men]],health[[#This Row],[total_pwd_women]]),health[[#This Row],[total_pwd]])</f>
        <v>0</v>
      </c>
      <c r="AG816">
        <f>IF(ISBLANK(health[[#This Row],[total_adults]]),SUM(health[[#This Row],[total_men]],health[[#This Row],[total_women]]),health[[#This Row],[total_adults]])</f>
        <v>0</v>
      </c>
      <c r="AH816">
        <f>IF(ISBLANK(health[[#This Row],[total_beneficiaries_reached]]),SUM(health[[#This Row],[calc_children]],health[[#This Row],[calc_adults]]),health[[#This Row],[total_beneficiaries_reached]])</f>
        <v>0</v>
      </c>
      <c r="AI816" s="49" t="str">
        <f ca="1">IF(B816="","",OFFSET(table_admin1[[#Headers],[ADM1_PT]],MATCH(B816,admin1,0),1))</f>
        <v/>
      </c>
      <c r="AJ816" s="49" t="str">
        <f t="shared" ca="1" si="24"/>
        <v/>
      </c>
      <c r="AK816" s="49" t="str">
        <f t="shared" ca="1" si="25"/>
        <v/>
      </c>
    </row>
    <row r="817" spans="29:37" x14ac:dyDescent="0.2">
      <c r="AC817">
        <f>IF(ISBLANK(health[[#This Row],[total_boys]]),SUM(health[[#This Row],[boys_0-5_reached]],health[[#This Row],[boys_6-12_reached]],health[[#This Row],[boys_13-18_reached]]),health[[#This Row],[total_boys]])</f>
        <v>0</v>
      </c>
      <c r="AD817">
        <f>IF(ISBLANK(health[[#This Row],[total_girls]]),SUM(health[[#This Row],[girls_0-5_reached]],health[[#This Row],[girls_6-12_reached]],health[[#This Row],[girls_13-18_reached]]),health[[#This Row],[total_girls]])</f>
        <v>0</v>
      </c>
      <c r="AE817">
        <f>IF(ISBLANK(health[[#This Row],[total_children]]),SUM(health[[#This Row],[calc_boys]],health[[#This Row],[calc_girls]]),health[[#This Row],[total_children]])</f>
        <v>0</v>
      </c>
      <c r="AF817">
        <f>IF(ISBLANK(health[[#This Row],[total_pwd]]),SUM(health[[#This Row],[total_pwd_men]],health[[#This Row],[total_pwd_women]]),health[[#This Row],[total_pwd]])</f>
        <v>0</v>
      </c>
      <c r="AG817">
        <f>IF(ISBLANK(health[[#This Row],[total_adults]]),SUM(health[[#This Row],[total_men]],health[[#This Row],[total_women]]),health[[#This Row],[total_adults]])</f>
        <v>0</v>
      </c>
      <c r="AH817">
        <f>IF(ISBLANK(health[[#This Row],[total_beneficiaries_reached]]),SUM(health[[#This Row],[calc_children]],health[[#This Row],[calc_adults]]),health[[#This Row],[total_beneficiaries_reached]])</f>
        <v>0</v>
      </c>
      <c r="AI817" s="49" t="str">
        <f ca="1">IF(B817="","",OFFSET(table_admin1[[#Headers],[ADM1_PT]],MATCH(B817,admin1,0),1))</f>
        <v/>
      </c>
      <c r="AJ817" s="49" t="str">
        <f t="shared" ca="1" si="24"/>
        <v/>
      </c>
      <c r="AK817" s="49" t="str">
        <f t="shared" ca="1" si="25"/>
        <v/>
      </c>
    </row>
    <row r="818" spans="29:37" x14ac:dyDescent="0.2">
      <c r="AC818">
        <f>IF(ISBLANK(health[[#This Row],[total_boys]]),SUM(health[[#This Row],[boys_0-5_reached]],health[[#This Row],[boys_6-12_reached]],health[[#This Row],[boys_13-18_reached]]),health[[#This Row],[total_boys]])</f>
        <v>0</v>
      </c>
      <c r="AD818">
        <f>IF(ISBLANK(health[[#This Row],[total_girls]]),SUM(health[[#This Row],[girls_0-5_reached]],health[[#This Row],[girls_6-12_reached]],health[[#This Row],[girls_13-18_reached]]),health[[#This Row],[total_girls]])</f>
        <v>0</v>
      </c>
      <c r="AE818">
        <f>IF(ISBLANK(health[[#This Row],[total_children]]),SUM(health[[#This Row],[calc_boys]],health[[#This Row],[calc_girls]]),health[[#This Row],[total_children]])</f>
        <v>0</v>
      </c>
      <c r="AF818">
        <f>IF(ISBLANK(health[[#This Row],[total_pwd]]),SUM(health[[#This Row],[total_pwd_men]],health[[#This Row],[total_pwd_women]]),health[[#This Row],[total_pwd]])</f>
        <v>0</v>
      </c>
      <c r="AG818">
        <f>IF(ISBLANK(health[[#This Row],[total_adults]]),SUM(health[[#This Row],[total_men]],health[[#This Row],[total_women]]),health[[#This Row],[total_adults]])</f>
        <v>0</v>
      </c>
      <c r="AH818">
        <f>IF(ISBLANK(health[[#This Row],[total_beneficiaries_reached]]),SUM(health[[#This Row],[calc_children]],health[[#This Row],[calc_adults]]),health[[#This Row],[total_beneficiaries_reached]])</f>
        <v>0</v>
      </c>
      <c r="AI818" s="49" t="str">
        <f ca="1">IF(B818="","",OFFSET(table_admin1[[#Headers],[ADM1_PT]],MATCH(B818,admin1,0),1))</f>
        <v/>
      </c>
      <c r="AJ818" s="49" t="str">
        <f t="shared" ca="1" si="24"/>
        <v/>
      </c>
      <c r="AK818" s="49" t="str">
        <f t="shared" ca="1" si="25"/>
        <v/>
      </c>
    </row>
    <row r="819" spans="29:37" x14ac:dyDescent="0.2">
      <c r="AC819">
        <f>IF(ISBLANK(health[[#This Row],[total_boys]]),SUM(health[[#This Row],[boys_0-5_reached]],health[[#This Row],[boys_6-12_reached]],health[[#This Row],[boys_13-18_reached]]),health[[#This Row],[total_boys]])</f>
        <v>0</v>
      </c>
      <c r="AD819">
        <f>IF(ISBLANK(health[[#This Row],[total_girls]]),SUM(health[[#This Row],[girls_0-5_reached]],health[[#This Row],[girls_6-12_reached]],health[[#This Row],[girls_13-18_reached]]),health[[#This Row],[total_girls]])</f>
        <v>0</v>
      </c>
      <c r="AE819">
        <f>IF(ISBLANK(health[[#This Row],[total_children]]),SUM(health[[#This Row],[calc_boys]],health[[#This Row],[calc_girls]]),health[[#This Row],[total_children]])</f>
        <v>0</v>
      </c>
      <c r="AF819">
        <f>IF(ISBLANK(health[[#This Row],[total_pwd]]),SUM(health[[#This Row],[total_pwd_men]],health[[#This Row],[total_pwd_women]]),health[[#This Row],[total_pwd]])</f>
        <v>0</v>
      </c>
      <c r="AG819">
        <f>IF(ISBLANK(health[[#This Row],[total_adults]]),SUM(health[[#This Row],[total_men]],health[[#This Row],[total_women]]),health[[#This Row],[total_adults]])</f>
        <v>0</v>
      </c>
      <c r="AH819">
        <f>IF(ISBLANK(health[[#This Row],[total_beneficiaries_reached]]),SUM(health[[#This Row],[calc_children]],health[[#This Row],[calc_adults]]),health[[#This Row],[total_beneficiaries_reached]])</f>
        <v>0</v>
      </c>
      <c r="AI819" s="49" t="str">
        <f ca="1">IF(B819="","",OFFSET(table_admin1[[#Headers],[ADM1_PT]],MATCH(B819,admin1,0),1))</f>
        <v/>
      </c>
      <c r="AJ819" s="49" t="str">
        <f t="shared" ca="1" si="24"/>
        <v/>
      </c>
      <c r="AK819" s="49" t="str">
        <f t="shared" ca="1" si="25"/>
        <v/>
      </c>
    </row>
    <row r="820" spans="29:37" x14ac:dyDescent="0.2">
      <c r="AC820">
        <f>IF(ISBLANK(health[[#This Row],[total_boys]]),SUM(health[[#This Row],[boys_0-5_reached]],health[[#This Row],[boys_6-12_reached]],health[[#This Row],[boys_13-18_reached]]),health[[#This Row],[total_boys]])</f>
        <v>0</v>
      </c>
      <c r="AD820">
        <f>IF(ISBLANK(health[[#This Row],[total_girls]]),SUM(health[[#This Row],[girls_0-5_reached]],health[[#This Row],[girls_6-12_reached]],health[[#This Row],[girls_13-18_reached]]),health[[#This Row],[total_girls]])</f>
        <v>0</v>
      </c>
      <c r="AE820">
        <f>IF(ISBLANK(health[[#This Row],[total_children]]),SUM(health[[#This Row],[calc_boys]],health[[#This Row],[calc_girls]]),health[[#This Row],[total_children]])</f>
        <v>0</v>
      </c>
      <c r="AF820">
        <f>IF(ISBLANK(health[[#This Row],[total_pwd]]),SUM(health[[#This Row],[total_pwd_men]],health[[#This Row],[total_pwd_women]]),health[[#This Row],[total_pwd]])</f>
        <v>0</v>
      </c>
      <c r="AG820">
        <f>IF(ISBLANK(health[[#This Row],[total_adults]]),SUM(health[[#This Row],[total_men]],health[[#This Row],[total_women]]),health[[#This Row],[total_adults]])</f>
        <v>0</v>
      </c>
      <c r="AH820">
        <f>IF(ISBLANK(health[[#This Row],[total_beneficiaries_reached]]),SUM(health[[#This Row],[calc_children]],health[[#This Row],[calc_adults]]),health[[#This Row],[total_beneficiaries_reached]])</f>
        <v>0</v>
      </c>
      <c r="AI820" s="49" t="str">
        <f ca="1">IF(B820="","",OFFSET(table_admin1[[#Headers],[ADM1_PT]],MATCH(B820,admin1,0),1))</f>
        <v/>
      </c>
      <c r="AJ820" s="49" t="str">
        <f t="shared" ca="1" si="24"/>
        <v/>
      </c>
      <c r="AK820" s="49" t="str">
        <f t="shared" ca="1" si="25"/>
        <v/>
      </c>
    </row>
    <row r="821" spans="29:37" x14ac:dyDescent="0.2">
      <c r="AC821">
        <f>IF(ISBLANK(health[[#This Row],[total_boys]]),SUM(health[[#This Row],[boys_0-5_reached]],health[[#This Row],[boys_6-12_reached]],health[[#This Row],[boys_13-18_reached]]),health[[#This Row],[total_boys]])</f>
        <v>0</v>
      </c>
      <c r="AD821">
        <f>IF(ISBLANK(health[[#This Row],[total_girls]]),SUM(health[[#This Row],[girls_0-5_reached]],health[[#This Row],[girls_6-12_reached]],health[[#This Row],[girls_13-18_reached]]),health[[#This Row],[total_girls]])</f>
        <v>0</v>
      </c>
      <c r="AE821">
        <f>IF(ISBLANK(health[[#This Row],[total_children]]),SUM(health[[#This Row],[calc_boys]],health[[#This Row],[calc_girls]]),health[[#This Row],[total_children]])</f>
        <v>0</v>
      </c>
      <c r="AF821">
        <f>IF(ISBLANK(health[[#This Row],[total_pwd]]),SUM(health[[#This Row],[total_pwd_men]],health[[#This Row],[total_pwd_women]]),health[[#This Row],[total_pwd]])</f>
        <v>0</v>
      </c>
      <c r="AG821">
        <f>IF(ISBLANK(health[[#This Row],[total_adults]]),SUM(health[[#This Row],[total_men]],health[[#This Row],[total_women]]),health[[#This Row],[total_adults]])</f>
        <v>0</v>
      </c>
      <c r="AH821">
        <f>IF(ISBLANK(health[[#This Row],[total_beneficiaries_reached]]),SUM(health[[#This Row],[calc_children]],health[[#This Row],[calc_adults]]),health[[#This Row],[total_beneficiaries_reached]])</f>
        <v>0</v>
      </c>
      <c r="AI821" s="49" t="str">
        <f ca="1">IF(B821="","",OFFSET(table_admin1[[#Headers],[ADM1_PT]],MATCH(B821,admin1,0),1))</f>
        <v/>
      </c>
      <c r="AJ821" s="49" t="str">
        <f t="shared" ca="1" si="24"/>
        <v/>
      </c>
      <c r="AK821" s="49" t="str">
        <f t="shared" ca="1" si="25"/>
        <v/>
      </c>
    </row>
    <row r="822" spans="29:37" x14ac:dyDescent="0.2">
      <c r="AC822">
        <f>IF(ISBLANK(health[[#This Row],[total_boys]]),SUM(health[[#This Row],[boys_0-5_reached]],health[[#This Row],[boys_6-12_reached]],health[[#This Row],[boys_13-18_reached]]),health[[#This Row],[total_boys]])</f>
        <v>0</v>
      </c>
      <c r="AD822">
        <f>IF(ISBLANK(health[[#This Row],[total_girls]]),SUM(health[[#This Row],[girls_0-5_reached]],health[[#This Row],[girls_6-12_reached]],health[[#This Row],[girls_13-18_reached]]),health[[#This Row],[total_girls]])</f>
        <v>0</v>
      </c>
      <c r="AE822">
        <f>IF(ISBLANK(health[[#This Row],[total_children]]),SUM(health[[#This Row],[calc_boys]],health[[#This Row],[calc_girls]]),health[[#This Row],[total_children]])</f>
        <v>0</v>
      </c>
      <c r="AF822">
        <f>IF(ISBLANK(health[[#This Row],[total_pwd]]),SUM(health[[#This Row],[total_pwd_men]],health[[#This Row],[total_pwd_women]]),health[[#This Row],[total_pwd]])</f>
        <v>0</v>
      </c>
      <c r="AG822">
        <f>IF(ISBLANK(health[[#This Row],[total_adults]]),SUM(health[[#This Row],[total_men]],health[[#This Row],[total_women]]),health[[#This Row],[total_adults]])</f>
        <v>0</v>
      </c>
      <c r="AH822">
        <f>IF(ISBLANK(health[[#This Row],[total_beneficiaries_reached]]),SUM(health[[#This Row],[calc_children]],health[[#This Row],[calc_adults]]),health[[#This Row],[total_beneficiaries_reached]])</f>
        <v>0</v>
      </c>
      <c r="AI822" s="49" t="str">
        <f ca="1">IF(B822="","",OFFSET(table_admin1[[#Headers],[ADM1_PT]],MATCH(B822,admin1,0),1))</f>
        <v/>
      </c>
      <c r="AJ822" s="49" t="str">
        <f t="shared" ca="1" si="24"/>
        <v/>
      </c>
      <c r="AK822" s="49" t="str">
        <f t="shared" ca="1" si="25"/>
        <v/>
      </c>
    </row>
    <row r="823" spans="29:37" x14ac:dyDescent="0.2">
      <c r="AC823">
        <f>IF(ISBLANK(health[[#This Row],[total_boys]]),SUM(health[[#This Row],[boys_0-5_reached]],health[[#This Row],[boys_6-12_reached]],health[[#This Row],[boys_13-18_reached]]),health[[#This Row],[total_boys]])</f>
        <v>0</v>
      </c>
      <c r="AD823">
        <f>IF(ISBLANK(health[[#This Row],[total_girls]]),SUM(health[[#This Row],[girls_0-5_reached]],health[[#This Row],[girls_6-12_reached]],health[[#This Row],[girls_13-18_reached]]),health[[#This Row],[total_girls]])</f>
        <v>0</v>
      </c>
      <c r="AE823">
        <f>IF(ISBLANK(health[[#This Row],[total_children]]),SUM(health[[#This Row],[calc_boys]],health[[#This Row],[calc_girls]]),health[[#This Row],[total_children]])</f>
        <v>0</v>
      </c>
      <c r="AF823">
        <f>IF(ISBLANK(health[[#This Row],[total_pwd]]),SUM(health[[#This Row],[total_pwd_men]],health[[#This Row],[total_pwd_women]]),health[[#This Row],[total_pwd]])</f>
        <v>0</v>
      </c>
      <c r="AG823">
        <f>IF(ISBLANK(health[[#This Row],[total_adults]]),SUM(health[[#This Row],[total_men]],health[[#This Row],[total_women]]),health[[#This Row],[total_adults]])</f>
        <v>0</v>
      </c>
      <c r="AH823">
        <f>IF(ISBLANK(health[[#This Row],[total_beneficiaries_reached]]),SUM(health[[#This Row],[calc_children]],health[[#This Row],[calc_adults]]),health[[#This Row],[total_beneficiaries_reached]])</f>
        <v>0</v>
      </c>
      <c r="AI823" s="49" t="str">
        <f ca="1">IF(B823="","",OFFSET(table_admin1[[#Headers],[ADM1_PT]],MATCH(B823,admin1,0),1))</f>
        <v/>
      </c>
      <c r="AJ823" s="49" t="str">
        <f t="shared" ca="1" si="24"/>
        <v/>
      </c>
      <c r="AK823" s="49" t="str">
        <f t="shared" ca="1" si="25"/>
        <v/>
      </c>
    </row>
    <row r="824" spans="29:37" x14ac:dyDescent="0.2">
      <c r="AC824">
        <f>IF(ISBLANK(health[[#This Row],[total_boys]]),SUM(health[[#This Row],[boys_0-5_reached]],health[[#This Row],[boys_6-12_reached]],health[[#This Row],[boys_13-18_reached]]),health[[#This Row],[total_boys]])</f>
        <v>0</v>
      </c>
      <c r="AD824">
        <f>IF(ISBLANK(health[[#This Row],[total_girls]]),SUM(health[[#This Row],[girls_0-5_reached]],health[[#This Row],[girls_6-12_reached]],health[[#This Row],[girls_13-18_reached]]),health[[#This Row],[total_girls]])</f>
        <v>0</v>
      </c>
      <c r="AE824">
        <f>IF(ISBLANK(health[[#This Row],[total_children]]),SUM(health[[#This Row],[calc_boys]],health[[#This Row],[calc_girls]]),health[[#This Row],[total_children]])</f>
        <v>0</v>
      </c>
      <c r="AF824">
        <f>IF(ISBLANK(health[[#This Row],[total_pwd]]),SUM(health[[#This Row],[total_pwd_men]],health[[#This Row],[total_pwd_women]]),health[[#This Row],[total_pwd]])</f>
        <v>0</v>
      </c>
      <c r="AG824">
        <f>IF(ISBLANK(health[[#This Row],[total_adults]]),SUM(health[[#This Row],[total_men]],health[[#This Row],[total_women]]),health[[#This Row],[total_adults]])</f>
        <v>0</v>
      </c>
      <c r="AH824">
        <f>IF(ISBLANK(health[[#This Row],[total_beneficiaries_reached]]),SUM(health[[#This Row],[calc_children]],health[[#This Row],[calc_adults]]),health[[#This Row],[total_beneficiaries_reached]])</f>
        <v>0</v>
      </c>
      <c r="AI824" s="49" t="str">
        <f ca="1">IF(B824="","",OFFSET(table_admin1[[#Headers],[ADM1_PT]],MATCH(B824,admin1,0),1))</f>
        <v/>
      </c>
      <c r="AJ824" s="49" t="str">
        <f t="shared" ca="1" si="24"/>
        <v/>
      </c>
      <c r="AK824" s="49" t="str">
        <f t="shared" ca="1" si="25"/>
        <v/>
      </c>
    </row>
    <row r="825" spans="29:37" x14ac:dyDescent="0.2">
      <c r="AC825">
        <f>IF(ISBLANK(health[[#This Row],[total_boys]]),SUM(health[[#This Row],[boys_0-5_reached]],health[[#This Row],[boys_6-12_reached]],health[[#This Row],[boys_13-18_reached]]),health[[#This Row],[total_boys]])</f>
        <v>0</v>
      </c>
      <c r="AD825">
        <f>IF(ISBLANK(health[[#This Row],[total_girls]]),SUM(health[[#This Row],[girls_0-5_reached]],health[[#This Row],[girls_6-12_reached]],health[[#This Row],[girls_13-18_reached]]),health[[#This Row],[total_girls]])</f>
        <v>0</v>
      </c>
      <c r="AE825">
        <f>IF(ISBLANK(health[[#This Row],[total_children]]),SUM(health[[#This Row],[calc_boys]],health[[#This Row],[calc_girls]]),health[[#This Row],[total_children]])</f>
        <v>0</v>
      </c>
      <c r="AF825">
        <f>IF(ISBLANK(health[[#This Row],[total_pwd]]),SUM(health[[#This Row],[total_pwd_men]],health[[#This Row],[total_pwd_women]]),health[[#This Row],[total_pwd]])</f>
        <v>0</v>
      </c>
      <c r="AG825">
        <f>IF(ISBLANK(health[[#This Row],[total_adults]]),SUM(health[[#This Row],[total_men]],health[[#This Row],[total_women]]),health[[#This Row],[total_adults]])</f>
        <v>0</v>
      </c>
      <c r="AH825">
        <f>IF(ISBLANK(health[[#This Row],[total_beneficiaries_reached]]),SUM(health[[#This Row],[calc_children]],health[[#This Row],[calc_adults]]),health[[#This Row],[total_beneficiaries_reached]])</f>
        <v>0</v>
      </c>
      <c r="AI825" s="49" t="str">
        <f ca="1">IF(B825="","",OFFSET(table_admin1[[#Headers],[ADM1_PT]],MATCH(B825,admin1,0),1))</f>
        <v/>
      </c>
      <c r="AJ825" s="49" t="str">
        <f t="shared" ca="1" si="24"/>
        <v/>
      </c>
      <c r="AK825" s="49" t="str">
        <f t="shared" ca="1" si="25"/>
        <v/>
      </c>
    </row>
    <row r="826" spans="29:37" x14ac:dyDescent="0.2">
      <c r="AC826">
        <f>IF(ISBLANK(health[[#This Row],[total_boys]]),SUM(health[[#This Row],[boys_0-5_reached]],health[[#This Row],[boys_6-12_reached]],health[[#This Row],[boys_13-18_reached]]),health[[#This Row],[total_boys]])</f>
        <v>0</v>
      </c>
      <c r="AD826">
        <f>IF(ISBLANK(health[[#This Row],[total_girls]]),SUM(health[[#This Row],[girls_0-5_reached]],health[[#This Row],[girls_6-12_reached]],health[[#This Row],[girls_13-18_reached]]),health[[#This Row],[total_girls]])</f>
        <v>0</v>
      </c>
      <c r="AE826">
        <f>IF(ISBLANK(health[[#This Row],[total_children]]),SUM(health[[#This Row],[calc_boys]],health[[#This Row],[calc_girls]]),health[[#This Row],[total_children]])</f>
        <v>0</v>
      </c>
      <c r="AF826">
        <f>IF(ISBLANK(health[[#This Row],[total_pwd]]),SUM(health[[#This Row],[total_pwd_men]],health[[#This Row],[total_pwd_women]]),health[[#This Row],[total_pwd]])</f>
        <v>0</v>
      </c>
      <c r="AG826">
        <f>IF(ISBLANK(health[[#This Row],[total_adults]]),SUM(health[[#This Row],[total_men]],health[[#This Row],[total_women]]),health[[#This Row],[total_adults]])</f>
        <v>0</v>
      </c>
      <c r="AH826">
        <f>IF(ISBLANK(health[[#This Row],[total_beneficiaries_reached]]),SUM(health[[#This Row],[calc_children]],health[[#This Row],[calc_adults]]),health[[#This Row],[total_beneficiaries_reached]])</f>
        <v>0</v>
      </c>
      <c r="AI826" s="49" t="str">
        <f ca="1">IF(B826="","",OFFSET(table_admin1[[#Headers],[ADM1_PT]],MATCH(B826,admin1,0),1))</f>
        <v/>
      </c>
      <c r="AJ826" s="49" t="str">
        <f t="shared" ca="1" si="24"/>
        <v/>
      </c>
      <c r="AK826" s="49" t="str">
        <f t="shared" ca="1" si="25"/>
        <v/>
      </c>
    </row>
    <row r="827" spans="29:37" x14ac:dyDescent="0.2">
      <c r="AC827">
        <f>IF(ISBLANK(health[[#This Row],[total_boys]]),SUM(health[[#This Row],[boys_0-5_reached]],health[[#This Row],[boys_6-12_reached]],health[[#This Row],[boys_13-18_reached]]),health[[#This Row],[total_boys]])</f>
        <v>0</v>
      </c>
      <c r="AD827">
        <f>IF(ISBLANK(health[[#This Row],[total_girls]]),SUM(health[[#This Row],[girls_0-5_reached]],health[[#This Row],[girls_6-12_reached]],health[[#This Row],[girls_13-18_reached]]),health[[#This Row],[total_girls]])</f>
        <v>0</v>
      </c>
      <c r="AE827">
        <f>IF(ISBLANK(health[[#This Row],[total_children]]),SUM(health[[#This Row],[calc_boys]],health[[#This Row],[calc_girls]]),health[[#This Row],[total_children]])</f>
        <v>0</v>
      </c>
      <c r="AF827">
        <f>IF(ISBLANK(health[[#This Row],[total_pwd]]),SUM(health[[#This Row],[total_pwd_men]],health[[#This Row],[total_pwd_women]]),health[[#This Row],[total_pwd]])</f>
        <v>0</v>
      </c>
      <c r="AG827">
        <f>IF(ISBLANK(health[[#This Row],[total_adults]]),SUM(health[[#This Row],[total_men]],health[[#This Row],[total_women]]),health[[#This Row],[total_adults]])</f>
        <v>0</v>
      </c>
      <c r="AH827">
        <f>IF(ISBLANK(health[[#This Row],[total_beneficiaries_reached]]),SUM(health[[#This Row],[calc_children]],health[[#This Row],[calc_adults]]),health[[#This Row],[total_beneficiaries_reached]])</f>
        <v>0</v>
      </c>
      <c r="AI827" s="49" t="str">
        <f ca="1">IF(B827="","",OFFSET(table_admin1[[#Headers],[ADM1_PT]],MATCH(B827,admin1,0),1))</f>
        <v/>
      </c>
      <c r="AJ827" s="49" t="str">
        <f t="shared" ca="1" si="24"/>
        <v/>
      </c>
      <c r="AK827" s="49" t="str">
        <f t="shared" ca="1" si="25"/>
        <v/>
      </c>
    </row>
    <row r="828" spans="29:37" x14ac:dyDescent="0.2">
      <c r="AC828">
        <f>IF(ISBLANK(health[[#This Row],[total_boys]]),SUM(health[[#This Row],[boys_0-5_reached]],health[[#This Row],[boys_6-12_reached]],health[[#This Row],[boys_13-18_reached]]),health[[#This Row],[total_boys]])</f>
        <v>0</v>
      </c>
      <c r="AD828">
        <f>IF(ISBLANK(health[[#This Row],[total_girls]]),SUM(health[[#This Row],[girls_0-5_reached]],health[[#This Row],[girls_6-12_reached]],health[[#This Row],[girls_13-18_reached]]),health[[#This Row],[total_girls]])</f>
        <v>0</v>
      </c>
      <c r="AE828">
        <f>IF(ISBLANK(health[[#This Row],[total_children]]),SUM(health[[#This Row],[calc_boys]],health[[#This Row],[calc_girls]]),health[[#This Row],[total_children]])</f>
        <v>0</v>
      </c>
      <c r="AF828">
        <f>IF(ISBLANK(health[[#This Row],[total_pwd]]),SUM(health[[#This Row],[total_pwd_men]],health[[#This Row],[total_pwd_women]]),health[[#This Row],[total_pwd]])</f>
        <v>0</v>
      </c>
      <c r="AG828">
        <f>IF(ISBLANK(health[[#This Row],[total_adults]]),SUM(health[[#This Row],[total_men]],health[[#This Row],[total_women]]),health[[#This Row],[total_adults]])</f>
        <v>0</v>
      </c>
      <c r="AH828">
        <f>IF(ISBLANK(health[[#This Row],[total_beneficiaries_reached]]),SUM(health[[#This Row],[calc_children]],health[[#This Row],[calc_adults]]),health[[#This Row],[total_beneficiaries_reached]])</f>
        <v>0</v>
      </c>
      <c r="AI828" s="49" t="str">
        <f ca="1">IF(B828="","",OFFSET(table_admin1[[#Headers],[ADM1_PT]],MATCH(B828,admin1,0),1))</f>
        <v/>
      </c>
      <c r="AJ828" s="49" t="str">
        <f t="shared" ca="1" si="24"/>
        <v/>
      </c>
      <c r="AK828" s="49" t="str">
        <f t="shared" ca="1" si="25"/>
        <v/>
      </c>
    </row>
    <row r="829" spans="29:37" x14ac:dyDescent="0.2">
      <c r="AC829">
        <f>IF(ISBLANK(health[[#This Row],[total_boys]]),SUM(health[[#This Row],[boys_0-5_reached]],health[[#This Row],[boys_6-12_reached]],health[[#This Row],[boys_13-18_reached]]),health[[#This Row],[total_boys]])</f>
        <v>0</v>
      </c>
      <c r="AD829">
        <f>IF(ISBLANK(health[[#This Row],[total_girls]]),SUM(health[[#This Row],[girls_0-5_reached]],health[[#This Row],[girls_6-12_reached]],health[[#This Row],[girls_13-18_reached]]),health[[#This Row],[total_girls]])</f>
        <v>0</v>
      </c>
      <c r="AE829">
        <f>IF(ISBLANK(health[[#This Row],[total_children]]),SUM(health[[#This Row],[calc_boys]],health[[#This Row],[calc_girls]]),health[[#This Row],[total_children]])</f>
        <v>0</v>
      </c>
      <c r="AF829">
        <f>IF(ISBLANK(health[[#This Row],[total_pwd]]),SUM(health[[#This Row],[total_pwd_men]],health[[#This Row],[total_pwd_women]]),health[[#This Row],[total_pwd]])</f>
        <v>0</v>
      </c>
      <c r="AG829">
        <f>IF(ISBLANK(health[[#This Row],[total_adults]]),SUM(health[[#This Row],[total_men]],health[[#This Row],[total_women]]),health[[#This Row],[total_adults]])</f>
        <v>0</v>
      </c>
      <c r="AH829">
        <f>IF(ISBLANK(health[[#This Row],[total_beneficiaries_reached]]),SUM(health[[#This Row],[calc_children]],health[[#This Row],[calc_adults]]),health[[#This Row],[total_beneficiaries_reached]])</f>
        <v>0</v>
      </c>
      <c r="AI829" s="49" t="str">
        <f ca="1">IF(B829="","",OFFSET(table_admin1[[#Headers],[ADM1_PT]],MATCH(B829,admin1,0),1))</f>
        <v/>
      </c>
      <c r="AJ829" s="49" t="str">
        <f t="shared" ca="1" si="24"/>
        <v/>
      </c>
      <c r="AK829" s="49" t="str">
        <f t="shared" ca="1" si="25"/>
        <v/>
      </c>
    </row>
    <row r="830" spans="29:37" x14ac:dyDescent="0.2">
      <c r="AC830">
        <f>IF(ISBLANK(health[[#This Row],[total_boys]]),SUM(health[[#This Row],[boys_0-5_reached]],health[[#This Row],[boys_6-12_reached]],health[[#This Row],[boys_13-18_reached]]),health[[#This Row],[total_boys]])</f>
        <v>0</v>
      </c>
      <c r="AD830">
        <f>IF(ISBLANK(health[[#This Row],[total_girls]]),SUM(health[[#This Row],[girls_0-5_reached]],health[[#This Row],[girls_6-12_reached]],health[[#This Row],[girls_13-18_reached]]),health[[#This Row],[total_girls]])</f>
        <v>0</v>
      </c>
      <c r="AE830">
        <f>IF(ISBLANK(health[[#This Row],[total_children]]),SUM(health[[#This Row],[calc_boys]],health[[#This Row],[calc_girls]]),health[[#This Row],[total_children]])</f>
        <v>0</v>
      </c>
      <c r="AF830">
        <f>IF(ISBLANK(health[[#This Row],[total_pwd]]),SUM(health[[#This Row],[total_pwd_men]],health[[#This Row],[total_pwd_women]]),health[[#This Row],[total_pwd]])</f>
        <v>0</v>
      </c>
      <c r="AG830">
        <f>IF(ISBLANK(health[[#This Row],[total_adults]]),SUM(health[[#This Row],[total_men]],health[[#This Row],[total_women]]),health[[#This Row],[total_adults]])</f>
        <v>0</v>
      </c>
      <c r="AH830">
        <f>IF(ISBLANK(health[[#This Row],[total_beneficiaries_reached]]),SUM(health[[#This Row],[calc_children]],health[[#This Row],[calc_adults]]),health[[#This Row],[total_beneficiaries_reached]])</f>
        <v>0</v>
      </c>
      <c r="AI830" s="49" t="str">
        <f ca="1">IF(B830="","",OFFSET(table_admin1[[#Headers],[ADM1_PT]],MATCH(B830,admin1,0),1))</f>
        <v/>
      </c>
      <c r="AJ830" s="49" t="str">
        <f t="shared" ca="1" si="24"/>
        <v/>
      </c>
      <c r="AK830" s="49" t="str">
        <f t="shared" ca="1" si="25"/>
        <v/>
      </c>
    </row>
    <row r="831" spans="29:37" x14ac:dyDescent="0.2">
      <c r="AC831">
        <f>IF(ISBLANK(health[[#This Row],[total_boys]]),SUM(health[[#This Row],[boys_0-5_reached]],health[[#This Row],[boys_6-12_reached]],health[[#This Row],[boys_13-18_reached]]),health[[#This Row],[total_boys]])</f>
        <v>0</v>
      </c>
      <c r="AD831">
        <f>IF(ISBLANK(health[[#This Row],[total_girls]]),SUM(health[[#This Row],[girls_0-5_reached]],health[[#This Row],[girls_6-12_reached]],health[[#This Row],[girls_13-18_reached]]),health[[#This Row],[total_girls]])</f>
        <v>0</v>
      </c>
      <c r="AE831">
        <f>IF(ISBLANK(health[[#This Row],[total_children]]),SUM(health[[#This Row],[calc_boys]],health[[#This Row],[calc_girls]]),health[[#This Row],[total_children]])</f>
        <v>0</v>
      </c>
      <c r="AF831">
        <f>IF(ISBLANK(health[[#This Row],[total_pwd]]),SUM(health[[#This Row],[total_pwd_men]],health[[#This Row],[total_pwd_women]]),health[[#This Row],[total_pwd]])</f>
        <v>0</v>
      </c>
      <c r="AG831">
        <f>IF(ISBLANK(health[[#This Row],[total_adults]]),SUM(health[[#This Row],[total_men]],health[[#This Row],[total_women]]),health[[#This Row],[total_adults]])</f>
        <v>0</v>
      </c>
      <c r="AH831">
        <f>IF(ISBLANK(health[[#This Row],[total_beneficiaries_reached]]),SUM(health[[#This Row],[calc_children]],health[[#This Row],[calc_adults]]),health[[#This Row],[total_beneficiaries_reached]])</f>
        <v>0</v>
      </c>
      <c r="AI831" s="49" t="str">
        <f ca="1">IF(B831="","",OFFSET(table_admin1[[#Headers],[ADM1_PT]],MATCH(B831,admin1,0),1))</f>
        <v/>
      </c>
      <c r="AJ831" s="49" t="str">
        <f t="shared" ca="1" si="24"/>
        <v/>
      </c>
      <c r="AK831" s="49" t="str">
        <f t="shared" ca="1" si="25"/>
        <v/>
      </c>
    </row>
    <row r="832" spans="29:37" x14ac:dyDescent="0.2">
      <c r="AC832">
        <f>IF(ISBLANK(health[[#This Row],[total_boys]]),SUM(health[[#This Row],[boys_0-5_reached]],health[[#This Row],[boys_6-12_reached]],health[[#This Row],[boys_13-18_reached]]),health[[#This Row],[total_boys]])</f>
        <v>0</v>
      </c>
      <c r="AD832">
        <f>IF(ISBLANK(health[[#This Row],[total_girls]]),SUM(health[[#This Row],[girls_0-5_reached]],health[[#This Row],[girls_6-12_reached]],health[[#This Row],[girls_13-18_reached]]),health[[#This Row],[total_girls]])</f>
        <v>0</v>
      </c>
      <c r="AE832">
        <f>IF(ISBLANK(health[[#This Row],[total_children]]),SUM(health[[#This Row],[calc_boys]],health[[#This Row],[calc_girls]]),health[[#This Row],[total_children]])</f>
        <v>0</v>
      </c>
      <c r="AF832">
        <f>IF(ISBLANK(health[[#This Row],[total_pwd]]),SUM(health[[#This Row],[total_pwd_men]],health[[#This Row],[total_pwd_women]]),health[[#This Row],[total_pwd]])</f>
        <v>0</v>
      </c>
      <c r="AG832">
        <f>IF(ISBLANK(health[[#This Row],[total_adults]]),SUM(health[[#This Row],[total_men]],health[[#This Row],[total_women]]),health[[#This Row],[total_adults]])</f>
        <v>0</v>
      </c>
      <c r="AH832">
        <f>IF(ISBLANK(health[[#This Row],[total_beneficiaries_reached]]),SUM(health[[#This Row],[calc_children]],health[[#This Row],[calc_adults]]),health[[#This Row],[total_beneficiaries_reached]])</f>
        <v>0</v>
      </c>
      <c r="AI832" s="49" t="str">
        <f ca="1">IF(B832="","",OFFSET(table_admin1[[#Headers],[ADM1_PT]],MATCH(B832,admin1,0),1))</f>
        <v/>
      </c>
      <c r="AJ832" s="49" t="str">
        <f t="shared" ca="1" si="24"/>
        <v/>
      </c>
      <c r="AK832" s="49" t="str">
        <f t="shared" ca="1" si="25"/>
        <v/>
      </c>
    </row>
    <row r="833" spans="29:37" x14ac:dyDescent="0.2">
      <c r="AC833">
        <f>IF(ISBLANK(health[[#This Row],[total_boys]]),SUM(health[[#This Row],[boys_0-5_reached]],health[[#This Row],[boys_6-12_reached]],health[[#This Row],[boys_13-18_reached]]),health[[#This Row],[total_boys]])</f>
        <v>0</v>
      </c>
      <c r="AD833">
        <f>IF(ISBLANK(health[[#This Row],[total_girls]]),SUM(health[[#This Row],[girls_0-5_reached]],health[[#This Row],[girls_6-12_reached]],health[[#This Row],[girls_13-18_reached]]),health[[#This Row],[total_girls]])</f>
        <v>0</v>
      </c>
      <c r="AE833">
        <f>IF(ISBLANK(health[[#This Row],[total_children]]),SUM(health[[#This Row],[calc_boys]],health[[#This Row],[calc_girls]]),health[[#This Row],[total_children]])</f>
        <v>0</v>
      </c>
      <c r="AF833">
        <f>IF(ISBLANK(health[[#This Row],[total_pwd]]),SUM(health[[#This Row],[total_pwd_men]],health[[#This Row],[total_pwd_women]]),health[[#This Row],[total_pwd]])</f>
        <v>0</v>
      </c>
      <c r="AG833">
        <f>IF(ISBLANK(health[[#This Row],[total_adults]]),SUM(health[[#This Row],[total_men]],health[[#This Row],[total_women]]),health[[#This Row],[total_adults]])</f>
        <v>0</v>
      </c>
      <c r="AH833">
        <f>IF(ISBLANK(health[[#This Row],[total_beneficiaries_reached]]),SUM(health[[#This Row],[calc_children]],health[[#This Row],[calc_adults]]),health[[#This Row],[total_beneficiaries_reached]])</f>
        <v>0</v>
      </c>
      <c r="AI833" s="49" t="str">
        <f ca="1">IF(B833="","",OFFSET(table_admin1[[#Headers],[ADM1_PT]],MATCH(B833,admin1,0),1))</f>
        <v/>
      </c>
      <c r="AJ833" s="49" t="str">
        <f t="shared" ca="1" si="24"/>
        <v/>
      </c>
      <c r="AK833" s="49" t="str">
        <f t="shared" ca="1" si="25"/>
        <v/>
      </c>
    </row>
    <row r="834" spans="29:37" x14ac:dyDescent="0.2">
      <c r="AC834">
        <f>IF(ISBLANK(health[[#This Row],[total_boys]]),SUM(health[[#This Row],[boys_0-5_reached]],health[[#This Row],[boys_6-12_reached]],health[[#This Row],[boys_13-18_reached]]),health[[#This Row],[total_boys]])</f>
        <v>0</v>
      </c>
      <c r="AD834">
        <f>IF(ISBLANK(health[[#This Row],[total_girls]]),SUM(health[[#This Row],[girls_0-5_reached]],health[[#This Row],[girls_6-12_reached]],health[[#This Row],[girls_13-18_reached]]),health[[#This Row],[total_girls]])</f>
        <v>0</v>
      </c>
      <c r="AE834">
        <f>IF(ISBLANK(health[[#This Row],[total_children]]),SUM(health[[#This Row],[calc_boys]],health[[#This Row],[calc_girls]]),health[[#This Row],[total_children]])</f>
        <v>0</v>
      </c>
      <c r="AF834">
        <f>IF(ISBLANK(health[[#This Row],[total_pwd]]),SUM(health[[#This Row],[total_pwd_men]],health[[#This Row],[total_pwd_women]]),health[[#This Row],[total_pwd]])</f>
        <v>0</v>
      </c>
      <c r="AG834">
        <f>IF(ISBLANK(health[[#This Row],[total_adults]]),SUM(health[[#This Row],[total_men]],health[[#This Row],[total_women]]),health[[#This Row],[total_adults]])</f>
        <v>0</v>
      </c>
      <c r="AH834">
        <f>IF(ISBLANK(health[[#This Row],[total_beneficiaries_reached]]),SUM(health[[#This Row],[calc_children]],health[[#This Row],[calc_adults]]),health[[#This Row],[total_beneficiaries_reached]])</f>
        <v>0</v>
      </c>
      <c r="AI834" s="49" t="str">
        <f ca="1">IF(B834="","",OFFSET(table_admin1[[#Headers],[ADM1_PT]],MATCH(B834,admin1,0),1))</f>
        <v/>
      </c>
      <c r="AJ834" s="49" t="str">
        <f t="shared" ca="1" si="24"/>
        <v/>
      </c>
      <c r="AK834" s="49" t="str">
        <f t="shared" ca="1" si="25"/>
        <v/>
      </c>
    </row>
    <row r="835" spans="29:37" x14ac:dyDescent="0.2">
      <c r="AC835">
        <f>IF(ISBLANK(health[[#This Row],[total_boys]]),SUM(health[[#This Row],[boys_0-5_reached]],health[[#This Row],[boys_6-12_reached]],health[[#This Row],[boys_13-18_reached]]),health[[#This Row],[total_boys]])</f>
        <v>0</v>
      </c>
      <c r="AD835">
        <f>IF(ISBLANK(health[[#This Row],[total_girls]]),SUM(health[[#This Row],[girls_0-5_reached]],health[[#This Row],[girls_6-12_reached]],health[[#This Row],[girls_13-18_reached]]),health[[#This Row],[total_girls]])</f>
        <v>0</v>
      </c>
      <c r="AE835">
        <f>IF(ISBLANK(health[[#This Row],[total_children]]),SUM(health[[#This Row],[calc_boys]],health[[#This Row],[calc_girls]]),health[[#This Row],[total_children]])</f>
        <v>0</v>
      </c>
      <c r="AF835">
        <f>IF(ISBLANK(health[[#This Row],[total_pwd]]),SUM(health[[#This Row],[total_pwd_men]],health[[#This Row],[total_pwd_women]]),health[[#This Row],[total_pwd]])</f>
        <v>0</v>
      </c>
      <c r="AG835">
        <f>IF(ISBLANK(health[[#This Row],[total_adults]]),SUM(health[[#This Row],[total_men]],health[[#This Row],[total_women]]),health[[#This Row],[total_adults]])</f>
        <v>0</v>
      </c>
      <c r="AH835">
        <f>IF(ISBLANK(health[[#This Row],[total_beneficiaries_reached]]),SUM(health[[#This Row],[calc_children]],health[[#This Row],[calc_adults]]),health[[#This Row],[total_beneficiaries_reached]])</f>
        <v>0</v>
      </c>
      <c r="AI835" s="49" t="str">
        <f ca="1">IF(B835="","",OFFSET(table_admin1[[#Headers],[ADM1_PT]],MATCH(B835,admin1,0),1))</f>
        <v/>
      </c>
      <c r="AJ835" s="49" t="str">
        <f t="shared" ca="1" si="24"/>
        <v/>
      </c>
      <c r="AK835" s="49" t="str">
        <f t="shared" ca="1" si="25"/>
        <v/>
      </c>
    </row>
    <row r="836" spans="29:37" x14ac:dyDescent="0.2">
      <c r="AC836">
        <f>IF(ISBLANK(health[[#This Row],[total_boys]]),SUM(health[[#This Row],[boys_0-5_reached]],health[[#This Row],[boys_6-12_reached]],health[[#This Row],[boys_13-18_reached]]),health[[#This Row],[total_boys]])</f>
        <v>0</v>
      </c>
      <c r="AD836">
        <f>IF(ISBLANK(health[[#This Row],[total_girls]]),SUM(health[[#This Row],[girls_0-5_reached]],health[[#This Row],[girls_6-12_reached]],health[[#This Row],[girls_13-18_reached]]),health[[#This Row],[total_girls]])</f>
        <v>0</v>
      </c>
      <c r="AE836">
        <f>IF(ISBLANK(health[[#This Row],[total_children]]),SUM(health[[#This Row],[calc_boys]],health[[#This Row],[calc_girls]]),health[[#This Row],[total_children]])</f>
        <v>0</v>
      </c>
      <c r="AF836">
        <f>IF(ISBLANK(health[[#This Row],[total_pwd]]),SUM(health[[#This Row],[total_pwd_men]],health[[#This Row],[total_pwd_women]]),health[[#This Row],[total_pwd]])</f>
        <v>0</v>
      </c>
      <c r="AG836">
        <f>IF(ISBLANK(health[[#This Row],[total_adults]]),SUM(health[[#This Row],[total_men]],health[[#This Row],[total_women]]),health[[#This Row],[total_adults]])</f>
        <v>0</v>
      </c>
      <c r="AH836">
        <f>IF(ISBLANK(health[[#This Row],[total_beneficiaries_reached]]),SUM(health[[#This Row],[calc_children]],health[[#This Row],[calc_adults]]),health[[#This Row],[total_beneficiaries_reached]])</f>
        <v>0</v>
      </c>
      <c r="AI836" s="49" t="str">
        <f ca="1">IF(B836="","",OFFSET(table_admin1[[#Headers],[ADM1_PT]],MATCH(B836,admin1,0),1))</f>
        <v/>
      </c>
      <c r="AJ836" s="49" t="str">
        <f t="shared" ca="1" si="24"/>
        <v/>
      </c>
      <c r="AK836" s="49" t="str">
        <f t="shared" ca="1" si="25"/>
        <v/>
      </c>
    </row>
    <row r="837" spans="29:37" x14ac:dyDescent="0.2">
      <c r="AC837">
        <f>IF(ISBLANK(health[[#This Row],[total_boys]]),SUM(health[[#This Row],[boys_0-5_reached]],health[[#This Row],[boys_6-12_reached]],health[[#This Row],[boys_13-18_reached]]),health[[#This Row],[total_boys]])</f>
        <v>0</v>
      </c>
      <c r="AD837">
        <f>IF(ISBLANK(health[[#This Row],[total_girls]]),SUM(health[[#This Row],[girls_0-5_reached]],health[[#This Row],[girls_6-12_reached]],health[[#This Row],[girls_13-18_reached]]),health[[#This Row],[total_girls]])</f>
        <v>0</v>
      </c>
      <c r="AE837">
        <f>IF(ISBLANK(health[[#This Row],[total_children]]),SUM(health[[#This Row],[calc_boys]],health[[#This Row],[calc_girls]]),health[[#This Row],[total_children]])</f>
        <v>0</v>
      </c>
      <c r="AF837">
        <f>IF(ISBLANK(health[[#This Row],[total_pwd]]),SUM(health[[#This Row],[total_pwd_men]],health[[#This Row],[total_pwd_women]]),health[[#This Row],[total_pwd]])</f>
        <v>0</v>
      </c>
      <c r="AG837">
        <f>IF(ISBLANK(health[[#This Row],[total_adults]]),SUM(health[[#This Row],[total_men]],health[[#This Row],[total_women]]),health[[#This Row],[total_adults]])</f>
        <v>0</v>
      </c>
      <c r="AH837">
        <f>IF(ISBLANK(health[[#This Row],[total_beneficiaries_reached]]),SUM(health[[#This Row],[calc_children]],health[[#This Row],[calc_adults]]),health[[#This Row],[total_beneficiaries_reached]])</f>
        <v>0</v>
      </c>
      <c r="AI837" s="49" t="str">
        <f ca="1">IF(B837="","",OFFSET(table_admin1[[#Headers],[ADM1_PT]],MATCH(B837,admin1,0),1))</f>
        <v/>
      </c>
      <c r="AJ837" s="49" t="str">
        <f t="shared" ca="1" si="24"/>
        <v/>
      </c>
      <c r="AK837" s="49" t="str">
        <f t="shared" ca="1" si="25"/>
        <v/>
      </c>
    </row>
    <row r="838" spans="29:37" x14ac:dyDescent="0.2">
      <c r="AC838">
        <f>IF(ISBLANK(health[[#This Row],[total_boys]]),SUM(health[[#This Row],[boys_0-5_reached]],health[[#This Row],[boys_6-12_reached]],health[[#This Row],[boys_13-18_reached]]),health[[#This Row],[total_boys]])</f>
        <v>0</v>
      </c>
      <c r="AD838">
        <f>IF(ISBLANK(health[[#This Row],[total_girls]]),SUM(health[[#This Row],[girls_0-5_reached]],health[[#This Row],[girls_6-12_reached]],health[[#This Row],[girls_13-18_reached]]),health[[#This Row],[total_girls]])</f>
        <v>0</v>
      </c>
      <c r="AE838">
        <f>IF(ISBLANK(health[[#This Row],[total_children]]),SUM(health[[#This Row],[calc_boys]],health[[#This Row],[calc_girls]]),health[[#This Row],[total_children]])</f>
        <v>0</v>
      </c>
      <c r="AF838">
        <f>IF(ISBLANK(health[[#This Row],[total_pwd]]),SUM(health[[#This Row],[total_pwd_men]],health[[#This Row],[total_pwd_women]]),health[[#This Row],[total_pwd]])</f>
        <v>0</v>
      </c>
      <c r="AG838">
        <f>IF(ISBLANK(health[[#This Row],[total_adults]]),SUM(health[[#This Row],[total_men]],health[[#This Row],[total_women]]),health[[#This Row],[total_adults]])</f>
        <v>0</v>
      </c>
      <c r="AH838">
        <f>IF(ISBLANK(health[[#This Row],[total_beneficiaries_reached]]),SUM(health[[#This Row],[calc_children]],health[[#This Row],[calc_adults]]),health[[#This Row],[total_beneficiaries_reached]])</f>
        <v>0</v>
      </c>
      <c r="AI838" s="49" t="str">
        <f ca="1">IF(B838="","",OFFSET(table_admin1[[#Headers],[ADM1_PT]],MATCH(B838,admin1,0),1))</f>
        <v/>
      </c>
      <c r="AJ838" s="49" t="str">
        <f t="shared" ref="AJ838:AJ901" ca="1" si="26">IF(C838="","",INDEX(admin2_pcode,MATCH(C838,OFFSET(admin2_start,MATCH(AI838,admin1_linked_pcode,0),0,COUNTIF(admin1_linked_pcode,AI838)),0)+MATCH(AI838,admin1_linked_pcode,0)-1))</f>
        <v/>
      </c>
      <c r="AK838" s="49" t="str">
        <f t="shared" ref="AK838:AK901" ca="1" si="27">IF(D838="","",INDEX(admin3_pcode,MATCH(D838,OFFSET(admin3_start,MATCH(AJ838,admin2_linked_pcode,0),0,COUNTIF(admin2_linked_pcode,AJ838)),0)+MATCH(AJ838,admin2_linked_pcode,0)-1))</f>
        <v/>
      </c>
    </row>
    <row r="839" spans="29:37" x14ac:dyDescent="0.2">
      <c r="AC839">
        <f>IF(ISBLANK(health[[#This Row],[total_boys]]),SUM(health[[#This Row],[boys_0-5_reached]],health[[#This Row],[boys_6-12_reached]],health[[#This Row],[boys_13-18_reached]]),health[[#This Row],[total_boys]])</f>
        <v>0</v>
      </c>
      <c r="AD839">
        <f>IF(ISBLANK(health[[#This Row],[total_girls]]),SUM(health[[#This Row],[girls_0-5_reached]],health[[#This Row],[girls_6-12_reached]],health[[#This Row],[girls_13-18_reached]]),health[[#This Row],[total_girls]])</f>
        <v>0</v>
      </c>
      <c r="AE839">
        <f>IF(ISBLANK(health[[#This Row],[total_children]]),SUM(health[[#This Row],[calc_boys]],health[[#This Row],[calc_girls]]),health[[#This Row],[total_children]])</f>
        <v>0</v>
      </c>
      <c r="AF839">
        <f>IF(ISBLANK(health[[#This Row],[total_pwd]]),SUM(health[[#This Row],[total_pwd_men]],health[[#This Row],[total_pwd_women]]),health[[#This Row],[total_pwd]])</f>
        <v>0</v>
      </c>
      <c r="AG839">
        <f>IF(ISBLANK(health[[#This Row],[total_adults]]),SUM(health[[#This Row],[total_men]],health[[#This Row],[total_women]]),health[[#This Row],[total_adults]])</f>
        <v>0</v>
      </c>
      <c r="AH839">
        <f>IF(ISBLANK(health[[#This Row],[total_beneficiaries_reached]]),SUM(health[[#This Row],[calc_children]],health[[#This Row],[calc_adults]]),health[[#This Row],[total_beneficiaries_reached]])</f>
        <v>0</v>
      </c>
      <c r="AI839" s="49" t="str">
        <f ca="1">IF(B839="","",OFFSET(table_admin1[[#Headers],[ADM1_PT]],MATCH(B839,admin1,0),1))</f>
        <v/>
      </c>
      <c r="AJ839" s="49" t="str">
        <f t="shared" ca="1" si="26"/>
        <v/>
      </c>
      <c r="AK839" s="49" t="str">
        <f t="shared" ca="1" si="27"/>
        <v/>
      </c>
    </row>
    <row r="840" spans="29:37" x14ac:dyDescent="0.2">
      <c r="AC840">
        <f>IF(ISBLANK(health[[#This Row],[total_boys]]),SUM(health[[#This Row],[boys_0-5_reached]],health[[#This Row],[boys_6-12_reached]],health[[#This Row],[boys_13-18_reached]]),health[[#This Row],[total_boys]])</f>
        <v>0</v>
      </c>
      <c r="AD840">
        <f>IF(ISBLANK(health[[#This Row],[total_girls]]),SUM(health[[#This Row],[girls_0-5_reached]],health[[#This Row],[girls_6-12_reached]],health[[#This Row],[girls_13-18_reached]]),health[[#This Row],[total_girls]])</f>
        <v>0</v>
      </c>
      <c r="AE840">
        <f>IF(ISBLANK(health[[#This Row],[total_children]]),SUM(health[[#This Row],[calc_boys]],health[[#This Row],[calc_girls]]),health[[#This Row],[total_children]])</f>
        <v>0</v>
      </c>
      <c r="AF840">
        <f>IF(ISBLANK(health[[#This Row],[total_pwd]]),SUM(health[[#This Row],[total_pwd_men]],health[[#This Row],[total_pwd_women]]),health[[#This Row],[total_pwd]])</f>
        <v>0</v>
      </c>
      <c r="AG840">
        <f>IF(ISBLANK(health[[#This Row],[total_adults]]),SUM(health[[#This Row],[total_men]],health[[#This Row],[total_women]]),health[[#This Row],[total_adults]])</f>
        <v>0</v>
      </c>
      <c r="AH840">
        <f>IF(ISBLANK(health[[#This Row],[total_beneficiaries_reached]]),SUM(health[[#This Row],[calc_children]],health[[#This Row],[calc_adults]]),health[[#This Row],[total_beneficiaries_reached]])</f>
        <v>0</v>
      </c>
      <c r="AI840" s="49" t="str">
        <f ca="1">IF(B840="","",OFFSET(table_admin1[[#Headers],[ADM1_PT]],MATCH(B840,admin1,0),1))</f>
        <v/>
      </c>
      <c r="AJ840" s="49" t="str">
        <f t="shared" ca="1" si="26"/>
        <v/>
      </c>
      <c r="AK840" s="49" t="str">
        <f t="shared" ca="1" si="27"/>
        <v/>
      </c>
    </row>
    <row r="841" spans="29:37" x14ac:dyDescent="0.2">
      <c r="AC841">
        <f>IF(ISBLANK(health[[#This Row],[total_boys]]),SUM(health[[#This Row],[boys_0-5_reached]],health[[#This Row],[boys_6-12_reached]],health[[#This Row],[boys_13-18_reached]]),health[[#This Row],[total_boys]])</f>
        <v>0</v>
      </c>
      <c r="AD841">
        <f>IF(ISBLANK(health[[#This Row],[total_girls]]),SUM(health[[#This Row],[girls_0-5_reached]],health[[#This Row],[girls_6-12_reached]],health[[#This Row],[girls_13-18_reached]]),health[[#This Row],[total_girls]])</f>
        <v>0</v>
      </c>
      <c r="AE841">
        <f>IF(ISBLANK(health[[#This Row],[total_children]]),SUM(health[[#This Row],[calc_boys]],health[[#This Row],[calc_girls]]),health[[#This Row],[total_children]])</f>
        <v>0</v>
      </c>
      <c r="AF841">
        <f>IF(ISBLANK(health[[#This Row],[total_pwd]]),SUM(health[[#This Row],[total_pwd_men]],health[[#This Row],[total_pwd_women]]),health[[#This Row],[total_pwd]])</f>
        <v>0</v>
      </c>
      <c r="AG841">
        <f>IF(ISBLANK(health[[#This Row],[total_adults]]),SUM(health[[#This Row],[total_men]],health[[#This Row],[total_women]]),health[[#This Row],[total_adults]])</f>
        <v>0</v>
      </c>
      <c r="AH841">
        <f>IF(ISBLANK(health[[#This Row],[total_beneficiaries_reached]]),SUM(health[[#This Row],[calc_children]],health[[#This Row],[calc_adults]]),health[[#This Row],[total_beneficiaries_reached]])</f>
        <v>0</v>
      </c>
      <c r="AI841" s="49" t="str">
        <f ca="1">IF(B841="","",OFFSET(table_admin1[[#Headers],[ADM1_PT]],MATCH(B841,admin1,0),1))</f>
        <v/>
      </c>
      <c r="AJ841" s="49" t="str">
        <f t="shared" ca="1" si="26"/>
        <v/>
      </c>
      <c r="AK841" s="49" t="str">
        <f t="shared" ca="1" si="27"/>
        <v/>
      </c>
    </row>
    <row r="842" spans="29:37" x14ac:dyDescent="0.2">
      <c r="AC842">
        <f>IF(ISBLANK(health[[#This Row],[total_boys]]),SUM(health[[#This Row],[boys_0-5_reached]],health[[#This Row],[boys_6-12_reached]],health[[#This Row],[boys_13-18_reached]]),health[[#This Row],[total_boys]])</f>
        <v>0</v>
      </c>
      <c r="AD842">
        <f>IF(ISBLANK(health[[#This Row],[total_girls]]),SUM(health[[#This Row],[girls_0-5_reached]],health[[#This Row],[girls_6-12_reached]],health[[#This Row],[girls_13-18_reached]]),health[[#This Row],[total_girls]])</f>
        <v>0</v>
      </c>
      <c r="AE842">
        <f>IF(ISBLANK(health[[#This Row],[total_children]]),SUM(health[[#This Row],[calc_boys]],health[[#This Row],[calc_girls]]),health[[#This Row],[total_children]])</f>
        <v>0</v>
      </c>
      <c r="AF842">
        <f>IF(ISBLANK(health[[#This Row],[total_pwd]]),SUM(health[[#This Row],[total_pwd_men]],health[[#This Row],[total_pwd_women]]),health[[#This Row],[total_pwd]])</f>
        <v>0</v>
      </c>
      <c r="AG842">
        <f>IF(ISBLANK(health[[#This Row],[total_adults]]),SUM(health[[#This Row],[total_men]],health[[#This Row],[total_women]]),health[[#This Row],[total_adults]])</f>
        <v>0</v>
      </c>
      <c r="AH842">
        <f>IF(ISBLANK(health[[#This Row],[total_beneficiaries_reached]]),SUM(health[[#This Row],[calc_children]],health[[#This Row],[calc_adults]]),health[[#This Row],[total_beneficiaries_reached]])</f>
        <v>0</v>
      </c>
      <c r="AI842" s="49" t="str">
        <f ca="1">IF(B842="","",OFFSET(table_admin1[[#Headers],[ADM1_PT]],MATCH(B842,admin1,0),1))</f>
        <v/>
      </c>
      <c r="AJ842" s="49" t="str">
        <f t="shared" ca="1" si="26"/>
        <v/>
      </c>
      <c r="AK842" s="49" t="str">
        <f t="shared" ca="1" si="27"/>
        <v/>
      </c>
    </row>
    <row r="843" spans="29:37" x14ac:dyDescent="0.2">
      <c r="AC843">
        <f>IF(ISBLANK(health[[#This Row],[total_boys]]),SUM(health[[#This Row],[boys_0-5_reached]],health[[#This Row],[boys_6-12_reached]],health[[#This Row],[boys_13-18_reached]]),health[[#This Row],[total_boys]])</f>
        <v>0</v>
      </c>
      <c r="AD843">
        <f>IF(ISBLANK(health[[#This Row],[total_girls]]),SUM(health[[#This Row],[girls_0-5_reached]],health[[#This Row],[girls_6-12_reached]],health[[#This Row],[girls_13-18_reached]]),health[[#This Row],[total_girls]])</f>
        <v>0</v>
      </c>
      <c r="AE843">
        <f>IF(ISBLANK(health[[#This Row],[total_children]]),SUM(health[[#This Row],[calc_boys]],health[[#This Row],[calc_girls]]),health[[#This Row],[total_children]])</f>
        <v>0</v>
      </c>
      <c r="AF843">
        <f>IF(ISBLANK(health[[#This Row],[total_pwd]]),SUM(health[[#This Row],[total_pwd_men]],health[[#This Row],[total_pwd_women]]),health[[#This Row],[total_pwd]])</f>
        <v>0</v>
      </c>
      <c r="AG843">
        <f>IF(ISBLANK(health[[#This Row],[total_adults]]),SUM(health[[#This Row],[total_men]],health[[#This Row],[total_women]]),health[[#This Row],[total_adults]])</f>
        <v>0</v>
      </c>
      <c r="AH843">
        <f>IF(ISBLANK(health[[#This Row],[total_beneficiaries_reached]]),SUM(health[[#This Row],[calc_children]],health[[#This Row],[calc_adults]]),health[[#This Row],[total_beneficiaries_reached]])</f>
        <v>0</v>
      </c>
      <c r="AI843" s="49" t="str">
        <f ca="1">IF(B843="","",OFFSET(table_admin1[[#Headers],[ADM1_PT]],MATCH(B843,admin1,0),1))</f>
        <v/>
      </c>
      <c r="AJ843" s="49" t="str">
        <f t="shared" ca="1" si="26"/>
        <v/>
      </c>
      <c r="AK843" s="49" t="str">
        <f t="shared" ca="1" si="27"/>
        <v/>
      </c>
    </row>
    <row r="844" spans="29:37" x14ac:dyDescent="0.2">
      <c r="AC844">
        <f>IF(ISBLANK(health[[#This Row],[total_boys]]),SUM(health[[#This Row],[boys_0-5_reached]],health[[#This Row],[boys_6-12_reached]],health[[#This Row],[boys_13-18_reached]]),health[[#This Row],[total_boys]])</f>
        <v>0</v>
      </c>
      <c r="AD844">
        <f>IF(ISBLANK(health[[#This Row],[total_girls]]),SUM(health[[#This Row],[girls_0-5_reached]],health[[#This Row],[girls_6-12_reached]],health[[#This Row],[girls_13-18_reached]]),health[[#This Row],[total_girls]])</f>
        <v>0</v>
      </c>
      <c r="AE844">
        <f>IF(ISBLANK(health[[#This Row],[total_children]]),SUM(health[[#This Row],[calc_boys]],health[[#This Row],[calc_girls]]),health[[#This Row],[total_children]])</f>
        <v>0</v>
      </c>
      <c r="AF844">
        <f>IF(ISBLANK(health[[#This Row],[total_pwd]]),SUM(health[[#This Row],[total_pwd_men]],health[[#This Row],[total_pwd_women]]),health[[#This Row],[total_pwd]])</f>
        <v>0</v>
      </c>
      <c r="AG844">
        <f>IF(ISBLANK(health[[#This Row],[total_adults]]),SUM(health[[#This Row],[total_men]],health[[#This Row],[total_women]]),health[[#This Row],[total_adults]])</f>
        <v>0</v>
      </c>
      <c r="AH844">
        <f>IF(ISBLANK(health[[#This Row],[total_beneficiaries_reached]]),SUM(health[[#This Row],[calc_children]],health[[#This Row],[calc_adults]]),health[[#This Row],[total_beneficiaries_reached]])</f>
        <v>0</v>
      </c>
      <c r="AI844" s="49" t="str">
        <f ca="1">IF(B844="","",OFFSET(table_admin1[[#Headers],[ADM1_PT]],MATCH(B844,admin1,0),1))</f>
        <v/>
      </c>
      <c r="AJ844" s="49" t="str">
        <f t="shared" ca="1" si="26"/>
        <v/>
      </c>
      <c r="AK844" s="49" t="str">
        <f t="shared" ca="1" si="27"/>
        <v/>
      </c>
    </row>
    <row r="845" spans="29:37" x14ac:dyDescent="0.2">
      <c r="AC845">
        <f>IF(ISBLANK(health[[#This Row],[total_boys]]),SUM(health[[#This Row],[boys_0-5_reached]],health[[#This Row],[boys_6-12_reached]],health[[#This Row],[boys_13-18_reached]]),health[[#This Row],[total_boys]])</f>
        <v>0</v>
      </c>
      <c r="AD845">
        <f>IF(ISBLANK(health[[#This Row],[total_girls]]),SUM(health[[#This Row],[girls_0-5_reached]],health[[#This Row],[girls_6-12_reached]],health[[#This Row],[girls_13-18_reached]]),health[[#This Row],[total_girls]])</f>
        <v>0</v>
      </c>
      <c r="AE845">
        <f>IF(ISBLANK(health[[#This Row],[total_children]]),SUM(health[[#This Row],[calc_boys]],health[[#This Row],[calc_girls]]),health[[#This Row],[total_children]])</f>
        <v>0</v>
      </c>
      <c r="AF845">
        <f>IF(ISBLANK(health[[#This Row],[total_pwd]]),SUM(health[[#This Row],[total_pwd_men]],health[[#This Row],[total_pwd_women]]),health[[#This Row],[total_pwd]])</f>
        <v>0</v>
      </c>
      <c r="AG845">
        <f>IF(ISBLANK(health[[#This Row],[total_adults]]),SUM(health[[#This Row],[total_men]],health[[#This Row],[total_women]]),health[[#This Row],[total_adults]])</f>
        <v>0</v>
      </c>
      <c r="AH845">
        <f>IF(ISBLANK(health[[#This Row],[total_beneficiaries_reached]]),SUM(health[[#This Row],[calc_children]],health[[#This Row],[calc_adults]]),health[[#This Row],[total_beneficiaries_reached]])</f>
        <v>0</v>
      </c>
      <c r="AI845" s="49" t="str">
        <f ca="1">IF(B845="","",OFFSET(table_admin1[[#Headers],[ADM1_PT]],MATCH(B845,admin1,0),1))</f>
        <v/>
      </c>
      <c r="AJ845" s="49" t="str">
        <f t="shared" ca="1" si="26"/>
        <v/>
      </c>
      <c r="AK845" s="49" t="str">
        <f t="shared" ca="1" si="27"/>
        <v/>
      </c>
    </row>
    <row r="846" spans="29:37" x14ac:dyDescent="0.2">
      <c r="AC846">
        <f>IF(ISBLANK(health[[#This Row],[total_boys]]),SUM(health[[#This Row],[boys_0-5_reached]],health[[#This Row],[boys_6-12_reached]],health[[#This Row],[boys_13-18_reached]]),health[[#This Row],[total_boys]])</f>
        <v>0</v>
      </c>
      <c r="AD846">
        <f>IF(ISBLANK(health[[#This Row],[total_girls]]),SUM(health[[#This Row],[girls_0-5_reached]],health[[#This Row],[girls_6-12_reached]],health[[#This Row],[girls_13-18_reached]]),health[[#This Row],[total_girls]])</f>
        <v>0</v>
      </c>
      <c r="AE846">
        <f>IF(ISBLANK(health[[#This Row],[total_children]]),SUM(health[[#This Row],[calc_boys]],health[[#This Row],[calc_girls]]),health[[#This Row],[total_children]])</f>
        <v>0</v>
      </c>
      <c r="AF846">
        <f>IF(ISBLANK(health[[#This Row],[total_pwd]]),SUM(health[[#This Row],[total_pwd_men]],health[[#This Row],[total_pwd_women]]),health[[#This Row],[total_pwd]])</f>
        <v>0</v>
      </c>
      <c r="AG846">
        <f>IF(ISBLANK(health[[#This Row],[total_adults]]),SUM(health[[#This Row],[total_men]],health[[#This Row],[total_women]]),health[[#This Row],[total_adults]])</f>
        <v>0</v>
      </c>
      <c r="AH846">
        <f>IF(ISBLANK(health[[#This Row],[total_beneficiaries_reached]]),SUM(health[[#This Row],[calc_children]],health[[#This Row],[calc_adults]]),health[[#This Row],[total_beneficiaries_reached]])</f>
        <v>0</v>
      </c>
      <c r="AI846" s="49" t="str">
        <f ca="1">IF(B846="","",OFFSET(table_admin1[[#Headers],[ADM1_PT]],MATCH(B846,admin1,0),1))</f>
        <v/>
      </c>
      <c r="AJ846" s="49" t="str">
        <f t="shared" ca="1" si="26"/>
        <v/>
      </c>
      <c r="AK846" s="49" t="str">
        <f t="shared" ca="1" si="27"/>
        <v/>
      </c>
    </row>
    <row r="847" spans="29:37" x14ac:dyDescent="0.2">
      <c r="AC847">
        <f>IF(ISBLANK(health[[#This Row],[total_boys]]),SUM(health[[#This Row],[boys_0-5_reached]],health[[#This Row],[boys_6-12_reached]],health[[#This Row],[boys_13-18_reached]]),health[[#This Row],[total_boys]])</f>
        <v>0</v>
      </c>
      <c r="AD847">
        <f>IF(ISBLANK(health[[#This Row],[total_girls]]),SUM(health[[#This Row],[girls_0-5_reached]],health[[#This Row],[girls_6-12_reached]],health[[#This Row],[girls_13-18_reached]]),health[[#This Row],[total_girls]])</f>
        <v>0</v>
      </c>
      <c r="AE847">
        <f>IF(ISBLANK(health[[#This Row],[total_children]]),SUM(health[[#This Row],[calc_boys]],health[[#This Row],[calc_girls]]),health[[#This Row],[total_children]])</f>
        <v>0</v>
      </c>
      <c r="AF847">
        <f>IF(ISBLANK(health[[#This Row],[total_pwd]]),SUM(health[[#This Row],[total_pwd_men]],health[[#This Row],[total_pwd_women]]),health[[#This Row],[total_pwd]])</f>
        <v>0</v>
      </c>
      <c r="AG847">
        <f>IF(ISBLANK(health[[#This Row],[total_adults]]),SUM(health[[#This Row],[total_men]],health[[#This Row],[total_women]]),health[[#This Row],[total_adults]])</f>
        <v>0</v>
      </c>
      <c r="AH847">
        <f>IF(ISBLANK(health[[#This Row],[total_beneficiaries_reached]]),SUM(health[[#This Row],[calc_children]],health[[#This Row],[calc_adults]]),health[[#This Row],[total_beneficiaries_reached]])</f>
        <v>0</v>
      </c>
      <c r="AI847" s="49" t="str">
        <f ca="1">IF(B847="","",OFFSET(table_admin1[[#Headers],[ADM1_PT]],MATCH(B847,admin1,0),1))</f>
        <v/>
      </c>
      <c r="AJ847" s="49" t="str">
        <f t="shared" ca="1" si="26"/>
        <v/>
      </c>
      <c r="AK847" s="49" t="str">
        <f t="shared" ca="1" si="27"/>
        <v/>
      </c>
    </row>
    <row r="848" spans="29:37" x14ac:dyDescent="0.2">
      <c r="AC848">
        <f>IF(ISBLANK(health[[#This Row],[total_boys]]),SUM(health[[#This Row],[boys_0-5_reached]],health[[#This Row],[boys_6-12_reached]],health[[#This Row],[boys_13-18_reached]]),health[[#This Row],[total_boys]])</f>
        <v>0</v>
      </c>
      <c r="AD848">
        <f>IF(ISBLANK(health[[#This Row],[total_girls]]),SUM(health[[#This Row],[girls_0-5_reached]],health[[#This Row],[girls_6-12_reached]],health[[#This Row],[girls_13-18_reached]]),health[[#This Row],[total_girls]])</f>
        <v>0</v>
      </c>
      <c r="AE848">
        <f>IF(ISBLANK(health[[#This Row],[total_children]]),SUM(health[[#This Row],[calc_boys]],health[[#This Row],[calc_girls]]),health[[#This Row],[total_children]])</f>
        <v>0</v>
      </c>
      <c r="AF848">
        <f>IF(ISBLANK(health[[#This Row],[total_pwd]]),SUM(health[[#This Row],[total_pwd_men]],health[[#This Row],[total_pwd_women]]),health[[#This Row],[total_pwd]])</f>
        <v>0</v>
      </c>
      <c r="AG848">
        <f>IF(ISBLANK(health[[#This Row],[total_adults]]),SUM(health[[#This Row],[total_men]],health[[#This Row],[total_women]]),health[[#This Row],[total_adults]])</f>
        <v>0</v>
      </c>
      <c r="AH848">
        <f>IF(ISBLANK(health[[#This Row],[total_beneficiaries_reached]]),SUM(health[[#This Row],[calc_children]],health[[#This Row],[calc_adults]]),health[[#This Row],[total_beneficiaries_reached]])</f>
        <v>0</v>
      </c>
      <c r="AI848" s="49" t="str">
        <f ca="1">IF(B848="","",OFFSET(table_admin1[[#Headers],[ADM1_PT]],MATCH(B848,admin1,0),1))</f>
        <v/>
      </c>
      <c r="AJ848" s="49" t="str">
        <f t="shared" ca="1" si="26"/>
        <v/>
      </c>
      <c r="AK848" s="49" t="str">
        <f t="shared" ca="1" si="27"/>
        <v/>
      </c>
    </row>
    <row r="849" spans="29:37" x14ac:dyDescent="0.2">
      <c r="AC849">
        <f>IF(ISBLANK(health[[#This Row],[total_boys]]),SUM(health[[#This Row],[boys_0-5_reached]],health[[#This Row],[boys_6-12_reached]],health[[#This Row],[boys_13-18_reached]]),health[[#This Row],[total_boys]])</f>
        <v>0</v>
      </c>
      <c r="AD849">
        <f>IF(ISBLANK(health[[#This Row],[total_girls]]),SUM(health[[#This Row],[girls_0-5_reached]],health[[#This Row],[girls_6-12_reached]],health[[#This Row],[girls_13-18_reached]]),health[[#This Row],[total_girls]])</f>
        <v>0</v>
      </c>
      <c r="AE849">
        <f>IF(ISBLANK(health[[#This Row],[total_children]]),SUM(health[[#This Row],[calc_boys]],health[[#This Row],[calc_girls]]),health[[#This Row],[total_children]])</f>
        <v>0</v>
      </c>
      <c r="AF849">
        <f>IF(ISBLANK(health[[#This Row],[total_pwd]]),SUM(health[[#This Row],[total_pwd_men]],health[[#This Row],[total_pwd_women]]),health[[#This Row],[total_pwd]])</f>
        <v>0</v>
      </c>
      <c r="AG849">
        <f>IF(ISBLANK(health[[#This Row],[total_adults]]),SUM(health[[#This Row],[total_men]],health[[#This Row],[total_women]]),health[[#This Row],[total_adults]])</f>
        <v>0</v>
      </c>
      <c r="AH849">
        <f>IF(ISBLANK(health[[#This Row],[total_beneficiaries_reached]]),SUM(health[[#This Row],[calc_children]],health[[#This Row],[calc_adults]]),health[[#This Row],[total_beneficiaries_reached]])</f>
        <v>0</v>
      </c>
      <c r="AI849" s="49" t="str">
        <f ca="1">IF(B849="","",OFFSET(table_admin1[[#Headers],[ADM1_PT]],MATCH(B849,admin1,0),1))</f>
        <v/>
      </c>
      <c r="AJ849" s="49" t="str">
        <f t="shared" ca="1" si="26"/>
        <v/>
      </c>
      <c r="AK849" s="49" t="str">
        <f t="shared" ca="1" si="27"/>
        <v/>
      </c>
    </row>
    <row r="850" spans="29:37" x14ac:dyDescent="0.2">
      <c r="AC850">
        <f>IF(ISBLANK(health[[#This Row],[total_boys]]),SUM(health[[#This Row],[boys_0-5_reached]],health[[#This Row],[boys_6-12_reached]],health[[#This Row],[boys_13-18_reached]]),health[[#This Row],[total_boys]])</f>
        <v>0</v>
      </c>
      <c r="AD850">
        <f>IF(ISBLANK(health[[#This Row],[total_girls]]),SUM(health[[#This Row],[girls_0-5_reached]],health[[#This Row],[girls_6-12_reached]],health[[#This Row],[girls_13-18_reached]]),health[[#This Row],[total_girls]])</f>
        <v>0</v>
      </c>
      <c r="AE850">
        <f>IF(ISBLANK(health[[#This Row],[total_children]]),SUM(health[[#This Row],[calc_boys]],health[[#This Row],[calc_girls]]),health[[#This Row],[total_children]])</f>
        <v>0</v>
      </c>
      <c r="AF850">
        <f>IF(ISBLANK(health[[#This Row],[total_pwd]]),SUM(health[[#This Row],[total_pwd_men]],health[[#This Row],[total_pwd_women]]),health[[#This Row],[total_pwd]])</f>
        <v>0</v>
      </c>
      <c r="AG850">
        <f>IF(ISBLANK(health[[#This Row],[total_adults]]),SUM(health[[#This Row],[total_men]],health[[#This Row],[total_women]]),health[[#This Row],[total_adults]])</f>
        <v>0</v>
      </c>
      <c r="AH850">
        <f>IF(ISBLANK(health[[#This Row],[total_beneficiaries_reached]]),SUM(health[[#This Row],[calc_children]],health[[#This Row],[calc_adults]]),health[[#This Row],[total_beneficiaries_reached]])</f>
        <v>0</v>
      </c>
      <c r="AI850" s="49" t="str">
        <f ca="1">IF(B850="","",OFFSET(table_admin1[[#Headers],[ADM1_PT]],MATCH(B850,admin1,0),1))</f>
        <v/>
      </c>
      <c r="AJ850" s="49" t="str">
        <f t="shared" ca="1" si="26"/>
        <v/>
      </c>
      <c r="AK850" s="49" t="str">
        <f t="shared" ca="1" si="27"/>
        <v/>
      </c>
    </row>
    <row r="851" spans="29:37" x14ac:dyDescent="0.2">
      <c r="AC851">
        <f>IF(ISBLANK(health[[#This Row],[total_boys]]),SUM(health[[#This Row],[boys_0-5_reached]],health[[#This Row],[boys_6-12_reached]],health[[#This Row],[boys_13-18_reached]]),health[[#This Row],[total_boys]])</f>
        <v>0</v>
      </c>
      <c r="AD851">
        <f>IF(ISBLANK(health[[#This Row],[total_girls]]),SUM(health[[#This Row],[girls_0-5_reached]],health[[#This Row],[girls_6-12_reached]],health[[#This Row],[girls_13-18_reached]]),health[[#This Row],[total_girls]])</f>
        <v>0</v>
      </c>
      <c r="AE851">
        <f>IF(ISBLANK(health[[#This Row],[total_children]]),SUM(health[[#This Row],[calc_boys]],health[[#This Row],[calc_girls]]),health[[#This Row],[total_children]])</f>
        <v>0</v>
      </c>
      <c r="AF851">
        <f>IF(ISBLANK(health[[#This Row],[total_pwd]]),SUM(health[[#This Row],[total_pwd_men]],health[[#This Row],[total_pwd_women]]),health[[#This Row],[total_pwd]])</f>
        <v>0</v>
      </c>
      <c r="AG851">
        <f>IF(ISBLANK(health[[#This Row],[total_adults]]),SUM(health[[#This Row],[total_men]],health[[#This Row],[total_women]]),health[[#This Row],[total_adults]])</f>
        <v>0</v>
      </c>
      <c r="AH851">
        <f>IF(ISBLANK(health[[#This Row],[total_beneficiaries_reached]]),SUM(health[[#This Row],[calc_children]],health[[#This Row],[calc_adults]]),health[[#This Row],[total_beneficiaries_reached]])</f>
        <v>0</v>
      </c>
      <c r="AI851" s="49" t="str">
        <f ca="1">IF(B851="","",OFFSET(table_admin1[[#Headers],[ADM1_PT]],MATCH(B851,admin1,0),1))</f>
        <v/>
      </c>
      <c r="AJ851" s="49" t="str">
        <f t="shared" ca="1" si="26"/>
        <v/>
      </c>
      <c r="AK851" s="49" t="str">
        <f t="shared" ca="1" si="27"/>
        <v/>
      </c>
    </row>
    <row r="852" spans="29:37" x14ac:dyDescent="0.2">
      <c r="AC852">
        <f>IF(ISBLANK(health[[#This Row],[total_boys]]),SUM(health[[#This Row],[boys_0-5_reached]],health[[#This Row],[boys_6-12_reached]],health[[#This Row],[boys_13-18_reached]]),health[[#This Row],[total_boys]])</f>
        <v>0</v>
      </c>
      <c r="AD852">
        <f>IF(ISBLANK(health[[#This Row],[total_girls]]),SUM(health[[#This Row],[girls_0-5_reached]],health[[#This Row],[girls_6-12_reached]],health[[#This Row],[girls_13-18_reached]]),health[[#This Row],[total_girls]])</f>
        <v>0</v>
      </c>
      <c r="AE852">
        <f>IF(ISBLANK(health[[#This Row],[total_children]]),SUM(health[[#This Row],[calc_boys]],health[[#This Row],[calc_girls]]),health[[#This Row],[total_children]])</f>
        <v>0</v>
      </c>
      <c r="AF852">
        <f>IF(ISBLANK(health[[#This Row],[total_pwd]]),SUM(health[[#This Row],[total_pwd_men]],health[[#This Row],[total_pwd_women]]),health[[#This Row],[total_pwd]])</f>
        <v>0</v>
      </c>
      <c r="AG852">
        <f>IF(ISBLANK(health[[#This Row],[total_adults]]),SUM(health[[#This Row],[total_men]],health[[#This Row],[total_women]]),health[[#This Row],[total_adults]])</f>
        <v>0</v>
      </c>
      <c r="AH852">
        <f>IF(ISBLANK(health[[#This Row],[total_beneficiaries_reached]]),SUM(health[[#This Row],[calc_children]],health[[#This Row],[calc_adults]]),health[[#This Row],[total_beneficiaries_reached]])</f>
        <v>0</v>
      </c>
      <c r="AI852" s="49" t="str">
        <f ca="1">IF(B852="","",OFFSET(table_admin1[[#Headers],[ADM1_PT]],MATCH(B852,admin1,0),1))</f>
        <v/>
      </c>
      <c r="AJ852" s="49" t="str">
        <f t="shared" ca="1" si="26"/>
        <v/>
      </c>
      <c r="AK852" s="49" t="str">
        <f t="shared" ca="1" si="27"/>
        <v/>
      </c>
    </row>
    <row r="853" spans="29:37" x14ac:dyDescent="0.2">
      <c r="AC853">
        <f>IF(ISBLANK(health[[#This Row],[total_boys]]),SUM(health[[#This Row],[boys_0-5_reached]],health[[#This Row],[boys_6-12_reached]],health[[#This Row],[boys_13-18_reached]]),health[[#This Row],[total_boys]])</f>
        <v>0</v>
      </c>
      <c r="AD853">
        <f>IF(ISBLANK(health[[#This Row],[total_girls]]),SUM(health[[#This Row],[girls_0-5_reached]],health[[#This Row],[girls_6-12_reached]],health[[#This Row],[girls_13-18_reached]]),health[[#This Row],[total_girls]])</f>
        <v>0</v>
      </c>
      <c r="AE853">
        <f>IF(ISBLANK(health[[#This Row],[total_children]]),SUM(health[[#This Row],[calc_boys]],health[[#This Row],[calc_girls]]),health[[#This Row],[total_children]])</f>
        <v>0</v>
      </c>
      <c r="AF853">
        <f>IF(ISBLANK(health[[#This Row],[total_pwd]]),SUM(health[[#This Row],[total_pwd_men]],health[[#This Row],[total_pwd_women]]),health[[#This Row],[total_pwd]])</f>
        <v>0</v>
      </c>
      <c r="AG853">
        <f>IF(ISBLANK(health[[#This Row],[total_adults]]),SUM(health[[#This Row],[total_men]],health[[#This Row],[total_women]]),health[[#This Row],[total_adults]])</f>
        <v>0</v>
      </c>
      <c r="AH853">
        <f>IF(ISBLANK(health[[#This Row],[total_beneficiaries_reached]]),SUM(health[[#This Row],[calc_children]],health[[#This Row],[calc_adults]]),health[[#This Row],[total_beneficiaries_reached]])</f>
        <v>0</v>
      </c>
      <c r="AI853" s="49" t="str">
        <f ca="1">IF(B853="","",OFFSET(table_admin1[[#Headers],[ADM1_PT]],MATCH(B853,admin1,0),1))</f>
        <v/>
      </c>
      <c r="AJ853" s="49" t="str">
        <f t="shared" ca="1" si="26"/>
        <v/>
      </c>
      <c r="AK853" s="49" t="str">
        <f t="shared" ca="1" si="27"/>
        <v/>
      </c>
    </row>
    <row r="854" spans="29:37" x14ac:dyDescent="0.2">
      <c r="AC854">
        <f>IF(ISBLANK(health[[#This Row],[total_boys]]),SUM(health[[#This Row],[boys_0-5_reached]],health[[#This Row],[boys_6-12_reached]],health[[#This Row],[boys_13-18_reached]]),health[[#This Row],[total_boys]])</f>
        <v>0</v>
      </c>
      <c r="AD854">
        <f>IF(ISBLANK(health[[#This Row],[total_girls]]),SUM(health[[#This Row],[girls_0-5_reached]],health[[#This Row],[girls_6-12_reached]],health[[#This Row],[girls_13-18_reached]]),health[[#This Row],[total_girls]])</f>
        <v>0</v>
      </c>
      <c r="AE854">
        <f>IF(ISBLANK(health[[#This Row],[total_children]]),SUM(health[[#This Row],[calc_boys]],health[[#This Row],[calc_girls]]),health[[#This Row],[total_children]])</f>
        <v>0</v>
      </c>
      <c r="AF854">
        <f>IF(ISBLANK(health[[#This Row],[total_pwd]]),SUM(health[[#This Row],[total_pwd_men]],health[[#This Row],[total_pwd_women]]),health[[#This Row],[total_pwd]])</f>
        <v>0</v>
      </c>
      <c r="AG854">
        <f>IF(ISBLANK(health[[#This Row],[total_adults]]),SUM(health[[#This Row],[total_men]],health[[#This Row],[total_women]]),health[[#This Row],[total_adults]])</f>
        <v>0</v>
      </c>
      <c r="AH854">
        <f>IF(ISBLANK(health[[#This Row],[total_beneficiaries_reached]]),SUM(health[[#This Row],[calc_children]],health[[#This Row],[calc_adults]]),health[[#This Row],[total_beneficiaries_reached]])</f>
        <v>0</v>
      </c>
      <c r="AI854" s="49" t="str">
        <f ca="1">IF(B854="","",OFFSET(table_admin1[[#Headers],[ADM1_PT]],MATCH(B854,admin1,0),1))</f>
        <v/>
      </c>
      <c r="AJ854" s="49" t="str">
        <f t="shared" ca="1" si="26"/>
        <v/>
      </c>
      <c r="AK854" s="49" t="str">
        <f t="shared" ca="1" si="27"/>
        <v/>
      </c>
    </row>
    <row r="855" spans="29:37" x14ac:dyDescent="0.2">
      <c r="AC855">
        <f>IF(ISBLANK(health[[#This Row],[total_boys]]),SUM(health[[#This Row],[boys_0-5_reached]],health[[#This Row],[boys_6-12_reached]],health[[#This Row],[boys_13-18_reached]]),health[[#This Row],[total_boys]])</f>
        <v>0</v>
      </c>
      <c r="AD855">
        <f>IF(ISBLANK(health[[#This Row],[total_girls]]),SUM(health[[#This Row],[girls_0-5_reached]],health[[#This Row],[girls_6-12_reached]],health[[#This Row],[girls_13-18_reached]]),health[[#This Row],[total_girls]])</f>
        <v>0</v>
      </c>
      <c r="AE855">
        <f>IF(ISBLANK(health[[#This Row],[total_children]]),SUM(health[[#This Row],[calc_boys]],health[[#This Row],[calc_girls]]),health[[#This Row],[total_children]])</f>
        <v>0</v>
      </c>
      <c r="AF855">
        <f>IF(ISBLANK(health[[#This Row],[total_pwd]]),SUM(health[[#This Row],[total_pwd_men]],health[[#This Row],[total_pwd_women]]),health[[#This Row],[total_pwd]])</f>
        <v>0</v>
      </c>
      <c r="AG855">
        <f>IF(ISBLANK(health[[#This Row],[total_adults]]),SUM(health[[#This Row],[total_men]],health[[#This Row],[total_women]]),health[[#This Row],[total_adults]])</f>
        <v>0</v>
      </c>
      <c r="AH855">
        <f>IF(ISBLANK(health[[#This Row],[total_beneficiaries_reached]]),SUM(health[[#This Row],[calc_children]],health[[#This Row],[calc_adults]]),health[[#This Row],[total_beneficiaries_reached]])</f>
        <v>0</v>
      </c>
      <c r="AI855" s="49" t="str">
        <f ca="1">IF(B855="","",OFFSET(table_admin1[[#Headers],[ADM1_PT]],MATCH(B855,admin1,0),1))</f>
        <v/>
      </c>
      <c r="AJ855" s="49" t="str">
        <f t="shared" ca="1" si="26"/>
        <v/>
      </c>
      <c r="AK855" s="49" t="str">
        <f t="shared" ca="1" si="27"/>
        <v/>
      </c>
    </row>
    <row r="856" spans="29:37" x14ac:dyDescent="0.2">
      <c r="AC856">
        <f>IF(ISBLANK(health[[#This Row],[total_boys]]),SUM(health[[#This Row],[boys_0-5_reached]],health[[#This Row],[boys_6-12_reached]],health[[#This Row],[boys_13-18_reached]]),health[[#This Row],[total_boys]])</f>
        <v>0</v>
      </c>
      <c r="AD856">
        <f>IF(ISBLANK(health[[#This Row],[total_girls]]),SUM(health[[#This Row],[girls_0-5_reached]],health[[#This Row],[girls_6-12_reached]],health[[#This Row],[girls_13-18_reached]]),health[[#This Row],[total_girls]])</f>
        <v>0</v>
      </c>
      <c r="AE856">
        <f>IF(ISBLANK(health[[#This Row],[total_children]]),SUM(health[[#This Row],[calc_boys]],health[[#This Row],[calc_girls]]),health[[#This Row],[total_children]])</f>
        <v>0</v>
      </c>
      <c r="AF856">
        <f>IF(ISBLANK(health[[#This Row],[total_pwd]]),SUM(health[[#This Row],[total_pwd_men]],health[[#This Row],[total_pwd_women]]),health[[#This Row],[total_pwd]])</f>
        <v>0</v>
      </c>
      <c r="AG856">
        <f>IF(ISBLANK(health[[#This Row],[total_adults]]),SUM(health[[#This Row],[total_men]],health[[#This Row],[total_women]]),health[[#This Row],[total_adults]])</f>
        <v>0</v>
      </c>
      <c r="AH856">
        <f>IF(ISBLANK(health[[#This Row],[total_beneficiaries_reached]]),SUM(health[[#This Row],[calc_children]],health[[#This Row],[calc_adults]]),health[[#This Row],[total_beneficiaries_reached]])</f>
        <v>0</v>
      </c>
      <c r="AI856" s="49" t="str">
        <f ca="1">IF(B856="","",OFFSET(table_admin1[[#Headers],[ADM1_PT]],MATCH(B856,admin1,0),1))</f>
        <v/>
      </c>
      <c r="AJ856" s="49" t="str">
        <f t="shared" ca="1" si="26"/>
        <v/>
      </c>
      <c r="AK856" s="49" t="str">
        <f t="shared" ca="1" si="27"/>
        <v/>
      </c>
    </row>
    <row r="857" spans="29:37" x14ac:dyDescent="0.2">
      <c r="AC857">
        <f>IF(ISBLANK(health[[#This Row],[total_boys]]),SUM(health[[#This Row],[boys_0-5_reached]],health[[#This Row],[boys_6-12_reached]],health[[#This Row],[boys_13-18_reached]]),health[[#This Row],[total_boys]])</f>
        <v>0</v>
      </c>
      <c r="AD857">
        <f>IF(ISBLANK(health[[#This Row],[total_girls]]),SUM(health[[#This Row],[girls_0-5_reached]],health[[#This Row],[girls_6-12_reached]],health[[#This Row],[girls_13-18_reached]]),health[[#This Row],[total_girls]])</f>
        <v>0</v>
      </c>
      <c r="AE857">
        <f>IF(ISBLANK(health[[#This Row],[total_children]]),SUM(health[[#This Row],[calc_boys]],health[[#This Row],[calc_girls]]),health[[#This Row],[total_children]])</f>
        <v>0</v>
      </c>
      <c r="AF857">
        <f>IF(ISBLANK(health[[#This Row],[total_pwd]]),SUM(health[[#This Row],[total_pwd_men]],health[[#This Row],[total_pwd_women]]),health[[#This Row],[total_pwd]])</f>
        <v>0</v>
      </c>
      <c r="AG857">
        <f>IF(ISBLANK(health[[#This Row],[total_adults]]),SUM(health[[#This Row],[total_men]],health[[#This Row],[total_women]]),health[[#This Row],[total_adults]])</f>
        <v>0</v>
      </c>
      <c r="AH857">
        <f>IF(ISBLANK(health[[#This Row],[total_beneficiaries_reached]]),SUM(health[[#This Row],[calc_children]],health[[#This Row],[calc_adults]]),health[[#This Row],[total_beneficiaries_reached]])</f>
        <v>0</v>
      </c>
      <c r="AI857" s="49" t="str">
        <f ca="1">IF(B857="","",OFFSET(table_admin1[[#Headers],[ADM1_PT]],MATCH(B857,admin1,0),1))</f>
        <v/>
      </c>
      <c r="AJ857" s="49" t="str">
        <f t="shared" ca="1" si="26"/>
        <v/>
      </c>
      <c r="AK857" s="49" t="str">
        <f t="shared" ca="1" si="27"/>
        <v/>
      </c>
    </row>
    <row r="858" spans="29:37" x14ac:dyDescent="0.2">
      <c r="AC858">
        <f>IF(ISBLANK(health[[#This Row],[total_boys]]),SUM(health[[#This Row],[boys_0-5_reached]],health[[#This Row],[boys_6-12_reached]],health[[#This Row],[boys_13-18_reached]]),health[[#This Row],[total_boys]])</f>
        <v>0</v>
      </c>
      <c r="AD858">
        <f>IF(ISBLANK(health[[#This Row],[total_girls]]),SUM(health[[#This Row],[girls_0-5_reached]],health[[#This Row],[girls_6-12_reached]],health[[#This Row],[girls_13-18_reached]]),health[[#This Row],[total_girls]])</f>
        <v>0</v>
      </c>
      <c r="AE858">
        <f>IF(ISBLANK(health[[#This Row],[total_children]]),SUM(health[[#This Row],[calc_boys]],health[[#This Row],[calc_girls]]),health[[#This Row],[total_children]])</f>
        <v>0</v>
      </c>
      <c r="AF858">
        <f>IF(ISBLANK(health[[#This Row],[total_pwd]]),SUM(health[[#This Row],[total_pwd_men]],health[[#This Row],[total_pwd_women]]),health[[#This Row],[total_pwd]])</f>
        <v>0</v>
      </c>
      <c r="AG858">
        <f>IF(ISBLANK(health[[#This Row],[total_adults]]),SUM(health[[#This Row],[total_men]],health[[#This Row],[total_women]]),health[[#This Row],[total_adults]])</f>
        <v>0</v>
      </c>
      <c r="AH858">
        <f>IF(ISBLANK(health[[#This Row],[total_beneficiaries_reached]]),SUM(health[[#This Row],[calc_children]],health[[#This Row],[calc_adults]]),health[[#This Row],[total_beneficiaries_reached]])</f>
        <v>0</v>
      </c>
      <c r="AI858" s="49" t="str">
        <f ca="1">IF(B858="","",OFFSET(table_admin1[[#Headers],[ADM1_PT]],MATCH(B858,admin1,0),1))</f>
        <v/>
      </c>
      <c r="AJ858" s="49" t="str">
        <f t="shared" ca="1" si="26"/>
        <v/>
      </c>
      <c r="AK858" s="49" t="str">
        <f t="shared" ca="1" si="27"/>
        <v/>
      </c>
    </row>
    <row r="859" spans="29:37" x14ac:dyDescent="0.2">
      <c r="AC859">
        <f>IF(ISBLANK(health[[#This Row],[total_boys]]),SUM(health[[#This Row],[boys_0-5_reached]],health[[#This Row],[boys_6-12_reached]],health[[#This Row],[boys_13-18_reached]]),health[[#This Row],[total_boys]])</f>
        <v>0</v>
      </c>
      <c r="AD859">
        <f>IF(ISBLANK(health[[#This Row],[total_girls]]),SUM(health[[#This Row],[girls_0-5_reached]],health[[#This Row],[girls_6-12_reached]],health[[#This Row],[girls_13-18_reached]]),health[[#This Row],[total_girls]])</f>
        <v>0</v>
      </c>
      <c r="AE859">
        <f>IF(ISBLANK(health[[#This Row],[total_children]]),SUM(health[[#This Row],[calc_boys]],health[[#This Row],[calc_girls]]),health[[#This Row],[total_children]])</f>
        <v>0</v>
      </c>
      <c r="AF859">
        <f>IF(ISBLANK(health[[#This Row],[total_pwd]]),SUM(health[[#This Row],[total_pwd_men]],health[[#This Row],[total_pwd_women]]),health[[#This Row],[total_pwd]])</f>
        <v>0</v>
      </c>
      <c r="AG859">
        <f>IF(ISBLANK(health[[#This Row],[total_adults]]),SUM(health[[#This Row],[total_men]],health[[#This Row],[total_women]]),health[[#This Row],[total_adults]])</f>
        <v>0</v>
      </c>
      <c r="AH859">
        <f>IF(ISBLANK(health[[#This Row],[total_beneficiaries_reached]]),SUM(health[[#This Row],[calc_children]],health[[#This Row],[calc_adults]]),health[[#This Row],[total_beneficiaries_reached]])</f>
        <v>0</v>
      </c>
      <c r="AI859" s="49" t="str">
        <f ca="1">IF(B859="","",OFFSET(table_admin1[[#Headers],[ADM1_PT]],MATCH(B859,admin1,0),1))</f>
        <v/>
      </c>
      <c r="AJ859" s="49" t="str">
        <f t="shared" ca="1" si="26"/>
        <v/>
      </c>
      <c r="AK859" s="49" t="str">
        <f t="shared" ca="1" si="27"/>
        <v/>
      </c>
    </row>
    <row r="860" spans="29:37" x14ac:dyDescent="0.2">
      <c r="AC860">
        <f>IF(ISBLANK(health[[#This Row],[total_boys]]),SUM(health[[#This Row],[boys_0-5_reached]],health[[#This Row],[boys_6-12_reached]],health[[#This Row],[boys_13-18_reached]]),health[[#This Row],[total_boys]])</f>
        <v>0</v>
      </c>
      <c r="AD860">
        <f>IF(ISBLANK(health[[#This Row],[total_girls]]),SUM(health[[#This Row],[girls_0-5_reached]],health[[#This Row],[girls_6-12_reached]],health[[#This Row],[girls_13-18_reached]]),health[[#This Row],[total_girls]])</f>
        <v>0</v>
      </c>
      <c r="AE860">
        <f>IF(ISBLANK(health[[#This Row],[total_children]]),SUM(health[[#This Row],[calc_boys]],health[[#This Row],[calc_girls]]),health[[#This Row],[total_children]])</f>
        <v>0</v>
      </c>
      <c r="AF860">
        <f>IF(ISBLANK(health[[#This Row],[total_pwd]]),SUM(health[[#This Row],[total_pwd_men]],health[[#This Row],[total_pwd_women]]),health[[#This Row],[total_pwd]])</f>
        <v>0</v>
      </c>
      <c r="AG860">
        <f>IF(ISBLANK(health[[#This Row],[total_adults]]),SUM(health[[#This Row],[total_men]],health[[#This Row],[total_women]]),health[[#This Row],[total_adults]])</f>
        <v>0</v>
      </c>
      <c r="AH860">
        <f>IF(ISBLANK(health[[#This Row],[total_beneficiaries_reached]]),SUM(health[[#This Row],[calc_children]],health[[#This Row],[calc_adults]]),health[[#This Row],[total_beneficiaries_reached]])</f>
        <v>0</v>
      </c>
      <c r="AI860" s="49" t="str">
        <f ca="1">IF(B860="","",OFFSET(table_admin1[[#Headers],[ADM1_PT]],MATCH(B860,admin1,0),1))</f>
        <v/>
      </c>
      <c r="AJ860" s="49" t="str">
        <f t="shared" ca="1" si="26"/>
        <v/>
      </c>
      <c r="AK860" s="49" t="str">
        <f t="shared" ca="1" si="27"/>
        <v/>
      </c>
    </row>
    <row r="861" spans="29:37" x14ac:dyDescent="0.2">
      <c r="AC861">
        <f>IF(ISBLANK(health[[#This Row],[total_boys]]),SUM(health[[#This Row],[boys_0-5_reached]],health[[#This Row],[boys_6-12_reached]],health[[#This Row],[boys_13-18_reached]]),health[[#This Row],[total_boys]])</f>
        <v>0</v>
      </c>
      <c r="AD861">
        <f>IF(ISBLANK(health[[#This Row],[total_girls]]),SUM(health[[#This Row],[girls_0-5_reached]],health[[#This Row],[girls_6-12_reached]],health[[#This Row],[girls_13-18_reached]]),health[[#This Row],[total_girls]])</f>
        <v>0</v>
      </c>
      <c r="AE861">
        <f>IF(ISBLANK(health[[#This Row],[total_children]]),SUM(health[[#This Row],[calc_boys]],health[[#This Row],[calc_girls]]),health[[#This Row],[total_children]])</f>
        <v>0</v>
      </c>
      <c r="AF861">
        <f>IF(ISBLANK(health[[#This Row],[total_pwd]]),SUM(health[[#This Row],[total_pwd_men]],health[[#This Row],[total_pwd_women]]),health[[#This Row],[total_pwd]])</f>
        <v>0</v>
      </c>
      <c r="AG861">
        <f>IF(ISBLANK(health[[#This Row],[total_adults]]),SUM(health[[#This Row],[total_men]],health[[#This Row],[total_women]]),health[[#This Row],[total_adults]])</f>
        <v>0</v>
      </c>
      <c r="AH861">
        <f>IF(ISBLANK(health[[#This Row],[total_beneficiaries_reached]]),SUM(health[[#This Row],[calc_children]],health[[#This Row],[calc_adults]]),health[[#This Row],[total_beneficiaries_reached]])</f>
        <v>0</v>
      </c>
      <c r="AI861" s="49" t="str">
        <f ca="1">IF(B861="","",OFFSET(table_admin1[[#Headers],[ADM1_PT]],MATCH(B861,admin1,0),1))</f>
        <v/>
      </c>
      <c r="AJ861" s="49" t="str">
        <f t="shared" ca="1" si="26"/>
        <v/>
      </c>
      <c r="AK861" s="49" t="str">
        <f t="shared" ca="1" si="27"/>
        <v/>
      </c>
    </row>
    <row r="862" spans="29:37" x14ac:dyDescent="0.2">
      <c r="AC862">
        <f>IF(ISBLANK(health[[#This Row],[total_boys]]),SUM(health[[#This Row],[boys_0-5_reached]],health[[#This Row],[boys_6-12_reached]],health[[#This Row],[boys_13-18_reached]]),health[[#This Row],[total_boys]])</f>
        <v>0</v>
      </c>
      <c r="AD862">
        <f>IF(ISBLANK(health[[#This Row],[total_girls]]),SUM(health[[#This Row],[girls_0-5_reached]],health[[#This Row],[girls_6-12_reached]],health[[#This Row],[girls_13-18_reached]]),health[[#This Row],[total_girls]])</f>
        <v>0</v>
      </c>
      <c r="AE862">
        <f>IF(ISBLANK(health[[#This Row],[total_children]]),SUM(health[[#This Row],[calc_boys]],health[[#This Row],[calc_girls]]),health[[#This Row],[total_children]])</f>
        <v>0</v>
      </c>
      <c r="AF862">
        <f>IF(ISBLANK(health[[#This Row],[total_pwd]]),SUM(health[[#This Row],[total_pwd_men]],health[[#This Row],[total_pwd_women]]),health[[#This Row],[total_pwd]])</f>
        <v>0</v>
      </c>
      <c r="AG862">
        <f>IF(ISBLANK(health[[#This Row],[total_adults]]),SUM(health[[#This Row],[total_men]],health[[#This Row],[total_women]]),health[[#This Row],[total_adults]])</f>
        <v>0</v>
      </c>
      <c r="AH862">
        <f>IF(ISBLANK(health[[#This Row],[total_beneficiaries_reached]]),SUM(health[[#This Row],[calc_children]],health[[#This Row],[calc_adults]]),health[[#This Row],[total_beneficiaries_reached]])</f>
        <v>0</v>
      </c>
      <c r="AI862" s="49" t="str">
        <f ca="1">IF(B862="","",OFFSET(table_admin1[[#Headers],[ADM1_PT]],MATCH(B862,admin1,0),1))</f>
        <v/>
      </c>
      <c r="AJ862" s="49" t="str">
        <f t="shared" ca="1" si="26"/>
        <v/>
      </c>
      <c r="AK862" s="49" t="str">
        <f t="shared" ca="1" si="27"/>
        <v/>
      </c>
    </row>
    <row r="863" spans="29:37" x14ac:dyDescent="0.2">
      <c r="AC863">
        <f>IF(ISBLANK(health[[#This Row],[total_boys]]),SUM(health[[#This Row],[boys_0-5_reached]],health[[#This Row],[boys_6-12_reached]],health[[#This Row],[boys_13-18_reached]]),health[[#This Row],[total_boys]])</f>
        <v>0</v>
      </c>
      <c r="AD863">
        <f>IF(ISBLANK(health[[#This Row],[total_girls]]),SUM(health[[#This Row],[girls_0-5_reached]],health[[#This Row],[girls_6-12_reached]],health[[#This Row],[girls_13-18_reached]]),health[[#This Row],[total_girls]])</f>
        <v>0</v>
      </c>
      <c r="AE863">
        <f>IF(ISBLANK(health[[#This Row],[total_children]]),SUM(health[[#This Row],[calc_boys]],health[[#This Row],[calc_girls]]),health[[#This Row],[total_children]])</f>
        <v>0</v>
      </c>
      <c r="AF863">
        <f>IF(ISBLANK(health[[#This Row],[total_pwd]]),SUM(health[[#This Row],[total_pwd_men]],health[[#This Row],[total_pwd_women]]),health[[#This Row],[total_pwd]])</f>
        <v>0</v>
      </c>
      <c r="AG863">
        <f>IF(ISBLANK(health[[#This Row],[total_adults]]),SUM(health[[#This Row],[total_men]],health[[#This Row],[total_women]]),health[[#This Row],[total_adults]])</f>
        <v>0</v>
      </c>
      <c r="AH863">
        <f>IF(ISBLANK(health[[#This Row],[total_beneficiaries_reached]]),SUM(health[[#This Row],[calc_children]],health[[#This Row],[calc_adults]]),health[[#This Row],[total_beneficiaries_reached]])</f>
        <v>0</v>
      </c>
      <c r="AI863" s="49" t="str">
        <f ca="1">IF(B863="","",OFFSET(table_admin1[[#Headers],[ADM1_PT]],MATCH(B863,admin1,0),1))</f>
        <v/>
      </c>
      <c r="AJ863" s="49" t="str">
        <f t="shared" ca="1" si="26"/>
        <v/>
      </c>
      <c r="AK863" s="49" t="str">
        <f t="shared" ca="1" si="27"/>
        <v/>
      </c>
    </row>
    <row r="864" spans="29:37" x14ac:dyDescent="0.2">
      <c r="AC864">
        <f>IF(ISBLANK(health[[#This Row],[total_boys]]),SUM(health[[#This Row],[boys_0-5_reached]],health[[#This Row],[boys_6-12_reached]],health[[#This Row],[boys_13-18_reached]]),health[[#This Row],[total_boys]])</f>
        <v>0</v>
      </c>
      <c r="AD864">
        <f>IF(ISBLANK(health[[#This Row],[total_girls]]),SUM(health[[#This Row],[girls_0-5_reached]],health[[#This Row],[girls_6-12_reached]],health[[#This Row],[girls_13-18_reached]]),health[[#This Row],[total_girls]])</f>
        <v>0</v>
      </c>
      <c r="AE864">
        <f>IF(ISBLANK(health[[#This Row],[total_children]]),SUM(health[[#This Row],[calc_boys]],health[[#This Row],[calc_girls]]),health[[#This Row],[total_children]])</f>
        <v>0</v>
      </c>
      <c r="AF864">
        <f>IF(ISBLANK(health[[#This Row],[total_pwd]]),SUM(health[[#This Row],[total_pwd_men]],health[[#This Row],[total_pwd_women]]),health[[#This Row],[total_pwd]])</f>
        <v>0</v>
      </c>
      <c r="AG864">
        <f>IF(ISBLANK(health[[#This Row],[total_adults]]),SUM(health[[#This Row],[total_men]],health[[#This Row],[total_women]]),health[[#This Row],[total_adults]])</f>
        <v>0</v>
      </c>
      <c r="AH864">
        <f>IF(ISBLANK(health[[#This Row],[total_beneficiaries_reached]]),SUM(health[[#This Row],[calc_children]],health[[#This Row],[calc_adults]]),health[[#This Row],[total_beneficiaries_reached]])</f>
        <v>0</v>
      </c>
      <c r="AI864" s="49" t="str">
        <f ca="1">IF(B864="","",OFFSET(table_admin1[[#Headers],[ADM1_PT]],MATCH(B864,admin1,0),1))</f>
        <v/>
      </c>
      <c r="AJ864" s="49" t="str">
        <f t="shared" ca="1" si="26"/>
        <v/>
      </c>
      <c r="AK864" s="49" t="str">
        <f t="shared" ca="1" si="27"/>
        <v/>
      </c>
    </row>
    <row r="865" spans="29:37" x14ac:dyDescent="0.2">
      <c r="AC865">
        <f>IF(ISBLANK(health[[#This Row],[total_boys]]),SUM(health[[#This Row],[boys_0-5_reached]],health[[#This Row],[boys_6-12_reached]],health[[#This Row],[boys_13-18_reached]]),health[[#This Row],[total_boys]])</f>
        <v>0</v>
      </c>
      <c r="AD865">
        <f>IF(ISBLANK(health[[#This Row],[total_girls]]),SUM(health[[#This Row],[girls_0-5_reached]],health[[#This Row],[girls_6-12_reached]],health[[#This Row],[girls_13-18_reached]]),health[[#This Row],[total_girls]])</f>
        <v>0</v>
      </c>
      <c r="AE865">
        <f>IF(ISBLANK(health[[#This Row],[total_children]]),SUM(health[[#This Row],[calc_boys]],health[[#This Row],[calc_girls]]),health[[#This Row],[total_children]])</f>
        <v>0</v>
      </c>
      <c r="AF865">
        <f>IF(ISBLANK(health[[#This Row],[total_pwd]]),SUM(health[[#This Row],[total_pwd_men]],health[[#This Row],[total_pwd_women]]),health[[#This Row],[total_pwd]])</f>
        <v>0</v>
      </c>
      <c r="AG865">
        <f>IF(ISBLANK(health[[#This Row],[total_adults]]),SUM(health[[#This Row],[total_men]],health[[#This Row],[total_women]]),health[[#This Row],[total_adults]])</f>
        <v>0</v>
      </c>
      <c r="AH865">
        <f>IF(ISBLANK(health[[#This Row],[total_beneficiaries_reached]]),SUM(health[[#This Row],[calc_children]],health[[#This Row],[calc_adults]]),health[[#This Row],[total_beneficiaries_reached]])</f>
        <v>0</v>
      </c>
      <c r="AI865" s="49" t="str">
        <f ca="1">IF(B865="","",OFFSET(table_admin1[[#Headers],[ADM1_PT]],MATCH(B865,admin1,0),1))</f>
        <v/>
      </c>
      <c r="AJ865" s="49" t="str">
        <f t="shared" ca="1" si="26"/>
        <v/>
      </c>
      <c r="AK865" s="49" t="str">
        <f t="shared" ca="1" si="27"/>
        <v/>
      </c>
    </row>
    <row r="866" spans="29:37" x14ac:dyDescent="0.2">
      <c r="AC866">
        <f>IF(ISBLANK(health[[#This Row],[total_boys]]),SUM(health[[#This Row],[boys_0-5_reached]],health[[#This Row],[boys_6-12_reached]],health[[#This Row],[boys_13-18_reached]]),health[[#This Row],[total_boys]])</f>
        <v>0</v>
      </c>
      <c r="AD866">
        <f>IF(ISBLANK(health[[#This Row],[total_girls]]),SUM(health[[#This Row],[girls_0-5_reached]],health[[#This Row],[girls_6-12_reached]],health[[#This Row],[girls_13-18_reached]]),health[[#This Row],[total_girls]])</f>
        <v>0</v>
      </c>
      <c r="AE866">
        <f>IF(ISBLANK(health[[#This Row],[total_children]]),SUM(health[[#This Row],[calc_boys]],health[[#This Row],[calc_girls]]),health[[#This Row],[total_children]])</f>
        <v>0</v>
      </c>
      <c r="AF866">
        <f>IF(ISBLANK(health[[#This Row],[total_pwd]]),SUM(health[[#This Row],[total_pwd_men]],health[[#This Row],[total_pwd_women]]),health[[#This Row],[total_pwd]])</f>
        <v>0</v>
      </c>
      <c r="AG866">
        <f>IF(ISBLANK(health[[#This Row],[total_adults]]),SUM(health[[#This Row],[total_men]],health[[#This Row],[total_women]]),health[[#This Row],[total_adults]])</f>
        <v>0</v>
      </c>
      <c r="AH866">
        <f>IF(ISBLANK(health[[#This Row],[total_beneficiaries_reached]]),SUM(health[[#This Row],[calc_children]],health[[#This Row],[calc_adults]]),health[[#This Row],[total_beneficiaries_reached]])</f>
        <v>0</v>
      </c>
      <c r="AI866" s="49" t="str">
        <f ca="1">IF(B866="","",OFFSET(table_admin1[[#Headers],[ADM1_PT]],MATCH(B866,admin1,0),1))</f>
        <v/>
      </c>
      <c r="AJ866" s="49" t="str">
        <f t="shared" ca="1" si="26"/>
        <v/>
      </c>
      <c r="AK866" s="49" t="str">
        <f t="shared" ca="1" si="27"/>
        <v/>
      </c>
    </row>
    <row r="867" spans="29:37" x14ac:dyDescent="0.2">
      <c r="AC867">
        <f>IF(ISBLANK(health[[#This Row],[total_boys]]),SUM(health[[#This Row],[boys_0-5_reached]],health[[#This Row],[boys_6-12_reached]],health[[#This Row],[boys_13-18_reached]]),health[[#This Row],[total_boys]])</f>
        <v>0</v>
      </c>
      <c r="AD867">
        <f>IF(ISBLANK(health[[#This Row],[total_girls]]),SUM(health[[#This Row],[girls_0-5_reached]],health[[#This Row],[girls_6-12_reached]],health[[#This Row],[girls_13-18_reached]]),health[[#This Row],[total_girls]])</f>
        <v>0</v>
      </c>
      <c r="AE867">
        <f>IF(ISBLANK(health[[#This Row],[total_children]]),SUM(health[[#This Row],[calc_boys]],health[[#This Row],[calc_girls]]),health[[#This Row],[total_children]])</f>
        <v>0</v>
      </c>
      <c r="AF867">
        <f>IF(ISBLANK(health[[#This Row],[total_pwd]]),SUM(health[[#This Row],[total_pwd_men]],health[[#This Row],[total_pwd_women]]),health[[#This Row],[total_pwd]])</f>
        <v>0</v>
      </c>
      <c r="AG867">
        <f>IF(ISBLANK(health[[#This Row],[total_adults]]),SUM(health[[#This Row],[total_men]],health[[#This Row],[total_women]]),health[[#This Row],[total_adults]])</f>
        <v>0</v>
      </c>
      <c r="AH867">
        <f>IF(ISBLANK(health[[#This Row],[total_beneficiaries_reached]]),SUM(health[[#This Row],[calc_children]],health[[#This Row],[calc_adults]]),health[[#This Row],[total_beneficiaries_reached]])</f>
        <v>0</v>
      </c>
      <c r="AI867" s="49" t="str">
        <f ca="1">IF(B867="","",OFFSET(table_admin1[[#Headers],[ADM1_PT]],MATCH(B867,admin1,0),1))</f>
        <v/>
      </c>
      <c r="AJ867" s="49" t="str">
        <f t="shared" ca="1" si="26"/>
        <v/>
      </c>
      <c r="AK867" s="49" t="str">
        <f t="shared" ca="1" si="27"/>
        <v/>
      </c>
    </row>
    <row r="868" spans="29:37" x14ac:dyDescent="0.2">
      <c r="AC868">
        <f>IF(ISBLANK(health[[#This Row],[total_boys]]),SUM(health[[#This Row],[boys_0-5_reached]],health[[#This Row],[boys_6-12_reached]],health[[#This Row],[boys_13-18_reached]]),health[[#This Row],[total_boys]])</f>
        <v>0</v>
      </c>
      <c r="AD868">
        <f>IF(ISBLANK(health[[#This Row],[total_girls]]),SUM(health[[#This Row],[girls_0-5_reached]],health[[#This Row],[girls_6-12_reached]],health[[#This Row],[girls_13-18_reached]]),health[[#This Row],[total_girls]])</f>
        <v>0</v>
      </c>
      <c r="AE868">
        <f>IF(ISBLANK(health[[#This Row],[total_children]]),SUM(health[[#This Row],[calc_boys]],health[[#This Row],[calc_girls]]),health[[#This Row],[total_children]])</f>
        <v>0</v>
      </c>
      <c r="AF868">
        <f>IF(ISBLANK(health[[#This Row],[total_pwd]]),SUM(health[[#This Row],[total_pwd_men]],health[[#This Row],[total_pwd_women]]),health[[#This Row],[total_pwd]])</f>
        <v>0</v>
      </c>
      <c r="AG868">
        <f>IF(ISBLANK(health[[#This Row],[total_adults]]),SUM(health[[#This Row],[total_men]],health[[#This Row],[total_women]]),health[[#This Row],[total_adults]])</f>
        <v>0</v>
      </c>
      <c r="AH868">
        <f>IF(ISBLANK(health[[#This Row],[total_beneficiaries_reached]]),SUM(health[[#This Row],[calc_children]],health[[#This Row],[calc_adults]]),health[[#This Row],[total_beneficiaries_reached]])</f>
        <v>0</v>
      </c>
      <c r="AI868" s="49" t="str">
        <f ca="1">IF(B868="","",OFFSET(table_admin1[[#Headers],[ADM1_PT]],MATCH(B868,admin1,0),1))</f>
        <v/>
      </c>
      <c r="AJ868" s="49" t="str">
        <f t="shared" ca="1" si="26"/>
        <v/>
      </c>
      <c r="AK868" s="49" t="str">
        <f t="shared" ca="1" si="27"/>
        <v/>
      </c>
    </row>
    <row r="869" spans="29:37" x14ac:dyDescent="0.2">
      <c r="AC869">
        <f>IF(ISBLANK(health[[#This Row],[total_boys]]),SUM(health[[#This Row],[boys_0-5_reached]],health[[#This Row],[boys_6-12_reached]],health[[#This Row],[boys_13-18_reached]]),health[[#This Row],[total_boys]])</f>
        <v>0</v>
      </c>
      <c r="AD869">
        <f>IF(ISBLANK(health[[#This Row],[total_girls]]),SUM(health[[#This Row],[girls_0-5_reached]],health[[#This Row],[girls_6-12_reached]],health[[#This Row],[girls_13-18_reached]]),health[[#This Row],[total_girls]])</f>
        <v>0</v>
      </c>
      <c r="AE869">
        <f>IF(ISBLANK(health[[#This Row],[total_children]]),SUM(health[[#This Row],[calc_boys]],health[[#This Row],[calc_girls]]),health[[#This Row],[total_children]])</f>
        <v>0</v>
      </c>
      <c r="AF869">
        <f>IF(ISBLANK(health[[#This Row],[total_pwd]]),SUM(health[[#This Row],[total_pwd_men]],health[[#This Row],[total_pwd_women]]),health[[#This Row],[total_pwd]])</f>
        <v>0</v>
      </c>
      <c r="AG869">
        <f>IF(ISBLANK(health[[#This Row],[total_adults]]),SUM(health[[#This Row],[total_men]],health[[#This Row],[total_women]]),health[[#This Row],[total_adults]])</f>
        <v>0</v>
      </c>
      <c r="AH869">
        <f>IF(ISBLANK(health[[#This Row],[total_beneficiaries_reached]]),SUM(health[[#This Row],[calc_children]],health[[#This Row],[calc_adults]]),health[[#This Row],[total_beneficiaries_reached]])</f>
        <v>0</v>
      </c>
      <c r="AI869" s="49" t="str">
        <f ca="1">IF(B869="","",OFFSET(table_admin1[[#Headers],[ADM1_PT]],MATCH(B869,admin1,0),1))</f>
        <v/>
      </c>
      <c r="AJ869" s="49" t="str">
        <f t="shared" ca="1" si="26"/>
        <v/>
      </c>
      <c r="AK869" s="49" t="str">
        <f t="shared" ca="1" si="27"/>
        <v/>
      </c>
    </row>
    <row r="870" spans="29:37" x14ac:dyDescent="0.2">
      <c r="AC870">
        <f>IF(ISBLANK(health[[#This Row],[total_boys]]),SUM(health[[#This Row],[boys_0-5_reached]],health[[#This Row],[boys_6-12_reached]],health[[#This Row],[boys_13-18_reached]]),health[[#This Row],[total_boys]])</f>
        <v>0</v>
      </c>
      <c r="AD870">
        <f>IF(ISBLANK(health[[#This Row],[total_girls]]),SUM(health[[#This Row],[girls_0-5_reached]],health[[#This Row],[girls_6-12_reached]],health[[#This Row],[girls_13-18_reached]]),health[[#This Row],[total_girls]])</f>
        <v>0</v>
      </c>
      <c r="AE870">
        <f>IF(ISBLANK(health[[#This Row],[total_children]]),SUM(health[[#This Row],[calc_boys]],health[[#This Row],[calc_girls]]),health[[#This Row],[total_children]])</f>
        <v>0</v>
      </c>
      <c r="AF870">
        <f>IF(ISBLANK(health[[#This Row],[total_pwd]]),SUM(health[[#This Row],[total_pwd_men]],health[[#This Row],[total_pwd_women]]),health[[#This Row],[total_pwd]])</f>
        <v>0</v>
      </c>
      <c r="AG870">
        <f>IF(ISBLANK(health[[#This Row],[total_adults]]),SUM(health[[#This Row],[total_men]],health[[#This Row],[total_women]]),health[[#This Row],[total_adults]])</f>
        <v>0</v>
      </c>
      <c r="AH870">
        <f>IF(ISBLANK(health[[#This Row],[total_beneficiaries_reached]]),SUM(health[[#This Row],[calc_children]],health[[#This Row],[calc_adults]]),health[[#This Row],[total_beneficiaries_reached]])</f>
        <v>0</v>
      </c>
      <c r="AI870" s="49" t="str">
        <f ca="1">IF(B870="","",OFFSET(table_admin1[[#Headers],[ADM1_PT]],MATCH(B870,admin1,0),1))</f>
        <v/>
      </c>
      <c r="AJ870" s="49" t="str">
        <f t="shared" ca="1" si="26"/>
        <v/>
      </c>
      <c r="AK870" s="49" t="str">
        <f t="shared" ca="1" si="27"/>
        <v/>
      </c>
    </row>
    <row r="871" spans="29:37" x14ac:dyDescent="0.2">
      <c r="AC871">
        <f>IF(ISBLANK(health[[#This Row],[total_boys]]),SUM(health[[#This Row],[boys_0-5_reached]],health[[#This Row],[boys_6-12_reached]],health[[#This Row],[boys_13-18_reached]]),health[[#This Row],[total_boys]])</f>
        <v>0</v>
      </c>
      <c r="AD871">
        <f>IF(ISBLANK(health[[#This Row],[total_girls]]),SUM(health[[#This Row],[girls_0-5_reached]],health[[#This Row],[girls_6-12_reached]],health[[#This Row],[girls_13-18_reached]]),health[[#This Row],[total_girls]])</f>
        <v>0</v>
      </c>
      <c r="AE871">
        <f>IF(ISBLANK(health[[#This Row],[total_children]]),SUM(health[[#This Row],[calc_boys]],health[[#This Row],[calc_girls]]),health[[#This Row],[total_children]])</f>
        <v>0</v>
      </c>
      <c r="AF871">
        <f>IF(ISBLANK(health[[#This Row],[total_pwd]]),SUM(health[[#This Row],[total_pwd_men]],health[[#This Row],[total_pwd_women]]),health[[#This Row],[total_pwd]])</f>
        <v>0</v>
      </c>
      <c r="AG871">
        <f>IF(ISBLANK(health[[#This Row],[total_adults]]),SUM(health[[#This Row],[total_men]],health[[#This Row],[total_women]]),health[[#This Row],[total_adults]])</f>
        <v>0</v>
      </c>
      <c r="AH871">
        <f>IF(ISBLANK(health[[#This Row],[total_beneficiaries_reached]]),SUM(health[[#This Row],[calc_children]],health[[#This Row],[calc_adults]]),health[[#This Row],[total_beneficiaries_reached]])</f>
        <v>0</v>
      </c>
      <c r="AI871" s="49" t="str">
        <f ca="1">IF(B871="","",OFFSET(table_admin1[[#Headers],[ADM1_PT]],MATCH(B871,admin1,0),1))</f>
        <v/>
      </c>
      <c r="AJ871" s="49" t="str">
        <f t="shared" ca="1" si="26"/>
        <v/>
      </c>
      <c r="AK871" s="49" t="str">
        <f t="shared" ca="1" si="27"/>
        <v/>
      </c>
    </row>
    <row r="872" spans="29:37" x14ac:dyDescent="0.2">
      <c r="AC872">
        <f>IF(ISBLANK(health[[#This Row],[total_boys]]),SUM(health[[#This Row],[boys_0-5_reached]],health[[#This Row],[boys_6-12_reached]],health[[#This Row],[boys_13-18_reached]]),health[[#This Row],[total_boys]])</f>
        <v>0</v>
      </c>
      <c r="AD872">
        <f>IF(ISBLANK(health[[#This Row],[total_girls]]),SUM(health[[#This Row],[girls_0-5_reached]],health[[#This Row],[girls_6-12_reached]],health[[#This Row],[girls_13-18_reached]]),health[[#This Row],[total_girls]])</f>
        <v>0</v>
      </c>
      <c r="AE872">
        <f>IF(ISBLANK(health[[#This Row],[total_children]]),SUM(health[[#This Row],[calc_boys]],health[[#This Row],[calc_girls]]),health[[#This Row],[total_children]])</f>
        <v>0</v>
      </c>
      <c r="AF872">
        <f>IF(ISBLANK(health[[#This Row],[total_pwd]]),SUM(health[[#This Row],[total_pwd_men]],health[[#This Row],[total_pwd_women]]),health[[#This Row],[total_pwd]])</f>
        <v>0</v>
      </c>
      <c r="AG872">
        <f>IF(ISBLANK(health[[#This Row],[total_adults]]),SUM(health[[#This Row],[total_men]],health[[#This Row],[total_women]]),health[[#This Row],[total_adults]])</f>
        <v>0</v>
      </c>
      <c r="AH872">
        <f>IF(ISBLANK(health[[#This Row],[total_beneficiaries_reached]]),SUM(health[[#This Row],[calc_children]],health[[#This Row],[calc_adults]]),health[[#This Row],[total_beneficiaries_reached]])</f>
        <v>0</v>
      </c>
      <c r="AI872" s="49" t="str">
        <f ca="1">IF(B872="","",OFFSET(table_admin1[[#Headers],[ADM1_PT]],MATCH(B872,admin1,0),1))</f>
        <v/>
      </c>
      <c r="AJ872" s="49" t="str">
        <f t="shared" ca="1" si="26"/>
        <v/>
      </c>
      <c r="AK872" s="49" t="str">
        <f t="shared" ca="1" si="27"/>
        <v/>
      </c>
    </row>
    <row r="873" spans="29:37" x14ac:dyDescent="0.2">
      <c r="AC873">
        <f>IF(ISBLANK(health[[#This Row],[total_boys]]),SUM(health[[#This Row],[boys_0-5_reached]],health[[#This Row],[boys_6-12_reached]],health[[#This Row],[boys_13-18_reached]]),health[[#This Row],[total_boys]])</f>
        <v>0</v>
      </c>
      <c r="AD873">
        <f>IF(ISBLANK(health[[#This Row],[total_girls]]),SUM(health[[#This Row],[girls_0-5_reached]],health[[#This Row],[girls_6-12_reached]],health[[#This Row],[girls_13-18_reached]]),health[[#This Row],[total_girls]])</f>
        <v>0</v>
      </c>
      <c r="AE873">
        <f>IF(ISBLANK(health[[#This Row],[total_children]]),SUM(health[[#This Row],[calc_boys]],health[[#This Row],[calc_girls]]),health[[#This Row],[total_children]])</f>
        <v>0</v>
      </c>
      <c r="AF873">
        <f>IF(ISBLANK(health[[#This Row],[total_pwd]]),SUM(health[[#This Row],[total_pwd_men]],health[[#This Row],[total_pwd_women]]),health[[#This Row],[total_pwd]])</f>
        <v>0</v>
      </c>
      <c r="AG873">
        <f>IF(ISBLANK(health[[#This Row],[total_adults]]),SUM(health[[#This Row],[total_men]],health[[#This Row],[total_women]]),health[[#This Row],[total_adults]])</f>
        <v>0</v>
      </c>
      <c r="AH873">
        <f>IF(ISBLANK(health[[#This Row],[total_beneficiaries_reached]]),SUM(health[[#This Row],[calc_children]],health[[#This Row],[calc_adults]]),health[[#This Row],[total_beneficiaries_reached]])</f>
        <v>0</v>
      </c>
      <c r="AI873" s="49" t="str">
        <f ca="1">IF(B873="","",OFFSET(table_admin1[[#Headers],[ADM1_PT]],MATCH(B873,admin1,0),1))</f>
        <v/>
      </c>
      <c r="AJ873" s="49" t="str">
        <f t="shared" ca="1" si="26"/>
        <v/>
      </c>
      <c r="AK873" s="49" t="str">
        <f t="shared" ca="1" si="27"/>
        <v/>
      </c>
    </row>
    <row r="874" spans="29:37" x14ac:dyDescent="0.2">
      <c r="AC874">
        <f>IF(ISBLANK(health[[#This Row],[total_boys]]),SUM(health[[#This Row],[boys_0-5_reached]],health[[#This Row],[boys_6-12_reached]],health[[#This Row],[boys_13-18_reached]]),health[[#This Row],[total_boys]])</f>
        <v>0</v>
      </c>
      <c r="AD874">
        <f>IF(ISBLANK(health[[#This Row],[total_girls]]),SUM(health[[#This Row],[girls_0-5_reached]],health[[#This Row],[girls_6-12_reached]],health[[#This Row],[girls_13-18_reached]]),health[[#This Row],[total_girls]])</f>
        <v>0</v>
      </c>
      <c r="AE874">
        <f>IF(ISBLANK(health[[#This Row],[total_children]]),SUM(health[[#This Row],[calc_boys]],health[[#This Row],[calc_girls]]),health[[#This Row],[total_children]])</f>
        <v>0</v>
      </c>
      <c r="AF874">
        <f>IF(ISBLANK(health[[#This Row],[total_pwd]]),SUM(health[[#This Row],[total_pwd_men]],health[[#This Row],[total_pwd_women]]),health[[#This Row],[total_pwd]])</f>
        <v>0</v>
      </c>
      <c r="AG874">
        <f>IF(ISBLANK(health[[#This Row],[total_adults]]),SUM(health[[#This Row],[total_men]],health[[#This Row],[total_women]]),health[[#This Row],[total_adults]])</f>
        <v>0</v>
      </c>
      <c r="AH874">
        <f>IF(ISBLANK(health[[#This Row],[total_beneficiaries_reached]]),SUM(health[[#This Row],[calc_children]],health[[#This Row],[calc_adults]]),health[[#This Row],[total_beneficiaries_reached]])</f>
        <v>0</v>
      </c>
      <c r="AI874" s="49" t="str">
        <f ca="1">IF(B874="","",OFFSET(table_admin1[[#Headers],[ADM1_PT]],MATCH(B874,admin1,0),1))</f>
        <v/>
      </c>
      <c r="AJ874" s="49" t="str">
        <f t="shared" ca="1" si="26"/>
        <v/>
      </c>
      <c r="AK874" s="49" t="str">
        <f t="shared" ca="1" si="27"/>
        <v/>
      </c>
    </row>
    <row r="875" spans="29:37" x14ac:dyDescent="0.2">
      <c r="AC875">
        <f>IF(ISBLANK(health[[#This Row],[total_boys]]),SUM(health[[#This Row],[boys_0-5_reached]],health[[#This Row],[boys_6-12_reached]],health[[#This Row],[boys_13-18_reached]]),health[[#This Row],[total_boys]])</f>
        <v>0</v>
      </c>
      <c r="AD875">
        <f>IF(ISBLANK(health[[#This Row],[total_girls]]),SUM(health[[#This Row],[girls_0-5_reached]],health[[#This Row],[girls_6-12_reached]],health[[#This Row],[girls_13-18_reached]]),health[[#This Row],[total_girls]])</f>
        <v>0</v>
      </c>
      <c r="AE875">
        <f>IF(ISBLANK(health[[#This Row],[total_children]]),SUM(health[[#This Row],[calc_boys]],health[[#This Row],[calc_girls]]),health[[#This Row],[total_children]])</f>
        <v>0</v>
      </c>
      <c r="AF875">
        <f>IF(ISBLANK(health[[#This Row],[total_pwd]]),SUM(health[[#This Row],[total_pwd_men]],health[[#This Row],[total_pwd_women]]),health[[#This Row],[total_pwd]])</f>
        <v>0</v>
      </c>
      <c r="AG875">
        <f>IF(ISBLANK(health[[#This Row],[total_adults]]),SUM(health[[#This Row],[total_men]],health[[#This Row],[total_women]]),health[[#This Row],[total_adults]])</f>
        <v>0</v>
      </c>
      <c r="AH875">
        <f>IF(ISBLANK(health[[#This Row],[total_beneficiaries_reached]]),SUM(health[[#This Row],[calc_children]],health[[#This Row],[calc_adults]]),health[[#This Row],[total_beneficiaries_reached]])</f>
        <v>0</v>
      </c>
      <c r="AI875" s="49" t="str">
        <f ca="1">IF(B875="","",OFFSET(table_admin1[[#Headers],[ADM1_PT]],MATCH(B875,admin1,0),1))</f>
        <v/>
      </c>
      <c r="AJ875" s="49" t="str">
        <f t="shared" ca="1" si="26"/>
        <v/>
      </c>
      <c r="AK875" s="49" t="str">
        <f t="shared" ca="1" si="27"/>
        <v/>
      </c>
    </row>
    <row r="876" spans="29:37" x14ac:dyDescent="0.2">
      <c r="AC876">
        <f>IF(ISBLANK(health[[#This Row],[total_boys]]),SUM(health[[#This Row],[boys_0-5_reached]],health[[#This Row],[boys_6-12_reached]],health[[#This Row],[boys_13-18_reached]]),health[[#This Row],[total_boys]])</f>
        <v>0</v>
      </c>
      <c r="AD876">
        <f>IF(ISBLANK(health[[#This Row],[total_girls]]),SUM(health[[#This Row],[girls_0-5_reached]],health[[#This Row],[girls_6-12_reached]],health[[#This Row],[girls_13-18_reached]]),health[[#This Row],[total_girls]])</f>
        <v>0</v>
      </c>
      <c r="AE876">
        <f>IF(ISBLANK(health[[#This Row],[total_children]]),SUM(health[[#This Row],[calc_boys]],health[[#This Row],[calc_girls]]),health[[#This Row],[total_children]])</f>
        <v>0</v>
      </c>
      <c r="AF876">
        <f>IF(ISBLANK(health[[#This Row],[total_pwd]]),SUM(health[[#This Row],[total_pwd_men]],health[[#This Row],[total_pwd_women]]),health[[#This Row],[total_pwd]])</f>
        <v>0</v>
      </c>
      <c r="AG876">
        <f>IF(ISBLANK(health[[#This Row],[total_adults]]),SUM(health[[#This Row],[total_men]],health[[#This Row],[total_women]]),health[[#This Row],[total_adults]])</f>
        <v>0</v>
      </c>
      <c r="AH876">
        <f>IF(ISBLANK(health[[#This Row],[total_beneficiaries_reached]]),SUM(health[[#This Row],[calc_children]],health[[#This Row],[calc_adults]]),health[[#This Row],[total_beneficiaries_reached]])</f>
        <v>0</v>
      </c>
      <c r="AI876" s="49" t="str">
        <f ca="1">IF(B876="","",OFFSET(table_admin1[[#Headers],[ADM1_PT]],MATCH(B876,admin1,0),1))</f>
        <v/>
      </c>
      <c r="AJ876" s="49" t="str">
        <f t="shared" ca="1" si="26"/>
        <v/>
      </c>
      <c r="AK876" s="49" t="str">
        <f t="shared" ca="1" si="27"/>
        <v/>
      </c>
    </row>
    <row r="877" spans="29:37" x14ac:dyDescent="0.2">
      <c r="AC877">
        <f>IF(ISBLANK(health[[#This Row],[total_boys]]),SUM(health[[#This Row],[boys_0-5_reached]],health[[#This Row],[boys_6-12_reached]],health[[#This Row],[boys_13-18_reached]]),health[[#This Row],[total_boys]])</f>
        <v>0</v>
      </c>
      <c r="AD877">
        <f>IF(ISBLANK(health[[#This Row],[total_girls]]),SUM(health[[#This Row],[girls_0-5_reached]],health[[#This Row],[girls_6-12_reached]],health[[#This Row],[girls_13-18_reached]]),health[[#This Row],[total_girls]])</f>
        <v>0</v>
      </c>
      <c r="AE877">
        <f>IF(ISBLANK(health[[#This Row],[total_children]]),SUM(health[[#This Row],[calc_boys]],health[[#This Row],[calc_girls]]),health[[#This Row],[total_children]])</f>
        <v>0</v>
      </c>
      <c r="AF877">
        <f>IF(ISBLANK(health[[#This Row],[total_pwd]]),SUM(health[[#This Row],[total_pwd_men]],health[[#This Row],[total_pwd_women]]),health[[#This Row],[total_pwd]])</f>
        <v>0</v>
      </c>
      <c r="AG877">
        <f>IF(ISBLANK(health[[#This Row],[total_adults]]),SUM(health[[#This Row],[total_men]],health[[#This Row],[total_women]]),health[[#This Row],[total_adults]])</f>
        <v>0</v>
      </c>
      <c r="AH877">
        <f>IF(ISBLANK(health[[#This Row],[total_beneficiaries_reached]]),SUM(health[[#This Row],[calc_children]],health[[#This Row],[calc_adults]]),health[[#This Row],[total_beneficiaries_reached]])</f>
        <v>0</v>
      </c>
      <c r="AI877" s="49" t="str">
        <f ca="1">IF(B877="","",OFFSET(table_admin1[[#Headers],[ADM1_PT]],MATCH(B877,admin1,0),1))</f>
        <v/>
      </c>
      <c r="AJ877" s="49" t="str">
        <f t="shared" ca="1" si="26"/>
        <v/>
      </c>
      <c r="AK877" s="49" t="str">
        <f t="shared" ca="1" si="27"/>
        <v/>
      </c>
    </row>
    <row r="878" spans="29:37" x14ac:dyDescent="0.2">
      <c r="AC878">
        <f>IF(ISBLANK(health[[#This Row],[total_boys]]),SUM(health[[#This Row],[boys_0-5_reached]],health[[#This Row],[boys_6-12_reached]],health[[#This Row],[boys_13-18_reached]]),health[[#This Row],[total_boys]])</f>
        <v>0</v>
      </c>
      <c r="AD878">
        <f>IF(ISBLANK(health[[#This Row],[total_girls]]),SUM(health[[#This Row],[girls_0-5_reached]],health[[#This Row],[girls_6-12_reached]],health[[#This Row],[girls_13-18_reached]]),health[[#This Row],[total_girls]])</f>
        <v>0</v>
      </c>
      <c r="AE878">
        <f>IF(ISBLANK(health[[#This Row],[total_children]]),SUM(health[[#This Row],[calc_boys]],health[[#This Row],[calc_girls]]),health[[#This Row],[total_children]])</f>
        <v>0</v>
      </c>
      <c r="AF878">
        <f>IF(ISBLANK(health[[#This Row],[total_pwd]]),SUM(health[[#This Row],[total_pwd_men]],health[[#This Row],[total_pwd_women]]),health[[#This Row],[total_pwd]])</f>
        <v>0</v>
      </c>
      <c r="AG878">
        <f>IF(ISBLANK(health[[#This Row],[total_adults]]),SUM(health[[#This Row],[total_men]],health[[#This Row],[total_women]]),health[[#This Row],[total_adults]])</f>
        <v>0</v>
      </c>
      <c r="AH878">
        <f>IF(ISBLANK(health[[#This Row],[total_beneficiaries_reached]]),SUM(health[[#This Row],[calc_children]],health[[#This Row],[calc_adults]]),health[[#This Row],[total_beneficiaries_reached]])</f>
        <v>0</v>
      </c>
      <c r="AI878" s="49" t="str">
        <f ca="1">IF(B878="","",OFFSET(table_admin1[[#Headers],[ADM1_PT]],MATCH(B878,admin1,0),1))</f>
        <v/>
      </c>
      <c r="AJ878" s="49" t="str">
        <f t="shared" ca="1" si="26"/>
        <v/>
      </c>
      <c r="AK878" s="49" t="str">
        <f t="shared" ca="1" si="27"/>
        <v/>
      </c>
    </row>
    <row r="879" spans="29:37" x14ac:dyDescent="0.2">
      <c r="AC879">
        <f>IF(ISBLANK(health[[#This Row],[total_boys]]),SUM(health[[#This Row],[boys_0-5_reached]],health[[#This Row],[boys_6-12_reached]],health[[#This Row],[boys_13-18_reached]]),health[[#This Row],[total_boys]])</f>
        <v>0</v>
      </c>
      <c r="AD879">
        <f>IF(ISBLANK(health[[#This Row],[total_girls]]),SUM(health[[#This Row],[girls_0-5_reached]],health[[#This Row],[girls_6-12_reached]],health[[#This Row],[girls_13-18_reached]]),health[[#This Row],[total_girls]])</f>
        <v>0</v>
      </c>
      <c r="AE879">
        <f>IF(ISBLANK(health[[#This Row],[total_children]]),SUM(health[[#This Row],[calc_boys]],health[[#This Row],[calc_girls]]),health[[#This Row],[total_children]])</f>
        <v>0</v>
      </c>
      <c r="AF879">
        <f>IF(ISBLANK(health[[#This Row],[total_pwd]]),SUM(health[[#This Row],[total_pwd_men]],health[[#This Row],[total_pwd_women]]),health[[#This Row],[total_pwd]])</f>
        <v>0</v>
      </c>
      <c r="AG879">
        <f>IF(ISBLANK(health[[#This Row],[total_adults]]),SUM(health[[#This Row],[total_men]],health[[#This Row],[total_women]]),health[[#This Row],[total_adults]])</f>
        <v>0</v>
      </c>
      <c r="AH879">
        <f>IF(ISBLANK(health[[#This Row],[total_beneficiaries_reached]]),SUM(health[[#This Row],[calc_children]],health[[#This Row],[calc_adults]]),health[[#This Row],[total_beneficiaries_reached]])</f>
        <v>0</v>
      </c>
      <c r="AI879" s="49" t="str">
        <f ca="1">IF(B879="","",OFFSET(table_admin1[[#Headers],[ADM1_PT]],MATCH(B879,admin1,0),1))</f>
        <v/>
      </c>
      <c r="AJ879" s="49" t="str">
        <f t="shared" ca="1" si="26"/>
        <v/>
      </c>
      <c r="AK879" s="49" t="str">
        <f t="shared" ca="1" si="27"/>
        <v/>
      </c>
    </row>
    <row r="880" spans="29:37" x14ac:dyDescent="0.2">
      <c r="AC880">
        <f>IF(ISBLANK(health[[#This Row],[total_boys]]),SUM(health[[#This Row],[boys_0-5_reached]],health[[#This Row],[boys_6-12_reached]],health[[#This Row],[boys_13-18_reached]]),health[[#This Row],[total_boys]])</f>
        <v>0</v>
      </c>
      <c r="AD880">
        <f>IF(ISBLANK(health[[#This Row],[total_girls]]),SUM(health[[#This Row],[girls_0-5_reached]],health[[#This Row],[girls_6-12_reached]],health[[#This Row],[girls_13-18_reached]]),health[[#This Row],[total_girls]])</f>
        <v>0</v>
      </c>
      <c r="AE880">
        <f>IF(ISBLANK(health[[#This Row],[total_children]]),SUM(health[[#This Row],[calc_boys]],health[[#This Row],[calc_girls]]),health[[#This Row],[total_children]])</f>
        <v>0</v>
      </c>
      <c r="AF880">
        <f>IF(ISBLANK(health[[#This Row],[total_pwd]]),SUM(health[[#This Row],[total_pwd_men]],health[[#This Row],[total_pwd_women]]),health[[#This Row],[total_pwd]])</f>
        <v>0</v>
      </c>
      <c r="AG880">
        <f>IF(ISBLANK(health[[#This Row],[total_adults]]),SUM(health[[#This Row],[total_men]],health[[#This Row],[total_women]]),health[[#This Row],[total_adults]])</f>
        <v>0</v>
      </c>
      <c r="AH880">
        <f>IF(ISBLANK(health[[#This Row],[total_beneficiaries_reached]]),SUM(health[[#This Row],[calc_children]],health[[#This Row],[calc_adults]]),health[[#This Row],[total_beneficiaries_reached]])</f>
        <v>0</v>
      </c>
      <c r="AI880" s="49" t="str">
        <f ca="1">IF(B880="","",OFFSET(table_admin1[[#Headers],[ADM1_PT]],MATCH(B880,admin1,0),1))</f>
        <v/>
      </c>
      <c r="AJ880" s="49" t="str">
        <f t="shared" ca="1" si="26"/>
        <v/>
      </c>
      <c r="AK880" s="49" t="str">
        <f t="shared" ca="1" si="27"/>
        <v/>
      </c>
    </row>
    <row r="881" spans="29:37" x14ac:dyDescent="0.2">
      <c r="AC881">
        <f>IF(ISBLANK(health[[#This Row],[total_boys]]),SUM(health[[#This Row],[boys_0-5_reached]],health[[#This Row],[boys_6-12_reached]],health[[#This Row],[boys_13-18_reached]]),health[[#This Row],[total_boys]])</f>
        <v>0</v>
      </c>
      <c r="AD881">
        <f>IF(ISBLANK(health[[#This Row],[total_girls]]),SUM(health[[#This Row],[girls_0-5_reached]],health[[#This Row],[girls_6-12_reached]],health[[#This Row],[girls_13-18_reached]]),health[[#This Row],[total_girls]])</f>
        <v>0</v>
      </c>
      <c r="AE881">
        <f>IF(ISBLANK(health[[#This Row],[total_children]]),SUM(health[[#This Row],[calc_boys]],health[[#This Row],[calc_girls]]),health[[#This Row],[total_children]])</f>
        <v>0</v>
      </c>
      <c r="AF881">
        <f>IF(ISBLANK(health[[#This Row],[total_pwd]]),SUM(health[[#This Row],[total_pwd_men]],health[[#This Row],[total_pwd_women]]),health[[#This Row],[total_pwd]])</f>
        <v>0</v>
      </c>
      <c r="AG881">
        <f>IF(ISBLANK(health[[#This Row],[total_adults]]),SUM(health[[#This Row],[total_men]],health[[#This Row],[total_women]]),health[[#This Row],[total_adults]])</f>
        <v>0</v>
      </c>
      <c r="AH881">
        <f>IF(ISBLANK(health[[#This Row],[total_beneficiaries_reached]]),SUM(health[[#This Row],[calc_children]],health[[#This Row],[calc_adults]]),health[[#This Row],[total_beneficiaries_reached]])</f>
        <v>0</v>
      </c>
      <c r="AI881" s="49" t="str">
        <f ca="1">IF(B881="","",OFFSET(table_admin1[[#Headers],[ADM1_PT]],MATCH(B881,admin1,0),1))</f>
        <v/>
      </c>
      <c r="AJ881" s="49" t="str">
        <f t="shared" ca="1" si="26"/>
        <v/>
      </c>
      <c r="AK881" s="49" t="str">
        <f t="shared" ca="1" si="27"/>
        <v/>
      </c>
    </row>
    <row r="882" spans="29:37" x14ac:dyDescent="0.2">
      <c r="AC882">
        <f>IF(ISBLANK(health[[#This Row],[total_boys]]),SUM(health[[#This Row],[boys_0-5_reached]],health[[#This Row],[boys_6-12_reached]],health[[#This Row],[boys_13-18_reached]]),health[[#This Row],[total_boys]])</f>
        <v>0</v>
      </c>
      <c r="AD882">
        <f>IF(ISBLANK(health[[#This Row],[total_girls]]),SUM(health[[#This Row],[girls_0-5_reached]],health[[#This Row],[girls_6-12_reached]],health[[#This Row],[girls_13-18_reached]]),health[[#This Row],[total_girls]])</f>
        <v>0</v>
      </c>
      <c r="AE882">
        <f>IF(ISBLANK(health[[#This Row],[total_children]]),SUM(health[[#This Row],[calc_boys]],health[[#This Row],[calc_girls]]),health[[#This Row],[total_children]])</f>
        <v>0</v>
      </c>
      <c r="AF882">
        <f>IF(ISBLANK(health[[#This Row],[total_pwd]]),SUM(health[[#This Row],[total_pwd_men]],health[[#This Row],[total_pwd_women]]),health[[#This Row],[total_pwd]])</f>
        <v>0</v>
      </c>
      <c r="AG882">
        <f>IF(ISBLANK(health[[#This Row],[total_adults]]),SUM(health[[#This Row],[total_men]],health[[#This Row],[total_women]]),health[[#This Row],[total_adults]])</f>
        <v>0</v>
      </c>
      <c r="AH882">
        <f>IF(ISBLANK(health[[#This Row],[total_beneficiaries_reached]]),SUM(health[[#This Row],[calc_children]],health[[#This Row],[calc_adults]]),health[[#This Row],[total_beneficiaries_reached]])</f>
        <v>0</v>
      </c>
      <c r="AI882" s="49" t="str">
        <f ca="1">IF(B882="","",OFFSET(table_admin1[[#Headers],[ADM1_PT]],MATCH(B882,admin1,0),1))</f>
        <v/>
      </c>
      <c r="AJ882" s="49" t="str">
        <f t="shared" ca="1" si="26"/>
        <v/>
      </c>
      <c r="AK882" s="49" t="str">
        <f t="shared" ca="1" si="27"/>
        <v/>
      </c>
    </row>
    <row r="883" spans="29:37" x14ac:dyDescent="0.2">
      <c r="AC883">
        <f>IF(ISBLANK(health[[#This Row],[total_boys]]),SUM(health[[#This Row],[boys_0-5_reached]],health[[#This Row],[boys_6-12_reached]],health[[#This Row],[boys_13-18_reached]]),health[[#This Row],[total_boys]])</f>
        <v>0</v>
      </c>
      <c r="AD883">
        <f>IF(ISBLANK(health[[#This Row],[total_girls]]),SUM(health[[#This Row],[girls_0-5_reached]],health[[#This Row],[girls_6-12_reached]],health[[#This Row],[girls_13-18_reached]]),health[[#This Row],[total_girls]])</f>
        <v>0</v>
      </c>
      <c r="AE883">
        <f>IF(ISBLANK(health[[#This Row],[total_children]]),SUM(health[[#This Row],[calc_boys]],health[[#This Row],[calc_girls]]),health[[#This Row],[total_children]])</f>
        <v>0</v>
      </c>
      <c r="AF883">
        <f>IF(ISBLANK(health[[#This Row],[total_pwd]]),SUM(health[[#This Row],[total_pwd_men]],health[[#This Row],[total_pwd_women]]),health[[#This Row],[total_pwd]])</f>
        <v>0</v>
      </c>
      <c r="AG883">
        <f>IF(ISBLANK(health[[#This Row],[total_adults]]),SUM(health[[#This Row],[total_men]],health[[#This Row],[total_women]]),health[[#This Row],[total_adults]])</f>
        <v>0</v>
      </c>
      <c r="AH883">
        <f>IF(ISBLANK(health[[#This Row],[total_beneficiaries_reached]]),SUM(health[[#This Row],[calc_children]],health[[#This Row],[calc_adults]]),health[[#This Row],[total_beneficiaries_reached]])</f>
        <v>0</v>
      </c>
      <c r="AI883" s="49" t="str">
        <f ca="1">IF(B883="","",OFFSET(table_admin1[[#Headers],[ADM1_PT]],MATCH(B883,admin1,0),1))</f>
        <v/>
      </c>
      <c r="AJ883" s="49" t="str">
        <f t="shared" ca="1" si="26"/>
        <v/>
      </c>
      <c r="AK883" s="49" t="str">
        <f t="shared" ca="1" si="27"/>
        <v/>
      </c>
    </row>
    <row r="884" spans="29:37" x14ac:dyDescent="0.2">
      <c r="AC884">
        <f>IF(ISBLANK(health[[#This Row],[total_boys]]),SUM(health[[#This Row],[boys_0-5_reached]],health[[#This Row],[boys_6-12_reached]],health[[#This Row],[boys_13-18_reached]]),health[[#This Row],[total_boys]])</f>
        <v>0</v>
      </c>
      <c r="AD884">
        <f>IF(ISBLANK(health[[#This Row],[total_girls]]),SUM(health[[#This Row],[girls_0-5_reached]],health[[#This Row],[girls_6-12_reached]],health[[#This Row],[girls_13-18_reached]]),health[[#This Row],[total_girls]])</f>
        <v>0</v>
      </c>
      <c r="AE884">
        <f>IF(ISBLANK(health[[#This Row],[total_children]]),SUM(health[[#This Row],[calc_boys]],health[[#This Row],[calc_girls]]),health[[#This Row],[total_children]])</f>
        <v>0</v>
      </c>
      <c r="AF884">
        <f>IF(ISBLANK(health[[#This Row],[total_pwd]]),SUM(health[[#This Row],[total_pwd_men]],health[[#This Row],[total_pwd_women]]),health[[#This Row],[total_pwd]])</f>
        <v>0</v>
      </c>
      <c r="AG884">
        <f>IF(ISBLANK(health[[#This Row],[total_adults]]),SUM(health[[#This Row],[total_men]],health[[#This Row],[total_women]]),health[[#This Row],[total_adults]])</f>
        <v>0</v>
      </c>
      <c r="AH884">
        <f>IF(ISBLANK(health[[#This Row],[total_beneficiaries_reached]]),SUM(health[[#This Row],[calc_children]],health[[#This Row],[calc_adults]]),health[[#This Row],[total_beneficiaries_reached]])</f>
        <v>0</v>
      </c>
      <c r="AI884" s="49" t="str">
        <f ca="1">IF(B884="","",OFFSET(table_admin1[[#Headers],[ADM1_PT]],MATCH(B884,admin1,0),1))</f>
        <v/>
      </c>
      <c r="AJ884" s="49" t="str">
        <f t="shared" ca="1" si="26"/>
        <v/>
      </c>
      <c r="AK884" s="49" t="str">
        <f t="shared" ca="1" si="27"/>
        <v/>
      </c>
    </row>
    <row r="885" spans="29:37" x14ac:dyDescent="0.2">
      <c r="AC885">
        <f>IF(ISBLANK(health[[#This Row],[total_boys]]),SUM(health[[#This Row],[boys_0-5_reached]],health[[#This Row],[boys_6-12_reached]],health[[#This Row],[boys_13-18_reached]]),health[[#This Row],[total_boys]])</f>
        <v>0</v>
      </c>
      <c r="AD885">
        <f>IF(ISBLANK(health[[#This Row],[total_girls]]),SUM(health[[#This Row],[girls_0-5_reached]],health[[#This Row],[girls_6-12_reached]],health[[#This Row],[girls_13-18_reached]]),health[[#This Row],[total_girls]])</f>
        <v>0</v>
      </c>
      <c r="AE885">
        <f>IF(ISBLANK(health[[#This Row],[total_children]]),SUM(health[[#This Row],[calc_boys]],health[[#This Row],[calc_girls]]),health[[#This Row],[total_children]])</f>
        <v>0</v>
      </c>
      <c r="AF885">
        <f>IF(ISBLANK(health[[#This Row],[total_pwd]]),SUM(health[[#This Row],[total_pwd_men]],health[[#This Row],[total_pwd_women]]),health[[#This Row],[total_pwd]])</f>
        <v>0</v>
      </c>
      <c r="AG885">
        <f>IF(ISBLANK(health[[#This Row],[total_adults]]),SUM(health[[#This Row],[total_men]],health[[#This Row],[total_women]]),health[[#This Row],[total_adults]])</f>
        <v>0</v>
      </c>
      <c r="AH885">
        <f>IF(ISBLANK(health[[#This Row],[total_beneficiaries_reached]]),SUM(health[[#This Row],[calc_children]],health[[#This Row],[calc_adults]]),health[[#This Row],[total_beneficiaries_reached]])</f>
        <v>0</v>
      </c>
      <c r="AI885" s="49" t="str">
        <f ca="1">IF(B885="","",OFFSET(table_admin1[[#Headers],[ADM1_PT]],MATCH(B885,admin1,0),1))</f>
        <v/>
      </c>
      <c r="AJ885" s="49" t="str">
        <f t="shared" ca="1" si="26"/>
        <v/>
      </c>
      <c r="AK885" s="49" t="str">
        <f t="shared" ca="1" si="27"/>
        <v/>
      </c>
    </row>
    <row r="886" spans="29:37" x14ac:dyDescent="0.2">
      <c r="AC886">
        <f>IF(ISBLANK(health[[#This Row],[total_boys]]),SUM(health[[#This Row],[boys_0-5_reached]],health[[#This Row],[boys_6-12_reached]],health[[#This Row],[boys_13-18_reached]]),health[[#This Row],[total_boys]])</f>
        <v>0</v>
      </c>
      <c r="AD886">
        <f>IF(ISBLANK(health[[#This Row],[total_girls]]),SUM(health[[#This Row],[girls_0-5_reached]],health[[#This Row],[girls_6-12_reached]],health[[#This Row],[girls_13-18_reached]]),health[[#This Row],[total_girls]])</f>
        <v>0</v>
      </c>
      <c r="AE886">
        <f>IF(ISBLANK(health[[#This Row],[total_children]]),SUM(health[[#This Row],[calc_boys]],health[[#This Row],[calc_girls]]),health[[#This Row],[total_children]])</f>
        <v>0</v>
      </c>
      <c r="AF886">
        <f>IF(ISBLANK(health[[#This Row],[total_pwd]]),SUM(health[[#This Row],[total_pwd_men]],health[[#This Row],[total_pwd_women]]),health[[#This Row],[total_pwd]])</f>
        <v>0</v>
      </c>
      <c r="AG886">
        <f>IF(ISBLANK(health[[#This Row],[total_adults]]),SUM(health[[#This Row],[total_men]],health[[#This Row],[total_women]]),health[[#This Row],[total_adults]])</f>
        <v>0</v>
      </c>
      <c r="AH886">
        <f>IF(ISBLANK(health[[#This Row],[total_beneficiaries_reached]]),SUM(health[[#This Row],[calc_children]],health[[#This Row],[calc_adults]]),health[[#This Row],[total_beneficiaries_reached]])</f>
        <v>0</v>
      </c>
      <c r="AI886" s="49" t="str">
        <f ca="1">IF(B886="","",OFFSET(table_admin1[[#Headers],[ADM1_PT]],MATCH(B886,admin1,0),1))</f>
        <v/>
      </c>
      <c r="AJ886" s="49" t="str">
        <f t="shared" ca="1" si="26"/>
        <v/>
      </c>
      <c r="AK886" s="49" t="str">
        <f t="shared" ca="1" si="27"/>
        <v/>
      </c>
    </row>
    <row r="887" spans="29:37" x14ac:dyDescent="0.2">
      <c r="AC887">
        <f>IF(ISBLANK(health[[#This Row],[total_boys]]),SUM(health[[#This Row],[boys_0-5_reached]],health[[#This Row],[boys_6-12_reached]],health[[#This Row],[boys_13-18_reached]]),health[[#This Row],[total_boys]])</f>
        <v>0</v>
      </c>
      <c r="AD887">
        <f>IF(ISBLANK(health[[#This Row],[total_girls]]),SUM(health[[#This Row],[girls_0-5_reached]],health[[#This Row],[girls_6-12_reached]],health[[#This Row],[girls_13-18_reached]]),health[[#This Row],[total_girls]])</f>
        <v>0</v>
      </c>
      <c r="AE887">
        <f>IF(ISBLANK(health[[#This Row],[total_children]]),SUM(health[[#This Row],[calc_boys]],health[[#This Row],[calc_girls]]),health[[#This Row],[total_children]])</f>
        <v>0</v>
      </c>
      <c r="AF887">
        <f>IF(ISBLANK(health[[#This Row],[total_pwd]]),SUM(health[[#This Row],[total_pwd_men]],health[[#This Row],[total_pwd_women]]),health[[#This Row],[total_pwd]])</f>
        <v>0</v>
      </c>
      <c r="AG887">
        <f>IF(ISBLANK(health[[#This Row],[total_adults]]),SUM(health[[#This Row],[total_men]],health[[#This Row],[total_women]]),health[[#This Row],[total_adults]])</f>
        <v>0</v>
      </c>
      <c r="AH887">
        <f>IF(ISBLANK(health[[#This Row],[total_beneficiaries_reached]]),SUM(health[[#This Row],[calc_children]],health[[#This Row],[calc_adults]]),health[[#This Row],[total_beneficiaries_reached]])</f>
        <v>0</v>
      </c>
      <c r="AI887" s="49" t="str">
        <f ca="1">IF(B887="","",OFFSET(table_admin1[[#Headers],[ADM1_PT]],MATCH(B887,admin1,0),1))</f>
        <v/>
      </c>
      <c r="AJ887" s="49" t="str">
        <f t="shared" ca="1" si="26"/>
        <v/>
      </c>
      <c r="AK887" s="49" t="str">
        <f t="shared" ca="1" si="27"/>
        <v/>
      </c>
    </row>
    <row r="888" spans="29:37" x14ac:dyDescent="0.2">
      <c r="AC888">
        <f>IF(ISBLANK(health[[#This Row],[total_boys]]),SUM(health[[#This Row],[boys_0-5_reached]],health[[#This Row],[boys_6-12_reached]],health[[#This Row],[boys_13-18_reached]]),health[[#This Row],[total_boys]])</f>
        <v>0</v>
      </c>
      <c r="AD888">
        <f>IF(ISBLANK(health[[#This Row],[total_girls]]),SUM(health[[#This Row],[girls_0-5_reached]],health[[#This Row],[girls_6-12_reached]],health[[#This Row],[girls_13-18_reached]]),health[[#This Row],[total_girls]])</f>
        <v>0</v>
      </c>
      <c r="AE888">
        <f>IF(ISBLANK(health[[#This Row],[total_children]]),SUM(health[[#This Row],[calc_boys]],health[[#This Row],[calc_girls]]),health[[#This Row],[total_children]])</f>
        <v>0</v>
      </c>
      <c r="AF888">
        <f>IF(ISBLANK(health[[#This Row],[total_pwd]]),SUM(health[[#This Row],[total_pwd_men]],health[[#This Row],[total_pwd_women]]),health[[#This Row],[total_pwd]])</f>
        <v>0</v>
      </c>
      <c r="AG888">
        <f>IF(ISBLANK(health[[#This Row],[total_adults]]),SUM(health[[#This Row],[total_men]],health[[#This Row],[total_women]]),health[[#This Row],[total_adults]])</f>
        <v>0</v>
      </c>
      <c r="AH888">
        <f>IF(ISBLANK(health[[#This Row],[total_beneficiaries_reached]]),SUM(health[[#This Row],[calc_children]],health[[#This Row],[calc_adults]]),health[[#This Row],[total_beneficiaries_reached]])</f>
        <v>0</v>
      </c>
      <c r="AI888" s="49" t="str">
        <f ca="1">IF(B888="","",OFFSET(table_admin1[[#Headers],[ADM1_PT]],MATCH(B888,admin1,0),1))</f>
        <v/>
      </c>
      <c r="AJ888" s="49" t="str">
        <f t="shared" ca="1" si="26"/>
        <v/>
      </c>
      <c r="AK888" s="49" t="str">
        <f t="shared" ca="1" si="27"/>
        <v/>
      </c>
    </row>
    <row r="889" spans="29:37" x14ac:dyDescent="0.2">
      <c r="AC889">
        <f>IF(ISBLANK(health[[#This Row],[total_boys]]),SUM(health[[#This Row],[boys_0-5_reached]],health[[#This Row],[boys_6-12_reached]],health[[#This Row],[boys_13-18_reached]]),health[[#This Row],[total_boys]])</f>
        <v>0</v>
      </c>
      <c r="AD889">
        <f>IF(ISBLANK(health[[#This Row],[total_girls]]),SUM(health[[#This Row],[girls_0-5_reached]],health[[#This Row],[girls_6-12_reached]],health[[#This Row],[girls_13-18_reached]]),health[[#This Row],[total_girls]])</f>
        <v>0</v>
      </c>
      <c r="AE889">
        <f>IF(ISBLANK(health[[#This Row],[total_children]]),SUM(health[[#This Row],[calc_boys]],health[[#This Row],[calc_girls]]),health[[#This Row],[total_children]])</f>
        <v>0</v>
      </c>
      <c r="AF889">
        <f>IF(ISBLANK(health[[#This Row],[total_pwd]]),SUM(health[[#This Row],[total_pwd_men]],health[[#This Row],[total_pwd_women]]),health[[#This Row],[total_pwd]])</f>
        <v>0</v>
      </c>
      <c r="AG889">
        <f>IF(ISBLANK(health[[#This Row],[total_adults]]),SUM(health[[#This Row],[total_men]],health[[#This Row],[total_women]]),health[[#This Row],[total_adults]])</f>
        <v>0</v>
      </c>
      <c r="AH889">
        <f>IF(ISBLANK(health[[#This Row],[total_beneficiaries_reached]]),SUM(health[[#This Row],[calc_children]],health[[#This Row],[calc_adults]]),health[[#This Row],[total_beneficiaries_reached]])</f>
        <v>0</v>
      </c>
      <c r="AI889" s="49" t="str">
        <f ca="1">IF(B889="","",OFFSET(table_admin1[[#Headers],[ADM1_PT]],MATCH(B889,admin1,0),1))</f>
        <v/>
      </c>
      <c r="AJ889" s="49" t="str">
        <f t="shared" ca="1" si="26"/>
        <v/>
      </c>
      <c r="AK889" s="49" t="str">
        <f t="shared" ca="1" si="27"/>
        <v/>
      </c>
    </row>
    <row r="890" spans="29:37" x14ac:dyDescent="0.2">
      <c r="AC890">
        <f>IF(ISBLANK(health[[#This Row],[total_boys]]),SUM(health[[#This Row],[boys_0-5_reached]],health[[#This Row],[boys_6-12_reached]],health[[#This Row],[boys_13-18_reached]]),health[[#This Row],[total_boys]])</f>
        <v>0</v>
      </c>
      <c r="AD890">
        <f>IF(ISBLANK(health[[#This Row],[total_girls]]),SUM(health[[#This Row],[girls_0-5_reached]],health[[#This Row],[girls_6-12_reached]],health[[#This Row],[girls_13-18_reached]]),health[[#This Row],[total_girls]])</f>
        <v>0</v>
      </c>
      <c r="AE890">
        <f>IF(ISBLANK(health[[#This Row],[total_children]]),SUM(health[[#This Row],[calc_boys]],health[[#This Row],[calc_girls]]),health[[#This Row],[total_children]])</f>
        <v>0</v>
      </c>
      <c r="AF890">
        <f>IF(ISBLANK(health[[#This Row],[total_pwd]]),SUM(health[[#This Row],[total_pwd_men]],health[[#This Row],[total_pwd_women]]),health[[#This Row],[total_pwd]])</f>
        <v>0</v>
      </c>
      <c r="AG890">
        <f>IF(ISBLANK(health[[#This Row],[total_adults]]),SUM(health[[#This Row],[total_men]],health[[#This Row],[total_women]]),health[[#This Row],[total_adults]])</f>
        <v>0</v>
      </c>
      <c r="AH890">
        <f>IF(ISBLANK(health[[#This Row],[total_beneficiaries_reached]]),SUM(health[[#This Row],[calc_children]],health[[#This Row],[calc_adults]]),health[[#This Row],[total_beneficiaries_reached]])</f>
        <v>0</v>
      </c>
      <c r="AI890" s="49" t="str">
        <f ca="1">IF(B890="","",OFFSET(table_admin1[[#Headers],[ADM1_PT]],MATCH(B890,admin1,0),1))</f>
        <v/>
      </c>
      <c r="AJ890" s="49" t="str">
        <f t="shared" ca="1" si="26"/>
        <v/>
      </c>
      <c r="AK890" s="49" t="str">
        <f t="shared" ca="1" si="27"/>
        <v/>
      </c>
    </row>
    <row r="891" spans="29:37" x14ac:dyDescent="0.2">
      <c r="AC891">
        <f>IF(ISBLANK(health[[#This Row],[total_boys]]),SUM(health[[#This Row],[boys_0-5_reached]],health[[#This Row],[boys_6-12_reached]],health[[#This Row],[boys_13-18_reached]]),health[[#This Row],[total_boys]])</f>
        <v>0</v>
      </c>
      <c r="AD891">
        <f>IF(ISBLANK(health[[#This Row],[total_girls]]),SUM(health[[#This Row],[girls_0-5_reached]],health[[#This Row],[girls_6-12_reached]],health[[#This Row],[girls_13-18_reached]]),health[[#This Row],[total_girls]])</f>
        <v>0</v>
      </c>
      <c r="AE891">
        <f>IF(ISBLANK(health[[#This Row],[total_children]]),SUM(health[[#This Row],[calc_boys]],health[[#This Row],[calc_girls]]),health[[#This Row],[total_children]])</f>
        <v>0</v>
      </c>
      <c r="AF891">
        <f>IF(ISBLANK(health[[#This Row],[total_pwd]]),SUM(health[[#This Row],[total_pwd_men]],health[[#This Row],[total_pwd_women]]),health[[#This Row],[total_pwd]])</f>
        <v>0</v>
      </c>
      <c r="AG891">
        <f>IF(ISBLANK(health[[#This Row],[total_adults]]),SUM(health[[#This Row],[total_men]],health[[#This Row],[total_women]]),health[[#This Row],[total_adults]])</f>
        <v>0</v>
      </c>
      <c r="AH891">
        <f>IF(ISBLANK(health[[#This Row],[total_beneficiaries_reached]]),SUM(health[[#This Row],[calc_children]],health[[#This Row],[calc_adults]]),health[[#This Row],[total_beneficiaries_reached]])</f>
        <v>0</v>
      </c>
      <c r="AI891" s="49" t="str">
        <f ca="1">IF(B891="","",OFFSET(table_admin1[[#Headers],[ADM1_PT]],MATCH(B891,admin1,0),1))</f>
        <v/>
      </c>
      <c r="AJ891" s="49" t="str">
        <f t="shared" ca="1" si="26"/>
        <v/>
      </c>
      <c r="AK891" s="49" t="str">
        <f t="shared" ca="1" si="27"/>
        <v/>
      </c>
    </row>
    <row r="892" spans="29:37" x14ac:dyDescent="0.2">
      <c r="AC892">
        <f>IF(ISBLANK(health[[#This Row],[total_boys]]),SUM(health[[#This Row],[boys_0-5_reached]],health[[#This Row],[boys_6-12_reached]],health[[#This Row],[boys_13-18_reached]]),health[[#This Row],[total_boys]])</f>
        <v>0</v>
      </c>
      <c r="AD892">
        <f>IF(ISBLANK(health[[#This Row],[total_girls]]),SUM(health[[#This Row],[girls_0-5_reached]],health[[#This Row],[girls_6-12_reached]],health[[#This Row],[girls_13-18_reached]]),health[[#This Row],[total_girls]])</f>
        <v>0</v>
      </c>
      <c r="AE892">
        <f>IF(ISBLANK(health[[#This Row],[total_children]]),SUM(health[[#This Row],[calc_boys]],health[[#This Row],[calc_girls]]),health[[#This Row],[total_children]])</f>
        <v>0</v>
      </c>
      <c r="AF892">
        <f>IF(ISBLANK(health[[#This Row],[total_pwd]]),SUM(health[[#This Row],[total_pwd_men]],health[[#This Row],[total_pwd_women]]),health[[#This Row],[total_pwd]])</f>
        <v>0</v>
      </c>
      <c r="AG892">
        <f>IF(ISBLANK(health[[#This Row],[total_adults]]),SUM(health[[#This Row],[total_men]],health[[#This Row],[total_women]]),health[[#This Row],[total_adults]])</f>
        <v>0</v>
      </c>
      <c r="AH892">
        <f>IF(ISBLANK(health[[#This Row],[total_beneficiaries_reached]]),SUM(health[[#This Row],[calc_children]],health[[#This Row],[calc_adults]]),health[[#This Row],[total_beneficiaries_reached]])</f>
        <v>0</v>
      </c>
      <c r="AI892" s="49" t="str">
        <f ca="1">IF(B892="","",OFFSET(table_admin1[[#Headers],[ADM1_PT]],MATCH(B892,admin1,0),1))</f>
        <v/>
      </c>
      <c r="AJ892" s="49" t="str">
        <f t="shared" ca="1" si="26"/>
        <v/>
      </c>
      <c r="AK892" s="49" t="str">
        <f t="shared" ca="1" si="27"/>
        <v/>
      </c>
    </row>
    <row r="893" spans="29:37" x14ac:dyDescent="0.2">
      <c r="AC893">
        <f>IF(ISBLANK(health[[#This Row],[total_boys]]),SUM(health[[#This Row],[boys_0-5_reached]],health[[#This Row],[boys_6-12_reached]],health[[#This Row],[boys_13-18_reached]]),health[[#This Row],[total_boys]])</f>
        <v>0</v>
      </c>
      <c r="AD893">
        <f>IF(ISBLANK(health[[#This Row],[total_girls]]),SUM(health[[#This Row],[girls_0-5_reached]],health[[#This Row],[girls_6-12_reached]],health[[#This Row],[girls_13-18_reached]]),health[[#This Row],[total_girls]])</f>
        <v>0</v>
      </c>
      <c r="AE893">
        <f>IF(ISBLANK(health[[#This Row],[total_children]]),SUM(health[[#This Row],[calc_boys]],health[[#This Row],[calc_girls]]),health[[#This Row],[total_children]])</f>
        <v>0</v>
      </c>
      <c r="AF893">
        <f>IF(ISBLANK(health[[#This Row],[total_pwd]]),SUM(health[[#This Row],[total_pwd_men]],health[[#This Row],[total_pwd_women]]),health[[#This Row],[total_pwd]])</f>
        <v>0</v>
      </c>
      <c r="AG893">
        <f>IF(ISBLANK(health[[#This Row],[total_adults]]),SUM(health[[#This Row],[total_men]],health[[#This Row],[total_women]]),health[[#This Row],[total_adults]])</f>
        <v>0</v>
      </c>
      <c r="AH893">
        <f>IF(ISBLANK(health[[#This Row],[total_beneficiaries_reached]]),SUM(health[[#This Row],[calc_children]],health[[#This Row],[calc_adults]]),health[[#This Row],[total_beneficiaries_reached]])</f>
        <v>0</v>
      </c>
      <c r="AI893" s="49" t="str">
        <f ca="1">IF(B893="","",OFFSET(table_admin1[[#Headers],[ADM1_PT]],MATCH(B893,admin1,0),1))</f>
        <v/>
      </c>
      <c r="AJ893" s="49" t="str">
        <f t="shared" ca="1" si="26"/>
        <v/>
      </c>
      <c r="AK893" s="49" t="str">
        <f t="shared" ca="1" si="27"/>
        <v/>
      </c>
    </row>
    <row r="894" spans="29:37" x14ac:dyDescent="0.2">
      <c r="AC894">
        <f>IF(ISBLANK(health[[#This Row],[total_boys]]),SUM(health[[#This Row],[boys_0-5_reached]],health[[#This Row],[boys_6-12_reached]],health[[#This Row],[boys_13-18_reached]]),health[[#This Row],[total_boys]])</f>
        <v>0</v>
      </c>
      <c r="AD894">
        <f>IF(ISBLANK(health[[#This Row],[total_girls]]),SUM(health[[#This Row],[girls_0-5_reached]],health[[#This Row],[girls_6-12_reached]],health[[#This Row],[girls_13-18_reached]]),health[[#This Row],[total_girls]])</f>
        <v>0</v>
      </c>
      <c r="AE894">
        <f>IF(ISBLANK(health[[#This Row],[total_children]]),SUM(health[[#This Row],[calc_boys]],health[[#This Row],[calc_girls]]),health[[#This Row],[total_children]])</f>
        <v>0</v>
      </c>
      <c r="AF894">
        <f>IF(ISBLANK(health[[#This Row],[total_pwd]]),SUM(health[[#This Row],[total_pwd_men]],health[[#This Row],[total_pwd_women]]),health[[#This Row],[total_pwd]])</f>
        <v>0</v>
      </c>
      <c r="AG894">
        <f>IF(ISBLANK(health[[#This Row],[total_adults]]),SUM(health[[#This Row],[total_men]],health[[#This Row],[total_women]]),health[[#This Row],[total_adults]])</f>
        <v>0</v>
      </c>
      <c r="AH894">
        <f>IF(ISBLANK(health[[#This Row],[total_beneficiaries_reached]]),SUM(health[[#This Row],[calc_children]],health[[#This Row],[calc_adults]]),health[[#This Row],[total_beneficiaries_reached]])</f>
        <v>0</v>
      </c>
      <c r="AI894" s="49" t="str">
        <f ca="1">IF(B894="","",OFFSET(table_admin1[[#Headers],[ADM1_PT]],MATCH(B894,admin1,0),1))</f>
        <v/>
      </c>
      <c r="AJ894" s="49" t="str">
        <f t="shared" ca="1" si="26"/>
        <v/>
      </c>
      <c r="AK894" s="49" t="str">
        <f t="shared" ca="1" si="27"/>
        <v/>
      </c>
    </row>
    <row r="895" spans="29:37" x14ac:dyDescent="0.2">
      <c r="AC895">
        <f>IF(ISBLANK(health[[#This Row],[total_boys]]),SUM(health[[#This Row],[boys_0-5_reached]],health[[#This Row],[boys_6-12_reached]],health[[#This Row],[boys_13-18_reached]]),health[[#This Row],[total_boys]])</f>
        <v>0</v>
      </c>
      <c r="AD895">
        <f>IF(ISBLANK(health[[#This Row],[total_girls]]),SUM(health[[#This Row],[girls_0-5_reached]],health[[#This Row],[girls_6-12_reached]],health[[#This Row],[girls_13-18_reached]]),health[[#This Row],[total_girls]])</f>
        <v>0</v>
      </c>
      <c r="AE895">
        <f>IF(ISBLANK(health[[#This Row],[total_children]]),SUM(health[[#This Row],[calc_boys]],health[[#This Row],[calc_girls]]),health[[#This Row],[total_children]])</f>
        <v>0</v>
      </c>
      <c r="AF895">
        <f>IF(ISBLANK(health[[#This Row],[total_pwd]]),SUM(health[[#This Row],[total_pwd_men]],health[[#This Row],[total_pwd_women]]),health[[#This Row],[total_pwd]])</f>
        <v>0</v>
      </c>
      <c r="AG895">
        <f>IF(ISBLANK(health[[#This Row],[total_adults]]),SUM(health[[#This Row],[total_men]],health[[#This Row],[total_women]]),health[[#This Row],[total_adults]])</f>
        <v>0</v>
      </c>
      <c r="AH895">
        <f>IF(ISBLANK(health[[#This Row],[total_beneficiaries_reached]]),SUM(health[[#This Row],[calc_children]],health[[#This Row],[calc_adults]]),health[[#This Row],[total_beneficiaries_reached]])</f>
        <v>0</v>
      </c>
      <c r="AI895" s="49" t="str">
        <f ca="1">IF(B895="","",OFFSET(table_admin1[[#Headers],[ADM1_PT]],MATCH(B895,admin1,0),1))</f>
        <v/>
      </c>
      <c r="AJ895" s="49" t="str">
        <f t="shared" ca="1" si="26"/>
        <v/>
      </c>
      <c r="AK895" s="49" t="str">
        <f t="shared" ca="1" si="27"/>
        <v/>
      </c>
    </row>
    <row r="896" spans="29:37" x14ac:dyDescent="0.2">
      <c r="AC896">
        <f>IF(ISBLANK(health[[#This Row],[total_boys]]),SUM(health[[#This Row],[boys_0-5_reached]],health[[#This Row],[boys_6-12_reached]],health[[#This Row],[boys_13-18_reached]]),health[[#This Row],[total_boys]])</f>
        <v>0</v>
      </c>
      <c r="AD896">
        <f>IF(ISBLANK(health[[#This Row],[total_girls]]),SUM(health[[#This Row],[girls_0-5_reached]],health[[#This Row],[girls_6-12_reached]],health[[#This Row],[girls_13-18_reached]]),health[[#This Row],[total_girls]])</f>
        <v>0</v>
      </c>
      <c r="AE896">
        <f>IF(ISBLANK(health[[#This Row],[total_children]]),SUM(health[[#This Row],[calc_boys]],health[[#This Row],[calc_girls]]),health[[#This Row],[total_children]])</f>
        <v>0</v>
      </c>
      <c r="AF896">
        <f>IF(ISBLANK(health[[#This Row],[total_pwd]]),SUM(health[[#This Row],[total_pwd_men]],health[[#This Row],[total_pwd_women]]),health[[#This Row],[total_pwd]])</f>
        <v>0</v>
      </c>
      <c r="AG896">
        <f>IF(ISBLANK(health[[#This Row],[total_adults]]),SUM(health[[#This Row],[total_men]],health[[#This Row],[total_women]]),health[[#This Row],[total_adults]])</f>
        <v>0</v>
      </c>
      <c r="AH896">
        <f>IF(ISBLANK(health[[#This Row],[total_beneficiaries_reached]]),SUM(health[[#This Row],[calc_children]],health[[#This Row],[calc_adults]]),health[[#This Row],[total_beneficiaries_reached]])</f>
        <v>0</v>
      </c>
      <c r="AI896" s="49" t="str">
        <f ca="1">IF(B896="","",OFFSET(table_admin1[[#Headers],[ADM1_PT]],MATCH(B896,admin1,0),1))</f>
        <v/>
      </c>
      <c r="AJ896" s="49" t="str">
        <f t="shared" ca="1" si="26"/>
        <v/>
      </c>
      <c r="AK896" s="49" t="str">
        <f t="shared" ca="1" si="27"/>
        <v/>
      </c>
    </row>
    <row r="897" spans="29:37" x14ac:dyDescent="0.2">
      <c r="AC897">
        <f>IF(ISBLANK(health[[#This Row],[total_boys]]),SUM(health[[#This Row],[boys_0-5_reached]],health[[#This Row],[boys_6-12_reached]],health[[#This Row],[boys_13-18_reached]]),health[[#This Row],[total_boys]])</f>
        <v>0</v>
      </c>
      <c r="AD897">
        <f>IF(ISBLANK(health[[#This Row],[total_girls]]),SUM(health[[#This Row],[girls_0-5_reached]],health[[#This Row],[girls_6-12_reached]],health[[#This Row],[girls_13-18_reached]]),health[[#This Row],[total_girls]])</f>
        <v>0</v>
      </c>
      <c r="AE897">
        <f>IF(ISBLANK(health[[#This Row],[total_children]]),SUM(health[[#This Row],[calc_boys]],health[[#This Row],[calc_girls]]),health[[#This Row],[total_children]])</f>
        <v>0</v>
      </c>
      <c r="AF897">
        <f>IF(ISBLANK(health[[#This Row],[total_pwd]]),SUM(health[[#This Row],[total_pwd_men]],health[[#This Row],[total_pwd_women]]),health[[#This Row],[total_pwd]])</f>
        <v>0</v>
      </c>
      <c r="AG897">
        <f>IF(ISBLANK(health[[#This Row],[total_adults]]),SUM(health[[#This Row],[total_men]],health[[#This Row],[total_women]]),health[[#This Row],[total_adults]])</f>
        <v>0</v>
      </c>
      <c r="AH897">
        <f>IF(ISBLANK(health[[#This Row],[total_beneficiaries_reached]]),SUM(health[[#This Row],[calc_children]],health[[#This Row],[calc_adults]]),health[[#This Row],[total_beneficiaries_reached]])</f>
        <v>0</v>
      </c>
      <c r="AI897" s="49" t="str">
        <f ca="1">IF(B897="","",OFFSET(table_admin1[[#Headers],[ADM1_PT]],MATCH(B897,admin1,0),1))</f>
        <v/>
      </c>
      <c r="AJ897" s="49" t="str">
        <f t="shared" ca="1" si="26"/>
        <v/>
      </c>
      <c r="AK897" s="49" t="str">
        <f t="shared" ca="1" si="27"/>
        <v/>
      </c>
    </row>
    <row r="898" spans="29:37" x14ac:dyDescent="0.2">
      <c r="AC898">
        <f>IF(ISBLANK(health[[#This Row],[total_boys]]),SUM(health[[#This Row],[boys_0-5_reached]],health[[#This Row],[boys_6-12_reached]],health[[#This Row],[boys_13-18_reached]]),health[[#This Row],[total_boys]])</f>
        <v>0</v>
      </c>
      <c r="AD898">
        <f>IF(ISBLANK(health[[#This Row],[total_girls]]),SUM(health[[#This Row],[girls_0-5_reached]],health[[#This Row],[girls_6-12_reached]],health[[#This Row],[girls_13-18_reached]]),health[[#This Row],[total_girls]])</f>
        <v>0</v>
      </c>
      <c r="AE898">
        <f>IF(ISBLANK(health[[#This Row],[total_children]]),SUM(health[[#This Row],[calc_boys]],health[[#This Row],[calc_girls]]),health[[#This Row],[total_children]])</f>
        <v>0</v>
      </c>
      <c r="AF898">
        <f>IF(ISBLANK(health[[#This Row],[total_pwd]]),SUM(health[[#This Row],[total_pwd_men]],health[[#This Row],[total_pwd_women]]),health[[#This Row],[total_pwd]])</f>
        <v>0</v>
      </c>
      <c r="AG898">
        <f>IF(ISBLANK(health[[#This Row],[total_adults]]),SUM(health[[#This Row],[total_men]],health[[#This Row],[total_women]]),health[[#This Row],[total_adults]])</f>
        <v>0</v>
      </c>
      <c r="AH898">
        <f>IF(ISBLANK(health[[#This Row],[total_beneficiaries_reached]]),SUM(health[[#This Row],[calc_children]],health[[#This Row],[calc_adults]]),health[[#This Row],[total_beneficiaries_reached]])</f>
        <v>0</v>
      </c>
      <c r="AI898" s="49" t="str">
        <f ca="1">IF(B898="","",OFFSET(table_admin1[[#Headers],[ADM1_PT]],MATCH(B898,admin1,0),1))</f>
        <v/>
      </c>
      <c r="AJ898" s="49" t="str">
        <f t="shared" ca="1" si="26"/>
        <v/>
      </c>
      <c r="AK898" s="49" t="str">
        <f t="shared" ca="1" si="27"/>
        <v/>
      </c>
    </row>
    <row r="899" spans="29:37" x14ac:dyDescent="0.2">
      <c r="AC899">
        <f>IF(ISBLANK(health[[#This Row],[total_boys]]),SUM(health[[#This Row],[boys_0-5_reached]],health[[#This Row],[boys_6-12_reached]],health[[#This Row],[boys_13-18_reached]]),health[[#This Row],[total_boys]])</f>
        <v>0</v>
      </c>
      <c r="AD899">
        <f>IF(ISBLANK(health[[#This Row],[total_girls]]),SUM(health[[#This Row],[girls_0-5_reached]],health[[#This Row],[girls_6-12_reached]],health[[#This Row],[girls_13-18_reached]]),health[[#This Row],[total_girls]])</f>
        <v>0</v>
      </c>
      <c r="AE899">
        <f>IF(ISBLANK(health[[#This Row],[total_children]]),SUM(health[[#This Row],[calc_boys]],health[[#This Row],[calc_girls]]),health[[#This Row],[total_children]])</f>
        <v>0</v>
      </c>
      <c r="AF899">
        <f>IF(ISBLANK(health[[#This Row],[total_pwd]]),SUM(health[[#This Row],[total_pwd_men]],health[[#This Row],[total_pwd_women]]),health[[#This Row],[total_pwd]])</f>
        <v>0</v>
      </c>
      <c r="AG899">
        <f>IF(ISBLANK(health[[#This Row],[total_adults]]),SUM(health[[#This Row],[total_men]],health[[#This Row],[total_women]]),health[[#This Row],[total_adults]])</f>
        <v>0</v>
      </c>
      <c r="AH899">
        <f>IF(ISBLANK(health[[#This Row],[total_beneficiaries_reached]]),SUM(health[[#This Row],[calc_children]],health[[#This Row],[calc_adults]]),health[[#This Row],[total_beneficiaries_reached]])</f>
        <v>0</v>
      </c>
      <c r="AI899" s="49" t="str">
        <f ca="1">IF(B899="","",OFFSET(table_admin1[[#Headers],[ADM1_PT]],MATCH(B899,admin1,0),1))</f>
        <v/>
      </c>
      <c r="AJ899" s="49" t="str">
        <f t="shared" ca="1" si="26"/>
        <v/>
      </c>
      <c r="AK899" s="49" t="str">
        <f t="shared" ca="1" si="27"/>
        <v/>
      </c>
    </row>
    <row r="900" spans="29:37" x14ac:dyDescent="0.2">
      <c r="AC900">
        <f>IF(ISBLANK(health[[#This Row],[total_boys]]),SUM(health[[#This Row],[boys_0-5_reached]],health[[#This Row],[boys_6-12_reached]],health[[#This Row],[boys_13-18_reached]]),health[[#This Row],[total_boys]])</f>
        <v>0</v>
      </c>
      <c r="AD900">
        <f>IF(ISBLANK(health[[#This Row],[total_girls]]),SUM(health[[#This Row],[girls_0-5_reached]],health[[#This Row],[girls_6-12_reached]],health[[#This Row],[girls_13-18_reached]]),health[[#This Row],[total_girls]])</f>
        <v>0</v>
      </c>
      <c r="AE900">
        <f>IF(ISBLANK(health[[#This Row],[total_children]]),SUM(health[[#This Row],[calc_boys]],health[[#This Row],[calc_girls]]),health[[#This Row],[total_children]])</f>
        <v>0</v>
      </c>
      <c r="AF900">
        <f>IF(ISBLANK(health[[#This Row],[total_pwd]]),SUM(health[[#This Row],[total_pwd_men]],health[[#This Row],[total_pwd_women]]),health[[#This Row],[total_pwd]])</f>
        <v>0</v>
      </c>
      <c r="AG900">
        <f>IF(ISBLANK(health[[#This Row],[total_adults]]),SUM(health[[#This Row],[total_men]],health[[#This Row],[total_women]]),health[[#This Row],[total_adults]])</f>
        <v>0</v>
      </c>
      <c r="AH900">
        <f>IF(ISBLANK(health[[#This Row],[total_beneficiaries_reached]]),SUM(health[[#This Row],[calc_children]],health[[#This Row],[calc_adults]]),health[[#This Row],[total_beneficiaries_reached]])</f>
        <v>0</v>
      </c>
      <c r="AI900" s="49" t="str">
        <f ca="1">IF(B900="","",OFFSET(table_admin1[[#Headers],[ADM1_PT]],MATCH(B900,admin1,0),1))</f>
        <v/>
      </c>
      <c r="AJ900" s="49" t="str">
        <f t="shared" ca="1" si="26"/>
        <v/>
      </c>
      <c r="AK900" s="49" t="str">
        <f t="shared" ca="1" si="27"/>
        <v/>
      </c>
    </row>
    <row r="901" spans="29:37" x14ac:dyDescent="0.2">
      <c r="AC901">
        <f>IF(ISBLANK(health[[#This Row],[total_boys]]),SUM(health[[#This Row],[boys_0-5_reached]],health[[#This Row],[boys_6-12_reached]],health[[#This Row],[boys_13-18_reached]]),health[[#This Row],[total_boys]])</f>
        <v>0</v>
      </c>
      <c r="AD901">
        <f>IF(ISBLANK(health[[#This Row],[total_girls]]),SUM(health[[#This Row],[girls_0-5_reached]],health[[#This Row],[girls_6-12_reached]],health[[#This Row],[girls_13-18_reached]]),health[[#This Row],[total_girls]])</f>
        <v>0</v>
      </c>
      <c r="AE901">
        <f>IF(ISBLANK(health[[#This Row],[total_children]]),SUM(health[[#This Row],[calc_boys]],health[[#This Row],[calc_girls]]),health[[#This Row],[total_children]])</f>
        <v>0</v>
      </c>
      <c r="AF901">
        <f>IF(ISBLANK(health[[#This Row],[total_pwd]]),SUM(health[[#This Row],[total_pwd_men]],health[[#This Row],[total_pwd_women]]),health[[#This Row],[total_pwd]])</f>
        <v>0</v>
      </c>
      <c r="AG901">
        <f>IF(ISBLANK(health[[#This Row],[total_adults]]),SUM(health[[#This Row],[total_men]],health[[#This Row],[total_women]]),health[[#This Row],[total_adults]])</f>
        <v>0</v>
      </c>
      <c r="AH901">
        <f>IF(ISBLANK(health[[#This Row],[total_beneficiaries_reached]]),SUM(health[[#This Row],[calc_children]],health[[#This Row],[calc_adults]]),health[[#This Row],[total_beneficiaries_reached]])</f>
        <v>0</v>
      </c>
      <c r="AI901" s="49" t="str">
        <f ca="1">IF(B901="","",OFFSET(table_admin1[[#Headers],[ADM1_PT]],MATCH(B901,admin1,0),1))</f>
        <v/>
      </c>
      <c r="AJ901" s="49" t="str">
        <f t="shared" ca="1" si="26"/>
        <v/>
      </c>
      <c r="AK901" s="49" t="str">
        <f t="shared" ca="1" si="27"/>
        <v/>
      </c>
    </row>
    <row r="902" spans="29:37" x14ac:dyDescent="0.2">
      <c r="AC902">
        <f>IF(ISBLANK(health[[#This Row],[total_boys]]),SUM(health[[#This Row],[boys_0-5_reached]],health[[#This Row],[boys_6-12_reached]],health[[#This Row],[boys_13-18_reached]]),health[[#This Row],[total_boys]])</f>
        <v>0</v>
      </c>
      <c r="AD902">
        <f>IF(ISBLANK(health[[#This Row],[total_girls]]),SUM(health[[#This Row],[girls_0-5_reached]],health[[#This Row],[girls_6-12_reached]],health[[#This Row],[girls_13-18_reached]]),health[[#This Row],[total_girls]])</f>
        <v>0</v>
      </c>
      <c r="AE902">
        <f>IF(ISBLANK(health[[#This Row],[total_children]]),SUM(health[[#This Row],[calc_boys]],health[[#This Row],[calc_girls]]),health[[#This Row],[total_children]])</f>
        <v>0</v>
      </c>
      <c r="AF902">
        <f>IF(ISBLANK(health[[#This Row],[total_pwd]]),SUM(health[[#This Row],[total_pwd_men]],health[[#This Row],[total_pwd_women]]),health[[#This Row],[total_pwd]])</f>
        <v>0</v>
      </c>
      <c r="AG902">
        <f>IF(ISBLANK(health[[#This Row],[total_adults]]),SUM(health[[#This Row],[total_men]],health[[#This Row],[total_women]]),health[[#This Row],[total_adults]])</f>
        <v>0</v>
      </c>
      <c r="AH902">
        <f>IF(ISBLANK(health[[#This Row],[total_beneficiaries_reached]]),SUM(health[[#This Row],[calc_children]],health[[#This Row],[calc_adults]]),health[[#This Row],[total_beneficiaries_reached]])</f>
        <v>0</v>
      </c>
      <c r="AI902" s="49" t="str">
        <f ca="1">IF(B902="","",OFFSET(table_admin1[[#Headers],[ADM1_PT]],MATCH(B902,admin1,0),1))</f>
        <v/>
      </c>
      <c r="AJ902" s="49" t="str">
        <f t="shared" ref="AJ902:AJ965" ca="1" si="28">IF(C902="","",INDEX(admin2_pcode,MATCH(C902,OFFSET(admin2_start,MATCH(AI902,admin1_linked_pcode,0),0,COUNTIF(admin1_linked_pcode,AI902)),0)+MATCH(AI902,admin1_linked_pcode,0)-1))</f>
        <v/>
      </c>
      <c r="AK902" s="49" t="str">
        <f t="shared" ref="AK902:AK965" ca="1" si="29">IF(D902="","",INDEX(admin3_pcode,MATCH(D902,OFFSET(admin3_start,MATCH(AJ902,admin2_linked_pcode,0),0,COUNTIF(admin2_linked_pcode,AJ902)),0)+MATCH(AJ902,admin2_linked_pcode,0)-1))</f>
        <v/>
      </c>
    </row>
    <row r="903" spans="29:37" x14ac:dyDescent="0.2">
      <c r="AC903">
        <f>IF(ISBLANK(health[[#This Row],[total_boys]]),SUM(health[[#This Row],[boys_0-5_reached]],health[[#This Row],[boys_6-12_reached]],health[[#This Row],[boys_13-18_reached]]),health[[#This Row],[total_boys]])</f>
        <v>0</v>
      </c>
      <c r="AD903">
        <f>IF(ISBLANK(health[[#This Row],[total_girls]]),SUM(health[[#This Row],[girls_0-5_reached]],health[[#This Row],[girls_6-12_reached]],health[[#This Row],[girls_13-18_reached]]),health[[#This Row],[total_girls]])</f>
        <v>0</v>
      </c>
      <c r="AE903">
        <f>IF(ISBLANK(health[[#This Row],[total_children]]),SUM(health[[#This Row],[calc_boys]],health[[#This Row],[calc_girls]]),health[[#This Row],[total_children]])</f>
        <v>0</v>
      </c>
      <c r="AF903">
        <f>IF(ISBLANK(health[[#This Row],[total_pwd]]),SUM(health[[#This Row],[total_pwd_men]],health[[#This Row],[total_pwd_women]]),health[[#This Row],[total_pwd]])</f>
        <v>0</v>
      </c>
      <c r="AG903">
        <f>IF(ISBLANK(health[[#This Row],[total_adults]]),SUM(health[[#This Row],[total_men]],health[[#This Row],[total_women]]),health[[#This Row],[total_adults]])</f>
        <v>0</v>
      </c>
      <c r="AH903">
        <f>IF(ISBLANK(health[[#This Row],[total_beneficiaries_reached]]),SUM(health[[#This Row],[calc_children]],health[[#This Row],[calc_adults]]),health[[#This Row],[total_beneficiaries_reached]])</f>
        <v>0</v>
      </c>
      <c r="AI903" s="49" t="str">
        <f ca="1">IF(B903="","",OFFSET(table_admin1[[#Headers],[ADM1_PT]],MATCH(B903,admin1,0),1))</f>
        <v/>
      </c>
      <c r="AJ903" s="49" t="str">
        <f t="shared" ca="1" si="28"/>
        <v/>
      </c>
      <c r="AK903" s="49" t="str">
        <f t="shared" ca="1" si="29"/>
        <v/>
      </c>
    </row>
    <row r="904" spans="29:37" x14ac:dyDescent="0.2">
      <c r="AC904">
        <f>IF(ISBLANK(health[[#This Row],[total_boys]]),SUM(health[[#This Row],[boys_0-5_reached]],health[[#This Row],[boys_6-12_reached]],health[[#This Row],[boys_13-18_reached]]),health[[#This Row],[total_boys]])</f>
        <v>0</v>
      </c>
      <c r="AD904">
        <f>IF(ISBLANK(health[[#This Row],[total_girls]]),SUM(health[[#This Row],[girls_0-5_reached]],health[[#This Row],[girls_6-12_reached]],health[[#This Row],[girls_13-18_reached]]),health[[#This Row],[total_girls]])</f>
        <v>0</v>
      </c>
      <c r="AE904">
        <f>IF(ISBLANK(health[[#This Row],[total_children]]),SUM(health[[#This Row],[calc_boys]],health[[#This Row],[calc_girls]]),health[[#This Row],[total_children]])</f>
        <v>0</v>
      </c>
      <c r="AF904">
        <f>IF(ISBLANK(health[[#This Row],[total_pwd]]),SUM(health[[#This Row],[total_pwd_men]],health[[#This Row],[total_pwd_women]]),health[[#This Row],[total_pwd]])</f>
        <v>0</v>
      </c>
      <c r="AG904">
        <f>IF(ISBLANK(health[[#This Row],[total_adults]]),SUM(health[[#This Row],[total_men]],health[[#This Row],[total_women]]),health[[#This Row],[total_adults]])</f>
        <v>0</v>
      </c>
      <c r="AH904">
        <f>IF(ISBLANK(health[[#This Row],[total_beneficiaries_reached]]),SUM(health[[#This Row],[calc_children]],health[[#This Row],[calc_adults]]),health[[#This Row],[total_beneficiaries_reached]])</f>
        <v>0</v>
      </c>
      <c r="AI904" s="49" t="str">
        <f ca="1">IF(B904="","",OFFSET(table_admin1[[#Headers],[ADM1_PT]],MATCH(B904,admin1,0),1))</f>
        <v/>
      </c>
      <c r="AJ904" s="49" t="str">
        <f t="shared" ca="1" si="28"/>
        <v/>
      </c>
      <c r="AK904" s="49" t="str">
        <f t="shared" ca="1" si="29"/>
        <v/>
      </c>
    </row>
    <row r="905" spans="29:37" x14ac:dyDescent="0.2">
      <c r="AC905">
        <f>IF(ISBLANK(health[[#This Row],[total_boys]]),SUM(health[[#This Row],[boys_0-5_reached]],health[[#This Row],[boys_6-12_reached]],health[[#This Row],[boys_13-18_reached]]),health[[#This Row],[total_boys]])</f>
        <v>0</v>
      </c>
      <c r="AD905">
        <f>IF(ISBLANK(health[[#This Row],[total_girls]]),SUM(health[[#This Row],[girls_0-5_reached]],health[[#This Row],[girls_6-12_reached]],health[[#This Row],[girls_13-18_reached]]),health[[#This Row],[total_girls]])</f>
        <v>0</v>
      </c>
      <c r="AE905">
        <f>IF(ISBLANK(health[[#This Row],[total_children]]),SUM(health[[#This Row],[calc_boys]],health[[#This Row],[calc_girls]]),health[[#This Row],[total_children]])</f>
        <v>0</v>
      </c>
      <c r="AF905">
        <f>IF(ISBLANK(health[[#This Row],[total_pwd]]),SUM(health[[#This Row],[total_pwd_men]],health[[#This Row],[total_pwd_women]]),health[[#This Row],[total_pwd]])</f>
        <v>0</v>
      </c>
      <c r="AG905">
        <f>IF(ISBLANK(health[[#This Row],[total_adults]]),SUM(health[[#This Row],[total_men]],health[[#This Row],[total_women]]),health[[#This Row],[total_adults]])</f>
        <v>0</v>
      </c>
      <c r="AH905">
        <f>IF(ISBLANK(health[[#This Row],[total_beneficiaries_reached]]),SUM(health[[#This Row],[calc_children]],health[[#This Row],[calc_adults]]),health[[#This Row],[total_beneficiaries_reached]])</f>
        <v>0</v>
      </c>
      <c r="AI905" s="49" t="str">
        <f ca="1">IF(B905="","",OFFSET(table_admin1[[#Headers],[ADM1_PT]],MATCH(B905,admin1,0),1))</f>
        <v/>
      </c>
      <c r="AJ905" s="49" t="str">
        <f t="shared" ca="1" si="28"/>
        <v/>
      </c>
      <c r="AK905" s="49" t="str">
        <f t="shared" ca="1" si="29"/>
        <v/>
      </c>
    </row>
    <row r="906" spans="29:37" x14ac:dyDescent="0.2">
      <c r="AC906">
        <f>IF(ISBLANK(health[[#This Row],[total_boys]]),SUM(health[[#This Row],[boys_0-5_reached]],health[[#This Row],[boys_6-12_reached]],health[[#This Row],[boys_13-18_reached]]),health[[#This Row],[total_boys]])</f>
        <v>0</v>
      </c>
      <c r="AD906">
        <f>IF(ISBLANK(health[[#This Row],[total_girls]]),SUM(health[[#This Row],[girls_0-5_reached]],health[[#This Row],[girls_6-12_reached]],health[[#This Row],[girls_13-18_reached]]),health[[#This Row],[total_girls]])</f>
        <v>0</v>
      </c>
      <c r="AE906">
        <f>IF(ISBLANK(health[[#This Row],[total_children]]),SUM(health[[#This Row],[calc_boys]],health[[#This Row],[calc_girls]]),health[[#This Row],[total_children]])</f>
        <v>0</v>
      </c>
      <c r="AF906">
        <f>IF(ISBLANK(health[[#This Row],[total_pwd]]),SUM(health[[#This Row],[total_pwd_men]],health[[#This Row],[total_pwd_women]]),health[[#This Row],[total_pwd]])</f>
        <v>0</v>
      </c>
      <c r="AG906">
        <f>IF(ISBLANK(health[[#This Row],[total_adults]]),SUM(health[[#This Row],[total_men]],health[[#This Row],[total_women]]),health[[#This Row],[total_adults]])</f>
        <v>0</v>
      </c>
      <c r="AH906">
        <f>IF(ISBLANK(health[[#This Row],[total_beneficiaries_reached]]),SUM(health[[#This Row],[calc_children]],health[[#This Row],[calc_adults]]),health[[#This Row],[total_beneficiaries_reached]])</f>
        <v>0</v>
      </c>
      <c r="AI906" s="49" t="str">
        <f ca="1">IF(B906="","",OFFSET(table_admin1[[#Headers],[ADM1_PT]],MATCH(B906,admin1,0),1))</f>
        <v/>
      </c>
      <c r="AJ906" s="49" t="str">
        <f t="shared" ca="1" si="28"/>
        <v/>
      </c>
      <c r="AK906" s="49" t="str">
        <f t="shared" ca="1" si="29"/>
        <v/>
      </c>
    </row>
    <row r="907" spans="29:37" x14ac:dyDescent="0.2">
      <c r="AC907">
        <f>IF(ISBLANK(health[[#This Row],[total_boys]]),SUM(health[[#This Row],[boys_0-5_reached]],health[[#This Row],[boys_6-12_reached]],health[[#This Row],[boys_13-18_reached]]),health[[#This Row],[total_boys]])</f>
        <v>0</v>
      </c>
      <c r="AD907">
        <f>IF(ISBLANK(health[[#This Row],[total_girls]]),SUM(health[[#This Row],[girls_0-5_reached]],health[[#This Row],[girls_6-12_reached]],health[[#This Row],[girls_13-18_reached]]),health[[#This Row],[total_girls]])</f>
        <v>0</v>
      </c>
      <c r="AE907">
        <f>IF(ISBLANK(health[[#This Row],[total_children]]),SUM(health[[#This Row],[calc_boys]],health[[#This Row],[calc_girls]]),health[[#This Row],[total_children]])</f>
        <v>0</v>
      </c>
      <c r="AF907">
        <f>IF(ISBLANK(health[[#This Row],[total_pwd]]),SUM(health[[#This Row],[total_pwd_men]],health[[#This Row],[total_pwd_women]]),health[[#This Row],[total_pwd]])</f>
        <v>0</v>
      </c>
      <c r="AG907">
        <f>IF(ISBLANK(health[[#This Row],[total_adults]]),SUM(health[[#This Row],[total_men]],health[[#This Row],[total_women]]),health[[#This Row],[total_adults]])</f>
        <v>0</v>
      </c>
      <c r="AH907">
        <f>IF(ISBLANK(health[[#This Row],[total_beneficiaries_reached]]),SUM(health[[#This Row],[calc_children]],health[[#This Row],[calc_adults]]),health[[#This Row],[total_beneficiaries_reached]])</f>
        <v>0</v>
      </c>
      <c r="AI907" s="49" t="str">
        <f ca="1">IF(B907="","",OFFSET(table_admin1[[#Headers],[ADM1_PT]],MATCH(B907,admin1,0),1))</f>
        <v/>
      </c>
      <c r="AJ907" s="49" t="str">
        <f t="shared" ca="1" si="28"/>
        <v/>
      </c>
      <c r="AK907" s="49" t="str">
        <f t="shared" ca="1" si="29"/>
        <v/>
      </c>
    </row>
    <row r="908" spans="29:37" x14ac:dyDescent="0.2">
      <c r="AC908">
        <f>IF(ISBLANK(health[[#This Row],[total_boys]]),SUM(health[[#This Row],[boys_0-5_reached]],health[[#This Row],[boys_6-12_reached]],health[[#This Row],[boys_13-18_reached]]),health[[#This Row],[total_boys]])</f>
        <v>0</v>
      </c>
      <c r="AD908">
        <f>IF(ISBLANK(health[[#This Row],[total_girls]]),SUM(health[[#This Row],[girls_0-5_reached]],health[[#This Row],[girls_6-12_reached]],health[[#This Row],[girls_13-18_reached]]),health[[#This Row],[total_girls]])</f>
        <v>0</v>
      </c>
      <c r="AE908">
        <f>IF(ISBLANK(health[[#This Row],[total_children]]),SUM(health[[#This Row],[calc_boys]],health[[#This Row],[calc_girls]]),health[[#This Row],[total_children]])</f>
        <v>0</v>
      </c>
      <c r="AF908">
        <f>IF(ISBLANK(health[[#This Row],[total_pwd]]),SUM(health[[#This Row],[total_pwd_men]],health[[#This Row],[total_pwd_women]]),health[[#This Row],[total_pwd]])</f>
        <v>0</v>
      </c>
      <c r="AG908">
        <f>IF(ISBLANK(health[[#This Row],[total_adults]]),SUM(health[[#This Row],[total_men]],health[[#This Row],[total_women]]),health[[#This Row],[total_adults]])</f>
        <v>0</v>
      </c>
      <c r="AH908">
        <f>IF(ISBLANK(health[[#This Row],[total_beneficiaries_reached]]),SUM(health[[#This Row],[calc_children]],health[[#This Row],[calc_adults]]),health[[#This Row],[total_beneficiaries_reached]])</f>
        <v>0</v>
      </c>
      <c r="AI908" s="49" t="str">
        <f ca="1">IF(B908="","",OFFSET(table_admin1[[#Headers],[ADM1_PT]],MATCH(B908,admin1,0),1))</f>
        <v/>
      </c>
      <c r="AJ908" s="49" t="str">
        <f t="shared" ca="1" si="28"/>
        <v/>
      </c>
      <c r="AK908" s="49" t="str">
        <f t="shared" ca="1" si="29"/>
        <v/>
      </c>
    </row>
    <row r="909" spans="29:37" x14ac:dyDescent="0.2">
      <c r="AC909">
        <f>IF(ISBLANK(health[[#This Row],[total_boys]]),SUM(health[[#This Row],[boys_0-5_reached]],health[[#This Row],[boys_6-12_reached]],health[[#This Row],[boys_13-18_reached]]),health[[#This Row],[total_boys]])</f>
        <v>0</v>
      </c>
      <c r="AD909">
        <f>IF(ISBLANK(health[[#This Row],[total_girls]]),SUM(health[[#This Row],[girls_0-5_reached]],health[[#This Row],[girls_6-12_reached]],health[[#This Row],[girls_13-18_reached]]),health[[#This Row],[total_girls]])</f>
        <v>0</v>
      </c>
      <c r="AE909">
        <f>IF(ISBLANK(health[[#This Row],[total_children]]),SUM(health[[#This Row],[calc_boys]],health[[#This Row],[calc_girls]]),health[[#This Row],[total_children]])</f>
        <v>0</v>
      </c>
      <c r="AF909">
        <f>IF(ISBLANK(health[[#This Row],[total_pwd]]),SUM(health[[#This Row],[total_pwd_men]],health[[#This Row],[total_pwd_women]]),health[[#This Row],[total_pwd]])</f>
        <v>0</v>
      </c>
      <c r="AG909">
        <f>IF(ISBLANK(health[[#This Row],[total_adults]]),SUM(health[[#This Row],[total_men]],health[[#This Row],[total_women]]),health[[#This Row],[total_adults]])</f>
        <v>0</v>
      </c>
      <c r="AH909">
        <f>IF(ISBLANK(health[[#This Row],[total_beneficiaries_reached]]),SUM(health[[#This Row],[calc_children]],health[[#This Row],[calc_adults]]),health[[#This Row],[total_beneficiaries_reached]])</f>
        <v>0</v>
      </c>
      <c r="AI909" s="49" t="str">
        <f ca="1">IF(B909="","",OFFSET(table_admin1[[#Headers],[ADM1_PT]],MATCH(B909,admin1,0),1))</f>
        <v/>
      </c>
      <c r="AJ909" s="49" t="str">
        <f t="shared" ca="1" si="28"/>
        <v/>
      </c>
      <c r="AK909" s="49" t="str">
        <f t="shared" ca="1" si="29"/>
        <v/>
      </c>
    </row>
    <row r="910" spans="29:37" x14ac:dyDescent="0.2">
      <c r="AC910">
        <f>IF(ISBLANK(health[[#This Row],[total_boys]]),SUM(health[[#This Row],[boys_0-5_reached]],health[[#This Row],[boys_6-12_reached]],health[[#This Row],[boys_13-18_reached]]),health[[#This Row],[total_boys]])</f>
        <v>0</v>
      </c>
      <c r="AD910">
        <f>IF(ISBLANK(health[[#This Row],[total_girls]]),SUM(health[[#This Row],[girls_0-5_reached]],health[[#This Row],[girls_6-12_reached]],health[[#This Row],[girls_13-18_reached]]),health[[#This Row],[total_girls]])</f>
        <v>0</v>
      </c>
      <c r="AE910">
        <f>IF(ISBLANK(health[[#This Row],[total_children]]),SUM(health[[#This Row],[calc_boys]],health[[#This Row],[calc_girls]]),health[[#This Row],[total_children]])</f>
        <v>0</v>
      </c>
      <c r="AF910">
        <f>IF(ISBLANK(health[[#This Row],[total_pwd]]),SUM(health[[#This Row],[total_pwd_men]],health[[#This Row],[total_pwd_women]]),health[[#This Row],[total_pwd]])</f>
        <v>0</v>
      </c>
      <c r="AG910">
        <f>IF(ISBLANK(health[[#This Row],[total_adults]]),SUM(health[[#This Row],[total_men]],health[[#This Row],[total_women]]),health[[#This Row],[total_adults]])</f>
        <v>0</v>
      </c>
      <c r="AH910">
        <f>IF(ISBLANK(health[[#This Row],[total_beneficiaries_reached]]),SUM(health[[#This Row],[calc_children]],health[[#This Row],[calc_adults]]),health[[#This Row],[total_beneficiaries_reached]])</f>
        <v>0</v>
      </c>
      <c r="AI910" s="49" t="str">
        <f ca="1">IF(B910="","",OFFSET(table_admin1[[#Headers],[ADM1_PT]],MATCH(B910,admin1,0),1))</f>
        <v/>
      </c>
      <c r="AJ910" s="49" t="str">
        <f t="shared" ca="1" si="28"/>
        <v/>
      </c>
      <c r="AK910" s="49" t="str">
        <f t="shared" ca="1" si="29"/>
        <v/>
      </c>
    </row>
    <row r="911" spans="29:37" x14ac:dyDescent="0.2">
      <c r="AC911">
        <f>IF(ISBLANK(health[[#This Row],[total_boys]]),SUM(health[[#This Row],[boys_0-5_reached]],health[[#This Row],[boys_6-12_reached]],health[[#This Row],[boys_13-18_reached]]),health[[#This Row],[total_boys]])</f>
        <v>0</v>
      </c>
      <c r="AD911">
        <f>IF(ISBLANK(health[[#This Row],[total_girls]]),SUM(health[[#This Row],[girls_0-5_reached]],health[[#This Row],[girls_6-12_reached]],health[[#This Row],[girls_13-18_reached]]),health[[#This Row],[total_girls]])</f>
        <v>0</v>
      </c>
      <c r="AE911">
        <f>IF(ISBLANK(health[[#This Row],[total_children]]),SUM(health[[#This Row],[calc_boys]],health[[#This Row],[calc_girls]]),health[[#This Row],[total_children]])</f>
        <v>0</v>
      </c>
      <c r="AF911">
        <f>IF(ISBLANK(health[[#This Row],[total_pwd]]),SUM(health[[#This Row],[total_pwd_men]],health[[#This Row],[total_pwd_women]]),health[[#This Row],[total_pwd]])</f>
        <v>0</v>
      </c>
      <c r="AG911">
        <f>IF(ISBLANK(health[[#This Row],[total_adults]]),SUM(health[[#This Row],[total_men]],health[[#This Row],[total_women]]),health[[#This Row],[total_adults]])</f>
        <v>0</v>
      </c>
      <c r="AH911">
        <f>IF(ISBLANK(health[[#This Row],[total_beneficiaries_reached]]),SUM(health[[#This Row],[calc_children]],health[[#This Row],[calc_adults]]),health[[#This Row],[total_beneficiaries_reached]])</f>
        <v>0</v>
      </c>
      <c r="AI911" s="49" t="str">
        <f ca="1">IF(B911="","",OFFSET(table_admin1[[#Headers],[ADM1_PT]],MATCH(B911,admin1,0),1))</f>
        <v/>
      </c>
      <c r="AJ911" s="49" t="str">
        <f t="shared" ca="1" si="28"/>
        <v/>
      </c>
      <c r="AK911" s="49" t="str">
        <f t="shared" ca="1" si="29"/>
        <v/>
      </c>
    </row>
    <row r="912" spans="29:37" x14ac:dyDescent="0.2">
      <c r="AC912">
        <f>IF(ISBLANK(health[[#This Row],[total_boys]]),SUM(health[[#This Row],[boys_0-5_reached]],health[[#This Row],[boys_6-12_reached]],health[[#This Row],[boys_13-18_reached]]),health[[#This Row],[total_boys]])</f>
        <v>0</v>
      </c>
      <c r="AD912">
        <f>IF(ISBLANK(health[[#This Row],[total_girls]]),SUM(health[[#This Row],[girls_0-5_reached]],health[[#This Row],[girls_6-12_reached]],health[[#This Row],[girls_13-18_reached]]),health[[#This Row],[total_girls]])</f>
        <v>0</v>
      </c>
      <c r="AE912">
        <f>IF(ISBLANK(health[[#This Row],[total_children]]),SUM(health[[#This Row],[calc_boys]],health[[#This Row],[calc_girls]]),health[[#This Row],[total_children]])</f>
        <v>0</v>
      </c>
      <c r="AF912">
        <f>IF(ISBLANK(health[[#This Row],[total_pwd]]),SUM(health[[#This Row],[total_pwd_men]],health[[#This Row],[total_pwd_women]]),health[[#This Row],[total_pwd]])</f>
        <v>0</v>
      </c>
      <c r="AG912">
        <f>IF(ISBLANK(health[[#This Row],[total_adults]]),SUM(health[[#This Row],[total_men]],health[[#This Row],[total_women]]),health[[#This Row],[total_adults]])</f>
        <v>0</v>
      </c>
      <c r="AH912">
        <f>IF(ISBLANK(health[[#This Row],[total_beneficiaries_reached]]),SUM(health[[#This Row],[calc_children]],health[[#This Row],[calc_adults]]),health[[#This Row],[total_beneficiaries_reached]])</f>
        <v>0</v>
      </c>
      <c r="AI912" s="49" t="str">
        <f ca="1">IF(B912="","",OFFSET(table_admin1[[#Headers],[ADM1_PT]],MATCH(B912,admin1,0),1))</f>
        <v/>
      </c>
      <c r="AJ912" s="49" t="str">
        <f t="shared" ca="1" si="28"/>
        <v/>
      </c>
      <c r="AK912" s="49" t="str">
        <f t="shared" ca="1" si="29"/>
        <v/>
      </c>
    </row>
    <row r="913" spans="29:37" x14ac:dyDescent="0.2">
      <c r="AC913">
        <f>IF(ISBLANK(health[[#This Row],[total_boys]]),SUM(health[[#This Row],[boys_0-5_reached]],health[[#This Row],[boys_6-12_reached]],health[[#This Row],[boys_13-18_reached]]),health[[#This Row],[total_boys]])</f>
        <v>0</v>
      </c>
      <c r="AD913">
        <f>IF(ISBLANK(health[[#This Row],[total_girls]]),SUM(health[[#This Row],[girls_0-5_reached]],health[[#This Row],[girls_6-12_reached]],health[[#This Row],[girls_13-18_reached]]),health[[#This Row],[total_girls]])</f>
        <v>0</v>
      </c>
      <c r="AE913">
        <f>IF(ISBLANK(health[[#This Row],[total_children]]),SUM(health[[#This Row],[calc_boys]],health[[#This Row],[calc_girls]]),health[[#This Row],[total_children]])</f>
        <v>0</v>
      </c>
      <c r="AF913">
        <f>IF(ISBLANK(health[[#This Row],[total_pwd]]),SUM(health[[#This Row],[total_pwd_men]],health[[#This Row],[total_pwd_women]]),health[[#This Row],[total_pwd]])</f>
        <v>0</v>
      </c>
      <c r="AG913">
        <f>IF(ISBLANK(health[[#This Row],[total_adults]]),SUM(health[[#This Row],[total_men]],health[[#This Row],[total_women]]),health[[#This Row],[total_adults]])</f>
        <v>0</v>
      </c>
      <c r="AH913">
        <f>IF(ISBLANK(health[[#This Row],[total_beneficiaries_reached]]),SUM(health[[#This Row],[calc_children]],health[[#This Row],[calc_adults]]),health[[#This Row],[total_beneficiaries_reached]])</f>
        <v>0</v>
      </c>
      <c r="AI913" s="49" t="str">
        <f ca="1">IF(B913="","",OFFSET(table_admin1[[#Headers],[ADM1_PT]],MATCH(B913,admin1,0),1))</f>
        <v/>
      </c>
      <c r="AJ913" s="49" t="str">
        <f t="shared" ca="1" si="28"/>
        <v/>
      </c>
      <c r="AK913" s="49" t="str">
        <f t="shared" ca="1" si="29"/>
        <v/>
      </c>
    </row>
    <row r="914" spans="29:37" x14ac:dyDescent="0.2">
      <c r="AC914">
        <f>IF(ISBLANK(health[[#This Row],[total_boys]]),SUM(health[[#This Row],[boys_0-5_reached]],health[[#This Row],[boys_6-12_reached]],health[[#This Row],[boys_13-18_reached]]),health[[#This Row],[total_boys]])</f>
        <v>0</v>
      </c>
      <c r="AD914">
        <f>IF(ISBLANK(health[[#This Row],[total_girls]]),SUM(health[[#This Row],[girls_0-5_reached]],health[[#This Row],[girls_6-12_reached]],health[[#This Row],[girls_13-18_reached]]),health[[#This Row],[total_girls]])</f>
        <v>0</v>
      </c>
      <c r="AE914">
        <f>IF(ISBLANK(health[[#This Row],[total_children]]),SUM(health[[#This Row],[calc_boys]],health[[#This Row],[calc_girls]]),health[[#This Row],[total_children]])</f>
        <v>0</v>
      </c>
      <c r="AF914">
        <f>IF(ISBLANK(health[[#This Row],[total_pwd]]),SUM(health[[#This Row],[total_pwd_men]],health[[#This Row],[total_pwd_women]]),health[[#This Row],[total_pwd]])</f>
        <v>0</v>
      </c>
      <c r="AG914">
        <f>IF(ISBLANK(health[[#This Row],[total_adults]]),SUM(health[[#This Row],[total_men]],health[[#This Row],[total_women]]),health[[#This Row],[total_adults]])</f>
        <v>0</v>
      </c>
      <c r="AH914">
        <f>IF(ISBLANK(health[[#This Row],[total_beneficiaries_reached]]),SUM(health[[#This Row],[calc_children]],health[[#This Row],[calc_adults]]),health[[#This Row],[total_beneficiaries_reached]])</f>
        <v>0</v>
      </c>
      <c r="AI914" s="49" t="str">
        <f ca="1">IF(B914="","",OFFSET(table_admin1[[#Headers],[ADM1_PT]],MATCH(B914,admin1,0),1))</f>
        <v/>
      </c>
      <c r="AJ914" s="49" t="str">
        <f t="shared" ca="1" si="28"/>
        <v/>
      </c>
      <c r="AK914" s="49" t="str">
        <f t="shared" ca="1" si="29"/>
        <v/>
      </c>
    </row>
    <row r="915" spans="29:37" x14ac:dyDescent="0.2">
      <c r="AC915">
        <f>IF(ISBLANK(health[[#This Row],[total_boys]]),SUM(health[[#This Row],[boys_0-5_reached]],health[[#This Row],[boys_6-12_reached]],health[[#This Row],[boys_13-18_reached]]),health[[#This Row],[total_boys]])</f>
        <v>0</v>
      </c>
      <c r="AD915">
        <f>IF(ISBLANK(health[[#This Row],[total_girls]]),SUM(health[[#This Row],[girls_0-5_reached]],health[[#This Row],[girls_6-12_reached]],health[[#This Row],[girls_13-18_reached]]),health[[#This Row],[total_girls]])</f>
        <v>0</v>
      </c>
      <c r="AE915">
        <f>IF(ISBLANK(health[[#This Row],[total_children]]),SUM(health[[#This Row],[calc_boys]],health[[#This Row],[calc_girls]]),health[[#This Row],[total_children]])</f>
        <v>0</v>
      </c>
      <c r="AF915">
        <f>IF(ISBLANK(health[[#This Row],[total_pwd]]),SUM(health[[#This Row],[total_pwd_men]],health[[#This Row],[total_pwd_women]]),health[[#This Row],[total_pwd]])</f>
        <v>0</v>
      </c>
      <c r="AG915">
        <f>IF(ISBLANK(health[[#This Row],[total_adults]]),SUM(health[[#This Row],[total_men]],health[[#This Row],[total_women]]),health[[#This Row],[total_adults]])</f>
        <v>0</v>
      </c>
      <c r="AH915">
        <f>IF(ISBLANK(health[[#This Row],[total_beneficiaries_reached]]),SUM(health[[#This Row],[calc_children]],health[[#This Row],[calc_adults]]),health[[#This Row],[total_beneficiaries_reached]])</f>
        <v>0</v>
      </c>
      <c r="AI915" s="49" t="str">
        <f ca="1">IF(B915="","",OFFSET(table_admin1[[#Headers],[ADM1_PT]],MATCH(B915,admin1,0),1))</f>
        <v/>
      </c>
      <c r="AJ915" s="49" t="str">
        <f t="shared" ca="1" si="28"/>
        <v/>
      </c>
      <c r="AK915" s="49" t="str">
        <f t="shared" ca="1" si="29"/>
        <v/>
      </c>
    </row>
    <row r="916" spans="29:37" x14ac:dyDescent="0.2">
      <c r="AC916">
        <f>IF(ISBLANK(health[[#This Row],[total_boys]]),SUM(health[[#This Row],[boys_0-5_reached]],health[[#This Row],[boys_6-12_reached]],health[[#This Row],[boys_13-18_reached]]),health[[#This Row],[total_boys]])</f>
        <v>0</v>
      </c>
      <c r="AD916">
        <f>IF(ISBLANK(health[[#This Row],[total_girls]]),SUM(health[[#This Row],[girls_0-5_reached]],health[[#This Row],[girls_6-12_reached]],health[[#This Row],[girls_13-18_reached]]),health[[#This Row],[total_girls]])</f>
        <v>0</v>
      </c>
      <c r="AE916">
        <f>IF(ISBLANK(health[[#This Row],[total_children]]),SUM(health[[#This Row],[calc_boys]],health[[#This Row],[calc_girls]]),health[[#This Row],[total_children]])</f>
        <v>0</v>
      </c>
      <c r="AF916">
        <f>IF(ISBLANK(health[[#This Row],[total_pwd]]),SUM(health[[#This Row],[total_pwd_men]],health[[#This Row],[total_pwd_women]]),health[[#This Row],[total_pwd]])</f>
        <v>0</v>
      </c>
      <c r="AG916">
        <f>IF(ISBLANK(health[[#This Row],[total_adults]]),SUM(health[[#This Row],[total_men]],health[[#This Row],[total_women]]),health[[#This Row],[total_adults]])</f>
        <v>0</v>
      </c>
      <c r="AH916">
        <f>IF(ISBLANK(health[[#This Row],[total_beneficiaries_reached]]),SUM(health[[#This Row],[calc_children]],health[[#This Row],[calc_adults]]),health[[#This Row],[total_beneficiaries_reached]])</f>
        <v>0</v>
      </c>
      <c r="AI916" s="49" t="str">
        <f ca="1">IF(B916="","",OFFSET(table_admin1[[#Headers],[ADM1_PT]],MATCH(B916,admin1,0),1))</f>
        <v/>
      </c>
      <c r="AJ916" s="49" t="str">
        <f t="shared" ca="1" si="28"/>
        <v/>
      </c>
      <c r="AK916" s="49" t="str">
        <f t="shared" ca="1" si="29"/>
        <v/>
      </c>
    </row>
    <row r="917" spans="29:37" x14ac:dyDescent="0.2">
      <c r="AC917">
        <f>IF(ISBLANK(health[[#This Row],[total_boys]]),SUM(health[[#This Row],[boys_0-5_reached]],health[[#This Row],[boys_6-12_reached]],health[[#This Row],[boys_13-18_reached]]),health[[#This Row],[total_boys]])</f>
        <v>0</v>
      </c>
      <c r="AD917">
        <f>IF(ISBLANK(health[[#This Row],[total_girls]]),SUM(health[[#This Row],[girls_0-5_reached]],health[[#This Row],[girls_6-12_reached]],health[[#This Row],[girls_13-18_reached]]),health[[#This Row],[total_girls]])</f>
        <v>0</v>
      </c>
      <c r="AE917">
        <f>IF(ISBLANK(health[[#This Row],[total_children]]),SUM(health[[#This Row],[calc_boys]],health[[#This Row],[calc_girls]]),health[[#This Row],[total_children]])</f>
        <v>0</v>
      </c>
      <c r="AF917">
        <f>IF(ISBLANK(health[[#This Row],[total_pwd]]),SUM(health[[#This Row],[total_pwd_men]],health[[#This Row],[total_pwd_women]]),health[[#This Row],[total_pwd]])</f>
        <v>0</v>
      </c>
      <c r="AG917">
        <f>IF(ISBLANK(health[[#This Row],[total_adults]]),SUM(health[[#This Row],[total_men]],health[[#This Row],[total_women]]),health[[#This Row],[total_adults]])</f>
        <v>0</v>
      </c>
      <c r="AH917">
        <f>IF(ISBLANK(health[[#This Row],[total_beneficiaries_reached]]),SUM(health[[#This Row],[calc_children]],health[[#This Row],[calc_adults]]),health[[#This Row],[total_beneficiaries_reached]])</f>
        <v>0</v>
      </c>
      <c r="AI917" s="49" t="str">
        <f ca="1">IF(B917="","",OFFSET(table_admin1[[#Headers],[ADM1_PT]],MATCH(B917,admin1,0),1))</f>
        <v/>
      </c>
      <c r="AJ917" s="49" t="str">
        <f t="shared" ca="1" si="28"/>
        <v/>
      </c>
      <c r="AK917" s="49" t="str">
        <f t="shared" ca="1" si="29"/>
        <v/>
      </c>
    </row>
    <row r="918" spans="29:37" x14ac:dyDescent="0.2">
      <c r="AC918">
        <f>IF(ISBLANK(health[[#This Row],[total_boys]]),SUM(health[[#This Row],[boys_0-5_reached]],health[[#This Row],[boys_6-12_reached]],health[[#This Row],[boys_13-18_reached]]),health[[#This Row],[total_boys]])</f>
        <v>0</v>
      </c>
      <c r="AD918">
        <f>IF(ISBLANK(health[[#This Row],[total_girls]]),SUM(health[[#This Row],[girls_0-5_reached]],health[[#This Row],[girls_6-12_reached]],health[[#This Row],[girls_13-18_reached]]),health[[#This Row],[total_girls]])</f>
        <v>0</v>
      </c>
      <c r="AE918">
        <f>IF(ISBLANK(health[[#This Row],[total_children]]),SUM(health[[#This Row],[calc_boys]],health[[#This Row],[calc_girls]]),health[[#This Row],[total_children]])</f>
        <v>0</v>
      </c>
      <c r="AF918">
        <f>IF(ISBLANK(health[[#This Row],[total_pwd]]),SUM(health[[#This Row],[total_pwd_men]],health[[#This Row],[total_pwd_women]]),health[[#This Row],[total_pwd]])</f>
        <v>0</v>
      </c>
      <c r="AG918">
        <f>IF(ISBLANK(health[[#This Row],[total_adults]]),SUM(health[[#This Row],[total_men]],health[[#This Row],[total_women]]),health[[#This Row],[total_adults]])</f>
        <v>0</v>
      </c>
      <c r="AH918">
        <f>IF(ISBLANK(health[[#This Row],[total_beneficiaries_reached]]),SUM(health[[#This Row],[calc_children]],health[[#This Row],[calc_adults]]),health[[#This Row],[total_beneficiaries_reached]])</f>
        <v>0</v>
      </c>
      <c r="AI918" s="49" t="str">
        <f ca="1">IF(B918="","",OFFSET(table_admin1[[#Headers],[ADM1_PT]],MATCH(B918,admin1,0),1))</f>
        <v/>
      </c>
      <c r="AJ918" s="49" t="str">
        <f t="shared" ca="1" si="28"/>
        <v/>
      </c>
      <c r="AK918" s="49" t="str">
        <f t="shared" ca="1" si="29"/>
        <v/>
      </c>
    </row>
    <row r="919" spans="29:37" x14ac:dyDescent="0.2">
      <c r="AC919">
        <f>IF(ISBLANK(health[[#This Row],[total_boys]]),SUM(health[[#This Row],[boys_0-5_reached]],health[[#This Row],[boys_6-12_reached]],health[[#This Row],[boys_13-18_reached]]),health[[#This Row],[total_boys]])</f>
        <v>0</v>
      </c>
      <c r="AD919">
        <f>IF(ISBLANK(health[[#This Row],[total_girls]]),SUM(health[[#This Row],[girls_0-5_reached]],health[[#This Row],[girls_6-12_reached]],health[[#This Row],[girls_13-18_reached]]),health[[#This Row],[total_girls]])</f>
        <v>0</v>
      </c>
      <c r="AE919">
        <f>IF(ISBLANK(health[[#This Row],[total_children]]),SUM(health[[#This Row],[calc_boys]],health[[#This Row],[calc_girls]]),health[[#This Row],[total_children]])</f>
        <v>0</v>
      </c>
      <c r="AF919">
        <f>IF(ISBLANK(health[[#This Row],[total_pwd]]),SUM(health[[#This Row],[total_pwd_men]],health[[#This Row],[total_pwd_women]]),health[[#This Row],[total_pwd]])</f>
        <v>0</v>
      </c>
      <c r="AG919">
        <f>IF(ISBLANK(health[[#This Row],[total_adults]]),SUM(health[[#This Row],[total_men]],health[[#This Row],[total_women]]),health[[#This Row],[total_adults]])</f>
        <v>0</v>
      </c>
      <c r="AH919">
        <f>IF(ISBLANK(health[[#This Row],[total_beneficiaries_reached]]),SUM(health[[#This Row],[calc_children]],health[[#This Row],[calc_adults]]),health[[#This Row],[total_beneficiaries_reached]])</f>
        <v>0</v>
      </c>
      <c r="AI919" s="49" t="str">
        <f ca="1">IF(B919="","",OFFSET(table_admin1[[#Headers],[ADM1_PT]],MATCH(B919,admin1,0),1))</f>
        <v/>
      </c>
      <c r="AJ919" s="49" t="str">
        <f t="shared" ca="1" si="28"/>
        <v/>
      </c>
      <c r="AK919" s="49" t="str">
        <f t="shared" ca="1" si="29"/>
        <v/>
      </c>
    </row>
    <row r="920" spans="29:37" x14ac:dyDescent="0.2">
      <c r="AC920">
        <f>IF(ISBLANK(health[[#This Row],[total_boys]]),SUM(health[[#This Row],[boys_0-5_reached]],health[[#This Row],[boys_6-12_reached]],health[[#This Row],[boys_13-18_reached]]),health[[#This Row],[total_boys]])</f>
        <v>0</v>
      </c>
      <c r="AD920">
        <f>IF(ISBLANK(health[[#This Row],[total_girls]]),SUM(health[[#This Row],[girls_0-5_reached]],health[[#This Row],[girls_6-12_reached]],health[[#This Row],[girls_13-18_reached]]),health[[#This Row],[total_girls]])</f>
        <v>0</v>
      </c>
      <c r="AE920">
        <f>IF(ISBLANK(health[[#This Row],[total_children]]),SUM(health[[#This Row],[calc_boys]],health[[#This Row],[calc_girls]]),health[[#This Row],[total_children]])</f>
        <v>0</v>
      </c>
      <c r="AF920">
        <f>IF(ISBLANK(health[[#This Row],[total_pwd]]),SUM(health[[#This Row],[total_pwd_men]],health[[#This Row],[total_pwd_women]]),health[[#This Row],[total_pwd]])</f>
        <v>0</v>
      </c>
      <c r="AG920">
        <f>IF(ISBLANK(health[[#This Row],[total_adults]]),SUM(health[[#This Row],[total_men]],health[[#This Row],[total_women]]),health[[#This Row],[total_adults]])</f>
        <v>0</v>
      </c>
      <c r="AH920">
        <f>IF(ISBLANK(health[[#This Row],[total_beneficiaries_reached]]),SUM(health[[#This Row],[calc_children]],health[[#This Row],[calc_adults]]),health[[#This Row],[total_beneficiaries_reached]])</f>
        <v>0</v>
      </c>
      <c r="AI920" s="49" t="str">
        <f ca="1">IF(B920="","",OFFSET(table_admin1[[#Headers],[ADM1_PT]],MATCH(B920,admin1,0),1))</f>
        <v/>
      </c>
      <c r="AJ920" s="49" t="str">
        <f t="shared" ca="1" si="28"/>
        <v/>
      </c>
      <c r="AK920" s="49" t="str">
        <f t="shared" ca="1" si="29"/>
        <v/>
      </c>
    </row>
    <row r="921" spans="29:37" x14ac:dyDescent="0.2">
      <c r="AC921">
        <f>IF(ISBLANK(health[[#This Row],[total_boys]]),SUM(health[[#This Row],[boys_0-5_reached]],health[[#This Row],[boys_6-12_reached]],health[[#This Row],[boys_13-18_reached]]),health[[#This Row],[total_boys]])</f>
        <v>0</v>
      </c>
      <c r="AD921">
        <f>IF(ISBLANK(health[[#This Row],[total_girls]]),SUM(health[[#This Row],[girls_0-5_reached]],health[[#This Row],[girls_6-12_reached]],health[[#This Row],[girls_13-18_reached]]),health[[#This Row],[total_girls]])</f>
        <v>0</v>
      </c>
      <c r="AE921">
        <f>IF(ISBLANK(health[[#This Row],[total_children]]),SUM(health[[#This Row],[calc_boys]],health[[#This Row],[calc_girls]]),health[[#This Row],[total_children]])</f>
        <v>0</v>
      </c>
      <c r="AF921">
        <f>IF(ISBLANK(health[[#This Row],[total_pwd]]),SUM(health[[#This Row],[total_pwd_men]],health[[#This Row],[total_pwd_women]]),health[[#This Row],[total_pwd]])</f>
        <v>0</v>
      </c>
      <c r="AG921">
        <f>IF(ISBLANK(health[[#This Row],[total_adults]]),SUM(health[[#This Row],[total_men]],health[[#This Row],[total_women]]),health[[#This Row],[total_adults]])</f>
        <v>0</v>
      </c>
      <c r="AH921">
        <f>IF(ISBLANK(health[[#This Row],[total_beneficiaries_reached]]),SUM(health[[#This Row],[calc_children]],health[[#This Row],[calc_adults]]),health[[#This Row],[total_beneficiaries_reached]])</f>
        <v>0</v>
      </c>
      <c r="AI921" s="49" t="str">
        <f ca="1">IF(B921="","",OFFSET(table_admin1[[#Headers],[ADM1_PT]],MATCH(B921,admin1,0),1))</f>
        <v/>
      </c>
      <c r="AJ921" s="49" t="str">
        <f t="shared" ca="1" si="28"/>
        <v/>
      </c>
      <c r="AK921" s="49" t="str">
        <f t="shared" ca="1" si="29"/>
        <v/>
      </c>
    </row>
    <row r="922" spans="29:37" x14ac:dyDescent="0.2">
      <c r="AC922">
        <f>IF(ISBLANK(health[[#This Row],[total_boys]]),SUM(health[[#This Row],[boys_0-5_reached]],health[[#This Row],[boys_6-12_reached]],health[[#This Row],[boys_13-18_reached]]),health[[#This Row],[total_boys]])</f>
        <v>0</v>
      </c>
      <c r="AD922">
        <f>IF(ISBLANK(health[[#This Row],[total_girls]]),SUM(health[[#This Row],[girls_0-5_reached]],health[[#This Row],[girls_6-12_reached]],health[[#This Row],[girls_13-18_reached]]),health[[#This Row],[total_girls]])</f>
        <v>0</v>
      </c>
      <c r="AE922">
        <f>IF(ISBLANK(health[[#This Row],[total_children]]),SUM(health[[#This Row],[calc_boys]],health[[#This Row],[calc_girls]]),health[[#This Row],[total_children]])</f>
        <v>0</v>
      </c>
      <c r="AF922">
        <f>IF(ISBLANK(health[[#This Row],[total_pwd]]),SUM(health[[#This Row],[total_pwd_men]],health[[#This Row],[total_pwd_women]]),health[[#This Row],[total_pwd]])</f>
        <v>0</v>
      </c>
      <c r="AG922">
        <f>IF(ISBLANK(health[[#This Row],[total_adults]]),SUM(health[[#This Row],[total_men]],health[[#This Row],[total_women]]),health[[#This Row],[total_adults]])</f>
        <v>0</v>
      </c>
      <c r="AH922">
        <f>IF(ISBLANK(health[[#This Row],[total_beneficiaries_reached]]),SUM(health[[#This Row],[calc_children]],health[[#This Row],[calc_adults]]),health[[#This Row],[total_beneficiaries_reached]])</f>
        <v>0</v>
      </c>
      <c r="AI922" s="49" t="str">
        <f ca="1">IF(B922="","",OFFSET(table_admin1[[#Headers],[ADM1_PT]],MATCH(B922,admin1,0),1))</f>
        <v/>
      </c>
      <c r="AJ922" s="49" t="str">
        <f t="shared" ca="1" si="28"/>
        <v/>
      </c>
      <c r="AK922" s="49" t="str">
        <f t="shared" ca="1" si="29"/>
        <v/>
      </c>
    </row>
    <row r="923" spans="29:37" x14ac:dyDescent="0.2">
      <c r="AC923">
        <f>IF(ISBLANK(health[[#This Row],[total_boys]]),SUM(health[[#This Row],[boys_0-5_reached]],health[[#This Row],[boys_6-12_reached]],health[[#This Row],[boys_13-18_reached]]),health[[#This Row],[total_boys]])</f>
        <v>0</v>
      </c>
      <c r="AD923">
        <f>IF(ISBLANK(health[[#This Row],[total_girls]]),SUM(health[[#This Row],[girls_0-5_reached]],health[[#This Row],[girls_6-12_reached]],health[[#This Row],[girls_13-18_reached]]),health[[#This Row],[total_girls]])</f>
        <v>0</v>
      </c>
      <c r="AE923">
        <f>IF(ISBLANK(health[[#This Row],[total_children]]),SUM(health[[#This Row],[calc_boys]],health[[#This Row],[calc_girls]]),health[[#This Row],[total_children]])</f>
        <v>0</v>
      </c>
      <c r="AF923">
        <f>IF(ISBLANK(health[[#This Row],[total_pwd]]),SUM(health[[#This Row],[total_pwd_men]],health[[#This Row],[total_pwd_women]]),health[[#This Row],[total_pwd]])</f>
        <v>0</v>
      </c>
      <c r="AG923">
        <f>IF(ISBLANK(health[[#This Row],[total_adults]]),SUM(health[[#This Row],[total_men]],health[[#This Row],[total_women]]),health[[#This Row],[total_adults]])</f>
        <v>0</v>
      </c>
      <c r="AH923">
        <f>IF(ISBLANK(health[[#This Row],[total_beneficiaries_reached]]),SUM(health[[#This Row],[calc_children]],health[[#This Row],[calc_adults]]),health[[#This Row],[total_beneficiaries_reached]])</f>
        <v>0</v>
      </c>
      <c r="AI923" s="49" t="str">
        <f ca="1">IF(B923="","",OFFSET(table_admin1[[#Headers],[ADM1_PT]],MATCH(B923,admin1,0),1))</f>
        <v/>
      </c>
      <c r="AJ923" s="49" t="str">
        <f t="shared" ca="1" si="28"/>
        <v/>
      </c>
      <c r="AK923" s="49" t="str">
        <f t="shared" ca="1" si="29"/>
        <v/>
      </c>
    </row>
    <row r="924" spans="29:37" x14ac:dyDescent="0.2">
      <c r="AC924">
        <f>IF(ISBLANK(health[[#This Row],[total_boys]]),SUM(health[[#This Row],[boys_0-5_reached]],health[[#This Row],[boys_6-12_reached]],health[[#This Row],[boys_13-18_reached]]),health[[#This Row],[total_boys]])</f>
        <v>0</v>
      </c>
      <c r="AD924">
        <f>IF(ISBLANK(health[[#This Row],[total_girls]]),SUM(health[[#This Row],[girls_0-5_reached]],health[[#This Row],[girls_6-12_reached]],health[[#This Row],[girls_13-18_reached]]),health[[#This Row],[total_girls]])</f>
        <v>0</v>
      </c>
      <c r="AE924">
        <f>IF(ISBLANK(health[[#This Row],[total_children]]),SUM(health[[#This Row],[calc_boys]],health[[#This Row],[calc_girls]]),health[[#This Row],[total_children]])</f>
        <v>0</v>
      </c>
      <c r="AF924">
        <f>IF(ISBLANK(health[[#This Row],[total_pwd]]),SUM(health[[#This Row],[total_pwd_men]],health[[#This Row],[total_pwd_women]]),health[[#This Row],[total_pwd]])</f>
        <v>0</v>
      </c>
      <c r="AG924">
        <f>IF(ISBLANK(health[[#This Row],[total_adults]]),SUM(health[[#This Row],[total_men]],health[[#This Row],[total_women]]),health[[#This Row],[total_adults]])</f>
        <v>0</v>
      </c>
      <c r="AH924">
        <f>IF(ISBLANK(health[[#This Row],[total_beneficiaries_reached]]),SUM(health[[#This Row],[calc_children]],health[[#This Row],[calc_adults]]),health[[#This Row],[total_beneficiaries_reached]])</f>
        <v>0</v>
      </c>
      <c r="AI924" s="49" t="str">
        <f ca="1">IF(B924="","",OFFSET(table_admin1[[#Headers],[ADM1_PT]],MATCH(B924,admin1,0),1))</f>
        <v/>
      </c>
      <c r="AJ924" s="49" t="str">
        <f t="shared" ca="1" si="28"/>
        <v/>
      </c>
      <c r="AK924" s="49" t="str">
        <f t="shared" ca="1" si="29"/>
        <v/>
      </c>
    </row>
    <row r="925" spans="29:37" x14ac:dyDescent="0.2">
      <c r="AC925">
        <f>IF(ISBLANK(health[[#This Row],[total_boys]]),SUM(health[[#This Row],[boys_0-5_reached]],health[[#This Row],[boys_6-12_reached]],health[[#This Row],[boys_13-18_reached]]),health[[#This Row],[total_boys]])</f>
        <v>0</v>
      </c>
      <c r="AD925">
        <f>IF(ISBLANK(health[[#This Row],[total_girls]]),SUM(health[[#This Row],[girls_0-5_reached]],health[[#This Row],[girls_6-12_reached]],health[[#This Row],[girls_13-18_reached]]),health[[#This Row],[total_girls]])</f>
        <v>0</v>
      </c>
      <c r="AE925">
        <f>IF(ISBLANK(health[[#This Row],[total_children]]),SUM(health[[#This Row],[calc_boys]],health[[#This Row],[calc_girls]]),health[[#This Row],[total_children]])</f>
        <v>0</v>
      </c>
      <c r="AF925">
        <f>IF(ISBLANK(health[[#This Row],[total_pwd]]),SUM(health[[#This Row],[total_pwd_men]],health[[#This Row],[total_pwd_women]]),health[[#This Row],[total_pwd]])</f>
        <v>0</v>
      </c>
      <c r="AG925">
        <f>IF(ISBLANK(health[[#This Row],[total_adults]]),SUM(health[[#This Row],[total_men]],health[[#This Row],[total_women]]),health[[#This Row],[total_adults]])</f>
        <v>0</v>
      </c>
      <c r="AH925">
        <f>IF(ISBLANK(health[[#This Row],[total_beneficiaries_reached]]),SUM(health[[#This Row],[calc_children]],health[[#This Row],[calc_adults]]),health[[#This Row],[total_beneficiaries_reached]])</f>
        <v>0</v>
      </c>
      <c r="AI925" s="49" t="str">
        <f ca="1">IF(B925="","",OFFSET(table_admin1[[#Headers],[ADM1_PT]],MATCH(B925,admin1,0),1))</f>
        <v/>
      </c>
      <c r="AJ925" s="49" t="str">
        <f t="shared" ca="1" si="28"/>
        <v/>
      </c>
      <c r="AK925" s="49" t="str">
        <f t="shared" ca="1" si="29"/>
        <v/>
      </c>
    </row>
    <row r="926" spans="29:37" x14ac:dyDescent="0.2">
      <c r="AC926">
        <f>IF(ISBLANK(health[[#This Row],[total_boys]]),SUM(health[[#This Row],[boys_0-5_reached]],health[[#This Row],[boys_6-12_reached]],health[[#This Row],[boys_13-18_reached]]),health[[#This Row],[total_boys]])</f>
        <v>0</v>
      </c>
      <c r="AD926">
        <f>IF(ISBLANK(health[[#This Row],[total_girls]]),SUM(health[[#This Row],[girls_0-5_reached]],health[[#This Row],[girls_6-12_reached]],health[[#This Row],[girls_13-18_reached]]),health[[#This Row],[total_girls]])</f>
        <v>0</v>
      </c>
      <c r="AE926">
        <f>IF(ISBLANK(health[[#This Row],[total_children]]),SUM(health[[#This Row],[calc_boys]],health[[#This Row],[calc_girls]]),health[[#This Row],[total_children]])</f>
        <v>0</v>
      </c>
      <c r="AF926">
        <f>IF(ISBLANK(health[[#This Row],[total_pwd]]),SUM(health[[#This Row],[total_pwd_men]],health[[#This Row],[total_pwd_women]]),health[[#This Row],[total_pwd]])</f>
        <v>0</v>
      </c>
      <c r="AG926">
        <f>IF(ISBLANK(health[[#This Row],[total_adults]]),SUM(health[[#This Row],[total_men]],health[[#This Row],[total_women]]),health[[#This Row],[total_adults]])</f>
        <v>0</v>
      </c>
      <c r="AH926">
        <f>IF(ISBLANK(health[[#This Row],[total_beneficiaries_reached]]),SUM(health[[#This Row],[calc_children]],health[[#This Row],[calc_adults]]),health[[#This Row],[total_beneficiaries_reached]])</f>
        <v>0</v>
      </c>
      <c r="AI926" s="49" t="str">
        <f ca="1">IF(B926="","",OFFSET(table_admin1[[#Headers],[ADM1_PT]],MATCH(B926,admin1,0),1))</f>
        <v/>
      </c>
      <c r="AJ926" s="49" t="str">
        <f t="shared" ca="1" si="28"/>
        <v/>
      </c>
      <c r="AK926" s="49" t="str">
        <f t="shared" ca="1" si="29"/>
        <v/>
      </c>
    </row>
    <row r="927" spans="29:37" x14ac:dyDescent="0.2">
      <c r="AC927">
        <f>IF(ISBLANK(health[[#This Row],[total_boys]]),SUM(health[[#This Row],[boys_0-5_reached]],health[[#This Row],[boys_6-12_reached]],health[[#This Row],[boys_13-18_reached]]),health[[#This Row],[total_boys]])</f>
        <v>0</v>
      </c>
      <c r="AD927">
        <f>IF(ISBLANK(health[[#This Row],[total_girls]]),SUM(health[[#This Row],[girls_0-5_reached]],health[[#This Row],[girls_6-12_reached]],health[[#This Row],[girls_13-18_reached]]),health[[#This Row],[total_girls]])</f>
        <v>0</v>
      </c>
      <c r="AE927">
        <f>IF(ISBLANK(health[[#This Row],[total_children]]),SUM(health[[#This Row],[calc_boys]],health[[#This Row],[calc_girls]]),health[[#This Row],[total_children]])</f>
        <v>0</v>
      </c>
      <c r="AF927">
        <f>IF(ISBLANK(health[[#This Row],[total_pwd]]),SUM(health[[#This Row],[total_pwd_men]],health[[#This Row],[total_pwd_women]]),health[[#This Row],[total_pwd]])</f>
        <v>0</v>
      </c>
      <c r="AG927">
        <f>IF(ISBLANK(health[[#This Row],[total_adults]]),SUM(health[[#This Row],[total_men]],health[[#This Row],[total_women]]),health[[#This Row],[total_adults]])</f>
        <v>0</v>
      </c>
      <c r="AH927">
        <f>IF(ISBLANK(health[[#This Row],[total_beneficiaries_reached]]),SUM(health[[#This Row],[calc_children]],health[[#This Row],[calc_adults]]),health[[#This Row],[total_beneficiaries_reached]])</f>
        <v>0</v>
      </c>
      <c r="AI927" s="49" t="str">
        <f ca="1">IF(B927="","",OFFSET(table_admin1[[#Headers],[ADM1_PT]],MATCH(B927,admin1,0),1))</f>
        <v/>
      </c>
      <c r="AJ927" s="49" t="str">
        <f t="shared" ca="1" si="28"/>
        <v/>
      </c>
      <c r="AK927" s="49" t="str">
        <f t="shared" ca="1" si="29"/>
        <v/>
      </c>
    </row>
    <row r="928" spans="29:37" x14ac:dyDescent="0.2">
      <c r="AC928">
        <f>IF(ISBLANK(health[[#This Row],[total_boys]]),SUM(health[[#This Row],[boys_0-5_reached]],health[[#This Row],[boys_6-12_reached]],health[[#This Row],[boys_13-18_reached]]),health[[#This Row],[total_boys]])</f>
        <v>0</v>
      </c>
      <c r="AD928">
        <f>IF(ISBLANK(health[[#This Row],[total_girls]]),SUM(health[[#This Row],[girls_0-5_reached]],health[[#This Row],[girls_6-12_reached]],health[[#This Row],[girls_13-18_reached]]),health[[#This Row],[total_girls]])</f>
        <v>0</v>
      </c>
      <c r="AE928">
        <f>IF(ISBLANK(health[[#This Row],[total_children]]),SUM(health[[#This Row],[calc_boys]],health[[#This Row],[calc_girls]]),health[[#This Row],[total_children]])</f>
        <v>0</v>
      </c>
      <c r="AF928">
        <f>IF(ISBLANK(health[[#This Row],[total_pwd]]),SUM(health[[#This Row],[total_pwd_men]],health[[#This Row],[total_pwd_women]]),health[[#This Row],[total_pwd]])</f>
        <v>0</v>
      </c>
      <c r="AG928">
        <f>IF(ISBLANK(health[[#This Row],[total_adults]]),SUM(health[[#This Row],[total_men]],health[[#This Row],[total_women]]),health[[#This Row],[total_adults]])</f>
        <v>0</v>
      </c>
      <c r="AH928">
        <f>IF(ISBLANK(health[[#This Row],[total_beneficiaries_reached]]),SUM(health[[#This Row],[calc_children]],health[[#This Row],[calc_adults]]),health[[#This Row],[total_beneficiaries_reached]])</f>
        <v>0</v>
      </c>
      <c r="AI928" s="49" t="str">
        <f ca="1">IF(B928="","",OFFSET(table_admin1[[#Headers],[ADM1_PT]],MATCH(B928,admin1,0),1))</f>
        <v/>
      </c>
      <c r="AJ928" s="49" t="str">
        <f t="shared" ca="1" si="28"/>
        <v/>
      </c>
      <c r="AK928" s="49" t="str">
        <f t="shared" ca="1" si="29"/>
        <v/>
      </c>
    </row>
    <row r="929" spans="29:37" x14ac:dyDescent="0.2">
      <c r="AC929">
        <f>IF(ISBLANK(health[[#This Row],[total_boys]]),SUM(health[[#This Row],[boys_0-5_reached]],health[[#This Row],[boys_6-12_reached]],health[[#This Row],[boys_13-18_reached]]),health[[#This Row],[total_boys]])</f>
        <v>0</v>
      </c>
      <c r="AD929">
        <f>IF(ISBLANK(health[[#This Row],[total_girls]]),SUM(health[[#This Row],[girls_0-5_reached]],health[[#This Row],[girls_6-12_reached]],health[[#This Row],[girls_13-18_reached]]),health[[#This Row],[total_girls]])</f>
        <v>0</v>
      </c>
      <c r="AE929">
        <f>IF(ISBLANK(health[[#This Row],[total_children]]),SUM(health[[#This Row],[calc_boys]],health[[#This Row],[calc_girls]]),health[[#This Row],[total_children]])</f>
        <v>0</v>
      </c>
      <c r="AF929">
        <f>IF(ISBLANK(health[[#This Row],[total_pwd]]),SUM(health[[#This Row],[total_pwd_men]],health[[#This Row],[total_pwd_women]]),health[[#This Row],[total_pwd]])</f>
        <v>0</v>
      </c>
      <c r="AG929">
        <f>IF(ISBLANK(health[[#This Row],[total_adults]]),SUM(health[[#This Row],[total_men]],health[[#This Row],[total_women]]),health[[#This Row],[total_adults]])</f>
        <v>0</v>
      </c>
      <c r="AH929">
        <f>IF(ISBLANK(health[[#This Row],[total_beneficiaries_reached]]),SUM(health[[#This Row],[calc_children]],health[[#This Row],[calc_adults]]),health[[#This Row],[total_beneficiaries_reached]])</f>
        <v>0</v>
      </c>
      <c r="AI929" s="49" t="str">
        <f ca="1">IF(B929="","",OFFSET(table_admin1[[#Headers],[ADM1_PT]],MATCH(B929,admin1,0),1))</f>
        <v/>
      </c>
      <c r="AJ929" s="49" t="str">
        <f t="shared" ca="1" si="28"/>
        <v/>
      </c>
      <c r="AK929" s="49" t="str">
        <f t="shared" ca="1" si="29"/>
        <v/>
      </c>
    </row>
    <row r="930" spans="29:37" x14ac:dyDescent="0.2">
      <c r="AC930">
        <f>IF(ISBLANK(health[[#This Row],[total_boys]]),SUM(health[[#This Row],[boys_0-5_reached]],health[[#This Row],[boys_6-12_reached]],health[[#This Row],[boys_13-18_reached]]),health[[#This Row],[total_boys]])</f>
        <v>0</v>
      </c>
      <c r="AD930">
        <f>IF(ISBLANK(health[[#This Row],[total_girls]]),SUM(health[[#This Row],[girls_0-5_reached]],health[[#This Row],[girls_6-12_reached]],health[[#This Row],[girls_13-18_reached]]),health[[#This Row],[total_girls]])</f>
        <v>0</v>
      </c>
      <c r="AE930">
        <f>IF(ISBLANK(health[[#This Row],[total_children]]),SUM(health[[#This Row],[calc_boys]],health[[#This Row],[calc_girls]]),health[[#This Row],[total_children]])</f>
        <v>0</v>
      </c>
      <c r="AF930">
        <f>IF(ISBLANK(health[[#This Row],[total_pwd]]),SUM(health[[#This Row],[total_pwd_men]],health[[#This Row],[total_pwd_women]]),health[[#This Row],[total_pwd]])</f>
        <v>0</v>
      </c>
      <c r="AG930">
        <f>IF(ISBLANK(health[[#This Row],[total_adults]]),SUM(health[[#This Row],[total_men]],health[[#This Row],[total_women]]),health[[#This Row],[total_adults]])</f>
        <v>0</v>
      </c>
      <c r="AH930">
        <f>IF(ISBLANK(health[[#This Row],[total_beneficiaries_reached]]),SUM(health[[#This Row],[calc_children]],health[[#This Row],[calc_adults]]),health[[#This Row],[total_beneficiaries_reached]])</f>
        <v>0</v>
      </c>
      <c r="AI930" s="49" t="str">
        <f ca="1">IF(B930="","",OFFSET(table_admin1[[#Headers],[ADM1_PT]],MATCH(B930,admin1,0),1))</f>
        <v/>
      </c>
      <c r="AJ930" s="49" t="str">
        <f t="shared" ca="1" si="28"/>
        <v/>
      </c>
      <c r="AK930" s="49" t="str">
        <f t="shared" ca="1" si="29"/>
        <v/>
      </c>
    </row>
    <row r="931" spans="29:37" x14ac:dyDescent="0.2">
      <c r="AC931">
        <f>IF(ISBLANK(health[[#This Row],[total_boys]]),SUM(health[[#This Row],[boys_0-5_reached]],health[[#This Row],[boys_6-12_reached]],health[[#This Row],[boys_13-18_reached]]),health[[#This Row],[total_boys]])</f>
        <v>0</v>
      </c>
      <c r="AD931">
        <f>IF(ISBLANK(health[[#This Row],[total_girls]]),SUM(health[[#This Row],[girls_0-5_reached]],health[[#This Row],[girls_6-12_reached]],health[[#This Row],[girls_13-18_reached]]),health[[#This Row],[total_girls]])</f>
        <v>0</v>
      </c>
      <c r="AE931">
        <f>IF(ISBLANK(health[[#This Row],[total_children]]),SUM(health[[#This Row],[calc_boys]],health[[#This Row],[calc_girls]]),health[[#This Row],[total_children]])</f>
        <v>0</v>
      </c>
      <c r="AF931">
        <f>IF(ISBLANK(health[[#This Row],[total_pwd]]),SUM(health[[#This Row],[total_pwd_men]],health[[#This Row],[total_pwd_women]]),health[[#This Row],[total_pwd]])</f>
        <v>0</v>
      </c>
      <c r="AG931">
        <f>IF(ISBLANK(health[[#This Row],[total_adults]]),SUM(health[[#This Row],[total_men]],health[[#This Row],[total_women]]),health[[#This Row],[total_adults]])</f>
        <v>0</v>
      </c>
      <c r="AH931">
        <f>IF(ISBLANK(health[[#This Row],[total_beneficiaries_reached]]),SUM(health[[#This Row],[calc_children]],health[[#This Row],[calc_adults]]),health[[#This Row],[total_beneficiaries_reached]])</f>
        <v>0</v>
      </c>
      <c r="AI931" s="49" t="str">
        <f ca="1">IF(B931="","",OFFSET(table_admin1[[#Headers],[ADM1_PT]],MATCH(B931,admin1,0),1))</f>
        <v/>
      </c>
      <c r="AJ931" s="49" t="str">
        <f t="shared" ca="1" si="28"/>
        <v/>
      </c>
      <c r="AK931" s="49" t="str">
        <f t="shared" ca="1" si="29"/>
        <v/>
      </c>
    </row>
    <row r="932" spans="29:37" x14ac:dyDescent="0.2">
      <c r="AC932">
        <f>IF(ISBLANK(health[[#This Row],[total_boys]]),SUM(health[[#This Row],[boys_0-5_reached]],health[[#This Row],[boys_6-12_reached]],health[[#This Row],[boys_13-18_reached]]),health[[#This Row],[total_boys]])</f>
        <v>0</v>
      </c>
      <c r="AD932">
        <f>IF(ISBLANK(health[[#This Row],[total_girls]]),SUM(health[[#This Row],[girls_0-5_reached]],health[[#This Row],[girls_6-12_reached]],health[[#This Row],[girls_13-18_reached]]),health[[#This Row],[total_girls]])</f>
        <v>0</v>
      </c>
      <c r="AE932">
        <f>IF(ISBLANK(health[[#This Row],[total_children]]),SUM(health[[#This Row],[calc_boys]],health[[#This Row],[calc_girls]]),health[[#This Row],[total_children]])</f>
        <v>0</v>
      </c>
      <c r="AF932">
        <f>IF(ISBLANK(health[[#This Row],[total_pwd]]),SUM(health[[#This Row],[total_pwd_men]],health[[#This Row],[total_pwd_women]]),health[[#This Row],[total_pwd]])</f>
        <v>0</v>
      </c>
      <c r="AG932">
        <f>IF(ISBLANK(health[[#This Row],[total_adults]]),SUM(health[[#This Row],[total_men]],health[[#This Row],[total_women]]),health[[#This Row],[total_adults]])</f>
        <v>0</v>
      </c>
      <c r="AH932">
        <f>IF(ISBLANK(health[[#This Row],[total_beneficiaries_reached]]),SUM(health[[#This Row],[calc_children]],health[[#This Row],[calc_adults]]),health[[#This Row],[total_beneficiaries_reached]])</f>
        <v>0</v>
      </c>
      <c r="AI932" s="49" t="str">
        <f ca="1">IF(B932="","",OFFSET(table_admin1[[#Headers],[ADM1_PT]],MATCH(B932,admin1,0),1))</f>
        <v/>
      </c>
      <c r="AJ932" s="49" t="str">
        <f t="shared" ca="1" si="28"/>
        <v/>
      </c>
      <c r="AK932" s="49" t="str">
        <f t="shared" ca="1" si="29"/>
        <v/>
      </c>
    </row>
    <row r="933" spans="29:37" x14ac:dyDescent="0.2">
      <c r="AC933">
        <f>IF(ISBLANK(health[[#This Row],[total_boys]]),SUM(health[[#This Row],[boys_0-5_reached]],health[[#This Row],[boys_6-12_reached]],health[[#This Row],[boys_13-18_reached]]),health[[#This Row],[total_boys]])</f>
        <v>0</v>
      </c>
      <c r="AD933">
        <f>IF(ISBLANK(health[[#This Row],[total_girls]]),SUM(health[[#This Row],[girls_0-5_reached]],health[[#This Row],[girls_6-12_reached]],health[[#This Row],[girls_13-18_reached]]),health[[#This Row],[total_girls]])</f>
        <v>0</v>
      </c>
      <c r="AE933">
        <f>IF(ISBLANK(health[[#This Row],[total_children]]),SUM(health[[#This Row],[calc_boys]],health[[#This Row],[calc_girls]]),health[[#This Row],[total_children]])</f>
        <v>0</v>
      </c>
      <c r="AF933">
        <f>IF(ISBLANK(health[[#This Row],[total_pwd]]),SUM(health[[#This Row],[total_pwd_men]],health[[#This Row],[total_pwd_women]]),health[[#This Row],[total_pwd]])</f>
        <v>0</v>
      </c>
      <c r="AG933">
        <f>IF(ISBLANK(health[[#This Row],[total_adults]]),SUM(health[[#This Row],[total_men]],health[[#This Row],[total_women]]),health[[#This Row],[total_adults]])</f>
        <v>0</v>
      </c>
      <c r="AH933">
        <f>IF(ISBLANK(health[[#This Row],[total_beneficiaries_reached]]),SUM(health[[#This Row],[calc_children]],health[[#This Row],[calc_adults]]),health[[#This Row],[total_beneficiaries_reached]])</f>
        <v>0</v>
      </c>
      <c r="AI933" s="49" t="str">
        <f ca="1">IF(B933="","",OFFSET(table_admin1[[#Headers],[ADM1_PT]],MATCH(B933,admin1,0),1))</f>
        <v/>
      </c>
      <c r="AJ933" s="49" t="str">
        <f t="shared" ca="1" si="28"/>
        <v/>
      </c>
      <c r="AK933" s="49" t="str">
        <f t="shared" ca="1" si="29"/>
        <v/>
      </c>
    </row>
    <row r="934" spans="29:37" x14ac:dyDescent="0.2">
      <c r="AC934">
        <f>IF(ISBLANK(health[[#This Row],[total_boys]]),SUM(health[[#This Row],[boys_0-5_reached]],health[[#This Row],[boys_6-12_reached]],health[[#This Row],[boys_13-18_reached]]),health[[#This Row],[total_boys]])</f>
        <v>0</v>
      </c>
      <c r="AD934">
        <f>IF(ISBLANK(health[[#This Row],[total_girls]]),SUM(health[[#This Row],[girls_0-5_reached]],health[[#This Row],[girls_6-12_reached]],health[[#This Row],[girls_13-18_reached]]),health[[#This Row],[total_girls]])</f>
        <v>0</v>
      </c>
      <c r="AE934">
        <f>IF(ISBLANK(health[[#This Row],[total_children]]),SUM(health[[#This Row],[calc_boys]],health[[#This Row],[calc_girls]]),health[[#This Row],[total_children]])</f>
        <v>0</v>
      </c>
      <c r="AF934">
        <f>IF(ISBLANK(health[[#This Row],[total_pwd]]),SUM(health[[#This Row],[total_pwd_men]],health[[#This Row],[total_pwd_women]]),health[[#This Row],[total_pwd]])</f>
        <v>0</v>
      </c>
      <c r="AG934">
        <f>IF(ISBLANK(health[[#This Row],[total_adults]]),SUM(health[[#This Row],[total_men]],health[[#This Row],[total_women]]),health[[#This Row],[total_adults]])</f>
        <v>0</v>
      </c>
      <c r="AH934">
        <f>IF(ISBLANK(health[[#This Row],[total_beneficiaries_reached]]),SUM(health[[#This Row],[calc_children]],health[[#This Row],[calc_adults]]),health[[#This Row],[total_beneficiaries_reached]])</f>
        <v>0</v>
      </c>
      <c r="AI934" s="49" t="str">
        <f ca="1">IF(B934="","",OFFSET(table_admin1[[#Headers],[ADM1_PT]],MATCH(B934,admin1,0),1))</f>
        <v/>
      </c>
      <c r="AJ934" s="49" t="str">
        <f t="shared" ca="1" si="28"/>
        <v/>
      </c>
      <c r="AK934" s="49" t="str">
        <f t="shared" ca="1" si="29"/>
        <v/>
      </c>
    </row>
    <row r="935" spans="29:37" x14ac:dyDescent="0.2">
      <c r="AC935">
        <f>IF(ISBLANK(health[[#This Row],[total_boys]]),SUM(health[[#This Row],[boys_0-5_reached]],health[[#This Row],[boys_6-12_reached]],health[[#This Row],[boys_13-18_reached]]),health[[#This Row],[total_boys]])</f>
        <v>0</v>
      </c>
      <c r="AD935">
        <f>IF(ISBLANK(health[[#This Row],[total_girls]]),SUM(health[[#This Row],[girls_0-5_reached]],health[[#This Row],[girls_6-12_reached]],health[[#This Row],[girls_13-18_reached]]),health[[#This Row],[total_girls]])</f>
        <v>0</v>
      </c>
      <c r="AE935">
        <f>IF(ISBLANK(health[[#This Row],[total_children]]),SUM(health[[#This Row],[calc_boys]],health[[#This Row],[calc_girls]]),health[[#This Row],[total_children]])</f>
        <v>0</v>
      </c>
      <c r="AF935">
        <f>IF(ISBLANK(health[[#This Row],[total_pwd]]),SUM(health[[#This Row],[total_pwd_men]],health[[#This Row],[total_pwd_women]]),health[[#This Row],[total_pwd]])</f>
        <v>0</v>
      </c>
      <c r="AG935">
        <f>IF(ISBLANK(health[[#This Row],[total_adults]]),SUM(health[[#This Row],[total_men]],health[[#This Row],[total_women]]),health[[#This Row],[total_adults]])</f>
        <v>0</v>
      </c>
      <c r="AH935">
        <f>IF(ISBLANK(health[[#This Row],[total_beneficiaries_reached]]),SUM(health[[#This Row],[calc_children]],health[[#This Row],[calc_adults]]),health[[#This Row],[total_beneficiaries_reached]])</f>
        <v>0</v>
      </c>
      <c r="AI935" s="49" t="str">
        <f ca="1">IF(B935="","",OFFSET(table_admin1[[#Headers],[ADM1_PT]],MATCH(B935,admin1,0),1))</f>
        <v/>
      </c>
      <c r="AJ935" s="49" t="str">
        <f t="shared" ca="1" si="28"/>
        <v/>
      </c>
      <c r="AK935" s="49" t="str">
        <f t="shared" ca="1" si="29"/>
        <v/>
      </c>
    </row>
    <row r="936" spans="29:37" x14ac:dyDescent="0.2">
      <c r="AC936">
        <f>IF(ISBLANK(health[[#This Row],[total_boys]]),SUM(health[[#This Row],[boys_0-5_reached]],health[[#This Row],[boys_6-12_reached]],health[[#This Row],[boys_13-18_reached]]),health[[#This Row],[total_boys]])</f>
        <v>0</v>
      </c>
      <c r="AD936">
        <f>IF(ISBLANK(health[[#This Row],[total_girls]]),SUM(health[[#This Row],[girls_0-5_reached]],health[[#This Row],[girls_6-12_reached]],health[[#This Row],[girls_13-18_reached]]),health[[#This Row],[total_girls]])</f>
        <v>0</v>
      </c>
      <c r="AE936">
        <f>IF(ISBLANK(health[[#This Row],[total_children]]),SUM(health[[#This Row],[calc_boys]],health[[#This Row],[calc_girls]]),health[[#This Row],[total_children]])</f>
        <v>0</v>
      </c>
      <c r="AF936">
        <f>IF(ISBLANK(health[[#This Row],[total_pwd]]),SUM(health[[#This Row],[total_pwd_men]],health[[#This Row],[total_pwd_women]]),health[[#This Row],[total_pwd]])</f>
        <v>0</v>
      </c>
      <c r="AG936">
        <f>IF(ISBLANK(health[[#This Row],[total_adults]]),SUM(health[[#This Row],[total_men]],health[[#This Row],[total_women]]),health[[#This Row],[total_adults]])</f>
        <v>0</v>
      </c>
      <c r="AH936">
        <f>IF(ISBLANK(health[[#This Row],[total_beneficiaries_reached]]),SUM(health[[#This Row],[calc_children]],health[[#This Row],[calc_adults]]),health[[#This Row],[total_beneficiaries_reached]])</f>
        <v>0</v>
      </c>
      <c r="AI936" s="49" t="str">
        <f ca="1">IF(B936="","",OFFSET(table_admin1[[#Headers],[ADM1_PT]],MATCH(B936,admin1,0),1))</f>
        <v/>
      </c>
      <c r="AJ936" s="49" t="str">
        <f t="shared" ca="1" si="28"/>
        <v/>
      </c>
      <c r="AK936" s="49" t="str">
        <f t="shared" ca="1" si="29"/>
        <v/>
      </c>
    </row>
    <row r="937" spans="29:37" x14ac:dyDescent="0.2">
      <c r="AC937">
        <f>IF(ISBLANK(health[[#This Row],[total_boys]]),SUM(health[[#This Row],[boys_0-5_reached]],health[[#This Row],[boys_6-12_reached]],health[[#This Row],[boys_13-18_reached]]),health[[#This Row],[total_boys]])</f>
        <v>0</v>
      </c>
      <c r="AD937">
        <f>IF(ISBLANK(health[[#This Row],[total_girls]]),SUM(health[[#This Row],[girls_0-5_reached]],health[[#This Row],[girls_6-12_reached]],health[[#This Row],[girls_13-18_reached]]),health[[#This Row],[total_girls]])</f>
        <v>0</v>
      </c>
      <c r="AE937">
        <f>IF(ISBLANK(health[[#This Row],[total_children]]),SUM(health[[#This Row],[calc_boys]],health[[#This Row],[calc_girls]]),health[[#This Row],[total_children]])</f>
        <v>0</v>
      </c>
      <c r="AF937">
        <f>IF(ISBLANK(health[[#This Row],[total_pwd]]),SUM(health[[#This Row],[total_pwd_men]],health[[#This Row],[total_pwd_women]]),health[[#This Row],[total_pwd]])</f>
        <v>0</v>
      </c>
      <c r="AG937">
        <f>IF(ISBLANK(health[[#This Row],[total_adults]]),SUM(health[[#This Row],[total_men]],health[[#This Row],[total_women]]),health[[#This Row],[total_adults]])</f>
        <v>0</v>
      </c>
      <c r="AH937">
        <f>IF(ISBLANK(health[[#This Row],[total_beneficiaries_reached]]),SUM(health[[#This Row],[calc_children]],health[[#This Row],[calc_adults]]),health[[#This Row],[total_beneficiaries_reached]])</f>
        <v>0</v>
      </c>
      <c r="AI937" s="49" t="str">
        <f ca="1">IF(B937="","",OFFSET(table_admin1[[#Headers],[ADM1_PT]],MATCH(B937,admin1,0),1))</f>
        <v/>
      </c>
      <c r="AJ937" s="49" t="str">
        <f t="shared" ca="1" si="28"/>
        <v/>
      </c>
      <c r="AK937" s="49" t="str">
        <f t="shared" ca="1" si="29"/>
        <v/>
      </c>
    </row>
    <row r="938" spans="29:37" x14ac:dyDescent="0.2">
      <c r="AC938">
        <f>IF(ISBLANK(health[[#This Row],[total_boys]]),SUM(health[[#This Row],[boys_0-5_reached]],health[[#This Row],[boys_6-12_reached]],health[[#This Row],[boys_13-18_reached]]),health[[#This Row],[total_boys]])</f>
        <v>0</v>
      </c>
      <c r="AD938">
        <f>IF(ISBLANK(health[[#This Row],[total_girls]]),SUM(health[[#This Row],[girls_0-5_reached]],health[[#This Row],[girls_6-12_reached]],health[[#This Row],[girls_13-18_reached]]),health[[#This Row],[total_girls]])</f>
        <v>0</v>
      </c>
      <c r="AE938">
        <f>IF(ISBLANK(health[[#This Row],[total_children]]),SUM(health[[#This Row],[calc_boys]],health[[#This Row],[calc_girls]]),health[[#This Row],[total_children]])</f>
        <v>0</v>
      </c>
      <c r="AF938">
        <f>IF(ISBLANK(health[[#This Row],[total_pwd]]),SUM(health[[#This Row],[total_pwd_men]],health[[#This Row],[total_pwd_women]]),health[[#This Row],[total_pwd]])</f>
        <v>0</v>
      </c>
      <c r="AG938">
        <f>IF(ISBLANK(health[[#This Row],[total_adults]]),SUM(health[[#This Row],[total_men]],health[[#This Row],[total_women]]),health[[#This Row],[total_adults]])</f>
        <v>0</v>
      </c>
      <c r="AH938">
        <f>IF(ISBLANK(health[[#This Row],[total_beneficiaries_reached]]),SUM(health[[#This Row],[calc_children]],health[[#This Row],[calc_adults]]),health[[#This Row],[total_beneficiaries_reached]])</f>
        <v>0</v>
      </c>
      <c r="AI938" s="49" t="str">
        <f ca="1">IF(B938="","",OFFSET(table_admin1[[#Headers],[ADM1_PT]],MATCH(B938,admin1,0),1))</f>
        <v/>
      </c>
      <c r="AJ938" s="49" t="str">
        <f t="shared" ca="1" si="28"/>
        <v/>
      </c>
      <c r="AK938" s="49" t="str">
        <f t="shared" ca="1" si="29"/>
        <v/>
      </c>
    </row>
    <row r="939" spans="29:37" x14ac:dyDescent="0.2">
      <c r="AC939">
        <f>IF(ISBLANK(health[[#This Row],[total_boys]]),SUM(health[[#This Row],[boys_0-5_reached]],health[[#This Row],[boys_6-12_reached]],health[[#This Row],[boys_13-18_reached]]),health[[#This Row],[total_boys]])</f>
        <v>0</v>
      </c>
      <c r="AD939">
        <f>IF(ISBLANK(health[[#This Row],[total_girls]]),SUM(health[[#This Row],[girls_0-5_reached]],health[[#This Row],[girls_6-12_reached]],health[[#This Row],[girls_13-18_reached]]),health[[#This Row],[total_girls]])</f>
        <v>0</v>
      </c>
      <c r="AE939">
        <f>IF(ISBLANK(health[[#This Row],[total_children]]),SUM(health[[#This Row],[calc_boys]],health[[#This Row],[calc_girls]]),health[[#This Row],[total_children]])</f>
        <v>0</v>
      </c>
      <c r="AF939">
        <f>IF(ISBLANK(health[[#This Row],[total_pwd]]),SUM(health[[#This Row],[total_pwd_men]],health[[#This Row],[total_pwd_women]]),health[[#This Row],[total_pwd]])</f>
        <v>0</v>
      </c>
      <c r="AG939">
        <f>IF(ISBLANK(health[[#This Row],[total_adults]]),SUM(health[[#This Row],[total_men]],health[[#This Row],[total_women]]),health[[#This Row],[total_adults]])</f>
        <v>0</v>
      </c>
      <c r="AH939">
        <f>IF(ISBLANK(health[[#This Row],[total_beneficiaries_reached]]),SUM(health[[#This Row],[calc_children]],health[[#This Row],[calc_adults]]),health[[#This Row],[total_beneficiaries_reached]])</f>
        <v>0</v>
      </c>
      <c r="AI939" s="49" t="str">
        <f ca="1">IF(B939="","",OFFSET(table_admin1[[#Headers],[ADM1_PT]],MATCH(B939,admin1,0),1))</f>
        <v/>
      </c>
      <c r="AJ939" s="49" t="str">
        <f t="shared" ca="1" si="28"/>
        <v/>
      </c>
      <c r="AK939" s="49" t="str">
        <f t="shared" ca="1" si="29"/>
        <v/>
      </c>
    </row>
    <row r="940" spans="29:37" x14ac:dyDescent="0.2">
      <c r="AC940">
        <f>IF(ISBLANK(health[[#This Row],[total_boys]]),SUM(health[[#This Row],[boys_0-5_reached]],health[[#This Row],[boys_6-12_reached]],health[[#This Row],[boys_13-18_reached]]),health[[#This Row],[total_boys]])</f>
        <v>0</v>
      </c>
      <c r="AD940">
        <f>IF(ISBLANK(health[[#This Row],[total_girls]]),SUM(health[[#This Row],[girls_0-5_reached]],health[[#This Row],[girls_6-12_reached]],health[[#This Row],[girls_13-18_reached]]),health[[#This Row],[total_girls]])</f>
        <v>0</v>
      </c>
      <c r="AE940">
        <f>IF(ISBLANK(health[[#This Row],[total_children]]),SUM(health[[#This Row],[calc_boys]],health[[#This Row],[calc_girls]]),health[[#This Row],[total_children]])</f>
        <v>0</v>
      </c>
      <c r="AF940">
        <f>IF(ISBLANK(health[[#This Row],[total_pwd]]),SUM(health[[#This Row],[total_pwd_men]],health[[#This Row],[total_pwd_women]]),health[[#This Row],[total_pwd]])</f>
        <v>0</v>
      </c>
      <c r="AG940">
        <f>IF(ISBLANK(health[[#This Row],[total_adults]]),SUM(health[[#This Row],[total_men]],health[[#This Row],[total_women]]),health[[#This Row],[total_adults]])</f>
        <v>0</v>
      </c>
      <c r="AH940">
        <f>IF(ISBLANK(health[[#This Row],[total_beneficiaries_reached]]),SUM(health[[#This Row],[calc_children]],health[[#This Row],[calc_adults]]),health[[#This Row],[total_beneficiaries_reached]])</f>
        <v>0</v>
      </c>
      <c r="AI940" s="49" t="str">
        <f ca="1">IF(B940="","",OFFSET(table_admin1[[#Headers],[ADM1_PT]],MATCH(B940,admin1,0),1))</f>
        <v/>
      </c>
      <c r="AJ940" s="49" t="str">
        <f t="shared" ca="1" si="28"/>
        <v/>
      </c>
      <c r="AK940" s="49" t="str">
        <f t="shared" ca="1" si="29"/>
        <v/>
      </c>
    </row>
    <row r="941" spans="29:37" x14ac:dyDescent="0.2">
      <c r="AC941">
        <f>IF(ISBLANK(health[[#This Row],[total_boys]]),SUM(health[[#This Row],[boys_0-5_reached]],health[[#This Row],[boys_6-12_reached]],health[[#This Row],[boys_13-18_reached]]),health[[#This Row],[total_boys]])</f>
        <v>0</v>
      </c>
      <c r="AD941">
        <f>IF(ISBLANK(health[[#This Row],[total_girls]]),SUM(health[[#This Row],[girls_0-5_reached]],health[[#This Row],[girls_6-12_reached]],health[[#This Row],[girls_13-18_reached]]),health[[#This Row],[total_girls]])</f>
        <v>0</v>
      </c>
      <c r="AE941">
        <f>IF(ISBLANK(health[[#This Row],[total_children]]),SUM(health[[#This Row],[calc_boys]],health[[#This Row],[calc_girls]]),health[[#This Row],[total_children]])</f>
        <v>0</v>
      </c>
      <c r="AF941">
        <f>IF(ISBLANK(health[[#This Row],[total_pwd]]),SUM(health[[#This Row],[total_pwd_men]],health[[#This Row],[total_pwd_women]]),health[[#This Row],[total_pwd]])</f>
        <v>0</v>
      </c>
      <c r="AG941">
        <f>IF(ISBLANK(health[[#This Row],[total_adults]]),SUM(health[[#This Row],[total_men]],health[[#This Row],[total_women]]),health[[#This Row],[total_adults]])</f>
        <v>0</v>
      </c>
      <c r="AH941">
        <f>IF(ISBLANK(health[[#This Row],[total_beneficiaries_reached]]),SUM(health[[#This Row],[calc_children]],health[[#This Row],[calc_adults]]),health[[#This Row],[total_beneficiaries_reached]])</f>
        <v>0</v>
      </c>
      <c r="AI941" s="49" t="str">
        <f ca="1">IF(B941="","",OFFSET(table_admin1[[#Headers],[ADM1_PT]],MATCH(B941,admin1,0),1))</f>
        <v/>
      </c>
      <c r="AJ941" s="49" t="str">
        <f t="shared" ca="1" si="28"/>
        <v/>
      </c>
      <c r="AK941" s="49" t="str">
        <f t="shared" ca="1" si="29"/>
        <v/>
      </c>
    </row>
    <row r="942" spans="29:37" x14ac:dyDescent="0.2">
      <c r="AC942">
        <f>IF(ISBLANK(health[[#This Row],[total_boys]]),SUM(health[[#This Row],[boys_0-5_reached]],health[[#This Row],[boys_6-12_reached]],health[[#This Row],[boys_13-18_reached]]),health[[#This Row],[total_boys]])</f>
        <v>0</v>
      </c>
      <c r="AD942">
        <f>IF(ISBLANK(health[[#This Row],[total_girls]]),SUM(health[[#This Row],[girls_0-5_reached]],health[[#This Row],[girls_6-12_reached]],health[[#This Row],[girls_13-18_reached]]),health[[#This Row],[total_girls]])</f>
        <v>0</v>
      </c>
      <c r="AE942">
        <f>IF(ISBLANK(health[[#This Row],[total_children]]),SUM(health[[#This Row],[calc_boys]],health[[#This Row],[calc_girls]]),health[[#This Row],[total_children]])</f>
        <v>0</v>
      </c>
      <c r="AF942">
        <f>IF(ISBLANK(health[[#This Row],[total_pwd]]),SUM(health[[#This Row],[total_pwd_men]],health[[#This Row],[total_pwd_women]]),health[[#This Row],[total_pwd]])</f>
        <v>0</v>
      </c>
      <c r="AG942">
        <f>IF(ISBLANK(health[[#This Row],[total_adults]]),SUM(health[[#This Row],[total_men]],health[[#This Row],[total_women]]),health[[#This Row],[total_adults]])</f>
        <v>0</v>
      </c>
      <c r="AH942">
        <f>IF(ISBLANK(health[[#This Row],[total_beneficiaries_reached]]),SUM(health[[#This Row],[calc_children]],health[[#This Row],[calc_adults]]),health[[#This Row],[total_beneficiaries_reached]])</f>
        <v>0</v>
      </c>
      <c r="AI942" s="49" t="str">
        <f ca="1">IF(B942="","",OFFSET(table_admin1[[#Headers],[ADM1_PT]],MATCH(B942,admin1,0),1))</f>
        <v/>
      </c>
      <c r="AJ942" s="49" t="str">
        <f t="shared" ca="1" si="28"/>
        <v/>
      </c>
      <c r="AK942" s="49" t="str">
        <f t="shared" ca="1" si="29"/>
        <v/>
      </c>
    </row>
    <row r="943" spans="29:37" x14ac:dyDescent="0.2">
      <c r="AC943">
        <f>IF(ISBLANK(health[[#This Row],[total_boys]]),SUM(health[[#This Row],[boys_0-5_reached]],health[[#This Row],[boys_6-12_reached]],health[[#This Row],[boys_13-18_reached]]),health[[#This Row],[total_boys]])</f>
        <v>0</v>
      </c>
      <c r="AD943">
        <f>IF(ISBLANK(health[[#This Row],[total_girls]]),SUM(health[[#This Row],[girls_0-5_reached]],health[[#This Row],[girls_6-12_reached]],health[[#This Row],[girls_13-18_reached]]),health[[#This Row],[total_girls]])</f>
        <v>0</v>
      </c>
      <c r="AE943">
        <f>IF(ISBLANK(health[[#This Row],[total_children]]),SUM(health[[#This Row],[calc_boys]],health[[#This Row],[calc_girls]]),health[[#This Row],[total_children]])</f>
        <v>0</v>
      </c>
      <c r="AF943">
        <f>IF(ISBLANK(health[[#This Row],[total_pwd]]),SUM(health[[#This Row],[total_pwd_men]],health[[#This Row],[total_pwd_women]]),health[[#This Row],[total_pwd]])</f>
        <v>0</v>
      </c>
      <c r="AG943">
        <f>IF(ISBLANK(health[[#This Row],[total_adults]]),SUM(health[[#This Row],[total_men]],health[[#This Row],[total_women]]),health[[#This Row],[total_adults]])</f>
        <v>0</v>
      </c>
      <c r="AH943">
        <f>IF(ISBLANK(health[[#This Row],[total_beneficiaries_reached]]),SUM(health[[#This Row],[calc_children]],health[[#This Row],[calc_adults]]),health[[#This Row],[total_beneficiaries_reached]])</f>
        <v>0</v>
      </c>
      <c r="AI943" s="49" t="str">
        <f ca="1">IF(B943="","",OFFSET(table_admin1[[#Headers],[ADM1_PT]],MATCH(B943,admin1,0),1))</f>
        <v/>
      </c>
      <c r="AJ943" s="49" t="str">
        <f t="shared" ca="1" si="28"/>
        <v/>
      </c>
      <c r="AK943" s="49" t="str">
        <f t="shared" ca="1" si="29"/>
        <v/>
      </c>
    </row>
    <row r="944" spans="29:37" x14ac:dyDescent="0.2">
      <c r="AC944">
        <f>IF(ISBLANK(health[[#This Row],[total_boys]]),SUM(health[[#This Row],[boys_0-5_reached]],health[[#This Row],[boys_6-12_reached]],health[[#This Row],[boys_13-18_reached]]),health[[#This Row],[total_boys]])</f>
        <v>0</v>
      </c>
      <c r="AD944">
        <f>IF(ISBLANK(health[[#This Row],[total_girls]]),SUM(health[[#This Row],[girls_0-5_reached]],health[[#This Row],[girls_6-12_reached]],health[[#This Row],[girls_13-18_reached]]),health[[#This Row],[total_girls]])</f>
        <v>0</v>
      </c>
      <c r="AE944">
        <f>IF(ISBLANK(health[[#This Row],[total_children]]),SUM(health[[#This Row],[calc_boys]],health[[#This Row],[calc_girls]]),health[[#This Row],[total_children]])</f>
        <v>0</v>
      </c>
      <c r="AF944">
        <f>IF(ISBLANK(health[[#This Row],[total_pwd]]),SUM(health[[#This Row],[total_pwd_men]],health[[#This Row],[total_pwd_women]]),health[[#This Row],[total_pwd]])</f>
        <v>0</v>
      </c>
      <c r="AG944">
        <f>IF(ISBLANK(health[[#This Row],[total_adults]]),SUM(health[[#This Row],[total_men]],health[[#This Row],[total_women]]),health[[#This Row],[total_adults]])</f>
        <v>0</v>
      </c>
      <c r="AH944">
        <f>IF(ISBLANK(health[[#This Row],[total_beneficiaries_reached]]),SUM(health[[#This Row],[calc_children]],health[[#This Row],[calc_adults]]),health[[#This Row],[total_beneficiaries_reached]])</f>
        <v>0</v>
      </c>
      <c r="AI944" s="49" t="str">
        <f ca="1">IF(B944="","",OFFSET(table_admin1[[#Headers],[ADM1_PT]],MATCH(B944,admin1,0),1))</f>
        <v/>
      </c>
      <c r="AJ944" s="49" t="str">
        <f t="shared" ca="1" si="28"/>
        <v/>
      </c>
      <c r="AK944" s="49" t="str">
        <f t="shared" ca="1" si="29"/>
        <v/>
      </c>
    </row>
    <row r="945" spans="29:37" x14ac:dyDescent="0.2">
      <c r="AC945">
        <f>IF(ISBLANK(health[[#This Row],[total_boys]]),SUM(health[[#This Row],[boys_0-5_reached]],health[[#This Row],[boys_6-12_reached]],health[[#This Row],[boys_13-18_reached]]),health[[#This Row],[total_boys]])</f>
        <v>0</v>
      </c>
      <c r="AD945">
        <f>IF(ISBLANK(health[[#This Row],[total_girls]]),SUM(health[[#This Row],[girls_0-5_reached]],health[[#This Row],[girls_6-12_reached]],health[[#This Row],[girls_13-18_reached]]),health[[#This Row],[total_girls]])</f>
        <v>0</v>
      </c>
      <c r="AE945">
        <f>IF(ISBLANK(health[[#This Row],[total_children]]),SUM(health[[#This Row],[calc_boys]],health[[#This Row],[calc_girls]]),health[[#This Row],[total_children]])</f>
        <v>0</v>
      </c>
      <c r="AF945">
        <f>IF(ISBLANK(health[[#This Row],[total_pwd]]),SUM(health[[#This Row],[total_pwd_men]],health[[#This Row],[total_pwd_women]]),health[[#This Row],[total_pwd]])</f>
        <v>0</v>
      </c>
      <c r="AG945">
        <f>IF(ISBLANK(health[[#This Row],[total_adults]]),SUM(health[[#This Row],[total_men]],health[[#This Row],[total_women]]),health[[#This Row],[total_adults]])</f>
        <v>0</v>
      </c>
      <c r="AH945">
        <f>IF(ISBLANK(health[[#This Row],[total_beneficiaries_reached]]),SUM(health[[#This Row],[calc_children]],health[[#This Row],[calc_adults]]),health[[#This Row],[total_beneficiaries_reached]])</f>
        <v>0</v>
      </c>
      <c r="AI945" s="49" t="str">
        <f ca="1">IF(B945="","",OFFSET(table_admin1[[#Headers],[ADM1_PT]],MATCH(B945,admin1,0),1))</f>
        <v/>
      </c>
      <c r="AJ945" s="49" t="str">
        <f t="shared" ca="1" si="28"/>
        <v/>
      </c>
      <c r="AK945" s="49" t="str">
        <f t="shared" ca="1" si="29"/>
        <v/>
      </c>
    </row>
    <row r="946" spans="29:37" x14ac:dyDescent="0.2">
      <c r="AC946">
        <f>IF(ISBLANK(health[[#This Row],[total_boys]]),SUM(health[[#This Row],[boys_0-5_reached]],health[[#This Row],[boys_6-12_reached]],health[[#This Row],[boys_13-18_reached]]),health[[#This Row],[total_boys]])</f>
        <v>0</v>
      </c>
      <c r="AD946">
        <f>IF(ISBLANK(health[[#This Row],[total_girls]]),SUM(health[[#This Row],[girls_0-5_reached]],health[[#This Row],[girls_6-12_reached]],health[[#This Row],[girls_13-18_reached]]),health[[#This Row],[total_girls]])</f>
        <v>0</v>
      </c>
      <c r="AE946">
        <f>IF(ISBLANK(health[[#This Row],[total_children]]),SUM(health[[#This Row],[calc_boys]],health[[#This Row],[calc_girls]]),health[[#This Row],[total_children]])</f>
        <v>0</v>
      </c>
      <c r="AF946">
        <f>IF(ISBLANK(health[[#This Row],[total_pwd]]),SUM(health[[#This Row],[total_pwd_men]],health[[#This Row],[total_pwd_women]]),health[[#This Row],[total_pwd]])</f>
        <v>0</v>
      </c>
      <c r="AG946">
        <f>IF(ISBLANK(health[[#This Row],[total_adults]]),SUM(health[[#This Row],[total_men]],health[[#This Row],[total_women]]),health[[#This Row],[total_adults]])</f>
        <v>0</v>
      </c>
      <c r="AH946">
        <f>IF(ISBLANK(health[[#This Row],[total_beneficiaries_reached]]),SUM(health[[#This Row],[calc_children]],health[[#This Row],[calc_adults]]),health[[#This Row],[total_beneficiaries_reached]])</f>
        <v>0</v>
      </c>
      <c r="AI946" s="49" t="str">
        <f ca="1">IF(B946="","",OFFSET(table_admin1[[#Headers],[ADM1_PT]],MATCH(B946,admin1,0),1))</f>
        <v/>
      </c>
      <c r="AJ946" s="49" t="str">
        <f t="shared" ca="1" si="28"/>
        <v/>
      </c>
      <c r="AK946" s="49" t="str">
        <f t="shared" ca="1" si="29"/>
        <v/>
      </c>
    </row>
    <row r="947" spans="29:37" x14ac:dyDescent="0.2">
      <c r="AC947">
        <f>IF(ISBLANK(health[[#This Row],[total_boys]]),SUM(health[[#This Row],[boys_0-5_reached]],health[[#This Row],[boys_6-12_reached]],health[[#This Row],[boys_13-18_reached]]),health[[#This Row],[total_boys]])</f>
        <v>0</v>
      </c>
      <c r="AD947">
        <f>IF(ISBLANK(health[[#This Row],[total_girls]]),SUM(health[[#This Row],[girls_0-5_reached]],health[[#This Row],[girls_6-12_reached]],health[[#This Row],[girls_13-18_reached]]),health[[#This Row],[total_girls]])</f>
        <v>0</v>
      </c>
      <c r="AE947">
        <f>IF(ISBLANK(health[[#This Row],[total_children]]),SUM(health[[#This Row],[calc_boys]],health[[#This Row],[calc_girls]]),health[[#This Row],[total_children]])</f>
        <v>0</v>
      </c>
      <c r="AF947">
        <f>IF(ISBLANK(health[[#This Row],[total_pwd]]),SUM(health[[#This Row],[total_pwd_men]],health[[#This Row],[total_pwd_women]]),health[[#This Row],[total_pwd]])</f>
        <v>0</v>
      </c>
      <c r="AG947">
        <f>IF(ISBLANK(health[[#This Row],[total_adults]]),SUM(health[[#This Row],[total_men]],health[[#This Row],[total_women]]),health[[#This Row],[total_adults]])</f>
        <v>0</v>
      </c>
      <c r="AH947">
        <f>IF(ISBLANK(health[[#This Row],[total_beneficiaries_reached]]),SUM(health[[#This Row],[calc_children]],health[[#This Row],[calc_adults]]),health[[#This Row],[total_beneficiaries_reached]])</f>
        <v>0</v>
      </c>
      <c r="AI947" s="49" t="str">
        <f ca="1">IF(B947="","",OFFSET(table_admin1[[#Headers],[ADM1_PT]],MATCH(B947,admin1,0),1))</f>
        <v/>
      </c>
      <c r="AJ947" s="49" t="str">
        <f t="shared" ca="1" si="28"/>
        <v/>
      </c>
      <c r="AK947" s="49" t="str">
        <f t="shared" ca="1" si="29"/>
        <v/>
      </c>
    </row>
    <row r="948" spans="29:37" x14ac:dyDescent="0.2">
      <c r="AC948">
        <f>IF(ISBLANK(health[[#This Row],[total_boys]]),SUM(health[[#This Row],[boys_0-5_reached]],health[[#This Row],[boys_6-12_reached]],health[[#This Row],[boys_13-18_reached]]),health[[#This Row],[total_boys]])</f>
        <v>0</v>
      </c>
      <c r="AD948">
        <f>IF(ISBLANK(health[[#This Row],[total_girls]]),SUM(health[[#This Row],[girls_0-5_reached]],health[[#This Row],[girls_6-12_reached]],health[[#This Row],[girls_13-18_reached]]),health[[#This Row],[total_girls]])</f>
        <v>0</v>
      </c>
      <c r="AE948">
        <f>IF(ISBLANK(health[[#This Row],[total_children]]),SUM(health[[#This Row],[calc_boys]],health[[#This Row],[calc_girls]]),health[[#This Row],[total_children]])</f>
        <v>0</v>
      </c>
      <c r="AF948">
        <f>IF(ISBLANK(health[[#This Row],[total_pwd]]),SUM(health[[#This Row],[total_pwd_men]],health[[#This Row],[total_pwd_women]]),health[[#This Row],[total_pwd]])</f>
        <v>0</v>
      </c>
      <c r="AG948">
        <f>IF(ISBLANK(health[[#This Row],[total_adults]]),SUM(health[[#This Row],[total_men]],health[[#This Row],[total_women]]),health[[#This Row],[total_adults]])</f>
        <v>0</v>
      </c>
      <c r="AH948">
        <f>IF(ISBLANK(health[[#This Row],[total_beneficiaries_reached]]),SUM(health[[#This Row],[calc_children]],health[[#This Row],[calc_adults]]),health[[#This Row],[total_beneficiaries_reached]])</f>
        <v>0</v>
      </c>
      <c r="AI948" s="49" t="str">
        <f ca="1">IF(B948="","",OFFSET(table_admin1[[#Headers],[ADM1_PT]],MATCH(B948,admin1,0),1))</f>
        <v/>
      </c>
      <c r="AJ948" s="49" t="str">
        <f t="shared" ca="1" si="28"/>
        <v/>
      </c>
      <c r="AK948" s="49" t="str">
        <f t="shared" ca="1" si="29"/>
        <v/>
      </c>
    </row>
    <row r="949" spans="29:37" x14ac:dyDescent="0.2">
      <c r="AC949">
        <f>IF(ISBLANK(health[[#This Row],[total_boys]]),SUM(health[[#This Row],[boys_0-5_reached]],health[[#This Row],[boys_6-12_reached]],health[[#This Row],[boys_13-18_reached]]),health[[#This Row],[total_boys]])</f>
        <v>0</v>
      </c>
      <c r="AD949">
        <f>IF(ISBLANK(health[[#This Row],[total_girls]]),SUM(health[[#This Row],[girls_0-5_reached]],health[[#This Row],[girls_6-12_reached]],health[[#This Row],[girls_13-18_reached]]),health[[#This Row],[total_girls]])</f>
        <v>0</v>
      </c>
      <c r="AE949">
        <f>IF(ISBLANK(health[[#This Row],[total_children]]),SUM(health[[#This Row],[calc_boys]],health[[#This Row],[calc_girls]]),health[[#This Row],[total_children]])</f>
        <v>0</v>
      </c>
      <c r="AF949">
        <f>IF(ISBLANK(health[[#This Row],[total_pwd]]),SUM(health[[#This Row],[total_pwd_men]],health[[#This Row],[total_pwd_women]]),health[[#This Row],[total_pwd]])</f>
        <v>0</v>
      </c>
      <c r="AG949">
        <f>IF(ISBLANK(health[[#This Row],[total_adults]]),SUM(health[[#This Row],[total_men]],health[[#This Row],[total_women]]),health[[#This Row],[total_adults]])</f>
        <v>0</v>
      </c>
      <c r="AH949">
        <f>IF(ISBLANK(health[[#This Row],[total_beneficiaries_reached]]),SUM(health[[#This Row],[calc_children]],health[[#This Row],[calc_adults]]),health[[#This Row],[total_beneficiaries_reached]])</f>
        <v>0</v>
      </c>
      <c r="AI949" s="49" t="str">
        <f ca="1">IF(B949="","",OFFSET(table_admin1[[#Headers],[ADM1_PT]],MATCH(B949,admin1,0),1))</f>
        <v/>
      </c>
      <c r="AJ949" s="49" t="str">
        <f t="shared" ca="1" si="28"/>
        <v/>
      </c>
      <c r="AK949" s="49" t="str">
        <f t="shared" ca="1" si="29"/>
        <v/>
      </c>
    </row>
    <row r="950" spans="29:37" x14ac:dyDescent="0.2">
      <c r="AC950">
        <f>IF(ISBLANK(health[[#This Row],[total_boys]]),SUM(health[[#This Row],[boys_0-5_reached]],health[[#This Row],[boys_6-12_reached]],health[[#This Row],[boys_13-18_reached]]),health[[#This Row],[total_boys]])</f>
        <v>0</v>
      </c>
      <c r="AD950">
        <f>IF(ISBLANK(health[[#This Row],[total_girls]]),SUM(health[[#This Row],[girls_0-5_reached]],health[[#This Row],[girls_6-12_reached]],health[[#This Row],[girls_13-18_reached]]),health[[#This Row],[total_girls]])</f>
        <v>0</v>
      </c>
      <c r="AE950">
        <f>IF(ISBLANK(health[[#This Row],[total_children]]),SUM(health[[#This Row],[calc_boys]],health[[#This Row],[calc_girls]]),health[[#This Row],[total_children]])</f>
        <v>0</v>
      </c>
      <c r="AF950">
        <f>IF(ISBLANK(health[[#This Row],[total_pwd]]),SUM(health[[#This Row],[total_pwd_men]],health[[#This Row],[total_pwd_women]]),health[[#This Row],[total_pwd]])</f>
        <v>0</v>
      </c>
      <c r="AG950">
        <f>IF(ISBLANK(health[[#This Row],[total_adults]]),SUM(health[[#This Row],[total_men]],health[[#This Row],[total_women]]),health[[#This Row],[total_adults]])</f>
        <v>0</v>
      </c>
      <c r="AH950">
        <f>IF(ISBLANK(health[[#This Row],[total_beneficiaries_reached]]),SUM(health[[#This Row],[calc_children]],health[[#This Row],[calc_adults]]),health[[#This Row],[total_beneficiaries_reached]])</f>
        <v>0</v>
      </c>
      <c r="AI950" s="49" t="str">
        <f ca="1">IF(B950="","",OFFSET(table_admin1[[#Headers],[ADM1_PT]],MATCH(B950,admin1,0),1))</f>
        <v/>
      </c>
      <c r="AJ950" s="49" t="str">
        <f t="shared" ca="1" si="28"/>
        <v/>
      </c>
      <c r="AK950" s="49" t="str">
        <f t="shared" ca="1" si="29"/>
        <v/>
      </c>
    </row>
    <row r="951" spans="29:37" x14ac:dyDescent="0.2">
      <c r="AC951">
        <f>IF(ISBLANK(health[[#This Row],[total_boys]]),SUM(health[[#This Row],[boys_0-5_reached]],health[[#This Row],[boys_6-12_reached]],health[[#This Row],[boys_13-18_reached]]),health[[#This Row],[total_boys]])</f>
        <v>0</v>
      </c>
      <c r="AD951">
        <f>IF(ISBLANK(health[[#This Row],[total_girls]]),SUM(health[[#This Row],[girls_0-5_reached]],health[[#This Row],[girls_6-12_reached]],health[[#This Row],[girls_13-18_reached]]),health[[#This Row],[total_girls]])</f>
        <v>0</v>
      </c>
      <c r="AE951">
        <f>IF(ISBLANK(health[[#This Row],[total_children]]),SUM(health[[#This Row],[calc_boys]],health[[#This Row],[calc_girls]]),health[[#This Row],[total_children]])</f>
        <v>0</v>
      </c>
      <c r="AF951">
        <f>IF(ISBLANK(health[[#This Row],[total_pwd]]),SUM(health[[#This Row],[total_pwd_men]],health[[#This Row],[total_pwd_women]]),health[[#This Row],[total_pwd]])</f>
        <v>0</v>
      </c>
      <c r="AG951">
        <f>IF(ISBLANK(health[[#This Row],[total_adults]]),SUM(health[[#This Row],[total_men]],health[[#This Row],[total_women]]),health[[#This Row],[total_adults]])</f>
        <v>0</v>
      </c>
      <c r="AH951">
        <f>IF(ISBLANK(health[[#This Row],[total_beneficiaries_reached]]),SUM(health[[#This Row],[calc_children]],health[[#This Row],[calc_adults]]),health[[#This Row],[total_beneficiaries_reached]])</f>
        <v>0</v>
      </c>
      <c r="AI951" s="49" t="str">
        <f ca="1">IF(B951="","",OFFSET(table_admin1[[#Headers],[ADM1_PT]],MATCH(B951,admin1,0),1))</f>
        <v/>
      </c>
      <c r="AJ951" s="49" t="str">
        <f t="shared" ca="1" si="28"/>
        <v/>
      </c>
      <c r="AK951" s="49" t="str">
        <f t="shared" ca="1" si="29"/>
        <v/>
      </c>
    </row>
    <row r="952" spans="29:37" x14ac:dyDescent="0.2">
      <c r="AC952">
        <f>IF(ISBLANK(health[[#This Row],[total_boys]]),SUM(health[[#This Row],[boys_0-5_reached]],health[[#This Row],[boys_6-12_reached]],health[[#This Row],[boys_13-18_reached]]),health[[#This Row],[total_boys]])</f>
        <v>0</v>
      </c>
      <c r="AD952">
        <f>IF(ISBLANK(health[[#This Row],[total_girls]]),SUM(health[[#This Row],[girls_0-5_reached]],health[[#This Row],[girls_6-12_reached]],health[[#This Row],[girls_13-18_reached]]),health[[#This Row],[total_girls]])</f>
        <v>0</v>
      </c>
      <c r="AE952">
        <f>IF(ISBLANK(health[[#This Row],[total_children]]),SUM(health[[#This Row],[calc_boys]],health[[#This Row],[calc_girls]]),health[[#This Row],[total_children]])</f>
        <v>0</v>
      </c>
      <c r="AF952">
        <f>IF(ISBLANK(health[[#This Row],[total_pwd]]),SUM(health[[#This Row],[total_pwd_men]],health[[#This Row],[total_pwd_women]]),health[[#This Row],[total_pwd]])</f>
        <v>0</v>
      </c>
      <c r="AG952">
        <f>IF(ISBLANK(health[[#This Row],[total_adults]]),SUM(health[[#This Row],[total_men]],health[[#This Row],[total_women]]),health[[#This Row],[total_adults]])</f>
        <v>0</v>
      </c>
      <c r="AH952">
        <f>IF(ISBLANK(health[[#This Row],[total_beneficiaries_reached]]),SUM(health[[#This Row],[calc_children]],health[[#This Row],[calc_adults]]),health[[#This Row],[total_beneficiaries_reached]])</f>
        <v>0</v>
      </c>
      <c r="AI952" s="49" t="str">
        <f ca="1">IF(B952="","",OFFSET(table_admin1[[#Headers],[ADM1_PT]],MATCH(B952,admin1,0),1))</f>
        <v/>
      </c>
      <c r="AJ952" s="49" t="str">
        <f t="shared" ca="1" si="28"/>
        <v/>
      </c>
      <c r="AK952" s="49" t="str">
        <f t="shared" ca="1" si="29"/>
        <v/>
      </c>
    </row>
    <row r="953" spans="29:37" x14ac:dyDescent="0.2">
      <c r="AC953">
        <f>IF(ISBLANK(health[[#This Row],[total_boys]]),SUM(health[[#This Row],[boys_0-5_reached]],health[[#This Row],[boys_6-12_reached]],health[[#This Row],[boys_13-18_reached]]),health[[#This Row],[total_boys]])</f>
        <v>0</v>
      </c>
      <c r="AD953">
        <f>IF(ISBLANK(health[[#This Row],[total_girls]]),SUM(health[[#This Row],[girls_0-5_reached]],health[[#This Row],[girls_6-12_reached]],health[[#This Row],[girls_13-18_reached]]),health[[#This Row],[total_girls]])</f>
        <v>0</v>
      </c>
      <c r="AE953">
        <f>IF(ISBLANK(health[[#This Row],[total_children]]),SUM(health[[#This Row],[calc_boys]],health[[#This Row],[calc_girls]]),health[[#This Row],[total_children]])</f>
        <v>0</v>
      </c>
      <c r="AF953">
        <f>IF(ISBLANK(health[[#This Row],[total_pwd]]),SUM(health[[#This Row],[total_pwd_men]],health[[#This Row],[total_pwd_women]]),health[[#This Row],[total_pwd]])</f>
        <v>0</v>
      </c>
      <c r="AG953">
        <f>IF(ISBLANK(health[[#This Row],[total_adults]]),SUM(health[[#This Row],[total_men]],health[[#This Row],[total_women]]),health[[#This Row],[total_adults]])</f>
        <v>0</v>
      </c>
      <c r="AH953">
        <f>IF(ISBLANK(health[[#This Row],[total_beneficiaries_reached]]),SUM(health[[#This Row],[calc_children]],health[[#This Row],[calc_adults]]),health[[#This Row],[total_beneficiaries_reached]])</f>
        <v>0</v>
      </c>
      <c r="AI953" s="49" t="str">
        <f ca="1">IF(B953="","",OFFSET(table_admin1[[#Headers],[ADM1_PT]],MATCH(B953,admin1,0),1))</f>
        <v/>
      </c>
      <c r="AJ953" s="49" t="str">
        <f t="shared" ca="1" si="28"/>
        <v/>
      </c>
      <c r="AK953" s="49" t="str">
        <f t="shared" ca="1" si="29"/>
        <v/>
      </c>
    </row>
    <row r="954" spans="29:37" x14ac:dyDescent="0.2">
      <c r="AC954">
        <f>IF(ISBLANK(health[[#This Row],[total_boys]]),SUM(health[[#This Row],[boys_0-5_reached]],health[[#This Row],[boys_6-12_reached]],health[[#This Row],[boys_13-18_reached]]),health[[#This Row],[total_boys]])</f>
        <v>0</v>
      </c>
      <c r="AD954">
        <f>IF(ISBLANK(health[[#This Row],[total_girls]]),SUM(health[[#This Row],[girls_0-5_reached]],health[[#This Row],[girls_6-12_reached]],health[[#This Row],[girls_13-18_reached]]),health[[#This Row],[total_girls]])</f>
        <v>0</v>
      </c>
      <c r="AE954">
        <f>IF(ISBLANK(health[[#This Row],[total_children]]),SUM(health[[#This Row],[calc_boys]],health[[#This Row],[calc_girls]]),health[[#This Row],[total_children]])</f>
        <v>0</v>
      </c>
      <c r="AF954">
        <f>IF(ISBLANK(health[[#This Row],[total_pwd]]),SUM(health[[#This Row],[total_pwd_men]],health[[#This Row],[total_pwd_women]]),health[[#This Row],[total_pwd]])</f>
        <v>0</v>
      </c>
      <c r="AG954">
        <f>IF(ISBLANK(health[[#This Row],[total_adults]]),SUM(health[[#This Row],[total_men]],health[[#This Row],[total_women]]),health[[#This Row],[total_adults]])</f>
        <v>0</v>
      </c>
      <c r="AH954">
        <f>IF(ISBLANK(health[[#This Row],[total_beneficiaries_reached]]),SUM(health[[#This Row],[calc_children]],health[[#This Row],[calc_adults]]),health[[#This Row],[total_beneficiaries_reached]])</f>
        <v>0</v>
      </c>
      <c r="AI954" s="49" t="str">
        <f ca="1">IF(B954="","",OFFSET(table_admin1[[#Headers],[ADM1_PT]],MATCH(B954,admin1,0),1))</f>
        <v/>
      </c>
      <c r="AJ954" s="49" t="str">
        <f t="shared" ca="1" si="28"/>
        <v/>
      </c>
      <c r="AK954" s="49" t="str">
        <f t="shared" ca="1" si="29"/>
        <v/>
      </c>
    </row>
    <row r="955" spans="29:37" x14ac:dyDescent="0.2">
      <c r="AC955">
        <f>IF(ISBLANK(health[[#This Row],[total_boys]]),SUM(health[[#This Row],[boys_0-5_reached]],health[[#This Row],[boys_6-12_reached]],health[[#This Row],[boys_13-18_reached]]),health[[#This Row],[total_boys]])</f>
        <v>0</v>
      </c>
      <c r="AD955">
        <f>IF(ISBLANK(health[[#This Row],[total_girls]]),SUM(health[[#This Row],[girls_0-5_reached]],health[[#This Row],[girls_6-12_reached]],health[[#This Row],[girls_13-18_reached]]),health[[#This Row],[total_girls]])</f>
        <v>0</v>
      </c>
      <c r="AE955">
        <f>IF(ISBLANK(health[[#This Row],[total_children]]),SUM(health[[#This Row],[calc_boys]],health[[#This Row],[calc_girls]]),health[[#This Row],[total_children]])</f>
        <v>0</v>
      </c>
      <c r="AF955">
        <f>IF(ISBLANK(health[[#This Row],[total_pwd]]),SUM(health[[#This Row],[total_pwd_men]],health[[#This Row],[total_pwd_women]]),health[[#This Row],[total_pwd]])</f>
        <v>0</v>
      </c>
      <c r="AG955">
        <f>IF(ISBLANK(health[[#This Row],[total_adults]]),SUM(health[[#This Row],[total_men]],health[[#This Row],[total_women]]),health[[#This Row],[total_adults]])</f>
        <v>0</v>
      </c>
      <c r="AH955">
        <f>IF(ISBLANK(health[[#This Row],[total_beneficiaries_reached]]),SUM(health[[#This Row],[calc_children]],health[[#This Row],[calc_adults]]),health[[#This Row],[total_beneficiaries_reached]])</f>
        <v>0</v>
      </c>
      <c r="AI955" s="49" t="str">
        <f ca="1">IF(B955="","",OFFSET(table_admin1[[#Headers],[ADM1_PT]],MATCH(B955,admin1,0),1))</f>
        <v/>
      </c>
      <c r="AJ955" s="49" t="str">
        <f t="shared" ca="1" si="28"/>
        <v/>
      </c>
      <c r="AK955" s="49" t="str">
        <f t="shared" ca="1" si="29"/>
        <v/>
      </c>
    </row>
    <row r="956" spans="29:37" x14ac:dyDescent="0.2">
      <c r="AC956">
        <f>IF(ISBLANK(health[[#This Row],[total_boys]]),SUM(health[[#This Row],[boys_0-5_reached]],health[[#This Row],[boys_6-12_reached]],health[[#This Row],[boys_13-18_reached]]),health[[#This Row],[total_boys]])</f>
        <v>0</v>
      </c>
      <c r="AD956">
        <f>IF(ISBLANK(health[[#This Row],[total_girls]]),SUM(health[[#This Row],[girls_0-5_reached]],health[[#This Row],[girls_6-12_reached]],health[[#This Row],[girls_13-18_reached]]),health[[#This Row],[total_girls]])</f>
        <v>0</v>
      </c>
      <c r="AE956">
        <f>IF(ISBLANK(health[[#This Row],[total_children]]),SUM(health[[#This Row],[calc_boys]],health[[#This Row],[calc_girls]]),health[[#This Row],[total_children]])</f>
        <v>0</v>
      </c>
      <c r="AF956">
        <f>IF(ISBLANK(health[[#This Row],[total_pwd]]),SUM(health[[#This Row],[total_pwd_men]],health[[#This Row],[total_pwd_women]]),health[[#This Row],[total_pwd]])</f>
        <v>0</v>
      </c>
      <c r="AG956">
        <f>IF(ISBLANK(health[[#This Row],[total_adults]]),SUM(health[[#This Row],[total_men]],health[[#This Row],[total_women]]),health[[#This Row],[total_adults]])</f>
        <v>0</v>
      </c>
      <c r="AH956">
        <f>IF(ISBLANK(health[[#This Row],[total_beneficiaries_reached]]),SUM(health[[#This Row],[calc_children]],health[[#This Row],[calc_adults]]),health[[#This Row],[total_beneficiaries_reached]])</f>
        <v>0</v>
      </c>
      <c r="AI956" s="49" t="str">
        <f ca="1">IF(B956="","",OFFSET(table_admin1[[#Headers],[ADM1_PT]],MATCH(B956,admin1,0),1))</f>
        <v/>
      </c>
      <c r="AJ956" s="49" t="str">
        <f t="shared" ca="1" si="28"/>
        <v/>
      </c>
      <c r="AK956" s="49" t="str">
        <f t="shared" ca="1" si="29"/>
        <v/>
      </c>
    </row>
    <row r="957" spans="29:37" x14ac:dyDescent="0.2">
      <c r="AC957">
        <f>IF(ISBLANK(health[[#This Row],[total_boys]]),SUM(health[[#This Row],[boys_0-5_reached]],health[[#This Row],[boys_6-12_reached]],health[[#This Row],[boys_13-18_reached]]),health[[#This Row],[total_boys]])</f>
        <v>0</v>
      </c>
      <c r="AD957">
        <f>IF(ISBLANK(health[[#This Row],[total_girls]]),SUM(health[[#This Row],[girls_0-5_reached]],health[[#This Row],[girls_6-12_reached]],health[[#This Row],[girls_13-18_reached]]),health[[#This Row],[total_girls]])</f>
        <v>0</v>
      </c>
      <c r="AE957">
        <f>IF(ISBLANK(health[[#This Row],[total_children]]),SUM(health[[#This Row],[calc_boys]],health[[#This Row],[calc_girls]]),health[[#This Row],[total_children]])</f>
        <v>0</v>
      </c>
      <c r="AF957">
        <f>IF(ISBLANK(health[[#This Row],[total_pwd]]),SUM(health[[#This Row],[total_pwd_men]],health[[#This Row],[total_pwd_women]]),health[[#This Row],[total_pwd]])</f>
        <v>0</v>
      </c>
      <c r="AG957">
        <f>IF(ISBLANK(health[[#This Row],[total_adults]]),SUM(health[[#This Row],[total_men]],health[[#This Row],[total_women]]),health[[#This Row],[total_adults]])</f>
        <v>0</v>
      </c>
      <c r="AH957">
        <f>IF(ISBLANK(health[[#This Row],[total_beneficiaries_reached]]),SUM(health[[#This Row],[calc_children]],health[[#This Row],[calc_adults]]),health[[#This Row],[total_beneficiaries_reached]])</f>
        <v>0</v>
      </c>
      <c r="AI957" s="49" t="str">
        <f ca="1">IF(B957="","",OFFSET(table_admin1[[#Headers],[ADM1_PT]],MATCH(B957,admin1,0),1))</f>
        <v/>
      </c>
      <c r="AJ957" s="49" t="str">
        <f t="shared" ca="1" si="28"/>
        <v/>
      </c>
      <c r="AK957" s="49" t="str">
        <f t="shared" ca="1" si="29"/>
        <v/>
      </c>
    </row>
    <row r="958" spans="29:37" x14ac:dyDescent="0.2">
      <c r="AC958">
        <f>IF(ISBLANK(health[[#This Row],[total_boys]]),SUM(health[[#This Row],[boys_0-5_reached]],health[[#This Row],[boys_6-12_reached]],health[[#This Row],[boys_13-18_reached]]),health[[#This Row],[total_boys]])</f>
        <v>0</v>
      </c>
      <c r="AD958">
        <f>IF(ISBLANK(health[[#This Row],[total_girls]]),SUM(health[[#This Row],[girls_0-5_reached]],health[[#This Row],[girls_6-12_reached]],health[[#This Row],[girls_13-18_reached]]),health[[#This Row],[total_girls]])</f>
        <v>0</v>
      </c>
      <c r="AE958">
        <f>IF(ISBLANK(health[[#This Row],[total_children]]),SUM(health[[#This Row],[calc_boys]],health[[#This Row],[calc_girls]]),health[[#This Row],[total_children]])</f>
        <v>0</v>
      </c>
      <c r="AF958">
        <f>IF(ISBLANK(health[[#This Row],[total_pwd]]),SUM(health[[#This Row],[total_pwd_men]],health[[#This Row],[total_pwd_women]]),health[[#This Row],[total_pwd]])</f>
        <v>0</v>
      </c>
      <c r="AG958">
        <f>IF(ISBLANK(health[[#This Row],[total_adults]]),SUM(health[[#This Row],[total_men]],health[[#This Row],[total_women]]),health[[#This Row],[total_adults]])</f>
        <v>0</v>
      </c>
      <c r="AH958">
        <f>IF(ISBLANK(health[[#This Row],[total_beneficiaries_reached]]),SUM(health[[#This Row],[calc_children]],health[[#This Row],[calc_adults]]),health[[#This Row],[total_beneficiaries_reached]])</f>
        <v>0</v>
      </c>
      <c r="AI958" s="49" t="str">
        <f ca="1">IF(B958="","",OFFSET(table_admin1[[#Headers],[ADM1_PT]],MATCH(B958,admin1,0),1))</f>
        <v/>
      </c>
      <c r="AJ958" s="49" t="str">
        <f t="shared" ca="1" si="28"/>
        <v/>
      </c>
      <c r="AK958" s="49" t="str">
        <f t="shared" ca="1" si="29"/>
        <v/>
      </c>
    </row>
    <row r="959" spans="29:37" x14ac:dyDescent="0.2">
      <c r="AC959">
        <f>IF(ISBLANK(health[[#This Row],[total_boys]]),SUM(health[[#This Row],[boys_0-5_reached]],health[[#This Row],[boys_6-12_reached]],health[[#This Row],[boys_13-18_reached]]),health[[#This Row],[total_boys]])</f>
        <v>0</v>
      </c>
      <c r="AD959">
        <f>IF(ISBLANK(health[[#This Row],[total_girls]]),SUM(health[[#This Row],[girls_0-5_reached]],health[[#This Row],[girls_6-12_reached]],health[[#This Row],[girls_13-18_reached]]),health[[#This Row],[total_girls]])</f>
        <v>0</v>
      </c>
      <c r="AE959">
        <f>IF(ISBLANK(health[[#This Row],[total_children]]),SUM(health[[#This Row],[calc_boys]],health[[#This Row],[calc_girls]]),health[[#This Row],[total_children]])</f>
        <v>0</v>
      </c>
      <c r="AF959">
        <f>IF(ISBLANK(health[[#This Row],[total_pwd]]),SUM(health[[#This Row],[total_pwd_men]],health[[#This Row],[total_pwd_women]]),health[[#This Row],[total_pwd]])</f>
        <v>0</v>
      </c>
      <c r="AG959">
        <f>IF(ISBLANK(health[[#This Row],[total_adults]]),SUM(health[[#This Row],[total_men]],health[[#This Row],[total_women]]),health[[#This Row],[total_adults]])</f>
        <v>0</v>
      </c>
      <c r="AH959">
        <f>IF(ISBLANK(health[[#This Row],[total_beneficiaries_reached]]),SUM(health[[#This Row],[calc_children]],health[[#This Row],[calc_adults]]),health[[#This Row],[total_beneficiaries_reached]])</f>
        <v>0</v>
      </c>
      <c r="AI959" s="49" t="str">
        <f ca="1">IF(B959="","",OFFSET(table_admin1[[#Headers],[ADM1_PT]],MATCH(B959,admin1,0),1))</f>
        <v/>
      </c>
      <c r="AJ959" s="49" t="str">
        <f t="shared" ca="1" si="28"/>
        <v/>
      </c>
      <c r="AK959" s="49" t="str">
        <f t="shared" ca="1" si="29"/>
        <v/>
      </c>
    </row>
    <row r="960" spans="29:37" x14ac:dyDescent="0.2">
      <c r="AC960">
        <f>IF(ISBLANK(health[[#This Row],[total_boys]]),SUM(health[[#This Row],[boys_0-5_reached]],health[[#This Row],[boys_6-12_reached]],health[[#This Row],[boys_13-18_reached]]),health[[#This Row],[total_boys]])</f>
        <v>0</v>
      </c>
      <c r="AD960">
        <f>IF(ISBLANK(health[[#This Row],[total_girls]]),SUM(health[[#This Row],[girls_0-5_reached]],health[[#This Row],[girls_6-12_reached]],health[[#This Row],[girls_13-18_reached]]),health[[#This Row],[total_girls]])</f>
        <v>0</v>
      </c>
      <c r="AE960">
        <f>IF(ISBLANK(health[[#This Row],[total_children]]),SUM(health[[#This Row],[calc_boys]],health[[#This Row],[calc_girls]]),health[[#This Row],[total_children]])</f>
        <v>0</v>
      </c>
      <c r="AF960">
        <f>IF(ISBLANK(health[[#This Row],[total_pwd]]),SUM(health[[#This Row],[total_pwd_men]],health[[#This Row],[total_pwd_women]]),health[[#This Row],[total_pwd]])</f>
        <v>0</v>
      </c>
      <c r="AG960">
        <f>IF(ISBLANK(health[[#This Row],[total_adults]]),SUM(health[[#This Row],[total_men]],health[[#This Row],[total_women]]),health[[#This Row],[total_adults]])</f>
        <v>0</v>
      </c>
      <c r="AH960">
        <f>IF(ISBLANK(health[[#This Row],[total_beneficiaries_reached]]),SUM(health[[#This Row],[calc_children]],health[[#This Row],[calc_adults]]),health[[#This Row],[total_beneficiaries_reached]])</f>
        <v>0</v>
      </c>
      <c r="AI960" s="49" t="str">
        <f ca="1">IF(B960="","",OFFSET(table_admin1[[#Headers],[ADM1_PT]],MATCH(B960,admin1,0),1))</f>
        <v/>
      </c>
      <c r="AJ960" s="49" t="str">
        <f t="shared" ca="1" si="28"/>
        <v/>
      </c>
      <c r="AK960" s="49" t="str">
        <f t="shared" ca="1" si="29"/>
        <v/>
      </c>
    </row>
    <row r="961" spans="29:37" x14ac:dyDescent="0.2">
      <c r="AC961">
        <f>IF(ISBLANK(health[[#This Row],[total_boys]]),SUM(health[[#This Row],[boys_0-5_reached]],health[[#This Row],[boys_6-12_reached]],health[[#This Row],[boys_13-18_reached]]),health[[#This Row],[total_boys]])</f>
        <v>0</v>
      </c>
      <c r="AD961">
        <f>IF(ISBLANK(health[[#This Row],[total_girls]]),SUM(health[[#This Row],[girls_0-5_reached]],health[[#This Row],[girls_6-12_reached]],health[[#This Row],[girls_13-18_reached]]),health[[#This Row],[total_girls]])</f>
        <v>0</v>
      </c>
      <c r="AE961">
        <f>IF(ISBLANK(health[[#This Row],[total_children]]),SUM(health[[#This Row],[calc_boys]],health[[#This Row],[calc_girls]]),health[[#This Row],[total_children]])</f>
        <v>0</v>
      </c>
      <c r="AF961">
        <f>IF(ISBLANK(health[[#This Row],[total_pwd]]),SUM(health[[#This Row],[total_pwd_men]],health[[#This Row],[total_pwd_women]]),health[[#This Row],[total_pwd]])</f>
        <v>0</v>
      </c>
      <c r="AG961">
        <f>IF(ISBLANK(health[[#This Row],[total_adults]]),SUM(health[[#This Row],[total_men]],health[[#This Row],[total_women]]),health[[#This Row],[total_adults]])</f>
        <v>0</v>
      </c>
      <c r="AH961">
        <f>IF(ISBLANK(health[[#This Row],[total_beneficiaries_reached]]),SUM(health[[#This Row],[calc_children]],health[[#This Row],[calc_adults]]),health[[#This Row],[total_beneficiaries_reached]])</f>
        <v>0</v>
      </c>
      <c r="AI961" s="49" t="str">
        <f ca="1">IF(B961="","",OFFSET(table_admin1[[#Headers],[ADM1_PT]],MATCH(B961,admin1,0),1))</f>
        <v/>
      </c>
      <c r="AJ961" s="49" t="str">
        <f t="shared" ca="1" si="28"/>
        <v/>
      </c>
      <c r="AK961" s="49" t="str">
        <f t="shared" ca="1" si="29"/>
        <v/>
      </c>
    </row>
    <row r="962" spans="29:37" x14ac:dyDescent="0.2">
      <c r="AC962">
        <f>IF(ISBLANK(health[[#This Row],[total_boys]]),SUM(health[[#This Row],[boys_0-5_reached]],health[[#This Row],[boys_6-12_reached]],health[[#This Row],[boys_13-18_reached]]),health[[#This Row],[total_boys]])</f>
        <v>0</v>
      </c>
      <c r="AD962">
        <f>IF(ISBLANK(health[[#This Row],[total_girls]]),SUM(health[[#This Row],[girls_0-5_reached]],health[[#This Row],[girls_6-12_reached]],health[[#This Row],[girls_13-18_reached]]),health[[#This Row],[total_girls]])</f>
        <v>0</v>
      </c>
      <c r="AE962">
        <f>IF(ISBLANK(health[[#This Row],[total_children]]),SUM(health[[#This Row],[calc_boys]],health[[#This Row],[calc_girls]]),health[[#This Row],[total_children]])</f>
        <v>0</v>
      </c>
      <c r="AF962">
        <f>IF(ISBLANK(health[[#This Row],[total_pwd]]),SUM(health[[#This Row],[total_pwd_men]],health[[#This Row],[total_pwd_women]]),health[[#This Row],[total_pwd]])</f>
        <v>0</v>
      </c>
      <c r="AG962">
        <f>IF(ISBLANK(health[[#This Row],[total_adults]]),SUM(health[[#This Row],[total_men]],health[[#This Row],[total_women]]),health[[#This Row],[total_adults]])</f>
        <v>0</v>
      </c>
      <c r="AH962">
        <f>IF(ISBLANK(health[[#This Row],[total_beneficiaries_reached]]),SUM(health[[#This Row],[calc_children]],health[[#This Row],[calc_adults]]),health[[#This Row],[total_beneficiaries_reached]])</f>
        <v>0</v>
      </c>
      <c r="AI962" s="49" t="str">
        <f ca="1">IF(B962="","",OFFSET(table_admin1[[#Headers],[ADM1_PT]],MATCH(B962,admin1,0),1))</f>
        <v/>
      </c>
      <c r="AJ962" s="49" t="str">
        <f t="shared" ca="1" si="28"/>
        <v/>
      </c>
      <c r="AK962" s="49" t="str">
        <f t="shared" ca="1" si="29"/>
        <v/>
      </c>
    </row>
    <row r="963" spans="29:37" x14ac:dyDescent="0.2">
      <c r="AC963">
        <f>IF(ISBLANK(health[[#This Row],[total_boys]]),SUM(health[[#This Row],[boys_0-5_reached]],health[[#This Row],[boys_6-12_reached]],health[[#This Row],[boys_13-18_reached]]),health[[#This Row],[total_boys]])</f>
        <v>0</v>
      </c>
      <c r="AD963">
        <f>IF(ISBLANK(health[[#This Row],[total_girls]]),SUM(health[[#This Row],[girls_0-5_reached]],health[[#This Row],[girls_6-12_reached]],health[[#This Row],[girls_13-18_reached]]),health[[#This Row],[total_girls]])</f>
        <v>0</v>
      </c>
      <c r="AE963">
        <f>IF(ISBLANK(health[[#This Row],[total_children]]),SUM(health[[#This Row],[calc_boys]],health[[#This Row],[calc_girls]]),health[[#This Row],[total_children]])</f>
        <v>0</v>
      </c>
      <c r="AF963">
        <f>IF(ISBLANK(health[[#This Row],[total_pwd]]),SUM(health[[#This Row],[total_pwd_men]],health[[#This Row],[total_pwd_women]]),health[[#This Row],[total_pwd]])</f>
        <v>0</v>
      </c>
      <c r="AG963">
        <f>IF(ISBLANK(health[[#This Row],[total_adults]]),SUM(health[[#This Row],[total_men]],health[[#This Row],[total_women]]),health[[#This Row],[total_adults]])</f>
        <v>0</v>
      </c>
      <c r="AH963">
        <f>IF(ISBLANK(health[[#This Row],[total_beneficiaries_reached]]),SUM(health[[#This Row],[calc_children]],health[[#This Row],[calc_adults]]),health[[#This Row],[total_beneficiaries_reached]])</f>
        <v>0</v>
      </c>
      <c r="AI963" s="49" t="str">
        <f ca="1">IF(B963="","",OFFSET(table_admin1[[#Headers],[ADM1_PT]],MATCH(B963,admin1,0),1))</f>
        <v/>
      </c>
      <c r="AJ963" s="49" t="str">
        <f t="shared" ca="1" si="28"/>
        <v/>
      </c>
      <c r="AK963" s="49" t="str">
        <f t="shared" ca="1" si="29"/>
        <v/>
      </c>
    </row>
    <row r="964" spans="29:37" x14ac:dyDescent="0.2">
      <c r="AC964">
        <f>IF(ISBLANK(health[[#This Row],[total_boys]]),SUM(health[[#This Row],[boys_0-5_reached]],health[[#This Row],[boys_6-12_reached]],health[[#This Row],[boys_13-18_reached]]),health[[#This Row],[total_boys]])</f>
        <v>0</v>
      </c>
      <c r="AD964">
        <f>IF(ISBLANK(health[[#This Row],[total_girls]]),SUM(health[[#This Row],[girls_0-5_reached]],health[[#This Row],[girls_6-12_reached]],health[[#This Row],[girls_13-18_reached]]),health[[#This Row],[total_girls]])</f>
        <v>0</v>
      </c>
      <c r="AE964">
        <f>IF(ISBLANK(health[[#This Row],[total_children]]),SUM(health[[#This Row],[calc_boys]],health[[#This Row],[calc_girls]]),health[[#This Row],[total_children]])</f>
        <v>0</v>
      </c>
      <c r="AF964">
        <f>IF(ISBLANK(health[[#This Row],[total_pwd]]),SUM(health[[#This Row],[total_pwd_men]],health[[#This Row],[total_pwd_women]]),health[[#This Row],[total_pwd]])</f>
        <v>0</v>
      </c>
      <c r="AG964">
        <f>IF(ISBLANK(health[[#This Row],[total_adults]]),SUM(health[[#This Row],[total_men]],health[[#This Row],[total_women]]),health[[#This Row],[total_adults]])</f>
        <v>0</v>
      </c>
      <c r="AH964">
        <f>IF(ISBLANK(health[[#This Row],[total_beneficiaries_reached]]),SUM(health[[#This Row],[calc_children]],health[[#This Row],[calc_adults]]),health[[#This Row],[total_beneficiaries_reached]])</f>
        <v>0</v>
      </c>
      <c r="AI964" s="49" t="str">
        <f ca="1">IF(B964="","",OFFSET(table_admin1[[#Headers],[ADM1_PT]],MATCH(B964,admin1,0),1))</f>
        <v/>
      </c>
      <c r="AJ964" s="49" t="str">
        <f t="shared" ca="1" si="28"/>
        <v/>
      </c>
      <c r="AK964" s="49" t="str">
        <f t="shared" ca="1" si="29"/>
        <v/>
      </c>
    </row>
    <row r="965" spans="29:37" x14ac:dyDescent="0.2">
      <c r="AC965">
        <f>IF(ISBLANK(health[[#This Row],[total_boys]]),SUM(health[[#This Row],[boys_0-5_reached]],health[[#This Row],[boys_6-12_reached]],health[[#This Row],[boys_13-18_reached]]),health[[#This Row],[total_boys]])</f>
        <v>0</v>
      </c>
      <c r="AD965">
        <f>IF(ISBLANK(health[[#This Row],[total_girls]]),SUM(health[[#This Row],[girls_0-5_reached]],health[[#This Row],[girls_6-12_reached]],health[[#This Row],[girls_13-18_reached]]),health[[#This Row],[total_girls]])</f>
        <v>0</v>
      </c>
      <c r="AE965">
        <f>IF(ISBLANK(health[[#This Row],[total_children]]),SUM(health[[#This Row],[calc_boys]],health[[#This Row],[calc_girls]]),health[[#This Row],[total_children]])</f>
        <v>0</v>
      </c>
      <c r="AF965">
        <f>IF(ISBLANK(health[[#This Row],[total_pwd]]),SUM(health[[#This Row],[total_pwd_men]],health[[#This Row],[total_pwd_women]]),health[[#This Row],[total_pwd]])</f>
        <v>0</v>
      </c>
      <c r="AG965">
        <f>IF(ISBLANK(health[[#This Row],[total_adults]]),SUM(health[[#This Row],[total_men]],health[[#This Row],[total_women]]),health[[#This Row],[total_adults]])</f>
        <v>0</v>
      </c>
      <c r="AH965">
        <f>IF(ISBLANK(health[[#This Row],[total_beneficiaries_reached]]),SUM(health[[#This Row],[calc_children]],health[[#This Row],[calc_adults]]),health[[#This Row],[total_beneficiaries_reached]])</f>
        <v>0</v>
      </c>
      <c r="AI965" s="49" t="str">
        <f ca="1">IF(B965="","",OFFSET(table_admin1[[#Headers],[ADM1_PT]],MATCH(B965,admin1,0),1))</f>
        <v/>
      </c>
      <c r="AJ965" s="49" t="str">
        <f t="shared" ca="1" si="28"/>
        <v/>
      </c>
      <c r="AK965" s="49" t="str">
        <f t="shared" ca="1" si="29"/>
        <v/>
      </c>
    </row>
    <row r="966" spans="29:37" x14ac:dyDescent="0.2">
      <c r="AC966">
        <f>IF(ISBLANK(health[[#This Row],[total_boys]]),SUM(health[[#This Row],[boys_0-5_reached]],health[[#This Row],[boys_6-12_reached]],health[[#This Row],[boys_13-18_reached]]),health[[#This Row],[total_boys]])</f>
        <v>0</v>
      </c>
      <c r="AD966">
        <f>IF(ISBLANK(health[[#This Row],[total_girls]]),SUM(health[[#This Row],[girls_0-5_reached]],health[[#This Row],[girls_6-12_reached]],health[[#This Row],[girls_13-18_reached]]),health[[#This Row],[total_girls]])</f>
        <v>0</v>
      </c>
      <c r="AE966">
        <f>IF(ISBLANK(health[[#This Row],[total_children]]),SUM(health[[#This Row],[calc_boys]],health[[#This Row],[calc_girls]]),health[[#This Row],[total_children]])</f>
        <v>0</v>
      </c>
      <c r="AF966">
        <f>IF(ISBLANK(health[[#This Row],[total_pwd]]),SUM(health[[#This Row],[total_pwd_men]],health[[#This Row],[total_pwd_women]]),health[[#This Row],[total_pwd]])</f>
        <v>0</v>
      </c>
      <c r="AG966">
        <f>IF(ISBLANK(health[[#This Row],[total_adults]]),SUM(health[[#This Row],[total_men]],health[[#This Row],[total_women]]),health[[#This Row],[total_adults]])</f>
        <v>0</v>
      </c>
      <c r="AH966">
        <f>IF(ISBLANK(health[[#This Row],[total_beneficiaries_reached]]),SUM(health[[#This Row],[calc_children]],health[[#This Row],[calc_adults]]),health[[#This Row],[total_beneficiaries_reached]])</f>
        <v>0</v>
      </c>
      <c r="AI966" s="49" t="str">
        <f ca="1">IF(B966="","",OFFSET(table_admin1[[#Headers],[ADM1_PT]],MATCH(B966,admin1,0),1))</f>
        <v/>
      </c>
      <c r="AJ966" s="49" t="str">
        <f t="shared" ref="AJ966:AJ1000" ca="1" si="30">IF(C966="","",INDEX(admin2_pcode,MATCH(C966,OFFSET(admin2_start,MATCH(AI966,admin1_linked_pcode,0),0,COUNTIF(admin1_linked_pcode,AI966)),0)+MATCH(AI966,admin1_linked_pcode,0)-1))</f>
        <v/>
      </c>
      <c r="AK966" s="49" t="str">
        <f t="shared" ref="AK966:AK1000" ca="1" si="31">IF(D966="","",INDEX(admin3_pcode,MATCH(D966,OFFSET(admin3_start,MATCH(AJ966,admin2_linked_pcode,0),0,COUNTIF(admin2_linked_pcode,AJ966)),0)+MATCH(AJ966,admin2_linked_pcode,0)-1))</f>
        <v/>
      </c>
    </row>
    <row r="967" spans="29:37" x14ac:dyDescent="0.2">
      <c r="AC967">
        <f>IF(ISBLANK(health[[#This Row],[total_boys]]),SUM(health[[#This Row],[boys_0-5_reached]],health[[#This Row],[boys_6-12_reached]],health[[#This Row],[boys_13-18_reached]]),health[[#This Row],[total_boys]])</f>
        <v>0</v>
      </c>
      <c r="AD967">
        <f>IF(ISBLANK(health[[#This Row],[total_girls]]),SUM(health[[#This Row],[girls_0-5_reached]],health[[#This Row],[girls_6-12_reached]],health[[#This Row],[girls_13-18_reached]]),health[[#This Row],[total_girls]])</f>
        <v>0</v>
      </c>
      <c r="AE967">
        <f>IF(ISBLANK(health[[#This Row],[total_children]]),SUM(health[[#This Row],[calc_boys]],health[[#This Row],[calc_girls]]),health[[#This Row],[total_children]])</f>
        <v>0</v>
      </c>
      <c r="AF967">
        <f>IF(ISBLANK(health[[#This Row],[total_pwd]]),SUM(health[[#This Row],[total_pwd_men]],health[[#This Row],[total_pwd_women]]),health[[#This Row],[total_pwd]])</f>
        <v>0</v>
      </c>
      <c r="AG967">
        <f>IF(ISBLANK(health[[#This Row],[total_adults]]),SUM(health[[#This Row],[total_men]],health[[#This Row],[total_women]]),health[[#This Row],[total_adults]])</f>
        <v>0</v>
      </c>
      <c r="AH967">
        <f>IF(ISBLANK(health[[#This Row],[total_beneficiaries_reached]]),SUM(health[[#This Row],[calc_children]],health[[#This Row],[calc_adults]]),health[[#This Row],[total_beneficiaries_reached]])</f>
        <v>0</v>
      </c>
      <c r="AI967" s="49" t="str">
        <f ca="1">IF(B967="","",OFFSET(table_admin1[[#Headers],[ADM1_PT]],MATCH(B967,admin1,0),1))</f>
        <v/>
      </c>
      <c r="AJ967" s="49" t="str">
        <f t="shared" ca="1" si="30"/>
        <v/>
      </c>
      <c r="AK967" s="49" t="str">
        <f t="shared" ca="1" si="31"/>
        <v/>
      </c>
    </row>
    <row r="968" spans="29:37" x14ac:dyDescent="0.2">
      <c r="AC968">
        <f>IF(ISBLANK(health[[#This Row],[total_boys]]),SUM(health[[#This Row],[boys_0-5_reached]],health[[#This Row],[boys_6-12_reached]],health[[#This Row],[boys_13-18_reached]]),health[[#This Row],[total_boys]])</f>
        <v>0</v>
      </c>
      <c r="AD968">
        <f>IF(ISBLANK(health[[#This Row],[total_girls]]),SUM(health[[#This Row],[girls_0-5_reached]],health[[#This Row],[girls_6-12_reached]],health[[#This Row],[girls_13-18_reached]]),health[[#This Row],[total_girls]])</f>
        <v>0</v>
      </c>
      <c r="AE968">
        <f>IF(ISBLANK(health[[#This Row],[total_children]]),SUM(health[[#This Row],[calc_boys]],health[[#This Row],[calc_girls]]),health[[#This Row],[total_children]])</f>
        <v>0</v>
      </c>
      <c r="AF968">
        <f>IF(ISBLANK(health[[#This Row],[total_pwd]]),SUM(health[[#This Row],[total_pwd_men]],health[[#This Row],[total_pwd_women]]),health[[#This Row],[total_pwd]])</f>
        <v>0</v>
      </c>
      <c r="AG968">
        <f>IF(ISBLANK(health[[#This Row],[total_adults]]),SUM(health[[#This Row],[total_men]],health[[#This Row],[total_women]]),health[[#This Row],[total_adults]])</f>
        <v>0</v>
      </c>
      <c r="AH968">
        <f>IF(ISBLANK(health[[#This Row],[total_beneficiaries_reached]]),SUM(health[[#This Row],[calc_children]],health[[#This Row],[calc_adults]]),health[[#This Row],[total_beneficiaries_reached]])</f>
        <v>0</v>
      </c>
      <c r="AI968" s="49" t="str">
        <f ca="1">IF(B968="","",OFFSET(table_admin1[[#Headers],[ADM1_PT]],MATCH(B968,admin1,0),1))</f>
        <v/>
      </c>
      <c r="AJ968" s="49" t="str">
        <f t="shared" ca="1" si="30"/>
        <v/>
      </c>
      <c r="AK968" s="49" t="str">
        <f t="shared" ca="1" si="31"/>
        <v/>
      </c>
    </row>
    <row r="969" spans="29:37" x14ac:dyDescent="0.2">
      <c r="AC969">
        <f>IF(ISBLANK(health[[#This Row],[total_boys]]),SUM(health[[#This Row],[boys_0-5_reached]],health[[#This Row],[boys_6-12_reached]],health[[#This Row],[boys_13-18_reached]]),health[[#This Row],[total_boys]])</f>
        <v>0</v>
      </c>
      <c r="AD969">
        <f>IF(ISBLANK(health[[#This Row],[total_girls]]),SUM(health[[#This Row],[girls_0-5_reached]],health[[#This Row],[girls_6-12_reached]],health[[#This Row],[girls_13-18_reached]]),health[[#This Row],[total_girls]])</f>
        <v>0</v>
      </c>
      <c r="AE969">
        <f>IF(ISBLANK(health[[#This Row],[total_children]]),SUM(health[[#This Row],[calc_boys]],health[[#This Row],[calc_girls]]),health[[#This Row],[total_children]])</f>
        <v>0</v>
      </c>
      <c r="AF969">
        <f>IF(ISBLANK(health[[#This Row],[total_pwd]]),SUM(health[[#This Row],[total_pwd_men]],health[[#This Row],[total_pwd_women]]),health[[#This Row],[total_pwd]])</f>
        <v>0</v>
      </c>
      <c r="AG969">
        <f>IF(ISBLANK(health[[#This Row],[total_adults]]),SUM(health[[#This Row],[total_men]],health[[#This Row],[total_women]]),health[[#This Row],[total_adults]])</f>
        <v>0</v>
      </c>
      <c r="AH969">
        <f>IF(ISBLANK(health[[#This Row],[total_beneficiaries_reached]]),SUM(health[[#This Row],[calc_children]],health[[#This Row],[calc_adults]]),health[[#This Row],[total_beneficiaries_reached]])</f>
        <v>0</v>
      </c>
      <c r="AI969" s="49" t="str">
        <f ca="1">IF(B969="","",OFFSET(table_admin1[[#Headers],[ADM1_PT]],MATCH(B969,admin1,0),1))</f>
        <v/>
      </c>
      <c r="AJ969" s="49" t="str">
        <f t="shared" ca="1" si="30"/>
        <v/>
      </c>
      <c r="AK969" s="49" t="str">
        <f t="shared" ca="1" si="31"/>
        <v/>
      </c>
    </row>
    <row r="970" spans="29:37" x14ac:dyDescent="0.2">
      <c r="AC970">
        <f>IF(ISBLANK(health[[#This Row],[total_boys]]),SUM(health[[#This Row],[boys_0-5_reached]],health[[#This Row],[boys_6-12_reached]],health[[#This Row],[boys_13-18_reached]]),health[[#This Row],[total_boys]])</f>
        <v>0</v>
      </c>
      <c r="AD970">
        <f>IF(ISBLANK(health[[#This Row],[total_girls]]),SUM(health[[#This Row],[girls_0-5_reached]],health[[#This Row],[girls_6-12_reached]],health[[#This Row],[girls_13-18_reached]]),health[[#This Row],[total_girls]])</f>
        <v>0</v>
      </c>
      <c r="AE970">
        <f>IF(ISBLANK(health[[#This Row],[total_children]]),SUM(health[[#This Row],[calc_boys]],health[[#This Row],[calc_girls]]),health[[#This Row],[total_children]])</f>
        <v>0</v>
      </c>
      <c r="AF970">
        <f>IF(ISBLANK(health[[#This Row],[total_pwd]]),SUM(health[[#This Row],[total_pwd_men]],health[[#This Row],[total_pwd_women]]),health[[#This Row],[total_pwd]])</f>
        <v>0</v>
      </c>
      <c r="AG970">
        <f>IF(ISBLANK(health[[#This Row],[total_adults]]),SUM(health[[#This Row],[total_men]],health[[#This Row],[total_women]]),health[[#This Row],[total_adults]])</f>
        <v>0</v>
      </c>
      <c r="AH970">
        <f>IF(ISBLANK(health[[#This Row],[total_beneficiaries_reached]]),SUM(health[[#This Row],[calc_children]],health[[#This Row],[calc_adults]]),health[[#This Row],[total_beneficiaries_reached]])</f>
        <v>0</v>
      </c>
      <c r="AI970" s="49" t="str">
        <f ca="1">IF(B970="","",OFFSET(table_admin1[[#Headers],[ADM1_PT]],MATCH(B970,admin1,0),1))</f>
        <v/>
      </c>
      <c r="AJ970" s="49" t="str">
        <f t="shared" ca="1" si="30"/>
        <v/>
      </c>
      <c r="AK970" s="49" t="str">
        <f t="shared" ca="1" si="31"/>
        <v/>
      </c>
    </row>
    <row r="971" spans="29:37" x14ac:dyDescent="0.2">
      <c r="AC971">
        <f>IF(ISBLANK(health[[#This Row],[total_boys]]),SUM(health[[#This Row],[boys_0-5_reached]],health[[#This Row],[boys_6-12_reached]],health[[#This Row],[boys_13-18_reached]]),health[[#This Row],[total_boys]])</f>
        <v>0</v>
      </c>
      <c r="AD971">
        <f>IF(ISBLANK(health[[#This Row],[total_girls]]),SUM(health[[#This Row],[girls_0-5_reached]],health[[#This Row],[girls_6-12_reached]],health[[#This Row],[girls_13-18_reached]]),health[[#This Row],[total_girls]])</f>
        <v>0</v>
      </c>
      <c r="AE971">
        <f>IF(ISBLANK(health[[#This Row],[total_children]]),SUM(health[[#This Row],[calc_boys]],health[[#This Row],[calc_girls]]),health[[#This Row],[total_children]])</f>
        <v>0</v>
      </c>
      <c r="AF971">
        <f>IF(ISBLANK(health[[#This Row],[total_pwd]]),SUM(health[[#This Row],[total_pwd_men]],health[[#This Row],[total_pwd_women]]),health[[#This Row],[total_pwd]])</f>
        <v>0</v>
      </c>
      <c r="AG971">
        <f>IF(ISBLANK(health[[#This Row],[total_adults]]),SUM(health[[#This Row],[total_men]],health[[#This Row],[total_women]]),health[[#This Row],[total_adults]])</f>
        <v>0</v>
      </c>
      <c r="AH971">
        <f>IF(ISBLANK(health[[#This Row],[total_beneficiaries_reached]]),SUM(health[[#This Row],[calc_children]],health[[#This Row],[calc_adults]]),health[[#This Row],[total_beneficiaries_reached]])</f>
        <v>0</v>
      </c>
      <c r="AI971" s="49" t="str">
        <f ca="1">IF(B971="","",OFFSET(table_admin1[[#Headers],[ADM1_PT]],MATCH(B971,admin1,0),1))</f>
        <v/>
      </c>
      <c r="AJ971" s="49" t="str">
        <f t="shared" ca="1" si="30"/>
        <v/>
      </c>
      <c r="AK971" s="49" t="str">
        <f t="shared" ca="1" si="31"/>
        <v/>
      </c>
    </row>
    <row r="972" spans="29:37" x14ac:dyDescent="0.2">
      <c r="AC972">
        <f>IF(ISBLANK(health[[#This Row],[total_boys]]),SUM(health[[#This Row],[boys_0-5_reached]],health[[#This Row],[boys_6-12_reached]],health[[#This Row],[boys_13-18_reached]]),health[[#This Row],[total_boys]])</f>
        <v>0</v>
      </c>
      <c r="AD972">
        <f>IF(ISBLANK(health[[#This Row],[total_girls]]),SUM(health[[#This Row],[girls_0-5_reached]],health[[#This Row],[girls_6-12_reached]],health[[#This Row],[girls_13-18_reached]]),health[[#This Row],[total_girls]])</f>
        <v>0</v>
      </c>
      <c r="AE972">
        <f>IF(ISBLANK(health[[#This Row],[total_children]]),SUM(health[[#This Row],[calc_boys]],health[[#This Row],[calc_girls]]),health[[#This Row],[total_children]])</f>
        <v>0</v>
      </c>
      <c r="AF972">
        <f>IF(ISBLANK(health[[#This Row],[total_pwd]]),SUM(health[[#This Row],[total_pwd_men]],health[[#This Row],[total_pwd_women]]),health[[#This Row],[total_pwd]])</f>
        <v>0</v>
      </c>
      <c r="AG972">
        <f>IF(ISBLANK(health[[#This Row],[total_adults]]),SUM(health[[#This Row],[total_men]],health[[#This Row],[total_women]]),health[[#This Row],[total_adults]])</f>
        <v>0</v>
      </c>
      <c r="AH972">
        <f>IF(ISBLANK(health[[#This Row],[total_beneficiaries_reached]]),SUM(health[[#This Row],[calc_children]],health[[#This Row],[calc_adults]]),health[[#This Row],[total_beneficiaries_reached]])</f>
        <v>0</v>
      </c>
      <c r="AI972" s="49" t="str">
        <f ca="1">IF(B972="","",OFFSET(table_admin1[[#Headers],[ADM1_PT]],MATCH(B972,admin1,0),1))</f>
        <v/>
      </c>
      <c r="AJ972" s="49" t="str">
        <f t="shared" ca="1" si="30"/>
        <v/>
      </c>
      <c r="AK972" s="49" t="str">
        <f t="shared" ca="1" si="31"/>
        <v/>
      </c>
    </row>
    <row r="973" spans="29:37" x14ac:dyDescent="0.2">
      <c r="AC973">
        <f>IF(ISBLANK(health[[#This Row],[total_boys]]),SUM(health[[#This Row],[boys_0-5_reached]],health[[#This Row],[boys_6-12_reached]],health[[#This Row],[boys_13-18_reached]]),health[[#This Row],[total_boys]])</f>
        <v>0</v>
      </c>
      <c r="AD973">
        <f>IF(ISBLANK(health[[#This Row],[total_girls]]),SUM(health[[#This Row],[girls_0-5_reached]],health[[#This Row],[girls_6-12_reached]],health[[#This Row],[girls_13-18_reached]]),health[[#This Row],[total_girls]])</f>
        <v>0</v>
      </c>
      <c r="AE973">
        <f>IF(ISBLANK(health[[#This Row],[total_children]]),SUM(health[[#This Row],[calc_boys]],health[[#This Row],[calc_girls]]),health[[#This Row],[total_children]])</f>
        <v>0</v>
      </c>
      <c r="AF973">
        <f>IF(ISBLANK(health[[#This Row],[total_pwd]]),SUM(health[[#This Row],[total_pwd_men]],health[[#This Row],[total_pwd_women]]),health[[#This Row],[total_pwd]])</f>
        <v>0</v>
      </c>
      <c r="AG973">
        <f>IF(ISBLANK(health[[#This Row],[total_adults]]),SUM(health[[#This Row],[total_men]],health[[#This Row],[total_women]]),health[[#This Row],[total_adults]])</f>
        <v>0</v>
      </c>
      <c r="AH973">
        <f>IF(ISBLANK(health[[#This Row],[total_beneficiaries_reached]]),SUM(health[[#This Row],[calc_children]],health[[#This Row],[calc_adults]]),health[[#This Row],[total_beneficiaries_reached]])</f>
        <v>0</v>
      </c>
      <c r="AI973" s="49" t="str">
        <f ca="1">IF(B973="","",OFFSET(table_admin1[[#Headers],[ADM1_PT]],MATCH(B973,admin1,0),1))</f>
        <v/>
      </c>
      <c r="AJ973" s="49" t="str">
        <f t="shared" ca="1" si="30"/>
        <v/>
      </c>
      <c r="AK973" s="49" t="str">
        <f t="shared" ca="1" si="31"/>
        <v/>
      </c>
    </row>
    <row r="974" spans="29:37" x14ac:dyDescent="0.2">
      <c r="AC974">
        <f>IF(ISBLANK(health[[#This Row],[total_boys]]),SUM(health[[#This Row],[boys_0-5_reached]],health[[#This Row],[boys_6-12_reached]],health[[#This Row],[boys_13-18_reached]]),health[[#This Row],[total_boys]])</f>
        <v>0</v>
      </c>
      <c r="AD974">
        <f>IF(ISBLANK(health[[#This Row],[total_girls]]),SUM(health[[#This Row],[girls_0-5_reached]],health[[#This Row],[girls_6-12_reached]],health[[#This Row],[girls_13-18_reached]]),health[[#This Row],[total_girls]])</f>
        <v>0</v>
      </c>
      <c r="AE974">
        <f>IF(ISBLANK(health[[#This Row],[total_children]]),SUM(health[[#This Row],[calc_boys]],health[[#This Row],[calc_girls]]),health[[#This Row],[total_children]])</f>
        <v>0</v>
      </c>
      <c r="AF974">
        <f>IF(ISBLANK(health[[#This Row],[total_pwd]]),SUM(health[[#This Row],[total_pwd_men]],health[[#This Row],[total_pwd_women]]),health[[#This Row],[total_pwd]])</f>
        <v>0</v>
      </c>
      <c r="AG974">
        <f>IF(ISBLANK(health[[#This Row],[total_adults]]),SUM(health[[#This Row],[total_men]],health[[#This Row],[total_women]]),health[[#This Row],[total_adults]])</f>
        <v>0</v>
      </c>
      <c r="AH974">
        <f>IF(ISBLANK(health[[#This Row],[total_beneficiaries_reached]]),SUM(health[[#This Row],[calc_children]],health[[#This Row],[calc_adults]]),health[[#This Row],[total_beneficiaries_reached]])</f>
        <v>0</v>
      </c>
      <c r="AI974" s="49" t="str">
        <f ca="1">IF(B974="","",OFFSET(table_admin1[[#Headers],[ADM1_PT]],MATCH(B974,admin1,0),1))</f>
        <v/>
      </c>
      <c r="AJ974" s="49" t="str">
        <f t="shared" ca="1" si="30"/>
        <v/>
      </c>
      <c r="AK974" s="49" t="str">
        <f t="shared" ca="1" si="31"/>
        <v/>
      </c>
    </row>
    <row r="975" spans="29:37" x14ac:dyDescent="0.2">
      <c r="AC975">
        <f>IF(ISBLANK(health[[#This Row],[total_boys]]),SUM(health[[#This Row],[boys_0-5_reached]],health[[#This Row],[boys_6-12_reached]],health[[#This Row],[boys_13-18_reached]]),health[[#This Row],[total_boys]])</f>
        <v>0</v>
      </c>
      <c r="AD975">
        <f>IF(ISBLANK(health[[#This Row],[total_girls]]),SUM(health[[#This Row],[girls_0-5_reached]],health[[#This Row],[girls_6-12_reached]],health[[#This Row],[girls_13-18_reached]]),health[[#This Row],[total_girls]])</f>
        <v>0</v>
      </c>
      <c r="AE975">
        <f>IF(ISBLANK(health[[#This Row],[total_children]]),SUM(health[[#This Row],[calc_boys]],health[[#This Row],[calc_girls]]),health[[#This Row],[total_children]])</f>
        <v>0</v>
      </c>
      <c r="AF975">
        <f>IF(ISBLANK(health[[#This Row],[total_pwd]]),SUM(health[[#This Row],[total_pwd_men]],health[[#This Row],[total_pwd_women]]),health[[#This Row],[total_pwd]])</f>
        <v>0</v>
      </c>
      <c r="AG975">
        <f>IF(ISBLANK(health[[#This Row],[total_adults]]),SUM(health[[#This Row],[total_men]],health[[#This Row],[total_women]]),health[[#This Row],[total_adults]])</f>
        <v>0</v>
      </c>
      <c r="AH975">
        <f>IF(ISBLANK(health[[#This Row],[total_beneficiaries_reached]]),SUM(health[[#This Row],[calc_children]],health[[#This Row],[calc_adults]]),health[[#This Row],[total_beneficiaries_reached]])</f>
        <v>0</v>
      </c>
      <c r="AI975" s="49" t="str">
        <f ca="1">IF(B975="","",OFFSET(table_admin1[[#Headers],[ADM1_PT]],MATCH(B975,admin1,0),1))</f>
        <v/>
      </c>
      <c r="AJ975" s="49" t="str">
        <f t="shared" ca="1" si="30"/>
        <v/>
      </c>
      <c r="AK975" s="49" t="str">
        <f t="shared" ca="1" si="31"/>
        <v/>
      </c>
    </row>
    <row r="976" spans="29:37" x14ac:dyDescent="0.2">
      <c r="AC976">
        <f>IF(ISBLANK(health[[#This Row],[total_boys]]),SUM(health[[#This Row],[boys_0-5_reached]],health[[#This Row],[boys_6-12_reached]],health[[#This Row],[boys_13-18_reached]]),health[[#This Row],[total_boys]])</f>
        <v>0</v>
      </c>
      <c r="AD976">
        <f>IF(ISBLANK(health[[#This Row],[total_girls]]),SUM(health[[#This Row],[girls_0-5_reached]],health[[#This Row],[girls_6-12_reached]],health[[#This Row],[girls_13-18_reached]]),health[[#This Row],[total_girls]])</f>
        <v>0</v>
      </c>
      <c r="AE976">
        <f>IF(ISBLANK(health[[#This Row],[total_children]]),SUM(health[[#This Row],[calc_boys]],health[[#This Row],[calc_girls]]),health[[#This Row],[total_children]])</f>
        <v>0</v>
      </c>
      <c r="AF976">
        <f>IF(ISBLANK(health[[#This Row],[total_pwd]]),SUM(health[[#This Row],[total_pwd_men]],health[[#This Row],[total_pwd_women]]),health[[#This Row],[total_pwd]])</f>
        <v>0</v>
      </c>
      <c r="AG976">
        <f>IF(ISBLANK(health[[#This Row],[total_adults]]),SUM(health[[#This Row],[total_men]],health[[#This Row],[total_women]]),health[[#This Row],[total_adults]])</f>
        <v>0</v>
      </c>
      <c r="AH976">
        <f>IF(ISBLANK(health[[#This Row],[total_beneficiaries_reached]]),SUM(health[[#This Row],[calc_children]],health[[#This Row],[calc_adults]]),health[[#This Row],[total_beneficiaries_reached]])</f>
        <v>0</v>
      </c>
      <c r="AI976" s="49" t="str">
        <f ca="1">IF(B976="","",OFFSET(table_admin1[[#Headers],[ADM1_PT]],MATCH(B976,admin1,0),1))</f>
        <v/>
      </c>
      <c r="AJ976" s="49" t="str">
        <f t="shared" ca="1" si="30"/>
        <v/>
      </c>
      <c r="AK976" s="49" t="str">
        <f t="shared" ca="1" si="31"/>
        <v/>
      </c>
    </row>
    <row r="977" spans="29:37" x14ac:dyDescent="0.2">
      <c r="AC977">
        <f>IF(ISBLANK(health[[#This Row],[total_boys]]),SUM(health[[#This Row],[boys_0-5_reached]],health[[#This Row],[boys_6-12_reached]],health[[#This Row],[boys_13-18_reached]]),health[[#This Row],[total_boys]])</f>
        <v>0</v>
      </c>
      <c r="AD977">
        <f>IF(ISBLANK(health[[#This Row],[total_girls]]),SUM(health[[#This Row],[girls_0-5_reached]],health[[#This Row],[girls_6-12_reached]],health[[#This Row],[girls_13-18_reached]]),health[[#This Row],[total_girls]])</f>
        <v>0</v>
      </c>
      <c r="AE977">
        <f>IF(ISBLANK(health[[#This Row],[total_children]]),SUM(health[[#This Row],[calc_boys]],health[[#This Row],[calc_girls]]),health[[#This Row],[total_children]])</f>
        <v>0</v>
      </c>
      <c r="AF977">
        <f>IF(ISBLANK(health[[#This Row],[total_pwd]]),SUM(health[[#This Row],[total_pwd_men]],health[[#This Row],[total_pwd_women]]),health[[#This Row],[total_pwd]])</f>
        <v>0</v>
      </c>
      <c r="AG977">
        <f>IF(ISBLANK(health[[#This Row],[total_adults]]),SUM(health[[#This Row],[total_men]],health[[#This Row],[total_women]]),health[[#This Row],[total_adults]])</f>
        <v>0</v>
      </c>
      <c r="AH977">
        <f>IF(ISBLANK(health[[#This Row],[total_beneficiaries_reached]]),SUM(health[[#This Row],[calc_children]],health[[#This Row],[calc_adults]]),health[[#This Row],[total_beneficiaries_reached]])</f>
        <v>0</v>
      </c>
      <c r="AI977" s="49" t="str">
        <f ca="1">IF(B977="","",OFFSET(table_admin1[[#Headers],[ADM1_PT]],MATCH(B977,admin1,0),1))</f>
        <v/>
      </c>
      <c r="AJ977" s="49" t="str">
        <f t="shared" ca="1" si="30"/>
        <v/>
      </c>
      <c r="AK977" s="49" t="str">
        <f t="shared" ca="1" si="31"/>
        <v/>
      </c>
    </row>
    <row r="978" spans="29:37" x14ac:dyDescent="0.2">
      <c r="AC978">
        <f>IF(ISBLANK(health[[#This Row],[total_boys]]),SUM(health[[#This Row],[boys_0-5_reached]],health[[#This Row],[boys_6-12_reached]],health[[#This Row],[boys_13-18_reached]]),health[[#This Row],[total_boys]])</f>
        <v>0</v>
      </c>
      <c r="AD978">
        <f>IF(ISBLANK(health[[#This Row],[total_girls]]),SUM(health[[#This Row],[girls_0-5_reached]],health[[#This Row],[girls_6-12_reached]],health[[#This Row],[girls_13-18_reached]]),health[[#This Row],[total_girls]])</f>
        <v>0</v>
      </c>
      <c r="AE978">
        <f>IF(ISBLANK(health[[#This Row],[total_children]]),SUM(health[[#This Row],[calc_boys]],health[[#This Row],[calc_girls]]),health[[#This Row],[total_children]])</f>
        <v>0</v>
      </c>
      <c r="AF978">
        <f>IF(ISBLANK(health[[#This Row],[total_pwd]]),SUM(health[[#This Row],[total_pwd_men]],health[[#This Row],[total_pwd_women]]),health[[#This Row],[total_pwd]])</f>
        <v>0</v>
      </c>
      <c r="AG978">
        <f>IF(ISBLANK(health[[#This Row],[total_adults]]),SUM(health[[#This Row],[total_men]],health[[#This Row],[total_women]]),health[[#This Row],[total_adults]])</f>
        <v>0</v>
      </c>
      <c r="AH978">
        <f>IF(ISBLANK(health[[#This Row],[total_beneficiaries_reached]]),SUM(health[[#This Row],[calc_children]],health[[#This Row],[calc_adults]]),health[[#This Row],[total_beneficiaries_reached]])</f>
        <v>0</v>
      </c>
      <c r="AI978" s="49" t="str">
        <f ca="1">IF(B978="","",OFFSET(table_admin1[[#Headers],[ADM1_PT]],MATCH(B978,admin1,0),1))</f>
        <v/>
      </c>
      <c r="AJ978" s="49" t="str">
        <f t="shared" ca="1" si="30"/>
        <v/>
      </c>
      <c r="AK978" s="49" t="str">
        <f t="shared" ca="1" si="31"/>
        <v/>
      </c>
    </row>
    <row r="979" spans="29:37" x14ac:dyDescent="0.2">
      <c r="AC979">
        <f>IF(ISBLANK(health[[#This Row],[total_boys]]),SUM(health[[#This Row],[boys_0-5_reached]],health[[#This Row],[boys_6-12_reached]],health[[#This Row],[boys_13-18_reached]]),health[[#This Row],[total_boys]])</f>
        <v>0</v>
      </c>
      <c r="AD979">
        <f>IF(ISBLANK(health[[#This Row],[total_girls]]),SUM(health[[#This Row],[girls_0-5_reached]],health[[#This Row],[girls_6-12_reached]],health[[#This Row],[girls_13-18_reached]]),health[[#This Row],[total_girls]])</f>
        <v>0</v>
      </c>
      <c r="AE979">
        <f>IF(ISBLANK(health[[#This Row],[total_children]]),SUM(health[[#This Row],[calc_boys]],health[[#This Row],[calc_girls]]),health[[#This Row],[total_children]])</f>
        <v>0</v>
      </c>
      <c r="AF979">
        <f>IF(ISBLANK(health[[#This Row],[total_pwd]]),SUM(health[[#This Row],[total_pwd_men]],health[[#This Row],[total_pwd_women]]),health[[#This Row],[total_pwd]])</f>
        <v>0</v>
      </c>
      <c r="AG979">
        <f>IF(ISBLANK(health[[#This Row],[total_adults]]),SUM(health[[#This Row],[total_men]],health[[#This Row],[total_women]]),health[[#This Row],[total_adults]])</f>
        <v>0</v>
      </c>
      <c r="AH979">
        <f>IF(ISBLANK(health[[#This Row],[total_beneficiaries_reached]]),SUM(health[[#This Row],[calc_children]],health[[#This Row],[calc_adults]]),health[[#This Row],[total_beneficiaries_reached]])</f>
        <v>0</v>
      </c>
      <c r="AI979" s="49" t="str">
        <f ca="1">IF(B979="","",OFFSET(table_admin1[[#Headers],[ADM1_PT]],MATCH(B979,admin1,0),1))</f>
        <v/>
      </c>
      <c r="AJ979" s="49" t="str">
        <f t="shared" ca="1" si="30"/>
        <v/>
      </c>
      <c r="AK979" s="49" t="str">
        <f t="shared" ca="1" si="31"/>
        <v/>
      </c>
    </row>
    <row r="980" spans="29:37" x14ac:dyDescent="0.2">
      <c r="AC980">
        <f>IF(ISBLANK(health[[#This Row],[total_boys]]),SUM(health[[#This Row],[boys_0-5_reached]],health[[#This Row],[boys_6-12_reached]],health[[#This Row],[boys_13-18_reached]]),health[[#This Row],[total_boys]])</f>
        <v>0</v>
      </c>
      <c r="AD980">
        <f>IF(ISBLANK(health[[#This Row],[total_girls]]),SUM(health[[#This Row],[girls_0-5_reached]],health[[#This Row],[girls_6-12_reached]],health[[#This Row],[girls_13-18_reached]]),health[[#This Row],[total_girls]])</f>
        <v>0</v>
      </c>
      <c r="AE980">
        <f>IF(ISBLANK(health[[#This Row],[total_children]]),SUM(health[[#This Row],[calc_boys]],health[[#This Row],[calc_girls]]),health[[#This Row],[total_children]])</f>
        <v>0</v>
      </c>
      <c r="AF980">
        <f>IF(ISBLANK(health[[#This Row],[total_pwd]]),SUM(health[[#This Row],[total_pwd_men]],health[[#This Row],[total_pwd_women]]),health[[#This Row],[total_pwd]])</f>
        <v>0</v>
      </c>
      <c r="AG980">
        <f>IF(ISBLANK(health[[#This Row],[total_adults]]),SUM(health[[#This Row],[total_men]],health[[#This Row],[total_women]]),health[[#This Row],[total_adults]])</f>
        <v>0</v>
      </c>
      <c r="AH980">
        <f>IF(ISBLANK(health[[#This Row],[total_beneficiaries_reached]]),SUM(health[[#This Row],[calc_children]],health[[#This Row],[calc_adults]]),health[[#This Row],[total_beneficiaries_reached]])</f>
        <v>0</v>
      </c>
      <c r="AI980" s="49" t="str">
        <f ca="1">IF(B980="","",OFFSET(table_admin1[[#Headers],[ADM1_PT]],MATCH(B980,admin1,0),1))</f>
        <v/>
      </c>
      <c r="AJ980" s="49" t="str">
        <f t="shared" ca="1" si="30"/>
        <v/>
      </c>
      <c r="AK980" s="49" t="str">
        <f t="shared" ca="1" si="31"/>
        <v/>
      </c>
    </row>
    <row r="981" spans="29:37" x14ac:dyDescent="0.2">
      <c r="AC981">
        <f>IF(ISBLANK(health[[#This Row],[total_boys]]),SUM(health[[#This Row],[boys_0-5_reached]],health[[#This Row],[boys_6-12_reached]],health[[#This Row],[boys_13-18_reached]]),health[[#This Row],[total_boys]])</f>
        <v>0</v>
      </c>
      <c r="AD981">
        <f>IF(ISBLANK(health[[#This Row],[total_girls]]),SUM(health[[#This Row],[girls_0-5_reached]],health[[#This Row],[girls_6-12_reached]],health[[#This Row],[girls_13-18_reached]]),health[[#This Row],[total_girls]])</f>
        <v>0</v>
      </c>
      <c r="AE981">
        <f>IF(ISBLANK(health[[#This Row],[total_children]]),SUM(health[[#This Row],[calc_boys]],health[[#This Row],[calc_girls]]),health[[#This Row],[total_children]])</f>
        <v>0</v>
      </c>
      <c r="AF981">
        <f>IF(ISBLANK(health[[#This Row],[total_pwd]]),SUM(health[[#This Row],[total_pwd_men]],health[[#This Row],[total_pwd_women]]),health[[#This Row],[total_pwd]])</f>
        <v>0</v>
      </c>
      <c r="AG981">
        <f>IF(ISBLANK(health[[#This Row],[total_adults]]),SUM(health[[#This Row],[total_men]],health[[#This Row],[total_women]]),health[[#This Row],[total_adults]])</f>
        <v>0</v>
      </c>
      <c r="AH981">
        <f>IF(ISBLANK(health[[#This Row],[total_beneficiaries_reached]]),SUM(health[[#This Row],[calc_children]],health[[#This Row],[calc_adults]]),health[[#This Row],[total_beneficiaries_reached]])</f>
        <v>0</v>
      </c>
      <c r="AI981" s="49" t="str">
        <f ca="1">IF(B981="","",OFFSET(table_admin1[[#Headers],[ADM1_PT]],MATCH(B981,admin1,0),1))</f>
        <v/>
      </c>
      <c r="AJ981" s="49" t="str">
        <f t="shared" ca="1" si="30"/>
        <v/>
      </c>
      <c r="AK981" s="49" t="str">
        <f t="shared" ca="1" si="31"/>
        <v/>
      </c>
    </row>
    <row r="982" spans="29:37" x14ac:dyDescent="0.2">
      <c r="AC982">
        <f>IF(ISBLANK(health[[#This Row],[total_boys]]),SUM(health[[#This Row],[boys_0-5_reached]],health[[#This Row],[boys_6-12_reached]],health[[#This Row],[boys_13-18_reached]]),health[[#This Row],[total_boys]])</f>
        <v>0</v>
      </c>
      <c r="AD982">
        <f>IF(ISBLANK(health[[#This Row],[total_girls]]),SUM(health[[#This Row],[girls_0-5_reached]],health[[#This Row],[girls_6-12_reached]],health[[#This Row],[girls_13-18_reached]]),health[[#This Row],[total_girls]])</f>
        <v>0</v>
      </c>
      <c r="AE982">
        <f>IF(ISBLANK(health[[#This Row],[total_children]]),SUM(health[[#This Row],[calc_boys]],health[[#This Row],[calc_girls]]),health[[#This Row],[total_children]])</f>
        <v>0</v>
      </c>
      <c r="AF982">
        <f>IF(ISBLANK(health[[#This Row],[total_pwd]]),SUM(health[[#This Row],[total_pwd_men]],health[[#This Row],[total_pwd_women]]),health[[#This Row],[total_pwd]])</f>
        <v>0</v>
      </c>
      <c r="AG982">
        <f>IF(ISBLANK(health[[#This Row],[total_adults]]),SUM(health[[#This Row],[total_men]],health[[#This Row],[total_women]]),health[[#This Row],[total_adults]])</f>
        <v>0</v>
      </c>
      <c r="AH982">
        <f>IF(ISBLANK(health[[#This Row],[total_beneficiaries_reached]]),SUM(health[[#This Row],[calc_children]],health[[#This Row],[calc_adults]]),health[[#This Row],[total_beneficiaries_reached]])</f>
        <v>0</v>
      </c>
      <c r="AI982" s="49" t="str">
        <f ca="1">IF(B982="","",OFFSET(table_admin1[[#Headers],[ADM1_PT]],MATCH(B982,admin1,0),1))</f>
        <v/>
      </c>
      <c r="AJ982" s="49" t="str">
        <f t="shared" ca="1" si="30"/>
        <v/>
      </c>
      <c r="AK982" s="49" t="str">
        <f t="shared" ca="1" si="31"/>
        <v/>
      </c>
    </row>
    <row r="983" spans="29:37" x14ac:dyDescent="0.2">
      <c r="AC983">
        <f>IF(ISBLANK(health[[#This Row],[total_boys]]),SUM(health[[#This Row],[boys_0-5_reached]],health[[#This Row],[boys_6-12_reached]],health[[#This Row],[boys_13-18_reached]]),health[[#This Row],[total_boys]])</f>
        <v>0</v>
      </c>
      <c r="AD983">
        <f>IF(ISBLANK(health[[#This Row],[total_girls]]),SUM(health[[#This Row],[girls_0-5_reached]],health[[#This Row],[girls_6-12_reached]],health[[#This Row],[girls_13-18_reached]]),health[[#This Row],[total_girls]])</f>
        <v>0</v>
      </c>
      <c r="AE983">
        <f>IF(ISBLANK(health[[#This Row],[total_children]]),SUM(health[[#This Row],[calc_boys]],health[[#This Row],[calc_girls]]),health[[#This Row],[total_children]])</f>
        <v>0</v>
      </c>
      <c r="AF983">
        <f>IF(ISBLANK(health[[#This Row],[total_pwd]]),SUM(health[[#This Row],[total_pwd_men]],health[[#This Row],[total_pwd_women]]),health[[#This Row],[total_pwd]])</f>
        <v>0</v>
      </c>
      <c r="AG983">
        <f>IF(ISBLANK(health[[#This Row],[total_adults]]),SUM(health[[#This Row],[total_men]],health[[#This Row],[total_women]]),health[[#This Row],[total_adults]])</f>
        <v>0</v>
      </c>
      <c r="AH983">
        <f>IF(ISBLANK(health[[#This Row],[total_beneficiaries_reached]]),SUM(health[[#This Row],[calc_children]],health[[#This Row],[calc_adults]]),health[[#This Row],[total_beneficiaries_reached]])</f>
        <v>0</v>
      </c>
      <c r="AI983" s="49" t="str">
        <f ca="1">IF(B983="","",OFFSET(table_admin1[[#Headers],[ADM1_PT]],MATCH(B983,admin1,0),1))</f>
        <v/>
      </c>
      <c r="AJ983" s="49" t="str">
        <f t="shared" ca="1" si="30"/>
        <v/>
      </c>
      <c r="AK983" s="49" t="str">
        <f t="shared" ca="1" si="31"/>
        <v/>
      </c>
    </row>
    <row r="984" spans="29:37" x14ac:dyDescent="0.2">
      <c r="AC984">
        <f>IF(ISBLANK(health[[#This Row],[total_boys]]),SUM(health[[#This Row],[boys_0-5_reached]],health[[#This Row],[boys_6-12_reached]],health[[#This Row],[boys_13-18_reached]]),health[[#This Row],[total_boys]])</f>
        <v>0</v>
      </c>
      <c r="AD984">
        <f>IF(ISBLANK(health[[#This Row],[total_girls]]),SUM(health[[#This Row],[girls_0-5_reached]],health[[#This Row],[girls_6-12_reached]],health[[#This Row],[girls_13-18_reached]]),health[[#This Row],[total_girls]])</f>
        <v>0</v>
      </c>
      <c r="AE984">
        <f>IF(ISBLANK(health[[#This Row],[total_children]]),SUM(health[[#This Row],[calc_boys]],health[[#This Row],[calc_girls]]),health[[#This Row],[total_children]])</f>
        <v>0</v>
      </c>
      <c r="AF984">
        <f>IF(ISBLANK(health[[#This Row],[total_pwd]]),SUM(health[[#This Row],[total_pwd_men]],health[[#This Row],[total_pwd_women]]),health[[#This Row],[total_pwd]])</f>
        <v>0</v>
      </c>
      <c r="AG984">
        <f>IF(ISBLANK(health[[#This Row],[total_adults]]),SUM(health[[#This Row],[total_men]],health[[#This Row],[total_women]]),health[[#This Row],[total_adults]])</f>
        <v>0</v>
      </c>
      <c r="AH984">
        <f>IF(ISBLANK(health[[#This Row],[total_beneficiaries_reached]]),SUM(health[[#This Row],[calc_children]],health[[#This Row],[calc_adults]]),health[[#This Row],[total_beneficiaries_reached]])</f>
        <v>0</v>
      </c>
      <c r="AI984" s="49" t="str">
        <f ca="1">IF(B984="","",OFFSET(table_admin1[[#Headers],[ADM1_PT]],MATCH(B984,admin1,0),1))</f>
        <v/>
      </c>
      <c r="AJ984" s="49" t="str">
        <f t="shared" ca="1" si="30"/>
        <v/>
      </c>
      <c r="AK984" s="49" t="str">
        <f t="shared" ca="1" si="31"/>
        <v/>
      </c>
    </row>
    <row r="985" spans="29:37" x14ac:dyDescent="0.2">
      <c r="AC985">
        <f>IF(ISBLANK(health[[#This Row],[total_boys]]),SUM(health[[#This Row],[boys_0-5_reached]],health[[#This Row],[boys_6-12_reached]],health[[#This Row],[boys_13-18_reached]]),health[[#This Row],[total_boys]])</f>
        <v>0</v>
      </c>
      <c r="AD985">
        <f>IF(ISBLANK(health[[#This Row],[total_girls]]),SUM(health[[#This Row],[girls_0-5_reached]],health[[#This Row],[girls_6-12_reached]],health[[#This Row],[girls_13-18_reached]]),health[[#This Row],[total_girls]])</f>
        <v>0</v>
      </c>
      <c r="AE985">
        <f>IF(ISBLANK(health[[#This Row],[total_children]]),SUM(health[[#This Row],[calc_boys]],health[[#This Row],[calc_girls]]),health[[#This Row],[total_children]])</f>
        <v>0</v>
      </c>
      <c r="AF985">
        <f>IF(ISBLANK(health[[#This Row],[total_pwd]]),SUM(health[[#This Row],[total_pwd_men]],health[[#This Row],[total_pwd_women]]),health[[#This Row],[total_pwd]])</f>
        <v>0</v>
      </c>
      <c r="AG985">
        <f>IF(ISBLANK(health[[#This Row],[total_adults]]),SUM(health[[#This Row],[total_men]],health[[#This Row],[total_women]]),health[[#This Row],[total_adults]])</f>
        <v>0</v>
      </c>
      <c r="AH985">
        <f>IF(ISBLANK(health[[#This Row],[total_beneficiaries_reached]]),SUM(health[[#This Row],[calc_children]],health[[#This Row],[calc_adults]]),health[[#This Row],[total_beneficiaries_reached]])</f>
        <v>0</v>
      </c>
      <c r="AI985" s="49" t="str">
        <f ca="1">IF(B985="","",OFFSET(table_admin1[[#Headers],[ADM1_PT]],MATCH(B985,admin1,0),1))</f>
        <v/>
      </c>
      <c r="AJ985" s="49" t="str">
        <f t="shared" ca="1" si="30"/>
        <v/>
      </c>
      <c r="AK985" s="49" t="str">
        <f t="shared" ca="1" si="31"/>
        <v/>
      </c>
    </row>
    <row r="986" spans="29:37" x14ac:dyDescent="0.2">
      <c r="AC986">
        <f>IF(ISBLANK(health[[#This Row],[total_boys]]),SUM(health[[#This Row],[boys_0-5_reached]],health[[#This Row],[boys_6-12_reached]],health[[#This Row],[boys_13-18_reached]]),health[[#This Row],[total_boys]])</f>
        <v>0</v>
      </c>
      <c r="AD986">
        <f>IF(ISBLANK(health[[#This Row],[total_girls]]),SUM(health[[#This Row],[girls_0-5_reached]],health[[#This Row],[girls_6-12_reached]],health[[#This Row],[girls_13-18_reached]]),health[[#This Row],[total_girls]])</f>
        <v>0</v>
      </c>
      <c r="AE986">
        <f>IF(ISBLANK(health[[#This Row],[total_children]]),SUM(health[[#This Row],[calc_boys]],health[[#This Row],[calc_girls]]),health[[#This Row],[total_children]])</f>
        <v>0</v>
      </c>
      <c r="AF986">
        <f>IF(ISBLANK(health[[#This Row],[total_pwd]]),SUM(health[[#This Row],[total_pwd_men]],health[[#This Row],[total_pwd_women]]),health[[#This Row],[total_pwd]])</f>
        <v>0</v>
      </c>
      <c r="AG986">
        <f>IF(ISBLANK(health[[#This Row],[total_adults]]),SUM(health[[#This Row],[total_men]],health[[#This Row],[total_women]]),health[[#This Row],[total_adults]])</f>
        <v>0</v>
      </c>
      <c r="AH986">
        <f>IF(ISBLANK(health[[#This Row],[total_beneficiaries_reached]]),SUM(health[[#This Row],[calc_children]],health[[#This Row],[calc_adults]]),health[[#This Row],[total_beneficiaries_reached]])</f>
        <v>0</v>
      </c>
      <c r="AI986" s="49" t="str">
        <f ca="1">IF(B986="","",OFFSET(table_admin1[[#Headers],[ADM1_PT]],MATCH(B986,admin1,0),1))</f>
        <v/>
      </c>
      <c r="AJ986" s="49" t="str">
        <f t="shared" ca="1" si="30"/>
        <v/>
      </c>
      <c r="AK986" s="49" t="str">
        <f t="shared" ca="1" si="31"/>
        <v/>
      </c>
    </row>
    <row r="987" spans="29:37" x14ac:dyDescent="0.2">
      <c r="AC987">
        <f>IF(ISBLANK(health[[#This Row],[total_boys]]),SUM(health[[#This Row],[boys_0-5_reached]],health[[#This Row],[boys_6-12_reached]],health[[#This Row],[boys_13-18_reached]]),health[[#This Row],[total_boys]])</f>
        <v>0</v>
      </c>
      <c r="AD987">
        <f>IF(ISBLANK(health[[#This Row],[total_girls]]),SUM(health[[#This Row],[girls_0-5_reached]],health[[#This Row],[girls_6-12_reached]],health[[#This Row],[girls_13-18_reached]]),health[[#This Row],[total_girls]])</f>
        <v>0</v>
      </c>
      <c r="AE987">
        <f>IF(ISBLANK(health[[#This Row],[total_children]]),SUM(health[[#This Row],[calc_boys]],health[[#This Row],[calc_girls]]),health[[#This Row],[total_children]])</f>
        <v>0</v>
      </c>
      <c r="AF987">
        <f>IF(ISBLANK(health[[#This Row],[total_pwd]]),SUM(health[[#This Row],[total_pwd_men]],health[[#This Row],[total_pwd_women]]),health[[#This Row],[total_pwd]])</f>
        <v>0</v>
      </c>
      <c r="AG987">
        <f>IF(ISBLANK(health[[#This Row],[total_adults]]),SUM(health[[#This Row],[total_men]],health[[#This Row],[total_women]]),health[[#This Row],[total_adults]])</f>
        <v>0</v>
      </c>
      <c r="AH987">
        <f>IF(ISBLANK(health[[#This Row],[total_beneficiaries_reached]]),SUM(health[[#This Row],[calc_children]],health[[#This Row],[calc_adults]]),health[[#This Row],[total_beneficiaries_reached]])</f>
        <v>0</v>
      </c>
      <c r="AI987" s="49" t="str">
        <f ca="1">IF(B987="","",OFFSET(table_admin1[[#Headers],[ADM1_PT]],MATCH(B987,admin1,0),1))</f>
        <v/>
      </c>
      <c r="AJ987" s="49" t="str">
        <f t="shared" ca="1" si="30"/>
        <v/>
      </c>
      <c r="AK987" s="49" t="str">
        <f t="shared" ca="1" si="31"/>
        <v/>
      </c>
    </row>
    <row r="988" spans="29:37" x14ac:dyDescent="0.2">
      <c r="AC988">
        <f>IF(ISBLANK(health[[#This Row],[total_boys]]),SUM(health[[#This Row],[boys_0-5_reached]],health[[#This Row],[boys_6-12_reached]],health[[#This Row],[boys_13-18_reached]]),health[[#This Row],[total_boys]])</f>
        <v>0</v>
      </c>
      <c r="AD988">
        <f>IF(ISBLANK(health[[#This Row],[total_girls]]),SUM(health[[#This Row],[girls_0-5_reached]],health[[#This Row],[girls_6-12_reached]],health[[#This Row],[girls_13-18_reached]]),health[[#This Row],[total_girls]])</f>
        <v>0</v>
      </c>
      <c r="AE988">
        <f>IF(ISBLANK(health[[#This Row],[total_children]]),SUM(health[[#This Row],[calc_boys]],health[[#This Row],[calc_girls]]),health[[#This Row],[total_children]])</f>
        <v>0</v>
      </c>
      <c r="AF988">
        <f>IF(ISBLANK(health[[#This Row],[total_pwd]]),SUM(health[[#This Row],[total_pwd_men]],health[[#This Row],[total_pwd_women]]),health[[#This Row],[total_pwd]])</f>
        <v>0</v>
      </c>
      <c r="AG988">
        <f>IF(ISBLANK(health[[#This Row],[total_adults]]),SUM(health[[#This Row],[total_men]],health[[#This Row],[total_women]]),health[[#This Row],[total_adults]])</f>
        <v>0</v>
      </c>
      <c r="AH988">
        <f>IF(ISBLANK(health[[#This Row],[total_beneficiaries_reached]]),SUM(health[[#This Row],[calc_children]],health[[#This Row],[calc_adults]]),health[[#This Row],[total_beneficiaries_reached]])</f>
        <v>0</v>
      </c>
      <c r="AI988" s="49" t="str">
        <f ca="1">IF(B988="","",OFFSET(table_admin1[[#Headers],[ADM1_PT]],MATCH(B988,admin1,0),1))</f>
        <v/>
      </c>
      <c r="AJ988" s="49" t="str">
        <f t="shared" ca="1" si="30"/>
        <v/>
      </c>
      <c r="AK988" s="49" t="str">
        <f t="shared" ca="1" si="31"/>
        <v/>
      </c>
    </row>
    <row r="989" spans="29:37" x14ac:dyDescent="0.2">
      <c r="AC989">
        <f>IF(ISBLANK(health[[#This Row],[total_boys]]),SUM(health[[#This Row],[boys_0-5_reached]],health[[#This Row],[boys_6-12_reached]],health[[#This Row],[boys_13-18_reached]]),health[[#This Row],[total_boys]])</f>
        <v>0</v>
      </c>
      <c r="AD989">
        <f>IF(ISBLANK(health[[#This Row],[total_girls]]),SUM(health[[#This Row],[girls_0-5_reached]],health[[#This Row],[girls_6-12_reached]],health[[#This Row],[girls_13-18_reached]]),health[[#This Row],[total_girls]])</f>
        <v>0</v>
      </c>
      <c r="AE989">
        <f>IF(ISBLANK(health[[#This Row],[total_children]]),SUM(health[[#This Row],[calc_boys]],health[[#This Row],[calc_girls]]),health[[#This Row],[total_children]])</f>
        <v>0</v>
      </c>
      <c r="AF989">
        <f>IF(ISBLANK(health[[#This Row],[total_pwd]]),SUM(health[[#This Row],[total_pwd_men]],health[[#This Row],[total_pwd_women]]),health[[#This Row],[total_pwd]])</f>
        <v>0</v>
      </c>
      <c r="AG989">
        <f>IF(ISBLANK(health[[#This Row],[total_adults]]),SUM(health[[#This Row],[total_men]],health[[#This Row],[total_women]]),health[[#This Row],[total_adults]])</f>
        <v>0</v>
      </c>
      <c r="AH989">
        <f>IF(ISBLANK(health[[#This Row],[total_beneficiaries_reached]]),SUM(health[[#This Row],[calc_children]],health[[#This Row],[calc_adults]]),health[[#This Row],[total_beneficiaries_reached]])</f>
        <v>0</v>
      </c>
      <c r="AI989" s="49" t="str">
        <f ca="1">IF(B989="","",OFFSET(table_admin1[[#Headers],[ADM1_PT]],MATCH(B989,admin1,0),1))</f>
        <v/>
      </c>
      <c r="AJ989" s="49" t="str">
        <f t="shared" ca="1" si="30"/>
        <v/>
      </c>
      <c r="AK989" s="49" t="str">
        <f t="shared" ca="1" si="31"/>
        <v/>
      </c>
    </row>
    <row r="990" spans="29:37" x14ac:dyDescent="0.2">
      <c r="AC990">
        <f>IF(ISBLANK(health[[#This Row],[total_boys]]),SUM(health[[#This Row],[boys_0-5_reached]],health[[#This Row],[boys_6-12_reached]],health[[#This Row],[boys_13-18_reached]]),health[[#This Row],[total_boys]])</f>
        <v>0</v>
      </c>
      <c r="AD990">
        <f>IF(ISBLANK(health[[#This Row],[total_girls]]),SUM(health[[#This Row],[girls_0-5_reached]],health[[#This Row],[girls_6-12_reached]],health[[#This Row],[girls_13-18_reached]]),health[[#This Row],[total_girls]])</f>
        <v>0</v>
      </c>
      <c r="AE990">
        <f>IF(ISBLANK(health[[#This Row],[total_children]]),SUM(health[[#This Row],[calc_boys]],health[[#This Row],[calc_girls]]),health[[#This Row],[total_children]])</f>
        <v>0</v>
      </c>
      <c r="AF990">
        <f>IF(ISBLANK(health[[#This Row],[total_pwd]]),SUM(health[[#This Row],[total_pwd_men]],health[[#This Row],[total_pwd_women]]),health[[#This Row],[total_pwd]])</f>
        <v>0</v>
      </c>
      <c r="AG990">
        <f>IF(ISBLANK(health[[#This Row],[total_adults]]),SUM(health[[#This Row],[total_men]],health[[#This Row],[total_women]]),health[[#This Row],[total_adults]])</f>
        <v>0</v>
      </c>
      <c r="AH990">
        <f>IF(ISBLANK(health[[#This Row],[total_beneficiaries_reached]]),SUM(health[[#This Row],[calc_children]],health[[#This Row],[calc_adults]]),health[[#This Row],[total_beneficiaries_reached]])</f>
        <v>0</v>
      </c>
      <c r="AI990" s="49" t="str">
        <f ca="1">IF(B990="","",OFFSET(table_admin1[[#Headers],[ADM1_PT]],MATCH(B990,admin1,0),1))</f>
        <v/>
      </c>
      <c r="AJ990" s="49" t="str">
        <f t="shared" ca="1" si="30"/>
        <v/>
      </c>
      <c r="AK990" s="49" t="str">
        <f t="shared" ca="1" si="31"/>
        <v/>
      </c>
    </row>
    <row r="991" spans="29:37" x14ac:dyDescent="0.2">
      <c r="AC991">
        <f>IF(ISBLANK(health[[#This Row],[total_boys]]),SUM(health[[#This Row],[boys_0-5_reached]],health[[#This Row],[boys_6-12_reached]],health[[#This Row],[boys_13-18_reached]]),health[[#This Row],[total_boys]])</f>
        <v>0</v>
      </c>
      <c r="AD991">
        <f>IF(ISBLANK(health[[#This Row],[total_girls]]),SUM(health[[#This Row],[girls_0-5_reached]],health[[#This Row],[girls_6-12_reached]],health[[#This Row],[girls_13-18_reached]]),health[[#This Row],[total_girls]])</f>
        <v>0</v>
      </c>
      <c r="AE991">
        <f>IF(ISBLANK(health[[#This Row],[total_children]]),SUM(health[[#This Row],[calc_boys]],health[[#This Row],[calc_girls]]),health[[#This Row],[total_children]])</f>
        <v>0</v>
      </c>
      <c r="AF991">
        <f>IF(ISBLANK(health[[#This Row],[total_pwd]]),SUM(health[[#This Row],[total_pwd_men]],health[[#This Row],[total_pwd_women]]),health[[#This Row],[total_pwd]])</f>
        <v>0</v>
      </c>
      <c r="AG991">
        <f>IF(ISBLANK(health[[#This Row],[total_adults]]),SUM(health[[#This Row],[total_men]],health[[#This Row],[total_women]]),health[[#This Row],[total_adults]])</f>
        <v>0</v>
      </c>
      <c r="AH991">
        <f>IF(ISBLANK(health[[#This Row],[total_beneficiaries_reached]]),SUM(health[[#This Row],[calc_children]],health[[#This Row],[calc_adults]]),health[[#This Row],[total_beneficiaries_reached]])</f>
        <v>0</v>
      </c>
      <c r="AI991" s="49" t="str">
        <f ca="1">IF(B991="","",OFFSET(table_admin1[[#Headers],[ADM1_PT]],MATCH(B991,admin1,0),1))</f>
        <v/>
      </c>
      <c r="AJ991" s="49" t="str">
        <f t="shared" ca="1" si="30"/>
        <v/>
      </c>
      <c r="AK991" s="49" t="str">
        <f t="shared" ca="1" si="31"/>
        <v/>
      </c>
    </row>
    <row r="992" spans="29:37" x14ac:dyDescent="0.2">
      <c r="AC992">
        <f>IF(ISBLANK(health[[#This Row],[total_boys]]),SUM(health[[#This Row],[boys_0-5_reached]],health[[#This Row],[boys_6-12_reached]],health[[#This Row],[boys_13-18_reached]]),health[[#This Row],[total_boys]])</f>
        <v>0</v>
      </c>
      <c r="AD992">
        <f>IF(ISBLANK(health[[#This Row],[total_girls]]),SUM(health[[#This Row],[girls_0-5_reached]],health[[#This Row],[girls_6-12_reached]],health[[#This Row],[girls_13-18_reached]]),health[[#This Row],[total_girls]])</f>
        <v>0</v>
      </c>
      <c r="AE992">
        <f>IF(ISBLANK(health[[#This Row],[total_children]]),SUM(health[[#This Row],[calc_boys]],health[[#This Row],[calc_girls]]),health[[#This Row],[total_children]])</f>
        <v>0</v>
      </c>
      <c r="AF992">
        <f>IF(ISBLANK(health[[#This Row],[total_pwd]]),SUM(health[[#This Row],[total_pwd_men]],health[[#This Row],[total_pwd_women]]),health[[#This Row],[total_pwd]])</f>
        <v>0</v>
      </c>
      <c r="AG992">
        <f>IF(ISBLANK(health[[#This Row],[total_adults]]),SUM(health[[#This Row],[total_men]],health[[#This Row],[total_women]]),health[[#This Row],[total_adults]])</f>
        <v>0</v>
      </c>
      <c r="AH992">
        <f>IF(ISBLANK(health[[#This Row],[total_beneficiaries_reached]]),SUM(health[[#This Row],[calc_children]],health[[#This Row],[calc_adults]]),health[[#This Row],[total_beneficiaries_reached]])</f>
        <v>0</v>
      </c>
      <c r="AI992" s="49" t="str">
        <f ca="1">IF(B992="","",OFFSET(table_admin1[[#Headers],[ADM1_PT]],MATCH(B992,admin1,0),1))</f>
        <v/>
      </c>
      <c r="AJ992" s="49" t="str">
        <f t="shared" ca="1" si="30"/>
        <v/>
      </c>
      <c r="AK992" s="49" t="str">
        <f t="shared" ca="1" si="31"/>
        <v/>
      </c>
    </row>
    <row r="993" spans="29:37" x14ac:dyDescent="0.2">
      <c r="AC993">
        <f>IF(ISBLANK(health[[#This Row],[total_boys]]),SUM(health[[#This Row],[boys_0-5_reached]],health[[#This Row],[boys_6-12_reached]],health[[#This Row],[boys_13-18_reached]]),health[[#This Row],[total_boys]])</f>
        <v>0</v>
      </c>
      <c r="AD993">
        <f>IF(ISBLANK(health[[#This Row],[total_girls]]),SUM(health[[#This Row],[girls_0-5_reached]],health[[#This Row],[girls_6-12_reached]],health[[#This Row],[girls_13-18_reached]]),health[[#This Row],[total_girls]])</f>
        <v>0</v>
      </c>
      <c r="AE993">
        <f>IF(ISBLANK(health[[#This Row],[total_children]]),SUM(health[[#This Row],[calc_boys]],health[[#This Row],[calc_girls]]),health[[#This Row],[total_children]])</f>
        <v>0</v>
      </c>
      <c r="AF993">
        <f>IF(ISBLANK(health[[#This Row],[total_pwd]]),SUM(health[[#This Row],[total_pwd_men]],health[[#This Row],[total_pwd_women]]),health[[#This Row],[total_pwd]])</f>
        <v>0</v>
      </c>
      <c r="AG993">
        <f>IF(ISBLANK(health[[#This Row],[total_adults]]),SUM(health[[#This Row],[total_men]],health[[#This Row],[total_women]]),health[[#This Row],[total_adults]])</f>
        <v>0</v>
      </c>
      <c r="AH993">
        <f>IF(ISBLANK(health[[#This Row],[total_beneficiaries_reached]]),SUM(health[[#This Row],[calc_children]],health[[#This Row],[calc_adults]]),health[[#This Row],[total_beneficiaries_reached]])</f>
        <v>0</v>
      </c>
      <c r="AI993" s="49" t="str">
        <f ca="1">IF(B993="","",OFFSET(table_admin1[[#Headers],[ADM1_PT]],MATCH(B993,admin1,0),1))</f>
        <v/>
      </c>
      <c r="AJ993" s="49" t="str">
        <f t="shared" ca="1" si="30"/>
        <v/>
      </c>
      <c r="AK993" s="49" t="str">
        <f t="shared" ca="1" si="31"/>
        <v/>
      </c>
    </row>
    <row r="994" spans="29:37" x14ac:dyDescent="0.2">
      <c r="AC994">
        <f>IF(ISBLANK(health[[#This Row],[total_boys]]),SUM(health[[#This Row],[boys_0-5_reached]],health[[#This Row],[boys_6-12_reached]],health[[#This Row],[boys_13-18_reached]]),health[[#This Row],[total_boys]])</f>
        <v>0</v>
      </c>
      <c r="AD994">
        <f>IF(ISBLANK(health[[#This Row],[total_girls]]),SUM(health[[#This Row],[girls_0-5_reached]],health[[#This Row],[girls_6-12_reached]],health[[#This Row],[girls_13-18_reached]]),health[[#This Row],[total_girls]])</f>
        <v>0</v>
      </c>
      <c r="AE994">
        <f>IF(ISBLANK(health[[#This Row],[total_children]]),SUM(health[[#This Row],[calc_boys]],health[[#This Row],[calc_girls]]),health[[#This Row],[total_children]])</f>
        <v>0</v>
      </c>
      <c r="AF994">
        <f>IF(ISBLANK(health[[#This Row],[total_pwd]]),SUM(health[[#This Row],[total_pwd_men]],health[[#This Row],[total_pwd_women]]),health[[#This Row],[total_pwd]])</f>
        <v>0</v>
      </c>
      <c r="AG994">
        <f>IF(ISBLANK(health[[#This Row],[total_adults]]),SUM(health[[#This Row],[total_men]],health[[#This Row],[total_women]]),health[[#This Row],[total_adults]])</f>
        <v>0</v>
      </c>
      <c r="AH994">
        <f>IF(ISBLANK(health[[#This Row],[total_beneficiaries_reached]]),SUM(health[[#This Row],[calc_children]],health[[#This Row],[calc_adults]]),health[[#This Row],[total_beneficiaries_reached]])</f>
        <v>0</v>
      </c>
      <c r="AI994" s="49" t="str">
        <f ca="1">IF(B994="","",OFFSET(table_admin1[[#Headers],[ADM1_PT]],MATCH(B994,admin1,0),1))</f>
        <v/>
      </c>
      <c r="AJ994" s="49" t="str">
        <f t="shared" ca="1" si="30"/>
        <v/>
      </c>
      <c r="AK994" s="49" t="str">
        <f t="shared" ca="1" si="31"/>
        <v/>
      </c>
    </row>
    <row r="995" spans="29:37" x14ac:dyDescent="0.2">
      <c r="AC995">
        <f>IF(ISBLANK(health[[#This Row],[total_boys]]),SUM(health[[#This Row],[boys_0-5_reached]],health[[#This Row],[boys_6-12_reached]],health[[#This Row],[boys_13-18_reached]]),health[[#This Row],[total_boys]])</f>
        <v>0</v>
      </c>
      <c r="AD995">
        <f>IF(ISBLANK(health[[#This Row],[total_girls]]),SUM(health[[#This Row],[girls_0-5_reached]],health[[#This Row],[girls_6-12_reached]],health[[#This Row],[girls_13-18_reached]]),health[[#This Row],[total_girls]])</f>
        <v>0</v>
      </c>
      <c r="AE995">
        <f>IF(ISBLANK(health[[#This Row],[total_children]]),SUM(health[[#This Row],[calc_boys]],health[[#This Row],[calc_girls]]),health[[#This Row],[total_children]])</f>
        <v>0</v>
      </c>
      <c r="AF995">
        <f>IF(ISBLANK(health[[#This Row],[total_pwd]]),SUM(health[[#This Row],[total_pwd_men]],health[[#This Row],[total_pwd_women]]),health[[#This Row],[total_pwd]])</f>
        <v>0</v>
      </c>
      <c r="AG995">
        <f>IF(ISBLANK(health[[#This Row],[total_adults]]),SUM(health[[#This Row],[total_men]],health[[#This Row],[total_women]]),health[[#This Row],[total_adults]])</f>
        <v>0</v>
      </c>
      <c r="AH995">
        <f>IF(ISBLANK(health[[#This Row],[total_beneficiaries_reached]]),SUM(health[[#This Row],[calc_children]],health[[#This Row],[calc_adults]]),health[[#This Row],[total_beneficiaries_reached]])</f>
        <v>0</v>
      </c>
      <c r="AI995" s="49" t="str">
        <f ca="1">IF(B995="","",OFFSET(table_admin1[[#Headers],[ADM1_PT]],MATCH(B995,admin1,0),1))</f>
        <v/>
      </c>
      <c r="AJ995" s="49" t="str">
        <f t="shared" ca="1" si="30"/>
        <v/>
      </c>
      <c r="AK995" s="49" t="str">
        <f t="shared" ca="1" si="31"/>
        <v/>
      </c>
    </row>
    <row r="996" spans="29:37" x14ac:dyDescent="0.2">
      <c r="AC996">
        <f>IF(ISBLANK(health[[#This Row],[total_boys]]),SUM(health[[#This Row],[boys_0-5_reached]],health[[#This Row],[boys_6-12_reached]],health[[#This Row],[boys_13-18_reached]]),health[[#This Row],[total_boys]])</f>
        <v>0</v>
      </c>
      <c r="AD996">
        <f>IF(ISBLANK(health[[#This Row],[total_girls]]),SUM(health[[#This Row],[girls_0-5_reached]],health[[#This Row],[girls_6-12_reached]],health[[#This Row],[girls_13-18_reached]]),health[[#This Row],[total_girls]])</f>
        <v>0</v>
      </c>
      <c r="AE996">
        <f>IF(ISBLANK(health[[#This Row],[total_children]]),SUM(health[[#This Row],[calc_boys]],health[[#This Row],[calc_girls]]),health[[#This Row],[total_children]])</f>
        <v>0</v>
      </c>
      <c r="AF996">
        <f>IF(ISBLANK(health[[#This Row],[total_pwd]]),SUM(health[[#This Row],[total_pwd_men]],health[[#This Row],[total_pwd_women]]),health[[#This Row],[total_pwd]])</f>
        <v>0</v>
      </c>
      <c r="AG996">
        <f>IF(ISBLANK(health[[#This Row],[total_adults]]),SUM(health[[#This Row],[total_men]],health[[#This Row],[total_women]]),health[[#This Row],[total_adults]])</f>
        <v>0</v>
      </c>
      <c r="AH996">
        <f>IF(ISBLANK(health[[#This Row],[total_beneficiaries_reached]]),SUM(health[[#This Row],[calc_children]],health[[#This Row],[calc_adults]]),health[[#This Row],[total_beneficiaries_reached]])</f>
        <v>0</v>
      </c>
      <c r="AI996" s="49" t="str">
        <f ca="1">IF(B996="","",OFFSET(table_admin1[[#Headers],[ADM1_PT]],MATCH(B996,admin1,0),1))</f>
        <v/>
      </c>
      <c r="AJ996" s="49" t="str">
        <f t="shared" ca="1" si="30"/>
        <v/>
      </c>
      <c r="AK996" s="49" t="str">
        <f t="shared" ca="1" si="31"/>
        <v/>
      </c>
    </row>
    <row r="997" spans="29:37" x14ac:dyDescent="0.2">
      <c r="AC997">
        <f>IF(ISBLANK(health[[#This Row],[total_boys]]),SUM(health[[#This Row],[boys_0-5_reached]],health[[#This Row],[boys_6-12_reached]],health[[#This Row],[boys_13-18_reached]]),health[[#This Row],[total_boys]])</f>
        <v>0</v>
      </c>
      <c r="AD997">
        <f>IF(ISBLANK(health[[#This Row],[total_girls]]),SUM(health[[#This Row],[girls_0-5_reached]],health[[#This Row],[girls_6-12_reached]],health[[#This Row],[girls_13-18_reached]]),health[[#This Row],[total_girls]])</f>
        <v>0</v>
      </c>
      <c r="AE997">
        <f>IF(ISBLANK(health[[#This Row],[total_children]]),SUM(health[[#This Row],[calc_boys]],health[[#This Row],[calc_girls]]),health[[#This Row],[total_children]])</f>
        <v>0</v>
      </c>
      <c r="AF997">
        <f>IF(ISBLANK(health[[#This Row],[total_pwd]]),SUM(health[[#This Row],[total_pwd_men]],health[[#This Row],[total_pwd_women]]),health[[#This Row],[total_pwd]])</f>
        <v>0</v>
      </c>
      <c r="AG997">
        <f>IF(ISBLANK(health[[#This Row],[total_adults]]),SUM(health[[#This Row],[total_men]],health[[#This Row],[total_women]]),health[[#This Row],[total_adults]])</f>
        <v>0</v>
      </c>
      <c r="AH997">
        <f>IF(ISBLANK(health[[#This Row],[total_beneficiaries_reached]]),SUM(health[[#This Row],[calc_children]],health[[#This Row],[calc_adults]]),health[[#This Row],[total_beneficiaries_reached]])</f>
        <v>0</v>
      </c>
      <c r="AI997" s="49" t="str">
        <f ca="1">IF(B997="","",OFFSET(table_admin1[[#Headers],[ADM1_PT]],MATCH(B997,admin1,0),1))</f>
        <v/>
      </c>
      <c r="AJ997" s="49" t="str">
        <f t="shared" ca="1" si="30"/>
        <v/>
      </c>
      <c r="AK997" s="49" t="str">
        <f t="shared" ca="1" si="31"/>
        <v/>
      </c>
    </row>
    <row r="998" spans="29:37" x14ac:dyDescent="0.2">
      <c r="AC998">
        <f>IF(ISBLANK(health[[#This Row],[total_boys]]),SUM(health[[#This Row],[boys_0-5_reached]],health[[#This Row],[boys_6-12_reached]],health[[#This Row],[boys_13-18_reached]]),health[[#This Row],[total_boys]])</f>
        <v>0</v>
      </c>
      <c r="AD998">
        <f>IF(ISBLANK(health[[#This Row],[total_girls]]),SUM(health[[#This Row],[girls_0-5_reached]],health[[#This Row],[girls_6-12_reached]],health[[#This Row],[girls_13-18_reached]]),health[[#This Row],[total_girls]])</f>
        <v>0</v>
      </c>
      <c r="AE998">
        <f>IF(ISBLANK(health[[#This Row],[total_children]]),SUM(health[[#This Row],[calc_boys]],health[[#This Row],[calc_girls]]),health[[#This Row],[total_children]])</f>
        <v>0</v>
      </c>
      <c r="AF998">
        <f>IF(ISBLANK(health[[#This Row],[total_pwd]]),SUM(health[[#This Row],[total_pwd_men]],health[[#This Row],[total_pwd_women]]),health[[#This Row],[total_pwd]])</f>
        <v>0</v>
      </c>
      <c r="AG998">
        <f>IF(ISBLANK(health[[#This Row],[total_adults]]),SUM(health[[#This Row],[total_men]],health[[#This Row],[total_women]]),health[[#This Row],[total_adults]])</f>
        <v>0</v>
      </c>
      <c r="AH998">
        <f>IF(ISBLANK(health[[#This Row],[total_beneficiaries_reached]]),SUM(health[[#This Row],[calc_children]],health[[#This Row],[calc_adults]]),health[[#This Row],[total_beneficiaries_reached]])</f>
        <v>0</v>
      </c>
      <c r="AI998" s="49" t="str">
        <f ca="1">IF(B998="","",OFFSET(table_admin1[[#Headers],[ADM1_PT]],MATCH(B998,admin1,0),1))</f>
        <v/>
      </c>
      <c r="AJ998" s="49" t="str">
        <f t="shared" ca="1" si="30"/>
        <v/>
      </c>
      <c r="AK998" s="49" t="str">
        <f t="shared" ca="1" si="31"/>
        <v/>
      </c>
    </row>
    <row r="999" spans="29:37" x14ac:dyDescent="0.2">
      <c r="AC999">
        <f>IF(ISBLANK(health[[#This Row],[total_boys]]),SUM(health[[#This Row],[boys_0-5_reached]],health[[#This Row],[boys_6-12_reached]],health[[#This Row],[boys_13-18_reached]]),health[[#This Row],[total_boys]])</f>
        <v>0</v>
      </c>
      <c r="AD999">
        <f>IF(ISBLANK(health[[#This Row],[total_girls]]),SUM(health[[#This Row],[girls_0-5_reached]],health[[#This Row],[girls_6-12_reached]],health[[#This Row],[girls_13-18_reached]]),health[[#This Row],[total_girls]])</f>
        <v>0</v>
      </c>
      <c r="AE999">
        <f>IF(ISBLANK(health[[#This Row],[total_children]]),SUM(health[[#This Row],[calc_boys]],health[[#This Row],[calc_girls]]),health[[#This Row],[total_children]])</f>
        <v>0</v>
      </c>
      <c r="AF999">
        <f>IF(ISBLANK(health[[#This Row],[total_pwd]]),SUM(health[[#This Row],[total_pwd_men]],health[[#This Row],[total_pwd_women]]),health[[#This Row],[total_pwd]])</f>
        <v>0</v>
      </c>
      <c r="AG999">
        <f>IF(ISBLANK(health[[#This Row],[total_adults]]),SUM(health[[#This Row],[total_men]],health[[#This Row],[total_women]]),health[[#This Row],[total_adults]])</f>
        <v>0</v>
      </c>
      <c r="AH999">
        <f>IF(ISBLANK(health[[#This Row],[total_beneficiaries_reached]]),SUM(health[[#This Row],[calc_children]],health[[#This Row],[calc_adults]]),health[[#This Row],[total_beneficiaries_reached]])</f>
        <v>0</v>
      </c>
      <c r="AI999" s="49" t="str">
        <f ca="1">IF(B999="","",OFFSET(table_admin1[[#Headers],[ADM1_PT]],MATCH(B999,admin1,0),1))</f>
        <v/>
      </c>
      <c r="AJ999" s="49" t="str">
        <f t="shared" ca="1" si="30"/>
        <v/>
      </c>
      <c r="AK999" s="49" t="str">
        <f t="shared" ca="1" si="31"/>
        <v/>
      </c>
    </row>
    <row r="1000" spans="29:37" x14ac:dyDescent="0.2">
      <c r="AC1000">
        <f>IF(ISBLANK(health[[#This Row],[total_boys]]),SUM(health[[#This Row],[boys_0-5_reached]],health[[#This Row],[boys_6-12_reached]],health[[#This Row],[boys_13-18_reached]]),health[[#This Row],[total_boys]])</f>
        <v>0</v>
      </c>
      <c r="AD1000">
        <f>IF(ISBLANK(health[[#This Row],[total_girls]]),SUM(health[[#This Row],[girls_0-5_reached]],health[[#This Row],[girls_6-12_reached]],health[[#This Row],[girls_13-18_reached]]),health[[#This Row],[total_girls]])</f>
        <v>0</v>
      </c>
      <c r="AE1000">
        <f>IF(ISBLANK(health[[#This Row],[total_children]]),SUM(health[[#This Row],[calc_boys]],health[[#This Row],[calc_girls]]),health[[#This Row],[total_children]])</f>
        <v>0</v>
      </c>
      <c r="AF1000">
        <f>IF(ISBLANK(health[[#This Row],[total_pwd]]),SUM(health[[#This Row],[total_pwd_men]],health[[#This Row],[total_pwd_women]]),health[[#This Row],[total_pwd]])</f>
        <v>0</v>
      </c>
      <c r="AG1000">
        <f>IF(ISBLANK(health[[#This Row],[total_adults]]),SUM(health[[#This Row],[total_men]],health[[#This Row],[total_women]]),health[[#This Row],[total_adults]])</f>
        <v>0</v>
      </c>
      <c r="AH1000">
        <f>IF(ISBLANK(health[[#This Row],[total_beneficiaries_reached]]),SUM(health[[#This Row],[calc_children]],health[[#This Row],[calc_adults]]),health[[#This Row],[total_beneficiaries_reached]])</f>
        <v>0</v>
      </c>
      <c r="AI1000" s="49" t="str">
        <f ca="1">IF(B1000="","",OFFSET(table_admin1[[#Headers],[ADM1_PT]],MATCH(B1000,admin1,0),1))</f>
        <v/>
      </c>
      <c r="AJ1000" s="49" t="str">
        <f t="shared" ca="1" si="30"/>
        <v/>
      </c>
      <c r="AK1000" s="49" t="str">
        <f t="shared" ca="1" si="31"/>
        <v/>
      </c>
    </row>
  </sheetData>
  <sheetProtection sheet="1" formatColumns="0" insertRows="0" deleteRows="0" sort="0" autoFilter="0"/>
  <conditionalFormatting sqref="A6:A1000">
    <cfRule type="expression" dxfId="140" priority="77">
      <formula>ISERROR(MATCH(A6, period, 0))</formula>
    </cfRule>
  </conditionalFormatting>
  <conditionalFormatting sqref="B6:B1000">
    <cfRule type="expression" dxfId="139" priority="85">
      <formula>ISERROR(MATCH(B6, admin1, 0))</formula>
    </cfRule>
  </conditionalFormatting>
  <conditionalFormatting sqref="C6:C1000">
    <cfRule type="expression" dxfId="138" priority="84">
      <formula>ISERROR(MATCH(C6, OFFSET(admin2,MATCH(AI6,admin1_linked_pcode,0)-1,0,COUNTIF(admin1_linked_pcode,AI6)), 0))</formula>
    </cfRule>
  </conditionalFormatting>
  <conditionalFormatting sqref="D6:D1000">
    <cfRule type="expression" dxfId="137" priority="83">
      <formula>ISERROR(MATCH(D6, OFFSET(admin3,MATCH(AJ6,admin2_linked_pcode,0)-1,0,COUNTIF(admin2_linked_pcode,AJ6)), 0))</formula>
    </cfRule>
  </conditionalFormatting>
  <conditionalFormatting sqref="F6:F1000">
    <cfRule type="expression" dxfId="136" priority="82">
      <formula>ISERROR(MATCH(F6, project_type, 0))</formula>
    </cfRule>
  </conditionalFormatting>
  <conditionalFormatting sqref="G6:G1000">
    <cfRule type="expression" dxfId="135" priority="81">
      <formula>ISERROR(MATCH(G6, risk_events, 0))</formula>
    </cfRule>
  </conditionalFormatting>
  <conditionalFormatting sqref="H6:H1000">
    <cfRule type="expression" dxfId="134" priority="78">
      <formula>ISERROR(MATCH(H6, health_indicators, 0))</formula>
    </cfRule>
  </conditionalFormatting>
  <conditionalFormatting sqref="I6:I1000">
    <cfRule type="expression" dxfId="133" priority="80">
      <formula>ISERROR(MATCH(I6, type_ip, 0))</formula>
    </cfRule>
  </conditionalFormatting>
  <conditionalFormatting sqref="K6:K1000">
    <cfRule type="expression" dxfId="132" priority="79">
      <formula>ISERROR(MATCH(K6, type_beneficiaries, 0))</formula>
    </cfRule>
  </conditionalFormatting>
  <conditionalFormatting sqref="L6:L1000">
    <cfRule type="expression" dxfId="131" priority="30" stopIfTrue="1">
      <formula>NOT(ISNUMBER(L6))</formula>
    </cfRule>
    <cfRule type="expression" dxfId="130" priority="31">
      <formula>(L6&lt;&gt;INT(L6))</formula>
    </cfRule>
  </conditionalFormatting>
  <conditionalFormatting sqref="M6:M1000">
    <cfRule type="expression" dxfId="129" priority="20" stopIfTrue="1">
      <formula>NOT(ISNUMBER(M6))</formula>
    </cfRule>
    <cfRule type="expression" dxfId="128" priority="21">
      <formula>(M6&lt;&gt;INT(M6))</formula>
    </cfRule>
  </conditionalFormatting>
  <conditionalFormatting sqref="N6:N1000">
    <cfRule type="expression" dxfId="127" priority="18" stopIfTrue="1">
      <formula>NOT(ISNUMBER(N6))</formula>
    </cfRule>
    <cfRule type="expression" dxfId="126" priority="19">
      <formula>(N6&lt;&gt;INT(N6))</formula>
    </cfRule>
  </conditionalFormatting>
  <conditionalFormatting sqref="O6:O1000">
    <cfRule type="expression" dxfId="125" priority="16" stopIfTrue="1">
      <formula>NOT(ISNUMBER(O6))</formula>
    </cfRule>
    <cfRule type="expression" dxfId="124" priority="17">
      <formula>(O6&lt;&gt;INT(O6))</formula>
    </cfRule>
  </conditionalFormatting>
  <conditionalFormatting sqref="P6:P1000">
    <cfRule type="expression" dxfId="123" priority="14" stopIfTrue="1">
      <formula>NOT(ISNUMBER(P6))</formula>
    </cfRule>
    <cfRule type="expression" dxfId="122" priority="15">
      <formula>(P6&lt;&gt;INT(P6))</formula>
    </cfRule>
  </conditionalFormatting>
  <conditionalFormatting sqref="Q6:Q1000">
    <cfRule type="expression" dxfId="121" priority="12" stopIfTrue="1">
      <formula>NOT(ISNUMBER(Q6))</formula>
    </cfRule>
    <cfRule type="expression" dxfId="120" priority="13">
      <formula>(Q6&lt;&gt;INT(Q6))</formula>
    </cfRule>
  </conditionalFormatting>
  <conditionalFormatting sqref="R6:R1000">
    <cfRule type="expression" dxfId="119" priority="28" stopIfTrue="1">
      <formula>NOT(ISNUMBER(R6))</formula>
    </cfRule>
    <cfRule type="expression" dxfId="118" priority="29">
      <formula>(R6&lt;&gt;INT(R6))</formula>
    </cfRule>
    <cfRule type="expression" dxfId="117" priority="35">
      <formula>AND(COUNTA(L6, N6, P6)&gt;0, R6&lt;&gt;SUM(L6,N6,P6))</formula>
    </cfRule>
  </conditionalFormatting>
  <conditionalFormatting sqref="S6:S1000">
    <cfRule type="expression" dxfId="116" priority="26" stopIfTrue="1">
      <formula>NOT(ISNUMBER(S6))</formula>
    </cfRule>
    <cfRule type="expression" dxfId="115" priority="27">
      <formula>(S6&lt;&gt;INT(S6))</formula>
    </cfRule>
    <cfRule type="expression" dxfId="114" priority="34">
      <formula>AND(COUNTA(M6, O6, Q6)&gt;0, S6&lt;&gt;SUM(M6,O6,Q6))</formula>
    </cfRule>
  </conditionalFormatting>
  <conditionalFormatting sqref="T6:T1000">
    <cfRule type="expression" dxfId="113" priority="32" stopIfTrue="1">
      <formula>NOT(ISNUMBER(T6))</formula>
    </cfRule>
    <cfRule type="expression" dxfId="112" priority="33">
      <formula>(T6&lt;&gt;INT(T6))</formula>
    </cfRule>
    <cfRule type="expression" dxfId="111" priority="36">
      <formula>AND(COUNTA(R6,S6)&gt;0, T6&lt;&gt;(R6+S6))</formula>
    </cfRule>
  </conditionalFormatting>
  <conditionalFormatting sqref="U6:U1000">
    <cfRule type="expression" dxfId="110" priority="7" stopIfTrue="1">
      <formula>NOT(ISNUMBER(U6))</formula>
    </cfRule>
    <cfRule type="expression" dxfId="109" priority="8">
      <formula>(U6&lt;&gt;INT(U6))</formula>
    </cfRule>
  </conditionalFormatting>
  <conditionalFormatting sqref="V6:V1000">
    <cfRule type="expression" dxfId="108" priority="5" stopIfTrue="1">
      <formula>NOT(ISNUMBER(V6))</formula>
    </cfRule>
    <cfRule type="expression" dxfId="107" priority="6">
      <formula>(V6&lt;&gt;INT(V6))</formula>
    </cfRule>
  </conditionalFormatting>
  <conditionalFormatting sqref="W6:W1000">
    <cfRule type="expression" dxfId="106" priority="9" stopIfTrue="1">
      <formula>NOT(ISNUMBER(W6))</formula>
    </cfRule>
    <cfRule type="expression" dxfId="105" priority="10">
      <formula>(W6&lt;&gt;INT(W6))</formula>
    </cfRule>
    <cfRule type="expression" dxfId="104" priority="11">
      <formula>AND(COUNTA(U6,V6)&gt;0, W6&lt;&gt;(U6+V6))</formula>
    </cfRule>
  </conditionalFormatting>
  <conditionalFormatting sqref="X6:X1000">
    <cfRule type="expression" dxfId="103" priority="3" stopIfTrue="1">
      <formula>NOT(ISNUMBER(X6))</formula>
    </cfRule>
    <cfRule type="expression" dxfId="102" priority="4">
      <formula>(X6&lt;&gt;INT(X6))</formula>
    </cfRule>
  </conditionalFormatting>
  <conditionalFormatting sqref="Y6:Y1000">
    <cfRule type="expression" dxfId="101" priority="1" stopIfTrue="1">
      <formula>NOT(ISNUMBER(Y6))</formula>
    </cfRule>
    <cfRule type="expression" dxfId="100" priority="2">
      <formula>(Y6&lt;&gt;INT(Y6))</formula>
    </cfRule>
  </conditionalFormatting>
  <conditionalFormatting sqref="Z6:Z1000">
    <cfRule type="expression" dxfId="99" priority="24" stopIfTrue="1">
      <formula>NOT(ISNUMBER(Z6))</formula>
    </cfRule>
    <cfRule type="expression" dxfId="98" priority="25">
      <formula>(Z6&lt;&gt;INT(Z6))</formula>
    </cfRule>
    <cfRule type="expression" dxfId="97" priority="37">
      <formula>AND(COUNTA(X6, Y6)&gt;0, Z6&lt;&gt;(X6+Y6))</formula>
    </cfRule>
  </conditionalFormatting>
  <conditionalFormatting sqref="AA6:AA1000">
    <cfRule type="expression" dxfId="96" priority="22" stopIfTrue="1">
      <formula>NOT(ISNUMBER(AA6))</formula>
    </cfRule>
    <cfRule type="expression" dxfId="95" priority="23">
      <formula>(AA6&lt;&gt;INT(AA6))</formula>
    </cfRule>
    <cfRule type="expression" dxfId="94" priority="38">
      <formula>AND(COUNTA(T6, W6, Z6)&gt;0, AA6&lt;&gt;SUM(T6, Z6))</formula>
    </cfRule>
  </conditionalFormatting>
  <dataValidations count="10">
    <dataValidation type="whole" operator="greaterThanOrEqual" allowBlank="1" showInputMessage="1" showErrorMessage="1" sqref="L42:AA299 L40:Z41 AB40:AH41 L6:AA39" xr:uid="{00000000-0002-0000-0200-000000000000}">
      <formula1>0</formula1>
    </dataValidation>
    <dataValidation type="list" allowBlank="1" showInputMessage="1" showErrorMessage="1" sqref="A6:A1000" xr:uid="{00000000-0002-0000-0200-000001000000}">
      <formula1>period</formula1>
    </dataValidation>
    <dataValidation type="list" showInputMessage="1" showErrorMessage="1" sqref="B6:B1000" xr:uid="{00000000-0002-0000-0200-000002000000}">
      <formula1>admin1</formula1>
    </dataValidation>
    <dataValidation type="list" allowBlank="1" showInputMessage="1" showErrorMessage="1" sqref="F6:F1000" xr:uid="{00000000-0002-0000-0200-000003000000}">
      <formula1>project_type</formula1>
    </dataValidation>
    <dataValidation type="list" allowBlank="1" showInputMessage="1" showErrorMessage="1" sqref="G6:G1000" xr:uid="{00000000-0002-0000-0200-000004000000}">
      <formula1>risk_events</formula1>
    </dataValidation>
    <dataValidation type="list" allowBlank="1" showInputMessage="1" showErrorMessage="1" sqref="H6:H1000" xr:uid="{00000000-0002-0000-0200-000005000000}">
      <formula1>health_indicators</formula1>
    </dataValidation>
    <dataValidation type="list" allowBlank="1" showInputMessage="1" showErrorMessage="1" sqref="I6:I1000" xr:uid="{00000000-0002-0000-0200-000006000000}">
      <formula1>type_ip</formula1>
    </dataValidation>
    <dataValidation type="list" allowBlank="1" showInputMessage="1" showErrorMessage="1" sqref="K6:K1000" xr:uid="{00000000-0002-0000-0200-000007000000}">
      <formula1>type_beneficiaries</formula1>
    </dataValidation>
    <dataValidation type="list" showInputMessage="1" showErrorMessage="1" sqref="C6:C1000" xr:uid="{00000000-0002-0000-0200-000008000000}">
      <formula1>OFFSET(admin2,MATCH(AI6,admin1_linked_pcode,0)-1,0,COUNTIF(admin1_linked_pcode,AI6))</formula1>
    </dataValidation>
    <dataValidation type="list" allowBlank="1" showInputMessage="1" showErrorMessage="1" sqref="D6:D1000" xr:uid="{00000000-0002-0000-0200-000009000000}">
      <formula1>OFFSET(admin3,MATCH(AJ6,admin2_linked_pcode,0)-1,0,COUNTIF(admin2_linked_pcode,AJ6))</formula1>
    </dataValidation>
  </dataValidations>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7" tint="0.39997558519241921"/>
  </sheetPr>
  <dimension ref="A1:AK1000"/>
  <sheetViews>
    <sheetView showGridLines="0" zoomScaleNormal="100" workbookViewId="0">
      <pane ySplit="5" topLeftCell="A7" activePane="bottomLeft" state="frozen"/>
      <selection activeCell="G39" sqref="G39"/>
      <selection pane="bottomLeft" activeCell="P6" sqref="A6:XFD6"/>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customWidth="1"/>
    <col min="35" max="37" width="13.6640625" style="49" hidden="1" customWidth="1"/>
    <col min="38" max="16384" width="11.5" style="49"/>
  </cols>
  <sheetData>
    <row r="1" spans="1:37" x14ac:dyDescent="0.2">
      <c r="A1" s="56"/>
      <c r="B1"/>
      <c r="C1"/>
      <c r="D1"/>
      <c r="E1"/>
      <c r="F1"/>
      <c r="G1"/>
      <c r="H1"/>
      <c r="I1"/>
      <c r="J1"/>
      <c r="K1"/>
      <c r="L1"/>
      <c r="M1"/>
      <c r="N1"/>
      <c r="O1"/>
      <c r="P1"/>
      <c r="Q1"/>
      <c r="R1"/>
      <c r="S1"/>
      <c r="T1"/>
      <c r="U1"/>
      <c r="V1"/>
      <c r="W1"/>
      <c r="X1"/>
      <c r="Y1"/>
      <c r="Z1"/>
      <c r="AA1"/>
      <c r="AB1"/>
    </row>
    <row r="2" spans="1:37" ht="19" x14ac:dyDescent="0.2">
      <c r="A2" s="73" t="s">
        <v>56</v>
      </c>
      <c r="B2"/>
      <c r="C2"/>
      <c r="D2"/>
      <c r="E2"/>
      <c r="F2"/>
      <c r="G2"/>
      <c r="H2"/>
      <c r="I2"/>
      <c r="J2"/>
      <c r="K2"/>
      <c r="L2"/>
      <c r="M2"/>
      <c r="N2"/>
      <c r="O2"/>
      <c r="P2"/>
      <c r="Q2"/>
      <c r="R2"/>
      <c r="S2"/>
      <c r="T2"/>
      <c r="U2"/>
      <c r="V2"/>
      <c r="W2"/>
      <c r="X2"/>
      <c r="Y2"/>
      <c r="Z2"/>
      <c r="AA2"/>
      <c r="AB2"/>
    </row>
    <row r="3" spans="1:37" x14ac:dyDescent="0.2">
      <c r="A3" s="56"/>
      <c r="B3"/>
      <c r="C3"/>
      <c r="D3"/>
      <c r="E3"/>
      <c r="F3"/>
      <c r="G3"/>
      <c r="H3"/>
      <c r="I3"/>
      <c r="J3"/>
      <c r="K3"/>
      <c r="L3"/>
      <c r="M3"/>
      <c r="N3"/>
      <c r="O3"/>
      <c r="P3"/>
      <c r="Q3"/>
      <c r="R3"/>
      <c r="S3"/>
      <c r="T3"/>
      <c r="U3"/>
      <c r="V3"/>
      <c r="W3"/>
      <c r="X3"/>
      <c r="Y3"/>
      <c r="Z3"/>
      <c r="AA3"/>
      <c r="AB3"/>
    </row>
    <row r="4" spans="1:37" x14ac:dyDescent="0.2">
      <c r="A4" s="96" t="s">
        <v>57</v>
      </c>
      <c r="B4" s="97" t="s">
        <v>58</v>
      </c>
      <c r="C4" s="97" t="s">
        <v>59</v>
      </c>
      <c r="D4" s="97" t="s">
        <v>60</v>
      </c>
      <c r="E4" s="97" t="s">
        <v>61</v>
      </c>
      <c r="F4" s="97" t="s">
        <v>62</v>
      </c>
      <c r="G4" s="97" t="s">
        <v>63</v>
      </c>
      <c r="H4" s="97" t="s">
        <v>64</v>
      </c>
      <c r="I4" s="97" t="s">
        <v>65</v>
      </c>
      <c r="J4" s="97" t="s">
        <v>66</v>
      </c>
      <c r="K4" s="97" t="s">
        <v>67</v>
      </c>
      <c r="L4" s="96" t="s">
        <v>69</v>
      </c>
      <c r="M4" s="97" t="s">
        <v>68</v>
      </c>
      <c r="N4" s="97" t="s">
        <v>1313</v>
      </c>
      <c r="O4" s="97" t="s">
        <v>70</v>
      </c>
      <c r="P4" s="97" t="s">
        <v>72</v>
      </c>
      <c r="Q4" s="97" t="s">
        <v>71</v>
      </c>
      <c r="R4" s="97" t="s">
        <v>73</v>
      </c>
      <c r="S4" s="97" t="s">
        <v>74</v>
      </c>
      <c r="T4" s="97" t="s">
        <v>75</v>
      </c>
      <c r="U4" s="97" t="s">
        <v>1225</v>
      </c>
      <c r="V4" s="97" t="s">
        <v>1226</v>
      </c>
      <c r="W4" s="97" t="s">
        <v>76</v>
      </c>
      <c r="X4" s="97" t="s">
        <v>77</v>
      </c>
      <c r="Y4" s="97" t="s">
        <v>78</v>
      </c>
      <c r="Z4" s="97" t="s">
        <v>79</v>
      </c>
      <c r="AA4" s="97" t="s">
        <v>80</v>
      </c>
      <c r="AB4" s="97" t="s">
        <v>81</v>
      </c>
      <c r="AC4" s="138" t="s">
        <v>1514</v>
      </c>
      <c r="AD4" s="139" t="s">
        <v>1515</v>
      </c>
      <c r="AE4" s="139" t="s">
        <v>1506</v>
      </c>
      <c r="AF4" s="139" t="s">
        <v>1507</v>
      </c>
      <c r="AG4" s="139" t="s">
        <v>1508</v>
      </c>
      <c r="AH4" s="140" t="s">
        <v>1509</v>
      </c>
    </row>
    <row r="5" spans="1:37" x14ac:dyDescent="0.2">
      <c r="A5" s="132" t="s">
        <v>82</v>
      </c>
      <c r="B5" s="133" t="s">
        <v>83</v>
      </c>
      <c r="C5" s="133" t="s">
        <v>84</v>
      </c>
      <c r="D5" s="133" t="s">
        <v>85</v>
      </c>
      <c r="E5" s="133" t="s">
        <v>86</v>
      </c>
      <c r="F5" s="133" t="s">
        <v>87</v>
      </c>
      <c r="G5" s="133" t="s">
        <v>88</v>
      </c>
      <c r="H5" s="133" t="s">
        <v>89</v>
      </c>
      <c r="I5" s="133" t="s">
        <v>90</v>
      </c>
      <c r="J5" s="133" t="s">
        <v>91</v>
      </c>
      <c r="K5" s="133" t="s">
        <v>92</v>
      </c>
      <c r="L5" s="132" t="s">
        <v>94</v>
      </c>
      <c r="M5" s="133" t="s">
        <v>93</v>
      </c>
      <c r="N5" s="133" t="s">
        <v>96</v>
      </c>
      <c r="O5" s="133" t="s">
        <v>95</v>
      </c>
      <c r="P5" s="133" t="s">
        <v>97</v>
      </c>
      <c r="Q5" s="133" t="s">
        <v>1505</v>
      </c>
      <c r="R5" s="133" t="s">
        <v>98</v>
      </c>
      <c r="S5" s="133" t="s">
        <v>99</v>
      </c>
      <c r="T5" s="133" t="s">
        <v>100</v>
      </c>
      <c r="U5" s="133" t="s">
        <v>101</v>
      </c>
      <c r="V5" s="133" t="s">
        <v>102</v>
      </c>
      <c r="W5" s="133" t="s">
        <v>103</v>
      </c>
      <c r="X5" s="133" t="s">
        <v>104</v>
      </c>
      <c r="Y5" s="133" t="s">
        <v>105</v>
      </c>
      <c r="Z5" s="133" t="s">
        <v>106</v>
      </c>
      <c r="AA5" s="133" t="s">
        <v>107</v>
      </c>
      <c r="AB5" s="133" t="s">
        <v>108</v>
      </c>
      <c r="AC5" s="137" t="s">
        <v>1516</v>
      </c>
      <c r="AD5" s="141" t="s">
        <v>1517</v>
      </c>
      <c r="AE5" s="141" t="s">
        <v>1510</v>
      </c>
      <c r="AF5" s="141" t="s">
        <v>1511</v>
      </c>
      <c r="AG5" s="141" t="s">
        <v>1512</v>
      </c>
      <c r="AH5" s="142" t="s">
        <v>1513</v>
      </c>
      <c r="AI5" s="49" t="s">
        <v>109</v>
      </c>
      <c r="AJ5" s="49" t="s">
        <v>110</v>
      </c>
      <c r="AK5" s="49" t="s">
        <v>111</v>
      </c>
    </row>
    <row r="6" spans="1:37" hidden="1" x14ac:dyDescent="0.2">
      <c r="AC6">
        <f>IF(ISBLANK(sbcc[[#This Row],[total_boys]]),SUM(sbcc[[#This Row],[boys_0-5_reached]],sbcc[[#This Row],[boys_6-12_reached]],sbcc[[#This Row],[boys_13-18_reached]]),sbcc[[#This Row],[total_boys]])</f>
        <v>0</v>
      </c>
      <c r="AD6">
        <f>IF(ISBLANK(sbcc[[#This Row],[total_girls]]),SUM(sbcc[[#This Row],[girls_0-5_reached]],sbcc[[#This Row],[girls_6-12_reached]],sbcc[[#This Row],[girls_13-18_reached]]),sbcc[[#This Row],[total_girls]])</f>
        <v>0</v>
      </c>
      <c r="AE6">
        <f>IF(ISBLANK(sbcc[[#This Row],[total_children]]),SUM(sbcc[[#This Row],[calc_boys]],sbcc[[#This Row],[calc_girls]]),sbcc[[#This Row],[total_children]])</f>
        <v>0</v>
      </c>
      <c r="AF6">
        <f>IF(ISBLANK(sbcc[[#This Row],[total_pwd]]),SUM(sbcc[[#This Row],[total_pwd_men]],sbcc[[#This Row],[total_pwd_women]]),sbcc[[#This Row],[total_pwd]])</f>
        <v>0</v>
      </c>
      <c r="AG6">
        <f>IF(ISBLANK(sbcc[[#This Row],[total_adults]]),SUM(sbcc[[#This Row],[total_men]],sbcc[[#This Row],[total_women]]),sbcc[[#This Row],[total_adults]])</f>
        <v>0</v>
      </c>
      <c r="AH6">
        <f>IF(ISBLANK(sbcc[[#This Row],[total_beneficiaries_reached]]),SUM(sbcc[[#This Row],[calc_children]],sbcc[[#This Row],[calc_adults]]),sbcc[[#This Row],[total_beneficiaries_reached]])</f>
        <v>0</v>
      </c>
      <c r="AI6" s="49" t="str">
        <f ca="1">IF(B6="","",OFFSET(table_admin1[[#Headers],[ADM1_PT]],MATCH(B6,admin1,0),1))</f>
        <v/>
      </c>
      <c r="AJ6" s="49" t="str">
        <f t="shared" ref="AJ6:AJ69" ca="1" si="0">IF(C6="","",INDEX(admin2_pcode,MATCH(C6,OFFSET(admin2_start,MATCH(AI6,admin1_linked_pcode,0),0,COUNTIF(admin1_linked_pcode,AI6)),0)+MATCH(AI6,admin1_linked_pcode,0)-1))</f>
        <v/>
      </c>
      <c r="AK6" s="49" t="str">
        <f t="shared" ref="AK6:AK69" ca="1" si="1">IF(D6="","",INDEX(admin3_pcode,MATCH(D6,OFFSET(admin3_start,MATCH(AJ6,admin2_linked_pcode,0),0,COUNTIF(admin2_linked_pcode,AJ6)),0)+MATCH(AJ6,admin2_linked_pcode,0)-1))</f>
        <v/>
      </c>
    </row>
    <row r="7" spans="1:37" x14ac:dyDescent="0.2">
      <c r="A7" s="58">
        <v>45292</v>
      </c>
      <c r="B7" s="49" t="s">
        <v>120</v>
      </c>
      <c r="C7" s="49" t="s">
        <v>126</v>
      </c>
      <c r="H7" s="49" t="s">
        <v>167</v>
      </c>
      <c r="AA7" s="49">
        <v>5000</v>
      </c>
      <c r="AC7">
        <f>IF(ISBLANK(sbcc[[#This Row],[total_boys]]),SUM(sbcc[[#This Row],[boys_0-5_reached]],sbcc[[#This Row],[boys_6-12_reached]],sbcc[[#This Row],[boys_13-18_reached]]),sbcc[[#This Row],[total_boys]])</f>
        <v>0</v>
      </c>
      <c r="AD7">
        <f>IF(ISBLANK(sbcc[[#This Row],[total_girls]]),SUM(sbcc[[#This Row],[girls_0-5_reached]],sbcc[[#This Row],[girls_6-12_reached]],sbcc[[#This Row],[girls_13-18_reached]]),sbcc[[#This Row],[total_girls]])</f>
        <v>0</v>
      </c>
      <c r="AE7">
        <f>IF(ISBLANK(sbcc[[#This Row],[total_children]]),SUM(sbcc[[#This Row],[calc_boys]],sbcc[[#This Row],[calc_girls]]),sbcc[[#This Row],[total_children]])</f>
        <v>0</v>
      </c>
      <c r="AF7">
        <f>IF(ISBLANK(sbcc[[#This Row],[total_pwd]]),SUM(sbcc[[#This Row],[total_pwd_men]],sbcc[[#This Row],[total_pwd_women]]),sbcc[[#This Row],[total_pwd]])</f>
        <v>0</v>
      </c>
      <c r="AG7">
        <f>IF(ISBLANK(sbcc[[#This Row],[total_adults]]),SUM(sbcc[[#This Row],[total_men]],sbcc[[#This Row],[total_women]]),sbcc[[#This Row],[total_adults]])</f>
        <v>0</v>
      </c>
      <c r="AH7">
        <f>IF(ISBLANK(sbcc[[#This Row],[total_beneficiaries_reached]]),SUM(sbcc[[#This Row],[calc_children]],sbcc[[#This Row],[calc_adults]]),sbcc[[#This Row],[total_beneficiaries_reached]])</f>
        <v>5000</v>
      </c>
      <c r="AI7" s="49" t="str">
        <f ca="1">IF(B7="","",OFFSET(table_admin1[[#Headers],[ADM1_PT]],MATCH(B7,admin1,0),1))</f>
        <v>MZ01</v>
      </c>
      <c r="AJ7" s="49" t="str">
        <f t="shared" ca="1" si="0"/>
        <v>MZ0103</v>
      </c>
      <c r="AK7" s="49" t="str">
        <f t="shared" ca="1" si="1"/>
        <v/>
      </c>
    </row>
    <row r="8" spans="1:37" x14ac:dyDescent="0.2">
      <c r="A8" s="58">
        <v>45383</v>
      </c>
      <c r="B8" s="49" t="s">
        <v>187</v>
      </c>
      <c r="H8" s="49" t="s">
        <v>168</v>
      </c>
      <c r="L8" s="49">
        <v>2</v>
      </c>
      <c r="M8" s="49">
        <v>1</v>
      </c>
      <c r="N8" s="49">
        <v>33</v>
      </c>
      <c r="O8" s="49">
        <v>150</v>
      </c>
      <c r="U8" s="49">
        <v>7</v>
      </c>
      <c r="X8" s="49">
        <v>118</v>
      </c>
      <c r="Y8" s="49">
        <v>65</v>
      </c>
      <c r="AC8">
        <f>IF(ISBLANK(sbcc[[#This Row],[total_boys]]),SUM(sbcc[[#This Row],[boys_0-5_reached]],sbcc[[#This Row],[boys_6-12_reached]],sbcc[[#This Row],[boys_13-18_reached]]),sbcc[[#This Row],[total_boys]])</f>
        <v>35</v>
      </c>
      <c r="AD8">
        <f>IF(ISBLANK(sbcc[[#This Row],[total_girls]]),SUM(sbcc[[#This Row],[girls_0-5_reached]],sbcc[[#This Row],[girls_6-12_reached]],sbcc[[#This Row],[girls_13-18_reached]]),sbcc[[#This Row],[total_girls]])</f>
        <v>151</v>
      </c>
      <c r="AE8">
        <f>IF(ISBLANK(sbcc[[#This Row],[total_children]]),SUM(sbcc[[#This Row],[calc_boys]],sbcc[[#This Row],[calc_girls]]),sbcc[[#This Row],[total_children]])</f>
        <v>186</v>
      </c>
      <c r="AF8">
        <f>IF(ISBLANK(sbcc[[#This Row],[total_pwd]]),SUM(sbcc[[#This Row],[total_pwd_men]],sbcc[[#This Row],[total_pwd_women]]),sbcc[[#This Row],[total_pwd]])</f>
        <v>7</v>
      </c>
      <c r="AG8">
        <f>IF(ISBLANK(sbcc[[#This Row],[total_adults]]),SUM(sbcc[[#This Row],[total_men]],sbcc[[#This Row],[total_women]]),sbcc[[#This Row],[total_adults]])</f>
        <v>183</v>
      </c>
      <c r="AH8">
        <f>IF(ISBLANK(sbcc[[#This Row],[total_beneficiaries_reached]]),SUM(sbcc[[#This Row],[calc_children]],sbcc[[#This Row],[calc_adults]]),sbcc[[#This Row],[total_beneficiaries_reached]])</f>
        <v>369</v>
      </c>
      <c r="AI8" s="49" t="str">
        <f ca="1">IF(B8="","",OFFSET(table_admin1[[#Headers],[ADM1_PT]],MATCH(B8,admin1,0),1))</f>
        <v>MZ03</v>
      </c>
      <c r="AJ8" s="49" t="str">
        <f t="shared" ca="1" si="0"/>
        <v/>
      </c>
      <c r="AK8" s="49" t="str">
        <f t="shared" ca="1" si="1"/>
        <v/>
      </c>
    </row>
    <row r="9" spans="1:37" x14ac:dyDescent="0.2">
      <c r="A9" s="58">
        <v>45323</v>
      </c>
      <c r="B9" s="49" t="s">
        <v>120</v>
      </c>
      <c r="H9" s="49" t="s">
        <v>168</v>
      </c>
      <c r="L9" s="49">
        <v>148</v>
      </c>
      <c r="M9" s="49">
        <v>87</v>
      </c>
      <c r="N9" s="49">
        <v>135</v>
      </c>
      <c r="O9" s="49">
        <v>174</v>
      </c>
      <c r="U9" s="49">
        <v>12</v>
      </c>
      <c r="X9" s="49">
        <v>103</v>
      </c>
      <c r="Y9" s="49">
        <v>129</v>
      </c>
      <c r="AC9">
        <f>IF(ISBLANK(sbcc[[#This Row],[total_boys]]),SUM(sbcc[[#This Row],[boys_0-5_reached]],sbcc[[#This Row],[boys_6-12_reached]],sbcc[[#This Row],[boys_13-18_reached]]),sbcc[[#This Row],[total_boys]])</f>
        <v>283</v>
      </c>
      <c r="AD9">
        <f>IF(ISBLANK(sbcc[[#This Row],[total_girls]]),SUM(sbcc[[#This Row],[girls_0-5_reached]],sbcc[[#This Row],[girls_6-12_reached]],sbcc[[#This Row],[girls_13-18_reached]]),sbcc[[#This Row],[total_girls]])</f>
        <v>261</v>
      </c>
      <c r="AE9">
        <f>IF(ISBLANK(sbcc[[#This Row],[total_children]]),SUM(sbcc[[#This Row],[calc_boys]],sbcc[[#This Row],[calc_girls]]),sbcc[[#This Row],[total_children]])</f>
        <v>544</v>
      </c>
      <c r="AF9">
        <f>IF(ISBLANK(sbcc[[#This Row],[total_pwd]]),SUM(sbcc[[#This Row],[total_pwd_men]],sbcc[[#This Row],[total_pwd_women]]),sbcc[[#This Row],[total_pwd]])</f>
        <v>12</v>
      </c>
      <c r="AG9">
        <f>IF(ISBLANK(sbcc[[#This Row],[total_adults]]),SUM(sbcc[[#This Row],[total_men]],sbcc[[#This Row],[total_women]]),sbcc[[#This Row],[total_adults]])</f>
        <v>232</v>
      </c>
      <c r="AH9">
        <f>IF(ISBLANK(sbcc[[#This Row],[total_beneficiaries_reached]]),SUM(sbcc[[#This Row],[calc_children]],sbcc[[#This Row],[calc_adults]]),sbcc[[#This Row],[total_beneficiaries_reached]])</f>
        <v>776</v>
      </c>
      <c r="AI9" s="49" t="str">
        <f ca="1">IF(B9="","",OFFSET(table_admin1[[#Headers],[ADM1_PT]],MATCH(B9,admin1,0),1))</f>
        <v>MZ01</v>
      </c>
      <c r="AJ9" s="49" t="str">
        <f t="shared" ca="1" si="0"/>
        <v/>
      </c>
      <c r="AK9" s="49" t="str">
        <f t="shared" ca="1" si="1"/>
        <v/>
      </c>
    </row>
    <row r="10" spans="1:37" x14ac:dyDescent="0.2">
      <c r="A10" s="58">
        <v>45292</v>
      </c>
      <c r="B10" s="49" t="s">
        <v>120</v>
      </c>
      <c r="C10" s="49" t="s">
        <v>205</v>
      </c>
      <c r="G10" s="49" t="s">
        <v>116</v>
      </c>
      <c r="H10" s="49" t="s">
        <v>168</v>
      </c>
      <c r="I10" s="49" t="s">
        <v>118</v>
      </c>
      <c r="K10" s="49" t="s">
        <v>1212</v>
      </c>
      <c r="L10" s="49">
        <v>199</v>
      </c>
      <c r="M10" s="49">
        <v>139</v>
      </c>
      <c r="N10" s="49">
        <v>83</v>
      </c>
      <c r="O10" s="49">
        <v>163</v>
      </c>
      <c r="U10" s="49">
        <v>5</v>
      </c>
      <c r="X10" s="49">
        <v>195</v>
      </c>
      <c r="Y10" s="49">
        <v>60</v>
      </c>
      <c r="AC10">
        <f>IF(ISBLANK(sbcc[[#This Row],[total_boys]]),SUM(sbcc[[#This Row],[boys_0-5_reached]],sbcc[[#This Row],[boys_6-12_reached]],sbcc[[#This Row],[boys_13-18_reached]]),sbcc[[#This Row],[total_boys]])</f>
        <v>282</v>
      </c>
      <c r="AD10">
        <f>IF(ISBLANK(sbcc[[#This Row],[total_girls]]),SUM(sbcc[[#This Row],[girls_0-5_reached]],sbcc[[#This Row],[girls_6-12_reached]],sbcc[[#This Row],[girls_13-18_reached]]),sbcc[[#This Row],[total_girls]])</f>
        <v>302</v>
      </c>
      <c r="AE10">
        <f>IF(ISBLANK(sbcc[[#This Row],[total_children]]),SUM(sbcc[[#This Row],[calc_boys]],sbcc[[#This Row],[calc_girls]]),sbcc[[#This Row],[total_children]])</f>
        <v>584</v>
      </c>
      <c r="AF10">
        <f>IF(ISBLANK(sbcc[[#This Row],[total_pwd]]),SUM(sbcc[[#This Row],[total_pwd_men]],sbcc[[#This Row],[total_pwd_women]]),sbcc[[#This Row],[total_pwd]])</f>
        <v>5</v>
      </c>
      <c r="AG10">
        <f>IF(ISBLANK(sbcc[[#This Row],[total_adults]]),SUM(sbcc[[#This Row],[total_men]],sbcc[[#This Row],[total_women]]),sbcc[[#This Row],[total_adults]])</f>
        <v>255</v>
      </c>
      <c r="AH10">
        <f>IF(ISBLANK(sbcc[[#This Row],[total_beneficiaries_reached]]),SUM(sbcc[[#This Row],[calc_children]],sbcc[[#This Row],[calc_adults]]),sbcc[[#This Row],[total_beneficiaries_reached]])</f>
        <v>839</v>
      </c>
      <c r="AI10" s="49" t="str">
        <f ca="1">IF(B10="","",OFFSET(table_admin1[[#Headers],[ADM1_PT]],MATCH(B10,admin1,0),1))</f>
        <v>MZ01</v>
      </c>
      <c r="AJ10" s="49" t="str">
        <f t="shared" ca="1" si="0"/>
        <v>MZ0106</v>
      </c>
      <c r="AK10" s="49" t="str">
        <f t="shared" ca="1" si="1"/>
        <v/>
      </c>
    </row>
    <row r="11" spans="1:37" x14ac:dyDescent="0.2">
      <c r="A11" s="58">
        <v>45292</v>
      </c>
      <c r="B11" s="49" t="s">
        <v>120</v>
      </c>
      <c r="C11" s="49" t="s">
        <v>131</v>
      </c>
      <c r="G11" s="49" t="s">
        <v>116</v>
      </c>
      <c r="H11" s="49" t="s">
        <v>168</v>
      </c>
      <c r="I11" s="49" t="s">
        <v>118</v>
      </c>
      <c r="K11" s="49" t="s">
        <v>1212</v>
      </c>
      <c r="L11" s="49">
        <v>186</v>
      </c>
      <c r="M11" s="49">
        <v>198</v>
      </c>
      <c r="N11" s="49">
        <v>58</v>
      </c>
      <c r="O11" s="49">
        <v>70</v>
      </c>
      <c r="U11" s="49">
        <v>11</v>
      </c>
      <c r="X11" s="49">
        <v>73</v>
      </c>
      <c r="Y11" s="49">
        <v>29</v>
      </c>
      <c r="AC11">
        <f>IF(ISBLANK(sbcc[[#This Row],[total_boys]]),SUM(sbcc[[#This Row],[boys_0-5_reached]],sbcc[[#This Row],[boys_6-12_reached]],sbcc[[#This Row],[boys_13-18_reached]]),sbcc[[#This Row],[total_boys]])</f>
        <v>244</v>
      </c>
      <c r="AD11">
        <f>IF(ISBLANK(sbcc[[#This Row],[total_girls]]),SUM(sbcc[[#This Row],[girls_0-5_reached]],sbcc[[#This Row],[girls_6-12_reached]],sbcc[[#This Row],[girls_13-18_reached]]),sbcc[[#This Row],[total_girls]])</f>
        <v>268</v>
      </c>
      <c r="AE11">
        <f>IF(ISBLANK(sbcc[[#This Row],[total_children]]),SUM(sbcc[[#This Row],[calc_boys]],sbcc[[#This Row],[calc_girls]]),sbcc[[#This Row],[total_children]])</f>
        <v>512</v>
      </c>
      <c r="AF11">
        <f>IF(ISBLANK(sbcc[[#This Row],[total_pwd]]),SUM(sbcc[[#This Row],[total_pwd_men]],sbcc[[#This Row],[total_pwd_women]]),sbcc[[#This Row],[total_pwd]])</f>
        <v>11</v>
      </c>
      <c r="AG11">
        <f>IF(ISBLANK(sbcc[[#This Row],[total_adults]]),SUM(sbcc[[#This Row],[total_men]],sbcc[[#This Row],[total_women]]),sbcc[[#This Row],[total_adults]])</f>
        <v>102</v>
      </c>
      <c r="AH11">
        <f>IF(ISBLANK(sbcc[[#This Row],[total_beneficiaries_reached]]),SUM(sbcc[[#This Row],[calc_children]],sbcc[[#This Row],[calc_adults]]),sbcc[[#This Row],[total_beneficiaries_reached]])</f>
        <v>614</v>
      </c>
      <c r="AI11" s="49" t="str">
        <f ca="1">IF(B11="","",OFFSET(table_admin1[[#Headers],[ADM1_PT]],MATCH(B11,admin1,0),1))</f>
        <v>MZ01</v>
      </c>
      <c r="AJ11" s="49" t="str">
        <f t="shared" ca="1" si="0"/>
        <v>MZ0107</v>
      </c>
      <c r="AK11" s="49" t="str">
        <f t="shared" ca="1" si="1"/>
        <v/>
      </c>
    </row>
    <row r="12" spans="1:37" x14ac:dyDescent="0.2">
      <c r="A12" s="58">
        <v>45323</v>
      </c>
      <c r="B12" s="49" t="s">
        <v>113</v>
      </c>
      <c r="C12" s="49" t="s">
        <v>613</v>
      </c>
      <c r="G12" s="49" t="s">
        <v>122</v>
      </c>
      <c r="H12" s="49" t="s">
        <v>167</v>
      </c>
      <c r="I12" s="49" t="s">
        <v>124</v>
      </c>
      <c r="J12" s="49" t="s">
        <v>1315</v>
      </c>
      <c r="K12" s="49" t="s">
        <v>125</v>
      </c>
      <c r="L12" s="49">
        <v>116</v>
      </c>
      <c r="M12" s="49">
        <v>2</v>
      </c>
      <c r="N12" s="49">
        <v>138</v>
      </c>
      <c r="O12" s="49">
        <v>86</v>
      </c>
      <c r="U12" s="49">
        <v>4</v>
      </c>
      <c r="X12" s="49">
        <v>64</v>
      </c>
      <c r="Y12" s="49">
        <v>7</v>
      </c>
      <c r="AC12">
        <f>IF(ISBLANK(sbcc[[#This Row],[total_boys]]),SUM(sbcc[[#This Row],[boys_0-5_reached]],sbcc[[#This Row],[boys_6-12_reached]],sbcc[[#This Row],[boys_13-18_reached]]),sbcc[[#This Row],[total_boys]])</f>
        <v>254</v>
      </c>
      <c r="AD12">
        <f>IF(ISBLANK(sbcc[[#This Row],[total_girls]]),SUM(sbcc[[#This Row],[girls_0-5_reached]],sbcc[[#This Row],[girls_6-12_reached]],sbcc[[#This Row],[girls_13-18_reached]]),sbcc[[#This Row],[total_girls]])</f>
        <v>88</v>
      </c>
      <c r="AE12">
        <f>IF(ISBLANK(sbcc[[#This Row],[total_children]]),SUM(sbcc[[#This Row],[calc_boys]],sbcc[[#This Row],[calc_girls]]),sbcc[[#This Row],[total_children]])</f>
        <v>342</v>
      </c>
      <c r="AF12">
        <f>IF(ISBLANK(sbcc[[#This Row],[total_pwd]]),SUM(sbcc[[#This Row],[total_pwd_men]],sbcc[[#This Row],[total_pwd_women]]),sbcc[[#This Row],[total_pwd]])</f>
        <v>4</v>
      </c>
      <c r="AG12">
        <f>IF(ISBLANK(sbcc[[#This Row],[total_adults]]),SUM(sbcc[[#This Row],[total_men]],sbcc[[#This Row],[total_women]]),sbcc[[#This Row],[total_adults]])</f>
        <v>71</v>
      </c>
      <c r="AH12">
        <f>IF(ISBLANK(sbcc[[#This Row],[total_beneficiaries_reached]]),SUM(sbcc[[#This Row],[calc_children]],sbcc[[#This Row],[calc_adults]]),sbcc[[#This Row],[total_beneficiaries_reached]])</f>
        <v>413</v>
      </c>
      <c r="AI12" s="49" t="str">
        <f ca="1">IF(B12="","",OFFSET(table_admin1[[#Headers],[ADM1_PT]],MATCH(B12,admin1,0),1))</f>
        <v>MZ09</v>
      </c>
      <c r="AJ12" s="49" t="str">
        <f t="shared" ca="1" si="0"/>
        <v>MZ0907</v>
      </c>
      <c r="AK12" s="49" t="str">
        <f t="shared" ca="1" si="1"/>
        <v/>
      </c>
    </row>
    <row r="13" spans="1:37" x14ac:dyDescent="0.2">
      <c r="A13" s="58">
        <v>45323</v>
      </c>
      <c r="B13" s="49" t="s">
        <v>113</v>
      </c>
      <c r="C13" s="49" t="s">
        <v>624</v>
      </c>
      <c r="G13" s="49" t="s">
        <v>116</v>
      </c>
      <c r="H13" s="49" t="s">
        <v>168</v>
      </c>
      <c r="I13" s="49" t="s">
        <v>118</v>
      </c>
      <c r="K13" s="49" t="s">
        <v>1212</v>
      </c>
      <c r="L13" s="49">
        <v>50</v>
      </c>
      <c r="M13" s="49">
        <v>135</v>
      </c>
      <c r="N13" s="49">
        <v>86</v>
      </c>
      <c r="O13" s="49">
        <v>194</v>
      </c>
      <c r="U13" s="49">
        <v>3</v>
      </c>
      <c r="X13" s="49">
        <v>1</v>
      </c>
      <c r="Y13" s="49">
        <v>128</v>
      </c>
      <c r="AC13">
        <f>IF(ISBLANK(sbcc[[#This Row],[total_boys]]),SUM(sbcc[[#This Row],[boys_0-5_reached]],sbcc[[#This Row],[boys_6-12_reached]],sbcc[[#This Row],[boys_13-18_reached]]),sbcc[[#This Row],[total_boys]])</f>
        <v>136</v>
      </c>
      <c r="AD13">
        <f>IF(ISBLANK(sbcc[[#This Row],[total_girls]]),SUM(sbcc[[#This Row],[girls_0-5_reached]],sbcc[[#This Row],[girls_6-12_reached]],sbcc[[#This Row],[girls_13-18_reached]]),sbcc[[#This Row],[total_girls]])</f>
        <v>329</v>
      </c>
      <c r="AE13">
        <f>IF(ISBLANK(sbcc[[#This Row],[total_children]]),SUM(sbcc[[#This Row],[calc_boys]],sbcc[[#This Row],[calc_girls]]),sbcc[[#This Row],[total_children]])</f>
        <v>465</v>
      </c>
      <c r="AF13">
        <f>IF(ISBLANK(sbcc[[#This Row],[total_pwd]]),SUM(sbcc[[#This Row],[total_pwd_men]],sbcc[[#This Row],[total_pwd_women]]),sbcc[[#This Row],[total_pwd]])</f>
        <v>3</v>
      </c>
      <c r="AG13">
        <f>IF(ISBLANK(sbcc[[#This Row],[total_adults]]),SUM(sbcc[[#This Row],[total_men]],sbcc[[#This Row],[total_women]]),sbcc[[#This Row],[total_adults]])</f>
        <v>129</v>
      </c>
      <c r="AH13">
        <f>IF(ISBLANK(sbcc[[#This Row],[total_beneficiaries_reached]]),SUM(sbcc[[#This Row],[calc_children]],sbcc[[#This Row],[calc_adults]]),sbcc[[#This Row],[total_beneficiaries_reached]])</f>
        <v>594</v>
      </c>
      <c r="AI13" s="49" t="str">
        <f ca="1">IF(B13="","",OFFSET(table_admin1[[#Headers],[ADM1_PT]],MATCH(B13,admin1,0),1))</f>
        <v>MZ09</v>
      </c>
      <c r="AJ13" s="49" t="str">
        <f t="shared" ca="1" si="0"/>
        <v>MZ0910</v>
      </c>
      <c r="AK13" s="49" t="str">
        <f t="shared" ca="1" si="1"/>
        <v/>
      </c>
    </row>
    <row r="14" spans="1:37" x14ac:dyDescent="0.2">
      <c r="A14" s="58">
        <v>45292</v>
      </c>
      <c r="B14" s="49" t="s">
        <v>209</v>
      </c>
      <c r="C14" s="49" t="s">
        <v>441</v>
      </c>
      <c r="G14" s="49" t="s">
        <v>122</v>
      </c>
      <c r="H14" s="49" t="s">
        <v>167</v>
      </c>
      <c r="I14" s="49" t="s">
        <v>118</v>
      </c>
      <c r="K14" s="49" t="s">
        <v>125</v>
      </c>
      <c r="L14" s="49">
        <v>187</v>
      </c>
      <c r="M14" s="49">
        <v>176</v>
      </c>
      <c r="N14" s="49">
        <v>85</v>
      </c>
      <c r="O14" s="49">
        <v>125</v>
      </c>
      <c r="U14" s="49">
        <v>7</v>
      </c>
      <c r="X14" s="49">
        <v>73</v>
      </c>
      <c r="Y14" s="49">
        <v>57</v>
      </c>
      <c r="AC14">
        <f>IF(ISBLANK(sbcc[[#This Row],[total_boys]]),SUM(sbcc[[#This Row],[boys_0-5_reached]],sbcc[[#This Row],[boys_6-12_reached]],sbcc[[#This Row],[boys_13-18_reached]]),sbcc[[#This Row],[total_boys]])</f>
        <v>272</v>
      </c>
      <c r="AD14">
        <f>IF(ISBLANK(sbcc[[#This Row],[total_girls]]),SUM(sbcc[[#This Row],[girls_0-5_reached]],sbcc[[#This Row],[girls_6-12_reached]],sbcc[[#This Row],[girls_13-18_reached]]),sbcc[[#This Row],[total_girls]])</f>
        <v>301</v>
      </c>
      <c r="AE14">
        <f>IF(ISBLANK(sbcc[[#This Row],[total_children]]),SUM(sbcc[[#This Row],[calc_boys]],sbcc[[#This Row],[calc_girls]]),sbcc[[#This Row],[total_children]])</f>
        <v>573</v>
      </c>
      <c r="AF14">
        <f>IF(ISBLANK(sbcc[[#This Row],[total_pwd]]),SUM(sbcc[[#This Row],[total_pwd_men]],sbcc[[#This Row],[total_pwd_women]]),sbcc[[#This Row],[total_pwd]])</f>
        <v>7</v>
      </c>
      <c r="AG14">
        <f>IF(ISBLANK(sbcc[[#This Row],[total_adults]]),SUM(sbcc[[#This Row],[total_men]],sbcc[[#This Row],[total_women]]),sbcc[[#This Row],[total_adults]])</f>
        <v>130</v>
      </c>
      <c r="AH14">
        <f>IF(ISBLANK(sbcc[[#This Row],[total_beneficiaries_reached]]),SUM(sbcc[[#This Row],[calc_children]],sbcc[[#This Row],[calc_adults]]),sbcc[[#This Row],[total_beneficiaries_reached]])</f>
        <v>703</v>
      </c>
      <c r="AI14" s="49" t="str">
        <f ca="1">IF(B14="","",OFFSET(table_admin1[[#Headers],[ADM1_PT]],MATCH(B14,admin1,0),1))</f>
        <v>MZ07</v>
      </c>
      <c r="AJ14" s="49" t="str">
        <f t="shared" ca="1" si="0"/>
        <v>MZ0702</v>
      </c>
      <c r="AK14" s="49" t="str">
        <f t="shared" ca="1" si="1"/>
        <v/>
      </c>
    </row>
    <row r="15" spans="1:37" x14ac:dyDescent="0.2">
      <c r="A15" s="58">
        <v>45383</v>
      </c>
      <c r="B15" s="49" t="s">
        <v>229</v>
      </c>
      <c r="C15" s="49" t="s">
        <v>693</v>
      </c>
      <c r="G15" s="49" t="s">
        <v>122</v>
      </c>
      <c r="H15" s="49" t="s">
        <v>168</v>
      </c>
      <c r="I15" s="49" t="s">
        <v>130</v>
      </c>
      <c r="J15" s="49" t="s">
        <v>1318</v>
      </c>
      <c r="K15" s="49" t="s">
        <v>125</v>
      </c>
      <c r="L15" s="49">
        <v>99</v>
      </c>
      <c r="M15" s="49">
        <v>9</v>
      </c>
      <c r="N15" s="49">
        <v>152</v>
      </c>
      <c r="O15" s="49">
        <v>24</v>
      </c>
      <c r="U15" s="49">
        <v>13</v>
      </c>
      <c r="X15" s="49">
        <v>106</v>
      </c>
      <c r="Y15" s="49">
        <v>43</v>
      </c>
      <c r="AC15">
        <f>IF(ISBLANK(sbcc[[#This Row],[total_boys]]),SUM(sbcc[[#This Row],[boys_0-5_reached]],sbcc[[#This Row],[boys_6-12_reached]],sbcc[[#This Row],[boys_13-18_reached]]),sbcc[[#This Row],[total_boys]])</f>
        <v>251</v>
      </c>
      <c r="AD15">
        <f>IF(ISBLANK(sbcc[[#This Row],[total_girls]]),SUM(sbcc[[#This Row],[girls_0-5_reached]],sbcc[[#This Row],[girls_6-12_reached]],sbcc[[#This Row],[girls_13-18_reached]]),sbcc[[#This Row],[total_girls]])</f>
        <v>33</v>
      </c>
      <c r="AE15">
        <f>IF(ISBLANK(sbcc[[#This Row],[total_children]]),SUM(sbcc[[#This Row],[calc_boys]],sbcc[[#This Row],[calc_girls]]),sbcc[[#This Row],[total_children]])</f>
        <v>284</v>
      </c>
      <c r="AF15">
        <f>IF(ISBLANK(sbcc[[#This Row],[total_pwd]]),SUM(sbcc[[#This Row],[total_pwd_men]],sbcc[[#This Row],[total_pwd_women]]),sbcc[[#This Row],[total_pwd]])</f>
        <v>13</v>
      </c>
      <c r="AG15">
        <f>IF(ISBLANK(sbcc[[#This Row],[total_adults]]),SUM(sbcc[[#This Row],[total_men]],sbcc[[#This Row],[total_women]]),sbcc[[#This Row],[total_adults]])</f>
        <v>149</v>
      </c>
      <c r="AH15">
        <f>IF(ISBLANK(sbcc[[#This Row],[total_beneficiaries_reached]]),SUM(sbcc[[#This Row],[calc_children]],sbcc[[#This Row],[calc_adults]]),sbcc[[#This Row],[total_beneficiaries_reached]])</f>
        <v>433</v>
      </c>
      <c r="AI15" s="49" t="str">
        <f ca="1">IF(B15="","",OFFSET(table_admin1[[#Headers],[ADM1_PT]],MATCH(B15,admin1,0),1))</f>
        <v>MZ11</v>
      </c>
      <c r="AJ15" s="49" t="str">
        <f t="shared" ca="1" si="0"/>
        <v>MZ1101</v>
      </c>
      <c r="AK15" s="49" t="str">
        <f t="shared" ca="1" si="1"/>
        <v/>
      </c>
    </row>
    <row r="16" spans="1:37" x14ac:dyDescent="0.2">
      <c r="A16" s="58">
        <v>45323</v>
      </c>
      <c r="B16" s="49" t="s">
        <v>209</v>
      </c>
      <c r="C16" s="49" t="s">
        <v>467</v>
      </c>
      <c r="G16" s="49" t="s">
        <v>122</v>
      </c>
      <c r="H16" s="49" t="s">
        <v>168</v>
      </c>
      <c r="I16" s="49" t="s">
        <v>124</v>
      </c>
      <c r="J16" s="49" t="s">
        <v>1315</v>
      </c>
      <c r="K16" s="49" t="s">
        <v>125</v>
      </c>
      <c r="L16" s="49">
        <v>18</v>
      </c>
      <c r="M16" s="49">
        <v>199</v>
      </c>
      <c r="N16" s="49">
        <v>136</v>
      </c>
      <c r="O16" s="49">
        <v>45</v>
      </c>
      <c r="U16" s="49">
        <v>11</v>
      </c>
      <c r="X16" s="49">
        <v>25</v>
      </c>
      <c r="Y16" s="49">
        <v>90</v>
      </c>
      <c r="AC16">
        <f>IF(ISBLANK(sbcc[[#This Row],[total_boys]]),SUM(sbcc[[#This Row],[boys_0-5_reached]],sbcc[[#This Row],[boys_6-12_reached]],sbcc[[#This Row],[boys_13-18_reached]]),sbcc[[#This Row],[total_boys]])</f>
        <v>154</v>
      </c>
      <c r="AD16">
        <f>IF(ISBLANK(sbcc[[#This Row],[total_girls]]),SUM(sbcc[[#This Row],[girls_0-5_reached]],sbcc[[#This Row],[girls_6-12_reached]],sbcc[[#This Row],[girls_13-18_reached]]),sbcc[[#This Row],[total_girls]])</f>
        <v>244</v>
      </c>
      <c r="AE16">
        <f>IF(ISBLANK(sbcc[[#This Row],[total_children]]),SUM(sbcc[[#This Row],[calc_boys]],sbcc[[#This Row],[calc_girls]]),sbcc[[#This Row],[total_children]])</f>
        <v>398</v>
      </c>
      <c r="AF16">
        <f>IF(ISBLANK(sbcc[[#This Row],[total_pwd]]),SUM(sbcc[[#This Row],[total_pwd_men]],sbcc[[#This Row],[total_pwd_women]]),sbcc[[#This Row],[total_pwd]])</f>
        <v>11</v>
      </c>
      <c r="AG16">
        <f>IF(ISBLANK(sbcc[[#This Row],[total_adults]]),SUM(sbcc[[#This Row],[total_men]],sbcc[[#This Row],[total_women]]),sbcc[[#This Row],[total_adults]])</f>
        <v>115</v>
      </c>
      <c r="AH16">
        <f>IF(ISBLANK(sbcc[[#This Row],[total_beneficiaries_reached]]),SUM(sbcc[[#This Row],[calc_children]],sbcc[[#This Row],[calc_adults]]),sbcc[[#This Row],[total_beneficiaries_reached]])</f>
        <v>513</v>
      </c>
      <c r="AI16" s="49" t="str">
        <f ca="1">IF(B16="","",OFFSET(table_admin1[[#Headers],[ADM1_PT]],MATCH(B16,admin1,0),1))</f>
        <v>MZ07</v>
      </c>
      <c r="AJ16" s="49" t="str">
        <f t="shared" ca="1" si="0"/>
        <v>MZ0709</v>
      </c>
      <c r="AK16" s="49" t="str">
        <f t="shared" ca="1" si="1"/>
        <v/>
      </c>
    </row>
    <row r="17" spans="1:37" x14ac:dyDescent="0.2">
      <c r="A17" s="58">
        <v>45323</v>
      </c>
      <c r="B17" s="49" t="s">
        <v>113</v>
      </c>
      <c r="C17" s="49" t="s">
        <v>600</v>
      </c>
      <c r="G17" s="49" t="s">
        <v>116</v>
      </c>
      <c r="H17" s="49" t="s">
        <v>167</v>
      </c>
      <c r="I17" s="49" t="s">
        <v>118</v>
      </c>
      <c r="K17" s="49" t="s">
        <v>1212</v>
      </c>
      <c r="L17" s="49">
        <v>99</v>
      </c>
      <c r="M17" s="49">
        <v>128</v>
      </c>
      <c r="N17" s="49">
        <v>180</v>
      </c>
      <c r="O17" s="49">
        <v>100</v>
      </c>
      <c r="U17" s="49">
        <v>13</v>
      </c>
      <c r="X17" s="49">
        <v>197</v>
      </c>
      <c r="Y17" s="49">
        <v>85</v>
      </c>
      <c r="AC17">
        <f>IF(ISBLANK(sbcc[[#This Row],[total_boys]]),SUM(sbcc[[#This Row],[boys_0-5_reached]],sbcc[[#This Row],[boys_6-12_reached]],sbcc[[#This Row],[boys_13-18_reached]]),sbcc[[#This Row],[total_boys]])</f>
        <v>279</v>
      </c>
      <c r="AD17">
        <f>IF(ISBLANK(sbcc[[#This Row],[total_girls]]),SUM(sbcc[[#This Row],[girls_0-5_reached]],sbcc[[#This Row],[girls_6-12_reached]],sbcc[[#This Row],[girls_13-18_reached]]),sbcc[[#This Row],[total_girls]])</f>
        <v>228</v>
      </c>
      <c r="AE17">
        <f>IF(ISBLANK(sbcc[[#This Row],[total_children]]),SUM(sbcc[[#This Row],[calc_boys]],sbcc[[#This Row],[calc_girls]]),sbcc[[#This Row],[total_children]])</f>
        <v>507</v>
      </c>
      <c r="AF17">
        <f>IF(ISBLANK(sbcc[[#This Row],[total_pwd]]),SUM(sbcc[[#This Row],[total_pwd_men]],sbcc[[#This Row],[total_pwd_women]]),sbcc[[#This Row],[total_pwd]])</f>
        <v>13</v>
      </c>
      <c r="AG17">
        <f>IF(ISBLANK(sbcc[[#This Row],[total_adults]]),SUM(sbcc[[#This Row],[total_men]],sbcc[[#This Row],[total_women]]),sbcc[[#This Row],[total_adults]])</f>
        <v>282</v>
      </c>
      <c r="AH17">
        <f>IF(ISBLANK(sbcc[[#This Row],[total_beneficiaries_reached]]),SUM(sbcc[[#This Row],[calc_children]],sbcc[[#This Row],[calc_adults]]),sbcc[[#This Row],[total_beneficiaries_reached]])</f>
        <v>789</v>
      </c>
      <c r="AI17" s="49" t="str">
        <f ca="1">IF(B17="","",OFFSET(table_admin1[[#Headers],[ADM1_PT]],MATCH(B17,admin1,0),1))</f>
        <v>MZ09</v>
      </c>
      <c r="AJ17" s="49" t="str">
        <f t="shared" ca="1" si="0"/>
        <v>MZ0903</v>
      </c>
      <c r="AK17" s="49" t="str">
        <f t="shared" ca="1" si="1"/>
        <v/>
      </c>
    </row>
    <row r="18" spans="1:37" x14ac:dyDescent="0.2">
      <c r="A18" s="58">
        <v>45352</v>
      </c>
      <c r="B18" s="49" t="s">
        <v>120</v>
      </c>
      <c r="C18" s="49" t="s">
        <v>194</v>
      </c>
      <c r="G18" s="49" t="s">
        <v>122</v>
      </c>
      <c r="H18" s="49" t="s">
        <v>167</v>
      </c>
      <c r="I18" s="49" t="s">
        <v>124</v>
      </c>
      <c r="J18" s="49" t="s">
        <v>1316</v>
      </c>
      <c r="K18" s="49" t="s">
        <v>125</v>
      </c>
      <c r="L18" s="49">
        <v>56</v>
      </c>
      <c r="M18" s="49">
        <v>158</v>
      </c>
      <c r="N18" s="49">
        <v>104</v>
      </c>
      <c r="O18" s="49">
        <v>177</v>
      </c>
      <c r="U18" s="49">
        <v>4</v>
      </c>
      <c r="X18" s="49">
        <v>137</v>
      </c>
      <c r="Y18" s="49">
        <v>197</v>
      </c>
      <c r="AC18">
        <f>IF(ISBLANK(sbcc[[#This Row],[total_boys]]),SUM(sbcc[[#This Row],[boys_0-5_reached]],sbcc[[#This Row],[boys_6-12_reached]],sbcc[[#This Row],[boys_13-18_reached]]),sbcc[[#This Row],[total_boys]])</f>
        <v>160</v>
      </c>
      <c r="AD18">
        <f>IF(ISBLANK(sbcc[[#This Row],[total_girls]]),SUM(sbcc[[#This Row],[girls_0-5_reached]],sbcc[[#This Row],[girls_6-12_reached]],sbcc[[#This Row],[girls_13-18_reached]]),sbcc[[#This Row],[total_girls]])</f>
        <v>335</v>
      </c>
      <c r="AE18">
        <f>IF(ISBLANK(sbcc[[#This Row],[total_children]]),SUM(sbcc[[#This Row],[calc_boys]],sbcc[[#This Row],[calc_girls]]),sbcc[[#This Row],[total_children]])</f>
        <v>495</v>
      </c>
      <c r="AF18">
        <f>IF(ISBLANK(sbcc[[#This Row],[total_pwd]]),SUM(sbcc[[#This Row],[total_pwd_men]],sbcc[[#This Row],[total_pwd_women]]),sbcc[[#This Row],[total_pwd]])</f>
        <v>4</v>
      </c>
      <c r="AG18">
        <f>IF(ISBLANK(sbcc[[#This Row],[total_adults]]),SUM(sbcc[[#This Row],[total_men]],sbcc[[#This Row],[total_women]]),sbcc[[#This Row],[total_adults]])</f>
        <v>334</v>
      </c>
      <c r="AH18">
        <f>IF(ISBLANK(sbcc[[#This Row],[total_beneficiaries_reached]]),SUM(sbcc[[#This Row],[calc_children]],sbcc[[#This Row],[calc_adults]]),sbcc[[#This Row],[total_beneficiaries_reached]])</f>
        <v>829</v>
      </c>
      <c r="AI18" s="49" t="str">
        <f ca="1">IF(B18="","",OFFSET(table_admin1[[#Headers],[ADM1_PT]],MATCH(B18,admin1,0),1))</f>
        <v>MZ01</v>
      </c>
      <c r="AJ18" s="49" t="str">
        <f t="shared" ca="1" si="0"/>
        <v>MZ0104</v>
      </c>
      <c r="AK18" s="49" t="str">
        <f t="shared" ca="1" si="1"/>
        <v/>
      </c>
    </row>
    <row r="19" spans="1:37" x14ac:dyDescent="0.2">
      <c r="A19" s="58">
        <v>45352</v>
      </c>
      <c r="B19" s="49" t="s">
        <v>209</v>
      </c>
      <c r="C19" s="49" t="s">
        <v>437</v>
      </c>
      <c r="G19" s="49" t="s">
        <v>122</v>
      </c>
      <c r="H19" s="49" t="s">
        <v>168</v>
      </c>
      <c r="I19" s="49" t="s">
        <v>124</v>
      </c>
      <c r="J19" s="49" t="s">
        <v>1314</v>
      </c>
      <c r="K19" s="49" t="s">
        <v>125</v>
      </c>
      <c r="L19" s="49">
        <v>191</v>
      </c>
      <c r="M19" s="49">
        <v>108</v>
      </c>
      <c r="N19" s="49">
        <v>163</v>
      </c>
      <c r="O19" s="49">
        <v>186</v>
      </c>
      <c r="U19" s="49">
        <v>9</v>
      </c>
      <c r="X19" s="49">
        <v>106</v>
      </c>
      <c r="Y19" s="49">
        <v>169</v>
      </c>
      <c r="AC19">
        <f>IF(ISBLANK(sbcc[[#This Row],[total_boys]]),SUM(sbcc[[#This Row],[boys_0-5_reached]],sbcc[[#This Row],[boys_6-12_reached]],sbcc[[#This Row],[boys_13-18_reached]]),sbcc[[#This Row],[total_boys]])</f>
        <v>354</v>
      </c>
      <c r="AD19">
        <f>IF(ISBLANK(sbcc[[#This Row],[total_girls]]),SUM(sbcc[[#This Row],[girls_0-5_reached]],sbcc[[#This Row],[girls_6-12_reached]],sbcc[[#This Row],[girls_13-18_reached]]),sbcc[[#This Row],[total_girls]])</f>
        <v>294</v>
      </c>
      <c r="AE19">
        <f>IF(ISBLANK(sbcc[[#This Row],[total_children]]),SUM(sbcc[[#This Row],[calc_boys]],sbcc[[#This Row],[calc_girls]]),sbcc[[#This Row],[total_children]])</f>
        <v>648</v>
      </c>
      <c r="AF19">
        <f>IF(ISBLANK(sbcc[[#This Row],[total_pwd]]),SUM(sbcc[[#This Row],[total_pwd_men]],sbcc[[#This Row],[total_pwd_women]]),sbcc[[#This Row],[total_pwd]])</f>
        <v>9</v>
      </c>
      <c r="AG19">
        <f>IF(ISBLANK(sbcc[[#This Row],[total_adults]]),SUM(sbcc[[#This Row],[total_men]],sbcc[[#This Row],[total_women]]),sbcc[[#This Row],[total_adults]])</f>
        <v>275</v>
      </c>
      <c r="AH19">
        <f>IF(ISBLANK(sbcc[[#This Row],[total_beneficiaries_reached]]),SUM(sbcc[[#This Row],[calc_children]],sbcc[[#This Row],[calc_adults]]),sbcc[[#This Row],[total_beneficiaries_reached]])</f>
        <v>923</v>
      </c>
      <c r="AI19" s="49" t="str">
        <f ca="1">IF(B19="","",OFFSET(table_admin1[[#Headers],[ADM1_PT]],MATCH(B19,admin1,0),1))</f>
        <v>MZ07</v>
      </c>
      <c r="AJ19" s="49" t="str">
        <f t="shared" ca="1" si="0"/>
        <v>MZ0701</v>
      </c>
      <c r="AK19" s="49" t="str">
        <f t="shared" ca="1" si="1"/>
        <v/>
      </c>
    </row>
    <row r="20" spans="1:37" x14ac:dyDescent="0.2">
      <c r="A20" s="58">
        <v>45383</v>
      </c>
      <c r="B20" s="49" t="s">
        <v>229</v>
      </c>
      <c r="C20" s="49" t="s">
        <v>700</v>
      </c>
      <c r="G20" s="49" t="s">
        <v>122</v>
      </c>
      <c r="H20" s="49" t="s">
        <v>167</v>
      </c>
      <c r="I20" s="49" t="s">
        <v>130</v>
      </c>
      <c r="J20" s="49" t="s">
        <v>1317</v>
      </c>
      <c r="K20" s="49" t="s">
        <v>125</v>
      </c>
      <c r="L20" s="49">
        <v>119</v>
      </c>
      <c r="M20" s="49">
        <v>185</v>
      </c>
      <c r="N20" s="49">
        <v>60</v>
      </c>
      <c r="O20" s="49">
        <v>12</v>
      </c>
      <c r="U20" s="49">
        <v>7</v>
      </c>
      <c r="X20" s="49">
        <v>13</v>
      </c>
      <c r="Y20" s="49">
        <v>13</v>
      </c>
      <c r="AC20">
        <f>IF(ISBLANK(sbcc[[#This Row],[total_boys]]),SUM(sbcc[[#This Row],[boys_0-5_reached]],sbcc[[#This Row],[boys_6-12_reached]],sbcc[[#This Row],[boys_13-18_reached]]),sbcc[[#This Row],[total_boys]])</f>
        <v>179</v>
      </c>
      <c r="AD20">
        <f>IF(ISBLANK(sbcc[[#This Row],[total_girls]]),SUM(sbcc[[#This Row],[girls_0-5_reached]],sbcc[[#This Row],[girls_6-12_reached]],sbcc[[#This Row],[girls_13-18_reached]]),sbcc[[#This Row],[total_girls]])</f>
        <v>197</v>
      </c>
      <c r="AE20">
        <f>IF(ISBLANK(sbcc[[#This Row],[total_children]]),SUM(sbcc[[#This Row],[calc_boys]],sbcc[[#This Row],[calc_girls]]),sbcc[[#This Row],[total_children]])</f>
        <v>376</v>
      </c>
      <c r="AF20">
        <f>IF(ISBLANK(sbcc[[#This Row],[total_pwd]]),SUM(sbcc[[#This Row],[total_pwd_men]],sbcc[[#This Row],[total_pwd_women]]),sbcc[[#This Row],[total_pwd]])</f>
        <v>7</v>
      </c>
      <c r="AG20">
        <f>IF(ISBLANK(sbcc[[#This Row],[total_adults]]),SUM(sbcc[[#This Row],[total_men]],sbcc[[#This Row],[total_women]]),sbcc[[#This Row],[total_adults]])</f>
        <v>26</v>
      </c>
      <c r="AH20">
        <f>IF(ISBLANK(sbcc[[#This Row],[total_beneficiaries_reached]]),SUM(sbcc[[#This Row],[calc_children]],sbcc[[#This Row],[calc_adults]]),sbcc[[#This Row],[total_beneficiaries_reached]])</f>
        <v>402</v>
      </c>
      <c r="AI20" s="49" t="str">
        <f ca="1">IF(B20="","",OFFSET(table_admin1[[#Headers],[ADM1_PT]],MATCH(B20,admin1,0),1))</f>
        <v>MZ11</v>
      </c>
      <c r="AJ20" s="49" t="str">
        <f t="shared" ca="1" si="0"/>
        <v>MZ1103</v>
      </c>
      <c r="AK20" s="49" t="str">
        <f t="shared" ca="1" si="1"/>
        <v/>
      </c>
    </row>
    <row r="21" spans="1:37" x14ac:dyDescent="0.2">
      <c r="A21" s="58">
        <v>45292</v>
      </c>
      <c r="B21" s="49" t="s">
        <v>120</v>
      </c>
      <c r="C21" s="49" t="s">
        <v>126</v>
      </c>
      <c r="G21" s="49" t="s">
        <v>116</v>
      </c>
      <c r="H21" s="49" t="s">
        <v>167</v>
      </c>
      <c r="I21" s="49" t="s">
        <v>118</v>
      </c>
      <c r="K21" s="49" t="s">
        <v>1212</v>
      </c>
      <c r="L21" s="49">
        <v>114</v>
      </c>
      <c r="M21" s="49">
        <v>139</v>
      </c>
      <c r="N21" s="49">
        <v>98</v>
      </c>
      <c r="O21" s="49">
        <v>177</v>
      </c>
      <c r="U21" s="49">
        <v>5</v>
      </c>
      <c r="X21" s="49">
        <v>41</v>
      </c>
      <c r="Y21" s="49">
        <v>35</v>
      </c>
      <c r="AC21">
        <f>IF(ISBLANK(sbcc[[#This Row],[total_boys]]),SUM(sbcc[[#This Row],[boys_0-5_reached]],sbcc[[#This Row],[boys_6-12_reached]],sbcc[[#This Row],[boys_13-18_reached]]),sbcc[[#This Row],[total_boys]])</f>
        <v>212</v>
      </c>
      <c r="AD21">
        <f>IF(ISBLANK(sbcc[[#This Row],[total_girls]]),SUM(sbcc[[#This Row],[girls_0-5_reached]],sbcc[[#This Row],[girls_6-12_reached]],sbcc[[#This Row],[girls_13-18_reached]]),sbcc[[#This Row],[total_girls]])</f>
        <v>316</v>
      </c>
      <c r="AE21">
        <f>IF(ISBLANK(sbcc[[#This Row],[total_children]]),SUM(sbcc[[#This Row],[calc_boys]],sbcc[[#This Row],[calc_girls]]),sbcc[[#This Row],[total_children]])</f>
        <v>528</v>
      </c>
      <c r="AF21">
        <f>IF(ISBLANK(sbcc[[#This Row],[total_pwd]]),SUM(sbcc[[#This Row],[total_pwd_men]],sbcc[[#This Row],[total_pwd_women]]),sbcc[[#This Row],[total_pwd]])</f>
        <v>5</v>
      </c>
      <c r="AG21">
        <f>IF(ISBLANK(sbcc[[#This Row],[total_adults]]),SUM(sbcc[[#This Row],[total_men]],sbcc[[#This Row],[total_women]]),sbcc[[#This Row],[total_adults]])</f>
        <v>76</v>
      </c>
      <c r="AH21">
        <f>IF(ISBLANK(sbcc[[#This Row],[total_beneficiaries_reached]]),SUM(sbcc[[#This Row],[calc_children]],sbcc[[#This Row],[calc_adults]]),sbcc[[#This Row],[total_beneficiaries_reached]])</f>
        <v>604</v>
      </c>
      <c r="AI21" s="49" t="str">
        <f ca="1">IF(B21="","",OFFSET(table_admin1[[#Headers],[ADM1_PT]],MATCH(B21,admin1,0),1))</f>
        <v>MZ01</v>
      </c>
      <c r="AJ21" s="49" t="str">
        <f t="shared" ca="1" si="0"/>
        <v>MZ0103</v>
      </c>
      <c r="AK21" s="49" t="str">
        <f t="shared" ca="1" si="1"/>
        <v/>
      </c>
    </row>
    <row r="22" spans="1:37" x14ac:dyDescent="0.2">
      <c r="A22" s="58">
        <v>45292</v>
      </c>
      <c r="B22" s="49" t="s">
        <v>120</v>
      </c>
      <c r="C22" s="49" t="s">
        <v>127</v>
      </c>
      <c r="G22" s="49" t="s">
        <v>116</v>
      </c>
      <c r="H22" s="49" t="s">
        <v>168</v>
      </c>
      <c r="I22" s="49" t="s">
        <v>118</v>
      </c>
      <c r="K22" s="49" t="s">
        <v>1212</v>
      </c>
      <c r="L22" s="49">
        <v>187</v>
      </c>
      <c r="M22" s="49">
        <v>17</v>
      </c>
      <c r="N22" s="49">
        <v>102</v>
      </c>
      <c r="O22" s="49">
        <v>145</v>
      </c>
      <c r="U22" s="49">
        <v>5</v>
      </c>
      <c r="X22" s="49">
        <v>165</v>
      </c>
      <c r="Y22" s="49">
        <v>136</v>
      </c>
      <c r="AC22">
        <f>IF(ISBLANK(sbcc[[#This Row],[total_boys]]),SUM(sbcc[[#This Row],[boys_0-5_reached]],sbcc[[#This Row],[boys_6-12_reached]],sbcc[[#This Row],[boys_13-18_reached]]),sbcc[[#This Row],[total_boys]])</f>
        <v>289</v>
      </c>
      <c r="AD22">
        <f>IF(ISBLANK(sbcc[[#This Row],[total_girls]]),SUM(sbcc[[#This Row],[girls_0-5_reached]],sbcc[[#This Row],[girls_6-12_reached]],sbcc[[#This Row],[girls_13-18_reached]]),sbcc[[#This Row],[total_girls]])</f>
        <v>162</v>
      </c>
      <c r="AE22">
        <f>IF(ISBLANK(sbcc[[#This Row],[total_children]]),SUM(sbcc[[#This Row],[calc_boys]],sbcc[[#This Row],[calc_girls]]),sbcc[[#This Row],[total_children]])</f>
        <v>451</v>
      </c>
      <c r="AF22">
        <f>IF(ISBLANK(sbcc[[#This Row],[total_pwd]]),SUM(sbcc[[#This Row],[total_pwd_men]],sbcc[[#This Row],[total_pwd_women]]),sbcc[[#This Row],[total_pwd]])</f>
        <v>5</v>
      </c>
      <c r="AG22">
        <f>IF(ISBLANK(sbcc[[#This Row],[total_adults]]),SUM(sbcc[[#This Row],[total_men]],sbcc[[#This Row],[total_women]]),sbcc[[#This Row],[total_adults]])</f>
        <v>301</v>
      </c>
      <c r="AH22">
        <f>IF(ISBLANK(sbcc[[#This Row],[total_beneficiaries_reached]]),SUM(sbcc[[#This Row],[calc_children]],sbcc[[#This Row],[calc_adults]]),sbcc[[#This Row],[total_beneficiaries_reached]])</f>
        <v>752</v>
      </c>
      <c r="AI22" s="49" t="str">
        <f ca="1">IF(B22="","",OFFSET(table_admin1[[#Headers],[ADM1_PT]],MATCH(B22,admin1,0),1))</f>
        <v>MZ01</v>
      </c>
      <c r="AJ22" s="49" t="str">
        <f t="shared" ca="1" si="0"/>
        <v>MZ0101</v>
      </c>
      <c r="AK22" s="49" t="str">
        <f t="shared" ca="1" si="1"/>
        <v/>
      </c>
    </row>
    <row r="23" spans="1:37" x14ac:dyDescent="0.2">
      <c r="A23" s="58">
        <v>45292</v>
      </c>
      <c r="B23" s="49" t="s">
        <v>229</v>
      </c>
      <c r="C23" s="49" t="s">
        <v>700</v>
      </c>
      <c r="G23" s="49" t="s">
        <v>116</v>
      </c>
      <c r="H23" s="49" t="s">
        <v>167</v>
      </c>
      <c r="I23" s="49" t="s">
        <v>118</v>
      </c>
      <c r="K23" s="49" t="s">
        <v>1212</v>
      </c>
      <c r="L23" s="49">
        <v>45</v>
      </c>
      <c r="M23" s="49">
        <v>21</v>
      </c>
      <c r="N23" s="49">
        <v>179</v>
      </c>
      <c r="O23" s="49">
        <v>137</v>
      </c>
      <c r="U23" s="49">
        <v>1</v>
      </c>
      <c r="X23" s="49">
        <v>184</v>
      </c>
      <c r="Y23" s="49">
        <v>104</v>
      </c>
      <c r="AC23">
        <f>IF(ISBLANK(sbcc[[#This Row],[total_boys]]),SUM(sbcc[[#This Row],[boys_0-5_reached]],sbcc[[#This Row],[boys_6-12_reached]],sbcc[[#This Row],[boys_13-18_reached]]),sbcc[[#This Row],[total_boys]])</f>
        <v>224</v>
      </c>
      <c r="AD23">
        <f>IF(ISBLANK(sbcc[[#This Row],[total_girls]]),SUM(sbcc[[#This Row],[girls_0-5_reached]],sbcc[[#This Row],[girls_6-12_reached]],sbcc[[#This Row],[girls_13-18_reached]]),sbcc[[#This Row],[total_girls]])</f>
        <v>158</v>
      </c>
      <c r="AE23">
        <f>IF(ISBLANK(sbcc[[#This Row],[total_children]]),SUM(sbcc[[#This Row],[calc_boys]],sbcc[[#This Row],[calc_girls]]),sbcc[[#This Row],[total_children]])</f>
        <v>382</v>
      </c>
      <c r="AF23">
        <f>IF(ISBLANK(sbcc[[#This Row],[total_pwd]]),SUM(sbcc[[#This Row],[total_pwd_men]],sbcc[[#This Row],[total_pwd_women]]),sbcc[[#This Row],[total_pwd]])</f>
        <v>1</v>
      </c>
      <c r="AG23">
        <f>IF(ISBLANK(sbcc[[#This Row],[total_adults]]),SUM(sbcc[[#This Row],[total_men]],sbcc[[#This Row],[total_women]]),sbcc[[#This Row],[total_adults]])</f>
        <v>288</v>
      </c>
      <c r="AH23">
        <f>IF(ISBLANK(sbcc[[#This Row],[total_beneficiaries_reached]]),SUM(sbcc[[#This Row],[calc_children]],sbcc[[#This Row],[calc_adults]]),sbcc[[#This Row],[total_beneficiaries_reached]])</f>
        <v>670</v>
      </c>
      <c r="AI23" s="49" t="str">
        <f ca="1">IF(B23="","",OFFSET(table_admin1[[#Headers],[ADM1_PT]],MATCH(B23,admin1,0),1))</f>
        <v>MZ11</v>
      </c>
      <c r="AJ23" s="49" t="str">
        <f t="shared" ca="1" si="0"/>
        <v>MZ1103</v>
      </c>
      <c r="AK23" s="49" t="str">
        <f t="shared" ca="1" si="1"/>
        <v/>
      </c>
    </row>
    <row r="24" spans="1:37" x14ac:dyDescent="0.2">
      <c r="A24" s="58">
        <v>45323</v>
      </c>
      <c r="B24" s="49" t="s">
        <v>113</v>
      </c>
      <c r="C24" s="49" t="s">
        <v>596</v>
      </c>
      <c r="G24" s="49" t="s">
        <v>122</v>
      </c>
      <c r="H24" s="49" t="s">
        <v>167</v>
      </c>
      <c r="I24" s="49" t="s">
        <v>124</v>
      </c>
      <c r="J24" s="49" t="s">
        <v>1315</v>
      </c>
      <c r="K24" s="49" t="s">
        <v>125</v>
      </c>
      <c r="L24" s="49">
        <v>120</v>
      </c>
      <c r="M24" s="49">
        <v>140</v>
      </c>
      <c r="N24" s="49">
        <v>127</v>
      </c>
      <c r="O24" s="49">
        <v>31</v>
      </c>
      <c r="U24" s="49">
        <v>1</v>
      </c>
      <c r="X24" s="49">
        <v>136</v>
      </c>
      <c r="Y24" s="49">
        <v>47</v>
      </c>
      <c r="AC24">
        <f>IF(ISBLANK(sbcc[[#This Row],[total_boys]]),SUM(sbcc[[#This Row],[boys_0-5_reached]],sbcc[[#This Row],[boys_6-12_reached]],sbcc[[#This Row],[boys_13-18_reached]]),sbcc[[#This Row],[total_boys]])</f>
        <v>247</v>
      </c>
      <c r="AD24">
        <f>IF(ISBLANK(sbcc[[#This Row],[total_girls]]),SUM(sbcc[[#This Row],[girls_0-5_reached]],sbcc[[#This Row],[girls_6-12_reached]],sbcc[[#This Row],[girls_13-18_reached]]),sbcc[[#This Row],[total_girls]])</f>
        <v>171</v>
      </c>
      <c r="AE24">
        <f>IF(ISBLANK(sbcc[[#This Row],[total_children]]),SUM(sbcc[[#This Row],[calc_boys]],sbcc[[#This Row],[calc_girls]]),sbcc[[#This Row],[total_children]])</f>
        <v>418</v>
      </c>
      <c r="AF24">
        <f>IF(ISBLANK(sbcc[[#This Row],[total_pwd]]),SUM(sbcc[[#This Row],[total_pwd_men]],sbcc[[#This Row],[total_pwd_women]]),sbcc[[#This Row],[total_pwd]])</f>
        <v>1</v>
      </c>
      <c r="AG24">
        <f>IF(ISBLANK(sbcc[[#This Row],[total_adults]]),SUM(sbcc[[#This Row],[total_men]],sbcc[[#This Row],[total_women]]),sbcc[[#This Row],[total_adults]])</f>
        <v>183</v>
      </c>
      <c r="AH24">
        <f>IF(ISBLANK(sbcc[[#This Row],[total_beneficiaries_reached]]),SUM(sbcc[[#This Row],[calc_children]],sbcc[[#This Row],[calc_adults]]),sbcc[[#This Row],[total_beneficiaries_reached]])</f>
        <v>601</v>
      </c>
      <c r="AI24" s="49" t="str">
        <f ca="1">IF(B24="","",OFFSET(table_admin1[[#Headers],[ADM1_PT]],MATCH(B24,admin1,0),1))</f>
        <v>MZ09</v>
      </c>
      <c r="AJ24" s="49" t="str">
        <f t="shared" ca="1" si="0"/>
        <v>MZ0902</v>
      </c>
      <c r="AK24" s="49" t="str">
        <f t="shared" ca="1" si="1"/>
        <v/>
      </c>
    </row>
    <row r="25" spans="1:37" x14ac:dyDescent="0.2">
      <c r="A25" s="58">
        <v>45352</v>
      </c>
      <c r="B25" s="49" t="s">
        <v>209</v>
      </c>
      <c r="C25" s="49" t="s">
        <v>437</v>
      </c>
      <c r="G25" s="49" t="s">
        <v>122</v>
      </c>
      <c r="H25" s="49" t="s">
        <v>168</v>
      </c>
      <c r="I25" s="49" t="s">
        <v>124</v>
      </c>
      <c r="J25" s="49" t="s">
        <v>1316</v>
      </c>
      <c r="K25" s="49" t="s">
        <v>125</v>
      </c>
      <c r="L25" s="49">
        <v>111</v>
      </c>
      <c r="M25" s="49">
        <v>68</v>
      </c>
      <c r="N25" s="49">
        <v>41</v>
      </c>
      <c r="O25" s="49">
        <v>11</v>
      </c>
      <c r="U25" s="49">
        <v>15</v>
      </c>
      <c r="X25" s="49">
        <v>23</v>
      </c>
      <c r="Y25" s="49">
        <v>146</v>
      </c>
      <c r="AC25">
        <f>IF(ISBLANK(sbcc[[#This Row],[total_boys]]),SUM(sbcc[[#This Row],[boys_0-5_reached]],sbcc[[#This Row],[boys_6-12_reached]],sbcc[[#This Row],[boys_13-18_reached]]),sbcc[[#This Row],[total_boys]])</f>
        <v>152</v>
      </c>
      <c r="AD25">
        <f>IF(ISBLANK(sbcc[[#This Row],[total_girls]]),SUM(sbcc[[#This Row],[girls_0-5_reached]],sbcc[[#This Row],[girls_6-12_reached]],sbcc[[#This Row],[girls_13-18_reached]]),sbcc[[#This Row],[total_girls]])</f>
        <v>79</v>
      </c>
      <c r="AE25">
        <f>IF(ISBLANK(sbcc[[#This Row],[total_children]]),SUM(sbcc[[#This Row],[calc_boys]],sbcc[[#This Row],[calc_girls]]),sbcc[[#This Row],[total_children]])</f>
        <v>231</v>
      </c>
      <c r="AF25">
        <f>IF(ISBLANK(sbcc[[#This Row],[total_pwd]]),SUM(sbcc[[#This Row],[total_pwd_men]],sbcc[[#This Row],[total_pwd_women]]),sbcc[[#This Row],[total_pwd]])</f>
        <v>15</v>
      </c>
      <c r="AG25">
        <f>IF(ISBLANK(sbcc[[#This Row],[total_adults]]),SUM(sbcc[[#This Row],[total_men]],sbcc[[#This Row],[total_women]]),sbcc[[#This Row],[total_adults]])</f>
        <v>169</v>
      </c>
      <c r="AH25">
        <f>IF(ISBLANK(sbcc[[#This Row],[total_beneficiaries_reached]]),SUM(sbcc[[#This Row],[calc_children]],sbcc[[#This Row],[calc_adults]]),sbcc[[#This Row],[total_beneficiaries_reached]])</f>
        <v>400</v>
      </c>
      <c r="AI25" s="49" t="str">
        <f ca="1">IF(B25="","",OFFSET(table_admin1[[#Headers],[ADM1_PT]],MATCH(B25,admin1,0),1))</f>
        <v>MZ07</v>
      </c>
      <c r="AJ25" s="49" t="str">
        <f t="shared" ca="1" si="0"/>
        <v>MZ0701</v>
      </c>
      <c r="AK25" s="49" t="str">
        <f t="shared" ca="1" si="1"/>
        <v/>
      </c>
    </row>
    <row r="26" spans="1:37" x14ac:dyDescent="0.2">
      <c r="A26" s="58">
        <v>45383</v>
      </c>
      <c r="B26" s="49" t="s">
        <v>224</v>
      </c>
      <c r="C26" s="49" t="s">
        <v>641</v>
      </c>
      <c r="G26" s="49" t="s">
        <v>116</v>
      </c>
      <c r="H26" s="49" t="s">
        <v>167</v>
      </c>
      <c r="I26" s="49" t="s">
        <v>118</v>
      </c>
      <c r="K26" s="49" t="s">
        <v>1212</v>
      </c>
      <c r="L26" s="49">
        <v>30</v>
      </c>
      <c r="M26" s="49">
        <v>173</v>
      </c>
      <c r="N26" s="49">
        <v>46</v>
      </c>
      <c r="O26" s="49">
        <v>40</v>
      </c>
      <c r="U26" s="49">
        <v>2</v>
      </c>
      <c r="X26" s="49">
        <v>170</v>
      </c>
      <c r="Y26" s="49">
        <v>91</v>
      </c>
      <c r="AC26">
        <f>IF(ISBLANK(sbcc[[#This Row],[total_boys]]),SUM(sbcc[[#This Row],[boys_0-5_reached]],sbcc[[#This Row],[boys_6-12_reached]],sbcc[[#This Row],[boys_13-18_reached]]),sbcc[[#This Row],[total_boys]])</f>
        <v>76</v>
      </c>
      <c r="AD26">
        <f>IF(ISBLANK(sbcc[[#This Row],[total_girls]]),SUM(sbcc[[#This Row],[girls_0-5_reached]],sbcc[[#This Row],[girls_6-12_reached]],sbcc[[#This Row],[girls_13-18_reached]]),sbcc[[#This Row],[total_girls]])</f>
        <v>213</v>
      </c>
      <c r="AE26">
        <f>IF(ISBLANK(sbcc[[#This Row],[total_children]]),SUM(sbcc[[#This Row],[calc_boys]],sbcc[[#This Row],[calc_girls]]),sbcc[[#This Row],[total_children]])</f>
        <v>289</v>
      </c>
      <c r="AF26">
        <f>IF(ISBLANK(sbcc[[#This Row],[total_pwd]]),SUM(sbcc[[#This Row],[total_pwd_men]],sbcc[[#This Row],[total_pwd_women]]),sbcc[[#This Row],[total_pwd]])</f>
        <v>2</v>
      </c>
      <c r="AG26">
        <f>IF(ISBLANK(sbcc[[#This Row],[total_adults]]),SUM(sbcc[[#This Row],[total_men]],sbcc[[#This Row],[total_women]]),sbcc[[#This Row],[total_adults]])</f>
        <v>261</v>
      </c>
      <c r="AH26">
        <f>IF(ISBLANK(sbcc[[#This Row],[total_beneficiaries_reached]]),SUM(sbcc[[#This Row],[calc_children]],sbcc[[#This Row],[calc_adults]]),sbcc[[#This Row],[total_beneficiaries_reached]])</f>
        <v>550</v>
      </c>
      <c r="AI26" s="49" t="str">
        <f ca="1">IF(B26="","",OFFSET(table_admin1[[#Headers],[ADM1_PT]],MATCH(B26,admin1,0),1))</f>
        <v>MZ10</v>
      </c>
      <c r="AJ26" s="49" t="str">
        <f t="shared" ca="1" si="0"/>
        <v>MZ1002</v>
      </c>
      <c r="AK26" s="49" t="str">
        <f t="shared" ca="1" si="1"/>
        <v/>
      </c>
    </row>
    <row r="27" spans="1:37" x14ac:dyDescent="0.2">
      <c r="A27" s="58">
        <v>45292</v>
      </c>
      <c r="B27" s="49" t="s">
        <v>209</v>
      </c>
      <c r="C27" s="49" t="s">
        <v>471</v>
      </c>
      <c r="G27" s="49" t="s">
        <v>116</v>
      </c>
      <c r="H27" s="49" t="s">
        <v>168</v>
      </c>
      <c r="K27" s="49" t="s">
        <v>1212</v>
      </c>
      <c r="L27" s="49">
        <v>78</v>
      </c>
      <c r="M27" s="49">
        <v>166</v>
      </c>
      <c r="N27" s="49">
        <v>84</v>
      </c>
      <c r="O27" s="49">
        <v>20</v>
      </c>
      <c r="U27" s="49">
        <v>12</v>
      </c>
      <c r="X27" s="49">
        <v>166</v>
      </c>
      <c r="Y27" s="49">
        <v>89</v>
      </c>
      <c r="AC27">
        <f>IF(ISBLANK(sbcc[[#This Row],[total_boys]]),SUM(sbcc[[#This Row],[boys_0-5_reached]],sbcc[[#This Row],[boys_6-12_reached]],sbcc[[#This Row],[boys_13-18_reached]]),sbcc[[#This Row],[total_boys]])</f>
        <v>162</v>
      </c>
      <c r="AD27">
        <f>IF(ISBLANK(sbcc[[#This Row],[total_girls]]),SUM(sbcc[[#This Row],[girls_0-5_reached]],sbcc[[#This Row],[girls_6-12_reached]],sbcc[[#This Row],[girls_13-18_reached]]),sbcc[[#This Row],[total_girls]])</f>
        <v>186</v>
      </c>
      <c r="AE27">
        <f>IF(ISBLANK(sbcc[[#This Row],[total_children]]),SUM(sbcc[[#This Row],[calc_boys]],sbcc[[#This Row],[calc_girls]]),sbcc[[#This Row],[total_children]])</f>
        <v>348</v>
      </c>
      <c r="AF27">
        <f>IF(ISBLANK(sbcc[[#This Row],[total_pwd]]),SUM(sbcc[[#This Row],[total_pwd_men]],sbcc[[#This Row],[total_pwd_women]]),sbcc[[#This Row],[total_pwd]])</f>
        <v>12</v>
      </c>
      <c r="AG27">
        <f>IF(ISBLANK(sbcc[[#This Row],[total_adults]]),SUM(sbcc[[#This Row],[total_men]],sbcc[[#This Row],[total_women]]),sbcc[[#This Row],[total_adults]])</f>
        <v>255</v>
      </c>
      <c r="AH27">
        <f>IF(ISBLANK(sbcc[[#This Row],[total_beneficiaries_reached]]),SUM(sbcc[[#This Row],[calc_children]],sbcc[[#This Row],[calc_adults]]),sbcc[[#This Row],[total_beneficiaries_reached]])</f>
        <v>603</v>
      </c>
      <c r="AI27" s="49" t="str">
        <f ca="1">IF(B27="","",OFFSET(table_admin1[[#Headers],[ADM1_PT]],MATCH(B27,admin1,0),1))</f>
        <v>MZ07</v>
      </c>
      <c r="AJ27" s="49" t="str">
        <f t="shared" ca="1" si="0"/>
        <v>MZ0710</v>
      </c>
      <c r="AK27" s="49" t="str">
        <f t="shared" ca="1" si="1"/>
        <v/>
      </c>
    </row>
    <row r="28" spans="1:37" x14ac:dyDescent="0.2">
      <c r="A28" s="58">
        <v>45292</v>
      </c>
      <c r="B28" s="49" t="s">
        <v>209</v>
      </c>
      <c r="C28" s="49" t="s">
        <v>437</v>
      </c>
      <c r="G28" s="49" t="s">
        <v>116</v>
      </c>
      <c r="H28" s="49" t="s">
        <v>168</v>
      </c>
      <c r="K28" s="49" t="s">
        <v>1212</v>
      </c>
      <c r="L28" s="49">
        <v>164</v>
      </c>
      <c r="M28" s="49">
        <v>159</v>
      </c>
      <c r="N28" s="49">
        <v>138</v>
      </c>
      <c r="O28" s="49">
        <v>122</v>
      </c>
      <c r="U28" s="49">
        <v>3</v>
      </c>
      <c r="X28" s="49">
        <v>4</v>
      </c>
      <c r="Y28" s="49">
        <v>49</v>
      </c>
      <c r="AC28">
        <f>IF(ISBLANK(sbcc[[#This Row],[total_boys]]),SUM(sbcc[[#This Row],[boys_0-5_reached]],sbcc[[#This Row],[boys_6-12_reached]],sbcc[[#This Row],[boys_13-18_reached]]),sbcc[[#This Row],[total_boys]])</f>
        <v>302</v>
      </c>
      <c r="AD28">
        <f>IF(ISBLANK(sbcc[[#This Row],[total_girls]]),SUM(sbcc[[#This Row],[girls_0-5_reached]],sbcc[[#This Row],[girls_6-12_reached]],sbcc[[#This Row],[girls_13-18_reached]]),sbcc[[#This Row],[total_girls]])</f>
        <v>281</v>
      </c>
      <c r="AE28">
        <f>IF(ISBLANK(sbcc[[#This Row],[total_children]]),SUM(sbcc[[#This Row],[calc_boys]],sbcc[[#This Row],[calc_girls]]),sbcc[[#This Row],[total_children]])</f>
        <v>583</v>
      </c>
      <c r="AF28">
        <f>IF(ISBLANK(sbcc[[#This Row],[total_pwd]]),SUM(sbcc[[#This Row],[total_pwd_men]],sbcc[[#This Row],[total_pwd_women]]),sbcc[[#This Row],[total_pwd]])</f>
        <v>3</v>
      </c>
      <c r="AG28">
        <f>IF(ISBLANK(sbcc[[#This Row],[total_adults]]),SUM(sbcc[[#This Row],[total_men]],sbcc[[#This Row],[total_women]]),sbcc[[#This Row],[total_adults]])</f>
        <v>53</v>
      </c>
      <c r="AH28">
        <f>IF(ISBLANK(sbcc[[#This Row],[total_beneficiaries_reached]]),SUM(sbcc[[#This Row],[calc_children]],sbcc[[#This Row],[calc_adults]]),sbcc[[#This Row],[total_beneficiaries_reached]])</f>
        <v>636</v>
      </c>
      <c r="AI28" s="49" t="str">
        <f ca="1">IF(B28="","",OFFSET(table_admin1[[#Headers],[ADM1_PT]],MATCH(B28,admin1,0),1))</f>
        <v>MZ07</v>
      </c>
      <c r="AJ28" s="49" t="str">
        <f t="shared" ca="1" si="0"/>
        <v>MZ0701</v>
      </c>
      <c r="AK28" s="49" t="str">
        <f t="shared" ca="1" si="1"/>
        <v/>
      </c>
    </row>
    <row r="29" spans="1:37" x14ac:dyDescent="0.2">
      <c r="A29" s="58">
        <v>45323</v>
      </c>
      <c r="B29" s="49" t="s">
        <v>209</v>
      </c>
      <c r="C29" s="49" t="s">
        <v>489</v>
      </c>
      <c r="G29" s="49" t="s">
        <v>116</v>
      </c>
      <c r="H29" s="49" t="s">
        <v>168</v>
      </c>
      <c r="I29" s="49" t="s">
        <v>118</v>
      </c>
      <c r="K29" s="49" t="s">
        <v>1212</v>
      </c>
      <c r="L29" s="49">
        <v>75</v>
      </c>
      <c r="M29" s="49">
        <v>37</v>
      </c>
      <c r="N29" s="49">
        <v>103</v>
      </c>
      <c r="O29" s="49">
        <v>182</v>
      </c>
      <c r="U29" s="49">
        <v>12</v>
      </c>
      <c r="X29" s="49">
        <v>27</v>
      </c>
      <c r="Y29" s="49">
        <v>90</v>
      </c>
      <c r="AC29">
        <f>IF(ISBLANK(sbcc[[#This Row],[total_boys]]),SUM(sbcc[[#This Row],[boys_0-5_reached]],sbcc[[#This Row],[boys_6-12_reached]],sbcc[[#This Row],[boys_13-18_reached]]),sbcc[[#This Row],[total_boys]])</f>
        <v>178</v>
      </c>
      <c r="AD29">
        <f>IF(ISBLANK(sbcc[[#This Row],[total_girls]]),SUM(sbcc[[#This Row],[girls_0-5_reached]],sbcc[[#This Row],[girls_6-12_reached]],sbcc[[#This Row],[girls_13-18_reached]]),sbcc[[#This Row],[total_girls]])</f>
        <v>219</v>
      </c>
      <c r="AE29">
        <f>IF(ISBLANK(sbcc[[#This Row],[total_children]]),SUM(sbcc[[#This Row],[calc_boys]],sbcc[[#This Row],[calc_girls]]),sbcc[[#This Row],[total_children]])</f>
        <v>397</v>
      </c>
      <c r="AF29">
        <f>IF(ISBLANK(sbcc[[#This Row],[total_pwd]]),SUM(sbcc[[#This Row],[total_pwd_men]],sbcc[[#This Row],[total_pwd_women]]),sbcc[[#This Row],[total_pwd]])</f>
        <v>12</v>
      </c>
      <c r="AG29">
        <f>IF(ISBLANK(sbcc[[#This Row],[total_adults]]),SUM(sbcc[[#This Row],[total_men]],sbcc[[#This Row],[total_women]]),sbcc[[#This Row],[total_adults]])</f>
        <v>117</v>
      </c>
      <c r="AH29">
        <f>IF(ISBLANK(sbcc[[#This Row],[total_beneficiaries_reached]]),SUM(sbcc[[#This Row],[calc_children]],sbcc[[#This Row],[calc_adults]]),sbcc[[#This Row],[total_beneficiaries_reached]])</f>
        <v>514</v>
      </c>
      <c r="AI29" s="49" t="str">
        <f ca="1">IF(B29="","",OFFSET(table_admin1[[#Headers],[ADM1_PT]],MATCH(B29,admin1,0),1))</f>
        <v>MZ07</v>
      </c>
      <c r="AJ29" s="49" t="str">
        <f t="shared" ca="1" si="0"/>
        <v>MZ0715</v>
      </c>
      <c r="AK29" s="49" t="str">
        <f t="shared" ca="1" si="1"/>
        <v/>
      </c>
    </row>
    <row r="30" spans="1:37" x14ac:dyDescent="0.2">
      <c r="A30" s="58">
        <v>45383</v>
      </c>
      <c r="B30" s="49" t="s">
        <v>120</v>
      </c>
      <c r="C30" s="49" t="s">
        <v>126</v>
      </c>
      <c r="G30" s="49" t="s">
        <v>122</v>
      </c>
      <c r="H30" s="49" t="s">
        <v>167</v>
      </c>
      <c r="I30" s="49" t="s">
        <v>124</v>
      </c>
      <c r="K30" s="49" t="s">
        <v>1212</v>
      </c>
      <c r="L30" s="49">
        <v>48</v>
      </c>
      <c r="M30" s="49">
        <v>192</v>
      </c>
      <c r="N30" s="49">
        <v>5</v>
      </c>
      <c r="O30" s="49">
        <v>22</v>
      </c>
      <c r="U30" s="49">
        <v>7</v>
      </c>
      <c r="X30" s="49">
        <v>60</v>
      </c>
      <c r="Y30" s="49">
        <v>11</v>
      </c>
      <c r="AC30">
        <f>IF(ISBLANK(sbcc[[#This Row],[total_boys]]),SUM(sbcc[[#This Row],[boys_0-5_reached]],sbcc[[#This Row],[boys_6-12_reached]],sbcc[[#This Row],[boys_13-18_reached]]),sbcc[[#This Row],[total_boys]])</f>
        <v>53</v>
      </c>
      <c r="AD30">
        <f>IF(ISBLANK(sbcc[[#This Row],[total_girls]]),SUM(sbcc[[#This Row],[girls_0-5_reached]],sbcc[[#This Row],[girls_6-12_reached]],sbcc[[#This Row],[girls_13-18_reached]]),sbcc[[#This Row],[total_girls]])</f>
        <v>214</v>
      </c>
      <c r="AE30">
        <f>IF(ISBLANK(sbcc[[#This Row],[total_children]]),SUM(sbcc[[#This Row],[calc_boys]],sbcc[[#This Row],[calc_girls]]),sbcc[[#This Row],[total_children]])</f>
        <v>267</v>
      </c>
      <c r="AF30">
        <f>IF(ISBLANK(sbcc[[#This Row],[total_pwd]]),SUM(sbcc[[#This Row],[total_pwd_men]],sbcc[[#This Row],[total_pwd_women]]),sbcc[[#This Row],[total_pwd]])</f>
        <v>7</v>
      </c>
      <c r="AG30">
        <f>IF(ISBLANK(sbcc[[#This Row],[total_adults]]),SUM(sbcc[[#This Row],[total_men]],sbcc[[#This Row],[total_women]]),sbcc[[#This Row],[total_adults]])</f>
        <v>71</v>
      </c>
      <c r="AH30">
        <f>IF(ISBLANK(sbcc[[#This Row],[total_beneficiaries_reached]]),SUM(sbcc[[#This Row],[calc_children]],sbcc[[#This Row],[calc_adults]]),sbcc[[#This Row],[total_beneficiaries_reached]])</f>
        <v>338</v>
      </c>
      <c r="AI30" s="49" t="str">
        <f ca="1">IF(B30="","",OFFSET(table_admin1[[#Headers],[ADM1_PT]],MATCH(B30,admin1,0),1))</f>
        <v>MZ01</v>
      </c>
      <c r="AJ30" s="49" t="str">
        <f t="shared" ca="1" si="0"/>
        <v>MZ0103</v>
      </c>
      <c r="AK30" s="49" t="str">
        <f t="shared" ca="1" si="1"/>
        <v/>
      </c>
    </row>
    <row r="31" spans="1:37" x14ac:dyDescent="0.2">
      <c r="A31" s="58">
        <v>45323</v>
      </c>
      <c r="B31" s="49" t="s">
        <v>120</v>
      </c>
      <c r="C31" s="49" t="s">
        <v>231</v>
      </c>
      <c r="G31" s="49" t="s">
        <v>116</v>
      </c>
      <c r="H31" s="49" t="s">
        <v>168</v>
      </c>
      <c r="I31" s="49" t="s">
        <v>118</v>
      </c>
      <c r="K31" s="49" t="s">
        <v>1212</v>
      </c>
      <c r="L31" s="49">
        <v>87</v>
      </c>
      <c r="M31" s="49">
        <v>109</v>
      </c>
      <c r="N31" s="49">
        <v>80</v>
      </c>
      <c r="O31" s="49">
        <v>98</v>
      </c>
      <c r="U31" s="49">
        <v>6</v>
      </c>
      <c r="X31" s="49">
        <v>198</v>
      </c>
      <c r="Y31" s="49">
        <v>127</v>
      </c>
      <c r="AC31">
        <f>IF(ISBLANK(sbcc[[#This Row],[total_boys]]),SUM(sbcc[[#This Row],[boys_0-5_reached]],sbcc[[#This Row],[boys_6-12_reached]],sbcc[[#This Row],[boys_13-18_reached]]),sbcc[[#This Row],[total_boys]])</f>
        <v>167</v>
      </c>
      <c r="AD31">
        <f>IF(ISBLANK(sbcc[[#This Row],[total_girls]]),SUM(sbcc[[#This Row],[girls_0-5_reached]],sbcc[[#This Row],[girls_6-12_reached]],sbcc[[#This Row],[girls_13-18_reached]]),sbcc[[#This Row],[total_girls]])</f>
        <v>207</v>
      </c>
      <c r="AE31">
        <f>IF(ISBLANK(sbcc[[#This Row],[total_children]]),SUM(sbcc[[#This Row],[calc_boys]],sbcc[[#This Row],[calc_girls]]),sbcc[[#This Row],[total_children]])</f>
        <v>374</v>
      </c>
      <c r="AF31">
        <f>IF(ISBLANK(sbcc[[#This Row],[total_pwd]]),SUM(sbcc[[#This Row],[total_pwd_men]],sbcc[[#This Row],[total_pwd_women]]),sbcc[[#This Row],[total_pwd]])</f>
        <v>6</v>
      </c>
      <c r="AG31">
        <f>IF(ISBLANK(sbcc[[#This Row],[total_adults]]),SUM(sbcc[[#This Row],[total_men]],sbcc[[#This Row],[total_women]]),sbcc[[#This Row],[total_adults]])</f>
        <v>325</v>
      </c>
      <c r="AH31">
        <f>IF(ISBLANK(sbcc[[#This Row],[total_beneficiaries_reached]]),SUM(sbcc[[#This Row],[calc_children]],sbcc[[#This Row],[calc_adults]]),sbcc[[#This Row],[total_beneficiaries_reached]])</f>
        <v>699</v>
      </c>
      <c r="AI31" s="49" t="str">
        <f ca="1">IF(B31="","",OFFSET(table_admin1[[#Headers],[ADM1_PT]],MATCH(B31,admin1,0),1))</f>
        <v>MZ01</v>
      </c>
      <c r="AJ31" s="49" t="str">
        <f t="shared" ca="1" si="0"/>
        <v>MZ0111</v>
      </c>
      <c r="AK31" s="49" t="str">
        <f t="shared" ca="1" si="1"/>
        <v/>
      </c>
    </row>
    <row r="32" spans="1:37" x14ac:dyDescent="0.2">
      <c r="A32" s="58">
        <v>45352</v>
      </c>
      <c r="B32" s="49" t="s">
        <v>113</v>
      </c>
      <c r="C32" s="49" t="s">
        <v>634</v>
      </c>
      <c r="G32" s="49" t="s">
        <v>116</v>
      </c>
      <c r="H32" s="49" t="s">
        <v>167</v>
      </c>
      <c r="I32" s="49" t="s">
        <v>118</v>
      </c>
      <c r="K32" s="49" t="s">
        <v>1212</v>
      </c>
      <c r="L32" s="49">
        <v>184</v>
      </c>
      <c r="M32" s="49">
        <v>159</v>
      </c>
      <c r="N32" s="49">
        <v>108</v>
      </c>
      <c r="O32" s="49">
        <v>161</v>
      </c>
      <c r="U32" s="49">
        <v>4</v>
      </c>
      <c r="X32" s="49">
        <v>175</v>
      </c>
      <c r="Y32" s="49">
        <v>50</v>
      </c>
      <c r="AC32">
        <f>IF(ISBLANK(sbcc[[#This Row],[total_boys]]),SUM(sbcc[[#This Row],[boys_0-5_reached]],sbcc[[#This Row],[boys_6-12_reached]],sbcc[[#This Row],[boys_13-18_reached]]),sbcc[[#This Row],[total_boys]])</f>
        <v>292</v>
      </c>
      <c r="AD32">
        <f>IF(ISBLANK(sbcc[[#This Row],[total_girls]]),SUM(sbcc[[#This Row],[girls_0-5_reached]],sbcc[[#This Row],[girls_6-12_reached]],sbcc[[#This Row],[girls_13-18_reached]]),sbcc[[#This Row],[total_girls]])</f>
        <v>320</v>
      </c>
      <c r="AE32">
        <f>IF(ISBLANK(sbcc[[#This Row],[total_children]]),SUM(sbcc[[#This Row],[calc_boys]],sbcc[[#This Row],[calc_girls]]),sbcc[[#This Row],[total_children]])</f>
        <v>612</v>
      </c>
      <c r="AF32">
        <f>IF(ISBLANK(sbcc[[#This Row],[total_pwd]]),SUM(sbcc[[#This Row],[total_pwd_men]],sbcc[[#This Row],[total_pwd_women]]),sbcc[[#This Row],[total_pwd]])</f>
        <v>4</v>
      </c>
      <c r="AG32">
        <f>IF(ISBLANK(sbcc[[#This Row],[total_adults]]),SUM(sbcc[[#This Row],[total_men]],sbcc[[#This Row],[total_women]]),sbcc[[#This Row],[total_adults]])</f>
        <v>225</v>
      </c>
      <c r="AH32">
        <f>IF(ISBLANK(sbcc[[#This Row],[total_beneficiaries_reached]]),SUM(sbcc[[#This Row],[calc_children]],sbcc[[#This Row],[calc_adults]]),sbcc[[#This Row],[total_beneficiaries_reached]])</f>
        <v>837</v>
      </c>
      <c r="AI32" s="49" t="str">
        <f ca="1">IF(B32="","",OFFSET(table_admin1[[#Headers],[ADM1_PT]],MATCH(B32,admin1,0),1))</f>
        <v>MZ09</v>
      </c>
      <c r="AJ32" s="49" t="str">
        <f t="shared" ca="1" si="0"/>
        <v>MZ0913</v>
      </c>
      <c r="AK32" s="49" t="str">
        <f t="shared" ca="1" si="1"/>
        <v/>
      </c>
    </row>
    <row r="33" spans="1:37" x14ac:dyDescent="0.2">
      <c r="A33" s="58">
        <v>45292</v>
      </c>
      <c r="B33" s="49" t="s">
        <v>229</v>
      </c>
      <c r="C33" s="49" t="s">
        <v>700</v>
      </c>
      <c r="G33" s="49" t="s">
        <v>122</v>
      </c>
      <c r="H33" s="49" t="s">
        <v>167</v>
      </c>
      <c r="I33" s="49" t="s">
        <v>130</v>
      </c>
      <c r="J33" s="49" t="s">
        <v>1318</v>
      </c>
      <c r="K33" s="49" t="s">
        <v>125</v>
      </c>
      <c r="L33" s="49">
        <v>83</v>
      </c>
      <c r="M33" s="49">
        <v>81</v>
      </c>
      <c r="N33" s="49">
        <v>83</v>
      </c>
      <c r="O33" s="49">
        <v>74</v>
      </c>
      <c r="U33" s="49">
        <v>4</v>
      </c>
      <c r="X33" s="49">
        <v>146</v>
      </c>
      <c r="Y33" s="49">
        <v>95</v>
      </c>
      <c r="AC33">
        <f>IF(ISBLANK(sbcc[[#This Row],[total_boys]]),SUM(sbcc[[#This Row],[boys_0-5_reached]],sbcc[[#This Row],[boys_6-12_reached]],sbcc[[#This Row],[boys_13-18_reached]]),sbcc[[#This Row],[total_boys]])</f>
        <v>166</v>
      </c>
      <c r="AD33">
        <f>IF(ISBLANK(sbcc[[#This Row],[total_girls]]),SUM(sbcc[[#This Row],[girls_0-5_reached]],sbcc[[#This Row],[girls_6-12_reached]],sbcc[[#This Row],[girls_13-18_reached]]),sbcc[[#This Row],[total_girls]])</f>
        <v>155</v>
      </c>
      <c r="AE33">
        <f>IF(ISBLANK(sbcc[[#This Row],[total_children]]),SUM(sbcc[[#This Row],[calc_boys]],sbcc[[#This Row],[calc_girls]]),sbcc[[#This Row],[total_children]])</f>
        <v>321</v>
      </c>
      <c r="AF33">
        <f>IF(ISBLANK(sbcc[[#This Row],[total_pwd]]),SUM(sbcc[[#This Row],[total_pwd_men]],sbcc[[#This Row],[total_pwd_women]]),sbcc[[#This Row],[total_pwd]])</f>
        <v>4</v>
      </c>
      <c r="AG33">
        <f>IF(ISBLANK(sbcc[[#This Row],[total_adults]]),SUM(sbcc[[#This Row],[total_men]],sbcc[[#This Row],[total_women]]),sbcc[[#This Row],[total_adults]])</f>
        <v>241</v>
      </c>
      <c r="AH33">
        <f>IF(ISBLANK(sbcc[[#This Row],[total_beneficiaries_reached]]),SUM(sbcc[[#This Row],[calc_children]],sbcc[[#This Row],[calc_adults]]),sbcc[[#This Row],[total_beneficiaries_reached]])</f>
        <v>562</v>
      </c>
      <c r="AI33" s="49" t="str">
        <f ca="1">IF(B33="","",OFFSET(table_admin1[[#Headers],[ADM1_PT]],MATCH(B33,admin1,0),1))</f>
        <v>MZ11</v>
      </c>
      <c r="AJ33" s="49" t="str">
        <f t="shared" ca="1" si="0"/>
        <v>MZ1103</v>
      </c>
      <c r="AK33" s="49" t="str">
        <f t="shared" ca="1" si="1"/>
        <v/>
      </c>
    </row>
    <row r="34" spans="1:37" x14ac:dyDescent="0.2">
      <c r="A34" s="58">
        <v>45292</v>
      </c>
      <c r="B34" s="49" t="s">
        <v>209</v>
      </c>
      <c r="C34" s="49" t="s">
        <v>445</v>
      </c>
      <c r="G34" s="49" t="s">
        <v>116</v>
      </c>
      <c r="H34" s="49" t="s">
        <v>168</v>
      </c>
      <c r="I34" s="49" t="s">
        <v>118</v>
      </c>
      <c r="K34" s="49" t="s">
        <v>1212</v>
      </c>
      <c r="L34" s="49">
        <v>99</v>
      </c>
      <c r="M34" s="49">
        <v>154</v>
      </c>
      <c r="N34" s="49">
        <v>149</v>
      </c>
      <c r="O34" s="49">
        <v>72</v>
      </c>
      <c r="U34" s="49">
        <v>10</v>
      </c>
      <c r="X34" s="49">
        <v>71</v>
      </c>
      <c r="Y34" s="49">
        <v>161</v>
      </c>
      <c r="AC34">
        <f>IF(ISBLANK(sbcc[[#This Row],[total_boys]]),SUM(sbcc[[#This Row],[boys_0-5_reached]],sbcc[[#This Row],[boys_6-12_reached]],sbcc[[#This Row],[boys_13-18_reached]]),sbcc[[#This Row],[total_boys]])</f>
        <v>248</v>
      </c>
      <c r="AD34">
        <f>IF(ISBLANK(sbcc[[#This Row],[total_girls]]),SUM(sbcc[[#This Row],[girls_0-5_reached]],sbcc[[#This Row],[girls_6-12_reached]],sbcc[[#This Row],[girls_13-18_reached]]),sbcc[[#This Row],[total_girls]])</f>
        <v>226</v>
      </c>
      <c r="AE34">
        <f>IF(ISBLANK(sbcc[[#This Row],[total_children]]),SUM(sbcc[[#This Row],[calc_boys]],sbcc[[#This Row],[calc_girls]]),sbcc[[#This Row],[total_children]])</f>
        <v>474</v>
      </c>
      <c r="AF34">
        <f>IF(ISBLANK(sbcc[[#This Row],[total_pwd]]),SUM(sbcc[[#This Row],[total_pwd_men]],sbcc[[#This Row],[total_pwd_women]]),sbcc[[#This Row],[total_pwd]])</f>
        <v>10</v>
      </c>
      <c r="AG34">
        <f>IF(ISBLANK(sbcc[[#This Row],[total_adults]]),SUM(sbcc[[#This Row],[total_men]],sbcc[[#This Row],[total_women]]),sbcc[[#This Row],[total_adults]])</f>
        <v>232</v>
      </c>
      <c r="AH34">
        <f>IF(ISBLANK(sbcc[[#This Row],[total_beneficiaries_reached]]),SUM(sbcc[[#This Row],[calc_children]],sbcc[[#This Row],[calc_adults]]),sbcc[[#This Row],[total_beneficiaries_reached]])</f>
        <v>706</v>
      </c>
      <c r="AI34" s="49" t="str">
        <f ca="1">IF(B34="","",OFFSET(table_admin1[[#Headers],[ADM1_PT]],MATCH(B34,admin1,0),1))</f>
        <v>MZ07</v>
      </c>
      <c r="AJ34" s="49" t="str">
        <f t="shared" ca="1" si="0"/>
        <v>MZ0703</v>
      </c>
      <c r="AK34" s="49" t="str">
        <f t="shared" ca="1" si="1"/>
        <v/>
      </c>
    </row>
    <row r="35" spans="1:37" x14ac:dyDescent="0.2">
      <c r="A35" s="58">
        <v>45292</v>
      </c>
      <c r="B35" s="49" t="s">
        <v>120</v>
      </c>
      <c r="C35" s="49" t="s">
        <v>127</v>
      </c>
      <c r="G35" s="49" t="s">
        <v>122</v>
      </c>
      <c r="H35" s="49" t="s">
        <v>167</v>
      </c>
      <c r="I35" s="49" t="s">
        <v>130</v>
      </c>
      <c r="J35" s="49" t="s">
        <v>1317</v>
      </c>
      <c r="K35" s="49" t="s">
        <v>125</v>
      </c>
      <c r="L35" s="49">
        <v>196</v>
      </c>
      <c r="M35" s="49">
        <v>41</v>
      </c>
      <c r="N35" s="49">
        <v>36</v>
      </c>
      <c r="O35" s="49">
        <v>150</v>
      </c>
      <c r="U35" s="49">
        <v>3</v>
      </c>
      <c r="X35" s="49">
        <v>53</v>
      </c>
      <c r="Y35" s="49">
        <v>175</v>
      </c>
      <c r="AC35">
        <f>IF(ISBLANK(sbcc[[#This Row],[total_boys]]),SUM(sbcc[[#This Row],[boys_0-5_reached]],sbcc[[#This Row],[boys_6-12_reached]],sbcc[[#This Row],[boys_13-18_reached]]),sbcc[[#This Row],[total_boys]])</f>
        <v>232</v>
      </c>
      <c r="AD35">
        <f>IF(ISBLANK(sbcc[[#This Row],[total_girls]]),SUM(sbcc[[#This Row],[girls_0-5_reached]],sbcc[[#This Row],[girls_6-12_reached]],sbcc[[#This Row],[girls_13-18_reached]]),sbcc[[#This Row],[total_girls]])</f>
        <v>191</v>
      </c>
      <c r="AE35">
        <f>IF(ISBLANK(sbcc[[#This Row],[total_children]]),SUM(sbcc[[#This Row],[calc_boys]],sbcc[[#This Row],[calc_girls]]),sbcc[[#This Row],[total_children]])</f>
        <v>423</v>
      </c>
      <c r="AF35">
        <f>IF(ISBLANK(sbcc[[#This Row],[total_pwd]]),SUM(sbcc[[#This Row],[total_pwd_men]],sbcc[[#This Row],[total_pwd_women]]),sbcc[[#This Row],[total_pwd]])</f>
        <v>3</v>
      </c>
      <c r="AG35">
        <f>IF(ISBLANK(sbcc[[#This Row],[total_adults]]),SUM(sbcc[[#This Row],[total_men]],sbcc[[#This Row],[total_women]]),sbcc[[#This Row],[total_adults]])</f>
        <v>228</v>
      </c>
      <c r="AH35">
        <f>IF(ISBLANK(sbcc[[#This Row],[total_beneficiaries_reached]]),SUM(sbcc[[#This Row],[calc_children]],sbcc[[#This Row],[calc_adults]]),sbcc[[#This Row],[total_beneficiaries_reached]])</f>
        <v>651</v>
      </c>
      <c r="AI35" s="49" t="str">
        <f ca="1">IF(B35="","",OFFSET(table_admin1[[#Headers],[ADM1_PT]],MATCH(B35,admin1,0),1))</f>
        <v>MZ01</v>
      </c>
      <c r="AJ35" s="49" t="str">
        <f t="shared" ca="1" si="0"/>
        <v>MZ0101</v>
      </c>
      <c r="AK35" s="49" t="str">
        <f t="shared" ca="1" si="1"/>
        <v/>
      </c>
    </row>
    <row r="36" spans="1:37" x14ac:dyDescent="0.2">
      <c r="A36" s="58">
        <v>45383</v>
      </c>
      <c r="B36" s="49" t="s">
        <v>120</v>
      </c>
      <c r="C36" s="49" t="s">
        <v>194</v>
      </c>
      <c r="G36" s="49" t="s">
        <v>116</v>
      </c>
      <c r="H36" s="49" t="s">
        <v>168</v>
      </c>
      <c r="I36" s="49" t="s">
        <v>118</v>
      </c>
      <c r="K36" s="49" t="s">
        <v>1212</v>
      </c>
      <c r="L36" s="49">
        <v>22</v>
      </c>
      <c r="M36" s="49">
        <v>12</v>
      </c>
      <c r="N36" s="49">
        <v>16</v>
      </c>
      <c r="O36" s="49">
        <v>188</v>
      </c>
      <c r="U36" s="49">
        <v>14</v>
      </c>
      <c r="X36" s="49">
        <v>95</v>
      </c>
      <c r="Y36" s="49">
        <v>173</v>
      </c>
      <c r="AC36">
        <f>IF(ISBLANK(sbcc[[#This Row],[total_boys]]),SUM(sbcc[[#This Row],[boys_0-5_reached]],sbcc[[#This Row],[boys_6-12_reached]],sbcc[[#This Row],[boys_13-18_reached]]),sbcc[[#This Row],[total_boys]])</f>
        <v>38</v>
      </c>
      <c r="AD36">
        <f>IF(ISBLANK(sbcc[[#This Row],[total_girls]]),SUM(sbcc[[#This Row],[girls_0-5_reached]],sbcc[[#This Row],[girls_6-12_reached]],sbcc[[#This Row],[girls_13-18_reached]]),sbcc[[#This Row],[total_girls]])</f>
        <v>200</v>
      </c>
      <c r="AE36">
        <f>IF(ISBLANK(sbcc[[#This Row],[total_children]]),SUM(sbcc[[#This Row],[calc_boys]],sbcc[[#This Row],[calc_girls]]),sbcc[[#This Row],[total_children]])</f>
        <v>238</v>
      </c>
      <c r="AF36">
        <f>IF(ISBLANK(sbcc[[#This Row],[total_pwd]]),SUM(sbcc[[#This Row],[total_pwd_men]],sbcc[[#This Row],[total_pwd_women]]),sbcc[[#This Row],[total_pwd]])</f>
        <v>14</v>
      </c>
      <c r="AG36">
        <f>IF(ISBLANK(sbcc[[#This Row],[total_adults]]),SUM(sbcc[[#This Row],[total_men]],sbcc[[#This Row],[total_women]]),sbcc[[#This Row],[total_adults]])</f>
        <v>268</v>
      </c>
      <c r="AH36">
        <f>IF(ISBLANK(sbcc[[#This Row],[total_beneficiaries_reached]]),SUM(sbcc[[#This Row],[calc_children]],sbcc[[#This Row],[calc_adults]]),sbcc[[#This Row],[total_beneficiaries_reached]])</f>
        <v>506</v>
      </c>
      <c r="AI36" s="49" t="str">
        <f ca="1">IF(B36="","",OFFSET(table_admin1[[#Headers],[ADM1_PT]],MATCH(B36,admin1,0),1))</f>
        <v>MZ01</v>
      </c>
      <c r="AJ36" s="49" t="str">
        <f t="shared" ca="1" si="0"/>
        <v>MZ0104</v>
      </c>
      <c r="AK36" s="49" t="str">
        <f t="shared" ca="1" si="1"/>
        <v/>
      </c>
    </row>
    <row r="37" spans="1:37" x14ac:dyDescent="0.2">
      <c r="A37" s="58">
        <v>45292</v>
      </c>
      <c r="B37" s="49" t="s">
        <v>224</v>
      </c>
      <c r="C37" s="49" t="s">
        <v>656</v>
      </c>
      <c r="G37" s="49" t="s">
        <v>116</v>
      </c>
      <c r="H37" s="49" t="s">
        <v>167</v>
      </c>
      <c r="I37" s="49" t="s">
        <v>118</v>
      </c>
      <c r="K37" s="49" t="s">
        <v>1212</v>
      </c>
      <c r="L37" s="49">
        <v>108</v>
      </c>
      <c r="M37" s="49">
        <v>152</v>
      </c>
      <c r="N37" s="49">
        <v>74</v>
      </c>
      <c r="O37" s="49">
        <v>118</v>
      </c>
      <c r="U37" s="49">
        <v>2</v>
      </c>
      <c r="X37" s="49">
        <v>78</v>
      </c>
      <c r="Y37" s="49">
        <v>98</v>
      </c>
      <c r="AC37">
        <f>IF(ISBLANK(sbcc[[#This Row],[total_boys]]),SUM(sbcc[[#This Row],[boys_0-5_reached]],sbcc[[#This Row],[boys_6-12_reached]],sbcc[[#This Row],[boys_13-18_reached]]),sbcc[[#This Row],[total_boys]])</f>
        <v>182</v>
      </c>
      <c r="AD37">
        <f>IF(ISBLANK(sbcc[[#This Row],[total_girls]]),SUM(sbcc[[#This Row],[girls_0-5_reached]],sbcc[[#This Row],[girls_6-12_reached]],sbcc[[#This Row],[girls_13-18_reached]]),sbcc[[#This Row],[total_girls]])</f>
        <v>270</v>
      </c>
      <c r="AE37">
        <f>IF(ISBLANK(sbcc[[#This Row],[total_children]]),SUM(sbcc[[#This Row],[calc_boys]],sbcc[[#This Row],[calc_girls]]),sbcc[[#This Row],[total_children]])</f>
        <v>452</v>
      </c>
      <c r="AF37">
        <f>IF(ISBLANK(sbcc[[#This Row],[total_pwd]]),SUM(sbcc[[#This Row],[total_pwd_men]],sbcc[[#This Row],[total_pwd_women]]),sbcc[[#This Row],[total_pwd]])</f>
        <v>2</v>
      </c>
      <c r="AG37">
        <f>IF(ISBLANK(sbcc[[#This Row],[total_adults]]),SUM(sbcc[[#This Row],[total_men]],sbcc[[#This Row],[total_women]]),sbcc[[#This Row],[total_adults]])</f>
        <v>176</v>
      </c>
      <c r="AH37">
        <f>IF(ISBLANK(sbcc[[#This Row],[total_beneficiaries_reached]]),SUM(sbcc[[#This Row],[calc_children]],sbcc[[#This Row],[calc_adults]]),sbcc[[#This Row],[total_beneficiaries_reached]])</f>
        <v>628</v>
      </c>
      <c r="AI37" s="49" t="str">
        <f ca="1">IF(B37="","",OFFSET(table_admin1[[#Headers],[ADM1_PT]],MATCH(B37,admin1,0),1))</f>
        <v>MZ10</v>
      </c>
      <c r="AJ37" s="49" t="str">
        <f t="shared" ca="1" si="0"/>
        <v>MZ1006</v>
      </c>
      <c r="AK37" s="49" t="str">
        <f t="shared" ca="1" si="1"/>
        <v/>
      </c>
    </row>
    <row r="38" spans="1:37" x14ac:dyDescent="0.2">
      <c r="A38" s="58">
        <v>45292</v>
      </c>
      <c r="B38" s="49" t="s">
        <v>209</v>
      </c>
      <c r="C38" s="49" t="s">
        <v>441</v>
      </c>
      <c r="G38" s="49" t="s">
        <v>116</v>
      </c>
      <c r="H38" s="49" t="s">
        <v>167</v>
      </c>
      <c r="I38" s="49" t="s">
        <v>118</v>
      </c>
      <c r="K38" s="49" t="s">
        <v>1212</v>
      </c>
      <c r="L38" s="49">
        <v>30</v>
      </c>
      <c r="M38" s="49">
        <v>146</v>
      </c>
      <c r="N38" s="49">
        <v>44</v>
      </c>
      <c r="O38" s="49">
        <v>113</v>
      </c>
      <c r="U38" s="49">
        <v>5</v>
      </c>
      <c r="X38" s="49">
        <v>156</v>
      </c>
      <c r="Y38" s="49">
        <v>22</v>
      </c>
      <c r="AC38">
        <f>IF(ISBLANK(sbcc[[#This Row],[total_boys]]),SUM(sbcc[[#This Row],[boys_0-5_reached]],sbcc[[#This Row],[boys_6-12_reached]],sbcc[[#This Row],[boys_13-18_reached]]),sbcc[[#This Row],[total_boys]])</f>
        <v>74</v>
      </c>
      <c r="AD38">
        <f>IF(ISBLANK(sbcc[[#This Row],[total_girls]]),SUM(sbcc[[#This Row],[girls_0-5_reached]],sbcc[[#This Row],[girls_6-12_reached]],sbcc[[#This Row],[girls_13-18_reached]]),sbcc[[#This Row],[total_girls]])</f>
        <v>259</v>
      </c>
      <c r="AE38">
        <f>IF(ISBLANK(sbcc[[#This Row],[total_children]]),SUM(sbcc[[#This Row],[calc_boys]],sbcc[[#This Row],[calc_girls]]),sbcc[[#This Row],[total_children]])</f>
        <v>333</v>
      </c>
      <c r="AF38">
        <f>IF(ISBLANK(sbcc[[#This Row],[total_pwd]]),SUM(sbcc[[#This Row],[total_pwd_men]],sbcc[[#This Row],[total_pwd_women]]),sbcc[[#This Row],[total_pwd]])</f>
        <v>5</v>
      </c>
      <c r="AG38">
        <f>IF(ISBLANK(sbcc[[#This Row],[total_adults]]),SUM(sbcc[[#This Row],[total_men]],sbcc[[#This Row],[total_women]]),sbcc[[#This Row],[total_adults]])</f>
        <v>178</v>
      </c>
      <c r="AH38">
        <f>IF(ISBLANK(sbcc[[#This Row],[total_beneficiaries_reached]]),SUM(sbcc[[#This Row],[calc_children]],sbcc[[#This Row],[calc_adults]]),sbcc[[#This Row],[total_beneficiaries_reached]])</f>
        <v>511</v>
      </c>
      <c r="AI38" s="49" t="str">
        <f ca="1">IF(B38="","",OFFSET(table_admin1[[#Headers],[ADM1_PT]],MATCH(B38,admin1,0),1))</f>
        <v>MZ07</v>
      </c>
      <c r="AJ38" s="49" t="str">
        <f t="shared" ca="1" si="0"/>
        <v>MZ0702</v>
      </c>
      <c r="AK38" s="49" t="str">
        <f t="shared" ca="1" si="1"/>
        <v/>
      </c>
    </row>
    <row r="39" spans="1:37" x14ac:dyDescent="0.2">
      <c r="A39" s="58">
        <v>45352</v>
      </c>
      <c r="B39" s="49" t="s">
        <v>209</v>
      </c>
      <c r="C39" s="49" t="s">
        <v>489</v>
      </c>
      <c r="G39" s="49" t="s">
        <v>122</v>
      </c>
      <c r="H39" s="49" t="s">
        <v>167</v>
      </c>
      <c r="I39" s="49" t="s">
        <v>124</v>
      </c>
      <c r="J39" s="49" t="s">
        <v>1316</v>
      </c>
      <c r="K39" s="49" t="s">
        <v>125</v>
      </c>
      <c r="L39" s="49">
        <v>91</v>
      </c>
      <c r="M39" s="49">
        <v>121</v>
      </c>
      <c r="N39" s="49">
        <v>44</v>
      </c>
      <c r="O39" s="49">
        <v>51</v>
      </c>
      <c r="U39" s="49">
        <v>2</v>
      </c>
      <c r="X39" s="49">
        <v>152</v>
      </c>
      <c r="Y39" s="49">
        <v>131</v>
      </c>
      <c r="AC39">
        <f>IF(ISBLANK(sbcc[[#This Row],[total_boys]]),SUM(sbcc[[#This Row],[boys_0-5_reached]],sbcc[[#This Row],[boys_6-12_reached]],sbcc[[#This Row],[boys_13-18_reached]]),sbcc[[#This Row],[total_boys]])</f>
        <v>135</v>
      </c>
      <c r="AD39">
        <f>IF(ISBLANK(sbcc[[#This Row],[total_girls]]),SUM(sbcc[[#This Row],[girls_0-5_reached]],sbcc[[#This Row],[girls_6-12_reached]],sbcc[[#This Row],[girls_13-18_reached]]),sbcc[[#This Row],[total_girls]])</f>
        <v>172</v>
      </c>
      <c r="AE39">
        <f>IF(ISBLANK(sbcc[[#This Row],[total_children]]),SUM(sbcc[[#This Row],[calc_boys]],sbcc[[#This Row],[calc_girls]]),sbcc[[#This Row],[total_children]])</f>
        <v>307</v>
      </c>
      <c r="AF39">
        <f>IF(ISBLANK(sbcc[[#This Row],[total_pwd]]),SUM(sbcc[[#This Row],[total_pwd_men]],sbcc[[#This Row],[total_pwd_women]]),sbcc[[#This Row],[total_pwd]])</f>
        <v>2</v>
      </c>
      <c r="AG39">
        <f>IF(ISBLANK(sbcc[[#This Row],[total_adults]]),SUM(sbcc[[#This Row],[total_men]],sbcc[[#This Row],[total_women]]),sbcc[[#This Row],[total_adults]])</f>
        <v>283</v>
      </c>
      <c r="AH39">
        <f>IF(ISBLANK(sbcc[[#This Row],[total_beneficiaries_reached]]),SUM(sbcc[[#This Row],[calc_children]],sbcc[[#This Row],[calc_adults]]),sbcc[[#This Row],[total_beneficiaries_reached]])</f>
        <v>590</v>
      </c>
      <c r="AI39" s="49" t="str">
        <f ca="1">IF(B39="","",OFFSET(table_admin1[[#Headers],[ADM1_PT]],MATCH(B39,admin1,0),1))</f>
        <v>MZ07</v>
      </c>
      <c r="AJ39" s="49" t="str">
        <f t="shared" ca="1" si="0"/>
        <v>MZ0715</v>
      </c>
      <c r="AK39" s="49" t="str">
        <f t="shared" ca="1" si="1"/>
        <v/>
      </c>
    </row>
    <row r="40" spans="1:37" x14ac:dyDescent="0.2">
      <c r="A40" s="58">
        <v>45383</v>
      </c>
      <c r="B40" s="49" t="s">
        <v>224</v>
      </c>
      <c r="C40" s="49" t="s">
        <v>641</v>
      </c>
      <c r="G40" s="49" t="s">
        <v>116</v>
      </c>
      <c r="H40" s="49" t="s">
        <v>167</v>
      </c>
      <c r="I40" s="49" t="s">
        <v>118</v>
      </c>
      <c r="K40" s="49" t="s">
        <v>1212</v>
      </c>
      <c r="L40" s="49">
        <v>76</v>
      </c>
      <c r="M40" s="49">
        <v>99</v>
      </c>
      <c r="N40" s="49">
        <v>190</v>
      </c>
      <c r="O40" s="49">
        <v>155</v>
      </c>
      <c r="U40" s="49">
        <v>13</v>
      </c>
      <c r="X40" s="49">
        <v>146</v>
      </c>
      <c r="Y40" s="49">
        <v>83</v>
      </c>
      <c r="AC40">
        <f>IF(ISBLANK(sbcc[[#This Row],[total_boys]]),SUM(sbcc[[#This Row],[boys_0-5_reached]],sbcc[[#This Row],[boys_6-12_reached]],sbcc[[#This Row],[boys_13-18_reached]]),sbcc[[#This Row],[total_boys]])</f>
        <v>266</v>
      </c>
      <c r="AD40">
        <f>IF(ISBLANK(sbcc[[#This Row],[total_girls]]),SUM(sbcc[[#This Row],[girls_0-5_reached]],sbcc[[#This Row],[girls_6-12_reached]],sbcc[[#This Row],[girls_13-18_reached]]),sbcc[[#This Row],[total_girls]])</f>
        <v>254</v>
      </c>
      <c r="AE40">
        <f>IF(ISBLANK(sbcc[[#This Row],[total_children]]),SUM(sbcc[[#This Row],[calc_boys]],sbcc[[#This Row],[calc_girls]]),sbcc[[#This Row],[total_children]])</f>
        <v>520</v>
      </c>
      <c r="AF40">
        <f>IF(ISBLANK(sbcc[[#This Row],[total_pwd]]),SUM(sbcc[[#This Row],[total_pwd_men]],sbcc[[#This Row],[total_pwd_women]]),sbcc[[#This Row],[total_pwd]])</f>
        <v>13</v>
      </c>
      <c r="AG40">
        <f>IF(ISBLANK(sbcc[[#This Row],[total_adults]]),SUM(sbcc[[#This Row],[total_men]],sbcc[[#This Row],[total_women]]),sbcc[[#This Row],[total_adults]])</f>
        <v>229</v>
      </c>
      <c r="AH40">
        <f>IF(ISBLANK(sbcc[[#This Row],[total_beneficiaries_reached]]),SUM(sbcc[[#This Row],[calc_children]],sbcc[[#This Row],[calc_adults]]),sbcc[[#This Row],[total_beneficiaries_reached]])</f>
        <v>749</v>
      </c>
      <c r="AI40" s="49" t="str">
        <f ca="1">IF(B40="","",OFFSET(table_admin1[[#Headers],[ADM1_PT]],MATCH(B40,admin1,0),1))</f>
        <v>MZ10</v>
      </c>
      <c r="AJ40" s="49" t="str">
        <f t="shared" ca="1" si="0"/>
        <v>MZ1002</v>
      </c>
      <c r="AK40" s="49" t="str">
        <f t="shared" ca="1" si="1"/>
        <v/>
      </c>
    </row>
    <row r="41" spans="1:37" x14ac:dyDescent="0.2">
      <c r="A41" s="58">
        <v>45292</v>
      </c>
      <c r="B41" s="49" t="s">
        <v>229</v>
      </c>
      <c r="C41" s="49" t="s">
        <v>700</v>
      </c>
      <c r="G41" s="49" t="s">
        <v>116</v>
      </c>
      <c r="H41" s="49" t="s">
        <v>167</v>
      </c>
      <c r="I41" s="49" t="s">
        <v>118</v>
      </c>
      <c r="K41" s="49" t="s">
        <v>1212</v>
      </c>
      <c r="L41" s="49">
        <v>195</v>
      </c>
      <c r="M41" s="49">
        <v>96</v>
      </c>
      <c r="N41" s="49">
        <v>114</v>
      </c>
      <c r="O41" s="49">
        <v>122</v>
      </c>
      <c r="U41" s="49">
        <v>13</v>
      </c>
      <c r="X41" s="49">
        <v>157</v>
      </c>
      <c r="Y41" s="49">
        <v>58</v>
      </c>
      <c r="AC41">
        <f>IF(ISBLANK(sbcc[[#This Row],[total_boys]]),SUM(sbcc[[#This Row],[boys_0-5_reached]],sbcc[[#This Row],[boys_6-12_reached]],sbcc[[#This Row],[boys_13-18_reached]]),sbcc[[#This Row],[total_boys]])</f>
        <v>309</v>
      </c>
      <c r="AD41">
        <f>IF(ISBLANK(sbcc[[#This Row],[total_girls]]),SUM(sbcc[[#This Row],[girls_0-5_reached]],sbcc[[#This Row],[girls_6-12_reached]],sbcc[[#This Row],[girls_13-18_reached]]),sbcc[[#This Row],[total_girls]])</f>
        <v>218</v>
      </c>
      <c r="AE41">
        <f>IF(ISBLANK(sbcc[[#This Row],[total_children]]),SUM(sbcc[[#This Row],[calc_boys]],sbcc[[#This Row],[calc_girls]]),sbcc[[#This Row],[total_children]])</f>
        <v>527</v>
      </c>
      <c r="AF41">
        <f>IF(ISBLANK(sbcc[[#This Row],[total_pwd]]),SUM(sbcc[[#This Row],[total_pwd_men]],sbcc[[#This Row],[total_pwd_women]]),sbcc[[#This Row],[total_pwd]])</f>
        <v>13</v>
      </c>
      <c r="AG41">
        <f>IF(ISBLANK(sbcc[[#This Row],[total_adults]]),SUM(sbcc[[#This Row],[total_men]],sbcc[[#This Row],[total_women]]),sbcc[[#This Row],[total_adults]])</f>
        <v>215</v>
      </c>
      <c r="AH41">
        <f>IF(ISBLANK(sbcc[[#This Row],[total_beneficiaries_reached]]),SUM(sbcc[[#This Row],[calc_children]],sbcc[[#This Row],[calc_adults]]),sbcc[[#This Row],[total_beneficiaries_reached]])</f>
        <v>742</v>
      </c>
      <c r="AI41" s="49" t="str">
        <f ca="1">IF(B41="","",OFFSET(table_admin1[[#Headers],[ADM1_PT]],MATCH(B41,admin1,0),1))</f>
        <v>MZ11</v>
      </c>
      <c r="AJ41" s="49" t="str">
        <f t="shared" ca="1" si="0"/>
        <v>MZ1103</v>
      </c>
      <c r="AK41" s="49" t="str">
        <f t="shared" ca="1" si="1"/>
        <v/>
      </c>
    </row>
    <row r="42" spans="1:37" x14ac:dyDescent="0.2">
      <c r="A42" s="58">
        <v>45383</v>
      </c>
      <c r="B42" s="49" t="s">
        <v>120</v>
      </c>
      <c r="C42" s="49" t="s">
        <v>126</v>
      </c>
      <c r="G42" s="49" t="s">
        <v>122</v>
      </c>
      <c r="H42" s="49" t="s">
        <v>168</v>
      </c>
      <c r="I42" s="49" t="s">
        <v>124</v>
      </c>
      <c r="J42" s="49" t="s">
        <v>1315</v>
      </c>
      <c r="K42" s="49" t="s">
        <v>125</v>
      </c>
      <c r="L42" s="49">
        <v>61</v>
      </c>
      <c r="M42" s="49">
        <v>188</v>
      </c>
      <c r="N42" s="49">
        <v>33</v>
      </c>
      <c r="O42" s="49">
        <v>23</v>
      </c>
      <c r="U42" s="49">
        <v>10</v>
      </c>
      <c r="X42" s="49">
        <v>43</v>
      </c>
      <c r="Y42" s="49">
        <v>163</v>
      </c>
      <c r="AC42">
        <f>IF(ISBLANK(sbcc[[#This Row],[total_boys]]),SUM(sbcc[[#This Row],[boys_0-5_reached]],sbcc[[#This Row],[boys_6-12_reached]],sbcc[[#This Row],[boys_13-18_reached]]),sbcc[[#This Row],[total_boys]])</f>
        <v>94</v>
      </c>
      <c r="AD42">
        <f>IF(ISBLANK(sbcc[[#This Row],[total_girls]]),SUM(sbcc[[#This Row],[girls_0-5_reached]],sbcc[[#This Row],[girls_6-12_reached]],sbcc[[#This Row],[girls_13-18_reached]]),sbcc[[#This Row],[total_girls]])</f>
        <v>211</v>
      </c>
      <c r="AE42">
        <f>IF(ISBLANK(sbcc[[#This Row],[total_children]]),SUM(sbcc[[#This Row],[calc_boys]],sbcc[[#This Row],[calc_girls]]),sbcc[[#This Row],[total_children]])</f>
        <v>305</v>
      </c>
      <c r="AF42">
        <f>IF(ISBLANK(sbcc[[#This Row],[total_pwd]]),SUM(sbcc[[#This Row],[total_pwd_men]],sbcc[[#This Row],[total_pwd_women]]),sbcc[[#This Row],[total_pwd]])</f>
        <v>10</v>
      </c>
      <c r="AG42">
        <f>IF(ISBLANK(sbcc[[#This Row],[total_adults]]),SUM(sbcc[[#This Row],[total_men]],sbcc[[#This Row],[total_women]]),sbcc[[#This Row],[total_adults]])</f>
        <v>206</v>
      </c>
      <c r="AH42">
        <f>IF(ISBLANK(sbcc[[#This Row],[total_beneficiaries_reached]]),SUM(sbcc[[#This Row],[calc_children]],sbcc[[#This Row],[calc_adults]]),sbcc[[#This Row],[total_beneficiaries_reached]])</f>
        <v>511</v>
      </c>
      <c r="AI42" s="49" t="str">
        <f ca="1">IF(B42="","",OFFSET(table_admin1[[#Headers],[ADM1_PT]],MATCH(B42,admin1,0),1))</f>
        <v>MZ01</v>
      </c>
      <c r="AJ42" s="49" t="str">
        <f t="shared" ca="1" si="0"/>
        <v>MZ0103</v>
      </c>
      <c r="AK42" s="49" t="str">
        <f t="shared" ca="1" si="1"/>
        <v/>
      </c>
    </row>
    <row r="43" spans="1:37" x14ac:dyDescent="0.2">
      <c r="A43" s="58">
        <v>45323</v>
      </c>
      <c r="B43" s="49" t="s">
        <v>113</v>
      </c>
      <c r="C43" s="49" t="s">
        <v>604</v>
      </c>
      <c r="G43" s="49" t="s">
        <v>116</v>
      </c>
      <c r="H43" s="49" t="s">
        <v>167</v>
      </c>
      <c r="I43" s="49" t="s">
        <v>118</v>
      </c>
      <c r="K43" s="49" t="s">
        <v>1212</v>
      </c>
      <c r="L43" s="49">
        <v>185</v>
      </c>
      <c r="M43" s="49">
        <v>48</v>
      </c>
      <c r="N43" s="49">
        <v>56</v>
      </c>
      <c r="O43" s="49">
        <v>47</v>
      </c>
      <c r="U43" s="49">
        <v>14</v>
      </c>
      <c r="X43" s="49">
        <v>142</v>
      </c>
      <c r="Y43" s="49">
        <v>192</v>
      </c>
      <c r="AC43">
        <f>IF(ISBLANK(sbcc[[#This Row],[total_boys]]),SUM(sbcc[[#This Row],[boys_0-5_reached]],sbcc[[#This Row],[boys_6-12_reached]],sbcc[[#This Row],[boys_13-18_reached]]),sbcc[[#This Row],[total_boys]])</f>
        <v>241</v>
      </c>
      <c r="AD43">
        <f>IF(ISBLANK(sbcc[[#This Row],[total_girls]]),SUM(sbcc[[#This Row],[girls_0-5_reached]],sbcc[[#This Row],[girls_6-12_reached]],sbcc[[#This Row],[girls_13-18_reached]]),sbcc[[#This Row],[total_girls]])</f>
        <v>95</v>
      </c>
      <c r="AE43">
        <f>IF(ISBLANK(sbcc[[#This Row],[total_children]]),SUM(sbcc[[#This Row],[calc_boys]],sbcc[[#This Row],[calc_girls]]),sbcc[[#This Row],[total_children]])</f>
        <v>336</v>
      </c>
      <c r="AF43">
        <f>IF(ISBLANK(sbcc[[#This Row],[total_pwd]]),SUM(sbcc[[#This Row],[total_pwd_men]],sbcc[[#This Row],[total_pwd_women]]),sbcc[[#This Row],[total_pwd]])</f>
        <v>14</v>
      </c>
      <c r="AG43">
        <f>IF(ISBLANK(sbcc[[#This Row],[total_adults]]),SUM(sbcc[[#This Row],[total_men]],sbcc[[#This Row],[total_women]]),sbcc[[#This Row],[total_adults]])</f>
        <v>334</v>
      </c>
      <c r="AH43">
        <f>IF(ISBLANK(sbcc[[#This Row],[total_beneficiaries_reached]]),SUM(sbcc[[#This Row],[calc_children]],sbcc[[#This Row],[calc_adults]]),sbcc[[#This Row],[total_beneficiaries_reached]])</f>
        <v>670</v>
      </c>
      <c r="AI43" s="49" t="str">
        <f ca="1">IF(B43="","",OFFSET(table_admin1[[#Headers],[ADM1_PT]],MATCH(B43,admin1,0),1))</f>
        <v>MZ09</v>
      </c>
      <c r="AJ43" s="49" t="str">
        <f t="shared" ca="1" si="0"/>
        <v>MZ0904</v>
      </c>
      <c r="AK43" s="49" t="str">
        <f t="shared" ca="1" si="1"/>
        <v/>
      </c>
    </row>
    <row r="44" spans="1:37" x14ac:dyDescent="0.2">
      <c r="A44" s="58">
        <v>45323</v>
      </c>
      <c r="B44" s="49" t="s">
        <v>214</v>
      </c>
      <c r="C44" s="49" t="s">
        <v>524</v>
      </c>
      <c r="G44" s="49" t="s">
        <v>122</v>
      </c>
      <c r="H44" s="49" t="s">
        <v>167</v>
      </c>
      <c r="I44" s="49" t="s">
        <v>124</v>
      </c>
      <c r="J44" s="49" t="s">
        <v>1314</v>
      </c>
      <c r="K44" s="49" t="s">
        <v>125</v>
      </c>
      <c r="L44" s="49">
        <v>47</v>
      </c>
      <c r="M44" s="49">
        <v>97</v>
      </c>
      <c r="N44" s="49">
        <v>122</v>
      </c>
      <c r="O44" s="49">
        <v>174</v>
      </c>
      <c r="U44" s="49">
        <v>1</v>
      </c>
      <c r="X44" s="49">
        <v>33</v>
      </c>
      <c r="Y44" s="49">
        <v>154</v>
      </c>
      <c r="AC44">
        <f>IF(ISBLANK(sbcc[[#This Row],[total_boys]]),SUM(sbcc[[#This Row],[boys_0-5_reached]],sbcc[[#This Row],[boys_6-12_reached]],sbcc[[#This Row],[boys_13-18_reached]]),sbcc[[#This Row],[total_boys]])</f>
        <v>169</v>
      </c>
      <c r="AD44">
        <f>IF(ISBLANK(sbcc[[#This Row],[total_girls]]),SUM(sbcc[[#This Row],[girls_0-5_reached]],sbcc[[#This Row],[girls_6-12_reached]],sbcc[[#This Row],[girls_13-18_reached]]),sbcc[[#This Row],[total_girls]])</f>
        <v>271</v>
      </c>
      <c r="AE44">
        <f>IF(ISBLANK(sbcc[[#This Row],[total_children]]),SUM(sbcc[[#This Row],[calc_boys]],sbcc[[#This Row],[calc_girls]]),sbcc[[#This Row],[total_children]])</f>
        <v>440</v>
      </c>
      <c r="AF44">
        <f>IF(ISBLANK(sbcc[[#This Row],[total_pwd]]),SUM(sbcc[[#This Row],[total_pwd_men]],sbcc[[#This Row],[total_pwd_women]]),sbcc[[#This Row],[total_pwd]])</f>
        <v>1</v>
      </c>
      <c r="AG44">
        <f>IF(ISBLANK(sbcc[[#This Row],[total_adults]]),SUM(sbcc[[#This Row],[total_men]],sbcc[[#This Row],[total_women]]),sbcc[[#This Row],[total_adults]])</f>
        <v>187</v>
      </c>
      <c r="AH44">
        <f>IF(ISBLANK(sbcc[[#This Row],[total_beneficiaries_reached]]),SUM(sbcc[[#This Row],[calc_children]],sbcc[[#This Row],[calc_adults]]),sbcc[[#This Row],[total_beneficiaries_reached]])</f>
        <v>627</v>
      </c>
      <c r="AI44" s="49" t="str">
        <f ca="1">IF(B44="","",OFFSET(table_admin1[[#Headers],[ADM1_PT]],MATCH(B44,admin1,0),1))</f>
        <v>MZ08</v>
      </c>
      <c r="AJ44" s="49" t="str">
        <f t="shared" ca="1" si="0"/>
        <v>MZ0801</v>
      </c>
      <c r="AK44" s="49" t="str">
        <f t="shared" ca="1" si="1"/>
        <v/>
      </c>
    </row>
    <row r="45" spans="1:37" x14ac:dyDescent="0.2">
      <c r="A45" s="58">
        <v>45323</v>
      </c>
      <c r="B45" s="49" t="s">
        <v>120</v>
      </c>
      <c r="C45" s="49" t="s">
        <v>129</v>
      </c>
      <c r="G45" s="49" t="s">
        <v>122</v>
      </c>
      <c r="H45" s="49" t="s">
        <v>168</v>
      </c>
      <c r="I45" s="49" t="s">
        <v>130</v>
      </c>
      <c r="J45" s="49" t="s">
        <v>1317</v>
      </c>
      <c r="K45" s="49" t="s">
        <v>125</v>
      </c>
      <c r="L45" s="49">
        <v>136</v>
      </c>
      <c r="M45" s="49">
        <v>115</v>
      </c>
      <c r="N45" s="49">
        <v>150</v>
      </c>
      <c r="O45" s="49">
        <v>172</v>
      </c>
      <c r="U45" s="49">
        <v>5</v>
      </c>
      <c r="X45" s="49">
        <v>111</v>
      </c>
      <c r="Y45" s="49">
        <v>83</v>
      </c>
      <c r="AC45">
        <f>IF(ISBLANK(sbcc[[#This Row],[total_boys]]),SUM(sbcc[[#This Row],[boys_0-5_reached]],sbcc[[#This Row],[boys_6-12_reached]],sbcc[[#This Row],[boys_13-18_reached]]),sbcc[[#This Row],[total_boys]])</f>
        <v>286</v>
      </c>
      <c r="AD45">
        <f>IF(ISBLANK(sbcc[[#This Row],[total_girls]]),SUM(sbcc[[#This Row],[girls_0-5_reached]],sbcc[[#This Row],[girls_6-12_reached]],sbcc[[#This Row],[girls_13-18_reached]]),sbcc[[#This Row],[total_girls]])</f>
        <v>287</v>
      </c>
      <c r="AE45">
        <f>IF(ISBLANK(sbcc[[#This Row],[total_children]]),SUM(sbcc[[#This Row],[calc_boys]],sbcc[[#This Row],[calc_girls]]),sbcc[[#This Row],[total_children]])</f>
        <v>573</v>
      </c>
      <c r="AF45">
        <f>IF(ISBLANK(sbcc[[#This Row],[total_pwd]]),SUM(sbcc[[#This Row],[total_pwd_men]],sbcc[[#This Row],[total_pwd_women]]),sbcc[[#This Row],[total_pwd]])</f>
        <v>5</v>
      </c>
      <c r="AG45">
        <f>IF(ISBLANK(sbcc[[#This Row],[total_adults]]),SUM(sbcc[[#This Row],[total_men]],sbcc[[#This Row],[total_women]]),sbcc[[#This Row],[total_adults]])</f>
        <v>194</v>
      </c>
      <c r="AH45">
        <f>IF(ISBLANK(sbcc[[#This Row],[total_beneficiaries_reached]]),SUM(sbcc[[#This Row],[calc_children]],sbcc[[#This Row],[calc_adults]]),sbcc[[#This Row],[total_beneficiaries_reached]])</f>
        <v>767</v>
      </c>
      <c r="AI45" s="49" t="str">
        <f ca="1">IF(B45="","",OFFSET(table_admin1[[#Headers],[ADM1_PT]],MATCH(B45,admin1,0),1))</f>
        <v>MZ01</v>
      </c>
      <c r="AJ45" s="49" t="str">
        <f t="shared" ca="1" si="0"/>
        <v>MZ0110</v>
      </c>
      <c r="AK45" s="49" t="str">
        <f t="shared" ca="1" si="1"/>
        <v/>
      </c>
    </row>
    <row r="46" spans="1:37" x14ac:dyDescent="0.2">
      <c r="A46" s="58">
        <v>45383</v>
      </c>
      <c r="B46" s="49" t="s">
        <v>229</v>
      </c>
      <c r="C46" s="49" t="s">
        <v>693</v>
      </c>
      <c r="G46" s="49" t="s">
        <v>116</v>
      </c>
      <c r="H46" s="49" t="s">
        <v>167</v>
      </c>
      <c r="I46" s="49" t="s">
        <v>118</v>
      </c>
      <c r="K46" s="49" t="s">
        <v>1212</v>
      </c>
      <c r="L46" s="49">
        <v>149</v>
      </c>
      <c r="M46" s="49">
        <v>8</v>
      </c>
      <c r="N46" s="49">
        <v>193</v>
      </c>
      <c r="O46" s="49">
        <v>159</v>
      </c>
      <c r="U46" s="49">
        <v>11</v>
      </c>
      <c r="X46" s="49">
        <v>107</v>
      </c>
      <c r="Y46" s="49">
        <v>190</v>
      </c>
      <c r="AC46">
        <f>IF(ISBLANK(sbcc[[#This Row],[total_boys]]),SUM(sbcc[[#This Row],[boys_0-5_reached]],sbcc[[#This Row],[boys_6-12_reached]],sbcc[[#This Row],[boys_13-18_reached]]),sbcc[[#This Row],[total_boys]])</f>
        <v>342</v>
      </c>
      <c r="AD46">
        <f>IF(ISBLANK(sbcc[[#This Row],[total_girls]]),SUM(sbcc[[#This Row],[girls_0-5_reached]],sbcc[[#This Row],[girls_6-12_reached]],sbcc[[#This Row],[girls_13-18_reached]]),sbcc[[#This Row],[total_girls]])</f>
        <v>167</v>
      </c>
      <c r="AE46">
        <f>IF(ISBLANK(sbcc[[#This Row],[total_children]]),SUM(sbcc[[#This Row],[calc_boys]],sbcc[[#This Row],[calc_girls]]),sbcc[[#This Row],[total_children]])</f>
        <v>509</v>
      </c>
      <c r="AF46">
        <f>IF(ISBLANK(sbcc[[#This Row],[total_pwd]]),SUM(sbcc[[#This Row],[total_pwd_men]],sbcc[[#This Row],[total_pwd_women]]),sbcc[[#This Row],[total_pwd]])</f>
        <v>11</v>
      </c>
      <c r="AG46">
        <f>IF(ISBLANK(sbcc[[#This Row],[total_adults]]),SUM(sbcc[[#This Row],[total_men]],sbcc[[#This Row],[total_women]]),sbcc[[#This Row],[total_adults]])</f>
        <v>297</v>
      </c>
      <c r="AH46">
        <f>IF(ISBLANK(sbcc[[#This Row],[total_beneficiaries_reached]]),SUM(sbcc[[#This Row],[calc_children]],sbcc[[#This Row],[calc_adults]]),sbcc[[#This Row],[total_beneficiaries_reached]])</f>
        <v>806</v>
      </c>
      <c r="AI46" s="49" t="str">
        <f ca="1">IF(B46="","",OFFSET(table_admin1[[#Headers],[ADM1_PT]],MATCH(B46,admin1,0),1))</f>
        <v>MZ11</v>
      </c>
      <c r="AJ46" s="49" t="str">
        <f t="shared" ca="1" si="0"/>
        <v>MZ1101</v>
      </c>
      <c r="AK46" s="49" t="str">
        <f t="shared" ca="1" si="1"/>
        <v/>
      </c>
    </row>
    <row r="47" spans="1:37" x14ac:dyDescent="0.2">
      <c r="A47" s="58">
        <v>45383</v>
      </c>
      <c r="B47" s="49" t="s">
        <v>120</v>
      </c>
      <c r="C47" s="49" t="s">
        <v>131</v>
      </c>
      <c r="G47" s="49" t="s">
        <v>122</v>
      </c>
      <c r="H47" s="49" t="s">
        <v>168</v>
      </c>
      <c r="I47" s="49" t="s">
        <v>130</v>
      </c>
      <c r="J47" s="49" t="s">
        <v>1318</v>
      </c>
      <c r="K47" s="49" t="s">
        <v>125</v>
      </c>
      <c r="L47" s="49">
        <v>69</v>
      </c>
      <c r="M47" s="49">
        <v>96</v>
      </c>
      <c r="N47" s="49">
        <v>113</v>
      </c>
      <c r="O47" s="49">
        <v>153</v>
      </c>
      <c r="U47" s="49">
        <v>14</v>
      </c>
      <c r="X47" s="49">
        <v>79</v>
      </c>
      <c r="Y47" s="49">
        <v>125</v>
      </c>
      <c r="AC47">
        <f>IF(ISBLANK(sbcc[[#This Row],[total_boys]]),SUM(sbcc[[#This Row],[boys_0-5_reached]],sbcc[[#This Row],[boys_6-12_reached]],sbcc[[#This Row],[boys_13-18_reached]]),sbcc[[#This Row],[total_boys]])</f>
        <v>182</v>
      </c>
      <c r="AD47">
        <f>IF(ISBLANK(sbcc[[#This Row],[total_girls]]),SUM(sbcc[[#This Row],[girls_0-5_reached]],sbcc[[#This Row],[girls_6-12_reached]],sbcc[[#This Row],[girls_13-18_reached]]),sbcc[[#This Row],[total_girls]])</f>
        <v>249</v>
      </c>
      <c r="AE47">
        <f>IF(ISBLANK(sbcc[[#This Row],[total_children]]),SUM(sbcc[[#This Row],[calc_boys]],sbcc[[#This Row],[calc_girls]]),sbcc[[#This Row],[total_children]])</f>
        <v>431</v>
      </c>
      <c r="AF47">
        <f>IF(ISBLANK(sbcc[[#This Row],[total_pwd]]),SUM(sbcc[[#This Row],[total_pwd_men]],sbcc[[#This Row],[total_pwd_women]]),sbcc[[#This Row],[total_pwd]])</f>
        <v>14</v>
      </c>
      <c r="AG47">
        <f>IF(ISBLANK(sbcc[[#This Row],[total_adults]]),SUM(sbcc[[#This Row],[total_men]],sbcc[[#This Row],[total_women]]),sbcc[[#This Row],[total_adults]])</f>
        <v>204</v>
      </c>
      <c r="AH47">
        <f>IF(ISBLANK(sbcc[[#This Row],[total_beneficiaries_reached]]),SUM(sbcc[[#This Row],[calc_children]],sbcc[[#This Row],[calc_adults]]),sbcc[[#This Row],[total_beneficiaries_reached]])</f>
        <v>635</v>
      </c>
      <c r="AI47" s="49" t="str">
        <f ca="1">IF(B47="","",OFFSET(table_admin1[[#Headers],[ADM1_PT]],MATCH(B47,admin1,0),1))</f>
        <v>MZ01</v>
      </c>
      <c r="AJ47" s="49" t="str">
        <f t="shared" ca="1" si="0"/>
        <v>MZ0107</v>
      </c>
      <c r="AK47" s="49" t="str">
        <f t="shared" ca="1" si="1"/>
        <v/>
      </c>
    </row>
    <row r="48" spans="1:37" x14ac:dyDescent="0.2">
      <c r="A48" s="58">
        <v>45323</v>
      </c>
      <c r="B48" s="49" t="s">
        <v>209</v>
      </c>
      <c r="C48" s="49" t="s">
        <v>467</v>
      </c>
      <c r="G48" s="49" t="s">
        <v>116</v>
      </c>
      <c r="H48" s="49" t="s">
        <v>167</v>
      </c>
      <c r="I48" s="49" t="s">
        <v>118</v>
      </c>
      <c r="K48" s="49" t="s">
        <v>1212</v>
      </c>
      <c r="L48" s="49">
        <v>135</v>
      </c>
      <c r="M48" s="49">
        <v>5</v>
      </c>
      <c r="N48" s="49">
        <v>169</v>
      </c>
      <c r="O48" s="49">
        <v>31</v>
      </c>
      <c r="U48" s="49">
        <v>13</v>
      </c>
      <c r="X48" s="49">
        <v>86</v>
      </c>
      <c r="Y48" s="49">
        <v>14</v>
      </c>
      <c r="AC48">
        <f>IF(ISBLANK(sbcc[[#This Row],[total_boys]]),SUM(sbcc[[#This Row],[boys_0-5_reached]],sbcc[[#This Row],[boys_6-12_reached]],sbcc[[#This Row],[boys_13-18_reached]]),sbcc[[#This Row],[total_boys]])</f>
        <v>304</v>
      </c>
      <c r="AD48">
        <f>IF(ISBLANK(sbcc[[#This Row],[total_girls]]),SUM(sbcc[[#This Row],[girls_0-5_reached]],sbcc[[#This Row],[girls_6-12_reached]],sbcc[[#This Row],[girls_13-18_reached]]),sbcc[[#This Row],[total_girls]])</f>
        <v>36</v>
      </c>
      <c r="AE48">
        <f>IF(ISBLANK(sbcc[[#This Row],[total_children]]),SUM(sbcc[[#This Row],[calc_boys]],sbcc[[#This Row],[calc_girls]]),sbcc[[#This Row],[total_children]])</f>
        <v>340</v>
      </c>
      <c r="AF48">
        <f>IF(ISBLANK(sbcc[[#This Row],[total_pwd]]),SUM(sbcc[[#This Row],[total_pwd_men]],sbcc[[#This Row],[total_pwd_women]]),sbcc[[#This Row],[total_pwd]])</f>
        <v>13</v>
      </c>
      <c r="AG48">
        <f>IF(ISBLANK(sbcc[[#This Row],[total_adults]]),SUM(sbcc[[#This Row],[total_men]],sbcc[[#This Row],[total_women]]),sbcc[[#This Row],[total_adults]])</f>
        <v>100</v>
      </c>
      <c r="AH48">
        <f>IF(ISBLANK(sbcc[[#This Row],[total_beneficiaries_reached]]),SUM(sbcc[[#This Row],[calc_children]],sbcc[[#This Row],[calc_adults]]),sbcc[[#This Row],[total_beneficiaries_reached]])</f>
        <v>440</v>
      </c>
      <c r="AI48" s="49" t="str">
        <f ca="1">IF(B48="","",OFFSET(table_admin1[[#Headers],[ADM1_PT]],MATCH(B48,admin1,0),1))</f>
        <v>MZ07</v>
      </c>
      <c r="AJ48" s="49" t="str">
        <f t="shared" ca="1" si="0"/>
        <v>MZ0709</v>
      </c>
      <c r="AK48" s="49" t="str">
        <f t="shared" ca="1" si="1"/>
        <v/>
      </c>
    </row>
    <row r="49" spans="1:37" x14ac:dyDescent="0.2">
      <c r="A49" s="58">
        <v>45292</v>
      </c>
      <c r="B49" s="49" t="s">
        <v>209</v>
      </c>
      <c r="C49" s="49" t="s">
        <v>445</v>
      </c>
      <c r="G49" s="49" t="s">
        <v>122</v>
      </c>
      <c r="H49" s="49" t="s">
        <v>168</v>
      </c>
      <c r="I49" s="49" t="s">
        <v>124</v>
      </c>
      <c r="J49" s="49" t="s">
        <v>1315</v>
      </c>
      <c r="K49" s="49" t="s">
        <v>125</v>
      </c>
      <c r="L49" s="49">
        <v>134</v>
      </c>
      <c r="M49" s="49">
        <v>160</v>
      </c>
      <c r="N49" s="49">
        <v>138</v>
      </c>
      <c r="O49" s="49">
        <v>119</v>
      </c>
      <c r="U49" s="49">
        <v>3</v>
      </c>
      <c r="X49" s="49">
        <v>120</v>
      </c>
      <c r="Y49" s="49">
        <v>57</v>
      </c>
      <c r="AC49">
        <f>IF(ISBLANK(sbcc[[#This Row],[total_boys]]),SUM(sbcc[[#This Row],[boys_0-5_reached]],sbcc[[#This Row],[boys_6-12_reached]],sbcc[[#This Row],[boys_13-18_reached]]),sbcc[[#This Row],[total_boys]])</f>
        <v>272</v>
      </c>
      <c r="AD49">
        <f>IF(ISBLANK(sbcc[[#This Row],[total_girls]]),SUM(sbcc[[#This Row],[girls_0-5_reached]],sbcc[[#This Row],[girls_6-12_reached]],sbcc[[#This Row],[girls_13-18_reached]]),sbcc[[#This Row],[total_girls]])</f>
        <v>279</v>
      </c>
      <c r="AE49">
        <f>IF(ISBLANK(sbcc[[#This Row],[total_children]]),SUM(sbcc[[#This Row],[calc_boys]],sbcc[[#This Row],[calc_girls]]),sbcc[[#This Row],[total_children]])</f>
        <v>551</v>
      </c>
      <c r="AF49">
        <f>IF(ISBLANK(sbcc[[#This Row],[total_pwd]]),SUM(sbcc[[#This Row],[total_pwd_men]],sbcc[[#This Row],[total_pwd_women]]),sbcc[[#This Row],[total_pwd]])</f>
        <v>3</v>
      </c>
      <c r="AG49">
        <f>IF(ISBLANK(sbcc[[#This Row],[total_adults]]),SUM(sbcc[[#This Row],[total_men]],sbcc[[#This Row],[total_women]]),sbcc[[#This Row],[total_adults]])</f>
        <v>177</v>
      </c>
      <c r="AH49">
        <f>IF(ISBLANK(sbcc[[#This Row],[total_beneficiaries_reached]]),SUM(sbcc[[#This Row],[calc_children]],sbcc[[#This Row],[calc_adults]]),sbcc[[#This Row],[total_beneficiaries_reached]])</f>
        <v>728</v>
      </c>
      <c r="AI49" s="49" t="str">
        <f ca="1">IF(B49="","",OFFSET(table_admin1[[#Headers],[ADM1_PT]],MATCH(B49,admin1,0),1))</f>
        <v>MZ07</v>
      </c>
      <c r="AJ49" s="49" t="str">
        <f t="shared" ca="1" si="0"/>
        <v>MZ0703</v>
      </c>
      <c r="AK49" s="49" t="str">
        <f t="shared" ca="1" si="1"/>
        <v/>
      </c>
    </row>
    <row r="50" spans="1:37" x14ac:dyDescent="0.2">
      <c r="A50" s="58">
        <v>45352</v>
      </c>
      <c r="B50" s="49" t="s">
        <v>224</v>
      </c>
      <c r="C50" s="49" t="s">
        <v>656</v>
      </c>
      <c r="G50" s="49" t="s">
        <v>116</v>
      </c>
      <c r="H50" s="49" t="s">
        <v>168</v>
      </c>
      <c r="I50" s="49" t="s">
        <v>118</v>
      </c>
      <c r="K50" s="49" t="s">
        <v>1212</v>
      </c>
      <c r="L50" s="49">
        <v>24</v>
      </c>
      <c r="M50" s="49">
        <v>143</v>
      </c>
      <c r="N50" s="49">
        <v>114</v>
      </c>
      <c r="O50" s="49">
        <v>3</v>
      </c>
      <c r="U50" s="49">
        <v>6</v>
      </c>
      <c r="X50" s="49">
        <v>152</v>
      </c>
      <c r="Y50" s="49">
        <v>118</v>
      </c>
      <c r="AC50">
        <f>IF(ISBLANK(sbcc[[#This Row],[total_boys]]),SUM(sbcc[[#This Row],[boys_0-5_reached]],sbcc[[#This Row],[boys_6-12_reached]],sbcc[[#This Row],[boys_13-18_reached]]),sbcc[[#This Row],[total_boys]])</f>
        <v>138</v>
      </c>
      <c r="AD50">
        <f>IF(ISBLANK(sbcc[[#This Row],[total_girls]]),SUM(sbcc[[#This Row],[girls_0-5_reached]],sbcc[[#This Row],[girls_6-12_reached]],sbcc[[#This Row],[girls_13-18_reached]]),sbcc[[#This Row],[total_girls]])</f>
        <v>146</v>
      </c>
      <c r="AE50">
        <f>IF(ISBLANK(sbcc[[#This Row],[total_children]]),SUM(sbcc[[#This Row],[calc_boys]],sbcc[[#This Row],[calc_girls]]),sbcc[[#This Row],[total_children]])</f>
        <v>284</v>
      </c>
      <c r="AF50">
        <f>IF(ISBLANK(sbcc[[#This Row],[total_pwd]]),SUM(sbcc[[#This Row],[total_pwd_men]],sbcc[[#This Row],[total_pwd_women]]),sbcc[[#This Row],[total_pwd]])</f>
        <v>6</v>
      </c>
      <c r="AG50">
        <f>IF(ISBLANK(sbcc[[#This Row],[total_adults]]),SUM(sbcc[[#This Row],[total_men]],sbcc[[#This Row],[total_women]]),sbcc[[#This Row],[total_adults]])</f>
        <v>270</v>
      </c>
      <c r="AH50">
        <f>IF(ISBLANK(sbcc[[#This Row],[total_beneficiaries_reached]]),SUM(sbcc[[#This Row],[calc_children]],sbcc[[#This Row],[calc_adults]]),sbcc[[#This Row],[total_beneficiaries_reached]])</f>
        <v>554</v>
      </c>
      <c r="AI50" s="49" t="str">
        <f ca="1">IF(B50="","",OFFSET(table_admin1[[#Headers],[ADM1_PT]],MATCH(B50,admin1,0),1))</f>
        <v>MZ10</v>
      </c>
      <c r="AJ50" s="49" t="str">
        <f t="shared" ca="1" si="0"/>
        <v>MZ1006</v>
      </c>
      <c r="AK50" s="49" t="str">
        <f t="shared" ca="1" si="1"/>
        <v/>
      </c>
    </row>
    <row r="51" spans="1:37" x14ac:dyDescent="0.2">
      <c r="A51" s="58">
        <v>45352</v>
      </c>
      <c r="B51" s="49" t="s">
        <v>120</v>
      </c>
      <c r="C51" s="49" t="s">
        <v>220</v>
      </c>
      <c r="G51" s="49" t="s">
        <v>116</v>
      </c>
      <c r="H51" s="49" t="s">
        <v>167</v>
      </c>
      <c r="I51" s="49" t="s">
        <v>118</v>
      </c>
      <c r="K51" s="49" t="s">
        <v>1212</v>
      </c>
      <c r="L51" s="49">
        <v>81</v>
      </c>
      <c r="M51" s="49">
        <v>99</v>
      </c>
      <c r="N51" s="49">
        <v>17</v>
      </c>
      <c r="O51" s="49">
        <v>115</v>
      </c>
      <c r="U51" s="49">
        <v>4</v>
      </c>
      <c r="X51" s="49">
        <v>60</v>
      </c>
      <c r="Y51" s="49">
        <v>21</v>
      </c>
      <c r="AC51">
        <f>IF(ISBLANK(sbcc[[#This Row],[total_boys]]),SUM(sbcc[[#This Row],[boys_0-5_reached]],sbcc[[#This Row],[boys_6-12_reached]],sbcc[[#This Row],[boys_13-18_reached]]),sbcc[[#This Row],[total_boys]])</f>
        <v>98</v>
      </c>
      <c r="AD51">
        <f>IF(ISBLANK(sbcc[[#This Row],[total_girls]]),SUM(sbcc[[#This Row],[girls_0-5_reached]],sbcc[[#This Row],[girls_6-12_reached]],sbcc[[#This Row],[girls_13-18_reached]]),sbcc[[#This Row],[total_girls]])</f>
        <v>214</v>
      </c>
      <c r="AE51">
        <f>IF(ISBLANK(sbcc[[#This Row],[total_children]]),SUM(sbcc[[#This Row],[calc_boys]],sbcc[[#This Row],[calc_girls]]),sbcc[[#This Row],[total_children]])</f>
        <v>312</v>
      </c>
      <c r="AF51">
        <f>IF(ISBLANK(sbcc[[#This Row],[total_pwd]]),SUM(sbcc[[#This Row],[total_pwd_men]],sbcc[[#This Row],[total_pwd_women]]),sbcc[[#This Row],[total_pwd]])</f>
        <v>4</v>
      </c>
      <c r="AG51">
        <f>IF(ISBLANK(sbcc[[#This Row],[total_adults]]),SUM(sbcc[[#This Row],[total_men]],sbcc[[#This Row],[total_women]]),sbcc[[#This Row],[total_adults]])</f>
        <v>81</v>
      </c>
      <c r="AH51">
        <f>IF(ISBLANK(sbcc[[#This Row],[total_beneficiaries_reached]]),SUM(sbcc[[#This Row],[calc_children]],sbcc[[#This Row],[calc_adults]]),sbcc[[#This Row],[total_beneficiaries_reached]])</f>
        <v>393</v>
      </c>
      <c r="AI51" s="49" t="str">
        <f ca="1">IF(B51="","",OFFSET(table_admin1[[#Headers],[ADM1_PT]],MATCH(B51,admin1,0),1))</f>
        <v>MZ01</v>
      </c>
      <c r="AJ51" s="49" t="str">
        <f t="shared" ca="1" si="0"/>
        <v>MZ0109</v>
      </c>
      <c r="AK51" s="49" t="str">
        <f t="shared" ca="1" si="1"/>
        <v/>
      </c>
    </row>
    <row r="52" spans="1:37" x14ac:dyDescent="0.2">
      <c r="A52" s="58">
        <v>45383</v>
      </c>
      <c r="B52" s="49" t="s">
        <v>214</v>
      </c>
      <c r="C52" s="49" t="s">
        <v>528</v>
      </c>
      <c r="G52" s="49" t="s">
        <v>122</v>
      </c>
      <c r="H52" s="49" t="s">
        <v>167</v>
      </c>
      <c r="I52" s="49" t="s">
        <v>130</v>
      </c>
      <c r="J52" s="49" t="s">
        <v>1318</v>
      </c>
      <c r="K52" s="49" t="s">
        <v>125</v>
      </c>
      <c r="L52" s="49">
        <v>28</v>
      </c>
      <c r="M52" s="49">
        <v>82</v>
      </c>
      <c r="N52" s="49">
        <v>86</v>
      </c>
      <c r="O52" s="49">
        <v>131</v>
      </c>
      <c r="U52" s="49">
        <v>13</v>
      </c>
      <c r="X52" s="49">
        <v>12</v>
      </c>
      <c r="Y52" s="49">
        <v>136</v>
      </c>
      <c r="AC52">
        <f>IF(ISBLANK(sbcc[[#This Row],[total_boys]]),SUM(sbcc[[#This Row],[boys_0-5_reached]],sbcc[[#This Row],[boys_6-12_reached]],sbcc[[#This Row],[boys_13-18_reached]]),sbcc[[#This Row],[total_boys]])</f>
        <v>114</v>
      </c>
      <c r="AD52">
        <f>IF(ISBLANK(sbcc[[#This Row],[total_girls]]),SUM(sbcc[[#This Row],[girls_0-5_reached]],sbcc[[#This Row],[girls_6-12_reached]],sbcc[[#This Row],[girls_13-18_reached]]),sbcc[[#This Row],[total_girls]])</f>
        <v>213</v>
      </c>
      <c r="AE52">
        <f>IF(ISBLANK(sbcc[[#This Row],[total_children]]),SUM(sbcc[[#This Row],[calc_boys]],sbcc[[#This Row],[calc_girls]]),sbcc[[#This Row],[total_children]])</f>
        <v>327</v>
      </c>
      <c r="AF52">
        <f>IF(ISBLANK(sbcc[[#This Row],[total_pwd]]),SUM(sbcc[[#This Row],[total_pwd_men]],sbcc[[#This Row],[total_pwd_women]]),sbcc[[#This Row],[total_pwd]])</f>
        <v>13</v>
      </c>
      <c r="AG52">
        <f>IF(ISBLANK(sbcc[[#This Row],[total_adults]]),SUM(sbcc[[#This Row],[total_men]],sbcc[[#This Row],[total_women]]),sbcc[[#This Row],[total_adults]])</f>
        <v>148</v>
      </c>
      <c r="AH52">
        <f>IF(ISBLANK(sbcc[[#This Row],[total_beneficiaries_reached]]),SUM(sbcc[[#This Row],[calc_children]],sbcc[[#This Row],[calc_adults]]),sbcc[[#This Row],[total_beneficiaries_reached]])</f>
        <v>475</v>
      </c>
      <c r="AI52" s="49" t="str">
        <f ca="1">IF(B52="","",OFFSET(table_admin1[[#Headers],[ADM1_PT]],MATCH(B52,admin1,0),1))</f>
        <v>MZ08</v>
      </c>
      <c r="AJ52" s="49" t="str">
        <f t="shared" ca="1" si="0"/>
        <v>MZ0802</v>
      </c>
      <c r="AK52" s="49" t="str">
        <f t="shared" ca="1" si="1"/>
        <v/>
      </c>
    </row>
    <row r="53" spans="1:37" x14ac:dyDescent="0.2">
      <c r="A53" s="58">
        <v>45292</v>
      </c>
      <c r="B53" s="49" t="s">
        <v>120</v>
      </c>
      <c r="C53" s="49" t="s">
        <v>131</v>
      </c>
      <c r="G53" s="49" t="s">
        <v>122</v>
      </c>
      <c r="H53" s="49" t="s">
        <v>167</v>
      </c>
      <c r="I53" s="49" t="s">
        <v>124</v>
      </c>
      <c r="J53" s="49" t="s">
        <v>1315</v>
      </c>
      <c r="K53" s="49" t="s">
        <v>125</v>
      </c>
      <c r="L53" s="49">
        <v>97</v>
      </c>
      <c r="M53" s="49">
        <v>82</v>
      </c>
      <c r="N53" s="49">
        <v>115</v>
      </c>
      <c r="O53" s="49">
        <v>198</v>
      </c>
      <c r="U53" s="49">
        <v>13</v>
      </c>
      <c r="X53" s="49">
        <v>24</v>
      </c>
      <c r="Y53" s="49">
        <v>46</v>
      </c>
      <c r="AC53">
        <f>IF(ISBLANK(sbcc[[#This Row],[total_boys]]),SUM(sbcc[[#This Row],[boys_0-5_reached]],sbcc[[#This Row],[boys_6-12_reached]],sbcc[[#This Row],[boys_13-18_reached]]),sbcc[[#This Row],[total_boys]])</f>
        <v>212</v>
      </c>
      <c r="AD53">
        <f>IF(ISBLANK(sbcc[[#This Row],[total_girls]]),SUM(sbcc[[#This Row],[girls_0-5_reached]],sbcc[[#This Row],[girls_6-12_reached]],sbcc[[#This Row],[girls_13-18_reached]]),sbcc[[#This Row],[total_girls]])</f>
        <v>280</v>
      </c>
      <c r="AE53">
        <f>IF(ISBLANK(sbcc[[#This Row],[total_children]]),SUM(sbcc[[#This Row],[calc_boys]],sbcc[[#This Row],[calc_girls]]),sbcc[[#This Row],[total_children]])</f>
        <v>492</v>
      </c>
      <c r="AF53">
        <f>IF(ISBLANK(sbcc[[#This Row],[total_pwd]]),SUM(sbcc[[#This Row],[total_pwd_men]],sbcc[[#This Row],[total_pwd_women]]),sbcc[[#This Row],[total_pwd]])</f>
        <v>13</v>
      </c>
      <c r="AG53">
        <f>IF(ISBLANK(sbcc[[#This Row],[total_adults]]),SUM(sbcc[[#This Row],[total_men]],sbcc[[#This Row],[total_women]]),sbcc[[#This Row],[total_adults]])</f>
        <v>70</v>
      </c>
      <c r="AH53">
        <f>IF(ISBLANK(sbcc[[#This Row],[total_beneficiaries_reached]]),SUM(sbcc[[#This Row],[calc_children]],sbcc[[#This Row],[calc_adults]]),sbcc[[#This Row],[total_beneficiaries_reached]])</f>
        <v>562</v>
      </c>
      <c r="AI53" s="49" t="str">
        <f ca="1">IF(B53="","",OFFSET(table_admin1[[#Headers],[ADM1_PT]],MATCH(B53,admin1,0),1))</f>
        <v>MZ01</v>
      </c>
      <c r="AJ53" s="49" t="str">
        <f t="shared" ca="1" si="0"/>
        <v>MZ0107</v>
      </c>
      <c r="AK53" s="49" t="str">
        <f t="shared" ca="1" si="1"/>
        <v/>
      </c>
    </row>
    <row r="54" spans="1:37" x14ac:dyDescent="0.2">
      <c r="A54" s="58">
        <v>45292</v>
      </c>
      <c r="B54" s="49" t="s">
        <v>120</v>
      </c>
      <c r="C54" s="49" t="s">
        <v>242</v>
      </c>
      <c r="G54" s="49" t="s">
        <v>122</v>
      </c>
      <c r="H54" s="49" t="s">
        <v>168</v>
      </c>
      <c r="I54" s="49" t="s">
        <v>124</v>
      </c>
      <c r="J54" s="49" t="s">
        <v>1315</v>
      </c>
      <c r="K54" s="49" t="s">
        <v>125</v>
      </c>
      <c r="L54" s="49">
        <v>194</v>
      </c>
      <c r="M54" s="49">
        <v>110</v>
      </c>
      <c r="N54" s="49">
        <v>15</v>
      </c>
      <c r="O54" s="49">
        <v>116</v>
      </c>
      <c r="U54" s="49">
        <v>5</v>
      </c>
      <c r="X54" s="49">
        <v>186</v>
      </c>
      <c r="Y54" s="49">
        <v>142</v>
      </c>
      <c r="AC54">
        <f>IF(ISBLANK(sbcc[[#This Row],[total_boys]]),SUM(sbcc[[#This Row],[boys_0-5_reached]],sbcc[[#This Row],[boys_6-12_reached]],sbcc[[#This Row],[boys_13-18_reached]]),sbcc[[#This Row],[total_boys]])</f>
        <v>209</v>
      </c>
      <c r="AD54">
        <f>IF(ISBLANK(sbcc[[#This Row],[total_girls]]),SUM(sbcc[[#This Row],[girls_0-5_reached]],sbcc[[#This Row],[girls_6-12_reached]],sbcc[[#This Row],[girls_13-18_reached]]),sbcc[[#This Row],[total_girls]])</f>
        <v>226</v>
      </c>
      <c r="AE54">
        <f>IF(ISBLANK(sbcc[[#This Row],[total_children]]),SUM(sbcc[[#This Row],[calc_boys]],sbcc[[#This Row],[calc_girls]]),sbcc[[#This Row],[total_children]])</f>
        <v>435</v>
      </c>
      <c r="AF54">
        <f>IF(ISBLANK(sbcc[[#This Row],[total_pwd]]),SUM(sbcc[[#This Row],[total_pwd_men]],sbcc[[#This Row],[total_pwd_women]]),sbcc[[#This Row],[total_pwd]])</f>
        <v>5</v>
      </c>
      <c r="AG54">
        <f>IF(ISBLANK(sbcc[[#This Row],[total_adults]]),SUM(sbcc[[#This Row],[total_men]],sbcc[[#This Row],[total_women]]),sbcc[[#This Row],[total_adults]])</f>
        <v>328</v>
      </c>
      <c r="AH54">
        <f>IF(ISBLANK(sbcc[[#This Row],[total_beneficiaries_reached]]),SUM(sbcc[[#This Row],[calc_children]],sbcc[[#This Row],[calc_adults]]),sbcc[[#This Row],[total_beneficiaries_reached]])</f>
        <v>763</v>
      </c>
      <c r="AI54" s="49" t="str">
        <f ca="1">IF(B54="","",OFFSET(table_admin1[[#Headers],[ADM1_PT]],MATCH(B54,admin1,0),1))</f>
        <v>MZ01</v>
      </c>
      <c r="AJ54" s="49" t="str">
        <f t="shared" ca="1" si="0"/>
        <v>MZ0114</v>
      </c>
      <c r="AK54" s="49" t="str">
        <f t="shared" ca="1" si="1"/>
        <v/>
      </c>
    </row>
    <row r="55" spans="1:37" x14ac:dyDescent="0.2">
      <c r="A55" s="58">
        <v>45352</v>
      </c>
      <c r="B55" s="49" t="s">
        <v>209</v>
      </c>
      <c r="C55" s="49" t="s">
        <v>486</v>
      </c>
      <c r="G55" s="49" t="s">
        <v>122</v>
      </c>
      <c r="H55" s="49" t="s">
        <v>168</v>
      </c>
      <c r="I55" s="49" t="s">
        <v>130</v>
      </c>
      <c r="J55" s="49" t="s">
        <v>1317</v>
      </c>
      <c r="K55" s="49" t="s">
        <v>125</v>
      </c>
      <c r="L55" s="49">
        <v>120</v>
      </c>
      <c r="M55" s="49">
        <v>20</v>
      </c>
      <c r="N55" s="49">
        <v>115</v>
      </c>
      <c r="O55" s="49">
        <v>89</v>
      </c>
      <c r="U55" s="49">
        <v>12</v>
      </c>
      <c r="X55" s="49">
        <v>133</v>
      </c>
      <c r="Y55" s="49">
        <v>133</v>
      </c>
      <c r="AC55">
        <f>IF(ISBLANK(sbcc[[#This Row],[total_boys]]),SUM(sbcc[[#This Row],[boys_0-5_reached]],sbcc[[#This Row],[boys_6-12_reached]],sbcc[[#This Row],[boys_13-18_reached]]),sbcc[[#This Row],[total_boys]])</f>
        <v>235</v>
      </c>
      <c r="AD55">
        <f>IF(ISBLANK(sbcc[[#This Row],[total_girls]]),SUM(sbcc[[#This Row],[girls_0-5_reached]],sbcc[[#This Row],[girls_6-12_reached]],sbcc[[#This Row],[girls_13-18_reached]]),sbcc[[#This Row],[total_girls]])</f>
        <v>109</v>
      </c>
      <c r="AE55">
        <f>IF(ISBLANK(sbcc[[#This Row],[total_children]]),SUM(sbcc[[#This Row],[calc_boys]],sbcc[[#This Row],[calc_girls]]),sbcc[[#This Row],[total_children]])</f>
        <v>344</v>
      </c>
      <c r="AF55">
        <f>IF(ISBLANK(sbcc[[#This Row],[total_pwd]]),SUM(sbcc[[#This Row],[total_pwd_men]],sbcc[[#This Row],[total_pwd_women]]),sbcc[[#This Row],[total_pwd]])</f>
        <v>12</v>
      </c>
      <c r="AG55">
        <f>IF(ISBLANK(sbcc[[#This Row],[total_adults]]),SUM(sbcc[[#This Row],[total_men]],sbcc[[#This Row],[total_women]]),sbcc[[#This Row],[total_adults]])</f>
        <v>266</v>
      </c>
      <c r="AH55">
        <f>IF(ISBLANK(sbcc[[#This Row],[total_beneficiaries_reached]]),SUM(sbcc[[#This Row],[calc_children]],sbcc[[#This Row],[calc_adults]]),sbcc[[#This Row],[total_beneficiaries_reached]])</f>
        <v>610</v>
      </c>
      <c r="AI55" s="49" t="str">
        <f ca="1">IF(B55="","",OFFSET(table_admin1[[#Headers],[ADM1_PT]],MATCH(B55,admin1,0),1))</f>
        <v>MZ07</v>
      </c>
      <c r="AJ55" s="49" t="str">
        <f t="shared" ca="1" si="0"/>
        <v>MZ0714</v>
      </c>
      <c r="AK55" s="49" t="str">
        <f t="shared" ca="1" si="1"/>
        <v/>
      </c>
    </row>
    <row r="56" spans="1:37" x14ac:dyDescent="0.2">
      <c r="A56" s="58">
        <v>45292</v>
      </c>
      <c r="B56" s="49" t="s">
        <v>229</v>
      </c>
      <c r="C56" s="49" t="s">
        <v>741</v>
      </c>
      <c r="G56" s="49" t="s">
        <v>116</v>
      </c>
      <c r="H56" s="49" t="s">
        <v>168</v>
      </c>
      <c r="I56" s="49" t="s">
        <v>118</v>
      </c>
      <c r="K56" s="49" t="s">
        <v>1212</v>
      </c>
      <c r="L56" s="49">
        <v>50</v>
      </c>
      <c r="M56" s="49">
        <v>110</v>
      </c>
      <c r="N56" s="49">
        <v>38</v>
      </c>
      <c r="O56" s="49">
        <v>177</v>
      </c>
      <c r="U56" s="49">
        <v>3</v>
      </c>
      <c r="X56" s="49">
        <v>92</v>
      </c>
      <c r="Y56" s="49">
        <v>135</v>
      </c>
      <c r="AC56">
        <f>IF(ISBLANK(sbcc[[#This Row],[total_boys]]),SUM(sbcc[[#This Row],[boys_0-5_reached]],sbcc[[#This Row],[boys_6-12_reached]],sbcc[[#This Row],[boys_13-18_reached]]),sbcc[[#This Row],[total_boys]])</f>
        <v>88</v>
      </c>
      <c r="AD56">
        <f>IF(ISBLANK(sbcc[[#This Row],[total_girls]]),SUM(sbcc[[#This Row],[girls_0-5_reached]],sbcc[[#This Row],[girls_6-12_reached]],sbcc[[#This Row],[girls_13-18_reached]]),sbcc[[#This Row],[total_girls]])</f>
        <v>287</v>
      </c>
      <c r="AE56">
        <f>IF(ISBLANK(sbcc[[#This Row],[total_children]]),SUM(sbcc[[#This Row],[calc_boys]],sbcc[[#This Row],[calc_girls]]),sbcc[[#This Row],[total_children]])</f>
        <v>375</v>
      </c>
      <c r="AF56">
        <f>IF(ISBLANK(sbcc[[#This Row],[total_pwd]]),SUM(sbcc[[#This Row],[total_pwd_men]],sbcc[[#This Row],[total_pwd_women]]),sbcc[[#This Row],[total_pwd]])</f>
        <v>3</v>
      </c>
      <c r="AG56">
        <f>IF(ISBLANK(sbcc[[#This Row],[total_adults]]),SUM(sbcc[[#This Row],[total_men]],sbcc[[#This Row],[total_women]]),sbcc[[#This Row],[total_adults]])</f>
        <v>227</v>
      </c>
      <c r="AH56">
        <f>IF(ISBLANK(sbcc[[#This Row],[total_beneficiaries_reached]]),SUM(sbcc[[#This Row],[calc_children]],sbcc[[#This Row],[calc_adults]]),sbcc[[#This Row],[total_beneficiaries_reached]])</f>
        <v>602</v>
      </c>
      <c r="AI56" s="49" t="str">
        <f ca="1">IF(B56="","",OFFSET(table_admin1[[#Headers],[ADM1_PT]],MATCH(B56,admin1,0),1))</f>
        <v>MZ11</v>
      </c>
      <c r="AJ56" s="49" t="str">
        <f t="shared" ca="1" si="0"/>
        <v>MZ1114</v>
      </c>
      <c r="AK56" s="49" t="str">
        <f t="shared" ca="1" si="1"/>
        <v/>
      </c>
    </row>
    <row r="57" spans="1:37" x14ac:dyDescent="0.2">
      <c r="A57" s="58">
        <v>45383</v>
      </c>
      <c r="B57" s="49" t="s">
        <v>229</v>
      </c>
      <c r="C57" s="49" t="s">
        <v>712</v>
      </c>
      <c r="G57" s="49" t="s">
        <v>116</v>
      </c>
      <c r="H57" s="49" t="s">
        <v>167</v>
      </c>
      <c r="I57" s="49" t="s">
        <v>118</v>
      </c>
      <c r="K57" s="49" t="s">
        <v>1212</v>
      </c>
      <c r="L57" s="49">
        <v>185</v>
      </c>
      <c r="M57" s="49">
        <v>103</v>
      </c>
      <c r="N57" s="49">
        <v>177</v>
      </c>
      <c r="O57" s="49">
        <v>192</v>
      </c>
      <c r="U57" s="49">
        <v>12</v>
      </c>
      <c r="X57" s="49">
        <v>186</v>
      </c>
      <c r="Y57" s="49">
        <v>136</v>
      </c>
      <c r="AC57">
        <f>IF(ISBLANK(sbcc[[#This Row],[total_boys]]),SUM(sbcc[[#This Row],[boys_0-5_reached]],sbcc[[#This Row],[boys_6-12_reached]],sbcc[[#This Row],[boys_13-18_reached]]),sbcc[[#This Row],[total_boys]])</f>
        <v>362</v>
      </c>
      <c r="AD57">
        <f>IF(ISBLANK(sbcc[[#This Row],[total_girls]]),SUM(sbcc[[#This Row],[girls_0-5_reached]],sbcc[[#This Row],[girls_6-12_reached]],sbcc[[#This Row],[girls_13-18_reached]]),sbcc[[#This Row],[total_girls]])</f>
        <v>295</v>
      </c>
      <c r="AE57">
        <f>IF(ISBLANK(sbcc[[#This Row],[total_children]]),SUM(sbcc[[#This Row],[calc_boys]],sbcc[[#This Row],[calc_girls]]),sbcc[[#This Row],[total_children]])</f>
        <v>657</v>
      </c>
      <c r="AF57">
        <f>IF(ISBLANK(sbcc[[#This Row],[total_pwd]]),SUM(sbcc[[#This Row],[total_pwd_men]],sbcc[[#This Row],[total_pwd_women]]),sbcc[[#This Row],[total_pwd]])</f>
        <v>12</v>
      </c>
      <c r="AG57">
        <f>IF(ISBLANK(sbcc[[#This Row],[total_adults]]),SUM(sbcc[[#This Row],[total_men]],sbcc[[#This Row],[total_women]]),sbcc[[#This Row],[total_adults]])</f>
        <v>322</v>
      </c>
      <c r="AH57">
        <f>IF(ISBLANK(sbcc[[#This Row],[total_beneficiaries_reached]]),SUM(sbcc[[#This Row],[calc_children]],sbcc[[#This Row],[calc_adults]]),sbcc[[#This Row],[total_beneficiaries_reached]])</f>
        <v>979</v>
      </c>
      <c r="AI57" s="49" t="str">
        <f ca="1">IF(B57="","",OFFSET(table_admin1[[#Headers],[ADM1_PT]],MATCH(B57,admin1,0),1))</f>
        <v>MZ11</v>
      </c>
      <c r="AJ57" s="49" t="str">
        <f t="shared" ca="1" si="0"/>
        <v>MZ1106</v>
      </c>
      <c r="AK57" s="49" t="str">
        <f t="shared" ca="1" si="1"/>
        <v/>
      </c>
    </row>
    <row r="58" spans="1:37" x14ac:dyDescent="0.2">
      <c r="A58" s="58">
        <v>45292</v>
      </c>
      <c r="B58" s="49" t="s">
        <v>209</v>
      </c>
      <c r="C58" s="49" t="s">
        <v>445</v>
      </c>
      <c r="G58" s="49" t="s">
        <v>116</v>
      </c>
      <c r="H58" s="49" t="s">
        <v>168</v>
      </c>
      <c r="K58" s="49" t="s">
        <v>1212</v>
      </c>
      <c r="L58" s="49">
        <v>13</v>
      </c>
      <c r="M58" s="49">
        <v>197</v>
      </c>
      <c r="N58" s="49">
        <v>90</v>
      </c>
      <c r="O58" s="49">
        <v>49</v>
      </c>
      <c r="U58" s="49">
        <v>10</v>
      </c>
      <c r="X58" s="49">
        <v>94</v>
      </c>
      <c r="Y58" s="49">
        <v>161</v>
      </c>
      <c r="AC58">
        <f>IF(ISBLANK(sbcc[[#This Row],[total_boys]]),SUM(sbcc[[#This Row],[boys_0-5_reached]],sbcc[[#This Row],[boys_6-12_reached]],sbcc[[#This Row],[boys_13-18_reached]]),sbcc[[#This Row],[total_boys]])</f>
        <v>103</v>
      </c>
      <c r="AD58">
        <f>IF(ISBLANK(sbcc[[#This Row],[total_girls]]),SUM(sbcc[[#This Row],[girls_0-5_reached]],sbcc[[#This Row],[girls_6-12_reached]],sbcc[[#This Row],[girls_13-18_reached]]),sbcc[[#This Row],[total_girls]])</f>
        <v>246</v>
      </c>
      <c r="AE58">
        <f>IF(ISBLANK(sbcc[[#This Row],[total_children]]),SUM(sbcc[[#This Row],[calc_boys]],sbcc[[#This Row],[calc_girls]]),sbcc[[#This Row],[total_children]])</f>
        <v>349</v>
      </c>
      <c r="AF58">
        <f>IF(ISBLANK(sbcc[[#This Row],[total_pwd]]),SUM(sbcc[[#This Row],[total_pwd_men]],sbcc[[#This Row],[total_pwd_women]]),sbcc[[#This Row],[total_pwd]])</f>
        <v>10</v>
      </c>
      <c r="AG58">
        <f>IF(ISBLANK(sbcc[[#This Row],[total_adults]]),SUM(sbcc[[#This Row],[total_men]],sbcc[[#This Row],[total_women]]),sbcc[[#This Row],[total_adults]])</f>
        <v>255</v>
      </c>
      <c r="AH58">
        <f>IF(ISBLANK(sbcc[[#This Row],[total_beneficiaries_reached]]),SUM(sbcc[[#This Row],[calc_children]],sbcc[[#This Row],[calc_adults]]),sbcc[[#This Row],[total_beneficiaries_reached]])</f>
        <v>604</v>
      </c>
      <c r="AI58" s="49" t="str">
        <f ca="1">IF(B58="","",OFFSET(table_admin1[[#Headers],[ADM1_PT]],MATCH(B58,admin1,0),1))</f>
        <v>MZ07</v>
      </c>
      <c r="AJ58" s="49" t="str">
        <f t="shared" ca="1" si="0"/>
        <v>MZ0703</v>
      </c>
      <c r="AK58" s="49" t="str">
        <f t="shared" ca="1" si="1"/>
        <v/>
      </c>
    </row>
    <row r="59" spans="1:37" x14ac:dyDescent="0.2">
      <c r="A59" s="58">
        <v>45323</v>
      </c>
      <c r="B59" s="49" t="s">
        <v>120</v>
      </c>
      <c r="C59" s="49" t="s">
        <v>131</v>
      </c>
      <c r="G59" s="49" t="s">
        <v>122</v>
      </c>
      <c r="H59" s="49" t="s">
        <v>167</v>
      </c>
      <c r="I59" s="49" t="s">
        <v>124</v>
      </c>
      <c r="J59" s="49" t="s">
        <v>1315</v>
      </c>
      <c r="K59" s="49" t="s">
        <v>125</v>
      </c>
      <c r="L59" s="49">
        <v>147</v>
      </c>
      <c r="M59" s="49">
        <v>165</v>
      </c>
      <c r="N59" s="49">
        <v>57</v>
      </c>
      <c r="O59" s="49">
        <v>133</v>
      </c>
      <c r="U59" s="49">
        <v>3</v>
      </c>
      <c r="X59" s="49">
        <v>16</v>
      </c>
      <c r="Y59" s="49">
        <v>180</v>
      </c>
      <c r="AC59">
        <f>IF(ISBLANK(sbcc[[#This Row],[total_boys]]),SUM(sbcc[[#This Row],[boys_0-5_reached]],sbcc[[#This Row],[boys_6-12_reached]],sbcc[[#This Row],[boys_13-18_reached]]),sbcc[[#This Row],[total_boys]])</f>
        <v>204</v>
      </c>
      <c r="AD59">
        <f>IF(ISBLANK(sbcc[[#This Row],[total_girls]]),SUM(sbcc[[#This Row],[girls_0-5_reached]],sbcc[[#This Row],[girls_6-12_reached]],sbcc[[#This Row],[girls_13-18_reached]]),sbcc[[#This Row],[total_girls]])</f>
        <v>298</v>
      </c>
      <c r="AE59">
        <f>IF(ISBLANK(sbcc[[#This Row],[total_children]]),SUM(sbcc[[#This Row],[calc_boys]],sbcc[[#This Row],[calc_girls]]),sbcc[[#This Row],[total_children]])</f>
        <v>502</v>
      </c>
      <c r="AF59">
        <f>IF(ISBLANK(sbcc[[#This Row],[total_pwd]]),SUM(sbcc[[#This Row],[total_pwd_men]],sbcc[[#This Row],[total_pwd_women]]),sbcc[[#This Row],[total_pwd]])</f>
        <v>3</v>
      </c>
      <c r="AG59">
        <f>IF(ISBLANK(sbcc[[#This Row],[total_adults]]),SUM(sbcc[[#This Row],[total_men]],sbcc[[#This Row],[total_women]]),sbcc[[#This Row],[total_adults]])</f>
        <v>196</v>
      </c>
      <c r="AH59">
        <f>IF(ISBLANK(sbcc[[#This Row],[total_beneficiaries_reached]]),SUM(sbcc[[#This Row],[calc_children]],sbcc[[#This Row],[calc_adults]]),sbcc[[#This Row],[total_beneficiaries_reached]])</f>
        <v>698</v>
      </c>
      <c r="AI59" s="49" t="str">
        <f ca="1">IF(B59="","",OFFSET(table_admin1[[#Headers],[ADM1_PT]],MATCH(B59,admin1,0),1))</f>
        <v>MZ01</v>
      </c>
      <c r="AJ59" s="49" t="str">
        <f t="shared" ca="1" si="0"/>
        <v>MZ0107</v>
      </c>
      <c r="AK59" s="49" t="str">
        <f t="shared" ca="1" si="1"/>
        <v/>
      </c>
    </row>
    <row r="60" spans="1:37" x14ac:dyDescent="0.2">
      <c r="A60" s="58">
        <v>45383</v>
      </c>
      <c r="B60" s="49" t="s">
        <v>120</v>
      </c>
      <c r="C60" s="49" t="s">
        <v>220</v>
      </c>
      <c r="G60" s="49" t="s">
        <v>116</v>
      </c>
      <c r="H60" s="49" t="s">
        <v>167</v>
      </c>
      <c r="I60" s="49" t="s">
        <v>118</v>
      </c>
      <c r="K60" s="49" t="s">
        <v>1212</v>
      </c>
      <c r="L60" s="49">
        <v>52</v>
      </c>
      <c r="M60" s="49">
        <v>9</v>
      </c>
      <c r="N60" s="49">
        <v>101</v>
      </c>
      <c r="O60" s="49">
        <v>85</v>
      </c>
      <c r="U60" s="49">
        <v>3</v>
      </c>
      <c r="X60" s="49">
        <v>95</v>
      </c>
      <c r="Y60" s="49">
        <v>122</v>
      </c>
      <c r="AC60">
        <f>IF(ISBLANK(sbcc[[#This Row],[total_boys]]),SUM(sbcc[[#This Row],[boys_0-5_reached]],sbcc[[#This Row],[boys_6-12_reached]],sbcc[[#This Row],[boys_13-18_reached]]),sbcc[[#This Row],[total_boys]])</f>
        <v>153</v>
      </c>
      <c r="AD60">
        <f>IF(ISBLANK(sbcc[[#This Row],[total_girls]]),SUM(sbcc[[#This Row],[girls_0-5_reached]],sbcc[[#This Row],[girls_6-12_reached]],sbcc[[#This Row],[girls_13-18_reached]]),sbcc[[#This Row],[total_girls]])</f>
        <v>94</v>
      </c>
      <c r="AE60">
        <f>IF(ISBLANK(sbcc[[#This Row],[total_children]]),SUM(sbcc[[#This Row],[calc_boys]],sbcc[[#This Row],[calc_girls]]),sbcc[[#This Row],[total_children]])</f>
        <v>247</v>
      </c>
      <c r="AF60">
        <f>IF(ISBLANK(sbcc[[#This Row],[total_pwd]]),SUM(sbcc[[#This Row],[total_pwd_men]],sbcc[[#This Row],[total_pwd_women]]),sbcc[[#This Row],[total_pwd]])</f>
        <v>3</v>
      </c>
      <c r="AG60">
        <f>IF(ISBLANK(sbcc[[#This Row],[total_adults]]),SUM(sbcc[[#This Row],[total_men]],sbcc[[#This Row],[total_women]]),sbcc[[#This Row],[total_adults]])</f>
        <v>217</v>
      </c>
      <c r="AH60">
        <f>IF(ISBLANK(sbcc[[#This Row],[total_beneficiaries_reached]]),SUM(sbcc[[#This Row],[calc_children]],sbcc[[#This Row],[calc_adults]]),sbcc[[#This Row],[total_beneficiaries_reached]])</f>
        <v>464</v>
      </c>
      <c r="AI60" s="49" t="str">
        <f ca="1">IF(B60="","",OFFSET(table_admin1[[#Headers],[ADM1_PT]],MATCH(B60,admin1,0),1))</f>
        <v>MZ01</v>
      </c>
      <c r="AJ60" s="49" t="str">
        <f t="shared" ca="1" si="0"/>
        <v>MZ0109</v>
      </c>
      <c r="AK60" s="49" t="str">
        <f t="shared" ca="1" si="1"/>
        <v/>
      </c>
    </row>
    <row r="61" spans="1:37" x14ac:dyDescent="0.2">
      <c r="A61" s="58">
        <v>45323</v>
      </c>
      <c r="B61" s="49" t="s">
        <v>214</v>
      </c>
      <c r="C61" s="49" t="s">
        <v>524</v>
      </c>
      <c r="G61" s="49" t="s">
        <v>122</v>
      </c>
      <c r="H61" s="49" t="s">
        <v>168</v>
      </c>
      <c r="I61" s="49" t="s">
        <v>124</v>
      </c>
      <c r="J61" s="49" t="s">
        <v>1314</v>
      </c>
      <c r="K61" s="49" t="s">
        <v>125</v>
      </c>
      <c r="L61" s="49">
        <v>59</v>
      </c>
      <c r="M61" s="49">
        <v>25</v>
      </c>
      <c r="N61" s="49">
        <v>48</v>
      </c>
      <c r="O61" s="49">
        <v>49</v>
      </c>
      <c r="U61" s="49">
        <v>13</v>
      </c>
      <c r="X61" s="49">
        <v>79</v>
      </c>
      <c r="Y61" s="49">
        <v>151</v>
      </c>
      <c r="AC61">
        <f>IF(ISBLANK(sbcc[[#This Row],[total_boys]]),SUM(sbcc[[#This Row],[boys_0-5_reached]],sbcc[[#This Row],[boys_6-12_reached]],sbcc[[#This Row],[boys_13-18_reached]]),sbcc[[#This Row],[total_boys]])</f>
        <v>107</v>
      </c>
      <c r="AD61">
        <f>IF(ISBLANK(sbcc[[#This Row],[total_girls]]),SUM(sbcc[[#This Row],[girls_0-5_reached]],sbcc[[#This Row],[girls_6-12_reached]],sbcc[[#This Row],[girls_13-18_reached]]),sbcc[[#This Row],[total_girls]])</f>
        <v>74</v>
      </c>
      <c r="AE61">
        <f>IF(ISBLANK(sbcc[[#This Row],[total_children]]),SUM(sbcc[[#This Row],[calc_boys]],sbcc[[#This Row],[calc_girls]]),sbcc[[#This Row],[total_children]])</f>
        <v>181</v>
      </c>
      <c r="AF61">
        <f>IF(ISBLANK(sbcc[[#This Row],[total_pwd]]),SUM(sbcc[[#This Row],[total_pwd_men]],sbcc[[#This Row],[total_pwd_women]]),sbcc[[#This Row],[total_pwd]])</f>
        <v>13</v>
      </c>
      <c r="AG61">
        <f>IF(ISBLANK(sbcc[[#This Row],[total_adults]]),SUM(sbcc[[#This Row],[total_men]],sbcc[[#This Row],[total_women]]),sbcc[[#This Row],[total_adults]])</f>
        <v>230</v>
      </c>
      <c r="AH61">
        <f>IF(ISBLANK(sbcc[[#This Row],[total_beneficiaries_reached]]),SUM(sbcc[[#This Row],[calc_children]],sbcc[[#This Row],[calc_adults]]),sbcc[[#This Row],[total_beneficiaries_reached]])</f>
        <v>411</v>
      </c>
      <c r="AI61" s="49" t="str">
        <f ca="1">IF(B61="","",OFFSET(table_admin1[[#Headers],[ADM1_PT]],MATCH(B61,admin1,0),1))</f>
        <v>MZ08</v>
      </c>
      <c r="AJ61" s="49" t="str">
        <f t="shared" ca="1" si="0"/>
        <v>MZ0801</v>
      </c>
      <c r="AK61" s="49" t="str">
        <f t="shared" ca="1" si="1"/>
        <v/>
      </c>
    </row>
    <row r="62" spans="1:37" x14ac:dyDescent="0.2">
      <c r="A62" s="58">
        <v>45292</v>
      </c>
      <c r="B62" s="49" t="s">
        <v>120</v>
      </c>
      <c r="C62" s="49" t="s">
        <v>242</v>
      </c>
      <c r="G62" s="49" t="s">
        <v>116</v>
      </c>
      <c r="H62" s="49" t="s">
        <v>168</v>
      </c>
      <c r="I62" s="49" t="s">
        <v>118</v>
      </c>
      <c r="K62" s="49" t="s">
        <v>1212</v>
      </c>
      <c r="L62" s="49">
        <v>140</v>
      </c>
      <c r="M62" s="49">
        <v>17</v>
      </c>
      <c r="N62" s="49">
        <v>74</v>
      </c>
      <c r="O62" s="49">
        <v>151</v>
      </c>
      <c r="U62" s="49">
        <v>8</v>
      </c>
      <c r="X62" s="49">
        <v>2</v>
      </c>
      <c r="Y62" s="49">
        <v>91</v>
      </c>
      <c r="AC62">
        <f>IF(ISBLANK(sbcc[[#This Row],[total_boys]]),SUM(sbcc[[#This Row],[boys_0-5_reached]],sbcc[[#This Row],[boys_6-12_reached]],sbcc[[#This Row],[boys_13-18_reached]]),sbcc[[#This Row],[total_boys]])</f>
        <v>214</v>
      </c>
      <c r="AD62">
        <f>IF(ISBLANK(sbcc[[#This Row],[total_girls]]),SUM(sbcc[[#This Row],[girls_0-5_reached]],sbcc[[#This Row],[girls_6-12_reached]],sbcc[[#This Row],[girls_13-18_reached]]),sbcc[[#This Row],[total_girls]])</f>
        <v>168</v>
      </c>
      <c r="AE62">
        <f>IF(ISBLANK(sbcc[[#This Row],[total_children]]),SUM(sbcc[[#This Row],[calc_boys]],sbcc[[#This Row],[calc_girls]]),sbcc[[#This Row],[total_children]])</f>
        <v>382</v>
      </c>
      <c r="AF62">
        <f>IF(ISBLANK(sbcc[[#This Row],[total_pwd]]),SUM(sbcc[[#This Row],[total_pwd_men]],sbcc[[#This Row],[total_pwd_women]]),sbcc[[#This Row],[total_pwd]])</f>
        <v>8</v>
      </c>
      <c r="AG62">
        <f>IF(ISBLANK(sbcc[[#This Row],[total_adults]]),SUM(sbcc[[#This Row],[total_men]],sbcc[[#This Row],[total_women]]),sbcc[[#This Row],[total_adults]])</f>
        <v>93</v>
      </c>
      <c r="AH62">
        <f>IF(ISBLANK(sbcc[[#This Row],[total_beneficiaries_reached]]),SUM(sbcc[[#This Row],[calc_children]],sbcc[[#This Row],[calc_adults]]),sbcc[[#This Row],[total_beneficiaries_reached]])</f>
        <v>475</v>
      </c>
      <c r="AI62" s="49" t="str">
        <f ca="1">IF(B62="","",OFFSET(table_admin1[[#Headers],[ADM1_PT]],MATCH(B62,admin1,0),1))</f>
        <v>MZ01</v>
      </c>
      <c r="AJ62" s="49" t="str">
        <f t="shared" ca="1" si="0"/>
        <v>MZ0114</v>
      </c>
      <c r="AK62" s="49" t="str">
        <f t="shared" ca="1" si="1"/>
        <v/>
      </c>
    </row>
    <row r="63" spans="1:37" x14ac:dyDescent="0.2">
      <c r="A63" s="58">
        <v>45383</v>
      </c>
      <c r="B63" s="49" t="s">
        <v>209</v>
      </c>
      <c r="C63" s="49" t="s">
        <v>486</v>
      </c>
      <c r="G63" s="49" t="s">
        <v>122</v>
      </c>
      <c r="H63" s="49" t="s">
        <v>167</v>
      </c>
      <c r="I63" s="49" t="s">
        <v>130</v>
      </c>
      <c r="J63" s="49" t="s">
        <v>1318</v>
      </c>
      <c r="K63" s="49" t="s">
        <v>125</v>
      </c>
      <c r="L63" s="49">
        <v>34</v>
      </c>
      <c r="M63" s="49">
        <v>104</v>
      </c>
      <c r="N63" s="49">
        <v>91</v>
      </c>
      <c r="O63" s="49">
        <v>90</v>
      </c>
      <c r="U63" s="49">
        <v>12</v>
      </c>
      <c r="X63" s="49">
        <v>161</v>
      </c>
      <c r="Y63" s="49">
        <v>12</v>
      </c>
      <c r="AC63">
        <f>IF(ISBLANK(sbcc[[#This Row],[total_boys]]),SUM(sbcc[[#This Row],[boys_0-5_reached]],sbcc[[#This Row],[boys_6-12_reached]],sbcc[[#This Row],[boys_13-18_reached]]),sbcc[[#This Row],[total_boys]])</f>
        <v>125</v>
      </c>
      <c r="AD63">
        <f>IF(ISBLANK(sbcc[[#This Row],[total_girls]]),SUM(sbcc[[#This Row],[girls_0-5_reached]],sbcc[[#This Row],[girls_6-12_reached]],sbcc[[#This Row],[girls_13-18_reached]]),sbcc[[#This Row],[total_girls]])</f>
        <v>194</v>
      </c>
      <c r="AE63">
        <f>IF(ISBLANK(sbcc[[#This Row],[total_children]]),SUM(sbcc[[#This Row],[calc_boys]],sbcc[[#This Row],[calc_girls]]),sbcc[[#This Row],[total_children]])</f>
        <v>319</v>
      </c>
      <c r="AF63">
        <f>IF(ISBLANK(sbcc[[#This Row],[total_pwd]]),SUM(sbcc[[#This Row],[total_pwd_men]],sbcc[[#This Row],[total_pwd_women]]),sbcc[[#This Row],[total_pwd]])</f>
        <v>12</v>
      </c>
      <c r="AG63">
        <f>IF(ISBLANK(sbcc[[#This Row],[total_adults]]),SUM(sbcc[[#This Row],[total_men]],sbcc[[#This Row],[total_women]]),sbcc[[#This Row],[total_adults]])</f>
        <v>173</v>
      </c>
      <c r="AH63">
        <f>IF(ISBLANK(sbcc[[#This Row],[total_beneficiaries_reached]]),SUM(sbcc[[#This Row],[calc_children]],sbcc[[#This Row],[calc_adults]]),sbcc[[#This Row],[total_beneficiaries_reached]])</f>
        <v>492</v>
      </c>
      <c r="AI63" s="49" t="str">
        <f ca="1">IF(B63="","",OFFSET(table_admin1[[#Headers],[ADM1_PT]],MATCH(B63,admin1,0),1))</f>
        <v>MZ07</v>
      </c>
      <c r="AJ63" s="49" t="str">
        <f t="shared" ca="1" si="0"/>
        <v>MZ0714</v>
      </c>
      <c r="AK63" s="49" t="str">
        <f t="shared" ca="1" si="1"/>
        <v/>
      </c>
    </row>
    <row r="64" spans="1:37" x14ac:dyDescent="0.2">
      <c r="A64" s="58">
        <v>45323</v>
      </c>
      <c r="B64" s="49" t="s">
        <v>229</v>
      </c>
      <c r="C64" s="49" t="s">
        <v>712</v>
      </c>
      <c r="G64" s="49" t="s">
        <v>122</v>
      </c>
      <c r="H64" s="49" t="s">
        <v>168</v>
      </c>
      <c r="I64" s="49" t="s">
        <v>124</v>
      </c>
      <c r="J64" s="49" t="s">
        <v>1315</v>
      </c>
      <c r="K64" s="49" t="s">
        <v>125</v>
      </c>
      <c r="L64" s="49">
        <v>26</v>
      </c>
      <c r="M64" s="49">
        <v>115</v>
      </c>
      <c r="N64" s="49">
        <v>186</v>
      </c>
      <c r="O64" s="49">
        <v>181</v>
      </c>
      <c r="U64" s="49">
        <v>9</v>
      </c>
      <c r="X64" s="49">
        <v>134</v>
      </c>
      <c r="Y64" s="49">
        <v>166</v>
      </c>
      <c r="AC64">
        <f>IF(ISBLANK(sbcc[[#This Row],[total_boys]]),SUM(sbcc[[#This Row],[boys_0-5_reached]],sbcc[[#This Row],[boys_6-12_reached]],sbcc[[#This Row],[boys_13-18_reached]]),sbcc[[#This Row],[total_boys]])</f>
        <v>212</v>
      </c>
      <c r="AD64">
        <f>IF(ISBLANK(sbcc[[#This Row],[total_girls]]),SUM(sbcc[[#This Row],[girls_0-5_reached]],sbcc[[#This Row],[girls_6-12_reached]],sbcc[[#This Row],[girls_13-18_reached]]),sbcc[[#This Row],[total_girls]])</f>
        <v>296</v>
      </c>
      <c r="AE64">
        <f>IF(ISBLANK(sbcc[[#This Row],[total_children]]),SUM(sbcc[[#This Row],[calc_boys]],sbcc[[#This Row],[calc_girls]]),sbcc[[#This Row],[total_children]])</f>
        <v>508</v>
      </c>
      <c r="AF64">
        <f>IF(ISBLANK(sbcc[[#This Row],[total_pwd]]),SUM(sbcc[[#This Row],[total_pwd_men]],sbcc[[#This Row],[total_pwd_women]]),sbcc[[#This Row],[total_pwd]])</f>
        <v>9</v>
      </c>
      <c r="AG64">
        <f>IF(ISBLANK(sbcc[[#This Row],[total_adults]]),SUM(sbcc[[#This Row],[total_men]],sbcc[[#This Row],[total_women]]),sbcc[[#This Row],[total_adults]])</f>
        <v>300</v>
      </c>
      <c r="AH64">
        <f>IF(ISBLANK(sbcc[[#This Row],[total_beneficiaries_reached]]),SUM(sbcc[[#This Row],[calc_children]],sbcc[[#This Row],[calc_adults]]),sbcc[[#This Row],[total_beneficiaries_reached]])</f>
        <v>808</v>
      </c>
      <c r="AI64" s="49" t="str">
        <f ca="1">IF(B64="","",OFFSET(table_admin1[[#Headers],[ADM1_PT]],MATCH(B64,admin1,0),1))</f>
        <v>MZ11</v>
      </c>
      <c r="AJ64" s="49" t="str">
        <f t="shared" ca="1" si="0"/>
        <v>MZ1106</v>
      </c>
      <c r="AK64" s="49" t="str">
        <f t="shared" ca="1" si="1"/>
        <v/>
      </c>
    </row>
    <row r="65" spans="1:37" x14ac:dyDescent="0.2">
      <c r="A65" s="58">
        <v>45323</v>
      </c>
      <c r="B65" s="49" t="s">
        <v>229</v>
      </c>
      <c r="C65" s="49" t="s">
        <v>741</v>
      </c>
      <c r="G65" s="49" t="s">
        <v>116</v>
      </c>
      <c r="H65" s="49" t="s">
        <v>168</v>
      </c>
      <c r="I65" s="49" t="s">
        <v>118</v>
      </c>
      <c r="K65" s="49" t="s">
        <v>1212</v>
      </c>
      <c r="L65" s="49">
        <v>25</v>
      </c>
      <c r="M65" s="49">
        <v>25</v>
      </c>
      <c r="N65" s="49">
        <v>68</v>
      </c>
      <c r="O65" s="49">
        <v>141</v>
      </c>
      <c r="U65" s="49">
        <v>5</v>
      </c>
      <c r="X65" s="49">
        <v>101</v>
      </c>
      <c r="Y65" s="49">
        <v>127</v>
      </c>
      <c r="AC65">
        <f>IF(ISBLANK(sbcc[[#This Row],[total_boys]]),SUM(sbcc[[#This Row],[boys_0-5_reached]],sbcc[[#This Row],[boys_6-12_reached]],sbcc[[#This Row],[boys_13-18_reached]]),sbcc[[#This Row],[total_boys]])</f>
        <v>93</v>
      </c>
      <c r="AD65">
        <f>IF(ISBLANK(sbcc[[#This Row],[total_girls]]),SUM(sbcc[[#This Row],[girls_0-5_reached]],sbcc[[#This Row],[girls_6-12_reached]],sbcc[[#This Row],[girls_13-18_reached]]),sbcc[[#This Row],[total_girls]])</f>
        <v>166</v>
      </c>
      <c r="AE65">
        <f>IF(ISBLANK(sbcc[[#This Row],[total_children]]),SUM(sbcc[[#This Row],[calc_boys]],sbcc[[#This Row],[calc_girls]]),sbcc[[#This Row],[total_children]])</f>
        <v>259</v>
      </c>
      <c r="AF65">
        <f>IF(ISBLANK(sbcc[[#This Row],[total_pwd]]),SUM(sbcc[[#This Row],[total_pwd_men]],sbcc[[#This Row],[total_pwd_women]]),sbcc[[#This Row],[total_pwd]])</f>
        <v>5</v>
      </c>
      <c r="AG65">
        <f>IF(ISBLANK(sbcc[[#This Row],[total_adults]]),SUM(sbcc[[#This Row],[total_men]],sbcc[[#This Row],[total_women]]),sbcc[[#This Row],[total_adults]])</f>
        <v>228</v>
      </c>
      <c r="AH65">
        <f>IF(ISBLANK(sbcc[[#This Row],[total_beneficiaries_reached]]),SUM(sbcc[[#This Row],[calc_children]],sbcc[[#This Row],[calc_adults]]),sbcc[[#This Row],[total_beneficiaries_reached]])</f>
        <v>487</v>
      </c>
      <c r="AI65" s="49" t="str">
        <f ca="1">IF(B65="","",OFFSET(table_admin1[[#Headers],[ADM1_PT]],MATCH(B65,admin1,0),1))</f>
        <v>MZ11</v>
      </c>
      <c r="AJ65" s="49" t="str">
        <f t="shared" ca="1" si="0"/>
        <v>MZ1114</v>
      </c>
      <c r="AK65" s="49" t="str">
        <f t="shared" ca="1" si="1"/>
        <v/>
      </c>
    </row>
    <row r="66" spans="1:37" x14ac:dyDescent="0.2">
      <c r="A66" s="58">
        <v>45323</v>
      </c>
      <c r="B66" s="49" t="s">
        <v>209</v>
      </c>
      <c r="C66" s="49" t="s">
        <v>441</v>
      </c>
      <c r="G66" s="49" t="s">
        <v>116</v>
      </c>
      <c r="H66" s="49" t="s">
        <v>167</v>
      </c>
      <c r="I66" s="49" t="s">
        <v>118</v>
      </c>
      <c r="K66" s="49" t="s">
        <v>1212</v>
      </c>
      <c r="L66" s="49">
        <v>17</v>
      </c>
      <c r="M66" s="49">
        <v>118</v>
      </c>
      <c r="N66" s="49">
        <v>48</v>
      </c>
      <c r="O66" s="49">
        <v>73</v>
      </c>
      <c r="U66" s="49">
        <v>7</v>
      </c>
      <c r="X66" s="49">
        <v>116</v>
      </c>
      <c r="Y66" s="49">
        <v>76</v>
      </c>
      <c r="AC66">
        <f>IF(ISBLANK(sbcc[[#This Row],[total_boys]]),SUM(sbcc[[#This Row],[boys_0-5_reached]],sbcc[[#This Row],[boys_6-12_reached]],sbcc[[#This Row],[boys_13-18_reached]]),sbcc[[#This Row],[total_boys]])</f>
        <v>65</v>
      </c>
      <c r="AD66">
        <f>IF(ISBLANK(sbcc[[#This Row],[total_girls]]),SUM(sbcc[[#This Row],[girls_0-5_reached]],sbcc[[#This Row],[girls_6-12_reached]],sbcc[[#This Row],[girls_13-18_reached]]),sbcc[[#This Row],[total_girls]])</f>
        <v>191</v>
      </c>
      <c r="AE66">
        <f>IF(ISBLANK(sbcc[[#This Row],[total_children]]),SUM(sbcc[[#This Row],[calc_boys]],sbcc[[#This Row],[calc_girls]]),sbcc[[#This Row],[total_children]])</f>
        <v>256</v>
      </c>
      <c r="AF66">
        <f>IF(ISBLANK(sbcc[[#This Row],[total_pwd]]),SUM(sbcc[[#This Row],[total_pwd_men]],sbcc[[#This Row],[total_pwd_women]]),sbcc[[#This Row],[total_pwd]])</f>
        <v>7</v>
      </c>
      <c r="AG66">
        <f>IF(ISBLANK(sbcc[[#This Row],[total_adults]]),SUM(sbcc[[#This Row],[total_men]],sbcc[[#This Row],[total_women]]),sbcc[[#This Row],[total_adults]])</f>
        <v>192</v>
      </c>
      <c r="AH66">
        <f>IF(ISBLANK(sbcc[[#This Row],[total_beneficiaries_reached]]),SUM(sbcc[[#This Row],[calc_children]],sbcc[[#This Row],[calc_adults]]),sbcc[[#This Row],[total_beneficiaries_reached]])</f>
        <v>448</v>
      </c>
      <c r="AI66" s="49" t="str">
        <f ca="1">IF(B66="","",OFFSET(table_admin1[[#Headers],[ADM1_PT]],MATCH(B66,admin1,0),1))</f>
        <v>MZ07</v>
      </c>
      <c r="AJ66" s="49" t="str">
        <f t="shared" ca="1" si="0"/>
        <v>MZ0702</v>
      </c>
      <c r="AK66" s="49" t="str">
        <f t="shared" ca="1" si="1"/>
        <v/>
      </c>
    </row>
    <row r="67" spans="1:37" x14ac:dyDescent="0.2">
      <c r="A67" s="58">
        <v>45292</v>
      </c>
      <c r="B67" s="49" t="s">
        <v>209</v>
      </c>
      <c r="C67" s="49" t="s">
        <v>489</v>
      </c>
      <c r="G67" s="49" t="s">
        <v>122</v>
      </c>
      <c r="H67" s="49" t="s">
        <v>168</v>
      </c>
      <c r="I67" s="49" t="s">
        <v>124</v>
      </c>
      <c r="J67" s="49" t="s">
        <v>1315</v>
      </c>
      <c r="K67" s="49" t="s">
        <v>125</v>
      </c>
      <c r="L67" s="49">
        <v>94</v>
      </c>
      <c r="M67" s="49">
        <v>168</v>
      </c>
      <c r="N67" s="49">
        <v>152</v>
      </c>
      <c r="O67" s="49">
        <v>136</v>
      </c>
      <c r="U67" s="49">
        <v>1</v>
      </c>
      <c r="X67" s="49">
        <v>191</v>
      </c>
      <c r="Y67" s="49">
        <v>130</v>
      </c>
      <c r="AC67">
        <f>IF(ISBLANK(sbcc[[#This Row],[total_boys]]),SUM(sbcc[[#This Row],[boys_0-5_reached]],sbcc[[#This Row],[boys_6-12_reached]],sbcc[[#This Row],[boys_13-18_reached]]),sbcc[[#This Row],[total_boys]])</f>
        <v>246</v>
      </c>
      <c r="AD67">
        <f>IF(ISBLANK(sbcc[[#This Row],[total_girls]]),SUM(sbcc[[#This Row],[girls_0-5_reached]],sbcc[[#This Row],[girls_6-12_reached]],sbcc[[#This Row],[girls_13-18_reached]]),sbcc[[#This Row],[total_girls]])</f>
        <v>304</v>
      </c>
      <c r="AE67">
        <f>IF(ISBLANK(sbcc[[#This Row],[total_children]]),SUM(sbcc[[#This Row],[calc_boys]],sbcc[[#This Row],[calc_girls]]),sbcc[[#This Row],[total_children]])</f>
        <v>550</v>
      </c>
      <c r="AF67">
        <f>IF(ISBLANK(sbcc[[#This Row],[total_pwd]]),SUM(sbcc[[#This Row],[total_pwd_men]],sbcc[[#This Row],[total_pwd_women]]),sbcc[[#This Row],[total_pwd]])</f>
        <v>1</v>
      </c>
      <c r="AG67">
        <f>IF(ISBLANK(sbcc[[#This Row],[total_adults]]),SUM(sbcc[[#This Row],[total_men]],sbcc[[#This Row],[total_women]]),sbcc[[#This Row],[total_adults]])</f>
        <v>321</v>
      </c>
      <c r="AH67">
        <f>IF(ISBLANK(sbcc[[#This Row],[total_beneficiaries_reached]]),SUM(sbcc[[#This Row],[calc_children]],sbcc[[#This Row],[calc_adults]]),sbcc[[#This Row],[total_beneficiaries_reached]])</f>
        <v>871</v>
      </c>
      <c r="AI67" s="49" t="str">
        <f ca="1">IF(B67="","",OFFSET(table_admin1[[#Headers],[ADM1_PT]],MATCH(B67,admin1,0),1))</f>
        <v>MZ07</v>
      </c>
      <c r="AJ67" s="49" t="str">
        <f t="shared" ca="1" si="0"/>
        <v>MZ0715</v>
      </c>
      <c r="AK67" s="49" t="str">
        <f t="shared" ca="1" si="1"/>
        <v/>
      </c>
    </row>
    <row r="68" spans="1:37" x14ac:dyDescent="0.2">
      <c r="A68" s="58">
        <v>45292</v>
      </c>
      <c r="B68" s="49" t="s">
        <v>229</v>
      </c>
      <c r="C68" s="49" t="s">
        <v>693</v>
      </c>
      <c r="G68" s="49" t="s">
        <v>122</v>
      </c>
      <c r="H68" s="49" t="s">
        <v>167</v>
      </c>
      <c r="I68" s="49" t="s">
        <v>124</v>
      </c>
      <c r="J68" s="49" t="s">
        <v>1315</v>
      </c>
      <c r="K68" s="49" t="s">
        <v>125</v>
      </c>
      <c r="L68" s="49">
        <v>44</v>
      </c>
      <c r="M68" s="49">
        <v>70</v>
      </c>
      <c r="N68" s="49">
        <v>176</v>
      </c>
      <c r="O68" s="49">
        <v>200</v>
      </c>
      <c r="U68" s="49">
        <v>4</v>
      </c>
      <c r="X68" s="49">
        <v>28</v>
      </c>
      <c r="Y68" s="49">
        <v>107</v>
      </c>
      <c r="AC68">
        <f>IF(ISBLANK(sbcc[[#This Row],[total_boys]]),SUM(sbcc[[#This Row],[boys_0-5_reached]],sbcc[[#This Row],[boys_6-12_reached]],sbcc[[#This Row],[boys_13-18_reached]]),sbcc[[#This Row],[total_boys]])</f>
        <v>220</v>
      </c>
      <c r="AD68">
        <f>IF(ISBLANK(sbcc[[#This Row],[total_girls]]),SUM(sbcc[[#This Row],[girls_0-5_reached]],sbcc[[#This Row],[girls_6-12_reached]],sbcc[[#This Row],[girls_13-18_reached]]),sbcc[[#This Row],[total_girls]])</f>
        <v>270</v>
      </c>
      <c r="AE68">
        <f>IF(ISBLANK(sbcc[[#This Row],[total_children]]),SUM(sbcc[[#This Row],[calc_boys]],sbcc[[#This Row],[calc_girls]]),sbcc[[#This Row],[total_children]])</f>
        <v>490</v>
      </c>
      <c r="AF68">
        <f>IF(ISBLANK(sbcc[[#This Row],[total_pwd]]),SUM(sbcc[[#This Row],[total_pwd_men]],sbcc[[#This Row],[total_pwd_women]]),sbcc[[#This Row],[total_pwd]])</f>
        <v>4</v>
      </c>
      <c r="AG68">
        <f>IF(ISBLANK(sbcc[[#This Row],[total_adults]]),SUM(sbcc[[#This Row],[total_men]],sbcc[[#This Row],[total_women]]),sbcc[[#This Row],[total_adults]])</f>
        <v>135</v>
      </c>
      <c r="AH68">
        <f>IF(ISBLANK(sbcc[[#This Row],[total_beneficiaries_reached]]),SUM(sbcc[[#This Row],[calc_children]],sbcc[[#This Row],[calc_adults]]),sbcc[[#This Row],[total_beneficiaries_reached]])</f>
        <v>625</v>
      </c>
      <c r="AI68" s="49" t="str">
        <f ca="1">IF(B68="","",OFFSET(table_admin1[[#Headers],[ADM1_PT]],MATCH(B68,admin1,0),1))</f>
        <v>MZ11</v>
      </c>
      <c r="AJ68" s="49" t="str">
        <f t="shared" ca="1" si="0"/>
        <v>MZ1101</v>
      </c>
      <c r="AK68" s="49" t="str">
        <f t="shared" ca="1" si="1"/>
        <v/>
      </c>
    </row>
    <row r="69" spans="1:37" x14ac:dyDescent="0.2">
      <c r="A69" s="58">
        <v>45323</v>
      </c>
      <c r="B69" s="49" t="s">
        <v>229</v>
      </c>
      <c r="C69" s="49" t="s">
        <v>712</v>
      </c>
      <c r="G69" s="49" t="s">
        <v>116</v>
      </c>
      <c r="H69" s="49" t="s">
        <v>167</v>
      </c>
      <c r="I69" s="49" t="s">
        <v>118</v>
      </c>
      <c r="K69" s="49" t="s">
        <v>1212</v>
      </c>
      <c r="L69" s="49">
        <v>130</v>
      </c>
      <c r="M69" s="49">
        <v>14</v>
      </c>
      <c r="N69" s="49">
        <v>110</v>
      </c>
      <c r="O69" s="49">
        <v>116</v>
      </c>
      <c r="U69" s="49">
        <v>12</v>
      </c>
      <c r="X69" s="49">
        <v>160</v>
      </c>
      <c r="Y69" s="49">
        <v>114</v>
      </c>
      <c r="AC69">
        <f>IF(ISBLANK(sbcc[[#This Row],[total_boys]]),SUM(sbcc[[#This Row],[boys_0-5_reached]],sbcc[[#This Row],[boys_6-12_reached]],sbcc[[#This Row],[boys_13-18_reached]]),sbcc[[#This Row],[total_boys]])</f>
        <v>240</v>
      </c>
      <c r="AD69">
        <f>IF(ISBLANK(sbcc[[#This Row],[total_girls]]),SUM(sbcc[[#This Row],[girls_0-5_reached]],sbcc[[#This Row],[girls_6-12_reached]],sbcc[[#This Row],[girls_13-18_reached]]),sbcc[[#This Row],[total_girls]])</f>
        <v>130</v>
      </c>
      <c r="AE69">
        <f>IF(ISBLANK(sbcc[[#This Row],[total_children]]),SUM(sbcc[[#This Row],[calc_boys]],sbcc[[#This Row],[calc_girls]]),sbcc[[#This Row],[total_children]])</f>
        <v>370</v>
      </c>
      <c r="AF69">
        <f>IF(ISBLANK(sbcc[[#This Row],[total_pwd]]),SUM(sbcc[[#This Row],[total_pwd_men]],sbcc[[#This Row],[total_pwd_women]]),sbcc[[#This Row],[total_pwd]])</f>
        <v>12</v>
      </c>
      <c r="AG69">
        <f>IF(ISBLANK(sbcc[[#This Row],[total_adults]]),SUM(sbcc[[#This Row],[total_men]],sbcc[[#This Row],[total_women]]),sbcc[[#This Row],[total_adults]])</f>
        <v>274</v>
      </c>
      <c r="AH69">
        <f>IF(ISBLANK(sbcc[[#This Row],[total_beneficiaries_reached]]),SUM(sbcc[[#This Row],[calc_children]],sbcc[[#This Row],[calc_adults]]),sbcc[[#This Row],[total_beneficiaries_reached]])</f>
        <v>644</v>
      </c>
      <c r="AI69" s="49" t="str">
        <f ca="1">IF(B69="","",OFFSET(table_admin1[[#Headers],[ADM1_PT]],MATCH(B69,admin1,0),1))</f>
        <v>MZ11</v>
      </c>
      <c r="AJ69" s="49" t="str">
        <f t="shared" ca="1" si="0"/>
        <v>MZ1106</v>
      </c>
      <c r="AK69" s="49" t="str">
        <f t="shared" ca="1" si="1"/>
        <v/>
      </c>
    </row>
    <row r="70" spans="1:37" x14ac:dyDescent="0.2">
      <c r="A70" s="58">
        <v>45292</v>
      </c>
      <c r="B70" s="49" t="s">
        <v>120</v>
      </c>
      <c r="C70" s="49" t="s">
        <v>126</v>
      </c>
      <c r="G70" s="49" t="s">
        <v>122</v>
      </c>
      <c r="H70" s="49" t="s">
        <v>167</v>
      </c>
      <c r="I70" s="49" t="s">
        <v>124</v>
      </c>
      <c r="J70" s="49" t="s">
        <v>1315</v>
      </c>
      <c r="K70" s="49" t="s">
        <v>125</v>
      </c>
      <c r="L70" s="49">
        <v>94</v>
      </c>
      <c r="M70" s="49">
        <v>134</v>
      </c>
      <c r="N70" s="49">
        <v>35</v>
      </c>
      <c r="O70" s="49">
        <v>28</v>
      </c>
      <c r="U70" s="49">
        <v>9</v>
      </c>
      <c r="X70" s="49">
        <v>47</v>
      </c>
      <c r="Y70" s="49">
        <v>158</v>
      </c>
      <c r="AC70">
        <f>IF(ISBLANK(sbcc[[#This Row],[total_boys]]),SUM(sbcc[[#This Row],[boys_0-5_reached]],sbcc[[#This Row],[boys_6-12_reached]],sbcc[[#This Row],[boys_13-18_reached]]),sbcc[[#This Row],[total_boys]])</f>
        <v>129</v>
      </c>
      <c r="AD70">
        <f>IF(ISBLANK(sbcc[[#This Row],[total_girls]]),SUM(sbcc[[#This Row],[girls_0-5_reached]],sbcc[[#This Row],[girls_6-12_reached]],sbcc[[#This Row],[girls_13-18_reached]]),sbcc[[#This Row],[total_girls]])</f>
        <v>162</v>
      </c>
      <c r="AE70">
        <f>IF(ISBLANK(sbcc[[#This Row],[total_children]]),SUM(sbcc[[#This Row],[calc_boys]],sbcc[[#This Row],[calc_girls]]),sbcc[[#This Row],[total_children]])</f>
        <v>291</v>
      </c>
      <c r="AF70">
        <f>IF(ISBLANK(sbcc[[#This Row],[total_pwd]]),SUM(sbcc[[#This Row],[total_pwd_men]],sbcc[[#This Row],[total_pwd_women]]),sbcc[[#This Row],[total_pwd]])</f>
        <v>9</v>
      </c>
      <c r="AG70">
        <f>IF(ISBLANK(sbcc[[#This Row],[total_adults]]),SUM(sbcc[[#This Row],[total_men]],sbcc[[#This Row],[total_women]]),sbcc[[#This Row],[total_adults]])</f>
        <v>205</v>
      </c>
      <c r="AH70">
        <f>IF(ISBLANK(sbcc[[#This Row],[total_beneficiaries_reached]]),SUM(sbcc[[#This Row],[calc_children]],sbcc[[#This Row],[calc_adults]]),sbcc[[#This Row],[total_beneficiaries_reached]])</f>
        <v>496</v>
      </c>
      <c r="AI70" s="49" t="str">
        <f ca="1">IF(B70="","",OFFSET(table_admin1[[#Headers],[ADM1_PT]],MATCH(B70,admin1,0),1))</f>
        <v>MZ01</v>
      </c>
      <c r="AJ70" s="49" t="str">
        <f t="shared" ref="AJ70:AJ133" ca="1" si="2">IF(C70="","",INDEX(admin2_pcode,MATCH(C70,OFFSET(admin2_start,MATCH(AI70,admin1_linked_pcode,0),0,COUNTIF(admin1_linked_pcode,AI70)),0)+MATCH(AI70,admin1_linked_pcode,0)-1))</f>
        <v>MZ0103</v>
      </c>
      <c r="AK70" s="49" t="str">
        <f t="shared" ref="AK70:AK133" ca="1" si="3">IF(D70="","",INDEX(admin3_pcode,MATCH(D70,OFFSET(admin3_start,MATCH(AJ70,admin2_linked_pcode,0),0,COUNTIF(admin2_linked_pcode,AJ70)),0)+MATCH(AJ70,admin2_linked_pcode,0)-1))</f>
        <v/>
      </c>
    </row>
    <row r="71" spans="1:37" x14ac:dyDescent="0.2">
      <c r="A71" s="58">
        <v>45352</v>
      </c>
      <c r="B71" s="49" t="s">
        <v>120</v>
      </c>
      <c r="C71" s="49" t="s">
        <v>205</v>
      </c>
      <c r="G71" s="49" t="s">
        <v>122</v>
      </c>
      <c r="H71" s="49" t="s">
        <v>167</v>
      </c>
      <c r="L71" s="49">
        <v>89</v>
      </c>
      <c r="M71" s="49">
        <v>195</v>
      </c>
      <c r="N71" s="49">
        <v>69</v>
      </c>
      <c r="O71" s="49">
        <v>22</v>
      </c>
      <c r="U71" s="49">
        <v>12</v>
      </c>
      <c r="X71" s="49">
        <v>122</v>
      </c>
      <c r="Y71" s="49">
        <v>65</v>
      </c>
      <c r="AC71">
        <f>IF(ISBLANK(sbcc[[#This Row],[total_boys]]),SUM(sbcc[[#This Row],[boys_0-5_reached]],sbcc[[#This Row],[boys_6-12_reached]],sbcc[[#This Row],[boys_13-18_reached]]),sbcc[[#This Row],[total_boys]])</f>
        <v>158</v>
      </c>
      <c r="AD71">
        <f>IF(ISBLANK(sbcc[[#This Row],[total_girls]]),SUM(sbcc[[#This Row],[girls_0-5_reached]],sbcc[[#This Row],[girls_6-12_reached]],sbcc[[#This Row],[girls_13-18_reached]]),sbcc[[#This Row],[total_girls]])</f>
        <v>217</v>
      </c>
      <c r="AE71">
        <f>IF(ISBLANK(sbcc[[#This Row],[total_children]]),SUM(sbcc[[#This Row],[calc_boys]],sbcc[[#This Row],[calc_girls]]),sbcc[[#This Row],[total_children]])</f>
        <v>375</v>
      </c>
      <c r="AF71">
        <f>IF(ISBLANK(sbcc[[#This Row],[total_pwd]]),SUM(sbcc[[#This Row],[total_pwd_men]],sbcc[[#This Row],[total_pwd_women]]),sbcc[[#This Row],[total_pwd]])</f>
        <v>12</v>
      </c>
      <c r="AG71">
        <f>IF(ISBLANK(sbcc[[#This Row],[total_adults]]),SUM(sbcc[[#This Row],[total_men]],sbcc[[#This Row],[total_women]]),sbcc[[#This Row],[total_adults]])</f>
        <v>187</v>
      </c>
      <c r="AH71">
        <f>IF(ISBLANK(sbcc[[#This Row],[total_beneficiaries_reached]]),SUM(sbcc[[#This Row],[calc_children]],sbcc[[#This Row],[calc_adults]]),sbcc[[#This Row],[total_beneficiaries_reached]])</f>
        <v>562</v>
      </c>
      <c r="AI71" s="49" t="str">
        <f ca="1">IF(B71="","",OFFSET(table_admin1[[#Headers],[ADM1_PT]],MATCH(B71,admin1,0),1))</f>
        <v>MZ01</v>
      </c>
      <c r="AJ71" s="49" t="str">
        <f t="shared" ca="1" si="2"/>
        <v>MZ0106</v>
      </c>
      <c r="AK71" s="49" t="str">
        <f t="shared" ca="1" si="3"/>
        <v/>
      </c>
    </row>
    <row r="72" spans="1:37" x14ac:dyDescent="0.2">
      <c r="A72" s="58">
        <v>45323</v>
      </c>
      <c r="B72" s="49" t="s">
        <v>209</v>
      </c>
      <c r="C72" s="49" t="s">
        <v>513</v>
      </c>
      <c r="G72" s="49" t="s">
        <v>116</v>
      </c>
      <c r="H72" s="49" t="s">
        <v>168</v>
      </c>
      <c r="I72" s="49" t="s">
        <v>118</v>
      </c>
      <c r="K72" s="49" t="s">
        <v>1212</v>
      </c>
      <c r="L72" s="49">
        <v>137</v>
      </c>
      <c r="M72" s="49">
        <v>80</v>
      </c>
      <c r="N72" s="49">
        <v>24</v>
      </c>
      <c r="O72" s="49">
        <v>55</v>
      </c>
      <c r="U72" s="49">
        <v>12</v>
      </c>
      <c r="X72" s="49">
        <v>163</v>
      </c>
      <c r="Y72" s="49">
        <v>126</v>
      </c>
      <c r="AC72">
        <f>IF(ISBLANK(sbcc[[#This Row],[total_boys]]),SUM(sbcc[[#This Row],[boys_0-5_reached]],sbcc[[#This Row],[boys_6-12_reached]],sbcc[[#This Row],[boys_13-18_reached]]),sbcc[[#This Row],[total_boys]])</f>
        <v>161</v>
      </c>
      <c r="AD72">
        <f>IF(ISBLANK(sbcc[[#This Row],[total_girls]]),SUM(sbcc[[#This Row],[girls_0-5_reached]],sbcc[[#This Row],[girls_6-12_reached]],sbcc[[#This Row],[girls_13-18_reached]]),sbcc[[#This Row],[total_girls]])</f>
        <v>135</v>
      </c>
      <c r="AE72">
        <f>IF(ISBLANK(sbcc[[#This Row],[total_children]]),SUM(sbcc[[#This Row],[calc_boys]],sbcc[[#This Row],[calc_girls]]),sbcc[[#This Row],[total_children]])</f>
        <v>296</v>
      </c>
      <c r="AF72">
        <f>IF(ISBLANK(sbcc[[#This Row],[total_pwd]]),SUM(sbcc[[#This Row],[total_pwd_men]],sbcc[[#This Row],[total_pwd_women]]),sbcc[[#This Row],[total_pwd]])</f>
        <v>12</v>
      </c>
      <c r="AG72">
        <f>IF(ISBLANK(sbcc[[#This Row],[total_adults]]),SUM(sbcc[[#This Row],[total_men]],sbcc[[#This Row],[total_women]]),sbcc[[#This Row],[total_adults]])</f>
        <v>289</v>
      </c>
      <c r="AH72">
        <f>IF(ISBLANK(sbcc[[#This Row],[total_beneficiaries_reached]]),SUM(sbcc[[#This Row],[calc_children]],sbcc[[#This Row],[calc_adults]]),sbcc[[#This Row],[total_beneficiaries_reached]])</f>
        <v>585</v>
      </c>
      <c r="AI72" s="49" t="str">
        <f ca="1">IF(B72="","",OFFSET(table_admin1[[#Headers],[ADM1_PT]],MATCH(B72,admin1,0),1))</f>
        <v>MZ07</v>
      </c>
      <c r="AJ72" s="49" t="str">
        <f t="shared" ca="1" si="2"/>
        <v>MZ0721</v>
      </c>
      <c r="AK72" s="49" t="str">
        <f t="shared" ca="1" si="3"/>
        <v/>
      </c>
    </row>
    <row r="73" spans="1:37" x14ac:dyDescent="0.2">
      <c r="A73" s="58">
        <v>45352</v>
      </c>
      <c r="B73" s="49" t="s">
        <v>120</v>
      </c>
      <c r="C73" s="49" t="s">
        <v>131</v>
      </c>
      <c r="G73" s="49" t="s">
        <v>122</v>
      </c>
      <c r="H73" s="49" t="s">
        <v>167</v>
      </c>
      <c r="I73" s="49" t="s">
        <v>124</v>
      </c>
      <c r="J73" s="49" t="s">
        <v>1314</v>
      </c>
      <c r="K73" s="49" t="s">
        <v>125</v>
      </c>
      <c r="L73" s="49">
        <v>93</v>
      </c>
      <c r="M73" s="49">
        <v>25</v>
      </c>
      <c r="N73" s="49">
        <v>12</v>
      </c>
      <c r="O73" s="49">
        <v>153</v>
      </c>
      <c r="U73" s="49">
        <v>10</v>
      </c>
      <c r="X73" s="49">
        <v>28</v>
      </c>
      <c r="Y73" s="49">
        <v>54</v>
      </c>
      <c r="AC73">
        <f>IF(ISBLANK(sbcc[[#This Row],[total_boys]]),SUM(sbcc[[#This Row],[boys_0-5_reached]],sbcc[[#This Row],[boys_6-12_reached]],sbcc[[#This Row],[boys_13-18_reached]]),sbcc[[#This Row],[total_boys]])</f>
        <v>105</v>
      </c>
      <c r="AD73">
        <f>IF(ISBLANK(sbcc[[#This Row],[total_girls]]),SUM(sbcc[[#This Row],[girls_0-5_reached]],sbcc[[#This Row],[girls_6-12_reached]],sbcc[[#This Row],[girls_13-18_reached]]),sbcc[[#This Row],[total_girls]])</f>
        <v>178</v>
      </c>
      <c r="AE73">
        <f>IF(ISBLANK(sbcc[[#This Row],[total_children]]),SUM(sbcc[[#This Row],[calc_boys]],sbcc[[#This Row],[calc_girls]]),sbcc[[#This Row],[total_children]])</f>
        <v>283</v>
      </c>
      <c r="AF73">
        <f>IF(ISBLANK(sbcc[[#This Row],[total_pwd]]),SUM(sbcc[[#This Row],[total_pwd_men]],sbcc[[#This Row],[total_pwd_women]]),sbcc[[#This Row],[total_pwd]])</f>
        <v>10</v>
      </c>
      <c r="AG73">
        <f>IF(ISBLANK(sbcc[[#This Row],[total_adults]]),SUM(sbcc[[#This Row],[total_men]],sbcc[[#This Row],[total_women]]),sbcc[[#This Row],[total_adults]])</f>
        <v>82</v>
      </c>
      <c r="AH73">
        <f>IF(ISBLANK(sbcc[[#This Row],[total_beneficiaries_reached]]),SUM(sbcc[[#This Row],[calc_children]],sbcc[[#This Row],[calc_adults]]),sbcc[[#This Row],[total_beneficiaries_reached]])</f>
        <v>365</v>
      </c>
      <c r="AI73" s="49" t="str">
        <f ca="1">IF(B73="","",OFFSET(table_admin1[[#Headers],[ADM1_PT]],MATCH(B73,admin1,0),1))</f>
        <v>MZ01</v>
      </c>
      <c r="AJ73" s="49" t="str">
        <f t="shared" ca="1" si="2"/>
        <v>MZ0107</v>
      </c>
      <c r="AK73" s="49" t="str">
        <f t="shared" ca="1" si="3"/>
        <v/>
      </c>
    </row>
    <row r="74" spans="1:37" x14ac:dyDescent="0.2">
      <c r="A74" s="58">
        <v>45292</v>
      </c>
      <c r="B74" s="49" t="s">
        <v>120</v>
      </c>
      <c r="C74" s="49" t="s">
        <v>129</v>
      </c>
      <c r="G74" s="49" t="s">
        <v>116</v>
      </c>
      <c r="H74" s="49" t="s">
        <v>168</v>
      </c>
      <c r="I74" s="49" t="s">
        <v>118</v>
      </c>
      <c r="K74" s="49" t="s">
        <v>1212</v>
      </c>
      <c r="L74" s="49">
        <v>54</v>
      </c>
      <c r="M74" s="49">
        <v>109</v>
      </c>
      <c r="N74" s="49">
        <v>100</v>
      </c>
      <c r="O74" s="49">
        <v>72</v>
      </c>
      <c r="U74" s="49">
        <v>11</v>
      </c>
      <c r="X74" s="49">
        <v>170</v>
      </c>
      <c r="Y74" s="49">
        <v>122</v>
      </c>
      <c r="AC74">
        <f>IF(ISBLANK(sbcc[[#This Row],[total_boys]]),SUM(sbcc[[#This Row],[boys_0-5_reached]],sbcc[[#This Row],[boys_6-12_reached]],sbcc[[#This Row],[boys_13-18_reached]]),sbcc[[#This Row],[total_boys]])</f>
        <v>154</v>
      </c>
      <c r="AD74">
        <f>IF(ISBLANK(sbcc[[#This Row],[total_girls]]),SUM(sbcc[[#This Row],[girls_0-5_reached]],sbcc[[#This Row],[girls_6-12_reached]],sbcc[[#This Row],[girls_13-18_reached]]),sbcc[[#This Row],[total_girls]])</f>
        <v>181</v>
      </c>
      <c r="AE74">
        <f>IF(ISBLANK(sbcc[[#This Row],[total_children]]),SUM(sbcc[[#This Row],[calc_boys]],sbcc[[#This Row],[calc_girls]]),sbcc[[#This Row],[total_children]])</f>
        <v>335</v>
      </c>
      <c r="AF74">
        <f>IF(ISBLANK(sbcc[[#This Row],[total_pwd]]),SUM(sbcc[[#This Row],[total_pwd_men]],sbcc[[#This Row],[total_pwd_women]]),sbcc[[#This Row],[total_pwd]])</f>
        <v>11</v>
      </c>
      <c r="AG74">
        <f>IF(ISBLANK(sbcc[[#This Row],[total_adults]]),SUM(sbcc[[#This Row],[total_men]],sbcc[[#This Row],[total_women]]),sbcc[[#This Row],[total_adults]])</f>
        <v>292</v>
      </c>
      <c r="AH74">
        <f>IF(ISBLANK(sbcc[[#This Row],[total_beneficiaries_reached]]),SUM(sbcc[[#This Row],[calc_children]],sbcc[[#This Row],[calc_adults]]),sbcc[[#This Row],[total_beneficiaries_reached]])</f>
        <v>627</v>
      </c>
      <c r="AI74" s="49" t="str">
        <f ca="1">IF(B74="","",OFFSET(table_admin1[[#Headers],[ADM1_PT]],MATCH(B74,admin1,0),1))</f>
        <v>MZ01</v>
      </c>
      <c r="AJ74" s="49" t="str">
        <f t="shared" ca="1" si="2"/>
        <v>MZ0110</v>
      </c>
      <c r="AK74" s="49" t="str">
        <f t="shared" ca="1" si="3"/>
        <v/>
      </c>
    </row>
    <row r="75" spans="1:37" x14ac:dyDescent="0.2">
      <c r="A75" s="58">
        <v>45323</v>
      </c>
      <c r="B75" s="49" t="s">
        <v>120</v>
      </c>
      <c r="C75" s="49" t="s">
        <v>127</v>
      </c>
      <c r="G75" s="49" t="s">
        <v>116</v>
      </c>
      <c r="H75" s="49" t="s">
        <v>167</v>
      </c>
      <c r="I75" s="49" t="s">
        <v>118</v>
      </c>
      <c r="K75" s="49" t="s">
        <v>1212</v>
      </c>
      <c r="L75" s="49">
        <v>95</v>
      </c>
      <c r="M75" s="49">
        <v>136</v>
      </c>
      <c r="N75" s="49">
        <v>87</v>
      </c>
      <c r="O75" s="49">
        <v>106</v>
      </c>
      <c r="U75" s="49">
        <v>12</v>
      </c>
      <c r="X75" s="49">
        <v>153</v>
      </c>
      <c r="Y75" s="49">
        <v>139</v>
      </c>
      <c r="AC75">
        <f>IF(ISBLANK(sbcc[[#This Row],[total_boys]]),SUM(sbcc[[#This Row],[boys_0-5_reached]],sbcc[[#This Row],[boys_6-12_reached]],sbcc[[#This Row],[boys_13-18_reached]]),sbcc[[#This Row],[total_boys]])</f>
        <v>182</v>
      </c>
      <c r="AD75">
        <f>IF(ISBLANK(sbcc[[#This Row],[total_girls]]),SUM(sbcc[[#This Row],[girls_0-5_reached]],sbcc[[#This Row],[girls_6-12_reached]],sbcc[[#This Row],[girls_13-18_reached]]),sbcc[[#This Row],[total_girls]])</f>
        <v>242</v>
      </c>
      <c r="AE75">
        <f>IF(ISBLANK(sbcc[[#This Row],[total_children]]),SUM(sbcc[[#This Row],[calc_boys]],sbcc[[#This Row],[calc_girls]]),sbcc[[#This Row],[total_children]])</f>
        <v>424</v>
      </c>
      <c r="AF75">
        <f>IF(ISBLANK(sbcc[[#This Row],[total_pwd]]),SUM(sbcc[[#This Row],[total_pwd_men]],sbcc[[#This Row],[total_pwd_women]]),sbcc[[#This Row],[total_pwd]])</f>
        <v>12</v>
      </c>
      <c r="AG75">
        <f>IF(ISBLANK(sbcc[[#This Row],[total_adults]]),SUM(sbcc[[#This Row],[total_men]],sbcc[[#This Row],[total_women]]),sbcc[[#This Row],[total_adults]])</f>
        <v>292</v>
      </c>
      <c r="AH75">
        <f>IF(ISBLANK(sbcc[[#This Row],[total_beneficiaries_reached]]),SUM(sbcc[[#This Row],[calc_children]],sbcc[[#This Row],[calc_adults]]),sbcc[[#This Row],[total_beneficiaries_reached]])</f>
        <v>716</v>
      </c>
      <c r="AI75" s="49" t="str">
        <f ca="1">IF(B75="","",OFFSET(table_admin1[[#Headers],[ADM1_PT]],MATCH(B75,admin1,0),1))</f>
        <v>MZ01</v>
      </c>
      <c r="AJ75" s="49" t="str">
        <f t="shared" ca="1" si="2"/>
        <v>MZ0101</v>
      </c>
      <c r="AK75" s="49" t="str">
        <f t="shared" ca="1" si="3"/>
        <v/>
      </c>
    </row>
    <row r="76" spans="1:37" x14ac:dyDescent="0.2">
      <c r="A76" s="58">
        <v>45323</v>
      </c>
      <c r="B76" s="49" t="s">
        <v>209</v>
      </c>
      <c r="C76" s="49" t="s">
        <v>471</v>
      </c>
      <c r="G76" s="49" t="s">
        <v>116</v>
      </c>
      <c r="H76" s="49" t="s">
        <v>167</v>
      </c>
      <c r="I76" s="49" t="s">
        <v>118</v>
      </c>
      <c r="K76" s="49" t="s">
        <v>1212</v>
      </c>
      <c r="L76" s="49">
        <v>91</v>
      </c>
      <c r="M76" s="49">
        <v>134</v>
      </c>
      <c r="N76" s="49">
        <v>174</v>
      </c>
      <c r="O76" s="49">
        <v>82</v>
      </c>
      <c r="U76" s="49">
        <v>8</v>
      </c>
      <c r="X76" s="49">
        <v>93</v>
      </c>
      <c r="Y76" s="49">
        <v>112</v>
      </c>
      <c r="AC76">
        <f>IF(ISBLANK(sbcc[[#This Row],[total_boys]]),SUM(sbcc[[#This Row],[boys_0-5_reached]],sbcc[[#This Row],[boys_6-12_reached]],sbcc[[#This Row],[boys_13-18_reached]]),sbcc[[#This Row],[total_boys]])</f>
        <v>265</v>
      </c>
      <c r="AD76">
        <f>IF(ISBLANK(sbcc[[#This Row],[total_girls]]),SUM(sbcc[[#This Row],[girls_0-5_reached]],sbcc[[#This Row],[girls_6-12_reached]],sbcc[[#This Row],[girls_13-18_reached]]),sbcc[[#This Row],[total_girls]])</f>
        <v>216</v>
      </c>
      <c r="AE76">
        <f>IF(ISBLANK(sbcc[[#This Row],[total_children]]),SUM(sbcc[[#This Row],[calc_boys]],sbcc[[#This Row],[calc_girls]]),sbcc[[#This Row],[total_children]])</f>
        <v>481</v>
      </c>
      <c r="AF76">
        <f>IF(ISBLANK(sbcc[[#This Row],[total_pwd]]),SUM(sbcc[[#This Row],[total_pwd_men]],sbcc[[#This Row],[total_pwd_women]]),sbcc[[#This Row],[total_pwd]])</f>
        <v>8</v>
      </c>
      <c r="AG76">
        <f>IF(ISBLANK(sbcc[[#This Row],[total_adults]]),SUM(sbcc[[#This Row],[total_men]],sbcc[[#This Row],[total_women]]),sbcc[[#This Row],[total_adults]])</f>
        <v>205</v>
      </c>
      <c r="AH76">
        <f>IF(ISBLANK(sbcc[[#This Row],[total_beneficiaries_reached]]),SUM(sbcc[[#This Row],[calc_children]],sbcc[[#This Row],[calc_adults]]),sbcc[[#This Row],[total_beneficiaries_reached]])</f>
        <v>686</v>
      </c>
      <c r="AI76" s="49" t="str">
        <f ca="1">IF(B76="","",OFFSET(table_admin1[[#Headers],[ADM1_PT]],MATCH(B76,admin1,0),1))</f>
        <v>MZ07</v>
      </c>
      <c r="AJ76" s="49" t="str">
        <f t="shared" ca="1" si="2"/>
        <v>MZ0710</v>
      </c>
      <c r="AK76" s="49" t="str">
        <f t="shared" ca="1" si="3"/>
        <v/>
      </c>
    </row>
    <row r="77" spans="1:37" x14ac:dyDescent="0.2">
      <c r="A77" s="58">
        <v>45352</v>
      </c>
      <c r="B77" s="49" t="s">
        <v>113</v>
      </c>
      <c r="C77" s="49" t="s">
        <v>114</v>
      </c>
      <c r="G77" s="49" t="s">
        <v>122</v>
      </c>
      <c r="H77" s="49" t="s">
        <v>168</v>
      </c>
      <c r="I77" s="49" t="s">
        <v>124</v>
      </c>
      <c r="J77" s="49" t="s">
        <v>1314</v>
      </c>
      <c r="K77" s="49" t="s">
        <v>125</v>
      </c>
      <c r="L77" s="49">
        <v>122</v>
      </c>
      <c r="M77" s="49">
        <v>9</v>
      </c>
      <c r="N77" s="49">
        <v>57</v>
      </c>
      <c r="O77" s="49">
        <v>170</v>
      </c>
      <c r="U77" s="49">
        <v>14</v>
      </c>
      <c r="X77" s="49">
        <v>62</v>
      </c>
      <c r="Y77" s="49">
        <v>45</v>
      </c>
      <c r="AC77">
        <f>IF(ISBLANK(sbcc[[#This Row],[total_boys]]),SUM(sbcc[[#This Row],[boys_0-5_reached]],sbcc[[#This Row],[boys_6-12_reached]],sbcc[[#This Row],[boys_13-18_reached]]),sbcc[[#This Row],[total_boys]])</f>
        <v>179</v>
      </c>
      <c r="AD77">
        <f>IF(ISBLANK(sbcc[[#This Row],[total_girls]]),SUM(sbcc[[#This Row],[girls_0-5_reached]],sbcc[[#This Row],[girls_6-12_reached]],sbcc[[#This Row],[girls_13-18_reached]]),sbcc[[#This Row],[total_girls]])</f>
        <v>179</v>
      </c>
      <c r="AE77">
        <f>IF(ISBLANK(sbcc[[#This Row],[total_children]]),SUM(sbcc[[#This Row],[calc_boys]],sbcc[[#This Row],[calc_girls]]),sbcc[[#This Row],[total_children]])</f>
        <v>358</v>
      </c>
      <c r="AF77">
        <f>IF(ISBLANK(sbcc[[#This Row],[total_pwd]]),SUM(sbcc[[#This Row],[total_pwd_men]],sbcc[[#This Row],[total_pwd_women]]),sbcc[[#This Row],[total_pwd]])</f>
        <v>14</v>
      </c>
      <c r="AG77">
        <f>IF(ISBLANK(sbcc[[#This Row],[total_adults]]),SUM(sbcc[[#This Row],[total_men]],sbcc[[#This Row],[total_women]]),sbcc[[#This Row],[total_adults]])</f>
        <v>107</v>
      </c>
      <c r="AH77">
        <f>IF(ISBLANK(sbcc[[#This Row],[total_beneficiaries_reached]]),SUM(sbcc[[#This Row],[calc_children]],sbcc[[#This Row],[calc_adults]]),sbcc[[#This Row],[total_beneficiaries_reached]])</f>
        <v>465</v>
      </c>
      <c r="AI77" s="49" t="str">
        <f ca="1">IF(B77="","",OFFSET(table_admin1[[#Headers],[ADM1_PT]],MATCH(B77,admin1,0),1))</f>
        <v>MZ09</v>
      </c>
      <c r="AJ77" s="49" t="str">
        <f t="shared" ca="1" si="2"/>
        <v>MZ0906</v>
      </c>
      <c r="AK77" s="49" t="str">
        <f t="shared" ca="1" si="3"/>
        <v/>
      </c>
    </row>
    <row r="78" spans="1:37" x14ac:dyDescent="0.2">
      <c r="A78" s="58">
        <v>45323</v>
      </c>
      <c r="B78" s="49" t="s">
        <v>120</v>
      </c>
      <c r="C78" s="49" t="s">
        <v>129</v>
      </c>
      <c r="G78" s="49" t="s">
        <v>116</v>
      </c>
      <c r="H78" s="49" t="s">
        <v>168</v>
      </c>
      <c r="I78" s="49" t="s">
        <v>118</v>
      </c>
      <c r="K78" s="49" t="s">
        <v>1212</v>
      </c>
      <c r="L78" s="49">
        <v>128</v>
      </c>
      <c r="M78" s="49">
        <v>129</v>
      </c>
      <c r="N78" s="49">
        <v>183</v>
      </c>
      <c r="O78" s="49">
        <v>16</v>
      </c>
      <c r="U78" s="49">
        <v>10</v>
      </c>
      <c r="X78" s="49">
        <v>33</v>
      </c>
      <c r="Y78" s="49">
        <v>16</v>
      </c>
      <c r="AC78">
        <f>IF(ISBLANK(sbcc[[#This Row],[total_boys]]),SUM(sbcc[[#This Row],[boys_0-5_reached]],sbcc[[#This Row],[boys_6-12_reached]],sbcc[[#This Row],[boys_13-18_reached]]),sbcc[[#This Row],[total_boys]])</f>
        <v>311</v>
      </c>
      <c r="AD78">
        <f>IF(ISBLANK(sbcc[[#This Row],[total_girls]]),SUM(sbcc[[#This Row],[girls_0-5_reached]],sbcc[[#This Row],[girls_6-12_reached]],sbcc[[#This Row],[girls_13-18_reached]]),sbcc[[#This Row],[total_girls]])</f>
        <v>145</v>
      </c>
      <c r="AE78">
        <f>IF(ISBLANK(sbcc[[#This Row],[total_children]]),SUM(sbcc[[#This Row],[calc_boys]],sbcc[[#This Row],[calc_girls]]),sbcc[[#This Row],[total_children]])</f>
        <v>456</v>
      </c>
      <c r="AF78">
        <f>IF(ISBLANK(sbcc[[#This Row],[total_pwd]]),SUM(sbcc[[#This Row],[total_pwd_men]],sbcc[[#This Row],[total_pwd_women]]),sbcc[[#This Row],[total_pwd]])</f>
        <v>10</v>
      </c>
      <c r="AG78">
        <f>IF(ISBLANK(sbcc[[#This Row],[total_adults]]),SUM(sbcc[[#This Row],[total_men]],sbcc[[#This Row],[total_women]]),sbcc[[#This Row],[total_adults]])</f>
        <v>49</v>
      </c>
      <c r="AH78">
        <f>IF(ISBLANK(sbcc[[#This Row],[total_beneficiaries_reached]]),SUM(sbcc[[#This Row],[calc_children]],sbcc[[#This Row],[calc_adults]]),sbcc[[#This Row],[total_beneficiaries_reached]])</f>
        <v>505</v>
      </c>
      <c r="AI78" s="49" t="str">
        <f ca="1">IF(B78="","",OFFSET(table_admin1[[#Headers],[ADM1_PT]],MATCH(B78,admin1,0),1))</f>
        <v>MZ01</v>
      </c>
      <c r="AJ78" s="49" t="str">
        <f t="shared" ca="1" si="2"/>
        <v>MZ0110</v>
      </c>
      <c r="AK78" s="49" t="str">
        <f t="shared" ca="1" si="3"/>
        <v/>
      </c>
    </row>
    <row r="79" spans="1:37" x14ac:dyDescent="0.2">
      <c r="A79" s="58">
        <v>45383</v>
      </c>
      <c r="B79" s="49" t="s">
        <v>209</v>
      </c>
      <c r="C79" s="49" t="s">
        <v>489</v>
      </c>
      <c r="G79" s="49" t="s">
        <v>116</v>
      </c>
      <c r="H79" s="49" t="s">
        <v>167</v>
      </c>
      <c r="I79" s="49" t="s">
        <v>118</v>
      </c>
      <c r="K79" s="49" t="s">
        <v>1212</v>
      </c>
      <c r="L79" s="49">
        <v>39</v>
      </c>
      <c r="M79" s="49">
        <v>22</v>
      </c>
      <c r="N79" s="49">
        <v>183</v>
      </c>
      <c r="O79" s="49">
        <v>157</v>
      </c>
      <c r="U79" s="49">
        <v>2</v>
      </c>
      <c r="X79" s="49">
        <v>133</v>
      </c>
      <c r="Y79" s="49">
        <v>164</v>
      </c>
      <c r="AC79">
        <f>IF(ISBLANK(sbcc[[#This Row],[total_boys]]),SUM(sbcc[[#This Row],[boys_0-5_reached]],sbcc[[#This Row],[boys_6-12_reached]],sbcc[[#This Row],[boys_13-18_reached]]),sbcc[[#This Row],[total_boys]])</f>
        <v>222</v>
      </c>
      <c r="AD79">
        <f>IF(ISBLANK(sbcc[[#This Row],[total_girls]]),SUM(sbcc[[#This Row],[girls_0-5_reached]],sbcc[[#This Row],[girls_6-12_reached]],sbcc[[#This Row],[girls_13-18_reached]]),sbcc[[#This Row],[total_girls]])</f>
        <v>179</v>
      </c>
      <c r="AE79">
        <f>IF(ISBLANK(sbcc[[#This Row],[total_children]]),SUM(sbcc[[#This Row],[calc_boys]],sbcc[[#This Row],[calc_girls]]),sbcc[[#This Row],[total_children]])</f>
        <v>401</v>
      </c>
      <c r="AF79">
        <f>IF(ISBLANK(sbcc[[#This Row],[total_pwd]]),SUM(sbcc[[#This Row],[total_pwd_men]],sbcc[[#This Row],[total_pwd_women]]),sbcc[[#This Row],[total_pwd]])</f>
        <v>2</v>
      </c>
      <c r="AG79">
        <f>IF(ISBLANK(sbcc[[#This Row],[total_adults]]),SUM(sbcc[[#This Row],[total_men]],sbcc[[#This Row],[total_women]]),sbcc[[#This Row],[total_adults]])</f>
        <v>297</v>
      </c>
      <c r="AH79">
        <f>IF(ISBLANK(sbcc[[#This Row],[total_beneficiaries_reached]]),SUM(sbcc[[#This Row],[calc_children]],sbcc[[#This Row],[calc_adults]]),sbcc[[#This Row],[total_beneficiaries_reached]])</f>
        <v>698</v>
      </c>
      <c r="AI79" s="49" t="str">
        <f ca="1">IF(B79="","",OFFSET(table_admin1[[#Headers],[ADM1_PT]],MATCH(B79,admin1,0),1))</f>
        <v>MZ07</v>
      </c>
      <c r="AJ79" s="49" t="str">
        <f t="shared" ca="1" si="2"/>
        <v>MZ0715</v>
      </c>
      <c r="AK79" s="49" t="str">
        <f t="shared" ca="1" si="3"/>
        <v/>
      </c>
    </row>
    <row r="80" spans="1:37" x14ac:dyDescent="0.2">
      <c r="A80" s="58">
        <v>45383</v>
      </c>
      <c r="B80" s="49" t="s">
        <v>197</v>
      </c>
      <c r="C80" s="49" t="s">
        <v>426</v>
      </c>
      <c r="G80" s="49" t="s">
        <v>116</v>
      </c>
      <c r="H80" s="49" t="s">
        <v>168</v>
      </c>
      <c r="I80" s="49" t="s">
        <v>118</v>
      </c>
      <c r="K80" s="49" t="s">
        <v>1212</v>
      </c>
      <c r="L80" s="49">
        <v>194</v>
      </c>
      <c r="M80" s="49">
        <v>126</v>
      </c>
      <c r="N80" s="49">
        <v>37</v>
      </c>
      <c r="O80" s="49">
        <v>90</v>
      </c>
      <c r="U80" s="49">
        <v>13</v>
      </c>
      <c r="X80" s="49">
        <v>140</v>
      </c>
      <c r="Y80" s="49">
        <v>143</v>
      </c>
      <c r="AC80">
        <f>IF(ISBLANK(sbcc[[#This Row],[total_boys]]),SUM(sbcc[[#This Row],[boys_0-5_reached]],sbcc[[#This Row],[boys_6-12_reached]],sbcc[[#This Row],[boys_13-18_reached]]),sbcc[[#This Row],[total_boys]])</f>
        <v>231</v>
      </c>
      <c r="AD80">
        <f>IF(ISBLANK(sbcc[[#This Row],[total_girls]]),SUM(sbcc[[#This Row],[girls_0-5_reached]],sbcc[[#This Row],[girls_6-12_reached]],sbcc[[#This Row],[girls_13-18_reached]]),sbcc[[#This Row],[total_girls]])</f>
        <v>216</v>
      </c>
      <c r="AE80">
        <f>IF(ISBLANK(sbcc[[#This Row],[total_children]]),SUM(sbcc[[#This Row],[calc_boys]],sbcc[[#This Row],[calc_girls]]),sbcc[[#This Row],[total_children]])</f>
        <v>447</v>
      </c>
      <c r="AF80">
        <f>IF(ISBLANK(sbcc[[#This Row],[total_pwd]]),SUM(sbcc[[#This Row],[total_pwd_men]],sbcc[[#This Row],[total_pwd_women]]),sbcc[[#This Row],[total_pwd]])</f>
        <v>13</v>
      </c>
      <c r="AG80">
        <f>IF(ISBLANK(sbcc[[#This Row],[total_adults]]),SUM(sbcc[[#This Row],[total_men]],sbcc[[#This Row],[total_women]]),sbcc[[#This Row],[total_adults]])</f>
        <v>283</v>
      </c>
      <c r="AH80">
        <f>IF(ISBLANK(sbcc[[#This Row],[total_beneficiaries_reached]]),SUM(sbcc[[#This Row],[calc_children]],sbcc[[#This Row],[calc_adults]]),sbcc[[#This Row],[total_beneficiaries_reached]])</f>
        <v>730</v>
      </c>
      <c r="AI80" s="49" t="str">
        <f ca="1">IF(B80="","",OFFSET(table_admin1[[#Headers],[ADM1_PT]],MATCH(B80,admin1,0),1))</f>
        <v>MZ05</v>
      </c>
      <c r="AJ80" s="49" t="str">
        <f t="shared" ca="1" si="2"/>
        <v>MZ0507</v>
      </c>
      <c r="AK80" s="49" t="str">
        <f t="shared" ca="1" si="3"/>
        <v/>
      </c>
    </row>
    <row r="81" spans="1:37" x14ac:dyDescent="0.2">
      <c r="A81" s="58">
        <v>45323</v>
      </c>
      <c r="B81" s="49" t="s">
        <v>224</v>
      </c>
      <c r="C81" s="49" t="s">
        <v>679</v>
      </c>
      <c r="G81" s="49" t="s">
        <v>116</v>
      </c>
      <c r="H81" s="49" t="s">
        <v>167</v>
      </c>
      <c r="I81" s="49" t="s">
        <v>118</v>
      </c>
      <c r="K81" s="49" t="s">
        <v>1212</v>
      </c>
      <c r="L81" s="49">
        <v>36</v>
      </c>
      <c r="M81" s="49">
        <v>50</v>
      </c>
      <c r="N81" s="49">
        <v>34</v>
      </c>
      <c r="O81" s="49">
        <v>133</v>
      </c>
      <c r="U81" s="49">
        <v>9</v>
      </c>
      <c r="X81" s="49">
        <v>62</v>
      </c>
      <c r="Y81" s="49">
        <v>127</v>
      </c>
      <c r="AC81">
        <f>IF(ISBLANK(sbcc[[#This Row],[total_boys]]),SUM(sbcc[[#This Row],[boys_0-5_reached]],sbcc[[#This Row],[boys_6-12_reached]],sbcc[[#This Row],[boys_13-18_reached]]),sbcc[[#This Row],[total_boys]])</f>
        <v>70</v>
      </c>
      <c r="AD81">
        <f>IF(ISBLANK(sbcc[[#This Row],[total_girls]]),SUM(sbcc[[#This Row],[girls_0-5_reached]],sbcc[[#This Row],[girls_6-12_reached]],sbcc[[#This Row],[girls_13-18_reached]]),sbcc[[#This Row],[total_girls]])</f>
        <v>183</v>
      </c>
      <c r="AE81">
        <f>IF(ISBLANK(sbcc[[#This Row],[total_children]]),SUM(sbcc[[#This Row],[calc_boys]],sbcc[[#This Row],[calc_girls]]),sbcc[[#This Row],[total_children]])</f>
        <v>253</v>
      </c>
      <c r="AF81">
        <f>IF(ISBLANK(sbcc[[#This Row],[total_pwd]]),SUM(sbcc[[#This Row],[total_pwd_men]],sbcc[[#This Row],[total_pwd_women]]),sbcc[[#This Row],[total_pwd]])</f>
        <v>9</v>
      </c>
      <c r="AG81">
        <f>IF(ISBLANK(sbcc[[#This Row],[total_adults]]),SUM(sbcc[[#This Row],[total_men]],sbcc[[#This Row],[total_women]]),sbcc[[#This Row],[total_adults]])</f>
        <v>189</v>
      </c>
      <c r="AH81">
        <f>IF(ISBLANK(sbcc[[#This Row],[total_beneficiaries_reached]]),SUM(sbcc[[#This Row],[calc_children]],sbcc[[#This Row],[calc_adults]]),sbcc[[#This Row],[total_beneficiaries_reached]])</f>
        <v>442</v>
      </c>
      <c r="AI81" s="49" t="str">
        <f ca="1">IF(B81="","",OFFSET(table_admin1[[#Headers],[ADM1_PT]],MATCH(B81,admin1,0),1))</f>
        <v>MZ10</v>
      </c>
      <c r="AJ81" s="49" t="str">
        <f t="shared" ca="1" si="2"/>
        <v>MZ1012</v>
      </c>
      <c r="AK81" s="49" t="str">
        <f t="shared" ca="1" si="3"/>
        <v/>
      </c>
    </row>
    <row r="82" spans="1:37" x14ac:dyDescent="0.2">
      <c r="A82" s="58">
        <v>45383</v>
      </c>
      <c r="B82" s="49" t="s">
        <v>120</v>
      </c>
      <c r="C82" s="49" t="s">
        <v>127</v>
      </c>
      <c r="G82" s="49" t="s">
        <v>122</v>
      </c>
      <c r="H82" s="49" t="s">
        <v>167</v>
      </c>
      <c r="I82" s="49" t="s">
        <v>124</v>
      </c>
      <c r="K82" s="49" t="s">
        <v>1212</v>
      </c>
      <c r="L82" s="49">
        <v>32</v>
      </c>
      <c r="M82" s="49">
        <v>32</v>
      </c>
      <c r="N82" s="49">
        <v>19</v>
      </c>
      <c r="O82" s="49">
        <v>148</v>
      </c>
      <c r="U82" s="49">
        <v>4</v>
      </c>
      <c r="X82" s="49">
        <v>164</v>
      </c>
      <c r="Y82" s="49">
        <v>47</v>
      </c>
      <c r="AC82">
        <f>IF(ISBLANK(sbcc[[#This Row],[total_boys]]),SUM(sbcc[[#This Row],[boys_0-5_reached]],sbcc[[#This Row],[boys_6-12_reached]],sbcc[[#This Row],[boys_13-18_reached]]),sbcc[[#This Row],[total_boys]])</f>
        <v>51</v>
      </c>
      <c r="AD82">
        <f>IF(ISBLANK(sbcc[[#This Row],[total_girls]]),SUM(sbcc[[#This Row],[girls_0-5_reached]],sbcc[[#This Row],[girls_6-12_reached]],sbcc[[#This Row],[girls_13-18_reached]]),sbcc[[#This Row],[total_girls]])</f>
        <v>180</v>
      </c>
      <c r="AE82">
        <f>IF(ISBLANK(sbcc[[#This Row],[total_children]]),SUM(sbcc[[#This Row],[calc_boys]],sbcc[[#This Row],[calc_girls]]),sbcc[[#This Row],[total_children]])</f>
        <v>231</v>
      </c>
      <c r="AF82">
        <f>IF(ISBLANK(sbcc[[#This Row],[total_pwd]]),SUM(sbcc[[#This Row],[total_pwd_men]],sbcc[[#This Row],[total_pwd_women]]),sbcc[[#This Row],[total_pwd]])</f>
        <v>4</v>
      </c>
      <c r="AG82">
        <f>IF(ISBLANK(sbcc[[#This Row],[total_adults]]),SUM(sbcc[[#This Row],[total_men]],sbcc[[#This Row],[total_women]]),sbcc[[#This Row],[total_adults]])</f>
        <v>211</v>
      </c>
      <c r="AH82">
        <f>IF(ISBLANK(sbcc[[#This Row],[total_beneficiaries_reached]]),SUM(sbcc[[#This Row],[calc_children]],sbcc[[#This Row],[calc_adults]]),sbcc[[#This Row],[total_beneficiaries_reached]])</f>
        <v>442</v>
      </c>
      <c r="AI82" s="49" t="str">
        <f ca="1">IF(B82="","",OFFSET(table_admin1[[#Headers],[ADM1_PT]],MATCH(B82,admin1,0),1))</f>
        <v>MZ01</v>
      </c>
      <c r="AJ82" s="49" t="str">
        <f t="shared" ca="1" si="2"/>
        <v>MZ0101</v>
      </c>
      <c r="AK82" s="49" t="str">
        <f t="shared" ca="1" si="3"/>
        <v/>
      </c>
    </row>
    <row r="83" spans="1:37" x14ac:dyDescent="0.2">
      <c r="A83" s="58">
        <v>45383</v>
      </c>
      <c r="B83" s="49" t="s">
        <v>120</v>
      </c>
      <c r="C83" s="49" t="s">
        <v>242</v>
      </c>
      <c r="G83" s="49" t="s">
        <v>116</v>
      </c>
      <c r="H83" s="49" t="s">
        <v>168</v>
      </c>
      <c r="I83" s="49" t="s">
        <v>118</v>
      </c>
      <c r="K83" s="49" t="s">
        <v>1212</v>
      </c>
      <c r="L83" s="49">
        <v>6</v>
      </c>
      <c r="M83" s="49">
        <v>153</v>
      </c>
      <c r="N83" s="49">
        <v>134</v>
      </c>
      <c r="O83" s="49">
        <v>34</v>
      </c>
      <c r="U83" s="49">
        <v>14</v>
      </c>
      <c r="X83" s="49">
        <v>68</v>
      </c>
      <c r="Y83" s="49">
        <v>54</v>
      </c>
      <c r="AC83">
        <f>IF(ISBLANK(sbcc[[#This Row],[total_boys]]),SUM(sbcc[[#This Row],[boys_0-5_reached]],sbcc[[#This Row],[boys_6-12_reached]],sbcc[[#This Row],[boys_13-18_reached]]),sbcc[[#This Row],[total_boys]])</f>
        <v>140</v>
      </c>
      <c r="AD83">
        <f>IF(ISBLANK(sbcc[[#This Row],[total_girls]]),SUM(sbcc[[#This Row],[girls_0-5_reached]],sbcc[[#This Row],[girls_6-12_reached]],sbcc[[#This Row],[girls_13-18_reached]]),sbcc[[#This Row],[total_girls]])</f>
        <v>187</v>
      </c>
      <c r="AE83">
        <f>IF(ISBLANK(sbcc[[#This Row],[total_children]]),SUM(sbcc[[#This Row],[calc_boys]],sbcc[[#This Row],[calc_girls]]),sbcc[[#This Row],[total_children]])</f>
        <v>327</v>
      </c>
      <c r="AF83">
        <f>IF(ISBLANK(sbcc[[#This Row],[total_pwd]]),SUM(sbcc[[#This Row],[total_pwd_men]],sbcc[[#This Row],[total_pwd_women]]),sbcc[[#This Row],[total_pwd]])</f>
        <v>14</v>
      </c>
      <c r="AG83">
        <f>IF(ISBLANK(sbcc[[#This Row],[total_adults]]),SUM(sbcc[[#This Row],[total_men]],sbcc[[#This Row],[total_women]]),sbcc[[#This Row],[total_adults]])</f>
        <v>122</v>
      </c>
      <c r="AH83">
        <f>IF(ISBLANK(sbcc[[#This Row],[total_beneficiaries_reached]]),SUM(sbcc[[#This Row],[calc_children]],sbcc[[#This Row],[calc_adults]]),sbcc[[#This Row],[total_beneficiaries_reached]])</f>
        <v>449</v>
      </c>
      <c r="AI83" s="49" t="str">
        <f ca="1">IF(B83="","",OFFSET(table_admin1[[#Headers],[ADM1_PT]],MATCH(B83,admin1,0),1))</f>
        <v>MZ01</v>
      </c>
      <c r="AJ83" s="49" t="str">
        <f t="shared" ca="1" si="2"/>
        <v>MZ0114</v>
      </c>
      <c r="AK83" s="49" t="str">
        <f t="shared" ca="1" si="3"/>
        <v/>
      </c>
    </row>
    <row r="84" spans="1:37" x14ac:dyDescent="0.2">
      <c r="A84" s="58">
        <v>45292</v>
      </c>
      <c r="B84" s="49" t="s">
        <v>113</v>
      </c>
      <c r="C84" s="49" t="s">
        <v>613</v>
      </c>
      <c r="G84" s="49" t="s">
        <v>122</v>
      </c>
      <c r="H84" s="49" t="s">
        <v>167</v>
      </c>
      <c r="I84" s="49" t="s">
        <v>124</v>
      </c>
      <c r="J84" s="49" t="s">
        <v>1315</v>
      </c>
      <c r="K84" s="49" t="s">
        <v>125</v>
      </c>
      <c r="L84" s="49">
        <v>68</v>
      </c>
      <c r="M84" s="49">
        <v>90</v>
      </c>
      <c r="N84" s="49">
        <v>194</v>
      </c>
      <c r="O84" s="49">
        <v>135</v>
      </c>
      <c r="U84" s="49">
        <v>12</v>
      </c>
      <c r="X84" s="49">
        <v>120</v>
      </c>
      <c r="Y84" s="49">
        <v>148</v>
      </c>
      <c r="AC84">
        <f>IF(ISBLANK(sbcc[[#This Row],[total_boys]]),SUM(sbcc[[#This Row],[boys_0-5_reached]],sbcc[[#This Row],[boys_6-12_reached]],sbcc[[#This Row],[boys_13-18_reached]]),sbcc[[#This Row],[total_boys]])</f>
        <v>262</v>
      </c>
      <c r="AD84">
        <f>IF(ISBLANK(sbcc[[#This Row],[total_girls]]),SUM(sbcc[[#This Row],[girls_0-5_reached]],sbcc[[#This Row],[girls_6-12_reached]],sbcc[[#This Row],[girls_13-18_reached]]),sbcc[[#This Row],[total_girls]])</f>
        <v>225</v>
      </c>
      <c r="AE84">
        <f>IF(ISBLANK(sbcc[[#This Row],[total_children]]),SUM(sbcc[[#This Row],[calc_boys]],sbcc[[#This Row],[calc_girls]]),sbcc[[#This Row],[total_children]])</f>
        <v>487</v>
      </c>
      <c r="AF84">
        <f>IF(ISBLANK(sbcc[[#This Row],[total_pwd]]),SUM(sbcc[[#This Row],[total_pwd_men]],sbcc[[#This Row],[total_pwd_women]]),sbcc[[#This Row],[total_pwd]])</f>
        <v>12</v>
      </c>
      <c r="AG84">
        <f>IF(ISBLANK(sbcc[[#This Row],[total_adults]]),SUM(sbcc[[#This Row],[total_men]],sbcc[[#This Row],[total_women]]),sbcc[[#This Row],[total_adults]])</f>
        <v>268</v>
      </c>
      <c r="AH84">
        <f>IF(ISBLANK(sbcc[[#This Row],[total_beneficiaries_reached]]),SUM(sbcc[[#This Row],[calc_children]],sbcc[[#This Row],[calc_adults]]),sbcc[[#This Row],[total_beneficiaries_reached]])</f>
        <v>755</v>
      </c>
      <c r="AI84" s="49" t="str">
        <f ca="1">IF(B84="","",OFFSET(table_admin1[[#Headers],[ADM1_PT]],MATCH(B84,admin1,0),1))</f>
        <v>MZ09</v>
      </c>
      <c r="AJ84" s="49" t="str">
        <f t="shared" ca="1" si="2"/>
        <v>MZ0907</v>
      </c>
      <c r="AK84" s="49" t="str">
        <f t="shared" ca="1" si="3"/>
        <v/>
      </c>
    </row>
    <row r="85" spans="1:37" x14ac:dyDescent="0.2">
      <c r="A85" s="58">
        <v>45383</v>
      </c>
      <c r="B85" s="49" t="s">
        <v>120</v>
      </c>
      <c r="C85" s="49" t="s">
        <v>127</v>
      </c>
      <c r="G85" s="49" t="s">
        <v>122</v>
      </c>
      <c r="H85" s="49" t="s">
        <v>167</v>
      </c>
      <c r="I85" s="49" t="s">
        <v>124</v>
      </c>
      <c r="J85" s="49" t="s">
        <v>1315</v>
      </c>
      <c r="K85" s="49" t="s">
        <v>125</v>
      </c>
      <c r="L85" s="49">
        <v>34</v>
      </c>
      <c r="M85" s="49">
        <v>24</v>
      </c>
      <c r="N85" s="49">
        <v>64</v>
      </c>
      <c r="O85" s="49">
        <v>185</v>
      </c>
      <c r="U85" s="49">
        <v>14</v>
      </c>
      <c r="X85" s="49">
        <v>107</v>
      </c>
      <c r="Y85" s="49">
        <v>96</v>
      </c>
      <c r="AC85">
        <f>IF(ISBLANK(sbcc[[#This Row],[total_boys]]),SUM(sbcc[[#This Row],[boys_0-5_reached]],sbcc[[#This Row],[boys_6-12_reached]],sbcc[[#This Row],[boys_13-18_reached]]),sbcc[[#This Row],[total_boys]])</f>
        <v>98</v>
      </c>
      <c r="AD85">
        <f>IF(ISBLANK(sbcc[[#This Row],[total_girls]]),SUM(sbcc[[#This Row],[girls_0-5_reached]],sbcc[[#This Row],[girls_6-12_reached]],sbcc[[#This Row],[girls_13-18_reached]]),sbcc[[#This Row],[total_girls]])</f>
        <v>209</v>
      </c>
      <c r="AE85">
        <f>IF(ISBLANK(sbcc[[#This Row],[total_children]]),SUM(sbcc[[#This Row],[calc_boys]],sbcc[[#This Row],[calc_girls]]),sbcc[[#This Row],[total_children]])</f>
        <v>307</v>
      </c>
      <c r="AF85">
        <f>IF(ISBLANK(sbcc[[#This Row],[total_pwd]]),SUM(sbcc[[#This Row],[total_pwd_men]],sbcc[[#This Row],[total_pwd_women]]),sbcc[[#This Row],[total_pwd]])</f>
        <v>14</v>
      </c>
      <c r="AG85">
        <f>IF(ISBLANK(sbcc[[#This Row],[total_adults]]),SUM(sbcc[[#This Row],[total_men]],sbcc[[#This Row],[total_women]]),sbcc[[#This Row],[total_adults]])</f>
        <v>203</v>
      </c>
      <c r="AH85">
        <f>IF(ISBLANK(sbcc[[#This Row],[total_beneficiaries_reached]]),SUM(sbcc[[#This Row],[calc_children]],sbcc[[#This Row],[calc_adults]]),sbcc[[#This Row],[total_beneficiaries_reached]])</f>
        <v>510</v>
      </c>
      <c r="AI85" s="49" t="str">
        <f ca="1">IF(B85="","",OFFSET(table_admin1[[#Headers],[ADM1_PT]],MATCH(B85,admin1,0),1))</f>
        <v>MZ01</v>
      </c>
      <c r="AJ85" s="49" t="str">
        <f t="shared" ca="1" si="2"/>
        <v>MZ0101</v>
      </c>
      <c r="AK85" s="49" t="str">
        <f t="shared" ca="1" si="3"/>
        <v/>
      </c>
    </row>
    <row r="86" spans="1:37" x14ac:dyDescent="0.2">
      <c r="A86" s="58">
        <v>45383</v>
      </c>
      <c r="B86" s="49" t="s">
        <v>113</v>
      </c>
      <c r="C86" s="49" t="s">
        <v>613</v>
      </c>
      <c r="G86" s="49" t="s">
        <v>122</v>
      </c>
      <c r="H86" s="49" t="s">
        <v>168</v>
      </c>
      <c r="I86" s="49" t="s">
        <v>124</v>
      </c>
      <c r="J86" s="49" t="s">
        <v>1315</v>
      </c>
      <c r="K86" s="49" t="s">
        <v>125</v>
      </c>
      <c r="L86" s="49">
        <v>28</v>
      </c>
      <c r="M86" s="49">
        <v>102</v>
      </c>
      <c r="N86" s="49">
        <v>14</v>
      </c>
      <c r="O86" s="49">
        <v>44</v>
      </c>
      <c r="U86" s="49">
        <v>12</v>
      </c>
      <c r="X86" s="49">
        <v>143</v>
      </c>
      <c r="Y86" s="49">
        <v>118</v>
      </c>
      <c r="AC86">
        <f>IF(ISBLANK(sbcc[[#This Row],[total_boys]]),SUM(sbcc[[#This Row],[boys_0-5_reached]],sbcc[[#This Row],[boys_6-12_reached]],sbcc[[#This Row],[boys_13-18_reached]]),sbcc[[#This Row],[total_boys]])</f>
        <v>42</v>
      </c>
      <c r="AD86">
        <f>IF(ISBLANK(sbcc[[#This Row],[total_girls]]),SUM(sbcc[[#This Row],[girls_0-5_reached]],sbcc[[#This Row],[girls_6-12_reached]],sbcc[[#This Row],[girls_13-18_reached]]),sbcc[[#This Row],[total_girls]])</f>
        <v>146</v>
      </c>
      <c r="AE86">
        <f>IF(ISBLANK(sbcc[[#This Row],[total_children]]),SUM(sbcc[[#This Row],[calc_boys]],sbcc[[#This Row],[calc_girls]]),sbcc[[#This Row],[total_children]])</f>
        <v>188</v>
      </c>
      <c r="AF86">
        <f>IF(ISBLANK(sbcc[[#This Row],[total_pwd]]),SUM(sbcc[[#This Row],[total_pwd_men]],sbcc[[#This Row],[total_pwd_women]]),sbcc[[#This Row],[total_pwd]])</f>
        <v>12</v>
      </c>
      <c r="AG86">
        <f>IF(ISBLANK(sbcc[[#This Row],[total_adults]]),SUM(sbcc[[#This Row],[total_men]],sbcc[[#This Row],[total_women]]),sbcc[[#This Row],[total_adults]])</f>
        <v>261</v>
      </c>
      <c r="AH86">
        <f>IF(ISBLANK(sbcc[[#This Row],[total_beneficiaries_reached]]),SUM(sbcc[[#This Row],[calc_children]],sbcc[[#This Row],[calc_adults]]),sbcc[[#This Row],[total_beneficiaries_reached]])</f>
        <v>449</v>
      </c>
      <c r="AI86" s="49" t="str">
        <f ca="1">IF(B86="","",OFFSET(table_admin1[[#Headers],[ADM1_PT]],MATCH(B86,admin1,0),1))</f>
        <v>MZ09</v>
      </c>
      <c r="AJ86" s="49" t="str">
        <f t="shared" ca="1" si="2"/>
        <v>MZ0907</v>
      </c>
      <c r="AK86" s="49" t="str">
        <f t="shared" ca="1" si="3"/>
        <v/>
      </c>
    </row>
    <row r="87" spans="1:37" x14ac:dyDescent="0.2">
      <c r="A87" s="58">
        <v>45352</v>
      </c>
      <c r="B87" s="49" t="s">
        <v>120</v>
      </c>
      <c r="C87" s="49" t="s">
        <v>129</v>
      </c>
      <c r="G87" s="49" t="s">
        <v>122</v>
      </c>
      <c r="H87" s="49" t="s">
        <v>167</v>
      </c>
      <c r="I87" s="49" t="s">
        <v>124</v>
      </c>
      <c r="J87" s="49" t="s">
        <v>1314</v>
      </c>
      <c r="K87" s="49" t="s">
        <v>125</v>
      </c>
      <c r="L87" s="49">
        <v>119</v>
      </c>
      <c r="M87" s="49">
        <v>195</v>
      </c>
      <c r="N87" s="49">
        <v>3</v>
      </c>
      <c r="O87" s="49">
        <v>197</v>
      </c>
      <c r="U87" s="49">
        <v>11</v>
      </c>
      <c r="X87" s="49">
        <v>55</v>
      </c>
      <c r="Y87" s="49">
        <v>110</v>
      </c>
      <c r="AC87">
        <f>IF(ISBLANK(sbcc[[#This Row],[total_boys]]),SUM(sbcc[[#This Row],[boys_0-5_reached]],sbcc[[#This Row],[boys_6-12_reached]],sbcc[[#This Row],[boys_13-18_reached]]),sbcc[[#This Row],[total_boys]])</f>
        <v>122</v>
      </c>
      <c r="AD87">
        <f>IF(ISBLANK(sbcc[[#This Row],[total_girls]]),SUM(sbcc[[#This Row],[girls_0-5_reached]],sbcc[[#This Row],[girls_6-12_reached]],sbcc[[#This Row],[girls_13-18_reached]]),sbcc[[#This Row],[total_girls]])</f>
        <v>392</v>
      </c>
      <c r="AE87">
        <f>IF(ISBLANK(sbcc[[#This Row],[total_children]]),SUM(sbcc[[#This Row],[calc_boys]],sbcc[[#This Row],[calc_girls]]),sbcc[[#This Row],[total_children]])</f>
        <v>514</v>
      </c>
      <c r="AF87">
        <f>IF(ISBLANK(sbcc[[#This Row],[total_pwd]]),SUM(sbcc[[#This Row],[total_pwd_men]],sbcc[[#This Row],[total_pwd_women]]),sbcc[[#This Row],[total_pwd]])</f>
        <v>11</v>
      </c>
      <c r="AG87">
        <f>IF(ISBLANK(sbcc[[#This Row],[total_adults]]),SUM(sbcc[[#This Row],[total_men]],sbcc[[#This Row],[total_women]]),sbcc[[#This Row],[total_adults]])</f>
        <v>165</v>
      </c>
      <c r="AH87">
        <f>IF(ISBLANK(sbcc[[#This Row],[total_beneficiaries_reached]]),SUM(sbcc[[#This Row],[calc_children]],sbcc[[#This Row],[calc_adults]]),sbcc[[#This Row],[total_beneficiaries_reached]])</f>
        <v>679</v>
      </c>
      <c r="AI87" s="49" t="str">
        <f ca="1">IF(B87="","",OFFSET(table_admin1[[#Headers],[ADM1_PT]],MATCH(B87,admin1,0),1))</f>
        <v>MZ01</v>
      </c>
      <c r="AJ87" s="49" t="str">
        <f t="shared" ca="1" si="2"/>
        <v>MZ0110</v>
      </c>
      <c r="AK87" s="49" t="str">
        <f t="shared" ca="1" si="3"/>
        <v/>
      </c>
    </row>
    <row r="88" spans="1:37" x14ac:dyDescent="0.2">
      <c r="A88" s="58">
        <v>45383</v>
      </c>
      <c r="B88" s="49" t="s">
        <v>209</v>
      </c>
      <c r="C88" s="49" t="s">
        <v>445</v>
      </c>
      <c r="G88" s="49" t="s">
        <v>116</v>
      </c>
      <c r="H88" s="49" t="s">
        <v>167</v>
      </c>
      <c r="I88" s="49" t="s">
        <v>118</v>
      </c>
      <c r="K88" s="49" t="s">
        <v>1212</v>
      </c>
      <c r="L88" s="49">
        <v>52</v>
      </c>
      <c r="M88" s="49">
        <v>10</v>
      </c>
      <c r="N88" s="49">
        <v>35</v>
      </c>
      <c r="O88" s="49">
        <v>186</v>
      </c>
      <c r="U88" s="49">
        <v>12</v>
      </c>
      <c r="X88" s="49">
        <v>37</v>
      </c>
      <c r="Y88" s="49">
        <v>50</v>
      </c>
      <c r="AC88">
        <f>IF(ISBLANK(sbcc[[#This Row],[total_boys]]),SUM(sbcc[[#This Row],[boys_0-5_reached]],sbcc[[#This Row],[boys_6-12_reached]],sbcc[[#This Row],[boys_13-18_reached]]),sbcc[[#This Row],[total_boys]])</f>
        <v>87</v>
      </c>
      <c r="AD88">
        <f>IF(ISBLANK(sbcc[[#This Row],[total_girls]]),SUM(sbcc[[#This Row],[girls_0-5_reached]],sbcc[[#This Row],[girls_6-12_reached]],sbcc[[#This Row],[girls_13-18_reached]]),sbcc[[#This Row],[total_girls]])</f>
        <v>196</v>
      </c>
      <c r="AE88">
        <f>IF(ISBLANK(sbcc[[#This Row],[total_children]]),SUM(sbcc[[#This Row],[calc_boys]],sbcc[[#This Row],[calc_girls]]),sbcc[[#This Row],[total_children]])</f>
        <v>283</v>
      </c>
      <c r="AF88">
        <f>IF(ISBLANK(sbcc[[#This Row],[total_pwd]]),SUM(sbcc[[#This Row],[total_pwd_men]],sbcc[[#This Row],[total_pwd_women]]),sbcc[[#This Row],[total_pwd]])</f>
        <v>12</v>
      </c>
      <c r="AG88">
        <f>IF(ISBLANK(sbcc[[#This Row],[total_adults]]),SUM(sbcc[[#This Row],[total_men]],sbcc[[#This Row],[total_women]]),sbcc[[#This Row],[total_adults]])</f>
        <v>87</v>
      </c>
      <c r="AH88">
        <f>IF(ISBLANK(sbcc[[#This Row],[total_beneficiaries_reached]]),SUM(sbcc[[#This Row],[calc_children]],sbcc[[#This Row],[calc_adults]]),sbcc[[#This Row],[total_beneficiaries_reached]])</f>
        <v>370</v>
      </c>
      <c r="AI88" s="49" t="str">
        <f ca="1">IF(B88="","",OFFSET(table_admin1[[#Headers],[ADM1_PT]],MATCH(B88,admin1,0),1))</f>
        <v>MZ07</v>
      </c>
      <c r="AJ88" s="49" t="str">
        <f t="shared" ca="1" si="2"/>
        <v>MZ0703</v>
      </c>
      <c r="AK88" s="49" t="str">
        <f t="shared" ca="1" si="3"/>
        <v/>
      </c>
    </row>
    <row r="89" spans="1:37" x14ac:dyDescent="0.2">
      <c r="A89" s="58">
        <v>45383</v>
      </c>
      <c r="B89" s="49" t="s">
        <v>209</v>
      </c>
      <c r="C89" s="49" t="s">
        <v>445</v>
      </c>
      <c r="G89" s="49" t="s">
        <v>122</v>
      </c>
      <c r="H89" s="49" t="s">
        <v>167</v>
      </c>
      <c r="I89" s="49" t="s">
        <v>124</v>
      </c>
      <c r="J89" s="49" t="s">
        <v>1314</v>
      </c>
      <c r="K89" s="49" t="s">
        <v>125</v>
      </c>
      <c r="L89" s="49">
        <v>161</v>
      </c>
      <c r="M89" s="49">
        <v>36</v>
      </c>
      <c r="N89" s="49">
        <v>145</v>
      </c>
      <c r="O89" s="49">
        <v>150</v>
      </c>
      <c r="U89" s="49">
        <v>2</v>
      </c>
      <c r="X89" s="49">
        <v>135</v>
      </c>
      <c r="Y89" s="49">
        <v>144</v>
      </c>
      <c r="AC89">
        <f>IF(ISBLANK(sbcc[[#This Row],[total_boys]]),SUM(sbcc[[#This Row],[boys_0-5_reached]],sbcc[[#This Row],[boys_6-12_reached]],sbcc[[#This Row],[boys_13-18_reached]]),sbcc[[#This Row],[total_boys]])</f>
        <v>306</v>
      </c>
      <c r="AD89">
        <f>IF(ISBLANK(sbcc[[#This Row],[total_girls]]),SUM(sbcc[[#This Row],[girls_0-5_reached]],sbcc[[#This Row],[girls_6-12_reached]],sbcc[[#This Row],[girls_13-18_reached]]),sbcc[[#This Row],[total_girls]])</f>
        <v>186</v>
      </c>
      <c r="AE89">
        <f>IF(ISBLANK(sbcc[[#This Row],[total_children]]),SUM(sbcc[[#This Row],[calc_boys]],sbcc[[#This Row],[calc_girls]]),sbcc[[#This Row],[total_children]])</f>
        <v>492</v>
      </c>
      <c r="AF89">
        <f>IF(ISBLANK(sbcc[[#This Row],[total_pwd]]),SUM(sbcc[[#This Row],[total_pwd_men]],sbcc[[#This Row],[total_pwd_women]]),sbcc[[#This Row],[total_pwd]])</f>
        <v>2</v>
      </c>
      <c r="AG89">
        <f>IF(ISBLANK(sbcc[[#This Row],[total_adults]]),SUM(sbcc[[#This Row],[total_men]],sbcc[[#This Row],[total_women]]),sbcc[[#This Row],[total_adults]])</f>
        <v>279</v>
      </c>
      <c r="AH89">
        <f>IF(ISBLANK(sbcc[[#This Row],[total_beneficiaries_reached]]),SUM(sbcc[[#This Row],[calc_children]],sbcc[[#This Row],[calc_adults]]),sbcc[[#This Row],[total_beneficiaries_reached]])</f>
        <v>771</v>
      </c>
      <c r="AI89" s="49" t="str">
        <f ca="1">IF(B89="","",OFFSET(table_admin1[[#Headers],[ADM1_PT]],MATCH(B89,admin1,0),1))</f>
        <v>MZ07</v>
      </c>
      <c r="AJ89" s="49" t="str">
        <f t="shared" ca="1" si="2"/>
        <v>MZ0703</v>
      </c>
      <c r="AK89" s="49" t="str">
        <f t="shared" ca="1" si="3"/>
        <v/>
      </c>
    </row>
    <row r="90" spans="1:37" x14ac:dyDescent="0.2">
      <c r="A90" s="58">
        <v>45383</v>
      </c>
      <c r="B90" s="49" t="s">
        <v>214</v>
      </c>
      <c r="C90" s="49" t="s">
        <v>524</v>
      </c>
      <c r="G90" s="49" t="s">
        <v>122</v>
      </c>
      <c r="H90" s="49" t="s">
        <v>167</v>
      </c>
      <c r="I90" s="49" t="s">
        <v>124</v>
      </c>
      <c r="J90" s="49" t="s">
        <v>1315</v>
      </c>
      <c r="K90" s="49" t="s">
        <v>125</v>
      </c>
      <c r="L90" s="49">
        <v>194</v>
      </c>
      <c r="M90" s="49">
        <v>178</v>
      </c>
      <c r="N90" s="49">
        <v>80</v>
      </c>
      <c r="O90" s="49">
        <v>32</v>
      </c>
      <c r="U90" s="49">
        <v>3</v>
      </c>
      <c r="X90" s="49">
        <v>23</v>
      </c>
      <c r="Y90" s="49">
        <v>91</v>
      </c>
      <c r="AC90">
        <f>IF(ISBLANK(sbcc[[#This Row],[total_boys]]),SUM(sbcc[[#This Row],[boys_0-5_reached]],sbcc[[#This Row],[boys_6-12_reached]],sbcc[[#This Row],[boys_13-18_reached]]),sbcc[[#This Row],[total_boys]])</f>
        <v>274</v>
      </c>
      <c r="AD90">
        <f>IF(ISBLANK(sbcc[[#This Row],[total_girls]]),SUM(sbcc[[#This Row],[girls_0-5_reached]],sbcc[[#This Row],[girls_6-12_reached]],sbcc[[#This Row],[girls_13-18_reached]]),sbcc[[#This Row],[total_girls]])</f>
        <v>210</v>
      </c>
      <c r="AE90">
        <f>IF(ISBLANK(sbcc[[#This Row],[total_children]]),SUM(sbcc[[#This Row],[calc_boys]],sbcc[[#This Row],[calc_girls]]),sbcc[[#This Row],[total_children]])</f>
        <v>484</v>
      </c>
      <c r="AF90">
        <f>IF(ISBLANK(sbcc[[#This Row],[total_pwd]]),SUM(sbcc[[#This Row],[total_pwd_men]],sbcc[[#This Row],[total_pwd_women]]),sbcc[[#This Row],[total_pwd]])</f>
        <v>3</v>
      </c>
      <c r="AG90">
        <f>IF(ISBLANK(sbcc[[#This Row],[total_adults]]),SUM(sbcc[[#This Row],[total_men]],sbcc[[#This Row],[total_women]]),sbcc[[#This Row],[total_adults]])</f>
        <v>114</v>
      </c>
      <c r="AH90">
        <f>IF(ISBLANK(sbcc[[#This Row],[total_beneficiaries_reached]]),SUM(sbcc[[#This Row],[calc_children]],sbcc[[#This Row],[calc_adults]]),sbcc[[#This Row],[total_beneficiaries_reached]])</f>
        <v>598</v>
      </c>
      <c r="AI90" s="49" t="str">
        <f ca="1">IF(B90="","",OFFSET(table_admin1[[#Headers],[ADM1_PT]],MATCH(B90,admin1,0),1))</f>
        <v>MZ08</v>
      </c>
      <c r="AJ90" s="49" t="str">
        <f t="shared" ca="1" si="2"/>
        <v>MZ0801</v>
      </c>
      <c r="AK90" s="49" t="str">
        <f t="shared" ca="1" si="3"/>
        <v/>
      </c>
    </row>
    <row r="91" spans="1:37" x14ac:dyDescent="0.2">
      <c r="A91" s="58">
        <v>45292</v>
      </c>
      <c r="B91" s="49" t="s">
        <v>120</v>
      </c>
      <c r="C91" s="49" t="s">
        <v>129</v>
      </c>
      <c r="G91" s="49" t="s">
        <v>122</v>
      </c>
      <c r="H91" s="49" t="s">
        <v>167</v>
      </c>
      <c r="I91" s="49" t="s">
        <v>130</v>
      </c>
      <c r="J91" s="49" t="s">
        <v>1317</v>
      </c>
      <c r="K91" s="49" t="s">
        <v>125</v>
      </c>
      <c r="L91" s="49">
        <v>137</v>
      </c>
      <c r="M91" s="49">
        <v>145</v>
      </c>
      <c r="N91" s="49">
        <v>136</v>
      </c>
      <c r="O91" s="49">
        <v>52</v>
      </c>
      <c r="U91" s="49">
        <v>14</v>
      </c>
      <c r="X91" s="49">
        <v>20</v>
      </c>
      <c r="Y91" s="49">
        <v>181</v>
      </c>
      <c r="AC91">
        <f>IF(ISBLANK(sbcc[[#This Row],[total_boys]]),SUM(sbcc[[#This Row],[boys_0-5_reached]],sbcc[[#This Row],[boys_6-12_reached]],sbcc[[#This Row],[boys_13-18_reached]]),sbcc[[#This Row],[total_boys]])</f>
        <v>273</v>
      </c>
      <c r="AD91">
        <f>IF(ISBLANK(sbcc[[#This Row],[total_girls]]),SUM(sbcc[[#This Row],[girls_0-5_reached]],sbcc[[#This Row],[girls_6-12_reached]],sbcc[[#This Row],[girls_13-18_reached]]),sbcc[[#This Row],[total_girls]])</f>
        <v>197</v>
      </c>
      <c r="AE91">
        <f>IF(ISBLANK(sbcc[[#This Row],[total_children]]),SUM(sbcc[[#This Row],[calc_boys]],sbcc[[#This Row],[calc_girls]]),sbcc[[#This Row],[total_children]])</f>
        <v>470</v>
      </c>
      <c r="AF91">
        <f>IF(ISBLANK(sbcc[[#This Row],[total_pwd]]),SUM(sbcc[[#This Row],[total_pwd_men]],sbcc[[#This Row],[total_pwd_women]]),sbcc[[#This Row],[total_pwd]])</f>
        <v>14</v>
      </c>
      <c r="AG91">
        <f>IF(ISBLANK(sbcc[[#This Row],[total_adults]]),SUM(sbcc[[#This Row],[total_men]],sbcc[[#This Row],[total_women]]),sbcc[[#This Row],[total_adults]])</f>
        <v>201</v>
      </c>
      <c r="AH91">
        <f>IF(ISBLANK(sbcc[[#This Row],[total_beneficiaries_reached]]),SUM(sbcc[[#This Row],[calc_children]],sbcc[[#This Row],[calc_adults]]),sbcc[[#This Row],[total_beneficiaries_reached]])</f>
        <v>671</v>
      </c>
      <c r="AI91" s="49" t="str">
        <f ca="1">IF(B91="","",OFFSET(table_admin1[[#Headers],[ADM1_PT]],MATCH(B91,admin1,0),1))</f>
        <v>MZ01</v>
      </c>
      <c r="AJ91" s="49" t="str">
        <f t="shared" ca="1" si="2"/>
        <v>MZ0110</v>
      </c>
      <c r="AK91" s="49" t="str">
        <f t="shared" ca="1" si="3"/>
        <v/>
      </c>
    </row>
    <row r="92" spans="1:37" x14ac:dyDescent="0.2">
      <c r="A92" s="58">
        <v>45323</v>
      </c>
      <c r="B92" s="49" t="s">
        <v>209</v>
      </c>
      <c r="C92" s="49" t="s">
        <v>471</v>
      </c>
      <c r="G92" s="49" t="s">
        <v>122</v>
      </c>
      <c r="H92" s="49" t="s">
        <v>167</v>
      </c>
      <c r="I92" s="49" t="s">
        <v>124</v>
      </c>
      <c r="J92" s="49" t="s">
        <v>1315</v>
      </c>
      <c r="K92" s="49" t="s">
        <v>125</v>
      </c>
      <c r="L92" s="49">
        <v>177</v>
      </c>
      <c r="M92" s="49">
        <v>177</v>
      </c>
      <c r="N92" s="49">
        <v>113</v>
      </c>
      <c r="O92" s="49">
        <v>21</v>
      </c>
      <c r="U92" s="49">
        <v>14</v>
      </c>
      <c r="X92" s="49">
        <v>77</v>
      </c>
      <c r="Y92" s="49">
        <v>68</v>
      </c>
      <c r="AC92">
        <f>IF(ISBLANK(sbcc[[#This Row],[total_boys]]),SUM(sbcc[[#This Row],[boys_0-5_reached]],sbcc[[#This Row],[boys_6-12_reached]],sbcc[[#This Row],[boys_13-18_reached]]),sbcc[[#This Row],[total_boys]])</f>
        <v>290</v>
      </c>
      <c r="AD92">
        <f>IF(ISBLANK(sbcc[[#This Row],[total_girls]]),SUM(sbcc[[#This Row],[girls_0-5_reached]],sbcc[[#This Row],[girls_6-12_reached]],sbcc[[#This Row],[girls_13-18_reached]]),sbcc[[#This Row],[total_girls]])</f>
        <v>198</v>
      </c>
      <c r="AE92">
        <f>IF(ISBLANK(sbcc[[#This Row],[total_children]]),SUM(sbcc[[#This Row],[calc_boys]],sbcc[[#This Row],[calc_girls]]),sbcc[[#This Row],[total_children]])</f>
        <v>488</v>
      </c>
      <c r="AF92">
        <f>IF(ISBLANK(sbcc[[#This Row],[total_pwd]]),SUM(sbcc[[#This Row],[total_pwd_men]],sbcc[[#This Row],[total_pwd_women]]),sbcc[[#This Row],[total_pwd]])</f>
        <v>14</v>
      </c>
      <c r="AG92">
        <f>IF(ISBLANK(sbcc[[#This Row],[total_adults]]),SUM(sbcc[[#This Row],[total_men]],sbcc[[#This Row],[total_women]]),sbcc[[#This Row],[total_adults]])</f>
        <v>145</v>
      </c>
      <c r="AH92">
        <f>IF(ISBLANK(sbcc[[#This Row],[total_beneficiaries_reached]]),SUM(sbcc[[#This Row],[calc_children]],sbcc[[#This Row],[calc_adults]]),sbcc[[#This Row],[total_beneficiaries_reached]])</f>
        <v>633</v>
      </c>
      <c r="AI92" s="49" t="str">
        <f ca="1">IF(B92="","",OFFSET(table_admin1[[#Headers],[ADM1_PT]],MATCH(B92,admin1,0),1))</f>
        <v>MZ07</v>
      </c>
      <c r="AJ92" s="49" t="str">
        <f t="shared" ca="1" si="2"/>
        <v>MZ0710</v>
      </c>
      <c r="AK92" s="49" t="str">
        <f t="shared" ca="1" si="3"/>
        <v/>
      </c>
    </row>
    <row r="93" spans="1:37" x14ac:dyDescent="0.2">
      <c r="A93" s="58">
        <v>45323</v>
      </c>
      <c r="B93" s="49" t="s">
        <v>203</v>
      </c>
      <c r="C93" s="49" t="s">
        <v>434</v>
      </c>
      <c r="G93" s="49" t="s">
        <v>116</v>
      </c>
      <c r="H93" s="49" t="s">
        <v>167</v>
      </c>
      <c r="I93" s="49" t="s">
        <v>118</v>
      </c>
      <c r="K93" s="49" t="s">
        <v>1212</v>
      </c>
      <c r="L93" s="49">
        <v>3</v>
      </c>
      <c r="M93" s="49">
        <v>151</v>
      </c>
      <c r="N93" s="49">
        <v>41</v>
      </c>
      <c r="O93" s="49">
        <v>150</v>
      </c>
      <c r="U93" s="49">
        <v>3</v>
      </c>
      <c r="X93" s="49">
        <v>15</v>
      </c>
      <c r="Y93" s="49">
        <v>35</v>
      </c>
      <c r="AC93">
        <f>IF(ISBLANK(sbcc[[#This Row],[total_boys]]),SUM(sbcc[[#This Row],[boys_0-5_reached]],sbcc[[#This Row],[boys_6-12_reached]],sbcc[[#This Row],[boys_13-18_reached]]),sbcc[[#This Row],[total_boys]])</f>
        <v>44</v>
      </c>
      <c r="AD93">
        <f>IF(ISBLANK(sbcc[[#This Row],[total_girls]]),SUM(sbcc[[#This Row],[girls_0-5_reached]],sbcc[[#This Row],[girls_6-12_reached]],sbcc[[#This Row],[girls_13-18_reached]]),sbcc[[#This Row],[total_girls]])</f>
        <v>301</v>
      </c>
      <c r="AE93">
        <f>IF(ISBLANK(sbcc[[#This Row],[total_children]]),SUM(sbcc[[#This Row],[calc_boys]],sbcc[[#This Row],[calc_girls]]),sbcc[[#This Row],[total_children]])</f>
        <v>345</v>
      </c>
      <c r="AF93">
        <f>IF(ISBLANK(sbcc[[#This Row],[total_pwd]]),SUM(sbcc[[#This Row],[total_pwd_men]],sbcc[[#This Row],[total_pwd_women]]),sbcc[[#This Row],[total_pwd]])</f>
        <v>3</v>
      </c>
      <c r="AG93">
        <f>IF(ISBLANK(sbcc[[#This Row],[total_adults]]),SUM(sbcc[[#This Row],[total_men]],sbcc[[#This Row],[total_women]]),sbcc[[#This Row],[total_adults]])</f>
        <v>50</v>
      </c>
      <c r="AH93">
        <f>IF(ISBLANK(sbcc[[#This Row],[total_beneficiaries_reached]]),SUM(sbcc[[#This Row],[calc_children]],sbcc[[#This Row],[calc_adults]]),sbcc[[#This Row],[total_beneficiaries_reached]])</f>
        <v>395</v>
      </c>
      <c r="AI93" s="49" t="str">
        <f ca="1">IF(B93="","",OFFSET(table_admin1[[#Headers],[ADM1_PT]],MATCH(B93,admin1,0),1))</f>
        <v>MZ06</v>
      </c>
      <c r="AJ93" s="49" t="str">
        <f t="shared" ca="1" si="2"/>
        <v>MZ0601</v>
      </c>
      <c r="AK93" s="49" t="str">
        <f t="shared" ca="1" si="3"/>
        <v/>
      </c>
    </row>
    <row r="94" spans="1:37" x14ac:dyDescent="0.2">
      <c r="A94" s="58">
        <v>45383</v>
      </c>
      <c r="B94" s="49" t="s">
        <v>113</v>
      </c>
      <c r="C94" s="49" t="s">
        <v>596</v>
      </c>
      <c r="G94" s="49" t="s">
        <v>122</v>
      </c>
      <c r="H94" s="49" t="s">
        <v>167</v>
      </c>
      <c r="I94" s="49" t="s">
        <v>124</v>
      </c>
      <c r="J94" s="49" t="s">
        <v>1314</v>
      </c>
      <c r="K94" s="49" t="s">
        <v>125</v>
      </c>
      <c r="L94" s="49">
        <v>67</v>
      </c>
      <c r="M94" s="49">
        <v>196</v>
      </c>
      <c r="N94" s="49">
        <v>86</v>
      </c>
      <c r="O94" s="49">
        <v>105</v>
      </c>
      <c r="U94" s="49">
        <v>10</v>
      </c>
      <c r="X94" s="49">
        <v>110</v>
      </c>
      <c r="Y94" s="49">
        <v>188</v>
      </c>
      <c r="AC94">
        <f>IF(ISBLANK(sbcc[[#This Row],[total_boys]]),SUM(sbcc[[#This Row],[boys_0-5_reached]],sbcc[[#This Row],[boys_6-12_reached]],sbcc[[#This Row],[boys_13-18_reached]]),sbcc[[#This Row],[total_boys]])</f>
        <v>153</v>
      </c>
      <c r="AD94">
        <f>IF(ISBLANK(sbcc[[#This Row],[total_girls]]),SUM(sbcc[[#This Row],[girls_0-5_reached]],sbcc[[#This Row],[girls_6-12_reached]],sbcc[[#This Row],[girls_13-18_reached]]),sbcc[[#This Row],[total_girls]])</f>
        <v>301</v>
      </c>
      <c r="AE94">
        <f>IF(ISBLANK(sbcc[[#This Row],[total_children]]),SUM(sbcc[[#This Row],[calc_boys]],sbcc[[#This Row],[calc_girls]]),sbcc[[#This Row],[total_children]])</f>
        <v>454</v>
      </c>
      <c r="AF94">
        <f>IF(ISBLANK(sbcc[[#This Row],[total_pwd]]),SUM(sbcc[[#This Row],[total_pwd_men]],sbcc[[#This Row],[total_pwd_women]]),sbcc[[#This Row],[total_pwd]])</f>
        <v>10</v>
      </c>
      <c r="AG94">
        <f>IF(ISBLANK(sbcc[[#This Row],[total_adults]]),SUM(sbcc[[#This Row],[total_men]],sbcc[[#This Row],[total_women]]),sbcc[[#This Row],[total_adults]])</f>
        <v>298</v>
      </c>
      <c r="AH94">
        <f>IF(ISBLANK(sbcc[[#This Row],[total_beneficiaries_reached]]),SUM(sbcc[[#This Row],[calc_children]],sbcc[[#This Row],[calc_adults]]),sbcc[[#This Row],[total_beneficiaries_reached]])</f>
        <v>752</v>
      </c>
      <c r="AI94" s="49" t="str">
        <f ca="1">IF(B94="","",OFFSET(table_admin1[[#Headers],[ADM1_PT]],MATCH(B94,admin1,0),1))</f>
        <v>MZ09</v>
      </c>
      <c r="AJ94" s="49" t="str">
        <f t="shared" ca="1" si="2"/>
        <v>MZ0902</v>
      </c>
      <c r="AK94" s="49" t="str">
        <f t="shared" ca="1" si="3"/>
        <v/>
      </c>
    </row>
    <row r="95" spans="1:37" x14ac:dyDescent="0.2">
      <c r="A95" s="58">
        <v>45352</v>
      </c>
      <c r="B95" s="49" t="s">
        <v>113</v>
      </c>
      <c r="C95" s="49" t="s">
        <v>634</v>
      </c>
      <c r="G95" s="49" t="s">
        <v>122</v>
      </c>
      <c r="H95" s="49" t="s">
        <v>168</v>
      </c>
      <c r="I95" s="49" t="s">
        <v>124</v>
      </c>
      <c r="J95" s="49" t="s">
        <v>1315</v>
      </c>
      <c r="K95" s="49" t="s">
        <v>125</v>
      </c>
      <c r="L95" s="49">
        <v>29</v>
      </c>
      <c r="M95" s="49">
        <v>195</v>
      </c>
      <c r="N95" s="49">
        <v>42</v>
      </c>
      <c r="O95" s="49">
        <v>79</v>
      </c>
      <c r="U95" s="49">
        <v>12</v>
      </c>
      <c r="X95" s="49">
        <v>69</v>
      </c>
      <c r="Y95" s="49">
        <v>24</v>
      </c>
      <c r="AC95">
        <f>IF(ISBLANK(sbcc[[#This Row],[total_boys]]),SUM(sbcc[[#This Row],[boys_0-5_reached]],sbcc[[#This Row],[boys_6-12_reached]],sbcc[[#This Row],[boys_13-18_reached]]),sbcc[[#This Row],[total_boys]])</f>
        <v>71</v>
      </c>
      <c r="AD95">
        <f>IF(ISBLANK(sbcc[[#This Row],[total_girls]]),SUM(sbcc[[#This Row],[girls_0-5_reached]],sbcc[[#This Row],[girls_6-12_reached]],sbcc[[#This Row],[girls_13-18_reached]]),sbcc[[#This Row],[total_girls]])</f>
        <v>274</v>
      </c>
      <c r="AE95">
        <f>IF(ISBLANK(sbcc[[#This Row],[total_children]]),SUM(sbcc[[#This Row],[calc_boys]],sbcc[[#This Row],[calc_girls]]),sbcc[[#This Row],[total_children]])</f>
        <v>345</v>
      </c>
      <c r="AF95">
        <f>IF(ISBLANK(sbcc[[#This Row],[total_pwd]]),SUM(sbcc[[#This Row],[total_pwd_men]],sbcc[[#This Row],[total_pwd_women]]),sbcc[[#This Row],[total_pwd]])</f>
        <v>12</v>
      </c>
      <c r="AG95">
        <f>IF(ISBLANK(sbcc[[#This Row],[total_adults]]),SUM(sbcc[[#This Row],[total_men]],sbcc[[#This Row],[total_women]]),sbcc[[#This Row],[total_adults]])</f>
        <v>93</v>
      </c>
      <c r="AH95">
        <f>IF(ISBLANK(sbcc[[#This Row],[total_beneficiaries_reached]]),SUM(sbcc[[#This Row],[calc_children]],sbcc[[#This Row],[calc_adults]]),sbcc[[#This Row],[total_beneficiaries_reached]])</f>
        <v>438</v>
      </c>
      <c r="AI95" s="49" t="str">
        <f ca="1">IF(B95="","",OFFSET(table_admin1[[#Headers],[ADM1_PT]],MATCH(B95,admin1,0),1))</f>
        <v>MZ09</v>
      </c>
      <c r="AJ95" s="49" t="str">
        <f t="shared" ca="1" si="2"/>
        <v>MZ0913</v>
      </c>
      <c r="AK95" s="49" t="str">
        <f t="shared" ca="1" si="3"/>
        <v/>
      </c>
    </row>
    <row r="96" spans="1:37" x14ac:dyDescent="0.2">
      <c r="A96" s="58">
        <v>45323</v>
      </c>
      <c r="B96" s="49" t="s">
        <v>214</v>
      </c>
      <c r="C96" s="49" t="s">
        <v>524</v>
      </c>
      <c r="G96" s="49" t="s">
        <v>122</v>
      </c>
      <c r="H96" s="49" t="s">
        <v>168</v>
      </c>
      <c r="I96" s="49" t="s">
        <v>124</v>
      </c>
      <c r="J96" s="49" t="s">
        <v>1315</v>
      </c>
      <c r="K96" s="49" t="s">
        <v>125</v>
      </c>
      <c r="L96" s="49">
        <v>185</v>
      </c>
      <c r="M96" s="49">
        <v>174</v>
      </c>
      <c r="N96" s="49">
        <v>15</v>
      </c>
      <c r="O96" s="49">
        <v>8</v>
      </c>
      <c r="U96" s="49">
        <v>9</v>
      </c>
      <c r="X96" s="49">
        <v>93</v>
      </c>
      <c r="Y96" s="49">
        <v>164</v>
      </c>
      <c r="AC96">
        <f>IF(ISBLANK(sbcc[[#This Row],[total_boys]]),SUM(sbcc[[#This Row],[boys_0-5_reached]],sbcc[[#This Row],[boys_6-12_reached]],sbcc[[#This Row],[boys_13-18_reached]]),sbcc[[#This Row],[total_boys]])</f>
        <v>200</v>
      </c>
      <c r="AD96">
        <f>IF(ISBLANK(sbcc[[#This Row],[total_girls]]),SUM(sbcc[[#This Row],[girls_0-5_reached]],sbcc[[#This Row],[girls_6-12_reached]],sbcc[[#This Row],[girls_13-18_reached]]),sbcc[[#This Row],[total_girls]])</f>
        <v>182</v>
      </c>
      <c r="AE96">
        <f>IF(ISBLANK(sbcc[[#This Row],[total_children]]),SUM(sbcc[[#This Row],[calc_boys]],sbcc[[#This Row],[calc_girls]]),sbcc[[#This Row],[total_children]])</f>
        <v>382</v>
      </c>
      <c r="AF96">
        <f>IF(ISBLANK(sbcc[[#This Row],[total_pwd]]),SUM(sbcc[[#This Row],[total_pwd_men]],sbcc[[#This Row],[total_pwd_women]]),sbcc[[#This Row],[total_pwd]])</f>
        <v>9</v>
      </c>
      <c r="AG96">
        <f>IF(ISBLANK(sbcc[[#This Row],[total_adults]]),SUM(sbcc[[#This Row],[total_men]],sbcc[[#This Row],[total_women]]),sbcc[[#This Row],[total_adults]])</f>
        <v>257</v>
      </c>
      <c r="AH96">
        <f>IF(ISBLANK(sbcc[[#This Row],[total_beneficiaries_reached]]),SUM(sbcc[[#This Row],[calc_children]],sbcc[[#This Row],[calc_adults]]),sbcc[[#This Row],[total_beneficiaries_reached]])</f>
        <v>639</v>
      </c>
      <c r="AI96" s="49" t="str">
        <f ca="1">IF(B96="","",OFFSET(table_admin1[[#Headers],[ADM1_PT]],MATCH(B96,admin1,0),1))</f>
        <v>MZ08</v>
      </c>
      <c r="AJ96" s="49" t="str">
        <f t="shared" ca="1" si="2"/>
        <v>MZ0801</v>
      </c>
      <c r="AK96" s="49" t="str">
        <f t="shared" ca="1" si="3"/>
        <v/>
      </c>
    </row>
    <row r="97" spans="1:37" x14ac:dyDescent="0.2">
      <c r="A97" s="58">
        <v>45383</v>
      </c>
      <c r="B97" s="49" t="s">
        <v>209</v>
      </c>
      <c r="C97" s="49" t="s">
        <v>471</v>
      </c>
      <c r="G97" s="49" t="s">
        <v>116</v>
      </c>
      <c r="H97" s="49" t="s">
        <v>168</v>
      </c>
      <c r="I97" s="49" t="s">
        <v>118</v>
      </c>
      <c r="K97" s="49" t="s">
        <v>1212</v>
      </c>
      <c r="L97" s="49">
        <v>152</v>
      </c>
      <c r="M97" s="49">
        <v>129</v>
      </c>
      <c r="N97" s="49">
        <v>59</v>
      </c>
      <c r="O97" s="49">
        <v>75</v>
      </c>
      <c r="U97" s="49">
        <v>11</v>
      </c>
      <c r="X97" s="49">
        <v>110</v>
      </c>
      <c r="Y97" s="49">
        <v>28</v>
      </c>
      <c r="AC97">
        <f>IF(ISBLANK(sbcc[[#This Row],[total_boys]]),SUM(sbcc[[#This Row],[boys_0-5_reached]],sbcc[[#This Row],[boys_6-12_reached]],sbcc[[#This Row],[boys_13-18_reached]]),sbcc[[#This Row],[total_boys]])</f>
        <v>211</v>
      </c>
      <c r="AD97">
        <f>IF(ISBLANK(sbcc[[#This Row],[total_girls]]),SUM(sbcc[[#This Row],[girls_0-5_reached]],sbcc[[#This Row],[girls_6-12_reached]],sbcc[[#This Row],[girls_13-18_reached]]),sbcc[[#This Row],[total_girls]])</f>
        <v>204</v>
      </c>
      <c r="AE97">
        <f>IF(ISBLANK(sbcc[[#This Row],[total_children]]),SUM(sbcc[[#This Row],[calc_boys]],sbcc[[#This Row],[calc_girls]]),sbcc[[#This Row],[total_children]])</f>
        <v>415</v>
      </c>
      <c r="AF97">
        <f>IF(ISBLANK(sbcc[[#This Row],[total_pwd]]),SUM(sbcc[[#This Row],[total_pwd_men]],sbcc[[#This Row],[total_pwd_women]]),sbcc[[#This Row],[total_pwd]])</f>
        <v>11</v>
      </c>
      <c r="AG97">
        <f>IF(ISBLANK(sbcc[[#This Row],[total_adults]]),SUM(sbcc[[#This Row],[total_men]],sbcc[[#This Row],[total_women]]),sbcc[[#This Row],[total_adults]])</f>
        <v>138</v>
      </c>
      <c r="AH97">
        <f>IF(ISBLANK(sbcc[[#This Row],[total_beneficiaries_reached]]),SUM(sbcc[[#This Row],[calc_children]],sbcc[[#This Row],[calc_adults]]),sbcc[[#This Row],[total_beneficiaries_reached]])</f>
        <v>553</v>
      </c>
      <c r="AI97" s="49" t="str">
        <f ca="1">IF(B97="","",OFFSET(table_admin1[[#Headers],[ADM1_PT]],MATCH(B97,admin1,0),1))</f>
        <v>MZ07</v>
      </c>
      <c r="AJ97" s="49" t="str">
        <f t="shared" ca="1" si="2"/>
        <v>MZ0710</v>
      </c>
      <c r="AK97" s="49" t="str">
        <f t="shared" ca="1" si="3"/>
        <v/>
      </c>
    </row>
    <row r="98" spans="1:37" x14ac:dyDescent="0.2">
      <c r="A98" s="58">
        <v>45323</v>
      </c>
      <c r="B98" s="49" t="s">
        <v>120</v>
      </c>
      <c r="C98" s="49" t="s">
        <v>194</v>
      </c>
      <c r="G98" s="49" t="s">
        <v>122</v>
      </c>
      <c r="H98" s="49" t="s">
        <v>168</v>
      </c>
      <c r="I98" s="49" t="s">
        <v>124</v>
      </c>
      <c r="J98" s="49" t="s">
        <v>1315</v>
      </c>
      <c r="K98" s="49" t="s">
        <v>125</v>
      </c>
      <c r="L98" s="49">
        <v>102</v>
      </c>
      <c r="M98" s="49">
        <v>49</v>
      </c>
      <c r="N98" s="49">
        <v>31</v>
      </c>
      <c r="O98" s="49">
        <v>83</v>
      </c>
      <c r="U98" s="49">
        <v>11</v>
      </c>
      <c r="X98" s="49">
        <v>28</v>
      </c>
      <c r="Y98" s="49">
        <v>3</v>
      </c>
      <c r="AC98">
        <f>IF(ISBLANK(sbcc[[#This Row],[total_boys]]),SUM(sbcc[[#This Row],[boys_0-5_reached]],sbcc[[#This Row],[boys_6-12_reached]],sbcc[[#This Row],[boys_13-18_reached]]),sbcc[[#This Row],[total_boys]])</f>
        <v>133</v>
      </c>
      <c r="AD98">
        <f>IF(ISBLANK(sbcc[[#This Row],[total_girls]]),SUM(sbcc[[#This Row],[girls_0-5_reached]],sbcc[[#This Row],[girls_6-12_reached]],sbcc[[#This Row],[girls_13-18_reached]]),sbcc[[#This Row],[total_girls]])</f>
        <v>132</v>
      </c>
      <c r="AE98">
        <f>IF(ISBLANK(sbcc[[#This Row],[total_children]]),SUM(sbcc[[#This Row],[calc_boys]],sbcc[[#This Row],[calc_girls]]),sbcc[[#This Row],[total_children]])</f>
        <v>265</v>
      </c>
      <c r="AF98">
        <f>IF(ISBLANK(sbcc[[#This Row],[total_pwd]]),SUM(sbcc[[#This Row],[total_pwd_men]],sbcc[[#This Row],[total_pwd_women]]),sbcc[[#This Row],[total_pwd]])</f>
        <v>11</v>
      </c>
      <c r="AG98">
        <f>IF(ISBLANK(sbcc[[#This Row],[total_adults]]),SUM(sbcc[[#This Row],[total_men]],sbcc[[#This Row],[total_women]]),sbcc[[#This Row],[total_adults]])</f>
        <v>31</v>
      </c>
      <c r="AH98">
        <f>IF(ISBLANK(sbcc[[#This Row],[total_beneficiaries_reached]]),SUM(sbcc[[#This Row],[calc_children]],sbcc[[#This Row],[calc_adults]]),sbcc[[#This Row],[total_beneficiaries_reached]])</f>
        <v>296</v>
      </c>
      <c r="AI98" s="49" t="str">
        <f ca="1">IF(B98="","",OFFSET(table_admin1[[#Headers],[ADM1_PT]],MATCH(B98,admin1,0),1))</f>
        <v>MZ01</v>
      </c>
      <c r="AJ98" s="49" t="str">
        <f t="shared" ca="1" si="2"/>
        <v>MZ0104</v>
      </c>
      <c r="AK98" s="49" t="str">
        <f t="shared" ca="1" si="3"/>
        <v/>
      </c>
    </row>
    <row r="99" spans="1:37" x14ac:dyDescent="0.2">
      <c r="A99" s="58">
        <v>45292</v>
      </c>
      <c r="B99" s="49" t="s">
        <v>120</v>
      </c>
      <c r="C99" s="49" t="s">
        <v>199</v>
      </c>
      <c r="G99" s="49" t="s">
        <v>122</v>
      </c>
      <c r="H99" s="49" t="s">
        <v>167</v>
      </c>
      <c r="I99" s="49" t="s">
        <v>130</v>
      </c>
      <c r="J99" s="49" t="s">
        <v>1318</v>
      </c>
      <c r="K99" s="49" t="s">
        <v>125</v>
      </c>
      <c r="L99" s="49">
        <v>108</v>
      </c>
      <c r="M99" s="49">
        <v>149</v>
      </c>
      <c r="N99" s="49">
        <v>199</v>
      </c>
      <c r="O99" s="49">
        <v>12</v>
      </c>
      <c r="U99" s="49">
        <v>4</v>
      </c>
      <c r="X99" s="49">
        <v>168</v>
      </c>
      <c r="Y99" s="49">
        <v>161</v>
      </c>
      <c r="AC99">
        <f>IF(ISBLANK(sbcc[[#This Row],[total_boys]]),SUM(sbcc[[#This Row],[boys_0-5_reached]],sbcc[[#This Row],[boys_6-12_reached]],sbcc[[#This Row],[boys_13-18_reached]]),sbcc[[#This Row],[total_boys]])</f>
        <v>307</v>
      </c>
      <c r="AD99">
        <f>IF(ISBLANK(sbcc[[#This Row],[total_girls]]),SUM(sbcc[[#This Row],[girls_0-5_reached]],sbcc[[#This Row],[girls_6-12_reached]],sbcc[[#This Row],[girls_13-18_reached]]),sbcc[[#This Row],[total_girls]])</f>
        <v>161</v>
      </c>
      <c r="AE99">
        <f>IF(ISBLANK(sbcc[[#This Row],[total_children]]),SUM(sbcc[[#This Row],[calc_boys]],sbcc[[#This Row],[calc_girls]]),sbcc[[#This Row],[total_children]])</f>
        <v>468</v>
      </c>
      <c r="AF99">
        <f>IF(ISBLANK(sbcc[[#This Row],[total_pwd]]),SUM(sbcc[[#This Row],[total_pwd_men]],sbcc[[#This Row],[total_pwd_women]]),sbcc[[#This Row],[total_pwd]])</f>
        <v>4</v>
      </c>
      <c r="AG99">
        <f>IF(ISBLANK(sbcc[[#This Row],[total_adults]]),SUM(sbcc[[#This Row],[total_men]],sbcc[[#This Row],[total_women]]),sbcc[[#This Row],[total_adults]])</f>
        <v>329</v>
      </c>
      <c r="AH99">
        <f>IF(ISBLANK(sbcc[[#This Row],[total_beneficiaries_reached]]),SUM(sbcc[[#This Row],[calc_children]],sbcc[[#This Row],[calc_adults]]),sbcc[[#This Row],[total_beneficiaries_reached]])</f>
        <v>797</v>
      </c>
      <c r="AI99" s="49" t="str">
        <f ca="1">IF(B99="","",OFFSET(table_admin1[[#Headers],[ADM1_PT]],MATCH(B99,admin1,0),1))</f>
        <v>MZ01</v>
      </c>
      <c r="AJ99" s="49" t="str">
        <f t="shared" ca="1" si="2"/>
        <v>MZ0105</v>
      </c>
      <c r="AK99" s="49" t="str">
        <f t="shared" ca="1" si="3"/>
        <v/>
      </c>
    </row>
    <row r="100" spans="1:37" x14ac:dyDescent="0.2">
      <c r="A100" s="58">
        <v>45292</v>
      </c>
      <c r="B100" s="49" t="s">
        <v>209</v>
      </c>
      <c r="C100" s="49" t="s">
        <v>445</v>
      </c>
      <c r="G100" s="49" t="s">
        <v>116</v>
      </c>
      <c r="H100" s="49" t="s">
        <v>167</v>
      </c>
      <c r="I100" s="49" t="s">
        <v>118</v>
      </c>
      <c r="K100" s="49" t="s">
        <v>1212</v>
      </c>
      <c r="L100" s="49">
        <v>21</v>
      </c>
      <c r="M100" s="49">
        <v>80</v>
      </c>
      <c r="N100" s="49">
        <v>109</v>
      </c>
      <c r="O100" s="49">
        <v>162</v>
      </c>
      <c r="U100" s="49">
        <v>5</v>
      </c>
      <c r="X100" s="49">
        <v>90</v>
      </c>
      <c r="Y100" s="49">
        <v>40</v>
      </c>
      <c r="AC100">
        <f>IF(ISBLANK(sbcc[[#This Row],[total_boys]]),SUM(sbcc[[#This Row],[boys_0-5_reached]],sbcc[[#This Row],[boys_6-12_reached]],sbcc[[#This Row],[boys_13-18_reached]]),sbcc[[#This Row],[total_boys]])</f>
        <v>130</v>
      </c>
      <c r="AD100">
        <f>IF(ISBLANK(sbcc[[#This Row],[total_girls]]),SUM(sbcc[[#This Row],[girls_0-5_reached]],sbcc[[#This Row],[girls_6-12_reached]],sbcc[[#This Row],[girls_13-18_reached]]),sbcc[[#This Row],[total_girls]])</f>
        <v>242</v>
      </c>
      <c r="AE100">
        <f>IF(ISBLANK(sbcc[[#This Row],[total_children]]),SUM(sbcc[[#This Row],[calc_boys]],sbcc[[#This Row],[calc_girls]]),sbcc[[#This Row],[total_children]])</f>
        <v>372</v>
      </c>
      <c r="AF100">
        <f>IF(ISBLANK(sbcc[[#This Row],[total_pwd]]),SUM(sbcc[[#This Row],[total_pwd_men]],sbcc[[#This Row],[total_pwd_women]]),sbcc[[#This Row],[total_pwd]])</f>
        <v>5</v>
      </c>
      <c r="AG100">
        <f>IF(ISBLANK(sbcc[[#This Row],[total_adults]]),SUM(sbcc[[#This Row],[total_men]],sbcc[[#This Row],[total_women]]),sbcc[[#This Row],[total_adults]])</f>
        <v>130</v>
      </c>
      <c r="AH100">
        <f>IF(ISBLANK(sbcc[[#This Row],[total_beneficiaries_reached]]),SUM(sbcc[[#This Row],[calc_children]],sbcc[[#This Row],[calc_adults]]),sbcc[[#This Row],[total_beneficiaries_reached]])</f>
        <v>502</v>
      </c>
      <c r="AI100" s="49" t="str">
        <f ca="1">IF(B100="","",OFFSET(table_admin1[[#Headers],[ADM1_PT]],MATCH(B100,admin1,0),1))</f>
        <v>MZ07</v>
      </c>
      <c r="AJ100" s="49" t="str">
        <f t="shared" ca="1" si="2"/>
        <v>MZ0703</v>
      </c>
      <c r="AK100" s="49" t="str">
        <f t="shared" ca="1" si="3"/>
        <v/>
      </c>
    </row>
    <row r="101" spans="1:37" x14ac:dyDescent="0.2">
      <c r="A101" s="58">
        <v>45292</v>
      </c>
      <c r="B101" s="49" t="s">
        <v>120</v>
      </c>
      <c r="C101" s="49" t="s">
        <v>131</v>
      </c>
      <c r="G101" s="49" t="s">
        <v>122</v>
      </c>
      <c r="H101" s="49" t="s">
        <v>168</v>
      </c>
      <c r="K101" s="49" t="s">
        <v>125</v>
      </c>
      <c r="L101" s="49">
        <v>168</v>
      </c>
      <c r="M101" s="49">
        <v>37</v>
      </c>
      <c r="N101" s="49">
        <v>10</v>
      </c>
      <c r="O101" s="49">
        <v>54</v>
      </c>
      <c r="U101" s="49">
        <v>8</v>
      </c>
      <c r="X101" s="49">
        <v>47</v>
      </c>
      <c r="Y101" s="49">
        <v>160</v>
      </c>
      <c r="AC101">
        <f>IF(ISBLANK(sbcc[[#This Row],[total_boys]]),SUM(sbcc[[#This Row],[boys_0-5_reached]],sbcc[[#This Row],[boys_6-12_reached]],sbcc[[#This Row],[boys_13-18_reached]]),sbcc[[#This Row],[total_boys]])</f>
        <v>178</v>
      </c>
      <c r="AD101">
        <f>IF(ISBLANK(sbcc[[#This Row],[total_girls]]),SUM(sbcc[[#This Row],[girls_0-5_reached]],sbcc[[#This Row],[girls_6-12_reached]],sbcc[[#This Row],[girls_13-18_reached]]),sbcc[[#This Row],[total_girls]])</f>
        <v>91</v>
      </c>
      <c r="AE101">
        <f>IF(ISBLANK(sbcc[[#This Row],[total_children]]),SUM(sbcc[[#This Row],[calc_boys]],sbcc[[#This Row],[calc_girls]]),sbcc[[#This Row],[total_children]])</f>
        <v>269</v>
      </c>
      <c r="AF101">
        <f>IF(ISBLANK(sbcc[[#This Row],[total_pwd]]),SUM(sbcc[[#This Row],[total_pwd_men]],sbcc[[#This Row],[total_pwd_women]]),sbcc[[#This Row],[total_pwd]])</f>
        <v>8</v>
      </c>
      <c r="AG101">
        <f>IF(ISBLANK(sbcc[[#This Row],[total_adults]]),SUM(sbcc[[#This Row],[total_men]],sbcc[[#This Row],[total_women]]),sbcc[[#This Row],[total_adults]])</f>
        <v>207</v>
      </c>
      <c r="AH101">
        <f>IF(ISBLANK(sbcc[[#This Row],[total_beneficiaries_reached]]),SUM(sbcc[[#This Row],[calc_children]],sbcc[[#This Row],[calc_adults]]),sbcc[[#This Row],[total_beneficiaries_reached]])</f>
        <v>476</v>
      </c>
      <c r="AI101" s="49" t="str">
        <f ca="1">IF(B101="","",OFFSET(table_admin1[[#Headers],[ADM1_PT]],MATCH(B101,admin1,0),1))</f>
        <v>MZ01</v>
      </c>
      <c r="AJ101" s="49" t="str">
        <f t="shared" ca="1" si="2"/>
        <v>MZ0107</v>
      </c>
      <c r="AK101" s="49" t="str">
        <f t="shared" ca="1" si="3"/>
        <v/>
      </c>
    </row>
    <row r="102" spans="1:37" x14ac:dyDescent="0.2">
      <c r="A102" s="58">
        <v>45292</v>
      </c>
      <c r="B102" s="49" t="s">
        <v>214</v>
      </c>
      <c r="C102" s="49" t="s">
        <v>524</v>
      </c>
      <c r="G102" s="49" t="s">
        <v>116</v>
      </c>
      <c r="H102" s="49" t="s">
        <v>167</v>
      </c>
      <c r="I102" s="49" t="s">
        <v>118</v>
      </c>
      <c r="K102" s="49" t="s">
        <v>1212</v>
      </c>
      <c r="L102" s="49">
        <v>108</v>
      </c>
      <c r="M102" s="49">
        <v>181</v>
      </c>
      <c r="N102" s="49">
        <v>194</v>
      </c>
      <c r="O102" s="49">
        <v>75</v>
      </c>
      <c r="U102" s="49">
        <v>2</v>
      </c>
      <c r="X102" s="49">
        <v>131</v>
      </c>
      <c r="Y102" s="49">
        <v>20</v>
      </c>
      <c r="AC102">
        <f>IF(ISBLANK(sbcc[[#This Row],[total_boys]]),SUM(sbcc[[#This Row],[boys_0-5_reached]],sbcc[[#This Row],[boys_6-12_reached]],sbcc[[#This Row],[boys_13-18_reached]]),sbcc[[#This Row],[total_boys]])</f>
        <v>302</v>
      </c>
      <c r="AD102">
        <f>IF(ISBLANK(sbcc[[#This Row],[total_girls]]),SUM(sbcc[[#This Row],[girls_0-5_reached]],sbcc[[#This Row],[girls_6-12_reached]],sbcc[[#This Row],[girls_13-18_reached]]),sbcc[[#This Row],[total_girls]])</f>
        <v>256</v>
      </c>
      <c r="AE102">
        <f>IF(ISBLANK(sbcc[[#This Row],[total_children]]),SUM(sbcc[[#This Row],[calc_boys]],sbcc[[#This Row],[calc_girls]]),sbcc[[#This Row],[total_children]])</f>
        <v>558</v>
      </c>
      <c r="AF102">
        <f>IF(ISBLANK(sbcc[[#This Row],[total_pwd]]),SUM(sbcc[[#This Row],[total_pwd_men]],sbcc[[#This Row],[total_pwd_women]]),sbcc[[#This Row],[total_pwd]])</f>
        <v>2</v>
      </c>
      <c r="AG102">
        <f>IF(ISBLANK(sbcc[[#This Row],[total_adults]]),SUM(sbcc[[#This Row],[total_men]],sbcc[[#This Row],[total_women]]),sbcc[[#This Row],[total_adults]])</f>
        <v>151</v>
      </c>
      <c r="AH102">
        <f>IF(ISBLANK(sbcc[[#This Row],[total_beneficiaries_reached]]),SUM(sbcc[[#This Row],[calc_children]],sbcc[[#This Row],[calc_adults]]),sbcc[[#This Row],[total_beneficiaries_reached]])</f>
        <v>709</v>
      </c>
      <c r="AI102" s="49" t="str">
        <f ca="1">IF(B102="","",OFFSET(table_admin1[[#Headers],[ADM1_PT]],MATCH(B102,admin1,0),1))</f>
        <v>MZ08</v>
      </c>
      <c r="AJ102" s="49" t="str">
        <f t="shared" ca="1" si="2"/>
        <v>MZ0801</v>
      </c>
      <c r="AK102" s="49" t="str">
        <f t="shared" ca="1" si="3"/>
        <v/>
      </c>
    </row>
    <row r="103" spans="1:37" x14ac:dyDescent="0.2">
      <c r="A103" s="58">
        <v>45323</v>
      </c>
      <c r="B103" s="49" t="s">
        <v>113</v>
      </c>
      <c r="C103" s="49" t="s">
        <v>596</v>
      </c>
      <c r="G103" s="49" t="s">
        <v>122</v>
      </c>
      <c r="H103" s="49" t="s">
        <v>167</v>
      </c>
      <c r="I103" s="49" t="s">
        <v>124</v>
      </c>
      <c r="J103" s="49" t="s">
        <v>1315</v>
      </c>
      <c r="K103" s="49" t="s">
        <v>125</v>
      </c>
      <c r="L103" s="49">
        <v>173</v>
      </c>
      <c r="M103" s="49">
        <v>128</v>
      </c>
      <c r="N103" s="49">
        <v>92</v>
      </c>
      <c r="O103" s="49">
        <v>183</v>
      </c>
      <c r="U103" s="49">
        <v>13</v>
      </c>
      <c r="X103" s="49">
        <v>93</v>
      </c>
      <c r="Y103" s="49">
        <v>135</v>
      </c>
      <c r="AC103">
        <f>IF(ISBLANK(sbcc[[#This Row],[total_boys]]),SUM(sbcc[[#This Row],[boys_0-5_reached]],sbcc[[#This Row],[boys_6-12_reached]],sbcc[[#This Row],[boys_13-18_reached]]),sbcc[[#This Row],[total_boys]])</f>
        <v>265</v>
      </c>
      <c r="AD103">
        <f>IF(ISBLANK(sbcc[[#This Row],[total_girls]]),SUM(sbcc[[#This Row],[girls_0-5_reached]],sbcc[[#This Row],[girls_6-12_reached]],sbcc[[#This Row],[girls_13-18_reached]]),sbcc[[#This Row],[total_girls]])</f>
        <v>311</v>
      </c>
      <c r="AE103">
        <f>IF(ISBLANK(sbcc[[#This Row],[total_children]]),SUM(sbcc[[#This Row],[calc_boys]],sbcc[[#This Row],[calc_girls]]),sbcc[[#This Row],[total_children]])</f>
        <v>576</v>
      </c>
      <c r="AF103">
        <f>IF(ISBLANK(sbcc[[#This Row],[total_pwd]]),SUM(sbcc[[#This Row],[total_pwd_men]],sbcc[[#This Row],[total_pwd_women]]),sbcc[[#This Row],[total_pwd]])</f>
        <v>13</v>
      </c>
      <c r="AG103">
        <f>IF(ISBLANK(sbcc[[#This Row],[total_adults]]),SUM(sbcc[[#This Row],[total_men]],sbcc[[#This Row],[total_women]]),sbcc[[#This Row],[total_adults]])</f>
        <v>228</v>
      </c>
      <c r="AH103">
        <f>IF(ISBLANK(sbcc[[#This Row],[total_beneficiaries_reached]]),SUM(sbcc[[#This Row],[calc_children]],sbcc[[#This Row],[calc_adults]]),sbcc[[#This Row],[total_beneficiaries_reached]])</f>
        <v>804</v>
      </c>
      <c r="AI103" s="49" t="str">
        <f ca="1">IF(B103="","",OFFSET(table_admin1[[#Headers],[ADM1_PT]],MATCH(B103,admin1,0),1))</f>
        <v>MZ09</v>
      </c>
      <c r="AJ103" s="49" t="str">
        <f t="shared" ca="1" si="2"/>
        <v>MZ0902</v>
      </c>
      <c r="AK103" s="49" t="str">
        <f t="shared" ca="1" si="3"/>
        <v/>
      </c>
    </row>
    <row r="104" spans="1:37" x14ac:dyDescent="0.2">
      <c r="A104" s="58">
        <v>45323</v>
      </c>
      <c r="B104" s="49" t="s">
        <v>224</v>
      </c>
      <c r="C104" s="49" t="s">
        <v>656</v>
      </c>
      <c r="G104" s="49" t="s">
        <v>122</v>
      </c>
      <c r="H104" s="49" t="s">
        <v>167</v>
      </c>
      <c r="I104" s="49" t="s">
        <v>130</v>
      </c>
      <c r="J104" s="49" t="s">
        <v>1318</v>
      </c>
      <c r="K104" s="49" t="s">
        <v>125</v>
      </c>
      <c r="L104" s="49">
        <v>58</v>
      </c>
      <c r="M104" s="49">
        <v>88</v>
      </c>
      <c r="N104" s="49">
        <v>77</v>
      </c>
      <c r="O104" s="49">
        <v>119</v>
      </c>
      <c r="U104" s="49">
        <v>8</v>
      </c>
      <c r="X104" s="49">
        <v>166</v>
      </c>
      <c r="Y104" s="49">
        <v>120</v>
      </c>
      <c r="AC104">
        <f>IF(ISBLANK(sbcc[[#This Row],[total_boys]]),SUM(sbcc[[#This Row],[boys_0-5_reached]],sbcc[[#This Row],[boys_6-12_reached]],sbcc[[#This Row],[boys_13-18_reached]]),sbcc[[#This Row],[total_boys]])</f>
        <v>135</v>
      </c>
      <c r="AD104">
        <f>IF(ISBLANK(sbcc[[#This Row],[total_girls]]),SUM(sbcc[[#This Row],[girls_0-5_reached]],sbcc[[#This Row],[girls_6-12_reached]],sbcc[[#This Row],[girls_13-18_reached]]),sbcc[[#This Row],[total_girls]])</f>
        <v>207</v>
      </c>
      <c r="AE104">
        <f>IF(ISBLANK(sbcc[[#This Row],[total_children]]),SUM(sbcc[[#This Row],[calc_boys]],sbcc[[#This Row],[calc_girls]]),sbcc[[#This Row],[total_children]])</f>
        <v>342</v>
      </c>
      <c r="AF104">
        <f>IF(ISBLANK(sbcc[[#This Row],[total_pwd]]),SUM(sbcc[[#This Row],[total_pwd_men]],sbcc[[#This Row],[total_pwd_women]]),sbcc[[#This Row],[total_pwd]])</f>
        <v>8</v>
      </c>
      <c r="AG104">
        <f>IF(ISBLANK(sbcc[[#This Row],[total_adults]]),SUM(sbcc[[#This Row],[total_men]],sbcc[[#This Row],[total_women]]),sbcc[[#This Row],[total_adults]])</f>
        <v>286</v>
      </c>
      <c r="AH104">
        <f>IF(ISBLANK(sbcc[[#This Row],[total_beneficiaries_reached]]),SUM(sbcc[[#This Row],[calc_children]],sbcc[[#This Row],[calc_adults]]),sbcc[[#This Row],[total_beneficiaries_reached]])</f>
        <v>628</v>
      </c>
      <c r="AI104" s="49" t="str">
        <f ca="1">IF(B104="","",OFFSET(table_admin1[[#Headers],[ADM1_PT]],MATCH(B104,admin1,0),1))</f>
        <v>MZ10</v>
      </c>
      <c r="AJ104" s="49" t="str">
        <f t="shared" ca="1" si="2"/>
        <v>MZ1006</v>
      </c>
      <c r="AK104" s="49" t="str">
        <f t="shared" ca="1" si="3"/>
        <v/>
      </c>
    </row>
    <row r="105" spans="1:37" x14ac:dyDescent="0.2">
      <c r="A105" s="58">
        <v>45323</v>
      </c>
      <c r="B105" s="49" t="s">
        <v>113</v>
      </c>
      <c r="C105" s="49" t="s">
        <v>634</v>
      </c>
      <c r="G105" s="49" t="s">
        <v>122</v>
      </c>
      <c r="H105" s="49" t="s">
        <v>168</v>
      </c>
      <c r="I105" s="49" t="s">
        <v>124</v>
      </c>
      <c r="J105" s="49" t="s">
        <v>1315</v>
      </c>
      <c r="K105" s="49" t="s">
        <v>125</v>
      </c>
      <c r="L105" s="49">
        <v>35</v>
      </c>
      <c r="M105" s="49">
        <v>152</v>
      </c>
      <c r="N105" s="49">
        <v>72</v>
      </c>
      <c r="O105" s="49">
        <v>17</v>
      </c>
      <c r="U105" s="49">
        <v>13</v>
      </c>
      <c r="X105" s="49">
        <v>91</v>
      </c>
      <c r="Y105" s="49">
        <v>161</v>
      </c>
      <c r="AC105">
        <f>IF(ISBLANK(sbcc[[#This Row],[total_boys]]),SUM(sbcc[[#This Row],[boys_0-5_reached]],sbcc[[#This Row],[boys_6-12_reached]],sbcc[[#This Row],[boys_13-18_reached]]),sbcc[[#This Row],[total_boys]])</f>
        <v>107</v>
      </c>
      <c r="AD105">
        <f>IF(ISBLANK(sbcc[[#This Row],[total_girls]]),SUM(sbcc[[#This Row],[girls_0-5_reached]],sbcc[[#This Row],[girls_6-12_reached]],sbcc[[#This Row],[girls_13-18_reached]]),sbcc[[#This Row],[total_girls]])</f>
        <v>169</v>
      </c>
      <c r="AE105">
        <f>IF(ISBLANK(sbcc[[#This Row],[total_children]]),SUM(sbcc[[#This Row],[calc_boys]],sbcc[[#This Row],[calc_girls]]),sbcc[[#This Row],[total_children]])</f>
        <v>276</v>
      </c>
      <c r="AF105">
        <f>IF(ISBLANK(sbcc[[#This Row],[total_pwd]]),SUM(sbcc[[#This Row],[total_pwd_men]],sbcc[[#This Row],[total_pwd_women]]),sbcc[[#This Row],[total_pwd]])</f>
        <v>13</v>
      </c>
      <c r="AG105">
        <f>IF(ISBLANK(sbcc[[#This Row],[total_adults]]),SUM(sbcc[[#This Row],[total_men]],sbcc[[#This Row],[total_women]]),sbcc[[#This Row],[total_adults]])</f>
        <v>252</v>
      </c>
      <c r="AH105">
        <f>IF(ISBLANK(sbcc[[#This Row],[total_beneficiaries_reached]]),SUM(sbcc[[#This Row],[calc_children]],sbcc[[#This Row],[calc_adults]]),sbcc[[#This Row],[total_beneficiaries_reached]])</f>
        <v>528</v>
      </c>
      <c r="AI105" s="49" t="str">
        <f ca="1">IF(B105="","",OFFSET(table_admin1[[#Headers],[ADM1_PT]],MATCH(B105,admin1,0),1))</f>
        <v>MZ09</v>
      </c>
      <c r="AJ105" s="49" t="str">
        <f t="shared" ca="1" si="2"/>
        <v>MZ0913</v>
      </c>
      <c r="AK105" s="49" t="str">
        <f t="shared" ca="1" si="3"/>
        <v/>
      </c>
    </row>
    <row r="106" spans="1:37" x14ac:dyDescent="0.2">
      <c r="A106" s="58">
        <v>45323</v>
      </c>
      <c r="B106" s="49" t="s">
        <v>209</v>
      </c>
      <c r="C106" s="49" t="s">
        <v>467</v>
      </c>
      <c r="G106" s="49" t="s">
        <v>116</v>
      </c>
      <c r="H106" s="49" t="s">
        <v>167</v>
      </c>
      <c r="I106" s="49" t="s">
        <v>118</v>
      </c>
      <c r="K106" s="49" t="s">
        <v>1212</v>
      </c>
      <c r="L106" s="49">
        <v>54</v>
      </c>
      <c r="M106" s="49">
        <v>23</v>
      </c>
      <c r="N106" s="49">
        <v>185</v>
      </c>
      <c r="O106" s="49">
        <v>136</v>
      </c>
      <c r="U106" s="49">
        <v>6</v>
      </c>
      <c r="X106" s="49">
        <v>198</v>
      </c>
      <c r="Y106" s="49">
        <v>27</v>
      </c>
      <c r="AC106">
        <f>IF(ISBLANK(sbcc[[#This Row],[total_boys]]),SUM(sbcc[[#This Row],[boys_0-5_reached]],sbcc[[#This Row],[boys_6-12_reached]],sbcc[[#This Row],[boys_13-18_reached]]),sbcc[[#This Row],[total_boys]])</f>
        <v>239</v>
      </c>
      <c r="AD106">
        <f>IF(ISBLANK(sbcc[[#This Row],[total_girls]]),SUM(sbcc[[#This Row],[girls_0-5_reached]],sbcc[[#This Row],[girls_6-12_reached]],sbcc[[#This Row],[girls_13-18_reached]]),sbcc[[#This Row],[total_girls]])</f>
        <v>159</v>
      </c>
      <c r="AE106">
        <f>IF(ISBLANK(sbcc[[#This Row],[total_children]]),SUM(sbcc[[#This Row],[calc_boys]],sbcc[[#This Row],[calc_girls]]),sbcc[[#This Row],[total_children]])</f>
        <v>398</v>
      </c>
      <c r="AF106">
        <f>IF(ISBLANK(sbcc[[#This Row],[total_pwd]]),SUM(sbcc[[#This Row],[total_pwd_men]],sbcc[[#This Row],[total_pwd_women]]),sbcc[[#This Row],[total_pwd]])</f>
        <v>6</v>
      </c>
      <c r="AG106">
        <f>IF(ISBLANK(sbcc[[#This Row],[total_adults]]),SUM(sbcc[[#This Row],[total_men]],sbcc[[#This Row],[total_women]]),sbcc[[#This Row],[total_adults]])</f>
        <v>225</v>
      </c>
      <c r="AH106">
        <f>IF(ISBLANK(sbcc[[#This Row],[total_beneficiaries_reached]]),SUM(sbcc[[#This Row],[calc_children]],sbcc[[#This Row],[calc_adults]]),sbcc[[#This Row],[total_beneficiaries_reached]])</f>
        <v>623</v>
      </c>
      <c r="AI106" s="49" t="str">
        <f ca="1">IF(B106="","",OFFSET(table_admin1[[#Headers],[ADM1_PT]],MATCH(B106,admin1,0),1))</f>
        <v>MZ07</v>
      </c>
      <c r="AJ106" s="49" t="str">
        <f t="shared" ca="1" si="2"/>
        <v>MZ0709</v>
      </c>
      <c r="AK106" s="49" t="str">
        <f t="shared" ca="1" si="3"/>
        <v/>
      </c>
    </row>
    <row r="107" spans="1:37" x14ac:dyDescent="0.2">
      <c r="A107" s="58">
        <v>45292</v>
      </c>
      <c r="B107" s="49" t="s">
        <v>224</v>
      </c>
      <c r="C107" s="49" t="s">
        <v>679</v>
      </c>
      <c r="G107" s="49" t="s">
        <v>116</v>
      </c>
      <c r="H107" s="49" t="s">
        <v>167</v>
      </c>
      <c r="I107" s="49" t="s">
        <v>118</v>
      </c>
      <c r="K107" s="49" t="s">
        <v>1212</v>
      </c>
      <c r="L107" s="49">
        <v>16</v>
      </c>
      <c r="M107" s="49">
        <v>156</v>
      </c>
      <c r="N107" s="49">
        <v>170</v>
      </c>
      <c r="O107" s="49">
        <v>182</v>
      </c>
      <c r="U107" s="49">
        <v>9</v>
      </c>
      <c r="X107" s="49">
        <v>24</v>
      </c>
      <c r="Y107" s="49">
        <v>18</v>
      </c>
      <c r="AC107">
        <f>IF(ISBLANK(sbcc[[#This Row],[total_boys]]),SUM(sbcc[[#This Row],[boys_0-5_reached]],sbcc[[#This Row],[boys_6-12_reached]],sbcc[[#This Row],[boys_13-18_reached]]),sbcc[[#This Row],[total_boys]])</f>
        <v>186</v>
      </c>
      <c r="AD107">
        <f>IF(ISBLANK(sbcc[[#This Row],[total_girls]]),SUM(sbcc[[#This Row],[girls_0-5_reached]],sbcc[[#This Row],[girls_6-12_reached]],sbcc[[#This Row],[girls_13-18_reached]]),sbcc[[#This Row],[total_girls]])</f>
        <v>338</v>
      </c>
      <c r="AE107">
        <f>IF(ISBLANK(sbcc[[#This Row],[total_children]]),SUM(sbcc[[#This Row],[calc_boys]],sbcc[[#This Row],[calc_girls]]),sbcc[[#This Row],[total_children]])</f>
        <v>524</v>
      </c>
      <c r="AF107">
        <f>IF(ISBLANK(sbcc[[#This Row],[total_pwd]]),SUM(sbcc[[#This Row],[total_pwd_men]],sbcc[[#This Row],[total_pwd_women]]),sbcc[[#This Row],[total_pwd]])</f>
        <v>9</v>
      </c>
      <c r="AG107">
        <f>IF(ISBLANK(sbcc[[#This Row],[total_adults]]),SUM(sbcc[[#This Row],[total_men]],sbcc[[#This Row],[total_women]]),sbcc[[#This Row],[total_adults]])</f>
        <v>42</v>
      </c>
      <c r="AH107">
        <f>IF(ISBLANK(sbcc[[#This Row],[total_beneficiaries_reached]]),SUM(sbcc[[#This Row],[calc_children]],sbcc[[#This Row],[calc_adults]]),sbcc[[#This Row],[total_beneficiaries_reached]])</f>
        <v>566</v>
      </c>
      <c r="AI107" s="49" t="str">
        <f ca="1">IF(B107="","",OFFSET(table_admin1[[#Headers],[ADM1_PT]],MATCH(B107,admin1,0),1))</f>
        <v>MZ10</v>
      </c>
      <c r="AJ107" s="49" t="str">
        <f t="shared" ca="1" si="2"/>
        <v>MZ1012</v>
      </c>
      <c r="AK107" s="49" t="str">
        <f t="shared" ca="1" si="3"/>
        <v/>
      </c>
    </row>
    <row r="108" spans="1:37" x14ac:dyDescent="0.2">
      <c r="A108" s="58">
        <v>45383</v>
      </c>
      <c r="B108" s="49" t="s">
        <v>209</v>
      </c>
      <c r="C108" s="49" t="s">
        <v>489</v>
      </c>
      <c r="G108" s="49" t="s">
        <v>116</v>
      </c>
      <c r="H108" s="49" t="s">
        <v>168</v>
      </c>
      <c r="I108" s="49" t="s">
        <v>118</v>
      </c>
      <c r="K108" s="49" t="s">
        <v>1212</v>
      </c>
      <c r="L108" s="49">
        <v>172</v>
      </c>
      <c r="M108" s="49">
        <v>183</v>
      </c>
      <c r="N108" s="49">
        <v>140</v>
      </c>
      <c r="O108" s="49">
        <v>170</v>
      </c>
      <c r="U108" s="49">
        <v>10</v>
      </c>
      <c r="X108" s="49">
        <v>158</v>
      </c>
      <c r="Y108" s="49">
        <v>20</v>
      </c>
      <c r="AC108">
        <f>IF(ISBLANK(sbcc[[#This Row],[total_boys]]),SUM(sbcc[[#This Row],[boys_0-5_reached]],sbcc[[#This Row],[boys_6-12_reached]],sbcc[[#This Row],[boys_13-18_reached]]),sbcc[[#This Row],[total_boys]])</f>
        <v>312</v>
      </c>
      <c r="AD108">
        <f>IF(ISBLANK(sbcc[[#This Row],[total_girls]]),SUM(sbcc[[#This Row],[girls_0-5_reached]],sbcc[[#This Row],[girls_6-12_reached]],sbcc[[#This Row],[girls_13-18_reached]]),sbcc[[#This Row],[total_girls]])</f>
        <v>353</v>
      </c>
      <c r="AE108">
        <f>IF(ISBLANK(sbcc[[#This Row],[total_children]]),SUM(sbcc[[#This Row],[calc_boys]],sbcc[[#This Row],[calc_girls]]),sbcc[[#This Row],[total_children]])</f>
        <v>665</v>
      </c>
      <c r="AF108">
        <f>IF(ISBLANK(sbcc[[#This Row],[total_pwd]]),SUM(sbcc[[#This Row],[total_pwd_men]],sbcc[[#This Row],[total_pwd_women]]),sbcc[[#This Row],[total_pwd]])</f>
        <v>10</v>
      </c>
      <c r="AG108">
        <f>IF(ISBLANK(sbcc[[#This Row],[total_adults]]),SUM(sbcc[[#This Row],[total_men]],sbcc[[#This Row],[total_women]]),sbcc[[#This Row],[total_adults]])</f>
        <v>178</v>
      </c>
      <c r="AH108">
        <f>IF(ISBLANK(sbcc[[#This Row],[total_beneficiaries_reached]]),SUM(sbcc[[#This Row],[calc_children]],sbcc[[#This Row],[calc_adults]]),sbcc[[#This Row],[total_beneficiaries_reached]])</f>
        <v>843</v>
      </c>
      <c r="AI108" s="49" t="str">
        <f ca="1">IF(B108="","",OFFSET(table_admin1[[#Headers],[ADM1_PT]],MATCH(B108,admin1,0),1))</f>
        <v>MZ07</v>
      </c>
      <c r="AJ108" s="49" t="str">
        <f t="shared" ca="1" si="2"/>
        <v>MZ0715</v>
      </c>
      <c r="AK108" s="49" t="str">
        <f t="shared" ca="1" si="3"/>
        <v/>
      </c>
    </row>
    <row r="109" spans="1:37" x14ac:dyDescent="0.2">
      <c r="A109" s="58">
        <v>45383</v>
      </c>
      <c r="B109" s="49" t="s">
        <v>113</v>
      </c>
      <c r="C109" s="49" t="s">
        <v>613</v>
      </c>
      <c r="G109" s="49" t="s">
        <v>122</v>
      </c>
      <c r="H109" s="49" t="s">
        <v>167</v>
      </c>
      <c r="I109" s="49" t="s">
        <v>130</v>
      </c>
      <c r="J109" s="49" t="s">
        <v>1318</v>
      </c>
      <c r="K109" s="49" t="s">
        <v>125</v>
      </c>
      <c r="L109" s="49">
        <v>52</v>
      </c>
      <c r="M109" s="49">
        <v>126</v>
      </c>
      <c r="N109" s="49">
        <v>115</v>
      </c>
      <c r="O109" s="49">
        <v>54</v>
      </c>
      <c r="U109" s="49">
        <v>10</v>
      </c>
      <c r="X109" s="49">
        <v>158</v>
      </c>
      <c r="Y109" s="49">
        <v>4</v>
      </c>
      <c r="AC109">
        <f>IF(ISBLANK(sbcc[[#This Row],[total_boys]]),SUM(sbcc[[#This Row],[boys_0-5_reached]],sbcc[[#This Row],[boys_6-12_reached]],sbcc[[#This Row],[boys_13-18_reached]]),sbcc[[#This Row],[total_boys]])</f>
        <v>167</v>
      </c>
      <c r="AD109">
        <f>IF(ISBLANK(sbcc[[#This Row],[total_girls]]),SUM(sbcc[[#This Row],[girls_0-5_reached]],sbcc[[#This Row],[girls_6-12_reached]],sbcc[[#This Row],[girls_13-18_reached]]),sbcc[[#This Row],[total_girls]])</f>
        <v>180</v>
      </c>
      <c r="AE109">
        <f>IF(ISBLANK(sbcc[[#This Row],[total_children]]),SUM(sbcc[[#This Row],[calc_boys]],sbcc[[#This Row],[calc_girls]]),sbcc[[#This Row],[total_children]])</f>
        <v>347</v>
      </c>
      <c r="AF109">
        <f>IF(ISBLANK(sbcc[[#This Row],[total_pwd]]),SUM(sbcc[[#This Row],[total_pwd_men]],sbcc[[#This Row],[total_pwd_women]]),sbcc[[#This Row],[total_pwd]])</f>
        <v>10</v>
      </c>
      <c r="AG109">
        <f>IF(ISBLANK(sbcc[[#This Row],[total_adults]]),SUM(sbcc[[#This Row],[total_men]],sbcc[[#This Row],[total_women]]),sbcc[[#This Row],[total_adults]])</f>
        <v>162</v>
      </c>
      <c r="AH109">
        <f>IF(ISBLANK(sbcc[[#This Row],[total_beneficiaries_reached]]),SUM(sbcc[[#This Row],[calc_children]],sbcc[[#This Row],[calc_adults]]),sbcc[[#This Row],[total_beneficiaries_reached]])</f>
        <v>509</v>
      </c>
      <c r="AI109" s="49" t="str">
        <f ca="1">IF(B109="","",OFFSET(table_admin1[[#Headers],[ADM1_PT]],MATCH(B109,admin1,0),1))</f>
        <v>MZ09</v>
      </c>
      <c r="AJ109" s="49" t="str">
        <f t="shared" ca="1" si="2"/>
        <v>MZ0907</v>
      </c>
      <c r="AK109" s="49" t="str">
        <f t="shared" ca="1" si="3"/>
        <v/>
      </c>
    </row>
    <row r="110" spans="1:37" x14ac:dyDescent="0.2">
      <c r="A110" s="58">
        <v>45323</v>
      </c>
      <c r="B110" s="49" t="s">
        <v>120</v>
      </c>
      <c r="C110" s="49" t="s">
        <v>127</v>
      </c>
      <c r="G110" s="49" t="s">
        <v>122</v>
      </c>
      <c r="H110" s="49" t="s">
        <v>167</v>
      </c>
      <c r="I110" s="49" t="s">
        <v>124</v>
      </c>
      <c r="J110" s="49" t="s">
        <v>1315</v>
      </c>
      <c r="K110" s="49" t="s">
        <v>125</v>
      </c>
      <c r="L110" s="49">
        <v>57</v>
      </c>
      <c r="M110" s="49">
        <v>95</v>
      </c>
      <c r="N110" s="49">
        <v>161</v>
      </c>
      <c r="O110" s="49">
        <v>42</v>
      </c>
      <c r="U110" s="49">
        <v>6</v>
      </c>
      <c r="X110" s="49">
        <v>14</v>
      </c>
      <c r="Y110" s="49">
        <v>65</v>
      </c>
      <c r="AC110">
        <f>IF(ISBLANK(sbcc[[#This Row],[total_boys]]),SUM(sbcc[[#This Row],[boys_0-5_reached]],sbcc[[#This Row],[boys_6-12_reached]],sbcc[[#This Row],[boys_13-18_reached]]),sbcc[[#This Row],[total_boys]])</f>
        <v>218</v>
      </c>
      <c r="AD110">
        <f>IF(ISBLANK(sbcc[[#This Row],[total_girls]]),SUM(sbcc[[#This Row],[girls_0-5_reached]],sbcc[[#This Row],[girls_6-12_reached]],sbcc[[#This Row],[girls_13-18_reached]]),sbcc[[#This Row],[total_girls]])</f>
        <v>137</v>
      </c>
      <c r="AE110">
        <f>IF(ISBLANK(sbcc[[#This Row],[total_children]]),SUM(sbcc[[#This Row],[calc_boys]],sbcc[[#This Row],[calc_girls]]),sbcc[[#This Row],[total_children]])</f>
        <v>355</v>
      </c>
      <c r="AF110">
        <f>IF(ISBLANK(sbcc[[#This Row],[total_pwd]]),SUM(sbcc[[#This Row],[total_pwd_men]],sbcc[[#This Row],[total_pwd_women]]),sbcc[[#This Row],[total_pwd]])</f>
        <v>6</v>
      </c>
      <c r="AG110">
        <f>IF(ISBLANK(sbcc[[#This Row],[total_adults]]),SUM(sbcc[[#This Row],[total_men]],sbcc[[#This Row],[total_women]]),sbcc[[#This Row],[total_adults]])</f>
        <v>79</v>
      </c>
      <c r="AH110">
        <f>IF(ISBLANK(sbcc[[#This Row],[total_beneficiaries_reached]]),SUM(sbcc[[#This Row],[calc_children]],sbcc[[#This Row],[calc_adults]]),sbcc[[#This Row],[total_beneficiaries_reached]])</f>
        <v>434</v>
      </c>
      <c r="AI110" s="49" t="str">
        <f ca="1">IF(B110="","",OFFSET(table_admin1[[#Headers],[ADM1_PT]],MATCH(B110,admin1,0),1))</f>
        <v>MZ01</v>
      </c>
      <c r="AJ110" s="49" t="str">
        <f t="shared" ca="1" si="2"/>
        <v>MZ0101</v>
      </c>
      <c r="AK110" s="49" t="str">
        <f t="shared" ca="1" si="3"/>
        <v/>
      </c>
    </row>
    <row r="111" spans="1:37" x14ac:dyDescent="0.2">
      <c r="A111" s="58">
        <v>45323</v>
      </c>
      <c r="B111" s="49" t="s">
        <v>120</v>
      </c>
      <c r="C111" s="49" t="s">
        <v>126</v>
      </c>
      <c r="G111" s="49" t="s">
        <v>116</v>
      </c>
      <c r="H111" s="49" t="s">
        <v>168</v>
      </c>
      <c r="I111" s="49" t="s">
        <v>118</v>
      </c>
      <c r="K111" s="49" t="s">
        <v>1212</v>
      </c>
      <c r="L111" s="49">
        <v>181</v>
      </c>
      <c r="M111" s="49">
        <v>24</v>
      </c>
      <c r="N111" s="49">
        <v>18</v>
      </c>
      <c r="O111" s="49">
        <v>134</v>
      </c>
      <c r="U111" s="49">
        <v>9</v>
      </c>
      <c r="X111" s="49">
        <v>155</v>
      </c>
      <c r="Y111" s="49">
        <v>34</v>
      </c>
      <c r="AC111">
        <f>IF(ISBLANK(sbcc[[#This Row],[total_boys]]),SUM(sbcc[[#This Row],[boys_0-5_reached]],sbcc[[#This Row],[boys_6-12_reached]],sbcc[[#This Row],[boys_13-18_reached]]),sbcc[[#This Row],[total_boys]])</f>
        <v>199</v>
      </c>
      <c r="AD111">
        <f>IF(ISBLANK(sbcc[[#This Row],[total_girls]]),SUM(sbcc[[#This Row],[girls_0-5_reached]],sbcc[[#This Row],[girls_6-12_reached]],sbcc[[#This Row],[girls_13-18_reached]]),sbcc[[#This Row],[total_girls]])</f>
        <v>158</v>
      </c>
      <c r="AE111">
        <f>IF(ISBLANK(sbcc[[#This Row],[total_children]]),SUM(sbcc[[#This Row],[calc_boys]],sbcc[[#This Row],[calc_girls]]),sbcc[[#This Row],[total_children]])</f>
        <v>357</v>
      </c>
      <c r="AF111">
        <f>IF(ISBLANK(sbcc[[#This Row],[total_pwd]]),SUM(sbcc[[#This Row],[total_pwd_men]],sbcc[[#This Row],[total_pwd_women]]),sbcc[[#This Row],[total_pwd]])</f>
        <v>9</v>
      </c>
      <c r="AG111">
        <f>IF(ISBLANK(sbcc[[#This Row],[total_adults]]),SUM(sbcc[[#This Row],[total_men]],sbcc[[#This Row],[total_women]]),sbcc[[#This Row],[total_adults]])</f>
        <v>189</v>
      </c>
      <c r="AH111">
        <f>IF(ISBLANK(sbcc[[#This Row],[total_beneficiaries_reached]]),SUM(sbcc[[#This Row],[calc_children]],sbcc[[#This Row],[calc_adults]]),sbcc[[#This Row],[total_beneficiaries_reached]])</f>
        <v>546</v>
      </c>
      <c r="AI111" s="49" t="str">
        <f ca="1">IF(B111="","",OFFSET(table_admin1[[#Headers],[ADM1_PT]],MATCH(B111,admin1,0),1))</f>
        <v>MZ01</v>
      </c>
      <c r="AJ111" s="49" t="str">
        <f t="shared" ca="1" si="2"/>
        <v>MZ0103</v>
      </c>
      <c r="AK111" s="49" t="str">
        <f t="shared" ca="1" si="3"/>
        <v/>
      </c>
    </row>
    <row r="112" spans="1:37" x14ac:dyDescent="0.2">
      <c r="A112" s="58">
        <v>45352</v>
      </c>
      <c r="B112" s="49" t="s">
        <v>209</v>
      </c>
      <c r="C112" s="49" t="s">
        <v>471</v>
      </c>
      <c r="G112" s="49" t="s">
        <v>122</v>
      </c>
      <c r="H112" s="49" t="s">
        <v>167</v>
      </c>
      <c r="I112" s="49" t="s">
        <v>124</v>
      </c>
      <c r="J112" s="49" t="s">
        <v>1315</v>
      </c>
      <c r="K112" s="49" t="s">
        <v>125</v>
      </c>
      <c r="L112" s="49">
        <v>41</v>
      </c>
      <c r="M112" s="49">
        <v>44</v>
      </c>
      <c r="N112" s="49">
        <v>6</v>
      </c>
      <c r="O112" s="49">
        <v>110</v>
      </c>
      <c r="U112" s="49">
        <v>10</v>
      </c>
      <c r="X112" s="49">
        <v>53</v>
      </c>
      <c r="Y112" s="49">
        <v>68</v>
      </c>
      <c r="AC112">
        <f>IF(ISBLANK(sbcc[[#This Row],[total_boys]]),SUM(sbcc[[#This Row],[boys_0-5_reached]],sbcc[[#This Row],[boys_6-12_reached]],sbcc[[#This Row],[boys_13-18_reached]]),sbcc[[#This Row],[total_boys]])</f>
        <v>47</v>
      </c>
      <c r="AD112">
        <f>IF(ISBLANK(sbcc[[#This Row],[total_girls]]),SUM(sbcc[[#This Row],[girls_0-5_reached]],sbcc[[#This Row],[girls_6-12_reached]],sbcc[[#This Row],[girls_13-18_reached]]),sbcc[[#This Row],[total_girls]])</f>
        <v>154</v>
      </c>
      <c r="AE112">
        <f>IF(ISBLANK(sbcc[[#This Row],[total_children]]),SUM(sbcc[[#This Row],[calc_boys]],sbcc[[#This Row],[calc_girls]]),sbcc[[#This Row],[total_children]])</f>
        <v>201</v>
      </c>
      <c r="AF112">
        <f>IF(ISBLANK(sbcc[[#This Row],[total_pwd]]),SUM(sbcc[[#This Row],[total_pwd_men]],sbcc[[#This Row],[total_pwd_women]]),sbcc[[#This Row],[total_pwd]])</f>
        <v>10</v>
      </c>
      <c r="AG112">
        <f>IF(ISBLANK(sbcc[[#This Row],[total_adults]]),SUM(sbcc[[#This Row],[total_men]],sbcc[[#This Row],[total_women]]),sbcc[[#This Row],[total_adults]])</f>
        <v>121</v>
      </c>
      <c r="AH112">
        <f>IF(ISBLANK(sbcc[[#This Row],[total_beneficiaries_reached]]),SUM(sbcc[[#This Row],[calc_children]],sbcc[[#This Row],[calc_adults]]),sbcc[[#This Row],[total_beneficiaries_reached]])</f>
        <v>322</v>
      </c>
      <c r="AI112" s="49" t="str">
        <f ca="1">IF(B112="","",OFFSET(table_admin1[[#Headers],[ADM1_PT]],MATCH(B112,admin1,0),1))</f>
        <v>MZ07</v>
      </c>
      <c r="AJ112" s="49" t="str">
        <f t="shared" ca="1" si="2"/>
        <v>MZ0710</v>
      </c>
      <c r="AK112" s="49" t="str">
        <f t="shared" ca="1" si="3"/>
        <v/>
      </c>
    </row>
    <row r="113" spans="1:37" x14ac:dyDescent="0.2">
      <c r="A113" s="58">
        <v>45292</v>
      </c>
      <c r="B113" s="49" t="s">
        <v>120</v>
      </c>
      <c r="C113" s="49" t="s">
        <v>127</v>
      </c>
      <c r="G113" s="49" t="s">
        <v>122</v>
      </c>
      <c r="H113" s="49" t="s">
        <v>167</v>
      </c>
      <c r="I113" s="49" t="s">
        <v>124</v>
      </c>
      <c r="J113" s="49" t="s">
        <v>1315</v>
      </c>
      <c r="K113" s="49" t="s">
        <v>125</v>
      </c>
      <c r="L113" s="49">
        <v>108</v>
      </c>
      <c r="M113" s="49">
        <v>137</v>
      </c>
      <c r="N113" s="49">
        <v>12</v>
      </c>
      <c r="O113" s="49">
        <v>122</v>
      </c>
      <c r="U113" s="49">
        <v>10</v>
      </c>
      <c r="X113" s="49">
        <v>142</v>
      </c>
      <c r="Y113" s="49">
        <v>96</v>
      </c>
      <c r="AC113">
        <f>IF(ISBLANK(sbcc[[#This Row],[total_boys]]),SUM(sbcc[[#This Row],[boys_0-5_reached]],sbcc[[#This Row],[boys_6-12_reached]],sbcc[[#This Row],[boys_13-18_reached]]),sbcc[[#This Row],[total_boys]])</f>
        <v>120</v>
      </c>
      <c r="AD113">
        <f>IF(ISBLANK(sbcc[[#This Row],[total_girls]]),SUM(sbcc[[#This Row],[girls_0-5_reached]],sbcc[[#This Row],[girls_6-12_reached]],sbcc[[#This Row],[girls_13-18_reached]]),sbcc[[#This Row],[total_girls]])</f>
        <v>259</v>
      </c>
      <c r="AE113">
        <f>IF(ISBLANK(sbcc[[#This Row],[total_children]]),SUM(sbcc[[#This Row],[calc_boys]],sbcc[[#This Row],[calc_girls]]),sbcc[[#This Row],[total_children]])</f>
        <v>379</v>
      </c>
      <c r="AF113">
        <f>IF(ISBLANK(sbcc[[#This Row],[total_pwd]]),SUM(sbcc[[#This Row],[total_pwd_men]],sbcc[[#This Row],[total_pwd_women]]),sbcc[[#This Row],[total_pwd]])</f>
        <v>10</v>
      </c>
      <c r="AG113">
        <f>IF(ISBLANK(sbcc[[#This Row],[total_adults]]),SUM(sbcc[[#This Row],[total_men]],sbcc[[#This Row],[total_women]]),sbcc[[#This Row],[total_adults]])</f>
        <v>238</v>
      </c>
      <c r="AH113">
        <f>IF(ISBLANK(sbcc[[#This Row],[total_beneficiaries_reached]]),SUM(sbcc[[#This Row],[calc_children]],sbcc[[#This Row],[calc_adults]]),sbcc[[#This Row],[total_beneficiaries_reached]])</f>
        <v>617</v>
      </c>
      <c r="AI113" s="49" t="str">
        <f ca="1">IF(B113="","",OFFSET(table_admin1[[#Headers],[ADM1_PT]],MATCH(B113,admin1,0),1))</f>
        <v>MZ01</v>
      </c>
      <c r="AJ113" s="49" t="str">
        <f t="shared" ca="1" si="2"/>
        <v>MZ0101</v>
      </c>
      <c r="AK113" s="49" t="str">
        <f t="shared" ca="1" si="3"/>
        <v/>
      </c>
    </row>
    <row r="114" spans="1:37" x14ac:dyDescent="0.2">
      <c r="A114" s="58">
        <v>45292</v>
      </c>
      <c r="B114" s="49" t="s">
        <v>192</v>
      </c>
      <c r="C114" s="49" t="s">
        <v>370</v>
      </c>
      <c r="G114" s="49" t="s">
        <v>116</v>
      </c>
      <c r="H114" s="49" t="s">
        <v>168</v>
      </c>
      <c r="I114" s="49" t="s">
        <v>118</v>
      </c>
      <c r="K114" s="49" t="s">
        <v>1212</v>
      </c>
      <c r="L114" s="49">
        <v>125</v>
      </c>
      <c r="M114" s="49">
        <v>37</v>
      </c>
      <c r="N114" s="49">
        <v>27</v>
      </c>
      <c r="O114" s="49">
        <v>28</v>
      </c>
      <c r="U114" s="49">
        <v>10</v>
      </c>
      <c r="X114" s="49">
        <v>53</v>
      </c>
      <c r="Y114" s="49">
        <v>122</v>
      </c>
      <c r="AC114">
        <f>IF(ISBLANK(sbcc[[#This Row],[total_boys]]),SUM(sbcc[[#This Row],[boys_0-5_reached]],sbcc[[#This Row],[boys_6-12_reached]],sbcc[[#This Row],[boys_13-18_reached]]),sbcc[[#This Row],[total_boys]])</f>
        <v>152</v>
      </c>
      <c r="AD114">
        <f>IF(ISBLANK(sbcc[[#This Row],[total_girls]]),SUM(sbcc[[#This Row],[girls_0-5_reached]],sbcc[[#This Row],[girls_6-12_reached]],sbcc[[#This Row],[girls_13-18_reached]]),sbcc[[#This Row],[total_girls]])</f>
        <v>65</v>
      </c>
      <c r="AE114">
        <f>IF(ISBLANK(sbcc[[#This Row],[total_children]]),SUM(sbcc[[#This Row],[calc_boys]],sbcc[[#This Row],[calc_girls]]),sbcc[[#This Row],[total_children]])</f>
        <v>217</v>
      </c>
      <c r="AF114">
        <f>IF(ISBLANK(sbcc[[#This Row],[total_pwd]]),SUM(sbcc[[#This Row],[total_pwd_men]],sbcc[[#This Row],[total_pwd_women]]),sbcc[[#This Row],[total_pwd]])</f>
        <v>10</v>
      </c>
      <c r="AG114">
        <f>IF(ISBLANK(sbcc[[#This Row],[total_adults]]),SUM(sbcc[[#This Row],[total_men]],sbcc[[#This Row],[total_women]]),sbcc[[#This Row],[total_adults]])</f>
        <v>175</v>
      </c>
      <c r="AH114">
        <f>IF(ISBLANK(sbcc[[#This Row],[total_beneficiaries_reached]]),SUM(sbcc[[#This Row],[calc_children]],sbcc[[#This Row],[calc_adults]]),sbcc[[#This Row],[total_beneficiaries_reached]])</f>
        <v>392</v>
      </c>
      <c r="AI114" s="49" t="str">
        <f ca="1">IF(B114="","",OFFSET(table_admin1[[#Headers],[ADM1_PT]],MATCH(B114,admin1,0),1))</f>
        <v>MZ04</v>
      </c>
      <c r="AJ114" s="49" t="str">
        <f t="shared" ca="1" si="2"/>
        <v>MZ0404</v>
      </c>
      <c r="AK114" s="49" t="str">
        <f t="shared" ca="1" si="3"/>
        <v/>
      </c>
    </row>
    <row r="115" spans="1:37" x14ac:dyDescent="0.2">
      <c r="A115" s="58">
        <v>45383</v>
      </c>
      <c r="B115" s="49" t="s">
        <v>214</v>
      </c>
      <c r="C115" s="49" t="s">
        <v>524</v>
      </c>
      <c r="G115" s="49" t="s">
        <v>122</v>
      </c>
      <c r="H115" s="49" t="s">
        <v>167</v>
      </c>
      <c r="I115" s="49" t="s">
        <v>124</v>
      </c>
      <c r="J115" s="49" t="s">
        <v>1315</v>
      </c>
      <c r="K115" s="49" t="s">
        <v>125</v>
      </c>
      <c r="L115" s="49">
        <v>156</v>
      </c>
      <c r="M115" s="49">
        <v>148</v>
      </c>
      <c r="N115" s="49">
        <v>72</v>
      </c>
      <c r="O115" s="49">
        <v>162</v>
      </c>
      <c r="U115" s="49">
        <v>4</v>
      </c>
      <c r="X115" s="49">
        <v>120</v>
      </c>
      <c r="Y115" s="49">
        <v>76</v>
      </c>
      <c r="AC115">
        <f>IF(ISBLANK(sbcc[[#This Row],[total_boys]]),SUM(sbcc[[#This Row],[boys_0-5_reached]],sbcc[[#This Row],[boys_6-12_reached]],sbcc[[#This Row],[boys_13-18_reached]]),sbcc[[#This Row],[total_boys]])</f>
        <v>228</v>
      </c>
      <c r="AD115">
        <f>IF(ISBLANK(sbcc[[#This Row],[total_girls]]),SUM(sbcc[[#This Row],[girls_0-5_reached]],sbcc[[#This Row],[girls_6-12_reached]],sbcc[[#This Row],[girls_13-18_reached]]),sbcc[[#This Row],[total_girls]])</f>
        <v>310</v>
      </c>
      <c r="AE115">
        <f>IF(ISBLANK(sbcc[[#This Row],[total_children]]),SUM(sbcc[[#This Row],[calc_boys]],sbcc[[#This Row],[calc_girls]]),sbcc[[#This Row],[total_children]])</f>
        <v>538</v>
      </c>
      <c r="AF115">
        <f>IF(ISBLANK(sbcc[[#This Row],[total_pwd]]),SUM(sbcc[[#This Row],[total_pwd_men]],sbcc[[#This Row],[total_pwd_women]]),sbcc[[#This Row],[total_pwd]])</f>
        <v>4</v>
      </c>
      <c r="AG115">
        <f>IF(ISBLANK(sbcc[[#This Row],[total_adults]]),SUM(sbcc[[#This Row],[total_men]],sbcc[[#This Row],[total_women]]),sbcc[[#This Row],[total_adults]])</f>
        <v>196</v>
      </c>
      <c r="AH115">
        <f>IF(ISBLANK(sbcc[[#This Row],[total_beneficiaries_reached]]),SUM(sbcc[[#This Row],[calc_children]],sbcc[[#This Row],[calc_adults]]),sbcc[[#This Row],[total_beneficiaries_reached]])</f>
        <v>734</v>
      </c>
      <c r="AI115" s="49" t="str">
        <f ca="1">IF(B115="","",OFFSET(table_admin1[[#Headers],[ADM1_PT]],MATCH(B115,admin1,0),1))</f>
        <v>MZ08</v>
      </c>
      <c r="AJ115" s="49" t="str">
        <f t="shared" ca="1" si="2"/>
        <v>MZ0801</v>
      </c>
      <c r="AK115" s="49" t="str">
        <f t="shared" ca="1" si="3"/>
        <v/>
      </c>
    </row>
    <row r="116" spans="1:37" x14ac:dyDescent="0.2">
      <c r="A116" s="58">
        <v>45352</v>
      </c>
      <c r="B116" s="49" t="s">
        <v>120</v>
      </c>
      <c r="C116" s="49" t="s">
        <v>205</v>
      </c>
      <c r="G116" s="49" t="s">
        <v>122</v>
      </c>
      <c r="H116" s="49" t="s">
        <v>168</v>
      </c>
      <c r="I116" s="49" t="s">
        <v>130</v>
      </c>
      <c r="J116" s="49" t="s">
        <v>1317</v>
      </c>
      <c r="K116" s="49" t="s">
        <v>125</v>
      </c>
      <c r="L116" s="49">
        <v>49</v>
      </c>
      <c r="M116" s="49">
        <v>109</v>
      </c>
      <c r="N116" s="49">
        <v>159</v>
      </c>
      <c r="O116" s="49">
        <v>146</v>
      </c>
      <c r="U116" s="49">
        <v>6</v>
      </c>
      <c r="X116" s="49">
        <v>131</v>
      </c>
      <c r="Y116" s="49">
        <v>7</v>
      </c>
      <c r="AC116">
        <f>IF(ISBLANK(sbcc[[#This Row],[total_boys]]),SUM(sbcc[[#This Row],[boys_0-5_reached]],sbcc[[#This Row],[boys_6-12_reached]],sbcc[[#This Row],[boys_13-18_reached]]),sbcc[[#This Row],[total_boys]])</f>
        <v>208</v>
      </c>
      <c r="AD116">
        <f>IF(ISBLANK(sbcc[[#This Row],[total_girls]]),SUM(sbcc[[#This Row],[girls_0-5_reached]],sbcc[[#This Row],[girls_6-12_reached]],sbcc[[#This Row],[girls_13-18_reached]]),sbcc[[#This Row],[total_girls]])</f>
        <v>255</v>
      </c>
      <c r="AE116">
        <f>IF(ISBLANK(sbcc[[#This Row],[total_children]]),SUM(sbcc[[#This Row],[calc_boys]],sbcc[[#This Row],[calc_girls]]),sbcc[[#This Row],[total_children]])</f>
        <v>463</v>
      </c>
      <c r="AF116">
        <f>IF(ISBLANK(sbcc[[#This Row],[total_pwd]]),SUM(sbcc[[#This Row],[total_pwd_men]],sbcc[[#This Row],[total_pwd_women]]),sbcc[[#This Row],[total_pwd]])</f>
        <v>6</v>
      </c>
      <c r="AG116">
        <f>IF(ISBLANK(sbcc[[#This Row],[total_adults]]),SUM(sbcc[[#This Row],[total_men]],sbcc[[#This Row],[total_women]]),sbcc[[#This Row],[total_adults]])</f>
        <v>138</v>
      </c>
      <c r="AH116">
        <f>IF(ISBLANK(sbcc[[#This Row],[total_beneficiaries_reached]]),SUM(sbcc[[#This Row],[calc_children]],sbcc[[#This Row],[calc_adults]]),sbcc[[#This Row],[total_beneficiaries_reached]])</f>
        <v>601</v>
      </c>
      <c r="AI116" s="49" t="str">
        <f ca="1">IF(B116="","",OFFSET(table_admin1[[#Headers],[ADM1_PT]],MATCH(B116,admin1,0),1))</f>
        <v>MZ01</v>
      </c>
      <c r="AJ116" s="49" t="str">
        <f t="shared" ca="1" si="2"/>
        <v>MZ0106</v>
      </c>
      <c r="AK116" s="49" t="str">
        <f t="shared" ca="1" si="3"/>
        <v/>
      </c>
    </row>
    <row r="117" spans="1:37" x14ac:dyDescent="0.2">
      <c r="A117" s="58">
        <v>45352</v>
      </c>
      <c r="B117" s="49" t="s">
        <v>214</v>
      </c>
      <c r="C117" s="49" t="s">
        <v>528</v>
      </c>
      <c r="G117" s="49" t="s">
        <v>116</v>
      </c>
      <c r="H117" s="49" t="s">
        <v>168</v>
      </c>
      <c r="I117" s="49" t="s">
        <v>118</v>
      </c>
      <c r="K117" s="49" t="s">
        <v>1212</v>
      </c>
      <c r="L117" s="49">
        <v>132</v>
      </c>
      <c r="M117" s="49">
        <v>11</v>
      </c>
      <c r="N117" s="49">
        <v>151</v>
      </c>
      <c r="O117" s="49">
        <v>135</v>
      </c>
      <c r="U117" s="49">
        <v>2</v>
      </c>
      <c r="X117" s="49">
        <v>169</v>
      </c>
      <c r="Y117" s="49">
        <v>127</v>
      </c>
      <c r="AC117">
        <f>IF(ISBLANK(sbcc[[#This Row],[total_boys]]),SUM(sbcc[[#This Row],[boys_0-5_reached]],sbcc[[#This Row],[boys_6-12_reached]],sbcc[[#This Row],[boys_13-18_reached]]),sbcc[[#This Row],[total_boys]])</f>
        <v>283</v>
      </c>
      <c r="AD117">
        <f>IF(ISBLANK(sbcc[[#This Row],[total_girls]]),SUM(sbcc[[#This Row],[girls_0-5_reached]],sbcc[[#This Row],[girls_6-12_reached]],sbcc[[#This Row],[girls_13-18_reached]]),sbcc[[#This Row],[total_girls]])</f>
        <v>146</v>
      </c>
      <c r="AE117">
        <f>IF(ISBLANK(sbcc[[#This Row],[total_children]]),SUM(sbcc[[#This Row],[calc_boys]],sbcc[[#This Row],[calc_girls]]),sbcc[[#This Row],[total_children]])</f>
        <v>429</v>
      </c>
      <c r="AF117">
        <f>IF(ISBLANK(sbcc[[#This Row],[total_pwd]]),SUM(sbcc[[#This Row],[total_pwd_men]],sbcc[[#This Row],[total_pwd_women]]),sbcc[[#This Row],[total_pwd]])</f>
        <v>2</v>
      </c>
      <c r="AG117">
        <f>IF(ISBLANK(sbcc[[#This Row],[total_adults]]),SUM(sbcc[[#This Row],[total_men]],sbcc[[#This Row],[total_women]]),sbcc[[#This Row],[total_adults]])</f>
        <v>296</v>
      </c>
      <c r="AH117">
        <f>IF(ISBLANK(sbcc[[#This Row],[total_beneficiaries_reached]]),SUM(sbcc[[#This Row],[calc_children]],sbcc[[#This Row],[calc_adults]]),sbcc[[#This Row],[total_beneficiaries_reached]])</f>
        <v>725</v>
      </c>
      <c r="AI117" s="49" t="str">
        <f ca="1">IF(B117="","",OFFSET(table_admin1[[#Headers],[ADM1_PT]],MATCH(B117,admin1,0),1))</f>
        <v>MZ08</v>
      </c>
      <c r="AJ117" s="49" t="str">
        <f t="shared" ca="1" si="2"/>
        <v>MZ0802</v>
      </c>
      <c r="AK117" s="49" t="str">
        <f t="shared" ca="1" si="3"/>
        <v/>
      </c>
    </row>
    <row r="118" spans="1:37" x14ac:dyDescent="0.2">
      <c r="A118" s="58">
        <v>45292</v>
      </c>
      <c r="B118" s="49" t="s">
        <v>209</v>
      </c>
      <c r="C118" s="49" t="s">
        <v>513</v>
      </c>
      <c r="G118" s="49" t="s">
        <v>116</v>
      </c>
      <c r="H118" s="49" t="s">
        <v>167</v>
      </c>
      <c r="I118" s="49" t="s">
        <v>118</v>
      </c>
      <c r="K118" s="49" t="s">
        <v>1212</v>
      </c>
      <c r="L118" s="49">
        <v>107</v>
      </c>
      <c r="M118" s="49">
        <v>132</v>
      </c>
      <c r="N118" s="49">
        <v>66</v>
      </c>
      <c r="O118" s="49">
        <v>49</v>
      </c>
      <c r="U118" s="49">
        <v>2</v>
      </c>
      <c r="X118" s="49">
        <v>154</v>
      </c>
      <c r="Y118" s="49">
        <v>70</v>
      </c>
      <c r="AC118">
        <f>IF(ISBLANK(sbcc[[#This Row],[total_boys]]),SUM(sbcc[[#This Row],[boys_0-5_reached]],sbcc[[#This Row],[boys_6-12_reached]],sbcc[[#This Row],[boys_13-18_reached]]),sbcc[[#This Row],[total_boys]])</f>
        <v>173</v>
      </c>
      <c r="AD118">
        <f>IF(ISBLANK(sbcc[[#This Row],[total_girls]]),SUM(sbcc[[#This Row],[girls_0-5_reached]],sbcc[[#This Row],[girls_6-12_reached]],sbcc[[#This Row],[girls_13-18_reached]]),sbcc[[#This Row],[total_girls]])</f>
        <v>181</v>
      </c>
      <c r="AE118">
        <f>IF(ISBLANK(sbcc[[#This Row],[total_children]]),SUM(sbcc[[#This Row],[calc_boys]],sbcc[[#This Row],[calc_girls]]),sbcc[[#This Row],[total_children]])</f>
        <v>354</v>
      </c>
      <c r="AF118">
        <f>IF(ISBLANK(sbcc[[#This Row],[total_pwd]]),SUM(sbcc[[#This Row],[total_pwd_men]],sbcc[[#This Row],[total_pwd_women]]),sbcc[[#This Row],[total_pwd]])</f>
        <v>2</v>
      </c>
      <c r="AG118">
        <f>IF(ISBLANK(sbcc[[#This Row],[total_adults]]),SUM(sbcc[[#This Row],[total_men]],sbcc[[#This Row],[total_women]]),sbcc[[#This Row],[total_adults]])</f>
        <v>224</v>
      </c>
      <c r="AH118">
        <f>IF(ISBLANK(sbcc[[#This Row],[total_beneficiaries_reached]]),SUM(sbcc[[#This Row],[calc_children]],sbcc[[#This Row],[calc_adults]]),sbcc[[#This Row],[total_beneficiaries_reached]])</f>
        <v>578</v>
      </c>
      <c r="AI118" s="49" t="str">
        <f ca="1">IF(B118="","",OFFSET(table_admin1[[#Headers],[ADM1_PT]],MATCH(B118,admin1,0),1))</f>
        <v>MZ07</v>
      </c>
      <c r="AJ118" s="49" t="str">
        <f t="shared" ca="1" si="2"/>
        <v>MZ0721</v>
      </c>
      <c r="AK118" s="49" t="str">
        <f t="shared" ca="1" si="3"/>
        <v/>
      </c>
    </row>
    <row r="119" spans="1:37" x14ac:dyDescent="0.2">
      <c r="A119" s="58">
        <v>45292</v>
      </c>
      <c r="B119" s="49" t="s">
        <v>209</v>
      </c>
      <c r="C119" s="49" t="s">
        <v>471</v>
      </c>
      <c r="G119" s="49" t="s">
        <v>116</v>
      </c>
      <c r="H119" s="49" t="s">
        <v>168</v>
      </c>
      <c r="I119" s="49" t="s">
        <v>118</v>
      </c>
      <c r="K119" s="49" t="s">
        <v>1212</v>
      </c>
      <c r="L119" s="49">
        <v>12</v>
      </c>
      <c r="M119" s="49">
        <v>13</v>
      </c>
      <c r="N119" s="49">
        <v>126</v>
      </c>
      <c r="O119" s="49">
        <v>10</v>
      </c>
      <c r="U119" s="49">
        <v>5</v>
      </c>
      <c r="X119" s="49">
        <v>136</v>
      </c>
      <c r="Y119" s="49">
        <v>168</v>
      </c>
      <c r="AC119">
        <f>IF(ISBLANK(sbcc[[#This Row],[total_boys]]),SUM(sbcc[[#This Row],[boys_0-5_reached]],sbcc[[#This Row],[boys_6-12_reached]],sbcc[[#This Row],[boys_13-18_reached]]),sbcc[[#This Row],[total_boys]])</f>
        <v>138</v>
      </c>
      <c r="AD119">
        <f>IF(ISBLANK(sbcc[[#This Row],[total_girls]]),SUM(sbcc[[#This Row],[girls_0-5_reached]],sbcc[[#This Row],[girls_6-12_reached]],sbcc[[#This Row],[girls_13-18_reached]]),sbcc[[#This Row],[total_girls]])</f>
        <v>23</v>
      </c>
      <c r="AE119">
        <f>IF(ISBLANK(sbcc[[#This Row],[total_children]]),SUM(sbcc[[#This Row],[calc_boys]],sbcc[[#This Row],[calc_girls]]),sbcc[[#This Row],[total_children]])</f>
        <v>161</v>
      </c>
      <c r="AF119">
        <f>IF(ISBLANK(sbcc[[#This Row],[total_pwd]]),SUM(sbcc[[#This Row],[total_pwd_men]],sbcc[[#This Row],[total_pwd_women]]),sbcc[[#This Row],[total_pwd]])</f>
        <v>5</v>
      </c>
      <c r="AG119">
        <f>IF(ISBLANK(sbcc[[#This Row],[total_adults]]),SUM(sbcc[[#This Row],[total_men]],sbcc[[#This Row],[total_women]]),sbcc[[#This Row],[total_adults]])</f>
        <v>304</v>
      </c>
      <c r="AH119">
        <f>IF(ISBLANK(sbcc[[#This Row],[total_beneficiaries_reached]]),SUM(sbcc[[#This Row],[calc_children]],sbcc[[#This Row],[calc_adults]]),sbcc[[#This Row],[total_beneficiaries_reached]])</f>
        <v>465</v>
      </c>
      <c r="AI119" s="49" t="str">
        <f ca="1">IF(B119="","",OFFSET(table_admin1[[#Headers],[ADM1_PT]],MATCH(B119,admin1,0),1))</f>
        <v>MZ07</v>
      </c>
      <c r="AJ119" s="49" t="str">
        <f t="shared" ca="1" si="2"/>
        <v>MZ0710</v>
      </c>
      <c r="AK119" s="49" t="str">
        <f t="shared" ca="1" si="3"/>
        <v/>
      </c>
    </row>
    <row r="120" spans="1:37" x14ac:dyDescent="0.2">
      <c r="A120" s="58">
        <v>45352</v>
      </c>
      <c r="B120" s="49" t="s">
        <v>209</v>
      </c>
      <c r="C120" s="49" t="s">
        <v>445</v>
      </c>
      <c r="G120" s="49" t="s">
        <v>116</v>
      </c>
      <c r="H120" s="49" t="s">
        <v>167</v>
      </c>
      <c r="K120" s="49" t="s">
        <v>1212</v>
      </c>
      <c r="L120" s="49">
        <v>143</v>
      </c>
      <c r="M120" s="49">
        <v>110</v>
      </c>
      <c r="N120" s="49">
        <v>59</v>
      </c>
      <c r="O120" s="49">
        <v>34</v>
      </c>
      <c r="U120" s="49">
        <v>11</v>
      </c>
      <c r="X120" s="49">
        <v>128</v>
      </c>
      <c r="Y120" s="49">
        <v>36</v>
      </c>
      <c r="AC120">
        <f>IF(ISBLANK(sbcc[[#This Row],[total_boys]]),SUM(sbcc[[#This Row],[boys_0-5_reached]],sbcc[[#This Row],[boys_6-12_reached]],sbcc[[#This Row],[boys_13-18_reached]]),sbcc[[#This Row],[total_boys]])</f>
        <v>202</v>
      </c>
      <c r="AD120">
        <f>IF(ISBLANK(sbcc[[#This Row],[total_girls]]),SUM(sbcc[[#This Row],[girls_0-5_reached]],sbcc[[#This Row],[girls_6-12_reached]],sbcc[[#This Row],[girls_13-18_reached]]),sbcc[[#This Row],[total_girls]])</f>
        <v>144</v>
      </c>
      <c r="AE120">
        <f>IF(ISBLANK(sbcc[[#This Row],[total_children]]),SUM(sbcc[[#This Row],[calc_boys]],sbcc[[#This Row],[calc_girls]]),sbcc[[#This Row],[total_children]])</f>
        <v>346</v>
      </c>
      <c r="AF120">
        <f>IF(ISBLANK(sbcc[[#This Row],[total_pwd]]),SUM(sbcc[[#This Row],[total_pwd_men]],sbcc[[#This Row],[total_pwd_women]]),sbcc[[#This Row],[total_pwd]])</f>
        <v>11</v>
      </c>
      <c r="AG120">
        <f>IF(ISBLANK(sbcc[[#This Row],[total_adults]]),SUM(sbcc[[#This Row],[total_men]],sbcc[[#This Row],[total_women]]),sbcc[[#This Row],[total_adults]])</f>
        <v>164</v>
      </c>
      <c r="AH120">
        <f>IF(ISBLANK(sbcc[[#This Row],[total_beneficiaries_reached]]),SUM(sbcc[[#This Row],[calc_children]],sbcc[[#This Row],[calc_adults]]),sbcc[[#This Row],[total_beneficiaries_reached]])</f>
        <v>510</v>
      </c>
      <c r="AI120" s="49" t="str">
        <f ca="1">IF(B120="","",OFFSET(table_admin1[[#Headers],[ADM1_PT]],MATCH(B120,admin1,0),1))</f>
        <v>MZ07</v>
      </c>
      <c r="AJ120" s="49" t="str">
        <f t="shared" ca="1" si="2"/>
        <v>MZ0703</v>
      </c>
      <c r="AK120" s="49" t="str">
        <f t="shared" ca="1" si="3"/>
        <v/>
      </c>
    </row>
    <row r="121" spans="1:37" x14ac:dyDescent="0.2">
      <c r="A121" s="58">
        <v>45383</v>
      </c>
      <c r="B121" s="49" t="s">
        <v>229</v>
      </c>
      <c r="C121" s="49" t="s">
        <v>700</v>
      </c>
      <c r="G121" s="49" t="s">
        <v>122</v>
      </c>
      <c r="H121" s="49" t="s">
        <v>167</v>
      </c>
      <c r="I121" s="49" t="s">
        <v>124</v>
      </c>
      <c r="J121" s="49" t="s">
        <v>1315</v>
      </c>
      <c r="K121" s="49" t="s">
        <v>125</v>
      </c>
      <c r="L121" s="49">
        <v>47</v>
      </c>
      <c r="M121" s="49">
        <v>23</v>
      </c>
      <c r="N121" s="49">
        <v>117</v>
      </c>
      <c r="O121" s="49">
        <v>29</v>
      </c>
      <c r="U121" s="49">
        <v>14</v>
      </c>
      <c r="X121" s="49">
        <v>24</v>
      </c>
      <c r="Y121" s="49">
        <v>109</v>
      </c>
      <c r="AC121">
        <f>IF(ISBLANK(sbcc[[#This Row],[total_boys]]),SUM(sbcc[[#This Row],[boys_0-5_reached]],sbcc[[#This Row],[boys_6-12_reached]],sbcc[[#This Row],[boys_13-18_reached]]),sbcc[[#This Row],[total_boys]])</f>
        <v>164</v>
      </c>
      <c r="AD121">
        <f>IF(ISBLANK(sbcc[[#This Row],[total_girls]]),SUM(sbcc[[#This Row],[girls_0-5_reached]],sbcc[[#This Row],[girls_6-12_reached]],sbcc[[#This Row],[girls_13-18_reached]]),sbcc[[#This Row],[total_girls]])</f>
        <v>52</v>
      </c>
      <c r="AE121">
        <f>IF(ISBLANK(sbcc[[#This Row],[total_children]]),SUM(sbcc[[#This Row],[calc_boys]],sbcc[[#This Row],[calc_girls]]),sbcc[[#This Row],[total_children]])</f>
        <v>216</v>
      </c>
      <c r="AF121">
        <f>IF(ISBLANK(sbcc[[#This Row],[total_pwd]]),SUM(sbcc[[#This Row],[total_pwd_men]],sbcc[[#This Row],[total_pwd_women]]),sbcc[[#This Row],[total_pwd]])</f>
        <v>14</v>
      </c>
      <c r="AG121">
        <f>IF(ISBLANK(sbcc[[#This Row],[total_adults]]),SUM(sbcc[[#This Row],[total_men]],sbcc[[#This Row],[total_women]]),sbcc[[#This Row],[total_adults]])</f>
        <v>133</v>
      </c>
      <c r="AH121">
        <f>IF(ISBLANK(sbcc[[#This Row],[total_beneficiaries_reached]]),SUM(sbcc[[#This Row],[calc_children]],sbcc[[#This Row],[calc_adults]]),sbcc[[#This Row],[total_beneficiaries_reached]])</f>
        <v>349</v>
      </c>
      <c r="AI121" s="49" t="str">
        <f ca="1">IF(B121="","",OFFSET(table_admin1[[#Headers],[ADM1_PT]],MATCH(B121,admin1,0),1))</f>
        <v>MZ11</v>
      </c>
      <c r="AJ121" s="49" t="str">
        <f t="shared" ca="1" si="2"/>
        <v>MZ1103</v>
      </c>
      <c r="AK121" s="49" t="str">
        <f t="shared" ca="1" si="3"/>
        <v/>
      </c>
    </row>
    <row r="122" spans="1:37" x14ac:dyDescent="0.2">
      <c r="A122" s="58">
        <v>45323</v>
      </c>
      <c r="B122" s="49" t="s">
        <v>192</v>
      </c>
      <c r="C122" s="49" t="s">
        <v>363</v>
      </c>
      <c r="G122" s="49" t="s">
        <v>116</v>
      </c>
      <c r="H122" s="49" t="s">
        <v>168</v>
      </c>
      <c r="I122" s="49" t="s">
        <v>118</v>
      </c>
      <c r="K122" s="49" t="s">
        <v>1212</v>
      </c>
      <c r="L122" s="49">
        <v>189</v>
      </c>
      <c r="M122" s="49">
        <v>19</v>
      </c>
      <c r="N122" s="49">
        <v>193</v>
      </c>
      <c r="O122" s="49">
        <v>110</v>
      </c>
      <c r="U122" s="49">
        <v>5</v>
      </c>
      <c r="X122" s="49">
        <v>16</v>
      </c>
      <c r="Y122" s="49">
        <v>2</v>
      </c>
      <c r="AC122">
        <f>IF(ISBLANK(sbcc[[#This Row],[total_boys]]),SUM(sbcc[[#This Row],[boys_0-5_reached]],sbcc[[#This Row],[boys_6-12_reached]],sbcc[[#This Row],[boys_13-18_reached]]),sbcc[[#This Row],[total_boys]])</f>
        <v>382</v>
      </c>
      <c r="AD122">
        <f>IF(ISBLANK(sbcc[[#This Row],[total_girls]]),SUM(sbcc[[#This Row],[girls_0-5_reached]],sbcc[[#This Row],[girls_6-12_reached]],sbcc[[#This Row],[girls_13-18_reached]]),sbcc[[#This Row],[total_girls]])</f>
        <v>129</v>
      </c>
      <c r="AE122">
        <f>IF(ISBLANK(sbcc[[#This Row],[total_children]]),SUM(sbcc[[#This Row],[calc_boys]],sbcc[[#This Row],[calc_girls]]),sbcc[[#This Row],[total_children]])</f>
        <v>511</v>
      </c>
      <c r="AF122">
        <f>IF(ISBLANK(sbcc[[#This Row],[total_pwd]]),SUM(sbcc[[#This Row],[total_pwd_men]],sbcc[[#This Row],[total_pwd_women]]),sbcc[[#This Row],[total_pwd]])</f>
        <v>5</v>
      </c>
      <c r="AG122">
        <f>IF(ISBLANK(sbcc[[#This Row],[total_adults]]),SUM(sbcc[[#This Row],[total_men]],sbcc[[#This Row],[total_women]]),sbcc[[#This Row],[total_adults]])</f>
        <v>18</v>
      </c>
      <c r="AH122">
        <f>IF(ISBLANK(sbcc[[#This Row],[total_beneficiaries_reached]]),SUM(sbcc[[#This Row],[calc_children]],sbcc[[#This Row],[calc_adults]]),sbcc[[#This Row],[total_beneficiaries_reached]])</f>
        <v>529</v>
      </c>
      <c r="AI122" s="49" t="str">
        <f ca="1">IF(B122="","",OFFSET(table_admin1[[#Headers],[ADM1_PT]],MATCH(B122,admin1,0),1))</f>
        <v>MZ04</v>
      </c>
      <c r="AJ122" s="49" t="str">
        <f t="shared" ca="1" si="2"/>
        <v>MZ0402</v>
      </c>
      <c r="AK122" s="49" t="str">
        <f t="shared" ca="1" si="3"/>
        <v/>
      </c>
    </row>
    <row r="123" spans="1:37" x14ac:dyDescent="0.2">
      <c r="A123" s="58">
        <v>45323</v>
      </c>
      <c r="B123" s="49" t="s">
        <v>214</v>
      </c>
      <c r="C123" s="49" t="s">
        <v>528</v>
      </c>
      <c r="G123" s="49" t="s">
        <v>116</v>
      </c>
      <c r="H123" s="49" t="s">
        <v>167</v>
      </c>
      <c r="I123" s="49" t="s">
        <v>118</v>
      </c>
      <c r="K123" s="49" t="s">
        <v>1212</v>
      </c>
      <c r="L123" s="49">
        <v>71</v>
      </c>
      <c r="M123" s="49">
        <v>37</v>
      </c>
      <c r="N123" s="49">
        <v>26</v>
      </c>
      <c r="O123" s="49">
        <v>35</v>
      </c>
      <c r="U123" s="49">
        <v>10</v>
      </c>
      <c r="X123" s="49">
        <v>96</v>
      </c>
      <c r="Y123" s="49">
        <v>66</v>
      </c>
      <c r="AC123">
        <f>IF(ISBLANK(sbcc[[#This Row],[total_boys]]),SUM(sbcc[[#This Row],[boys_0-5_reached]],sbcc[[#This Row],[boys_6-12_reached]],sbcc[[#This Row],[boys_13-18_reached]]),sbcc[[#This Row],[total_boys]])</f>
        <v>97</v>
      </c>
      <c r="AD123">
        <f>IF(ISBLANK(sbcc[[#This Row],[total_girls]]),SUM(sbcc[[#This Row],[girls_0-5_reached]],sbcc[[#This Row],[girls_6-12_reached]],sbcc[[#This Row],[girls_13-18_reached]]),sbcc[[#This Row],[total_girls]])</f>
        <v>72</v>
      </c>
      <c r="AE123">
        <f>IF(ISBLANK(sbcc[[#This Row],[total_children]]),SUM(sbcc[[#This Row],[calc_boys]],sbcc[[#This Row],[calc_girls]]),sbcc[[#This Row],[total_children]])</f>
        <v>169</v>
      </c>
      <c r="AF123">
        <f>IF(ISBLANK(sbcc[[#This Row],[total_pwd]]),SUM(sbcc[[#This Row],[total_pwd_men]],sbcc[[#This Row],[total_pwd_women]]),sbcc[[#This Row],[total_pwd]])</f>
        <v>10</v>
      </c>
      <c r="AG123">
        <f>IF(ISBLANK(sbcc[[#This Row],[total_adults]]),SUM(sbcc[[#This Row],[total_men]],sbcc[[#This Row],[total_women]]),sbcc[[#This Row],[total_adults]])</f>
        <v>162</v>
      </c>
      <c r="AH123">
        <f>IF(ISBLANK(sbcc[[#This Row],[total_beneficiaries_reached]]),SUM(sbcc[[#This Row],[calc_children]],sbcc[[#This Row],[calc_adults]]),sbcc[[#This Row],[total_beneficiaries_reached]])</f>
        <v>331</v>
      </c>
      <c r="AI123" s="49" t="str">
        <f ca="1">IF(B123="","",OFFSET(table_admin1[[#Headers],[ADM1_PT]],MATCH(B123,admin1,0),1))</f>
        <v>MZ08</v>
      </c>
      <c r="AJ123" s="49" t="str">
        <f t="shared" ca="1" si="2"/>
        <v>MZ0802</v>
      </c>
      <c r="AK123" s="49" t="str">
        <f t="shared" ca="1" si="3"/>
        <v/>
      </c>
    </row>
    <row r="124" spans="1:37" x14ac:dyDescent="0.2">
      <c r="A124" s="58">
        <v>45323</v>
      </c>
      <c r="B124" s="49" t="s">
        <v>209</v>
      </c>
      <c r="C124" s="49" t="s">
        <v>513</v>
      </c>
      <c r="G124" s="49" t="s">
        <v>116</v>
      </c>
      <c r="H124" s="49" t="s">
        <v>167</v>
      </c>
      <c r="I124" s="49" t="s">
        <v>118</v>
      </c>
      <c r="K124" s="49" t="s">
        <v>1212</v>
      </c>
      <c r="L124" s="49">
        <v>86</v>
      </c>
      <c r="M124" s="49">
        <v>24</v>
      </c>
      <c r="N124" s="49">
        <v>60</v>
      </c>
      <c r="O124" s="49">
        <v>172</v>
      </c>
      <c r="U124" s="49">
        <v>11</v>
      </c>
      <c r="X124" s="49">
        <v>36</v>
      </c>
      <c r="Y124" s="49">
        <v>37</v>
      </c>
      <c r="AC124">
        <f>IF(ISBLANK(sbcc[[#This Row],[total_boys]]),SUM(sbcc[[#This Row],[boys_0-5_reached]],sbcc[[#This Row],[boys_6-12_reached]],sbcc[[#This Row],[boys_13-18_reached]]),sbcc[[#This Row],[total_boys]])</f>
        <v>146</v>
      </c>
      <c r="AD124">
        <f>IF(ISBLANK(sbcc[[#This Row],[total_girls]]),SUM(sbcc[[#This Row],[girls_0-5_reached]],sbcc[[#This Row],[girls_6-12_reached]],sbcc[[#This Row],[girls_13-18_reached]]),sbcc[[#This Row],[total_girls]])</f>
        <v>196</v>
      </c>
      <c r="AE124">
        <f>IF(ISBLANK(sbcc[[#This Row],[total_children]]),SUM(sbcc[[#This Row],[calc_boys]],sbcc[[#This Row],[calc_girls]]),sbcc[[#This Row],[total_children]])</f>
        <v>342</v>
      </c>
      <c r="AF124">
        <f>IF(ISBLANK(sbcc[[#This Row],[total_pwd]]),SUM(sbcc[[#This Row],[total_pwd_men]],sbcc[[#This Row],[total_pwd_women]]),sbcc[[#This Row],[total_pwd]])</f>
        <v>11</v>
      </c>
      <c r="AG124">
        <f>IF(ISBLANK(sbcc[[#This Row],[total_adults]]),SUM(sbcc[[#This Row],[total_men]],sbcc[[#This Row],[total_women]]),sbcc[[#This Row],[total_adults]])</f>
        <v>73</v>
      </c>
      <c r="AH124">
        <f>IF(ISBLANK(sbcc[[#This Row],[total_beneficiaries_reached]]),SUM(sbcc[[#This Row],[calc_children]],sbcc[[#This Row],[calc_adults]]),sbcc[[#This Row],[total_beneficiaries_reached]])</f>
        <v>415</v>
      </c>
      <c r="AI124" s="49" t="str">
        <f ca="1">IF(B124="","",OFFSET(table_admin1[[#Headers],[ADM1_PT]],MATCH(B124,admin1,0),1))</f>
        <v>MZ07</v>
      </c>
      <c r="AJ124" s="49" t="str">
        <f t="shared" ca="1" si="2"/>
        <v>MZ0721</v>
      </c>
      <c r="AK124" s="49" t="str">
        <f t="shared" ca="1" si="3"/>
        <v/>
      </c>
    </row>
    <row r="125" spans="1:37" x14ac:dyDescent="0.2">
      <c r="A125" s="58">
        <v>45352</v>
      </c>
      <c r="B125" s="49" t="s">
        <v>120</v>
      </c>
      <c r="C125" s="49" t="s">
        <v>129</v>
      </c>
      <c r="G125" s="49" t="s">
        <v>122</v>
      </c>
      <c r="H125" s="49" t="s">
        <v>167</v>
      </c>
      <c r="I125" s="49" t="s">
        <v>130</v>
      </c>
      <c r="J125" s="49" t="s">
        <v>1317</v>
      </c>
      <c r="K125" s="49" t="s">
        <v>125</v>
      </c>
      <c r="L125" s="49">
        <v>32</v>
      </c>
      <c r="M125" s="49">
        <v>132</v>
      </c>
      <c r="N125" s="49">
        <v>74</v>
      </c>
      <c r="O125" s="49">
        <v>50</v>
      </c>
      <c r="U125" s="49">
        <v>2</v>
      </c>
      <c r="X125" s="49">
        <v>19</v>
      </c>
      <c r="Y125" s="49">
        <v>184</v>
      </c>
      <c r="AC125">
        <f>IF(ISBLANK(sbcc[[#This Row],[total_boys]]),SUM(sbcc[[#This Row],[boys_0-5_reached]],sbcc[[#This Row],[boys_6-12_reached]],sbcc[[#This Row],[boys_13-18_reached]]),sbcc[[#This Row],[total_boys]])</f>
        <v>106</v>
      </c>
      <c r="AD125">
        <f>IF(ISBLANK(sbcc[[#This Row],[total_girls]]),SUM(sbcc[[#This Row],[girls_0-5_reached]],sbcc[[#This Row],[girls_6-12_reached]],sbcc[[#This Row],[girls_13-18_reached]]),sbcc[[#This Row],[total_girls]])</f>
        <v>182</v>
      </c>
      <c r="AE125">
        <f>IF(ISBLANK(sbcc[[#This Row],[total_children]]),SUM(sbcc[[#This Row],[calc_boys]],sbcc[[#This Row],[calc_girls]]),sbcc[[#This Row],[total_children]])</f>
        <v>288</v>
      </c>
      <c r="AF125">
        <f>IF(ISBLANK(sbcc[[#This Row],[total_pwd]]),SUM(sbcc[[#This Row],[total_pwd_men]],sbcc[[#This Row],[total_pwd_women]]),sbcc[[#This Row],[total_pwd]])</f>
        <v>2</v>
      </c>
      <c r="AG125">
        <f>IF(ISBLANK(sbcc[[#This Row],[total_adults]]),SUM(sbcc[[#This Row],[total_men]],sbcc[[#This Row],[total_women]]),sbcc[[#This Row],[total_adults]])</f>
        <v>203</v>
      </c>
      <c r="AH125">
        <f>IF(ISBLANK(sbcc[[#This Row],[total_beneficiaries_reached]]),SUM(sbcc[[#This Row],[calc_children]],sbcc[[#This Row],[calc_adults]]),sbcc[[#This Row],[total_beneficiaries_reached]])</f>
        <v>491</v>
      </c>
      <c r="AI125" s="49" t="str">
        <f ca="1">IF(B125="","",OFFSET(table_admin1[[#Headers],[ADM1_PT]],MATCH(B125,admin1,0),1))</f>
        <v>MZ01</v>
      </c>
      <c r="AJ125" s="49" t="str">
        <f t="shared" ca="1" si="2"/>
        <v>MZ0110</v>
      </c>
      <c r="AK125" s="49" t="str">
        <f t="shared" ca="1" si="3"/>
        <v/>
      </c>
    </row>
    <row r="126" spans="1:37" x14ac:dyDescent="0.2">
      <c r="A126" s="58">
        <v>45323</v>
      </c>
      <c r="B126" s="49" t="s">
        <v>224</v>
      </c>
      <c r="C126" s="49" t="s">
        <v>690</v>
      </c>
      <c r="G126" s="49" t="s">
        <v>116</v>
      </c>
      <c r="H126" s="49" t="s">
        <v>168</v>
      </c>
      <c r="I126" s="49" t="s">
        <v>118</v>
      </c>
      <c r="K126" s="49" t="s">
        <v>1212</v>
      </c>
      <c r="L126" s="49">
        <v>4</v>
      </c>
      <c r="M126" s="49">
        <v>176</v>
      </c>
      <c r="N126" s="49">
        <v>22</v>
      </c>
      <c r="O126" s="49">
        <v>9</v>
      </c>
      <c r="U126" s="49">
        <v>7</v>
      </c>
      <c r="X126" s="49">
        <v>124</v>
      </c>
      <c r="Y126" s="49">
        <v>78</v>
      </c>
      <c r="AC126">
        <f>IF(ISBLANK(sbcc[[#This Row],[total_boys]]),SUM(sbcc[[#This Row],[boys_0-5_reached]],sbcc[[#This Row],[boys_6-12_reached]],sbcc[[#This Row],[boys_13-18_reached]]),sbcc[[#This Row],[total_boys]])</f>
        <v>26</v>
      </c>
      <c r="AD126">
        <f>IF(ISBLANK(sbcc[[#This Row],[total_girls]]),SUM(sbcc[[#This Row],[girls_0-5_reached]],sbcc[[#This Row],[girls_6-12_reached]],sbcc[[#This Row],[girls_13-18_reached]]),sbcc[[#This Row],[total_girls]])</f>
        <v>185</v>
      </c>
      <c r="AE126">
        <f>IF(ISBLANK(sbcc[[#This Row],[total_children]]),SUM(sbcc[[#This Row],[calc_boys]],sbcc[[#This Row],[calc_girls]]),sbcc[[#This Row],[total_children]])</f>
        <v>211</v>
      </c>
      <c r="AF126">
        <f>IF(ISBLANK(sbcc[[#This Row],[total_pwd]]),SUM(sbcc[[#This Row],[total_pwd_men]],sbcc[[#This Row],[total_pwd_women]]),sbcc[[#This Row],[total_pwd]])</f>
        <v>7</v>
      </c>
      <c r="AG126">
        <f>IF(ISBLANK(sbcc[[#This Row],[total_adults]]),SUM(sbcc[[#This Row],[total_men]],sbcc[[#This Row],[total_women]]),sbcc[[#This Row],[total_adults]])</f>
        <v>202</v>
      </c>
      <c r="AH126">
        <f>IF(ISBLANK(sbcc[[#This Row],[total_beneficiaries_reached]]),SUM(sbcc[[#This Row],[calc_children]],sbcc[[#This Row],[calc_adults]]),sbcc[[#This Row],[total_beneficiaries_reached]])</f>
        <v>413</v>
      </c>
      <c r="AI126" s="49" t="str">
        <f ca="1">IF(B126="","",OFFSET(table_admin1[[#Headers],[ADM1_PT]],MATCH(B126,admin1,0),1))</f>
        <v>MZ10</v>
      </c>
      <c r="AJ126" s="49" t="str">
        <f t="shared" ca="1" si="2"/>
        <v>MZ1015</v>
      </c>
      <c r="AK126" s="49" t="str">
        <f t="shared" ca="1" si="3"/>
        <v/>
      </c>
    </row>
    <row r="127" spans="1:37" x14ac:dyDescent="0.2">
      <c r="A127" s="58">
        <v>45352</v>
      </c>
      <c r="B127" s="49" t="s">
        <v>214</v>
      </c>
      <c r="C127" s="49" t="s">
        <v>574</v>
      </c>
      <c r="G127" s="49" t="s">
        <v>116</v>
      </c>
      <c r="H127" s="49" t="s">
        <v>167</v>
      </c>
      <c r="I127" s="49" t="s">
        <v>118</v>
      </c>
      <c r="K127" s="49" t="s">
        <v>1212</v>
      </c>
      <c r="L127" s="49">
        <v>64</v>
      </c>
      <c r="M127" s="49">
        <v>100</v>
      </c>
      <c r="N127" s="49">
        <v>116</v>
      </c>
      <c r="O127" s="49">
        <v>189</v>
      </c>
      <c r="U127" s="49">
        <v>6</v>
      </c>
      <c r="X127" s="49">
        <v>164</v>
      </c>
      <c r="Y127" s="49">
        <v>36</v>
      </c>
      <c r="AC127">
        <f>IF(ISBLANK(sbcc[[#This Row],[total_boys]]),SUM(sbcc[[#This Row],[boys_0-5_reached]],sbcc[[#This Row],[boys_6-12_reached]],sbcc[[#This Row],[boys_13-18_reached]]),sbcc[[#This Row],[total_boys]])</f>
        <v>180</v>
      </c>
      <c r="AD127">
        <f>IF(ISBLANK(sbcc[[#This Row],[total_girls]]),SUM(sbcc[[#This Row],[girls_0-5_reached]],sbcc[[#This Row],[girls_6-12_reached]],sbcc[[#This Row],[girls_13-18_reached]]),sbcc[[#This Row],[total_girls]])</f>
        <v>289</v>
      </c>
      <c r="AE127">
        <f>IF(ISBLANK(sbcc[[#This Row],[total_children]]),SUM(sbcc[[#This Row],[calc_boys]],sbcc[[#This Row],[calc_girls]]),sbcc[[#This Row],[total_children]])</f>
        <v>469</v>
      </c>
      <c r="AF127">
        <f>IF(ISBLANK(sbcc[[#This Row],[total_pwd]]),SUM(sbcc[[#This Row],[total_pwd_men]],sbcc[[#This Row],[total_pwd_women]]),sbcc[[#This Row],[total_pwd]])</f>
        <v>6</v>
      </c>
      <c r="AG127">
        <f>IF(ISBLANK(sbcc[[#This Row],[total_adults]]),SUM(sbcc[[#This Row],[total_men]],sbcc[[#This Row],[total_women]]),sbcc[[#This Row],[total_adults]])</f>
        <v>200</v>
      </c>
      <c r="AH127">
        <f>IF(ISBLANK(sbcc[[#This Row],[total_beneficiaries_reached]]),SUM(sbcc[[#This Row],[calc_children]],sbcc[[#This Row],[calc_adults]]),sbcc[[#This Row],[total_beneficiaries_reached]])</f>
        <v>669</v>
      </c>
      <c r="AI127" s="49" t="str">
        <f ca="1">IF(B127="","",OFFSET(table_admin1[[#Headers],[ADM1_PT]],MATCH(B127,admin1,0),1))</f>
        <v>MZ08</v>
      </c>
      <c r="AJ127" s="49" t="str">
        <f t="shared" ca="1" si="2"/>
        <v>MZ0815</v>
      </c>
      <c r="AK127" s="49" t="str">
        <f t="shared" ca="1" si="3"/>
        <v/>
      </c>
    </row>
    <row r="128" spans="1:37" x14ac:dyDescent="0.2">
      <c r="A128" s="58">
        <v>45383</v>
      </c>
      <c r="B128" s="49" t="s">
        <v>209</v>
      </c>
      <c r="C128" s="49" t="s">
        <v>467</v>
      </c>
      <c r="G128" s="49" t="s">
        <v>116</v>
      </c>
      <c r="H128" s="49" t="s">
        <v>168</v>
      </c>
      <c r="I128" s="49" t="s">
        <v>118</v>
      </c>
      <c r="K128" s="49" t="s">
        <v>1212</v>
      </c>
      <c r="L128" s="49">
        <v>22</v>
      </c>
      <c r="M128" s="49">
        <v>162</v>
      </c>
      <c r="N128" s="49">
        <v>99</v>
      </c>
      <c r="O128" s="49">
        <v>155</v>
      </c>
      <c r="U128" s="49">
        <v>3</v>
      </c>
      <c r="X128" s="49">
        <v>152</v>
      </c>
      <c r="Y128" s="49">
        <v>50</v>
      </c>
      <c r="AC128">
        <f>IF(ISBLANK(sbcc[[#This Row],[total_boys]]),SUM(sbcc[[#This Row],[boys_0-5_reached]],sbcc[[#This Row],[boys_6-12_reached]],sbcc[[#This Row],[boys_13-18_reached]]),sbcc[[#This Row],[total_boys]])</f>
        <v>121</v>
      </c>
      <c r="AD128">
        <f>IF(ISBLANK(sbcc[[#This Row],[total_girls]]),SUM(sbcc[[#This Row],[girls_0-5_reached]],sbcc[[#This Row],[girls_6-12_reached]],sbcc[[#This Row],[girls_13-18_reached]]),sbcc[[#This Row],[total_girls]])</f>
        <v>317</v>
      </c>
      <c r="AE128">
        <f>IF(ISBLANK(sbcc[[#This Row],[total_children]]),SUM(sbcc[[#This Row],[calc_boys]],sbcc[[#This Row],[calc_girls]]),sbcc[[#This Row],[total_children]])</f>
        <v>438</v>
      </c>
      <c r="AF128">
        <f>IF(ISBLANK(sbcc[[#This Row],[total_pwd]]),SUM(sbcc[[#This Row],[total_pwd_men]],sbcc[[#This Row],[total_pwd_women]]),sbcc[[#This Row],[total_pwd]])</f>
        <v>3</v>
      </c>
      <c r="AG128">
        <f>IF(ISBLANK(sbcc[[#This Row],[total_adults]]),SUM(sbcc[[#This Row],[total_men]],sbcc[[#This Row],[total_women]]),sbcc[[#This Row],[total_adults]])</f>
        <v>202</v>
      </c>
      <c r="AH128">
        <f>IF(ISBLANK(sbcc[[#This Row],[total_beneficiaries_reached]]),SUM(sbcc[[#This Row],[calc_children]],sbcc[[#This Row],[calc_adults]]),sbcc[[#This Row],[total_beneficiaries_reached]])</f>
        <v>640</v>
      </c>
      <c r="AI128" s="49" t="str">
        <f ca="1">IF(B128="","",OFFSET(table_admin1[[#Headers],[ADM1_PT]],MATCH(B128,admin1,0),1))</f>
        <v>MZ07</v>
      </c>
      <c r="AJ128" s="49" t="str">
        <f t="shared" ca="1" si="2"/>
        <v>MZ0709</v>
      </c>
      <c r="AK128" s="49" t="str">
        <f t="shared" ca="1" si="3"/>
        <v/>
      </c>
    </row>
    <row r="129" spans="1:37" x14ac:dyDescent="0.2">
      <c r="A129" s="58">
        <v>45323</v>
      </c>
      <c r="B129" s="49" t="s">
        <v>120</v>
      </c>
      <c r="C129" s="49" t="s">
        <v>199</v>
      </c>
      <c r="G129" s="49" t="s">
        <v>122</v>
      </c>
      <c r="H129" s="49" t="s">
        <v>167</v>
      </c>
      <c r="I129" s="49" t="s">
        <v>124</v>
      </c>
      <c r="J129" s="49" t="s">
        <v>1314</v>
      </c>
      <c r="K129" s="49" t="s">
        <v>125</v>
      </c>
      <c r="L129" s="49">
        <v>145</v>
      </c>
      <c r="M129" s="49">
        <v>86</v>
      </c>
      <c r="N129" s="49">
        <v>196</v>
      </c>
      <c r="O129" s="49">
        <v>179</v>
      </c>
      <c r="U129" s="49">
        <v>11</v>
      </c>
      <c r="X129" s="49">
        <v>21</v>
      </c>
      <c r="Y129" s="49">
        <v>180</v>
      </c>
      <c r="AC129">
        <f>IF(ISBLANK(sbcc[[#This Row],[total_boys]]),SUM(sbcc[[#This Row],[boys_0-5_reached]],sbcc[[#This Row],[boys_6-12_reached]],sbcc[[#This Row],[boys_13-18_reached]]),sbcc[[#This Row],[total_boys]])</f>
        <v>341</v>
      </c>
      <c r="AD129">
        <f>IF(ISBLANK(sbcc[[#This Row],[total_girls]]),SUM(sbcc[[#This Row],[girls_0-5_reached]],sbcc[[#This Row],[girls_6-12_reached]],sbcc[[#This Row],[girls_13-18_reached]]),sbcc[[#This Row],[total_girls]])</f>
        <v>265</v>
      </c>
      <c r="AE129">
        <f>IF(ISBLANK(sbcc[[#This Row],[total_children]]),SUM(sbcc[[#This Row],[calc_boys]],sbcc[[#This Row],[calc_girls]]),sbcc[[#This Row],[total_children]])</f>
        <v>606</v>
      </c>
      <c r="AF129">
        <f>IF(ISBLANK(sbcc[[#This Row],[total_pwd]]),SUM(sbcc[[#This Row],[total_pwd_men]],sbcc[[#This Row],[total_pwd_women]]),sbcc[[#This Row],[total_pwd]])</f>
        <v>11</v>
      </c>
      <c r="AG129">
        <f>IF(ISBLANK(sbcc[[#This Row],[total_adults]]),SUM(sbcc[[#This Row],[total_men]],sbcc[[#This Row],[total_women]]),sbcc[[#This Row],[total_adults]])</f>
        <v>201</v>
      </c>
      <c r="AH129">
        <f>IF(ISBLANK(sbcc[[#This Row],[total_beneficiaries_reached]]),SUM(sbcc[[#This Row],[calc_children]],sbcc[[#This Row],[calc_adults]]),sbcc[[#This Row],[total_beneficiaries_reached]])</f>
        <v>807</v>
      </c>
      <c r="AI129" s="49" t="str">
        <f ca="1">IF(B129="","",OFFSET(table_admin1[[#Headers],[ADM1_PT]],MATCH(B129,admin1,0),1))</f>
        <v>MZ01</v>
      </c>
      <c r="AJ129" s="49" t="str">
        <f t="shared" ca="1" si="2"/>
        <v>MZ0105</v>
      </c>
      <c r="AK129" s="49" t="str">
        <f t="shared" ca="1" si="3"/>
        <v/>
      </c>
    </row>
    <row r="130" spans="1:37" x14ac:dyDescent="0.2">
      <c r="A130" s="58">
        <v>45383</v>
      </c>
      <c r="B130" s="49" t="s">
        <v>214</v>
      </c>
      <c r="C130" s="49" t="s">
        <v>574</v>
      </c>
      <c r="G130" s="49" t="s">
        <v>116</v>
      </c>
      <c r="H130" s="49" t="s">
        <v>167</v>
      </c>
      <c r="I130" s="49" t="s">
        <v>118</v>
      </c>
      <c r="K130" s="49" t="s">
        <v>1212</v>
      </c>
      <c r="L130" s="49">
        <v>164</v>
      </c>
      <c r="M130" s="49">
        <v>35</v>
      </c>
      <c r="N130" s="49">
        <v>63</v>
      </c>
      <c r="O130" s="49">
        <v>107</v>
      </c>
      <c r="U130" s="49">
        <v>12</v>
      </c>
      <c r="X130" s="49">
        <v>143</v>
      </c>
      <c r="Y130" s="49">
        <v>99</v>
      </c>
      <c r="AC130">
        <f>IF(ISBLANK(sbcc[[#This Row],[total_boys]]),SUM(sbcc[[#This Row],[boys_0-5_reached]],sbcc[[#This Row],[boys_6-12_reached]],sbcc[[#This Row],[boys_13-18_reached]]),sbcc[[#This Row],[total_boys]])</f>
        <v>227</v>
      </c>
      <c r="AD130">
        <f>IF(ISBLANK(sbcc[[#This Row],[total_girls]]),SUM(sbcc[[#This Row],[girls_0-5_reached]],sbcc[[#This Row],[girls_6-12_reached]],sbcc[[#This Row],[girls_13-18_reached]]),sbcc[[#This Row],[total_girls]])</f>
        <v>142</v>
      </c>
      <c r="AE130">
        <f>IF(ISBLANK(sbcc[[#This Row],[total_children]]),SUM(sbcc[[#This Row],[calc_boys]],sbcc[[#This Row],[calc_girls]]),sbcc[[#This Row],[total_children]])</f>
        <v>369</v>
      </c>
      <c r="AF130">
        <f>IF(ISBLANK(sbcc[[#This Row],[total_pwd]]),SUM(sbcc[[#This Row],[total_pwd_men]],sbcc[[#This Row],[total_pwd_women]]),sbcc[[#This Row],[total_pwd]])</f>
        <v>12</v>
      </c>
      <c r="AG130">
        <f>IF(ISBLANK(sbcc[[#This Row],[total_adults]]),SUM(sbcc[[#This Row],[total_men]],sbcc[[#This Row],[total_women]]),sbcc[[#This Row],[total_adults]])</f>
        <v>242</v>
      </c>
      <c r="AH130">
        <f>IF(ISBLANK(sbcc[[#This Row],[total_beneficiaries_reached]]),SUM(sbcc[[#This Row],[calc_children]],sbcc[[#This Row],[calc_adults]]),sbcc[[#This Row],[total_beneficiaries_reached]])</f>
        <v>611</v>
      </c>
      <c r="AI130" s="49" t="str">
        <f ca="1">IF(B130="","",OFFSET(table_admin1[[#Headers],[ADM1_PT]],MATCH(B130,admin1,0),1))</f>
        <v>MZ08</v>
      </c>
      <c r="AJ130" s="49" t="str">
        <f t="shared" ca="1" si="2"/>
        <v>MZ0815</v>
      </c>
      <c r="AK130" s="49" t="str">
        <f t="shared" ca="1" si="3"/>
        <v/>
      </c>
    </row>
    <row r="131" spans="1:37" x14ac:dyDescent="0.2">
      <c r="A131" s="58">
        <v>45292</v>
      </c>
      <c r="B131" s="49" t="s">
        <v>224</v>
      </c>
      <c r="C131" s="49" t="s">
        <v>656</v>
      </c>
      <c r="G131" s="49" t="s">
        <v>116</v>
      </c>
      <c r="H131" s="49" t="s">
        <v>168</v>
      </c>
      <c r="I131" s="49" t="s">
        <v>118</v>
      </c>
      <c r="K131" s="49" t="s">
        <v>1212</v>
      </c>
      <c r="L131" s="49">
        <v>183</v>
      </c>
      <c r="M131" s="49">
        <v>126</v>
      </c>
      <c r="N131" s="49">
        <v>134</v>
      </c>
      <c r="O131" s="49">
        <v>83</v>
      </c>
      <c r="U131" s="49">
        <v>11</v>
      </c>
      <c r="X131" s="49">
        <v>64</v>
      </c>
      <c r="Y131" s="49">
        <v>105</v>
      </c>
      <c r="AC131">
        <f>IF(ISBLANK(sbcc[[#This Row],[total_boys]]),SUM(sbcc[[#This Row],[boys_0-5_reached]],sbcc[[#This Row],[boys_6-12_reached]],sbcc[[#This Row],[boys_13-18_reached]]),sbcc[[#This Row],[total_boys]])</f>
        <v>317</v>
      </c>
      <c r="AD131">
        <f>IF(ISBLANK(sbcc[[#This Row],[total_girls]]),SUM(sbcc[[#This Row],[girls_0-5_reached]],sbcc[[#This Row],[girls_6-12_reached]],sbcc[[#This Row],[girls_13-18_reached]]),sbcc[[#This Row],[total_girls]])</f>
        <v>209</v>
      </c>
      <c r="AE131">
        <f>IF(ISBLANK(sbcc[[#This Row],[total_children]]),SUM(sbcc[[#This Row],[calc_boys]],sbcc[[#This Row],[calc_girls]]),sbcc[[#This Row],[total_children]])</f>
        <v>526</v>
      </c>
      <c r="AF131">
        <f>IF(ISBLANK(sbcc[[#This Row],[total_pwd]]),SUM(sbcc[[#This Row],[total_pwd_men]],sbcc[[#This Row],[total_pwd_women]]),sbcc[[#This Row],[total_pwd]])</f>
        <v>11</v>
      </c>
      <c r="AG131">
        <f>IF(ISBLANK(sbcc[[#This Row],[total_adults]]),SUM(sbcc[[#This Row],[total_men]],sbcc[[#This Row],[total_women]]),sbcc[[#This Row],[total_adults]])</f>
        <v>169</v>
      </c>
      <c r="AH131">
        <f>IF(ISBLANK(sbcc[[#This Row],[total_beneficiaries_reached]]),SUM(sbcc[[#This Row],[calc_children]],sbcc[[#This Row],[calc_adults]]),sbcc[[#This Row],[total_beneficiaries_reached]])</f>
        <v>695</v>
      </c>
      <c r="AI131" s="49" t="str">
        <f ca="1">IF(B131="","",OFFSET(table_admin1[[#Headers],[ADM1_PT]],MATCH(B131,admin1,0),1))</f>
        <v>MZ10</v>
      </c>
      <c r="AJ131" s="49" t="str">
        <f t="shared" ca="1" si="2"/>
        <v>MZ1006</v>
      </c>
      <c r="AK131" s="49" t="str">
        <f t="shared" ca="1" si="3"/>
        <v/>
      </c>
    </row>
    <row r="132" spans="1:37" x14ac:dyDescent="0.2">
      <c r="A132" s="58">
        <v>45383</v>
      </c>
      <c r="B132" s="49" t="s">
        <v>209</v>
      </c>
      <c r="C132" s="49" t="s">
        <v>441</v>
      </c>
      <c r="G132" s="49" t="s">
        <v>116</v>
      </c>
      <c r="H132" s="49" t="s">
        <v>168</v>
      </c>
      <c r="I132" s="49" t="s">
        <v>118</v>
      </c>
      <c r="K132" s="49" t="s">
        <v>1212</v>
      </c>
      <c r="L132" s="49">
        <v>21</v>
      </c>
      <c r="M132" s="49">
        <v>29</v>
      </c>
      <c r="N132" s="49">
        <v>50</v>
      </c>
      <c r="O132" s="49">
        <v>52</v>
      </c>
      <c r="U132" s="49">
        <v>5</v>
      </c>
      <c r="X132" s="49">
        <v>200</v>
      </c>
      <c r="Y132" s="49">
        <v>117</v>
      </c>
      <c r="AC132">
        <f>IF(ISBLANK(sbcc[[#This Row],[total_boys]]),SUM(sbcc[[#This Row],[boys_0-5_reached]],sbcc[[#This Row],[boys_6-12_reached]],sbcc[[#This Row],[boys_13-18_reached]]),sbcc[[#This Row],[total_boys]])</f>
        <v>71</v>
      </c>
      <c r="AD132">
        <f>IF(ISBLANK(sbcc[[#This Row],[total_girls]]),SUM(sbcc[[#This Row],[girls_0-5_reached]],sbcc[[#This Row],[girls_6-12_reached]],sbcc[[#This Row],[girls_13-18_reached]]),sbcc[[#This Row],[total_girls]])</f>
        <v>81</v>
      </c>
      <c r="AE132">
        <f>IF(ISBLANK(sbcc[[#This Row],[total_children]]),SUM(sbcc[[#This Row],[calc_boys]],sbcc[[#This Row],[calc_girls]]),sbcc[[#This Row],[total_children]])</f>
        <v>152</v>
      </c>
      <c r="AF132">
        <f>IF(ISBLANK(sbcc[[#This Row],[total_pwd]]),SUM(sbcc[[#This Row],[total_pwd_men]],sbcc[[#This Row],[total_pwd_women]]),sbcc[[#This Row],[total_pwd]])</f>
        <v>5</v>
      </c>
      <c r="AG132">
        <f>IF(ISBLANK(sbcc[[#This Row],[total_adults]]),SUM(sbcc[[#This Row],[total_men]],sbcc[[#This Row],[total_women]]),sbcc[[#This Row],[total_adults]])</f>
        <v>317</v>
      </c>
      <c r="AH132">
        <f>IF(ISBLANK(sbcc[[#This Row],[total_beneficiaries_reached]]),SUM(sbcc[[#This Row],[calc_children]],sbcc[[#This Row],[calc_adults]]),sbcc[[#This Row],[total_beneficiaries_reached]])</f>
        <v>469</v>
      </c>
      <c r="AI132" s="49" t="str">
        <f ca="1">IF(B132="","",OFFSET(table_admin1[[#Headers],[ADM1_PT]],MATCH(B132,admin1,0),1))</f>
        <v>MZ07</v>
      </c>
      <c r="AJ132" s="49" t="str">
        <f t="shared" ca="1" si="2"/>
        <v>MZ0702</v>
      </c>
      <c r="AK132" s="49" t="str">
        <f t="shared" ca="1" si="3"/>
        <v/>
      </c>
    </row>
    <row r="133" spans="1:37" x14ac:dyDescent="0.2">
      <c r="A133" s="58">
        <v>45383</v>
      </c>
      <c r="B133" s="49" t="s">
        <v>120</v>
      </c>
      <c r="C133" s="49" t="s">
        <v>205</v>
      </c>
      <c r="G133" s="49" t="s">
        <v>122</v>
      </c>
      <c r="H133" s="49" t="s">
        <v>168</v>
      </c>
      <c r="I133" s="49" t="s">
        <v>124</v>
      </c>
      <c r="K133" s="49" t="s">
        <v>1212</v>
      </c>
      <c r="L133" s="49">
        <v>48</v>
      </c>
      <c r="M133" s="49">
        <v>154</v>
      </c>
      <c r="N133" s="49">
        <v>38</v>
      </c>
      <c r="O133" s="49">
        <v>171</v>
      </c>
      <c r="U133" s="49">
        <v>5</v>
      </c>
      <c r="X133" s="49">
        <v>64</v>
      </c>
      <c r="Y133" s="49">
        <v>92</v>
      </c>
      <c r="AC133">
        <f>IF(ISBLANK(sbcc[[#This Row],[total_boys]]),SUM(sbcc[[#This Row],[boys_0-5_reached]],sbcc[[#This Row],[boys_6-12_reached]],sbcc[[#This Row],[boys_13-18_reached]]),sbcc[[#This Row],[total_boys]])</f>
        <v>86</v>
      </c>
      <c r="AD133">
        <f>IF(ISBLANK(sbcc[[#This Row],[total_girls]]),SUM(sbcc[[#This Row],[girls_0-5_reached]],sbcc[[#This Row],[girls_6-12_reached]],sbcc[[#This Row],[girls_13-18_reached]]),sbcc[[#This Row],[total_girls]])</f>
        <v>325</v>
      </c>
      <c r="AE133">
        <f>IF(ISBLANK(sbcc[[#This Row],[total_children]]),SUM(sbcc[[#This Row],[calc_boys]],sbcc[[#This Row],[calc_girls]]),sbcc[[#This Row],[total_children]])</f>
        <v>411</v>
      </c>
      <c r="AF133">
        <f>IF(ISBLANK(sbcc[[#This Row],[total_pwd]]),SUM(sbcc[[#This Row],[total_pwd_men]],sbcc[[#This Row],[total_pwd_women]]),sbcc[[#This Row],[total_pwd]])</f>
        <v>5</v>
      </c>
      <c r="AG133">
        <f>IF(ISBLANK(sbcc[[#This Row],[total_adults]]),SUM(sbcc[[#This Row],[total_men]],sbcc[[#This Row],[total_women]]),sbcc[[#This Row],[total_adults]])</f>
        <v>156</v>
      </c>
      <c r="AH133">
        <f>IF(ISBLANK(sbcc[[#This Row],[total_beneficiaries_reached]]),SUM(sbcc[[#This Row],[calc_children]],sbcc[[#This Row],[calc_adults]]),sbcc[[#This Row],[total_beneficiaries_reached]])</f>
        <v>567</v>
      </c>
      <c r="AI133" s="49" t="str">
        <f ca="1">IF(B133="","",OFFSET(table_admin1[[#Headers],[ADM1_PT]],MATCH(B133,admin1,0),1))</f>
        <v>MZ01</v>
      </c>
      <c r="AJ133" s="49" t="str">
        <f t="shared" ca="1" si="2"/>
        <v>MZ0106</v>
      </c>
      <c r="AK133" s="49" t="str">
        <f t="shared" ca="1" si="3"/>
        <v/>
      </c>
    </row>
    <row r="134" spans="1:37" x14ac:dyDescent="0.2">
      <c r="A134" s="58">
        <v>45352</v>
      </c>
      <c r="B134" s="49" t="s">
        <v>120</v>
      </c>
      <c r="C134" s="49" t="s">
        <v>126</v>
      </c>
      <c r="G134" s="49" t="s">
        <v>122</v>
      </c>
      <c r="H134" s="49" t="s">
        <v>168</v>
      </c>
      <c r="I134" s="49" t="s">
        <v>130</v>
      </c>
      <c r="J134" s="49" t="s">
        <v>1318</v>
      </c>
      <c r="K134" s="49" t="s">
        <v>125</v>
      </c>
      <c r="L134" s="49">
        <v>69</v>
      </c>
      <c r="M134" s="49">
        <v>66</v>
      </c>
      <c r="N134" s="49">
        <v>144</v>
      </c>
      <c r="O134" s="49">
        <v>138</v>
      </c>
      <c r="U134" s="49">
        <v>1</v>
      </c>
      <c r="X134" s="49">
        <v>61</v>
      </c>
      <c r="Y134" s="49">
        <v>153</v>
      </c>
      <c r="AC134">
        <f>IF(ISBLANK(sbcc[[#This Row],[total_boys]]),SUM(sbcc[[#This Row],[boys_0-5_reached]],sbcc[[#This Row],[boys_6-12_reached]],sbcc[[#This Row],[boys_13-18_reached]]),sbcc[[#This Row],[total_boys]])</f>
        <v>213</v>
      </c>
      <c r="AD134">
        <f>IF(ISBLANK(sbcc[[#This Row],[total_girls]]),SUM(sbcc[[#This Row],[girls_0-5_reached]],sbcc[[#This Row],[girls_6-12_reached]],sbcc[[#This Row],[girls_13-18_reached]]),sbcc[[#This Row],[total_girls]])</f>
        <v>204</v>
      </c>
      <c r="AE134">
        <f>IF(ISBLANK(sbcc[[#This Row],[total_children]]),SUM(sbcc[[#This Row],[calc_boys]],sbcc[[#This Row],[calc_girls]]),sbcc[[#This Row],[total_children]])</f>
        <v>417</v>
      </c>
      <c r="AF134">
        <f>IF(ISBLANK(sbcc[[#This Row],[total_pwd]]),SUM(sbcc[[#This Row],[total_pwd_men]],sbcc[[#This Row],[total_pwd_women]]),sbcc[[#This Row],[total_pwd]])</f>
        <v>1</v>
      </c>
      <c r="AG134">
        <f>IF(ISBLANK(sbcc[[#This Row],[total_adults]]),SUM(sbcc[[#This Row],[total_men]],sbcc[[#This Row],[total_women]]),sbcc[[#This Row],[total_adults]])</f>
        <v>214</v>
      </c>
      <c r="AH134">
        <f>IF(ISBLANK(sbcc[[#This Row],[total_beneficiaries_reached]]),SUM(sbcc[[#This Row],[calc_children]],sbcc[[#This Row],[calc_adults]]),sbcc[[#This Row],[total_beneficiaries_reached]])</f>
        <v>631</v>
      </c>
      <c r="AI134" s="49" t="str">
        <f ca="1">IF(B134="","",OFFSET(table_admin1[[#Headers],[ADM1_PT]],MATCH(B134,admin1,0),1))</f>
        <v>MZ01</v>
      </c>
      <c r="AJ134" s="49" t="str">
        <f t="shared" ref="AJ134:AJ197" ca="1" si="4">IF(C134="","",INDEX(admin2_pcode,MATCH(C134,OFFSET(admin2_start,MATCH(AI134,admin1_linked_pcode,0),0,COUNTIF(admin1_linked_pcode,AI134)),0)+MATCH(AI134,admin1_linked_pcode,0)-1))</f>
        <v>MZ0103</v>
      </c>
      <c r="AK134" s="49" t="str">
        <f t="shared" ref="AK134:AK197" ca="1" si="5">IF(D134="","",INDEX(admin3_pcode,MATCH(D134,OFFSET(admin3_start,MATCH(AJ134,admin2_linked_pcode,0),0,COUNTIF(admin2_linked_pcode,AJ134)),0)+MATCH(AJ134,admin2_linked_pcode,0)-1))</f>
        <v/>
      </c>
    </row>
    <row r="135" spans="1:37" x14ac:dyDescent="0.2">
      <c r="A135" s="58">
        <v>45383</v>
      </c>
      <c r="B135" s="49" t="s">
        <v>224</v>
      </c>
      <c r="C135" s="49" t="s">
        <v>641</v>
      </c>
      <c r="G135" s="49" t="s">
        <v>116</v>
      </c>
      <c r="H135" s="49" t="s">
        <v>167</v>
      </c>
      <c r="I135" s="49" t="s">
        <v>130</v>
      </c>
      <c r="J135" s="49" t="s">
        <v>1319</v>
      </c>
      <c r="K135" s="49" t="s">
        <v>1212</v>
      </c>
      <c r="L135" s="49">
        <v>157</v>
      </c>
      <c r="M135" s="49">
        <v>34</v>
      </c>
      <c r="N135" s="49">
        <v>115</v>
      </c>
      <c r="O135" s="49">
        <v>150</v>
      </c>
      <c r="U135" s="49">
        <v>10</v>
      </c>
      <c r="X135" s="49">
        <v>168</v>
      </c>
      <c r="Y135" s="49">
        <v>136</v>
      </c>
      <c r="AC135">
        <f>IF(ISBLANK(sbcc[[#This Row],[total_boys]]),SUM(sbcc[[#This Row],[boys_0-5_reached]],sbcc[[#This Row],[boys_6-12_reached]],sbcc[[#This Row],[boys_13-18_reached]]),sbcc[[#This Row],[total_boys]])</f>
        <v>272</v>
      </c>
      <c r="AD135">
        <f>IF(ISBLANK(sbcc[[#This Row],[total_girls]]),SUM(sbcc[[#This Row],[girls_0-5_reached]],sbcc[[#This Row],[girls_6-12_reached]],sbcc[[#This Row],[girls_13-18_reached]]),sbcc[[#This Row],[total_girls]])</f>
        <v>184</v>
      </c>
      <c r="AE135">
        <f>IF(ISBLANK(sbcc[[#This Row],[total_children]]),SUM(sbcc[[#This Row],[calc_boys]],sbcc[[#This Row],[calc_girls]]),sbcc[[#This Row],[total_children]])</f>
        <v>456</v>
      </c>
      <c r="AF135">
        <f>IF(ISBLANK(sbcc[[#This Row],[total_pwd]]),SUM(sbcc[[#This Row],[total_pwd_men]],sbcc[[#This Row],[total_pwd_women]]),sbcc[[#This Row],[total_pwd]])</f>
        <v>10</v>
      </c>
      <c r="AG135">
        <f>IF(ISBLANK(sbcc[[#This Row],[total_adults]]),SUM(sbcc[[#This Row],[total_men]],sbcc[[#This Row],[total_women]]),sbcc[[#This Row],[total_adults]])</f>
        <v>304</v>
      </c>
      <c r="AH135">
        <f>IF(ISBLANK(sbcc[[#This Row],[total_beneficiaries_reached]]),SUM(sbcc[[#This Row],[calc_children]],sbcc[[#This Row],[calc_adults]]),sbcc[[#This Row],[total_beneficiaries_reached]])</f>
        <v>760</v>
      </c>
      <c r="AI135" s="49" t="str">
        <f ca="1">IF(B135="","",OFFSET(table_admin1[[#Headers],[ADM1_PT]],MATCH(B135,admin1,0),1))</f>
        <v>MZ10</v>
      </c>
      <c r="AJ135" s="49" t="str">
        <f t="shared" ca="1" si="4"/>
        <v>MZ1002</v>
      </c>
      <c r="AK135" s="49" t="str">
        <f t="shared" ca="1" si="5"/>
        <v/>
      </c>
    </row>
    <row r="136" spans="1:37" x14ac:dyDescent="0.2">
      <c r="A136" s="58">
        <v>45383</v>
      </c>
      <c r="B136" s="49" t="s">
        <v>229</v>
      </c>
      <c r="C136" s="49" t="s">
        <v>700</v>
      </c>
      <c r="G136" s="49" t="s">
        <v>122</v>
      </c>
      <c r="H136" s="49" t="s">
        <v>167</v>
      </c>
      <c r="I136" s="49" t="s">
        <v>124</v>
      </c>
      <c r="J136" s="49" t="s">
        <v>1316</v>
      </c>
      <c r="K136" s="49" t="s">
        <v>125</v>
      </c>
      <c r="L136" s="49">
        <v>146</v>
      </c>
      <c r="M136" s="49">
        <v>56</v>
      </c>
      <c r="N136" s="49">
        <v>40</v>
      </c>
      <c r="O136" s="49">
        <v>68</v>
      </c>
      <c r="U136" s="49">
        <v>3</v>
      </c>
      <c r="X136" s="49">
        <v>176</v>
      </c>
      <c r="Y136" s="49">
        <v>65</v>
      </c>
      <c r="AC136">
        <f>IF(ISBLANK(sbcc[[#This Row],[total_boys]]),SUM(sbcc[[#This Row],[boys_0-5_reached]],sbcc[[#This Row],[boys_6-12_reached]],sbcc[[#This Row],[boys_13-18_reached]]),sbcc[[#This Row],[total_boys]])</f>
        <v>186</v>
      </c>
      <c r="AD136">
        <f>IF(ISBLANK(sbcc[[#This Row],[total_girls]]),SUM(sbcc[[#This Row],[girls_0-5_reached]],sbcc[[#This Row],[girls_6-12_reached]],sbcc[[#This Row],[girls_13-18_reached]]),sbcc[[#This Row],[total_girls]])</f>
        <v>124</v>
      </c>
      <c r="AE136">
        <f>IF(ISBLANK(sbcc[[#This Row],[total_children]]),SUM(sbcc[[#This Row],[calc_boys]],sbcc[[#This Row],[calc_girls]]),sbcc[[#This Row],[total_children]])</f>
        <v>310</v>
      </c>
      <c r="AF136">
        <f>IF(ISBLANK(sbcc[[#This Row],[total_pwd]]),SUM(sbcc[[#This Row],[total_pwd_men]],sbcc[[#This Row],[total_pwd_women]]),sbcc[[#This Row],[total_pwd]])</f>
        <v>3</v>
      </c>
      <c r="AG136">
        <f>IF(ISBLANK(sbcc[[#This Row],[total_adults]]),SUM(sbcc[[#This Row],[total_men]],sbcc[[#This Row],[total_women]]),sbcc[[#This Row],[total_adults]])</f>
        <v>241</v>
      </c>
      <c r="AH136">
        <f>IF(ISBLANK(sbcc[[#This Row],[total_beneficiaries_reached]]),SUM(sbcc[[#This Row],[calc_children]],sbcc[[#This Row],[calc_adults]]),sbcc[[#This Row],[total_beneficiaries_reached]])</f>
        <v>551</v>
      </c>
      <c r="AI136" s="49" t="str">
        <f ca="1">IF(B136="","",OFFSET(table_admin1[[#Headers],[ADM1_PT]],MATCH(B136,admin1,0),1))</f>
        <v>MZ11</v>
      </c>
      <c r="AJ136" s="49" t="str">
        <f t="shared" ca="1" si="4"/>
        <v>MZ1103</v>
      </c>
      <c r="AK136" s="49" t="str">
        <f t="shared" ca="1" si="5"/>
        <v/>
      </c>
    </row>
    <row r="137" spans="1:37" x14ac:dyDescent="0.2">
      <c r="A137" s="58">
        <v>45292</v>
      </c>
      <c r="B137" s="49" t="s">
        <v>120</v>
      </c>
      <c r="C137" s="49" t="s">
        <v>129</v>
      </c>
      <c r="G137" s="49" t="s">
        <v>122</v>
      </c>
      <c r="H137" s="49" t="s">
        <v>168</v>
      </c>
      <c r="I137" s="49" t="s">
        <v>124</v>
      </c>
      <c r="J137" s="49" t="s">
        <v>1314</v>
      </c>
      <c r="K137" s="49" t="s">
        <v>125</v>
      </c>
      <c r="L137" s="49">
        <v>89</v>
      </c>
      <c r="M137" s="49">
        <v>32</v>
      </c>
      <c r="N137" s="49">
        <v>164</v>
      </c>
      <c r="O137" s="49">
        <v>163</v>
      </c>
      <c r="U137" s="49">
        <v>5</v>
      </c>
      <c r="X137" s="49">
        <v>153</v>
      </c>
      <c r="Y137" s="49">
        <v>118</v>
      </c>
      <c r="AC137">
        <f>IF(ISBLANK(sbcc[[#This Row],[total_boys]]),SUM(sbcc[[#This Row],[boys_0-5_reached]],sbcc[[#This Row],[boys_6-12_reached]],sbcc[[#This Row],[boys_13-18_reached]]),sbcc[[#This Row],[total_boys]])</f>
        <v>253</v>
      </c>
      <c r="AD137">
        <f>IF(ISBLANK(sbcc[[#This Row],[total_girls]]),SUM(sbcc[[#This Row],[girls_0-5_reached]],sbcc[[#This Row],[girls_6-12_reached]],sbcc[[#This Row],[girls_13-18_reached]]),sbcc[[#This Row],[total_girls]])</f>
        <v>195</v>
      </c>
      <c r="AE137">
        <f>IF(ISBLANK(sbcc[[#This Row],[total_children]]),SUM(sbcc[[#This Row],[calc_boys]],sbcc[[#This Row],[calc_girls]]),sbcc[[#This Row],[total_children]])</f>
        <v>448</v>
      </c>
      <c r="AF137">
        <f>IF(ISBLANK(sbcc[[#This Row],[total_pwd]]),SUM(sbcc[[#This Row],[total_pwd_men]],sbcc[[#This Row],[total_pwd_women]]),sbcc[[#This Row],[total_pwd]])</f>
        <v>5</v>
      </c>
      <c r="AG137">
        <f>IF(ISBLANK(sbcc[[#This Row],[total_adults]]),SUM(sbcc[[#This Row],[total_men]],sbcc[[#This Row],[total_women]]),sbcc[[#This Row],[total_adults]])</f>
        <v>271</v>
      </c>
      <c r="AH137">
        <f>IF(ISBLANK(sbcc[[#This Row],[total_beneficiaries_reached]]),SUM(sbcc[[#This Row],[calc_children]],sbcc[[#This Row],[calc_adults]]),sbcc[[#This Row],[total_beneficiaries_reached]])</f>
        <v>719</v>
      </c>
      <c r="AI137" s="49" t="str">
        <f ca="1">IF(B137="","",OFFSET(table_admin1[[#Headers],[ADM1_PT]],MATCH(B137,admin1,0),1))</f>
        <v>MZ01</v>
      </c>
      <c r="AJ137" s="49" t="str">
        <f t="shared" ca="1" si="4"/>
        <v>MZ0110</v>
      </c>
      <c r="AK137" s="49" t="str">
        <f t="shared" ca="1" si="5"/>
        <v/>
      </c>
    </row>
    <row r="138" spans="1:37" x14ac:dyDescent="0.2">
      <c r="A138" s="58">
        <v>45352</v>
      </c>
      <c r="B138" s="49" t="s">
        <v>229</v>
      </c>
      <c r="C138" s="49" t="s">
        <v>700</v>
      </c>
      <c r="G138" s="49" t="s">
        <v>116</v>
      </c>
      <c r="H138" s="49" t="s">
        <v>167</v>
      </c>
      <c r="I138" s="49" t="s">
        <v>118</v>
      </c>
      <c r="K138" s="49" t="s">
        <v>1212</v>
      </c>
      <c r="L138" s="49">
        <v>199</v>
      </c>
      <c r="M138" s="49">
        <v>130</v>
      </c>
      <c r="N138" s="49">
        <v>114</v>
      </c>
      <c r="O138" s="49">
        <v>4</v>
      </c>
      <c r="U138" s="49">
        <v>14</v>
      </c>
      <c r="X138" s="49">
        <v>13</v>
      </c>
      <c r="Y138" s="49">
        <v>196</v>
      </c>
      <c r="AC138">
        <f>IF(ISBLANK(sbcc[[#This Row],[total_boys]]),SUM(sbcc[[#This Row],[boys_0-5_reached]],sbcc[[#This Row],[boys_6-12_reached]],sbcc[[#This Row],[boys_13-18_reached]]),sbcc[[#This Row],[total_boys]])</f>
        <v>313</v>
      </c>
      <c r="AD138">
        <f>IF(ISBLANK(sbcc[[#This Row],[total_girls]]),SUM(sbcc[[#This Row],[girls_0-5_reached]],sbcc[[#This Row],[girls_6-12_reached]],sbcc[[#This Row],[girls_13-18_reached]]),sbcc[[#This Row],[total_girls]])</f>
        <v>134</v>
      </c>
      <c r="AE138">
        <f>IF(ISBLANK(sbcc[[#This Row],[total_children]]),SUM(sbcc[[#This Row],[calc_boys]],sbcc[[#This Row],[calc_girls]]),sbcc[[#This Row],[total_children]])</f>
        <v>447</v>
      </c>
      <c r="AF138">
        <f>IF(ISBLANK(sbcc[[#This Row],[total_pwd]]),SUM(sbcc[[#This Row],[total_pwd_men]],sbcc[[#This Row],[total_pwd_women]]),sbcc[[#This Row],[total_pwd]])</f>
        <v>14</v>
      </c>
      <c r="AG138">
        <f>IF(ISBLANK(sbcc[[#This Row],[total_adults]]),SUM(sbcc[[#This Row],[total_men]],sbcc[[#This Row],[total_women]]),sbcc[[#This Row],[total_adults]])</f>
        <v>209</v>
      </c>
      <c r="AH138">
        <f>IF(ISBLANK(sbcc[[#This Row],[total_beneficiaries_reached]]),SUM(sbcc[[#This Row],[calc_children]],sbcc[[#This Row],[calc_adults]]),sbcc[[#This Row],[total_beneficiaries_reached]])</f>
        <v>656</v>
      </c>
      <c r="AI138" s="49" t="str">
        <f ca="1">IF(B138="","",OFFSET(table_admin1[[#Headers],[ADM1_PT]],MATCH(B138,admin1,0),1))</f>
        <v>MZ11</v>
      </c>
      <c r="AJ138" s="49" t="str">
        <f t="shared" ca="1" si="4"/>
        <v>MZ1103</v>
      </c>
      <c r="AK138" s="49" t="str">
        <f t="shared" ca="1" si="5"/>
        <v/>
      </c>
    </row>
    <row r="139" spans="1:37" x14ac:dyDescent="0.2">
      <c r="A139" s="58">
        <v>45383</v>
      </c>
      <c r="B139" s="49" t="s">
        <v>113</v>
      </c>
      <c r="C139" s="49" t="s">
        <v>634</v>
      </c>
      <c r="G139" s="49" t="s">
        <v>122</v>
      </c>
      <c r="H139" s="49" t="s">
        <v>168</v>
      </c>
      <c r="I139" s="49" t="s">
        <v>124</v>
      </c>
      <c r="J139" s="49" t="s">
        <v>1315</v>
      </c>
      <c r="K139" s="49" t="s">
        <v>125</v>
      </c>
      <c r="L139" s="49">
        <v>23</v>
      </c>
      <c r="M139" s="49">
        <v>26</v>
      </c>
      <c r="N139" s="49">
        <v>11</v>
      </c>
      <c r="O139" s="49">
        <v>85</v>
      </c>
      <c r="U139" s="49">
        <v>2</v>
      </c>
      <c r="X139" s="49">
        <v>102</v>
      </c>
      <c r="Y139" s="49">
        <v>158</v>
      </c>
      <c r="AC139">
        <f>IF(ISBLANK(sbcc[[#This Row],[total_boys]]),SUM(sbcc[[#This Row],[boys_0-5_reached]],sbcc[[#This Row],[boys_6-12_reached]],sbcc[[#This Row],[boys_13-18_reached]]),sbcc[[#This Row],[total_boys]])</f>
        <v>34</v>
      </c>
      <c r="AD139">
        <f>IF(ISBLANK(sbcc[[#This Row],[total_girls]]),SUM(sbcc[[#This Row],[girls_0-5_reached]],sbcc[[#This Row],[girls_6-12_reached]],sbcc[[#This Row],[girls_13-18_reached]]),sbcc[[#This Row],[total_girls]])</f>
        <v>111</v>
      </c>
      <c r="AE139">
        <f>IF(ISBLANK(sbcc[[#This Row],[total_children]]),SUM(sbcc[[#This Row],[calc_boys]],sbcc[[#This Row],[calc_girls]]),sbcc[[#This Row],[total_children]])</f>
        <v>145</v>
      </c>
      <c r="AF139">
        <f>IF(ISBLANK(sbcc[[#This Row],[total_pwd]]),SUM(sbcc[[#This Row],[total_pwd_men]],sbcc[[#This Row],[total_pwd_women]]),sbcc[[#This Row],[total_pwd]])</f>
        <v>2</v>
      </c>
      <c r="AG139">
        <f>IF(ISBLANK(sbcc[[#This Row],[total_adults]]),SUM(sbcc[[#This Row],[total_men]],sbcc[[#This Row],[total_women]]),sbcc[[#This Row],[total_adults]])</f>
        <v>260</v>
      </c>
      <c r="AH139">
        <f>IF(ISBLANK(sbcc[[#This Row],[total_beneficiaries_reached]]),SUM(sbcc[[#This Row],[calc_children]],sbcc[[#This Row],[calc_adults]]),sbcc[[#This Row],[total_beneficiaries_reached]])</f>
        <v>405</v>
      </c>
      <c r="AI139" s="49" t="str">
        <f ca="1">IF(B139="","",OFFSET(table_admin1[[#Headers],[ADM1_PT]],MATCH(B139,admin1,0),1))</f>
        <v>MZ09</v>
      </c>
      <c r="AJ139" s="49" t="str">
        <f t="shared" ca="1" si="4"/>
        <v>MZ0913</v>
      </c>
      <c r="AK139" s="49" t="str">
        <f t="shared" ca="1" si="5"/>
        <v/>
      </c>
    </row>
    <row r="140" spans="1:37" x14ac:dyDescent="0.2">
      <c r="A140" s="58">
        <v>45352</v>
      </c>
      <c r="B140" s="49" t="s">
        <v>229</v>
      </c>
      <c r="C140" s="49" t="s">
        <v>693</v>
      </c>
      <c r="G140" s="49" t="s">
        <v>116</v>
      </c>
      <c r="H140" s="49" t="s">
        <v>167</v>
      </c>
      <c r="I140" s="49" t="s">
        <v>118</v>
      </c>
      <c r="K140" s="49" t="s">
        <v>1212</v>
      </c>
      <c r="L140" s="49">
        <v>34</v>
      </c>
      <c r="M140" s="49">
        <v>109</v>
      </c>
      <c r="N140" s="49">
        <v>13</v>
      </c>
      <c r="O140" s="49">
        <v>10</v>
      </c>
      <c r="U140" s="49">
        <v>4</v>
      </c>
      <c r="X140" s="49">
        <v>9</v>
      </c>
      <c r="Y140" s="49">
        <v>2</v>
      </c>
      <c r="AC140">
        <f>IF(ISBLANK(sbcc[[#This Row],[total_boys]]),SUM(sbcc[[#This Row],[boys_0-5_reached]],sbcc[[#This Row],[boys_6-12_reached]],sbcc[[#This Row],[boys_13-18_reached]]),sbcc[[#This Row],[total_boys]])</f>
        <v>47</v>
      </c>
      <c r="AD140">
        <f>IF(ISBLANK(sbcc[[#This Row],[total_girls]]),SUM(sbcc[[#This Row],[girls_0-5_reached]],sbcc[[#This Row],[girls_6-12_reached]],sbcc[[#This Row],[girls_13-18_reached]]),sbcc[[#This Row],[total_girls]])</f>
        <v>119</v>
      </c>
      <c r="AE140">
        <f>IF(ISBLANK(sbcc[[#This Row],[total_children]]),SUM(sbcc[[#This Row],[calc_boys]],sbcc[[#This Row],[calc_girls]]),sbcc[[#This Row],[total_children]])</f>
        <v>166</v>
      </c>
      <c r="AF140">
        <f>IF(ISBLANK(sbcc[[#This Row],[total_pwd]]),SUM(sbcc[[#This Row],[total_pwd_men]],sbcc[[#This Row],[total_pwd_women]]),sbcc[[#This Row],[total_pwd]])</f>
        <v>4</v>
      </c>
      <c r="AG140">
        <f>IF(ISBLANK(sbcc[[#This Row],[total_adults]]),SUM(sbcc[[#This Row],[total_men]],sbcc[[#This Row],[total_women]]),sbcc[[#This Row],[total_adults]])</f>
        <v>11</v>
      </c>
      <c r="AH140">
        <f>IF(ISBLANK(sbcc[[#This Row],[total_beneficiaries_reached]]),SUM(sbcc[[#This Row],[calc_children]],sbcc[[#This Row],[calc_adults]]),sbcc[[#This Row],[total_beneficiaries_reached]])</f>
        <v>177</v>
      </c>
      <c r="AI140" s="49" t="str">
        <f ca="1">IF(B140="","",OFFSET(table_admin1[[#Headers],[ADM1_PT]],MATCH(B140,admin1,0),1))</f>
        <v>MZ11</v>
      </c>
      <c r="AJ140" s="49" t="str">
        <f t="shared" ca="1" si="4"/>
        <v>MZ1101</v>
      </c>
      <c r="AK140" s="49" t="str">
        <f t="shared" ca="1" si="5"/>
        <v/>
      </c>
    </row>
    <row r="141" spans="1:37" x14ac:dyDescent="0.2">
      <c r="A141" s="58">
        <v>45383</v>
      </c>
      <c r="B141" s="49" t="s">
        <v>214</v>
      </c>
      <c r="C141" s="49" t="s">
        <v>574</v>
      </c>
      <c r="G141" s="49" t="s">
        <v>122</v>
      </c>
      <c r="H141" s="49" t="s">
        <v>168</v>
      </c>
      <c r="I141" s="49" t="s">
        <v>124</v>
      </c>
      <c r="J141" s="49" t="s">
        <v>1315</v>
      </c>
      <c r="K141" s="49" t="s">
        <v>125</v>
      </c>
      <c r="L141" s="49">
        <v>71</v>
      </c>
      <c r="M141" s="49">
        <v>84</v>
      </c>
      <c r="N141" s="49">
        <v>92</v>
      </c>
      <c r="O141" s="49">
        <v>197</v>
      </c>
      <c r="U141" s="49">
        <v>3</v>
      </c>
      <c r="X141" s="49">
        <v>45</v>
      </c>
      <c r="Y141" s="49">
        <v>3</v>
      </c>
      <c r="AC141">
        <f>IF(ISBLANK(sbcc[[#This Row],[total_boys]]),SUM(sbcc[[#This Row],[boys_0-5_reached]],sbcc[[#This Row],[boys_6-12_reached]],sbcc[[#This Row],[boys_13-18_reached]]),sbcc[[#This Row],[total_boys]])</f>
        <v>163</v>
      </c>
      <c r="AD141">
        <f>IF(ISBLANK(sbcc[[#This Row],[total_girls]]),SUM(sbcc[[#This Row],[girls_0-5_reached]],sbcc[[#This Row],[girls_6-12_reached]],sbcc[[#This Row],[girls_13-18_reached]]),sbcc[[#This Row],[total_girls]])</f>
        <v>281</v>
      </c>
      <c r="AE141">
        <f>IF(ISBLANK(sbcc[[#This Row],[total_children]]),SUM(sbcc[[#This Row],[calc_boys]],sbcc[[#This Row],[calc_girls]]),sbcc[[#This Row],[total_children]])</f>
        <v>444</v>
      </c>
      <c r="AF141">
        <f>IF(ISBLANK(sbcc[[#This Row],[total_pwd]]),SUM(sbcc[[#This Row],[total_pwd_men]],sbcc[[#This Row],[total_pwd_women]]),sbcc[[#This Row],[total_pwd]])</f>
        <v>3</v>
      </c>
      <c r="AG141">
        <f>IF(ISBLANK(sbcc[[#This Row],[total_adults]]),SUM(sbcc[[#This Row],[total_men]],sbcc[[#This Row],[total_women]]),sbcc[[#This Row],[total_adults]])</f>
        <v>48</v>
      </c>
      <c r="AH141">
        <f>IF(ISBLANK(sbcc[[#This Row],[total_beneficiaries_reached]]),SUM(sbcc[[#This Row],[calc_children]],sbcc[[#This Row],[calc_adults]]),sbcc[[#This Row],[total_beneficiaries_reached]])</f>
        <v>492</v>
      </c>
      <c r="AI141" s="49" t="str">
        <f ca="1">IF(B141="","",OFFSET(table_admin1[[#Headers],[ADM1_PT]],MATCH(B141,admin1,0),1))</f>
        <v>MZ08</v>
      </c>
      <c r="AJ141" s="49" t="str">
        <f t="shared" ca="1" si="4"/>
        <v>MZ0815</v>
      </c>
      <c r="AK141" s="49" t="str">
        <f t="shared" ca="1" si="5"/>
        <v/>
      </c>
    </row>
    <row r="142" spans="1:37" x14ac:dyDescent="0.2">
      <c r="A142" s="58">
        <v>45323</v>
      </c>
      <c r="B142" s="49" t="s">
        <v>224</v>
      </c>
      <c r="C142" s="49" t="s">
        <v>645</v>
      </c>
      <c r="G142" s="49" t="s">
        <v>116</v>
      </c>
      <c r="H142" s="49" t="s">
        <v>168</v>
      </c>
      <c r="I142" s="49" t="s">
        <v>118</v>
      </c>
      <c r="K142" s="49" t="s">
        <v>1212</v>
      </c>
      <c r="L142" s="49">
        <v>32</v>
      </c>
      <c r="M142" s="49">
        <v>118</v>
      </c>
      <c r="N142" s="49">
        <v>5</v>
      </c>
      <c r="O142" s="49">
        <v>41</v>
      </c>
      <c r="U142" s="49">
        <v>12</v>
      </c>
      <c r="X142" s="49">
        <v>37</v>
      </c>
      <c r="Y142" s="49">
        <v>5</v>
      </c>
      <c r="AC142">
        <f>IF(ISBLANK(sbcc[[#This Row],[total_boys]]),SUM(sbcc[[#This Row],[boys_0-5_reached]],sbcc[[#This Row],[boys_6-12_reached]],sbcc[[#This Row],[boys_13-18_reached]]),sbcc[[#This Row],[total_boys]])</f>
        <v>37</v>
      </c>
      <c r="AD142">
        <f>IF(ISBLANK(sbcc[[#This Row],[total_girls]]),SUM(sbcc[[#This Row],[girls_0-5_reached]],sbcc[[#This Row],[girls_6-12_reached]],sbcc[[#This Row],[girls_13-18_reached]]),sbcc[[#This Row],[total_girls]])</f>
        <v>159</v>
      </c>
      <c r="AE142">
        <f>IF(ISBLANK(sbcc[[#This Row],[total_children]]),SUM(sbcc[[#This Row],[calc_boys]],sbcc[[#This Row],[calc_girls]]),sbcc[[#This Row],[total_children]])</f>
        <v>196</v>
      </c>
      <c r="AF142">
        <f>IF(ISBLANK(sbcc[[#This Row],[total_pwd]]),SUM(sbcc[[#This Row],[total_pwd_men]],sbcc[[#This Row],[total_pwd_women]]),sbcc[[#This Row],[total_pwd]])</f>
        <v>12</v>
      </c>
      <c r="AG142">
        <f>IF(ISBLANK(sbcc[[#This Row],[total_adults]]),SUM(sbcc[[#This Row],[total_men]],sbcc[[#This Row],[total_women]]),sbcc[[#This Row],[total_adults]])</f>
        <v>42</v>
      </c>
      <c r="AH142">
        <f>IF(ISBLANK(sbcc[[#This Row],[total_beneficiaries_reached]]),SUM(sbcc[[#This Row],[calc_children]],sbcc[[#This Row],[calc_adults]]),sbcc[[#This Row],[total_beneficiaries_reached]])</f>
        <v>238</v>
      </c>
      <c r="AI142" s="49" t="str">
        <f ca="1">IF(B142="","",OFFSET(table_admin1[[#Headers],[ADM1_PT]],MATCH(B142,admin1,0),1))</f>
        <v>MZ10</v>
      </c>
      <c r="AJ142" s="49" t="str">
        <f t="shared" ca="1" si="4"/>
        <v>MZ1003</v>
      </c>
      <c r="AK142" s="49" t="str">
        <f t="shared" ca="1" si="5"/>
        <v/>
      </c>
    </row>
    <row r="143" spans="1:37" x14ac:dyDescent="0.2">
      <c r="A143" s="58">
        <v>45323</v>
      </c>
      <c r="B143" s="49" t="s">
        <v>120</v>
      </c>
      <c r="C143" s="49" t="s">
        <v>127</v>
      </c>
      <c r="G143" s="49" t="s">
        <v>122</v>
      </c>
      <c r="H143" s="49" t="s">
        <v>168</v>
      </c>
      <c r="I143" s="49" t="s">
        <v>124</v>
      </c>
      <c r="J143" s="49" t="s">
        <v>1315</v>
      </c>
      <c r="K143" s="49" t="s">
        <v>125</v>
      </c>
      <c r="L143" s="49">
        <v>103</v>
      </c>
      <c r="M143" s="49">
        <v>149</v>
      </c>
      <c r="N143" s="49">
        <v>107</v>
      </c>
      <c r="O143" s="49">
        <v>88</v>
      </c>
      <c r="U143" s="49">
        <v>4</v>
      </c>
      <c r="X143" s="49">
        <v>33</v>
      </c>
      <c r="Y143" s="49">
        <v>14</v>
      </c>
      <c r="AC143">
        <f>IF(ISBLANK(sbcc[[#This Row],[total_boys]]),SUM(sbcc[[#This Row],[boys_0-5_reached]],sbcc[[#This Row],[boys_6-12_reached]],sbcc[[#This Row],[boys_13-18_reached]]),sbcc[[#This Row],[total_boys]])</f>
        <v>210</v>
      </c>
      <c r="AD143">
        <f>IF(ISBLANK(sbcc[[#This Row],[total_girls]]),SUM(sbcc[[#This Row],[girls_0-5_reached]],sbcc[[#This Row],[girls_6-12_reached]],sbcc[[#This Row],[girls_13-18_reached]]),sbcc[[#This Row],[total_girls]])</f>
        <v>237</v>
      </c>
      <c r="AE143">
        <f>IF(ISBLANK(sbcc[[#This Row],[total_children]]),SUM(sbcc[[#This Row],[calc_boys]],sbcc[[#This Row],[calc_girls]]),sbcc[[#This Row],[total_children]])</f>
        <v>447</v>
      </c>
      <c r="AF143">
        <f>IF(ISBLANK(sbcc[[#This Row],[total_pwd]]),SUM(sbcc[[#This Row],[total_pwd_men]],sbcc[[#This Row],[total_pwd_women]]),sbcc[[#This Row],[total_pwd]])</f>
        <v>4</v>
      </c>
      <c r="AG143">
        <f>IF(ISBLANK(sbcc[[#This Row],[total_adults]]),SUM(sbcc[[#This Row],[total_men]],sbcc[[#This Row],[total_women]]),sbcc[[#This Row],[total_adults]])</f>
        <v>47</v>
      </c>
      <c r="AH143">
        <f>IF(ISBLANK(sbcc[[#This Row],[total_beneficiaries_reached]]),SUM(sbcc[[#This Row],[calc_children]],sbcc[[#This Row],[calc_adults]]),sbcc[[#This Row],[total_beneficiaries_reached]])</f>
        <v>494</v>
      </c>
      <c r="AI143" s="49" t="str">
        <f ca="1">IF(B143="","",OFFSET(table_admin1[[#Headers],[ADM1_PT]],MATCH(B143,admin1,0),1))</f>
        <v>MZ01</v>
      </c>
      <c r="AJ143" s="49" t="str">
        <f t="shared" ca="1" si="4"/>
        <v>MZ0101</v>
      </c>
      <c r="AK143" s="49" t="str">
        <f t="shared" ca="1" si="5"/>
        <v/>
      </c>
    </row>
    <row r="144" spans="1:37" x14ac:dyDescent="0.2">
      <c r="A144" s="58">
        <v>45292</v>
      </c>
      <c r="B144" s="49" t="s">
        <v>120</v>
      </c>
      <c r="C144" s="49" t="s">
        <v>121</v>
      </c>
      <c r="G144" s="49" t="s">
        <v>116</v>
      </c>
      <c r="H144" s="49" t="s">
        <v>167</v>
      </c>
      <c r="I144" s="49" t="s">
        <v>130</v>
      </c>
      <c r="J144" s="49" t="s">
        <v>1319</v>
      </c>
      <c r="K144" s="49" t="s">
        <v>1212</v>
      </c>
      <c r="L144" s="49">
        <v>28</v>
      </c>
      <c r="M144" s="49">
        <v>25</v>
      </c>
      <c r="N144" s="49">
        <v>190</v>
      </c>
      <c r="O144" s="49">
        <v>93</v>
      </c>
      <c r="U144" s="49">
        <v>15</v>
      </c>
      <c r="X144" s="49">
        <v>193</v>
      </c>
      <c r="Y144" s="49">
        <v>186</v>
      </c>
      <c r="AC144">
        <f>IF(ISBLANK(sbcc[[#This Row],[total_boys]]),SUM(sbcc[[#This Row],[boys_0-5_reached]],sbcc[[#This Row],[boys_6-12_reached]],sbcc[[#This Row],[boys_13-18_reached]]),sbcc[[#This Row],[total_boys]])</f>
        <v>218</v>
      </c>
      <c r="AD144">
        <f>IF(ISBLANK(sbcc[[#This Row],[total_girls]]),SUM(sbcc[[#This Row],[girls_0-5_reached]],sbcc[[#This Row],[girls_6-12_reached]],sbcc[[#This Row],[girls_13-18_reached]]),sbcc[[#This Row],[total_girls]])</f>
        <v>118</v>
      </c>
      <c r="AE144">
        <f>IF(ISBLANK(sbcc[[#This Row],[total_children]]),SUM(sbcc[[#This Row],[calc_boys]],sbcc[[#This Row],[calc_girls]]),sbcc[[#This Row],[total_children]])</f>
        <v>336</v>
      </c>
      <c r="AF144">
        <f>IF(ISBLANK(sbcc[[#This Row],[total_pwd]]),SUM(sbcc[[#This Row],[total_pwd_men]],sbcc[[#This Row],[total_pwd_women]]),sbcc[[#This Row],[total_pwd]])</f>
        <v>15</v>
      </c>
      <c r="AG144">
        <f>IF(ISBLANK(sbcc[[#This Row],[total_adults]]),SUM(sbcc[[#This Row],[total_men]],sbcc[[#This Row],[total_women]]),sbcc[[#This Row],[total_adults]])</f>
        <v>379</v>
      </c>
      <c r="AH144">
        <f>IF(ISBLANK(sbcc[[#This Row],[total_beneficiaries_reached]]),SUM(sbcc[[#This Row],[calc_children]],sbcc[[#This Row],[calc_adults]]),sbcc[[#This Row],[total_beneficiaries_reached]])</f>
        <v>715</v>
      </c>
      <c r="AI144" s="49" t="str">
        <f ca="1">IF(B144="","",OFFSET(table_admin1[[#Headers],[ADM1_PT]],MATCH(B144,admin1,0),1))</f>
        <v>MZ01</v>
      </c>
      <c r="AJ144" s="49" t="str">
        <f t="shared" ca="1" si="4"/>
        <v>MZ0118</v>
      </c>
      <c r="AK144" s="49" t="str">
        <f t="shared" ca="1" si="5"/>
        <v/>
      </c>
    </row>
    <row r="145" spans="1:37" x14ac:dyDescent="0.2">
      <c r="A145" s="58">
        <v>45323</v>
      </c>
      <c r="B145" s="49" t="s">
        <v>113</v>
      </c>
      <c r="C145" s="49" t="s">
        <v>613</v>
      </c>
      <c r="G145" s="49" t="s">
        <v>122</v>
      </c>
      <c r="H145" s="49" t="s">
        <v>167</v>
      </c>
      <c r="I145" s="49" t="s">
        <v>124</v>
      </c>
      <c r="J145" s="49" t="s">
        <v>1316</v>
      </c>
      <c r="K145" s="49" t="s">
        <v>125</v>
      </c>
      <c r="L145" s="49">
        <v>166</v>
      </c>
      <c r="M145" s="49">
        <v>45</v>
      </c>
      <c r="N145" s="49">
        <v>34</v>
      </c>
      <c r="O145" s="49">
        <v>9</v>
      </c>
      <c r="U145" s="49">
        <v>10</v>
      </c>
      <c r="X145" s="49">
        <v>106</v>
      </c>
      <c r="Y145" s="49">
        <v>164</v>
      </c>
      <c r="AC145">
        <f>IF(ISBLANK(sbcc[[#This Row],[total_boys]]),SUM(sbcc[[#This Row],[boys_0-5_reached]],sbcc[[#This Row],[boys_6-12_reached]],sbcc[[#This Row],[boys_13-18_reached]]),sbcc[[#This Row],[total_boys]])</f>
        <v>200</v>
      </c>
      <c r="AD145">
        <f>IF(ISBLANK(sbcc[[#This Row],[total_girls]]),SUM(sbcc[[#This Row],[girls_0-5_reached]],sbcc[[#This Row],[girls_6-12_reached]],sbcc[[#This Row],[girls_13-18_reached]]),sbcc[[#This Row],[total_girls]])</f>
        <v>54</v>
      </c>
      <c r="AE145">
        <f>IF(ISBLANK(sbcc[[#This Row],[total_children]]),SUM(sbcc[[#This Row],[calc_boys]],sbcc[[#This Row],[calc_girls]]),sbcc[[#This Row],[total_children]])</f>
        <v>254</v>
      </c>
      <c r="AF145">
        <f>IF(ISBLANK(sbcc[[#This Row],[total_pwd]]),SUM(sbcc[[#This Row],[total_pwd_men]],sbcc[[#This Row],[total_pwd_women]]),sbcc[[#This Row],[total_pwd]])</f>
        <v>10</v>
      </c>
      <c r="AG145">
        <f>IF(ISBLANK(sbcc[[#This Row],[total_adults]]),SUM(sbcc[[#This Row],[total_men]],sbcc[[#This Row],[total_women]]),sbcc[[#This Row],[total_adults]])</f>
        <v>270</v>
      </c>
      <c r="AH145">
        <f>IF(ISBLANK(sbcc[[#This Row],[total_beneficiaries_reached]]),SUM(sbcc[[#This Row],[calc_children]],sbcc[[#This Row],[calc_adults]]),sbcc[[#This Row],[total_beneficiaries_reached]])</f>
        <v>524</v>
      </c>
      <c r="AI145" s="49" t="str">
        <f ca="1">IF(B145="","",OFFSET(table_admin1[[#Headers],[ADM1_PT]],MATCH(B145,admin1,0),1))</f>
        <v>MZ09</v>
      </c>
      <c r="AJ145" s="49" t="str">
        <f t="shared" ca="1" si="4"/>
        <v>MZ0907</v>
      </c>
      <c r="AK145" s="49" t="str">
        <f t="shared" ca="1" si="5"/>
        <v/>
      </c>
    </row>
    <row r="146" spans="1:37" x14ac:dyDescent="0.2">
      <c r="A146" s="58">
        <v>45292</v>
      </c>
      <c r="B146" s="49" t="s">
        <v>120</v>
      </c>
      <c r="C146" s="49" t="s">
        <v>220</v>
      </c>
      <c r="G146" s="49" t="s">
        <v>122</v>
      </c>
      <c r="H146" s="49" t="s">
        <v>167</v>
      </c>
      <c r="I146" s="49" t="s">
        <v>124</v>
      </c>
      <c r="J146" s="49" t="s">
        <v>1314</v>
      </c>
      <c r="K146" s="49" t="s">
        <v>125</v>
      </c>
      <c r="L146" s="49">
        <v>8</v>
      </c>
      <c r="M146" s="49">
        <v>43</v>
      </c>
      <c r="N146" s="49">
        <v>115</v>
      </c>
      <c r="O146" s="49">
        <v>70</v>
      </c>
      <c r="U146" s="49">
        <v>6</v>
      </c>
      <c r="X146" s="49">
        <v>75</v>
      </c>
      <c r="Y146" s="49">
        <v>18</v>
      </c>
      <c r="AC146">
        <f>IF(ISBLANK(sbcc[[#This Row],[total_boys]]),SUM(sbcc[[#This Row],[boys_0-5_reached]],sbcc[[#This Row],[boys_6-12_reached]],sbcc[[#This Row],[boys_13-18_reached]]),sbcc[[#This Row],[total_boys]])</f>
        <v>123</v>
      </c>
      <c r="AD146">
        <f>IF(ISBLANK(sbcc[[#This Row],[total_girls]]),SUM(sbcc[[#This Row],[girls_0-5_reached]],sbcc[[#This Row],[girls_6-12_reached]],sbcc[[#This Row],[girls_13-18_reached]]),sbcc[[#This Row],[total_girls]])</f>
        <v>113</v>
      </c>
      <c r="AE146">
        <f>IF(ISBLANK(sbcc[[#This Row],[total_children]]),SUM(sbcc[[#This Row],[calc_boys]],sbcc[[#This Row],[calc_girls]]),sbcc[[#This Row],[total_children]])</f>
        <v>236</v>
      </c>
      <c r="AF146">
        <f>IF(ISBLANK(sbcc[[#This Row],[total_pwd]]),SUM(sbcc[[#This Row],[total_pwd_men]],sbcc[[#This Row],[total_pwd_women]]),sbcc[[#This Row],[total_pwd]])</f>
        <v>6</v>
      </c>
      <c r="AG146">
        <f>IF(ISBLANK(sbcc[[#This Row],[total_adults]]),SUM(sbcc[[#This Row],[total_men]],sbcc[[#This Row],[total_women]]),sbcc[[#This Row],[total_adults]])</f>
        <v>93</v>
      </c>
      <c r="AH146">
        <f>IF(ISBLANK(sbcc[[#This Row],[total_beneficiaries_reached]]),SUM(sbcc[[#This Row],[calc_children]],sbcc[[#This Row],[calc_adults]]),sbcc[[#This Row],[total_beneficiaries_reached]])</f>
        <v>329</v>
      </c>
      <c r="AI146" s="49" t="str">
        <f ca="1">IF(B146="","",OFFSET(table_admin1[[#Headers],[ADM1_PT]],MATCH(B146,admin1,0),1))</f>
        <v>MZ01</v>
      </c>
      <c r="AJ146" s="49" t="str">
        <f t="shared" ca="1" si="4"/>
        <v>MZ0109</v>
      </c>
      <c r="AK146" s="49" t="str">
        <f t="shared" ca="1" si="5"/>
        <v/>
      </c>
    </row>
    <row r="147" spans="1:37" x14ac:dyDescent="0.2">
      <c r="A147" s="58">
        <v>45292</v>
      </c>
      <c r="B147" s="49" t="s">
        <v>224</v>
      </c>
      <c r="C147" s="49" t="s">
        <v>645</v>
      </c>
      <c r="G147" s="49" t="s">
        <v>116</v>
      </c>
      <c r="H147" s="49" t="s">
        <v>168</v>
      </c>
      <c r="I147" s="49" t="s">
        <v>118</v>
      </c>
      <c r="K147" s="49" t="s">
        <v>1212</v>
      </c>
      <c r="L147" s="49">
        <v>178</v>
      </c>
      <c r="M147" s="49">
        <v>35</v>
      </c>
      <c r="N147" s="49">
        <v>127</v>
      </c>
      <c r="O147" s="49">
        <v>24</v>
      </c>
      <c r="U147" s="49">
        <v>7</v>
      </c>
      <c r="X147" s="49">
        <v>96</v>
      </c>
      <c r="Y147" s="49">
        <v>153</v>
      </c>
      <c r="AC147">
        <f>IF(ISBLANK(sbcc[[#This Row],[total_boys]]),SUM(sbcc[[#This Row],[boys_0-5_reached]],sbcc[[#This Row],[boys_6-12_reached]],sbcc[[#This Row],[boys_13-18_reached]]),sbcc[[#This Row],[total_boys]])</f>
        <v>305</v>
      </c>
      <c r="AD147">
        <f>IF(ISBLANK(sbcc[[#This Row],[total_girls]]),SUM(sbcc[[#This Row],[girls_0-5_reached]],sbcc[[#This Row],[girls_6-12_reached]],sbcc[[#This Row],[girls_13-18_reached]]),sbcc[[#This Row],[total_girls]])</f>
        <v>59</v>
      </c>
      <c r="AE147">
        <f>IF(ISBLANK(sbcc[[#This Row],[total_children]]),SUM(sbcc[[#This Row],[calc_boys]],sbcc[[#This Row],[calc_girls]]),sbcc[[#This Row],[total_children]])</f>
        <v>364</v>
      </c>
      <c r="AF147">
        <f>IF(ISBLANK(sbcc[[#This Row],[total_pwd]]),SUM(sbcc[[#This Row],[total_pwd_men]],sbcc[[#This Row],[total_pwd_women]]),sbcc[[#This Row],[total_pwd]])</f>
        <v>7</v>
      </c>
      <c r="AG147">
        <f>IF(ISBLANK(sbcc[[#This Row],[total_adults]]),SUM(sbcc[[#This Row],[total_men]],sbcc[[#This Row],[total_women]]),sbcc[[#This Row],[total_adults]])</f>
        <v>249</v>
      </c>
      <c r="AH147">
        <f>IF(ISBLANK(sbcc[[#This Row],[total_beneficiaries_reached]]),SUM(sbcc[[#This Row],[calc_children]],sbcc[[#This Row],[calc_adults]]),sbcc[[#This Row],[total_beneficiaries_reached]])</f>
        <v>613</v>
      </c>
      <c r="AI147" s="49" t="str">
        <f ca="1">IF(B147="","",OFFSET(table_admin1[[#Headers],[ADM1_PT]],MATCH(B147,admin1,0),1))</f>
        <v>MZ10</v>
      </c>
      <c r="AJ147" s="49" t="str">
        <f t="shared" ca="1" si="4"/>
        <v>MZ1003</v>
      </c>
      <c r="AK147" s="49" t="str">
        <f t="shared" ca="1" si="5"/>
        <v/>
      </c>
    </row>
    <row r="148" spans="1:37" x14ac:dyDescent="0.2">
      <c r="A148" s="58">
        <v>45352</v>
      </c>
      <c r="B148" s="49" t="s">
        <v>120</v>
      </c>
      <c r="C148" s="49" t="s">
        <v>194</v>
      </c>
      <c r="G148" s="49" t="s">
        <v>116</v>
      </c>
      <c r="H148" s="49" t="s">
        <v>167</v>
      </c>
      <c r="I148" s="49" t="s">
        <v>118</v>
      </c>
      <c r="K148" s="49" t="s">
        <v>1212</v>
      </c>
      <c r="L148" s="49">
        <v>45</v>
      </c>
      <c r="M148" s="49">
        <v>121</v>
      </c>
      <c r="N148" s="49">
        <v>185</v>
      </c>
      <c r="O148" s="49">
        <v>152</v>
      </c>
      <c r="U148" s="49">
        <v>6</v>
      </c>
      <c r="X148" s="49">
        <v>67</v>
      </c>
      <c r="Y148" s="49">
        <v>63</v>
      </c>
      <c r="AC148">
        <f>IF(ISBLANK(sbcc[[#This Row],[total_boys]]),SUM(sbcc[[#This Row],[boys_0-5_reached]],sbcc[[#This Row],[boys_6-12_reached]],sbcc[[#This Row],[boys_13-18_reached]]),sbcc[[#This Row],[total_boys]])</f>
        <v>230</v>
      </c>
      <c r="AD148">
        <f>IF(ISBLANK(sbcc[[#This Row],[total_girls]]),SUM(sbcc[[#This Row],[girls_0-5_reached]],sbcc[[#This Row],[girls_6-12_reached]],sbcc[[#This Row],[girls_13-18_reached]]),sbcc[[#This Row],[total_girls]])</f>
        <v>273</v>
      </c>
      <c r="AE148">
        <f>IF(ISBLANK(sbcc[[#This Row],[total_children]]),SUM(sbcc[[#This Row],[calc_boys]],sbcc[[#This Row],[calc_girls]]),sbcc[[#This Row],[total_children]])</f>
        <v>503</v>
      </c>
      <c r="AF148">
        <f>IF(ISBLANK(sbcc[[#This Row],[total_pwd]]),SUM(sbcc[[#This Row],[total_pwd_men]],sbcc[[#This Row],[total_pwd_women]]),sbcc[[#This Row],[total_pwd]])</f>
        <v>6</v>
      </c>
      <c r="AG148">
        <f>IF(ISBLANK(sbcc[[#This Row],[total_adults]]),SUM(sbcc[[#This Row],[total_men]],sbcc[[#This Row],[total_women]]),sbcc[[#This Row],[total_adults]])</f>
        <v>130</v>
      </c>
      <c r="AH148">
        <f>IF(ISBLANK(sbcc[[#This Row],[total_beneficiaries_reached]]),SUM(sbcc[[#This Row],[calc_children]],sbcc[[#This Row],[calc_adults]]),sbcc[[#This Row],[total_beneficiaries_reached]])</f>
        <v>633</v>
      </c>
      <c r="AI148" s="49" t="str">
        <f ca="1">IF(B148="","",OFFSET(table_admin1[[#Headers],[ADM1_PT]],MATCH(B148,admin1,0),1))</f>
        <v>MZ01</v>
      </c>
      <c r="AJ148" s="49" t="str">
        <f t="shared" ca="1" si="4"/>
        <v>MZ0104</v>
      </c>
      <c r="AK148" s="49" t="str">
        <f t="shared" ca="1" si="5"/>
        <v/>
      </c>
    </row>
    <row r="149" spans="1:37" x14ac:dyDescent="0.2">
      <c r="A149" s="58">
        <v>45292</v>
      </c>
      <c r="B149" s="49" t="s">
        <v>120</v>
      </c>
      <c r="C149" s="49" t="s">
        <v>129</v>
      </c>
      <c r="G149" s="49" t="s">
        <v>122</v>
      </c>
      <c r="H149" s="49" t="s">
        <v>167</v>
      </c>
      <c r="I149" s="49" t="s">
        <v>124</v>
      </c>
      <c r="J149" s="49" t="s">
        <v>1315</v>
      </c>
      <c r="K149" s="49" t="s">
        <v>125</v>
      </c>
      <c r="L149" s="49">
        <v>43</v>
      </c>
      <c r="M149" s="49">
        <v>61</v>
      </c>
      <c r="N149" s="49">
        <v>20</v>
      </c>
      <c r="O149" s="49">
        <v>82</v>
      </c>
      <c r="U149" s="49">
        <v>1</v>
      </c>
      <c r="X149" s="49">
        <v>59</v>
      </c>
      <c r="Y149" s="49">
        <v>161</v>
      </c>
      <c r="AC149">
        <f>IF(ISBLANK(sbcc[[#This Row],[total_boys]]),SUM(sbcc[[#This Row],[boys_0-5_reached]],sbcc[[#This Row],[boys_6-12_reached]],sbcc[[#This Row],[boys_13-18_reached]]),sbcc[[#This Row],[total_boys]])</f>
        <v>63</v>
      </c>
      <c r="AD149">
        <f>IF(ISBLANK(sbcc[[#This Row],[total_girls]]),SUM(sbcc[[#This Row],[girls_0-5_reached]],sbcc[[#This Row],[girls_6-12_reached]],sbcc[[#This Row],[girls_13-18_reached]]),sbcc[[#This Row],[total_girls]])</f>
        <v>143</v>
      </c>
      <c r="AE149">
        <f>IF(ISBLANK(sbcc[[#This Row],[total_children]]),SUM(sbcc[[#This Row],[calc_boys]],sbcc[[#This Row],[calc_girls]]),sbcc[[#This Row],[total_children]])</f>
        <v>206</v>
      </c>
      <c r="AF149">
        <f>IF(ISBLANK(sbcc[[#This Row],[total_pwd]]),SUM(sbcc[[#This Row],[total_pwd_men]],sbcc[[#This Row],[total_pwd_women]]),sbcc[[#This Row],[total_pwd]])</f>
        <v>1</v>
      </c>
      <c r="AG149">
        <f>IF(ISBLANK(sbcc[[#This Row],[total_adults]]),SUM(sbcc[[#This Row],[total_men]],sbcc[[#This Row],[total_women]]),sbcc[[#This Row],[total_adults]])</f>
        <v>220</v>
      </c>
      <c r="AH149">
        <f>IF(ISBLANK(sbcc[[#This Row],[total_beneficiaries_reached]]),SUM(sbcc[[#This Row],[calc_children]],sbcc[[#This Row],[calc_adults]]),sbcc[[#This Row],[total_beneficiaries_reached]])</f>
        <v>426</v>
      </c>
      <c r="AI149" s="49" t="str">
        <f ca="1">IF(B149="","",OFFSET(table_admin1[[#Headers],[ADM1_PT]],MATCH(B149,admin1,0),1))</f>
        <v>MZ01</v>
      </c>
      <c r="AJ149" s="49" t="str">
        <f t="shared" ca="1" si="4"/>
        <v>MZ0110</v>
      </c>
      <c r="AK149" s="49" t="str">
        <f t="shared" ca="1" si="5"/>
        <v/>
      </c>
    </row>
    <row r="150" spans="1:37" x14ac:dyDescent="0.2">
      <c r="A150" s="58">
        <v>45352</v>
      </c>
      <c r="B150" s="49" t="s">
        <v>209</v>
      </c>
      <c r="C150" s="49" t="s">
        <v>513</v>
      </c>
      <c r="G150" s="49" t="s">
        <v>116</v>
      </c>
      <c r="H150" s="49" t="s">
        <v>168</v>
      </c>
      <c r="I150" s="49" t="s">
        <v>118</v>
      </c>
      <c r="K150" s="49" t="s">
        <v>1212</v>
      </c>
      <c r="L150" s="49">
        <v>42</v>
      </c>
      <c r="M150" s="49">
        <v>170</v>
      </c>
      <c r="N150" s="49">
        <v>200</v>
      </c>
      <c r="O150" s="49">
        <v>141</v>
      </c>
      <c r="U150" s="49">
        <v>4</v>
      </c>
      <c r="X150" s="49">
        <v>38</v>
      </c>
      <c r="Y150" s="49">
        <v>11</v>
      </c>
      <c r="AC150">
        <f>IF(ISBLANK(sbcc[[#This Row],[total_boys]]),SUM(sbcc[[#This Row],[boys_0-5_reached]],sbcc[[#This Row],[boys_6-12_reached]],sbcc[[#This Row],[boys_13-18_reached]]),sbcc[[#This Row],[total_boys]])</f>
        <v>242</v>
      </c>
      <c r="AD150">
        <f>IF(ISBLANK(sbcc[[#This Row],[total_girls]]),SUM(sbcc[[#This Row],[girls_0-5_reached]],sbcc[[#This Row],[girls_6-12_reached]],sbcc[[#This Row],[girls_13-18_reached]]),sbcc[[#This Row],[total_girls]])</f>
        <v>311</v>
      </c>
      <c r="AE150">
        <f>IF(ISBLANK(sbcc[[#This Row],[total_children]]),SUM(sbcc[[#This Row],[calc_boys]],sbcc[[#This Row],[calc_girls]]),sbcc[[#This Row],[total_children]])</f>
        <v>553</v>
      </c>
      <c r="AF150">
        <f>IF(ISBLANK(sbcc[[#This Row],[total_pwd]]),SUM(sbcc[[#This Row],[total_pwd_men]],sbcc[[#This Row],[total_pwd_women]]),sbcc[[#This Row],[total_pwd]])</f>
        <v>4</v>
      </c>
      <c r="AG150">
        <f>IF(ISBLANK(sbcc[[#This Row],[total_adults]]),SUM(sbcc[[#This Row],[total_men]],sbcc[[#This Row],[total_women]]),sbcc[[#This Row],[total_adults]])</f>
        <v>49</v>
      </c>
      <c r="AH150">
        <f>IF(ISBLANK(sbcc[[#This Row],[total_beneficiaries_reached]]),SUM(sbcc[[#This Row],[calc_children]],sbcc[[#This Row],[calc_adults]]),sbcc[[#This Row],[total_beneficiaries_reached]])</f>
        <v>602</v>
      </c>
      <c r="AI150" s="49" t="str">
        <f ca="1">IF(B150="","",OFFSET(table_admin1[[#Headers],[ADM1_PT]],MATCH(B150,admin1,0),1))</f>
        <v>MZ07</v>
      </c>
      <c r="AJ150" s="49" t="str">
        <f t="shared" ca="1" si="4"/>
        <v>MZ0721</v>
      </c>
      <c r="AK150" s="49" t="str">
        <f t="shared" ca="1" si="5"/>
        <v/>
      </c>
    </row>
    <row r="151" spans="1:37" x14ac:dyDescent="0.2">
      <c r="A151" s="58">
        <v>45352</v>
      </c>
      <c r="B151" s="49" t="s">
        <v>120</v>
      </c>
      <c r="C151" s="49" t="s">
        <v>127</v>
      </c>
      <c r="G151" s="49" t="s">
        <v>122</v>
      </c>
      <c r="H151" s="49" t="s">
        <v>168</v>
      </c>
      <c r="I151" s="49" t="s">
        <v>124</v>
      </c>
      <c r="J151" s="49" t="s">
        <v>1315</v>
      </c>
      <c r="K151" s="49" t="s">
        <v>125</v>
      </c>
      <c r="L151" s="49">
        <v>30</v>
      </c>
      <c r="M151" s="49">
        <v>31</v>
      </c>
      <c r="N151" s="49">
        <v>12</v>
      </c>
      <c r="O151" s="49">
        <v>147</v>
      </c>
      <c r="U151" s="49">
        <v>6</v>
      </c>
      <c r="X151" s="49">
        <v>130</v>
      </c>
      <c r="Y151" s="49">
        <v>84</v>
      </c>
      <c r="AC151">
        <f>IF(ISBLANK(sbcc[[#This Row],[total_boys]]),SUM(sbcc[[#This Row],[boys_0-5_reached]],sbcc[[#This Row],[boys_6-12_reached]],sbcc[[#This Row],[boys_13-18_reached]]),sbcc[[#This Row],[total_boys]])</f>
        <v>42</v>
      </c>
      <c r="AD151">
        <f>IF(ISBLANK(sbcc[[#This Row],[total_girls]]),SUM(sbcc[[#This Row],[girls_0-5_reached]],sbcc[[#This Row],[girls_6-12_reached]],sbcc[[#This Row],[girls_13-18_reached]]),sbcc[[#This Row],[total_girls]])</f>
        <v>178</v>
      </c>
      <c r="AE151">
        <f>IF(ISBLANK(sbcc[[#This Row],[total_children]]),SUM(sbcc[[#This Row],[calc_boys]],sbcc[[#This Row],[calc_girls]]),sbcc[[#This Row],[total_children]])</f>
        <v>220</v>
      </c>
      <c r="AF151">
        <f>IF(ISBLANK(sbcc[[#This Row],[total_pwd]]),SUM(sbcc[[#This Row],[total_pwd_men]],sbcc[[#This Row],[total_pwd_women]]),sbcc[[#This Row],[total_pwd]])</f>
        <v>6</v>
      </c>
      <c r="AG151">
        <f>IF(ISBLANK(sbcc[[#This Row],[total_adults]]),SUM(sbcc[[#This Row],[total_men]],sbcc[[#This Row],[total_women]]),sbcc[[#This Row],[total_adults]])</f>
        <v>214</v>
      </c>
      <c r="AH151">
        <f>IF(ISBLANK(sbcc[[#This Row],[total_beneficiaries_reached]]),SUM(sbcc[[#This Row],[calc_children]],sbcc[[#This Row],[calc_adults]]),sbcc[[#This Row],[total_beneficiaries_reached]])</f>
        <v>434</v>
      </c>
      <c r="AI151" s="49" t="str">
        <f ca="1">IF(B151="","",OFFSET(table_admin1[[#Headers],[ADM1_PT]],MATCH(B151,admin1,0),1))</f>
        <v>MZ01</v>
      </c>
      <c r="AJ151" s="49" t="str">
        <f t="shared" ca="1" si="4"/>
        <v>MZ0101</v>
      </c>
      <c r="AK151" s="49" t="str">
        <f t="shared" ca="1" si="5"/>
        <v/>
      </c>
    </row>
    <row r="152" spans="1:37" x14ac:dyDescent="0.2">
      <c r="A152" s="58">
        <v>45292</v>
      </c>
      <c r="B152" s="49" t="s">
        <v>214</v>
      </c>
      <c r="C152" s="49" t="s">
        <v>528</v>
      </c>
      <c r="G152" s="49" t="s">
        <v>116</v>
      </c>
      <c r="H152" s="49" t="s">
        <v>167</v>
      </c>
      <c r="I152" s="49" t="s">
        <v>118</v>
      </c>
      <c r="K152" s="49" t="s">
        <v>1212</v>
      </c>
      <c r="L152" s="49">
        <v>166</v>
      </c>
      <c r="M152" s="49">
        <v>107</v>
      </c>
      <c r="N152" s="49">
        <v>160</v>
      </c>
      <c r="O152" s="49">
        <v>76</v>
      </c>
      <c r="U152" s="49">
        <v>4</v>
      </c>
      <c r="X152" s="49">
        <v>69</v>
      </c>
      <c r="Y152" s="49">
        <v>52</v>
      </c>
      <c r="AC152">
        <f>IF(ISBLANK(sbcc[[#This Row],[total_boys]]),SUM(sbcc[[#This Row],[boys_0-5_reached]],sbcc[[#This Row],[boys_6-12_reached]],sbcc[[#This Row],[boys_13-18_reached]]),sbcc[[#This Row],[total_boys]])</f>
        <v>326</v>
      </c>
      <c r="AD152">
        <f>IF(ISBLANK(sbcc[[#This Row],[total_girls]]),SUM(sbcc[[#This Row],[girls_0-5_reached]],sbcc[[#This Row],[girls_6-12_reached]],sbcc[[#This Row],[girls_13-18_reached]]),sbcc[[#This Row],[total_girls]])</f>
        <v>183</v>
      </c>
      <c r="AE152">
        <f>IF(ISBLANK(sbcc[[#This Row],[total_children]]),SUM(sbcc[[#This Row],[calc_boys]],sbcc[[#This Row],[calc_girls]]),sbcc[[#This Row],[total_children]])</f>
        <v>509</v>
      </c>
      <c r="AF152">
        <f>IF(ISBLANK(sbcc[[#This Row],[total_pwd]]),SUM(sbcc[[#This Row],[total_pwd_men]],sbcc[[#This Row],[total_pwd_women]]),sbcc[[#This Row],[total_pwd]])</f>
        <v>4</v>
      </c>
      <c r="AG152">
        <f>IF(ISBLANK(sbcc[[#This Row],[total_adults]]),SUM(sbcc[[#This Row],[total_men]],sbcc[[#This Row],[total_women]]),sbcc[[#This Row],[total_adults]])</f>
        <v>121</v>
      </c>
      <c r="AH152">
        <f>IF(ISBLANK(sbcc[[#This Row],[total_beneficiaries_reached]]),SUM(sbcc[[#This Row],[calc_children]],sbcc[[#This Row],[calc_adults]]),sbcc[[#This Row],[total_beneficiaries_reached]])</f>
        <v>630</v>
      </c>
      <c r="AI152" s="49" t="str">
        <f ca="1">IF(B152="","",OFFSET(table_admin1[[#Headers],[ADM1_PT]],MATCH(B152,admin1,0),1))</f>
        <v>MZ08</v>
      </c>
      <c r="AJ152" s="49" t="str">
        <f t="shared" ca="1" si="4"/>
        <v>MZ0802</v>
      </c>
      <c r="AK152" s="49" t="str">
        <f t="shared" ca="1" si="5"/>
        <v/>
      </c>
    </row>
    <row r="153" spans="1:37" x14ac:dyDescent="0.2">
      <c r="A153" s="58">
        <v>45383</v>
      </c>
      <c r="B153" s="49" t="s">
        <v>120</v>
      </c>
      <c r="C153" s="49" t="s">
        <v>199</v>
      </c>
      <c r="G153" s="49" t="s">
        <v>122</v>
      </c>
      <c r="H153" s="49" t="s">
        <v>168</v>
      </c>
      <c r="I153" s="49" t="s">
        <v>124</v>
      </c>
      <c r="K153" s="49" t="s">
        <v>1212</v>
      </c>
      <c r="L153" s="49">
        <v>175</v>
      </c>
      <c r="M153" s="49">
        <v>88</v>
      </c>
      <c r="N153" s="49">
        <v>123</v>
      </c>
      <c r="O153" s="49">
        <v>129</v>
      </c>
      <c r="U153" s="49">
        <v>6</v>
      </c>
      <c r="X153" s="49">
        <v>17</v>
      </c>
      <c r="Y153" s="49">
        <v>49</v>
      </c>
      <c r="AC153">
        <f>IF(ISBLANK(sbcc[[#This Row],[total_boys]]),SUM(sbcc[[#This Row],[boys_0-5_reached]],sbcc[[#This Row],[boys_6-12_reached]],sbcc[[#This Row],[boys_13-18_reached]]),sbcc[[#This Row],[total_boys]])</f>
        <v>298</v>
      </c>
      <c r="AD153">
        <f>IF(ISBLANK(sbcc[[#This Row],[total_girls]]),SUM(sbcc[[#This Row],[girls_0-5_reached]],sbcc[[#This Row],[girls_6-12_reached]],sbcc[[#This Row],[girls_13-18_reached]]),sbcc[[#This Row],[total_girls]])</f>
        <v>217</v>
      </c>
      <c r="AE153">
        <f>IF(ISBLANK(sbcc[[#This Row],[total_children]]),SUM(sbcc[[#This Row],[calc_boys]],sbcc[[#This Row],[calc_girls]]),sbcc[[#This Row],[total_children]])</f>
        <v>515</v>
      </c>
      <c r="AF153">
        <f>IF(ISBLANK(sbcc[[#This Row],[total_pwd]]),SUM(sbcc[[#This Row],[total_pwd_men]],sbcc[[#This Row],[total_pwd_women]]),sbcc[[#This Row],[total_pwd]])</f>
        <v>6</v>
      </c>
      <c r="AG153">
        <f>IF(ISBLANK(sbcc[[#This Row],[total_adults]]),SUM(sbcc[[#This Row],[total_men]],sbcc[[#This Row],[total_women]]),sbcc[[#This Row],[total_adults]])</f>
        <v>66</v>
      </c>
      <c r="AH153">
        <f>IF(ISBLANK(sbcc[[#This Row],[total_beneficiaries_reached]]),SUM(sbcc[[#This Row],[calc_children]],sbcc[[#This Row],[calc_adults]]),sbcc[[#This Row],[total_beneficiaries_reached]])</f>
        <v>581</v>
      </c>
      <c r="AI153" s="49" t="str">
        <f ca="1">IF(B153="","",OFFSET(table_admin1[[#Headers],[ADM1_PT]],MATCH(B153,admin1,0),1))</f>
        <v>MZ01</v>
      </c>
      <c r="AJ153" s="49" t="str">
        <f t="shared" ca="1" si="4"/>
        <v>MZ0105</v>
      </c>
      <c r="AK153" s="49" t="str">
        <f t="shared" ca="1" si="5"/>
        <v/>
      </c>
    </row>
    <row r="154" spans="1:37" x14ac:dyDescent="0.2">
      <c r="A154" s="58">
        <v>45323</v>
      </c>
      <c r="B154" s="49" t="s">
        <v>113</v>
      </c>
      <c r="C154" s="49" t="s">
        <v>596</v>
      </c>
      <c r="G154" s="49" t="s">
        <v>122</v>
      </c>
      <c r="H154" s="49" t="s">
        <v>167</v>
      </c>
      <c r="I154" s="49" t="s">
        <v>124</v>
      </c>
      <c r="J154" s="49" t="s">
        <v>1315</v>
      </c>
      <c r="K154" s="49" t="s">
        <v>125</v>
      </c>
      <c r="L154" s="49">
        <v>154</v>
      </c>
      <c r="M154" s="49">
        <v>195</v>
      </c>
      <c r="N154" s="49">
        <v>55</v>
      </c>
      <c r="O154" s="49">
        <v>7</v>
      </c>
      <c r="U154" s="49">
        <v>15</v>
      </c>
      <c r="X154" s="49">
        <v>11</v>
      </c>
      <c r="Y154" s="49">
        <v>84</v>
      </c>
      <c r="AC154">
        <f>IF(ISBLANK(sbcc[[#This Row],[total_boys]]),SUM(sbcc[[#This Row],[boys_0-5_reached]],sbcc[[#This Row],[boys_6-12_reached]],sbcc[[#This Row],[boys_13-18_reached]]),sbcc[[#This Row],[total_boys]])</f>
        <v>209</v>
      </c>
      <c r="AD154">
        <f>IF(ISBLANK(sbcc[[#This Row],[total_girls]]),SUM(sbcc[[#This Row],[girls_0-5_reached]],sbcc[[#This Row],[girls_6-12_reached]],sbcc[[#This Row],[girls_13-18_reached]]),sbcc[[#This Row],[total_girls]])</f>
        <v>202</v>
      </c>
      <c r="AE154">
        <f>IF(ISBLANK(sbcc[[#This Row],[total_children]]),SUM(sbcc[[#This Row],[calc_boys]],sbcc[[#This Row],[calc_girls]]),sbcc[[#This Row],[total_children]])</f>
        <v>411</v>
      </c>
      <c r="AF154">
        <f>IF(ISBLANK(sbcc[[#This Row],[total_pwd]]),SUM(sbcc[[#This Row],[total_pwd_men]],sbcc[[#This Row],[total_pwd_women]]),sbcc[[#This Row],[total_pwd]])</f>
        <v>15</v>
      </c>
      <c r="AG154">
        <f>IF(ISBLANK(sbcc[[#This Row],[total_adults]]),SUM(sbcc[[#This Row],[total_men]],sbcc[[#This Row],[total_women]]),sbcc[[#This Row],[total_adults]])</f>
        <v>95</v>
      </c>
      <c r="AH154">
        <f>IF(ISBLANK(sbcc[[#This Row],[total_beneficiaries_reached]]),SUM(sbcc[[#This Row],[calc_children]],sbcc[[#This Row],[calc_adults]]),sbcc[[#This Row],[total_beneficiaries_reached]])</f>
        <v>506</v>
      </c>
      <c r="AI154" s="49" t="str">
        <f ca="1">IF(B154="","",OFFSET(table_admin1[[#Headers],[ADM1_PT]],MATCH(B154,admin1,0),1))</f>
        <v>MZ09</v>
      </c>
      <c r="AJ154" s="49" t="str">
        <f t="shared" ca="1" si="4"/>
        <v>MZ0902</v>
      </c>
      <c r="AK154" s="49" t="str">
        <f t="shared" ca="1" si="5"/>
        <v/>
      </c>
    </row>
    <row r="155" spans="1:37" x14ac:dyDescent="0.2">
      <c r="A155" s="58">
        <v>45352</v>
      </c>
      <c r="B155" s="49" t="s">
        <v>229</v>
      </c>
      <c r="C155" s="49" t="s">
        <v>700</v>
      </c>
      <c r="G155" s="49" t="s">
        <v>116</v>
      </c>
      <c r="H155" s="49" t="s">
        <v>167</v>
      </c>
      <c r="I155" s="49" t="s">
        <v>118</v>
      </c>
      <c r="K155" s="49" t="s">
        <v>1212</v>
      </c>
      <c r="L155" s="49">
        <v>23</v>
      </c>
      <c r="M155" s="49">
        <v>193</v>
      </c>
      <c r="N155" s="49">
        <v>3</v>
      </c>
      <c r="O155" s="49">
        <v>139</v>
      </c>
      <c r="U155" s="49">
        <v>13</v>
      </c>
      <c r="X155" s="49">
        <v>99</v>
      </c>
      <c r="Y155" s="49">
        <v>177</v>
      </c>
      <c r="AC155">
        <f>IF(ISBLANK(sbcc[[#This Row],[total_boys]]),SUM(sbcc[[#This Row],[boys_0-5_reached]],sbcc[[#This Row],[boys_6-12_reached]],sbcc[[#This Row],[boys_13-18_reached]]),sbcc[[#This Row],[total_boys]])</f>
        <v>26</v>
      </c>
      <c r="AD155">
        <f>IF(ISBLANK(sbcc[[#This Row],[total_girls]]),SUM(sbcc[[#This Row],[girls_0-5_reached]],sbcc[[#This Row],[girls_6-12_reached]],sbcc[[#This Row],[girls_13-18_reached]]),sbcc[[#This Row],[total_girls]])</f>
        <v>332</v>
      </c>
      <c r="AE155">
        <f>IF(ISBLANK(sbcc[[#This Row],[total_children]]),SUM(sbcc[[#This Row],[calc_boys]],sbcc[[#This Row],[calc_girls]]),sbcc[[#This Row],[total_children]])</f>
        <v>358</v>
      </c>
      <c r="AF155">
        <f>IF(ISBLANK(sbcc[[#This Row],[total_pwd]]),SUM(sbcc[[#This Row],[total_pwd_men]],sbcc[[#This Row],[total_pwd_women]]),sbcc[[#This Row],[total_pwd]])</f>
        <v>13</v>
      </c>
      <c r="AG155">
        <f>IF(ISBLANK(sbcc[[#This Row],[total_adults]]),SUM(sbcc[[#This Row],[total_men]],sbcc[[#This Row],[total_women]]),sbcc[[#This Row],[total_adults]])</f>
        <v>276</v>
      </c>
      <c r="AH155">
        <f>IF(ISBLANK(sbcc[[#This Row],[total_beneficiaries_reached]]),SUM(sbcc[[#This Row],[calc_children]],sbcc[[#This Row],[calc_adults]]),sbcc[[#This Row],[total_beneficiaries_reached]])</f>
        <v>634</v>
      </c>
      <c r="AI155" s="49" t="str">
        <f ca="1">IF(B155="","",OFFSET(table_admin1[[#Headers],[ADM1_PT]],MATCH(B155,admin1,0),1))</f>
        <v>MZ11</v>
      </c>
      <c r="AJ155" s="49" t="str">
        <f t="shared" ca="1" si="4"/>
        <v>MZ1103</v>
      </c>
      <c r="AK155" s="49" t="str">
        <f t="shared" ca="1" si="5"/>
        <v/>
      </c>
    </row>
    <row r="156" spans="1:37" x14ac:dyDescent="0.2">
      <c r="A156" s="58">
        <v>45323</v>
      </c>
      <c r="B156" s="49" t="s">
        <v>120</v>
      </c>
      <c r="C156" s="49" t="s">
        <v>126</v>
      </c>
      <c r="G156" s="49" t="s">
        <v>116</v>
      </c>
      <c r="H156" s="49" t="s">
        <v>167</v>
      </c>
      <c r="I156" s="49" t="s">
        <v>118</v>
      </c>
      <c r="K156" s="49" t="s">
        <v>1212</v>
      </c>
      <c r="L156" s="49">
        <v>145</v>
      </c>
      <c r="M156" s="49">
        <v>105</v>
      </c>
      <c r="N156" s="49">
        <v>34</v>
      </c>
      <c r="O156" s="49">
        <v>138</v>
      </c>
      <c r="U156" s="49">
        <v>11</v>
      </c>
      <c r="X156" s="49">
        <v>197</v>
      </c>
      <c r="Y156" s="49">
        <v>26</v>
      </c>
      <c r="AC156">
        <f>IF(ISBLANK(sbcc[[#This Row],[total_boys]]),SUM(sbcc[[#This Row],[boys_0-5_reached]],sbcc[[#This Row],[boys_6-12_reached]],sbcc[[#This Row],[boys_13-18_reached]]),sbcc[[#This Row],[total_boys]])</f>
        <v>179</v>
      </c>
      <c r="AD156">
        <f>IF(ISBLANK(sbcc[[#This Row],[total_girls]]),SUM(sbcc[[#This Row],[girls_0-5_reached]],sbcc[[#This Row],[girls_6-12_reached]],sbcc[[#This Row],[girls_13-18_reached]]),sbcc[[#This Row],[total_girls]])</f>
        <v>243</v>
      </c>
      <c r="AE156">
        <f>IF(ISBLANK(sbcc[[#This Row],[total_children]]),SUM(sbcc[[#This Row],[calc_boys]],sbcc[[#This Row],[calc_girls]]),sbcc[[#This Row],[total_children]])</f>
        <v>422</v>
      </c>
      <c r="AF156">
        <f>IF(ISBLANK(sbcc[[#This Row],[total_pwd]]),SUM(sbcc[[#This Row],[total_pwd_men]],sbcc[[#This Row],[total_pwd_women]]),sbcc[[#This Row],[total_pwd]])</f>
        <v>11</v>
      </c>
      <c r="AG156">
        <f>IF(ISBLANK(sbcc[[#This Row],[total_adults]]),SUM(sbcc[[#This Row],[total_men]],sbcc[[#This Row],[total_women]]),sbcc[[#This Row],[total_adults]])</f>
        <v>223</v>
      </c>
      <c r="AH156">
        <f>IF(ISBLANK(sbcc[[#This Row],[total_beneficiaries_reached]]),SUM(sbcc[[#This Row],[calc_children]],sbcc[[#This Row],[calc_adults]]),sbcc[[#This Row],[total_beneficiaries_reached]])</f>
        <v>645</v>
      </c>
      <c r="AI156" s="49" t="str">
        <f ca="1">IF(B156="","",OFFSET(table_admin1[[#Headers],[ADM1_PT]],MATCH(B156,admin1,0),1))</f>
        <v>MZ01</v>
      </c>
      <c r="AJ156" s="49" t="str">
        <f t="shared" ca="1" si="4"/>
        <v>MZ0103</v>
      </c>
      <c r="AK156" s="49" t="str">
        <f t="shared" ca="1" si="5"/>
        <v/>
      </c>
    </row>
    <row r="157" spans="1:37" x14ac:dyDescent="0.2">
      <c r="A157" s="58">
        <v>45292</v>
      </c>
      <c r="B157" s="49" t="s">
        <v>113</v>
      </c>
      <c r="C157" s="49" t="s">
        <v>593</v>
      </c>
      <c r="G157" s="49" t="s">
        <v>116</v>
      </c>
      <c r="H157" s="49" t="s">
        <v>168</v>
      </c>
      <c r="I157" s="49" t="s">
        <v>118</v>
      </c>
      <c r="K157" s="49" t="s">
        <v>1212</v>
      </c>
      <c r="L157" s="49">
        <v>103</v>
      </c>
      <c r="M157" s="49">
        <v>72</v>
      </c>
      <c r="N157" s="49">
        <v>149</v>
      </c>
      <c r="O157" s="49">
        <v>31</v>
      </c>
      <c r="U157" s="49">
        <v>6</v>
      </c>
      <c r="X157" s="49">
        <v>81</v>
      </c>
      <c r="Y157" s="49">
        <v>22</v>
      </c>
      <c r="AC157">
        <f>IF(ISBLANK(sbcc[[#This Row],[total_boys]]),SUM(sbcc[[#This Row],[boys_0-5_reached]],sbcc[[#This Row],[boys_6-12_reached]],sbcc[[#This Row],[boys_13-18_reached]]),sbcc[[#This Row],[total_boys]])</f>
        <v>252</v>
      </c>
      <c r="AD157">
        <f>IF(ISBLANK(sbcc[[#This Row],[total_girls]]),SUM(sbcc[[#This Row],[girls_0-5_reached]],sbcc[[#This Row],[girls_6-12_reached]],sbcc[[#This Row],[girls_13-18_reached]]),sbcc[[#This Row],[total_girls]])</f>
        <v>103</v>
      </c>
      <c r="AE157">
        <f>IF(ISBLANK(sbcc[[#This Row],[total_children]]),SUM(sbcc[[#This Row],[calc_boys]],sbcc[[#This Row],[calc_girls]]),sbcc[[#This Row],[total_children]])</f>
        <v>355</v>
      </c>
      <c r="AF157">
        <f>IF(ISBLANK(sbcc[[#This Row],[total_pwd]]),SUM(sbcc[[#This Row],[total_pwd_men]],sbcc[[#This Row],[total_pwd_women]]),sbcc[[#This Row],[total_pwd]])</f>
        <v>6</v>
      </c>
      <c r="AG157">
        <f>IF(ISBLANK(sbcc[[#This Row],[total_adults]]),SUM(sbcc[[#This Row],[total_men]],sbcc[[#This Row],[total_women]]),sbcc[[#This Row],[total_adults]])</f>
        <v>103</v>
      </c>
      <c r="AH157">
        <f>IF(ISBLANK(sbcc[[#This Row],[total_beneficiaries_reached]]),SUM(sbcc[[#This Row],[calc_children]],sbcc[[#This Row],[calc_adults]]),sbcc[[#This Row],[total_beneficiaries_reached]])</f>
        <v>458</v>
      </c>
      <c r="AI157" s="49" t="str">
        <f ca="1">IF(B157="","",OFFSET(table_admin1[[#Headers],[ADM1_PT]],MATCH(B157,admin1,0),1))</f>
        <v>MZ09</v>
      </c>
      <c r="AJ157" s="49" t="str">
        <f t="shared" ca="1" si="4"/>
        <v>MZ0901</v>
      </c>
      <c r="AK157" s="49" t="str">
        <f t="shared" ca="1" si="5"/>
        <v/>
      </c>
    </row>
    <row r="158" spans="1:37" x14ac:dyDescent="0.2">
      <c r="A158" s="58">
        <v>45292</v>
      </c>
      <c r="B158" s="49" t="s">
        <v>209</v>
      </c>
      <c r="C158" s="49" t="s">
        <v>441</v>
      </c>
      <c r="G158" s="49" t="s">
        <v>116</v>
      </c>
      <c r="H158" s="49" t="s">
        <v>167</v>
      </c>
      <c r="I158" s="49" t="s">
        <v>118</v>
      </c>
      <c r="K158" s="49" t="s">
        <v>1212</v>
      </c>
      <c r="L158" s="49">
        <v>181</v>
      </c>
      <c r="M158" s="49">
        <v>90</v>
      </c>
      <c r="N158" s="49">
        <v>155</v>
      </c>
      <c r="O158" s="49">
        <v>116</v>
      </c>
      <c r="U158" s="49">
        <v>11</v>
      </c>
      <c r="X158" s="49">
        <v>73</v>
      </c>
      <c r="Y158" s="49">
        <v>178</v>
      </c>
      <c r="AC158">
        <f>IF(ISBLANK(sbcc[[#This Row],[total_boys]]),SUM(sbcc[[#This Row],[boys_0-5_reached]],sbcc[[#This Row],[boys_6-12_reached]],sbcc[[#This Row],[boys_13-18_reached]]),sbcc[[#This Row],[total_boys]])</f>
        <v>336</v>
      </c>
      <c r="AD158">
        <f>IF(ISBLANK(sbcc[[#This Row],[total_girls]]),SUM(sbcc[[#This Row],[girls_0-5_reached]],sbcc[[#This Row],[girls_6-12_reached]],sbcc[[#This Row],[girls_13-18_reached]]),sbcc[[#This Row],[total_girls]])</f>
        <v>206</v>
      </c>
      <c r="AE158">
        <f>IF(ISBLANK(sbcc[[#This Row],[total_children]]),SUM(sbcc[[#This Row],[calc_boys]],sbcc[[#This Row],[calc_girls]]),sbcc[[#This Row],[total_children]])</f>
        <v>542</v>
      </c>
      <c r="AF158">
        <f>IF(ISBLANK(sbcc[[#This Row],[total_pwd]]),SUM(sbcc[[#This Row],[total_pwd_men]],sbcc[[#This Row],[total_pwd_women]]),sbcc[[#This Row],[total_pwd]])</f>
        <v>11</v>
      </c>
      <c r="AG158">
        <f>IF(ISBLANK(sbcc[[#This Row],[total_adults]]),SUM(sbcc[[#This Row],[total_men]],sbcc[[#This Row],[total_women]]),sbcc[[#This Row],[total_adults]])</f>
        <v>251</v>
      </c>
      <c r="AH158">
        <f>IF(ISBLANK(sbcc[[#This Row],[total_beneficiaries_reached]]),SUM(sbcc[[#This Row],[calc_children]],sbcc[[#This Row],[calc_adults]]),sbcc[[#This Row],[total_beneficiaries_reached]])</f>
        <v>793</v>
      </c>
      <c r="AI158" s="49" t="str">
        <f ca="1">IF(B158="","",OFFSET(table_admin1[[#Headers],[ADM1_PT]],MATCH(B158,admin1,0),1))</f>
        <v>MZ07</v>
      </c>
      <c r="AJ158" s="49" t="str">
        <f t="shared" ca="1" si="4"/>
        <v>MZ0702</v>
      </c>
      <c r="AK158" s="49" t="str">
        <f t="shared" ca="1" si="5"/>
        <v/>
      </c>
    </row>
    <row r="159" spans="1:37" x14ac:dyDescent="0.2">
      <c r="A159" s="58">
        <v>45352</v>
      </c>
      <c r="B159" s="49" t="s">
        <v>113</v>
      </c>
      <c r="C159" s="49" t="s">
        <v>114</v>
      </c>
      <c r="G159" s="49" t="s">
        <v>122</v>
      </c>
      <c r="H159" s="49" t="s">
        <v>168</v>
      </c>
      <c r="I159" s="49" t="s">
        <v>124</v>
      </c>
      <c r="J159" s="49" t="s">
        <v>1315</v>
      </c>
      <c r="K159" s="49" t="s">
        <v>125</v>
      </c>
      <c r="L159" s="49">
        <v>186</v>
      </c>
      <c r="M159" s="49">
        <v>151</v>
      </c>
      <c r="N159" s="49">
        <v>75</v>
      </c>
      <c r="O159" s="49">
        <v>155</v>
      </c>
      <c r="U159" s="49">
        <v>4</v>
      </c>
      <c r="X159" s="49">
        <v>28</v>
      </c>
      <c r="Y159" s="49">
        <v>37</v>
      </c>
      <c r="AC159">
        <f>IF(ISBLANK(sbcc[[#This Row],[total_boys]]),SUM(sbcc[[#This Row],[boys_0-5_reached]],sbcc[[#This Row],[boys_6-12_reached]],sbcc[[#This Row],[boys_13-18_reached]]),sbcc[[#This Row],[total_boys]])</f>
        <v>261</v>
      </c>
      <c r="AD159">
        <f>IF(ISBLANK(sbcc[[#This Row],[total_girls]]),SUM(sbcc[[#This Row],[girls_0-5_reached]],sbcc[[#This Row],[girls_6-12_reached]],sbcc[[#This Row],[girls_13-18_reached]]),sbcc[[#This Row],[total_girls]])</f>
        <v>306</v>
      </c>
      <c r="AE159">
        <f>IF(ISBLANK(sbcc[[#This Row],[total_children]]),SUM(sbcc[[#This Row],[calc_boys]],sbcc[[#This Row],[calc_girls]]),sbcc[[#This Row],[total_children]])</f>
        <v>567</v>
      </c>
      <c r="AF159">
        <f>IF(ISBLANK(sbcc[[#This Row],[total_pwd]]),SUM(sbcc[[#This Row],[total_pwd_men]],sbcc[[#This Row],[total_pwd_women]]),sbcc[[#This Row],[total_pwd]])</f>
        <v>4</v>
      </c>
      <c r="AG159">
        <f>IF(ISBLANK(sbcc[[#This Row],[total_adults]]),SUM(sbcc[[#This Row],[total_men]],sbcc[[#This Row],[total_women]]),sbcc[[#This Row],[total_adults]])</f>
        <v>65</v>
      </c>
      <c r="AH159">
        <f>IF(ISBLANK(sbcc[[#This Row],[total_beneficiaries_reached]]),SUM(sbcc[[#This Row],[calc_children]],sbcc[[#This Row],[calc_adults]]),sbcc[[#This Row],[total_beneficiaries_reached]])</f>
        <v>632</v>
      </c>
      <c r="AI159" s="49" t="str">
        <f ca="1">IF(B159="","",OFFSET(table_admin1[[#Headers],[ADM1_PT]],MATCH(B159,admin1,0),1))</f>
        <v>MZ09</v>
      </c>
      <c r="AJ159" s="49" t="str">
        <f t="shared" ca="1" si="4"/>
        <v>MZ0906</v>
      </c>
      <c r="AK159" s="49" t="str">
        <f t="shared" ca="1" si="5"/>
        <v/>
      </c>
    </row>
    <row r="160" spans="1:37" x14ac:dyDescent="0.2">
      <c r="A160" s="58">
        <v>45383</v>
      </c>
      <c r="B160" s="49" t="s">
        <v>120</v>
      </c>
      <c r="C160" s="49" t="s">
        <v>129</v>
      </c>
      <c r="G160" s="49" t="s">
        <v>122</v>
      </c>
      <c r="H160" s="49" t="s">
        <v>168</v>
      </c>
      <c r="I160" s="49" t="s">
        <v>124</v>
      </c>
      <c r="K160" s="49" t="s">
        <v>1212</v>
      </c>
      <c r="L160" s="49">
        <v>193</v>
      </c>
      <c r="M160" s="49">
        <v>140</v>
      </c>
      <c r="N160" s="49">
        <v>77</v>
      </c>
      <c r="O160" s="49">
        <v>16</v>
      </c>
      <c r="U160" s="49">
        <v>6</v>
      </c>
      <c r="X160" s="49">
        <v>108</v>
      </c>
      <c r="Y160" s="49">
        <v>118</v>
      </c>
      <c r="AC160">
        <f>IF(ISBLANK(sbcc[[#This Row],[total_boys]]),SUM(sbcc[[#This Row],[boys_0-5_reached]],sbcc[[#This Row],[boys_6-12_reached]],sbcc[[#This Row],[boys_13-18_reached]]),sbcc[[#This Row],[total_boys]])</f>
        <v>270</v>
      </c>
      <c r="AD160">
        <f>IF(ISBLANK(sbcc[[#This Row],[total_girls]]),SUM(sbcc[[#This Row],[girls_0-5_reached]],sbcc[[#This Row],[girls_6-12_reached]],sbcc[[#This Row],[girls_13-18_reached]]),sbcc[[#This Row],[total_girls]])</f>
        <v>156</v>
      </c>
      <c r="AE160">
        <f>IF(ISBLANK(sbcc[[#This Row],[total_children]]),SUM(sbcc[[#This Row],[calc_boys]],sbcc[[#This Row],[calc_girls]]),sbcc[[#This Row],[total_children]])</f>
        <v>426</v>
      </c>
      <c r="AF160">
        <f>IF(ISBLANK(sbcc[[#This Row],[total_pwd]]),SUM(sbcc[[#This Row],[total_pwd_men]],sbcc[[#This Row],[total_pwd_women]]),sbcc[[#This Row],[total_pwd]])</f>
        <v>6</v>
      </c>
      <c r="AG160">
        <f>IF(ISBLANK(sbcc[[#This Row],[total_adults]]),SUM(sbcc[[#This Row],[total_men]],sbcc[[#This Row],[total_women]]),sbcc[[#This Row],[total_adults]])</f>
        <v>226</v>
      </c>
      <c r="AH160">
        <f>IF(ISBLANK(sbcc[[#This Row],[total_beneficiaries_reached]]),SUM(sbcc[[#This Row],[calc_children]],sbcc[[#This Row],[calc_adults]]),sbcc[[#This Row],[total_beneficiaries_reached]])</f>
        <v>652</v>
      </c>
      <c r="AI160" s="49" t="str">
        <f ca="1">IF(B160="","",OFFSET(table_admin1[[#Headers],[ADM1_PT]],MATCH(B160,admin1,0),1))</f>
        <v>MZ01</v>
      </c>
      <c r="AJ160" s="49" t="str">
        <f t="shared" ca="1" si="4"/>
        <v>MZ0110</v>
      </c>
      <c r="AK160" s="49" t="str">
        <f t="shared" ca="1" si="5"/>
        <v/>
      </c>
    </row>
    <row r="161" spans="1:37" x14ac:dyDescent="0.2">
      <c r="A161" s="58">
        <v>45323</v>
      </c>
      <c r="B161" s="49" t="s">
        <v>120</v>
      </c>
      <c r="C161" s="49" t="s">
        <v>183</v>
      </c>
      <c r="G161" s="49" t="s">
        <v>116</v>
      </c>
      <c r="H161" s="49" t="s">
        <v>167</v>
      </c>
      <c r="I161" s="49" t="s">
        <v>118</v>
      </c>
      <c r="K161" s="49" t="s">
        <v>1212</v>
      </c>
      <c r="L161" s="49">
        <v>185</v>
      </c>
      <c r="M161" s="49">
        <v>72</v>
      </c>
      <c r="N161" s="49">
        <v>75</v>
      </c>
      <c r="O161" s="49">
        <v>11</v>
      </c>
      <c r="U161" s="49">
        <v>15</v>
      </c>
      <c r="X161" s="49">
        <v>124</v>
      </c>
      <c r="Y161" s="49">
        <v>95</v>
      </c>
      <c r="AC161">
        <f>IF(ISBLANK(sbcc[[#This Row],[total_boys]]),SUM(sbcc[[#This Row],[boys_0-5_reached]],sbcc[[#This Row],[boys_6-12_reached]],sbcc[[#This Row],[boys_13-18_reached]]),sbcc[[#This Row],[total_boys]])</f>
        <v>260</v>
      </c>
      <c r="AD161">
        <f>IF(ISBLANK(sbcc[[#This Row],[total_girls]]),SUM(sbcc[[#This Row],[girls_0-5_reached]],sbcc[[#This Row],[girls_6-12_reached]],sbcc[[#This Row],[girls_13-18_reached]]),sbcc[[#This Row],[total_girls]])</f>
        <v>83</v>
      </c>
      <c r="AE161">
        <f>IF(ISBLANK(sbcc[[#This Row],[total_children]]),SUM(sbcc[[#This Row],[calc_boys]],sbcc[[#This Row],[calc_girls]]),sbcc[[#This Row],[total_children]])</f>
        <v>343</v>
      </c>
      <c r="AF161">
        <f>IF(ISBLANK(sbcc[[#This Row],[total_pwd]]),SUM(sbcc[[#This Row],[total_pwd_men]],sbcc[[#This Row],[total_pwd_women]]),sbcc[[#This Row],[total_pwd]])</f>
        <v>15</v>
      </c>
      <c r="AG161">
        <f>IF(ISBLANK(sbcc[[#This Row],[total_adults]]),SUM(sbcc[[#This Row],[total_men]],sbcc[[#This Row],[total_women]]),sbcc[[#This Row],[total_adults]])</f>
        <v>219</v>
      </c>
      <c r="AH161">
        <f>IF(ISBLANK(sbcc[[#This Row],[total_beneficiaries_reached]]),SUM(sbcc[[#This Row],[calc_children]],sbcc[[#This Row],[calc_adults]]),sbcc[[#This Row],[total_beneficiaries_reached]])</f>
        <v>562</v>
      </c>
      <c r="AI161" s="49" t="str">
        <f ca="1">IF(B161="","",OFFSET(table_admin1[[#Headers],[ADM1_PT]],MATCH(B161,admin1,0),1))</f>
        <v>MZ01</v>
      </c>
      <c r="AJ161" s="49" t="str">
        <f t="shared" ca="1" si="4"/>
        <v>MZ0102</v>
      </c>
      <c r="AK161" s="49" t="str">
        <f t="shared" ca="1" si="5"/>
        <v/>
      </c>
    </row>
    <row r="162" spans="1:37" x14ac:dyDescent="0.2">
      <c r="A162" s="58">
        <v>45352</v>
      </c>
      <c r="B162" s="49" t="s">
        <v>120</v>
      </c>
      <c r="C162" s="49" t="s">
        <v>126</v>
      </c>
      <c r="G162" s="49" t="s">
        <v>122</v>
      </c>
      <c r="H162" s="49" t="s">
        <v>168</v>
      </c>
      <c r="L162" s="49">
        <v>19</v>
      </c>
      <c r="M162" s="49">
        <v>195</v>
      </c>
      <c r="N162" s="49">
        <v>150</v>
      </c>
      <c r="O162" s="49">
        <v>180</v>
      </c>
      <c r="U162" s="49">
        <v>5</v>
      </c>
      <c r="X162" s="49">
        <v>115</v>
      </c>
      <c r="Y162" s="49">
        <v>162</v>
      </c>
      <c r="AC162">
        <f>IF(ISBLANK(sbcc[[#This Row],[total_boys]]),SUM(sbcc[[#This Row],[boys_0-5_reached]],sbcc[[#This Row],[boys_6-12_reached]],sbcc[[#This Row],[boys_13-18_reached]]),sbcc[[#This Row],[total_boys]])</f>
        <v>169</v>
      </c>
      <c r="AD162">
        <f>IF(ISBLANK(sbcc[[#This Row],[total_girls]]),SUM(sbcc[[#This Row],[girls_0-5_reached]],sbcc[[#This Row],[girls_6-12_reached]],sbcc[[#This Row],[girls_13-18_reached]]),sbcc[[#This Row],[total_girls]])</f>
        <v>375</v>
      </c>
      <c r="AE162">
        <f>IF(ISBLANK(sbcc[[#This Row],[total_children]]),SUM(sbcc[[#This Row],[calc_boys]],sbcc[[#This Row],[calc_girls]]),sbcc[[#This Row],[total_children]])</f>
        <v>544</v>
      </c>
      <c r="AF162">
        <f>IF(ISBLANK(sbcc[[#This Row],[total_pwd]]),SUM(sbcc[[#This Row],[total_pwd_men]],sbcc[[#This Row],[total_pwd_women]]),sbcc[[#This Row],[total_pwd]])</f>
        <v>5</v>
      </c>
      <c r="AG162">
        <f>IF(ISBLANK(sbcc[[#This Row],[total_adults]]),SUM(sbcc[[#This Row],[total_men]],sbcc[[#This Row],[total_women]]),sbcc[[#This Row],[total_adults]])</f>
        <v>277</v>
      </c>
      <c r="AH162">
        <f>IF(ISBLANK(sbcc[[#This Row],[total_beneficiaries_reached]]),SUM(sbcc[[#This Row],[calc_children]],sbcc[[#This Row],[calc_adults]]),sbcc[[#This Row],[total_beneficiaries_reached]])</f>
        <v>821</v>
      </c>
      <c r="AI162" s="49" t="str">
        <f ca="1">IF(B162="","",OFFSET(table_admin1[[#Headers],[ADM1_PT]],MATCH(B162,admin1,0),1))</f>
        <v>MZ01</v>
      </c>
      <c r="AJ162" s="49" t="str">
        <f t="shared" ca="1" si="4"/>
        <v>MZ0103</v>
      </c>
      <c r="AK162" s="49" t="str">
        <f t="shared" ca="1" si="5"/>
        <v/>
      </c>
    </row>
    <row r="163" spans="1:37" x14ac:dyDescent="0.2">
      <c r="A163" s="58">
        <v>45323</v>
      </c>
      <c r="B163" s="49" t="s">
        <v>120</v>
      </c>
      <c r="C163" s="49" t="s">
        <v>127</v>
      </c>
      <c r="G163" s="49" t="s">
        <v>122</v>
      </c>
      <c r="H163" s="49" t="s">
        <v>167</v>
      </c>
      <c r="I163" s="49" t="s">
        <v>124</v>
      </c>
      <c r="J163" s="49" t="s">
        <v>1315</v>
      </c>
      <c r="K163" s="49" t="s">
        <v>125</v>
      </c>
      <c r="L163" s="49">
        <v>81</v>
      </c>
      <c r="M163" s="49">
        <v>107</v>
      </c>
      <c r="N163" s="49">
        <v>131</v>
      </c>
      <c r="O163" s="49">
        <v>137</v>
      </c>
      <c r="U163" s="49">
        <v>1</v>
      </c>
      <c r="X163" s="49">
        <v>16</v>
      </c>
      <c r="Y163" s="49">
        <v>15</v>
      </c>
      <c r="AC163">
        <f>IF(ISBLANK(sbcc[[#This Row],[total_boys]]),SUM(sbcc[[#This Row],[boys_0-5_reached]],sbcc[[#This Row],[boys_6-12_reached]],sbcc[[#This Row],[boys_13-18_reached]]),sbcc[[#This Row],[total_boys]])</f>
        <v>212</v>
      </c>
      <c r="AD163">
        <f>IF(ISBLANK(sbcc[[#This Row],[total_girls]]),SUM(sbcc[[#This Row],[girls_0-5_reached]],sbcc[[#This Row],[girls_6-12_reached]],sbcc[[#This Row],[girls_13-18_reached]]),sbcc[[#This Row],[total_girls]])</f>
        <v>244</v>
      </c>
      <c r="AE163">
        <f>IF(ISBLANK(sbcc[[#This Row],[total_children]]),SUM(sbcc[[#This Row],[calc_boys]],sbcc[[#This Row],[calc_girls]]),sbcc[[#This Row],[total_children]])</f>
        <v>456</v>
      </c>
      <c r="AF163">
        <f>IF(ISBLANK(sbcc[[#This Row],[total_pwd]]),SUM(sbcc[[#This Row],[total_pwd_men]],sbcc[[#This Row],[total_pwd_women]]),sbcc[[#This Row],[total_pwd]])</f>
        <v>1</v>
      </c>
      <c r="AG163">
        <f>IF(ISBLANK(sbcc[[#This Row],[total_adults]]),SUM(sbcc[[#This Row],[total_men]],sbcc[[#This Row],[total_women]]),sbcc[[#This Row],[total_adults]])</f>
        <v>31</v>
      </c>
      <c r="AH163">
        <f>IF(ISBLANK(sbcc[[#This Row],[total_beneficiaries_reached]]),SUM(sbcc[[#This Row],[calc_children]],sbcc[[#This Row],[calc_adults]]),sbcc[[#This Row],[total_beneficiaries_reached]])</f>
        <v>487</v>
      </c>
      <c r="AI163" s="49" t="str">
        <f ca="1">IF(B163="","",OFFSET(table_admin1[[#Headers],[ADM1_PT]],MATCH(B163,admin1,0),1))</f>
        <v>MZ01</v>
      </c>
      <c r="AJ163" s="49" t="str">
        <f t="shared" ca="1" si="4"/>
        <v>MZ0101</v>
      </c>
      <c r="AK163" s="49" t="str">
        <f t="shared" ca="1" si="5"/>
        <v/>
      </c>
    </row>
    <row r="164" spans="1:37" x14ac:dyDescent="0.2">
      <c r="A164" s="58">
        <v>45292</v>
      </c>
      <c r="B164" s="49" t="s">
        <v>192</v>
      </c>
      <c r="C164" s="49" t="s">
        <v>370</v>
      </c>
      <c r="G164" s="49" t="s">
        <v>122</v>
      </c>
      <c r="H164" s="49" t="s">
        <v>168</v>
      </c>
      <c r="I164" s="49" t="s">
        <v>124</v>
      </c>
      <c r="J164" s="49" t="s">
        <v>1316</v>
      </c>
      <c r="K164" s="49" t="s">
        <v>125</v>
      </c>
      <c r="L164" s="49">
        <v>31</v>
      </c>
      <c r="M164" s="49">
        <v>117</v>
      </c>
      <c r="N164" s="49">
        <v>145</v>
      </c>
      <c r="O164" s="49">
        <v>150</v>
      </c>
      <c r="U164" s="49">
        <v>8</v>
      </c>
      <c r="X164" s="49">
        <v>21</v>
      </c>
      <c r="Y164" s="49">
        <v>42</v>
      </c>
      <c r="AC164">
        <f>IF(ISBLANK(sbcc[[#This Row],[total_boys]]),SUM(sbcc[[#This Row],[boys_0-5_reached]],sbcc[[#This Row],[boys_6-12_reached]],sbcc[[#This Row],[boys_13-18_reached]]),sbcc[[#This Row],[total_boys]])</f>
        <v>176</v>
      </c>
      <c r="AD164">
        <f>IF(ISBLANK(sbcc[[#This Row],[total_girls]]),SUM(sbcc[[#This Row],[girls_0-5_reached]],sbcc[[#This Row],[girls_6-12_reached]],sbcc[[#This Row],[girls_13-18_reached]]),sbcc[[#This Row],[total_girls]])</f>
        <v>267</v>
      </c>
      <c r="AE164">
        <f>IF(ISBLANK(sbcc[[#This Row],[total_children]]),SUM(sbcc[[#This Row],[calc_boys]],sbcc[[#This Row],[calc_girls]]),sbcc[[#This Row],[total_children]])</f>
        <v>443</v>
      </c>
      <c r="AF164">
        <f>IF(ISBLANK(sbcc[[#This Row],[total_pwd]]),SUM(sbcc[[#This Row],[total_pwd_men]],sbcc[[#This Row],[total_pwd_women]]),sbcc[[#This Row],[total_pwd]])</f>
        <v>8</v>
      </c>
      <c r="AG164">
        <f>IF(ISBLANK(sbcc[[#This Row],[total_adults]]),SUM(sbcc[[#This Row],[total_men]],sbcc[[#This Row],[total_women]]),sbcc[[#This Row],[total_adults]])</f>
        <v>63</v>
      </c>
      <c r="AH164">
        <f>IF(ISBLANK(sbcc[[#This Row],[total_beneficiaries_reached]]),SUM(sbcc[[#This Row],[calc_children]],sbcc[[#This Row],[calc_adults]]),sbcc[[#This Row],[total_beneficiaries_reached]])</f>
        <v>506</v>
      </c>
      <c r="AI164" s="49" t="str">
        <f ca="1">IF(B164="","",OFFSET(table_admin1[[#Headers],[ADM1_PT]],MATCH(B164,admin1,0),1))</f>
        <v>MZ04</v>
      </c>
      <c r="AJ164" s="49" t="str">
        <f t="shared" ca="1" si="4"/>
        <v>MZ0404</v>
      </c>
      <c r="AK164" s="49" t="str">
        <f t="shared" ca="1" si="5"/>
        <v/>
      </c>
    </row>
    <row r="165" spans="1:37" x14ac:dyDescent="0.2">
      <c r="A165" s="58">
        <v>45383</v>
      </c>
      <c r="B165" s="49" t="s">
        <v>113</v>
      </c>
      <c r="C165" s="49" t="s">
        <v>596</v>
      </c>
      <c r="G165" s="49" t="s">
        <v>122</v>
      </c>
      <c r="H165" s="49" t="s">
        <v>167</v>
      </c>
      <c r="I165" s="49" t="s">
        <v>124</v>
      </c>
      <c r="J165" s="49" t="s">
        <v>1315</v>
      </c>
      <c r="K165" s="49" t="s">
        <v>125</v>
      </c>
      <c r="L165" s="49">
        <v>195</v>
      </c>
      <c r="M165" s="49">
        <v>10</v>
      </c>
      <c r="N165" s="49">
        <v>50</v>
      </c>
      <c r="O165" s="49">
        <v>87</v>
      </c>
      <c r="U165" s="49">
        <v>14</v>
      </c>
      <c r="X165" s="49">
        <v>161</v>
      </c>
      <c r="Y165" s="49">
        <v>69</v>
      </c>
      <c r="AC165">
        <f>IF(ISBLANK(sbcc[[#This Row],[total_boys]]),SUM(sbcc[[#This Row],[boys_0-5_reached]],sbcc[[#This Row],[boys_6-12_reached]],sbcc[[#This Row],[boys_13-18_reached]]),sbcc[[#This Row],[total_boys]])</f>
        <v>245</v>
      </c>
      <c r="AD165">
        <f>IF(ISBLANK(sbcc[[#This Row],[total_girls]]),SUM(sbcc[[#This Row],[girls_0-5_reached]],sbcc[[#This Row],[girls_6-12_reached]],sbcc[[#This Row],[girls_13-18_reached]]),sbcc[[#This Row],[total_girls]])</f>
        <v>97</v>
      </c>
      <c r="AE165">
        <f>IF(ISBLANK(sbcc[[#This Row],[total_children]]),SUM(sbcc[[#This Row],[calc_boys]],sbcc[[#This Row],[calc_girls]]),sbcc[[#This Row],[total_children]])</f>
        <v>342</v>
      </c>
      <c r="AF165">
        <f>IF(ISBLANK(sbcc[[#This Row],[total_pwd]]),SUM(sbcc[[#This Row],[total_pwd_men]],sbcc[[#This Row],[total_pwd_women]]),sbcc[[#This Row],[total_pwd]])</f>
        <v>14</v>
      </c>
      <c r="AG165">
        <f>IF(ISBLANK(sbcc[[#This Row],[total_adults]]),SUM(sbcc[[#This Row],[total_men]],sbcc[[#This Row],[total_women]]),sbcc[[#This Row],[total_adults]])</f>
        <v>230</v>
      </c>
      <c r="AH165">
        <f>IF(ISBLANK(sbcc[[#This Row],[total_beneficiaries_reached]]),SUM(sbcc[[#This Row],[calc_children]],sbcc[[#This Row],[calc_adults]]),sbcc[[#This Row],[total_beneficiaries_reached]])</f>
        <v>572</v>
      </c>
      <c r="AI165" s="49" t="str">
        <f ca="1">IF(B165="","",OFFSET(table_admin1[[#Headers],[ADM1_PT]],MATCH(B165,admin1,0),1))</f>
        <v>MZ09</v>
      </c>
      <c r="AJ165" s="49" t="str">
        <f t="shared" ca="1" si="4"/>
        <v>MZ0902</v>
      </c>
      <c r="AK165" s="49" t="str">
        <f t="shared" ca="1" si="5"/>
        <v/>
      </c>
    </row>
    <row r="166" spans="1:37" x14ac:dyDescent="0.2">
      <c r="A166" s="58">
        <v>45323</v>
      </c>
      <c r="B166" s="49" t="s">
        <v>120</v>
      </c>
      <c r="C166" s="49" t="s">
        <v>126</v>
      </c>
      <c r="G166" s="49" t="s">
        <v>122</v>
      </c>
      <c r="H166" s="49" t="s">
        <v>168</v>
      </c>
      <c r="I166" s="49" t="s">
        <v>124</v>
      </c>
      <c r="J166" s="49" t="s">
        <v>1315</v>
      </c>
      <c r="K166" s="49" t="s">
        <v>125</v>
      </c>
      <c r="L166" s="49">
        <v>19</v>
      </c>
      <c r="M166" s="49">
        <v>85</v>
      </c>
      <c r="N166" s="49">
        <v>198</v>
      </c>
      <c r="O166" s="49">
        <v>68</v>
      </c>
      <c r="U166" s="49">
        <v>12</v>
      </c>
      <c r="X166" s="49">
        <v>74</v>
      </c>
      <c r="Y166" s="49">
        <v>4</v>
      </c>
      <c r="AC166">
        <f>IF(ISBLANK(sbcc[[#This Row],[total_boys]]),SUM(sbcc[[#This Row],[boys_0-5_reached]],sbcc[[#This Row],[boys_6-12_reached]],sbcc[[#This Row],[boys_13-18_reached]]),sbcc[[#This Row],[total_boys]])</f>
        <v>217</v>
      </c>
      <c r="AD166">
        <f>IF(ISBLANK(sbcc[[#This Row],[total_girls]]),SUM(sbcc[[#This Row],[girls_0-5_reached]],sbcc[[#This Row],[girls_6-12_reached]],sbcc[[#This Row],[girls_13-18_reached]]),sbcc[[#This Row],[total_girls]])</f>
        <v>153</v>
      </c>
      <c r="AE166">
        <f>IF(ISBLANK(sbcc[[#This Row],[total_children]]),SUM(sbcc[[#This Row],[calc_boys]],sbcc[[#This Row],[calc_girls]]),sbcc[[#This Row],[total_children]])</f>
        <v>370</v>
      </c>
      <c r="AF166">
        <f>IF(ISBLANK(sbcc[[#This Row],[total_pwd]]),SUM(sbcc[[#This Row],[total_pwd_men]],sbcc[[#This Row],[total_pwd_women]]),sbcc[[#This Row],[total_pwd]])</f>
        <v>12</v>
      </c>
      <c r="AG166">
        <f>IF(ISBLANK(sbcc[[#This Row],[total_adults]]),SUM(sbcc[[#This Row],[total_men]],sbcc[[#This Row],[total_women]]),sbcc[[#This Row],[total_adults]])</f>
        <v>78</v>
      </c>
      <c r="AH166">
        <f>IF(ISBLANK(sbcc[[#This Row],[total_beneficiaries_reached]]),SUM(sbcc[[#This Row],[calc_children]],sbcc[[#This Row],[calc_adults]]),sbcc[[#This Row],[total_beneficiaries_reached]])</f>
        <v>448</v>
      </c>
      <c r="AI166" s="49" t="str">
        <f ca="1">IF(B166="","",OFFSET(table_admin1[[#Headers],[ADM1_PT]],MATCH(B166,admin1,0),1))</f>
        <v>MZ01</v>
      </c>
      <c r="AJ166" s="49" t="str">
        <f t="shared" ca="1" si="4"/>
        <v>MZ0103</v>
      </c>
      <c r="AK166" s="49" t="str">
        <f t="shared" ca="1" si="5"/>
        <v/>
      </c>
    </row>
    <row r="167" spans="1:37" x14ac:dyDescent="0.2">
      <c r="A167" s="58">
        <v>45352</v>
      </c>
      <c r="B167" s="49" t="s">
        <v>209</v>
      </c>
      <c r="C167" s="49" t="s">
        <v>437</v>
      </c>
      <c r="G167" s="49" t="s">
        <v>116</v>
      </c>
      <c r="H167" s="49" t="s">
        <v>168</v>
      </c>
      <c r="I167" s="49" t="s">
        <v>118</v>
      </c>
      <c r="K167" s="49" t="s">
        <v>1212</v>
      </c>
      <c r="L167" s="49">
        <v>193</v>
      </c>
      <c r="M167" s="49">
        <v>94</v>
      </c>
      <c r="N167" s="49">
        <v>103</v>
      </c>
      <c r="O167" s="49">
        <v>106</v>
      </c>
      <c r="U167" s="49">
        <v>14</v>
      </c>
      <c r="X167" s="49">
        <v>12</v>
      </c>
      <c r="Y167" s="49">
        <v>26</v>
      </c>
      <c r="AC167">
        <f>IF(ISBLANK(sbcc[[#This Row],[total_boys]]),SUM(sbcc[[#This Row],[boys_0-5_reached]],sbcc[[#This Row],[boys_6-12_reached]],sbcc[[#This Row],[boys_13-18_reached]]),sbcc[[#This Row],[total_boys]])</f>
        <v>296</v>
      </c>
      <c r="AD167">
        <f>IF(ISBLANK(sbcc[[#This Row],[total_girls]]),SUM(sbcc[[#This Row],[girls_0-5_reached]],sbcc[[#This Row],[girls_6-12_reached]],sbcc[[#This Row],[girls_13-18_reached]]),sbcc[[#This Row],[total_girls]])</f>
        <v>200</v>
      </c>
      <c r="AE167">
        <f>IF(ISBLANK(sbcc[[#This Row],[total_children]]),SUM(sbcc[[#This Row],[calc_boys]],sbcc[[#This Row],[calc_girls]]),sbcc[[#This Row],[total_children]])</f>
        <v>496</v>
      </c>
      <c r="AF167">
        <f>IF(ISBLANK(sbcc[[#This Row],[total_pwd]]),SUM(sbcc[[#This Row],[total_pwd_men]],sbcc[[#This Row],[total_pwd_women]]),sbcc[[#This Row],[total_pwd]])</f>
        <v>14</v>
      </c>
      <c r="AG167">
        <f>IF(ISBLANK(sbcc[[#This Row],[total_adults]]),SUM(sbcc[[#This Row],[total_men]],sbcc[[#This Row],[total_women]]),sbcc[[#This Row],[total_adults]])</f>
        <v>38</v>
      </c>
      <c r="AH167">
        <f>IF(ISBLANK(sbcc[[#This Row],[total_beneficiaries_reached]]),SUM(sbcc[[#This Row],[calc_children]],sbcc[[#This Row],[calc_adults]]),sbcc[[#This Row],[total_beneficiaries_reached]])</f>
        <v>534</v>
      </c>
      <c r="AI167" s="49" t="str">
        <f ca="1">IF(B167="","",OFFSET(table_admin1[[#Headers],[ADM1_PT]],MATCH(B167,admin1,0),1))</f>
        <v>MZ07</v>
      </c>
      <c r="AJ167" s="49" t="str">
        <f t="shared" ca="1" si="4"/>
        <v>MZ0701</v>
      </c>
      <c r="AK167" s="49" t="str">
        <f t="shared" ca="1" si="5"/>
        <v/>
      </c>
    </row>
    <row r="168" spans="1:37" x14ac:dyDescent="0.2">
      <c r="A168" s="58">
        <v>45292</v>
      </c>
      <c r="B168" s="49" t="s">
        <v>224</v>
      </c>
      <c r="C168" s="49" t="s">
        <v>641</v>
      </c>
      <c r="G168" s="49" t="s">
        <v>122</v>
      </c>
      <c r="H168" s="49" t="s">
        <v>168</v>
      </c>
      <c r="I168" s="49" t="s">
        <v>124</v>
      </c>
      <c r="J168" s="49" t="s">
        <v>1315</v>
      </c>
      <c r="K168" s="49" t="s">
        <v>125</v>
      </c>
      <c r="L168" s="49">
        <v>14</v>
      </c>
      <c r="M168" s="49">
        <v>63</v>
      </c>
      <c r="N168" s="49">
        <v>60</v>
      </c>
      <c r="O168" s="49">
        <v>30</v>
      </c>
      <c r="U168" s="49">
        <v>1</v>
      </c>
      <c r="X168" s="49">
        <v>193</v>
      </c>
      <c r="Y168" s="49">
        <v>30</v>
      </c>
      <c r="AC168">
        <f>IF(ISBLANK(sbcc[[#This Row],[total_boys]]),SUM(sbcc[[#This Row],[boys_0-5_reached]],sbcc[[#This Row],[boys_6-12_reached]],sbcc[[#This Row],[boys_13-18_reached]]),sbcc[[#This Row],[total_boys]])</f>
        <v>74</v>
      </c>
      <c r="AD168">
        <f>IF(ISBLANK(sbcc[[#This Row],[total_girls]]),SUM(sbcc[[#This Row],[girls_0-5_reached]],sbcc[[#This Row],[girls_6-12_reached]],sbcc[[#This Row],[girls_13-18_reached]]),sbcc[[#This Row],[total_girls]])</f>
        <v>93</v>
      </c>
      <c r="AE168">
        <f>IF(ISBLANK(sbcc[[#This Row],[total_children]]),SUM(sbcc[[#This Row],[calc_boys]],sbcc[[#This Row],[calc_girls]]),sbcc[[#This Row],[total_children]])</f>
        <v>167</v>
      </c>
      <c r="AF168">
        <f>IF(ISBLANK(sbcc[[#This Row],[total_pwd]]),SUM(sbcc[[#This Row],[total_pwd_men]],sbcc[[#This Row],[total_pwd_women]]),sbcc[[#This Row],[total_pwd]])</f>
        <v>1</v>
      </c>
      <c r="AG168">
        <f>IF(ISBLANK(sbcc[[#This Row],[total_adults]]),SUM(sbcc[[#This Row],[total_men]],sbcc[[#This Row],[total_women]]),sbcc[[#This Row],[total_adults]])</f>
        <v>223</v>
      </c>
      <c r="AH168">
        <f>IF(ISBLANK(sbcc[[#This Row],[total_beneficiaries_reached]]),SUM(sbcc[[#This Row],[calc_children]],sbcc[[#This Row],[calc_adults]]),sbcc[[#This Row],[total_beneficiaries_reached]])</f>
        <v>390</v>
      </c>
      <c r="AI168" s="49" t="str">
        <f ca="1">IF(B168="","",OFFSET(table_admin1[[#Headers],[ADM1_PT]],MATCH(B168,admin1,0),1))</f>
        <v>MZ10</v>
      </c>
      <c r="AJ168" s="49" t="str">
        <f t="shared" ca="1" si="4"/>
        <v>MZ1002</v>
      </c>
      <c r="AK168" s="49" t="str">
        <f t="shared" ca="1" si="5"/>
        <v/>
      </c>
    </row>
    <row r="169" spans="1:37" x14ac:dyDescent="0.2">
      <c r="A169" s="58">
        <v>45352</v>
      </c>
      <c r="B169" s="49" t="s">
        <v>229</v>
      </c>
      <c r="C169" s="49" t="s">
        <v>700</v>
      </c>
      <c r="G169" s="49" t="s">
        <v>116</v>
      </c>
      <c r="H169" s="49" t="s">
        <v>167</v>
      </c>
      <c r="I169" s="49" t="s">
        <v>118</v>
      </c>
      <c r="K169" s="49" t="s">
        <v>1212</v>
      </c>
      <c r="L169" s="49">
        <v>137</v>
      </c>
      <c r="M169" s="49">
        <v>142</v>
      </c>
      <c r="N169" s="49">
        <v>66</v>
      </c>
      <c r="O169" s="49">
        <v>130</v>
      </c>
      <c r="U169" s="49">
        <v>9</v>
      </c>
      <c r="X169" s="49">
        <v>43</v>
      </c>
      <c r="Y169" s="49">
        <v>123</v>
      </c>
      <c r="AC169">
        <f>IF(ISBLANK(sbcc[[#This Row],[total_boys]]),SUM(sbcc[[#This Row],[boys_0-5_reached]],sbcc[[#This Row],[boys_6-12_reached]],sbcc[[#This Row],[boys_13-18_reached]]),sbcc[[#This Row],[total_boys]])</f>
        <v>203</v>
      </c>
      <c r="AD169">
        <f>IF(ISBLANK(sbcc[[#This Row],[total_girls]]),SUM(sbcc[[#This Row],[girls_0-5_reached]],sbcc[[#This Row],[girls_6-12_reached]],sbcc[[#This Row],[girls_13-18_reached]]),sbcc[[#This Row],[total_girls]])</f>
        <v>272</v>
      </c>
      <c r="AE169">
        <f>IF(ISBLANK(sbcc[[#This Row],[total_children]]),SUM(sbcc[[#This Row],[calc_boys]],sbcc[[#This Row],[calc_girls]]),sbcc[[#This Row],[total_children]])</f>
        <v>475</v>
      </c>
      <c r="AF169">
        <f>IF(ISBLANK(sbcc[[#This Row],[total_pwd]]),SUM(sbcc[[#This Row],[total_pwd_men]],sbcc[[#This Row],[total_pwd_women]]),sbcc[[#This Row],[total_pwd]])</f>
        <v>9</v>
      </c>
      <c r="AG169">
        <f>IF(ISBLANK(sbcc[[#This Row],[total_adults]]),SUM(sbcc[[#This Row],[total_men]],sbcc[[#This Row],[total_women]]),sbcc[[#This Row],[total_adults]])</f>
        <v>166</v>
      </c>
      <c r="AH169">
        <f>IF(ISBLANK(sbcc[[#This Row],[total_beneficiaries_reached]]),SUM(sbcc[[#This Row],[calc_children]],sbcc[[#This Row],[calc_adults]]),sbcc[[#This Row],[total_beneficiaries_reached]])</f>
        <v>641</v>
      </c>
      <c r="AI169" s="49" t="str">
        <f ca="1">IF(B169="","",OFFSET(table_admin1[[#Headers],[ADM1_PT]],MATCH(B169,admin1,0),1))</f>
        <v>MZ11</v>
      </c>
      <c r="AJ169" s="49" t="str">
        <f t="shared" ca="1" si="4"/>
        <v>MZ1103</v>
      </c>
      <c r="AK169" s="49" t="str">
        <f t="shared" ca="1" si="5"/>
        <v/>
      </c>
    </row>
    <row r="170" spans="1:37" x14ac:dyDescent="0.2">
      <c r="A170" s="58">
        <v>45323</v>
      </c>
      <c r="B170" s="49" t="s">
        <v>214</v>
      </c>
      <c r="C170" s="49" t="s">
        <v>550</v>
      </c>
      <c r="G170" s="49" t="s">
        <v>116</v>
      </c>
      <c r="H170" s="49" t="s">
        <v>167</v>
      </c>
      <c r="I170" s="49" t="s">
        <v>118</v>
      </c>
      <c r="K170" s="49" t="s">
        <v>1212</v>
      </c>
      <c r="L170" s="49">
        <v>74</v>
      </c>
      <c r="M170" s="49">
        <v>34</v>
      </c>
      <c r="N170" s="49">
        <v>60</v>
      </c>
      <c r="O170" s="49">
        <v>64</v>
      </c>
      <c r="U170" s="49">
        <v>2</v>
      </c>
      <c r="X170" s="49">
        <v>86</v>
      </c>
      <c r="Y170" s="49">
        <v>182</v>
      </c>
      <c r="AC170">
        <f>IF(ISBLANK(sbcc[[#This Row],[total_boys]]),SUM(sbcc[[#This Row],[boys_0-5_reached]],sbcc[[#This Row],[boys_6-12_reached]],sbcc[[#This Row],[boys_13-18_reached]]),sbcc[[#This Row],[total_boys]])</f>
        <v>134</v>
      </c>
      <c r="AD170">
        <f>IF(ISBLANK(sbcc[[#This Row],[total_girls]]),SUM(sbcc[[#This Row],[girls_0-5_reached]],sbcc[[#This Row],[girls_6-12_reached]],sbcc[[#This Row],[girls_13-18_reached]]),sbcc[[#This Row],[total_girls]])</f>
        <v>98</v>
      </c>
      <c r="AE170">
        <f>IF(ISBLANK(sbcc[[#This Row],[total_children]]),SUM(sbcc[[#This Row],[calc_boys]],sbcc[[#This Row],[calc_girls]]),sbcc[[#This Row],[total_children]])</f>
        <v>232</v>
      </c>
      <c r="AF170">
        <f>IF(ISBLANK(sbcc[[#This Row],[total_pwd]]),SUM(sbcc[[#This Row],[total_pwd_men]],sbcc[[#This Row],[total_pwd_women]]),sbcc[[#This Row],[total_pwd]])</f>
        <v>2</v>
      </c>
      <c r="AG170">
        <f>IF(ISBLANK(sbcc[[#This Row],[total_adults]]),SUM(sbcc[[#This Row],[total_men]],sbcc[[#This Row],[total_women]]),sbcc[[#This Row],[total_adults]])</f>
        <v>268</v>
      </c>
      <c r="AH170">
        <f>IF(ISBLANK(sbcc[[#This Row],[total_beneficiaries_reached]]),SUM(sbcc[[#This Row],[calc_children]],sbcc[[#This Row],[calc_adults]]),sbcc[[#This Row],[total_beneficiaries_reached]])</f>
        <v>500</v>
      </c>
      <c r="AI170" s="49" t="str">
        <f ca="1">IF(B170="","",OFFSET(table_admin1[[#Headers],[ADM1_PT]],MATCH(B170,admin1,0),1))</f>
        <v>MZ08</v>
      </c>
      <c r="AJ170" s="49" t="str">
        <f t="shared" ca="1" si="4"/>
        <v>MZ0808</v>
      </c>
      <c r="AK170" s="49" t="str">
        <f t="shared" ca="1" si="5"/>
        <v/>
      </c>
    </row>
    <row r="171" spans="1:37" x14ac:dyDescent="0.2">
      <c r="A171" s="58">
        <v>45292</v>
      </c>
      <c r="B171" s="49" t="s">
        <v>209</v>
      </c>
      <c r="C171" s="49" t="s">
        <v>505</v>
      </c>
      <c r="G171" s="49" t="s">
        <v>116</v>
      </c>
      <c r="H171" s="49" t="s">
        <v>168</v>
      </c>
      <c r="I171" s="49" t="s">
        <v>118</v>
      </c>
      <c r="K171" s="49" t="s">
        <v>1212</v>
      </c>
      <c r="L171" s="49">
        <v>122</v>
      </c>
      <c r="M171" s="49">
        <v>52</v>
      </c>
      <c r="N171" s="49">
        <v>21</v>
      </c>
      <c r="O171" s="49">
        <v>153</v>
      </c>
      <c r="U171" s="49">
        <v>4</v>
      </c>
      <c r="X171" s="49">
        <v>177</v>
      </c>
      <c r="Y171" s="49">
        <v>17</v>
      </c>
      <c r="AC171">
        <f>IF(ISBLANK(sbcc[[#This Row],[total_boys]]),SUM(sbcc[[#This Row],[boys_0-5_reached]],sbcc[[#This Row],[boys_6-12_reached]],sbcc[[#This Row],[boys_13-18_reached]]),sbcc[[#This Row],[total_boys]])</f>
        <v>143</v>
      </c>
      <c r="AD171">
        <f>IF(ISBLANK(sbcc[[#This Row],[total_girls]]),SUM(sbcc[[#This Row],[girls_0-5_reached]],sbcc[[#This Row],[girls_6-12_reached]],sbcc[[#This Row],[girls_13-18_reached]]),sbcc[[#This Row],[total_girls]])</f>
        <v>205</v>
      </c>
      <c r="AE171">
        <f>IF(ISBLANK(sbcc[[#This Row],[total_children]]),SUM(sbcc[[#This Row],[calc_boys]],sbcc[[#This Row],[calc_girls]]),sbcc[[#This Row],[total_children]])</f>
        <v>348</v>
      </c>
      <c r="AF171">
        <f>IF(ISBLANK(sbcc[[#This Row],[total_pwd]]),SUM(sbcc[[#This Row],[total_pwd_men]],sbcc[[#This Row],[total_pwd_women]]),sbcc[[#This Row],[total_pwd]])</f>
        <v>4</v>
      </c>
      <c r="AG171">
        <f>IF(ISBLANK(sbcc[[#This Row],[total_adults]]),SUM(sbcc[[#This Row],[total_men]],sbcc[[#This Row],[total_women]]),sbcc[[#This Row],[total_adults]])</f>
        <v>194</v>
      </c>
      <c r="AH171">
        <f>IF(ISBLANK(sbcc[[#This Row],[total_beneficiaries_reached]]),SUM(sbcc[[#This Row],[calc_children]],sbcc[[#This Row],[calc_adults]]),sbcc[[#This Row],[total_beneficiaries_reached]])</f>
        <v>542</v>
      </c>
      <c r="AI171" s="49" t="str">
        <f ca="1">IF(B171="","",OFFSET(table_admin1[[#Headers],[ADM1_PT]],MATCH(B171,admin1,0),1))</f>
        <v>MZ07</v>
      </c>
      <c r="AJ171" s="49" t="str">
        <f t="shared" ca="1" si="4"/>
        <v>MZ0719</v>
      </c>
      <c r="AK171" s="49" t="str">
        <f t="shared" ca="1" si="5"/>
        <v/>
      </c>
    </row>
    <row r="172" spans="1:37" x14ac:dyDescent="0.2">
      <c r="A172" s="58">
        <v>45383</v>
      </c>
      <c r="B172" s="49" t="s">
        <v>120</v>
      </c>
      <c r="C172" s="49" t="s">
        <v>129</v>
      </c>
      <c r="G172" s="49" t="s">
        <v>122</v>
      </c>
      <c r="H172" s="49" t="s">
        <v>168</v>
      </c>
      <c r="I172" s="49" t="s">
        <v>124</v>
      </c>
      <c r="L172" s="49">
        <v>196</v>
      </c>
      <c r="M172" s="49">
        <v>48</v>
      </c>
      <c r="N172" s="49">
        <v>65</v>
      </c>
      <c r="O172" s="49">
        <v>179</v>
      </c>
      <c r="U172" s="49">
        <v>7</v>
      </c>
      <c r="X172" s="49">
        <v>130</v>
      </c>
      <c r="Y172" s="49">
        <v>186</v>
      </c>
      <c r="AC172">
        <f>IF(ISBLANK(sbcc[[#This Row],[total_boys]]),SUM(sbcc[[#This Row],[boys_0-5_reached]],sbcc[[#This Row],[boys_6-12_reached]],sbcc[[#This Row],[boys_13-18_reached]]),sbcc[[#This Row],[total_boys]])</f>
        <v>261</v>
      </c>
      <c r="AD172">
        <f>IF(ISBLANK(sbcc[[#This Row],[total_girls]]),SUM(sbcc[[#This Row],[girls_0-5_reached]],sbcc[[#This Row],[girls_6-12_reached]],sbcc[[#This Row],[girls_13-18_reached]]),sbcc[[#This Row],[total_girls]])</f>
        <v>227</v>
      </c>
      <c r="AE172">
        <f>IF(ISBLANK(sbcc[[#This Row],[total_children]]),SUM(sbcc[[#This Row],[calc_boys]],sbcc[[#This Row],[calc_girls]]),sbcc[[#This Row],[total_children]])</f>
        <v>488</v>
      </c>
      <c r="AF172">
        <f>IF(ISBLANK(sbcc[[#This Row],[total_pwd]]),SUM(sbcc[[#This Row],[total_pwd_men]],sbcc[[#This Row],[total_pwd_women]]),sbcc[[#This Row],[total_pwd]])</f>
        <v>7</v>
      </c>
      <c r="AG172">
        <f>IF(ISBLANK(sbcc[[#This Row],[total_adults]]),SUM(sbcc[[#This Row],[total_men]],sbcc[[#This Row],[total_women]]),sbcc[[#This Row],[total_adults]])</f>
        <v>316</v>
      </c>
      <c r="AH172">
        <f>IF(ISBLANK(sbcc[[#This Row],[total_beneficiaries_reached]]),SUM(sbcc[[#This Row],[calc_children]],sbcc[[#This Row],[calc_adults]]),sbcc[[#This Row],[total_beneficiaries_reached]])</f>
        <v>804</v>
      </c>
      <c r="AI172" s="49" t="str">
        <f ca="1">IF(B172="","",OFFSET(table_admin1[[#Headers],[ADM1_PT]],MATCH(B172,admin1,0),1))</f>
        <v>MZ01</v>
      </c>
      <c r="AJ172" s="49" t="str">
        <f t="shared" ca="1" si="4"/>
        <v>MZ0110</v>
      </c>
      <c r="AK172" s="49" t="str">
        <f t="shared" ca="1" si="5"/>
        <v/>
      </c>
    </row>
    <row r="173" spans="1:37" x14ac:dyDescent="0.2">
      <c r="A173" s="58">
        <v>45292</v>
      </c>
      <c r="B173" s="49" t="s">
        <v>120</v>
      </c>
      <c r="C173" s="49" t="s">
        <v>127</v>
      </c>
      <c r="G173" s="49" t="s">
        <v>122</v>
      </c>
      <c r="H173" s="49" t="s">
        <v>168</v>
      </c>
      <c r="I173" s="49" t="s">
        <v>124</v>
      </c>
      <c r="J173" s="49" t="s">
        <v>1315</v>
      </c>
      <c r="K173" s="49" t="s">
        <v>125</v>
      </c>
      <c r="L173" s="49">
        <v>56</v>
      </c>
      <c r="M173" s="49">
        <v>138</v>
      </c>
      <c r="N173" s="49">
        <v>85</v>
      </c>
      <c r="O173" s="49">
        <v>169</v>
      </c>
      <c r="U173" s="49">
        <v>3</v>
      </c>
      <c r="X173" s="49">
        <v>94</v>
      </c>
      <c r="Y173" s="49">
        <v>11</v>
      </c>
      <c r="AC173">
        <f>IF(ISBLANK(sbcc[[#This Row],[total_boys]]),SUM(sbcc[[#This Row],[boys_0-5_reached]],sbcc[[#This Row],[boys_6-12_reached]],sbcc[[#This Row],[boys_13-18_reached]]),sbcc[[#This Row],[total_boys]])</f>
        <v>141</v>
      </c>
      <c r="AD173">
        <f>IF(ISBLANK(sbcc[[#This Row],[total_girls]]),SUM(sbcc[[#This Row],[girls_0-5_reached]],sbcc[[#This Row],[girls_6-12_reached]],sbcc[[#This Row],[girls_13-18_reached]]),sbcc[[#This Row],[total_girls]])</f>
        <v>307</v>
      </c>
      <c r="AE173">
        <f>IF(ISBLANK(sbcc[[#This Row],[total_children]]),SUM(sbcc[[#This Row],[calc_boys]],sbcc[[#This Row],[calc_girls]]),sbcc[[#This Row],[total_children]])</f>
        <v>448</v>
      </c>
      <c r="AF173">
        <f>IF(ISBLANK(sbcc[[#This Row],[total_pwd]]),SUM(sbcc[[#This Row],[total_pwd_men]],sbcc[[#This Row],[total_pwd_women]]),sbcc[[#This Row],[total_pwd]])</f>
        <v>3</v>
      </c>
      <c r="AG173">
        <f>IF(ISBLANK(sbcc[[#This Row],[total_adults]]),SUM(sbcc[[#This Row],[total_men]],sbcc[[#This Row],[total_women]]),sbcc[[#This Row],[total_adults]])</f>
        <v>105</v>
      </c>
      <c r="AH173">
        <f>IF(ISBLANK(sbcc[[#This Row],[total_beneficiaries_reached]]),SUM(sbcc[[#This Row],[calc_children]],sbcc[[#This Row],[calc_adults]]),sbcc[[#This Row],[total_beneficiaries_reached]])</f>
        <v>553</v>
      </c>
      <c r="AI173" s="49" t="str">
        <f ca="1">IF(B173="","",OFFSET(table_admin1[[#Headers],[ADM1_PT]],MATCH(B173,admin1,0),1))</f>
        <v>MZ01</v>
      </c>
      <c r="AJ173" s="49" t="str">
        <f t="shared" ca="1" si="4"/>
        <v>MZ0101</v>
      </c>
      <c r="AK173" s="49" t="str">
        <f t="shared" ca="1" si="5"/>
        <v/>
      </c>
    </row>
    <row r="174" spans="1:37" x14ac:dyDescent="0.2">
      <c r="A174" s="58">
        <v>45292</v>
      </c>
      <c r="B174" s="49" t="s">
        <v>120</v>
      </c>
      <c r="C174" s="49" t="s">
        <v>220</v>
      </c>
      <c r="G174" s="49" t="s">
        <v>122</v>
      </c>
      <c r="H174" s="49" t="s">
        <v>167</v>
      </c>
      <c r="I174" s="49" t="s">
        <v>124</v>
      </c>
      <c r="J174" s="49" t="s">
        <v>1315</v>
      </c>
      <c r="K174" s="49" t="s">
        <v>125</v>
      </c>
      <c r="L174" s="49">
        <v>107</v>
      </c>
      <c r="M174" s="49">
        <v>153</v>
      </c>
      <c r="N174" s="49">
        <v>63</v>
      </c>
      <c r="O174" s="49">
        <v>72</v>
      </c>
      <c r="U174" s="49">
        <v>2</v>
      </c>
      <c r="X174" s="49">
        <v>35</v>
      </c>
      <c r="Y174" s="49">
        <v>96</v>
      </c>
      <c r="AC174">
        <f>IF(ISBLANK(sbcc[[#This Row],[total_boys]]),SUM(sbcc[[#This Row],[boys_0-5_reached]],sbcc[[#This Row],[boys_6-12_reached]],sbcc[[#This Row],[boys_13-18_reached]]),sbcc[[#This Row],[total_boys]])</f>
        <v>170</v>
      </c>
      <c r="AD174">
        <f>IF(ISBLANK(sbcc[[#This Row],[total_girls]]),SUM(sbcc[[#This Row],[girls_0-5_reached]],sbcc[[#This Row],[girls_6-12_reached]],sbcc[[#This Row],[girls_13-18_reached]]),sbcc[[#This Row],[total_girls]])</f>
        <v>225</v>
      </c>
      <c r="AE174">
        <f>IF(ISBLANK(sbcc[[#This Row],[total_children]]),SUM(sbcc[[#This Row],[calc_boys]],sbcc[[#This Row],[calc_girls]]),sbcc[[#This Row],[total_children]])</f>
        <v>395</v>
      </c>
      <c r="AF174">
        <f>IF(ISBLANK(sbcc[[#This Row],[total_pwd]]),SUM(sbcc[[#This Row],[total_pwd_men]],sbcc[[#This Row],[total_pwd_women]]),sbcc[[#This Row],[total_pwd]])</f>
        <v>2</v>
      </c>
      <c r="AG174">
        <f>IF(ISBLANK(sbcc[[#This Row],[total_adults]]),SUM(sbcc[[#This Row],[total_men]],sbcc[[#This Row],[total_women]]),sbcc[[#This Row],[total_adults]])</f>
        <v>131</v>
      </c>
      <c r="AH174">
        <f>IF(ISBLANK(sbcc[[#This Row],[total_beneficiaries_reached]]),SUM(sbcc[[#This Row],[calc_children]],sbcc[[#This Row],[calc_adults]]),sbcc[[#This Row],[total_beneficiaries_reached]])</f>
        <v>526</v>
      </c>
      <c r="AI174" s="49" t="str">
        <f ca="1">IF(B174="","",OFFSET(table_admin1[[#Headers],[ADM1_PT]],MATCH(B174,admin1,0),1))</f>
        <v>MZ01</v>
      </c>
      <c r="AJ174" s="49" t="str">
        <f t="shared" ca="1" si="4"/>
        <v>MZ0109</v>
      </c>
      <c r="AK174" s="49" t="str">
        <f t="shared" ca="1" si="5"/>
        <v/>
      </c>
    </row>
    <row r="175" spans="1:37" x14ac:dyDescent="0.2">
      <c r="A175" s="58">
        <v>45352</v>
      </c>
      <c r="B175" s="49" t="s">
        <v>120</v>
      </c>
      <c r="C175" s="49" t="s">
        <v>126</v>
      </c>
      <c r="G175" s="49" t="s">
        <v>122</v>
      </c>
      <c r="H175" s="49" t="s">
        <v>168</v>
      </c>
      <c r="I175" s="49" t="s">
        <v>124</v>
      </c>
      <c r="J175" s="49" t="s">
        <v>1315</v>
      </c>
      <c r="K175" s="49" t="s">
        <v>125</v>
      </c>
      <c r="L175" s="49">
        <v>97</v>
      </c>
      <c r="M175" s="49">
        <v>126</v>
      </c>
      <c r="N175" s="49">
        <v>182</v>
      </c>
      <c r="O175" s="49">
        <v>166</v>
      </c>
      <c r="U175" s="49">
        <v>5</v>
      </c>
      <c r="X175" s="49">
        <v>14</v>
      </c>
      <c r="Y175" s="49">
        <v>56</v>
      </c>
      <c r="AC175">
        <f>IF(ISBLANK(sbcc[[#This Row],[total_boys]]),SUM(sbcc[[#This Row],[boys_0-5_reached]],sbcc[[#This Row],[boys_6-12_reached]],sbcc[[#This Row],[boys_13-18_reached]]),sbcc[[#This Row],[total_boys]])</f>
        <v>279</v>
      </c>
      <c r="AD175">
        <f>IF(ISBLANK(sbcc[[#This Row],[total_girls]]),SUM(sbcc[[#This Row],[girls_0-5_reached]],sbcc[[#This Row],[girls_6-12_reached]],sbcc[[#This Row],[girls_13-18_reached]]),sbcc[[#This Row],[total_girls]])</f>
        <v>292</v>
      </c>
      <c r="AE175">
        <f>IF(ISBLANK(sbcc[[#This Row],[total_children]]),SUM(sbcc[[#This Row],[calc_boys]],sbcc[[#This Row],[calc_girls]]),sbcc[[#This Row],[total_children]])</f>
        <v>571</v>
      </c>
      <c r="AF175">
        <f>IF(ISBLANK(sbcc[[#This Row],[total_pwd]]),SUM(sbcc[[#This Row],[total_pwd_men]],sbcc[[#This Row],[total_pwd_women]]),sbcc[[#This Row],[total_pwd]])</f>
        <v>5</v>
      </c>
      <c r="AG175">
        <f>IF(ISBLANK(sbcc[[#This Row],[total_adults]]),SUM(sbcc[[#This Row],[total_men]],sbcc[[#This Row],[total_women]]),sbcc[[#This Row],[total_adults]])</f>
        <v>70</v>
      </c>
      <c r="AH175">
        <f>IF(ISBLANK(sbcc[[#This Row],[total_beneficiaries_reached]]),SUM(sbcc[[#This Row],[calc_children]],sbcc[[#This Row],[calc_adults]]),sbcc[[#This Row],[total_beneficiaries_reached]])</f>
        <v>641</v>
      </c>
      <c r="AI175" s="49" t="str">
        <f ca="1">IF(B175="","",OFFSET(table_admin1[[#Headers],[ADM1_PT]],MATCH(B175,admin1,0),1))</f>
        <v>MZ01</v>
      </c>
      <c r="AJ175" s="49" t="str">
        <f t="shared" ca="1" si="4"/>
        <v>MZ0103</v>
      </c>
      <c r="AK175" s="49" t="str">
        <f t="shared" ca="1" si="5"/>
        <v/>
      </c>
    </row>
    <row r="176" spans="1:37" x14ac:dyDescent="0.2">
      <c r="A176" s="58">
        <v>45292</v>
      </c>
      <c r="B176" s="49" t="s">
        <v>120</v>
      </c>
      <c r="C176" s="49" t="s">
        <v>126</v>
      </c>
      <c r="G176" s="49" t="s">
        <v>116</v>
      </c>
      <c r="H176" s="49" t="s">
        <v>167</v>
      </c>
      <c r="I176" s="49" t="s">
        <v>118</v>
      </c>
      <c r="K176" s="49" t="s">
        <v>1212</v>
      </c>
      <c r="L176" s="49">
        <v>174</v>
      </c>
      <c r="M176" s="49">
        <v>82</v>
      </c>
      <c r="N176" s="49">
        <v>155</v>
      </c>
      <c r="O176" s="49">
        <v>2</v>
      </c>
      <c r="U176" s="49">
        <v>9</v>
      </c>
      <c r="X176" s="49">
        <v>120</v>
      </c>
      <c r="Y176" s="49">
        <v>123</v>
      </c>
      <c r="AC176">
        <f>IF(ISBLANK(sbcc[[#This Row],[total_boys]]),SUM(sbcc[[#This Row],[boys_0-5_reached]],sbcc[[#This Row],[boys_6-12_reached]],sbcc[[#This Row],[boys_13-18_reached]]),sbcc[[#This Row],[total_boys]])</f>
        <v>329</v>
      </c>
      <c r="AD176">
        <f>IF(ISBLANK(sbcc[[#This Row],[total_girls]]),SUM(sbcc[[#This Row],[girls_0-5_reached]],sbcc[[#This Row],[girls_6-12_reached]],sbcc[[#This Row],[girls_13-18_reached]]),sbcc[[#This Row],[total_girls]])</f>
        <v>84</v>
      </c>
      <c r="AE176">
        <f>IF(ISBLANK(sbcc[[#This Row],[total_children]]),SUM(sbcc[[#This Row],[calc_boys]],sbcc[[#This Row],[calc_girls]]),sbcc[[#This Row],[total_children]])</f>
        <v>413</v>
      </c>
      <c r="AF176">
        <f>IF(ISBLANK(sbcc[[#This Row],[total_pwd]]),SUM(sbcc[[#This Row],[total_pwd_men]],sbcc[[#This Row],[total_pwd_women]]),sbcc[[#This Row],[total_pwd]])</f>
        <v>9</v>
      </c>
      <c r="AG176">
        <f>IF(ISBLANK(sbcc[[#This Row],[total_adults]]),SUM(sbcc[[#This Row],[total_men]],sbcc[[#This Row],[total_women]]),sbcc[[#This Row],[total_adults]])</f>
        <v>243</v>
      </c>
      <c r="AH176">
        <f>IF(ISBLANK(sbcc[[#This Row],[total_beneficiaries_reached]]),SUM(sbcc[[#This Row],[calc_children]],sbcc[[#This Row],[calc_adults]]),sbcc[[#This Row],[total_beneficiaries_reached]])</f>
        <v>656</v>
      </c>
      <c r="AI176" s="49" t="str">
        <f ca="1">IF(B176="","",OFFSET(table_admin1[[#Headers],[ADM1_PT]],MATCH(B176,admin1,0),1))</f>
        <v>MZ01</v>
      </c>
      <c r="AJ176" s="49" t="str">
        <f t="shared" ca="1" si="4"/>
        <v>MZ0103</v>
      </c>
      <c r="AK176" s="49" t="str">
        <f t="shared" ca="1" si="5"/>
        <v/>
      </c>
    </row>
    <row r="177" spans="1:37" x14ac:dyDescent="0.2">
      <c r="A177" s="58">
        <v>45383</v>
      </c>
      <c r="B177" s="49" t="s">
        <v>113</v>
      </c>
      <c r="C177" s="49" t="s">
        <v>613</v>
      </c>
      <c r="G177" s="49" t="s">
        <v>116</v>
      </c>
      <c r="H177" s="49" t="s">
        <v>167</v>
      </c>
      <c r="I177" s="49" t="s">
        <v>118</v>
      </c>
      <c r="K177" s="49" t="s">
        <v>1212</v>
      </c>
      <c r="L177" s="49">
        <v>33</v>
      </c>
      <c r="M177" s="49">
        <v>8</v>
      </c>
      <c r="N177" s="49">
        <v>163</v>
      </c>
      <c r="O177" s="49">
        <v>85</v>
      </c>
      <c r="U177" s="49">
        <v>5</v>
      </c>
      <c r="X177" s="49">
        <v>193</v>
      </c>
      <c r="Y177" s="49">
        <v>56</v>
      </c>
      <c r="AC177">
        <f>IF(ISBLANK(sbcc[[#This Row],[total_boys]]),SUM(sbcc[[#This Row],[boys_0-5_reached]],sbcc[[#This Row],[boys_6-12_reached]],sbcc[[#This Row],[boys_13-18_reached]]),sbcc[[#This Row],[total_boys]])</f>
        <v>196</v>
      </c>
      <c r="AD177">
        <f>IF(ISBLANK(sbcc[[#This Row],[total_girls]]),SUM(sbcc[[#This Row],[girls_0-5_reached]],sbcc[[#This Row],[girls_6-12_reached]],sbcc[[#This Row],[girls_13-18_reached]]),sbcc[[#This Row],[total_girls]])</f>
        <v>93</v>
      </c>
      <c r="AE177">
        <f>IF(ISBLANK(sbcc[[#This Row],[total_children]]),SUM(sbcc[[#This Row],[calc_boys]],sbcc[[#This Row],[calc_girls]]),sbcc[[#This Row],[total_children]])</f>
        <v>289</v>
      </c>
      <c r="AF177">
        <f>IF(ISBLANK(sbcc[[#This Row],[total_pwd]]),SUM(sbcc[[#This Row],[total_pwd_men]],sbcc[[#This Row],[total_pwd_women]]),sbcc[[#This Row],[total_pwd]])</f>
        <v>5</v>
      </c>
      <c r="AG177">
        <f>IF(ISBLANK(sbcc[[#This Row],[total_adults]]),SUM(sbcc[[#This Row],[total_men]],sbcc[[#This Row],[total_women]]),sbcc[[#This Row],[total_adults]])</f>
        <v>249</v>
      </c>
      <c r="AH177">
        <f>IF(ISBLANK(sbcc[[#This Row],[total_beneficiaries_reached]]),SUM(sbcc[[#This Row],[calc_children]],sbcc[[#This Row],[calc_adults]]),sbcc[[#This Row],[total_beneficiaries_reached]])</f>
        <v>538</v>
      </c>
      <c r="AI177" s="49" t="str">
        <f ca="1">IF(B177="","",OFFSET(table_admin1[[#Headers],[ADM1_PT]],MATCH(B177,admin1,0),1))</f>
        <v>MZ09</v>
      </c>
      <c r="AJ177" s="49" t="str">
        <f t="shared" ca="1" si="4"/>
        <v>MZ0907</v>
      </c>
      <c r="AK177" s="49" t="str">
        <f t="shared" ca="1" si="5"/>
        <v/>
      </c>
    </row>
    <row r="178" spans="1:37" x14ac:dyDescent="0.2">
      <c r="A178" s="58">
        <v>45292</v>
      </c>
      <c r="B178" s="49" t="s">
        <v>197</v>
      </c>
      <c r="C178" s="49" t="s">
        <v>426</v>
      </c>
      <c r="G178" s="49" t="s">
        <v>116</v>
      </c>
      <c r="H178" s="49" t="s">
        <v>168</v>
      </c>
      <c r="I178" s="49" t="s">
        <v>118</v>
      </c>
      <c r="K178" s="49" t="s">
        <v>1212</v>
      </c>
      <c r="L178" s="49">
        <v>173</v>
      </c>
      <c r="M178" s="49">
        <v>162</v>
      </c>
      <c r="N178" s="49">
        <v>42</v>
      </c>
      <c r="O178" s="49">
        <v>15</v>
      </c>
      <c r="U178" s="49">
        <v>9</v>
      </c>
      <c r="X178" s="49">
        <v>111</v>
      </c>
      <c r="Y178" s="49">
        <v>139</v>
      </c>
      <c r="AC178">
        <f>IF(ISBLANK(sbcc[[#This Row],[total_boys]]),SUM(sbcc[[#This Row],[boys_0-5_reached]],sbcc[[#This Row],[boys_6-12_reached]],sbcc[[#This Row],[boys_13-18_reached]]),sbcc[[#This Row],[total_boys]])</f>
        <v>215</v>
      </c>
      <c r="AD178">
        <f>IF(ISBLANK(sbcc[[#This Row],[total_girls]]),SUM(sbcc[[#This Row],[girls_0-5_reached]],sbcc[[#This Row],[girls_6-12_reached]],sbcc[[#This Row],[girls_13-18_reached]]),sbcc[[#This Row],[total_girls]])</f>
        <v>177</v>
      </c>
      <c r="AE178">
        <f>IF(ISBLANK(sbcc[[#This Row],[total_children]]),SUM(sbcc[[#This Row],[calc_boys]],sbcc[[#This Row],[calc_girls]]),sbcc[[#This Row],[total_children]])</f>
        <v>392</v>
      </c>
      <c r="AF178">
        <f>IF(ISBLANK(sbcc[[#This Row],[total_pwd]]),SUM(sbcc[[#This Row],[total_pwd_men]],sbcc[[#This Row],[total_pwd_women]]),sbcc[[#This Row],[total_pwd]])</f>
        <v>9</v>
      </c>
      <c r="AG178">
        <f>IF(ISBLANK(sbcc[[#This Row],[total_adults]]),SUM(sbcc[[#This Row],[total_men]],sbcc[[#This Row],[total_women]]),sbcc[[#This Row],[total_adults]])</f>
        <v>250</v>
      </c>
      <c r="AH178">
        <f>IF(ISBLANK(sbcc[[#This Row],[total_beneficiaries_reached]]),SUM(sbcc[[#This Row],[calc_children]],sbcc[[#This Row],[calc_adults]]),sbcc[[#This Row],[total_beneficiaries_reached]])</f>
        <v>642</v>
      </c>
      <c r="AI178" s="49" t="str">
        <f ca="1">IF(B178="","",OFFSET(table_admin1[[#Headers],[ADM1_PT]],MATCH(B178,admin1,0),1))</f>
        <v>MZ05</v>
      </c>
      <c r="AJ178" s="49" t="str">
        <f t="shared" ca="1" si="4"/>
        <v>MZ0507</v>
      </c>
      <c r="AK178" s="49" t="str">
        <f t="shared" ca="1" si="5"/>
        <v/>
      </c>
    </row>
    <row r="179" spans="1:37" x14ac:dyDescent="0.2">
      <c r="A179" s="58">
        <v>45383</v>
      </c>
      <c r="B179" s="49" t="s">
        <v>229</v>
      </c>
      <c r="C179" s="49" t="s">
        <v>693</v>
      </c>
      <c r="G179" s="49" t="s">
        <v>116</v>
      </c>
      <c r="H179" s="49" t="s">
        <v>168</v>
      </c>
      <c r="I179" s="49" t="s">
        <v>118</v>
      </c>
      <c r="K179" s="49" t="s">
        <v>1212</v>
      </c>
      <c r="L179" s="49">
        <v>187</v>
      </c>
      <c r="M179" s="49">
        <v>191</v>
      </c>
      <c r="N179" s="49">
        <v>119</v>
      </c>
      <c r="O179" s="49">
        <v>31</v>
      </c>
      <c r="U179" s="49">
        <v>4</v>
      </c>
      <c r="X179" s="49">
        <v>33</v>
      </c>
      <c r="Y179" s="49">
        <v>84</v>
      </c>
      <c r="AC179">
        <f>IF(ISBLANK(sbcc[[#This Row],[total_boys]]),SUM(sbcc[[#This Row],[boys_0-5_reached]],sbcc[[#This Row],[boys_6-12_reached]],sbcc[[#This Row],[boys_13-18_reached]]),sbcc[[#This Row],[total_boys]])</f>
        <v>306</v>
      </c>
      <c r="AD179">
        <f>IF(ISBLANK(sbcc[[#This Row],[total_girls]]),SUM(sbcc[[#This Row],[girls_0-5_reached]],sbcc[[#This Row],[girls_6-12_reached]],sbcc[[#This Row],[girls_13-18_reached]]),sbcc[[#This Row],[total_girls]])</f>
        <v>222</v>
      </c>
      <c r="AE179">
        <f>IF(ISBLANK(sbcc[[#This Row],[total_children]]),SUM(sbcc[[#This Row],[calc_boys]],sbcc[[#This Row],[calc_girls]]),sbcc[[#This Row],[total_children]])</f>
        <v>528</v>
      </c>
      <c r="AF179">
        <f>IF(ISBLANK(sbcc[[#This Row],[total_pwd]]),SUM(sbcc[[#This Row],[total_pwd_men]],sbcc[[#This Row],[total_pwd_women]]),sbcc[[#This Row],[total_pwd]])</f>
        <v>4</v>
      </c>
      <c r="AG179">
        <f>IF(ISBLANK(sbcc[[#This Row],[total_adults]]),SUM(sbcc[[#This Row],[total_men]],sbcc[[#This Row],[total_women]]),sbcc[[#This Row],[total_adults]])</f>
        <v>117</v>
      </c>
      <c r="AH179">
        <f>IF(ISBLANK(sbcc[[#This Row],[total_beneficiaries_reached]]),SUM(sbcc[[#This Row],[calc_children]],sbcc[[#This Row],[calc_adults]]),sbcc[[#This Row],[total_beneficiaries_reached]])</f>
        <v>645</v>
      </c>
      <c r="AI179" s="49" t="str">
        <f ca="1">IF(B179="","",OFFSET(table_admin1[[#Headers],[ADM1_PT]],MATCH(B179,admin1,0),1))</f>
        <v>MZ11</v>
      </c>
      <c r="AJ179" s="49" t="str">
        <f t="shared" ca="1" si="4"/>
        <v>MZ1101</v>
      </c>
      <c r="AK179" s="49" t="str">
        <f t="shared" ca="1" si="5"/>
        <v/>
      </c>
    </row>
    <row r="180" spans="1:37" x14ac:dyDescent="0.2">
      <c r="A180" s="58">
        <v>45352</v>
      </c>
      <c r="B180" s="49" t="s">
        <v>209</v>
      </c>
      <c r="C180" s="49" t="s">
        <v>489</v>
      </c>
      <c r="G180" s="49" t="s">
        <v>116</v>
      </c>
      <c r="H180" s="49" t="s">
        <v>167</v>
      </c>
      <c r="K180" s="49" t="s">
        <v>1212</v>
      </c>
      <c r="L180" s="49">
        <v>179</v>
      </c>
      <c r="M180" s="49">
        <v>32</v>
      </c>
      <c r="N180" s="49">
        <v>47</v>
      </c>
      <c r="O180" s="49">
        <v>66</v>
      </c>
      <c r="U180" s="49">
        <v>7</v>
      </c>
      <c r="X180" s="49">
        <v>169</v>
      </c>
      <c r="Y180" s="49">
        <v>146</v>
      </c>
      <c r="AC180">
        <f>IF(ISBLANK(sbcc[[#This Row],[total_boys]]),SUM(sbcc[[#This Row],[boys_0-5_reached]],sbcc[[#This Row],[boys_6-12_reached]],sbcc[[#This Row],[boys_13-18_reached]]),sbcc[[#This Row],[total_boys]])</f>
        <v>226</v>
      </c>
      <c r="AD180">
        <f>IF(ISBLANK(sbcc[[#This Row],[total_girls]]),SUM(sbcc[[#This Row],[girls_0-5_reached]],sbcc[[#This Row],[girls_6-12_reached]],sbcc[[#This Row],[girls_13-18_reached]]),sbcc[[#This Row],[total_girls]])</f>
        <v>98</v>
      </c>
      <c r="AE180">
        <f>IF(ISBLANK(sbcc[[#This Row],[total_children]]),SUM(sbcc[[#This Row],[calc_boys]],sbcc[[#This Row],[calc_girls]]),sbcc[[#This Row],[total_children]])</f>
        <v>324</v>
      </c>
      <c r="AF180">
        <f>IF(ISBLANK(sbcc[[#This Row],[total_pwd]]),SUM(sbcc[[#This Row],[total_pwd_men]],sbcc[[#This Row],[total_pwd_women]]),sbcc[[#This Row],[total_pwd]])</f>
        <v>7</v>
      </c>
      <c r="AG180">
        <f>IF(ISBLANK(sbcc[[#This Row],[total_adults]]),SUM(sbcc[[#This Row],[total_men]],sbcc[[#This Row],[total_women]]),sbcc[[#This Row],[total_adults]])</f>
        <v>315</v>
      </c>
      <c r="AH180">
        <f>IF(ISBLANK(sbcc[[#This Row],[total_beneficiaries_reached]]),SUM(sbcc[[#This Row],[calc_children]],sbcc[[#This Row],[calc_adults]]),sbcc[[#This Row],[total_beneficiaries_reached]])</f>
        <v>639</v>
      </c>
      <c r="AI180" s="49" t="str">
        <f ca="1">IF(B180="","",OFFSET(table_admin1[[#Headers],[ADM1_PT]],MATCH(B180,admin1,0),1))</f>
        <v>MZ07</v>
      </c>
      <c r="AJ180" s="49" t="str">
        <f t="shared" ca="1" si="4"/>
        <v>MZ0715</v>
      </c>
      <c r="AK180" s="49" t="str">
        <f t="shared" ca="1" si="5"/>
        <v/>
      </c>
    </row>
    <row r="181" spans="1:37" x14ac:dyDescent="0.2">
      <c r="A181" s="58">
        <v>45352</v>
      </c>
      <c r="B181" s="49" t="s">
        <v>209</v>
      </c>
      <c r="C181" s="49" t="s">
        <v>441</v>
      </c>
      <c r="G181" s="49" t="s">
        <v>116</v>
      </c>
      <c r="H181" s="49" t="s">
        <v>168</v>
      </c>
      <c r="I181" s="49" t="s">
        <v>118</v>
      </c>
      <c r="K181" s="49" t="s">
        <v>1212</v>
      </c>
      <c r="L181" s="49">
        <v>156</v>
      </c>
      <c r="M181" s="49">
        <v>55</v>
      </c>
      <c r="N181" s="49">
        <v>151</v>
      </c>
      <c r="O181" s="49">
        <v>157</v>
      </c>
      <c r="U181" s="49">
        <v>7</v>
      </c>
      <c r="X181" s="49">
        <v>138</v>
      </c>
      <c r="Y181" s="49">
        <v>199</v>
      </c>
      <c r="AC181">
        <f>IF(ISBLANK(sbcc[[#This Row],[total_boys]]),SUM(sbcc[[#This Row],[boys_0-5_reached]],sbcc[[#This Row],[boys_6-12_reached]],sbcc[[#This Row],[boys_13-18_reached]]),sbcc[[#This Row],[total_boys]])</f>
        <v>307</v>
      </c>
      <c r="AD181">
        <f>IF(ISBLANK(sbcc[[#This Row],[total_girls]]),SUM(sbcc[[#This Row],[girls_0-5_reached]],sbcc[[#This Row],[girls_6-12_reached]],sbcc[[#This Row],[girls_13-18_reached]]),sbcc[[#This Row],[total_girls]])</f>
        <v>212</v>
      </c>
      <c r="AE181">
        <f>IF(ISBLANK(sbcc[[#This Row],[total_children]]),SUM(sbcc[[#This Row],[calc_boys]],sbcc[[#This Row],[calc_girls]]),sbcc[[#This Row],[total_children]])</f>
        <v>519</v>
      </c>
      <c r="AF181">
        <f>IF(ISBLANK(sbcc[[#This Row],[total_pwd]]),SUM(sbcc[[#This Row],[total_pwd_men]],sbcc[[#This Row],[total_pwd_women]]),sbcc[[#This Row],[total_pwd]])</f>
        <v>7</v>
      </c>
      <c r="AG181">
        <f>IF(ISBLANK(sbcc[[#This Row],[total_adults]]),SUM(sbcc[[#This Row],[total_men]],sbcc[[#This Row],[total_women]]),sbcc[[#This Row],[total_adults]])</f>
        <v>337</v>
      </c>
      <c r="AH181">
        <f>IF(ISBLANK(sbcc[[#This Row],[total_beneficiaries_reached]]),SUM(sbcc[[#This Row],[calc_children]],sbcc[[#This Row],[calc_adults]]),sbcc[[#This Row],[total_beneficiaries_reached]])</f>
        <v>856</v>
      </c>
      <c r="AI181" s="49" t="str">
        <f ca="1">IF(B181="","",OFFSET(table_admin1[[#Headers],[ADM1_PT]],MATCH(B181,admin1,0),1))</f>
        <v>MZ07</v>
      </c>
      <c r="AJ181" s="49" t="str">
        <f t="shared" ca="1" si="4"/>
        <v>MZ0702</v>
      </c>
      <c r="AK181" s="49" t="str">
        <f t="shared" ca="1" si="5"/>
        <v/>
      </c>
    </row>
    <row r="182" spans="1:37" x14ac:dyDescent="0.2">
      <c r="A182" s="58">
        <v>45323</v>
      </c>
      <c r="B182" s="49" t="s">
        <v>120</v>
      </c>
      <c r="C182" s="49" t="s">
        <v>220</v>
      </c>
      <c r="G182" s="49" t="s">
        <v>122</v>
      </c>
      <c r="H182" s="49" t="s">
        <v>167</v>
      </c>
      <c r="I182" s="49" t="s">
        <v>124</v>
      </c>
      <c r="J182" s="49" t="s">
        <v>1315</v>
      </c>
      <c r="K182" s="49" t="s">
        <v>125</v>
      </c>
      <c r="L182" s="49">
        <v>35</v>
      </c>
      <c r="M182" s="49">
        <v>71</v>
      </c>
      <c r="N182" s="49">
        <v>18</v>
      </c>
      <c r="O182" s="49">
        <v>61</v>
      </c>
      <c r="U182" s="49">
        <v>5</v>
      </c>
      <c r="X182" s="49">
        <v>115</v>
      </c>
      <c r="Y182" s="49">
        <v>11</v>
      </c>
      <c r="AC182">
        <f>IF(ISBLANK(sbcc[[#This Row],[total_boys]]),SUM(sbcc[[#This Row],[boys_0-5_reached]],sbcc[[#This Row],[boys_6-12_reached]],sbcc[[#This Row],[boys_13-18_reached]]),sbcc[[#This Row],[total_boys]])</f>
        <v>53</v>
      </c>
      <c r="AD182">
        <f>IF(ISBLANK(sbcc[[#This Row],[total_girls]]),SUM(sbcc[[#This Row],[girls_0-5_reached]],sbcc[[#This Row],[girls_6-12_reached]],sbcc[[#This Row],[girls_13-18_reached]]),sbcc[[#This Row],[total_girls]])</f>
        <v>132</v>
      </c>
      <c r="AE182">
        <f>IF(ISBLANK(sbcc[[#This Row],[total_children]]),SUM(sbcc[[#This Row],[calc_boys]],sbcc[[#This Row],[calc_girls]]),sbcc[[#This Row],[total_children]])</f>
        <v>185</v>
      </c>
      <c r="AF182">
        <f>IF(ISBLANK(sbcc[[#This Row],[total_pwd]]),SUM(sbcc[[#This Row],[total_pwd_men]],sbcc[[#This Row],[total_pwd_women]]),sbcc[[#This Row],[total_pwd]])</f>
        <v>5</v>
      </c>
      <c r="AG182">
        <f>IF(ISBLANK(sbcc[[#This Row],[total_adults]]),SUM(sbcc[[#This Row],[total_men]],sbcc[[#This Row],[total_women]]),sbcc[[#This Row],[total_adults]])</f>
        <v>126</v>
      </c>
      <c r="AH182">
        <f>IF(ISBLANK(sbcc[[#This Row],[total_beneficiaries_reached]]),SUM(sbcc[[#This Row],[calc_children]],sbcc[[#This Row],[calc_adults]]),sbcc[[#This Row],[total_beneficiaries_reached]])</f>
        <v>311</v>
      </c>
      <c r="AI182" s="49" t="str">
        <f ca="1">IF(B182="","",OFFSET(table_admin1[[#Headers],[ADM1_PT]],MATCH(B182,admin1,0),1))</f>
        <v>MZ01</v>
      </c>
      <c r="AJ182" s="49" t="str">
        <f t="shared" ca="1" si="4"/>
        <v>MZ0109</v>
      </c>
      <c r="AK182" s="49" t="str">
        <f t="shared" ca="1" si="5"/>
        <v/>
      </c>
    </row>
    <row r="183" spans="1:37" x14ac:dyDescent="0.2">
      <c r="A183" s="58">
        <v>45292</v>
      </c>
      <c r="B183" s="49" t="s">
        <v>120</v>
      </c>
      <c r="C183" s="49" t="s">
        <v>126</v>
      </c>
      <c r="G183" s="49" t="s">
        <v>122</v>
      </c>
      <c r="H183" s="49" t="s">
        <v>167</v>
      </c>
      <c r="I183" s="49" t="s">
        <v>124</v>
      </c>
      <c r="J183" s="49" t="s">
        <v>1315</v>
      </c>
      <c r="K183" s="49" t="s">
        <v>125</v>
      </c>
      <c r="L183" s="49">
        <v>125</v>
      </c>
      <c r="M183" s="49">
        <v>67</v>
      </c>
      <c r="N183" s="49">
        <v>37</v>
      </c>
      <c r="O183" s="49">
        <v>83</v>
      </c>
      <c r="U183" s="49">
        <v>2</v>
      </c>
      <c r="X183" s="49">
        <v>155</v>
      </c>
      <c r="Y183" s="49">
        <v>139</v>
      </c>
      <c r="AC183">
        <f>IF(ISBLANK(sbcc[[#This Row],[total_boys]]),SUM(sbcc[[#This Row],[boys_0-5_reached]],sbcc[[#This Row],[boys_6-12_reached]],sbcc[[#This Row],[boys_13-18_reached]]),sbcc[[#This Row],[total_boys]])</f>
        <v>162</v>
      </c>
      <c r="AD183">
        <f>IF(ISBLANK(sbcc[[#This Row],[total_girls]]),SUM(sbcc[[#This Row],[girls_0-5_reached]],sbcc[[#This Row],[girls_6-12_reached]],sbcc[[#This Row],[girls_13-18_reached]]),sbcc[[#This Row],[total_girls]])</f>
        <v>150</v>
      </c>
      <c r="AE183">
        <f>IF(ISBLANK(sbcc[[#This Row],[total_children]]),SUM(sbcc[[#This Row],[calc_boys]],sbcc[[#This Row],[calc_girls]]),sbcc[[#This Row],[total_children]])</f>
        <v>312</v>
      </c>
      <c r="AF183">
        <f>IF(ISBLANK(sbcc[[#This Row],[total_pwd]]),SUM(sbcc[[#This Row],[total_pwd_men]],sbcc[[#This Row],[total_pwd_women]]),sbcc[[#This Row],[total_pwd]])</f>
        <v>2</v>
      </c>
      <c r="AG183">
        <f>IF(ISBLANK(sbcc[[#This Row],[total_adults]]),SUM(sbcc[[#This Row],[total_men]],sbcc[[#This Row],[total_women]]),sbcc[[#This Row],[total_adults]])</f>
        <v>294</v>
      </c>
      <c r="AH183">
        <f>IF(ISBLANK(sbcc[[#This Row],[total_beneficiaries_reached]]),SUM(sbcc[[#This Row],[calc_children]],sbcc[[#This Row],[calc_adults]]),sbcc[[#This Row],[total_beneficiaries_reached]])</f>
        <v>606</v>
      </c>
      <c r="AI183" s="49" t="str">
        <f ca="1">IF(B183="","",OFFSET(table_admin1[[#Headers],[ADM1_PT]],MATCH(B183,admin1,0),1))</f>
        <v>MZ01</v>
      </c>
      <c r="AJ183" s="49" t="str">
        <f t="shared" ca="1" si="4"/>
        <v>MZ0103</v>
      </c>
      <c r="AK183" s="49" t="str">
        <f t="shared" ca="1" si="5"/>
        <v/>
      </c>
    </row>
    <row r="184" spans="1:37" x14ac:dyDescent="0.2">
      <c r="A184" s="58">
        <v>45292</v>
      </c>
      <c r="B184" s="49" t="s">
        <v>120</v>
      </c>
      <c r="C184" s="49" t="s">
        <v>242</v>
      </c>
      <c r="G184" s="49" t="s">
        <v>122</v>
      </c>
      <c r="H184" s="49" t="s">
        <v>167</v>
      </c>
      <c r="I184" s="49" t="s">
        <v>124</v>
      </c>
      <c r="J184" s="49" t="s">
        <v>1315</v>
      </c>
      <c r="K184" s="49" t="s">
        <v>125</v>
      </c>
      <c r="L184" s="49">
        <v>28</v>
      </c>
      <c r="M184" s="49">
        <v>163</v>
      </c>
      <c r="N184" s="49">
        <v>182</v>
      </c>
      <c r="O184" s="49">
        <v>49</v>
      </c>
      <c r="U184" s="49">
        <v>5</v>
      </c>
      <c r="X184" s="49">
        <v>42</v>
      </c>
      <c r="Y184" s="49">
        <v>76</v>
      </c>
      <c r="AC184">
        <f>IF(ISBLANK(sbcc[[#This Row],[total_boys]]),SUM(sbcc[[#This Row],[boys_0-5_reached]],sbcc[[#This Row],[boys_6-12_reached]],sbcc[[#This Row],[boys_13-18_reached]]),sbcc[[#This Row],[total_boys]])</f>
        <v>210</v>
      </c>
      <c r="AD184">
        <f>IF(ISBLANK(sbcc[[#This Row],[total_girls]]),SUM(sbcc[[#This Row],[girls_0-5_reached]],sbcc[[#This Row],[girls_6-12_reached]],sbcc[[#This Row],[girls_13-18_reached]]),sbcc[[#This Row],[total_girls]])</f>
        <v>212</v>
      </c>
      <c r="AE184">
        <f>IF(ISBLANK(sbcc[[#This Row],[total_children]]),SUM(sbcc[[#This Row],[calc_boys]],sbcc[[#This Row],[calc_girls]]),sbcc[[#This Row],[total_children]])</f>
        <v>422</v>
      </c>
      <c r="AF184">
        <f>IF(ISBLANK(sbcc[[#This Row],[total_pwd]]),SUM(sbcc[[#This Row],[total_pwd_men]],sbcc[[#This Row],[total_pwd_women]]),sbcc[[#This Row],[total_pwd]])</f>
        <v>5</v>
      </c>
      <c r="AG184">
        <f>IF(ISBLANK(sbcc[[#This Row],[total_adults]]),SUM(sbcc[[#This Row],[total_men]],sbcc[[#This Row],[total_women]]),sbcc[[#This Row],[total_adults]])</f>
        <v>118</v>
      </c>
      <c r="AH184">
        <f>IF(ISBLANK(sbcc[[#This Row],[total_beneficiaries_reached]]),SUM(sbcc[[#This Row],[calc_children]],sbcc[[#This Row],[calc_adults]]),sbcc[[#This Row],[total_beneficiaries_reached]])</f>
        <v>540</v>
      </c>
      <c r="AI184" s="49" t="str">
        <f ca="1">IF(B184="","",OFFSET(table_admin1[[#Headers],[ADM1_PT]],MATCH(B184,admin1,0),1))</f>
        <v>MZ01</v>
      </c>
      <c r="AJ184" s="49" t="str">
        <f t="shared" ca="1" si="4"/>
        <v>MZ0114</v>
      </c>
      <c r="AK184" s="49" t="str">
        <f t="shared" ca="1" si="5"/>
        <v/>
      </c>
    </row>
    <row r="185" spans="1:37" x14ac:dyDescent="0.2">
      <c r="A185" s="58">
        <v>45352</v>
      </c>
      <c r="B185" s="49" t="s">
        <v>120</v>
      </c>
      <c r="C185" s="49" t="s">
        <v>121</v>
      </c>
      <c r="G185" s="49" t="s">
        <v>122</v>
      </c>
      <c r="H185" s="49" t="s">
        <v>168</v>
      </c>
      <c r="I185" s="49" t="s">
        <v>118</v>
      </c>
      <c r="K185" s="49" t="s">
        <v>125</v>
      </c>
      <c r="L185" s="49">
        <v>157</v>
      </c>
      <c r="M185" s="49">
        <v>103</v>
      </c>
      <c r="N185" s="49">
        <v>182</v>
      </c>
      <c r="O185" s="49">
        <v>80</v>
      </c>
      <c r="U185" s="49">
        <v>13</v>
      </c>
      <c r="X185" s="49">
        <v>106</v>
      </c>
      <c r="Y185" s="49">
        <v>34</v>
      </c>
      <c r="AC185">
        <f>IF(ISBLANK(sbcc[[#This Row],[total_boys]]),SUM(sbcc[[#This Row],[boys_0-5_reached]],sbcc[[#This Row],[boys_6-12_reached]],sbcc[[#This Row],[boys_13-18_reached]]),sbcc[[#This Row],[total_boys]])</f>
        <v>339</v>
      </c>
      <c r="AD185">
        <f>IF(ISBLANK(sbcc[[#This Row],[total_girls]]),SUM(sbcc[[#This Row],[girls_0-5_reached]],sbcc[[#This Row],[girls_6-12_reached]],sbcc[[#This Row],[girls_13-18_reached]]),sbcc[[#This Row],[total_girls]])</f>
        <v>183</v>
      </c>
      <c r="AE185">
        <f>IF(ISBLANK(sbcc[[#This Row],[total_children]]),SUM(sbcc[[#This Row],[calc_boys]],sbcc[[#This Row],[calc_girls]]),sbcc[[#This Row],[total_children]])</f>
        <v>522</v>
      </c>
      <c r="AF185">
        <f>IF(ISBLANK(sbcc[[#This Row],[total_pwd]]),SUM(sbcc[[#This Row],[total_pwd_men]],sbcc[[#This Row],[total_pwd_women]]),sbcc[[#This Row],[total_pwd]])</f>
        <v>13</v>
      </c>
      <c r="AG185">
        <f>IF(ISBLANK(sbcc[[#This Row],[total_adults]]),SUM(sbcc[[#This Row],[total_men]],sbcc[[#This Row],[total_women]]),sbcc[[#This Row],[total_adults]])</f>
        <v>140</v>
      </c>
      <c r="AH185">
        <f>IF(ISBLANK(sbcc[[#This Row],[total_beneficiaries_reached]]),SUM(sbcc[[#This Row],[calc_children]],sbcc[[#This Row],[calc_adults]]),sbcc[[#This Row],[total_beneficiaries_reached]])</f>
        <v>662</v>
      </c>
      <c r="AI185" s="49" t="str">
        <f ca="1">IF(B185="","",OFFSET(table_admin1[[#Headers],[ADM1_PT]],MATCH(B185,admin1,0),1))</f>
        <v>MZ01</v>
      </c>
      <c r="AJ185" s="49" t="str">
        <f t="shared" ca="1" si="4"/>
        <v>MZ0118</v>
      </c>
      <c r="AK185" s="49" t="str">
        <f t="shared" ca="1" si="5"/>
        <v/>
      </c>
    </row>
    <row r="186" spans="1:37" x14ac:dyDescent="0.2">
      <c r="A186" s="58">
        <v>45352</v>
      </c>
      <c r="B186" s="49" t="s">
        <v>120</v>
      </c>
      <c r="C186" s="49" t="s">
        <v>126</v>
      </c>
      <c r="G186" s="49" t="s">
        <v>122</v>
      </c>
      <c r="H186" s="49" t="s">
        <v>168</v>
      </c>
      <c r="K186" s="49" t="s">
        <v>125</v>
      </c>
      <c r="L186" s="49">
        <v>11</v>
      </c>
      <c r="M186" s="49">
        <v>111</v>
      </c>
      <c r="N186" s="49">
        <v>199</v>
      </c>
      <c r="O186" s="49">
        <v>120</v>
      </c>
      <c r="U186" s="49">
        <v>1</v>
      </c>
      <c r="X186" s="49">
        <v>18</v>
      </c>
      <c r="Y186" s="49">
        <v>157</v>
      </c>
      <c r="AC186">
        <f>IF(ISBLANK(sbcc[[#This Row],[total_boys]]),SUM(sbcc[[#This Row],[boys_0-5_reached]],sbcc[[#This Row],[boys_6-12_reached]],sbcc[[#This Row],[boys_13-18_reached]]),sbcc[[#This Row],[total_boys]])</f>
        <v>210</v>
      </c>
      <c r="AD186">
        <f>IF(ISBLANK(sbcc[[#This Row],[total_girls]]),SUM(sbcc[[#This Row],[girls_0-5_reached]],sbcc[[#This Row],[girls_6-12_reached]],sbcc[[#This Row],[girls_13-18_reached]]),sbcc[[#This Row],[total_girls]])</f>
        <v>231</v>
      </c>
      <c r="AE186">
        <f>IF(ISBLANK(sbcc[[#This Row],[total_children]]),SUM(sbcc[[#This Row],[calc_boys]],sbcc[[#This Row],[calc_girls]]),sbcc[[#This Row],[total_children]])</f>
        <v>441</v>
      </c>
      <c r="AF186">
        <f>IF(ISBLANK(sbcc[[#This Row],[total_pwd]]),SUM(sbcc[[#This Row],[total_pwd_men]],sbcc[[#This Row],[total_pwd_women]]),sbcc[[#This Row],[total_pwd]])</f>
        <v>1</v>
      </c>
      <c r="AG186">
        <f>IF(ISBLANK(sbcc[[#This Row],[total_adults]]),SUM(sbcc[[#This Row],[total_men]],sbcc[[#This Row],[total_women]]),sbcc[[#This Row],[total_adults]])</f>
        <v>175</v>
      </c>
      <c r="AH186">
        <f>IF(ISBLANK(sbcc[[#This Row],[total_beneficiaries_reached]]),SUM(sbcc[[#This Row],[calc_children]],sbcc[[#This Row],[calc_adults]]),sbcc[[#This Row],[total_beneficiaries_reached]])</f>
        <v>616</v>
      </c>
      <c r="AI186" s="49" t="str">
        <f ca="1">IF(B186="","",OFFSET(table_admin1[[#Headers],[ADM1_PT]],MATCH(B186,admin1,0),1))</f>
        <v>MZ01</v>
      </c>
      <c r="AJ186" s="49" t="str">
        <f t="shared" ca="1" si="4"/>
        <v>MZ0103</v>
      </c>
      <c r="AK186" s="49" t="str">
        <f t="shared" ca="1" si="5"/>
        <v/>
      </c>
    </row>
    <row r="187" spans="1:37" x14ac:dyDescent="0.2">
      <c r="A187" s="58">
        <v>45383</v>
      </c>
      <c r="B187" s="49" t="s">
        <v>209</v>
      </c>
      <c r="C187" s="49" t="s">
        <v>486</v>
      </c>
      <c r="G187" s="49" t="s">
        <v>116</v>
      </c>
      <c r="H187" s="49" t="s">
        <v>167</v>
      </c>
      <c r="I187" s="49" t="s">
        <v>118</v>
      </c>
      <c r="K187" s="49" t="s">
        <v>1212</v>
      </c>
      <c r="L187" s="49">
        <v>144</v>
      </c>
      <c r="M187" s="49">
        <v>41</v>
      </c>
      <c r="N187" s="49">
        <v>23</v>
      </c>
      <c r="O187" s="49">
        <v>41</v>
      </c>
      <c r="U187" s="49">
        <v>2</v>
      </c>
      <c r="X187" s="49">
        <v>61</v>
      </c>
      <c r="Y187" s="49">
        <v>193</v>
      </c>
      <c r="AC187">
        <f>IF(ISBLANK(sbcc[[#This Row],[total_boys]]),SUM(sbcc[[#This Row],[boys_0-5_reached]],sbcc[[#This Row],[boys_6-12_reached]],sbcc[[#This Row],[boys_13-18_reached]]),sbcc[[#This Row],[total_boys]])</f>
        <v>167</v>
      </c>
      <c r="AD187">
        <f>IF(ISBLANK(sbcc[[#This Row],[total_girls]]),SUM(sbcc[[#This Row],[girls_0-5_reached]],sbcc[[#This Row],[girls_6-12_reached]],sbcc[[#This Row],[girls_13-18_reached]]),sbcc[[#This Row],[total_girls]])</f>
        <v>82</v>
      </c>
      <c r="AE187">
        <f>IF(ISBLANK(sbcc[[#This Row],[total_children]]),SUM(sbcc[[#This Row],[calc_boys]],sbcc[[#This Row],[calc_girls]]),sbcc[[#This Row],[total_children]])</f>
        <v>249</v>
      </c>
      <c r="AF187">
        <f>IF(ISBLANK(sbcc[[#This Row],[total_pwd]]),SUM(sbcc[[#This Row],[total_pwd_men]],sbcc[[#This Row],[total_pwd_women]]),sbcc[[#This Row],[total_pwd]])</f>
        <v>2</v>
      </c>
      <c r="AG187">
        <f>IF(ISBLANK(sbcc[[#This Row],[total_adults]]),SUM(sbcc[[#This Row],[total_men]],sbcc[[#This Row],[total_women]]),sbcc[[#This Row],[total_adults]])</f>
        <v>254</v>
      </c>
      <c r="AH187">
        <f>IF(ISBLANK(sbcc[[#This Row],[total_beneficiaries_reached]]),SUM(sbcc[[#This Row],[calc_children]],sbcc[[#This Row],[calc_adults]]),sbcc[[#This Row],[total_beneficiaries_reached]])</f>
        <v>503</v>
      </c>
      <c r="AI187" s="49" t="str">
        <f ca="1">IF(B187="","",OFFSET(table_admin1[[#Headers],[ADM1_PT]],MATCH(B187,admin1,0),1))</f>
        <v>MZ07</v>
      </c>
      <c r="AJ187" s="49" t="str">
        <f t="shared" ca="1" si="4"/>
        <v>MZ0714</v>
      </c>
      <c r="AK187" s="49" t="str">
        <f t="shared" ca="1" si="5"/>
        <v/>
      </c>
    </row>
    <row r="188" spans="1:37" x14ac:dyDescent="0.2">
      <c r="A188" s="58">
        <v>45383</v>
      </c>
      <c r="B188" s="49" t="s">
        <v>224</v>
      </c>
      <c r="C188" s="49" t="s">
        <v>656</v>
      </c>
      <c r="G188" s="49" t="s">
        <v>122</v>
      </c>
      <c r="H188" s="49" t="s">
        <v>167</v>
      </c>
      <c r="I188" s="49" t="s">
        <v>130</v>
      </c>
      <c r="J188" s="49" t="s">
        <v>1318</v>
      </c>
      <c r="K188" s="49" t="s">
        <v>125</v>
      </c>
      <c r="L188" s="49">
        <v>12</v>
      </c>
      <c r="M188" s="49">
        <v>10</v>
      </c>
      <c r="N188" s="49">
        <v>8</v>
      </c>
      <c r="O188" s="49">
        <v>154</v>
      </c>
      <c r="U188" s="49">
        <v>2</v>
      </c>
      <c r="X188" s="49">
        <v>25</v>
      </c>
      <c r="Y188" s="49">
        <v>153</v>
      </c>
      <c r="AC188">
        <f>IF(ISBLANK(sbcc[[#This Row],[total_boys]]),SUM(sbcc[[#This Row],[boys_0-5_reached]],sbcc[[#This Row],[boys_6-12_reached]],sbcc[[#This Row],[boys_13-18_reached]]),sbcc[[#This Row],[total_boys]])</f>
        <v>20</v>
      </c>
      <c r="AD188">
        <f>IF(ISBLANK(sbcc[[#This Row],[total_girls]]),SUM(sbcc[[#This Row],[girls_0-5_reached]],sbcc[[#This Row],[girls_6-12_reached]],sbcc[[#This Row],[girls_13-18_reached]]),sbcc[[#This Row],[total_girls]])</f>
        <v>164</v>
      </c>
      <c r="AE188">
        <f>IF(ISBLANK(sbcc[[#This Row],[total_children]]),SUM(sbcc[[#This Row],[calc_boys]],sbcc[[#This Row],[calc_girls]]),sbcc[[#This Row],[total_children]])</f>
        <v>184</v>
      </c>
      <c r="AF188">
        <f>IF(ISBLANK(sbcc[[#This Row],[total_pwd]]),SUM(sbcc[[#This Row],[total_pwd_men]],sbcc[[#This Row],[total_pwd_women]]),sbcc[[#This Row],[total_pwd]])</f>
        <v>2</v>
      </c>
      <c r="AG188">
        <f>IF(ISBLANK(sbcc[[#This Row],[total_adults]]),SUM(sbcc[[#This Row],[total_men]],sbcc[[#This Row],[total_women]]),sbcc[[#This Row],[total_adults]])</f>
        <v>178</v>
      </c>
      <c r="AH188">
        <f>IF(ISBLANK(sbcc[[#This Row],[total_beneficiaries_reached]]),SUM(sbcc[[#This Row],[calc_children]],sbcc[[#This Row],[calc_adults]]),sbcc[[#This Row],[total_beneficiaries_reached]])</f>
        <v>362</v>
      </c>
      <c r="AI188" s="49" t="str">
        <f ca="1">IF(B188="","",OFFSET(table_admin1[[#Headers],[ADM1_PT]],MATCH(B188,admin1,0),1))</f>
        <v>MZ10</v>
      </c>
      <c r="AJ188" s="49" t="str">
        <f t="shared" ca="1" si="4"/>
        <v>MZ1006</v>
      </c>
      <c r="AK188" s="49" t="str">
        <f t="shared" ca="1" si="5"/>
        <v/>
      </c>
    </row>
    <row r="189" spans="1:37" x14ac:dyDescent="0.2">
      <c r="A189" s="58">
        <v>45292</v>
      </c>
      <c r="B189" s="49" t="s">
        <v>120</v>
      </c>
      <c r="C189" s="49" t="s">
        <v>129</v>
      </c>
      <c r="G189" s="49" t="s">
        <v>122</v>
      </c>
      <c r="H189" s="49" t="s">
        <v>167</v>
      </c>
      <c r="I189" s="49" t="s">
        <v>118</v>
      </c>
      <c r="K189" s="49" t="s">
        <v>125</v>
      </c>
      <c r="L189" s="49">
        <v>184</v>
      </c>
      <c r="M189" s="49">
        <v>118</v>
      </c>
      <c r="N189" s="49">
        <v>49</v>
      </c>
      <c r="O189" s="49">
        <v>78</v>
      </c>
      <c r="U189" s="49">
        <v>8</v>
      </c>
      <c r="X189" s="49">
        <v>27</v>
      </c>
      <c r="Y189" s="49">
        <v>194</v>
      </c>
      <c r="AC189">
        <f>IF(ISBLANK(sbcc[[#This Row],[total_boys]]),SUM(sbcc[[#This Row],[boys_0-5_reached]],sbcc[[#This Row],[boys_6-12_reached]],sbcc[[#This Row],[boys_13-18_reached]]),sbcc[[#This Row],[total_boys]])</f>
        <v>233</v>
      </c>
      <c r="AD189">
        <f>IF(ISBLANK(sbcc[[#This Row],[total_girls]]),SUM(sbcc[[#This Row],[girls_0-5_reached]],sbcc[[#This Row],[girls_6-12_reached]],sbcc[[#This Row],[girls_13-18_reached]]),sbcc[[#This Row],[total_girls]])</f>
        <v>196</v>
      </c>
      <c r="AE189">
        <f>IF(ISBLANK(sbcc[[#This Row],[total_children]]),SUM(sbcc[[#This Row],[calc_boys]],sbcc[[#This Row],[calc_girls]]),sbcc[[#This Row],[total_children]])</f>
        <v>429</v>
      </c>
      <c r="AF189">
        <f>IF(ISBLANK(sbcc[[#This Row],[total_pwd]]),SUM(sbcc[[#This Row],[total_pwd_men]],sbcc[[#This Row],[total_pwd_women]]),sbcc[[#This Row],[total_pwd]])</f>
        <v>8</v>
      </c>
      <c r="AG189">
        <f>IF(ISBLANK(sbcc[[#This Row],[total_adults]]),SUM(sbcc[[#This Row],[total_men]],sbcc[[#This Row],[total_women]]),sbcc[[#This Row],[total_adults]])</f>
        <v>221</v>
      </c>
      <c r="AH189">
        <f>IF(ISBLANK(sbcc[[#This Row],[total_beneficiaries_reached]]),SUM(sbcc[[#This Row],[calc_children]],sbcc[[#This Row],[calc_adults]]),sbcc[[#This Row],[total_beneficiaries_reached]])</f>
        <v>650</v>
      </c>
      <c r="AI189" s="49" t="str">
        <f ca="1">IF(B189="","",OFFSET(table_admin1[[#Headers],[ADM1_PT]],MATCH(B189,admin1,0),1))</f>
        <v>MZ01</v>
      </c>
      <c r="AJ189" s="49" t="str">
        <f t="shared" ca="1" si="4"/>
        <v>MZ0110</v>
      </c>
      <c r="AK189" s="49" t="str">
        <f t="shared" ca="1" si="5"/>
        <v/>
      </c>
    </row>
    <row r="190" spans="1:37" x14ac:dyDescent="0.2">
      <c r="A190" s="58">
        <v>45383</v>
      </c>
      <c r="B190" s="49" t="s">
        <v>229</v>
      </c>
      <c r="C190" s="49" t="s">
        <v>712</v>
      </c>
      <c r="G190" s="49" t="s">
        <v>116</v>
      </c>
      <c r="H190" s="49" t="s">
        <v>168</v>
      </c>
      <c r="I190" s="49" t="s">
        <v>118</v>
      </c>
      <c r="K190" s="49" t="s">
        <v>1212</v>
      </c>
      <c r="L190" s="49">
        <v>31</v>
      </c>
      <c r="M190" s="49">
        <v>82</v>
      </c>
      <c r="N190" s="49">
        <v>97</v>
      </c>
      <c r="O190" s="49">
        <v>64</v>
      </c>
      <c r="U190" s="49">
        <v>5</v>
      </c>
      <c r="X190" s="49">
        <v>112</v>
      </c>
      <c r="Y190" s="49">
        <v>31</v>
      </c>
      <c r="AC190">
        <f>IF(ISBLANK(sbcc[[#This Row],[total_boys]]),SUM(sbcc[[#This Row],[boys_0-5_reached]],sbcc[[#This Row],[boys_6-12_reached]],sbcc[[#This Row],[boys_13-18_reached]]),sbcc[[#This Row],[total_boys]])</f>
        <v>128</v>
      </c>
      <c r="AD190">
        <f>IF(ISBLANK(sbcc[[#This Row],[total_girls]]),SUM(sbcc[[#This Row],[girls_0-5_reached]],sbcc[[#This Row],[girls_6-12_reached]],sbcc[[#This Row],[girls_13-18_reached]]),sbcc[[#This Row],[total_girls]])</f>
        <v>146</v>
      </c>
      <c r="AE190">
        <f>IF(ISBLANK(sbcc[[#This Row],[total_children]]),SUM(sbcc[[#This Row],[calc_boys]],sbcc[[#This Row],[calc_girls]]),sbcc[[#This Row],[total_children]])</f>
        <v>274</v>
      </c>
      <c r="AF190">
        <f>IF(ISBLANK(sbcc[[#This Row],[total_pwd]]),SUM(sbcc[[#This Row],[total_pwd_men]],sbcc[[#This Row],[total_pwd_women]]),sbcc[[#This Row],[total_pwd]])</f>
        <v>5</v>
      </c>
      <c r="AG190">
        <f>IF(ISBLANK(sbcc[[#This Row],[total_adults]]),SUM(sbcc[[#This Row],[total_men]],sbcc[[#This Row],[total_women]]),sbcc[[#This Row],[total_adults]])</f>
        <v>143</v>
      </c>
      <c r="AH190">
        <f>IF(ISBLANK(sbcc[[#This Row],[total_beneficiaries_reached]]),SUM(sbcc[[#This Row],[calc_children]],sbcc[[#This Row],[calc_adults]]),sbcc[[#This Row],[total_beneficiaries_reached]])</f>
        <v>417</v>
      </c>
      <c r="AI190" s="49" t="str">
        <f ca="1">IF(B190="","",OFFSET(table_admin1[[#Headers],[ADM1_PT]],MATCH(B190,admin1,0),1))</f>
        <v>MZ11</v>
      </c>
      <c r="AJ190" s="49" t="str">
        <f t="shared" ca="1" si="4"/>
        <v>MZ1106</v>
      </c>
      <c r="AK190" s="49" t="str">
        <f t="shared" ca="1" si="5"/>
        <v/>
      </c>
    </row>
    <row r="191" spans="1:37" x14ac:dyDescent="0.2">
      <c r="A191" s="58">
        <v>45292</v>
      </c>
      <c r="B191" s="49" t="s">
        <v>229</v>
      </c>
      <c r="C191" s="49" t="s">
        <v>693</v>
      </c>
      <c r="G191" s="49" t="s">
        <v>116</v>
      </c>
      <c r="H191" s="49" t="s">
        <v>167</v>
      </c>
      <c r="I191" s="49" t="s">
        <v>118</v>
      </c>
      <c r="K191" s="49" t="s">
        <v>1212</v>
      </c>
      <c r="L191" s="49">
        <v>113</v>
      </c>
      <c r="M191" s="49">
        <v>78</v>
      </c>
      <c r="N191" s="49">
        <v>146</v>
      </c>
      <c r="O191" s="49">
        <v>144</v>
      </c>
      <c r="U191" s="49">
        <v>15</v>
      </c>
      <c r="X191" s="49">
        <v>72</v>
      </c>
      <c r="Y191" s="49">
        <v>194</v>
      </c>
      <c r="AC191">
        <f>IF(ISBLANK(sbcc[[#This Row],[total_boys]]),SUM(sbcc[[#This Row],[boys_0-5_reached]],sbcc[[#This Row],[boys_6-12_reached]],sbcc[[#This Row],[boys_13-18_reached]]),sbcc[[#This Row],[total_boys]])</f>
        <v>259</v>
      </c>
      <c r="AD191">
        <f>IF(ISBLANK(sbcc[[#This Row],[total_girls]]),SUM(sbcc[[#This Row],[girls_0-5_reached]],sbcc[[#This Row],[girls_6-12_reached]],sbcc[[#This Row],[girls_13-18_reached]]),sbcc[[#This Row],[total_girls]])</f>
        <v>222</v>
      </c>
      <c r="AE191">
        <f>IF(ISBLANK(sbcc[[#This Row],[total_children]]),SUM(sbcc[[#This Row],[calc_boys]],sbcc[[#This Row],[calc_girls]]),sbcc[[#This Row],[total_children]])</f>
        <v>481</v>
      </c>
      <c r="AF191">
        <f>IF(ISBLANK(sbcc[[#This Row],[total_pwd]]),SUM(sbcc[[#This Row],[total_pwd_men]],sbcc[[#This Row],[total_pwd_women]]),sbcc[[#This Row],[total_pwd]])</f>
        <v>15</v>
      </c>
      <c r="AG191">
        <f>IF(ISBLANK(sbcc[[#This Row],[total_adults]]),SUM(sbcc[[#This Row],[total_men]],sbcc[[#This Row],[total_women]]),sbcc[[#This Row],[total_adults]])</f>
        <v>266</v>
      </c>
      <c r="AH191">
        <f>IF(ISBLANK(sbcc[[#This Row],[total_beneficiaries_reached]]),SUM(sbcc[[#This Row],[calc_children]],sbcc[[#This Row],[calc_adults]]),sbcc[[#This Row],[total_beneficiaries_reached]])</f>
        <v>747</v>
      </c>
      <c r="AI191" s="49" t="str">
        <f ca="1">IF(B191="","",OFFSET(table_admin1[[#Headers],[ADM1_PT]],MATCH(B191,admin1,0),1))</f>
        <v>MZ11</v>
      </c>
      <c r="AJ191" s="49" t="str">
        <f t="shared" ca="1" si="4"/>
        <v>MZ1101</v>
      </c>
      <c r="AK191" s="49" t="str">
        <f t="shared" ca="1" si="5"/>
        <v/>
      </c>
    </row>
    <row r="192" spans="1:37" x14ac:dyDescent="0.2">
      <c r="A192" s="58">
        <v>45383</v>
      </c>
      <c r="B192" s="49" t="s">
        <v>120</v>
      </c>
      <c r="C192" s="49" t="s">
        <v>129</v>
      </c>
      <c r="G192" s="49" t="s">
        <v>122</v>
      </c>
      <c r="H192" s="49" t="s">
        <v>167</v>
      </c>
      <c r="I192" s="49" t="s">
        <v>124</v>
      </c>
      <c r="K192" s="49" t="s">
        <v>1212</v>
      </c>
      <c r="L192" s="49">
        <v>77</v>
      </c>
      <c r="M192" s="49">
        <v>76</v>
      </c>
      <c r="N192" s="49">
        <v>125</v>
      </c>
      <c r="O192" s="49">
        <v>71</v>
      </c>
      <c r="U192" s="49">
        <v>2</v>
      </c>
      <c r="X192" s="49">
        <v>77</v>
      </c>
      <c r="Y192" s="49">
        <v>41</v>
      </c>
      <c r="AC192">
        <f>IF(ISBLANK(sbcc[[#This Row],[total_boys]]),SUM(sbcc[[#This Row],[boys_0-5_reached]],sbcc[[#This Row],[boys_6-12_reached]],sbcc[[#This Row],[boys_13-18_reached]]),sbcc[[#This Row],[total_boys]])</f>
        <v>202</v>
      </c>
      <c r="AD192">
        <f>IF(ISBLANK(sbcc[[#This Row],[total_girls]]),SUM(sbcc[[#This Row],[girls_0-5_reached]],sbcc[[#This Row],[girls_6-12_reached]],sbcc[[#This Row],[girls_13-18_reached]]),sbcc[[#This Row],[total_girls]])</f>
        <v>147</v>
      </c>
      <c r="AE192">
        <f>IF(ISBLANK(sbcc[[#This Row],[total_children]]),SUM(sbcc[[#This Row],[calc_boys]],sbcc[[#This Row],[calc_girls]]),sbcc[[#This Row],[total_children]])</f>
        <v>349</v>
      </c>
      <c r="AF192">
        <f>IF(ISBLANK(sbcc[[#This Row],[total_pwd]]),SUM(sbcc[[#This Row],[total_pwd_men]],sbcc[[#This Row],[total_pwd_women]]),sbcc[[#This Row],[total_pwd]])</f>
        <v>2</v>
      </c>
      <c r="AG192">
        <f>IF(ISBLANK(sbcc[[#This Row],[total_adults]]),SUM(sbcc[[#This Row],[total_men]],sbcc[[#This Row],[total_women]]),sbcc[[#This Row],[total_adults]])</f>
        <v>118</v>
      </c>
      <c r="AH192">
        <f>IF(ISBLANK(sbcc[[#This Row],[total_beneficiaries_reached]]),SUM(sbcc[[#This Row],[calc_children]],sbcc[[#This Row],[calc_adults]]),sbcc[[#This Row],[total_beneficiaries_reached]])</f>
        <v>467</v>
      </c>
      <c r="AI192" s="49" t="str">
        <f ca="1">IF(B192="","",OFFSET(table_admin1[[#Headers],[ADM1_PT]],MATCH(B192,admin1,0),1))</f>
        <v>MZ01</v>
      </c>
      <c r="AJ192" s="49" t="str">
        <f t="shared" ca="1" si="4"/>
        <v>MZ0110</v>
      </c>
      <c r="AK192" s="49" t="str">
        <f t="shared" ca="1" si="5"/>
        <v/>
      </c>
    </row>
    <row r="193" spans="1:37" x14ac:dyDescent="0.2">
      <c r="A193" s="58">
        <v>45292</v>
      </c>
      <c r="B193" s="49" t="s">
        <v>214</v>
      </c>
      <c r="C193" s="49" t="s">
        <v>550</v>
      </c>
      <c r="G193" s="49" t="s">
        <v>116</v>
      </c>
      <c r="H193" s="49" t="s">
        <v>168</v>
      </c>
      <c r="I193" s="49" t="s">
        <v>118</v>
      </c>
      <c r="K193" s="49" t="s">
        <v>1212</v>
      </c>
      <c r="L193" s="49">
        <v>52</v>
      </c>
      <c r="M193" s="49">
        <v>162</v>
      </c>
      <c r="N193" s="49">
        <v>197</v>
      </c>
      <c r="O193" s="49">
        <v>142</v>
      </c>
      <c r="U193" s="49">
        <v>12</v>
      </c>
      <c r="X193" s="49">
        <v>67</v>
      </c>
      <c r="Y193" s="49">
        <v>67</v>
      </c>
      <c r="AC193">
        <f>IF(ISBLANK(sbcc[[#This Row],[total_boys]]),SUM(sbcc[[#This Row],[boys_0-5_reached]],sbcc[[#This Row],[boys_6-12_reached]],sbcc[[#This Row],[boys_13-18_reached]]),sbcc[[#This Row],[total_boys]])</f>
        <v>249</v>
      </c>
      <c r="AD193">
        <f>IF(ISBLANK(sbcc[[#This Row],[total_girls]]),SUM(sbcc[[#This Row],[girls_0-5_reached]],sbcc[[#This Row],[girls_6-12_reached]],sbcc[[#This Row],[girls_13-18_reached]]),sbcc[[#This Row],[total_girls]])</f>
        <v>304</v>
      </c>
      <c r="AE193">
        <f>IF(ISBLANK(sbcc[[#This Row],[total_children]]),SUM(sbcc[[#This Row],[calc_boys]],sbcc[[#This Row],[calc_girls]]),sbcc[[#This Row],[total_children]])</f>
        <v>553</v>
      </c>
      <c r="AF193">
        <f>IF(ISBLANK(sbcc[[#This Row],[total_pwd]]),SUM(sbcc[[#This Row],[total_pwd_men]],sbcc[[#This Row],[total_pwd_women]]),sbcc[[#This Row],[total_pwd]])</f>
        <v>12</v>
      </c>
      <c r="AG193">
        <f>IF(ISBLANK(sbcc[[#This Row],[total_adults]]),SUM(sbcc[[#This Row],[total_men]],sbcc[[#This Row],[total_women]]),sbcc[[#This Row],[total_adults]])</f>
        <v>134</v>
      </c>
      <c r="AH193">
        <f>IF(ISBLANK(sbcc[[#This Row],[total_beneficiaries_reached]]),SUM(sbcc[[#This Row],[calc_children]],sbcc[[#This Row],[calc_adults]]),sbcc[[#This Row],[total_beneficiaries_reached]])</f>
        <v>687</v>
      </c>
      <c r="AI193" s="49" t="str">
        <f ca="1">IF(B193="","",OFFSET(table_admin1[[#Headers],[ADM1_PT]],MATCH(B193,admin1,0),1))</f>
        <v>MZ08</v>
      </c>
      <c r="AJ193" s="49" t="str">
        <f t="shared" ca="1" si="4"/>
        <v>MZ0808</v>
      </c>
      <c r="AK193" s="49" t="str">
        <f t="shared" ca="1" si="5"/>
        <v/>
      </c>
    </row>
    <row r="194" spans="1:37" x14ac:dyDescent="0.2">
      <c r="A194" s="58">
        <v>45323</v>
      </c>
      <c r="B194" s="49" t="s">
        <v>224</v>
      </c>
      <c r="C194" s="49" t="s">
        <v>641</v>
      </c>
      <c r="G194" s="49" t="s">
        <v>122</v>
      </c>
      <c r="H194" s="49" t="s">
        <v>167</v>
      </c>
      <c r="I194" s="49" t="s">
        <v>130</v>
      </c>
      <c r="J194" s="49" t="s">
        <v>1317</v>
      </c>
      <c r="K194" s="49" t="s">
        <v>125</v>
      </c>
      <c r="L194" s="49">
        <v>24</v>
      </c>
      <c r="M194" s="49">
        <v>30</v>
      </c>
      <c r="N194" s="49">
        <v>34</v>
      </c>
      <c r="O194" s="49">
        <v>22</v>
      </c>
      <c r="U194" s="49">
        <v>4</v>
      </c>
      <c r="X194" s="49">
        <v>166</v>
      </c>
      <c r="Y194" s="49">
        <v>24</v>
      </c>
      <c r="AC194">
        <f>IF(ISBLANK(sbcc[[#This Row],[total_boys]]),SUM(sbcc[[#This Row],[boys_0-5_reached]],sbcc[[#This Row],[boys_6-12_reached]],sbcc[[#This Row],[boys_13-18_reached]]),sbcc[[#This Row],[total_boys]])</f>
        <v>58</v>
      </c>
      <c r="AD194">
        <f>IF(ISBLANK(sbcc[[#This Row],[total_girls]]),SUM(sbcc[[#This Row],[girls_0-5_reached]],sbcc[[#This Row],[girls_6-12_reached]],sbcc[[#This Row],[girls_13-18_reached]]),sbcc[[#This Row],[total_girls]])</f>
        <v>52</v>
      </c>
      <c r="AE194">
        <f>IF(ISBLANK(sbcc[[#This Row],[total_children]]),SUM(sbcc[[#This Row],[calc_boys]],sbcc[[#This Row],[calc_girls]]),sbcc[[#This Row],[total_children]])</f>
        <v>110</v>
      </c>
      <c r="AF194">
        <f>IF(ISBLANK(sbcc[[#This Row],[total_pwd]]),SUM(sbcc[[#This Row],[total_pwd_men]],sbcc[[#This Row],[total_pwd_women]]),sbcc[[#This Row],[total_pwd]])</f>
        <v>4</v>
      </c>
      <c r="AG194">
        <f>IF(ISBLANK(sbcc[[#This Row],[total_adults]]),SUM(sbcc[[#This Row],[total_men]],sbcc[[#This Row],[total_women]]),sbcc[[#This Row],[total_adults]])</f>
        <v>190</v>
      </c>
      <c r="AH194">
        <f>IF(ISBLANK(sbcc[[#This Row],[total_beneficiaries_reached]]),SUM(sbcc[[#This Row],[calc_children]],sbcc[[#This Row],[calc_adults]]),sbcc[[#This Row],[total_beneficiaries_reached]])</f>
        <v>300</v>
      </c>
      <c r="AI194" s="49" t="str">
        <f ca="1">IF(B194="","",OFFSET(table_admin1[[#Headers],[ADM1_PT]],MATCH(B194,admin1,0),1))</f>
        <v>MZ10</v>
      </c>
      <c r="AJ194" s="49" t="str">
        <f t="shared" ca="1" si="4"/>
        <v>MZ1002</v>
      </c>
      <c r="AK194" s="49" t="str">
        <f t="shared" ca="1" si="5"/>
        <v/>
      </c>
    </row>
    <row r="195" spans="1:37" x14ac:dyDescent="0.2">
      <c r="A195" s="58">
        <v>45292</v>
      </c>
      <c r="B195" s="49" t="s">
        <v>120</v>
      </c>
      <c r="C195" s="49" t="s">
        <v>199</v>
      </c>
      <c r="G195" s="49" t="s">
        <v>116</v>
      </c>
      <c r="H195" s="49" t="s">
        <v>167</v>
      </c>
      <c r="I195" s="49" t="s">
        <v>118</v>
      </c>
      <c r="K195" s="49" t="s">
        <v>1212</v>
      </c>
      <c r="L195" s="49">
        <v>186</v>
      </c>
      <c r="M195" s="49">
        <v>156</v>
      </c>
      <c r="N195" s="49">
        <v>46</v>
      </c>
      <c r="O195" s="49">
        <v>99</v>
      </c>
      <c r="U195" s="49">
        <v>3</v>
      </c>
      <c r="X195" s="49">
        <v>200</v>
      </c>
      <c r="Y195" s="49">
        <v>19</v>
      </c>
      <c r="AC195">
        <f>IF(ISBLANK(sbcc[[#This Row],[total_boys]]),SUM(sbcc[[#This Row],[boys_0-5_reached]],sbcc[[#This Row],[boys_6-12_reached]],sbcc[[#This Row],[boys_13-18_reached]]),sbcc[[#This Row],[total_boys]])</f>
        <v>232</v>
      </c>
      <c r="AD195">
        <f>IF(ISBLANK(sbcc[[#This Row],[total_girls]]),SUM(sbcc[[#This Row],[girls_0-5_reached]],sbcc[[#This Row],[girls_6-12_reached]],sbcc[[#This Row],[girls_13-18_reached]]),sbcc[[#This Row],[total_girls]])</f>
        <v>255</v>
      </c>
      <c r="AE195">
        <f>IF(ISBLANK(sbcc[[#This Row],[total_children]]),SUM(sbcc[[#This Row],[calc_boys]],sbcc[[#This Row],[calc_girls]]),sbcc[[#This Row],[total_children]])</f>
        <v>487</v>
      </c>
      <c r="AF195">
        <f>IF(ISBLANK(sbcc[[#This Row],[total_pwd]]),SUM(sbcc[[#This Row],[total_pwd_men]],sbcc[[#This Row],[total_pwd_women]]),sbcc[[#This Row],[total_pwd]])</f>
        <v>3</v>
      </c>
      <c r="AG195">
        <f>IF(ISBLANK(sbcc[[#This Row],[total_adults]]),SUM(sbcc[[#This Row],[total_men]],sbcc[[#This Row],[total_women]]),sbcc[[#This Row],[total_adults]])</f>
        <v>219</v>
      </c>
      <c r="AH195">
        <f>IF(ISBLANK(sbcc[[#This Row],[total_beneficiaries_reached]]),SUM(sbcc[[#This Row],[calc_children]],sbcc[[#This Row],[calc_adults]]),sbcc[[#This Row],[total_beneficiaries_reached]])</f>
        <v>706</v>
      </c>
      <c r="AI195" s="49" t="str">
        <f ca="1">IF(B195="","",OFFSET(table_admin1[[#Headers],[ADM1_PT]],MATCH(B195,admin1,0),1))</f>
        <v>MZ01</v>
      </c>
      <c r="AJ195" s="49" t="str">
        <f t="shared" ca="1" si="4"/>
        <v>MZ0105</v>
      </c>
      <c r="AK195" s="49" t="str">
        <f t="shared" ca="1" si="5"/>
        <v/>
      </c>
    </row>
    <row r="196" spans="1:37" x14ac:dyDescent="0.2">
      <c r="A196" s="58">
        <v>45292</v>
      </c>
      <c r="B196" s="49" t="s">
        <v>120</v>
      </c>
      <c r="C196" s="49" t="s">
        <v>131</v>
      </c>
      <c r="G196" s="49" t="s">
        <v>116</v>
      </c>
      <c r="H196" s="49" t="s">
        <v>167</v>
      </c>
      <c r="I196" s="49" t="s">
        <v>118</v>
      </c>
      <c r="K196" s="49" t="s">
        <v>1212</v>
      </c>
      <c r="L196" s="49">
        <v>91</v>
      </c>
      <c r="M196" s="49">
        <v>54</v>
      </c>
      <c r="N196" s="49">
        <v>148</v>
      </c>
      <c r="O196" s="49">
        <v>130</v>
      </c>
      <c r="U196" s="49">
        <v>3</v>
      </c>
      <c r="X196" s="49">
        <v>17</v>
      </c>
      <c r="Y196" s="49">
        <v>127</v>
      </c>
      <c r="AC196">
        <f>IF(ISBLANK(sbcc[[#This Row],[total_boys]]),SUM(sbcc[[#This Row],[boys_0-5_reached]],sbcc[[#This Row],[boys_6-12_reached]],sbcc[[#This Row],[boys_13-18_reached]]),sbcc[[#This Row],[total_boys]])</f>
        <v>239</v>
      </c>
      <c r="AD196">
        <f>IF(ISBLANK(sbcc[[#This Row],[total_girls]]),SUM(sbcc[[#This Row],[girls_0-5_reached]],sbcc[[#This Row],[girls_6-12_reached]],sbcc[[#This Row],[girls_13-18_reached]]),sbcc[[#This Row],[total_girls]])</f>
        <v>184</v>
      </c>
      <c r="AE196">
        <f>IF(ISBLANK(sbcc[[#This Row],[total_children]]),SUM(sbcc[[#This Row],[calc_boys]],sbcc[[#This Row],[calc_girls]]),sbcc[[#This Row],[total_children]])</f>
        <v>423</v>
      </c>
      <c r="AF196">
        <f>IF(ISBLANK(sbcc[[#This Row],[total_pwd]]),SUM(sbcc[[#This Row],[total_pwd_men]],sbcc[[#This Row],[total_pwd_women]]),sbcc[[#This Row],[total_pwd]])</f>
        <v>3</v>
      </c>
      <c r="AG196">
        <f>IF(ISBLANK(sbcc[[#This Row],[total_adults]]),SUM(sbcc[[#This Row],[total_men]],sbcc[[#This Row],[total_women]]),sbcc[[#This Row],[total_adults]])</f>
        <v>144</v>
      </c>
      <c r="AH196">
        <f>IF(ISBLANK(sbcc[[#This Row],[total_beneficiaries_reached]]),SUM(sbcc[[#This Row],[calc_children]],sbcc[[#This Row],[calc_adults]]),sbcc[[#This Row],[total_beneficiaries_reached]])</f>
        <v>567</v>
      </c>
      <c r="AI196" s="49" t="str">
        <f ca="1">IF(B196="","",OFFSET(table_admin1[[#Headers],[ADM1_PT]],MATCH(B196,admin1,0),1))</f>
        <v>MZ01</v>
      </c>
      <c r="AJ196" s="49" t="str">
        <f t="shared" ca="1" si="4"/>
        <v>MZ0107</v>
      </c>
      <c r="AK196" s="49" t="str">
        <f t="shared" ca="1" si="5"/>
        <v/>
      </c>
    </row>
    <row r="197" spans="1:37" x14ac:dyDescent="0.2">
      <c r="A197" s="58">
        <v>45323</v>
      </c>
      <c r="B197" s="49" t="s">
        <v>209</v>
      </c>
      <c r="C197" s="49" t="s">
        <v>489</v>
      </c>
      <c r="G197" s="49" t="s">
        <v>116</v>
      </c>
      <c r="H197" s="49" t="s">
        <v>168</v>
      </c>
      <c r="I197" s="49" t="s">
        <v>118</v>
      </c>
      <c r="K197" s="49" t="s">
        <v>1212</v>
      </c>
      <c r="L197" s="49">
        <v>198</v>
      </c>
      <c r="M197" s="49">
        <v>146</v>
      </c>
      <c r="N197" s="49">
        <v>117</v>
      </c>
      <c r="O197" s="49">
        <v>184</v>
      </c>
      <c r="U197" s="49">
        <v>10</v>
      </c>
      <c r="X197" s="49">
        <v>36</v>
      </c>
      <c r="Y197" s="49">
        <v>179</v>
      </c>
      <c r="AC197">
        <f>IF(ISBLANK(sbcc[[#This Row],[total_boys]]),SUM(sbcc[[#This Row],[boys_0-5_reached]],sbcc[[#This Row],[boys_6-12_reached]],sbcc[[#This Row],[boys_13-18_reached]]),sbcc[[#This Row],[total_boys]])</f>
        <v>315</v>
      </c>
      <c r="AD197">
        <f>IF(ISBLANK(sbcc[[#This Row],[total_girls]]),SUM(sbcc[[#This Row],[girls_0-5_reached]],sbcc[[#This Row],[girls_6-12_reached]],sbcc[[#This Row],[girls_13-18_reached]]),sbcc[[#This Row],[total_girls]])</f>
        <v>330</v>
      </c>
      <c r="AE197">
        <f>IF(ISBLANK(sbcc[[#This Row],[total_children]]),SUM(sbcc[[#This Row],[calc_boys]],sbcc[[#This Row],[calc_girls]]),sbcc[[#This Row],[total_children]])</f>
        <v>645</v>
      </c>
      <c r="AF197">
        <f>IF(ISBLANK(sbcc[[#This Row],[total_pwd]]),SUM(sbcc[[#This Row],[total_pwd_men]],sbcc[[#This Row],[total_pwd_women]]),sbcc[[#This Row],[total_pwd]])</f>
        <v>10</v>
      </c>
      <c r="AG197">
        <f>IF(ISBLANK(sbcc[[#This Row],[total_adults]]),SUM(sbcc[[#This Row],[total_men]],sbcc[[#This Row],[total_women]]),sbcc[[#This Row],[total_adults]])</f>
        <v>215</v>
      </c>
      <c r="AH197">
        <f>IF(ISBLANK(sbcc[[#This Row],[total_beneficiaries_reached]]),SUM(sbcc[[#This Row],[calc_children]],sbcc[[#This Row],[calc_adults]]),sbcc[[#This Row],[total_beneficiaries_reached]])</f>
        <v>860</v>
      </c>
      <c r="AI197" s="49" t="str">
        <f ca="1">IF(B197="","",OFFSET(table_admin1[[#Headers],[ADM1_PT]],MATCH(B197,admin1,0),1))</f>
        <v>MZ07</v>
      </c>
      <c r="AJ197" s="49" t="str">
        <f t="shared" ca="1" si="4"/>
        <v>MZ0715</v>
      </c>
      <c r="AK197" s="49" t="str">
        <f t="shared" ca="1" si="5"/>
        <v/>
      </c>
    </row>
    <row r="198" spans="1:37" x14ac:dyDescent="0.2">
      <c r="A198" s="58">
        <v>45383</v>
      </c>
      <c r="B198" s="49" t="s">
        <v>214</v>
      </c>
      <c r="C198" s="49" t="s">
        <v>528</v>
      </c>
      <c r="G198" s="49" t="s">
        <v>116</v>
      </c>
      <c r="H198" s="49" t="s">
        <v>167</v>
      </c>
      <c r="I198" s="49" t="s">
        <v>118</v>
      </c>
      <c r="K198" s="49" t="s">
        <v>1212</v>
      </c>
      <c r="L198" s="49">
        <v>44</v>
      </c>
      <c r="M198" s="49">
        <v>83</v>
      </c>
      <c r="N198" s="49">
        <v>123</v>
      </c>
      <c r="O198" s="49">
        <v>111</v>
      </c>
      <c r="U198" s="49">
        <v>5</v>
      </c>
      <c r="X198" s="49">
        <v>101</v>
      </c>
      <c r="Y198" s="49">
        <v>63</v>
      </c>
      <c r="AC198">
        <f>IF(ISBLANK(sbcc[[#This Row],[total_boys]]),SUM(sbcc[[#This Row],[boys_0-5_reached]],sbcc[[#This Row],[boys_6-12_reached]],sbcc[[#This Row],[boys_13-18_reached]]),sbcc[[#This Row],[total_boys]])</f>
        <v>167</v>
      </c>
      <c r="AD198">
        <f>IF(ISBLANK(sbcc[[#This Row],[total_girls]]),SUM(sbcc[[#This Row],[girls_0-5_reached]],sbcc[[#This Row],[girls_6-12_reached]],sbcc[[#This Row],[girls_13-18_reached]]),sbcc[[#This Row],[total_girls]])</f>
        <v>194</v>
      </c>
      <c r="AE198">
        <f>IF(ISBLANK(sbcc[[#This Row],[total_children]]),SUM(sbcc[[#This Row],[calc_boys]],sbcc[[#This Row],[calc_girls]]),sbcc[[#This Row],[total_children]])</f>
        <v>361</v>
      </c>
      <c r="AF198">
        <f>IF(ISBLANK(sbcc[[#This Row],[total_pwd]]),SUM(sbcc[[#This Row],[total_pwd_men]],sbcc[[#This Row],[total_pwd_women]]),sbcc[[#This Row],[total_pwd]])</f>
        <v>5</v>
      </c>
      <c r="AG198">
        <f>IF(ISBLANK(sbcc[[#This Row],[total_adults]]),SUM(sbcc[[#This Row],[total_men]],sbcc[[#This Row],[total_women]]),sbcc[[#This Row],[total_adults]])</f>
        <v>164</v>
      </c>
      <c r="AH198">
        <f>IF(ISBLANK(sbcc[[#This Row],[total_beneficiaries_reached]]),SUM(sbcc[[#This Row],[calc_children]],sbcc[[#This Row],[calc_adults]]),sbcc[[#This Row],[total_beneficiaries_reached]])</f>
        <v>525</v>
      </c>
      <c r="AI198" s="49" t="str">
        <f ca="1">IF(B198="","",OFFSET(table_admin1[[#Headers],[ADM1_PT]],MATCH(B198,admin1,0),1))</f>
        <v>MZ08</v>
      </c>
      <c r="AJ198" s="49" t="str">
        <f t="shared" ref="AJ198:AJ261" ca="1" si="6">IF(C198="","",INDEX(admin2_pcode,MATCH(C198,OFFSET(admin2_start,MATCH(AI198,admin1_linked_pcode,0),0,COUNTIF(admin1_linked_pcode,AI198)),0)+MATCH(AI198,admin1_linked_pcode,0)-1))</f>
        <v>MZ0802</v>
      </c>
      <c r="AK198" s="49" t="str">
        <f t="shared" ref="AK198:AK261" ca="1" si="7">IF(D198="","",INDEX(admin3_pcode,MATCH(D198,OFFSET(admin3_start,MATCH(AJ198,admin2_linked_pcode,0),0,COUNTIF(admin2_linked_pcode,AJ198)),0)+MATCH(AJ198,admin2_linked_pcode,0)-1))</f>
        <v/>
      </c>
    </row>
    <row r="199" spans="1:37" x14ac:dyDescent="0.2">
      <c r="A199" s="58">
        <v>45352</v>
      </c>
      <c r="B199" s="49" t="s">
        <v>120</v>
      </c>
      <c r="C199" s="49" t="s">
        <v>131</v>
      </c>
      <c r="G199" s="49" t="s">
        <v>122</v>
      </c>
      <c r="H199" s="49" t="s">
        <v>167</v>
      </c>
      <c r="L199" s="49">
        <v>60</v>
      </c>
      <c r="M199" s="49">
        <v>141</v>
      </c>
      <c r="N199" s="49">
        <v>35</v>
      </c>
      <c r="O199" s="49">
        <v>148</v>
      </c>
      <c r="U199" s="49">
        <v>10</v>
      </c>
      <c r="X199" s="49">
        <v>20</v>
      </c>
      <c r="Y199" s="49">
        <v>137</v>
      </c>
      <c r="AC199">
        <f>IF(ISBLANK(sbcc[[#This Row],[total_boys]]),SUM(sbcc[[#This Row],[boys_0-5_reached]],sbcc[[#This Row],[boys_6-12_reached]],sbcc[[#This Row],[boys_13-18_reached]]),sbcc[[#This Row],[total_boys]])</f>
        <v>95</v>
      </c>
      <c r="AD199">
        <f>IF(ISBLANK(sbcc[[#This Row],[total_girls]]),SUM(sbcc[[#This Row],[girls_0-5_reached]],sbcc[[#This Row],[girls_6-12_reached]],sbcc[[#This Row],[girls_13-18_reached]]),sbcc[[#This Row],[total_girls]])</f>
        <v>289</v>
      </c>
      <c r="AE199">
        <f>IF(ISBLANK(sbcc[[#This Row],[total_children]]),SUM(sbcc[[#This Row],[calc_boys]],sbcc[[#This Row],[calc_girls]]),sbcc[[#This Row],[total_children]])</f>
        <v>384</v>
      </c>
      <c r="AF199">
        <f>IF(ISBLANK(sbcc[[#This Row],[total_pwd]]),SUM(sbcc[[#This Row],[total_pwd_men]],sbcc[[#This Row],[total_pwd_women]]),sbcc[[#This Row],[total_pwd]])</f>
        <v>10</v>
      </c>
      <c r="AG199">
        <f>IF(ISBLANK(sbcc[[#This Row],[total_adults]]),SUM(sbcc[[#This Row],[total_men]],sbcc[[#This Row],[total_women]]),sbcc[[#This Row],[total_adults]])</f>
        <v>157</v>
      </c>
      <c r="AH199">
        <f>IF(ISBLANK(sbcc[[#This Row],[total_beneficiaries_reached]]),SUM(sbcc[[#This Row],[calc_children]],sbcc[[#This Row],[calc_adults]]),sbcc[[#This Row],[total_beneficiaries_reached]])</f>
        <v>541</v>
      </c>
      <c r="AI199" s="49" t="str">
        <f ca="1">IF(B199="","",OFFSET(table_admin1[[#Headers],[ADM1_PT]],MATCH(B199,admin1,0),1))</f>
        <v>MZ01</v>
      </c>
      <c r="AJ199" s="49" t="str">
        <f t="shared" ca="1" si="6"/>
        <v>MZ0107</v>
      </c>
      <c r="AK199" s="49" t="str">
        <f t="shared" ca="1" si="7"/>
        <v/>
      </c>
    </row>
    <row r="200" spans="1:37" x14ac:dyDescent="0.2">
      <c r="A200" s="58">
        <v>45292</v>
      </c>
      <c r="B200" s="49" t="s">
        <v>224</v>
      </c>
      <c r="C200" s="49" t="s">
        <v>686</v>
      </c>
      <c r="G200" s="49" t="s">
        <v>116</v>
      </c>
      <c r="H200" s="49" t="s">
        <v>168</v>
      </c>
      <c r="I200" s="49" t="s">
        <v>118</v>
      </c>
      <c r="K200" s="49" t="s">
        <v>1212</v>
      </c>
      <c r="L200" s="49">
        <v>138</v>
      </c>
      <c r="M200" s="49">
        <v>138</v>
      </c>
      <c r="N200" s="49">
        <v>34</v>
      </c>
      <c r="O200" s="49">
        <v>176</v>
      </c>
      <c r="U200" s="49">
        <v>9</v>
      </c>
      <c r="X200" s="49">
        <v>109</v>
      </c>
      <c r="Y200" s="49">
        <v>149</v>
      </c>
      <c r="AC200">
        <f>IF(ISBLANK(sbcc[[#This Row],[total_boys]]),SUM(sbcc[[#This Row],[boys_0-5_reached]],sbcc[[#This Row],[boys_6-12_reached]],sbcc[[#This Row],[boys_13-18_reached]]),sbcc[[#This Row],[total_boys]])</f>
        <v>172</v>
      </c>
      <c r="AD200">
        <f>IF(ISBLANK(sbcc[[#This Row],[total_girls]]),SUM(sbcc[[#This Row],[girls_0-5_reached]],sbcc[[#This Row],[girls_6-12_reached]],sbcc[[#This Row],[girls_13-18_reached]]),sbcc[[#This Row],[total_girls]])</f>
        <v>314</v>
      </c>
      <c r="AE200">
        <f>IF(ISBLANK(sbcc[[#This Row],[total_children]]),SUM(sbcc[[#This Row],[calc_boys]],sbcc[[#This Row],[calc_girls]]),sbcc[[#This Row],[total_children]])</f>
        <v>486</v>
      </c>
      <c r="AF200">
        <f>IF(ISBLANK(sbcc[[#This Row],[total_pwd]]),SUM(sbcc[[#This Row],[total_pwd_men]],sbcc[[#This Row],[total_pwd_women]]),sbcc[[#This Row],[total_pwd]])</f>
        <v>9</v>
      </c>
      <c r="AG200">
        <f>IF(ISBLANK(sbcc[[#This Row],[total_adults]]),SUM(sbcc[[#This Row],[total_men]],sbcc[[#This Row],[total_women]]),sbcc[[#This Row],[total_adults]])</f>
        <v>258</v>
      </c>
      <c r="AH200">
        <f>IF(ISBLANK(sbcc[[#This Row],[total_beneficiaries_reached]]),SUM(sbcc[[#This Row],[calc_children]],sbcc[[#This Row],[calc_adults]]),sbcc[[#This Row],[total_beneficiaries_reached]])</f>
        <v>744</v>
      </c>
      <c r="AI200" s="49" t="str">
        <f ca="1">IF(B200="","",OFFSET(table_admin1[[#Headers],[ADM1_PT]],MATCH(B200,admin1,0),1))</f>
        <v>MZ10</v>
      </c>
      <c r="AJ200" s="49" t="str">
        <f t="shared" ca="1" si="6"/>
        <v>MZ1014</v>
      </c>
      <c r="AK200" s="49" t="str">
        <f t="shared" ca="1" si="7"/>
        <v/>
      </c>
    </row>
    <row r="201" spans="1:37" x14ac:dyDescent="0.2">
      <c r="A201" s="58">
        <v>45383</v>
      </c>
      <c r="B201" s="49" t="s">
        <v>192</v>
      </c>
      <c r="C201" s="49" t="s">
        <v>363</v>
      </c>
      <c r="G201" s="49" t="s">
        <v>116</v>
      </c>
      <c r="H201" s="49" t="s">
        <v>167</v>
      </c>
      <c r="I201" s="49" t="s">
        <v>118</v>
      </c>
      <c r="K201" s="49" t="s">
        <v>1212</v>
      </c>
      <c r="L201" s="49">
        <v>93</v>
      </c>
      <c r="M201" s="49">
        <v>159</v>
      </c>
      <c r="N201" s="49">
        <v>134</v>
      </c>
      <c r="O201" s="49">
        <v>70</v>
      </c>
      <c r="U201" s="49">
        <v>1</v>
      </c>
      <c r="X201" s="49">
        <v>89</v>
      </c>
      <c r="Y201" s="49">
        <v>171</v>
      </c>
      <c r="AC201">
        <f>IF(ISBLANK(sbcc[[#This Row],[total_boys]]),SUM(sbcc[[#This Row],[boys_0-5_reached]],sbcc[[#This Row],[boys_6-12_reached]],sbcc[[#This Row],[boys_13-18_reached]]),sbcc[[#This Row],[total_boys]])</f>
        <v>227</v>
      </c>
      <c r="AD201">
        <f>IF(ISBLANK(sbcc[[#This Row],[total_girls]]),SUM(sbcc[[#This Row],[girls_0-5_reached]],sbcc[[#This Row],[girls_6-12_reached]],sbcc[[#This Row],[girls_13-18_reached]]),sbcc[[#This Row],[total_girls]])</f>
        <v>229</v>
      </c>
      <c r="AE201">
        <f>IF(ISBLANK(sbcc[[#This Row],[total_children]]),SUM(sbcc[[#This Row],[calc_boys]],sbcc[[#This Row],[calc_girls]]),sbcc[[#This Row],[total_children]])</f>
        <v>456</v>
      </c>
      <c r="AF201">
        <f>IF(ISBLANK(sbcc[[#This Row],[total_pwd]]),SUM(sbcc[[#This Row],[total_pwd_men]],sbcc[[#This Row],[total_pwd_women]]),sbcc[[#This Row],[total_pwd]])</f>
        <v>1</v>
      </c>
      <c r="AG201">
        <f>IF(ISBLANK(sbcc[[#This Row],[total_adults]]),SUM(sbcc[[#This Row],[total_men]],sbcc[[#This Row],[total_women]]),sbcc[[#This Row],[total_adults]])</f>
        <v>260</v>
      </c>
      <c r="AH201">
        <f>IF(ISBLANK(sbcc[[#This Row],[total_beneficiaries_reached]]),SUM(sbcc[[#This Row],[calc_children]],sbcc[[#This Row],[calc_adults]]),sbcc[[#This Row],[total_beneficiaries_reached]])</f>
        <v>716</v>
      </c>
      <c r="AI201" s="49" t="str">
        <f ca="1">IF(B201="","",OFFSET(table_admin1[[#Headers],[ADM1_PT]],MATCH(B201,admin1,0),1))</f>
        <v>MZ04</v>
      </c>
      <c r="AJ201" s="49" t="str">
        <f t="shared" ca="1" si="6"/>
        <v>MZ0402</v>
      </c>
      <c r="AK201" s="49" t="str">
        <f t="shared" ca="1" si="7"/>
        <v/>
      </c>
    </row>
    <row r="202" spans="1:37" x14ac:dyDescent="0.2">
      <c r="A202" s="58">
        <v>45352</v>
      </c>
      <c r="B202" s="49" t="s">
        <v>120</v>
      </c>
      <c r="C202" s="49" t="s">
        <v>126</v>
      </c>
      <c r="G202" s="49" t="s">
        <v>122</v>
      </c>
      <c r="H202" s="49" t="s">
        <v>167</v>
      </c>
      <c r="I202" s="49" t="s">
        <v>124</v>
      </c>
      <c r="J202" s="49" t="s">
        <v>1316</v>
      </c>
      <c r="K202" s="49" t="s">
        <v>125</v>
      </c>
      <c r="L202" s="49">
        <v>35</v>
      </c>
      <c r="M202" s="49">
        <v>32</v>
      </c>
      <c r="N202" s="49">
        <v>38</v>
      </c>
      <c r="O202" s="49">
        <v>117</v>
      </c>
      <c r="U202" s="49">
        <v>4</v>
      </c>
      <c r="X202" s="49">
        <v>84</v>
      </c>
      <c r="Y202" s="49">
        <v>177</v>
      </c>
      <c r="AC202">
        <f>IF(ISBLANK(sbcc[[#This Row],[total_boys]]),SUM(sbcc[[#This Row],[boys_0-5_reached]],sbcc[[#This Row],[boys_6-12_reached]],sbcc[[#This Row],[boys_13-18_reached]]),sbcc[[#This Row],[total_boys]])</f>
        <v>73</v>
      </c>
      <c r="AD202">
        <f>IF(ISBLANK(sbcc[[#This Row],[total_girls]]),SUM(sbcc[[#This Row],[girls_0-5_reached]],sbcc[[#This Row],[girls_6-12_reached]],sbcc[[#This Row],[girls_13-18_reached]]),sbcc[[#This Row],[total_girls]])</f>
        <v>149</v>
      </c>
      <c r="AE202">
        <f>IF(ISBLANK(sbcc[[#This Row],[total_children]]),SUM(sbcc[[#This Row],[calc_boys]],sbcc[[#This Row],[calc_girls]]),sbcc[[#This Row],[total_children]])</f>
        <v>222</v>
      </c>
      <c r="AF202">
        <f>IF(ISBLANK(sbcc[[#This Row],[total_pwd]]),SUM(sbcc[[#This Row],[total_pwd_men]],sbcc[[#This Row],[total_pwd_women]]),sbcc[[#This Row],[total_pwd]])</f>
        <v>4</v>
      </c>
      <c r="AG202">
        <f>IF(ISBLANK(sbcc[[#This Row],[total_adults]]),SUM(sbcc[[#This Row],[total_men]],sbcc[[#This Row],[total_women]]),sbcc[[#This Row],[total_adults]])</f>
        <v>261</v>
      </c>
      <c r="AH202">
        <f>IF(ISBLANK(sbcc[[#This Row],[total_beneficiaries_reached]]),SUM(sbcc[[#This Row],[calc_children]],sbcc[[#This Row],[calc_adults]]),sbcc[[#This Row],[total_beneficiaries_reached]])</f>
        <v>483</v>
      </c>
      <c r="AI202" s="49" t="str">
        <f ca="1">IF(B202="","",OFFSET(table_admin1[[#Headers],[ADM1_PT]],MATCH(B202,admin1,0),1))</f>
        <v>MZ01</v>
      </c>
      <c r="AJ202" s="49" t="str">
        <f t="shared" ca="1" si="6"/>
        <v>MZ0103</v>
      </c>
      <c r="AK202" s="49" t="str">
        <f t="shared" ca="1" si="7"/>
        <v/>
      </c>
    </row>
    <row r="203" spans="1:37" x14ac:dyDescent="0.2">
      <c r="A203" s="58">
        <v>45352</v>
      </c>
      <c r="B203" s="49" t="s">
        <v>120</v>
      </c>
      <c r="C203" s="49" t="s">
        <v>205</v>
      </c>
      <c r="G203" s="49" t="s">
        <v>122</v>
      </c>
      <c r="H203" s="49" t="s">
        <v>167</v>
      </c>
      <c r="I203" s="49" t="s">
        <v>118</v>
      </c>
      <c r="K203" s="49" t="s">
        <v>125</v>
      </c>
      <c r="L203" s="49">
        <v>13</v>
      </c>
      <c r="M203" s="49">
        <v>182</v>
      </c>
      <c r="N203" s="49">
        <v>184</v>
      </c>
      <c r="O203" s="49">
        <v>98</v>
      </c>
      <c r="U203" s="49">
        <v>6</v>
      </c>
      <c r="X203" s="49">
        <v>58</v>
      </c>
      <c r="Y203" s="49">
        <v>91</v>
      </c>
      <c r="AC203">
        <f>IF(ISBLANK(sbcc[[#This Row],[total_boys]]),SUM(sbcc[[#This Row],[boys_0-5_reached]],sbcc[[#This Row],[boys_6-12_reached]],sbcc[[#This Row],[boys_13-18_reached]]),sbcc[[#This Row],[total_boys]])</f>
        <v>197</v>
      </c>
      <c r="AD203">
        <f>IF(ISBLANK(sbcc[[#This Row],[total_girls]]),SUM(sbcc[[#This Row],[girls_0-5_reached]],sbcc[[#This Row],[girls_6-12_reached]],sbcc[[#This Row],[girls_13-18_reached]]),sbcc[[#This Row],[total_girls]])</f>
        <v>280</v>
      </c>
      <c r="AE203">
        <f>IF(ISBLANK(sbcc[[#This Row],[total_children]]),SUM(sbcc[[#This Row],[calc_boys]],sbcc[[#This Row],[calc_girls]]),sbcc[[#This Row],[total_children]])</f>
        <v>477</v>
      </c>
      <c r="AF203">
        <f>IF(ISBLANK(sbcc[[#This Row],[total_pwd]]),SUM(sbcc[[#This Row],[total_pwd_men]],sbcc[[#This Row],[total_pwd_women]]),sbcc[[#This Row],[total_pwd]])</f>
        <v>6</v>
      </c>
      <c r="AG203">
        <f>IF(ISBLANK(sbcc[[#This Row],[total_adults]]),SUM(sbcc[[#This Row],[total_men]],sbcc[[#This Row],[total_women]]),sbcc[[#This Row],[total_adults]])</f>
        <v>149</v>
      </c>
      <c r="AH203">
        <f>IF(ISBLANK(sbcc[[#This Row],[total_beneficiaries_reached]]),SUM(sbcc[[#This Row],[calc_children]],sbcc[[#This Row],[calc_adults]]),sbcc[[#This Row],[total_beneficiaries_reached]])</f>
        <v>626</v>
      </c>
      <c r="AI203" s="49" t="str">
        <f ca="1">IF(B203="","",OFFSET(table_admin1[[#Headers],[ADM1_PT]],MATCH(B203,admin1,0),1))</f>
        <v>MZ01</v>
      </c>
      <c r="AJ203" s="49" t="str">
        <f t="shared" ca="1" si="6"/>
        <v>MZ0106</v>
      </c>
      <c r="AK203" s="49" t="str">
        <f t="shared" ca="1" si="7"/>
        <v/>
      </c>
    </row>
    <row r="204" spans="1:37" x14ac:dyDescent="0.2">
      <c r="A204" s="58">
        <v>45292</v>
      </c>
      <c r="B204" s="49" t="s">
        <v>120</v>
      </c>
      <c r="C204" s="49" t="s">
        <v>121</v>
      </c>
      <c r="G204" s="49" t="s">
        <v>116</v>
      </c>
      <c r="H204" s="49" t="s">
        <v>167</v>
      </c>
      <c r="K204" s="49" t="s">
        <v>125</v>
      </c>
      <c r="L204" s="49">
        <v>157</v>
      </c>
      <c r="M204" s="49">
        <v>83</v>
      </c>
      <c r="N204" s="49">
        <v>196</v>
      </c>
      <c r="O204" s="49">
        <v>18</v>
      </c>
      <c r="U204" s="49">
        <v>8</v>
      </c>
      <c r="X204" s="49">
        <v>7</v>
      </c>
      <c r="Y204" s="49">
        <v>68</v>
      </c>
      <c r="AC204">
        <f>IF(ISBLANK(sbcc[[#This Row],[total_boys]]),SUM(sbcc[[#This Row],[boys_0-5_reached]],sbcc[[#This Row],[boys_6-12_reached]],sbcc[[#This Row],[boys_13-18_reached]]),sbcc[[#This Row],[total_boys]])</f>
        <v>353</v>
      </c>
      <c r="AD204">
        <f>IF(ISBLANK(sbcc[[#This Row],[total_girls]]),SUM(sbcc[[#This Row],[girls_0-5_reached]],sbcc[[#This Row],[girls_6-12_reached]],sbcc[[#This Row],[girls_13-18_reached]]),sbcc[[#This Row],[total_girls]])</f>
        <v>101</v>
      </c>
      <c r="AE204">
        <f>IF(ISBLANK(sbcc[[#This Row],[total_children]]),SUM(sbcc[[#This Row],[calc_boys]],sbcc[[#This Row],[calc_girls]]),sbcc[[#This Row],[total_children]])</f>
        <v>454</v>
      </c>
      <c r="AF204">
        <f>IF(ISBLANK(sbcc[[#This Row],[total_pwd]]),SUM(sbcc[[#This Row],[total_pwd_men]],sbcc[[#This Row],[total_pwd_women]]),sbcc[[#This Row],[total_pwd]])</f>
        <v>8</v>
      </c>
      <c r="AG204">
        <f>IF(ISBLANK(sbcc[[#This Row],[total_adults]]),SUM(sbcc[[#This Row],[total_men]],sbcc[[#This Row],[total_women]]),sbcc[[#This Row],[total_adults]])</f>
        <v>75</v>
      </c>
      <c r="AH204">
        <f>IF(ISBLANK(sbcc[[#This Row],[total_beneficiaries_reached]]),SUM(sbcc[[#This Row],[calc_children]],sbcc[[#This Row],[calc_adults]]),sbcc[[#This Row],[total_beneficiaries_reached]])</f>
        <v>529</v>
      </c>
      <c r="AI204" s="49" t="str">
        <f ca="1">IF(B204="","",OFFSET(table_admin1[[#Headers],[ADM1_PT]],MATCH(B204,admin1,0),1))</f>
        <v>MZ01</v>
      </c>
      <c r="AJ204" s="49" t="str">
        <f t="shared" ca="1" si="6"/>
        <v>MZ0118</v>
      </c>
      <c r="AK204" s="49" t="str">
        <f t="shared" ca="1" si="7"/>
        <v/>
      </c>
    </row>
    <row r="205" spans="1:37" x14ac:dyDescent="0.2">
      <c r="A205" s="58">
        <v>45292</v>
      </c>
      <c r="B205" s="49" t="s">
        <v>120</v>
      </c>
      <c r="C205" s="49" t="s">
        <v>205</v>
      </c>
      <c r="G205" s="49" t="s">
        <v>122</v>
      </c>
      <c r="H205" s="49" t="s">
        <v>167</v>
      </c>
      <c r="I205" s="49" t="s">
        <v>130</v>
      </c>
      <c r="J205" s="49" t="s">
        <v>1317</v>
      </c>
      <c r="K205" s="49" t="s">
        <v>125</v>
      </c>
      <c r="L205" s="49">
        <v>5</v>
      </c>
      <c r="M205" s="49">
        <v>144</v>
      </c>
      <c r="N205" s="49">
        <v>33</v>
      </c>
      <c r="O205" s="49">
        <v>57</v>
      </c>
      <c r="U205" s="49">
        <v>6</v>
      </c>
      <c r="X205" s="49">
        <v>132</v>
      </c>
      <c r="Y205" s="49">
        <v>167</v>
      </c>
      <c r="AC205">
        <f>IF(ISBLANK(sbcc[[#This Row],[total_boys]]),SUM(sbcc[[#This Row],[boys_0-5_reached]],sbcc[[#This Row],[boys_6-12_reached]],sbcc[[#This Row],[boys_13-18_reached]]),sbcc[[#This Row],[total_boys]])</f>
        <v>38</v>
      </c>
      <c r="AD205">
        <f>IF(ISBLANK(sbcc[[#This Row],[total_girls]]),SUM(sbcc[[#This Row],[girls_0-5_reached]],sbcc[[#This Row],[girls_6-12_reached]],sbcc[[#This Row],[girls_13-18_reached]]),sbcc[[#This Row],[total_girls]])</f>
        <v>201</v>
      </c>
      <c r="AE205">
        <f>IF(ISBLANK(sbcc[[#This Row],[total_children]]),SUM(sbcc[[#This Row],[calc_boys]],sbcc[[#This Row],[calc_girls]]),sbcc[[#This Row],[total_children]])</f>
        <v>239</v>
      </c>
      <c r="AF205">
        <f>IF(ISBLANK(sbcc[[#This Row],[total_pwd]]),SUM(sbcc[[#This Row],[total_pwd_men]],sbcc[[#This Row],[total_pwd_women]]),sbcc[[#This Row],[total_pwd]])</f>
        <v>6</v>
      </c>
      <c r="AG205">
        <f>IF(ISBLANK(sbcc[[#This Row],[total_adults]]),SUM(sbcc[[#This Row],[total_men]],sbcc[[#This Row],[total_women]]),sbcc[[#This Row],[total_adults]])</f>
        <v>299</v>
      </c>
      <c r="AH205">
        <f>IF(ISBLANK(sbcc[[#This Row],[total_beneficiaries_reached]]),SUM(sbcc[[#This Row],[calc_children]],sbcc[[#This Row],[calc_adults]]),sbcc[[#This Row],[total_beneficiaries_reached]])</f>
        <v>538</v>
      </c>
      <c r="AI205" s="49" t="str">
        <f ca="1">IF(B205="","",OFFSET(table_admin1[[#Headers],[ADM1_PT]],MATCH(B205,admin1,0),1))</f>
        <v>MZ01</v>
      </c>
      <c r="AJ205" s="49" t="str">
        <f t="shared" ca="1" si="6"/>
        <v>MZ0106</v>
      </c>
      <c r="AK205" s="49" t="str">
        <f t="shared" ca="1" si="7"/>
        <v/>
      </c>
    </row>
    <row r="206" spans="1:37" x14ac:dyDescent="0.2">
      <c r="A206" s="58">
        <v>45323</v>
      </c>
      <c r="B206" s="49" t="s">
        <v>224</v>
      </c>
      <c r="C206" s="49" t="s">
        <v>656</v>
      </c>
      <c r="G206" s="49" t="s">
        <v>122</v>
      </c>
      <c r="H206" s="49" t="s">
        <v>168</v>
      </c>
      <c r="I206" s="49" t="s">
        <v>124</v>
      </c>
      <c r="J206" s="49" t="s">
        <v>1316</v>
      </c>
      <c r="K206" s="49" t="s">
        <v>125</v>
      </c>
      <c r="L206" s="49">
        <v>182</v>
      </c>
      <c r="M206" s="49">
        <v>77</v>
      </c>
      <c r="N206" s="49">
        <v>67</v>
      </c>
      <c r="O206" s="49">
        <v>135</v>
      </c>
      <c r="U206" s="49">
        <v>10</v>
      </c>
      <c r="X206" s="49">
        <v>1</v>
      </c>
      <c r="Y206" s="49">
        <v>197</v>
      </c>
      <c r="AC206">
        <f>IF(ISBLANK(sbcc[[#This Row],[total_boys]]),SUM(sbcc[[#This Row],[boys_0-5_reached]],sbcc[[#This Row],[boys_6-12_reached]],sbcc[[#This Row],[boys_13-18_reached]]),sbcc[[#This Row],[total_boys]])</f>
        <v>249</v>
      </c>
      <c r="AD206">
        <f>IF(ISBLANK(sbcc[[#This Row],[total_girls]]),SUM(sbcc[[#This Row],[girls_0-5_reached]],sbcc[[#This Row],[girls_6-12_reached]],sbcc[[#This Row],[girls_13-18_reached]]),sbcc[[#This Row],[total_girls]])</f>
        <v>212</v>
      </c>
      <c r="AE206">
        <f>IF(ISBLANK(sbcc[[#This Row],[total_children]]),SUM(sbcc[[#This Row],[calc_boys]],sbcc[[#This Row],[calc_girls]]),sbcc[[#This Row],[total_children]])</f>
        <v>461</v>
      </c>
      <c r="AF206">
        <f>IF(ISBLANK(sbcc[[#This Row],[total_pwd]]),SUM(sbcc[[#This Row],[total_pwd_men]],sbcc[[#This Row],[total_pwd_women]]),sbcc[[#This Row],[total_pwd]])</f>
        <v>10</v>
      </c>
      <c r="AG206">
        <f>IF(ISBLANK(sbcc[[#This Row],[total_adults]]),SUM(sbcc[[#This Row],[total_men]],sbcc[[#This Row],[total_women]]),sbcc[[#This Row],[total_adults]])</f>
        <v>198</v>
      </c>
      <c r="AH206">
        <f>IF(ISBLANK(sbcc[[#This Row],[total_beneficiaries_reached]]),SUM(sbcc[[#This Row],[calc_children]],sbcc[[#This Row],[calc_adults]]),sbcc[[#This Row],[total_beneficiaries_reached]])</f>
        <v>659</v>
      </c>
      <c r="AI206" s="49" t="str">
        <f ca="1">IF(B206="","",OFFSET(table_admin1[[#Headers],[ADM1_PT]],MATCH(B206,admin1,0),1))</f>
        <v>MZ10</v>
      </c>
      <c r="AJ206" s="49" t="str">
        <f t="shared" ca="1" si="6"/>
        <v>MZ1006</v>
      </c>
      <c r="AK206" s="49" t="str">
        <f t="shared" ca="1" si="7"/>
        <v/>
      </c>
    </row>
    <row r="207" spans="1:37" x14ac:dyDescent="0.2">
      <c r="A207" s="58">
        <v>45352</v>
      </c>
      <c r="B207" s="49" t="s">
        <v>209</v>
      </c>
      <c r="C207" s="49" t="s">
        <v>445</v>
      </c>
      <c r="G207" s="49" t="s">
        <v>116</v>
      </c>
      <c r="H207" s="49" t="s">
        <v>167</v>
      </c>
      <c r="I207" s="49" t="s">
        <v>118</v>
      </c>
      <c r="K207" s="49" t="s">
        <v>1212</v>
      </c>
      <c r="L207" s="49">
        <v>141</v>
      </c>
      <c r="M207" s="49">
        <v>19</v>
      </c>
      <c r="N207" s="49">
        <v>125</v>
      </c>
      <c r="O207" s="49">
        <v>79</v>
      </c>
      <c r="U207" s="49">
        <v>8</v>
      </c>
      <c r="X207" s="49">
        <v>57</v>
      </c>
      <c r="Y207" s="49">
        <v>132</v>
      </c>
      <c r="AC207">
        <f>IF(ISBLANK(sbcc[[#This Row],[total_boys]]),SUM(sbcc[[#This Row],[boys_0-5_reached]],sbcc[[#This Row],[boys_6-12_reached]],sbcc[[#This Row],[boys_13-18_reached]]),sbcc[[#This Row],[total_boys]])</f>
        <v>266</v>
      </c>
      <c r="AD207">
        <f>IF(ISBLANK(sbcc[[#This Row],[total_girls]]),SUM(sbcc[[#This Row],[girls_0-5_reached]],sbcc[[#This Row],[girls_6-12_reached]],sbcc[[#This Row],[girls_13-18_reached]]),sbcc[[#This Row],[total_girls]])</f>
        <v>98</v>
      </c>
      <c r="AE207">
        <f>IF(ISBLANK(sbcc[[#This Row],[total_children]]),SUM(sbcc[[#This Row],[calc_boys]],sbcc[[#This Row],[calc_girls]]),sbcc[[#This Row],[total_children]])</f>
        <v>364</v>
      </c>
      <c r="AF207">
        <f>IF(ISBLANK(sbcc[[#This Row],[total_pwd]]),SUM(sbcc[[#This Row],[total_pwd_men]],sbcc[[#This Row],[total_pwd_women]]),sbcc[[#This Row],[total_pwd]])</f>
        <v>8</v>
      </c>
      <c r="AG207">
        <f>IF(ISBLANK(sbcc[[#This Row],[total_adults]]),SUM(sbcc[[#This Row],[total_men]],sbcc[[#This Row],[total_women]]),sbcc[[#This Row],[total_adults]])</f>
        <v>189</v>
      </c>
      <c r="AH207">
        <f>IF(ISBLANK(sbcc[[#This Row],[total_beneficiaries_reached]]),SUM(sbcc[[#This Row],[calc_children]],sbcc[[#This Row],[calc_adults]]),sbcc[[#This Row],[total_beneficiaries_reached]])</f>
        <v>553</v>
      </c>
      <c r="AI207" s="49" t="str">
        <f ca="1">IF(B207="","",OFFSET(table_admin1[[#Headers],[ADM1_PT]],MATCH(B207,admin1,0),1))</f>
        <v>MZ07</v>
      </c>
      <c r="AJ207" s="49" t="str">
        <f t="shared" ca="1" si="6"/>
        <v>MZ0703</v>
      </c>
      <c r="AK207" s="49" t="str">
        <f t="shared" ca="1" si="7"/>
        <v/>
      </c>
    </row>
    <row r="208" spans="1:37" x14ac:dyDescent="0.2">
      <c r="A208" s="58">
        <v>45383</v>
      </c>
      <c r="B208" s="49" t="s">
        <v>113</v>
      </c>
      <c r="C208" s="49" t="s">
        <v>634</v>
      </c>
      <c r="G208" s="49" t="s">
        <v>122</v>
      </c>
      <c r="H208" s="49" t="s">
        <v>167</v>
      </c>
      <c r="I208" s="49" t="s">
        <v>124</v>
      </c>
      <c r="J208" s="49" t="s">
        <v>1315</v>
      </c>
      <c r="K208" s="49" t="s">
        <v>125</v>
      </c>
      <c r="L208" s="49">
        <v>152</v>
      </c>
      <c r="M208" s="49">
        <v>61</v>
      </c>
      <c r="N208" s="49">
        <v>105</v>
      </c>
      <c r="O208" s="49">
        <v>161</v>
      </c>
      <c r="U208" s="49">
        <v>9</v>
      </c>
      <c r="X208" s="49">
        <v>161</v>
      </c>
      <c r="Y208" s="49">
        <v>60</v>
      </c>
      <c r="AC208">
        <f>IF(ISBLANK(sbcc[[#This Row],[total_boys]]),SUM(sbcc[[#This Row],[boys_0-5_reached]],sbcc[[#This Row],[boys_6-12_reached]],sbcc[[#This Row],[boys_13-18_reached]]),sbcc[[#This Row],[total_boys]])</f>
        <v>257</v>
      </c>
      <c r="AD208">
        <f>IF(ISBLANK(sbcc[[#This Row],[total_girls]]),SUM(sbcc[[#This Row],[girls_0-5_reached]],sbcc[[#This Row],[girls_6-12_reached]],sbcc[[#This Row],[girls_13-18_reached]]),sbcc[[#This Row],[total_girls]])</f>
        <v>222</v>
      </c>
      <c r="AE208">
        <f>IF(ISBLANK(sbcc[[#This Row],[total_children]]),SUM(sbcc[[#This Row],[calc_boys]],sbcc[[#This Row],[calc_girls]]),sbcc[[#This Row],[total_children]])</f>
        <v>479</v>
      </c>
      <c r="AF208">
        <f>IF(ISBLANK(sbcc[[#This Row],[total_pwd]]),SUM(sbcc[[#This Row],[total_pwd_men]],sbcc[[#This Row],[total_pwd_women]]),sbcc[[#This Row],[total_pwd]])</f>
        <v>9</v>
      </c>
      <c r="AG208">
        <f>IF(ISBLANK(sbcc[[#This Row],[total_adults]]),SUM(sbcc[[#This Row],[total_men]],sbcc[[#This Row],[total_women]]),sbcc[[#This Row],[total_adults]])</f>
        <v>221</v>
      </c>
      <c r="AH208">
        <f>IF(ISBLANK(sbcc[[#This Row],[total_beneficiaries_reached]]),SUM(sbcc[[#This Row],[calc_children]],sbcc[[#This Row],[calc_adults]]),sbcc[[#This Row],[total_beneficiaries_reached]])</f>
        <v>700</v>
      </c>
      <c r="AI208" s="49" t="str">
        <f ca="1">IF(B208="","",OFFSET(table_admin1[[#Headers],[ADM1_PT]],MATCH(B208,admin1,0),1))</f>
        <v>MZ09</v>
      </c>
      <c r="AJ208" s="49" t="str">
        <f t="shared" ca="1" si="6"/>
        <v>MZ0913</v>
      </c>
      <c r="AK208" s="49" t="str">
        <f t="shared" ca="1" si="7"/>
        <v/>
      </c>
    </row>
    <row r="209" spans="1:37" x14ac:dyDescent="0.2">
      <c r="A209" s="58">
        <v>45292</v>
      </c>
      <c r="B209" s="49" t="s">
        <v>209</v>
      </c>
      <c r="C209" s="49" t="s">
        <v>467</v>
      </c>
      <c r="G209" s="49" t="s">
        <v>116</v>
      </c>
      <c r="H209" s="49" t="s">
        <v>168</v>
      </c>
      <c r="K209" s="49" t="s">
        <v>1212</v>
      </c>
      <c r="L209" s="49">
        <v>4</v>
      </c>
      <c r="M209" s="49">
        <v>118</v>
      </c>
      <c r="N209" s="49">
        <v>137</v>
      </c>
      <c r="O209" s="49">
        <v>105</v>
      </c>
      <c r="U209" s="49">
        <v>2</v>
      </c>
      <c r="X209" s="49">
        <v>170</v>
      </c>
      <c r="Y209" s="49">
        <v>121</v>
      </c>
      <c r="AC209">
        <f>IF(ISBLANK(sbcc[[#This Row],[total_boys]]),SUM(sbcc[[#This Row],[boys_0-5_reached]],sbcc[[#This Row],[boys_6-12_reached]],sbcc[[#This Row],[boys_13-18_reached]]),sbcc[[#This Row],[total_boys]])</f>
        <v>141</v>
      </c>
      <c r="AD209">
        <f>IF(ISBLANK(sbcc[[#This Row],[total_girls]]),SUM(sbcc[[#This Row],[girls_0-5_reached]],sbcc[[#This Row],[girls_6-12_reached]],sbcc[[#This Row],[girls_13-18_reached]]),sbcc[[#This Row],[total_girls]])</f>
        <v>223</v>
      </c>
      <c r="AE209">
        <f>IF(ISBLANK(sbcc[[#This Row],[total_children]]),SUM(sbcc[[#This Row],[calc_boys]],sbcc[[#This Row],[calc_girls]]),sbcc[[#This Row],[total_children]])</f>
        <v>364</v>
      </c>
      <c r="AF209">
        <f>IF(ISBLANK(sbcc[[#This Row],[total_pwd]]),SUM(sbcc[[#This Row],[total_pwd_men]],sbcc[[#This Row],[total_pwd_women]]),sbcc[[#This Row],[total_pwd]])</f>
        <v>2</v>
      </c>
      <c r="AG209">
        <f>IF(ISBLANK(sbcc[[#This Row],[total_adults]]),SUM(sbcc[[#This Row],[total_men]],sbcc[[#This Row],[total_women]]),sbcc[[#This Row],[total_adults]])</f>
        <v>291</v>
      </c>
      <c r="AH209">
        <f>IF(ISBLANK(sbcc[[#This Row],[total_beneficiaries_reached]]),SUM(sbcc[[#This Row],[calc_children]],sbcc[[#This Row],[calc_adults]]),sbcc[[#This Row],[total_beneficiaries_reached]])</f>
        <v>655</v>
      </c>
      <c r="AI209" s="49" t="str">
        <f ca="1">IF(B209="","",OFFSET(table_admin1[[#Headers],[ADM1_PT]],MATCH(B209,admin1,0),1))</f>
        <v>MZ07</v>
      </c>
      <c r="AJ209" s="49" t="str">
        <f t="shared" ca="1" si="6"/>
        <v>MZ0709</v>
      </c>
      <c r="AK209" s="49" t="str">
        <f t="shared" ca="1" si="7"/>
        <v/>
      </c>
    </row>
    <row r="210" spans="1:37" x14ac:dyDescent="0.2">
      <c r="A210" s="58">
        <v>45323</v>
      </c>
      <c r="B210" s="49" t="s">
        <v>113</v>
      </c>
      <c r="C210" s="49" t="s">
        <v>613</v>
      </c>
      <c r="G210" s="49" t="s">
        <v>122</v>
      </c>
      <c r="H210" s="49" t="s">
        <v>168</v>
      </c>
      <c r="I210" s="49" t="s">
        <v>124</v>
      </c>
      <c r="J210" s="49" t="s">
        <v>1316</v>
      </c>
      <c r="K210" s="49" t="s">
        <v>125</v>
      </c>
      <c r="L210" s="49">
        <v>88</v>
      </c>
      <c r="M210" s="49">
        <v>63</v>
      </c>
      <c r="N210" s="49">
        <v>66</v>
      </c>
      <c r="O210" s="49">
        <v>93</v>
      </c>
      <c r="U210" s="49">
        <v>10</v>
      </c>
      <c r="X210" s="49">
        <v>88</v>
      </c>
      <c r="Y210" s="49">
        <v>45</v>
      </c>
      <c r="AC210">
        <f>IF(ISBLANK(sbcc[[#This Row],[total_boys]]),SUM(sbcc[[#This Row],[boys_0-5_reached]],sbcc[[#This Row],[boys_6-12_reached]],sbcc[[#This Row],[boys_13-18_reached]]),sbcc[[#This Row],[total_boys]])</f>
        <v>154</v>
      </c>
      <c r="AD210">
        <f>IF(ISBLANK(sbcc[[#This Row],[total_girls]]),SUM(sbcc[[#This Row],[girls_0-5_reached]],sbcc[[#This Row],[girls_6-12_reached]],sbcc[[#This Row],[girls_13-18_reached]]),sbcc[[#This Row],[total_girls]])</f>
        <v>156</v>
      </c>
      <c r="AE210">
        <f>IF(ISBLANK(sbcc[[#This Row],[total_children]]),SUM(sbcc[[#This Row],[calc_boys]],sbcc[[#This Row],[calc_girls]]),sbcc[[#This Row],[total_children]])</f>
        <v>310</v>
      </c>
      <c r="AF210">
        <f>IF(ISBLANK(sbcc[[#This Row],[total_pwd]]),SUM(sbcc[[#This Row],[total_pwd_men]],sbcc[[#This Row],[total_pwd_women]]),sbcc[[#This Row],[total_pwd]])</f>
        <v>10</v>
      </c>
      <c r="AG210">
        <f>IF(ISBLANK(sbcc[[#This Row],[total_adults]]),SUM(sbcc[[#This Row],[total_men]],sbcc[[#This Row],[total_women]]),sbcc[[#This Row],[total_adults]])</f>
        <v>133</v>
      </c>
      <c r="AH210">
        <f>IF(ISBLANK(sbcc[[#This Row],[total_beneficiaries_reached]]),SUM(sbcc[[#This Row],[calc_children]],sbcc[[#This Row],[calc_adults]]),sbcc[[#This Row],[total_beneficiaries_reached]])</f>
        <v>443</v>
      </c>
      <c r="AI210" s="49" t="str">
        <f ca="1">IF(B210="","",OFFSET(table_admin1[[#Headers],[ADM1_PT]],MATCH(B210,admin1,0),1))</f>
        <v>MZ09</v>
      </c>
      <c r="AJ210" s="49" t="str">
        <f t="shared" ca="1" si="6"/>
        <v>MZ0907</v>
      </c>
      <c r="AK210" s="49" t="str">
        <f t="shared" ca="1" si="7"/>
        <v/>
      </c>
    </row>
    <row r="211" spans="1:37" x14ac:dyDescent="0.2">
      <c r="A211" s="58">
        <v>45383</v>
      </c>
      <c r="B211" s="49" t="s">
        <v>113</v>
      </c>
      <c r="C211" s="49" t="s">
        <v>634</v>
      </c>
      <c r="G211" s="49" t="s">
        <v>116</v>
      </c>
      <c r="H211" s="49" t="s">
        <v>167</v>
      </c>
      <c r="I211" s="49" t="s">
        <v>118</v>
      </c>
      <c r="K211" s="49" t="s">
        <v>1212</v>
      </c>
      <c r="L211" s="49">
        <v>88</v>
      </c>
      <c r="M211" s="49">
        <v>93</v>
      </c>
      <c r="N211" s="49">
        <v>161</v>
      </c>
      <c r="O211" s="49">
        <v>24</v>
      </c>
      <c r="U211" s="49">
        <v>15</v>
      </c>
      <c r="X211" s="49">
        <v>29</v>
      </c>
      <c r="Y211" s="49">
        <v>117</v>
      </c>
      <c r="AC211">
        <f>IF(ISBLANK(sbcc[[#This Row],[total_boys]]),SUM(sbcc[[#This Row],[boys_0-5_reached]],sbcc[[#This Row],[boys_6-12_reached]],sbcc[[#This Row],[boys_13-18_reached]]),sbcc[[#This Row],[total_boys]])</f>
        <v>249</v>
      </c>
      <c r="AD211">
        <f>IF(ISBLANK(sbcc[[#This Row],[total_girls]]),SUM(sbcc[[#This Row],[girls_0-5_reached]],sbcc[[#This Row],[girls_6-12_reached]],sbcc[[#This Row],[girls_13-18_reached]]),sbcc[[#This Row],[total_girls]])</f>
        <v>117</v>
      </c>
      <c r="AE211">
        <f>IF(ISBLANK(sbcc[[#This Row],[total_children]]),SUM(sbcc[[#This Row],[calc_boys]],sbcc[[#This Row],[calc_girls]]),sbcc[[#This Row],[total_children]])</f>
        <v>366</v>
      </c>
      <c r="AF211">
        <f>IF(ISBLANK(sbcc[[#This Row],[total_pwd]]),SUM(sbcc[[#This Row],[total_pwd_men]],sbcc[[#This Row],[total_pwd_women]]),sbcc[[#This Row],[total_pwd]])</f>
        <v>15</v>
      </c>
      <c r="AG211">
        <f>IF(ISBLANK(sbcc[[#This Row],[total_adults]]),SUM(sbcc[[#This Row],[total_men]],sbcc[[#This Row],[total_women]]),sbcc[[#This Row],[total_adults]])</f>
        <v>146</v>
      </c>
      <c r="AH211">
        <f>IF(ISBLANK(sbcc[[#This Row],[total_beneficiaries_reached]]),SUM(sbcc[[#This Row],[calc_children]],sbcc[[#This Row],[calc_adults]]),sbcc[[#This Row],[total_beneficiaries_reached]])</f>
        <v>512</v>
      </c>
      <c r="AI211" s="49" t="str">
        <f ca="1">IF(B211="","",OFFSET(table_admin1[[#Headers],[ADM1_PT]],MATCH(B211,admin1,0),1))</f>
        <v>MZ09</v>
      </c>
      <c r="AJ211" s="49" t="str">
        <f t="shared" ca="1" si="6"/>
        <v>MZ0913</v>
      </c>
      <c r="AK211" s="49" t="str">
        <f t="shared" ca="1" si="7"/>
        <v/>
      </c>
    </row>
    <row r="212" spans="1:37" x14ac:dyDescent="0.2">
      <c r="A212" s="58">
        <v>45323</v>
      </c>
      <c r="B212" s="49" t="s">
        <v>209</v>
      </c>
      <c r="C212" s="49" t="s">
        <v>437</v>
      </c>
      <c r="G212" s="49" t="s">
        <v>116</v>
      </c>
      <c r="H212" s="49" t="s">
        <v>168</v>
      </c>
      <c r="I212" s="49" t="s">
        <v>118</v>
      </c>
      <c r="K212" s="49" t="s">
        <v>1212</v>
      </c>
      <c r="L212" s="49">
        <v>100</v>
      </c>
      <c r="M212" s="49">
        <v>82</v>
      </c>
      <c r="N212" s="49">
        <v>166</v>
      </c>
      <c r="O212" s="49">
        <v>116</v>
      </c>
      <c r="U212" s="49">
        <v>7</v>
      </c>
      <c r="X212" s="49">
        <v>146</v>
      </c>
      <c r="Y212" s="49">
        <v>191</v>
      </c>
      <c r="AC212">
        <f>IF(ISBLANK(sbcc[[#This Row],[total_boys]]),SUM(sbcc[[#This Row],[boys_0-5_reached]],sbcc[[#This Row],[boys_6-12_reached]],sbcc[[#This Row],[boys_13-18_reached]]),sbcc[[#This Row],[total_boys]])</f>
        <v>266</v>
      </c>
      <c r="AD212">
        <f>IF(ISBLANK(sbcc[[#This Row],[total_girls]]),SUM(sbcc[[#This Row],[girls_0-5_reached]],sbcc[[#This Row],[girls_6-12_reached]],sbcc[[#This Row],[girls_13-18_reached]]),sbcc[[#This Row],[total_girls]])</f>
        <v>198</v>
      </c>
      <c r="AE212">
        <f>IF(ISBLANK(sbcc[[#This Row],[total_children]]),SUM(sbcc[[#This Row],[calc_boys]],sbcc[[#This Row],[calc_girls]]),sbcc[[#This Row],[total_children]])</f>
        <v>464</v>
      </c>
      <c r="AF212">
        <f>IF(ISBLANK(sbcc[[#This Row],[total_pwd]]),SUM(sbcc[[#This Row],[total_pwd_men]],sbcc[[#This Row],[total_pwd_women]]),sbcc[[#This Row],[total_pwd]])</f>
        <v>7</v>
      </c>
      <c r="AG212">
        <f>IF(ISBLANK(sbcc[[#This Row],[total_adults]]),SUM(sbcc[[#This Row],[total_men]],sbcc[[#This Row],[total_women]]),sbcc[[#This Row],[total_adults]])</f>
        <v>337</v>
      </c>
      <c r="AH212">
        <f>IF(ISBLANK(sbcc[[#This Row],[total_beneficiaries_reached]]),SUM(sbcc[[#This Row],[calc_children]],sbcc[[#This Row],[calc_adults]]),sbcc[[#This Row],[total_beneficiaries_reached]])</f>
        <v>801</v>
      </c>
      <c r="AI212" s="49" t="str">
        <f ca="1">IF(B212="","",OFFSET(table_admin1[[#Headers],[ADM1_PT]],MATCH(B212,admin1,0),1))</f>
        <v>MZ07</v>
      </c>
      <c r="AJ212" s="49" t="str">
        <f t="shared" ca="1" si="6"/>
        <v>MZ0701</v>
      </c>
      <c r="AK212" s="49" t="str">
        <f t="shared" ca="1" si="7"/>
        <v/>
      </c>
    </row>
    <row r="213" spans="1:37" x14ac:dyDescent="0.2">
      <c r="A213" s="58">
        <v>45352</v>
      </c>
      <c r="B213" s="49" t="s">
        <v>192</v>
      </c>
      <c r="C213" s="49" t="s">
        <v>370</v>
      </c>
      <c r="G213" s="49" t="s">
        <v>116</v>
      </c>
      <c r="H213" s="49" t="s">
        <v>168</v>
      </c>
      <c r="I213" s="49" t="s">
        <v>118</v>
      </c>
      <c r="K213" s="49" t="s">
        <v>1212</v>
      </c>
      <c r="L213" s="49">
        <v>171</v>
      </c>
      <c r="M213" s="49">
        <v>90</v>
      </c>
      <c r="N213" s="49">
        <v>133</v>
      </c>
      <c r="O213" s="49">
        <v>90</v>
      </c>
      <c r="U213" s="49">
        <v>2</v>
      </c>
      <c r="X213" s="49">
        <v>18</v>
      </c>
      <c r="Y213" s="49">
        <v>1</v>
      </c>
      <c r="AC213">
        <f>IF(ISBLANK(sbcc[[#This Row],[total_boys]]),SUM(sbcc[[#This Row],[boys_0-5_reached]],sbcc[[#This Row],[boys_6-12_reached]],sbcc[[#This Row],[boys_13-18_reached]]),sbcc[[#This Row],[total_boys]])</f>
        <v>304</v>
      </c>
      <c r="AD213">
        <f>IF(ISBLANK(sbcc[[#This Row],[total_girls]]),SUM(sbcc[[#This Row],[girls_0-5_reached]],sbcc[[#This Row],[girls_6-12_reached]],sbcc[[#This Row],[girls_13-18_reached]]),sbcc[[#This Row],[total_girls]])</f>
        <v>180</v>
      </c>
      <c r="AE213">
        <f>IF(ISBLANK(sbcc[[#This Row],[total_children]]),SUM(sbcc[[#This Row],[calc_boys]],sbcc[[#This Row],[calc_girls]]),sbcc[[#This Row],[total_children]])</f>
        <v>484</v>
      </c>
      <c r="AF213">
        <f>IF(ISBLANK(sbcc[[#This Row],[total_pwd]]),SUM(sbcc[[#This Row],[total_pwd_men]],sbcc[[#This Row],[total_pwd_women]]),sbcc[[#This Row],[total_pwd]])</f>
        <v>2</v>
      </c>
      <c r="AG213">
        <f>IF(ISBLANK(sbcc[[#This Row],[total_adults]]),SUM(sbcc[[#This Row],[total_men]],sbcc[[#This Row],[total_women]]),sbcc[[#This Row],[total_adults]])</f>
        <v>19</v>
      </c>
      <c r="AH213">
        <f>IF(ISBLANK(sbcc[[#This Row],[total_beneficiaries_reached]]),SUM(sbcc[[#This Row],[calc_children]],sbcc[[#This Row],[calc_adults]]),sbcc[[#This Row],[total_beneficiaries_reached]])</f>
        <v>503</v>
      </c>
      <c r="AI213" s="49" t="str">
        <f ca="1">IF(B213="","",OFFSET(table_admin1[[#Headers],[ADM1_PT]],MATCH(B213,admin1,0),1))</f>
        <v>MZ04</v>
      </c>
      <c r="AJ213" s="49" t="str">
        <f t="shared" ca="1" si="6"/>
        <v>MZ0404</v>
      </c>
      <c r="AK213" s="49" t="str">
        <f t="shared" ca="1" si="7"/>
        <v/>
      </c>
    </row>
    <row r="214" spans="1:37" x14ac:dyDescent="0.2">
      <c r="A214" s="58">
        <v>45292</v>
      </c>
      <c r="B214" s="49" t="s">
        <v>120</v>
      </c>
      <c r="C214" s="49" t="s">
        <v>205</v>
      </c>
      <c r="G214" s="49" t="s">
        <v>122</v>
      </c>
      <c r="H214" s="49" t="s">
        <v>168</v>
      </c>
      <c r="I214" s="49" t="s">
        <v>124</v>
      </c>
      <c r="J214" s="49" t="s">
        <v>1315</v>
      </c>
      <c r="K214" s="49" t="s">
        <v>125</v>
      </c>
      <c r="L214" s="49">
        <v>172</v>
      </c>
      <c r="M214" s="49">
        <v>28</v>
      </c>
      <c r="N214" s="49">
        <v>69</v>
      </c>
      <c r="O214" s="49">
        <v>162</v>
      </c>
      <c r="U214" s="49">
        <v>12</v>
      </c>
      <c r="X214" s="49">
        <v>18</v>
      </c>
      <c r="Y214" s="49">
        <v>120</v>
      </c>
      <c r="AC214">
        <f>IF(ISBLANK(sbcc[[#This Row],[total_boys]]),SUM(sbcc[[#This Row],[boys_0-5_reached]],sbcc[[#This Row],[boys_6-12_reached]],sbcc[[#This Row],[boys_13-18_reached]]),sbcc[[#This Row],[total_boys]])</f>
        <v>241</v>
      </c>
      <c r="AD214">
        <f>IF(ISBLANK(sbcc[[#This Row],[total_girls]]),SUM(sbcc[[#This Row],[girls_0-5_reached]],sbcc[[#This Row],[girls_6-12_reached]],sbcc[[#This Row],[girls_13-18_reached]]),sbcc[[#This Row],[total_girls]])</f>
        <v>190</v>
      </c>
      <c r="AE214">
        <f>IF(ISBLANK(sbcc[[#This Row],[total_children]]),SUM(sbcc[[#This Row],[calc_boys]],sbcc[[#This Row],[calc_girls]]),sbcc[[#This Row],[total_children]])</f>
        <v>431</v>
      </c>
      <c r="AF214">
        <f>IF(ISBLANK(sbcc[[#This Row],[total_pwd]]),SUM(sbcc[[#This Row],[total_pwd_men]],sbcc[[#This Row],[total_pwd_women]]),sbcc[[#This Row],[total_pwd]])</f>
        <v>12</v>
      </c>
      <c r="AG214">
        <f>IF(ISBLANK(sbcc[[#This Row],[total_adults]]),SUM(sbcc[[#This Row],[total_men]],sbcc[[#This Row],[total_women]]),sbcc[[#This Row],[total_adults]])</f>
        <v>138</v>
      </c>
      <c r="AH214">
        <f>IF(ISBLANK(sbcc[[#This Row],[total_beneficiaries_reached]]),SUM(sbcc[[#This Row],[calc_children]],sbcc[[#This Row],[calc_adults]]),sbcc[[#This Row],[total_beneficiaries_reached]])</f>
        <v>569</v>
      </c>
      <c r="AI214" s="49" t="str">
        <f ca="1">IF(B214="","",OFFSET(table_admin1[[#Headers],[ADM1_PT]],MATCH(B214,admin1,0),1))</f>
        <v>MZ01</v>
      </c>
      <c r="AJ214" s="49" t="str">
        <f t="shared" ca="1" si="6"/>
        <v>MZ0106</v>
      </c>
      <c r="AK214" s="49" t="str">
        <f t="shared" ca="1" si="7"/>
        <v/>
      </c>
    </row>
    <row r="215" spans="1:37" x14ac:dyDescent="0.2">
      <c r="A215" s="58">
        <v>45352</v>
      </c>
      <c r="B215" s="49" t="s">
        <v>209</v>
      </c>
      <c r="C215" s="49" t="s">
        <v>471</v>
      </c>
      <c r="G215" s="49" t="s">
        <v>122</v>
      </c>
      <c r="H215" s="49" t="s">
        <v>168</v>
      </c>
      <c r="I215" s="49" t="s">
        <v>124</v>
      </c>
      <c r="J215" s="49" t="s">
        <v>1314</v>
      </c>
      <c r="K215" s="49" t="s">
        <v>125</v>
      </c>
      <c r="L215" s="49">
        <v>57</v>
      </c>
      <c r="M215" s="49">
        <v>59</v>
      </c>
      <c r="N215" s="49">
        <v>194</v>
      </c>
      <c r="O215" s="49">
        <v>26</v>
      </c>
      <c r="U215" s="49">
        <v>11</v>
      </c>
      <c r="X215" s="49">
        <v>4</v>
      </c>
      <c r="Y215" s="49">
        <v>114</v>
      </c>
      <c r="AC215">
        <f>IF(ISBLANK(sbcc[[#This Row],[total_boys]]),SUM(sbcc[[#This Row],[boys_0-5_reached]],sbcc[[#This Row],[boys_6-12_reached]],sbcc[[#This Row],[boys_13-18_reached]]),sbcc[[#This Row],[total_boys]])</f>
        <v>251</v>
      </c>
      <c r="AD215">
        <f>IF(ISBLANK(sbcc[[#This Row],[total_girls]]),SUM(sbcc[[#This Row],[girls_0-5_reached]],sbcc[[#This Row],[girls_6-12_reached]],sbcc[[#This Row],[girls_13-18_reached]]),sbcc[[#This Row],[total_girls]])</f>
        <v>85</v>
      </c>
      <c r="AE215">
        <f>IF(ISBLANK(sbcc[[#This Row],[total_children]]),SUM(sbcc[[#This Row],[calc_boys]],sbcc[[#This Row],[calc_girls]]),sbcc[[#This Row],[total_children]])</f>
        <v>336</v>
      </c>
      <c r="AF215">
        <f>IF(ISBLANK(sbcc[[#This Row],[total_pwd]]),SUM(sbcc[[#This Row],[total_pwd_men]],sbcc[[#This Row],[total_pwd_women]]),sbcc[[#This Row],[total_pwd]])</f>
        <v>11</v>
      </c>
      <c r="AG215">
        <f>IF(ISBLANK(sbcc[[#This Row],[total_adults]]),SUM(sbcc[[#This Row],[total_men]],sbcc[[#This Row],[total_women]]),sbcc[[#This Row],[total_adults]])</f>
        <v>118</v>
      </c>
      <c r="AH215">
        <f>IF(ISBLANK(sbcc[[#This Row],[total_beneficiaries_reached]]),SUM(sbcc[[#This Row],[calc_children]],sbcc[[#This Row],[calc_adults]]),sbcc[[#This Row],[total_beneficiaries_reached]])</f>
        <v>454</v>
      </c>
      <c r="AI215" s="49" t="str">
        <f ca="1">IF(B215="","",OFFSET(table_admin1[[#Headers],[ADM1_PT]],MATCH(B215,admin1,0),1))</f>
        <v>MZ07</v>
      </c>
      <c r="AJ215" s="49" t="str">
        <f t="shared" ca="1" si="6"/>
        <v>MZ0710</v>
      </c>
      <c r="AK215" s="49" t="str">
        <f t="shared" ca="1" si="7"/>
        <v/>
      </c>
    </row>
    <row r="216" spans="1:37" x14ac:dyDescent="0.2">
      <c r="A216" s="58">
        <v>45292</v>
      </c>
      <c r="B216" s="49" t="s">
        <v>192</v>
      </c>
      <c r="C216" s="49" t="s">
        <v>363</v>
      </c>
      <c r="G216" s="49" t="s">
        <v>122</v>
      </c>
      <c r="H216" s="49" t="s">
        <v>167</v>
      </c>
      <c r="I216" s="49" t="s">
        <v>130</v>
      </c>
      <c r="J216" s="49" t="s">
        <v>1317</v>
      </c>
      <c r="K216" s="49" t="s">
        <v>125</v>
      </c>
      <c r="L216" s="49">
        <v>135</v>
      </c>
      <c r="M216" s="49">
        <v>12</v>
      </c>
      <c r="N216" s="49">
        <v>113</v>
      </c>
      <c r="O216" s="49">
        <v>121</v>
      </c>
      <c r="U216" s="49">
        <v>12</v>
      </c>
      <c r="X216" s="49">
        <v>121</v>
      </c>
      <c r="Y216" s="49">
        <v>163</v>
      </c>
      <c r="AC216">
        <f>IF(ISBLANK(sbcc[[#This Row],[total_boys]]),SUM(sbcc[[#This Row],[boys_0-5_reached]],sbcc[[#This Row],[boys_6-12_reached]],sbcc[[#This Row],[boys_13-18_reached]]),sbcc[[#This Row],[total_boys]])</f>
        <v>248</v>
      </c>
      <c r="AD216">
        <f>IF(ISBLANK(sbcc[[#This Row],[total_girls]]),SUM(sbcc[[#This Row],[girls_0-5_reached]],sbcc[[#This Row],[girls_6-12_reached]],sbcc[[#This Row],[girls_13-18_reached]]),sbcc[[#This Row],[total_girls]])</f>
        <v>133</v>
      </c>
      <c r="AE216">
        <f>IF(ISBLANK(sbcc[[#This Row],[total_children]]),SUM(sbcc[[#This Row],[calc_boys]],sbcc[[#This Row],[calc_girls]]),sbcc[[#This Row],[total_children]])</f>
        <v>381</v>
      </c>
      <c r="AF216">
        <f>IF(ISBLANK(sbcc[[#This Row],[total_pwd]]),SUM(sbcc[[#This Row],[total_pwd_men]],sbcc[[#This Row],[total_pwd_women]]),sbcc[[#This Row],[total_pwd]])</f>
        <v>12</v>
      </c>
      <c r="AG216">
        <f>IF(ISBLANK(sbcc[[#This Row],[total_adults]]),SUM(sbcc[[#This Row],[total_men]],sbcc[[#This Row],[total_women]]),sbcc[[#This Row],[total_adults]])</f>
        <v>284</v>
      </c>
      <c r="AH216">
        <f>IF(ISBLANK(sbcc[[#This Row],[total_beneficiaries_reached]]),SUM(sbcc[[#This Row],[calc_children]],sbcc[[#This Row],[calc_adults]]),sbcc[[#This Row],[total_beneficiaries_reached]])</f>
        <v>665</v>
      </c>
      <c r="AI216" s="49" t="str">
        <f ca="1">IF(B216="","",OFFSET(table_admin1[[#Headers],[ADM1_PT]],MATCH(B216,admin1,0),1))</f>
        <v>MZ04</v>
      </c>
      <c r="AJ216" s="49" t="str">
        <f t="shared" ca="1" si="6"/>
        <v>MZ0402</v>
      </c>
      <c r="AK216" s="49" t="str">
        <f t="shared" ca="1" si="7"/>
        <v/>
      </c>
    </row>
    <row r="217" spans="1:37" x14ac:dyDescent="0.2">
      <c r="A217" s="58">
        <v>45323</v>
      </c>
      <c r="B217" s="49" t="s">
        <v>209</v>
      </c>
      <c r="C217" s="49" t="s">
        <v>471</v>
      </c>
      <c r="G217" s="49" t="s">
        <v>116</v>
      </c>
      <c r="H217" s="49" t="s">
        <v>167</v>
      </c>
      <c r="I217" s="49" t="s">
        <v>118</v>
      </c>
      <c r="K217" s="49" t="s">
        <v>1212</v>
      </c>
      <c r="L217" s="49">
        <v>149</v>
      </c>
      <c r="M217" s="49">
        <v>110</v>
      </c>
      <c r="N217" s="49">
        <v>162</v>
      </c>
      <c r="O217" s="49">
        <v>123</v>
      </c>
      <c r="U217" s="49">
        <v>7</v>
      </c>
      <c r="X217" s="49">
        <v>39</v>
      </c>
      <c r="Y217" s="49">
        <v>167</v>
      </c>
      <c r="AC217">
        <f>IF(ISBLANK(sbcc[[#This Row],[total_boys]]),SUM(sbcc[[#This Row],[boys_0-5_reached]],sbcc[[#This Row],[boys_6-12_reached]],sbcc[[#This Row],[boys_13-18_reached]]),sbcc[[#This Row],[total_boys]])</f>
        <v>311</v>
      </c>
      <c r="AD217">
        <f>IF(ISBLANK(sbcc[[#This Row],[total_girls]]),SUM(sbcc[[#This Row],[girls_0-5_reached]],sbcc[[#This Row],[girls_6-12_reached]],sbcc[[#This Row],[girls_13-18_reached]]),sbcc[[#This Row],[total_girls]])</f>
        <v>233</v>
      </c>
      <c r="AE217">
        <f>IF(ISBLANK(sbcc[[#This Row],[total_children]]),SUM(sbcc[[#This Row],[calc_boys]],sbcc[[#This Row],[calc_girls]]),sbcc[[#This Row],[total_children]])</f>
        <v>544</v>
      </c>
      <c r="AF217">
        <f>IF(ISBLANK(sbcc[[#This Row],[total_pwd]]),SUM(sbcc[[#This Row],[total_pwd_men]],sbcc[[#This Row],[total_pwd_women]]),sbcc[[#This Row],[total_pwd]])</f>
        <v>7</v>
      </c>
      <c r="AG217">
        <f>IF(ISBLANK(sbcc[[#This Row],[total_adults]]),SUM(sbcc[[#This Row],[total_men]],sbcc[[#This Row],[total_women]]),sbcc[[#This Row],[total_adults]])</f>
        <v>206</v>
      </c>
      <c r="AH217">
        <f>IF(ISBLANK(sbcc[[#This Row],[total_beneficiaries_reached]]),SUM(sbcc[[#This Row],[calc_children]],sbcc[[#This Row],[calc_adults]]),sbcc[[#This Row],[total_beneficiaries_reached]])</f>
        <v>750</v>
      </c>
      <c r="AI217" s="49" t="str">
        <f ca="1">IF(B217="","",OFFSET(table_admin1[[#Headers],[ADM1_PT]],MATCH(B217,admin1,0),1))</f>
        <v>MZ07</v>
      </c>
      <c r="AJ217" s="49" t="str">
        <f t="shared" ca="1" si="6"/>
        <v>MZ0710</v>
      </c>
      <c r="AK217" s="49" t="str">
        <f t="shared" ca="1" si="7"/>
        <v/>
      </c>
    </row>
    <row r="218" spans="1:37" x14ac:dyDescent="0.2">
      <c r="A218" s="58">
        <v>45292</v>
      </c>
      <c r="B218" s="49" t="s">
        <v>229</v>
      </c>
      <c r="C218" s="49" t="s">
        <v>741</v>
      </c>
      <c r="G218" s="49" t="s">
        <v>116</v>
      </c>
      <c r="H218" s="49" t="s">
        <v>167</v>
      </c>
      <c r="I218" s="49" t="s">
        <v>130</v>
      </c>
      <c r="J218" s="49" t="s">
        <v>1319</v>
      </c>
      <c r="K218" s="49" t="s">
        <v>1212</v>
      </c>
      <c r="L218" s="49">
        <v>121</v>
      </c>
      <c r="M218" s="49">
        <v>138</v>
      </c>
      <c r="N218" s="49">
        <v>181</v>
      </c>
      <c r="O218" s="49">
        <v>184</v>
      </c>
      <c r="U218" s="49">
        <v>2</v>
      </c>
      <c r="X218" s="49">
        <v>95</v>
      </c>
      <c r="Y218" s="49">
        <v>105</v>
      </c>
      <c r="AC218">
        <f>IF(ISBLANK(sbcc[[#This Row],[total_boys]]),SUM(sbcc[[#This Row],[boys_0-5_reached]],sbcc[[#This Row],[boys_6-12_reached]],sbcc[[#This Row],[boys_13-18_reached]]),sbcc[[#This Row],[total_boys]])</f>
        <v>302</v>
      </c>
      <c r="AD218">
        <f>IF(ISBLANK(sbcc[[#This Row],[total_girls]]),SUM(sbcc[[#This Row],[girls_0-5_reached]],sbcc[[#This Row],[girls_6-12_reached]],sbcc[[#This Row],[girls_13-18_reached]]),sbcc[[#This Row],[total_girls]])</f>
        <v>322</v>
      </c>
      <c r="AE218">
        <f>IF(ISBLANK(sbcc[[#This Row],[total_children]]),SUM(sbcc[[#This Row],[calc_boys]],sbcc[[#This Row],[calc_girls]]),sbcc[[#This Row],[total_children]])</f>
        <v>624</v>
      </c>
      <c r="AF218">
        <f>IF(ISBLANK(sbcc[[#This Row],[total_pwd]]),SUM(sbcc[[#This Row],[total_pwd_men]],sbcc[[#This Row],[total_pwd_women]]),sbcc[[#This Row],[total_pwd]])</f>
        <v>2</v>
      </c>
      <c r="AG218">
        <f>IF(ISBLANK(sbcc[[#This Row],[total_adults]]),SUM(sbcc[[#This Row],[total_men]],sbcc[[#This Row],[total_women]]),sbcc[[#This Row],[total_adults]])</f>
        <v>200</v>
      </c>
      <c r="AH218">
        <f>IF(ISBLANK(sbcc[[#This Row],[total_beneficiaries_reached]]),SUM(sbcc[[#This Row],[calc_children]],sbcc[[#This Row],[calc_adults]]),sbcc[[#This Row],[total_beneficiaries_reached]])</f>
        <v>824</v>
      </c>
      <c r="AI218" s="49" t="str">
        <f ca="1">IF(B218="","",OFFSET(table_admin1[[#Headers],[ADM1_PT]],MATCH(B218,admin1,0),1))</f>
        <v>MZ11</v>
      </c>
      <c r="AJ218" s="49" t="str">
        <f t="shared" ca="1" si="6"/>
        <v>MZ1114</v>
      </c>
      <c r="AK218" s="49" t="str">
        <f t="shared" ca="1" si="7"/>
        <v/>
      </c>
    </row>
    <row r="219" spans="1:37" x14ac:dyDescent="0.2">
      <c r="A219" s="58">
        <v>45352</v>
      </c>
      <c r="B219" s="49" t="s">
        <v>197</v>
      </c>
      <c r="C219" s="49" t="s">
        <v>426</v>
      </c>
      <c r="G219" s="49" t="s">
        <v>116</v>
      </c>
      <c r="H219" s="49" t="s">
        <v>168</v>
      </c>
      <c r="I219" s="49" t="s">
        <v>118</v>
      </c>
      <c r="K219" s="49" t="s">
        <v>1212</v>
      </c>
      <c r="L219" s="49">
        <v>105</v>
      </c>
      <c r="M219" s="49">
        <v>181</v>
      </c>
      <c r="N219" s="49">
        <v>83</v>
      </c>
      <c r="O219" s="49">
        <v>200</v>
      </c>
      <c r="U219" s="49">
        <v>10</v>
      </c>
      <c r="X219" s="49">
        <v>25</v>
      </c>
      <c r="Y219" s="49">
        <v>24</v>
      </c>
      <c r="AC219">
        <f>IF(ISBLANK(sbcc[[#This Row],[total_boys]]),SUM(sbcc[[#This Row],[boys_0-5_reached]],sbcc[[#This Row],[boys_6-12_reached]],sbcc[[#This Row],[boys_13-18_reached]]),sbcc[[#This Row],[total_boys]])</f>
        <v>188</v>
      </c>
      <c r="AD219">
        <f>IF(ISBLANK(sbcc[[#This Row],[total_girls]]),SUM(sbcc[[#This Row],[girls_0-5_reached]],sbcc[[#This Row],[girls_6-12_reached]],sbcc[[#This Row],[girls_13-18_reached]]),sbcc[[#This Row],[total_girls]])</f>
        <v>381</v>
      </c>
      <c r="AE219">
        <f>IF(ISBLANK(sbcc[[#This Row],[total_children]]),SUM(sbcc[[#This Row],[calc_boys]],sbcc[[#This Row],[calc_girls]]),sbcc[[#This Row],[total_children]])</f>
        <v>569</v>
      </c>
      <c r="AF219">
        <f>IF(ISBLANK(sbcc[[#This Row],[total_pwd]]),SUM(sbcc[[#This Row],[total_pwd_men]],sbcc[[#This Row],[total_pwd_women]]),sbcc[[#This Row],[total_pwd]])</f>
        <v>10</v>
      </c>
      <c r="AG219">
        <f>IF(ISBLANK(sbcc[[#This Row],[total_adults]]),SUM(sbcc[[#This Row],[total_men]],sbcc[[#This Row],[total_women]]),sbcc[[#This Row],[total_adults]])</f>
        <v>49</v>
      </c>
      <c r="AH219">
        <f>IF(ISBLANK(sbcc[[#This Row],[total_beneficiaries_reached]]),SUM(sbcc[[#This Row],[calc_children]],sbcc[[#This Row],[calc_adults]]),sbcc[[#This Row],[total_beneficiaries_reached]])</f>
        <v>618</v>
      </c>
      <c r="AI219" s="49" t="str">
        <f ca="1">IF(B219="","",OFFSET(table_admin1[[#Headers],[ADM1_PT]],MATCH(B219,admin1,0),1))</f>
        <v>MZ05</v>
      </c>
      <c r="AJ219" s="49" t="str">
        <f t="shared" ca="1" si="6"/>
        <v>MZ0507</v>
      </c>
      <c r="AK219" s="49" t="str">
        <f t="shared" ca="1" si="7"/>
        <v/>
      </c>
    </row>
    <row r="220" spans="1:37" x14ac:dyDescent="0.2">
      <c r="A220" s="58">
        <v>45292</v>
      </c>
      <c r="B220" s="49" t="s">
        <v>120</v>
      </c>
      <c r="C220" s="49" t="s">
        <v>126</v>
      </c>
      <c r="G220" s="49" t="s">
        <v>116</v>
      </c>
      <c r="H220" s="49" t="s">
        <v>168</v>
      </c>
      <c r="I220" s="49" t="s">
        <v>118</v>
      </c>
      <c r="K220" s="49" t="s">
        <v>1212</v>
      </c>
      <c r="L220" s="49">
        <v>64</v>
      </c>
      <c r="M220" s="49">
        <v>118</v>
      </c>
      <c r="N220" s="49">
        <v>105</v>
      </c>
      <c r="O220" s="49">
        <v>154</v>
      </c>
      <c r="U220" s="49">
        <v>6</v>
      </c>
      <c r="X220" s="49">
        <v>191</v>
      </c>
      <c r="Y220" s="49">
        <v>167</v>
      </c>
      <c r="AC220">
        <f>IF(ISBLANK(sbcc[[#This Row],[total_boys]]),SUM(sbcc[[#This Row],[boys_0-5_reached]],sbcc[[#This Row],[boys_6-12_reached]],sbcc[[#This Row],[boys_13-18_reached]]),sbcc[[#This Row],[total_boys]])</f>
        <v>169</v>
      </c>
      <c r="AD220">
        <f>IF(ISBLANK(sbcc[[#This Row],[total_girls]]),SUM(sbcc[[#This Row],[girls_0-5_reached]],sbcc[[#This Row],[girls_6-12_reached]],sbcc[[#This Row],[girls_13-18_reached]]),sbcc[[#This Row],[total_girls]])</f>
        <v>272</v>
      </c>
      <c r="AE220">
        <f>IF(ISBLANK(sbcc[[#This Row],[total_children]]),SUM(sbcc[[#This Row],[calc_boys]],sbcc[[#This Row],[calc_girls]]),sbcc[[#This Row],[total_children]])</f>
        <v>441</v>
      </c>
      <c r="AF220">
        <f>IF(ISBLANK(sbcc[[#This Row],[total_pwd]]),SUM(sbcc[[#This Row],[total_pwd_men]],sbcc[[#This Row],[total_pwd_women]]),sbcc[[#This Row],[total_pwd]])</f>
        <v>6</v>
      </c>
      <c r="AG220">
        <f>IF(ISBLANK(sbcc[[#This Row],[total_adults]]),SUM(sbcc[[#This Row],[total_men]],sbcc[[#This Row],[total_women]]),sbcc[[#This Row],[total_adults]])</f>
        <v>358</v>
      </c>
      <c r="AH220">
        <f>IF(ISBLANK(sbcc[[#This Row],[total_beneficiaries_reached]]),SUM(sbcc[[#This Row],[calc_children]],sbcc[[#This Row],[calc_adults]]),sbcc[[#This Row],[total_beneficiaries_reached]])</f>
        <v>799</v>
      </c>
      <c r="AI220" s="49" t="str">
        <f ca="1">IF(B220="","",OFFSET(table_admin1[[#Headers],[ADM1_PT]],MATCH(B220,admin1,0),1))</f>
        <v>MZ01</v>
      </c>
      <c r="AJ220" s="49" t="str">
        <f t="shared" ca="1" si="6"/>
        <v>MZ0103</v>
      </c>
      <c r="AK220" s="49" t="str">
        <f t="shared" ca="1" si="7"/>
        <v/>
      </c>
    </row>
    <row r="221" spans="1:37" x14ac:dyDescent="0.2">
      <c r="A221" s="58">
        <v>45292</v>
      </c>
      <c r="B221" s="49" t="s">
        <v>192</v>
      </c>
      <c r="C221" s="49" t="s">
        <v>363</v>
      </c>
      <c r="G221" s="49" t="s">
        <v>116</v>
      </c>
      <c r="H221" s="49" t="s">
        <v>167</v>
      </c>
      <c r="I221" s="49" t="s">
        <v>118</v>
      </c>
      <c r="K221" s="49" t="s">
        <v>1212</v>
      </c>
      <c r="L221" s="49">
        <v>24</v>
      </c>
      <c r="M221" s="49">
        <v>32</v>
      </c>
      <c r="N221" s="49">
        <v>31</v>
      </c>
      <c r="O221" s="49">
        <v>110</v>
      </c>
      <c r="U221" s="49">
        <v>9</v>
      </c>
      <c r="X221" s="49">
        <v>143</v>
      </c>
      <c r="Y221" s="49">
        <v>174</v>
      </c>
      <c r="AC221">
        <f>IF(ISBLANK(sbcc[[#This Row],[total_boys]]),SUM(sbcc[[#This Row],[boys_0-5_reached]],sbcc[[#This Row],[boys_6-12_reached]],sbcc[[#This Row],[boys_13-18_reached]]),sbcc[[#This Row],[total_boys]])</f>
        <v>55</v>
      </c>
      <c r="AD221">
        <f>IF(ISBLANK(sbcc[[#This Row],[total_girls]]),SUM(sbcc[[#This Row],[girls_0-5_reached]],sbcc[[#This Row],[girls_6-12_reached]],sbcc[[#This Row],[girls_13-18_reached]]),sbcc[[#This Row],[total_girls]])</f>
        <v>142</v>
      </c>
      <c r="AE221">
        <f>IF(ISBLANK(sbcc[[#This Row],[total_children]]),SUM(sbcc[[#This Row],[calc_boys]],sbcc[[#This Row],[calc_girls]]),sbcc[[#This Row],[total_children]])</f>
        <v>197</v>
      </c>
      <c r="AF221">
        <f>IF(ISBLANK(sbcc[[#This Row],[total_pwd]]),SUM(sbcc[[#This Row],[total_pwd_men]],sbcc[[#This Row],[total_pwd_women]]),sbcc[[#This Row],[total_pwd]])</f>
        <v>9</v>
      </c>
      <c r="AG221">
        <f>IF(ISBLANK(sbcc[[#This Row],[total_adults]]),SUM(sbcc[[#This Row],[total_men]],sbcc[[#This Row],[total_women]]),sbcc[[#This Row],[total_adults]])</f>
        <v>317</v>
      </c>
      <c r="AH221">
        <f>IF(ISBLANK(sbcc[[#This Row],[total_beneficiaries_reached]]),SUM(sbcc[[#This Row],[calc_children]],sbcc[[#This Row],[calc_adults]]),sbcc[[#This Row],[total_beneficiaries_reached]])</f>
        <v>514</v>
      </c>
      <c r="AI221" s="49" t="str">
        <f ca="1">IF(B221="","",OFFSET(table_admin1[[#Headers],[ADM1_PT]],MATCH(B221,admin1,0),1))</f>
        <v>MZ04</v>
      </c>
      <c r="AJ221" s="49" t="str">
        <f t="shared" ca="1" si="6"/>
        <v>MZ0402</v>
      </c>
      <c r="AK221" s="49" t="str">
        <f t="shared" ca="1" si="7"/>
        <v/>
      </c>
    </row>
    <row r="222" spans="1:37" x14ac:dyDescent="0.2">
      <c r="A222" s="58">
        <v>45383</v>
      </c>
      <c r="B222" s="49" t="s">
        <v>229</v>
      </c>
      <c r="C222" s="49" t="s">
        <v>712</v>
      </c>
      <c r="G222" s="49" t="s">
        <v>116</v>
      </c>
      <c r="H222" s="49" t="s">
        <v>168</v>
      </c>
      <c r="I222" s="49" t="s">
        <v>118</v>
      </c>
      <c r="K222" s="49" t="s">
        <v>1212</v>
      </c>
      <c r="L222" s="49">
        <v>53</v>
      </c>
      <c r="M222" s="49">
        <v>133</v>
      </c>
      <c r="N222" s="49">
        <v>82</v>
      </c>
      <c r="O222" s="49">
        <v>5</v>
      </c>
      <c r="U222" s="49">
        <v>4</v>
      </c>
      <c r="X222" s="49">
        <v>157</v>
      </c>
      <c r="Y222" s="49">
        <v>5</v>
      </c>
      <c r="AC222">
        <f>IF(ISBLANK(sbcc[[#This Row],[total_boys]]),SUM(sbcc[[#This Row],[boys_0-5_reached]],sbcc[[#This Row],[boys_6-12_reached]],sbcc[[#This Row],[boys_13-18_reached]]),sbcc[[#This Row],[total_boys]])</f>
        <v>135</v>
      </c>
      <c r="AD222">
        <f>IF(ISBLANK(sbcc[[#This Row],[total_girls]]),SUM(sbcc[[#This Row],[girls_0-5_reached]],sbcc[[#This Row],[girls_6-12_reached]],sbcc[[#This Row],[girls_13-18_reached]]),sbcc[[#This Row],[total_girls]])</f>
        <v>138</v>
      </c>
      <c r="AE222">
        <f>IF(ISBLANK(sbcc[[#This Row],[total_children]]),SUM(sbcc[[#This Row],[calc_boys]],sbcc[[#This Row],[calc_girls]]),sbcc[[#This Row],[total_children]])</f>
        <v>273</v>
      </c>
      <c r="AF222">
        <f>IF(ISBLANK(sbcc[[#This Row],[total_pwd]]),SUM(sbcc[[#This Row],[total_pwd_men]],sbcc[[#This Row],[total_pwd_women]]),sbcc[[#This Row],[total_pwd]])</f>
        <v>4</v>
      </c>
      <c r="AG222">
        <f>IF(ISBLANK(sbcc[[#This Row],[total_adults]]),SUM(sbcc[[#This Row],[total_men]],sbcc[[#This Row],[total_women]]),sbcc[[#This Row],[total_adults]])</f>
        <v>162</v>
      </c>
      <c r="AH222">
        <f>IF(ISBLANK(sbcc[[#This Row],[total_beneficiaries_reached]]),SUM(sbcc[[#This Row],[calc_children]],sbcc[[#This Row],[calc_adults]]),sbcc[[#This Row],[total_beneficiaries_reached]])</f>
        <v>435</v>
      </c>
      <c r="AI222" s="49" t="str">
        <f ca="1">IF(B222="","",OFFSET(table_admin1[[#Headers],[ADM1_PT]],MATCH(B222,admin1,0),1))</f>
        <v>MZ11</v>
      </c>
      <c r="AJ222" s="49" t="str">
        <f t="shared" ca="1" si="6"/>
        <v>MZ1106</v>
      </c>
      <c r="AK222" s="49" t="str">
        <f t="shared" ca="1" si="7"/>
        <v/>
      </c>
    </row>
    <row r="223" spans="1:37" x14ac:dyDescent="0.2">
      <c r="A223" s="58">
        <v>45292</v>
      </c>
      <c r="B223" s="49" t="s">
        <v>209</v>
      </c>
      <c r="C223" s="49" t="s">
        <v>513</v>
      </c>
      <c r="G223" s="49" t="s">
        <v>116</v>
      </c>
      <c r="H223" s="49" t="s">
        <v>168</v>
      </c>
      <c r="K223" s="49" t="s">
        <v>1212</v>
      </c>
      <c r="L223" s="49">
        <v>193</v>
      </c>
      <c r="M223" s="49">
        <v>78</v>
      </c>
      <c r="N223" s="49">
        <v>12</v>
      </c>
      <c r="O223" s="49">
        <v>174</v>
      </c>
      <c r="U223" s="49">
        <v>12</v>
      </c>
      <c r="X223" s="49">
        <v>171</v>
      </c>
      <c r="Y223" s="49">
        <v>71</v>
      </c>
      <c r="AC223">
        <f>IF(ISBLANK(sbcc[[#This Row],[total_boys]]),SUM(sbcc[[#This Row],[boys_0-5_reached]],sbcc[[#This Row],[boys_6-12_reached]],sbcc[[#This Row],[boys_13-18_reached]]),sbcc[[#This Row],[total_boys]])</f>
        <v>205</v>
      </c>
      <c r="AD223">
        <f>IF(ISBLANK(sbcc[[#This Row],[total_girls]]),SUM(sbcc[[#This Row],[girls_0-5_reached]],sbcc[[#This Row],[girls_6-12_reached]],sbcc[[#This Row],[girls_13-18_reached]]),sbcc[[#This Row],[total_girls]])</f>
        <v>252</v>
      </c>
      <c r="AE223">
        <f>IF(ISBLANK(sbcc[[#This Row],[total_children]]),SUM(sbcc[[#This Row],[calc_boys]],sbcc[[#This Row],[calc_girls]]),sbcc[[#This Row],[total_children]])</f>
        <v>457</v>
      </c>
      <c r="AF223">
        <f>IF(ISBLANK(sbcc[[#This Row],[total_pwd]]),SUM(sbcc[[#This Row],[total_pwd_men]],sbcc[[#This Row],[total_pwd_women]]),sbcc[[#This Row],[total_pwd]])</f>
        <v>12</v>
      </c>
      <c r="AG223">
        <f>IF(ISBLANK(sbcc[[#This Row],[total_adults]]),SUM(sbcc[[#This Row],[total_men]],sbcc[[#This Row],[total_women]]),sbcc[[#This Row],[total_adults]])</f>
        <v>242</v>
      </c>
      <c r="AH223">
        <f>IF(ISBLANK(sbcc[[#This Row],[total_beneficiaries_reached]]),SUM(sbcc[[#This Row],[calc_children]],sbcc[[#This Row],[calc_adults]]),sbcc[[#This Row],[total_beneficiaries_reached]])</f>
        <v>699</v>
      </c>
      <c r="AI223" s="49" t="str">
        <f ca="1">IF(B223="","",OFFSET(table_admin1[[#Headers],[ADM1_PT]],MATCH(B223,admin1,0),1))</f>
        <v>MZ07</v>
      </c>
      <c r="AJ223" s="49" t="str">
        <f t="shared" ca="1" si="6"/>
        <v>MZ0721</v>
      </c>
      <c r="AK223" s="49" t="str">
        <f t="shared" ca="1" si="7"/>
        <v/>
      </c>
    </row>
    <row r="224" spans="1:37" x14ac:dyDescent="0.2">
      <c r="A224" s="58">
        <v>45292</v>
      </c>
      <c r="B224" s="49" t="s">
        <v>120</v>
      </c>
      <c r="C224" s="49" t="s">
        <v>127</v>
      </c>
      <c r="G224" s="49" t="s">
        <v>122</v>
      </c>
      <c r="H224" s="49" t="s">
        <v>168</v>
      </c>
      <c r="I224" s="49" t="s">
        <v>124</v>
      </c>
      <c r="J224" s="49" t="s">
        <v>1316</v>
      </c>
      <c r="K224" s="49" t="s">
        <v>125</v>
      </c>
      <c r="L224" s="49">
        <v>106</v>
      </c>
      <c r="M224" s="49">
        <v>4</v>
      </c>
      <c r="N224" s="49">
        <v>154</v>
      </c>
      <c r="O224" s="49">
        <v>12</v>
      </c>
      <c r="U224" s="49">
        <v>7</v>
      </c>
      <c r="X224" s="49">
        <v>98</v>
      </c>
      <c r="Y224" s="49">
        <v>63</v>
      </c>
      <c r="AC224">
        <f>IF(ISBLANK(sbcc[[#This Row],[total_boys]]),SUM(sbcc[[#This Row],[boys_0-5_reached]],sbcc[[#This Row],[boys_6-12_reached]],sbcc[[#This Row],[boys_13-18_reached]]),sbcc[[#This Row],[total_boys]])</f>
        <v>260</v>
      </c>
      <c r="AD224">
        <f>IF(ISBLANK(sbcc[[#This Row],[total_girls]]),SUM(sbcc[[#This Row],[girls_0-5_reached]],sbcc[[#This Row],[girls_6-12_reached]],sbcc[[#This Row],[girls_13-18_reached]]),sbcc[[#This Row],[total_girls]])</f>
        <v>16</v>
      </c>
      <c r="AE224">
        <f>IF(ISBLANK(sbcc[[#This Row],[total_children]]),SUM(sbcc[[#This Row],[calc_boys]],sbcc[[#This Row],[calc_girls]]),sbcc[[#This Row],[total_children]])</f>
        <v>276</v>
      </c>
      <c r="AF224">
        <f>IF(ISBLANK(sbcc[[#This Row],[total_pwd]]),SUM(sbcc[[#This Row],[total_pwd_men]],sbcc[[#This Row],[total_pwd_women]]),sbcc[[#This Row],[total_pwd]])</f>
        <v>7</v>
      </c>
      <c r="AG224">
        <f>IF(ISBLANK(sbcc[[#This Row],[total_adults]]),SUM(sbcc[[#This Row],[total_men]],sbcc[[#This Row],[total_women]]),sbcc[[#This Row],[total_adults]])</f>
        <v>161</v>
      </c>
      <c r="AH224">
        <f>IF(ISBLANK(sbcc[[#This Row],[total_beneficiaries_reached]]),SUM(sbcc[[#This Row],[calc_children]],sbcc[[#This Row],[calc_adults]]),sbcc[[#This Row],[total_beneficiaries_reached]])</f>
        <v>437</v>
      </c>
      <c r="AI224" s="49" t="str">
        <f ca="1">IF(B224="","",OFFSET(table_admin1[[#Headers],[ADM1_PT]],MATCH(B224,admin1,0),1))</f>
        <v>MZ01</v>
      </c>
      <c r="AJ224" s="49" t="str">
        <f t="shared" ca="1" si="6"/>
        <v>MZ0101</v>
      </c>
      <c r="AK224" s="49" t="str">
        <f t="shared" ca="1" si="7"/>
        <v/>
      </c>
    </row>
    <row r="225" spans="1:37" x14ac:dyDescent="0.2">
      <c r="A225" s="58">
        <v>45352</v>
      </c>
      <c r="B225" s="49" t="s">
        <v>120</v>
      </c>
      <c r="C225" s="49" t="s">
        <v>129</v>
      </c>
      <c r="G225" s="49" t="s">
        <v>122</v>
      </c>
      <c r="H225" s="49" t="s">
        <v>167</v>
      </c>
      <c r="K225" s="49" t="s">
        <v>125</v>
      </c>
      <c r="L225" s="49">
        <v>32</v>
      </c>
      <c r="M225" s="49">
        <v>183</v>
      </c>
      <c r="N225" s="49">
        <v>124</v>
      </c>
      <c r="O225" s="49">
        <v>8</v>
      </c>
      <c r="U225" s="49">
        <v>5</v>
      </c>
      <c r="X225" s="49">
        <v>175</v>
      </c>
      <c r="Y225" s="49">
        <v>21</v>
      </c>
      <c r="AC225">
        <f>IF(ISBLANK(sbcc[[#This Row],[total_boys]]),SUM(sbcc[[#This Row],[boys_0-5_reached]],sbcc[[#This Row],[boys_6-12_reached]],sbcc[[#This Row],[boys_13-18_reached]]),sbcc[[#This Row],[total_boys]])</f>
        <v>156</v>
      </c>
      <c r="AD225">
        <f>IF(ISBLANK(sbcc[[#This Row],[total_girls]]),SUM(sbcc[[#This Row],[girls_0-5_reached]],sbcc[[#This Row],[girls_6-12_reached]],sbcc[[#This Row],[girls_13-18_reached]]),sbcc[[#This Row],[total_girls]])</f>
        <v>191</v>
      </c>
      <c r="AE225">
        <f>IF(ISBLANK(sbcc[[#This Row],[total_children]]),SUM(sbcc[[#This Row],[calc_boys]],sbcc[[#This Row],[calc_girls]]),sbcc[[#This Row],[total_children]])</f>
        <v>347</v>
      </c>
      <c r="AF225">
        <f>IF(ISBLANK(sbcc[[#This Row],[total_pwd]]),SUM(sbcc[[#This Row],[total_pwd_men]],sbcc[[#This Row],[total_pwd_women]]),sbcc[[#This Row],[total_pwd]])</f>
        <v>5</v>
      </c>
      <c r="AG225">
        <f>IF(ISBLANK(sbcc[[#This Row],[total_adults]]),SUM(sbcc[[#This Row],[total_men]],sbcc[[#This Row],[total_women]]),sbcc[[#This Row],[total_adults]])</f>
        <v>196</v>
      </c>
      <c r="AH225">
        <f>IF(ISBLANK(sbcc[[#This Row],[total_beneficiaries_reached]]),SUM(sbcc[[#This Row],[calc_children]],sbcc[[#This Row],[calc_adults]]),sbcc[[#This Row],[total_beneficiaries_reached]])</f>
        <v>543</v>
      </c>
      <c r="AI225" s="49" t="str">
        <f ca="1">IF(B225="","",OFFSET(table_admin1[[#Headers],[ADM1_PT]],MATCH(B225,admin1,0),1))</f>
        <v>MZ01</v>
      </c>
      <c r="AJ225" s="49" t="str">
        <f t="shared" ca="1" si="6"/>
        <v>MZ0110</v>
      </c>
      <c r="AK225" s="49" t="str">
        <f t="shared" ca="1" si="7"/>
        <v/>
      </c>
    </row>
    <row r="226" spans="1:37" x14ac:dyDescent="0.2">
      <c r="A226" s="58">
        <v>45292</v>
      </c>
      <c r="B226" s="49" t="s">
        <v>224</v>
      </c>
      <c r="C226" s="49" t="s">
        <v>675</v>
      </c>
      <c r="G226" s="49" t="s">
        <v>116</v>
      </c>
      <c r="H226" s="49" t="s">
        <v>167</v>
      </c>
      <c r="I226" s="49" t="s">
        <v>118</v>
      </c>
      <c r="K226" s="49" t="s">
        <v>1212</v>
      </c>
      <c r="L226" s="49">
        <v>158</v>
      </c>
      <c r="M226" s="49">
        <v>40</v>
      </c>
      <c r="N226" s="49">
        <v>72</v>
      </c>
      <c r="O226" s="49">
        <v>43</v>
      </c>
      <c r="U226" s="49">
        <v>6</v>
      </c>
      <c r="X226" s="49">
        <v>31</v>
      </c>
      <c r="Y226" s="49">
        <v>64</v>
      </c>
      <c r="AC226">
        <f>IF(ISBLANK(sbcc[[#This Row],[total_boys]]),SUM(sbcc[[#This Row],[boys_0-5_reached]],sbcc[[#This Row],[boys_6-12_reached]],sbcc[[#This Row],[boys_13-18_reached]]),sbcc[[#This Row],[total_boys]])</f>
        <v>230</v>
      </c>
      <c r="AD226">
        <f>IF(ISBLANK(sbcc[[#This Row],[total_girls]]),SUM(sbcc[[#This Row],[girls_0-5_reached]],sbcc[[#This Row],[girls_6-12_reached]],sbcc[[#This Row],[girls_13-18_reached]]),sbcc[[#This Row],[total_girls]])</f>
        <v>83</v>
      </c>
      <c r="AE226">
        <f>IF(ISBLANK(sbcc[[#This Row],[total_children]]),SUM(sbcc[[#This Row],[calc_boys]],sbcc[[#This Row],[calc_girls]]),sbcc[[#This Row],[total_children]])</f>
        <v>313</v>
      </c>
      <c r="AF226">
        <f>IF(ISBLANK(sbcc[[#This Row],[total_pwd]]),SUM(sbcc[[#This Row],[total_pwd_men]],sbcc[[#This Row],[total_pwd_women]]),sbcc[[#This Row],[total_pwd]])</f>
        <v>6</v>
      </c>
      <c r="AG226">
        <f>IF(ISBLANK(sbcc[[#This Row],[total_adults]]),SUM(sbcc[[#This Row],[total_men]],sbcc[[#This Row],[total_women]]),sbcc[[#This Row],[total_adults]])</f>
        <v>95</v>
      </c>
      <c r="AH226">
        <f>IF(ISBLANK(sbcc[[#This Row],[total_beneficiaries_reached]]),SUM(sbcc[[#This Row],[calc_children]],sbcc[[#This Row],[calc_adults]]),sbcc[[#This Row],[total_beneficiaries_reached]])</f>
        <v>408</v>
      </c>
      <c r="AI226" s="49" t="str">
        <f ca="1">IF(B226="","",OFFSET(table_admin1[[#Headers],[ADM1_PT]],MATCH(B226,admin1,0),1))</f>
        <v>MZ10</v>
      </c>
      <c r="AJ226" s="49" t="str">
        <f t="shared" ca="1" si="6"/>
        <v>MZ1011</v>
      </c>
      <c r="AK226" s="49" t="str">
        <f t="shared" ca="1" si="7"/>
        <v/>
      </c>
    </row>
    <row r="227" spans="1:37" x14ac:dyDescent="0.2">
      <c r="A227" s="58">
        <v>45352</v>
      </c>
      <c r="B227" s="49" t="s">
        <v>113</v>
      </c>
      <c r="C227" s="49" t="s">
        <v>613</v>
      </c>
      <c r="G227" s="49" t="s">
        <v>122</v>
      </c>
      <c r="H227" s="49" t="s">
        <v>167</v>
      </c>
      <c r="I227" s="49" t="s">
        <v>124</v>
      </c>
      <c r="J227" s="49" t="s">
        <v>1315</v>
      </c>
      <c r="K227" s="49" t="s">
        <v>125</v>
      </c>
      <c r="L227" s="49">
        <v>188</v>
      </c>
      <c r="M227" s="49">
        <v>199</v>
      </c>
      <c r="N227" s="49">
        <v>28</v>
      </c>
      <c r="O227" s="49">
        <v>127</v>
      </c>
      <c r="U227" s="49">
        <v>15</v>
      </c>
      <c r="X227" s="49">
        <v>136</v>
      </c>
      <c r="Y227" s="49">
        <v>190</v>
      </c>
      <c r="AC227">
        <f>IF(ISBLANK(sbcc[[#This Row],[total_boys]]),SUM(sbcc[[#This Row],[boys_0-5_reached]],sbcc[[#This Row],[boys_6-12_reached]],sbcc[[#This Row],[boys_13-18_reached]]),sbcc[[#This Row],[total_boys]])</f>
        <v>216</v>
      </c>
      <c r="AD227">
        <f>IF(ISBLANK(sbcc[[#This Row],[total_girls]]),SUM(sbcc[[#This Row],[girls_0-5_reached]],sbcc[[#This Row],[girls_6-12_reached]],sbcc[[#This Row],[girls_13-18_reached]]),sbcc[[#This Row],[total_girls]])</f>
        <v>326</v>
      </c>
      <c r="AE227">
        <f>IF(ISBLANK(sbcc[[#This Row],[total_children]]),SUM(sbcc[[#This Row],[calc_boys]],sbcc[[#This Row],[calc_girls]]),sbcc[[#This Row],[total_children]])</f>
        <v>542</v>
      </c>
      <c r="AF227">
        <f>IF(ISBLANK(sbcc[[#This Row],[total_pwd]]),SUM(sbcc[[#This Row],[total_pwd_men]],sbcc[[#This Row],[total_pwd_women]]),sbcc[[#This Row],[total_pwd]])</f>
        <v>15</v>
      </c>
      <c r="AG227">
        <f>IF(ISBLANK(sbcc[[#This Row],[total_adults]]),SUM(sbcc[[#This Row],[total_men]],sbcc[[#This Row],[total_women]]),sbcc[[#This Row],[total_adults]])</f>
        <v>326</v>
      </c>
      <c r="AH227">
        <f>IF(ISBLANK(sbcc[[#This Row],[total_beneficiaries_reached]]),SUM(sbcc[[#This Row],[calc_children]],sbcc[[#This Row],[calc_adults]]),sbcc[[#This Row],[total_beneficiaries_reached]])</f>
        <v>868</v>
      </c>
      <c r="AI227" s="49" t="str">
        <f ca="1">IF(B227="","",OFFSET(table_admin1[[#Headers],[ADM1_PT]],MATCH(B227,admin1,0),1))</f>
        <v>MZ09</v>
      </c>
      <c r="AJ227" s="49" t="str">
        <f t="shared" ca="1" si="6"/>
        <v>MZ0907</v>
      </c>
      <c r="AK227" s="49" t="str">
        <f t="shared" ca="1" si="7"/>
        <v/>
      </c>
    </row>
    <row r="228" spans="1:37" x14ac:dyDescent="0.2">
      <c r="A228" s="58">
        <v>45352</v>
      </c>
      <c r="B228" s="49" t="s">
        <v>120</v>
      </c>
      <c r="C228" s="49" t="s">
        <v>242</v>
      </c>
      <c r="G228" s="49" t="s">
        <v>116</v>
      </c>
      <c r="H228" s="49" t="s">
        <v>167</v>
      </c>
      <c r="I228" s="49" t="s">
        <v>118</v>
      </c>
      <c r="K228" s="49" t="s">
        <v>1212</v>
      </c>
      <c r="L228" s="49">
        <v>115</v>
      </c>
      <c r="M228" s="49">
        <v>60</v>
      </c>
      <c r="N228" s="49">
        <v>17</v>
      </c>
      <c r="O228" s="49">
        <v>75</v>
      </c>
      <c r="U228" s="49">
        <v>3</v>
      </c>
      <c r="X228" s="49">
        <v>9</v>
      </c>
      <c r="Y228" s="49">
        <v>27</v>
      </c>
      <c r="AC228">
        <f>IF(ISBLANK(sbcc[[#This Row],[total_boys]]),SUM(sbcc[[#This Row],[boys_0-5_reached]],sbcc[[#This Row],[boys_6-12_reached]],sbcc[[#This Row],[boys_13-18_reached]]),sbcc[[#This Row],[total_boys]])</f>
        <v>132</v>
      </c>
      <c r="AD228">
        <f>IF(ISBLANK(sbcc[[#This Row],[total_girls]]),SUM(sbcc[[#This Row],[girls_0-5_reached]],sbcc[[#This Row],[girls_6-12_reached]],sbcc[[#This Row],[girls_13-18_reached]]),sbcc[[#This Row],[total_girls]])</f>
        <v>135</v>
      </c>
      <c r="AE228">
        <f>IF(ISBLANK(sbcc[[#This Row],[total_children]]),SUM(sbcc[[#This Row],[calc_boys]],sbcc[[#This Row],[calc_girls]]),sbcc[[#This Row],[total_children]])</f>
        <v>267</v>
      </c>
      <c r="AF228">
        <f>IF(ISBLANK(sbcc[[#This Row],[total_pwd]]),SUM(sbcc[[#This Row],[total_pwd_men]],sbcc[[#This Row],[total_pwd_women]]),sbcc[[#This Row],[total_pwd]])</f>
        <v>3</v>
      </c>
      <c r="AG228">
        <f>IF(ISBLANK(sbcc[[#This Row],[total_adults]]),SUM(sbcc[[#This Row],[total_men]],sbcc[[#This Row],[total_women]]),sbcc[[#This Row],[total_adults]])</f>
        <v>36</v>
      </c>
      <c r="AH228">
        <f>IF(ISBLANK(sbcc[[#This Row],[total_beneficiaries_reached]]),SUM(sbcc[[#This Row],[calc_children]],sbcc[[#This Row],[calc_adults]]),sbcc[[#This Row],[total_beneficiaries_reached]])</f>
        <v>303</v>
      </c>
      <c r="AI228" s="49" t="str">
        <f ca="1">IF(B228="","",OFFSET(table_admin1[[#Headers],[ADM1_PT]],MATCH(B228,admin1,0),1))</f>
        <v>MZ01</v>
      </c>
      <c r="AJ228" s="49" t="str">
        <f t="shared" ca="1" si="6"/>
        <v>MZ0114</v>
      </c>
      <c r="AK228" s="49" t="str">
        <f t="shared" ca="1" si="7"/>
        <v/>
      </c>
    </row>
    <row r="229" spans="1:37" x14ac:dyDescent="0.2">
      <c r="A229" s="58">
        <v>45352</v>
      </c>
      <c r="B229" s="49" t="s">
        <v>120</v>
      </c>
      <c r="C229" s="49" t="s">
        <v>242</v>
      </c>
      <c r="G229" s="49" t="s">
        <v>116</v>
      </c>
      <c r="H229" s="49" t="s">
        <v>167</v>
      </c>
      <c r="I229" s="49" t="s">
        <v>118</v>
      </c>
      <c r="K229" s="49" t="s">
        <v>1212</v>
      </c>
      <c r="L229" s="49">
        <v>198</v>
      </c>
      <c r="M229" s="49">
        <v>85</v>
      </c>
      <c r="N229" s="49">
        <v>33</v>
      </c>
      <c r="O229" s="49">
        <v>14</v>
      </c>
      <c r="U229" s="49">
        <v>5</v>
      </c>
      <c r="X229" s="49">
        <v>179</v>
      </c>
      <c r="Y229" s="49">
        <v>86</v>
      </c>
      <c r="AC229">
        <f>IF(ISBLANK(sbcc[[#This Row],[total_boys]]),SUM(sbcc[[#This Row],[boys_0-5_reached]],sbcc[[#This Row],[boys_6-12_reached]],sbcc[[#This Row],[boys_13-18_reached]]),sbcc[[#This Row],[total_boys]])</f>
        <v>231</v>
      </c>
      <c r="AD229">
        <f>IF(ISBLANK(sbcc[[#This Row],[total_girls]]),SUM(sbcc[[#This Row],[girls_0-5_reached]],sbcc[[#This Row],[girls_6-12_reached]],sbcc[[#This Row],[girls_13-18_reached]]),sbcc[[#This Row],[total_girls]])</f>
        <v>99</v>
      </c>
      <c r="AE229">
        <f>IF(ISBLANK(sbcc[[#This Row],[total_children]]),SUM(sbcc[[#This Row],[calc_boys]],sbcc[[#This Row],[calc_girls]]),sbcc[[#This Row],[total_children]])</f>
        <v>330</v>
      </c>
      <c r="AF229">
        <f>IF(ISBLANK(sbcc[[#This Row],[total_pwd]]),SUM(sbcc[[#This Row],[total_pwd_men]],sbcc[[#This Row],[total_pwd_women]]),sbcc[[#This Row],[total_pwd]])</f>
        <v>5</v>
      </c>
      <c r="AG229">
        <f>IF(ISBLANK(sbcc[[#This Row],[total_adults]]),SUM(sbcc[[#This Row],[total_men]],sbcc[[#This Row],[total_women]]),sbcc[[#This Row],[total_adults]])</f>
        <v>265</v>
      </c>
      <c r="AH229">
        <f>IF(ISBLANK(sbcc[[#This Row],[total_beneficiaries_reached]]),SUM(sbcc[[#This Row],[calc_children]],sbcc[[#This Row],[calc_adults]]),sbcc[[#This Row],[total_beneficiaries_reached]])</f>
        <v>595</v>
      </c>
      <c r="AI229" s="49" t="str">
        <f ca="1">IF(B229="","",OFFSET(table_admin1[[#Headers],[ADM1_PT]],MATCH(B229,admin1,0),1))</f>
        <v>MZ01</v>
      </c>
      <c r="AJ229" s="49" t="str">
        <f t="shared" ca="1" si="6"/>
        <v>MZ0114</v>
      </c>
      <c r="AK229" s="49" t="str">
        <f t="shared" ca="1" si="7"/>
        <v/>
      </c>
    </row>
    <row r="230" spans="1:37" x14ac:dyDescent="0.2">
      <c r="A230" s="58">
        <v>45352</v>
      </c>
      <c r="B230" s="49" t="s">
        <v>209</v>
      </c>
      <c r="C230" s="49" t="s">
        <v>445</v>
      </c>
      <c r="G230" s="49" t="s">
        <v>122</v>
      </c>
      <c r="H230" s="49" t="s">
        <v>167</v>
      </c>
      <c r="I230" s="49" t="s">
        <v>124</v>
      </c>
      <c r="J230" s="49" t="s">
        <v>1314</v>
      </c>
      <c r="K230" s="49" t="s">
        <v>125</v>
      </c>
      <c r="L230" s="49">
        <v>154</v>
      </c>
      <c r="M230" s="49">
        <v>124</v>
      </c>
      <c r="N230" s="49">
        <v>21</v>
      </c>
      <c r="O230" s="49">
        <v>114</v>
      </c>
      <c r="U230" s="49">
        <v>6</v>
      </c>
      <c r="X230" s="49">
        <v>20</v>
      </c>
      <c r="Y230" s="49">
        <v>149</v>
      </c>
      <c r="AC230">
        <f>IF(ISBLANK(sbcc[[#This Row],[total_boys]]),SUM(sbcc[[#This Row],[boys_0-5_reached]],sbcc[[#This Row],[boys_6-12_reached]],sbcc[[#This Row],[boys_13-18_reached]]),sbcc[[#This Row],[total_boys]])</f>
        <v>175</v>
      </c>
      <c r="AD230">
        <f>IF(ISBLANK(sbcc[[#This Row],[total_girls]]),SUM(sbcc[[#This Row],[girls_0-5_reached]],sbcc[[#This Row],[girls_6-12_reached]],sbcc[[#This Row],[girls_13-18_reached]]),sbcc[[#This Row],[total_girls]])</f>
        <v>238</v>
      </c>
      <c r="AE230">
        <f>IF(ISBLANK(sbcc[[#This Row],[total_children]]),SUM(sbcc[[#This Row],[calc_boys]],sbcc[[#This Row],[calc_girls]]),sbcc[[#This Row],[total_children]])</f>
        <v>413</v>
      </c>
      <c r="AF230">
        <f>IF(ISBLANK(sbcc[[#This Row],[total_pwd]]),SUM(sbcc[[#This Row],[total_pwd_men]],sbcc[[#This Row],[total_pwd_women]]),sbcc[[#This Row],[total_pwd]])</f>
        <v>6</v>
      </c>
      <c r="AG230">
        <f>IF(ISBLANK(sbcc[[#This Row],[total_adults]]),SUM(sbcc[[#This Row],[total_men]],sbcc[[#This Row],[total_women]]),sbcc[[#This Row],[total_adults]])</f>
        <v>169</v>
      </c>
      <c r="AH230">
        <f>IF(ISBLANK(sbcc[[#This Row],[total_beneficiaries_reached]]),SUM(sbcc[[#This Row],[calc_children]],sbcc[[#This Row],[calc_adults]]),sbcc[[#This Row],[total_beneficiaries_reached]])</f>
        <v>582</v>
      </c>
      <c r="AI230" s="49" t="str">
        <f ca="1">IF(B230="","",OFFSET(table_admin1[[#Headers],[ADM1_PT]],MATCH(B230,admin1,0),1))</f>
        <v>MZ07</v>
      </c>
      <c r="AJ230" s="49" t="str">
        <f t="shared" ca="1" si="6"/>
        <v>MZ0703</v>
      </c>
      <c r="AK230" s="49" t="str">
        <f t="shared" ca="1" si="7"/>
        <v/>
      </c>
    </row>
    <row r="231" spans="1:37" x14ac:dyDescent="0.2">
      <c r="A231" s="58">
        <v>45352</v>
      </c>
      <c r="B231" s="49" t="s">
        <v>120</v>
      </c>
      <c r="C231" s="49" t="s">
        <v>129</v>
      </c>
      <c r="G231" s="49" t="s">
        <v>122</v>
      </c>
      <c r="H231" s="49" t="s">
        <v>167</v>
      </c>
      <c r="I231" s="49" t="s">
        <v>124</v>
      </c>
      <c r="J231" s="49" t="s">
        <v>1315</v>
      </c>
      <c r="K231" s="49" t="s">
        <v>125</v>
      </c>
      <c r="L231" s="49">
        <v>50</v>
      </c>
      <c r="M231" s="49">
        <v>133</v>
      </c>
      <c r="N231" s="49">
        <v>135</v>
      </c>
      <c r="O231" s="49">
        <v>114</v>
      </c>
      <c r="U231" s="49">
        <v>9</v>
      </c>
      <c r="X231" s="49">
        <v>160</v>
      </c>
      <c r="Y231" s="49">
        <v>182</v>
      </c>
      <c r="AC231">
        <f>IF(ISBLANK(sbcc[[#This Row],[total_boys]]),SUM(sbcc[[#This Row],[boys_0-5_reached]],sbcc[[#This Row],[boys_6-12_reached]],sbcc[[#This Row],[boys_13-18_reached]]),sbcc[[#This Row],[total_boys]])</f>
        <v>185</v>
      </c>
      <c r="AD231">
        <f>IF(ISBLANK(sbcc[[#This Row],[total_girls]]),SUM(sbcc[[#This Row],[girls_0-5_reached]],sbcc[[#This Row],[girls_6-12_reached]],sbcc[[#This Row],[girls_13-18_reached]]),sbcc[[#This Row],[total_girls]])</f>
        <v>247</v>
      </c>
      <c r="AE231">
        <f>IF(ISBLANK(sbcc[[#This Row],[total_children]]),SUM(sbcc[[#This Row],[calc_boys]],sbcc[[#This Row],[calc_girls]]),sbcc[[#This Row],[total_children]])</f>
        <v>432</v>
      </c>
      <c r="AF231">
        <f>IF(ISBLANK(sbcc[[#This Row],[total_pwd]]),SUM(sbcc[[#This Row],[total_pwd_men]],sbcc[[#This Row],[total_pwd_women]]),sbcc[[#This Row],[total_pwd]])</f>
        <v>9</v>
      </c>
      <c r="AG231">
        <f>IF(ISBLANK(sbcc[[#This Row],[total_adults]]),SUM(sbcc[[#This Row],[total_men]],sbcc[[#This Row],[total_women]]),sbcc[[#This Row],[total_adults]])</f>
        <v>342</v>
      </c>
      <c r="AH231">
        <f>IF(ISBLANK(sbcc[[#This Row],[total_beneficiaries_reached]]),SUM(sbcc[[#This Row],[calc_children]],sbcc[[#This Row],[calc_adults]]),sbcc[[#This Row],[total_beneficiaries_reached]])</f>
        <v>774</v>
      </c>
      <c r="AI231" s="49" t="str">
        <f ca="1">IF(B231="","",OFFSET(table_admin1[[#Headers],[ADM1_PT]],MATCH(B231,admin1,0),1))</f>
        <v>MZ01</v>
      </c>
      <c r="AJ231" s="49" t="str">
        <f t="shared" ca="1" si="6"/>
        <v>MZ0110</v>
      </c>
      <c r="AK231" s="49" t="str">
        <f t="shared" ca="1" si="7"/>
        <v/>
      </c>
    </row>
    <row r="232" spans="1:37" x14ac:dyDescent="0.2">
      <c r="A232" s="58">
        <v>45352</v>
      </c>
      <c r="B232" s="49" t="s">
        <v>113</v>
      </c>
      <c r="C232" s="49" t="s">
        <v>613</v>
      </c>
      <c r="G232" s="49" t="s">
        <v>116</v>
      </c>
      <c r="H232" s="49" t="s">
        <v>168</v>
      </c>
      <c r="I232" s="49" t="s">
        <v>118</v>
      </c>
      <c r="K232" s="49" t="s">
        <v>1212</v>
      </c>
      <c r="L232" s="49">
        <v>153</v>
      </c>
      <c r="M232" s="49">
        <v>189</v>
      </c>
      <c r="N232" s="49">
        <v>160</v>
      </c>
      <c r="O232" s="49">
        <v>23</v>
      </c>
      <c r="U232" s="49">
        <v>9</v>
      </c>
      <c r="X232" s="49">
        <v>185</v>
      </c>
      <c r="Y232" s="49">
        <v>146</v>
      </c>
      <c r="AC232">
        <f>IF(ISBLANK(sbcc[[#This Row],[total_boys]]),SUM(sbcc[[#This Row],[boys_0-5_reached]],sbcc[[#This Row],[boys_6-12_reached]],sbcc[[#This Row],[boys_13-18_reached]]),sbcc[[#This Row],[total_boys]])</f>
        <v>313</v>
      </c>
      <c r="AD232">
        <f>IF(ISBLANK(sbcc[[#This Row],[total_girls]]),SUM(sbcc[[#This Row],[girls_0-5_reached]],sbcc[[#This Row],[girls_6-12_reached]],sbcc[[#This Row],[girls_13-18_reached]]),sbcc[[#This Row],[total_girls]])</f>
        <v>212</v>
      </c>
      <c r="AE232">
        <f>IF(ISBLANK(sbcc[[#This Row],[total_children]]),SUM(sbcc[[#This Row],[calc_boys]],sbcc[[#This Row],[calc_girls]]),sbcc[[#This Row],[total_children]])</f>
        <v>525</v>
      </c>
      <c r="AF232">
        <f>IF(ISBLANK(sbcc[[#This Row],[total_pwd]]),SUM(sbcc[[#This Row],[total_pwd_men]],sbcc[[#This Row],[total_pwd_women]]),sbcc[[#This Row],[total_pwd]])</f>
        <v>9</v>
      </c>
      <c r="AG232">
        <f>IF(ISBLANK(sbcc[[#This Row],[total_adults]]),SUM(sbcc[[#This Row],[total_men]],sbcc[[#This Row],[total_women]]),sbcc[[#This Row],[total_adults]])</f>
        <v>331</v>
      </c>
      <c r="AH232">
        <f>IF(ISBLANK(sbcc[[#This Row],[total_beneficiaries_reached]]),SUM(sbcc[[#This Row],[calc_children]],sbcc[[#This Row],[calc_adults]]),sbcc[[#This Row],[total_beneficiaries_reached]])</f>
        <v>856</v>
      </c>
      <c r="AI232" s="49" t="str">
        <f ca="1">IF(B232="","",OFFSET(table_admin1[[#Headers],[ADM1_PT]],MATCH(B232,admin1,0),1))</f>
        <v>MZ09</v>
      </c>
      <c r="AJ232" s="49" t="str">
        <f t="shared" ca="1" si="6"/>
        <v>MZ0907</v>
      </c>
      <c r="AK232" s="49" t="str">
        <f t="shared" ca="1" si="7"/>
        <v/>
      </c>
    </row>
    <row r="233" spans="1:37" x14ac:dyDescent="0.2">
      <c r="A233" s="58">
        <v>45323</v>
      </c>
      <c r="B233" s="49" t="s">
        <v>209</v>
      </c>
      <c r="C233" s="49" t="s">
        <v>441</v>
      </c>
      <c r="G233" s="49" t="s">
        <v>116</v>
      </c>
      <c r="H233" s="49" t="s">
        <v>167</v>
      </c>
      <c r="I233" s="49" t="s">
        <v>130</v>
      </c>
      <c r="J233" s="49" t="s">
        <v>1319</v>
      </c>
      <c r="K233" s="49" t="s">
        <v>1212</v>
      </c>
      <c r="L233" s="49">
        <v>44</v>
      </c>
      <c r="M233" s="49">
        <v>200</v>
      </c>
      <c r="N233" s="49">
        <v>80</v>
      </c>
      <c r="O233" s="49">
        <v>84</v>
      </c>
      <c r="U233" s="49">
        <v>8</v>
      </c>
      <c r="X233" s="49">
        <v>80</v>
      </c>
      <c r="Y233" s="49">
        <v>91</v>
      </c>
      <c r="AC233">
        <f>IF(ISBLANK(sbcc[[#This Row],[total_boys]]),SUM(sbcc[[#This Row],[boys_0-5_reached]],sbcc[[#This Row],[boys_6-12_reached]],sbcc[[#This Row],[boys_13-18_reached]]),sbcc[[#This Row],[total_boys]])</f>
        <v>124</v>
      </c>
      <c r="AD233">
        <f>IF(ISBLANK(sbcc[[#This Row],[total_girls]]),SUM(sbcc[[#This Row],[girls_0-5_reached]],sbcc[[#This Row],[girls_6-12_reached]],sbcc[[#This Row],[girls_13-18_reached]]),sbcc[[#This Row],[total_girls]])</f>
        <v>284</v>
      </c>
      <c r="AE233">
        <f>IF(ISBLANK(sbcc[[#This Row],[total_children]]),SUM(sbcc[[#This Row],[calc_boys]],sbcc[[#This Row],[calc_girls]]),sbcc[[#This Row],[total_children]])</f>
        <v>408</v>
      </c>
      <c r="AF233">
        <f>IF(ISBLANK(sbcc[[#This Row],[total_pwd]]),SUM(sbcc[[#This Row],[total_pwd_men]],sbcc[[#This Row],[total_pwd_women]]),sbcc[[#This Row],[total_pwd]])</f>
        <v>8</v>
      </c>
      <c r="AG233">
        <f>IF(ISBLANK(sbcc[[#This Row],[total_adults]]),SUM(sbcc[[#This Row],[total_men]],sbcc[[#This Row],[total_women]]),sbcc[[#This Row],[total_adults]])</f>
        <v>171</v>
      </c>
      <c r="AH233">
        <f>IF(ISBLANK(sbcc[[#This Row],[total_beneficiaries_reached]]),SUM(sbcc[[#This Row],[calc_children]],sbcc[[#This Row],[calc_adults]]),sbcc[[#This Row],[total_beneficiaries_reached]])</f>
        <v>579</v>
      </c>
      <c r="AI233" s="49" t="str">
        <f ca="1">IF(B233="","",OFFSET(table_admin1[[#Headers],[ADM1_PT]],MATCH(B233,admin1,0),1))</f>
        <v>MZ07</v>
      </c>
      <c r="AJ233" s="49" t="str">
        <f t="shared" ca="1" si="6"/>
        <v>MZ0702</v>
      </c>
      <c r="AK233" s="49" t="str">
        <f t="shared" ca="1" si="7"/>
        <v/>
      </c>
    </row>
    <row r="234" spans="1:37" x14ac:dyDescent="0.2">
      <c r="A234" s="58">
        <v>45323</v>
      </c>
      <c r="B234" s="49" t="s">
        <v>192</v>
      </c>
      <c r="C234" s="49" t="s">
        <v>370</v>
      </c>
      <c r="G234" s="49" t="s">
        <v>116</v>
      </c>
      <c r="H234" s="49" t="s">
        <v>168</v>
      </c>
      <c r="I234" s="49" t="s">
        <v>118</v>
      </c>
      <c r="K234" s="49" t="s">
        <v>1212</v>
      </c>
      <c r="L234" s="49">
        <v>139</v>
      </c>
      <c r="M234" s="49">
        <v>187</v>
      </c>
      <c r="N234" s="49">
        <v>8</v>
      </c>
      <c r="O234" s="49">
        <v>56</v>
      </c>
      <c r="U234" s="49">
        <v>6</v>
      </c>
      <c r="X234" s="49">
        <v>128</v>
      </c>
      <c r="Y234" s="49">
        <v>178</v>
      </c>
      <c r="AC234">
        <f>IF(ISBLANK(sbcc[[#This Row],[total_boys]]),SUM(sbcc[[#This Row],[boys_0-5_reached]],sbcc[[#This Row],[boys_6-12_reached]],sbcc[[#This Row],[boys_13-18_reached]]),sbcc[[#This Row],[total_boys]])</f>
        <v>147</v>
      </c>
      <c r="AD234">
        <f>IF(ISBLANK(sbcc[[#This Row],[total_girls]]),SUM(sbcc[[#This Row],[girls_0-5_reached]],sbcc[[#This Row],[girls_6-12_reached]],sbcc[[#This Row],[girls_13-18_reached]]),sbcc[[#This Row],[total_girls]])</f>
        <v>243</v>
      </c>
      <c r="AE234">
        <f>IF(ISBLANK(sbcc[[#This Row],[total_children]]),SUM(sbcc[[#This Row],[calc_boys]],sbcc[[#This Row],[calc_girls]]),sbcc[[#This Row],[total_children]])</f>
        <v>390</v>
      </c>
      <c r="AF234">
        <f>IF(ISBLANK(sbcc[[#This Row],[total_pwd]]),SUM(sbcc[[#This Row],[total_pwd_men]],sbcc[[#This Row],[total_pwd_women]]),sbcc[[#This Row],[total_pwd]])</f>
        <v>6</v>
      </c>
      <c r="AG234">
        <f>IF(ISBLANK(sbcc[[#This Row],[total_adults]]),SUM(sbcc[[#This Row],[total_men]],sbcc[[#This Row],[total_women]]),sbcc[[#This Row],[total_adults]])</f>
        <v>306</v>
      </c>
      <c r="AH234">
        <f>IF(ISBLANK(sbcc[[#This Row],[total_beneficiaries_reached]]),SUM(sbcc[[#This Row],[calc_children]],sbcc[[#This Row],[calc_adults]]),sbcc[[#This Row],[total_beneficiaries_reached]])</f>
        <v>696</v>
      </c>
      <c r="AI234" s="49" t="str">
        <f ca="1">IF(B234="","",OFFSET(table_admin1[[#Headers],[ADM1_PT]],MATCH(B234,admin1,0),1))</f>
        <v>MZ04</v>
      </c>
      <c r="AJ234" s="49" t="str">
        <f t="shared" ca="1" si="6"/>
        <v>MZ0404</v>
      </c>
      <c r="AK234" s="49" t="str">
        <f t="shared" ca="1" si="7"/>
        <v/>
      </c>
    </row>
    <row r="235" spans="1:37" x14ac:dyDescent="0.2">
      <c r="A235" s="58">
        <v>45352</v>
      </c>
      <c r="B235" s="49" t="s">
        <v>120</v>
      </c>
      <c r="C235" s="49" t="s">
        <v>129</v>
      </c>
      <c r="G235" s="49" t="s">
        <v>122</v>
      </c>
      <c r="H235" s="49" t="s">
        <v>167</v>
      </c>
      <c r="L235" s="49">
        <v>190</v>
      </c>
      <c r="M235" s="49">
        <v>16</v>
      </c>
      <c r="N235" s="49">
        <v>69</v>
      </c>
      <c r="O235" s="49">
        <v>155</v>
      </c>
      <c r="U235" s="49">
        <v>5</v>
      </c>
      <c r="X235" s="49">
        <v>48</v>
      </c>
      <c r="Y235" s="49">
        <v>10</v>
      </c>
      <c r="AC235">
        <f>IF(ISBLANK(sbcc[[#This Row],[total_boys]]),SUM(sbcc[[#This Row],[boys_0-5_reached]],sbcc[[#This Row],[boys_6-12_reached]],sbcc[[#This Row],[boys_13-18_reached]]),sbcc[[#This Row],[total_boys]])</f>
        <v>259</v>
      </c>
      <c r="AD235">
        <f>IF(ISBLANK(sbcc[[#This Row],[total_girls]]),SUM(sbcc[[#This Row],[girls_0-5_reached]],sbcc[[#This Row],[girls_6-12_reached]],sbcc[[#This Row],[girls_13-18_reached]]),sbcc[[#This Row],[total_girls]])</f>
        <v>171</v>
      </c>
      <c r="AE235">
        <f>IF(ISBLANK(sbcc[[#This Row],[total_children]]),SUM(sbcc[[#This Row],[calc_boys]],sbcc[[#This Row],[calc_girls]]),sbcc[[#This Row],[total_children]])</f>
        <v>430</v>
      </c>
      <c r="AF235">
        <f>IF(ISBLANK(sbcc[[#This Row],[total_pwd]]),SUM(sbcc[[#This Row],[total_pwd_men]],sbcc[[#This Row],[total_pwd_women]]),sbcc[[#This Row],[total_pwd]])</f>
        <v>5</v>
      </c>
      <c r="AG235">
        <f>IF(ISBLANK(sbcc[[#This Row],[total_adults]]),SUM(sbcc[[#This Row],[total_men]],sbcc[[#This Row],[total_women]]),sbcc[[#This Row],[total_adults]])</f>
        <v>58</v>
      </c>
      <c r="AH235">
        <f>IF(ISBLANK(sbcc[[#This Row],[total_beneficiaries_reached]]),SUM(sbcc[[#This Row],[calc_children]],sbcc[[#This Row],[calc_adults]]),sbcc[[#This Row],[total_beneficiaries_reached]])</f>
        <v>488</v>
      </c>
      <c r="AI235" s="49" t="str">
        <f ca="1">IF(B235="","",OFFSET(table_admin1[[#Headers],[ADM1_PT]],MATCH(B235,admin1,0),1))</f>
        <v>MZ01</v>
      </c>
      <c r="AJ235" s="49" t="str">
        <f t="shared" ca="1" si="6"/>
        <v>MZ0110</v>
      </c>
      <c r="AK235" s="49" t="str">
        <f t="shared" ca="1" si="7"/>
        <v/>
      </c>
    </row>
    <row r="236" spans="1:37" x14ac:dyDescent="0.2">
      <c r="A236" s="58">
        <v>45352</v>
      </c>
      <c r="B236" s="49" t="s">
        <v>209</v>
      </c>
      <c r="C236" s="49" t="s">
        <v>445</v>
      </c>
      <c r="G236" s="49" t="s">
        <v>116</v>
      </c>
      <c r="H236" s="49" t="s">
        <v>167</v>
      </c>
      <c r="I236" s="49" t="s">
        <v>118</v>
      </c>
      <c r="K236" s="49" t="s">
        <v>1212</v>
      </c>
      <c r="L236" s="49">
        <v>182</v>
      </c>
      <c r="M236" s="49">
        <v>154</v>
      </c>
      <c r="N236" s="49">
        <v>54</v>
      </c>
      <c r="O236" s="49">
        <v>143</v>
      </c>
      <c r="U236" s="49">
        <v>10</v>
      </c>
      <c r="X236" s="49">
        <v>126</v>
      </c>
      <c r="Y236" s="49">
        <v>150</v>
      </c>
      <c r="AC236">
        <f>IF(ISBLANK(sbcc[[#This Row],[total_boys]]),SUM(sbcc[[#This Row],[boys_0-5_reached]],sbcc[[#This Row],[boys_6-12_reached]],sbcc[[#This Row],[boys_13-18_reached]]),sbcc[[#This Row],[total_boys]])</f>
        <v>236</v>
      </c>
      <c r="AD236">
        <f>IF(ISBLANK(sbcc[[#This Row],[total_girls]]),SUM(sbcc[[#This Row],[girls_0-5_reached]],sbcc[[#This Row],[girls_6-12_reached]],sbcc[[#This Row],[girls_13-18_reached]]),sbcc[[#This Row],[total_girls]])</f>
        <v>297</v>
      </c>
      <c r="AE236">
        <f>IF(ISBLANK(sbcc[[#This Row],[total_children]]),SUM(sbcc[[#This Row],[calc_boys]],sbcc[[#This Row],[calc_girls]]),sbcc[[#This Row],[total_children]])</f>
        <v>533</v>
      </c>
      <c r="AF236">
        <f>IF(ISBLANK(sbcc[[#This Row],[total_pwd]]),SUM(sbcc[[#This Row],[total_pwd_men]],sbcc[[#This Row],[total_pwd_women]]),sbcc[[#This Row],[total_pwd]])</f>
        <v>10</v>
      </c>
      <c r="AG236">
        <f>IF(ISBLANK(sbcc[[#This Row],[total_adults]]),SUM(sbcc[[#This Row],[total_men]],sbcc[[#This Row],[total_women]]),sbcc[[#This Row],[total_adults]])</f>
        <v>276</v>
      </c>
      <c r="AH236">
        <f>IF(ISBLANK(sbcc[[#This Row],[total_beneficiaries_reached]]),SUM(sbcc[[#This Row],[calc_children]],sbcc[[#This Row],[calc_adults]]),sbcc[[#This Row],[total_beneficiaries_reached]])</f>
        <v>809</v>
      </c>
      <c r="AI236" s="49" t="str">
        <f ca="1">IF(B236="","",OFFSET(table_admin1[[#Headers],[ADM1_PT]],MATCH(B236,admin1,0),1))</f>
        <v>MZ07</v>
      </c>
      <c r="AJ236" s="49" t="str">
        <f t="shared" ca="1" si="6"/>
        <v>MZ0703</v>
      </c>
      <c r="AK236" s="49" t="str">
        <f t="shared" ca="1" si="7"/>
        <v/>
      </c>
    </row>
    <row r="237" spans="1:37" x14ac:dyDescent="0.2">
      <c r="A237" s="58">
        <v>45352</v>
      </c>
      <c r="B237" s="49" t="s">
        <v>120</v>
      </c>
      <c r="C237" s="49" t="s">
        <v>131</v>
      </c>
      <c r="G237" s="49" t="s">
        <v>122</v>
      </c>
      <c r="H237" s="49" t="s">
        <v>167</v>
      </c>
      <c r="I237" s="49" t="s">
        <v>124</v>
      </c>
      <c r="J237" s="49" t="s">
        <v>1315</v>
      </c>
      <c r="K237" s="49" t="s">
        <v>125</v>
      </c>
      <c r="L237" s="49">
        <v>12</v>
      </c>
      <c r="M237" s="49">
        <v>124</v>
      </c>
      <c r="N237" s="49">
        <v>184</v>
      </c>
      <c r="O237" s="49">
        <v>116</v>
      </c>
      <c r="U237" s="49">
        <v>7</v>
      </c>
      <c r="X237" s="49">
        <v>176</v>
      </c>
      <c r="Y237" s="49">
        <v>170</v>
      </c>
      <c r="AC237">
        <f>IF(ISBLANK(sbcc[[#This Row],[total_boys]]),SUM(sbcc[[#This Row],[boys_0-5_reached]],sbcc[[#This Row],[boys_6-12_reached]],sbcc[[#This Row],[boys_13-18_reached]]),sbcc[[#This Row],[total_boys]])</f>
        <v>196</v>
      </c>
      <c r="AD237">
        <f>IF(ISBLANK(sbcc[[#This Row],[total_girls]]),SUM(sbcc[[#This Row],[girls_0-5_reached]],sbcc[[#This Row],[girls_6-12_reached]],sbcc[[#This Row],[girls_13-18_reached]]),sbcc[[#This Row],[total_girls]])</f>
        <v>240</v>
      </c>
      <c r="AE237">
        <f>IF(ISBLANK(sbcc[[#This Row],[total_children]]),SUM(sbcc[[#This Row],[calc_boys]],sbcc[[#This Row],[calc_girls]]),sbcc[[#This Row],[total_children]])</f>
        <v>436</v>
      </c>
      <c r="AF237">
        <f>IF(ISBLANK(sbcc[[#This Row],[total_pwd]]),SUM(sbcc[[#This Row],[total_pwd_men]],sbcc[[#This Row],[total_pwd_women]]),sbcc[[#This Row],[total_pwd]])</f>
        <v>7</v>
      </c>
      <c r="AG237">
        <f>IF(ISBLANK(sbcc[[#This Row],[total_adults]]),SUM(sbcc[[#This Row],[total_men]],sbcc[[#This Row],[total_women]]),sbcc[[#This Row],[total_adults]])</f>
        <v>346</v>
      </c>
      <c r="AH237">
        <f>IF(ISBLANK(sbcc[[#This Row],[total_beneficiaries_reached]]),SUM(sbcc[[#This Row],[calc_children]],sbcc[[#This Row],[calc_adults]]),sbcc[[#This Row],[total_beneficiaries_reached]])</f>
        <v>782</v>
      </c>
      <c r="AI237" s="49" t="str">
        <f ca="1">IF(B237="","",OFFSET(table_admin1[[#Headers],[ADM1_PT]],MATCH(B237,admin1,0),1))</f>
        <v>MZ01</v>
      </c>
      <c r="AJ237" s="49" t="str">
        <f t="shared" ca="1" si="6"/>
        <v>MZ0107</v>
      </c>
      <c r="AK237" s="49" t="str">
        <f t="shared" ca="1" si="7"/>
        <v/>
      </c>
    </row>
    <row r="238" spans="1:37" x14ac:dyDescent="0.2">
      <c r="A238" s="58">
        <v>45323</v>
      </c>
      <c r="B238" s="49" t="s">
        <v>224</v>
      </c>
      <c r="C238" s="49" t="s">
        <v>641</v>
      </c>
      <c r="G238" s="49" t="s">
        <v>122</v>
      </c>
      <c r="H238" s="49" t="s">
        <v>168</v>
      </c>
      <c r="I238" s="49" t="s">
        <v>130</v>
      </c>
      <c r="J238" s="49" t="s">
        <v>1318</v>
      </c>
      <c r="K238" s="49" t="s">
        <v>125</v>
      </c>
      <c r="L238" s="49">
        <v>66</v>
      </c>
      <c r="M238" s="49">
        <v>171</v>
      </c>
      <c r="N238" s="49">
        <v>171</v>
      </c>
      <c r="O238" s="49">
        <v>135</v>
      </c>
      <c r="U238" s="49">
        <v>8</v>
      </c>
      <c r="X238" s="49">
        <v>119</v>
      </c>
      <c r="Y238" s="49">
        <v>24</v>
      </c>
      <c r="AC238">
        <f>IF(ISBLANK(sbcc[[#This Row],[total_boys]]),SUM(sbcc[[#This Row],[boys_0-5_reached]],sbcc[[#This Row],[boys_6-12_reached]],sbcc[[#This Row],[boys_13-18_reached]]),sbcc[[#This Row],[total_boys]])</f>
        <v>237</v>
      </c>
      <c r="AD238">
        <f>IF(ISBLANK(sbcc[[#This Row],[total_girls]]),SUM(sbcc[[#This Row],[girls_0-5_reached]],sbcc[[#This Row],[girls_6-12_reached]],sbcc[[#This Row],[girls_13-18_reached]]),sbcc[[#This Row],[total_girls]])</f>
        <v>306</v>
      </c>
      <c r="AE238">
        <f>IF(ISBLANK(sbcc[[#This Row],[total_children]]),SUM(sbcc[[#This Row],[calc_boys]],sbcc[[#This Row],[calc_girls]]),sbcc[[#This Row],[total_children]])</f>
        <v>543</v>
      </c>
      <c r="AF238">
        <f>IF(ISBLANK(sbcc[[#This Row],[total_pwd]]),SUM(sbcc[[#This Row],[total_pwd_men]],sbcc[[#This Row],[total_pwd_women]]),sbcc[[#This Row],[total_pwd]])</f>
        <v>8</v>
      </c>
      <c r="AG238">
        <f>IF(ISBLANK(sbcc[[#This Row],[total_adults]]),SUM(sbcc[[#This Row],[total_men]],sbcc[[#This Row],[total_women]]),sbcc[[#This Row],[total_adults]])</f>
        <v>143</v>
      </c>
      <c r="AH238">
        <f>IF(ISBLANK(sbcc[[#This Row],[total_beneficiaries_reached]]),SUM(sbcc[[#This Row],[calc_children]],sbcc[[#This Row],[calc_adults]]),sbcc[[#This Row],[total_beneficiaries_reached]])</f>
        <v>686</v>
      </c>
      <c r="AI238" s="49" t="str">
        <f ca="1">IF(B238="","",OFFSET(table_admin1[[#Headers],[ADM1_PT]],MATCH(B238,admin1,0),1))</f>
        <v>MZ10</v>
      </c>
      <c r="AJ238" s="49" t="str">
        <f t="shared" ca="1" si="6"/>
        <v>MZ1002</v>
      </c>
      <c r="AK238" s="49" t="str">
        <f t="shared" ca="1" si="7"/>
        <v/>
      </c>
    </row>
    <row r="239" spans="1:37" x14ac:dyDescent="0.2">
      <c r="A239" s="58">
        <v>45323</v>
      </c>
      <c r="B239" s="49" t="s">
        <v>209</v>
      </c>
      <c r="C239" s="49" t="s">
        <v>471</v>
      </c>
      <c r="G239" s="49" t="s">
        <v>122</v>
      </c>
      <c r="H239" s="49" t="s">
        <v>168</v>
      </c>
      <c r="I239" s="49" t="s">
        <v>130</v>
      </c>
      <c r="J239" s="49" t="s">
        <v>1318</v>
      </c>
      <c r="K239" s="49" t="s">
        <v>125</v>
      </c>
      <c r="L239" s="49">
        <v>93</v>
      </c>
      <c r="M239" s="49">
        <v>2</v>
      </c>
      <c r="N239" s="49">
        <v>136</v>
      </c>
      <c r="O239" s="49">
        <v>172</v>
      </c>
      <c r="U239" s="49">
        <v>13</v>
      </c>
      <c r="X239" s="49">
        <v>126</v>
      </c>
      <c r="Y239" s="49">
        <v>164</v>
      </c>
      <c r="AC239">
        <f>IF(ISBLANK(sbcc[[#This Row],[total_boys]]),SUM(sbcc[[#This Row],[boys_0-5_reached]],sbcc[[#This Row],[boys_6-12_reached]],sbcc[[#This Row],[boys_13-18_reached]]),sbcc[[#This Row],[total_boys]])</f>
        <v>229</v>
      </c>
      <c r="AD239">
        <f>IF(ISBLANK(sbcc[[#This Row],[total_girls]]),SUM(sbcc[[#This Row],[girls_0-5_reached]],sbcc[[#This Row],[girls_6-12_reached]],sbcc[[#This Row],[girls_13-18_reached]]),sbcc[[#This Row],[total_girls]])</f>
        <v>174</v>
      </c>
      <c r="AE239">
        <f>IF(ISBLANK(sbcc[[#This Row],[total_children]]),SUM(sbcc[[#This Row],[calc_boys]],sbcc[[#This Row],[calc_girls]]),sbcc[[#This Row],[total_children]])</f>
        <v>403</v>
      </c>
      <c r="AF239">
        <f>IF(ISBLANK(sbcc[[#This Row],[total_pwd]]),SUM(sbcc[[#This Row],[total_pwd_men]],sbcc[[#This Row],[total_pwd_women]]),sbcc[[#This Row],[total_pwd]])</f>
        <v>13</v>
      </c>
      <c r="AG239">
        <f>IF(ISBLANK(sbcc[[#This Row],[total_adults]]),SUM(sbcc[[#This Row],[total_men]],sbcc[[#This Row],[total_women]]),sbcc[[#This Row],[total_adults]])</f>
        <v>290</v>
      </c>
      <c r="AH239">
        <f>IF(ISBLANK(sbcc[[#This Row],[total_beneficiaries_reached]]),SUM(sbcc[[#This Row],[calc_children]],sbcc[[#This Row],[calc_adults]]),sbcc[[#This Row],[total_beneficiaries_reached]])</f>
        <v>693</v>
      </c>
      <c r="AI239" s="49" t="str">
        <f ca="1">IF(B239="","",OFFSET(table_admin1[[#Headers],[ADM1_PT]],MATCH(B239,admin1,0),1))</f>
        <v>MZ07</v>
      </c>
      <c r="AJ239" s="49" t="str">
        <f t="shared" ca="1" si="6"/>
        <v>MZ0710</v>
      </c>
      <c r="AK239" s="49" t="str">
        <f t="shared" ca="1" si="7"/>
        <v/>
      </c>
    </row>
    <row r="240" spans="1:37" x14ac:dyDescent="0.2">
      <c r="A240" s="58">
        <v>45352</v>
      </c>
      <c r="B240" s="49" t="s">
        <v>120</v>
      </c>
      <c r="C240" s="49" t="s">
        <v>127</v>
      </c>
      <c r="G240" s="49" t="s">
        <v>116</v>
      </c>
      <c r="H240" s="49" t="s">
        <v>167</v>
      </c>
      <c r="I240" s="49" t="s">
        <v>118</v>
      </c>
      <c r="K240" s="49" t="s">
        <v>1212</v>
      </c>
      <c r="L240" s="49">
        <v>63</v>
      </c>
      <c r="M240" s="49">
        <v>50</v>
      </c>
      <c r="N240" s="49">
        <v>18</v>
      </c>
      <c r="O240" s="49">
        <v>7</v>
      </c>
      <c r="U240" s="49">
        <v>9</v>
      </c>
      <c r="X240" s="49">
        <v>80</v>
      </c>
      <c r="Y240" s="49">
        <v>90</v>
      </c>
      <c r="AC240">
        <f>IF(ISBLANK(sbcc[[#This Row],[total_boys]]),SUM(sbcc[[#This Row],[boys_0-5_reached]],sbcc[[#This Row],[boys_6-12_reached]],sbcc[[#This Row],[boys_13-18_reached]]),sbcc[[#This Row],[total_boys]])</f>
        <v>81</v>
      </c>
      <c r="AD240">
        <f>IF(ISBLANK(sbcc[[#This Row],[total_girls]]),SUM(sbcc[[#This Row],[girls_0-5_reached]],sbcc[[#This Row],[girls_6-12_reached]],sbcc[[#This Row],[girls_13-18_reached]]),sbcc[[#This Row],[total_girls]])</f>
        <v>57</v>
      </c>
      <c r="AE240">
        <f>IF(ISBLANK(sbcc[[#This Row],[total_children]]),SUM(sbcc[[#This Row],[calc_boys]],sbcc[[#This Row],[calc_girls]]),sbcc[[#This Row],[total_children]])</f>
        <v>138</v>
      </c>
      <c r="AF240">
        <f>IF(ISBLANK(sbcc[[#This Row],[total_pwd]]),SUM(sbcc[[#This Row],[total_pwd_men]],sbcc[[#This Row],[total_pwd_women]]),sbcc[[#This Row],[total_pwd]])</f>
        <v>9</v>
      </c>
      <c r="AG240">
        <f>IF(ISBLANK(sbcc[[#This Row],[total_adults]]),SUM(sbcc[[#This Row],[total_men]],sbcc[[#This Row],[total_women]]),sbcc[[#This Row],[total_adults]])</f>
        <v>170</v>
      </c>
      <c r="AH240">
        <f>IF(ISBLANK(sbcc[[#This Row],[total_beneficiaries_reached]]),SUM(sbcc[[#This Row],[calc_children]],sbcc[[#This Row],[calc_adults]]),sbcc[[#This Row],[total_beneficiaries_reached]])</f>
        <v>308</v>
      </c>
      <c r="AI240" s="49" t="str">
        <f ca="1">IF(B240="","",OFFSET(table_admin1[[#Headers],[ADM1_PT]],MATCH(B240,admin1,0),1))</f>
        <v>MZ01</v>
      </c>
      <c r="AJ240" s="49" t="str">
        <f t="shared" ca="1" si="6"/>
        <v>MZ0101</v>
      </c>
      <c r="AK240" s="49" t="str">
        <f t="shared" ca="1" si="7"/>
        <v/>
      </c>
    </row>
    <row r="241" spans="1:37" x14ac:dyDescent="0.2">
      <c r="A241" s="58">
        <v>45383</v>
      </c>
      <c r="B241" s="49" t="s">
        <v>120</v>
      </c>
      <c r="C241" s="49" t="s">
        <v>127</v>
      </c>
      <c r="G241" s="49" t="s">
        <v>122</v>
      </c>
      <c r="H241" s="49" t="s">
        <v>168</v>
      </c>
      <c r="I241" s="49" t="s">
        <v>124</v>
      </c>
      <c r="K241" s="49" t="s">
        <v>1212</v>
      </c>
      <c r="L241" s="49">
        <v>112</v>
      </c>
      <c r="M241" s="49">
        <v>139</v>
      </c>
      <c r="N241" s="49">
        <v>179</v>
      </c>
      <c r="O241" s="49">
        <v>22</v>
      </c>
      <c r="U241" s="49">
        <v>6</v>
      </c>
      <c r="X241" s="49">
        <v>17</v>
      </c>
      <c r="Y241" s="49">
        <v>13</v>
      </c>
      <c r="AC241">
        <f>IF(ISBLANK(sbcc[[#This Row],[total_boys]]),SUM(sbcc[[#This Row],[boys_0-5_reached]],sbcc[[#This Row],[boys_6-12_reached]],sbcc[[#This Row],[boys_13-18_reached]]),sbcc[[#This Row],[total_boys]])</f>
        <v>291</v>
      </c>
      <c r="AD241">
        <f>IF(ISBLANK(sbcc[[#This Row],[total_girls]]),SUM(sbcc[[#This Row],[girls_0-5_reached]],sbcc[[#This Row],[girls_6-12_reached]],sbcc[[#This Row],[girls_13-18_reached]]),sbcc[[#This Row],[total_girls]])</f>
        <v>161</v>
      </c>
      <c r="AE241">
        <f>IF(ISBLANK(sbcc[[#This Row],[total_children]]),SUM(sbcc[[#This Row],[calc_boys]],sbcc[[#This Row],[calc_girls]]),sbcc[[#This Row],[total_children]])</f>
        <v>452</v>
      </c>
      <c r="AF241">
        <f>IF(ISBLANK(sbcc[[#This Row],[total_pwd]]),SUM(sbcc[[#This Row],[total_pwd_men]],sbcc[[#This Row],[total_pwd_women]]),sbcc[[#This Row],[total_pwd]])</f>
        <v>6</v>
      </c>
      <c r="AG241">
        <f>IF(ISBLANK(sbcc[[#This Row],[total_adults]]),SUM(sbcc[[#This Row],[total_men]],sbcc[[#This Row],[total_women]]),sbcc[[#This Row],[total_adults]])</f>
        <v>30</v>
      </c>
      <c r="AH241">
        <f>IF(ISBLANK(sbcc[[#This Row],[total_beneficiaries_reached]]),SUM(sbcc[[#This Row],[calc_children]],sbcc[[#This Row],[calc_adults]]),sbcc[[#This Row],[total_beneficiaries_reached]])</f>
        <v>482</v>
      </c>
      <c r="AI241" s="49" t="str">
        <f ca="1">IF(B241="","",OFFSET(table_admin1[[#Headers],[ADM1_PT]],MATCH(B241,admin1,0),1))</f>
        <v>MZ01</v>
      </c>
      <c r="AJ241" s="49" t="str">
        <f t="shared" ca="1" si="6"/>
        <v>MZ0101</v>
      </c>
      <c r="AK241" s="49" t="str">
        <f t="shared" ca="1" si="7"/>
        <v/>
      </c>
    </row>
    <row r="242" spans="1:37" x14ac:dyDescent="0.2">
      <c r="A242" s="58">
        <v>45292</v>
      </c>
      <c r="B242" s="49" t="s">
        <v>192</v>
      </c>
      <c r="C242" s="49" t="s">
        <v>363</v>
      </c>
      <c r="G242" s="49" t="s">
        <v>116</v>
      </c>
      <c r="H242" s="49" t="s">
        <v>167</v>
      </c>
      <c r="I242" s="49" t="s">
        <v>118</v>
      </c>
      <c r="K242" s="49" t="s">
        <v>1212</v>
      </c>
      <c r="L242" s="49">
        <v>2</v>
      </c>
      <c r="M242" s="49">
        <v>194</v>
      </c>
      <c r="N242" s="49">
        <v>179</v>
      </c>
      <c r="O242" s="49">
        <v>90</v>
      </c>
      <c r="U242" s="49">
        <v>5</v>
      </c>
      <c r="X242" s="49">
        <v>174</v>
      </c>
      <c r="Y242" s="49">
        <v>49</v>
      </c>
      <c r="AC242">
        <f>IF(ISBLANK(sbcc[[#This Row],[total_boys]]),SUM(sbcc[[#This Row],[boys_0-5_reached]],sbcc[[#This Row],[boys_6-12_reached]],sbcc[[#This Row],[boys_13-18_reached]]),sbcc[[#This Row],[total_boys]])</f>
        <v>181</v>
      </c>
      <c r="AD242">
        <f>IF(ISBLANK(sbcc[[#This Row],[total_girls]]),SUM(sbcc[[#This Row],[girls_0-5_reached]],sbcc[[#This Row],[girls_6-12_reached]],sbcc[[#This Row],[girls_13-18_reached]]),sbcc[[#This Row],[total_girls]])</f>
        <v>284</v>
      </c>
      <c r="AE242">
        <f>IF(ISBLANK(sbcc[[#This Row],[total_children]]),SUM(sbcc[[#This Row],[calc_boys]],sbcc[[#This Row],[calc_girls]]),sbcc[[#This Row],[total_children]])</f>
        <v>465</v>
      </c>
      <c r="AF242">
        <f>IF(ISBLANK(sbcc[[#This Row],[total_pwd]]),SUM(sbcc[[#This Row],[total_pwd_men]],sbcc[[#This Row],[total_pwd_women]]),sbcc[[#This Row],[total_pwd]])</f>
        <v>5</v>
      </c>
      <c r="AG242">
        <f>IF(ISBLANK(sbcc[[#This Row],[total_adults]]),SUM(sbcc[[#This Row],[total_men]],sbcc[[#This Row],[total_women]]),sbcc[[#This Row],[total_adults]])</f>
        <v>223</v>
      </c>
      <c r="AH242">
        <f>IF(ISBLANK(sbcc[[#This Row],[total_beneficiaries_reached]]),SUM(sbcc[[#This Row],[calc_children]],sbcc[[#This Row],[calc_adults]]),sbcc[[#This Row],[total_beneficiaries_reached]])</f>
        <v>688</v>
      </c>
      <c r="AI242" s="49" t="str">
        <f ca="1">IF(B242="","",OFFSET(table_admin1[[#Headers],[ADM1_PT]],MATCH(B242,admin1,0),1))</f>
        <v>MZ04</v>
      </c>
      <c r="AJ242" s="49" t="str">
        <f t="shared" ca="1" si="6"/>
        <v>MZ0402</v>
      </c>
      <c r="AK242" s="49" t="str">
        <f t="shared" ca="1" si="7"/>
        <v/>
      </c>
    </row>
    <row r="243" spans="1:37" x14ac:dyDescent="0.2">
      <c r="A243" s="58">
        <v>45323</v>
      </c>
      <c r="B243" s="49" t="s">
        <v>120</v>
      </c>
      <c r="C243" s="49" t="s">
        <v>205</v>
      </c>
      <c r="G243" s="49" t="s">
        <v>122</v>
      </c>
      <c r="H243" s="49" t="s">
        <v>168</v>
      </c>
      <c r="I243" s="49" t="s">
        <v>130</v>
      </c>
      <c r="J243" s="49" t="s">
        <v>1318</v>
      </c>
      <c r="K243" s="49" t="s">
        <v>125</v>
      </c>
      <c r="L243" s="49">
        <v>96</v>
      </c>
      <c r="M243" s="49">
        <v>160</v>
      </c>
      <c r="N243" s="49">
        <v>51</v>
      </c>
      <c r="O243" s="49">
        <v>170</v>
      </c>
      <c r="U243" s="49">
        <v>13</v>
      </c>
      <c r="X243" s="49">
        <v>86</v>
      </c>
      <c r="Y243" s="49">
        <v>49</v>
      </c>
      <c r="AC243">
        <f>IF(ISBLANK(sbcc[[#This Row],[total_boys]]),SUM(sbcc[[#This Row],[boys_0-5_reached]],sbcc[[#This Row],[boys_6-12_reached]],sbcc[[#This Row],[boys_13-18_reached]]),sbcc[[#This Row],[total_boys]])</f>
        <v>147</v>
      </c>
      <c r="AD243">
        <f>IF(ISBLANK(sbcc[[#This Row],[total_girls]]),SUM(sbcc[[#This Row],[girls_0-5_reached]],sbcc[[#This Row],[girls_6-12_reached]],sbcc[[#This Row],[girls_13-18_reached]]),sbcc[[#This Row],[total_girls]])</f>
        <v>330</v>
      </c>
      <c r="AE243">
        <f>IF(ISBLANK(sbcc[[#This Row],[total_children]]),SUM(sbcc[[#This Row],[calc_boys]],sbcc[[#This Row],[calc_girls]]),sbcc[[#This Row],[total_children]])</f>
        <v>477</v>
      </c>
      <c r="AF243">
        <f>IF(ISBLANK(sbcc[[#This Row],[total_pwd]]),SUM(sbcc[[#This Row],[total_pwd_men]],sbcc[[#This Row],[total_pwd_women]]),sbcc[[#This Row],[total_pwd]])</f>
        <v>13</v>
      </c>
      <c r="AG243">
        <f>IF(ISBLANK(sbcc[[#This Row],[total_adults]]),SUM(sbcc[[#This Row],[total_men]],sbcc[[#This Row],[total_women]]),sbcc[[#This Row],[total_adults]])</f>
        <v>135</v>
      </c>
      <c r="AH243">
        <f>IF(ISBLANK(sbcc[[#This Row],[total_beneficiaries_reached]]),SUM(sbcc[[#This Row],[calc_children]],sbcc[[#This Row],[calc_adults]]),sbcc[[#This Row],[total_beneficiaries_reached]])</f>
        <v>612</v>
      </c>
      <c r="AI243" s="49" t="str">
        <f ca="1">IF(B243="","",OFFSET(table_admin1[[#Headers],[ADM1_PT]],MATCH(B243,admin1,0),1))</f>
        <v>MZ01</v>
      </c>
      <c r="AJ243" s="49" t="str">
        <f t="shared" ca="1" si="6"/>
        <v>MZ0106</v>
      </c>
      <c r="AK243" s="49" t="str">
        <f t="shared" ca="1" si="7"/>
        <v/>
      </c>
    </row>
    <row r="244" spans="1:37" x14ac:dyDescent="0.2">
      <c r="A244" s="58">
        <v>45323</v>
      </c>
      <c r="B244" s="49" t="s">
        <v>229</v>
      </c>
      <c r="C244" s="49" t="s">
        <v>700</v>
      </c>
      <c r="G244" s="49" t="s">
        <v>116</v>
      </c>
      <c r="H244" s="49" t="s">
        <v>168</v>
      </c>
      <c r="I244" s="49" t="s">
        <v>118</v>
      </c>
      <c r="K244" s="49" t="s">
        <v>1212</v>
      </c>
      <c r="L244" s="49">
        <v>27</v>
      </c>
      <c r="M244" s="49">
        <v>154</v>
      </c>
      <c r="N244" s="49">
        <v>144</v>
      </c>
      <c r="O244" s="49">
        <v>17</v>
      </c>
      <c r="U244" s="49">
        <v>8</v>
      </c>
      <c r="X244" s="49">
        <v>186</v>
      </c>
      <c r="Y244" s="49">
        <v>180</v>
      </c>
      <c r="AC244">
        <f>IF(ISBLANK(sbcc[[#This Row],[total_boys]]),SUM(sbcc[[#This Row],[boys_0-5_reached]],sbcc[[#This Row],[boys_6-12_reached]],sbcc[[#This Row],[boys_13-18_reached]]),sbcc[[#This Row],[total_boys]])</f>
        <v>171</v>
      </c>
      <c r="AD244">
        <f>IF(ISBLANK(sbcc[[#This Row],[total_girls]]),SUM(sbcc[[#This Row],[girls_0-5_reached]],sbcc[[#This Row],[girls_6-12_reached]],sbcc[[#This Row],[girls_13-18_reached]]),sbcc[[#This Row],[total_girls]])</f>
        <v>171</v>
      </c>
      <c r="AE244">
        <f>IF(ISBLANK(sbcc[[#This Row],[total_children]]),SUM(sbcc[[#This Row],[calc_boys]],sbcc[[#This Row],[calc_girls]]),sbcc[[#This Row],[total_children]])</f>
        <v>342</v>
      </c>
      <c r="AF244">
        <f>IF(ISBLANK(sbcc[[#This Row],[total_pwd]]),SUM(sbcc[[#This Row],[total_pwd_men]],sbcc[[#This Row],[total_pwd_women]]),sbcc[[#This Row],[total_pwd]])</f>
        <v>8</v>
      </c>
      <c r="AG244">
        <f>IF(ISBLANK(sbcc[[#This Row],[total_adults]]),SUM(sbcc[[#This Row],[total_men]],sbcc[[#This Row],[total_women]]),sbcc[[#This Row],[total_adults]])</f>
        <v>366</v>
      </c>
      <c r="AH244">
        <f>IF(ISBLANK(sbcc[[#This Row],[total_beneficiaries_reached]]),SUM(sbcc[[#This Row],[calc_children]],sbcc[[#This Row],[calc_adults]]),sbcc[[#This Row],[total_beneficiaries_reached]])</f>
        <v>708</v>
      </c>
      <c r="AI244" s="49" t="str">
        <f ca="1">IF(B244="","",OFFSET(table_admin1[[#Headers],[ADM1_PT]],MATCH(B244,admin1,0),1))</f>
        <v>MZ11</v>
      </c>
      <c r="AJ244" s="49" t="str">
        <f t="shared" ca="1" si="6"/>
        <v>MZ1103</v>
      </c>
      <c r="AK244" s="49" t="str">
        <f t="shared" ca="1" si="7"/>
        <v/>
      </c>
    </row>
    <row r="245" spans="1:37" x14ac:dyDescent="0.2">
      <c r="A245" s="58">
        <v>45383</v>
      </c>
      <c r="B245" s="49" t="s">
        <v>120</v>
      </c>
      <c r="C245" s="49" t="s">
        <v>127</v>
      </c>
      <c r="G245" s="49" t="s">
        <v>122</v>
      </c>
      <c r="H245" s="49" t="s">
        <v>167</v>
      </c>
      <c r="I245" s="49" t="s">
        <v>124</v>
      </c>
      <c r="K245" s="49" t="s">
        <v>1212</v>
      </c>
      <c r="L245" s="49">
        <v>83</v>
      </c>
      <c r="M245" s="49">
        <v>85</v>
      </c>
      <c r="N245" s="49">
        <v>21</v>
      </c>
      <c r="O245" s="49">
        <v>53</v>
      </c>
      <c r="U245" s="49">
        <v>15</v>
      </c>
      <c r="X245" s="49">
        <v>139</v>
      </c>
      <c r="Y245" s="49">
        <v>157</v>
      </c>
      <c r="AC245">
        <f>IF(ISBLANK(sbcc[[#This Row],[total_boys]]),SUM(sbcc[[#This Row],[boys_0-5_reached]],sbcc[[#This Row],[boys_6-12_reached]],sbcc[[#This Row],[boys_13-18_reached]]),sbcc[[#This Row],[total_boys]])</f>
        <v>104</v>
      </c>
      <c r="AD245">
        <f>IF(ISBLANK(sbcc[[#This Row],[total_girls]]),SUM(sbcc[[#This Row],[girls_0-5_reached]],sbcc[[#This Row],[girls_6-12_reached]],sbcc[[#This Row],[girls_13-18_reached]]),sbcc[[#This Row],[total_girls]])</f>
        <v>138</v>
      </c>
      <c r="AE245">
        <f>IF(ISBLANK(sbcc[[#This Row],[total_children]]),SUM(sbcc[[#This Row],[calc_boys]],sbcc[[#This Row],[calc_girls]]),sbcc[[#This Row],[total_children]])</f>
        <v>242</v>
      </c>
      <c r="AF245">
        <f>IF(ISBLANK(sbcc[[#This Row],[total_pwd]]),SUM(sbcc[[#This Row],[total_pwd_men]],sbcc[[#This Row],[total_pwd_women]]),sbcc[[#This Row],[total_pwd]])</f>
        <v>15</v>
      </c>
      <c r="AG245">
        <f>IF(ISBLANK(sbcc[[#This Row],[total_adults]]),SUM(sbcc[[#This Row],[total_men]],sbcc[[#This Row],[total_women]]),sbcc[[#This Row],[total_adults]])</f>
        <v>296</v>
      </c>
      <c r="AH245">
        <f>IF(ISBLANK(sbcc[[#This Row],[total_beneficiaries_reached]]),SUM(sbcc[[#This Row],[calc_children]],sbcc[[#This Row],[calc_adults]]),sbcc[[#This Row],[total_beneficiaries_reached]])</f>
        <v>538</v>
      </c>
      <c r="AI245" s="49" t="str">
        <f ca="1">IF(B245="","",OFFSET(table_admin1[[#Headers],[ADM1_PT]],MATCH(B245,admin1,0),1))</f>
        <v>MZ01</v>
      </c>
      <c r="AJ245" s="49" t="str">
        <f t="shared" ca="1" si="6"/>
        <v>MZ0101</v>
      </c>
      <c r="AK245" s="49" t="str">
        <f t="shared" ca="1" si="7"/>
        <v/>
      </c>
    </row>
    <row r="246" spans="1:37" x14ac:dyDescent="0.2">
      <c r="A246" s="58">
        <v>45383</v>
      </c>
      <c r="B246" s="49" t="s">
        <v>113</v>
      </c>
      <c r="C246" s="49" t="s">
        <v>634</v>
      </c>
      <c r="G246" s="49" t="s">
        <v>122</v>
      </c>
      <c r="H246" s="49" t="s">
        <v>168</v>
      </c>
      <c r="I246" s="49" t="s">
        <v>124</v>
      </c>
      <c r="J246" s="49" t="s">
        <v>1315</v>
      </c>
      <c r="K246" s="49" t="s">
        <v>125</v>
      </c>
      <c r="L246" s="49">
        <v>33</v>
      </c>
      <c r="M246" s="49">
        <v>170</v>
      </c>
      <c r="N246" s="49">
        <v>113</v>
      </c>
      <c r="O246" s="49">
        <v>134</v>
      </c>
      <c r="U246" s="49">
        <v>6</v>
      </c>
      <c r="X246" s="49">
        <v>136</v>
      </c>
      <c r="Y246" s="49">
        <v>94</v>
      </c>
      <c r="AC246">
        <f>IF(ISBLANK(sbcc[[#This Row],[total_boys]]),SUM(sbcc[[#This Row],[boys_0-5_reached]],sbcc[[#This Row],[boys_6-12_reached]],sbcc[[#This Row],[boys_13-18_reached]]),sbcc[[#This Row],[total_boys]])</f>
        <v>146</v>
      </c>
      <c r="AD246">
        <f>IF(ISBLANK(sbcc[[#This Row],[total_girls]]),SUM(sbcc[[#This Row],[girls_0-5_reached]],sbcc[[#This Row],[girls_6-12_reached]],sbcc[[#This Row],[girls_13-18_reached]]),sbcc[[#This Row],[total_girls]])</f>
        <v>304</v>
      </c>
      <c r="AE246">
        <f>IF(ISBLANK(sbcc[[#This Row],[total_children]]),SUM(sbcc[[#This Row],[calc_boys]],sbcc[[#This Row],[calc_girls]]),sbcc[[#This Row],[total_children]])</f>
        <v>450</v>
      </c>
      <c r="AF246">
        <f>IF(ISBLANK(sbcc[[#This Row],[total_pwd]]),SUM(sbcc[[#This Row],[total_pwd_men]],sbcc[[#This Row],[total_pwd_women]]),sbcc[[#This Row],[total_pwd]])</f>
        <v>6</v>
      </c>
      <c r="AG246">
        <f>IF(ISBLANK(sbcc[[#This Row],[total_adults]]),SUM(sbcc[[#This Row],[total_men]],sbcc[[#This Row],[total_women]]),sbcc[[#This Row],[total_adults]])</f>
        <v>230</v>
      </c>
      <c r="AH246">
        <f>IF(ISBLANK(sbcc[[#This Row],[total_beneficiaries_reached]]),SUM(sbcc[[#This Row],[calc_children]],sbcc[[#This Row],[calc_adults]]),sbcc[[#This Row],[total_beneficiaries_reached]])</f>
        <v>680</v>
      </c>
      <c r="AI246" s="49" t="str">
        <f ca="1">IF(B246="","",OFFSET(table_admin1[[#Headers],[ADM1_PT]],MATCH(B246,admin1,0),1))</f>
        <v>MZ09</v>
      </c>
      <c r="AJ246" s="49" t="str">
        <f t="shared" ca="1" si="6"/>
        <v>MZ0913</v>
      </c>
      <c r="AK246" s="49" t="str">
        <f t="shared" ca="1" si="7"/>
        <v/>
      </c>
    </row>
    <row r="247" spans="1:37" x14ac:dyDescent="0.2">
      <c r="A247" s="58">
        <v>45383</v>
      </c>
      <c r="B247" s="49" t="s">
        <v>214</v>
      </c>
      <c r="C247" s="49" t="s">
        <v>524</v>
      </c>
      <c r="G247" s="49" t="s">
        <v>122</v>
      </c>
      <c r="H247" s="49" t="s">
        <v>168</v>
      </c>
      <c r="I247" s="49" t="s">
        <v>130</v>
      </c>
      <c r="J247" s="49" t="s">
        <v>1317</v>
      </c>
      <c r="K247" s="49" t="s">
        <v>125</v>
      </c>
      <c r="L247" s="49">
        <v>123</v>
      </c>
      <c r="M247" s="49">
        <v>147</v>
      </c>
      <c r="N247" s="49">
        <v>147</v>
      </c>
      <c r="O247" s="49">
        <v>36</v>
      </c>
      <c r="U247" s="49">
        <v>8</v>
      </c>
      <c r="X247" s="49">
        <v>38</v>
      </c>
      <c r="Y247" s="49">
        <v>169</v>
      </c>
      <c r="AC247">
        <f>IF(ISBLANK(sbcc[[#This Row],[total_boys]]),SUM(sbcc[[#This Row],[boys_0-5_reached]],sbcc[[#This Row],[boys_6-12_reached]],sbcc[[#This Row],[boys_13-18_reached]]),sbcc[[#This Row],[total_boys]])</f>
        <v>270</v>
      </c>
      <c r="AD247">
        <f>IF(ISBLANK(sbcc[[#This Row],[total_girls]]),SUM(sbcc[[#This Row],[girls_0-5_reached]],sbcc[[#This Row],[girls_6-12_reached]],sbcc[[#This Row],[girls_13-18_reached]]),sbcc[[#This Row],[total_girls]])</f>
        <v>183</v>
      </c>
      <c r="AE247">
        <f>IF(ISBLANK(sbcc[[#This Row],[total_children]]),SUM(sbcc[[#This Row],[calc_boys]],sbcc[[#This Row],[calc_girls]]),sbcc[[#This Row],[total_children]])</f>
        <v>453</v>
      </c>
      <c r="AF247">
        <f>IF(ISBLANK(sbcc[[#This Row],[total_pwd]]),SUM(sbcc[[#This Row],[total_pwd_men]],sbcc[[#This Row],[total_pwd_women]]),sbcc[[#This Row],[total_pwd]])</f>
        <v>8</v>
      </c>
      <c r="AG247">
        <f>IF(ISBLANK(sbcc[[#This Row],[total_adults]]),SUM(sbcc[[#This Row],[total_men]],sbcc[[#This Row],[total_women]]),sbcc[[#This Row],[total_adults]])</f>
        <v>207</v>
      </c>
      <c r="AH247">
        <f>IF(ISBLANK(sbcc[[#This Row],[total_beneficiaries_reached]]),SUM(sbcc[[#This Row],[calc_children]],sbcc[[#This Row],[calc_adults]]),sbcc[[#This Row],[total_beneficiaries_reached]])</f>
        <v>660</v>
      </c>
      <c r="AI247" s="49" t="str">
        <f ca="1">IF(B247="","",OFFSET(table_admin1[[#Headers],[ADM1_PT]],MATCH(B247,admin1,0),1))</f>
        <v>MZ08</v>
      </c>
      <c r="AJ247" s="49" t="str">
        <f t="shared" ca="1" si="6"/>
        <v>MZ0801</v>
      </c>
      <c r="AK247" s="49" t="str">
        <f t="shared" ca="1" si="7"/>
        <v/>
      </c>
    </row>
    <row r="248" spans="1:37" x14ac:dyDescent="0.2">
      <c r="A248" s="58">
        <v>45383</v>
      </c>
      <c r="B248" s="49" t="s">
        <v>229</v>
      </c>
      <c r="C248" s="49" t="s">
        <v>712</v>
      </c>
      <c r="G248" s="49" t="s">
        <v>116</v>
      </c>
      <c r="H248" s="49" t="s">
        <v>168</v>
      </c>
      <c r="I248" s="49" t="s">
        <v>118</v>
      </c>
      <c r="K248" s="49" t="s">
        <v>1212</v>
      </c>
      <c r="L248" s="49">
        <v>164</v>
      </c>
      <c r="M248" s="49">
        <v>162</v>
      </c>
      <c r="N248" s="49">
        <v>109</v>
      </c>
      <c r="O248" s="49">
        <v>136</v>
      </c>
      <c r="U248" s="49">
        <v>4</v>
      </c>
      <c r="X248" s="49">
        <v>174</v>
      </c>
      <c r="Y248" s="49">
        <v>101</v>
      </c>
      <c r="AC248">
        <f>IF(ISBLANK(sbcc[[#This Row],[total_boys]]),SUM(sbcc[[#This Row],[boys_0-5_reached]],sbcc[[#This Row],[boys_6-12_reached]],sbcc[[#This Row],[boys_13-18_reached]]),sbcc[[#This Row],[total_boys]])</f>
        <v>273</v>
      </c>
      <c r="AD248">
        <f>IF(ISBLANK(sbcc[[#This Row],[total_girls]]),SUM(sbcc[[#This Row],[girls_0-5_reached]],sbcc[[#This Row],[girls_6-12_reached]],sbcc[[#This Row],[girls_13-18_reached]]),sbcc[[#This Row],[total_girls]])</f>
        <v>298</v>
      </c>
      <c r="AE248">
        <f>IF(ISBLANK(sbcc[[#This Row],[total_children]]),SUM(sbcc[[#This Row],[calc_boys]],sbcc[[#This Row],[calc_girls]]),sbcc[[#This Row],[total_children]])</f>
        <v>571</v>
      </c>
      <c r="AF248">
        <f>IF(ISBLANK(sbcc[[#This Row],[total_pwd]]),SUM(sbcc[[#This Row],[total_pwd_men]],sbcc[[#This Row],[total_pwd_women]]),sbcc[[#This Row],[total_pwd]])</f>
        <v>4</v>
      </c>
      <c r="AG248">
        <f>IF(ISBLANK(sbcc[[#This Row],[total_adults]]),SUM(sbcc[[#This Row],[total_men]],sbcc[[#This Row],[total_women]]),sbcc[[#This Row],[total_adults]])</f>
        <v>275</v>
      </c>
      <c r="AH248">
        <f>IF(ISBLANK(sbcc[[#This Row],[total_beneficiaries_reached]]),SUM(sbcc[[#This Row],[calc_children]],sbcc[[#This Row],[calc_adults]]),sbcc[[#This Row],[total_beneficiaries_reached]])</f>
        <v>846</v>
      </c>
      <c r="AI248" s="49" t="str">
        <f ca="1">IF(B248="","",OFFSET(table_admin1[[#Headers],[ADM1_PT]],MATCH(B248,admin1,0),1))</f>
        <v>MZ11</v>
      </c>
      <c r="AJ248" s="49" t="str">
        <f t="shared" ca="1" si="6"/>
        <v>MZ1106</v>
      </c>
      <c r="AK248" s="49" t="str">
        <f t="shared" ca="1" si="7"/>
        <v/>
      </c>
    </row>
    <row r="249" spans="1:37" x14ac:dyDescent="0.2">
      <c r="A249" s="58">
        <v>45323</v>
      </c>
      <c r="B249" s="49" t="s">
        <v>120</v>
      </c>
      <c r="C249" s="49" t="s">
        <v>126</v>
      </c>
      <c r="G249" s="49" t="s">
        <v>122</v>
      </c>
      <c r="H249" s="49" t="s">
        <v>167</v>
      </c>
      <c r="I249" s="49" t="s">
        <v>124</v>
      </c>
      <c r="J249" s="49" t="s">
        <v>1315</v>
      </c>
      <c r="K249" s="49" t="s">
        <v>125</v>
      </c>
      <c r="L249" s="49">
        <v>6</v>
      </c>
      <c r="M249" s="49">
        <v>101</v>
      </c>
      <c r="N249" s="49">
        <v>185</v>
      </c>
      <c r="O249" s="49">
        <v>96</v>
      </c>
      <c r="U249" s="49">
        <v>14</v>
      </c>
      <c r="X249" s="49">
        <v>194</v>
      </c>
      <c r="Y249" s="49">
        <v>81</v>
      </c>
      <c r="AC249">
        <f>IF(ISBLANK(sbcc[[#This Row],[total_boys]]),SUM(sbcc[[#This Row],[boys_0-5_reached]],sbcc[[#This Row],[boys_6-12_reached]],sbcc[[#This Row],[boys_13-18_reached]]),sbcc[[#This Row],[total_boys]])</f>
        <v>191</v>
      </c>
      <c r="AD249">
        <f>IF(ISBLANK(sbcc[[#This Row],[total_girls]]),SUM(sbcc[[#This Row],[girls_0-5_reached]],sbcc[[#This Row],[girls_6-12_reached]],sbcc[[#This Row],[girls_13-18_reached]]),sbcc[[#This Row],[total_girls]])</f>
        <v>197</v>
      </c>
      <c r="AE249">
        <f>IF(ISBLANK(sbcc[[#This Row],[total_children]]),SUM(sbcc[[#This Row],[calc_boys]],sbcc[[#This Row],[calc_girls]]),sbcc[[#This Row],[total_children]])</f>
        <v>388</v>
      </c>
      <c r="AF249">
        <f>IF(ISBLANK(sbcc[[#This Row],[total_pwd]]),SUM(sbcc[[#This Row],[total_pwd_men]],sbcc[[#This Row],[total_pwd_women]]),sbcc[[#This Row],[total_pwd]])</f>
        <v>14</v>
      </c>
      <c r="AG249">
        <f>IF(ISBLANK(sbcc[[#This Row],[total_adults]]),SUM(sbcc[[#This Row],[total_men]],sbcc[[#This Row],[total_women]]),sbcc[[#This Row],[total_adults]])</f>
        <v>275</v>
      </c>
      <c r="AH249">
        <f>IF(ISBLANK(sbcc[[#This Row],[total_beneficiaries_reached]]),SUM(sbcc[[#This Row],[calc_children]],sbcc[[#This Row],[calc_adults]]),sbcc[[#This Row],[total_beneficiaries_reached]])</f>
        <v>663</v>
      </c>
      <c r="AI249" s="49" t="str">
        <f ca="1">IF(B249="","",OFFSET(table_admin1[[#Headers],[ADM1_PT]],MATCH(B249,admin1,0),1))</f>
        <v>MZ01</v>
      </c>
      <c r="AJ249" s="49" t="str">
        <f t="shared" ca="1" si="6"/>
        <v>MZ0103</v>
      </c>
      <c r="AK249" s="49" t="str">
        <f t="shared" ca="1" si="7"/>
        <v/>
      </c>
    </row>
    <row r="250" spans="1:37" x14ac:dyDescent="0.2">
      <c r="A250" s="58">
        <v>45292</v>
      </c>
      <c r="B250" s="49" t="s">
        <v>120</v>
      </c>
      <c r="C250" s="49" t="s">
        <v>129</v>
      </c>
      <c r="G250" s="49" t="s">
        <v>122</v>
      </c>
      <c r="H250" s="49" t="s">
        <v>168</v>
      </c>
      <c r="I250" s="49" t="s">
        <v>124</v>
      </c>
      <c r="J250" s="49" t="s">
        <v>1315</v>
      </c>
      <c r="K250" s="49" t="s">
        <v>125</v>
      </c>
      <c r="L250" s="49">
        <v>183</v>
      </c>
      <c r="M250" s="49">
        <v>71</v>
      </c>
      <c r="N250" s="49">
        <v>87</v>
      </c>
      <c r="O250" s="49">
        <v>138</v>
      </c>
      <c r="U250" s="49">
        <v>1</v>
      </c>
      <c r="X250" s="49">
        <v>136</v>
      </c>
      <c r="Y250" s="49">
        <v>149</v>
      </c>
      <c r="AC250">
        <f>IF(ISBLANK(sbcc[[#This Row],[total_boys]]),SUM(sbcc[[#This Row],[boys_0-5_reached]],sbcc[[#This Row],[boys_6-12_reached]],sbcc[[#This Row],[boys_13-18_reached]]),sbcc[[#This Row],[total_boys]])</f>
        <v>270</v>
      </c>
      <c r="AD250">
        <f>IF(ISBLANK(sbcc[[#This Row],[total_girls]]),SUM(sbcc[[#This Row],[girls_0-5_reached]],sbcc[[#This Row],[girls_6-12_reached]],sbcc[[#This Row],[girls_13-18_reached]]),sbcc[[#This Row],[total_girls]])</f>
        <v>209</v>
      </c>
      <c r="AE250">
        <f>IF(ISBLANK(sbcc[[#This Row],[total_children]]),SUM(sbcc[[#This Row],[calc_boys]],sbcc[[#This Row],[calc_girls]]),sbcc[[#This Row],[total_children]])</f>
        <v>479</v>
      </c>
      <c r="AF250">
        <f>IF(ISBLANK(sbcc[[#This Row],[total_pwd]]),SUM(sbcc[[#This Row],[total_pwd_men]],sbcc[[#This Row],[total_pwd_women]]),sbcc[[#This Row],[total_pwd]])</f>
        <v>1</v>
      </c>
      <c r="AG250">
        <f>IF(ISBLANK(sbcc[[#This Row],[total_adults]]),SUM(sbcc[[#This Row],[total_men]],sbcc[[#This Row],[total_women]]),sbcc[[#This Row],[total_adults]])</f>
        <v>285</v>
      </c>
      <c r="AH250">
        <f>IF(ISBLANK(sbcc[[#This Row],[total_beneficiaries_reached]]),SUM(sbcc[[#This Row],[calc_children]],sbcc[[#This Row],[calc_adults]]),sbcc[[#This Row],[total_beneficiaries_reached]])</f>
        <v>764</v>
      </c>
      <c r="AI250" s="49" t="str">
        <f ca="1">IF(B250="","",OFFSET(table_admin1[[#Headers],[ADM1_PT]],MATCH(B250,admin1,0),1))</f>
        <v>MZ01</v>
      </c>
      <c r="AJ250" s="49" t="str">
        <f t="shared" ca="1" si="6"/>
        <v>MZ0110</v>
      </c>
      <c r="AK250" s="49" t="str">
        <f t="shared" ca="1" si="7"/>
        <v/>
      </c>
    </row>
    <row r="251" spans="1:37" x14ac:dyDescent="0.2">
      <c r="A251" s="58">
        <v>45292</v>
      </c>
      <c r="B251" s="49" t="s">
        <v>209</v>
      </c>
      <c r="C251" s="49" t="s">
        <v>489</v>
      </c>
      <c r="G251" s="49" t="s">
        <v>116</v>
      </c>
      <c r="H251" s="49" t="s">
        <v>167</v>
      </c>
      <c r="K251" s="49" t="s">
        <v>1212</v>
      </c>
      <c r="L251" s="49">
        <v>177</v>
      </c>
      <c r="M251" s="49">
        <v>134</v>
      </c>
      <c r="N251" s="49">
        <v>58</v>
      </c>
      <c r="O251" s="49">
        <v>46</v>
      </c>
      <c r="U251" s="49">
        <v>8</v>
      </c>
      <c r="X251" s="49">
        <v>153</v>
      </c>
      <c r="Y251" s="49">
        <v>182</v>
      </c>
      <c r="AC251">
        <f>IF(ISBLANK(sbcc[[#This Row],[total_boys]]),SUM(sbcc[[#This Row],[boys_0-5_reached]],sbcc[[#This Row],[boys_6-12_reached]],sbcc[[#This Row],[boys_13-18_reached]]),sbcc[[#This Row],[total_boys]])</f>
        <v>235</v>
      </c>
      <c r="AD251">
        <f>IF(ISBLANK(sbcc[[#This Row],[total_girls]]),SUM(sbcc[[#This Row],[girls_0-5_reached]],sbcc[[#This Row],[girls_6-12_reached]],sbcc[[#This Row],[girls_13-18_reached]]),sbcc[[#This Row],[total_girls]])</f>
        <v>180</v>
      </c>
      <c r="AE251">
        <f>IF(ISBLANK(sbcc[[#This Row],[total_children]]),SUM(sbcc[[#This Row],[calc_boys]],sbcc[[#This Row],[calc_girls]]),sbcc[[#This Row],[total_children]])</f>
        <v>415</v>
      </c>
      <c r="AF251">
        <f>IF(ISBLANK(sbcc[[#This Row],[total_pwd]]),SUM(sbcc[[#This Row],[total_pwd_men]],sbcc[[#This Row],[total_pwd_women]]),sbcc[[#This Row],[total_pwd]])</f>
        <v>8</v>
      </c>
      <c r="AG251">
        <f>IF(ISBLANK(sbcc[[#This Row],[total_adults]]),SUM(sbcc[[#This Row],[total_men]],sbcc[[#This Row],[total_women]]),sbcc[[#This Row],[total_adults]])</f>
        <v>335</v>
      </c>
      <c r="AH251">
        <f>IF(ISBLANK(sbcc[[#This Row],[total_beneficiaries_reached]]),SUM(sbcc[[#This Row],[calc_children]],sbcc[[#This Row],[calc_adults]]),sbcc[[#This Row],[total_beneficiaries_reached]])</f>
        <v>750</v>
      </c>
      <c r="AI251" s="49" t="str">
        <f ca="1">IF(B251="","",OFFSET(table_admin1[[#Headers],[ADM1_PT]],MATCH(B251,admin1,0),1))</f>
        <v>MZ07</v>
      </c>
      <c r="AJ251" s="49" t="str">
        <f t="shared" ca="1" si="6"/>
        <v>MZ0715</v>
      </c>
      <c r="AK251" s="49" t="str">
        <f t="shared" ca="1" si="7"/>
        <v/>
      </c>
    </row>
    <row r="252" spans="1:37" x14ac:dyDescent="0.2">
      <c r="A252" s="58">
        <v>45352</v>
      </c>
      <c r="B252" s="49" t="s">
        <v>209</v>
      </c>
      <c r="C252" s="49" t="s">
        <v>489</v>
      </c>
      <c r="G252" s="49" t="s">
        <v>116</v>
      </c>
      <c r="H252" s="49" t="s">
        <v>167</v>
      </c>
      <c r="I252" s="49" t="s">
        <v>118</v>
      </c>
      <c r="K252" s="49" t="s">
        <v>1212</v>
      </c>
      <c r="L252" s="49">
        <v>144</v>
      </c>
      <c r="M252" s="49">
        <v>177</v>
      </c>
      <c r="N252" s="49">
        <v>38</v>
      </c>
      <c r="O252" s="49">
        <v>124</v>
      </c>
      <c r="U252" s="49">
        <v>15</v>
      </c>
      <c r="X252" s="49">
        <v>89</v>
      </c>
      <c r="Y252" s="49">
        <v>48</v>
      </c>
      <c r="AC252">
        <f>IF(ISBLANK(sbcc[[#This Row],[total_boys]]),SUM(sbcc[[#This Row],[boys_0-5_reached]],sbcc[[#This Row],[boys_6-12_reached]],sbcc[[#This Row],[boys_13-18_reached]]),sbcc[[#This Row],[total_boys]])</f>
        <v>182</v>
      </c>
      <c r="AD252">
        <f>IF(ISBLANK(sbcc[[#This Row],[total_girls]]),SUM(sbcc[[#This Row],[girls_0-5_reached]],sbcc[[#This Row],[girls_6-12_reached]],sbcc[[#This Row],[girls_13-18_reached]]),sbcc[[#This Row],[total_girls]])</f>
        <v>301</v>
      </c>
      <c r="AE252">
        <f>IF(ISBLANK(sbcc[[#This Row],[total_children]]),SUM(sbcc[[#This Row],[calc_boys]],sbcc[[#This Row],[calc_girls]]),sbcc[[#This Row],[total_children]])</f>
        <v>483</v>
      </c>
      <c r="AF252">
        <f>IF(ISBLANK(sbcc[[#This Row],[total_pwd]]),SUM(sbcc[[#This Row],[total_pwd_men]],sbcc[[#This Row],[total_pwd_women]]),sbcc[[#This Row],[total_pwd]])</f>
        <v>15</v>
      </c>
      <c r="AG252">
        <f>IF(ISBLANK(sbcc[[#This Row],[total_adults]]),SUM(sbcc[[#This Row],[total_men]],sbcc[[#This Row],[total_women]]),sbcc[[#This Row],[total_adults]])</f>
        <v>137</v>
      </c>
      <c r="AH252">
        <f>IF(ISBLANK(sbcc[[#This Row],[total_beneficiaries_reached]]),SUM(sbcc[[#This Row],[calc_children]],sbcc[[#This Row],[calc_adults]]),sbcc[[#This Row],[total_beneficiaries_reached]])</f>
        <v>620</v>
      </c>
      <c r="AI252" s="49" t="str">
        <f ca="1">IF(B252="","",OFFSET(table_admin1[[#Headers],[ADM1_PT]],MATCH(B252,admin1,0),1))</f>
        <v>MZ07</v>
      </c>
      <c r="AJ252" s="49" t="str">
        <f t="shared" ca="1" si="6"/>
        <v>MZ0715</v>
      </c>
      <c r="AK252" s="49" t="str">
        <f t="shared" ca="1" si="7"/>
        <v/>
      </c>
    </row>
    <row r="253" spans="1:37" x14ac:dyDescent="0.2">
      <c r="A253" s="58">
        <v>45352</v>
      </c>
      <c r="B253" s="49" t="s">
        <v>197</v>
      </c>
      <c r="C253" s="49" t="s">
        <v>426</v>
      </c>
      <c r="G253" s="49" t="s">
        <v>122</v>
      </c>
      <c r="H253" s="49" t="s">
        <v>167</v>
      </c>
      <c r="I253" s="49" t="s">
        <v>124</v>
      </c>
      <c r="J253" s="49" t="s">
        <v>1315</v>
      </c>
      <c r="K253" s="49" t="s">
        <v>125</v>
      </c>
      <c r="L253" s="49">
        <v>132</v>
      </c>
      <c r="M253" s="49">
        <v>55</v>
      </c>
      <c r="N253" s="49">
        <v>89</v>
      </c>
      <c r="O253" s="49">
        <v>7</v>
      </c>
      <c r="U253" s="49">
        <v>1</v>
      </c>
      <c r="X253" s="49">
        <v>153</v>
      </c>
      <c r="Y253" s="49">
        <v>98</v>
      </c>
      <c r="AC253">
        <f>IF(ISBLANK(sbcc[[#This Row],[total_boys]]),SUM(sbcc[[#This Row],[boys_0-5_reached]],sbcc[[#This Row],[boys_6-12_reached]],sbcc[[#This Row],[boys_13-18_reached]]),sbcc[[#This Row],[total_boys]])</f>
        <v>221</v>
      </c>
      <c r="AD253">
        <f>IF(ISBLANK(sbcc[[#This Row],[total_girls]]),SUM(sbcc[[#This Row],[girls_0-5_reached]],sbcc[[#This Row],[girls_6-12_reached]],sbcc[[#This Row],[girls_13-18_reached]]),sbcc[[#This Row],[total_girls]])</f>
        <v>62</v>
      </c>
      <c r="AE253">
        <f>IF(ISBLANK(sbcc[[#This Row],[total_children]]),SUM(sbcc[[#This Row],[calc_boys]],sbcc[[#This Row],[calc_girls]]),sbcc[[#This Row],[total_children]])</f>
        <v>283</v>
      </c>
      <c r="AF253">
        <f>IF(ISBLANK(sbcc[[#This Row],[total_pwd]]),SUM(sbcc[[#This Row],[total_pwd_men]],sbcc[[#This Row],[total_pwd_women]]),sbcc[[#This Row],[total_pwd]])</f>
        <v>1</v>
      </c>
      <c r="AG253">
        <f>IF(ISBLANK(sbcc[[#This Row],[total_adults]]),SUM(sbcc[[#This Row],[total_men]],sbcc[[#This Row],[total_women]]),sbcc[[#This Row],[total_adults]])</f>
        <v>251</v>
      </c>
      <c r="AH253">
        <f>IF(ISBLANK(sbcc[[#This Row],[total_beneficiaries_reached]]),SUM(sbcc[[#This Row],[calc_children]],sbcc[[#This Row],[calc_adults]]),sbcc[[#This Row],[total_beneficiaries_reached]])</f>
        <v>534</v>
      </c>
      <c r="AI253" s="49" t="str">
        <f ca="1">IF(B253="","",OFFSET(table_admin1[[#Headers],[ADM1_PT]],MATCH(B253,admin1,0),1))</f>
        <v>MZ05</v>
      </c>
      <c r="AJ253" s="49" t="str">
        <f t="shared" ca="1" si="6"/>
        <v>MZ0507</v>
      </c>
      <c r="AK253" s="49" t="str">
        <f t="shared" ca="1" si="7"/>
        <v/>
      </c>
    </row>
    <row r="254" spans="1:37" x14ac:dyDescent="0.2">
      <c r="A254" s="58">
        <v>45352</v>
      </c>
      <c r="B254" s="49" t="s">
        <v>209</v>
      </c>
      <c r="C254" s="49" t="s">
        <v>489</v>
      </c>
      <c r="G254" s="49" t="s">
        <v>122</v>
      </c>
      <c r="H254" s="49" t="s">
        <v>168</v>
      </c>
      <c r="I254" s="49" t="s">
        <v>124</v>
      </c>
      <c r="J254" s="49" t="s">
        <v>1315</v>
      </c>
      <c r="K254" s="49" t="s">
        <v>125</v>
      </c>
      <c r="L254" s="49">
        <v>130</v>
      </c>
      <c r="M254" s="49">
        <v>140</v>
      </c>
      <c r="N254" s="49">
        <v>2</v>
      </c>
      <c r="O254" s="49">
        <v>63</v>
      </c>
      <c r="U254" s="49">
        <v>5</v>
      </c>
      <c r="X254" s="49">
        <v>167</v>
      </c>
      <c r="Y254" s="49">
        <v>193</v>
      </c>
      <c r="AC254">
        <f>IF(ISBLANK(sbcc[[#This Row],[total_boys]]),SUM(sbcc[[#This Row],[boys_0-5_reached]],sbcc[[#This Row],[boys_6-12_reached]],sbcc[[#This Row],[boys_13-18_reached]]),sbcc[[#This Row],[total_boys]])</f>
        <v>132</v>
      </c>
      <c r="AD254">
        <f>IF(ISBLANK(sbcc[[#This Row],[total_girls]]),SUM(sbcc[[#This Row],[girls_0-5_reached]],sbcc[[#This Row],[girls_6-12_reached]],sbcc[[#This Row],[girls_13-18_reached]]),sbcc[[#This Row],[total_girls]])</f>
        <v>203</v>
      </c>
      <c r="AE254">
        <f>IF(ISBLANK(sbcc[[#This Row],[total_children]]),SUM(sbcc[[#This Row],[calc_boys]],sbcc[[#This Row],[calc_girls]]),sbcc[[#This Row],[total_children]])</f>
        <v>335</v>
      </c>
      <c r="AF254">
        <f>IF(ISBLANK(sbcc[[#This Row],[total_pwd]]),SUM(sbcc[[#This Row],[total_pwd_men]],sbcc[[#This Row],[total_pwd_women]]),sbcc[[#This Row],[total_pwd]])</f>
        <v>5</v>
      </c>
      <c r="AG254">
        <f>IF(ISBLANK(sbcc[[#This Row],[total_adults]]),SUM(sbcc[[#This Row],[total_men]],sbcc[[#This Row],[total_women]]),sbcc[[#This Row],[total_adults]])</f>
        <v>360</v>
      </c>
      <c r="AH254">
        <f>IF(ISBLANK(sbcc[[#This Row],[total_beneficiaries_reached]]),SUM(sbcc[[#This Row],[calc_children]],sbcc[[#This Row],[calc_adults]]),sbcc[[#This Row],[total_beneficiaries_reached]])</f>
        <v>695</v>
      </c>
      <c r="AI254" s="49" t="str">
        <f ca="1">IF(B254="","",OFFSET(table_admin1[[#Headers],[ADM1_PT]],MATCH(B254,admin1,0),1))</f>
        <v>MZ07</v>
      </c>
      <c r="AJ254" s="49" t="str">
        <f t="shared" ca="1" si="6"/>
        <v>MZ0715</v>
      </c>
      <c r="AK254" s="49" t="str">
        <f t="shared" ca="1" si="7"/>
        <v/>
      </c>
    </row>
    <row r="255" spans="1:37" x14ac:dyDescent="0.2">
      <c r="A255" s="58">
        <v>45352</v>
      </c>
      <c r="B255" s="49" t="s">
        <v>224</v>
      </c>
      <c r="C255" s="49" t="s">
        <v>641</v>
      </c>
      <c r="G255" s="49" t="s">
        <v>116</v>
      </c>
      <c r="H255" s="49" t="s">
        <v>167</v>
      </c>
      <c r="I255" s="49" t="s">
        <v>118</v>
      </c>
      <c r="K255" s="49" t="s">
        <v>1212</v>
      </c>
      <c r="L255" s="49">
        <v>64</v>
      </c>
      <c r="M255" s="49">
        <v>199</v>
      </c>
      <c r="N255" s="49">
        <v>127</v>
      </c>
      <c r="O255" s="49">
        <v>102</v>
      </c>
      <c r="U255" s="49">
        <v>11</v>
      </c>
      <c r="X255" s="49">
        <v>95</v>
      </c>
      <c r="Y255" s="49">
        <v>92</v>
      </c>
      <c r="AC255">
        <f>IF(ISBLANK(sbcc[[#This Row],[total_boys]]),SUM(sbcc[[#This Row],[boys_0-5_reached]],sbcc[[#This Row],[boys_6-12_reached]],sbcc[[#This Row],[boys_13-18_reached]]),sbcc[[#This Row],[total_boys]])</f>
        <v>191</v>
      </c>
      <c r="AD255">
        <f>IF(ISBLANK(sbcc[[#This Row],[total_girls]]),SUM(sbcc[[#This Row],[girls_0-5_reached]],sbcc[[#This Row],[girls_6-12_reached]],sbcc[[#This Row],[girls_13-18_reached]]),sbcc[[#This Row],[total_girls]])</f>
        <v>301</v>
      </c>
      <c r="AE255">
        <f>IF(ISBLANK(sbcc[[#This Row],[total_children]]),SUM(sbcc[[#This Row],[calc_boys]],sbcc[[#This Row],[calc_girls]]),sbcc[[#This Row],[total_children]])</f>
        <v>492</v>
      </c>
      <c r="AF255">
        <f>IF(ISBLANK(sbcc[[#This Row],[total_pwd]]),SUM(sbcc[[#This Row],[total_pwd_men]],sbcc[[#This Row],[total_pwd_women]]),sbcc[[#This Row],[total_pwd]])</f>
        <v>11</v>
      </c>
      <c r="AG255">
        <f>IF(ISBLANK(sbcc[[#This Row],[total_adults]]),SUM(sbcc[[#This Row],[total_men]],sbcc[[#This Row],[total_women]]),sbcc[[#This Row],[total_adults]])</f>
        <v>187</v>
      </c>
      <c r="AH255">
        <f>IF(ISBLANK(sbcc[[#This Row],[total_beneficiaries_reached]]),SUM(sbcc[[#This Row],[calc_children]],sbcc[[#This Row],[calc_adults]]),sbcc[[#This Row],[total_beneficiaries_reached]])</f>
        <v>679</v>
      </c>
      <c r="AI255" s="49" t="str">
        <f ca="1">IF(B255="","",OFFSET(table_admin1[[#Headers],[ADM1_PT]],MATCH(B255,admin1,0),1))</f>
        <v>MZ10</v>
      </c>
      <c r="AJ255" s="49" t="str">
        <f t="shared" ca="1" si="6"/>
        <v>MZ1002</v>
      </c>
      <c r="AK255" s="49" t="str">
        <f t="shared" ca="1" si="7"/>
        <v/>
      </c>
    </row>
    <row r="256" spans="1:37" x14ac:dyDescent="0.2">
      <c r="A256" s="58">
        <v>45383</v>
      </c>
      <c r="B256" s="49" t="s">
        <v>229</v>
      </c>
      <c r="C256" s="49" t="s">
        <v>712</v>
      </c>
      <c r="G256" s="49" t="s">
        <v>122</v>
      </c>
      <c r="H256" s="49" t="s">
        <v>167</v>
      </c>
      <c r="I256" s="49" t="s">
        <v>130</v>
      </c>
      <c r="J256" s="49" t="s">
        <v>1317</v>
      </c>
      <c r="K256" s="49" t="s">
        <v>125</v>
      </c>
      <c r="L256" s="49">
        <v>64</v>
      </c>
      <c r="M256" s="49">
        <v>81</v>
      </c>
      <c r="N256" s="49">
        <v>167</v>
      </c>
      <c r="O256" s="49">
        <v>38</v>
      </c>
      <c r="U256" s="49">
        <v>2</v>
      </c>
      <c r="X256" s="49">
        <v>183</v>
      </c>
      <c r="Y256" s="49">
        <v>96</v>
      </c>
      <c r="AC256">
        <f>IF(ISBLANK(sbcc[[#This Row],[total_boys]]),SUM(sbcc[[#This Row],[boys_0-5_reached]],sbcc[[#This Row],[boys_6-12_reached]],sbcc[[#This Row],[boys_13-18_reached]]),sbcc[[#This Row],[total_boys]])</f>
        <v>231</v>
      </c>
      <c r="AD256">
        <f>IF(ISBLANK(sbcc[[#This Row],[total_girls]]),SUM(sbcc[[#This Row],[girls_0-5_reached]],sbcc[[#This Row],[girls_6-12_reached]],sbcc[[#This Row],[girls_13-18_reached]]),sbcc[[#This Row],[total_girls]])</f>
        <v>119</v>
      </c>
      <c r="AE256">
        <f>IF(ISBLANK(sbcc[[#This Row],[total_children]]),SUM(sbcc[[#This Row],[calc_boys]],sbcc[[#This Row],[calc_girls]]),sbcc[[#This Row],[total_children]])</f>
        <v>350</v>
      </c>
      <c r="AF256">
        <f>IF(ISBLANK(sbcc[[#This Row],[total_pwd]]),SUM(sbcc[[#This Row],[total_pwd_men]],sbcc[[#This Row],[total_pwd_women]]),sbcc[[#This Row],[total_pwd]])</f>
        <v>2</v>
      </c>
      <c r="AG256">
        <f>IF(ISBLANK(sbcc[[#This Row],[total_adults]]),SUM(sbcc[[#This Row],[total_men]],sbcc[[#This Row],[total_women]]),sbcc[[#This Row],[total_adults]])</f>
        <v>279</v>
      </c>
      <c r="AH256">
        <f>IF(ISBLANK(sbcc[[#This Row],[total_beneficiaries_reached]]),SUM(sbcc[[#This Row],[calc_children]],sbcc[[#This Row],[calc_adults]]),sbcc[[#This Row],[total_beneficiaries_reached]])</f>
        <v>629</v>
      </c>
      <c r="AI256" s="49" t="str">
        <f ca="1">IF(B256="","",OFFSET(table_admin1[[#Headers],[ADM1_PT]],MATCH(B256,admin1,0),1))</f>
        <v>MZ11</v>
      </c>
      <c r="AJ256" s="49" t="str">
        <f t="shared" ca="1" si="6"/>
        <v>MZ1106</v>
      </c>
      <c r="AK256" s="49" t="str">
        <f t="shared" ca="1" si="7"/>
        <v/>
      </c>
    </row>
    <row r="257" spans="1:37" x14ac:dyDescent="0.2">
      <c r="A257" s="58">
        <v>45292</v>
      </c>
      <c r="B257" s="49" t="s">
        <v>120</v>
      </c>
      <c r="C257" s="49" t="s">
        <v>126</v>
      </c>
      <c r="G257" s="49" t="s">
        <v>122</v>
      </c>
      <c r="H257" s="49" t="s">
        <v>167</v>
      </c>
      <c r="I257" s="49" t="s">
        <v>124</v>
      </c>
      <c r="J257" s="49" t="s">
        <v>1315</v>
      </c>
      <c r="K257" s="49" t="s">
        <v>125</v>
      </c>
      <c r="L257" s="49">
        <v>189</v>
      </c>
      <c r="M257" s="49">
        <v>119</v>
      </c>
      <c r="N257" s="49">
        <v>159</v>
      </c>
      <c r="O257" s="49">
        <v>87</v>
      </c>
      <c r="U257" s="49">
        <v>7</v>
      </c>
      <c r="X257" s="49">
        <v>63</v>
      </c>
      <c r="Y257" s="49">
        <v>120</v>
      </c>
      <c r="AC257">
        <f>IF(ISBLANK(sbcc[[#This Row],[total_boys]]),SUM(sbcc[[#This Row],[boys_0-5_reached]],sbcc[[#This Row],[boys_6-12_reached]],sbcc[[#This Row],[boys_13-18_reached]]),sbcc[[#This Row],[total_boys]])</f>
        <v>348</v>
      </c>
      <c r="AD257">
        <f>IF(ISBLANK(sbcc[[#This Row],[total_girls]]),SUM(sbcc[[#This Row],[girls_0-5_reached]],sbcc[[#This Row],[girls_6-12_reached]],sbcc[[#This Row],[girls_13-18_reached]]),sbcc[[#This Row],[total_girls]])</f>
        <v>206</v>
      </c>
      <c r="AE257">
        <f>IF(ISBLANK(sbcc[[#This Row],[total_children]]),SUM(sbcc[[#This Row],[calc_boys]],sbcc[[#This Row],[calc_girls]]),sbcc[[#This Row],[total_children]])</f>
        <v>554</v>
      </c>
      <c r="AF257">
        <f>IF(ISBLANK(sbcc[[#This Row],[total_pwd]]),SUM(sbcc[[#This Row],[total_pwd_men]],sbcc[[#This Row],[total_pwd_women]]),sbcc[[#This Row],[total_pwd]])</f>
        <v>7</v>
      </c>
      <c r="AG257">
        <f>IF(ISBLANK(sbcc[[#This Row],[total_adults]]),SUM(sbcc[[#This Row],[total_men]],sbcc[[#This Row],[total_women]]),sbcc[[#This Row],[total_adults]])</f>
        <v>183</v>
      </c>
      <c r="AH257">
        <f>IF(ISBLANK(sbcc[[#This Row],[total_beneficiaries_reached]]),SUM(sbcc[[#This Row],[calc_children]],sbcc[[#This Row],[calc_adults]]),sbcc[[#This Row],[total_beneficiaries_reached]])</f>
        <v>737</v>
      </c>
      <c r="AI257" s="49" t="str">
        <f ca="1">IF(B257="","",OFFSET(table_admin1[[#Headers],[ADM1_PT]],MATCH(B257,admin1,0),1))</f>
        <v>MZ01</v>
      </c>
      <c r="AJ257" s="49" t="str">
        <f t="shared" ca="1" si="6"/>
        <v>MZ0103</v>
      </c>
      <c r="AK257" s="49" t="str">
        <f t="shared" ca="1" si="7"/>
        <v/>
      </c>
    </row>
    <row r="258" spans="1:37" x14ac:dyDescent="0.2">
      <c r="A258" s="58">
        <v>45292</v>
      </c>
      <c r="B258" s="49" t="s">
        <v>209</v>
      </c>
      <c r="C258" s="49" t="s">
        <v>463</v>
      </c>
      <c r="G258" s="49" t="s">
        <v>116</v>
      </c>
      <c r="H258" s="49" t="s">
        <v>168</v>
      </c>
      <c r="I258" s="49" t="s">
        <v>118</v>
      </c>
      <c r="K258" s="49" t="s">
        <v>1212</v>
      </c>
      <c r="L258" s="49">
        <v>93</v>
      </c>
      <c r="M258" s="49">
        <v>44</v>
      </c>
      <c r="N258" s="49">
        <v>116</v>
      </c>
      <c r="O258" s="49">
        <v>37</v>
      </c>
      <c r="U258" s="49">
        <v>6</v>
      </c>
      <c r="X258" s="49">
        <v>34</v>
      </c>
      <c r="Y258" s="49">
        <v>104</v>
      </c>
      <c r="AC258">
        <f>IF(ISBLANK(sbcc[[#This Row],[total_boys]]),SUM(sbcc[[#This Row],[boys_0-5_reached]],sbcc[[#This Row],[boys_6-12_reached]],sbcc[[#This Row],[boys_13-18_reached]]),sbcc[[#This Row],[total_boys]])</f>
        <v>209</v>
      </c>
      <c r="AD258">
        <f>IF(ISBLANK(sbcc[[#This Row],[total_girls]]),SUM(sbcc[[#This Row],[girls_0-5_reached]],sbcc[[#This Row],[girls_6-12_reached]],sbcc[[#This Row],[girls_13-18_reached]]),sbcc[[#This Row],[total_girls]])</f>
        <v>81</v>
      </c>
      <c r="AE258">
        <f>IF(ISBLANK(sbcc[[#This Row],[total_children]]),SUM(sbcc[[#This Row],[calc_boys]],sbcc[[#This Row],[calc_girls]]),sbcc[[#This Row],[total_children]])</f>
        <v>290</v>
      </c>
      <c r="AF258">
        <f>IF(ISBLANK(sbcc[[#This Row],[total_pwd]]),SUM(sbcc[[#This Row],[total_pwd_men]],sbcc[[#This Row],[total_pwd_women]]),sbcc[[#This Row],[total_pwd]])</f>
        <v>6</v>
      </c>
      <c r="AG258">
        <f>IF(ISBLANK(sbcc[[#This Row],[total_adults]]),SUM(sbcc[[#This Row],[total_men]],sbcc[[#This Row],[total_women]]),sbcc[[#This Row],[total_adults]])</f>
        <v>138</v>
      </c>
      <c r="AH258">
        <f>IF(ISBLANK(sbcc[[#This Row],[total_beneficiaries_reached]]),SUM(sbcc[[#This Row],[calc_children]],sbcc[[#This Row],[calc_adults]]),sbcc[[#This Row],[total_beneficiaries_reached]])</f>
        <v>428</v>
      </c>
      <c r="AI258" s="49" t="str">
        <f ca="1">IF(B258="","",OFFSET(table_admin1[[#Headers],[ADM1_PT]],MATCH(B258,admin1,0),1))</f>
        <v>MZ07</v>
      </c>
      <c r="AJ258" s="49" t="str">
        <f t="shared" ca="1" si="6"/>
        <v>MZ0708</v>
      </c>
      <c r="AK258" s="49" t="str">
        <f t="shared" ca="1" si="7"/>
        <v/>
      </c>
    </row>
    <row r="259" spans="1:37" x14ac:dyDescent="0.2">
      <c r="A259" s="58">
        <v>45323</v>
      </c>
      <c r="B259" s="49" t="s">
        <v>209</v>
      </c>
      <c r="C259" s="49" t="s">
        <v>513</v>
      </c>
      <c r="G259" s="49" t="s">
        <v>116</v>
      </c>
      <c r="H259" s="49" t="s">
        <v>168</v>
      </c>
      <c r="I259" s="49" t="s">
        <v>130</v>
      </c>
      <c r="J259" s="49" t="s">
        <v>1319</v>
      </c>
      <c r="K259" s="49" t="s">
        <v>1212</v>
      </c>
      <c r="L259" s="49">
        <v>20</v>
      </c>
      <c r="M259" s="49">
        <v>76</v>
      </c>
      <c r="N259" s="49">
        <v>85</v>
      </c>
      <c r="O259" s="49">
        <v>10</v>
      </c>
      <c r="U259" s="49">
        <v>12</v>
      </c>
      <c r="X259" s="49">
        <v>58</v>
      </c>
      <c r="Y259" s="49">
        <v>3</v>
      </c>
      <c r="AC259">
        <f>IF(ISBLANK(sbcc[[#This Row],[total_boys]]),SUM(sbcc[[#This Row],[boys_0-5_reached]],sbcc[[#This Row],[boys_6-12_reached]],sbcc[[#This Row],[boys_13-18_reached]]),sbcc[[#This Row],[total_boys]])</f>
        <v>105</v>
      </c>
      <c r="AD259">
        <f>IF(ISBLANK(sbcc[[#This Row],[total_girls]]),SUM(sbcc[[#This Row],[girls_0-5_reached]],sbcc[[#This Row],[girls_6-12_reached]],sbcc[[#This Row],[girls_13-18_reached]]),sbcc[[#This Row],[total_girls]])</f>
        <v>86</v>
      </c>
      <c r="AE259">
        <f>IF(ISBLANK(sbcc[[#This Row],[total_children]]),SUM(sbcc[[#This Row],[calc_boys]],sbcc[[#This Row],[calc_girls]]),sbcc[[#This Row],[total_children]])</f>
        <v>191</v>
      </c>
      <c r="AF259">
        <f>IF(ISBLANK(sbcc[[#This Row],[total_pwd]]),SUM(sbcc[[#This Row],[total_pwd_men]],sbcc[[#This Row],[total_pwd_women]]),sbcc[[#This Row],[total_pwd]])</f>
        <v>12</v>
      </c>
      <c r="AG259">
        <f>IF(ISBLANK(sbcc[[#This Row],[total_adults]]),SUM(sbcc[[#This Row],[total_men]],sbcc[[#This Row],[total_women]]),sbcc[[#This Row],[total_adults]])</f>
        <v>61</v>
      </c>
      <c r="AH259">
        <f>IF(ISBLANK(sbcc[[#This Row],[total_beneficiaries_reached]]),SUM(sbcc[[#This Row],[calc_children]],sbcc[[#This Row],[calc_adults]]),sbcc[[#This Row],[total_beneficiaries_reached]])</f>
        <v>252</v>
      </c>
      <c r="AI259" s="49" t="str">
        <f ca="1">IF(B259="","",OFFSET(table_admin1[[#Headers],[ADM1_PT]],MATCH(B259,admin1,0),1))</f>
        <v>MZ07</v>
      </c>
      <c r="AJ259" s="49" t="str">
        <f t="shared" ca="1" si="6"/>
        <v>MZ0721</v>
      </c>
      <c r="AK259" s="49" t="str">
        <f t="shared" ca="1" si="7"/>
        <v/>
      </c>
    </row>
    <row r="260" spans="1:37" x14ac:dyDescent="0.2">
      <c r="A260" s="58">
        <v>45352</v>
      </c>
      <c r="B260" s="49" t="s">
        <v>209</v>
      </c>
      <c r="C260" s="49" t="s">
        <v>471</v>
      </c>
      <c r="G260" s="49" t="s">
        <v>116</v>
      </c>
      <c r="H260" s="49" t="s">
        <v>167</v>
      </c>
      <c r="I260" s="49" t="s">
        <v>118</v>
      </c>
      <c r="K260" s="49" t="s">
        <v>1212</v>
      </c>
      <c r="L260" s="49">
        <v>137</v>
      </c>
      <c r="M260" s="49">
        <v>75</v>
      </c>
      <c r="N260" s="49">
        <v>116</v>
      </c>
      <c r="O260" s="49">
        <v>193</v>
      </c>
      <c r="U260" s="49">
        <v>3</v>
      </c>
      <c r="X260" s="49">
        <v>70</v>
      </c>
      <c r="Y260" s="49">
        <v>133</v>
      </c>
      <c r="AC260">
        <f>IF(ISBLANK(sbcc[[#This Row],[total_boys]]),SUM(sbcc[[#This Row],[boys_0-5_reached]],sbcc[[#This Row],[boys_6-12_reached]],sbcc[[#This Row],[boys_13-18_reached]]),sbcc[[#This Row],[total_boys]])</f>
        <v>253</v>
      </c>
      <c r="AD260">
        <f>IF(ISBLANK(sbcc[[#This Row],[total_girls]]),SUM(sbcc[[#This Row],[girls_0-5_reached]],sbcc[[#This Row],[girls_6-12_reached]],sbcc[[#This Row],[girls_13-18_reached]]),sbcc[[#This Row],[total_girls]])</f>
        <v>268</v>
      </c>
      <c r="AE260">
        <f>IF(ISBLANK(sbcc[[#This Row],[total_children]]),SUM(sbcc[[#This Row],[calc_boys]],sbcc[[#This Row],[calc_girls]]),sbcc[[#This Row],[total_children]])</f>
        <v>521</v>
      </c>
      <c r="AF260">
        <f>IF(ISBLANK(sbcc[[#This Row],[total_pwd]]),SUM(sbcc[[#This Row],[total_pwd_men]],sbcc[[#This Row],[total_pwd_women]]),sbcc[[#This Row],[total_pwd]])</f>
        <v>3</v>
      </c>
      <c r="AG260">
        <f>IF(ISBLANK(sbcc[[#This Row],[total_adults]]),SUM(sbcc[[#This Row],[total_men]],sbcc[[#This Row],[total_women]]),sbcc[[#This Row],[total_adults]])</f>
        <v>203</v>
      </c>
      <c r="AH260">
        <f>IF(ISBLANK(sbcc[[#This Row],[total_beneficiaries_reached]]),SUM(sbcc[[#This Row],[calc_children]],sbcc[[#This Row],[calc_adults]]),sbcc[[#This Row],[total_beneficiaries_reached]])</f>
        <v>724</v>
      </c>
      <c r="AI260" s="49" t="str">
        <f ca="1">IF(B260="","",OFFSET(table_admin1[[#Headers],[ADM1_PT]],MATCH(B260,admin1,0),1))</f>
        <v>MZ07</v>
      </c>
      <c r="AJ260" s="49" t="str">
        <f t="shared" ca="1" si="6"/>
        <v>MZ0710</v>
      </c>
      <c r="AK260" s="49" t="str">
        <f t="shared" ca="1" si="7"/>
        <v/>
      </c>
    </row>
    <row r="261" spans="1:37" x14ac:dyDescent="0.2">
      <c r="A261" s="58">
        <v>45323</v>
      </c>
      <c r="B261" s="49" t="s">
        <v>209</v>
      </c>
      <c r="C261" s="49" t="s">
        <v>445</v>
      </c>
      <c r="G261" s="49" t="s">
        <v>116</v>
      </c>
      <c r="H261" s="49" t="s">
        <v>167</v>
      </c>
      <c r="K261" s="49" t="s">
        <v>1212</v>
      </c>
      <c r="L261" s="49">
        <v>130</v>
      </c>
      <c r="M261" s="49">
        <v>113</v>
      </c>
      <c r="N261" s="49">
        <v>19</v>
      </c>
      <c r="O261" s="49">
        <v>88</v>
      </c>
      <c r="U261" s="49">
        <v>9</v>
      </c>
      <c r="X261" s="49">
        <v>147</v>
      </c>
      <c r="Y261" s="49">
        <v>169</v>
      </c>
      <c r="AC261">
        <f>IF(ISBLANK(sbcc[[#This Row],[total_boys]]),SUM(sbcc[[#This Row],[boys_0-5_reached]],sbcc[[#This Row],[boys_6-12_reached]],sbcc[[#This Row],[boys_13-18_reached]]),sbcc[[#This Row],[total_boys]])</f>
        <v>149</v>
      </c>
      <c r="AD261">
        <f>IF(ISBLANK(sbcc[[#This Row],[total_girls]]),SUM(sbcc[[#This Row],[girls_0-5_reached]],sbcc[[#This Row],[girls_6-12_reached]],sbcc[[#This Row],[girls_13-18_reached]]),sbcc[[#This Row],[total_girls]])</f>
        <v>201</v>
      </c>
      <c r="AE261">
        <f>IF(ISBLANK(sbcc[[#This Row],[total_children]]),SUM(sbcc[[#This Row],[calc_boys]],sbcc[[#This Row],[calc_girls]]),sbcc[[#This Row],[total_children]])</f>
        <v>350</v>
      </c>
      <c r="AF261">
        <f>IF(ISBLANK(sbcc[[#This Row],[total_pwd]]),SUM(sbcc[[#This Row],[total_pwd_men]],sbcc[[#This Row],[total_pwd_women]]),sbcc[[#This Row],[total_pwd]])</f>
        <v>9</v>
      </c>
      <c r="AG261">
        <f>IF(ISBLANK(sbcc[[#This Row],[total_adults]]),SUM(sbcc[[#This Row],[total_men]],sbcc[[#This Row],[total_women]]),sbcc[[#This Row],[total_adults]])</f>
        <v>316</v>
      </c>
      <c r="AH261">
        <f>IF(ISBLANK(sbcc[[#This Row],[total_beneficiaries_reached]]),SUM(sbcc[[#This Row],[calc_children]],sbcc[[#This Row],[calc_adults]]),sbcc[[#This Row],[total_beneficiaries_reached]])</f>
        <v>666</v>
      </c>
      <c r="AI261" s="49" t="str">
        <f ca="1">IF(B261="","",OFFSET(table_admin1[[#Headers],[ADM1_PT]],MATCH(B261,admin1,0),1))</f>
        <v>MZ07</v>
      </c>
      <c r="AJ261" s="49" t="str">
        <f t="shared" ca="1" si="6"/>
        <v>MZ0703</v>
      </c>
      <c r="AK261" s="49" t="str">
        <f t="shared" ca="1" si="7"/>
        <v/>
      </c>
    </row>
    <row r="262" spans="1:37" x14ac:dyDescent="0.2">
      <c r="A262" s="58">
        <v>45292</v>
      </c>
      <c r="B262" s="49" t="s">
        <v>120</v>
      </c>
      <c r="C262" s="49" t="s">
        <v>231</v>
      </c>
      <c r="G262" s="49" t="s">
        <v>116</v>
      </c>
      <c r="H262" s="49" t="s">
        <v>168</v>
      </c>
      <c r="I262" s="49" t="s">
        <v>118</v>
      </c>
      <c r="K262" s="49" t="s">
        <v>1212</v>
      </c>
      <c r="L262" s="49">
        <v>194</v>
      </c>
      <c r="M262" s="49">
        <v>63</v>
      </c>
      <c r="N262" s="49">
        <v>174</v>
      </c>
      <c r="O262" s="49">
        <v>126</v>
      </c>
      <c r="U262" s="49">
        <v>11</v>
      </c>
      <c r="X262" s="49">
        <v>110</v>
      </c>
      <c r="Y262" s="49">
        <v>146</v>
      </c>
      <c r="AC262">
        <f>IF(ISBLANK(sbcc[[#This Row],[total_boys]]),SUM(sbcc[[#This Row],[boys_0-5_reached]],sbcc[[#This Row],[boys_6-12_reached]],sbcc[[#This Row],[boys_13-18_reached]]),sbcc[[#This Row],[total_boys]])</f>
        <v>368</v>
      </c>
      <c r="AD262">
        <f>IF(ISBLANK(sbcc[[#This Row],[total_girls]]),SUM(sbcc[[#This Row],[girls_0-5_reached]],sbcc[[#This Row],[girls_6-12_reached]],sbcc[[#This Row],[girls_13-18_reached]]),sbcc[[#This Row],[total_girls]])</f>
        <v>189</v>
      </c>
      <c r="AE262">
        <f>IF(ISBLANK(sbcc[[#This Row],[total_children]]),SUM(sbcc[[#This Row],[calc_boys]],sbcc[[#This Row],[calc_girls]]),sbcc[[#This Row],[total_children]])</f>
        <v>557</v>
      </c>
      <c r="AF262">
        <f>IF(ISBLANK(sbcc[[#This Row],[total_pwd]]),SUM(sbcc[[#This Row],[total_pwd_men]],sbcc[[#This Row],[total_pwd_women]]),sbcc[[#This Row],[total_pwd]])</f>
        <v>11</v>
      </c>
      <c r="AG262">
        <f>IF(ISBLANK(sbcc[[#This Row],[total_adults]]),SUM(sbcc[[#This Row],[total_men]],sbcc[[#This Row],[total_women]]),sbcc[[#This Row],[total_adults]])</f>
        <v>256</v>
      </c>
      <c r="AH262">
        <f>IF(ISBLANK(sbcc[[#This Row],[total_beneficiaries_reached]]),SUM(sbcc[[#This Row],[calc_children]],sbcc[[#This Row],[calc_adults]]),sbcc[[#This Row],[total_beneficiaries_reached]])</f>
        <v>813</v>
      </c>
      <c r="AI262" s="49" t="str">
        <f ca="1">IF(B262="","",OFFSET(table_admin1[[#Headers],[ADM1_PT]],MATCH(B262,admin1,0),1))</f>
        <v>MZ01</v>
      </c>
      <c r="AJ262" s="49" t="str">
        <f t="shared" ref="AJ262:AJ300" ca="1" si="8">IF(C262="","",INDEX(admin2_pcode,MATCH(C262,OFFSET(admin2_start,MATCH(AI262,admin1_linked_pcode,0),0,COUNTIF(admin1_linked_pcode,AI262)),0)+MATCH(AI262,admin1_linked_pcode,0)-1))</f>
        <v>MZ0111</v>
      </c>
      <c r="AK262" s="49" t="str">
        <f t="shared" ref="AK262:AK300" ca="1" si="9">IF(D262="","",INDEX(admin3_pcode,MATCH(D262,OFFSET(admin3_start,MATCH(AJ262,admin2_linked_pcode,0),0,COUNTIF(admin2_linked_pcode,AJ262)),0)+MATCH(AJ262,admin2_linked_pcode,0)-1))</f>
        <v/>
      </c>
    </row>
    <row r="263" spans="1:37" x14ac:dyDescent="0.2">
      <c r="A263" s="58">
        <v>45352</v>
      </c>
      <c r="B263" s="49" t="s">
        <v>229</v>
      </c>
      <c r="C263" s="49" t="s">
        <v>712</v>
      </c>
      <c r="G263" s="49" t="s">
        <v>116</v>
      </c>
      <c r="H263" s="49" t="s">
        <v>168</v>
      </c>
      <c r="I263" s="49" t="s">
        <v>118</v>
      </c>
      <c r="K263" s="49" t="s">
        <v>1212</v>
      </c>
      <c r="L263" s="49">
        <v>174</v>
      </c>
      <c r="M263" s="49">
        <v>114</v>
      </c>
      <c r="N263" s="49">
        <v>109</v>
      </c>
      <c r="O263" s="49">
        <v>175</v>
      </c>
      <c r="U263" s="49">
        <v>9</v>
      </c>
      <c r="X263" s="49">
        <v>191</v>
      </c>
      <c r="Y263" s="49">
        <v>172</v>
      </c>
      <c r="AC263">
        <f>IF(ISBLANK(sbcc[[#This Row],[total_boys]]),SUM(sbcc[[#This Row],[boys_0-5_reached]],sbcc[[#This Row],[boys_6-12_reached]],sbcc[[#This Row],[boys_13-18_reached]]),sbcc[[#This Row],[total_boys]])</f>
        <v>283</v>
      </c>
      <c r="AD263">
        <f>IF(ISBLANK(sbcc[[#This Row],[total_girls]]),SUM(sbcc[[#This Row],[girls_0-5_reached]],sbcc[[#This Row],[girls_6-12_reached]],sbcc[[#This Row],[girls_13-18_reached]]),sbcc[[#This Row],[total_girls]])</f>
        <v>289</v>
      </c>
      <c r="AE263">
        <f>IF(ISBLANK(sbcc[[#This Row],[total_children]]),SUM(sbcc[[#This Row],[calc_boys]],sbcc[[#This Row],[calc_girls]]),sbcc[[#This Row],[total_children]])</f>
        <v>572</v>
      </c>
      <c r="AF263">
        <f>IF(ISBLANK(sbcc[[#This Row],[total_pwd]]),SUM(sbcc[[#This Row],[total_pwd_men]],sbcc[[#This Row],[total_pwd_women]]),sbcc[[#This Row],[total_pwd]])</f>
        <v>9</v>
      </c>
      <c r="AG263">
        <f>IF(ISBLANK(sbcc[[#This Row],[total_adults]]),SUM(sbcc[[#This Row],[total_men]],sbcc[[#This Row],[total_women]]),sbcc[[#This Row],[total_adults]])</f>
        <v>363</v>
      </c>
      <c r="AH263">
        <f>IF(ISBLANK(sbcc[[#This Row],[total_beneficiaries_reached]]),SUM(sbcc[[#This Row],[calc_children]],sbcc[[#This Row],[calc_adults]]),sbcc[[#This Row],[total_beneficiaries_reached]])</f>
        <v>935</v>
      </c>
      <c r="AI263" s="49" t="str">
        <f ca="1">IF(B263="","",OFFSET(table_admin1[[#Headers],[ADM1_PT]],MATCH(B263,admin1,0),1))</f>
        <v>MZ11</v>
      </c>
      <c r="AJ263" s="49" t="str">
        <f t="shared" ca="1" si="8"/>
        <v>MZ1106</v>
      </c>
      <c r="AK263" s="49" t="str">
        <f t="shared" ca="1" si="9"/>
        <v/>
      </c>
    </row>
    <row r="264" spans="1:37" x14ac:dyDescent="0.2">
      <c r="A264" s="58">
        <v>45323</v>
      </c>
      <c r="B264" s="49" t="s">
        <v>214</v>
      </c>
      <c r="C264" s="49" t="s">
        <v>524</v>
      </c>
      <c r="G264" s="49" t="s">
        <v>116</v>
      </c>
      <c r="H264" s="49" t="s">
        <v>168</v>
      </c>
      <c r="I264" s="49" t="s">
        <v>118</v>
      </c>
      <c r="K264" s="49" t="s">
        <v>1212</v>
      </c>
      <c r="L264" s="49">
        <v>124</v>
      </c>
      <c r="M264" s="49">
        <v>77</v>
      </c>
      <c r="N264" s="49">
        <v>103</v>
      </c>
      <c r="O264" s="49">
        <v>113</v>
      </c>
      <c r="U264" s="49">
        <v>7</v>
      </c>
      <c r="X264" s="49">
        <v>10</v>
      </c>
      <c r="Y264" s="49">
        <v>21</v>
      </c>
      <c r="AC264">
        <f>IF(ISBLANK(sbcc[[#This Row],[total_boys]]),SUM(sbcc[[#This Row],[boys_0-5_reached]],sbcc[[#This Row],[boys_6-12_reached]],sbcc[[#This Row],[boys_13-18_reached]]),sbcc[[#This Row],[total_boys]])</f>
        <v>227</v>
      </c>
      <c r="AD264">
        <f>IF(ISBLANK(sbcc[[#This Row],[total_girls]]),SUM(sbcc[[#This Row],[girls_0-5_reached]],sbcc[[#This Row],[girls_6-12_reached]],sbcc[[#This Row],[girls_13-18_reached]]),sbcc[[#This Row],[total_girls]])</f>
        <v>190</v>
      </c>
      <c r="AE264">
        <f>IF(ISBLANK(sbcc[[#This Row],[total_children]]),SUM(sbcc[[#This Row],[calc_boys]],sbcc[[#This Row],[calc_girls]]),sbcc[[#This Row],[total_children]])</f>
        <v>417</v>
      </c>
      <c r="AF264">
        <f>IF(ISBLANK(sbcc[[#This Row],[total_pwd]]),SUM(sbcc[[#This Row],[total_pwd_men]],sbcc[[#This Row],[total_pwd_women]]),sbcc[[#This Row],[total_pwd]])</f>
        <v>7</v>
      </c>
      <c r="AG264">
        <f>IF(ISBLANK(sbcc[[#This Row],[total_adults]]),SUM(sbcc[[#This Row],[total_men]],sbcc[[#This Row],[total_women]]),sbcc[[#This Row],[total_adults]])</f>
        <v>31</v>
      </c>
      <c r="AH264">
        <f>IF(ISBLANK(sbcc[[#This Row],[total_beneficiaries_reached]]),SUM(sbcc[[#This Row],[calc_children]],sbcc[[#This Row],[calc_adults]]),sbcc[[#This Row],[total_beneficiaries_reached]])</f>
        <v>448</v>
      </c>
      <c r="AI264" s="49" t="str">
        <f ca="1">IF(B264="","",OFFSET(table_admin1[[#Headers],[ADM1_PT]],MATCH(B264,admin1,0),1))</f>
        <v>MZ08</v>
      </c>
      <c r="AJ264" s="49" t="str">
        <f t="shared" ca="1" si="8"/>
        <v>MZ0801</v>
      </c>
      <c r="AK264" s="49" t="str">
        <f t="shared" ca="1" si="9"/>
        <v/>
      </c>
    </row>
    <row r="265" spans="1:37" x14ac:dyDescent="0.2">
      <c r="A265" s="58">
        <v>45383</v>
      </c>
      <c r="B265" s="49" t="s">
        <v>120</v>
      </c>
      <c r="C265" s="49" t="s">
        <v>205</v>
      </c>
      <c r="G265" s="49" t="s">
        <v>122</v>
      </c>
      <c r="H265" s="49" t="s">
        <v>167</v>
      </c>
      <c r="I265" s="49" t="s">
        <v>130</v>
      </c>
      <c r="K265" s="49" t="s">
        <v>1212</v>
      </c>
      <c r="L265" s="49">
        <v>171</v>
      </c>
      <c r="M265" s="49">
        <v>135</v>
      </c>
      <c r="N265" s="49">
        <v>107</v>
      </c>
      <c r="O265" s="49">
        <v>100</v>
      </c>
      <c r="U265" s="49">
        <v>8</v>
      </c>
      <c r="X265" s="49">
        <v>79</v>
      </c>
      <c r="Y265" s="49">
        <v>79</v>
      </c>
      <c r="AC265">
        <f>IF(ISBLANK(sbcc[[#This Row],[total_boys]]),SUM(sbcc[[#This Row],[boys_0-5_reached]],sbcc[[#This Row],[boys_6-12_reached]],sbcc[[#This Row],[boys_13-18_reached]]),sbcc[[#This Row],[total_boys]])</f>
        <v>278</v>
      </c>
      <c r="AD265">
        <f>IF(ISBLANK(sbcc[[#This Row],[total_girls]]),SUM(sbcc[[#This Row],[girls_0-5_reached]],sbcc[[#This Row],[girls_6-12_reached]],sbcc[[#This Row],[girls_13-18_reached]]),sbcc[[#This Row],[total_girls]])</f>
        <v>235</v>
      </c>
      <c r="AE265">
        <f>IF(ISBLANK(sbcc[[#This Row],[total_children]]),SUM(sbcc[[#This Row],[calc_boys]],sbcc[[#This Row],[calc_girls]]),sbcc[[#This Row],[total_children]])</f>
        <v>513</v>
      </c>
      <c r="AF265">
        <f>IF(ISBLANK(sbcc[[#This Row],[total_pwd]]),SUM(sbcc[[#This Row],[total_pwd_men]],sbcc[[#This Row],[total_pwd_women]]),sbcc[[#This Row],[total_pwd]])</f>
        <v>8</v>
      </c>
      <c r="AG265">
        <f>IF(ISBLANK(sbcc[[#This Row],[total_adults]]),SUM(sbcc[[#This Row],[total_men]],sbcc[[#This Row],[total_women]]),sbcc[[#This Row],[total_adults]])</f>
        <v>158</v>
      </c>
      <c r="AH265">
        <f>IF(ISBLANK(sbcc[[#This Row],[total_beneficiaries_reached]]),SUM(sbcc[[#This Row],[calc_children]],sbcc[[#This Row],[calc_adults]]),sbcc[[#This Row],[total_beneficiaries_reached]])</f>
        <v>671</v>
      </c>
      <c r="AI265" s="49" t="str">
        <f ca="1">IF(B265="","",OFFSET(table_admin1[[#Headers],[ADM1_PT]],MATCH(B265,admin1,0),1))</f>
        <v>MZ01</v>
      </c>
      <c r="AJ265" s="49" t="str">
        <f t="shared" ca="1" si="8"/>
        <v>MZ0106</v>
      </c>
      <c r="AK265" s="49" t="str">
        <f t="shared" ca="1" si="9"/>
        <v/>
      </c>
    </row>
    <row r="266" spans="1:37" x14ac:dyDescent="0.2">
      <c r="A266" s="58">
        <v>45292</v>
      </c>
      <c r="B266" s="49" t="s">
        <v>113</v>
      </c>
      <c r="C266" s="49" t="s">
        <v>624</v>
      </c>
      <c r="G266" s="49" t="s">
        <v>116</v>
      </c>
      <c r="H266" s="49" t="s">
        <v>168</v>
      </c>
      <c r="I266" s="49" t="s">
        <v>118</v>
      </c>
      <c r="K266" s="49" t="s">
        <v>1212</v>
      </c>
      <c r="L266" s="49">
        <v>74</v>
      </c>
      <c r="M266" s="49">
        <v>200</v>
      </c>
      <c r="N266" s="49">
        <v>8</v>
      </c>
      <c r="O266" s="49">
        <v>6</v>
      </c>
      <c r="U266" s="49">
        <v>11</v>
      </c>
      <c r="X266" s="49">
        <v>135</v>
      </c>
      <c r="Y266" s="49">
        <v>53</v>
      </c>
      <c r="AC266">
        <f>IF(ISBLANK(sbcc[[#This Row],[total_boys]]),SUM(sbcc[[#This Row],[boys_0-5_reached]],sbcc[[#This Row],[boys_6-12_reached]],sbcc[[#This Row],[boys_13-18_reached]]),sbcc[[#This Row],[total_boys]])</f>
        <v>82</v>
      </c>
      <c r="AD266">
        <f>IF(ISBLANK(sbcc[[#This Row],[total_girls]]),SUM(sbcc[[#This Row],[girls_0-5_reached]],sbcc[[#This Row],[girls_6-12_reached]],sbcc[[#This Row],[girls_13-18_reached]]),sbcc[[#This Row],[total_girls]])</f>
        <v>206</v>
      </c>
      <c r="AE266">
        <f>IF(ISBLANK(sbcc[[#This Row],[total_children]]),SUM(sbcc[[#This Row],[calc_boys]],sbcc[[#This Row],[calc_girls]]),sbcc[[#This Row],[total_children]])</f>
        <v>288</v>
      </c>
      <c r="AF266">
        <f>IF(ISBLANK(sbcc[[#This Row],[total_pwd]]),SUM(sbcc[[#This Row],[total_pwd_men]],sbcc[[#This Row],[total_pwd_women]]),sbcc[[#This Row],[total_pwd]])</f>
        <v>11</v>
      </c>
      <c r="AG266">
        <f>IF(ISBLANK(sbcc[[#This Row],[total_adults]]),SUM(sbcc[[#This Row],[total_men]],sbcc[[#This Row],[total_women]]),sbcc[[#This Row],[total_adults]])</f>
        <v>188</v>
      </c>
      <c r="AH266">
        <f>IF(ISBLANK(sbcc[[#This Row],[total_beneficiaries_reached]]),SUM(sbcc[[#This Row],[calc_children]],sbcc[[#This Row],[calc_adults]]),sbcc[[#This Row],[total_beneficiaries_reached]])</f>
        <v>476</v>
      </c>
      <c r="AI266" s="49" t="str">
        <f ca="1">IF(B266="","",OFFSET(table_admin1[[#Headers],[ADM1_PT]],MATCH(B266,admin1,0),1))</f>
        <v>MZ09</v>
      </c>
      <c r="AJ266" s="49" t="str">
        <f t="shared" ca="1" si="8"/>
        <v>MZ0910</v>
      </c>
      <c r="AK266" s="49" t="str">
        <f t="shared" ca="1" si="9"/>
        <v/>
      </c>
    </row>
    <row r="267" spans="1:37" x14ac:dyDescent="0.2">
      <c r="A267" s="58">
        <v>45352</v>
      </c>
      <c r="B267" s="49" t="s">
        <v>209</v>
      </c>
      <c r="C267" s="49" t="s">
        <v>486</v>
      </c>
      <c r="G267" s="49" t="s">
        <v>116</v>
      </c>
      <c r="H267" s="49" t="s">
        <v>167</v>
      </c>
      <c r="I267" s="49" t="s">
        <v>118</v>
      </c>
      <c r="K267" s="49" t="s">
        <v>1212</v>
      </c>
      <c r="L267" s="49">
        <v>144</v>
      </c>
      <c r="M267" s="49">
        <v>123</v>
      </c>
      <c r="N267" s="49">
        <v>38</v>
      </c>
      <c r="O267" s="49">
        <v>148</v>
      </c>
      <c r="U267" s="49">
        <v>5</v>
      </c>
      <c r="X267" s="49">
        <v>7</v>
      </c>
      <c r="Y267" s="49">
        <v>175</v>
      </c>
      <c r="AC267">
        <f>IF(ISBLANK(sbcc[[#This Row],[total_boys]]),SUM(sbcc[[#This Row],[boys_0-5_reached]],sbcc[[#This Row],[boys_6-12_reached]],sbcc[[#This Row],[boys_13-18_reached]]),sbcc[[#This Row],[total_boys]])</f>
        <v>182</v>
      </c>
      <c r="AD267">
        <f>IF(ISBLANK(sbcc[[#This Row],[total_girls]]),SUM(sbcc[[#This Row],[girls_0-5_reached]],sbcc[[#This Row],[girls_6-12_reached]],sbcc[[#This Row],[girls_13-18_reached]]),sbcc[[#This Row],[total_girls]])</f>
        <v>271</v>
      </c>
      <c r="AE267">
        <f>IF(ISBLANK(sbcc[[#This Row],[total_children]]),SUM(sbcc[[#This Row],[calc_boys]],sbcc[[#This Row],[calc_girls]]),sbcc[[#This Row],[total_children]])</f>
        <v>453</v>
      </c>
      <c r="AF267">
        <f>IF(ISBLANK(sbcc[[#This Row],[total_pwd]]),SUM(sbcc[[#This Row],[total_pwd_men]],sbcc[[#This Row],[total_pwd_women]]),sbcc[[#This Row],[total_pwd]])</f>
        <v>5</v>
      </c>
      <c r="AG267">
        <f>IF(ISBLANK(sbcc[[#This Row],[total_adults]]),SUM(sbcc[[#This Row],[total_men]],sbcc[[#This Row],[total_women]]),sbcc[[#This Row],[total_adults]])</f>
        <v>182</v>
      </c>
      <c r="AH267">
        <f>IF(ISBLANK(sbcc[[#This Row],[total_beneficiaries_reached]]),SUM(sbcc[[#This Row],[calc_children]],sbcc[[#This Row],[calc_adults]]),sbcc[[#This Row],[total_beneficiaries_reached]])</f>
        <v>635</v>
      </c>
      <c r="AI267" s="49" t="str">
        <f ca="1">IF(B267="","",OFFSET(table_admin1[[#Headers],[ADM1_PT]],MATCH(B267,admin1,0),1))</f>
        <v>MZ07</v>
      </c>
      <c r="AJ267" s="49" t="str">
        <f t="shared" ca="1" si="8"/>
        <v>MZ0714</v>
      </c>
      <c r="AK267" s="49" t="str">
        <f t="shared" ca="1" si="9"/>
        <v/>
      </c>
    </row>
    <row r="268" spans="1:37" x14ac:dyDescent="0.2">
      <c r="A268" s="58">
        <v>45323</v>
      </c>
      <c r="B268" s="49" t="s">
        <v>224</v>
      </c>
      <c r="C268" s="49" t="s">
        <v>667</v>
      </c>
      <c r="G268" s="49" t="s">
        <v>116</v>
      </c>
      <c r="H268" s="49" t="s">
        <v>168</v>
      </c>
      <c r="I268" s="49" t="s">
        <v>118</v>
      </c>
      <c r="K268" s="49" t="s">
        <v>1212</v>
      </c>
      <c r="L268" s="49">
        <v>36</v>
      </c>
      <c r="M268" s="49">
        <v>154</v>
      </c>
      <c r="N268" s="49">
        <v>96</v>
      </c>
      <c r="O268" s="49">
        <v>20</v>
      </c>
      <c r="U268" s="49">
        <v>2</v>
      </c>
      <c r="X268" s="49">
        <v>141</v>
      </c>
      <c r="Y268" s="49">
        <v>185</v>
      </c>
      <c r="AC268">
        <f>IF(ISBLANK(sbcc[[#This Row],[total_boys]]),SUM(sbcc[[#This Row],[boys_0-5_reached]],sbcc[[#This Row],[boys_6-12_reached]],sbcc[[#This Row],[boys_13-18_reached]]),sbcc[[#This Row],[total_boys]])</f>
        <v>132</v>
      </c>
      <c r="AD268">
        <f>IF(ISBLANK(sbcc[[#This Row],[total_girls]]),SUM(sbcc[[#This Row],[girls_0-5_reached]],sbcc[[#This Row],[girls_6-12_reached]],sbcc[[#This Row],[girls_13-18_reached]]),sbcc[[#This Row],[total_girls]])</f>
        <v>174</v>
      </c>
      <c r="AE268">
        <f>IF(ISBLANK(sbcc[[#This Row],[total_children]]),SUM(sbcc[[#This Row],[calc_boys]],sbcc[[#This Row],[calc_girls]]),sbcc[[#This Row],[total_children]])</f>
        <v>306</v>
      </c>
      <c r="AF268">
        <f>IF(ISBLANK(sbcc[[#This Row],[total_pwd]]),SUM(sbcc[[#This Row],[total_pwd_men]],sbcc[[#This Row],[total_pwd_women]]),sbcc[[#This Row],[total_pwd]])</f>
        <v>2</v>
      </c>
      <c r="AG268">
        <f>IF(ISBLANK(sbcc[[#This Row],[total_adults]]),SUM(sbcc[[#This Row],[total_men]],sbcc[[#This Row],[total_women]]),sbcc[[#This Row],[total_adults]])</f>
        <v>326</v>
      </c>
      <c r="AH268">
        <f>IF(ISBLANK(sbcc[[#This Row],[total_beneficiaries_reached]]),SUM(sbcc[[#This Row],[calc_children]],sbcc[[#This Row],[calc_adults]]),sbcc[[#This Row],[total_beneficiaries_reached]])</f>
        <v>632</v>
      </c>
      <c r="AI268" s="49" t="str">
        <f ca="1">IF(B268="","",OFFSET(table_admin1[[#Headers],[ADM1_PT]],MATCH(B268,admin1,0),1))</f>
        <v>MZ10</v>
      </c>
      <c r="AJ268" s="49" t="str">
        <f t="shared" ca="1" si="8"/>
        <v>MZ1009</v>
      </c>
      <c r="AK268" s="49" t="str">
        <f t="shared" ca="1" si="9"/>
        <v/>
      </c>
    </row>
    <row r="269" spans="1:37" x14ac:dyDescent="0.2">
      <c r="A269" s="58">
        <v>45383</v>
      </c>
      <c r="B269" s="49" t="s">
        <v>120</v>
      </c>
      <c r="C269" s="49" t="s">
        <v>199</v>
      </c>
      <c r="G269" s="49" t="s">
        <v>122</v>
      </c>
      <c r="H269" s="49" t="s">
        <v>168</v>
      </c>
      <c r="I269" s="49" t="s">
        <v>124</v>
      </c>
      <c r="K269" s="49" t="s">
        <v>1212</v>
      </c>
      <c r="L269" s="49">
        <v>83</v>
      </c>
      <c r="M269" s="49">
        <v>188</v>
      </c>
      <c r="N269" s="49">
        <v>52</v>
      </c>
      <c r="O269" s="49">
        <v>46</v>
      </c>
      <c r="U269" s="49">
        <v>13</v>
      </c>
      <c r="X269" s="49">
        <v>150</v>
      </c>
      <c r="Y269" s="49">
        <v>44</v>
      </c>
      <c r="AC269">
        <f>IF(ISBLANK(sbcc[[#This Row],[total_boys]]),SUM(sbcc[[#This Row],[boys_0-5_reached]],sbcc[[#This Row],[boys_6-12_reached]],sbcc[[#This Row],[boys_13-18_reached]]),sbcc[[#This Row],[total_boys]])</f>
        <v>135</v>
      </c>
      <c r="AD269">
        <f>IF(ISBLANK(sbcc[[#This Row],[total_girls]]),SUM(sbcc[[#This Row],[girls_0-5_reached]],sbcc[[#This Row],[girls_6-12_reached]],sbcc[[#This Row],[girls_13-18_reached]]),sbcc[[#This Row],[total_girls]])</f>
        <v>234</v>
      </c>
      <c r="AE269">
        <f>IF(ISBLANK(sbcc[[#This Row],[total_children]]),SUM(sbcc[[#This Row],[calc_boys]],sbcc[[#This Row],[calc_girls]]),sbcc[[#This Row],[total_children]])</f>
        <v>369</v>
      </c>
      <c r="AF269">
        <f>IF(ISBLANK(sbcc[[#This Row],[total_pwd]]),SUM(sbcc[[#This Row],[total_pwd_men]],sbcc[[#This Row],[total_pwd_women]]),sbcc[[#This Row],[total_pwd]])</f>
        <v>13</v>
      </c>
      <c r="AG269">
        <f>IF(ISBLANK(sbcc[[#This Row],[total_adults]]),SUM(sbcc[[#This Row],[total_men]],sbcc[[#This Row],[total_women]]),sbcc[[#This Row],[total_adults]])</f>
        <v>194</v>
      </c>
      <c r="AH269">
        <f>IF(ISBLANK(sbcc[[#This Row],[total_beneficiaries_reached]]),SUM(sbcc[[#This Row],[calc_children]],sbcc[[#This Row],[calc_adults]]),sbcc[[#This Row],[total_beneficiaries_reached]])</f>
        <v>563</v>
      </c>
      <c r="AI269" s="49" t="str">
        <f ca="1">IF(B269="","",OFFSET(table_admin1[[#Headers],[ADM1_PT]],MATCH(B269,admin1,0),1))</f>
        <v>MZ01</v>
      </c>
      <c r="AJ269" s="49" t="str">
        <f t="shared" ca="1" si="8"/>
        <v>MZ0105</v>
      </c>
      <c r="AK269" s="49" t="str">
        <f t="shared" ca="1" si="9"/>
        <v/>
      </c>
    </row>
    <row r="270" spans="1:37" x14ac:dyDescent="0.2">
      <c r="A270" s="58">
        <v>45383</v>
      </c>
      <c r="B270" s="49" t="s">
        <v>224</v>
      </c>
      <c r="C270" s="49" t="s">
        <v>656</v>
      </c>
      <c r="G270" s="49" t="s">
        <v>116</v>
      </c>
      <c r="H270" s="49" t="s">
        <v>168</v>
      </c>
      <c r="I270" s="49" t="s">
        <v>118</v>
      </c>
      <c r="K270" s="49" t="s">
        <v>1212</v>
      </c>
      <c r="L270" s="49">
        <v>169</v>
      </c>
      <c r="M270" s="49">
        <v>138</v>
      </c>
      <c r="N270" s="49">
        <v>169</v>
      </c>
      <c r="O270" s="49">
        <v>35</v>
      </c>
      <c r="U270" s="49">
        <v>5</v>
      </c>
      <c r="X270" s="49">
        <v>8</v>
      </c>
      <c r="Y270" s="49">
        <v>8</v>
      </c>
      <c r="AC270">
        <f>IF(ISBLANK(sbcc[[#This Row],[total_boys]]),SUM(sbcc[[#This Row],[boys_0-5_reached]],sbcc[[#This Row],[boys_6-12_reached]],sbcc[[#This Row],[boys_13-18_reached]]),sbcc[[#This Row],[total_boys]])</f>
        <v>338</v>
      </c>
      <c r="AD270">
        <f>IF(ISBLANK(sbcc[[#This Row],[total_girls]]),SUM(sbcc[[#This Row],[girls_0-5_reached]],sbcc[[#This Row],[girls_6-12_reached]],sbcc[[#This Row],[girls_13-18_reached]]),sbcc[[#This Row],[total_girls]])</f>
        <v>173</v>
      </c>
      <c r="AE270">
        <f>IF(ISBLANK(sbcc[[#This Row],[total_children]]),SUM(sbcc[[#This Row],[calc_boys]],sbcc[[#This Row],[calc_girls]]),sbcc[[#This Row],[total_children]])</f>
        <v>511</v>
      </c>
      <c r="AF270">
        <f>IF(ISBLANK(sbcc[[#This Row],[total_pwd]]),SUM(sbcc[[#This Row],[total_pwd_men]],sbcc[[#This Row],[total_pwd_women]]),sbcc[[#This Row],[total_pwd]])</f>
        <v>5</v>
      </c>
      <c r="AG270">
        <f>IF(ISBLANK(sbcc[[#This Row],[total_adults]]),SUM(sbcc[[#This Row],[total_men]],sbcc[[#This Row],[total_women]]),sbcc[[#This Row],[total_adults]])</f>
        <v>16</v>
      </c>
      <c r="AH270">
        <f>IF(ISBLANK(sbcc[[#This Row],[total_beneficiaries_reached]]),SUM(sbcc[[#This Row],[calc_children]],sbcc[[#This Row],[calc_adults]]),sbcc[[#This Row],[total_beneficiaries_reached]])</f>
        <v>527</v>
      </c>
      <c r="AI270" s="49" t="str">
        <f ca="1">IF(B270="","",OFFSET(table_admin1[[#Headers],[ADM1_PT]],MATCH(B270,admin1,0),1))</f>
        <v>MZ10</v>
      </c>
      <c r="AJ270" s="49" t="str">
        <f t="shared" ca="1" si="8"/>
        <v>MZ1006</v>
      </c>
      <c r="AK270" s="49" t="str">
        <f t="shared" ca="1" si="9"/>
        <v/>
      </c>
    </row>
    <row r="271" spans="1:37" x14ac:dyDescent="0.2">
      <c r="A271" s="58">
        <v>45323</v>
      </c>
      <c r="B271" s="49" t="s">
        <v>229</v>
      </c>
      <c r="C271" s="49" t="s">
        <v>708</v>
      </c>
      <c r="G271" s="49" t="s">
        <v>116</v>
      </c>
      <c r="H271" s="49" t="s">
        <v>168</v>
      </c>
      <c r="I271" s="49" t="s">
        <v>118</v>
      </c>
      <c r="K271" s="49" t="s">
        <v>1212</v>
      </c>
      <c r="L271" s="49">
        <v>74</v>
      </c>
      <c r="M271" s="49">
        <v>183</v>
      </c>
      <c r="N271" s="49">
        <v>197</v>
      </c>
      <c r="O271" s="49">
        <v>97</v>
      </c>
      <c r="U271" s="49">
        <v>9</v>
      </c>
      <c r="X271" s="49">
        <v>163</v>
      </c>
      <c r="Y271" s="49">
        <v>138</v>
      </c>
      <c r="AC271">
        <f>IF(ISBLANK(sbcc[[#This Row],[total_boys]]),SUM(sbcc[[#This Row],[boys_0-5_reached]],sbcc[[#This Row],[boys_6-12_reached]],sbcc[[#This Row],[boys_13-18_reached]]),sbcc[[#This Row],[total_boys]])</f>
        <v>271</v>
      </c>
      <c r="AD271">
        <f>IF(ISBLANK(sbcc[[#This Row],[total_girls]]),SUM(sbcc[[#This Row],[girls_0-5_reached]],sbcc[[#This Row],[girls_6-12_reached]],sbcc[[#This Row],[girls_13-18_reached]]),sbcc[[#This Row],[total_girls]])</f>
        <v>280</v>
      </c>
      <c r="AE271">
        <f>IF(ISBLANK(sbcc[[#This Row],[total_children]]),SUM(sbcc[[#This Row],[calc_boys]],sbcc[[#This Row],[calc_girls]]),sbcc[[#This Row],[total_children]])</f>
        <v>551</v>
      </c>
      <c r="AF271">
        <f>IF(ISBLANK(sbcc[[#This Row],[total_pwd]]),SUM(sbcc[[#This Row],[total_pwd_men]],sbcc[[#This Row],[total_pwd_women]]),sbcc[[#This Row],[total_pwd]])</f>
        <v>9</v>
      </c>
      <c r="AG271">
        <f>IF(ISBLANK(sbcc[[#This Row],[total_adults]]),SUM(sbcc[[#This Row],[total_men]],sbcc[[#This Row],[total_women]]),sbcc[[#This Row],[total_adults]])</f>
        <v>301</v>
      </c>
      <c r="AH271">
        <f>IF(ISBLANK(sbcc[[#This Row],[total_beneficiaries_reached]]),SUM(sbcc[[#This Row],[calc_children]],sbcc[[#This Row],[calc_adults]]),sbcc[[#This Row],[total_beneficiaries_reached]])</f>
        <v>852</v>
      </c>
      <c r="AI271" s="49" t="str">
        <f ca="1">IF(B271="","",OFFSET(table_admin1[[#Headers],[ADM1_PT]],MATCH(B271,admin1,0),1))</f>
        <v>MZ11</v>
      </c>
      <c r="AJ271" s="49" t="str">
        <f t="shared" ca="1" si="8"/>
        <v>MZ1105</v>
      </c>
      <c r="AK271" s="49" t="str">
        <f t="shared" ca="1" si="9"/>
        <v/>
      </c>
    </row>
    <row r="272" spans="1:37" x14ac:dyDescent="0.2">
      <c r="A272" s="58">
        <v>45383</v>
      </c>
      <c r="B272" s="49" t="s">
        <v>224</v>
      </c>
      <c r="C272" s="49" t="s">
        <v>641</v>
      </c>
      <c r="G272" s="49" t="s">
        <v>122</v>
      </c>
      <c r="H272" s="49" t="s">
        <v>167</v>
      </c>
      <c r="I272" s="49" t="s">
        <v>130</v>
      </c>
      <c r="J272" s="49" t="s">
        <v>1318</v>
      </c>
      <c r="K272" s="49" t="s">
        <v>125</v>
      </c>
      <c r="L272" s="49">
        <v>39</v>
      </c>
      <c r="M272" s="49">
        <v>96</v>
      </c>
      <c r="N272" s="49">
        <v>147</v>
      </c>
      <c r="O272" s="49">
        <v>96</v>
      </c>
      <c r="U272" s="49">
        <v>5</v>
      </c>
      <c r="X272" s="49">
        <v>115</v>
      </c>
      <c r="Y272" s="49">
        <v>114</v>
      </c>
      <c r="AC272">
        <f>IF(ISBLANK(sbcc[[#This Row],[total_boys]]),SUM(sbcc[[#This Row],[boys_0-5_reached]],sbcc[[#This Row],[boys_6-12_reached]],sbcc[[#This Row],[boys_13-18_reached]]),sbcc[[#This Row],[total_boys]])</f>
        <v>186</v>
      </c>
      <c r="AD272">
        <f>IF(ISBLANK(sbcc[[#This Row],[total_girls]]),SUM(sbcc[[#This Row],[girls_0-5_reached]],sbcc[[#This Row],[girls_6-12_reached]],sbcc[[#This Row],[girls_13-18_reached]]),sbcc[[#This Row],[total_girls]])</f>
        <v>192</v>
      </c>
      <c r="AE272">
        <f>IF(ISBLANK(sbcc[[#This Row],[total_children]]),SUM(sbcc[[#This Row],[calc_boys]],sbcc[[#This Row],[calc_girls]]),sbcc[[#This Row],[total_children]])</f>
        <v>378</v>
      </c>
      <c r="AF272">
        <f>IF(ISBLANK(sbcc[[#This Row],[total_pwd]]),SUM(sbcc[[#This Row],[total_pwd_men]],sbcc[[#This Row],[total_pwd_women]]),sbcc[[#This Row],[total_pwd]])</f>
        <v>5</v>
      </c>
      <c r="AG272">
        <f>IF(ISBLANK(sbcc[[#This Row],[total_adults]]),SUM(sbcc[[#This Row],[total_men]],sbcc[[#This Row],[total_women]]),sbcc[[#This Row],[total_adults]])</f>
        <v>229</v>
      </c>
      <c r="AH272">
        <f>IF(ISBLANK(sbcc[[#This Row],[total_beneficiaries_reached]]),SUM(sbcc[[#This Row],[calc_children]],sbcc[[#This Row],[calc_adults]]),sbcc[[#This Row],[total_beneficiaries_reached]])</f>
        <v>607</v>
      </c>
      <c r="AI272" s="49" t="str">
        <f ca="1">IF(B272="","",OFFSET(table_admin1[[#Headers],[ADM1_PT]],MATCH(B272,admin1,0),1))</f>
        <v>MZ10</v>
      </c>
      <c r="AJ272" s="49" t="str">
        <f t="shared" ca="1" si="8"/>
        <v>MZ1002</v>
      </c>
      <c r="AK272" s="49" t="str">
        <f t="shared" ca="1" si="9"/>
        <v/>
      </c>
    </row>
    <row r="273" spans="1:37" x14ac:dyDescent="0.2">
      <c r="A273" s="58">
        <v>45352</v>
      </c>
      <c r="B273" s="49" t="s">
        <v>209</v>
      </c>
      <c r="C273" s="49" t="s">
        <v>445</v>
      </c>
      <c r="G273" s="49" t="s">
        <v>122</v>
      </c>
      <c r="H273" s="49" t="s">
        <v>167</v>
      </c>
      <c r="I273" s="49" t="s">
        <v>130</v>
      </c>
      <c r="J273" s="49" t="s">
        <v>1317</v>
      </c>
      <c r="K273" s="49" t="s">
        <v>125</v>
      </c>
      <c r="L273" s="49">
        <v>129</v>
      </c>
      <c r="M273" s="49">
        <v>149</v>
      </c>
      <c r="N273" s="49">
        <v>17</v>
      </c>
      <c r="O273" s="49">
        <v>130</v>
      </c>
      <c r="U273" s="49">
        <v>15</v>
      </c>
      <c r="X273" s="49">
        <v>10</v>
      </c>
      <c r="Y273" s="49">
        <v>188</v>
      </c>
      <c r="AC273">
        <f>IF(ISBLANK(sbcc[[#This Row],[total_boys]]),SUM(sbcc[[#This Row],[boys_0-5_reached]],sbcc[[#This Row],[boys_6-12_reached]],sbcc[[#This Row],[boys_13-18_reached]]),sbcc[[#This Row],[total_boys]])</f>
        <v>146</v>
      </c>
      <c r="AD273">
        <f>IF(ISBLANK(sbcc[[#This Row],[total_girls]]),SUM(sbcc[[#This Row],[girls_0-5_reached]],sbcc[[#This Row],[girls_6-12_reached]],sbcc[[#This Row],[girls_13-18_reached]]),sbcc[[#This Row],[total_girls]])</f>
        <v>279</v>
      </c>
      <c r="AE273">
        <f>IF(ISBLANK(sbcc[[#This Row],[total_children]]),SUM(sbcc[[#This Row],[calc_boys]],sbcc[[#This Row],[calc_girls]]),sbcc[[#This Row],[total_children]])</f>
        <v>425</v>
      </c>
      <c r="AF273">
        <f>IF(ISBLANK(sbcc[[#This Row],[total_pwd]]),SUM(sbcc[[#This Row],[total_pwd_men]],sbcc[[#This Row],[total_pwd_women]]),sbcc[[#This Row],[total_pwd]])</f>
        <v>15</v>
      </c>
      <c r="AG273">
        <f>IF(ISBLANK(sbcc[[#This Row],[total_adults]]),SUM(sbcc[[#This Row],[total_men]],sbcc[[#This Row],[total_women]]),sbcc[[#This Row],[total_adults]])</f>
        <v>198</v>
      </c>
      <c r="AH273">
        <f>IF(ISBLANK(sbcc[[#This Row],[total_beneficiaries_reached]]),SUM(sbcc[[#This Row],[calc_children]],sbcc[[#This Row],[calc_adults]]),sbcc[[#This Row],[total_beneficiaries_reached]])</f>
        <v>623</v>
      </c>
      <c r="AI273" s="49" t="str">
        <f ca="1">IF(B273="","",OFFSET(table_admin1[[#Headers],[ADM1_PT]],MATCH(B273,admin1,0),1))</f>
        <v>MZ07</v>
      </c>
      <c r="AJ273" s="49" t="str">
        <f t="shared" ca="1" si="8"/>
        <v>MZ0703</v>
      </c>
      <c r="AK273" s="49" t="str">
        <f t="shared" ca="1" si="9"/>
        <v/>
      </c>
    </row>
    <row r="274" spans="1:37" x14ac:dyDescent="0.2">
      <c r="A274" s="58">
        <v>45383</v>
      </c>
      <c r="B274" s="49" t="s">
        <v>224</v>
      </c>
      <c r="C274" s="49" t="s">
        <v>656</v>
      </c>
      <c r="G274" s="49" t="s">
        <v>116</v>
      </c>
      <c r="H274" s="49" t="s">
        <v>168</v>
      </c>
      <c r="I274" s="49" t="s">
        <v>118</v>
      </c>
      <c r="K274" s="49" t="s">
        <v>1212</v>
      </c>
      <c r="L274" s="49">
        <v>111</v>
      </c>
      <c r="M274" s="49">
        <v>86</v>
      </c>
      <c r="N274" s="49">
        <v>142</v>
      </c>
      <c r="O274" s="49">
        <v>116</v>
      </c>
      <c r="U274" s="49">
        <v>12</v>
      </c>
      <c r="X274" s="49">
        <v>71</v>
      </c>
      <c r="Y274" s="49">
        <v>134</v>
      </c>
      <c r="AC274">
        <f>IF(ISBLANK(sbcc[[#This Row],[total_boys]]),SUM(sbcc[[#This Row],[boys_0-5_reached]],sbcc[[#This Row],[boys_6-12_reached]],sbcc[[#This Row],[boys_13-18_reached]]),sbcc[[#This Row],[total_boys]])</f>
        <v>253</v>
      </c>
      <c r="AD274">
        <f>IF(ISBLANK(sbcc[[#This Row],[total_girls]]),SUM(sbcc[[#This Row],[girls_0-5_reached]],sbcc[[#This Row],[girls_6-12_reached]],sbcc[[#This Row],[girls_13-18_reached]]),sbcc[[#This Row],[total_girls]])</f>
        <v>202</v>
      </c>
      <c r="AE274">
        <f>IF(ISBLANK(sbcc[[#This Row],[total_children]]),SUM(sbcc[[#This Row],[calc_boys]],sbcc[[#This Row],[calc_girls]]),sbcc[[#This Row],[total_children]])</f>
        <v>455</v>
      </c>
      <c r="AF274">
        <f>IF(ISBLANK(sbcc[[#This Row],[total_pwd]]),SUM(sbcc[[#This Row],[total_pwd_men]],sbcc[[#This Row],[total_pwd_women]]),sbcc[[#This Row],[total_pwd]])</f>
        <v>12</v>
      </c>
      <c r="AG274">
        <f>IF(ISBLANK(sbcc[[#This Row],[total_adults]]),SUM(sbcc[[#This Row],[total_men]],sbcc[[#This Row],[total_women]]),sbcc[[#This Row],[total_adults]])</f>
        <v>205</v>
      </c>
      <c r="AH274">
        <f>IF(ISBLANK(sbcc[[#This Row],[total_beneficiaries_reached]]),SUM(sbcc[[#This Row],[calc_children]],sbcc[[#This Row],[calc_adults]]),sbcc[[#This Row],[total_beneficiaries_reached]])</f>
        <v>660</v>
      </c>
      <c r="AI274" s="49" t="str">
        <f ca="1">IF(B274="","",OFFSET(table_admin1[[#Headers],[ADM1_PT]],MATCH(B274,admin1,0),1))</f>
        <v>MZ10</v>
      </c>
      <c r="AJ274" s="49" t="str">
        <f t="shared" ca="1" si="8"/>
        <v>MZ1006</v>
      </c>
      <c r="AK274" s="49" t="str">
        <f t="shared" ca="1" si="9"/>
        <v/>
      </c>
    </row>
    <row r="275" spans="1:37" x14ac:dyDescent="0.2">
      <c r="A275" s="58">
        <v>45292</v>
      </c>
      <c r="B275" s="49" t="s">
        <v>113</v>
      </c>
      <c r="C275" s="49" t="s">
        <v>114</v>
      </c>
      <c r="G275" s="49" t="s">
        <v>122</v>
      </c>
      <c r="H275" s="49" t="s">
        <v>168</v>
      </c>
      <c r="I275" s="49" t="s">
        <v>124</v>
      </c>
      <c r="J275" s="49" t="s">
        <v>1315</v>
      </c>
      <c r="K275" s="49" t="s">
        <v>125</v>
      </c>
      <c r="L275" s="49">
        <v>196</v>
      </c>
      <c r="M275" s="49">
        <v>13</v>
      </c>
      <c r="N275" s="49">
        <v>12</v>
      </c>
      <c r="O275" s="49">
        <v>160</v>
      </c>
      <c r="U275" s="49">
        <v>7</v>
      </c>
      <c r="X275" s="49">
        <v>12</v>
      </c>
      <c r="Y275" s="49">
        <v>200</v>
      </c>
      <c r="AC275">
        <f>IF(ISBLANK(sbcc[[#This Row],[total_boys]]),SUM(sbcc[[#This Row],[boys_0-5_reached]],sbcc[[#This Row],[boys_6-12_reached]],sbcc[[#This Row],[boys_13-18_reached]]),sbcc[[#This Row],[total_boys]])</f>
        <v>208</v>
      </c>
      <c r="AD275">
        <f>IF(ISBLANK(sbcc[[#This Row],[total_girls]]),SUM(sbcc[[#This Row],[girls_0-5_reached]],sbcc[[#This Row],[girls_6-12_reached]],sbcc[[#This Row],[girls_13-18_reached]]),sbcc[[#This Row],[total_girls]])</f>
        <v>173</v>
      </c>
      <c r="AE275">
        <f>IF(ISBLANK(sbcc[[#This Row],[total_children]]),SUM(sbcc[[#This Row],[calc_boys]],sbcc[[#This Row],[calc_girls]]),sbcc[[#This Row],[total_children]])</f>
        <v>381</v>
      </c>
      <c r="AF275">
        <f>IF(ISBLANK(sbcc[[#This Row],[total_pwd]]),SUM(sbcc[[#This Row],[total_pwd_men]],sbcc[[#This Row],[total_pwd_women]]),sbcc[[#This Row],[total_pwd]])</f>
        <v>7</v>
      </c>
      <c r="AG275">
        <f>IF(ISBLANK(sbcc[[#This Row],[total_adults]]),SUM(sbcc[[#This Row],[total_men]],sbcc[[#This Row],[total_women]]),sbcc[[#This Row],[total_adults]])</f>
        <v>212</v>
      </c>
      <c r="AH275">
        <f>IF(ISBLANK(sbcc[[#This Row],[total_beneficiaries_reached]]),SUM(sbcc[[#This Row],[calc_children]],sbcc[[#This Row],[calc_adults]]),sbcc[[#This Row],[total_beneficiaries_reached]])</f>
        <v>593</v>
      </c>
      <c r="AI275" s="49" t="str">
        <f ca="1">IF(B275="","",OFFSET(table_admin1[[#Headers],[ADM1_PT]],MATCH(B275,admin1,0),1))</f>
        <v>MZ09</v>
      </c>
      <c r="AJ275" s="49" t="str">
        <f t="shared" ca="1" si="8"/>
        <v>MZ0906</v>
      </c>
      <c r="AK275" s="49" t="str">
        <f t="shared" ca="1" si="9"/>
        <v/>
      </c>
    </row>
    <row r="276" spans="1:37" x14ac:dyDescent="0.2">
      <c r="A276" s="58">
        <v>45292</v>
      </c>
      <c r="B276" s="49" t="s">
        <v>224</v>
      </c>
      <c r="C276" s="49" t="s">
        <v>656</v>
      </c>
      <c r="G276" s="49" t="s">
        <v>122</v>
      </c>
      <c r="H276" s="49" t="s">
        <v>167</v>
      </c>
      <c r="I276" s="49" t="s">
        <v>130</v>
      </c>
      <c r="J276" s="49" t="s">
        <v>1317</v>
      </c>
      <c r="K276" s="49" t="s">
        <v>125</v>
      </c>
      <c r="L276" s="49">
        <v>165</v>
      </c>
      <c r="M276" s="49">
        <v>20</v>
      </c>
      <c r="N276" s="49">
        <v>12</v>
      </c>
      <c r="O276" s="49">
        <v>141</v>
      </c>
      <c r="U276" s="49">
        <v>12</v>
      </c>
      <c r="X276" s="49">
        <v>15</v>
      </c>
      <c r="Y276" s="49">
        <v>127</v>
      </c>
      <c r="AC276">
        <f>IF(ISBLANK(sbcc[[#This Row],[total_boys]]),SUM(sbcc[[#This Row],[boys_0-5_reached]],sbcc[[#This Row],[boys_6-12_reached]],sbcc[[#This Row],[boys_13-18_reached]]),sbcc[[#This Row],[total_boys]])</f>
        <v>177</v>
      </c>
      <c r="AD276">
        <f>IF(ISBLANK(sbcc[[#This Row],[total_girls]]),SUM(sbcc[[#This Row],[girls_0-5_reached]],sbcc[[#This Row],[girls_6-12_reached]],sbcc[[#This Row],[girls_13-18_reached]]),sbcc[[#This Row],[total_girls]])</f>
        <v>161</v>
      </c>
      <c r="AE276">
        <f>IF(ISBLANK(sbcc[[#This Row],[total_children]]),SUM(sbcc[[#This Row],[calc_boys]],sbcc[[#This Row],[calc_girls]]),sbcc[[#This Row],[total_children]])</f>
        <v>338</v>
      </c>
      <c r="AF276">
        <f>IF(ISBLANK(sbcc[[#This Row],[total_pwd]]),SUM(sbcc[[#This Row],[total_pwd_men]],sbcc[[#This Row],[total_pwd_women]]),sbcc[[#This Row],[total_pwd]])</f>
        <v>12</v>
      </c>
      <c r="AG276">
        <f>IF(ISBLANK(sbcc[[#This Row],[total_adults]]),SUM(sbcc[[#This Row],[total_men]],sbcc[[#This Row],[total_women]]),sbcc[[#This Row],[total_adults]])</f>
        <v>142</v>
      </c>
      <c r="AH276">
        <f>IF(ISBLANK(sbcc[[#This Row],[total_beneficiaries_reached]]),SUM(sbcc[[#This Row],[calc_children]],sbcc[[#This Row],[calc_adults]]),sbcc[[#This Row],[total_beneficiaries_reached]])</f>
        <v>480</v>
      </c>
      <c r="AI276" s="49" t="str">
        <f ca="1">IF(B276="","",OFFSET(table_admin1[[#Headers],[ADM1_PT]],MATCH(B276,admin1,0),1))</f>
        <v>MZ10</v>
      </c>
      <c r="AJ276" s="49" t="str">
        <f t="shared" ca="1" si="8"/>
        <v>MZ1006</v>
      </c>
      <c r="AK276" s="49" t="str">
        <f t="shared" ca="1" si="9"/>
        <v/>
      </c>
    </row>
    <row r="277" spans="1:37" x14ac:dyDescent="0.2">
      <c r="A277" s="58">
        <v>45352</v>
      </c>
      <c r="B277" s="49" t="s">
        <v>113</v>
      </c>
      <c r="C277" s="49" t="s">
        <v>596</v>
      </c>
      <c r="G277" s="49" t="s">
        <v>116</v>
      </c>
      <c r="H277" s="49" t="s">
        <v>167</v>
      </c>
      <c r="I277" s="49" t="s">
        <v>118</v>
      </c>
      <c r="K277" s="49" t="s">
        <v>1212</v>
      </c>
      <c r="L277" s="49">
        <v>110</v>
      </c>
      <c r="M277" s="49">
        <v>162</v>
      </c>
      <c r="N277" s="49">
        <v>143</v>
      </c>
      <c r="O277" s="49">
        <v>113</v>
      </c>
      <c r="U277" s="49">
        <v>2</v>
      </c>
      <c r="X277" s="49">
        <v>172</v>
      </c>
      <c r="Y277" s="49">
        <v>102</v>
      </c>
      <c r="AC277">
        <f>IF(ISBLANK(sbcc[[#This Row],[total_boys]]),SUM(sbcc[[#This Row],[boys_0-5_reached]],sbcc[[#This Row],[boys_6-12_reached]],sbcc[[#This Row],[boys_13-18_reached]]),sbcc[[#This Row],[total_boys]])</f>
        <v>253</v>
      </c>
      <c r="AD277">
        <f>IF(ISBLANK(sbcc[[#This Row],[total_girls]]),SUM(sbcc[[#This Row],[girls_0-5_reached]],sbcc[[#This Row],[girls_6-12_reached]],sbcc[[#This Row],[girls_13-18_reached]]),sbcc[[#This Row],[total_girls]])</f>
        <v>275</v>
      </c>
      <c r="AE277">
        <f>IF(ISBLANK(sbcc[[#This Row],[total_children]]),SUM(sbcc[[#This Row],[calc_boys]],sbcc[[#This Row],[calc_girls]]),sbcc[[#This Row],[total_children]])</f>
        <v>528</v>
      </c>
      <c r="AF277">
        <f>IF(ISBLANK(sbcc[[#This Row],[total_pwd]]),SUM(sbcc[[#This Row],[total_pwd_men]],sbcc[[#This Row],[total_pwd_women]]),sbcc[[#This Row],[total_pwd]])</f>
        <v>2</v>
      </c>
      <c r="AG277">
        <f>IF(ISBLANK(sbcc[[#This Row],[total_adults]]),SUM(sbcc[[#This Row],[total_men]],sbcc[[#This Row],[total_women]]),sbcc[[#This Row],[total_adults]])</f>
        <v>274</v>
      </c>
      <c r="AH277">
        <f>IF(ISBLANK(sbcc[[#This Row],[total_beneficiaries_reached]]),SUM(sbcc[[#This Row],[calc_children]],sbcc[[#This Row],[calc_adults]]),sbcc[[#This Row],[total_beneficiaries_reached]])</f>
        <v>802</v>
      </c>
      <c r="AI277" s="49" t="str">
        <f ca="1">IF(B277="","",OFFSET(table_admin1[[#Headers],[ADM1_PT]],MATCH(B277,admin1,0),1))</f>
        <v>MZ09</v>
      </c>
      <c r="AJ277" s="49" t="str">
        <f t="shared" ca="1" si="8"/>
        <v>MZ0902</v>
      </c>
      <c r="AK277" s="49" t="str">
        <f t="shared" ca="1" si="9"/>
        <v/>
      </c>
    </row>
    <row r="278" spans="1:37" x14ac:dyDescent="0.2">
      <c r="A278" s="58">
        <v>45292</v>
      </c>
      <c r="B278" s="49" t="s">
        <v>120</v>
      </c>
      <c r="C278" s="49" t="s">
        <v>220</v>
      </c>
      <c r="G278" s="49" t="s">
        <v>116</v>
      </c>
      <c r="H278" s="49" t="s">
        <v>167</v>
      </c>
      <c r="I278" s="49" t="s">
        <v>118</v>
      </c>
      <c r="K278" s="49" t="s">
        <v>1212</v>
      </c>
      <c r="L278" s="49">
        <v>106</v>
      </c>
      <c r="M278" s="49">
        <v>75</v>
      </c>
      <c r="N278" s="49">
        <v>69</v>
      </c>
      <c r="O278" s="49">
        <v>15</v>
      </c>
      <c r="U278" s="49">
        <v>10</v>
      </c>
      <c r="X278" s="49">
        <v>35</v>
      </c>
      <c r="Y278" s="49">
        <v>162</v>
      </c>
      <c r="AC278">
        <f>IF(ISBLANK(sbcc[[#This Row],[total_boys]]),SUM(sbcc[[#This Row],[boys_0-5_reached]],sbcc[[#This Row],[boys_6-12_reached]],sbcc[[#This Row],[boys_13-18_reached]]),sbcc[[#This Row],[total_boys]])</f>
        <v>175</v>
      </c>
      <c r="AD278">
        <f>IF(ISBLANK(sbcc[[#This Row],[total_girls]]),SUM(sbcc[[#This Row],[girls_0-5_reached]],sbcc[[#This Row],[girls_6-12_reached]],sbcc[[#This Row],[girls_13-18_reached]]),sbcc[[#This Row],[total_girls]])</f>
        <v>90</v>
      </c>
      <c r="AE278">
        <f>IF(ISBLANK(sbcc[[#This Row],[total_children]]),SUM(sbcc[[#This Row],[calc_boys]],sbcc[[#This Row],[calc_girls]]),sbcc[[#This Row],[total_children]])</f>
        <v>265</v>
      </c>
      <c r="AF278">
        <f>IF(ISBLANK(sbcc[[#This Row],[total_pwd]]),SUM(sbcc[[#This Row],[total_pwd_men]],sbcc[[#This Row],[total_pwd_women]]),sbcc[[#This Row],[total_pwd]])</f>
        <v>10</v>
      </c>
      <c r="AG278">
        <f>IF(ISBLANK(sbcc[[#This Row],[total_adults]]),SUM(sbcc[[#This Row],[total_men]],sbcc[[#This Row],[total_women]]),sbcc[[#This Row],[total_adults]])</f>
        <v>197</v>
      </c>
      <c r="AH278">
        <f>IF(ISBLANK(sbcc[[#This Row],[total_beneficiaries_reached]]),SUM(sbcc[[#This Row],[calc_children]],sbcc[[#This Row],[calc_adults]]),sbcc[[#This Row],[total_beneficiaries_reached]])</f>
        <v>462</v>
      </c>
      <c r="AI278" s="49" t="str">
        <f ca="1">IF(B278="","",OFFSET(table_admin1[[#Headers],[ADM1_PT]],MATCH(B278,admin1,0),1))</f>
        <v>MZ01</v>
      </c>
      <c r="AJ278" s="49" t="str">
        <f t="shared" ca="1" si="8"/>
        <v>MZ0109</v>
      </c>
      <c r="AK278" s="49" t="str">
        <f t="shared" ca="1" si="9"/>
        <v/>
      </c>
    </row>
    <row r="279" spans="1:37" x14ac:dyDescent="0.2">
      <c r="A279" s="58">
        <v>45323</v>
      </c>
      <c r="B279" s="49" t="s">
        <v>120</v>
      </c>
      <c r="C279" s="49" t="s">
        <v>205</v>
      </c>
      <c r="G279" s="49" t="s">
        <v>122</v>
      </c>
      <c r="H279" s="49" t="s">
        <v>168</v>
      </c>
      <c r="I279" s="49" t="s">
        <v>130</v>
      </c>
      <c r="J279" s="49" t="s">
        <v>1318</v>
      </c>
      <c r="K279" s="49" t="s">
        <v>125</v>
      </c>
      <c r="L279" s="49">
        <v>49</v>
      </c>
      <c r="M279" s="49">
        <v>9</v>
      </c>
      <c r="N279" s="49">
        <v>43</v>
      </c>
      <c r="O279" s="49">
        <v>181</v>
      </c>
      <c r="U279" s="49">
        <v>11</v>
      </c>
      <c r="X279" s="49">
        <v>94</v>
      </c>
      <c r="Y279" s="49">
        <v>3</v>
      </c>
      <c r="AC279">
        <f>IF(ISBLANK(sbcc[[#This Row],[total_boys]]),SUM(sbcc[[#This Row],[boys_0-5_reached]],sbcc[[#This Row],[boys_6-12_reached]],sbcc[[#This Row],[boys_13-18_reached]]),sbcc[[#This Row],[total_boys]])</f>
        <v>92</v>
      </c>
      <c r="AD279">
        <f>IF(ISBLANK(sbcc[[#This Row],[total_girls]]),SUM(sbcc[[#This Row],[girls_0-5_reached]],sbcc[[#This Row],[girls_6-12_reached]],sbcc[[#This Row],[girls_13-18_reached]]),sbcc[[#This Row],[total_girls]])</f>
        <v>190</v>
      </c>
      <c r="AE279">
        <f>IF(ISBLANK(sbcc[[#This Row],[total_children]]),SUM(sbcc[[#This Row],[calc_boys]],sbcc[[#This Row],[calc_girls]]),sbcc[[#This Row],[total_children]])</f>
        <v>282</v>
      </c>
      <c r="AF279">
        <f>IF(ISBLANK(sbcc[[#This Row],[total_pwd]]),SUM(sbcc[[#This Row],[total_pwd_men]],sbcc[[#This Row],[total_pwd_women]]),sbcc[[#This Row],[total_pwd]])</f>
        <v>11</v>
      </c>
      <c r="AG279">
        <f>IF(ISBLANK(sbcc[[#This Row],[total_adults]]),SUM(sbcc[[#This Row],[total_men]],sbcc[[#This Row],[total_women]]),sbcc[[#This Row],[total_adults]])</f>
        <v>97</v>
      </c>
      <c r="AH279">
        <f>IF(ISBLANK(sbcc[[#This Row],[total_beneficiaries_reached]]),SUM(sbcc[[#This Row],[calc_children]],sbcc[[#This Row],[calc_adults]]),sbcc[[#This Row],[total_beneficiaries_reached]])</f>
        <v>379</v>
      </c>
      <c r="AI279" s="49" t="str">
        <f ca="1">IF(B279="","",OFFSET(table_admin1[[#Headers],[ADM1_PT]],MATCH(B279,admin1,0),1))</f>
        <v>MZ01</v>
      </c>
      <c r="AJ279" s="49" t="str">
        <f t="shared" ca="1" si="8"/>
        <v>MZ0106</v>
      </c>
      <c r="AK279" s="49" t="str">
        <f t="shared" ca="1" si="9"/>
        <v/>
      </c>
    </row>
    <row r="280" spans="1:37" x14ac:dyDescent="0.2">
      <c r="A280" s="58">
        <v>45292</v>
      </c>
      <c r="B280" s="49" t="s">
        <v>120</v>
      </c>
      <c r="C280" s="49" t="s">
        <v>126</v>
      </c>
      <c r="G280" s="49" t="s">
        <v>116</v>
      </c>
      <c r="H280" s="49" t="s">
        <v>167</v>
      </c>
      <c r="I280" s="49" t="s">
        <v>130</v>
      </c>
      <c r="J280" s="49" t="s">
        <v>1319</v>
      </c>
      <c r="K280" s="49" t="s">
        <v>1212</v>
      </c>
      <c r="L280" s="49">
        <v>17</v>
      </c>
      <c r="M280" s="49">
        <v>80</v>
      </c>
      <c r="N280" s="49">
        <v>168</v>
      </c>
      <c r="O280" s="49">
        <v>135</v>
      </c>
      <c r="U280" s="49">
        <v>5</v>
      </c>
      <c r="X280" s="49">
        <v>157</v>
      </c>
      <c r="Y280" s="49">
        <v>167</v>
      </c>
      <c r="AC280">
        <f>IF(ISBLANK(sbcc[[#This Row],[total_boys]]),SUM(sbcc[[#This Row],[boys_0-5_reached]],sbcc[[#This Row],[boys_6-12_reached]],sbcc[[#This Row],[boys_13-18_reached]]),sbcc[[#This Row],[total_boys]])</f>
        <v>185</v>
      </c>
      <c r="AD280">
        <f>IF(ISBLANK(sbcc[[#This Row],[total_girls]]),SUM(sbcc[[#This Row],[girls_0-5_reached]],sbcc[[#This Row],[girls_6-12_reached]],sbcc[[#This Row],[girls_13-18_reached]]),sbcc[[#This Row],[total_girls]])</f>
        <v>215</v>
      </c>
      <c r="AE280">
        <f>IF(ISBLANK(sbcc[[#This Row],[total_children]]),SUM(sbcc[[#This Row],[calc_boys]],sbcc[[#This Row],[calc_girls]]),sbcc[[#This Row],[total_children]])</f>
        <v>400</v>
      </c>
      <c r="AF280">
        <f>IF(ISBLANK(sbcc[[#This Row],[total_pwd]]),SUM(sbcc[[#This Row],[total_pwd_men]],sbcc[[#This Row],[total_pwd_women]]),sbcc[[#This Row],[total_pwd]])</f>
        <v>5</v>
      </c>
      <c r="AG280">
        <f>IF(ISBLANK(sbcc[[#This Row],[total_adults]]),SUM(sbcc[[#This Row],[total_men]],sbcc[[#This Row],[total_women]]),sbcc[[#This Row],[total_adults]])</f>
        <v>324</v>
      </c>
      <c r="AH280">
        <f>IF(ISBLANK(sbcc[[#This Row],[total_beneficiaries_reached]]),SUM(sbcc[[#This Row],[calc_children]],sbcc[[#This Row],[calc_adults]]),sbcc[[#This Row],[total_beneficiaries_reached]])</f>
        <v>724</v>
      </c>
      <c r="AI280" s="49" t="str">
        <f ca="1">IF(B280="","",OFFSET(table_admin1[[#Headers],[ADM1_PT]],MATCH(B280,admin1,0),1))</f>
        <v>MZ01</v>
      </c>
      <c r="AJ280" s="49" t="str">
        <f t="shared" ca="1" si="8"/>
        <v>MZ0103</v>
      </c>
      <c r="AK280" s="49" t="str">
        <f t="shared" ca="1" si="9"/>
        <v/>
      </c>
    </row>
    <row r="281" spans="1:37" x14ac:dyDescent="0.2">
      <c r="A281" s="58">
        <v>45383</v>
      </c>
      <c r="B281" s="49" t="s">
        <v>113</v>
      </c>
      <c r="C281" s="49" t="s">
        <v>114</v>
      </c>
      <c r="G281" s="49" t="s">
        <v>116</v>
      </c>
      <c r="H281" s="49" t="s">
        <v>167</v>
      </c>
      <c r="I281" s="49" t="s">
        <v>118</v>
      </c>
      <c r="K281" s="49" t="s">
        <v>1212</v>
      </c>
      <c r="L281" s="49">
        <v>19</v>
      </c>
      <c r="M281" s="49">
        <v>119</v>
      </c>
      <c r="N281" s="49">
        <v>25</v>
      </c>
      <c r="O281" s="49">
        <v>182</v>
      </c>
      <c r="U281" s="49">
        <v>15</v>
      </c>
      <c r="X281" s="49">
        <v>162</v>
      </c>
      <c r="Y281" s="49">
        <v>15</v>
      </c>
      <c r="AC281">
        <f>IF(ISBLANK(sbcc[[#This Row],[total_boys]]),SUM(sbcc[[#This Row],[boys_0-5_reached]],sbcc[[#This Row],[boys_6-12_reached]],sbcc[[#This Row],[boys_13-18_reached]]),sbcc[[#This Row],[total_boys]])</f>
        <v>44</v>
      </c>
      <c r="AD281">
        <f>IF(ISBLANK(sbcc[[#This Row],[total_girls]]),SUM(sbcc[[#This Row],[girls_0-5_reached]],sbcc[[#This Row],[girls_6-12_reached]],sbcc[[#This Row],[girls_13-18_reached]]),sbcc[[#This Row],[total_girls]])</f>
        <v>301</v>
      </c>
      <c r="AE281">
        <f>IF(ISBLANK(sbcc[[#This Row],[total_children]]),SUM(sbcc[[#This Row],[calc_boys]],sbcc[[#This Row],[calc_girls]]),sbcc[[#This Row],[total_children]])</f>
        <v>345</v>
      </c>
      <c r="AF281">
        <f>IF(ISBLANK(sbcc[[#This Row],[total_pwd]]),SUM(sbcc[[#This Row],[total_pwd_men]],sbcc[[#This Row],[total_pwd_women]]),sbcc[[#This Row],[total_pwd]])</f>
        <v>15</v>
      </c>
      <c r="AG281">
        <f>IF(ISBLANK(sbcc[[#This Row],[total_adults]]),SUM(sbcc[[#This Row],[total_men]],sbcc[[#This Row],[total_women]]),sbcc[[#This Row],[total_adults]])</f>
        <v>177</v>
      </c>
      <c r="AH281">
        <f>IF(ISBLANK(sbcc[[#This Row],[total_beneficiaries_reached]]),SUM(sbcc[[#This Row],[calc_children]],sbcc[[#This Row],[calc_adults]]),sbcc[[#This Row],[total_beneficiaries_reached]])</f>
        <v>522</v>
      </c>
      <c r="AI281" s="49" t="str">
        <f ca="1">IF(B281="","",OFFSET(table_admin1[[#Headers],[ADM1_PT]],MATCH(B281,admin1,0),1))</f>
        <v>MZ09</v>
      </c>
      <c r="AJ281" s="49" t="str">
        <f t="shared" ca="1" si="8"/>
        <v>MZ0906</v>
      </c>
      <c r="AK281" s="49" t="str">
        <f t="shared" ca="1" si="9"/>
        <v/>
      </c>
    </row>
    <row r="282" spans="1:37" x14ac:dyDescent="0.2">
      <c r="A282" s="58">
        <v>45323</v>
      </c>
      <c r="B282" s="49" t="s">
        <v>197</v>
      </c>
      <c r="C282" s="49" t="s">
        <v>426</v>
      </c>
      <c r="G282" s="49" t="s">
        <v>116</v>
      </c>
      <c r="H282" s="49" t="s">
        <v>168</v>
      </c>
      <c r="I282" s="49" t="s">
        <v>118</v>
      </c>
      <c r="K282" s="49" t="s">
        <v>1212</v>
      </c>
      <c r="L282" s="49">
        <v>109</v>
      </c>
      <c r="M282" s="49">
        <v>183</v>
      </c>
      <c r="N282" s="49">
        <v>7</v>
      </c>
      <c r="O282" s="49">
        <v>141</v>
      </c>
      <c r="U282" s="49">
        <v>12</v>
      </c>
      <c r="X282" s="49">
        <v>95</v>
      </c>
      <c r="Y282" s="49">
        <v>56</v>
      </c>
      <c r="AC282">
        <f>IF(ISBLANK(sbcc[[#This Row],[total_boys]]),SUM(sbcc[[#This Row],[boys_0-5_reached]],sbcc[[#This Row],[boys_6-12_reached]],sbcc[[#This Row],[boys_13-18_reached]]),sbcc[[#This Row],[total_boys]])</f>
        <v>116</v>
      </c>
      <c r="AD282">
        <f>IF(ISBLANK(sbcc[[#This Row],[total_girls]]),SUM(sbcc[[#This Row],[girls_0-5_reached]],sbcc[[#This Row],[girls_6-12_reached]],sbcc[[#This Row],[girls_13-18_reached]]),sbcc[[#This Row],[total_girls]])</f>
        <v>324</v>
      </c>
      <c r="AE282">
        <f>IF(ISBLANK(sbcc[[#This Row],[total_children]]),SUM(sbcc[[#This Row],[calc_boys]],sbcc[[#This Row],[calc_girls]]),sbcc[[#This Row],[total_children]])</f>
        <v>440</v>
      </c>
      <c r="AF282">
        <f>IF(ISBLANK(sbcc[[#This Row],[total_pwd]]),SUM(sbcc[[#This Row],[total_pwd_men]],sbcc[[#This Row],[total_pwd_women]]),sbcc[[#This Row],[total_pwd]])</f>
        <v>12</v>
      </c>
      <c r="AG282">
        <f>IF(ISBLANK(sbcc[[#This Row],[total_adults]]),SUM(sbcc[[#This Row],[total_men]],sbcc[[#This Row],[total_women]]),sbcc[[#This Row],[total_adults]])</f>
        <v>151</v>
      </c>
      <c r="AH282">
        <f>IF(ISBLANK(sbcc[[#This Row],[total_beneficiaries_reached]]),SUM(sbcc[[#This Row],[calc_children]],sbcc[[#This Row],[calc_adults]]),sbcc[[#This Row],[total_beneficiaries_reached]])</f>
        <v>591</v>
      </c>
      <c r="AI282" s="49" t="str">
        <f ca="1">IF(B282="","",OFFSET(table_admin1[[#Headers],[ADM1_PT]],MATCH(B282,admin1,0),1))</f>
        <v>MZ05</v>
      </c>
      <c r="AJ282" s="49" t="str">
        <f t="shared" ca="1" si="8"/>
        <v>MZ0507</v>
      </c>
      <c r="AK282" s="49" t="str">
        <f t="shared" ca="1" si="9"/>
        <v/>
      </c>
    </row>
    <row r="283" spans="1:37" x14ac:dyDescent="0.2">
      <c r="A283" s="58">
        <v>45383</v>
      </c>
      <c r="B283" s="49" t="s">
        <v>224</v>
      </c>
      <c r="C283" s="49" t="s">
        <v>656</v>
      </c>
      <c r="G283" s="49" t="s">
        <v>122</v>
      </c>
      <c r="H283" s="49" t="s">
        <v>167</v>
      </c>
      <c r="I283" s="49" t="s">
        <v>124</v>
      </c>
      <c r="J283" s="49" t="s">
        <v>1315</v>
      </c>
      <c r="K283" s="49" t="s">
        <v>125</v>
      </c>
      <c r="L283" s="49">
        <v>154</v>
      </c>
      <c r="M283" s="49">
        <v>130</v>
      </c>
      <c r="N283" s="49">
        <v>12</v>
      </c>
      <c r="O283" s="49">
        <v>128</v>
      </c>
      <c r="U283" s="49">
        <v>4</v>
      </c>
      <c r="X283" s="49">
        <v>83</v>
      </c>
      <c r="Y283" s="49">
        <v>120</v>
      </c>
      <c r="AC283">
        <f>IF(ISBLANK(sbcc[[#This Row],[total_boys]]),SUM(sbcc[[#This Row],[boys_0-5_reached]],sbcc[[#This Row],[boys_6-12_reached]],sbcc[[#This Row],[boys_13-18_reached]]),sbcc[[#This Row],[total_boys]])</f>
        <v>166</v>
      </c>
      <c r="AD283">
        <f>IF(ISBLANK(sbcc[[#This Row],[total_girls]]),SUM(sbcc[[#This Row],[girls_0-5_reached]],sbcc[[#This Row],[girls_6-12_reached]],sbcc[[#This Row],[girls_13-18_reached]]),sbcc[[#This Row],[total_girls]])</f>
        <v>258</v>
      </c>
      <c r="AE283">
        <f>IF(ISBLANK(sbcc[[#This Row],[total_children]]),SUM(sbcc[[#This Row],[calc_boys]],sbcc[[#This Row],[calc_girls]]),sbcc[[#This Row],[total_children]])</f>
        <v>424</v>
      </c>
      <c r="AF283">
        <f>IF(ISBLANK(sbcc[[#This Row],[total_pwd]]),SUM(sbcc[[#This Row],[total_pwd_men]],sbcc[[#This Row],[total_pwd_women]]),sbcc[[#This Row],[total_pwd]])</f>
        <v>4</v>
      </c>
      <c r="AG283">
        <f>IF(ISBLANK(sbcc[[#This Row],[total_adults]]),SUM(sbcc[[#This Row],[total_men]],sbcc[[#This Row],[total_women]]),sbcc[[#This Row],[total_adults]])</f>
        <v>203</v>
      </c>
      <c r="AH283">
        <f>IF(ISBLANK(sbcc[[#This Row],[total_beneficiaries_reached]]),SUM(sbcc[[#This Row],[calc_children]],sbcc[[#This Row],[calc_adults]]),sbcc[[#This Row],[total_beneficiaries_reached]])</f>
        <v>627</v>
      </c>
      <c r="AI283" s="49" t="str">
        <f ca="1">IF(B283="","",OFFSET(table_admin1[[#Headers],[ADM1_PT]],MATCH(B283,admin1,0),1))</f>
        <v>MZ10</v>
      </c>
      <c r="AJ283" s="49" t="str">
        <f t="shared" ca="1" si="8"/>
        <v>MZ1006</v>
      </c>
      <c r="AK283" s="49" t="str">
        <f t="shared" ca="1" si="9"/>
        <v/>
      </c>
    </row>
    <row r="284" spans="1:37" x14ac:dyDescent="0.2">
      <c r="A284" s="58">
        <v>45383</v>
      </c>
      <c r="B284" s="49" t="s">
        <v>229</v>
      </c>
      <c r="C284" s="49" t="s">
        <v>693</v>
      </c>
      <c r="G284" s="49" t="s">
        <v>116</v>
      </c>
      <c r="H284" s="49" t="s">
        <v>167</v>
      </c>
      <c r="I284" s="49" t="s">
        <v>130</v>
      </c>
      <c r="J284" s="49" t="s">
        <v>1319</v>
      </c>
      <c r="K284" s="49" t="s">
        <v>1212</v>
      </c>
      <c r="L284" s="49">
        <v>40</v>
      </c>
      <c r="M284" s="49">
        <v>152</v>
      </c>
      <c r="N284" s="49">
        <v>102</v>
      </c>
      <c r="O284" s="49">
        <v>123</v>
      </c>
      <c r="U284" s="49">
        <v>15</v>
      </c>
      <c r="X284" s="49">
        <v>135</v>
      </c>
      <c r="Y284" s="49">
        <v>115</v>
      </c>
      <c r="AC284">
        <f>IF(ISBLANK(sbcc[[#This Row],[total_boys]]),SUM(sbcc[[#This Row],[boys_0-5_reached]],sbcc[[#This Row],[boys_6-12_reached]],sbcc[[#This Row],[boys_13-18_reached]]),sbcc[[#This Row],[total_boys]])</f>
        <v>142</v>
      </c>
      <c r="AD284">
        <f>IF(ISBLANK(sbcc[[#This Row],[total_girls]]),SUM(sbcc[[#This Row],[girls_0-5_reached]],sbcc[[#This Row],[girls_6-12_reached]],sbcc[[#This Row],[girls_13-18_reached]]),sbcc[[#This Row],[total_girls]])</f>
        <v>275</v>
      </c>
      <c r="AE284">
        <f>IF(ISBLANK(sbcc[[#This Row],[total_children]]),SUM(sbcc[[#This Row],[calc_boys]],sbcc[[#This Row],[calc_girls]]),sbcc[[#This Row],[total_children]])</f>
        <v>417</v>
      </c>
      <c r="AF284">
        <f>IF(ISBLANK(sbcc[[#This Row],[total_pwd]]),SUM(sbcc[[#This Row],[total_pwd_men]],sbcc[[#This Row],[total_pwd_women]]),sbcc[[#This Row],[total_pwd]])</f>
        <v>15</v>
      </c>
      <c r="AG284">
        <f>IF(ISBLANK(sbcc[[#This Row],[total_adults]]),SUM(sbcc[[#This Row],[total_men]],sbcc[[#This Row],[total_women]]),sbcc[[#This Row],[total_adults]])</f>
        <v>250</v>
      </c>
      <c r="AH284">
        <f>IF(ISBLANK(sbcc[[#This Row],[total_beneficiaries_reached]]),SUM(sbcc[[#This Row],[calc_children]],sbcc[[#This Row],[calc_adults]]),sbcc[[#This Row],[total_beneficiaries_reached]])</f>
        <v>667</v>
      </c>
      <c r="AI284" s="49" t="str">
        <f ca="1">IF(B284="","",OFFSET(table_admin1[[#Headers],[ADM1_PT]],MATCH(B284,admin1,0),1))</f>
        <v>MZ11</v>
      </c>
      <c r="AJ284" s="49" t="str">
        <f t="shared" ca="1" si="8"/>
        <v>MZ1101</v>
      </c>
      <c r="AK284" s="49" t="str">
        <f t="shared" ca="1" si="9"/>
        <v/>
      </c>
    </row>
    <row r="285" spans="1:37" x14ac:dyDescent="0.2">
      <c r="A285" s="58">
        <v>45383</v>
      </c>
      <c r="B285" s="49" t="s">
        <v>224</v>
      </c>
      <c r="C285" s="49" t="s">
        <v>641</v>
      </c>
      <c r="G285" s="49" t="s">
        <v>116</v>
      </c>
      <c r="H285" s="49" t="s">
        <v>168</v>
      </c>
      <c r="I285" s="49" t="s">
        <v>118</v>
      </c>
      <c r="K285" s="49" t="s">
        <v>1212</v>
      </c>
      <c r="L285" s="49">
        <v>98</v>
      </c>
      <c r="M285" s="49">
        <v>1</v>
      </c>
      <c r="N285" s="49">
        <v>196</v>
      </c>
      <c r="O285" s="49">
        <v>59</v>
      </c>
      <c r="U285" s="49">
        <v>13</v>
      </c>
      <c r="X285" s="49">
        <v>197</v>
      </c>
      <c r="Y285" s="49">
        <v>50</v>
      </c>
      <c r="AC285">
        <f>IF(ISBLANK(sbcc[[#This Row],[total_boys]]),SUM(sbcc[[#This Row],[boys_0-5_reached]],sbcc[[#This Row],[boys_6-12_reached]],sbcc[[#This Row],[boys_13-18_reached]]),sbcc[[#This Row],[total_boys]])</f>
        <v>294</v>
      </c>
      <c r="AD285">
        <f>IF(ISBLANK(sbcc[[#This Row],[total_girls]]),SUM(sbcc[[#This Row],[girls_0-5_reached]],sbcc[[#This Row],[girls_6-12_reached]],sbcc[[#This Row],[girls_13-18_reached]]),sbcc[[#This Row],[total_girls]])</f>
        <v>60</v>
      </c>
      <c r="AE285">
        <f>IF(ISBLANK(sbcc[[#This Row],[total_children]]),SUM(sbcc[[#This Row],[calc_boys]],sbcc[[#This Row],[calc_girls]]),sbcc[[#This Row],[total_children]])</f>
        <v>354</v>
      </c>
      <c r="AF285">
        <f>IF(ISBLANK(sbcc[[#This Row],[total_pwd]]),SUM(sbcc[[#This Row],[total_pwd_men]],sbcc[[#This Row],[total_pwd_women]]),sbcc[[#This Row],[total_pwd]])</f>
        <v>13</v>
      </c>
      <c r="AG285">
        <f>IF(ISBLANK(sbcc[[#This Row],[total_adults]]),SUM(sbcc[[#This Row],[total_men]],sbcc[[#This Row],[total_women]]),sbcc[[#This Row],[total_adults]])</f>
        <v>247</v>
      </c>
      <c r="AH285">
        <f>IF(ISBLANK(sbcc[[#This Row],[total_beneficiaries_reached]]),SUM(sbcc[[#This Row],[calc_children]],sbcc[[#This Row],[calc_adults]]),sbcc[[#This Row],[total_beneficiaries_reached]])</f>
        <v>601</v>
      </c>
      <c r="AI285" s="49" t="str">
        <f ca="1">IF(B285="","",OFFSET(table_admin1[[#Headers],[ADM1_PT]],MATCH(B285,admin1,0),1))</f>
        <v>MZ10</v>
      </c>
      <c r="AJ285" s="49" t="str">
        <f t="shared" ca="1" si="8"/>
        <v>MZ1002</v>
      </c>
      <c r="AK285" s="49" t="str">
        <f t="shared" ca="1" si="9"/>
        <v/>
      </c>
    </row>
    <row r="286" spans="1:37" x14ac:dyDescent="0.2">
      <c r="A286" s="58">
        <v>45383</v>
      </c>
      <c r="B286" s="49" t="s">
        <v>120</v>
      </c>
      <c r="C286" s="49" t="s">
        <v>205</v>
      </c>
      <c r="G286" s="49" t="s">
        <v>122</v>
      </c>
      <c r="H286" s="49" t="s">
        <v>167</v>
      </c>
      <c r="I286" s="49" t="s">
        <v>130</v>
      </c>
      <c r="J286" s="49" t="s">
        <v>1318</v>
      </c>
      <c r="K286" s="49" t="s">
        <v>125</v>
      </c>
      <c r="L286" s="49">
        <v>39</v>
      </c>
      <c r="M286" s="49">
        <v>66</v>
      </c>
      <c r="N286" s="49">
        <v>33</v>
      </c>
      <c r="O286" s="49">
        <v>73</v>
      </c>
      <c r="U286" s="49">
        <v>10</v>
      </c>
      <c r="X286" s="49">
        <v>25</v>
      </c>
      <c r="Y286" s="49">
        <v>132</v>
      </c>
      <c r="AC286">
        <f>IF(ISBLANK(sbcc[[#This Row],[total_boys]]),SUM(sbcc[[#This Row],[boys_0-5_reached]],sbcc[[#This Row],[boys_6-12_reached]],sbcc[[#This Row],[boys_13-18_reached]]),sbcc[[#This Row],[total_boys]])</f>
        <v>72</v>
      </c>
      <c r="AD286">
        <f>IF(ISBLANK(sbcc[[#This Row],[total_girls]]),SUM(sbcc[[#This Row],[girls_0-5_reached]],sbcc[[#This Row],[girls_6-12_reached]],sbcc[[#This Row],[girls_13-18_reached]]),sbcc[[#This Row],[total_girls]])</f>
        <v>139</v>
      </c>
      <c r="AE286">
        <f>IF(ISBLANK(sbcc[[#This Row],[total_children]]),SUM(sbcc[[#This Row],[calc_boys]],sbcc[[#This Row],[calc_girls]]),sbcc[[#This Row],[total_children]])</f>
        <v>211</v>
      </c>
      <c r="AF286">
        <f>IF(ISBLANK(sbcc[[#This Row],[total_pwd]]),SUM(sbcc[[#This Row],[total_pwd_men]],sbcc[[#This Row],[total_pwd_women]]),sbcc[[#This Row],[total_pwd]])</f>
        <v>10</v>
      </c>
      <c r="AG286">
        <f>IF(ISBLANK(sbcc[[#This Row],[total_adults]]),SUM(sbcc[[#This Row],[total_men]],sbcc[[#This Row],[total_women]]),sbcc[[#This Row],[total_adults]])</f>
        <v>157</v>
      </c>
      <c r="AH286">
        <f>IF(ISBLANK(sbcc[[#This Row],[total_beneficiaries_reached]]),SUM(sbcc[[#This Row],[calc_children]],sbcc[[#This Row],[calc_adults]]),sbcc[[#This Row],[total_beneficiaries_reached]])</f>
        <v>368</v>
      </c>
      <c r="AI286" s="49" t="str">
        <f ca="1">IF(B286="","",OFFSET(table_admin1[[#Headers],[ADM1_PT]],MATCH(B286,admin1,0),1))</f>
        <v>MZ01</v>
      </c>
      <c r="AJ286" s="49" t="str">
        <f t="shared" ca="1" si="8"/>
        <v>MZ0106</v>
      </c>
      <c r="AK286" s="49" t="str">
        <f t="shared" ca="1" si="9"/>
        <v/>
      </c>
    </row>
    <row r="287" spans="1:37" x14ac:dyDescent="0.2">
      <c r="A287" s="58">
        <v>45383</v>
      </c>
      <c r="B287" s="49" t="s">
        <v>214</v>
      </c>
      <c r="C287" s="49" t="s">
        <v>574</v>
      </c>
      <c r="G287" s="49" t="s">
        <v>122</v>
      </c>
      <c r="H287" s="49" t="s">
        <v>167</v>
      </c>
      <c r="I287" s="49" t="s">
        <v>130</v>
      </c>
      <c r="J287" s="49" t="s">
        <v>1317</v>
      </c>
      <c r="K287" s="49" t="s">
        <v>125</v>
      </c>
      <c r="L287" s="49">
        <v>62</v>
      </c>
      <c r="M287" s="49">
        <v>38</v>
      </c>
      <c r="N287" s="49">
        <v>142</v>
      </c>
      <c r="O287" s="49">
        <v>120</v>
      </c>
      <c r="U287" s="49">
        <v>7</v>
      </c>
      <c r="X287" s="49">
        <v>169</v>
      </c>
      <c r="Y287" s="49">
        <v>155</v>
      </c>
      <c r="AC287">
        <f>IF(ISBLANK(sbcc[[#This Row],[total_boys]]),SUM(sbcc[[#This Row],[boys_0-5_reached]],sbcc[[#This Row],[boys_6-12_reached]],sbcc[[#This Row],[boys_13-18_reached]]),sbcc[[#This Row],[total_boys]])</f>
        <v>204</v>
      </c>
      <c r="AD287">
        <f>IF(ISBLANK(sbcc[[#This Row],[total_girls]]),SUM(sbcc[[#This Row],[girls_0-5_reached]],sbcc[[#This Row],[girls_6-12_reached]],sbcc[[#This Row],[girls_13-18_reached]]),sbcc[[#This Row],[total_girls]])</f>
        <v>158</v>
      </c>
      <c r="AE287">
        <f>IF(ISBLANK(sbcc[[#This Row],[total_children]]),SUM(sbcc[[#This Row],[calc_boys]],sbcc[[#This Row],[calc_girls]]),sbcc[[#This Row],[total_children]])</f>
        <v>362</v>
      </c>
      <c r="AF287">
        <f>IF(ISBLANK(sbcc[[#This Row],[total_pwd]]),SUM(sbcc[[#This Row],[total_pwd_men]],sbcc[[#This Row],[total_pwd_women]]),sbcc[[#This Row],[total_pwd]])</f>
        <v>7</v>
      </c>
      <c r="AG287">
        <f>IF(ISBLANK(sbcc[[#This Row],[total_adults]]),SUM(sbcc[[#This Row],[total_men]],sbcc[[#This Row],[total_women]]),sbcc[[#This Row],[total_adults]])</f>
        <v>324</v>
      </c>
      <c r="AH287">
        <f>IF(ISBLANK(sbcc[[#This Row],[total_beneficiaries_reached]]),SUM(sbcc[[#This Row],[calc_children]],sbcc[[#This Row],[calc_adults]]),sbcc[[#This Row],[total_beneficiaries_reached]])</f>
        <v>686</v>
      </c>
      <c r="AI287" s="49" t="str">
        <f ca="1">IF(B287="","",OFFSET(table_admin1[[#Headers],[ADM1_PT]],MATCH(B287,admin1,0),1))</f>
        <v>MZ08</v>
      </c>
      <c r="AJ287" s="49" t="str">
        <f t="shared" ca="1" si="8"/>
        <v>MZ0815</v>
      </c>
      <c r="AK287" s="49" t="str">
        <f t="shared" ca="1" si="9"/>
        <v/>
      </c>
    </row>
    <row r="288" spans="1:37" x14ac:dyDescent="0.2">
      <c r="A288" s="58">
        <v>45292</v>
      </c>
      <c r="B288" s="49" t="s">
        <v>120</v>
      </c>
      <c r="C288" s="49" t="s">
        <v>199</v>
      </c>
      <c r="G288" s="49" t="s">
        <v>122</v>
      </c>
      <c r="H288" s="49" t="s">
        <v>167</v>
      </c>
      <c r="I288" s="49" t="s">
        <v>124</v>
      </c>
      <c r="J288" s="49" t="s">
        <v>1315</v>
      </c>
      <c r="K288" s="49" t="s">
        <v>125</v>
      </c>
      <c r="L288" s="49">
        <v>76</v>
      </c>
      <c r="M288" s="49">
        <v>188</v>
      </c>
      <c r="N288" s="49">
        <v>124</v>
      </c>
      <c r="O288" s="49">
        <v>115</v>
      </c>
      <c r="U288" s="49">
        <v>3</v>
      </c>
      <c r="X288" s="49">
        <v>36</v>
      </c>
      <c r="Y288" s="49">
        <v>126</v>
      </c>
      <c r="AC288">
        <f>IF(ISBLANK(sbcc[[#This Row],[total_boys]]),SUM(sbcc[[#This Row],[boys_0-5_reached]],sbcc[[#This Row],[boys_6-12_reached]],sbcc[[#This Row],[boys_13-18_reached]]),sbcc[[#This Row],[total_boys]])</f>
        <v>200</v>
      </c>
      <c r="AD288">
        <f>IF(ISBLANK(sbcc[[#This Row],[total_girls]]),SUM(sbcc[[#This Row],[girls_0-5_reached]],sbcc[[#This Row],[girls_6-12_reached]],sbcc[[#This Row],[girls_13-18_reached]]),sbcc[[#This Row],[total_girls]])</f>
        <v>303</v>
      </c>
      <c r="AE288">
        <f>IF(ISBLANK(sbcc[[#This Row],[total_children]]),SUM(sbcc[[#This Row],[calc_boys]],sbcc[[#This Row],[calc_girls]]),sbcc[[#This Row],[total_children]])</f>
        <v>503</v>
      </c>
      <c r="AF288">
        <f>IF(ISBLANK(sbcc[[#This Row],[total_pwd]]),SUM(sbcc[[#This Row],[total_pwd_men]],sbcc[[#This Row],[total_pwd_women]]),sbcc[[#This Row],[total_pwd]])</f>
        <v>3</v>
      </c>
      <c r="AG288">
        <f>IF(ISBLANK(sbcc[[#This Row],[total_adults]]),SUM(sbcc[[#This Row],[total_men]],sbcc[[#This Row],[total_women]]),sbcc[[#This Row],[total_adults]])</f>
        <v>162</v>
      </c>
      <c r="AH288">
        <f>IF(ISBLANK(sbcc[[#This Row],[total_beneficiaries_reached]]),SUM(sbcc[[#This Row],[calc_children]],sbcc[[#This Row],[calc_adults]]),sbcc[[#This Row],[total_beneficiaries_reached]])</f>
        <v>665</v>
      </c>
      <c r="AI288" s="49" t="str">
        <f ca="1">IF(B288="","",OFFSET(table_admin1[[#Headers],[ADM1_PT]],MATCH(B288,admin1,0),1))</f>
        <v>MZ01</v>
      </c>
      <c r="AJ288" s="49" t="str">
        <f t="shared" ca="1" si="8"/>
        <v>MZ0105</v>
      </c>
      <c r="AK288" s="49" t="str">
        <f t="shared" ca="1" si="9"/>
        <v/>
      </c>
    </row>
    <row r="289" spans="1:37" x14ac:dyDescent="0.2">
      <c r="A289" s="58">
        <v>45383</v>
      </c>
      <c r="B289" s="49" t="s">
        <v>209</v>
      </c>
      <c r="C289" s="49" t="s">
        <v>489</v>
      </c>
      <c r="G289" s="49" t="s">
        <v>122</v>
      </c>
      <c r="H289" s="49" t="s">
        <v>167</v>
      </c>
      <c r="I289" s="49" t="s">
        <v>124</v>
      </c>
      <c r="J289" s="49" t="s">
        <v>1315</v>
      </c>
      <c r="K289" s="49" t="s">
        <v>125</v>
      </c>
      <c r="L289" s="49">
        <v>52</v>
      </c>
      <c r="M289" s="49">
        <v>172</v>
      </c>
      <c r="N289" s="49">
        <v>83</v>
      </c>
      <c r="O289" s="49">
        <v>141</v>
      </c>
      <c r="U289" s="49">
        <v>13</v>
      </c>
      <c r="X289" s="49">
        <v>91</v>
      </c>
      <c r="Y289" s="49">
        <v>72</v>
      </c>
      <c r="AC289">
        <f>IF(ISBLANK(sbcc[[#This Row],[total_boys]]),SUM(sbcc[[#This Row],[boys_0-5_reached]],sbcc[[#This Row],[boys_6-12_reached]],sbcc[[#This Row],[boys_13-18_reached]]),sbcc[[#This Row],[total_boys]])</f>
        <v>135</v>
      </c>
      <c r="AD289">
        <f>IF(ISBLANK(sbcc[[#This Row],[total_girls]]),SUM(sbcc[[#This Row],[girls_0-5_reached]],sbcc[[#This Row],[girls_6-12_reached]],sbcc[[#This Row],[girls_13-18_reached]]),sbcc[[#This Row],[total_girls]])</f>
        <v>313</v>
      </c>
      <c r="AE289">
        <f>IF(ISBLANK(sbcc[[#This Row],[total_children]]),SUM(sbcc[[#This Row],[calc_boys]],sbcc[[#This Row],[calc_girls]]),sbcc[[#This Row],[total_children]])</f>
        <v>448</v>
      </c>
      <c r="AF289">
        <f>IF(ISBLANK(sbcc[[#This Row],[total_pwd]]),SUM(sbcc[[#This Row],[total_pwd_men]],sbcc[[#This Row],[total_pwd_women]]),sbcc[[#This Row],[total_pwd]])</f>
        <v>13</v>
      </c>
      <c r="AG289">
        <f>IF(ISBLANK(sbcc[[#This Row],[total_adults]]),SUM(sbcc[[#This Row],[total_men]],sbcc[[#This Row],[total_women]]),sbcc[[#This Row],[total_adults]])</f>
        <v>163</v>
      </c>
      <c r="AH289">
        <f>IF(ISBLANK(sbcc[[#This Row],[total_beneficiaries_reached]]),SUM(sbcc[[#This Row],[calc_children]],sbcc[[#This Row],[calc_adults]]),sbcc[[#This Row],[total_beneficiaries_reached]])</f>
        <v>611</v>
      </c>
      <c r="AI289" s="49" t="str">
        <f ca="1">IF(B289="","",OFFSET(table_admin1[[#Headers],[ADM1_PT]],MATCH(B289,admin1,0),1))</f>
        <v>MZ07</v>
      </c>
      <c r="AJ289" s="49" t="str">
        <f t="shared" ca="1" si="8"/>
        <v>MZ0715</v>
      </c>
      <c r="AK289" s="49" t="str">
        <f t="shared" ca="1" si="9"/>
        <v/>
      </c>
    </row>
    <row r="290" spans="1:37" x14ac:dyDescent="0.2">
      <c r="A290" s="58">
        <v>45323</v>
      </c>
      <c r="B290" s="49" t="s">
        <v>120</v>
      </c>
      <c r="C290" s="49" t="s">
        <v>205</v>
      </c>
      <c r="G290" s="49" t="s">
        <v>122</v>
      </c>
      <c r="H290" s="49" t="s">
        <v>167</v>
      </c>
      <c r="I290" s="49" t="s">
        <v>130</v>
      </c>
      <c r="J290" s="49" t="s">
        <v>1318</v>
      </c>
      <c r="K290" s="49" t="s">
        <v>125</v>
      </c>
      <c r="L290" s="49">
        <v>112</v>
      </c>
      <c r="M290" s="49">
        <v>87</v>
      </c>
      <c r="N290" s="49">
        <v>117</v>
      </c>
      <c r="O290" s="49">
        <v>93</v>
      </c>
      <c r="U290" s="49">
        <v>12</v>
      </c>
      <c r="X290" s="49">
        <v>131</v>
      </c>
      <c r="Y290" s="49">
        <v>50</v>
      </c>
      <c r="AC290">
        <f>IF(ISBLANK(sbcc[[#This Row],[total_boys]]),SUM(sbcc[[#This Row],[boys_0-5_reached]],sbcc[[#This Row],[boys_6-12_reached]],sbcc[[#This Row],[boys_13-18_reached]]),sbcc[[#This Row],[total_boys]])</f>
        <v>229</v>
      </c>
      <c r="AD290">
        <f>IF(ISBLANK(sbcc[[#This Row],[total_girls]]),SUM(sbcc[[#This Row],[girls_0-5_reached]],sbcc[[#This Row],[girls_6-12_reached]],sbcc[[#This Row],[girls_13-18_reached]]),sbcc[[#This Row],[total_girls]])</f>
        <v>180</v>
      </c>
      <c r="AE290">
        <f>IF(ISBLANK(sbcc[[#This Row],[total_children]]),SUM(sbcc[[#This Row],[calc_boys]],sbcc[[#This Row],[calc_girls]]),sbcc[[#This Row],[total_children]])</f>
        <v>409</v>
      </c>
      <c r="AF290">
        <f>IF(ISBLANK(sbcc[[#This Row],[total_pwd]]),SUM(sbcc[[#This Row],[total_pwd_men]],sbcc[[#This Row],[total_pwd_women]]),sbcc[[#This Row],[total_pwd]])</f>
        <v>12</v>
      </c>
      <c r="AG290">
        <f>IF(ISBLANK(sbcc[[#This Row],[total_adults]]),SUM(sbcc[[#This Row],[total_men]],sbcc[[#This Row],[total_women]]),sbcc[[#This Row],[total_adults]])</f>
        <v>181</v>
      </c>
      <c r="AH290">
        <f>IF(ISBLANK(sbcc[[#This Row],[total_beneficiaries_reached]]),SUM(sbcc[[#This Row],[calc_children]],sbcc[[#This Row],[calc_adults]]),sbcc[[#This Row],[total_beneficiaries_reached]])</f>
        <v>590</v>
      </c>
      <c r="AI290" s="49" t="str">
        <f ca="1">IF(B290="","",OFFSET(table_admin1[[#Headers],[ADM1_PT]],MATCH(B290,admin1,0),1))</f>
        <v>MZ01</v>
      </c>
      <c r="AJ290" s="49" t="str">
        <f t="shared" ca="1" si="8"/>
        <v>MZ0106</v>
      </c>
      <c r="AK290" s="49" t="str">
        <f t="shared" ca="1" si="9"/>
        <v/>
      </c>
    </row>
    <row r="291" spans="1:37" x14ac:dyDescent="0.2">
      <c r="A291" s="58">
        <v>45383</v>
      </c>
      <c r="B291" s="49" t="s">
        <v>120</v>
      </c>
      <c r="C291" s="49" t="s">
        <v>126</v>
      </c>
      <c r="G291" s="49" t="s">
        <v>122</v>
      </c>
      <c r="H291" s="49" t="s">
        <v>168</v>
      </c>
      <c r="I291" s="49" t="s">
        <v>124</v>
      </c>
      <c r="K291" s="49" t="s">
        <v>1212</v>
      </c>
      <c r="L291" s="49">
        <v>112</v>
      </c>
      <c r="M291" s="49">
        <v>157</v>
      </c>
      <c r="N291" s="49">
        <v>78</v>
      </c>
      <c r="O291" s="49">
        <v>75</v>
      </c>
      <c r="U291" s="49">
        <v>11</v>
      </c>
      <c r="X291" s="49">
        <v>57</v>
      </c>
      <c r="Y291" s="49">
        <v>143</v>
      </c>
      <c r="AC291">
        <f>IF(ISBLANK(sbcc[[#This Row],[total_boys]]),SUM(sbcc[[#This Row],[boys_0-5_reached]],sbcc[[#This Row],[boys_6-12_reached]],sbcc[[#This Row],[boys_13-18_reached]]),sbcc[[#This Row],[total_boys]])</f>
        <v>190</v>
      </c>
      <c r="AD291">
        <f>IF(ISBLANK(sbcc[[#This Row],[total_girls]]),SUM(sbcc[[#This Row],[girls_0-5_reached]],sbcc[[#This Row],[girls_6-12_reached]],sbcc[[#This Row],[girls_13-18_reached]]),sbcc[[#This Row],[total_girls]])</f>
        <v>232</v>
      </c>
      <c r="AE291">
        <f>IF(ISBLANK(sbcc[[#This Row],[total_children]]),SUM(sbcc[[#This Row],[calc_boys]],sbcc[[#This Row],[calc_girls]]),sbcc[[#This Row],[total_children]])</f>
        <v>422</v>
      </c>
      <c r="AF291">
        <f>IF(ISBLANK(sbcc[[#This Row],[total_pwd]]),SUM(sbcc[[#This Row],[total_pwd_men]],sbcc[[#This Row],[total_pwd_women]]),sbcc[[#This Row],[total_pwd]])</f>
        <v>11</v>
      </c>
      <c r="AG291">
        <f>IF(ISBLANK(sbcc[[#This Row],[total_adults]]),SUM(sbcc[[#This Row],[total_men]],sbcc[[#This Row],[total_women]]),sbcc[[#This Row],[total_adults]])</f>
        <v>200</v>
      </c>
      <c r="AH291">
        <f>IF(ISBLANK(sbcc[[#This Row],[total_beneficiaries_reached]]),SUM(sbcc[[#This Row],[calc_children]],sbcc[[#This Row],[calc_adults]]),sbcc[[#This Row],[total_beneficiaries_reached]])</f>
        <v>622</v>
      </c>
      <c r="AI291" s="49" t="str">
        <f ca="1">IF(B291="","",OFFSET(table_admin1[[#Headers],[ADM1_PT]],MATCH(B291,admin1,0),1))</f>
        <v>MZ01</v>
      </c>
      <c r="AJ291" s="49" t="str">
        <f t="shared" ca="1" si="8"/>
        <v>MZ0103</v>
      </c>
      <c r="AK291" s="49" t="str">
        <f t="shared" ca="1" si="9"/>
        <v/>
      </c>
    </row>
    <row r="292" spans="1:37" x14ac:dyDescent="0.2">
      <c r="A292" s="58">
        <v>45292</v>
      </c>
      <c r="B292" s="49" t="s">
        <v>224</v>
      </c>
      <c r="C292" s="49" t="s">
        <v>671</v>
      </c>
      <c r="G292" s="49" t="s">
        <v>116</v>
      </c>
      <c r="H292" s="49" t="s">
        <v>168</v>
      </c>
      <c r="I292" s="49" t="s">
        <v>118</v>
      </c>
      <c r="K292" s="49" t="s">
        <v>1212</v>
      </c>
      <c r="L292" s="49">
        <v>103</v>
      </c>
      <c r="M292" s="49">
        <v>196</v>
      </c>
      <c r="N292" s="49">
        <v>89</v>
      </c>
      <c r="O292" s="49">
        <v>104</v>
      </c>
      <c r="U292" s="49">
        <v>12</v>
      </c>
      <c r="X292" s="49">
        <v>130</v>
      </c>
      <c r="Y292" s="49">
        <v>3</v>
      </c>
      <c r="AC292">
        <f>IF(ISBLANK(sbcc[[#This Row],[total_boys]]),SUM(sbcc[[#This Row],[boys_0-5_reached]],sbcc[[#This Row],[boys_6-12_reached]],sbcc[[#This Row],[boys_13-18_reached]]),sbcc[[#This Row],[total_boys]])</f>
        <v>192</v>
      </c>
      <c r="AD292">
        <f>IF(ISBLANK(sbcc[[#This Row],[total_girls]]),SUM(sbcc[[#This Row],[girls_0-5_reached]],sbcc[[#This Row],[girls_6-12_reached]],sbcc[[#This Row],[girls_13-18_reached]]),sbcc[[#This Row],[total_girls]])</f>
        <v>300</v>
      </c>
      <c r="AE292">
        <f>IF(ISBLANK(sbcc[[#This Row],[total_children]]),SUM(sbcc[[#This Row],[calc_boys]],sbcc[[#This Row],[calc_girls]]),sbcc[[#This Row],[total_children]])</f>
        <v>492</v>
      </c>
      <c r="AF292">
        <f>IF(ISBLANK(sbcc[[#This Row],[total_pwd]]),SUM(sbcc[[#This Row],[total_pwd_men]],sbcc[[#This Row],[total_pwd_women]]),sbcc[[#This Row],[total_pwd]])</f>
        <v>12</v>
      </c>
      <c r="AG292">
        <f>IF(ISBLANK(sbcc[[#This Row],[total_adults]]),SUM(sbcc[[#This Row],[total_men]],sbcc[[#This Row],[total_women]]),sbcc[[#This Row],[total_adults]])</f>
        <v>133</v>
      </c>
      <c r="AH292">
        <f>IF(ISBLANK(sbcc[[#This Row],[total_beneficiaries_reached]]),SUM(sbcc[[#This Row],[calc_children]],sbcc[[#This Row],[calc_adults]]),sbcc[[#This Row],[total_beneficiaries_reached]])</f>
        <v>625</v>
      </c>
      <c r="AI292" s="49" t="str">
        <f ca="1">IF(B292="","",OFFSET(table_admin1[[#Headers],[ADM1_PT]],MATCH(B292,admin1,0),1))</f>
        <v>MZ10</v>
      </c>
      <c r="AJ292" s="49" t="str">
        <f t="shared" ca="1" si="8"/>
        <v>MZ1010</v>
      </c>
      <c r="AK292" s="49" t="str">
        <f t="shared" ca="1" si="9"/>
        <v/>
      </c>
    </row>
    <row r="293" spans="1:37" x14ac:dyDescent="0.2">
      <c r="A293" s="58">
        <v>45323</v>
      </c>
      <c r="B293" s="49" t="s">
        <v>229</v>
      </c>
      <c r="C293" s="49" t="s">
        <v>693</v>
      </c>
      <c r="G293" s="49" t="s">
        <v>122</v>
      </c>
      <c r="H293" s="49" t="s">
        <v>167</v>
      </c>
      <c r="I293" s="49" t="s">
        <v>124</v>
      </c>
      <c r="J293" s="49" t="s">
        <v>1315</v>
      </c>
      <c r="K293" s="49" t="s">
        <v>125</v>
      </c>
      <c r="L293" s="49">
        <v>152</v>
      </c>
      <c r="M293" s="49">
        <v>45</v>
      </c>
      <c r="N293" s="49">
        <v>55</v>
      </c>
      <c r="O293" s="49">
        <v>179</v>
      </c>
      <c r="U293" s="49">
        <v>11</v>
      </c>
      <c r="X293" s="49">
        <v>191</v>
      </c>
      <c r="Y293" s="49">
        <v>63</v>
      </c>
      <c r="AC293">
        <f>IF(ISBLANK(sbcc[[#This Row],[total_boys]]),SUM(sbcc[[#This Row],[boys_0-5_reached]],sbcc[[#This Row],[boys_6-12_reached]],sbcc[[#This Row],[boys_13-18_reached]]),sbcc[[#This Row],[total_boys]])</f>
        <v>207</v>
      </c>
      <c r="AD293">
        <f>IF(ISBLANK(sbcc[[#This Row],[total_girls]]),SUM(sbcc[[#This Row],[girls_0-5_reached]],sbcc[[#This Row],[girls_6-12_reached]],sbcc[[#This Row],[girls_13-18_reached]]),sbcc[[#This Row],[total_girls]])</f>
        <v>224</v>
      </c>
      <c r="AE293">
        <f>IF(ISBLANK(sbcc[[#This Row],[total_children]]),SUM(sbcc[[#This Row],[calc_boys]],sbcc[[#This Row],[calc_girls]]),sbcc[[#This Row],[total_children]])</f>
        <v>431</v>
      </c>
      <c r="AF293">
        <f>IF(ISBLANK(sbcc[[#This Row],[total_pwd]]),SUM(sbcc[[#This Row],[total_pwd_men]],sbcc[[#This Row],[total_pwd_women]]),sbcc[[#This Row],[total_pwd]])</f>
        <v>11</v>
      </c>
      <c r="AG293">
        <f>IF(ISBLANK(sbcc[[#This Row],[total_adults]]),SUM(sbcc[[#This Row],[total_men]],sbcc[[#This Row],[total_women]]),sbcc[[#This Row],[total_adults]])</f>
        <v>254</v>
      </c>
      <c r="AH293">
        <f>IF(ISBLANK(sbcc[[#This Row],[total_beneficiaries_reached]]),SUM(sbcc[[#This Row],[calc_children]],sbcc[[#This Row],[calc_adults]]),sbcc[[#This Row],[total_beneficiaries_reached]])</f>
        <v>685</v>
      </c>
      <c r="AI293" s="49" t="str">
        <f ca="1">IF(B293="","",OFFSET(table_admin1[[#Headers],[ADM1_PT]],MATCH(B293,admin1,0),1))</f>
        <v>MZ11</v>
      </c>
      <c r="AJ293" s="49" t="str">
        <f t="shared" ca="1" si="8"/>
        <v>MZ1101</v>
      </c>
      <c r="AK293" s="49" t="str">
        <f t="shared" ca="1" si="9"/>
        <v/>
      </c>
    </row>
    <row r="294" spans="1:37" x14ac:dyDescent="0.2">
      <c r="A294" s="58">
        <v>45352</v>
      </c>
      <c r="B294" s="49" t="s">
        <v>120</v>
      </c>
      <c r="C294" s="49" t="s">
        <v>127</v>
      </c>
      <c r="G294" s="49" t="s">
        <v>122</v>
      </c>
      <c r="H294" s="49" t="s">
        <v>167</v>
      </c>
      <c r="I294" s="49" t="s">
        <v>130</v>
      </c>
      <c r="J294" s="49" t="s">
        <v>1318</v>
      </c>
      <c r="K294" s="49" t="s">
        <v>125</v>
      </c>
      <c r="L294" s="49">
        <v>194</v>
      </c>
      <c r="M294" s="49">
        <v>85</v>
      </c>
      <c r="N294" s="49">
        <v>34</v>
      </c>
      <c r="O294" s="49">
        <v>164</v>
      </c>
      <c r="U294" s="49">
        <v>12</v>
      </c>
      <c r="X294" s="49">
        <v>96</v>
      </c>
      <c r="Y294" s="49">
        <v>109</v>
      </c>
      <c r="AC294">
        <f>IF(ISBLANK(sbcc[[#This Row],[total_boys]]),SUM(sbcc[[#This Row],[boys_0-5_reached]],sbcc[[#This Row],[boys_6-12_reached]],sbcc[[#This Row],[boys_13-18_reached]]),sbcc[[#This Row],[total_boys]])</f>
        <v>228</v>
      </c>
      <c r="AD294">
        <f>IF(ISBLANK(sbcc[[#This Row],[total_girls]]),SUM(sbcc[[#This Row],[girls_0-5_reached]],sbcc[[#This Row],[girls_6-12_reached]],sbcc[[#This Row],[girls_13-18_reached]]),sbcc[[#This Row],[total_girls]])</f>
        <v>249</v>
      </c>
      <c r="AE294">
        <f>IF(ISBLANK(sbcc[[#This Row],[total_children]]),SUM(sbcc[[#This Row],[calc_boys]],sbcc[[#This Row],[calc_girls]]),sbcc[[#This Row],[total_children]])</f>
        <v>477</v>
      </c>
      <c r="AF294">
        <f>IF(ISBLANK(sbcc[[#This Row],[total_pwd]]),SUM(sbcc[[#This Row],[total_pwd_men]],sbcc[[#This Row],[total_pwd_women]]),sbcc[[#This Row],[total_pwd]])</f>
        <v>12</v>
      </c>
      <c r="AG294">
        <f>IF(ISBLANK(sbcc[[#This Row],[total_adults]]),SUM(sbcc[[#This Row],[total_men]],sbcc[[#This Row],[total_women]]),sbcc[[#This Row],[total_adults]])</f>
        <v>205</v>
      </c>
      <c r="AH294">
        <f>IF(ISBLANK(sbcc[[#This Row],[total_beneficiaries_reached]]),SUM(sbcc[[#This Row],[calc_children]],sbcc[[#This Row],[calc_adults]]),sbcc[[#This Row],[total_beneficiaries_reached]])</f>
        <v>682</v>
      </c>
      <c r="AI294" s="49" t="str">
        <f ca="1">IF(B294="","",OFFSET(table_admin1[[#Headers],[ADM1_PT]],MATCH(B294,admin1,0),1))</f>
        <v>MZ01</v>
      </c>
      <c r="AJ294" s="49" t="str">
        <f t="shared" ca="1" si="8"/>
        <v>MZ0101</v>
      </c>
      <c r="AK294" s="49" t="str">
        <f t="shared" ca="1" si="9"/>
        <v/>
      </c>
    </row>
    <row r="295" spans="1:37" x14ac:dyDescent="0.2">
      <c r="A295" s="58">
        <v>45323</v>
      </c>
      <c r="B295" s="49" t="s">
        <v>209</v>
      </c>
      <c r="C295" s="49" t="s">
        <v>463</v>
      </c>
      <c r="G295" s="49" t="s">
        <v>116</v>
      </c>
      <c r="H295" s="49" t="s">
        <v>168</v>
      </c>
      <c r="I295" s="49" t="s">
        <v>118</v>
      </c>
      <c r="K295" s="49" t="s">
        <v>1212</v>
      </c>
      <c r="L295" s="49">
        <v>117</v>
      </c>
      <c r="M295" s="49">
        <v>192</v>
      </c>
      <c r="N295" s="49">
        <v>99</v>
      </c>
      <c r="O295" s="49">
        <v>144</v>
      </c>
      <c r="U295" s="49">
        <v>14</v>
      </c>
      <c r="X295" s="49">
        <v>169</v>
      </c>
      <c r="Y295" s="49">
        <v>73</v>
      </c>
      <c r="AC295">
        <f>IF(ISBLANK(sbcc[[#This Row],[total_boys]]),SUM(sbcc[[#This Row],[boys_0-5_reached]],sbcc[[#This Row],[boys_6-12_reached]],sbcc[[#This Row],[boys_13-18_reached]]),sbcc[[#This Row],[total_boys]])</f>
        <v>216</v>
      </c>
      <c r="AD295">
        <f>IF(ISBLANK(sbcc[[#This Row],[total_girls]]),SUM(sbcc[[#This Row],[girls_0-5_reached]],sbcc[[#This Row],[girls_6-12_reached]],sbcc[[#This Row],[girls_13-18_reached]]),sbcc[[#This Row],[total_girls]])</f>
        <v>336</v>
      </c>
      <c r="AE295">
        <f>IF(ISBLANK(sbcc[[#This Row],[total_children]]),SUM(sbcc[[#This Row],[calc_boys]],sbcc[[#This Row],[calc_girls]]),sbcc[[#This Row],[total_children]])</f>
        <v>552</v>
      </c>
      <c r="AF295">
        <f>IF(ISBLANK(sbcc[[#This Row],[total_pwd]]),SUM(sbcc[[#This Row],[total_pwd_men]],sbcc[[#This Row],[total_pwd_women]]),sbcc[[#This Row],[total_pwd]])</f>
        <v>14</v>
      </c>
      <c r="AG295">
        <f>IF(ISBLANK(sbcc[[#This Row],[total_adults]]),SUM(sbcc[[#This Row],[total_men]],sbcc[[#This Row],[total_women]]),sbcc[[#This Row],[total_adults]])</f>
        <v>242</v>
      </c>
      <c r="AH295">
        <f>IF(ISBLANK(sbcc[[#This Row],[total_beneficiaries_reached]]),SUM(sbcc[[#This Row],[calc_children]],sbcc[[#This Row],[calc_adults]]),sbcc[[#This Row],[total_beneficiaries_reached]])</f>
        <v>794</v>
      </c>
      <c r="AI295" s="49" t="str">
        <f ca="1">IF(B295="","",OFFSET(table_admin1[[#Headers],[ADM1_PT]],MATCH(B295,admin1,0),1))</f>
        <v>MZ07</v>
      </c>
      <c r="AJ295" s="49" t="str">
        <f t="shared" ca="1" si="8"/>
        <v>MZ0708</v>
      </c>
      <c r="AK295" s="49" t="str">
        <f t="shared" ca="1" si="9"/>
        <v/>
      </c>
    </row>
    <row r="296" spans="1:37" x14ac:dyDescent="0.2">
      <c r="A296" s="58">
        <v>45323</v>
      </c>
      <c r="B296" s="49" t="s">
        <v>214</v>
      </c>
      <c r="C296" s="49" t="s">
        <v>574</v>
      </c>
      <c r="G296" s="49" t="s">
        <v>122</v>
      </c>
      <c r="H296" s="49" t="s">
        <v>168</v>
      </c>
      <c r="I296" s="49" t="s">
        <v>124</v>
      </c>
      <c r="J296" s="49" t="s">
        <v>1314</v>
      </c>
      <c r="K296" s="49" t="s">
        <v>125</v>
      </c>
      <c r="L296" s="49">
        <v>154</v>
      </c>
      <c r="M296" s="49">
        <v>24</v>
      </c>
      <c r="N296" s="49">
        <v>12</v>
      </c>
      <c r="O296" s="49">
        <v>53</v>
      </c>
      <c r="U296" s="49">
        <v>14</v>
      </c>
      <c r="X296" s="49">
        <v>171</v>
      </c>
      <c r="Y296" s="49">
        <v>83</v>
      </c>
      <c r="AC296">
        <f>IF(ISBLANK(sbcc[[#This Row],[total_boys]]),SUM(sbcc[[#This Row],[boys_0-5_reached]],sbcc[[#This Row],[boys_6-12_reached]],sbcc[[#This Row],[boys_13-18_reached]]),sbcc[[#This Row],[total_boys]])</f>
        <v>166</v>
      </c>
      <c r="AD296">
        <f>IF(ISBLANK(sbcc[[#This Row],[total_girls]]),SUM(sbcc[[#This Row],[girls_0-5_reached]],sbcc[[#This Row],[girls_6-12_reached]],sbcc[[#This Row],[girls_13-18_reached]]),sbcc[[#This Row],[total_girls]])</f>
        <v>77</v>
      </c>
      <c r="AE296">
        <f>IF(ISBLANK(sbcc[[#This Row],[total_children]]),SUM(sbcc[[#This Row],[calc_boys]],sbcc[[#This Row],[calc_girls]]),sbcc[[#This Row],[total_children]])</f>
        <v>243</v>
      </c>
      <c r="AF296">
        <f>IF(ISBLANK(sbcc[[#This Row],[total_pwd]]),SUM(sbcc[[#This Row],[total_pwd_men]],sbcc[[#This Row],[total_pwd_women]]),sbcc[[#This Row],[total_pwd]])</f>
        <v>14</v>
      </c>
      <c r="AG296">
        <f>IF(ISBLANK(sbcc[[#This Row],[total_adults]]),SUM(sbcc[[#This Row],[total_men]],sbcc[[#This Row],[total_women]]),sbcc[[#This Row],[total_adults]])</f>
        <v>254</v>
      </c>
      <c r="AH296">
        <f>IF(ISBLANK(sbcc[[#This Row],[total_beneficiaries_reached]]),SUM(sbcc[[#This Row],[calc_children]],sbcc[[#This Row],[calc_adults]]),sbcc[[#This Row],[total_beneficiaries_reached]])</f>
        <v>497</v>
      </c>
      <c r="AI296" s="49" t="str">
        <f ca="1">IF(B296="","",OFFSET(table_admin1[[#Headers],[ADM1_PT]],MATCH(B296,admin1,0),1))</f>
        <v>MZ08</v>
      </c>
      <c r="AJ296" s="49" t="str">
        <f t="shared" ca="1" si="8"/>
        <v>MZ0815</v>
      </c>
      <c r="AK296" s="49" t="str">
        <f t="shared" ca="1" si="9"/>
        <v/>
      </c>
    </row>
    <row r="297" spans="1:37" x14ac:dyDescent="0.2">
      <c r="A297" s="58">
        <v>45352</v>
      </c>
      <c r="B297" s="49" t="s">
        <v>209</v>
      </c>
      <c r="C297" s="49" t="s">
        <v>445</v>
      </c>
      <c r="G297" s="49" t="s">
        <v>116</v>
      </c>
      <c r="H297" s="49" t="s">
        <v>167</v>
      </c>
      <c r="I297" s="49" t="s">
        <v>118</v>
      </c>
      <c r="K297" s="49" t="s">
        <v>1212</v>
      </c>
      <c r="L297" s="49">
        <v>31</v>
      </c>
      <c r="M297" s="49">
        <v>51</v>
      </c>
      <c r="N297" s="49">
        <v>153</v>
      </c>
      <c r="O297" s="49">
        <v>127</v>
      </c>
      <c r="U297" s="49">
        <v>6</v>
      </c>
      <c r="X297" s="49">
        <v>101</v>
      </c>
      <c r="Y297" s="49">
        <v>96</v>
      </c>
      <c r="AC297">
        <f>IF(ISBLANK(sbcc[[#This Row],[total_boys]]),SUM(sbcc[[#This Row],[boys_0-5_reached]],sbcc[[#This Row],[boys_6-12_reached]],sbcc[[#This Row],[boys_13-18_reached]]),sbcc[[#This Row],[total_boys]])</f>
        <v>184</v>
      </c>
      <c r="AD297">
        <f>IF(ISBLANK(sbcc[[#This Row],[total_girls]]),SUM(sbcc[[#This Row],[girls_0-5_reached]],sbcc[[#This Row],[girls_6-12_reached]],sbcc[[#This Row],[girls_13-18_reached]]),sbcc[[#This Row],[total_girls]])</f>
        <v>178</v>
      </c>
      <c r="AE297">
        <f>IF(ISBLANK(sbcc[[#This Row],[total_children]]),SUM(sbcc[[#This Row],[calc_boys]],sbcc[[#This Row],[calc_girls]]),sbcc[[#This Row],[total_children]])</f>
        <v>362</v>
      </c>
      <c r="AF297">
        <f>IF(ISBLANK(sbcc[[#This Row],[total_pwd]]),SUM(sbcc[[#This Row],[total_pwd_men]],sbcc[[#This Row],[total_pwd_women]]),sbcc[[#This Row],[total_pwd]])</f>
        <v>6</v>
      </c>
      <c r="AG297">
        <f>IF(ISBLANK(sbcc[[#This Row],[total_adults]]),SUM(sbcc[[#This Row],[total_men]],sbcc[[#This Row],[total_women]]),sbcc[[#This Row],[total_adults]])</f>
        <v>197</v>
      </c>
      <c r="AH297">
        <f>IF(ISBLANK(sbcc[[#This Row],[total_beneficiaries_reached]]),SUM(sbcc[[#This Row],[calc_children]],sbcc[[#This Row],[calc_adults]]),sbcc[[#This Row],[total_beneficiaries_reached]])</f>
        <v>559</v>
      </c>
      <c r="AI297" s="49" t="str">
        <f ca="1">IF(B297="","",OFFSET(table_admin1[[#Headers],[ADM1_PT]],MATCH(B297,admin1,0),1))</f>
        <v>MZ07</v>
      </c>
      <c r="AJ297" s="49" t="str">
        <f t="shared" ca="1" si="8"/>
        <v>MZ0703</v>
      </c>
      <c r="AK297" s="49" t="str">
        <f t="shared" ca="1" si="9"/>
        <v/>
      </c>
    </row>
    <row r="298" spans="1:37" x14ac:dyDescent="0.2">
      <c r="A298" s="58">
        <v>45323</v>
      </c>
      <c r="B298" s="49" t="s">
        <v>209</v>
      </c>
      <c r="C298" s="49" t="s">
        <v>489</v>
      </c>
      <c r="G298" s="49" t="s">
        <v>116</v>
      </c>
      <c r="H298" s="49" t="s">
        <v>167</v>
      </c>
      <c r="I298" s="49" t="s">
        <v>118</v>
      </c>
      <c r="K298" s="49" t="s">
        <v>1212</v>
      </c>
      <c r="L298" s="49">
        <v>148</v>
      </c>
      <c r="M298" s="49">
        <v>72</v>
      </c>
      <c r="N298" s="49">
        <v>181</v>
      </c>
      <c r="O298" s="49">
        <v>113</v>
      </c>
      <c r="U298" s="49">
        <v>12</v>
      </c>
      <c r="X298" s="49">
        <v>179</v>
      </c>
      <c r="Y298" s="49">
        <v>8</v>
      </c>
      <c r="AC298">
        <f>IF(ISBLANK(sbcc[[#This Row],[total_boys]]),SUM(sbcc[[#This Row],[boys_0-5_reached]],sbcc[[#This Row],[boys_6-12_reached]],sbcc[[#This Row],[boys_13-18_reached]]),sbcc[[#This Row],[total_boys]])</f>
        <v>329</v>
      </c>
      <c r="AD298">
        <f>IF(ISBLANK(sbcc[[#This Row],[total_girls]]),SUM(sbcc[[#This Row],[girls_0-5_reached]],sbcc[[#This Row],[girls_6-12_reached]],sbcc[[#This Row],[girls_13-18_reached]]),sbcc[[#This Row],[total_girls]])</f>
        <v>185</v>
      </c>
      <c r="AE298">
        <f>IF(ISBLANK(sbcc[[#This Row],[total_children]]),SUM(sbcc[[#This Row],[calc_boys]],sbcc[[#This Row],[calc_girls]]),sbcc[[#This Row],[total_children]])</f>
        <v>514</v>
      </c>
      <c r="AF298">
        <f>IF(ISBLANK(sbcc[[#This Row],[total_pwd]]),SUM(sbcc[[#This Row],[total_pwd_men]],sbcc[[#This Row],[total_pwd_women]]),sbcc[[#This Row],[total_pwd]])</f>
        <v>12</v>
      </c>
      <c r="AG298">
        <f>IF(ISBLANK(sbcc[[#This Row],[total_adults]]),SUM(sbcc[[#This Row],[total_men]],sbcc[[#This Row],[total_women]]),sbcc[[#This Row],[total_adults]])</f>
        <v>187</v>
      </c>
      <c r="AH298">
        <f>IF(ISBLANK(sbcc[[#This Row],[total_beneficiaries_reached]]),SUM(sbcc[[#This Row],[calc_children]],sbcc[[#This Row],[calc_adults]]),sbcc[[#This Row],[total_beneficiaries_reached]])</f>
        <v>701</v>
      </c>
      <c r="AI298" s="49" t="str">
        <f ca="1">IF(B298="","",OFFSET(table_admin1[[#Headers],[ADM1_PT]],MATCH(B298,admin1,0),1))</f>
        <v>MZ07</v>
      </c>
      <c r="AJ298" s="49" t="str">
        <f t="shared" ca="1" si="8"/>
        <v>MZ0715</v>
      </c>
      <c r="AK298" s="49" t="str">
        <f t="shared" ca="1" si="9"/>
        <v/>
      </c>
    </row>
    <row r="299" spans="1:37" x14ac:dyDescent="0.2">
      <c r="A299" s="58">
        <v>45383</v>
      </c>
      <c r="B299" s="49" t="s">
        <v>120</v>
      </c>
      <c r="C299" s="49" t="s">
        <v>121</v>
      </c>
      <c r="G299" s="49" t="s">
        <v>122</v>
      </c>
      <c r="H299" s="49" t="s">
        <v>167</v>
      </c>
      <c r="I299" s="49" t="s">
        <v>124</v>
      </c>
      <c r="J299" s="49" t="s">
        <v>1315</v>
      </c>
      <c r="K299" s="49" t="s">
        <v>125</v>
      </c>
      <c r="L299" s="49">
        <v>168</v>
      </c>
      <c r="M299" s="49">
        <v>99</v>
      </c>
      <c r="N299" s="49">
        <v>63</v>
      </c>
      <c r="O299" s="49">
        <v>132</v>
      </c>
      <c r="U299" s="49">
        <v>6</v>
      </c>
      <c r="X299" s="49">
        <v>179</v>
      </c>
      <c r="Y299" s="49">
        <v>65</v>
      </c>
      <c r="AC299">
        <f>IF(ISBLANK(sbcc[[#This Row],[total_boys]]),SUM(sbcc[[#This Row],[boys_0-5_reached]],sbcc[[#This Row],[boys_6-12_reached]],sbcc[[#This Row],[boys_13-18_reached]]),sbcc[[#This Row],[total_boys]])</f>
        <v>231</v>
      </c>
      <c r="AD299">
        <f>IF(ISBLANK(sbcc[[#This Row],[total_girls]]),SUM(sbcc[[#This Row],[girls_0-5_reached]],sbcc[[#This Row],[girls_6-12_reached]],sbcc[[#This Row],[girls_13-18_reached]]),sbcc[[#This Row],[total_girls]])</f>
        <v>231</v>
      </c>
      <c r="AE299">
        <f>IF(ISBLANK(sbcc[[#This Row],[total_children]]),SUM(sbcc[[#This Row],[calc_boys]],sbcc[[#This Row],[calc_girls]]),sbcc[[#This Row],[total_children]])</f>
        <v>462</v>
      </c>
      <c r="AF299">
        <f>IF(ISBLANK(sbcc[[#This Row],[total_pwd]]),SUM(sbcc[[#This Row],[total_pwd_men]],sbcc[[#This Row],[total_pwd_women]]),sbcc[[#This Row],[total_pwd]])</f>
        <v>6</v>
      </c>
      <c r="AG299">
        <f>IF(ISBLANK(sbcc[[#This Row],[total_adults]]),SUM(sbcc[[#This Row],[total_men]],sbcc[[#This Row],[total_women]]),sbcc[[#This Row],[total_adults]])</f>
        <v>244</v>
      </c>
      <c r="AH299">
        <f>IF(ISBLANK(sbcc[[#This Row],[total_beneficiaries_reached]]),SUM(sbcc[[#This Row],[calc_children]],sbcc[[#This Row],[calc_adults]]),sbcc[[#This Row],[total_beneficiaries_reached]])</f>
        <v>706</v>
      </c>
      <c r="AI299" s="49" t="str">
        <f ca="1">IF(B299="","",OFFSET(table_admin1[[#Headers],[ADM1_PT]],MATCH(B299,admin1,0),1))</f>
        <v>MZ01</v>
      </c>
      <c r="AJ299" s="49" t="str">
        <f t="shared" ca="1" si="8"/>
        <v>MZ0118</v>
      </c>
      <c r="AK299" s="49" t="str">
        <f t="shared" ca="1" si="9"/>
        <v/>
      </c>
    </row>
    <row r="300" spans="1:37" x14ac:dyDescent="0.2">
      <c r="A300" s="58">
        <v>45383</v>
      </c>
      <c r="B300" s="49" t="s">
        <v>120</v>
      </c>
      <c r="C300" s="49" t="s">
        <v>126</v>
      </c>
      <c r="G300" s="49" t="s">
        <v>122</v>
      </c>
      <c r="H300" s="49" t="s">
        <v>168</v>
      </c>
      <c r="I300" s="49" t="s">
        <v>124</v>
      </c>
      <c r="J300" s="49" t="s">
        <v>1314</v>
      </c>
      <c r="K300" s="49" t="s">
        <v>125</v>
      </c>
      <c r="L300" s="49">
        <v>25</v>
      </c>
      <c r="M300" s="49">
        <v>80</v>
      </c>
      <c r="N300" s="49">
        <v>58</v>
      </c>
      <c r="O300" s="49">
        <v>101</v>
      </c>
      <c r="U300" s="49">
        <v>7</v>
      </c>
      <c r="X300" s="49">
        <v>66</v>
      </c>
      <c r="Y300" s="49">
        <v>129</v>
      </c>
      <c r="AC300">
        <f>IF(ISBLANK(sbcc[[#This Row],[total_boys]]),SUM(sbcc[[#This Row],[boys_0-5_reached]],sbcc[[#This Row],[boys_6-12_reached]],sbcc[[#This Row],[boys_13-18_reached]]),sbcc[[#This Row],[total_boys]])</f>
        <v>83</v>
      </c>
      <c r="AD300">
        <f>IF(ISBLANK(sbcc[[#This Row],[total_girls]]),SUM(sbcc[[#This Row],[girls_0-5_reached]],sbcc[[#This Row],[girls_6-12_reached]],sbcc[[#This Row],[girls_13-18_reached]]),sbcc[[#This Row],[total_girls]])</f>
        <v>181</v>
      </c>
      <c r="AE300">
        <f>IF(ISBLANK(sbcc[[#This Row],[total_children]]),SUM(sbcc[[#This Row],[calc_boys]],sbcc[[#This Row],[calc_girls]]),sbcc[[#This Row],[total_children]])</f>
        <v>264</v>
      </c>
      <c r="AF300">
        <f>IF(ISBLANK(sbcc[[#This Row],[total_pwd]]),SUM(sbcc[[#This Row],[total_pwd_men]],sbcc[[#This Row],[total_pwd_women]]),sbcc[[#This Row],[total_pwd]])</f>
        <v>7</v>
      </c>
      <c r="AG300">
        <f>IF(ISBLANK(sbcc[[#This Row],[total_adults]]),SUM(sbcc[[#This Row],[total_men]],sbcc[[#This Row],[total_women]]),sbcc[[#This Row],[total_adults]])</f>
        <v>195</v>
      </c>
      <c r="AH300">
        <f>IF(ISBLANK(sbcc[[#This Row],[total_beneficiaries_reached]]),SUM(sbcc[[#This Row],[calc_children]],sbcc[[#This Row],[calc_adults]]),sbcc[[#This Row],[total_beneficiaries_reached]])</f>
        <v>459</v>
      </c>
      <c r="AI300" s="49" t="str">
        <f ca="1">IF(B300="","",OFFSET(table_admin1[[#Headers],[ADM1_PT]],MATCH(B300,admin1,0),1))</f>
        <v>MZ01</v>
      </c>
      <c r="AJ300" s="49" t="str">
        <f t="shared" ca="1" si="8"/>
        <v>MZ0103</v>
      </c>
      <c r="AK300" s="49" t="str">
        <f t="shared" ca="1" si="9"/>
        <v/>
      </c>
    </row>
    <row r="301" spans="1:37" x14ac:dyDescent="0.2">
      <c r="A301" s="58">
        <v>45383</v>
      </c>
      <c r="B301" s="49" t="s">
        <v>229</v>
      </c>
      <c r="C301" s="49" t="s">
        <v>693</v>
      </c>
      <c r="G301" s="49" t="s">
        <v>116</v>
      </c>
      <c r="H301" s="49" t="s">
        <v>168</v>
      </c>
      <c r="I301" s="49" t="s">
        <v>118</v>
      </c>
      <c r="K301" s="49" t="s">
        <v>1212</v>
      </c>
      <c r="L301" s="49">
        <v>78</v>
      </c>
      <c r="M301" s="49">
        <v>94</v>
      </c>
      <c r="N301" s="49">
        <v>43</v>
      </c>
      <c r="O301" s="49">
        <v>172</v>
      </c>
      <c r="U301" s="49">
        <v>3</v>
      </c>
      <c r="X301" s="49">
        <v>141</v>
      </c>
      <c r="Y301" s="49">
        <v>69</v>
      </c>
      <c r="AC301">
        <f>IF(ISBLANK(sbcc[[#This Row],[total_boys]]),SUM(sbcc[[#This Row],[boys_0-5_reached]],sbcc[[#This Row],[boys_6-12_reached]],sbcc[[#This Row],[boys_13-18_reached]]),sbcc[[#This Row],[total_boys]])</f>
        <v>121</v>
      </c>
      <c r="AD301">
        <f>IF(ISBLANK(sbcc[[#This Row],[total_girls]]),SUM(sbcc[[#This Row],[girls_0-5_reached]],sbcc[[#This Row],[girls_6-12_reached]],sbcc[[#This Row],[girls_13-18_reached]]),sbcc[[#This Row],[total_girls]])</f>
        <v>266</v>
      </c>
      <c r="AE301">
        <f>IF(ISBLANK(sbcc[[#This Row],[total_children]]),SUM(sbcc[[#This Row],[calc_boys]],sbcc[[#This Row],[calc_girls]]),sbcc[[#This Row],[total_children]])</f>
        <v>387</v>
      </c>
      <c r="AF301">
        <f>IF(ISBLANK(sbcc[[#This Row],[total_pwd]]),SUM(sbcc[[#This Row],[total_pwd_men]],sbcc[[#This Row],[total_pwd_women]]),sbcc[[#This Row],[total_pwd]])</f>
        <v>3</v>
      </c>
      <c r="AG301">
        <f>IF(ISBLANK(sbcc[[#This Row],[total_adults]]),SUM(sbcc[[#This Row],[total_men]],sbcc[[#This Row],[total_women]]),sbcc[[#This Row],[total_adults]])</f>
        <v>210</v>
      </c>
      <c r="AH301">
        <f>IF(ISBLANK(sbcc[[#This Row],[total_beneficiaries_reached]]),SUM(sbcc[[#This Row],[calc_children]],sbcc[[#This Row],[calc_adults]]),sbcc[[#This Row],[total_beneficiaries_reached]])</f>
        <v>597</v>
      </c>
      <c r="AI301" s="49" t="str">
        <f ca="1">IF(B301="","",OFFSET(table_admin1[[#Headers],[ADM1_PT]],MATCH(B301,admin1,0),1))</f>
        <v>MZ11</v>
      </c>
      <c r="AJ301" s="49" t="str">
        <f t="shared" ref="AJ301:AJ364" ca="1" si="10">IF(C301="","",INDEX(admin2_pcode,MATCH(C301,OFFSET(admin2_start,MATCH(AI301,admin1_linked_pcode,0),0,COUNTIF(admin1_linked_pcode,AI301)),0)+MATCH(AI301,admin1_linked_pcode,0)-1))</f>
        <v>MZ1101</v>
      </c>
      <c r="AK301" s="49" t="str">
        <f t="shared" ref="AK301:AK364" ca="1" si="11">IF(D301="","",INDEX(admin3_pcode,MATCH(D301,OFFSET(admin3_start,MATCH(AJ301,admin2_linked_pcode,0),0,COUNTIF(admin2_linked_pcode,AJ301)),0)+MATCH(AJ301,admin2_linked_pcode,0)-1))</f>
        <v/>
      </c>
    </row>
    <row r="302" spans="1:37" x14ac:dyDescent="0.2">
      <c r="A302" s="58">
        <v>45292</v>
      </c>
      <c r="B302" s="49" t="s">
        <v>120</v>
      </c>
      <c r="C302" s="49" t="s">
        <v>129</v>
      </c>
      <c r="G302" s="49" t="s">
        <v>116</v>
      </c>
      <c r="H302" s="49" t="s">
        <v>167</v>
      </c>
      <c r="I302" s="49" t="s">
        <v>118</v>
      </c>
      <c r="K302" s="49" t="s">
        <v>1212</v>
      </c>
      <c r="L302" s="49">
        <v>55</v>
      </c>
      <c r="M302" s="49">
        <v>26</v>
      </c>
      <c r="N302" s="49">
        <v>39</v>
      </c>
      <c r="O302" s="49">
        <v>170</v>
      </c>
      <c r="U302" s="49">
        <v>7</v>
      </c>
      <c r="X302" s="49">
        <v>82</v>
      </c>
      <c r="Y302" s="49">
        <v>135</v>
      </c>
      <c r="AC302">
        <f>IF(ISBLANK(sbcc[[#This Row],[total_boys]]),SUM(sbcc[[#This Row],[boys_0-5_reached]],sbcc[[#This Row],[boys_6-12_reached]],sbcc[[#This Row],[boys_13-18_reached]]),sbcc[[#This Row],[total_boys]])</f>
        <v>94</v>
      </c>
      <c r="AD302">
        <f>IF(ISBLANK(sbcc[[#This Row],[total_girls]]),SUM(sbcc[[#This Row],[girls_0-5_reached]],sbcc[[#This Row],[girls_6-12_reached]],sbcc[[#This Row],[girls_13-18_reached]]),sbcc[[#This Row],[total_girls]])</f>
        <v>196</v>
      </c>
      <c r="AE302">
        <f>IF(ISBLANK(sbcc[[#This Row],[total_children]]),SUM(sbcc[[#This Row],[calc_boys]],sbcc[[#This Row],[calc_girls]]),sbcc[[#This Row],[total_children]])</f>
        <v>290</v>
      </c>
      <c r="AF302">
        <f>IF(ISBLANK(sbcc[[#This Row],[total_pwd]]),SUM(sbcc[[#This Row],[total_pwd_men]],sbcc[[#This Row],[total_pwd_women]]),sbcc[[#This Row],[total_pwd]])</f>
        <v>7</v>
      </c>
      <c r="AG302">
        <f>IF(ISBLANK(sbcc[[#This Row],[total_adults]]),SUM(sbcc[[#This Row],[total_men]],sbcc[[#This Row],[total_women]]),sbcc[[#This Row],[total_adults]])</f>
        <v>217</v>
      </c>
      <c r="AH302">
        <f>IF(ISBLANK(sbcc[[#This Row],[total_beneficiaries_reached]]),SUM(sbcc[[#This Row],[calc_children]],sbcc[[#This Row],[calc_adults]]),sbcc[[#This Row],[total_beneficiaries_reached]])</f>
        <v>507</v>
      </c>
      <c r="AI302" s="49" t="str">
        <f ca="1">IF(B302="","",OFFSET(table_admin1[[#Headers],[ADM1_PT]],MATCH(B302,admin1,0),1))</f>
        <v>MZ01</v>
      </c>
      <c r="AJ302" s="49" t="str">
        <f t="shared" ca="1" si="10"/>
        <v>MZ0110</v>
      </c>
      <c r="AK302" s="49" t="str">
        <f t="shared" ca="1" si="11"/>
        <v/>
      </c>
    </row>
    <row r="303" spans="1:37" x14ac:dyDescent="0.2">
      <c r="A303" s="58">
        <v>45352</v>
      </c>
      <c r="B303" s="49" t="s">
        <v>113</v>
      </c>
      <c r="C303" s="49" t="s">
        <v>634</v>
      </c>
      <c r="G303" s="49" t="s">
        <v>122</v>
      </c>
      <c r="H303" s="49" t="s">
        <v>167</v>
      </c>
      <c r="I303" s="49" t="s">
        <v>124</v>
      </c>
      <c r="J303" s="49" t="s">
        <v>1315</v>
      </c>
      <c r="K303" s="49" t="s">
        <v>125</v>
      </c>
      <c r="L303" s="49">
        <v>44</v>
      </c>
      <c r="M303" s="49">
        <v>175</v>
      </c>
      <c r="N303" s="49">
        <v>110</v>
      </c>
      <c r="O303" s="49">
        <v>7</v>
      </c>
      <c r="U303" s="49">
        <v>4</v>
      </c>
      <c r="X303" s="49">
        <v>60</v>
      </c>
      <c r="Y303" s="49">
        <v>62</v>
      </c>
      <c r="AC303">
        <f>IF(ISBLANK(sbcc[[#This Row],[total_boys]]),SUM(sbcc[[#This Row],[boys_0-5_reached]],sbcc[[#This Row],[boys_6-12_reached]],sbcc[[#This Row],[boys_13-18_reached]]),sbcc[[#This Row],[total_boys]])</f>
        <v>154</v>
      </c>
      <c r="AD303">
        <f>IF(ISBLANK(sbcc[[#This Row],[total_girls]]),SUM(sbcc[[#This Row],[girls_0-5_reached]],sbcc[[#This Row],[girls_6-12_reached]],sbcc[[#This Row],[girls_13-18_reached]]),sbcc[[#This Row],[total_girls]])</f>
        <v>182</v>
      </c>
      <c r="AE303">
        <f>IF(ISBLANK(sbcc[[#This Row],[total_children]]),SUM(sbcc[[#This Row],[calc_boys]],sbcc[[#This Row],[calc_girls]]),sbcc[[#This Row],[total_children]])</f>
        <v>336</v>
      </c>
      <c r="AF303">
        <f>IF(ISBLANK(sbcc[[#This Row],[total_pwd]]),SUM(sbcc[[#This Row],[total_pwd_men]],sbcc[[#This Row],[total_pwd_women]]),sbcc[[#This Row],[total_pwd]])</f>
        <v>4</v>
      </c>
      <c r="AG303">
        <f>IF(ISBLANK(sbcc[[#This Row],[total_adults]]),SUM(sbcc[[#This Row],[total_men]],sbcc[[#This Row],[total_women]]),sbcc[[#This Row],[total_adults]])</f>
        <v>122</v>
      </c>
      <c r="AH303">
        <f>IF(ISBLANK(sbcc[[#This Row],[total_beneficiaries_reached]]),SUM(sbcc[[#This Row],[calc_children]],sbcc[[#This Row],[calc_adults]]),sbcc[[#This Row],[total_beneficiaries_reached]])</f>
        <v>458</v>
      </c>
      <c r="AI303" s="49" t="str">
        <f ca="1">IF(B303="","",OFFSET(table_admin1[[#Headers],[ADM1_PT]],MATCH(B303,admin1,0),1))</f>
        <v>MZ09</v>
      </c>
      <c r="AJ303" s="49" t="str">
        <f t="shared" ca="1" si="10"/>
        <v>MZ0913</v>
      </c>
      <c r="AK303" s="49" t="str">
        <f t="shared" ca="1" si="11"/>
        <v/>
      </c>
    </row>
    <row r="304" spans="1:37" x14ac:dyDescent="0.2">
      <c r="A304" s="58">
        <v>45292</v>
      </c>
      <c r="B304" s="49" t="s">
        <v>224</v>
      </c>
      <c r="C304" s="49" t="s">
        <v>663</v>
      </c>
      <c r="G304" s="49" t="s">
        <v>116</v>
      </c>
      <c r="H304" s="49" t="s">
        <v>168</v>
      </c>
      <c r="I304" s="49" t="s">
        <v>118</v>
      </c>
      <c r="K304" s="49" t="s">
        <v>1212</v>
      </c>
      <c r="L304" s="49">
        <v>159</v>
      </c>
      <c r="M304" s="49">
        <v>196</v>
      </c>
      <c r="N304" s="49">
        <v>180</v>
      </c>
      <c r="O304" s="49">
        <v>113</v>
      </c>
      <c r="U304" s="49">
        <v>9</v>
      </c>
      <c r="X304" s="49">
        <v>165</v>
      </c>
      <c r="Y304" s="49">
        <v>90</v>
      </c>
      <c r="AC304">
        <f>IF(ISBLANK(sbcc[[#This Row],[total_boys]]),SUM(sbcc[[#This Row],[boys_0-5_reached]],sbcc[[#This Row],[boys_6-12_reached]],sbcc[[#This Row],[boys_13-18_reached]]),sbcc[[#This Row],[total_boys]])</f>
        <v>339</v>
      </c>
      <c r="AD304">
        <f>IF(ISBLANK(sbcc[[#This Row],[total_girls]]),SUM(sbcc[[#This Row],[girls_0-5_reached]],sbcc[[#This Row],[girls_6-12_reached]],sbcc[[#This Row],[girls_13-18_reached]]),sbcc[[#This Row],[total_girls]])</f>
        <v>309</v>
      </c>
      <c r="AE304">
        <f>IF(ISBLANK(sbcc[[#This Row],[total_children]]),SUM(sbcc[[#This Row],[calc_boys]],sbcc[[#This Row],[calc_girls]]),sbcc[[#This Row],[total_children]])</f>
        <v>648</v>
      </c>
      <c r="AF304">
        <f>IF(ISBLANK(sbcc[[#This Row],[total_pwd]]),SUM(sbcc[[#This Row],[total_pwd_men]],sbcc[[#This Row],[total_pwd_women]]),sbcc[[#This Row],[total_pwd]])</f>
        <v>9</v>
      </c>
      <c r="AG304">
        <f>IF(ISBLANK(sbcc[[#This Row],[total_adults]]),SUM(sbcc[[#This Row],[total_men]],sbcc[[#This Row],[total_women]]),sbcc[[#This Row],[total_adults]])</f>
        <v>255</v>
      </c>
      <c r="AH304">
        <f>IF(ISBLANK(sbcc[[#This Row],[total_beneficiaries_reached]]),SUM(sbcc[[#This Row],[calc_children]],sbcc[[#This Row],[calc_adults]]),sbcc[[#This Row],[total_beneficiaries_reached]])</f>
        <v>903</v>
      </c>
      <c r="AI304" s="49" t="str">
        <f ca="1">IF(B304="","",OFFSET(table_admin1[[#Headers],[ADM1_PT]],MATCH(B304,admin1,0),1))</f>
        <v>MZ10</v>
      </c>
      <c r="AJ304" s="49" t="str">
        <f t="shared" ca="1" si="10"/>
        <v>MZ1008</v>
      </c>
      <c r="AK304" s="49" t="str">
        <f t="shared" ca="1" si="11"/>
        <v/>
      </c>
    </row>
    <row r="305" spans="1:37" x14ac:dyDescent="0.2">
      <c r="A305" s="58">
        <v>45323</v>
      </c>
      <c r="B305" s="49" t="s">
        <v>224</v>
      </c>
      <c r="C305" s="49" t="s">
        <v>675</v>
      </c>
      <c r="G305" s="49" t="s">
        <v>116</v>
      </c>
      <c r="H305" s="49" t="s">
        <v>167</v>
      </c>
      <c r="I305" s="49" t="s">
        <v>118</v>
      </c>
      <c r="K305" s="49" t="s">
        <v>1212</v>
      </c>
      <c r="L305" s="49">
        <v>133</v>
      </c>
      <c r="M305" s="49">
        <v>31</v>
      </c>
      <c r="N305" s="49">
        <v>98</v>
      </c>
      <c r="O305" s="49">
        <v>164</v>
      </c>
      <c r="U305" s="49">
        <v>1</v>
      </c>
      <c r="X305" s="49">
        <v>57</v>
      </c>
      <c r="Y305" s="49">
        <v>67</v>
      </c>
      <c r="AC305">
        <f>IF(ISBLANK(sbcc[[#This Row],[total_boys]]),SUM(sbcc[[#This Row],[boys_0-5_reached]],sbcc[[#This Row],[boys_6-12_reached]],sbcc[[#This Row],[boys_13-18_reached]]),sbcc[[#This Row],[total_boys]])</f>
        <v>231</v>
      </c>
      <c r="AD305">
        <f>IF(ISBLANK(sbcc[[#This Row],[total_girls]]),SUM(sbcc[[#This Row],[girls_0-5_reached]],sbcc[[#This Row],[girls_6-12_reached]],sbcc[[#This Row],[girls_13-18_reached]]),sbcc[[#This Row],[total_girls]])</f>
        <v>195</v>
      </c>
      <c r="AE305">
        <f>IF(ISBLANK(sbcc[[#This Row],[total_children]]),SUM(sbcc[[#This Row],[calc_boys]],sbcc[[#This Row],[calc_girls]]),sbcc[[#This Row],[total_children]])</f>
        <v>426</v>
      </c>
      <c r="AF305">
        <f>IF(ISBLANK(sbcc[[#This Row],[total_pwd]]),SUM(sbcc[[#This Row],[total_pwd_men]],sbcc[[#This Row],[total_pwd_women]]),sbcc[[#This Row],[total_pwd]])</f>
        <v>1</v>
      </c>
      <c r="AG305">
        <f>IF(ISBLANK(sbcc[[#This Row],[total_adults]]),SUM(sbcc[[#This Row],[total_men]],sbcc[[#This Row],[total_women]]),sbcc[[#This Row],[total_adults]])</f>
        <v>124</v>
      </c>
      <c r="AH305">
        <f>IF(ISBLANK(sbcc[[#This Row],[total_beneficiaries_reached]]),SUM(sbcc[[#This Row],[calc_children]],sbcc[[#This Row],[calc_adults]]),sbcc[[#This Row],[total_beneficiaries_reached]])</f>
        <v>550</v>
      </c>
      <c r="AI305" s="49" t="str">
        <f ca="1">IF(B305="","",OFFSET(table_admin1[[#Headers],[ADM1_PT]],MATCH(B305,admin1,0),1))</f>
        <v>MZ10</v>
      </c>
      <c r="AJ305" s="49" t="str">
        <f t="shared" ca="1" si="10"/>
        <v>MZ1011</v>
      </c>
      <c r="AK305" s="49" t="str">
        <f t="shared" ca="1" si="11"/>
        <v/>
      </c>
    </row>
    <row r="306" spans="1:37" x14ac:dyDescent="0.2">
      <c r="A306" s="58">
        <v>45292</v>
      </c>
      <c r="B306" s="49" t="s">
        <v>224</v>
      </c>
      <c r="C306" s="49" t="s">
        <v>690</v>
      </c>
      <c r="G306" s="49" t="s">
        <v>116</v>
      </c>
      <c r="H306" s="49" t="s">
        <v>168</v>
      </c>
      <c r="I306" s="49" t="s">
        <v>118</v>
      </c>
      <c r="K306" s="49" t="s">
        <v>1212</v>
      </c>
      <c r="L306" s="49">
        <v>154</v>
      </c>
      <c r="M306" s="49">
        <v>55</v>
      </c>
      <c r="N306" s="49">
        <v>153</v>
      </c>
      <c r="O306" s="49">
        <v>70</v>
      </c>
      <c r="U306" s="49">
        <v>12</v>
      </c>
      <c r="X306" s="49">
        <v>195</v>
      </c>
      <c r="Y306" s="49">
        <v>184</v>
      </c>
      <c r="AC306">
        <f>IF(ISBLANK(sbcc[[#This Row],[total_boys]]),SUM(sbcc[[#This Row],[boys_0-5_reached]],sbcc[[#This Row],[boys_6-12_reached]],sbcc[[#This Row],[boys_13-18_reached]]),sbcc[[#This Row],[total_boys]])</f>
        <v>307</v>
      </c>
      <c r="AD306">
        <f>IF(ISBLANK(sbcc[[#This Row],[total_girls]]),SUM(sbcc[[#This Row],[girls_0-5_reached]],sbcc[[#This Row],[girls_6-12_reached]],sbcc[[#This Row],[girls_13-18_reached]]),sbcc[[#This Row],[total_girls]])</f>
        <v>125</v>
      </c>
      <c r="AE306">
        <f>IF(ISBLANK(sbcc[[#This Row],[total_children]]),SUM(sbcc[[#This Row],[calc_boys]],sbcc[[#This Row],[calc_girls]]),sbcc[[#This Row],[total_children]])</f>
        <v>432</v>
      </c>
      <c r="AF306">
        <f>IF(ISBLANK(sbcc[[#This Row],[total_pwd]]),SUM(sbcc[[#This Row],[total_pwd_men]],sbcc[[#This Row],[total_pwd_women]]),sbcc[[#This Row],[total_pwd]])</f>
        <v>12</v>
      </c>
      <c r="AG306">
        <f>IF(ISBLANK(sbcc[[#This Row],[total_adults]]),SUM(sbcc[[#This Row],[total_men]],sbcc[[#This Row],[total_women]]),sbcc[[#This Row],[total_adults]])</f>
        <v>379</v>
      </c>
      <c r="AH306">
        <f>IF(ISBLANK(sbcc[[#This Row],[total_beneficiaries_reached]]),SUM(sbcc[[#This Row],[calc_children]],sbcc[[#This Row],[calc_adults]]),sbcc[[#This Row],[total_beneficiaries_reached]])</f>
        <v>811</v>
      </c>
      <c r="AI306" s="49" t="str">
        <f ca="1">IF(B306="","",OFFSET(table_admin1[[#Headers],[ADM1_PT]],MATCH(B306,admin1,0),1))</f>
        <v>MZ10</v>
      </c>
      <c r="AJ306" s="49" t="str">
        <f t="shared" ca="1" si="10"/>
        <v>MZ1015</v>
      </c>
      <c r="AK306" s="49" t="str">
        <f t="shared" ca="1" si="11"/>
        <v/>
      </c>
    </row>
    <row r="307" spans="1:37" x14ac:dyDescent="0.2">
      <c r="A307" s="58">
        <v>45323</v>
      </c>
      <c r="B307" s="49" t="s">
        <v>120</v>
      </c>
      <c r="C307" s="49" t="s">
        <v>242</v>
      </c>
      <c r="G307" s="49" t="s">
        <v>116</v>
      </c>
      <c r="H307" s="49" t="s">
        <v>167</v>
      </c>
      <c r="I307" s="49" t="s">
        <v>118</v>
      </c>
      <c r="K307" s="49" t="s">
        <v>1212</v>
      </c>
      <c r="L307" s="49">
        <v>173</v>
      </c>
      <c r="M307" s="49">
        <v>147</v>
      </c>
      <c r="N307" s="49">
        <v>167</v>
      </c>
      <c r="O307" s="49">
        <v>29</v>
      </c>
      <c r="U307" s="49">
        <v>5</v>
      </c>
      <c r="X307" s="49">
        <v>65</v>
      </c>
      <c r="Y307" s="49">
        <v>37</v>
      </c>
      <c r="AC307">
        <f>IF(ISBLANK(sbcc[[#This Row],[total_boys]]),SUM(sbcc[[#This Row],[boys_0-5_reached]],sbcc[[#This Row],[boys_6-12_reached]],sbcc[[#This Row],[boys_13-18_reached]]),sbcc[[#This Row],[total_boys]])</f>
        <v>340</v>
      </c>
      <c r="AD307">
        <f>IF(ISBLANK(sbcc[[#This Row],[total_girls]]),SUM(sbcc[[#This Row],[girls_0-5_reached]],sbcc[[#This Row],[girls_6-12_reached]],sbcc[[#This Row],[girls_13-18_reached]]),sbcc[[#This Row],[total_girls]])</f>
        <v>176</v>
      </c>
      <c r="AE307">
        <f>IF(ISBLANK(sbcc[[#This Row],[total_children]]),SUM(sbcc[[#This Row],[calc_boys]],sbcc[[#This Row],[calc_girls]]),sbcc[[#This Row],[total_children]])</f>
        <v>516</v>
      </c>
      <c r="AF307">
        <f>IF(ISBLANK(sbcc[[#This Row],[total_pwd]]),SUM(sbcc[[#This Row],[total_pwd_men]],sbcc[[#This Row],[total_pwd_women]]),sbcc[[#This Row],[total_pwd]])</f>
        <v>5</v>
      </c>
      <c r="AG307">
        <f>IF(ISBLANK(sbcc[[#This Row],[total_adults]]),SUM(sbcc[[#This Row],[total_men]],sbcc[[#This Row],[total_women]]),sbcc[[#This Row],[total_adults]])</f>
        <v>102</v>
      </c>
      <c r="AH307">
        <f>IF(ISBLANK(sbcc[[#This Row],[total_beneficiaries_reached]]),SUM(sbcc[[#This Row],[calc_children]],sbcc[[#This Row],[calc_adults]]),sbcc[[#This Row],[total_beneficiaries_reached]])</f>
        <v>618</v>
      </c>
      <c r="AI307" s="49" t="str">
        <f ca="1">IF(B307="","",OFFSET(table_admin1[[#Headers],[ADM1_PT]],MATCH(B307,admin1,0),1))</f>
        <v>MZ01</v>
      </c>
      <c r="AJ307" s="49" t="str">
        <f t="shared" ca="1" si="10"/>
        <v>MZ0114</v>
      </c>
      <c r="AK307" s="49" t="str">
        <f t="shared" ca="1" si="11"/>
        <v/>
      </c>
    </row>
    <row r="308" spans="1:37" x14ac:dyDescent="0.2">
      <c r="A308" s="58">
        <v>45323</v>
      </c>
      <c r="B308" s="49" t="s">
        <v>209</v>
      </c>
      <c r="C308" s="49" t="s">
        <v>471</v>
      </c>
      <c r="G308" s="49" t="s">
        <v>116</v>
      </c>
      <c r="H308" s="49" t="s">
        <v>168</v>
      </c>
      <c r="I308" s="49" t="s">
        <v>118</v>
      </c>
      <c r="K308" s="49" t="s">
        <v>1212</v>
      </c>
      <c r="L308" s="49">
        <v>177</v>
      </c>
      <c r="M308" s="49">
        <v>132</v>
      </c>
      <c r="N308" s="49">
        <v>16</v>
      </c>
      <c r="O308" s="49">
        <v>71</v>
      </c>
      <c r="U308" s="49">
        <v>4</v>
      </c>
      <c r="X308" s="49">
        <v>119</v>
      </c>
      <c r="Y308" s="49">
        <v>72</v>
      </c>
      <c r="AC308">
        <f>IF(ISBLANK(sbcc[[#This Row],[total_boys]]),SUM(sbcc[[#This Row],[boys_0-5_reached]],sbcc[[#This Row],[boys_6-12_reached]],sbcc[[#This Row],[boys_13-18_reached]]),sbcc[[#This Row],[total_boys]])</f>
        <v>193</v>
      </c>
      <c r="AD308">
        <f>IF(ISBLANK(sbcc[[#This Row],[total_girls]]),SUM(sbcc[[#This Row],[girls_0-5_reached]],sbcc[[#This Row],[girls_6-12_reached]],sbcc[[#This Row],[girls_13-18_reached]]),sbcc[[#This Row],[total_girls]])</f>
        <v>203</v>
      </c>
      <c r="AE308">
        <f>IF(ISBLANK(sbcc[[#This Row],[total_children]]),SUM(sbcc[[#This Row],[calc_boys]],sbcc[[#This Row],[calc_girls]]),sbcc[[#This Row],[total_children]])</f>
        <v>396</v>
      </c>
      <c r="AF308">
        <f>IF(ISBLANK(sbcc[[#This Row],[total_pwd]]),SUM(sbcc[[#This Row],[total_pwd_men]],sbcc[[#This Row],[total_pwd_women]]),sbcc[[#This Row],[total_pwd]])</f>
        <v>4</v>
      </c>
      <c r="AG308">
        <f>IF(ISBLANK(sbcc[[#This Row],[total_adults]]),SUM(sbcc[[#This Row],[total_men]],sbcc[[#This Row],[total_women]]),sbcc[[#This Row],[total_adults]])</f>
        <v>191</v>
      </c>
      <c r="AH308">
        <f>IF(ISBLANK(sbcc[[#This Row],[total_beneficiaries_reached]]),SUM(sbcc[[#This Row],[calc_children]],sbcc[[#This Row],[calc_adults]]),sbcc[[#This Row],[total_beneficiaries_reached]])</f>
        <v>587</v>
      </c>
      <c r="AI308" s="49" t="str">
        <f ca="1">IF(B308="","",OFFSET(table_admin1[[#Headers],[ADM1_PT]],MATCH(B308,admin1,0),1))</f>
        <v>MZ07</v>
      </c>
      <c r="AJ308" s="49" t="str">
        <f t="shared" ca="1" si="10"/>
        <v>MZ0710</v>
      </c>
      <c r="AK308" s="49" t="str">
        <f t="shared" ca="1" si="11"/>
        <v/>
      </c>
    </row>
    <row r="309" spans="1:37" x14ac:dyDescent="0.2">
      <c r="A309" s="58">
        <v>45383</v>
      </c>
      <c r="B309" s="49" t="s">
        <v>209</v>
      </c>
      <c r="C309" s="49" t="s">
        <v>467</v>
      </c>
      <c r="G309" s="49" t="s">
        <v>116</v>
      </c>
      <c r="H309" s="49" t="s">
        <v>167</v>
      </c>
      <c r="I309" s="49" t="s">
        <v>118</v>
      </c>
      <c r="K309" s="49" t="s">
        <v>1212</v>
      </c>
      <c r="L309" s="49">
        <v>171</v>
      </c>
      <c r="M309" s="49">
        <v>124</v>
      </c>
      <c r="N309" s="49">
        <v>147</v>
      </c>
      <c r="O309" s="49">
        <v>28</v>
      </c>
      <c r="U309" s="49">
        <v>4</v>
      </c>
      <c r="X309" s="49">
        <v>115</v>
      </c>
      <c r="Y309" s="49">
        <v>11</v>
      </c>
      <c r="AC309">
        <f>IF(ISBLANK(sbcc[[#This Row],[total_boys]]),SUM(sbcc[[#This Row],[boys_0-5_reached]],sbcc[[#This Row],[boys_6-12_reached]],sbcc[[#This Row],[boys_13-18_reached]]),sbcc[[#This Row],[total_boys]])</f>
        <v>318</v>
      </c>
      <c r="AD309">
        <f>IF(ISBLANK(sbcc[[#This Row],[total_girls]]),SUM(sbcc[[#This Row],[girls_0-5_reached]],sbcc[[#This Row],[girls_6-12_reached]],sbcc[[#This Row],[girls_13-18_reached]]),sbcc[[#This Row],[total_girls]])</f>
        <v>152</v>
      </c>
      <c r="AE309">
        <f>IF(ISBLANK(sbcc[[#This Row],[total_children]]),SUM(sbcc[[#This Row],[calc_boys]],sbcc[[#This Row],[calc_girls]]),sbcc[[#This Row],[total_children]])</f>
        <v>470</v>
      </c>
      <c r="AF309">
        <f>IF(ISBLANK(sbcc[[#This Row],[total_pwd]]),SUM(sbcc[[#This Row],[total_pwd_men]],sbcc[[#This Row],[total_pwd_women]]),sbcc[[#This Row],[total_pwd]])</f>
        <v>4</v>
      </c>
      <c r="AG309">
        <f>IF(ISBLANK(sbcc[[#This Row],[total_adults]]),SUM(sbcc[[#This Row],[total_men]],sbcc[[#This Row],[total_women]]),sbcc[[#This Row],[total_adults]])</f>
        <v>126</v>
      </c>
      <c r="AH309">
        <f>IF(ISBLANK(sbcc[[#This Row],[total_beneficiaries_reached]]),SUM(sbcc[[#This Row],[calc_children]],sbcc[[#This Row],[calc_adults]]),sbcc[[#This Row],[total_beneficiaries_reached]])</f>
        <v>596</v>
      </c>
      <c r="AI309" s="49" t="str">
        <f ca="1">IF(B309="","",OFFSET(table_admin1[[#Headers],[ADM1_PT]],MATCH(B309,admin1,0),1))</f>
        <v>MZ07</v>
      </c>
      <c r="AJ309" s="49" t="str">
        <f t="shared" ca="1" si="10"/>
        <v>MZ0709</v>
      </c>
      <c r="AK309" s="49" t="str">
        <f t="shared" ca="1" si="11"/>
        <v/>
      </c>
    </row>
    <row r="310" spans="1:37" x14ac:dyDescent="0.2">
      <c r="A310" s="58">
        <v>45292</v>
      </c>
      <c r="B310" s="49" t="s">
        <v>120</v>
      </c>
      <c r="C310" s="49" t="s">
        <v>121</v>
      </c>
      <c r="G310" s="49" t="s">
        <v>122</v>
      </c>
      <c r="H310" s="49" t="s">
        <v>168</v>
      </c>
      <c r="I310" s="49" t="s">
        <v>124</v>
      </c>
      <c r="J310" s="49" t="s">
        <v>1314</v>
      </c>
      <c r="K310" s="49" t="s">
        <v>125</v>
      </c>
      <c r="L310" s="49">
        <v>191</v>
      </c>
      <c r="M310" s="49">
        <v>117</v>
      </c>
      <c r="N310" s="49">
        <v>141</v>
      </c>
      <c r="O310" s="49">
        <v>126</v>
      </c>
      <c r="U310" s="49">
        <v>11</v>
      </c>
      <c r="X310" s="49">
        <v>97</v>
      </c>
      <c r="Y310" s="49">
        <v>54</v>
      </c>
      <c r="AC310">
        <f>IF(ISBLANK(sbcc[[#This Row],[total_boys]]),SUM(sbcc[[#This Row],[boys_0-5_reached]],sbcc[[#This Row],[boys_6-12_reached]],sbcc[[#This Row],[boys_13-18_reached]]),sbcc[[#This Row],[total_boys]])</f>
        <v>332</v>
      </c>
      <c r="AD310">
        <f>IF(ISBLANK(sbcc[[#This Row],[total_girls]]),SUM(sbcc[[#This Row],[girls_0-5_reached]],sbcc[[#This Row],[girls_6-12_reached]],sbcc[[#This Row],[girls_13-18_reached]]),sbcc[[#This Row],[total_girls]])</f>
        <v>243</v>
      </c>
      <c r="AE310">
        <f>IF(ISBLANK(sbcc[[#This Row],[total_children]]),SUM(sbcc[[#This Row],[calc_boys]],sbcc[[#This Row],[calc_girls]]),sbcc[[#This Row],[total_children]])</f>
        <v>575</v>
      </c>
      <c r="AF310">
        <f>IF(ISBLANK(sbcc[[#This Row],[total_pwd]]),SUM(sbcc[[#This Row],[total_pwd_men]],sbcc[[#This Row],[total_pwd_women]]),sbcc[[#This Row],[total_pwd]])</f>
        <v>11</v>
      </c>
      <c r="AG310">
        <f>IF(ISBLANK(sbcc[[#This Row],[total_adults]]),SUM(sbcc[[#This Row],[total_men]],sbcc[[#This Row],[total_women]]),sbcc[[#This Row],[total_adults]])</f>
        <v>151</v>
      </c>
      <c r="AH310">
        <f>IF(ISBLANK(sbcc[[#This Row],[total_beneficiaries_reached]]),SUM(sbcc[[#This Row],[calc_children]],sbcc[[#This Row],[calc_adults]]),sbcc[[#This Row],[total_beneficiaries_reached]])</f>
        <v>726</v>
      </c>
      <c r="AI310" s="49" t="str">
        <f ca="1">IF(B310="","",OFFSET(table_admin1[[#Headers],[ADM1_PT]],MATCH(B310,admin1,0),1))</f>
        <v>MZ01</v>
      </c>
      <c r="AJ310" s="49" t="str">
        <f t="shared" ca="1" si="10"/>
        <v>MZ0118</v>
      </c>
      <c r="AK310" s="49" t="str">
        <f t="shared" ca="1" si="11"/>
        <v/>
      </c>
    </row>
    <row r="311" spans="1:37" x14ac:dyDescent="0.2">
      <c r="A311" s="58">
        <v>45292</v>
      </c>
      <c r="B311" s="49" t="s">
        <v>224</v>
      </c>
      <c r="C311" s="49" t="s">
        <v>637</v>
      </c>
      <c r="G311" s="49" t="s">
        <v>116</v>
      </c>
      <c r="H311" s="49" t="s">
        <v>168</v>
      </c>
      <c r="I311" s="49" t="s">
        <v>118</v>
      </c>
      <c r="K311" s="49" t="s">
        <v>1212</v>
      </c>
      <c r="L311" s="49">
        <v>155</v>
      </c>
      <c r="M311" s="49">
        <v>117</v>
      </c>
      <c r="N311" s="49">
        <v>174</v>
      </c>
      <c r="O311" s="49">
        <v>142</v>
      </c>
      <c r="U311" s="49">
        <v>5</v>
      </c>
      <c r="X311" s="49">
        <v>58</v>
      </c>
      <c r="Y311" s="49">
        <v>110</v>
      </c>
      <c r="AC311">
        <f>IF(ISBLANK(sbcc[[#This Row],[total_boys]]),SUM(sbcc[[#This Row],[boys_0-5_reached]],sbcc[[#This Row],[boys_6-12_reached]],sbcc[[#This Row],[boys_13-18_reached]]),sbcc[[#This Row],[total_boys]])</f>
        <v>329</v>
      </c>
      <c r="AD311">
        <f>IF(ISBLANK(sbcc[[#This Row],[total_girls]]),SUM(sbcc[[#This Row],[girls_0-5_reached]],sbcc[[#This Row],[girls_6-12_reached]],sbcc[[#This Row],[girls_13-18_reached]]),sbcc[[#This Row],[total_girls]])</f>
        <v>259</v>
      </c>
      <c r="AE311">
        <f>IF(ISBLANK(sbcc[[#This Row],[total_children]]),SUM(sbcc[[#This Row],[calc_boys]],sbcc[[#This Row],[calc_girls]]),sbcc[[#This Row],[total_children]])</f>
        <v>588</v>
      </c>
      <c r="AF311">
        <f>IF(ISBLANK(sbcc[[#This Row],[total_pwd]]),SUM(sbcc[[#This Row],[total_pwd_men]],sbcc[[#This Row],[total_pwd_women]]),sbcc[[#This Row],[total_pwd]])</f>
        <v>5</v>
      </c>
      <c r="AG311">
        <f>IF(ISBLANK(sbcc[[#This Row],[total_adults]]),SUM(sbcc[[#This Row],[total_men]],sbcc[[#This Row],[total_women]]),sbcc[[#This Row],[total_adults]])</f>
        <v>168</v>
      </c>
      <c r="AH311">
        <f>IF(ISBLANK(sbcc[[#This Row],[total_beneficiaries_reached]]),SUM(sbcc[[#This Row],[calc_children]],sbcc[[#This Row],[calc_adults]]),sbcc[[#This Row],[total_beneficiaries_reached]])</f>
        <v>756</v>
      </c>
      <c r="AI311" s="49" t="str">
        <f ca="1">IF(B311="","",OFFSET(table_admin1[[#Headers],[ADM1_PT]],MATCH(B311,admin1,0),1))</f>
        <v>MZ10</v>
      </c>
      <c r="AJ311" s="49" t="str">
        <f t="shared" ca="1" si="10"/>
        <v>MZ1001</v>
      </c>
      <c r="AK311" s="49" t="str">
        <f t="shared" ca="1" si="11"/>
        <v/>
      </c>
    </row>
    <row r="312" spans="1:37" x14ac:dyDescent="0.2">
      <c r="A312" s="58">
        <v>45352</v>
      </c>
      <c r="B312" s="49" t="s">
        <v>209</v>
      </c>
      <c r="C312" s="49" t="s">
        <v>467</v>
      </c>
      <c r="G312" s="49" t="s">
        <v>116</v>
      </c>
      <c r="H312" s="49" t="s">
        <v>167</v>
      </c>
      <c r="I312" s="49" t="s">
        <v>118</v>
      </c>
      <c r="K312" s="49" t="s">
        <v>1212</v>
      </c>
      <c r="L312" s="49">
        <v>188</v>
      </c>
      <c r="M312" s="49">
        <v>184</v>
      </c>
      <c r="N312" s="49">
        <v>195</v>
      </c>
      <c r="O312" s="49">
        <v>17</v>
      </c>
      <c r="U312" s="49">
        <v>8</v>
      </c>
      <c r="X312" s="49">
        <v>164</v>
      </c>
      <c r="Y312" s="49">
        <v>199</v>
      </c>
      <c r="AC312">
        <f>IF(ISBLANK(sbcc[[#This Row],[total_boys]]),SUM(sbcc[[#This Row],[boys_0-5_reached]],sbcc[[#This Row],[boys_6-12_reached]],sbcc[[#This Row],[boys_13-18_reached]]),sbcc[[#This Row],[total_boys]])</f>
        <v>383</v>
      </c>
      <c r="AD312">
        <f>IF(ISBLANK(sbcc[[#This Row],[total_girls]]),SUM(sbcc[[#This Row],[girls_0-5_reached]],sbcc[[#This Row],[girls_6-12_reached]],sbcc[[#This Row],[girls_13-18_reached]]),sbcc[[#This Row],[total_girls]])</f>
        <v>201</v>
      </c>
      <c r="AE312">
        <f>IF(ISBLANK(sbcc[[#This Row],[total_children]]),SUM(sbcc[[#This Row],[calc_boys]],sbcc[[#This Row],[calc_girls]]),sbcc[[#This Row],[total_children]])</f>
        <v>584</v>
      </c>
      <c r="AF312">
        <f>IF(ISBLANK(sbcc[[#This Row],[total_pwd]]),SUM(sbcc[[#This Row],[total_pwd_men]],sbcc[[#This Row],[total_pwd_women]]),sbcc[[#This Row],[total_pwd]])</f>
        <v>8</v>
      </c>
      <c r="AG312">
        <f>IF(ISBLANK(sbcc[[#This Row],[total_adults]]),SUM(sbcc[[#This Row],[total_men]],sbcc[[#This Row],[total_women]]),sbcc[[#This Row],[total_adults]])</f>
        <v>363</v>
      </c>
      <c r="AH312">
        <f>IF(ISBLANK(sbcc[[#This Row],[total_beneficiaries_reached]]),SUM(sbcc[[#This Row],[calc_children]],sbcc[[#This Row],[calc_adults]]),sbcc[[#This Row],[total_beneficiaries_reached]])</f>
        <v>947</v>
      </c>
      <c r="AI312" s="49" t="str">
        <f ca="1">IF(B312="","",OFFSET(table_admin1[[#Headers],[ADM1_PT]],MATCH(B312,admin1,0),1))</f>
        <v>MZ07</v>
      </c>
      <c r="AJ312" s="49" t="str">
        <f t="shared" ca="1" si="10"/>
        <v>MZ0709</v>
      </c>
      <c r="AK312" s="49" t="str">
        <f t="shared" ca="1" si="11"/>
        <v/>
      </c>
    </row>
    <row r="313" spans="1:37" x14ac:dyDescent="0.2">
      <c r="A313" s="58">
        <v>45383</v>
      </c>
      <c r="B313" s="49" t="s">
        <v>209</v>
      </c>
      <c r="C313" s="49" t="s">
        <v>471</v>
      </c>
      <c r="G313" s="49" t="s">
        <v>116</v>
      </c>
      <c r="H313" s="49" t="s">
        <v>168</v>
      </c>
      <c r="I313" s="49" t="s">
        <v>118</v>
      </c>
      <c r="K313" s="49" t="s">
        <v>1212</v>
      </c>
      <c r="L313" s="49">
        <v>11</v>
      </c>
      <c r="M313" s="49">
        <v>4</v>
      </c>
      <c r="N313" s="49">
        <v>114</v>
      </c>
      <c r="O313" s="49">
        <v>9</v>
      </c>
      <c r="U313" s="49">
        <v>7</v>
      </c>
      <c r="X313" s="49">
        <v>176</v>
      </c>
      <c r="Y313" s="49">
        <v>23</v>
      </c>
      <c r="AC313">
        <f>IF(ISBLANK(sbcc[[#This Row],[total_boys]]),SUM(sbcc[[#This Row],[boys_0-5_reached]],sbcc[[#This Row],[boys_6-12_reached]],sbcc[[#This Row],[boys_13-18_reached]]),sbcc[[#This Row],[total_boys]])</f>
        <v>125</v>
      </c>
      <c r="AD313">
        <f>IF(ISBLANK(sbcc[[#This Row],[total_girls]]),SUM(sbcc[[#This Row],[girls_0-5_reached]],sbcc[[#This Row],[girls_6-12_reached]],sbcc[[#This Row],[girls_13-18_reached]]),sbcc[[#This Row],[total_girls]])</f>
        <v>13</v>
      </c>
      <c r="AE313">
        <f>IF(ISBLANK(sbcc[[#This Row],[total_children]]),SUM(sbcc[[#This Row],[calc_boys]],sbcc[[#This Row],[calc_girls]]),sbcc[[#This Row],[total_children]])</f>
        <v>138</v>
      </c>
      <c r="AF313">
        <f>IF(ISBLANK(sbcc[[#This Row],[total_pwd]]),SUM(sbcc[[#This Row],[total_pwd_men]],sbcc[[#This Row],[total_pwd_women]]),sbcc[[#This Row],[total_pwd]])</f>
        <v>7</v>
      </c>
      <c r="AG313">
        <f>IF(ISBLANK(sbcc[[#This Row],[total_adults]]),SUM(sbcc[[#This Row],[total_men]],sbcc[[#This Row],[total_women]]),sbcc[[#This Row],[total_adults]])</f>
        <v>199</v>
      </c>
      <c r="AH313">
        <f>IF(ISBLANK(sbcc[[#This Row],[total_beneficiaries_reached]]),SUM(sbcc[[#This Row],[calc_children]],sbcc[[#This Row],[calc_adults]]),sbcc[[#This Row],[total_beneficiaries_reached]])</f>
        <v>337</v>
      </c>
      <c r="AI313" s="49" t="str">
        <f ca="1">IF(B313="","",OFFSET(table_admin1[[#Headers],[ADM1_PT]],MATCH(B313,admin1,0),1))</f>
        <v>MZ07</v>
      </c>
      <c r="AJ313" s="49" t="str">
        <f t="shared" ca="1" si="10"/>
        <v>MZ0710</v>
      </c>
      <c r="AK313" s="49" t="str">
        <f t="shared" ca="1" si="11"/>
        <v/>
      </c>
    </row>
    <row r="314" spans="1:37" x14ac:dyDescent="0.2">
      <c r="A314" s="58">
        <v>45383</v>
      </c>
      <c r="B314" s="49" t="s">
        <v>229</v>
      </c>
      <c r="C314" s="49" t="s">
        <v>712</v>
      </c>
      <c r="G314" s="49" t="s">
        <v>116</v>
      </c>
      <c r="H314" s="49" t="s">
        <v>167</v>
      </c>
      <c r="I314" s="49" t="s">
        <v>118</v>
      </c>
      <c r="K314" s="49" t="s">
        <v>1212</v>
      </c>
      <c r="L314" s="49">
        <v>65</v>
      </c>
      <c r="M314" s="49">
        <v>114</v>
      </c>
      <c r="N314" s="49">
        <v>14</v>
      </c>
      <c r="O314" s="49">
        <v>155</v>
      </c>
      <c r="U314" s="49">
        <v>5</v>
      </c>
      <c r="X314" s="49">
        <v>158</v>
      </c>
      <c r="Y314" s="49">
        <v>137</v>
      </c>
      <c r="AC314">
        <f>IF(ISBLANK(sbcc[[#This Row],[total_boys]]),SUM(sbcc[[#This Row],[boys_0-5_reached]],sbcc[[#This Row],[boys_6-12_reached]],sbcc[[#This Row],[boys_13-18_reached]]),sbcc[[#This Row],[total_boys]])</f>
        <v>79</v>
      </c>
      <c r="AD314">
        <f>IF(ISBLANK(sbcc[[#This Row],[total_girls]]),SUM(sbcc[[#This Row],[girls_0-5_reached]],sbcc[[#This Row],[girls_6-12_reached]],sbcc[[#This Row],[girls_13-18_reached]]),sbcc[[#This Row],[total_girls]])</f>
        <v>269</v>
      </c>
      <c r="AE314">
        <f>IF(ISBLANK(sbcc[[#This Row],[total_children]]),SUM(sbcc[[#This Row],[calc_boys]],sbcc[[#This Row],[calc_girls]]),sbcc[[#This Row],[total_children]])</f>
        <v>348</v>
      </c>
      <c r="AF314">
        <f>IF(ISBLANK(sbcc[[#This Row],[total_pwd]]),SUM(sbcc[[#This Row],[total_pwd_men]],sbcc[[#This Row],[total_pwd_women]]),sbcc[[#This Row],[total_pwd]])</f>
        <v>5</v>
      </c>
      <c r="AG314">
        <f>IF(ISBLANK(sbcc[[#This Row],[total_adults]]),SUM(sbcc[[#This Row],[total_men]],sbcc[[#This Row],[total_women]]),sbcc[[#This Row],[total_adults]])</f>
        <v>295</v>
      </c>
      <c r="AH314">
        <f>IF(ISBLANK(sbcc[[#This Row],[total_beneficiaries_reached]]),SUM(sbcc[[#This Row],[calc_children]],sbcc[[#This Row],[calc_adults]]),sbcc[[#This Row],[total_beneficiaries_reached]])</f>
        <v>643</v>
      </c>
      <c r="AI314" s="49" t="str">
        <f ca="1">IF(B314="","",OFFSET(table_admin1[[#Headers],[ADM1_PT]],MATCH(B314,admin1,0),1))</f>
        <v>MZ11</v>
      </c>
      <c r="AJ314" s="49" t="str">
        <f t="shared" ca="1" si="10"/>
        <v>MZ1106</v>
      </c>
      <c r="AK314" s="49" t="str">
        <f t="shared" ca="1" si="11"/>
        <v/>
      </c>
    </row>
    <row r="315" spans="1:37" x14ac:dyDescent="0.2">
      <c r="A315" s="58">
        <v>45352</v>
      </c>
      <c r="B315" s="49" t="s">
        <v>229</v>
      </c>
      <c r="C315" s="49" t="s">
        <v>700</v>
      </c>
      <c r="G315" s="49" t="s">
        <v>116</v>
      </c>
      <c r="H315" s="49" t="s">
        <v>168</v>
      </c>
      <c r="I315" s="49" t="s">
        <v>118</v>
      </c>
      <c r="K315" s="49" t="s">
        <v>1212</v>
      </c>
      <c r="L315" s="49">
        <v>11</v>
      </c>
      <c r="M315" s="49">
        <v>110</v>
      </c>
      <c r="N315" s="49">
        <v>120</v>
      </c>
      <c r="O315" s="49">
        <v>9</v>
      </c>
      <c r="U315" s="49">
        <v>13</v>
      </c>
      <c r="X315" s="49">
        <v>29</v>
      </c>
      <c r="Y315" s="49">
        <v>138</v>
      </c>
      <c r="AC315">
        <f>IF(ISBLANK(sbcc[[#This Row],[total_boys]]),SUM(sbcc[[#This Row],[boys_0-5_reached]],sbcc[[#This Row],[boys_6-12_reached]],sbcc[[#This Row],[boys_13-18_reached]]),sbcc[[#This Row],[total_boys]])</f>
        <v>131</v>
      </c>
      <c r="AD315">
        <f>IF(ISBLANK(sbcc[[#This Row],[total_girls]]),SUM(sbcc[[#This Row],[girls_0-5_reached]],sbcc[[#This Row],[girls_6-12_reached]],sbcc[[#This Row],[girls_13-18_reached]]),sbcc[[#This Row],[total_girls]])</f>
        <v>119</v>
      </c>
      <c r="AE315">
        <f>IF(ISBLANK(sbcc[[#This Row],[total_children]]),SUM(sbcc[[#This Row],[calc_boys]],sbcc[[#This Row],[calc_girls]]),sbcc[[#This Row],[total_children]])</f>
        <v>250</v>
      </c>
      <c r="AF315">
        <f>IF(ISBLANK(sbcc[[#This Row],[total_pwd]]),SUM(sbcc[[#This Row],[total_pwd_men]],sbcc[[#This Row],[total_pwd_women]]),sbcc[[#This Row],[total_pwd]])</f>
        <v>13</v>
      </c>
      <c r="AG315">
        <f>IF(ISBLANK(sbcc[[#This Row],[total_adults]]),SUM(sbcc[[#This Row],[total_men]],sbcc[[#This Row],[total_women]]),sbcc[[#This Row],[total_adults]])</f>
        <v>167</v>
      </c>
      <c r="AH315">
        <f>IF(ISBLANK(sbcc[[#This Row],[total_beneficiaries_reached]]),SUM(sbcc[[#This Row],[calc_children]],sbcc[[#This Row],[calc_adults]]),sbcc[[#This Row],[total_beneficiaries_reached]])</f>
        <v>417</v>
      </c>
      <c r="AI315" s="49" t="str">
        <f ca="1">IF(B315="","",OFFSET(table_admin1[[#Headers],[ADM1_PT]],MATCH(B315,admin1,0),1))</f>
        <v>MZ11</v>
      </c>
      <c r="AJ315" s="49" t="str">
        <f t="shared" ca="1" si="10"/>
        <v>MZ1103</v>
      </c>
      <c r="AK315" s="49" t="str">
        <f t="shared" ca="1" si="11"/>
        <v/>
      </c>
    </row>
    <row r="316" spans="1:37" x14ac:dyDescent="0.2">
      <c r="A316" s="58">
        <v>45292</v>
      </c>
      <c r="B316" s="49" t="s">
        <v>113</v>
      </c>
      <c r="C316" s="49" t="s">
        <v>596</v>
      </c>
      <c r="G316" s="49" t="s">
        <v>116</v>
      </c>
      <c r="H316" s="49" t="s">
        <v>167</v>
      </c>
      <c r="I316" s="49" t="s">
        <v>118</v>
      </c>
      <c r="K316" s="49" t="s">
        <v>1212</v>
      </c>
      <c r="L316" s="49">
        <v>155</v>
      </c>
      <c r="M316" s="49">
        <v>73</v>
      </c>
      <c r="N316" s="49">
        <v>53</v>
      </c>
      <c r="O316" s="49">
        <v>62</v>
      </c>
      <c r="U316" s="49">
        <v>9</v>
      </c>
      <c r="X316" s="49">
        <v>87</v>
      </c>
      <c r="Y316" s="49">
        <v>90</v>
      </c>
      <c r="AC316">
        <f>IF(ISBLANK(sbcc[[#This Row],[total_boys]]),SUM(sbcc[[#This Row],[boys_0-5_reached]],sbcc[[#This Row],[boys_6-12_reached]],sbcc[[#This Row],[boys_13-18_reached]]),sbcc[[#This Row],[total_boys]])</f>
        <v>208</v>
      </c>
      <c r="AD316">
        <f>IF(ISBLANK(sbcc[[#This Row],[total_girls]]),SUM(sbcc[[#This Row],[girls_0-5_reached]],sbcc[[#This Row],[girls_6-12_reached]],sbcc[[#This Row],[girls_13-18_reached]]),sbcc[[#This Row],[total_girls]])</f>
        <v>135</v>
      </c>
      <c r="AE316">
        <f>IF(ISBLANK(sbcc[[#This Row],[total_children]]),SUM(sbcc[[#This Row],[calc_boys]],sbcc[[#This Row],[calc_girls]]),sbcc[[#This Row],[total_children]])</f>
        <v>343</v>
      </c>
      <c r="AF316">
        <f>IF(ISBLANK(sbcc[[#This Row],[total_pwd]]),SUM(sbcc[[#This Row],[total_pwd_men]],sbcc[[#This Row],[total_pwd_women]]),sbcc[[#This Row],[total_pwd]])</f>
        <v>9</v>
      </c>
      <c r="AG316">
        <f>IF(ISBLANK(sbcc[[#This Row],[total_adults]]),SUM(sbcc[[#This Row],[total_men]],sbcc[[#This Row],[total_women]]),sbcc[[#This Row],[total_adults]])</f>
        <v>177</v>
      </c>
      <c r="AH316">
        <f>IF(ISBLANK(sbcc[[#This Row],[total_beneficiaries_reached]]),SUM(sbcc[[#This Row],[calc_children]],sbcc[[#This Row],[calc_adults]]),sbcc[[#This Row],[total_beneficiaries_reached]])</f>
        <v>520</v>
      </c>
      <c r="AI316" s="49" t="str">
        <f ca="1">IF(B316="","",OFFSET(table_admin1[[#Headers],[ADM1_PT]],MATCH(B316,admin1,0),1))</f>
        <v>MZ09</v>
      </c>
      <c r="AJ316" s="49" t="str">
        <f t="shared" ca="1" si="10"/>
        <v>MZ0902</v>
      </c>
      <c r="AK316" s="49" t="str">
        <f t="shared" ca="1" si="11"/>
        <v/>
      </c>
    </row>
    <row r="317" spans="1:37" x14ac:dyDescent="0.2">
      <c r="A317" s="58">
        <v>45323</v>
      </c>
      <c r="B317" s="49" t="s">
        <v>209</v>
      </c>
      <c r="C317" s="49" t="s">
        <v>513</v>
      </c>
      <c r="G317" s="49" t="s">
        <v>122</v>
      </c>
      <c r="H317" s="49" t="s">
        <v>167</v>
      </c>
      <c r="I317" s="49" t="s">
        <v>130</v>
      </c>
      <c r="J317" s="49" t="s">
        <v>1318</v>
      </c>
      <c r="K317" s="49" t="s">
        <v>125</v>
      </c>
      <c r="L317" s="49">
        <v>118</v>
      </c>
      <c r="M317" s="49">
        <v>45</v>
      </c>
      <c r="N317" s="49">
        <v>67</v>
      </c>
      <c r="O317" s="49">
        <v>153</v>
      </c>
      <c r="U317" s="49">
        <v>4</v>
      </c>
      <c r="X317" s="49">
        <v>126</v>
      </c>
      <c r="Y317" s="49">
        <v>193</v>
      </c>
      <c r="AC317">
        <f>IF(ISBLANK(sbcc[[#This Row],[total_boys]]),SUM(sbcc[[#This Row],[boys_0-5_reached]],sbcc[[#This Row],[boys_6-12_reached]],sbcc[[#This Row],[boys_13-18_reached]]),sbcc[[#This Row],[total_boys]])</f>
        <v>185</v>
      </c>
      <c r="AD317">
        <f>IF(ISBLANK(sbcc[[#This Row],[total_girls]]),SUM(sbcc[[#This Row],[girls_0-5_reached]],sbcc[[#This Row],[girls_6-12_reached]],sbcc[[#This Row],[girls_13-18_reached]]),sbcc[[#This Row],[total_girls]])</f>
        <v>198</v>
      </c>
      <c r="AE317">
        <f>IF(ISBLANK(sbcc[[#This Row],[total_children]]),SUM(sbcc[[#This Row],[calc_boys]],sbcc[[#This Row],[calc_girls]]),sbcc[[#This Row],[total_children]])</f>
        <v>383</v>
      </c>
      <c r="AF317">
        <f>IF(ISBLANK(sbcc[[#This Row],[total_pwd]]),SUM(sbcc[[#This Row],[total_pwd_men]],sbcc[[#This Row],[total_pwd_women]]),sbcc[[#This Row],[total_pwd]])</f>
        <v>4</v>
      </c>
      <c r="AG317">
        <f>IF(ISBLANK(sbcc[[#This Row],[total_adults]]),SUM(sbcc[[#This Row],[total_men]],sbcc[[#This Row],[total_women]]),sbcc[[#This Row],[total_adults]])</f>
        <v>319</v>
      </c>
      <c r="AH317">
        <f>IF(ISBLANK(sbcc[[#This Row],[total_beneficiaries_reached]]),SUM(sbcc[[#This Row],[calc_children]],sbcc[[#This Row],[calc_adults]]),sbcc[[#This Row],[total_beneficiaries_reached]])</f>
        <v>702</v>
      </c>
      <c r="AI317" s="49" t="str">
        <f ca="1">IF(B317="","",OFFSET(table_admin1[[#Headers],[ADM1_PT]],MATCH(B317,admin1,0),1))</f>
        <v>MZ07</v>
      </c>
      <c r="AJ317" s="49" t="str">
        <f t="shared" ca="1" si="10"/>
        <v>MZ0721</v>
      </c>
      <c r="AK317" s="49" t="str">
        <f t="shared" ca="1" si="11"/>
        <v/>
      </c>
    </row>
    <row r="318" spans="1:37" x14ac:dyDescent="0.2">
      <c r="A318" s="58">
        <v>45323</v>
      </c>
      <c r="B318" s="49" t="s">
        <v>209</v>
      </c>
      <c r="C318" s="49" t="s">
        <v>467</v>
      </c>
      <c r="G318" s="49" t="s">
        <v>122</v>
      </c>
      <c r="H318" s="49" t="s">
        <v>167</v>
      </c>
      <c r="I318" s="49" t="s">
        <v>124</v>
      </c>
      <c r="J318" s="49" t="s">
        <v>1315</v>
      </c>
      <c r="K318" s="49" t="s">
        <v>125</v>
      </c>
      <c r="L318" s="49">
        <v>184</v>
      </c>
      <c r="M318" s="49">
        <v>134</v>
      </c>
      <c r="N318" s="49">
        <v>183</v>
      </c>
      <c r="O318" s="49">
        <v>39</v>
      </c>
      <c r="U318" s="49">
        <v>3</v>
      </c>
      <c r="X318" s="49">
        <v>75</v>
      </c>
      <c r="Y318" s="49">
        <v>154</v>
      </c>
      <c r="AC318">
        <f>IF(ISBLANK(sbcc[[#This Row],[total_boys]]),SUM(sbcc[[#This Row],[boys_0-5_reached]],sbcc[[#This Row],[boys_6-12_reached]],sbcc[[#This Row],[boys_13-18_reached]]),sbcc[[#This Row],[total_boys]])</f>
        <v>367</v>
      </c>
      <c r="AD318">
        <f>IF(ISBLANK(sbcc[[#This Row],[total_girls]]),SUM(sbcc[[#This Row],[girls_0-5_reached]],sbcc[[#This Row],[girls_6-12_reached]],sbcc[[#This Row],[girls_13-18_reached]]),sbcc[[#This Row],[total_girls]])</f>
        <v>173</v>
      </c>
      <c r="AE318">
        <f>IF(ISBLANK(sbcc[[#This Row],[total_children]]),SUM(sbcc[[#This Row],[calc_boys]],sbcc[[#This Row],[calc_girls]]),sbcc[[#This Row],[total_children]])</f>
        <v>540</v>
      </c>
      <c r="AF318">
        <f>IF(ISBLANK(sbcc[[#This Row],[total_pwd]]),SUM(sbcc[[#This Row],[total_pwd_men]],sbcc[[#This Row],[total_pwd_women]]),sbcc[[#This Row],[total_pwd]])</f>
        <v>3</v>
      </c>
      <c r="AG318">
        <f>IF(ISBLANK(sbcc[[#This Row],[total_adults]]),SUM(sbcc[[#This Row],[total_men]],sbcc[[#This Row],[total_women]]),sbcc[[#This Row],[total_adults]])</f>
        <v>229</v>
      </c>
      <c r="AH318">
        <f>IF(ISBLANK(sbcc[[#This Row],[total_beneficiaries_reached]]),SUM(sbcc[[#This Row],[calc_children]],sbcc[[#This Row],[calc_adults]]),sbcc[[#This Row],[total_beneficiaries_reached]])</f>
        <v>769</v>
      </c>
      <c r="AI318" s="49" t="str">
        <f ca="1">IF(B318="","",OFFSET(table_admin1[[#Headers],[ADM1_PT]],MATCH(B318,admin1,0),1))</f>
        <v>MZ07</v>
      </c>
      <c r="AJ318" s="49" t="str">
        <f t="shared" ca="1" si="10"/>
        <v>MZ0709</v>
      </c>
      <c r="AK318" s="49" t="str">
        <f t="shared" ca="1" si="11"/>
        <v/>
      </c>
    </row>
    <row r="319" spans="1:37" x14ac:dyDescent="0.2">
      <c r="A319" s="58">
        <v>45323</v>
      </c>
      <c r="B319" s="49" t="s">
        <v>209</v>
      </c>
      <c r="C319" s="49" t="s">
        <v>489</v>
      </c>
      <c r="G319" s="49" t="s">
        <v>122</v>
      </c>
      <c r="H319" s="49" t="s">
        <v>167</v>
      </c>
      <c r="I319" s="49" t="s">
        <v>124</v>
      </c>
      <c r="J319" s="49" t="s">
        <v>1315</v>
      </c>
      <c r="K319" s="49" t="s">
        <v>125</v>
      </c>
      <c r="L319" s="49">
        <v>88</v>
      </c>
      <c r="M319" s="49">
        <v>89</v>
      </c>
      <c r="N319" s="49">
        <v>100</v>
      </c>
      <c r="O319" s="49">
        <v>27</v>
      </c>
      <c r="U319" s="49">
        <v>10</v>
      </c>
      <c r="X319" s="49">
        <v>31</v>
      </c>
      <c r="Y319" s="49">
        <v>12</v>
      </c>
      <c r="AC319">
        <f>IF(ISBLANK(sbcc[[#This Row],[total_boys]]),SUM(sbcc[[#This Row],[boys_0-5_reached]],sbcc[[#This Row],[boys_6-12_reached]],sbcc[[#This Row],[boys_13-18_reached]]),sbcc[[#This Row],[total_boys]])</f>
        <v>188</v>
      </c>
      <c r="AD319">
        <f>IF(ISBLANK(sbcc[[#This Row],[total_girls]]),SUM(sbcc[[#This Row],[girls_0-5_reached]],sbcc[[#This Row],[girls_6-12_reached]],sbcc[[#This Row],[girls_13-18_reached]]),sbcc[[#This Row],[total_girls]])</f>
        <v>116</v>
      </c>
      <c r="AE319">
        <f>IF(ISBLANK(sbcc[[#This Row],[total_children]]),SUM(sbcc[[#This Row],[calc_boys]],sbcc[[#This Row],[calc_girls]]),sbcc[[#This Row],[total_children]])</f>
        <v>304</v>
      </c>
      <c r="AF319">
        <f>IF(ISBLANK(sbcc[[#This Row],[total_pwd]]),SUM(sbcc[[#This Row],[total_pwd_men]],sbcc[[#This Row],[total_pwd_women]]),sbcc[[#This Row],[total_pwd]])</f>
        <v>10</v>
      </c>
      <c r="AG319">
        <f>IF(ISBLANK(sbcc[[#This Row],[total_adults]]),SUM(sbcc[[#This Row],[total_men]],sbcc[[#This Row],[total_women]]),sbcc[[#This Row],[total_adults]])</f>
        <v>43</v>
      </c>
      <c r="AH319">
        <f>IF(ISBLANK(sbcc[[#This Row],[total_beneficiaries_reached]]),SUM(sbcc[[#This Row],[calc_children]],sbcc[[#This Row],[calc_adults]]),sbcc[[#This Row],[total_beneficiaries_reached]])</f>
        <v>347</v>
      </c>
      <c r="AI319" s="49" t="str">
        <f ca="1">IF(B319="","",OFFSET(table_admin1[[#Headers],[ADM1_PT]],MATCH(B319,admin1,0),1))</f>
        <v>MZ07</v>
      </c>
      <c r="AJ319" s="49" t="str">
        <f t="shared" ca="1" si="10"/>
        <v>MZ0715</v>
      </c>
      <c r="AK319" s="49" t="str">
        <f t="shared" ca="1" si="11"/>
        <v/>
      </c>
    </row>
    <row r="320" spans="1:37" x14ac:dyDescent="0.2">
      <c r="A320" s="58">
        <v>45323</v>
      </c>
      <c r="B320" s="49" t="s">
        <v>209</v>
      </c>
      <c r="C320" s="49" t="s">
        <v>437</v>
      </c>
      <c r="G320" s="49" t="s">
        <v>116</v>
      </c>
      <c r="H320" s="49" t="s">
        <v>168</v>
      </c>
      <c r="I320" s="49" t="s">
        <v>118</v>
      </c>
      <c r="K320" s="49" t="s">
        <v>1212</v>
      </c>
      <c r="L320" s="49">
        <v>124</v>
      </c>
      <c r="M320" s="49">
        <v>120</v>
      </c>
      <c r="N320" s="49">
        <v>83</v>
      </c>
      <c r="O320" s="49">
        <v>140</v>
      </c>
      <c r="U320" s="49">
        <v>3</v>
      </c>
      <c r="X320" s="49">
        <v>41</v>
      </c>
      <c r="Y320" s="49">
        <v>85</v>
      </c>
      <c r="AC320">
        <f>IF(ISBLANK(sbcc[[#This Row],[total_boys]]),SUM(sbcc[[#This Row],[boys_0-5_reached]],sbcc[[#This Row],[boys_6-12_reached]],sbcc[[#This Row],[boys_13-18_reached]]),sbcc[[#This Row],[total_boys]])</f>
        <v>207</v>
      </c>
      <c r="AD320">
        <f>IF(ISBLANK(sbcc[[#This Row],[total_girls]]),SUM(sbcc[[#This Row],[girls_0-5_reached]],sbcc[[#This Row],[girls_6-12_reached]],sbcc[[#This Row],[girls_13-18_reached]]),sbcc[[#This Row],[total_girls]])</f>
        <v>260</v>
      </c>
      <c r="AE320">
        <f>IF(ISBLANK(sbcc[[#This Row],[total_children]]),SUM(sbcc[[#This Row],[calc_boys]],sbcc[[#This Row],[calc_girls]]),sbcc[[#This Row],[total_children]])</f>
        <v>467</v>
      </c>
      <c r="AF320">
        <f>IF(ISBLANK(sbcc[[#This Row],[total_pwd]]),SUM(sbcc[[#This Row],[total_pwd_men]],sbcc[[#This Row],[total_pwd_women]]),sbcc[[#This Row],[total_pwd]])</f>
        <v>3</v>
      </c>
      <c r="AG320">
        <f>IF(ISBLANK(sbcc[[#This Row],[total_adults]]),SUM(sbcc[[#This Row],[total_men]],sbcc[[#This Row],[total_women]]),sbcc[[#This Row],[total_adults]])</f>
        <v>126</v>
      </c>
      <c r="AH320">
        <f>IF(ISBLANK(sbcc[[#This Row],[total_beneficiaries_reached]]),SUM(sbcc[[#This Row],[calc_children]],sbcc[[#This Row],[calc_adults]]),sbcc[[#This Row],[total_beneficiaries_reached]])</f>
        <v>593</v>
      </c>
      <c r="AI320" s="49" t="str">
        <f ca="1">IF(B320="","",OFFSET(table_admin1[[#Headers],[ADM1_PT]],MATCH(B320,admin1,0),1))</f>
        <v>MZ07</v>
      </c>
      <c r="AJ320" s="49" t="str">
        <f t="shared" ca="1" si="10"/>
        <v>MZ0701</v>
      </c>
      <c r="AK320" s="49" t="str">
        <f t="shared" ca="1" si="11"/>
        <v/>
      </c>
    </row>
    <row r="321" spans="1:37" x14ac:dyDescent="0.2">
      <c r="A321" s="58">
        <v>45292</v>
      </c>
      <c r="B321" s="49" t="s">
        <v>120</v>
      </c>
      <c r="C321" s="49" t="s">
        <v>194</v>
      </c>
      <c r="G321" s="49" t="s">
        <v>116</v>
      </c>
      <c r="H321" s="49" t="s">
        <v>168</v>
      </c>
      <c r="I321" s="49" t="s">
        <v>118</v>
      </c>
      <c r="K321" s="49" t="s">
        <v>1212</v>
      </c>
      <c r="L321" s="49">
        <v>62</v>
      </c>
      <c r="M321" s="49">
        <v>178</v>
      </c>
      <c r="N321" s="49">
        <v>24</v>
      </c>
      <c r="O321" s="49">
        <v>38</v>
      </c>
      <c r="U321" s="49">
        <v>10</v>
      </c>
      <c r="X321" s="49">
        <v>198</v>
      </c>
      <c r="Y321" s="49">
        <v>3</v>
      </c>
      <c r="AC321">
        <f>IF(ISBLANK(sbcc[[#This Row],[total_boys]]),SUM(sbcc[[#This Row],[boys_0-5_reached]],sbcc[[#This Row],[boys_6-12_reached]],sbcc[[#This Row],[boys_13-18_reached]]),sbcc[[#This Row],[total_boys]])</f>
        <v>86</v>
      </c>
      <c r="AD321">
        <f>IF(ISBLANK(sbcc[[#This Row],[total_girls]]),SUM(sbcc[[#This Row],[girls_0-5_reached]],sbcc[[#This Row],[girls_6-12_reached]],sbcc[[#This Row],[girls_13-18_reached]]),sbcc[[#This Row],[total_girls]])</f>
        <v>216</v>
      </c>
      <c r="AE321">
        <f>IF(ISBLANK(sbcc[[#This Row],[total_children]]),SUM(sbcc[[#This Row],[calc_boys]],sbcc[[#This Row],[calc_girls]]),sbcc[[#This Row],[total_children]])</f>
        <v>302</v>
      </c>
      <c r="AF321">
        <f>IF(ISBLANK(sbcc[[#This Row],[total_pwd]]),SUM(sbcc[[#This Row],[total_pwd_men]],sbcc[[#This Row],[total_pwd_women]]),sbcc[[#This Row],[total_pwd]])</f>
        <v>10</v>
      </c>
      <c r="AG321">
        <f>IF(ISBLANK(sbcc[[#This Row],[total_adults]]),SUM(sbcc[[#This Row],[total_men]],sbcc[[#This Row],[total_women]]),sbcc[[#This Row],[total_adults]])</f>
        <v>201</v>
      </c>
      <c r="AH321">
        <f>IF(ISBLANK(sbcc[[#This Row],[total_beneficiaries_reached]]),SUM(sbcc[[#This Row],[calc_children]],sbcc[[#This Row],[calc_adults]]),sbcc[[#This Row],[total_beneficiaries_reached]])</f>
        <v>503</v>
      </c>
      <c r="AI321" s="49" t="str">
        <f ca="1">IF(B321="","",OFFSET(table_admin1[[#Headers],[ADM1_PT]],MATCH(B321,admin1,0),1))</f>
        <v>MZ01</v>
      </c>
      <c r="AJ321" s="49" t="str">
        <f t="shared" ca="1" si="10"/>
        <v>MZ0104</v>
      </c>
      <c r="AK321" s="49" t="str">
        <f t="shared" ca="1" si="11"/>
        <v/>
      </c>
    </row>
    <row r="322" spans="1:37" x14ac:dyDescent="0.2">
      <c r="A322" s="58">
        <v>45292</v>
      </c>
      <c r="B322" s="49" t="s">
        <v>120</v>
      </c>
      <c r="C322" s="49" t="s">
        <v>127</v>
      </c>
      <c r="G322" s="49" t="s">
        <v>122</v>
      </c>
      <c r="H322" s="49" t="s">
        <v>167</v>
      </c>
      <c r="I322" s="49" t="s">
        <v>124</v>
      </c>
      <c r="J322" s="49" t="s">
        <v>1315</v>
      </c>
      <c r="K322" s="49" t="s">
        <v>125</v>
      </c>
      <c r="L322" s="49">
        <v>93</v>
      </c>
      <c r="M322" s="49">
        <v>155</v>
      </c>
      <c r="N322" s="49">
        <v>135</v>
      </c>
      <c r="O322" s="49">
        <v>3</v>
      </c>
      <c r="U322" s="49">
        <v>13</v>
      </c>
      <c r="X322" s="49">
        <v>181</v>
      </c>
      <c r="Y322" s="49">
        <v>98</v>
      </c>
      <c r="AC322">
        <f>IF(ISBLANK(sbcc[[#This Row],[total_boys]]),SUM(sbcc[[#This Row],[boys_0-5_reached]],sbcc[[#This Row],[boys_6-12_reached]],sbcc[[#This Row],[boys_13-18_reached]]),sbcc[[#This Row],[total_boys]])</f>
        <v>228</v>
      </c>
      <c r="AD322">
        <f>IF(ISBLANK(sbcc[[#This Row],[total_girls]]),SUM(sbcc[[#This Row],[girls_0-5_reached]],sbcc[[#This Row],[girls_6-12_reached]],sbcc[[#This Row],[girls_13-18_reached]]),sbcc[[#This Row],[total_girls]])</f>
        <v>158</v>
      </c>
      <c r="AE322">
        <f>IF(ISBLANK(sbcc[[#This Row],[total_children]]),SUM(sbcc[[#This Row],[calc_boys]],sbcc[[#This Row],[calc_girls]]),sbcc[[#This Row],[total_children]])</f>
        <v>386</v>
      </c>
      <c r="AF322">
        <f>IF(ISBLANK(sbcc[[#This Row],[total_pwd]]),SUM(sbcc[[#This Row],[total_pwd_men]],sbcc[[#This Row],[total_pwd_women]]),sbcc[[#This Row],[total_pwd]])</f>
        <v>13</v>
      </c>
      <c r="AG322">
        <f>IF(ISBLANK(sbcc[[#This Row],[total_adults]]),SUM(sbcc[[#This Row],[total_men]],sbcc[[#This Row],[total_women]]),sbcc[[#This Row],[total_adults]])</f>
        <v>279</v>
      </c>
      <c r="AH322">
        <f>IF(ISBLANK(sbcc[[#This Row],[total_beneficiaries_reached]]),SUM(sbcc[[#This Row],[calc_children]],sbcc[[#This Row],[calc_adults]]),sbcc[[#This Row],[total_beneficiaries_reached]])</f>
        <v>665</v>
      </c>
      <c r="AI322" s="49" t="str">
        <f ca="1">IF(B322="","",OFFSET(table_admin1[[#Headers],[ADM1_PT]],MATCH(B322,admin1,0),1))</f>
        <v>MZ01</v>
      </c>
      <c r="AJ322" s="49" t="str">
        <f t="shared" ca="1" si="10"/>
        <v>MZ0101</v>
      </c>
      <c r="AK322" s="49" t="str">
        <f t="shared" ca="1" si="11"/>
        <v/>
      </c>
    </row>
    <row r="323" spans="1:37" x14ac:dyDescent="0.2">
      <c r="A323" s="58">
        <v>45323</v>
      </c>
      <c r="B323" s="49" t="s">
        <v>229</v>
      </c>
      <c r="C323" s="49" t="s">
        <v>712</v>
      </c>
      <c r="G323" s="49" t="s">
        <v>122</v>
      </c>
      <c r="H323" s="49" t="s">
        <v>168</v>
      </c>
      <c r="I323" s="49" t="s">
        <v>124</v>
      </c>
      <c r="J323" s="49" t="s">
        <v>1315</v>
      </c>
      <c r="K323" s="49" t="s">
        <v>125</v>
      </c>
      <c r="L323" s="49">
        <v>161</v>
      </c>
      <c r="M323" s="49">
        <v>44</v>
      </c>
      <c r="N323" s="49">
        <v>56</v>
      </c>
      <c r="O323" s="49">
        <v>197</v>
      </c>
      <c r="U323" s="49">
        <v>11</v>
      </c>
      <c r="X323" s="49">
        <v>193</v>
      </c>
      <c r="Y323" s="49">
        <v>131</v>
      </c>
      <c r="AC323">
        <f>IF(ISBLANK(sbcc[[#This Row],[total_boys]]),SUM(sbcc[[#This Row],[boys_0-5_reached]],sbcc[[#This Row],[boys_6-12_reached]],sbcc[[#This Row],[boys_13-18_reached]]),sbcc[[#This Row],[total_boys]])</f>
        <v>217</v>
      </c>
      <c r="AD323">
        <f>IF(ISBLANK(sbcc[[#This Row],[total_girls]]),SUM(sbcc[[#This Row],[girls_0-5_reached]],sbcc[[#This Row],[girls_6-12_reached]],sbcc[[#This Row],[girls_13-18_reached]]),sbcc[[#This Row],[total_girls]])</f>
        <v>241</v>
      </c>
      <c r="AE323">
        <f>IF(ISBLANK(sbcc[[#This Row],[total_children]]),SUM(sbcc[[#This Row],[calc_boys]],sbcc[[#This Row],[calc_girls]]),sbcc[[#This Row],[total_children]])</f>
        <v>458</v>
      </c>
      <c r="AF323">
        <f>IF(ISBLANK(sbcc[[#This Row],[total_pwd]]),SUM(sbcc[[#This Row],[total_pwd_men]],sbcc[[#This Row],[total_pwd_women]]),sbcc[[#This Row],[total_pwd]])</f>
        <v>11</v>
      </c>
      <c r="AG323">
        <f>IF(ISBLANK(sbcc[[#This Row],[total_adults]]),SUM(sbcc[[#This Row],[total_men]],sbcc[[#This Row],[total_women]]),sbcc[[#This Row],[total_adults]])</f>
        <v>324</v>
      </c>
      <c r="AH323">
        <f>IF(ISBLANK(sbcc[[#This Row],[total_beneficiaries_reached]]),SUM(sbcc[[#This Row],[calc_children]],sbcc[[#This Row],[calc_adults]]),sbcc[[#This Row],[total_beneficiaries_reached]])</f>
        <v>782</v>
      </c>
      <c r="AI323" s="49" t="str">
        <f ca="1">IF(B323="","",OFFSET(table_admin1[[#Headers],[ADM1_PT]],MATCH(B323,admin1,0),1))</f>
        <v>MZ11</v>
      </c>
      <c r="AJ323" s="49" t="str">
        <f t="shared" ca="1" si="10"/>
        <v>MZ1106</v>
      </c>
      <c r="AK323" s="49" t="str">
        <f t="shared" ca="1" si="11"/>
        <v/>
      </c>
    </row>
    <row r="324" spans="1:37" x14ac:dyDescent="0.2">
      <c r="A324" s="58">
        <v>45292</v>
      </c>
      <c r="B324" s="49" t="s">
        <v>120</v>
      </c>
      <c r="C324" s="49" t="s">
        <v>129</v>
      </c>
      <c r="G324" s="49" t="s">
        <v>122</v>
      </c>
      <c r="H324" s="49" t="s">
        <v>167</v>
      </c>
      <c r="I324" s="49" t="s">
        <v>130</v>
      </c>
      <c r="J324" s="49" t="s">
        <v>1317</v>
      </c>
      <c r="K324" s="49" t="s">
        <v>125</v>
      </c>
      <c r="L324" s="49">
        <v>59</v>
      </c>
      <c r="M324" s="49">
        <v>32</v>
      </c>
      <c r="N324" s="49">
        <v>49</v>
      </c>
      <c r="O324" s="49">
        <v>28</v>
      </c>
      <c r="U324" s="49">
        <v>5</v>
      </c>
      <c r="X324" s="49">
        <v>18</v>
      </c>
      <c r="Y324" s="49">
        <v>83</v>
      </c>
      <c r="AC324">
        <f>IF(ISBLANK(sbcc[[#This Row],[total_boys]]),SUM(sbcc[[#This Row],[boys_0-5_reached]],sbcc[[#This Row],[boys_6-12_reached]],sbcc[[#This Row],[boys_13-18_reached]]),sbcc[[#This Row],[total_boys]])</f>
        <v>108</v>
      </c>
      <c r="AD324">
        <f>IF(ISBLANK(sbcc[[#This Row],[total_girls]]),SUM(sbcc[[#This Row],[girls_0-5_reached]],sbcc[[#This Row],[girls_6-12_reached]],sbcc[[#This Row],[girls_13-18_reached]]),sbcc[[#This Row],[total_girls]])</f>
        <v>60</v>
      </c>
      <c r="AE324">
        <f>IF(ISBLANK(sbcc[[#This Row],[total_children]]),SUM(sbcc[[#This Row],[calc_boys]],sbcc[[#This Row],[calc_girls]]),sbcc[[#This Row],[total_children]])</f>
        <v>168</v>
      </c>
      <c r="AF324">
        <f>IF(ISBLANK(sbcc[[#This Row],[total_pwd]]),SUM(sbcc[[#This Row],[total_pwd_men]],sbcc[[#This Row],[total_pwd_women]]),sbcc[[#This Row],[total_pwd]])</f>
        <v>5</v>
      </c>
      <c r="AG324">
        <f>IF(ISBLANK(sbcc[[#This Row],[total_adults]]),SUM(sbcc[[#This Row],[total_men]],sbcc[[#This Row],[total_women]]),sbcc[[#This Row],[total_adults]])</f>
        <v>101</v>
      </c>
      <c r="AH324">
        <f>IF(ISBLANK(sbcc[[#This Row],[total_beneficiaries_reached]]),SUM(sbcc[[#This Row],[calc_children]],sbcc[[#This Row],[calc_adults]]),sbcc[[#This Row],[total_beneficiaries_reached]])</f>
        <v>269</v>
      </c>
      <c r="AI324" s="49" t="str">
        <f ca="1">IF(B324="","",OFFSET(table_admin1[[#Headers],[ADM1_PT]],MATCH(B324,admin1,0),1))</f>
        <v>MZ01</v>
      </c>
      <c r="AJ324" s="49" t="str">
        <f t="shared" ca="1" si="10"/>
        <v>MZ0110</v>
      </c>
      <c r="AK324" s="49" t="str">
        <f t="shared" ca="1" si="11"/>
        <v/>
      </c>
    </row>
    <row r="325" spans="1:37" x14ac:dyDescent="0.2">
      <c r="A325" s="58">
        <v>45323</v>
      </c>
      <c r="B325" s="49" t="s">
        <v>229</v>
      </c>
      <c r="C325" s="49" t="s">
        <v>693</v>
      </c>
      <c r="G325" s="49" t="s">
        <v>116</v>
      </c>
      <c r="H325" s="49" t="s">
        <v>168</v>
      </c>
      <c r="I325" s="49" t="s">
        <v>118</v>
      </c>
      <c r="K325" s="49" t="s">
        <v>1212</v>
      </c>
      <c r="L325" s="49">
        <v>34</v>
      </c>
      <c r="M325" s="49">
        <v>182</v>
      </c>
      <c r="N325" s="49">
        <v>3</v>
      </c>
      <c r="O325" s="49">
        <v>155</v>
      </c>
      <c r="U325" s="49">
        <v>4</v>
      </c>
      <c r="X325" s="49">
        <v>127</v>
      </c>
      <c r="Y325" s="49">
        <v>104</v>
      </c>
      <c r="AC325">
        <f>IF(ISBLANK(sbcc[[#This Row],[total_boys]]),SUM(sbcc[[#This Row],[boys_0-5_reached]],sbcc[[#This Row],[boys_6-12_reached]],sbcc[[#This Row],[boys_13-18_reached]]),sbcc[[#This Row],[total_boys]])</f>
        <v>37</v>
      </c>
      <c r="AD325">
        <f>IF(ISBLANK(sbcc[[#This Row],[total_girls]]),SUM(sbcc[[#This Row],[girls_0-5_reached]],sbcc[[#This Row],[girls_6-12_reached]],sbcc[[#This Row],[girls_13-18_reached]]),sbcc[[#This Row],[total_girls]])</f>
        <v>337</v>
      </c>
      <c r="AE325">
        <f>IF(ISBLANK(sbcc[[#This Row],[total_children]]),SUM(sbcc[[#This Row],[calc_boys]],sbcc[[#This Row],[calc_girls]]),sbcc[[#This Row],[total_children]])</f>
        <v>374</v>
      </c>
      <c r="AF325">
        <f>IF(ISBLANK(sbcc[[#This Row],[total_pwd]]),SUM(sbcc[[#This Row],[total_pwd_men]],sbcc[[#This Row],[total_pwd_women]]),sbcc[[#This Row],[total_pwd]])</f>
        <v>4</v>
      </c>
      <c r="AG325">
        <f>IF(ISBLANK(sbcc[[#This Row],[total_adults]]),SUM(sbcc[[#This Row],[total_men]],sbcc[[#This Row],[total_women]]),sbcc[[#This Row],[total_adults]])</f>
        <v>231</v>
      </c>
      <c r="AH325">
        <f>IF(ISBLANK(sbcc[[#This Row],[total_beneficiaries_reached]]),SUM(sbcc[[#This Row],[calc_children]],sbcc[[#This Row],[calc_adults]]),sbcc[[#This Row],[total_beneficiaries_reached]])</f>
        <v>605</v>
      </c>
      <c r="AI325" s="49" t="str">
        <f ca="1">IF(B325="","",OFFSET(table_admin1[[#Headers],[ADM1_PT]],MATCH(B325,admin1,0),1))</f>
        <v>MZ11</v>
      </c>
      <c r="AJ325" s="49" t="str">
        <f t="shared" ca="1" si="10"/>
        <v>MZ1101</v>
      </c>
      <c r="AK325" s="49" t="str">
        <f t="shared" ca="1" si="11"/>
        <v/>
      </c>
    </row>
    <row r="326" spans="1:37" x14ac:dyDescent="0.2">
      <c r="A326" s="58">
        <v>45292</v>
      </c>
      <c r="B326" s="49" t="s">
        <v>229</v>
      </c>
      <c r="C326" s="49" t="s">
        <v>700</v>
      </c>
      <c r="G326" s="49" t="s">
        <v>122</v>
      </c>
      <c r="H326" s="49" t="s">
        <v>167</v>
      </c>
      <c r="I326" s="49" t="s">
        <v>124</v>
      </c>
      <c r="J326" s="49" t="s">
        <v>1315</v>
      </c>
      <c r="K326" s="49" t="s">
        <v>125</v>
      </c>
      <c r="L326" s="49">
        <v>157</v>
      </c>
      <c r="M326" s="49">
        <v>102</v>
      </c>
      <c r="N326" s="49">
        <v>122</v>
      </c>
      <c r="O326" s="49">
        <v>12</v>
      </c>
      <c r="U326" s="49">
        <v>1</v>
      </c>
      <c r="X326" s="49">
        <v>79</v>
      </c>
      <c r="Y326" s="49">
        <v>199</v>
      </c>
      <c r="AC326">
        <f>IF(ISBLANK(sbcc[[#This Row],[total_boys]]),SUM(sbcc[[#This Row],[boys_0-5_reached]],sbcc[[#This Row],[boys_6-12_reached]],sbcc[[#This Row],[boys_13-18_reached]]),sbcc[[#This Row],[total_boys]])</f>
        <v>279</v>
      </c>
      <c r="AD326">
        <f>IF(ISBLANK(sbcc[[#This Row],[total_girls]]),SUM(sbcc[[#This Row],[girls_0-5_reached]],sbcc[[#This Row],[girls_6-12_reached]],sbcc[[#This Row],[girls_13-18_reached]]),sbcc[[#This Row],[total_girls]])</f>
        <v>114</v>
      </c>
      <c r="AE326">
        <f>IF(ISBLANK(sbcc[[#This Row],[total_children]]),SUM(sbcc[[#This Row],[calc_boys]],sbcc[[#This Row],[calc_girls]]),sbcc[[#This Row],[total_children]])</f>
        <v>393</v>
      </c>
      <c r="AF326">
        <f>IF(ISBLANK(sbcc[[#This Row],[total_pwd]]),SUM(sbcc[[#This Row],[total_pwd_men]],sbcc[[#This Row],[total_pwd_women]]),sbcc[[#This Row],[total_pwd]])</f>
        <v>1</v>
      </c>
      <c r="AG326">
        <f>IF(ISBLANK(sbcc[[#This Row],[total_adults]]),SUM(sbcc[[#This Row],[total_men]],sbcc[[#This Row],[total_women]]),sbcc[[#This Row],[total_adults]])</f>
        <v>278</v>
      </c>
      <c r="AH326">
        <f>IF(ISBLANK(sbcc[[#This Row],[total_beneficiaries_reached]]),SUM(sbcc[[#This Row],[calc_children]],sbcc[[#This Row],[calc_adults]]),sbcc[[#This Row],[total_beneficiaries_reached]])</f>
        <v>671</v>
      </c>
      <c r="AI326" s="49" t="str">
        <f ca="1">IF(B326="","",OFFSET(table_admin1[[#Headers],[ADM1_PT]],MATCH(B326,admin1,0),1))</f>
        <v>MZ11</v>
      </c>
      <c r="AJ326" s="49" t="str">
        <f t="shared" ca="1" si="10"/>
        <v>MZ1103</v>
      </c>
      <c r="AK326" s="49" t="str">
        <f t="shared" ca="1" si="11"/>
        <v/>
      </c>
    </row>
    <row r="327" spans="1:37" x14ac:dyDescent="0.2">
      <c r="A327" s="58">
        <v>45383</v>
      </c>
      <c r="B327" s="49" t="s">
        <v>113</v>
      </c>
      <c r="C327" s="49" t="s">
        <v>634</v>
      </c>
      <c r="G327" s="49" t="s">
        <v>116</v>
      </c>
      <c r="H327" s="49" t="s">
        <v>168</v>
      </c>
      <c r="I327" s="49" t="s">
        <v>118</v>
      </c>
      <c r="K327" s="49" t="s">
        <v>1212</v>
      </c>
      <c r="L327" s="49">
        <v>158</v>
      </c>
      <c r="M327" s="49">
        <v>135</v>
      </c>
      <c r="N327" s="49">
        <v>181</v>
      </c>
      <c r="O327" s="49">
        <v>20</v>
      </c>
      <c r="U327" s="49">
        <v>3</v>
      </c>
      <c r="X327" s="49">
        <v>154</v>
      </c>
      <c r="Y327" s="49">
        <v>195</v>
      </c>
      <c r="AC327">
        <f>IF(ISBLANK(sbcc[[#This Row],[total_boys]]),SUM(sbcc[[#This Row],[boys_0-5_reached]],sbcc[[#This Row],[boys_6-12_reached]],sbcc[[#This Row],[boys_13-18_reached]]),sbcc[[#This Row],[total_boys]])</f>
        <v>339</v>
      </c>
      <c r="AD327">
        <f>IF(ISBLANK(sbcc[[#This Row],[total_girls]]),SUM(sbcc[[#This Row],[girls_0-5_reached]],sbcc[[#This Row],[girls_6-12_reached]],sbcc[[#This Row],[girls_13-18_reached]]),sbcc[[#This Row],[total_girls]])</f>
        <v>155</v>
      </c>
      <c r="AE327">
        <f>IF(ISBLANK(sbcc[[#This Row],[total_children]]),SUM(sbcc[[#This Row],[calc_boys]],sbcc[[#This Row],[calc_girls]]),sbcc[[#This Row],[total_children]])</f>
        <v>494</v>
      </c>
      <c r="AF327">
        <f>IF(ISBLANK(sbcc[[#This Row],[total_pwd]]),SUM(sbcc[[#This Row],[total_pwd_men]],sbcc[[#This Row],[total_pwd_women]]),sbcc[[#This Row],[total_pwd]])</f>
        <v>3</v>
      </c>
      <c r="AG327">
        <f>IF(ISBLANK(sbcc[[#This Row],[total_adults]]),SUM(sbcc[[#This Row],[total_men]],sbcc[[#This Row],[total_women]]),sbcc[[#This Row],[total_adults]])</f>
        <v>349</v>
      </c>
      <c r="AH327">
        <f>IF(ISBLANK(sbcc[[#This Row],[total_beneficiaries_reached]]),SUM(sbcc[[#This Row],[calc_children]],sbcc[[#This Row],[calc_adults]]),sbcc[[#This Row],[total_beneficiaries_reached]])</f>
        <v>843</v>
      </c>
      <c r="AI327" s="49" t="str">
        <f ca="1">IF(B327="","",OFFSET(table_admin1[[#Headers],[ADM1_PT]],MATCH(B327,admin1,0),1))</f>
        <v>MZ09</v>
      </c>
      <c r="AJ327" s="49" t="str">
        <f t="shared" ca="1" si="10"/>
        <v>MZ0913</v>
      </c>
      <c r="AK327" s="49" t="str">
        <f t="shared" ca="1" si="11"/>
        <v/>
      </c>
    </row>
    <row r="328" spans="1:37" x14ac:dyDescent="0.2">
      <c r="A328" s="58">
        <v>45323</v>
      </c>
      <c r="B328" s="49" t="s">
        <v>209</v>
      </c>
      <c r="C328" s="49" t="s">
        <v>467</v>
      </c>
      <c r="G328" s="49" t="s">
        <v>116</v>
      </c>
      <c r="H328" s="49" t="s">
        <v>167</v>
      </c>
      <c r="I328" s="49" t="s">
        <v>118</v>
      </c>
      <c r="K328" s="49" t="s">
        <v>1212</v>
      </c>
      <c r="L328" s="49">
        <v>13</v>
      </c>
      <c r="M328" s="49">
        <v>91</v>
      </c>
      <c r="N328" s="49">
        <v>186</v>
      </c>
      <c r="O328" s="49">
        <v>151</v>
      </c>
      <c r="U328" s="49">
        <v>14</v>
      </c>
      <c r="X328" s="49">
        <v>38</v>
      </c>
      <c r="Y328" s="49">
        <v>160</v>
      </c>
      <c r="AC328">
        <f>IF(ISBLANK(sbcc[[#This Row],[total_boys]]),SUM(sbcc[[#This Row],[boys_0-5_reached]],sbcc[[#This Row],[boys_6-12_reached]],sbcc[[#This Row],[boys_13-18_reached]]),sbcc[[#This Row],[total_boys]])</f>
        <v>199</v>
      </c>
      <c r="AD328">
        <f>IF(ISBLANK(sbcc[[#This Row],[total_girls]]),SUM(sbcc[[#This Row],[girls_0-5_reached]],sbcc[[#This Row],[girls_6-12_reached]],sbcc[[#This Row],[girls_13-18_reached]]),sbcc[[#This Row],[total_girls]])</f>
        <v>242</v>
      </c>
      <c r="AE328">
        <f>IF(ISBLANK(sbcc[[#This Row],[total_children]]),SUM(sbcc[[#This Row],[calc_boys]],sbcc[[#This Row],[calc_girls]]),sbcc[[#This Row],[total_children]])</f>
        <v>441</v>
      </c>
      <c r="AF328">
        <f>IF(ISBLANK(sbcc[[#This Row],[total_pwd]]),SUM(sbcc[[#This Row],[total_pwd_men]],sbcc[[#This Row],[total_pwd_women]]),sbcc[[#This Row],[total_pwd]])</f>
        <v>14</v>
      </c>
      <c r="AG328">
        <f>IF(ISBLANK(sbcc[[#This Row],[total_adults]]),SUM(sbcc[[#This Row],[total_men]],sbcc[[#This Row],[total_women]]),sbcc[[#This Row],[total_adults]])</f>
        <v>198</v>
      </c>
      <c r="AH328">
        <f>IF(ISBLANK(sbcc[[#This Row],[total_beneficiaries_reached]]),SUM(sbcc[[#This Row],[calc_children]],sbcc[[#This Row],[calc_adults]]),sbcc[[#This Row],[total_beneficiaries_reached]])</f>
        <v>639</v>
      </c>
      <c r="AI328" s="49" t="str">
        <f ca="1">IF(B328="","",OFFSET(table_admin1[[#Headers],[ADM1_PT]],MATCH(B328,admin1,0),1))</f>
        <v>MZ07</v>
      </c>
      <c r="AJ328" s="49" t="str">
        <f t="shared" ca="1" si="10"/>
        <v>MZ0709</v>
      </c>
      <c r="AK328" s="49" t="str">
        <f t="shared" ca="1" si="11"/>
        <v/>
      </c>
    </row>
    <row r="329" spans="1:37" x14ac:dyDescent="0.2">
      <c r="A329" s="58">
        <v>45292</v>
      </c>
      <c r="B329" s="49" t="s">
        <v>229</v>
      </c>
      <c r="C329" s="49" t="s">
        <v>712</v>
      </c>
      <c r="G329" s="49" t="s">
        <v>116</v>
      </c>
      <c r="H329" s="49" t="s">
        <v>167</v>
      </c>
      <c r="I329" s="49" t="s">
        <v>118</v>
      </c>
      <c r="K329" s="49" t="s">
        <v>1212</v>
      </c>
      <c r="L329" s="49">
        <v>143</v>
      </c>
      <c r="M329" s="49">
        <v>101</v>
      </c>
      <c r="N329" s="49">
        <v>29</v>
      </c>
      <c r="O329" s="49">
        <v>3</v>
      </c>
      <c r="U329" s="49">
        <v>14</v>
      </c>
      <c r="X329" s="49">
        <v>195</v>
      </c>
      <c r="Y329" s="49">
        <v>22</v>
      </c>
      <c r="AC329">
        <f>IF(ISBLANK(sbcc[[#This Row],[total_boys]]),SUM(sbcc[[#This Row],[boys_0-5_reached]],sbcc[[#This Row],[boys_6-12_reached]],sbcc[[#This Row],[boys_13-18_reached]]),sbcc[[#This Row],[total_boys]])</f>
        <v>172</v>
      </c>
      <c r="AD329">
        <f>IF(ISBLANK(sbcc[[#This Row],[total_girls]]),SUM(sbcc[[#This Row],[girls_0-5_reached]],sbcc[[#This Row],[girls_6-12_reached]],sbcc[[#This Row],[girls_13-18_reached]]),sbcc[[#This Row],[total_girls]])</f>
        <v>104</v>
      </c>
      <c r="AE329">
        <f>IF(ISBLANK(sbcc[[#This Row],[total_children]]),SUM(sbcc[[#This Row],[calc_boys]],sbcc[[#This Row],[calc_girls]]),sbcc[[#This Row],[total_children]])</f>
        <v>276</v>
      </c>
      <c r="AF329">
        <f>IF(ISBLANK(sbcc[[#This Row],[total_pwd]]),SUM(sbcc[[#This Row],[total_pwd_men]],sbcc[[#This Row],[total_pwd_women]]),sbcc[[#This Row],[total_pwd]])</f>
        <v>14</v>
      </c>
      <c r="AG329">
        <f>IF(ISBLANK(sbcc[[#This Row],[total_adults]]),SUM(sbcc[[#This Row],[total_men]],sbcc[[#This Row],[total_women]]),sbcc[[#This Row],[total_adults]])</f>
        <v>217</v>
      </c>
      <c r="AH329">
        <f>IF(ISBLANK(sbcc[[#This Row],[total_beneficiaries_reached]]),SUM(sbcc[[#This Row],[calc_children]],sbcc[[#This Row],[calc_adults]]),sbcc[[#This Row],[total_beneficiaries_reached]])</f>
        <v>493</v>
      </c>
      <c r="AI329" s="49" t="str">
        <f ca="1">IF(B329="","",OFFSET(table_admin1[[#Headers],[ADM1_PT]],MATCH(B329,admin1,0),1))</f>
        <v>MZ11</v>
      </c>
      <c r="AJ329" s="49" t="str">
        <f t="shared" ca="1" si="10"/>
        <v>MZ1106</v>
      </c>
      <c r="AK329" s="49" t="str">
        <f t="shared" ca="1" si="11"/>
        <v/>
      </c>
    </row>
    <row r="330" spans="1:37" x14ac:dyDescent="0.2">
      <c r="A330" s="58">
        <v>45323</v>
      </c>
      <c r="B330" s="49" t="s">
        <v>229</v>
      </c>
      <c r="C330" s="49" t="s">
        <v>693</v>
      </c>
      <c r="G330" s="49" t="s">
        <v>122</v>
      </c>
      <c r="H330" s="49" t="s">
        <v>167</v>
      </c>
      <c r="I330" s="49" t="s">
        <v>130</v>
      </c>
      <c r="J330" s="49" t="s">
        <v>1317</v>
      </c>
      <c r="K330" s="49" t="s">
        <v>125</v>
      </c>
      <c r="L330" s="49">
        <v>52</v>
      </c>
      <c r="M330" s="49">
        <v>200</v>
      </c>
      <c r="N330" s="49">
        <v>146</v>
      </c>
      <c r="O330" s="49">
        <v>27</v>
      </c>
      <c r="U330" s="49">
        <v>11</v>
      </c>
      <c r="X330" s="49">
        <v>84</v>
      </c>
      <c r="Y330" s="49">
        <v>161</v>
      </c>
      <c r="AC330">
        <f>IF(ISBLANK(sbcc[[#This Row],[total_boys]]),SUM(sbcc[[#This Row],[boys_0-5_reached]],sbcc[[#This Row],[boys_6-12_reached]],sbcc[[#This Row],[boys_13-18_reached]]),sbcc[[#This Row],[total_boys]])</f>
        <v>198</v>
      </c>
      <c r="AD330">
        <f>IF(ISBLANK(sbcc[[#This Row],[total_girls]]),SUM(sbcc[[#This Row],[girls_0-5_reached]],sbcc[[#This Row],[girls_6-12_reached]],sbcc[[#This Row],[girls_13-18_reached]]),sbcc[[#This Row],[total_girls]])</f>
        <v>227</v>
      </c>
      <c r="AE330">
        <f>IF(ISBLANK(sbcc[[#This Row],[total_children]]),SUM(sbcc[[#This Row],[calc_boys]],sbcc[[#This Row],[calc_girls]]),sbcc[[#This Row],[total_children]])</f>
        <v>425</v>
      </c>
      <c r="AF330">
        <f>IF(ISBLANK(sbcc[[#This Row],[total_pwd]]),SUM(sbcc[[#This Row],[total_pwd_men]],sbcc[[#This Row],[total_pwd_women]]),sbcc[[#This Row],[total_pwd]])</f>
        <v>11</v>
      </c>
      <c r="AG330">
        <f>IF(ISBLANK(sbcc[[#This Row],[total_adults]]),SUM(sbcc[[#This Row],[total_men]],sbcc[[#This Row],[total_women]]),sbcc[[#This Row],[total_adults]])</f>
        <v>245</v>
      </c>
      <c r="AH330">
        <f>IF(ISBLANK(sbcc[[#This Row],[total_beneficiaries_reached]]),SUM(sbcc[[#This Row],[calc_children]],sbcc[[#This Row],[calc_adults]]),sbcc[[#This Row],[total_beneficiaries_reached]])</f>
        <v>670</v>
      </c>
      <c r="AI330" s="49" t="str">
        <f ca="1">IF(B330="","",OFFSET(table_admin1[[#Headers],[ADM1_PT]],MATCH(B330,admin1,0),1))</f>
        <v>MZ11</v>
      </c>
      <c r="AJ330" s="49" t="str">
        <f t="shared" ca="1" si="10"/>
        <v>MZ1101</v>
      </c>
      <c r="AK330" s="49" t="str">
        <f t="shared" ca="1" si="11"/>
        <v/>
      </c>
    </row>
    <row r="331" spans="1:37" x14ac:dyDescent="0.2">
      <c r="A331" s="58">
        <v>45352</v>
      </c>
      <c r="B331" s="49" t="s">
        <v>192</v>
      </c>
      <c r="C331" s="49" t="s">
        <v>363</v>
      </c>
      <c r="G331" s="49" t="s">
        <v>116</v>
      </c>
      <c r="H331" s="49" t="s">
        <v>168</v>
      </c>
      <c r="I331" s="49" t="s">
        <v>118</v>
      </c>
      <c r="K331" s="49" t="s">
        <v>1212</v>
      </c>
      <c r="L331" s="49">
        <v>111</v>
      </c>
      <c r="M331" s="49">
        <v>135</v>
      </c>
      <c r="N331" s="49">
        <v>173</v>
      </c>
      <c r="O331" s="49">
        <v>6</v>
      </c>
      <c r="U331" s="49">
        <v>1</v>
      </c>
      <c r="X331" s="49">
        <v>73</v>
      </c>
      <c r="Y331" s="49">
        <v>190</v>
      </c>
      <c r="AC331">
        <f>IF(ISBLANK(sbcc[[#This Row],[total_boys]]),SUM(sbcc[[#This Row],[boys_0-5_reached]],sbcc[[#This Row],[boys_6-12_reached]],sbcc[[#This Row],[boys_13-18_reached]]),sbcc[[#This Row],[total_boys]])</f>
        <v>284</v>
      </c>
      <c r="AD331">
        <f>IF(ISBLANK(sbcc[[#This Row],[total_girls]]),SUM(sbcc[[#This Row],[girls_0-5_reached]],sbcc[[#This Row],[girls_6-12_reached]],sbcc[[#This Row],[girls_13-18_reached]]),sbcc[[#This Row],[total_girls]])</f>
        <v>141</v>
      </c>
      <c r="AE331">
        <f>IF(ISBLANK(sbcc[[#This Row],[total_children]]),SUM(sbcc[[#This Row],[calc_boys]],sbcc[[#This Row],[calc_girls]]),sbcc[[#This Row],[total_children]])</f>
        <v>425</v>
      </c>
      <c r="AF331">
        <f>IF(ISBLANK(sbcc[[#This Row],[total_pwd]]),SUM(sbcc[[#This Row],[total_pwd_men]],sbcc[[#This Row],[total_pwd_women]]),sbcc[[#This Row],[total_pwd]])</f>
        <v>1</v>
      </c>
      <c r="AG331">
        <f>IF(ISBLANK(sbcc[[#This Row],[total_adults]]),SUM(sbcc[[#This Row],[total_men]],sbcc[[#This Row],[total_women]]),sbcc[[#This Row],[total_adults]])</f>
        <v>263</v>
      </c>
      <c r="AH331">
        <f>IF(ISBLANK(sbcc[[#This Row],[total_beneficiaries_reached]]),SUM(sbcc[[#This Row],[calc_children]],sbcc[[#This Row],[calc_adults]]),sbcc[[#This Row],[total_beneficiaries_reached]])</f>
        <v>688</v>
      </c>
      <c r="AI331" s="49" t="str">
        <f ca="1">IF(B331="","",OFFSET(table_admin1[[#Headers],[ADM1_PT]],MATCH(B331,admin1,0),1))</f>
        <v>MZ04</v>
      </c>
      <c r="AJ331" s="49" t="str">
        <f t="shared" ca="1" si="10"/>
        <v>MZ0402</v>
      </c>
      <c r="AK331" s="49" t="str">
        <f t="shared" ca="1" si="11"/>
        <v/>
      </c>
    </row>
    <row r="332" spans="1:37" x14ac:dyDescent="0.2">
      <c r="A332" s="58">
        <v>45383</v>
      </c>
      <c r="B332" s="49" t="s">
        <v>214</v>
      </c>
      <c r="C332" s="49" t="s">
        <v>574</v>
      </c>
      <c r="G332" s="49" t="s">
        <v>122</v>
      </c>
      <c r="H332" s="49" t="s">
        <v>167</v>
      </c>
      <c r="I332" s="49" t="s">
        <v>124</v>
      </c>
      <c r="J332" s="49" t="s">
        <v>1315</v>
      </c>
      <c r="K332" s="49" t="s">
        <v>125</v>
      </c>
      <c r="L332" s="49">
        <v>105</v>
      </c>
      <c r="M332" s="49">
        <v>81</v>
      </c>
      <c r="N332" s="49">
        <v>94</v>
      </c>
      <c r="O332" s="49">
        <v>28</v>
      </c>
      <c r="U332" s="49">
        <v>2</v>
      </c>
      <c r="X332" s="49">
        <v>33</v>
      </c>
      <c r="Y332" s="49">
        <v>71</v>
      </c>
      <c r="AC332">
        <f>IF(ISBLANK(sbcc[[#This Row],[total_boys]]),SUM(sbcc[[#This Row],[boys_0-5_reached]],sbcc[[#This Row],[boys_6-12_reached]],sbcc[[#This Row],[boys_13-18_reached]]),sbcc[[#This Row],[total_boys]])</f>
        <v>199</v>
      </c>
      <c r="AD332">
        <f>IF(ISBLANK(sbcc[[#This Row],[total_girls]]),SUM(sbcc[[#This Row],[girls_0-5_reached]],sbcc[[#This Row],[girls_6-12_reached]],sbcc[[#This Row],[girls_13-18_reached]]),sbcc[[#This Row],[total_girls]])</f>
        <v>109</v>
      </c>
      <c r="AE332">
        <f>IF(ISBLANK(sbcc[[#This Row],[total_children]]),SUM(sbcc[[#This Row],[calc_boys]],sbcc[[#This Row],[calc_girls]]),sbcc[[#This Row],[total_children]])</f>
        <v>308</v>
      </c>
      <c r="AF332">
        <f>IF(ISBLANK(sbcc[[#This Row],[total_pwd]]),SUM(sbcc[[#This Row],[total_pwd_men]],sbcc[[#This Row],[total_pwd_women]]),sbcc[[#This Row],[total_pwd]])</f>
        <v>2</v>
      </c>
      <c r="AG332">
        <f>IF(ISBLANK(sbcc[[#This Row],[total_adults]]),SUM(sbcc[[#This Row],[total_men]],sbcc[[#This Row],[total_women]]),sbcc[[#This Row],[total_adults]])</f>
        <v>104</v>
      </c>
      <c r="AH332">
        <f>IF(ISBLANK(sbcc[[#This Row],[total_beneficiaries_reached]]),SUM(sbcc[[#This Row],[calc_children]],sbcc[[#This Row],[calc_adults]]),sbcc[[#This Row],[total_beneficiaries_reached]])</f>
        <v>412</v>
      </c>
      <c r="AI332" s="49" t="str">
        <f ca="1">IF(B332="","",OFFSET(table_admin1[[#Headers],[ADM1_PT]],MATCH(B332,admin1,0),1))</f>
        <v>MZ08</v>
      </c>
      <c r="AJ332" s="49" t="str">
        <f t="shared" ca="1" si="10"/>
        <v>MZ0815</v>
      </c>
      <c r="AK332" s="49" t="str">
        <f t="shared" ca="1" si="11"/>
        <v/>
      </c>
    </row>
    <row r="333" spans="1:37" x14ac:dyDescent="0.2">
      <c r="A333" s="58">
        <v>45292</v>
      </c>
      <c r="B333" s="49" t="s">
        <v>120</v>
      </c>
      <c r="C333" s="49" t="s">
        <v>128</v>
      </c>
      <c r="G333" s="49" t="s">
        <v>122</v>
      </c>
      <c r="H333" s="49" t="s">
        <v>167</v>
      </c>
      <c r="I333" s="49" t="s">
        <v>124</v>
      </c>
      <c r="J333" s="49" t="s">
        <v>1316</v>
      </c>
      <c r="K333" s="49" t="s">
        <v>125</v>
      </c>
      <c r="L333" s="49">
        <v>2</v>
      </c>
      <c r="M333" s="49">
        <v>3</v>
      </c>
      <c r="N333" s="49">
        <v>181</v>
      </c>
      <c r="O333" s="49">
        <v>55</v>
      </c>
      <c r="U333" s="49">
        <v>10</v>
      </c>
      <c r="X333" s="49">
        <v>13</v>
      </c>
      <c r="Y333" s="49">
        <v>165</v>
      </c>
      <c r="AC333">
        <f>IF(ISBLANK(sbcc[[#This Row],[total_boys]]),SUM(sbcc[[#This Row],[boys_0-5_reached]],sbcc[[#This Row],[boys_6-12_reached]],sbcc[[#This Row],[boys_13-18_reached]]),sbcc[[#This Row],[total_boys]])</f>
        <v>183</v>
      </c>
      <c r="AD333">
        <f>IF(ISBLANK(sbcc[[#This Row],[total_girls]]),SUM(sbcc[[#This Row],[girls_0-5_reached]],sbcc[[#This Row],[girls_6-12_reached]],sbcc[[#This Row],[girls_13-18_reached]]),sbcc[[#This Row],[total_girls]])</f>
        <v>58</v>
      </c>
      <c r="AE333">
        <f>IF(ISBLANK(sbcc[[#This Row],[total_children]]),SUM(sbcc[[#This Row],[calc_boys]],sbcc[[#This Row],[calc_girls]]),sbcc[[#This Row],[total_children]])</f>
        <v>241</v>
      </c>
      <c r="AF333">
        <f>IF(ISBLANK(sbcc[[#This Row],[total_pwd]]),SUM(sbcc[[#This Row],[total_pwd_men]],sbcc[[#This Row],[total_pwd_women]]),sbcc[[#This Row],[total_pwd]])</f>
        <v>10</v>
      </c>
      <c r="AG333">
        <f>IF(ISBLANK(sbcc[[#This Row],[total_adults]]),SUM(sbcc[[#This Row],[total_men]],sbcc[[#This Row],[total_women]]),sbcc[[#This Row],[total_adults]])</f>
        <v>178</v>
      </c>
      <c r="AH333">
        <f>IF(ISBLANK(sbcc[[#This Row],[total_beneficiaries_reached]]),SUM(sbcc[[#This Row],[calc_children]],sbcc[[#This Row],[calc_adults]]),sbcc[[#This Row],[total_beneficiaries_reached]])</f>
        <v>419</v>
      </c>
      <c r="AI333" s="49" t="str">
        <f ca="1">IF(B333="","",OFFSET(table_admin1[[#Headers],[ADM1_PT]],MATCH(B333,admin1,0),1))</f>
        <v>MZ01</v>
      </c>
      <c r="AJ333" s="49" t="str">
        <f t="shared" ca="1" si="10"/>
        <v>MZ0112</v>
      </c>
      <c r="AK333" s="49" t="str">
        <f t="shared" ca="1" si="11"/>
        <v/>
      </c>
    </row>
    <row r="334" spans="1:37" x14ac:dyDescent="0.2">
      <c r="A334" s="58">
        <v>45292</v>
      </c>
      <c r="B334" s="49" t="s">
        <v>120</v>
      </c>
      <c r="C334" s="49" t="s">
        <v>126</v>
      </c>
      <c r="G334" s="49" t="s">
        <v>122</v>
      </c>
      <c r="H334" s="49" t="s">
        <v>168</v>
      </c>
      <c r="I334" s="49" t="s">
        <v>130</v>
      </c>
      <c r="J334" s="49" t="s">
        <v>1318</v>
      </c>
      <c r="K334" s="49" t="s">
        <v>125</v>
      </c>
      <c r="L334" s="49">
        <v>111</v>
      </c>
      <c r="M334" s="49">
        <v>48</v>
      </c>
      <c r="N334" s="49">
        <v>39</v>
      </c>
      <c r="O334" s="49">
        <v>141</v>
      </c>
      <c r="U334" s="49">
        <v>13</v>
      </c>
      <c r="X334" s="49">
        <v>24</v>
      </c>
      <c r="Y334" s="49">
        <v>199</v>
      </c>
      <c r="AC334">
        <f>IF(ISBLANK(sbcc[[#This Row],[total_boys]]),SUM(sbcc[[#This Row],[boys_0-5_reached]],sbcc[[#This Row],[boys_6-12_reached]],sbcc[[#This Row],[boys_13-18_reached]]),sbcc[[#This Row],[total_boys]])</f>
        <v>150</v>
      </c>
      <c r="AD334">
        <f>IF(ISBLANK(sbcc[[#This Row],[total_girls]]),SUM(sbcc[[#This Row],[girls_0-5_reached]],sbcc[[#This Row],[girls_6-12_reached]],sbcc[[#This Row],[girls_13-18_reached]]),sbcc[[#This Row],[total_girls]])</f>
        <v>189</v>
      </c>
      <c r="AE334">
        <f>IF(ISBLANK(sbcc[[#This Row],[total_children]]),SUM(sbcc[[#This Row],[calc_boys]],sbcc[[#This Row],[calc_girls]]),sbcc[[#This Row],[total_children]])</f>
        <v>339</v>
      </c>
      <c r="AF334">
        <f>IF(ISBLANK(sbcc[[#This Row],[total_pwd]]),SUM(sbcc[[#This Row],[total_pwd_men]],sbcc[[#This Row],[total_pwd_women]]),sbcc[[#This Row],[total_pwd]])</f>
        <v>13</v>
      </c>
      <c r="AG334">
        <f>IF(ISBLANK(sbcc[[#This Row],[total_adults]]),SUM(sbcc[[#This Row],[total_men]],sbcc[[#This Row],[total_women]]),sbcc[[#This Row],[total_adults]])</f>
        <v>223</v>
      </c>
      <c r="AH334">
        <f>IF(ISBLANK(sbcc[[#This Row],[total_beneficiaries_reached]]),SUM(sbcc[[#This Row],[calc_children]],sbcc[[#This Row],[calc_adults]]),sbcc[[#This Row],[total_beneficiaries_reached]])</f>
        <v>562</v>
      </c>
      <c r="AI334" s="49" t="str">
        <f ca="1">IF(B334="","",OFFSET(table_admin1[[#Headers],[ADM1_PT]],MATCH(B334,admin1,0),1))</f>
        <v>MZ01</v>
      </c>
      <c r="AJ334" s="49" t="str">
        <f t="shared" ca="1" si="10"/>
        <v>MZ0103</v>
      </c>
      <c r="AK334" s="49" t="str">
        <f t="shared" ca="1" si="11"/>
        <v/>
      </c>
    </row>
    <row r="335" spans="1:37" x14ac:dyDescent="0.2">
      <c r="A335" s="58">
        <v>45323</v>
      </c>
      <c r="B335" s="49" t="s">
        <v>209</v>
      </c>
      <c r="C335" s="49" t="s">
        <v>445</v>
      </c>
      <c r="G335" s="49" t="s">
        <v>122</v>
      </c>
      <c r="H335" s="49" t="s">
        <v>168</v>
      </c>
      <c r="I335" s="49" t="s">
        <v>118</v>
      </c>
      <c r="K335" s="49" t="s">
        <v>125</v>
      </c>
      <c r="L335" s="49">
        <v>189</v>
      </c>
      <c r="M335" s="49">
        <v>50</v>
      </c>
      <c r="N335" s="49">
        <v>16</v>
      </c>
      <c r="O335" s="49">
        <v>100</v>
      </c>
      <c r="U335" s="49">
        <v>6</v>
      </c>
      <c r="X335" s="49">
        <v>26</v>
      </c>
      <c r="Y335" s="49">
        <v>45</v>
      </c>
      <c r="AC335">
        <f>IF(ISBLANK(sbcc[[#This Row],[total_boys]]),SUM(sbcc[[#This Row],[boys_0-5_reached]],sbcc[[#This Row],[boys_6-12_reached]],sbcc[[#This Row],[boys_13-18_reached]]),sbcc[[#This Row],[total_boys]])</f>
        <v>205</v>
      </c>
      <c r="AD335">
        <f>IF(ISBLANK(sbcc[[#This Row],[total_girls]]),SUM(sbcc[[#This Row],[girls_0-5_reached]],sbcc[[#This Row],[girls_6-12_reached]],sbcc[[#This Row],[girls_13-18_reached]]),sbcc[[#This Row],[total_girls]])</f>
        <v>150</v>
      </c>
      <c r="AE335">
        <f>IF(ISBLANK(sbcc[[#This Row],[total_children]]),SUM(sbcc[[#This Row],[calc_boys]],sbcc[[#This Row],[calc_girls]]),sbcc[[#This Row],[total_children]])</f>
        <v>355</v>
      </c>
      <c r="AF335">
        <f>IF(ISBLANK(sbcc[[#This Row],[total_pwd]]),SUM(sbcc[[#This Row],[total_pwd_men]],sbcc[[#This Row],[total_pwd_women]]),sbcc[[#This Row],[total_pwd]])</f>
        <v>6</v>
      </c>
      <c r="AG335">
        <f>IF(ISBLANK(sbcc[[#This Row],[total_adults]]),SUM(sbcc[[#This Row],[total_men]],sbcc[[#This Row],[total_women]]),sbcc[[#This Row],[total_adults]])</f>
        <v>71</v>
      </c>
      <c r="AH335">
        <f>IF(ISBLANK(sbcc[[#This Row],[total_beneficiaries_reached]]),SUM(sbcc[[#This Row],[calc_children]],sbcc[[#This Row],[calc_adults]]),sbcc[[#This Row],[total_beneficiaries_reached]])</f>
        <v>426</v>
      </c>
      <c r="AI335" s="49" t="str">
        <f ca="1">IF(B335="","",OFFSET(table_admin1[[#Headers],[ADM1_PT]],MATCH(B335,admin1,0),1))</f>
        <v>MZ07</v>
      </c>
      <c r="AJ335" s="49" t="str">
        <f t="shared" ca="1" si="10"/>
        <v>MZ0703</v>
      </c>
      <c r="AK335" s="49" t="str">
        <f t="shared" ca="1" si="11"/>
        <v/>
      </c>
    </row>
    <row r="336" spans="1:37" x14ac:dyDescent="0.2">
      <c r="A336" s="58">
        <v>45323</v>
      </c>
      <c r="B336" s="49" t="s">
        <v>209</v>
      </c>
      <c r="C336" s="49" t="s">
        <v>445</v>
      </c>
      <c r="G336" s="49" t="s">
        <v>122</v>
      </c>
      <c r="H336" s="49" t="s">
        <v>168</v>
      </c>
      <c r="I336" s="49" t="s">
        <v>130</v>
      </c>
      <c r="J336" s="49" t="s">
        <v>1317</v>
      </c>
      <c r="K336" s="49" t="s">
        <v>125</v>
      </c>
      <c r="L336" s="49">
        <v>166</v>
      </c>
      <c r="M336" s="49">
        <v>88</v>
      </c>
      <c r="N336" s="49">
        <v>37</v>
      </c>
      <c r="O336" s="49">
        <v>98</v>
      </c>
      <c r="U336" s="49">
        <v>10</v>
      </c>
      <c r="X336" s="49">
        <v>156</v>
      </c>
      <c r="Y336" s="49">
        <v>53</v>
      </c>
      <c r="AC336">
        <f>IF(ISBLANK(sbcc[[#This Row],[total_boys]]),SUM(sbcc[[#This Row],[boys_0-5_reached]],sbcc[[#This Row],[boys_6-12_reached]],sbcc[[#This Row],[boys_13-18_reached]]),sbcc[[#This Row],[total_boys]])</f>
        <v>203</v>
      </c>
      <c r="AD336">
        <f>IF(ISBLANK(sbcc[[#This Row],[total_girls]]),SUM(sbcc[[#This Row],[girls_0-5_reached]],sbcc[[#This Row],[girls_6-12_reached]],sbcc[[#This Row],[girls_13-18_reached]]),sbcc[[#This Row],[total_girls]])</f>
        <v>186</v>
      </c>
      <c r="AE336">
        <f>IF(ISBLANK(sbcc[[#This Row],[total_children]]),SUM(sbcc[[#This Row],[calc_boys]],sbcc[[#This Row],[calc_girls]]),sbcc[[#This Row],[total_children]])</f>
        <v>389</v>
      </c>
      <c r="AF336">
        <f>IF(ISBLANK(sbcc[[#This Row],[total_pwd]]),SUM(sbcc[[#This Row],[total_pwd_men]],sbcc[[#This Row],[total_pwd_women]]),sbcc[[#This Row],[total_pwd]])</f>
        <v>10</v>
      </c>
      <c r="AG336">
        <f>IF(ISBLANK(sbcc[[#This Row],[total_adults]]),SUM(sbcc[[#This Row],[total_men]],sbcc[[#This Row],[total_women]]),sbcc[[#This Row],[total_adults]])</f>
        <v>209</v>
      </c>
      <c r="AH336">
        <f>IF(ISBLANK(sbcc[[#This Row],[total_beneficiaries_reached]]),SUM(sbcc[[#This Row],[calc_children]],sbcc[[#This Row],[calc_adults]]),sbcc[[#This Row],[total_beneficiaries_reached]])</f>
        <v>598</v>
      </c>
      <c r="AI336" s="49" t="str">
        <f ca="1">IF(B336="","",OFFSET(table_admin1[[#Headers],[ADM1_PT]],MATCH(B336,admin1,0),1))</f>
        <v>MZ07</v>
      </c>
      <c r="AJ336" s="49" t="str">
        <f t="shared" ca="1" si="10"/>
        <v>MZ0703</v>
      </c>
      <c r="AK336" s="49" t="str">
        <f t="shared" ca="1" si="11"/>
        <v/>
      </c>
    </row>
    <row r="337" spans="1:37" x14ac:dyDescent="0.2">
      <c r="A337" s="58">
        <v>45323</v>
      </c>
      <c r="B337" s="49" t="s">
        <v>120</v>
      </c>
      <c r="C337" s="49" t="s">
        <v>205</v>
      </c>
      <c r="G337" s="49" t="s">
        <v>116</v>
      </c>
      <c r="H337" s="49" t="s">
        <v>167</v>
      </c>
      <c r="I337" s="49" t="s">
        <v>130</v>
      </c>
      <c r="J337" s="49" t="s">
        <v>1319</v>
      </c>
      <c r="K337" s="49" t="s">
        <v>1212</v>
      </c>
      <c r="L337" s="49">
        <v>73</v>
      </c>
      <c r="M337" s="49">
        <v>183</v>
      </c>
      <c r="N337" s="49">
        <v>51</v>
      </c>
      <c r="O337" s="49">
        <v>109</v>
      </c>
      <c r="U337" s="49">
        <v>15</v>
      </c>
      <c r="X337" s="49">
        <v>5</v>
      </c>
      <c r="Y337" s="49">
        <v>75</v>
      </c>
      <c r="AC337">
        <f>IF(ISBLANK(sbcc[[#This Row],[total_boys]]),SUM(sbcc[[#This Row],[boys_0-5_reached]],sbcc[[#This Row],[boys_6-12_reached]],sbcc[[#This Row],[boys_13-18_reached]]),sbcc[[#This Row],[total_boys]])</f>
        <v>124</v>
      </c>
      <c r="AD337">
        <f>IF(ISBLANK(sbcc[[#This Row],[total_girls]]),SUM(sbcc[[#This Row],[girls_0-5_reached]],sbcc[[#This Row],[girls_6-12_reached]],sbcc[[#This Row],[girls_13-18_reached]]),sbcc[[#This Row],[total_girls]])</f>
        <v>292</v>
      </c>
      <c r="AE337">
        <f>IF(ISBLANK(sbcc[[#This Row],[total_children]]),SUM(sbcc[[#This Row],[calc_boys]],sbcc[[#This Row],[calc_girls]]),sbcc[[#This Row],[total_children]])</f>
        <v>416</v>
      </c>
      <c r="AF337">
        <f>IF(ISBLANK(sbcc[[#This Row],[total_pwd]]),SUM(sbcc[[#This Row],[total_pwd_men]],sbcc[[#This Row],[total_pwd_women]]),sbcc[[#This Row],[total_pwd]])</f>
        <v>15</v>
      </c>
      <c r="AG337">
        <f>IF(ISBLANK(sbcc[[#This Row],[total_adults]]),SUM(sbcc[[#This Row],[total_men]],sbcc[[#This Row],[total_women]]),sbcc[[#This Row],[total_adults]])</f>
        <v>80</v>
      </c>
      <c r="AH337">
        <f>IF(ISBLANK(sbcc[[#This Row],[total_beneficiaries_reached]]),SUM(sbcc[[#This Row],[calc_children]],sbcc[[#This Row],[calc_adults]]),sbcc[[#This Row],[total_beneficiaries_reached]])</f>
        <v>496</v>
      </c>
      <c r="AI337" s="49" t="str">
        <f ca="1">IF(B337="","",OFFSET(table_admin1[[#Headers],[ADM1_PT]],MATCH(B337,admin1,0),1))</f>
        <v>MZ01</v>
      </c>
      <c r="AJ337" s="49" t="str">
        <f t="shared" ca="1" si="10"/>
        <v>MZ0106</v>
      </c>
      <c r="AK337" s="49" t="str">
        <f t="shared" ca="1" si="11"/>
        <v/>
      </c>
    </row>
    <row r="338" spans="1:37" x14ac:dyDescent="0.2">
      <c r="A338" s="58">
        <v>45292</v>
      </c>
      <c r="B338" s="49" t="s">
        <v>113</v>
      </c>
      <c r="C338" s="49" t="s">
        <v>634</v>
      </c>
      <c r="G338" s="49" t="s">
        <v>122</v>
      </c>
      <c r="H338" s="49" t="s">
        <v>167</v>
      </c>
      <c r="I338" s="49" t="s">
        <v>124</v>
      </c>
      <c r="J338" s="49" t="s">
        <v>1316</v>
      </c>
      <c r="K338" s="49" t="s">
        <v>125</v>
      </c>
      <c r="L338" s="49">
        <v>24</v>
      </c>
      <c r="M338" s="49">
        <v>25</v>
      </c>
      <c r="N338" s="49">
        <v>73</v>
      </c>
      <c r="O338" s="49">
        <v>88</v>
      </c>
      <c r="U338" s="49">
        <v>12</v>
      </c>
      <c r="X338" s="49">
        <v>66</v>
      </c>
      <c r="Y338" s="49">
        <v>200</v>
      </c>
      <c r="AC338">
        <f>IF(ISBLANK(sbcc[[#This Row],[total_boys]]),SUM(sbcc[[#This Row],[boys_0-5_reached]],sbcc[[#This Row],[boys_6-12_reached]],sbcc[[#This Row],[boys_13-18_reached]]),sbcc[[#This Row],[total_boys]])</f>
        <v>97</v>
      </c>
      <c r="AD338">
        <f>IF(ISBLANK(sbcc[[#This Row],[total_girls]]),SUM(sbcc[[#This Row],[girls_0-5_reached]],sbcc[[#This Row],[girls_6-12_reached]],sbcc[[#This Row],[girls_13-18_reached]]),sbcc[[#This Row],[total_girls]])</f>
        <v>113</v>
      </c>
      <c r="AE338">
        <f>IF(ISBLANK(sbcc[[#This Row],[total_children]]),SUM(sbcc[[#This Row],[calc_boys]],sbcc[[#This Row],[calc_girls]]),sbcc[[#This Row],[total_children]])</f>
        <v>210</v>
      </c>
      <c r="AF338">
        <f>IF(ISBLANK(sbcc[[#This Row],[total_pwd]]),SUM(sbcc[[#This Row],[total_pwd_men]],sbcc[[#This Row],[total_pwd_women]]),sbcc[[#This Row],[total_pwd]])</f>
        <v>12</v>
      </c>
      <c r="AG338">
        <f>IF(ISBLANK(sbcc[[#This Row],[total_adults]]),SUM(sbcc[[#This Row],[total_men]],sbcc[[#This Row],[total_women]]),sbcc[[#This Row],[total_adults]])</f>
        <v>266</v>
      </c>
      <c r="AH338">
        <f>IF(ISBLANK(sbcc[[#This Row],[total_beneficiaries_reached]]),SUM(sbcc[[#This Row],[calc_children]],sbcc[[#This Row],[calc_adults]]),sbcc[[#This Row],[total_beneficiaries_reached]])</f>
        <v>476</v>
      </c>
      <c r="AI338" s="49" t="str">
        <f ca="1">IF(B338="","",OFFSET(table_admin1[[#Headers],[ADM1_PT]],MATCH(B338,admin1,0),1))</f>
        <v>MZ09</v>
      </c>
      <c r="AJ338" s="49" t="str">
        <f t="shared" ca="1" si="10"/>
        <v>MZ0913</v>
      </c>
      <c r="AK338" s="49" t="str">
        <f t="shared" ca="1" si="11"/>
        <v/>
      </c>
    </row>
    <row r="339" spans="1:37" x14ac:dyDescent="0.2">
      <c r="A339" s="58">
        <v>45323</v>
      </c>
      <c r="B339" s="49" t="s">
        <v>192</v>
      </c>
      <c r="C339" s="49" t="s">
        <v>363</v>
      </c>
      <c r="G339" s="49" t="s">
        <v>116</v>
      </c>
      <c r="H339" s="49" t="s">
        <v>167</v>
      </c>
      <c r="I339" s="49" t="s">
        <v>118</v>
      </c>
      <c r="K339" s="49" t="s">
        <v>1212</v>
      </c>
      <c r="L339" s="49">
        <v>161</v>
      </c>
      <c r="M339" s="49">
        <v>130</v>
      </c>
      <c r="N339" s="49">
        <v>162</v>
      </c>
      <c r="O339" s="49">
        <v>66</v>
      </c>
      <c r="U339" s="49">
        <v>7</v>
      </c>
      <c r="X339" s="49">
        <v>146</v>
      </c>
      <c r="Y339" s="49">
        <v>128</v>
      </c>
      <c r="AC339">
        <f>IF(ISBLANK(sbcc[[#This Row],[total_boys]]),SUM(sbcc[[#This Row],[boys_0-5_reached]],sbcc[[#This Row],[boys_6-12_reached]],sbcc[[#This Row],[boys_13-18_reached]]),sbcc[[#This Row],[total_boys]])</f>
        <v>323</v>
      </c>
      <c r="AD339">
        <f>IF(ISBLANK(sbcc[[#This Row],[total_girls]]),SUM(sbcc[[#This Row],[girls_0-5_reached]],sbcc[[#This Row],[girls_6-12_reached]],sbcc[[#This Row],[girls_13-18_reached]]),sbcc[[#This Row],[total_girls]])</f>
        <v>196</v>
      </c>
      <c r="AE339">
        <f>IF(ISBLANK(sbcc[[#This Row],[total_children]]),SUM(sbcc[[#This Row],[calc_boys]],sbcc[[#This Row],[calc_girls]]),sbcc[[#This Row],[total_children]])</f>
        <v>519</v>
      </c>
      <c r="AF339">
        <f>IF(ISBLANK(sbcc[[#This Row],[total_pwd]]),SUM(sbcc[[#This Row],[total_pwd_men]],sbcc[[#This Row],[total_pwd_women]]),sbcc[[#This Row],[total_pwd]])</f>
        <v>7</v>
      </c>
      <c r="AG339">
        <f>IF(ISBLANK(sbcc[[#This Row],[total_adults]]),SUM(sbcc[[#This Row],[total_men]],sbcc[[#This Row],[total_women]]),sbcc[[#This Row],[total_adults]])</f>
        <v>274</v>
      </c>
      <c r="AH339">
        <f>IF(ISBLANK(sbcc[[#This Row],[total_beneficiaries_reached]]),SUM(sbcc[[#This Row],[calc_children]],sbcc[[#This Row],[calc_adults]]),sbcc[[#This Row],[total_beneficiaries_reached]])</f>
        <v>793</v>
      </c>
      <c r="AI339" s="49" t="str">
        <f ca="1">IF(B339="","",OFFSET(table_admin1[[#Headers],[ADM1_PT]],MATCH(B339,admin1,0),1))</f>
        <v>MZ04</v>
      </c>
      <c r="AJ339" s="49" t="str">
        <f t="shared" ca="1" si="10"/>
        <v>MZ0402</v>
      </c>
      <c r="AK339" s="49" t="str">
        <f t="shared" ca="1" si="11"/>
        <v/>
      </c>
    </row>
    <row r="340" spans="1:37" x14ac:dyDescent="0.2">
      <c r="A340" s="58">
        <v>45352</v>
      </c>
      <c r="B340" s="49" t="s">
        <v>214</v>
      </c>
      <c r="C340" s="49" t="s">
        <v>524</v>
      </c>
      <c r="G340" s="49" t="s">
        <v>116</v>
      </c>
      <c r="H340" s="49" t="s">
        <v>167</v>
      </c>
      <c r="I340" s="49" t="s">
        <v>118</v>
      </c>
      <c r="K340" s="49" t="s">
        <v>1212</v>
      </c>
      <c r="L340" s="49">
        <v>129</v>
      </c>
      <c r="M340" s="49">
        <v>4</v>
      </c>
      <c r="N340" s="49">
        <v>198</v>
      </c>
      <c r="O340" s="49">
        <v>140</v>
      </c>
      <c r="U340" s="49">
        <v>11</v>
      </c>
      <c r="X340" s="49">
        <v>99</v>
      </c>
      <c r="Y340" s="49">
        <v>168</v>
      </c>
      <c r="AC340">
        <f>IF(ISBLANK(sbcc[[#This Row],[total_boys]]),SUM(sbcc[[#This Row],[boys_0-5_reached]],sbcc[[#This Row],[boys_6-12_reached]],sbcc[[#This Row],[boys_13-18_reached]]),sbcc[[#This Row],[total_boys]])</f>
        <v>327</v>
      </c>
      <c r="AD340">
        <f>IF(ISBLANK(sbcc[[#This Row],[total_girls]]),SUM(sbcc[[#This Row],[girls_0-5_reached]],sbcc[[#This Row],[girls_6-12_reached]],sbcc[[#This Row],[girls_13-18_reached]]),sbcc[[#This Row],[total_girls]])</f>
        <v>144</v>
      </c>
      <c r="AE340">
        <f>IF(ISBLANK(sbcc[[#This Row],[total_children]]),SUM(sbcc[[#This Row],[calc_boys]],sbcc[[#This Row],[calc_girls]]),sbcc[[#This Row],[total_children]])</f>
        <v>471</v>
      </c>
      <c r="AF340">
        <f>IF(ISBLANK(sbcc[[#This Row],[total_pwd]]),SUM(sbcc[[#This Row],[total_pwd_men]],sbcc[[#This Row],[total_pwd_women]]),sbcc[[#This Row],[total_pwd]])</f>
        <v>11</v>
      </c>
      <c r="AG340">
        <f>IF(ISBLANK(sbcc[[#This Row],[total_adults]]),SUM(sbcc[[#This Row],[total_men]],sbcc[[#This Row],[total_women]]),sbcc[[#This Row],[total_adults]])</f>
        <v>267</v>
      </c>
      <c r="AH340">
        <f>IF(ISBLANK(sbcc[[#This Row],[total_beneficiaries_reached]]),SUM(sbcc[[#This Row],[calc_children]],sbcc[[#This Row],[calc_adults]]),sbcc[[#This Row],[total_beneficiaries_reached]])</f>
        <v>738</v>
      </c>
      <c r="AI340" s="49" t="str">
        <f ca="1">IF(B340="","",OFFSET(table_admin1[[#Headers],[ADM1_PT]],MATCH(B340,admin1,0),1))</f>
        <v>MZ08</v>
      </c>
      <c r="AJ340" s="49" t="str">
        <f t="shared" ca="1" si="10"/>
        <v>MZ0801</v>
      </c>
      <c r="AK340" s="49" t="str">
        <f t="shared" ca="1" si="11"/>
        <v/>
      </c>
    </row>
    <row r="341" spans="1:37" x14ac:dyDescent="0.2">
      <c r="A341" s="58">
        <v>45323</v>
      </c>
      <c r="B341" s="49" t="s">
        <v>224</v>
      </c>
      <c r="C341" s="49" t="s">
        <v>656</v>
      </c>
      <c r="G341" s="49" t="s">
        <v>116</v>
      </c>
      <c r="H341" s="49" t="s">
        <v>168</v>
      </c>
      <c r="I341" s="49" t="s">
        <v>118</v>
      </c>
      <c r="K341" s="49" t="s">
        <v>1212</v>
      </c>
      <c r="L341" s="49">
        <v>26</v>
      </c>
      <c r="M341" s="49">
        <v>113</v>
      </c>
      <c r="N341" s="49">
        <v>2</v>
      </c>
      <c r="O341" s="49">
        <v>136</v>
      </c>
      <c r="U341" s="49">
        <v>2</v>
      </c>
      <c r="X341" s="49">
        <v>101</v>
      </c>
      <c r="Y341" s="49">
        <v>77</v>
      </c>
      <c r="AC341">
        <f>IF(ISBLANK(sbcc[[#This Row],[total_boys]]),SUM(sbcc[[#This Row],[boys_0-5_reached]],sbcc[[#This Row],[boys_6-12_reached]],sbcc[[#This Row],[boys_13-18_reached]]),sbcc[[#This Row],[total_boys]])</f>
        <v>28</v>
      </c>
      <c r="AD341">
        <f>IF(ISBLANK(sbcc[[#This Row],[total_girls]]),SUM(sbcc[[#This Row],[girls_0-5_reached]],sbcc[[#This Row],[girls_6-12_reached]],sbcc[[#This Row],[girls_13-18_reached]]),sbcc[[#This Row],[total_girls]])</f>
        <v>249</v>
      </c>
      <c r="AE341">
        <f>IF(ISBLANK(sbcc[[#This Row],[total_children]]),SUM(sbcc[[#This Row],[calc_boys]],sbcc[[#This Row],[calc_girls]]),sbcc[[#This Row],[total_children]])</f>
        <v>277</v>
      </c>
      <c r="AF341">
        <f>IF(ISBLANK(sbcc[[#This Row],[total_pwd]]),SUM(sbcc[[#This Row],[total_pwd_men]],sbcc[[#This Row],[total_pwd_women]]),sbcc[[#This Row],[total_pwd]])</f>
        <v>2</v>
      </c>
      <c r="AG341">
        <f>IF(ISBLANK(sbcc[[#This Row],[total_adults]]),SUM(sbcc[[#This Row],[total_men]],sbcc[[#This Row],[total_women]]),sbcc[[#This Row],[total_adults]])</f>
        <v>178</v>
      </c>
      <c r="AH341">
        <f>IF(ISBLANK(sbcc[[#This Row],[total_beneficiaries_reached]]),SUM(sbcc[[#This Row],[calc_children]],sbcc[[#This Row],[calc_adults]]),sbcc[[#This Row],[total_beneficiaries_reached]])</f>
        <v>455</v>
      </c>
      <c r="AI341" s="49" t="str">
        <f ca="1">IF(B341="","",OFFSET(table_admin1[[#Headers],[ADM1_PT]],MATCH(B341,admin1,0),1))</f>
        <v>MZ10</v>
      </c>
      <c r="AJ341" s="49" t="str">
        <f t="shared" ca="1" si="10"/>
        <v>MZ1006</v>
      </c>
      <c r="AK341" s="49" t="str">
        <f t="shared" ca="1" si="11"/>
        <v/>
      </c>
    </row>
    <row r="342" spans="1:37" x14ac:dyDescent="0.2">
      <c r="A342" s="58">
        <v>45383</v>
      </c>
      <c r="B342" s="49" t="s">
        <v>120</v>
      </c>
      <c r="C342" s="49" t="s">
        <v>220</v>
      </c>
      <c r="G342" s="49" t="s">
        <v>122</v>
      </c>
      <c r="H342" s="49" t="s">
        <v>167</v>
      </c>
      <c r="I342" s="49" t="s">
        <v>124</v>
      </c>
      <c r="K342" s="49" t="s">
        <v>1212</v>
      </c>
      <c r="L342" s="49">
        <v>200</v>
      </c>
      <c r="M342" s="49">
        <v>133</v>
      </c>
      <c r="N342" s="49">
        <v>169</v>
      </c>
      <c r="O342" s="49">
        <v>133</v>
      </c>
      <c r="U342" s="49">
        <v>2</v>
      </c>
      <c r="X342" s="49">
        <v>104</v>
      </c>
      <c r="Y342" s="49">
        <v>101</v>
      </c>
      <c r="AC342">
        <f>IF(ISBLANK(sbcc[[#This Row],[total_boys]]),SUM(sbcc[[#This Row],[boys_0-5_reached]],sbcc[[#This Row],[boys_6-12_reached]],sbcc[[#This Row],[boys_13-18_reached]]),sbcc[[#This Row],[total_boys]])</f>
        <v>369</v>
      </c>
      <c r="AD342">
        <f>IF(ISBLANK(sbcc[[#This Row],[total_girls]]),SUM(sbcc[[#This Row],[girls_0-5_reached]],sbcc[[#This Row],[girls_6-12_reached]],sbcc[[#This Row],[girls_13-18_reached]]),sbcc[[#This Row],[total_girls]])</f>
        <v>266</v>
      </c>
      <c r="AE342">
        <f>IF(ISBLANK(sbcc[[#This Row],[total_children]]),SUM(sbcc[[#This Row],[calc_boys]],sbcc[[#This Row],[calc_girls]]),sbcc[[#This Row],[total_children]])</f>
        <v>635</v>
      </c>
      <c r="AF342">
        <f>IF(ISBLANK(sbcc[[#This Row],[total_pwd]]),SUM(sbcc[[#This Row],[total_pwd_men]],sbcc[[#This Row],[total_pwd_women]]),sbcc[[#This Row],[total_pwd]])</f>
        <v>2</v>
      </c>
      <c r="AG342">
        <f>IF(ISBLANK(sbcc[[#This Row],[total_adults]]),SUM(sbcc[[#This Row],[total_men]],sbcc[[#This Row],[total_women]]),sbcc[[#This Row],[total_adults]])</f>
        <v>205</v>
      </c>
      <c r="AH342">
        <f>IF(ISBLANK(sbcc[[#This Row],[total_beneficiaries_reached]]),SUM(sbcc[[#This Row],[calc_children]],sbcc[[#This Row],[calc_adults]]),sbcc[[#This Row],[total_beneficiaries_reached]])</f>
        <v>840</v>
      </c>
      <c r="AI342" s="49" t="str">
        <f ca="1">IF(B342="","",OFFSET(table_admin1[[#Headers],[ADM1_PT]],MATCH(B342,admin1,0),1))</f>
        <v>MZ01</v>
      </c>
      <c r="AJ342" s="49" t="str">
        <f t="shared" ca="1" si="10"/>
        <v>MZ0109</v>
      </c>
      <c r="AK342" s="49" t="str">
        <f t="shared" ca="1" si="11"/>
        <v/>
      </c>
    </row>
    <row r="343" spans="1:37" x14ac:dyDescent="0.2">
      <c r="A343" s="58">
        <v>45352</v>
      </c>
      <c r="B343" s="49" t="s">
        <v>209</v>
      </c>
      <c r="C343" s="49" t="s">
        <v>437</v>
      </c>
      <c r="G343" s="49" t="s">
        <v>122</v>
      </c>
      <c r="H343" s="49" t="s">
        <v>168</v>
      </c>
      <c r="I343" s="49" t="s">
        <v>124</v>
      </c>
      <c r="J343" s="49" t="s">
        <v>1315</v>
      </c>
      <c r="K343" s="49" t="s">
        <v>125</v>
      </c>
      <c r="L343" s="49">
        <v>107</v>
      </c>
      <c r="M343" s="49">
        <v>43</v>
      </c>
      <c r="N343" s="49">
        <v>101</v>
      </c>
      <c r="O343" s="49">
        <v>71</v>
      </c>
      <c r="U343" s="49">
        <v>8</v>
      </c>
      <c r="X343" s="49">
        <v>12</v>
      </c>
      <c r="Y343" s="49">
        <v>10</v>
      </c>
      <c r="AC343">
        <f>IF(ISBLANK(sbcc[[#This Row],[total_boys]]),SUM(sbcc[[#This Row],[boys_0-5_reached]],sbcc[[#This Row],[boys_6-12_reached]],sbcc[[#This Row],[boys_13-18_reached]]),sbcc[[#This Row],[total_boys]])</f>
        <v>208</v>
      </c>
      <c r="AD343">
        <f>IF(ISBLANK(sbcc[[#This Row],[total_girls]]),SUM(sbcc[[#This Row],[girls_0-5_reached]],sbcc[[#This Row],[girls_6-12_reached]],sbcc[[#This Row],[girls_13-18_reached]]),sbcc[[#This Row],[total_girls]])</f>
        <v>114</v>
      </c>
      <c r="AE343">
        <f>IF(ISBLANK(sbcc[[#This Row],[total_children]]),SUM(sbcc[[#This Row],[calc_boys]],sbcc[[#This Row],[calc_girls]]),sbcc[[#This Row],[total_children]])</f>
        <v>322</v>
      </c>
      <c r="AF343">
        <f>IF(ISBLANK(sbcc[[#This Row],[total_pwd]]),SUM(sbcc[[#This Row],[total_pwd_men]],sbcc[[#This Row],[total_pwd_women]]),sbcc[[#This Row],[total_pwd]])</f>
        <v>8</v>
      </c>
      <c r="AG343">
        <f>IF(ISBLANK(sbcc[[#This Row],[total_adults]]),SUM(sbcc[[#This Row],[total_men]],sbcc[[#This Row],[total_women]]),sbcc[[#This Row],[total_adults]])</f>
        <v>22</v>
      </c>
      <c r="AH343">
        <f>IF(ISBLANK(sbcc[[#This Row],[total_beneficiaries_reached]]),SUM(sbcc[[#This Row],[calc_children]],sbcc[[#This Row],[calc_adults]]),sbcc[[#This Row],[total_beneficiaries_reached]])</f>
        <v>344</v>
      </c>
      <c r="AI343" s="49" t="str">
        <f ca="1">IF(B343="","",OFFSET(table_admin1[[#Headers],[ADM1_PT]],MATCH(B343,admin1,0),1))</f>
        <v>MZ07</v>
      </c>
      <c r="AJ343" s="49" t="str">
        <f t="shared" ca="1" si="10"/>
        <v>MZ0701</v>
      </c>
      <c r="AK343" s="49" t="str">
        <f t="shared" ca="1" si="11"/>
        <v/>
      </c>
    </row>
    <row r="344" spans="1:37" x14ac:dyDescent="0.2">
      <c r="A344" s="58">
        <v>45292</v>
      </c>
      <c r="B344" s="49" t="s">
        <v>229</v>
      </c>
      <c r="C344" s="49" t="s">
        <v>712</v>
      </c>
      <c r="G344" s="49" t="s">
        <v>122</v>
      </c>
      <c r="H344" s="49" t="s">
        <v>167</v>
      </c>
      <c r="I344" s="49" t="s">
        <v>130</v>
      </c>
      <c r="J344" s="49" t="s">
        <v>1317</v>
      </c>
      <c r="K344" s="49" t="s">
        <v>125</v>
      </c>
      <c r="L344" s="49">
        <v>174</v>
      </c>
      <c r="M344" s="49">
        <v>104</v>
      </c>
      <c r="N344" s="49">
        <v>180</v>
      </c>
      <c r="O344" s="49">
        <v>146</v>
      </c>
      <c r="U344" s="49">
        <v>1</v>
      </c>
      <c r="X344" s="49">
        <v>68</v>
      </c>
      <c r="Y344" s="49">
        <v>13</v>
      </c>
      <c r="AC344">
        <f>IF(ISBLANK(sbcc[[#This Row],[total_boys]]),SUM(sbcc[[#This Row],[boys_0-5_reached]],sbcc[[#This Row],[boys_6-12_reached]],sbcc[[#This Row],[boys_13-18_reached]]),sbcc[[#This Row],[total_boys]])</f>
        <v>354</v>
      </c>
      <c r="AD344">
        <f>IF(ISBLANK(sbcc[[#This Row],[total_girls]]),SUM(sbcc[[#This Row],[girls_0-5_reached]],sbcc[[#This Row],[girls_6-12_reached]],sbcc[[#This Row],[girls_13-18_reached]]),sbcc[[#This Row],[total_girls]])</f>
        <v>250</v>
      </c>
      <c r="AE344">
        <f>IF(ISBLANK(sbcc[[#This Row],[total_children]]),SUM(sbcc[[#This Row],[calc_boys]],sbcc[[#This Row],[calc_girls]]),sbcc[[#This Row],[total_children]])</f>
        <v>604</v>
      </c>
      <c r="AF344">
        <f>IF(ISBLANK(sbcc[[#This Row],[total_pwd]]),SUM(sbcc[[#This Row],[total_pwd_men]],sbcc[[#This Row],[total_pwd_women]]),sbcc[[#This Row],[total_pwd]])</f>
        <v>1</v>
      </c>
      <c r="AG344">
        <f>IF(ISBLANK(sbcc[[#This Row],[total_adults]]),SUM(sbcc[[#This Row],[total_men]],sbcc[[#This Row],[total_women]]),sbcc[[#This Row],[total_adults]])</f>
        <v>81</v>
      </c>
      <c r="AH344">
        <f>IF(ISBLANK(sbcc[[#This Row],[total_beneficiaries_reached]]),SUM(sbcc[[#This Row],[calc_children]],sbcc[[#This Row],[calc_adults]]),sbcc[[#This Row],[total_beneficiaries_reached]])</f>
        <v>685</v>
      </c>
      <c r="AI344" s="49" t="str">
        <f ca="1">IF(B344="","",OFFSET(table_admin1[[#Headers],[ADM1_PT]],MATCH(B344,admin1,0),1))</f>
        <v>MZ11</v>
      </c>
      <c r="AJ344" s="49" t="str">
        <f t="shared" ca="1" si="10"/>
        <v>MZ1106</v>
      </c>
      <c r="AK344" s="49" t="str">
        <f t="shared" ca="1" si="11"/>
        <v/>
      </c>
    </row>
    <row r="345" spans="1:37" x14ac:dyDescent="0.2">
      <c r="A345" s="58">
        <v>45352</v>
      </c>
      <c r="B345" s="49" t="s">
        <v>209</v>
      </c>
      <c r="C345" s="49" t="s">
        <v>489</v>
      </c>
      <c r="G345" s="49" t="s">
        <v>116</v>
      </c>
      <c r="H345" s="49" t="s">
        <v>168</v>
      </c>
      <c r="I345" s="49" t="s">
        <v>118</v>
      </c>
      <c r="K345" s="49" t="s">
        <v>1212</v>
      </c>
      <c r="L345" s="49">
        <v>141</v>
      </c>
      <c r="M345" s="49">
        <v>65</v>
      </c>
      <c r="N345" s="49">
        <v>166</v>
      </c>
      <c r="O345" s="49">
        <v>196</v>
      </c>
      <c r="U345" s="49">
        <v>10</v>
      </c>
      <c r="X345" s="49">
        <v>151</v>
      </c>
      <c r="Y345" s="49">
        <v>163</v>
      </c>
      <c r="AC345">
        <f>IF(ISBLANK(sbcc[[#This Row],[total_boys]]),SUM(sbcc[[#This Row],[boys_0-5_reached]],sbcc[[#This Row],[boys_6-12_reached]],sbcc[[#This Row],[boys_13-18_reached]]),sbcc[[#This Row],[total_boys]])</f>
        <v>307</v>
      </c>
      <c r="AD345">
        <f>IF(ISBLANK(sbcc[[#This Row],[total_girls]]),SUM(sbcc[[#This Row],[girls_0-5_reached]],sbcc[[#This Row],[girls_6-12_reached]],sbcc[[#This Row],[girls_13-18_reached]]),sbcc[[#This Row],[total_girls]])</f>
        <v>261</v>
      </c>
      <c r="AE345">
        <f>IF(ISBLANK(sbcc[[#This Row],[total_children]]),SUM(sbcc[[#This Row],[calc_boys]],sbcc[[#This Row],[calc_girls]]),sbcc[[#This Row],[total_children]])</f>
        <v>568</v>
      </c>
      <c r="AF345">
        <f>IF(ISBLANK(sbcc[[#This Row],[total_pwd]]),SUM(sbcc[[#This Row],[total_pwd_men]],sbcc[[#This Row],[total_pwd_women]]),sbcc[[#This Row],[total_pwd]])</f>
        <v>10</v>
      </c>
      <c r="AG345">
        <f>IF(ISBLANK(sbcc[[#This Row],[total_adults]]),SUM(sbcc[[#This Row],[total_men]],sbcc[[#This Row],[total_women]]),sbcc[[#This Row],[total_adults]])</f>
        <v>314</v>
      </c>
      <c r="AH345">
        <f>IF(ISBLANK(sbcc[[#This Row],[total_beneficiaries_reached]]),SUM(sbcc[[#This Row],[calc_children]],sbcc[[#This Row],[calc_adults]]),sbcc[[#This Row],[total_beneficiaries_reached]])</f>
        <v>882</v>
      </c>
      <c r="AI345" s="49" t="str">
        <f ca="1">IF(B345="","",OFFSET(table_admin1[[#Headers],[ADM1_PT]],MATCH(B345,admin1,0),1))</f>
        <v>MZ07</v>
      </c>
      <c r="AJ345" s="49" t="str">
        <f t="shared" ca="1" si="10"/>
        <v>MZ0715</v>
      </c>
      <c r="AK345" s="49" t="str">
        <f t="shared" ca="1" si="11"/>
        <v/>
      </c>
    </row>
    <row r="346" spans="1:37" x14ac:dyDescent="0.2">
      <c r="A346" s="58">
        <v>45383</v>
      </c>
      <c r="B346" s="49" t="s">
        <v>209</v>
      </c>
      <c r="C346" s="49" t="s">
        <v>437</v>
      </c>
      <c r="G346" s="49" t="s">
        <v>116</v>
      </c>
      <c r="H346" s="49" t="s">
        <v>167</v>
      </c>
      <c r="I346" s="49" t="s">
        <v>118</v>
      </c>
      <c r="K346" s="49" t="s">
        <v>1212</v>
      </c>
      <c r="L346" s="49">
        <v>99</v>
      </c>
      <c r="M346" s="49">
        <v>108</v>
      </c>
      <c r="N346" s="49">
        <v>32</v>
      </c>
      <c r="O346" s="49">
        <v>22</v>
      </c>
      <c r="U346" s="49">
        <v>2</v>
      </c>
      <c r="X346" s="49">
        <v>52</v>
      </c>
      <c r="Y346" s="49">
        <v>168</v>
      </c>
      <c r="AC346">
        <f>IF(ISBLANK(sbcc[[#This Row],[total_boys]]),SUM(sbcc[[#This Row],[boys_0-5_reached]],sbcc[[#This Row],[boys_6-12_reached]],sbcc[[#This Row],[boys_13-18_reached]]),sbcc[[#This Row],[total_boys]])</f>
        <v>131</v>
      </c>
      <c r="AD346">
        <f>IF(ISBLANK(sbcc[[#This Row],[total_girls]]),SUM(sbcc[[#This Row],[girls_0-5_reached]],sbcc[[#This Row],[girls_6-12_reached]],sbcc[[#This Row],[girls_13-18_reached]]),sbcc[[#This Row],[total_girls]])</f>
        <v>130</v>
      </c>
      <c r="AE346">
        <f>IF(ISBLANK(sbcc[[#This Row],[total_children]]),SUM(sbcc[[#This Row],[calc_boys]],sbcc[[#This Row],[calc_girls]]),sbcc[[#This Row],[total_children]])</f>
        <v>261</v>
      </c>
      <c r="AF346">
        <f>IF(ISBLANK(sbcc[[#This Row],[total_pwd]]),SUM(sbcc[[#This Row],[total_pwd_men]],sbcc[[#This Row],[total_pwd_women]]),sbcc[[#This Row],[total_pwd]])</f>
        <v>2</v>
      </c>
      <c r="AG346">
        <f>IF(ISBLANK(sbcc[[#This Row],[total_adults]]),SUM(sbcc[[#This Row],[total_men]],sbcc[[#This Row],[total_women]]),sbcc[[#This Row],[total_adults]])</f>
        <v>220</v>
      </c>
      <c r="AH346">
        <f>IF(ISBLANK(sbcc[[#This Row],[total_beneficiaries_reached]]),SUM(sbcc[[#This Row],[calc_children]],sbcc[[#This Row],[calc_adults]]),sbcc[[#This Row],[total_beneficiaries_reached]])</f>
        <v>481</v>
      </c>
      <c r="AI346" s="49" t="str">
        <f ca="1">IF(B346="","",OFFSET(table_admin1[[#Headers],[ADM1_PT]],MATCH(B346,admin1,0),1))</f>
        <v>MZ07</v>
      </c>
      <c r="AJ346" s="49" t="str">
        <f t="shared" ca="1" si="10"/>
        <v>MZ0701</v>
      </c>
      <c r="AK346" s="49" t="str">
        <f t="shared" ca="1" si="11"/>
        <v/>
      </c>
    </row>
    <row r="347" spans="1:37" x14ac:dyDescent="0.2">
      <c r="A347" s="58">
        <v>45383</v>
      </c>
      <c r="B347" s="49" t="s">
        <v>120</v>
      </c>
      <c r="C347" s="49" t="s">
        <v>131</v>
      </c>
      <c r="G347" s="49" t="s">
        <v>122</v>
      </c>
      <c r="H347" s="49" t="s">
        <v>167</v>
      </c>
      <c r="I347" s="49" t="s">
        <v>130</v>
      </c>
      <c r="J347" s="49" t="s">
        <v>1317</v>
      </c>
      <c r="K347" s="49" t="s">
        <v>125</v>
      </c>
      <c r="L347" s="49">
        <v>85</v>
      </c>
      <c r="M347" s="49">
        <v>68</v>
      </c>
      <c r="N347" s="49">
        <v>62</v>
      </c>
      <c r="O347" s="49">
        <v>140</v>
      </c>
      <c r="U347" s="49">
        <v>13</v>
      </c>
      <c r="X347" s="49">
        <v>27</v>
      </c>
      <c r="Y347" s="49">
        <v>99</v>
      </c>
      <c r="AC347">
        <f>IF(ISBLANK(sbcc[[#This Row],[total_boys]]),SUM(sbcc[[#This Row],[boys_0-5_reached]],sbcc[[#This Row],[boys_6-12_reached]],sbcc[[#This Row],[boys_13-18_reached]]),sbcc[[#This Row],[total_boys]])</f>
        <v>147</v>
      </c>
      <c r="AD347">
        <f>IF(ISBLANK(sbcc[[#This Row],[total_girls]]),SUM(sbcc[[#This Row],[girls_0-5_reached]],sbcc[[#This Row],[girls_6-12_reached]],sbcc[[#This Row],[girls_13-18_reached]]),sbcc[[#This Row],[total_girls]])</f>
        <v>208</v>
      </c>
      <c r="AE347">
        <f>IF(ISBLANK(sbcc[[#This Row],[total_children]]),SUM(sbcc[[#This Row],[calc_boys]],sbcc[[#This Row],[calc_girls]]),sbcc[[#This Row],[total_children]])</f>
        <v>355</v>
      </c>
      <c r="AF347">
        <f>IF(ISBLANK(sbcc[[#This Row],[total_pwd]]),SUM(sbcc[[#This Row],[total_pwd_men]],sbcc[[#This Row],[total_pwd_women]]),sbcc[[#This Row],[total_pwd]])</f>
        <v>13</v>
      </c>
      <c r="AG347">
        <f>IF(ISBLANK(sbcc[[#This Row],[total_adults]]),SUM(sbcc[[#This Row],[total_men]],sbcc[[#This Row],[total_women]]),sbcc[[#This Row],[total_adults]])</f>
        <v>126</v>
      </c>
      <c r="AH347">
        <f>IF(ISBLANK(sbcc[[#This Row],[total_beneficiaries_reached]]),SUM(sbcc[[#This Row],[calc_children]],sbcc[[#This Row],[calc_adults]]),sbcc[[#This Row],[total_beneficiaries_reached]])</f>
        <v>481</v>
      </c>
      <c r="AI347" s="49" t="str">
        <f ca="1">IF(B347="","",OFFSET(table_admin1[[#Headers],[ADM1_PT]],MATCH(B347,admin1,0),1))</f>
        <v>MZ01</v>
      </c>
      <c r="AJ347" s="49" t="str">
        <f t="shared" ca="1" si="10"/>
        <v>MZ0107</v>
      </c>
      <c r="AK347" s="49" t="str">
        <f t="shared" ca="1" si="11"/>
        <v/>
      </c>
    </row>
    <row r="348" spans="1:37" x14ac:dyDescent="0.2">
      <c r="A348" s="58">
        <v>45292</v>
      </c>
      <c r="B348" s="49" t="s">
        <v>224</v>
      </c>
      <c r="C348" s="49" t="s">
        <v>667</v>
      </c>
      <c r="G348" s="49" t="s">
        <v>116</v>
      </c>
      <c r="H348" s="49" t="s">
        <v>167</v>
      </c>
      <c r="I348" s="49" t="s">
        <v>118</v>
      </c>
      <c r="K348" s="49" t="s">
        <v>1212</v>
      </c>
      <c r="L348" s="49">
        <v>13</v>
      </c>
      <c r="M348" s="49">
        <v>46</v>
      </c>
      <c r="N348" s="49">
        <v>139</v>
      </c>
      <c r="O348" s="49">
        <v>20</v>
      </c>
      <c r="U348" s="49">
        <v>9</v>
      </c>
      <c r="X348" s="49">
        <v>130</v>
      </c>
      <c r="Y348" s="49">
        <v>10</v>
      </c>
      <c r="AC348">
        <f>IF(ISBLANK(sbcc[[#This Row],[total_boys]]),SUM(sbcc[[#This Row],[boys_0-5_reached]],sbcc[[#This Row],[boys_6-12_reached]],sbcc[[#This Row],[boys_13-18_reached]]),sbcc[[#This Row],[total_boys]])</f>
        <v>152</v>
      </c>
      <c r="AD348">
        <f>IF(ISBLANK(sbcc[[#This Row],[total_girls]]),SUM(sbcc[[#This Row],[girls_0-5_reached]],sbcc[[#This Row],[girls_6-12_reached]],sbcc[[#This Row],[girls_13-18_reached]]),sbcc[[#This Row],[total_girls]])</f>
        <v>66</v>
      </c>
      <c r="AE348">
        <f>IF(ISBLANK(sbcc[[#This Row],[total_children]]),SUM(sbcc[[#This Row],[calc_boys]],sbcc[[#This Row],[calc_girls]]),sbcc[[#This Row],[total_children]])</f>
        <v>218</v>
      </c>
      <c r="AF348">
        <f>IF(ISBLANK(sbcc[[#This Row],[total_pwd]]),SUM(sbcc[[#This Row],[total_pwd_men]],sbcc[[#This Row],[total_pwd_women]]),sbcc[[#This Row],[total_pwd]])</f>
        <v>9</v>
      </c>
      <c r="AG348">
        <f>IF(ISBLANK(sbcc[[#This Row],[total_adults]]),SUM(sbcc[[#This Row],[total_men]],sbcc[[#This Row],[total_women]]),sbcc[[#This Row],[total_adults]])</f>
        <v>140</v>
      </c>
      <c r="AH348">
        <f>IF(ISBLANK(sbcc[[#This Row],[total_beneficiaries_reached]]),SUM(sbcc[[#This Row],[calc_children]],sbcc[[#This Row],[calc_adults]]),sbcc[[#This Row],[total_beneficiaries_reached]])</f>
        <v>358</v>
      </c>
      <c r="AI348" s="49" t="str">
        <f ca="1">IF(B348="","",OFFSET(table_admin1[[#Headers],[ADM1_PT]],MATCH(B348,admin1,0),1))</f>
        <v>MZ10</v>
      </c>
      <c r="AJ348" s="49" t="str">
        <f t="shared" ca="1" si="10"/>
        <v>MZ1009</v>
      </c>
      <c r="AK348" s="49" t="str">
        <f t="shared" ca="1" si="11"/>
        <v/>
      </c>
    </row>
    <row r="349" spans="1:37" x14ac:dyDescent="0.2">
      <c r="A349" s="58">
        <v>45352</v>
      </c>
      <c r="B349" s="49" t="s">
        <v>209</v>
      </c>
      <c r="C349" s="49" t="s">
        <v>441</v>
      </c>
      <c r="G349" s="49" t="s">
        <v>122</v>
      </c>
      <c r="H349" s="49" t="s">
        <v>168</v>
      </c>
      <c r="I349" s="49" t="s">
        <v>124</v>
      </c>
      <c r="J349" s="49" t="s">
        <v>1315</v>
      </c>
      <c r="K349" s="49" t="s">
        <v>125</v>
      </c>
      <c r="L349" s="49">
        <v>20</v>
      </c>
      <c r="M349" s="49">
        <v>40</v>
      </c>
      <c r="N349" s="49">
        <v>101</v>
      </c>
      <c r="O349" s="49">
        <v>109</v>
      </c>
      <c r="U349" s="49">
        <v>12</v>
      </c>
      <c r="X349" s="49">
        <v>126</v>
      </c>
      <c r="Y349" s="49">
        <v>163</v>
      </c>
      <c r="AC349">
        <f>IF(ISBLANK(sbcc[[#This Row],[total_boys]]),SUM(sbcc[[#This Row],[boys_0-5_reached]],sbcc[[#This Row],[boys_6-12_reached]],sbcc[[#This Row],[boys_13-18_reached]]),sbcc[[#This Row],[total_boys]])</f>
        <v>121</v>
      </c>
      <c r="AD349">
        <f>IF(ISBLANK(sbcc[[#This Row],[total_girls]]),SUM(sbcc[[#This Row],[girls_0-5_reached]],sbcc[[#This Row],[girls_6-12_reached]],sbcc[[#This Row],[girls_13-18_reached]]),sbcc[[#This Row],[total_girls]])</f>
        <v>149</v>
      </c>
      <c r="AE349">
        <f>IF(ISBLANK(sbcc[[#This Row],[total_children]]),SUM(sbcc[[#This Row],[calc_boys]],sbcc[[#This Row],[calc_girls]]),sbcc[[#This Row],[total_children]])</f>
        <v>270</v>
      </c>
      <c r="AF349">
        <f>IF(ISBLANK(sbcc[[#This Row],[total_pwd]]),SUM(sbcc[[#This Row],[total_pwd_men]],sbcc[[#This Row],[total_pwd_women]]),sbcc[[#This Row],[total_pwd]])</f>
        <v>12</v>
      </c>
      <c r="AG349">
        <f>IF(ISBLANK(sbcc[[#This Row],[total_adults]]),SUM(sbcc[[#This Row],[total_men]],sbcc[[#This Row],[total_women]]),sbcc[[#This Row],[total_adults]])</f>
        <v>289</v>
      </c>
      <c r="AH349">
        <f>IF(ISBLANK(sbcc[[#This Row],[total_beneficiaries_reached]]),SUM(sbcc[[#This Row],[calc_children]],sbcc[[#This Row],[calc_adults]]),sbcc[[#This Row],[total_beneficiaries_reached]])</f>
        <v>559</v>
      </c>
      <c r="AI349" s="49" t="str">
        <f ca="1">IF(B349="","",OFFSET(table_admin1[[#Headers],[ADM1_PT]],MATCH(B349,admin1,0),1))</f>
        <v>MZ07</v>
      </c>
      <c r="AJ349" s="49" t="str">
        <f t="shared" ca="1" si="10"/>
        <v>MZ0702</v>
      </c>
      <c r="AK349" s="49" t="str">
        <f t="shared" ca="1" si="11"/>
        <v/>
      </c>
    </row>
    <row r="350" spans="1:37" x14ac:dyDescent="0.2">
      <c r="A350" s="58">
        <v>45292</v>
      </c>
      <c r="B350" s="49" t="s">
        <v>120</v>
      </c>
      <c r="C350" s="49" t="s">
        <v>127</v>
      </c>
      <c r="G350" s="49" t="s">
        <v>122</v>
      </c>
      <c r="H350" s="49" t="s">
        <v>167</v>
      </c>
      <c r="I350" s="49" t="s">
        <v>124</v>
      </c>
      <c r="J350" s="49" t="s">
        <v>1315</v>
      </c>
      <c r="K350" s="49" t="s">
        <v>125</v>
      </c>
      <c r="L350" s="49">
        <v>72</v>
      </c>
      <c r="M350" s="49">
        <v>184</v>
      </c>
      <c r="N350" s="49">
        <v>21</v>
      </c>
      <c r="O350" s="49">
        <v>72</v>
      </c>
      <c r="U350" s="49">
        <v>15</v>
      </c>
      <c r="X350" s="49">
        <v>24</v>
      </c>
      <c r="Y350" s="49">
        <v>135</v>
      </c>
      <c r="AC350">
        <f>IF(ISBLANK(sbcc[[#This Row],[total_boys]]),SUM(sbcc[[#This Row],[boys_0-5_reached]],sbcc[[#This Row],[boys_6-12_reached]],sbcc[[#This Row],[boys_13-18_reached]]),sbcc[[#This Row],[total_boys]])</f>
        <v>93</v>
      </c>
      <c r="AD350">
        <f>IF(ISBLANK(sbcc[[#This Row],[total_girls]]),SUM(sbcc[[#This Row],[girls_0-5_reached]],sbcc[[#This Row],[girls_6-12_reached]],sbcc[[#This Row],[girls_13-18_reached]]),sbcc[[#This Row],[total_girls]])</f>
        <v>256</v>
      </c>
      <c r="AE350">
        <f>IF(ISBLANK(sbcc[[#This Row],[total_children]]),SUM(sbcc[[#This Row],[calc_boys]],sbcc[[#This Row],[calc_girls]]),sbcc[[#This Row],[total_children]])</f>
        <v>349</v>
      </c>
      <c r="AF350">
        <f>IF(ISBLANK(sbcc[[#This Row],[total_pwd]]),SUM(sbcc[[#This Row],[total_pwd_men]],sbcc[[#This Row],[total_pwd_women]]),sbcc[[#This Row],[total_pwd]])</f>
        <v>15</v>
      </c>
      <c r="AG350">
        <f>IF(ISBLANK(sbcc[[#This Row],[total_adults]]),SUM(sbcc[[#This Row],[total_men]],sbcc[[#This Row],[total_women]]),sbcc[[#This Row],[total_adults]])</f>
        <v>159</v>
      </c>
      <c r="AH350">
        <f>IF(ISBLANK(sbcc[[#This Row],[total_beneficiaries_reached]]),SUM(sbcc[[#This Row],[calc_children]],sbcc[[#This Row],[calc_adults]]),sbcc[[#This Row],[total_beneficiaries_reached]])</f>
        <v>508</v>
      </c>
      <c r="AI350" s="49" t="str">
        <f ca="1">IF(B350="","",OFFSET(table_admin1[[#Headers],[ADM1_PT]],MATCH(B350,admin1,0),1))</f>
        <v>MZ01</v>
      </c>
      <c r="AJ350" s="49" t="str">
        <f t="shared" ca="1" si="10"/>
        <v>MZ0101</v>
      </c>
      <c r="AK350" s="49" t="str">
        <f t="shared" ca="1" si="11"/>
        <v/>
      </c>
    </row>
    <row r="351" spans="1:37" x14ac:dyDescent="0.2">
      <c r="A351" s="58">
        <v>45323</v>
      </c>
      <c r="B351" s="49" t="s">
        <v>224</v>
      </c>
      <c r="C351" s="49" t="s">
        <v>663</v>
      </c>
      <c r="G351" s="49" t="s">
        <v>116</v>
      </c>
      <c r="H351" s="49" t="s">
        <v>168</v>
      </c>
      <c r="I351" s="49" t="s">
        <v>118</v>
      </c>
      <c r="K351" s="49" t="s">
        <v>1212</v>
      </c>
      <c r="L351" s="49">
        <v>58</v>
      </c>
      <c r="M351" s="49">
        <v>3</v>
      </c>
      <c r="N351" s="49">
        <v>54</v>
      </c>
      <c r="O351" s="49">
        <v>153</v>
      </c>
      <c r="U351" s="49">
        <v>1</v>
      </c>
      <c r="X351" s="49">
        <v>8</v>
      </c>
      <c r="Y351" s="49">
        <v>144</v>
      </c>
      <c r="AC351">
        <f>IF(ISBLANK(sbcc[[#This Row],[total_boys]]),SUM(sbcc[[#This Row],[boys_0-5_reached]],sbcc[[#This Row],[boys_6-12_reached]],sbcc[[#This Row],[boys_13-18_reached]]),sbcc[[#This Row],[total_boys]])</f>
        <v>112</v>
      </c>
      <c r="AD351">
        <f>IF(ISBLANK(sbcc[[#This Row],[total_girls]]),SUM(sbcc[[#This Row],[girls_0-5_reached]],sbcc[[#This Row],[girls_6-12_reached]],sbcc[[#This Row],[girls_13-18_reached]]),sbcc[[#This Row],[total_girls]])</f>
        <v>156</v>
      </c>
      <c r="AE351">
        <f>IF(ISBLANK(sbcc[[#This Row],[total_children]]),SUM(sbcc[[#This Row],[calc_boys]],sbcc[[#This Row],[calc_girls]]),sbcc[[#This Row],[total_children]])</f>
        <v>268</v>
      </c>
      <c r="AF351">
        <f>IF(ISBLANK(sbcc[[#This Row],[total_pwd]]),SUM(sbcc[[#This Row],[total_pwd_men]],sbcc[[#This Row],[total_pwd_women]]),sbcc[[#This Row],[total_pwd]])</f>
        <v>1</v>
      </c>
      <c r="AG351">
        <f>IF(ISBLANK(sbcc[[#This Row],[total_adults]]),SUM(sbcc[[#This Row],[total_men]],sbcc[[#This Row],[total_women]]),sbcc[[#This Row],[total_adults]])</f>
        <v>152</v>
      </c>
      <c r="AH351">
        <f>IF(ISBLANK(sbcc[[#This Row],[total_beneficiaries_reached]]),SUM(sbcc[[#This Row],[calc_children]],sbcc[[#This Row],[calc_adults]]),sbcc[[#This Row],[total_beneficiaries_reached]])</f>
        <v>420</v>
      </c>
      <c r="AI351" s="49" t="str">
        <f ca="1">IF(B351="","",OFFSET(table_admin1[[#Headers],[ADM1_PT]],MATCH(B351,admin1,0),1))</f>
        <v>MZ10</v>
      </c>
      <c r="AJ351" s="49" t="str">
        <f t="shared" ca="1" si="10"/>
        <v>MZ1008</v>
      </c>
      <c r="AK351" s="49" t="str">
        <f t="shared" ca="1" si="11"/>
        <v/>
      </c>
    </row>
    <row r="352" spans="1:37" x14ac:dyDescent="0.2">
      <c r="A352" s="58">
        <v>45383</v>
      </c>
      <c r="B352" s="49" t="s">
        <v>113</v>
      </c>
      <c r="C352" s="49" t="s">
        <v>613</v>
      </c>
      <c r="G352" s="49" t="s">
        <v>116</v>
      </c>
      <c r="H352" s="49" t="s">
        <v>168</v>
      </c>
      <c r="I352" s="49" t="s">
        <v>118</v>
      </c>
      <c r="K352" s="49" t="s">
        <v>1212</v>
      </c>
      <c r="L352" s="49">
        <v>146</v>
      </c>
      <c r="M352" s="49">
        <v>100</v>
      </c>
      <c r="N352" s="49">
        <v>49</v>
      </c>
      <c r="O352" s="49">
        <v>60</v>
      </c>
      <c r="U352" s="49">
        <v>5</v>
      </c>
      <c r="X352" s="49">
        <v>23</v>
      </c>
      <c r="Y352" s="49">
        <v>152</v>
      </c>
      <c r="AC352">
        <f>IF(ISBLANK(sbcc[[#This Row],[total_boys]]),SUM(sbcc[[#This Row],[boys_0-5_reached]],sbcc[[#This Row],[boys_6-12_reached]],sbcc[[#This Row],[boys_13-18_reached]]),sbcc[[#This Row],[total_boys]])</f>
        <v>195</v>
      </c>
      <c r="AD352">
        <f>IF(ISBLANK(sbcc[[#This Row],[total_girls]]),SUM(sbcc[[#This Row],[girls_0-5_reached]],sbcc[[#This Row],[girls_6-12_reached]],sbcc[[#This Row],[girls_13-18_reached]]),sbcc[[#This Row],[total_girls]])</f>
        <v>160</v>
      </c>
      <c r="AE352">
        <f>IF(ISBLANK(sbcc[[#This Row],[total_children]]),SUM(sbcc[[#This Row],[calc_boys]],sbcc[[#This Row],[calc_girls]]),sbcc[[#This Row],[total_children]])</f>
        <v>355</v>
      </c>
      <c r="AF352">
        <f>IF(ISBLANK(sbcc[[#This Row],[total_pwd]]),SUM(sbcc[[#This Row],[total_pwd_men]],sbcc[[#This Row],[total_pwd_women]]),sbcc[[#This Row],[total_pwd]])</f>
        <v>5</v>
      </c>
      <c r="AG352">
        <f>IF(ISBLANK(sbcc[[#This Row],[total_adults]]),SUM(sbcc[[#This Row],[total_men]],sbcc[[#This Row],[total_women]]),sbcc[[#This Row],[total_adults]])</f>
        <v>175</v>
      </c>
      <c r="AH352">
        <f>IF(ISBLANK(sbcc[[#This Row],[total_beneficiaries_reached]]),SUM(sbcc[[#This Row],[calc_children]],sbcc[[#This Row],[calc_adults]]),sbcc[[#This Row],[total_beneficiaries_reached]])</f>
        <v>530</v>
      </c>
      <c r="AI352" s="49" t="str">
        <f ca="1">IF(B352="","",OFFSET(table_admin1[[#Headers],[ADM1_PT]],MATCH(B352,admin1,0),1))</f>
        <v>MZ09</v>
      </c>
      <c r="AJ352" s="49" t="str">
        <f t="shared" ca="1" si="10"/>
        <v>MZ0907</v>
      </c>
      <c r="AK352" s="49" t="str">
        <f t="shared" ca="1" si="11"/>
        <v/>
      </c>
    </row>
    <row r="353" spans="1:37" x14ac:dyDescent="0.2">
      <c r="A353" s="58">
        <v>45352</v>
      </c>
      <c r="B353" s="49" t="s">
        <v>209</v>
      </c>
      <c r="C353" s="49" t="s">
        <v>489</v>
      </c>
      <c r="G353" s="49" t="s">
        <v>116</v>
      </c>
      <c r="H353" s="49" t="s">
        <v>167</v>
      </c>
      <c r="I353" s="49" t="s">
        <v>118</v>
      </c>
      <c r="K353" s="49" t="s">
        <v>1212</v>
      </c>
      <c r="L353" s="49">
        <v>131</v>
      </c>
      <c r="M353" s="49">
        <v>101</v>
      </c>
      <c r="N353" s="49">
        <v>33</v>
      </c>
      <c r="O353" s="49">
        <v>153</v>
      </c>
      <c r="U353" s="49">
        <v>11</v>
      </c>
      <c r="X353" s="49">
        <v>96</v>
      </c>
      <c r="Y353" s="49">
        <v>33</v>
      </c>
      <c r="AC353">
        <f>IF(ISBLANK(sbcc[[#This Row],[total_boys]]),SUM(sbcc[[#This Row],[boys_0-5_reached]],sbcc[[#This Row],[boys_6-12_reached]],sbcc[[#This Row],[boys_13-18_reached]]),sbcc[[#This Row],[total_boys]])</f>
        <v>164</v>
      </c>
      <c r="AD353">
        <f>IF(ISBLANK(sbcc[[#This Row],[total_girls]]),SUM(sbcc[[#This Row],[girls_0-5_reached]],sbcc[[#This Row],[girls_6-12_reached]],sbcc[[#This Row],[girls_13-18_reached]]),sbcc[[#This Row],[total_girls]])</f>
        <v>254</v>
      </c>
      <c r="AE353">
        <f>IF(ISBLANK(sbcc[[#This Row],[total_children]]),SUM(sbcc[[#This Row],[calc_boys]],sbcc[[#This Row],[calc_girls]]),sbcc[[#This Row],[total_children]])</f>
        <v>418</v>
      </c>
      <c r="AF353">
        <f>IF(ISBLANK(sbcc[[#This Row],[total_pwd]]),SUM(sbcc[[#This Row],[total_pwd_men]],sbcc[[#This Row],[total_pwd_women]]),sbcc[[#This Row],[total_pwd]])</f>
        <v>11</v>
      </c>
      <c r="AG353">
        <f>IF(ISBLANK(sbcc[[#This Row],[total_adults]]),SUM(sbcc[[#This Row],[total_men]],sbcc[[#This Row],[total_women]]),sbcc[[#This Row],[total_adults]])</f>
        <v>129</v>
      </c>
      <c r="AH353">
        <f>IF(ISBLANK(sbcc[[#This Row],[total_beneficiaries_reached]]),SUM(sbcc[[#This Row],[calc_children]],sbcc[[#This Row],[calc_adults]]),sbcc[[#This Row],[total_beneficiaries_reached]])</f>
        <v>547</v>
      </c>
      <c r="AI353" s="49" t="str">
        <f ca="1">IF(B353="","",OFFSET(table_admin1[[#Headers],[ADM1_PT]],MATCH(B353,admin1,0),1))</f>
        <v>MZ07</v>
      </c>
      <c r="AJ353" s="49" t="str">
        <f t="shared" ca="1" si="10"/>
        <v>MZ0715</v>
      </c>
      <c r="AK353" s="49" t="str">
        <f t="shared" ca="1" si="11"/>
        <v/>
      </c>
    </row>
    <row r="354" spans="1:37" x14ac:dyDescent="0.2">
      <c r="A354" s="58">
        <v>45352</v>
      </c>
      <c r="B354" s="49" t="s">
        <v>120</v>
      </c>
      <c r="C354" s="49" t="s">
        <v>199</v>
      </c>
      <c r="G354" s="49" t="s">
        <v>122</v>
      </c>
      <c r="H354" s="49" t="s">
        <v>168</v>
      </c>
      <c r="I354" s="49" t="s">
        <v>130</v>
      </c>
      <c r="J354" s="49" t="s">
        <v>1317</v>
      </c>
      <c r="K354" s="49" t="s">
        <v>125</v>
      </c>
      <c r="L354" s="49">
        <v>99</v>
      </c>
      <c r="M354" s="49">
        <v>128</v>
      </c>
      <c r="N354" s="49">
        <v>163</v>
      </c>
      <c r="O354" s="49">
        <v>156</v>
      </c>
      <c r="U354" s="49">
        <v>5</v>
      </c>
      <c r="X354" s="49">
        <v>11</v>
      </c>
      <c r="Y354" s="49">
        <v>34</v>
      </c>
      <c r="AC354">
        <f>IF(ISBLANK(sbcc[[#This Row],[total_boys]]),SUM(sbcc[[#This Row],[boys_0-5_reached]],sbcc[[#This Row],[boys_6-12_reached]],sbcc[[#This Row],[boys_13-18_reached]]),sbcc[[#This Row],[total_boys]])</f>
        <v>262</v>
      </c>
      <c r="AD354">
        <f>IF(ISBLANK(sbcc[[#This Row],[total_girls]]),SUM(sbcc[[#This Row],[girls_0-5_reached]],sbcc[[#This Row],[girls_6-12_reached]],sbcc[[#This Row],[girls_13-18_reached]]),sbcc[[#This Row],[total_girls]])</f>
        <v>284</v>
      </c>
      <c r="AE354">
        <f>IF(ISBLANK(sbcc[[#This Row],[total_children]]),SUM(sbcc[[#This Row],[calc_boys]],sbcc[[#This Row],[calc_girls]]),sbcc[[#This Row],[total_children]])</f>
        <v>546</v>
      </c>
      <c r="AF354">
        <f>IF(ISBLANK(sbcc[[#This Row],[total_pwd]]),SUM(sbcc[[#This Row],[total_pwd_men]],sbcc[[#This Row],[total_pwd_women]]),sbcc[[#This Row],[total_pwd]])</f>
        <v>5</v>
      </c>
      <c r="AG354">
        <f>IF(ISBLANK(sbcc[[#This Row],[total_adults]]),SUM(sbcc[[#This Row],[total_men]],sbcc[[#This Row],[total_women]]),sbcc[[#This Row],[total_adults]])</f>
        <v>45</v>
      </c>
      <c r="AH354">
        <f>IF(ISBLANK(sbcc[[#This Row],[total_beneficiaries_reached]]),SUM(sbcc[[#This Row],[calc_children]],sbcc[[#This Row],[calc_adults]]),sbcc[[#This Row],[total_beneficiaries_reached]])</f>
        <v>591</v>
      </c>
      <c r="AI354" s="49" t="str">
        <f ca="1">IF(B354="","",OFFSET(table_admin1[[#Headers],[ADM1_PT]],MATCH(B354,admin1,0),1))</f>
        <v>MZ01</v>
      </c>
      <c r="AJ354" s="49" t="str">
        <f t="shared" ca="1" si="10"/>
        <v>MZ0105</v>
      </c>
      <c r="AK354" s="49" t="str">
        <f t="shared" ca="1" si="11"/>
        <v/>
      </c>
    </row>
    <row r="355" spans="1:37" x14ac:dyDescent="0.2">
      <c r="A355" s="58">
        <v>45323</v>
      </c>
      <c r="B355" s="49" t="s">
        <v>192</v>
      </c>
      <c r="C355" s="49" t="s">
        <v>370</v>
      </c>
      <c r="G355" s="49" t="s">
        <v>116</v>
      </c>
      <c r="H355" s="49" t="s">
        <v>168</v>
      </c>
      <c r="I355" s="49" t="s">
        <v>118</v>
      </c>
      <c r="K355" s="49" t="s">
        <v>1212</v>
      </c>
      <c r="L355" s="49">
        <v>61</v>
      </c>
      <c r="M355" s="49">
        <v>111</v>
      </c>
      <c r="N355" s="49">
        <v>191</v>
      </c>
      <c r="O355" s="49">
        <v>57</v>
      </c>
      <c r="U355" s="49">
        <v>10</v>
      </c>
      <c r="X355" s="49">
        <v>11</v>
      </c>
      <c r="Y355" s="49">
        <v>121</v>
      </c>
      <c r="AC355">
        <f>IF(ISBLANK(sbcc[[#This Row],[total_boys]]),SUM(sbcc[[#This Row],[boys_0-5_reached]],sbcc[[#This Row],[boys_6-12_reached]],sbcc[[#This Row],[boys_13-18_reached]]),sbcc[[#This Row],[total_boys]])</f>
        <v>252</v>
      </c>
      <c r="AD355">
        <f>IF(ISBLANK(sbcc[[#This Row],[total_girls]]),SUM(sbcc[[#This Row],[girls_0-5_reached]],sbcc[[#This Row],[girls_6-12_reached]],sbcc[[#This Row],[girls_13-18_reached]]),sbcc[[#This Row],[total_girls]])</f>
        <v>168</v>
      </c>
      <c r="AE355">
        <f>IF(ISBLANK(sbcc[[#This Row],[total_children]]),SUM(sbcc[[#This Row],[calc_boys]],sbcc[[#This Row],[calc_girls]]),sbcc[[#This Row],[total_children]])</f>
        <v>420</v>
      </c>
      <c r="AF355">
        <f>IF(ISBLANK(sbcc[[#This Row],[total_pwd]]),SUM(sbcc[[#This Row],[total_pwd_men]],sbcc[[#This Row],[total_pwd_women]]),sbcc[[#This Row],[total_pwd]])</f>
        <v>10</v>
      </c>
      <c r="AG355">
        <f>IF(ISBLANK(sbcc[[#This Row],[total_adults]]),SUM(sbcc[[#This Row],[total_men]],sbcc[[#This Row],[total_women]]),sbcc[[#This Row],[total_adults]])</f>
        <v>132</v>
      </c>
      <c r="AH355">
        <f>IF(ISBLANK(sbcc[[#This Row],[total_beneficiaries_reached]]),SUM(sbcc[[#This Row],[calc_children]],sbcc[[#This Row],[calc_adults]]),sbcc[[#This Row],[total_beneficiaries_reached]])</f>
        <v>552</v>
      </c>
      <c r="AI355" s="49" t="str">
        <f ca="1">IF(B355="","",OFFSET(table_admin1[[#Headers],[ADM1_PT]],MATCH(B355,admin1,0),1))</f>
        <v>MZ04</v>
      </c>
      <c r="AJ355" s="49" t="str">
        <f t="shared" ca="1" si="10"/>
        <v>MZ0404</v>
      </c>
      <c r="AK355" s="49" t="str">
        <f t="shared" ca="1" si="11"/>
        <v/>
      </c>
    </row>
    <row r="356" spans="1:37" x14ac:dyDescent="0.2">
      <c r="A356" s="58">
        <v>45352</v>
      </c>
      <c r="B356" s="49" t="s">
        <v>120</v>
      </c>
      <c r="C356" s="49" t="s">
        <v>129</v>
      </c>
      <c r="G356" s="49" t="s">
        <v>122</v>
      </c>
      <c r="H356" s="49" t="s">
        <v>167</v>
      </c>
      <c r="I356" s="49" t="s">
        <v>130</v>
      </c>
      <c r="J356" s="49" t="s">
        <v>1317</v>
      </c>
      <c r="K356" s="49" t="s">
        <v>125</v>
      </c>
      <c r="L356" s="49">
        <v>168</v>
      </c>
      <c r="M356" s="49">
        <v>169</v>
      </c>
      <c r="N356" s="49">
        <v>150</v>
      </c>
      <c r="O356" s="49">
        <v>84</v>
      </c>
      <c r="U356" s="49">
        <v>1</v>
      </c>
      <c r="X356" s="49">
        <v>96</v>
      </c>
      <c r="Y356" s="49">
        <v>154</v>
      </c>
      <c r="AC356">
        <f>IF(ISBLANK(sbcc[[#This Row],[total_boys]]),SUM(sbcc[[#This Row],[boys_0-5_reached]],sbcc[[#This Row],[boys_6-12_reached]],sbcc[[#This Row],[boys_13-18_reached]]),sbcc[[#This Row],[total_boys]])</f>
        <v>318</v>
      </c>
      <c r="AD356">
        <f>IF(ISBLANK(sbcc[[#This Row],[total_girls]]),SUM(sbcc[[#This Row],[girls_0-5_reached]],sbcc[[#This Row],[girls_6-12_reached]],sbcc[[#This Row],[girls_13-18_reached]]),sbcc[[#This Row],[total_girls]])</f>
        <v>253</v>
      </c>
      <c r="AE356">
        <f>IF(ISBLANK(sbcc[[#This Row],[total_children]]),SUM(sbcc[[#This Row],[calc_boys]],sbcc[[#This Row],[calc_girls]]),sbcc[[#This Row],[total_children]])</f>
        <v>571</v>
      </c>
      <c r="AF356">
        <f>IF(ISBLANK(sbcc[[#This Row],[total_pwd]]),SUM(sbcc[[#This Row],[total_pwd_men]],sbcc[[#This Row],[total_pwd_women]]),sbcc[[#This Row],[total_pwd]])</f>
        <v>1</v>
      </c>
      <c r="AG356">
        <f>IF(ISBLANK(sbcc[[#This Row],[total_adults]]),SUM(sbcc[[#This Row],[total_men]],sbcc[[#This Row],[total_women]]),sbcc[[#This Row],[total_adults]])</f>
        <v>250</v>
      </c>
      <c r="AH356">
        <f>IF(ISBLANK(sbcc[[#This Row],[total_beneficiaries_reached]]),SUM(sbcc[[#This Row],[calc_children]],sbcc[[#This Row],[calc_adults]]),sbcc[[#This Row],[total_beneficiaries_reached]])</f>
        <v>821</v>
      </c>
      <c r="AI356" s="49" t="str">
        <f ca="1">IF(B356="","",OFFSET(table_admin1[[#Headers],[ADM1_PT]],MATCH(B356,admin1,0),1))</f>
        <v>MZ01</v>
      </c>
      <c r="AJ356" s="49" t="str">
        <f t="shared" ca="1" si="10"/>
        <v>MZ0110</v>
      </c>
      <c r="AK356" s="49" t="str">
        <f t="shared" ca="1" si="11"/>
        <v/>
      </c>
    </row>
    <row r="357" spans="1:37" x14ac:dyDescent="0.2">
      <c r="A357" s="58">
        <v>45352</v>
      </c>
      <c r="B357" s="49" t="s">
        <v>209</v>
      </c>
      <c r="C357" s="49" t="s">
        <v>445</v>
      </c>
      <c r="G357" s="49" t="s">
        <v>116</v>
      </c>
      <c r="H357" s="49" t="s">
        <v>167</v>
      </c>
      <c r="I357" s="49" t="s">
        <v>118</v>
      </c>
      <c r="K357" s="49" t="s">
        <v>1212</v>
      </c>
      <c r="L357" s="49">
        <v>40</v>
      </c>
      <c r="M357" s="49">
        <v>199</v>
      </c>
      <c r="N357" s="49">
        <v>151</v>
      </c>
      <c r="O357" s="49">
        <v>80</v>
      </c>
      <c r="U357" s="49">
        <v>7</v>
      </c>
      <c r="X357" s="49">
        <v>15</v>
      </c>
      <c r="Y357" s="49">
        <v>78</v>
      </c>
      <c r="AC357">
        <f>IF(ISBLANK(sbcc[[#This Row],[total_boys]]),SUM(sbcc[[#This Row],[boys_0-5_reached]],sbcc[[#This Row],[boys_6-12_reached]],sbcc[[#This Row],[boys_13-18_reached]]),sbcc[[#This Row],[total_boys]])</f>
        <v>191</v>
      </c>
      <c r="AD357">
        <f>IF(ISBLANK(sbcc[[#This Row],[total_girls]]),SUM(sbcc[[#This Row],[girls_0-5_reached]],sbcc[[#This Row],[girls_6-12_reached]],sbcc[[#This Row],[girls_13-18_reached]]),sbcc[[#This Row],[total_girls]])</f>
        <v>279</v>
      </c>
      <c r="AE357">
        <f>IF(ISBLANK(sbcc[[#This Row],[total_children]]),SUM(sbcc[[#This Row],[calc_boys]],sbcc[[#This Row],[calc_girls]]),sbcc[[#This Row],[total_children]])</f>
        <v>470</v>
      </c>
      <c r="AF357">
        <f>IF(ISBLANK(sbcc[[#This Row],[total_pwd]]),SUM(sbcc[[#This Row],[total_pwd_men]],sbcc[[#This Row],[total_pwd_women]]),sbcc[[#This Row],[total_pwd]])</f>
        <v>7</v>
      </c>
      <c r="AG357">
        <f>IF(ISBLANK(sbcc[[#This Row],[total_adults]]),SUM(sbcc[[#This Row],[total_men]],sbcc[[#This Row],[total_women]]),sbcc[[#This Row],[total_adults]])</f>
        <v>93</v>
      </c>
      <c r="AH357">
        <f>IF(ISBLANK(sbcc[[#This Row],[total_beneficiaries_reached]]),SUM(sbcc[[#This Row],[calc_children]],sbcc[[#This Row],[calc_adults]]),sbcc[[#This Row],[total_beneficiaries_reached]])</f>
        <v>563</v>
      </c>
      <c r="AI357" s="49" t="str">
        <f ca="1">IF(B357="","",OFFSET(table_admin1[[#Headers],[ADM1_PT]],MATCH(B357,admin1,0),1))</f>
        <v>MZ07</v>
      </c>
      <c r="AJ357" s="49" t="str">
        <f t="shared" ca="1" si="10"/>
        <v>MZ0703</v>
      </c>
      <c r="AK357" s="49" t="str">
        <f t="shared" ca="1" si="11"/>
        <v/>
      </c>
    </row>
    <row r="358" spans="1:37" x14ac:dyDescent="0.2">
      <c r="A358" s="58">
        <v>45323</v>
      </c>
      <c r="B358" s="49" t="s">
        <v>209</v>
      </c>
      <c r="C358" s="49" t="s">
        <v>445</v>
      </c>
      <c r="G358" s="49" t="s">
        <v>116</v>
      </c>
      <c r="H358" s="49" t="s">
        <v>168</v>
      </c>
      <c r="I358" s="49" t="s">
        <v>118</v>
      </c>
      <c r="K358" s="49" t="s">
        <v>1212</v>
      </c>
      <c r="L358" s="49">
        <v>111</v>
      </c>
      <c r="M358" s="49">
        <v>140</v>
      </c>
      <c r="N358" s="49">
        <v>166</v>
      </c>
      <c r="O358" s="49">
        <v>115</v>
      </c>
      <c r="U358" s="49">
        <v>4</v>
      </c>
      <c r="X358" s="49">
        <v>168</v>
      </c>
      <c r="Y358" s="49">
        <v>87</v>
      </c>
      <c r="AC358">
        <f>IF(ISBLANK(sbcc[[#This Row],[total_boys]]),SUM(sbcc[[#This Row],[boys_0-5_reached]],sbcc[[#This Row],[boys_6-12_reached]],sbcc[[#This Row],[boys_13-18_reached]]),sbcc[[#This Row],[total_boys]])</f>
        <v>277</v>
      </c>
      <c r="AD358">
        <f>IF(ISBLANK(sbcc[[#This Row],[total_girls]]),SUM(sbcc[[#This Row],[girls_0-5_reached]],sbcc[[#This Row],[girls_6-12_reached]],sbcc[[#This Row],[girls_13-18_reached]]),sbcc[[#This Row],[total_girls]])</f>
        <v>255</v>
      </c>
      <c r="AE358">
        <f>IF(ISBLANK(sbcc[[#This Row],[total_children]]),SUM(sbcc[[#This Row],[calc_boys]],sbcc[[#This Row],[calc_girls]]),sbcc[[#This Row],[total_children]])</f>
        <v>532</v>
      </c>
      <c r="AF358">
        <f>IF(ISBLANK(sbcc[[#This Row],[total_pwd]]),SUM(sbcc[[#This Row],[total_pwd_men]],sbcc[[#This Row],[total_pwd_women]]),sbcc[[#This Row],[total_pwd]])</f>
        <v>4</v>
      </c>
      <c r="AG358">
        <f>IF(ISBLANK(sbcc[[#This Row],[total_adults]]),SUM(sbcc[[#This Row],[total_men]],sbcc[[#This Row],[total_women]]),sbcc[[#This Row],[total_adults]])</f>
        <v>255</v>
      </c>
      <c r="AH358">
        <f>IF(ISBLANK(sbcc[[#This Row],[total_beneficiaries_reached]]),SUM(sbcc[[#This Row],[calc_children]],sbcc[[#This Row],[calc_adults]]),sbcc[[#This Row],[total_beneficiaries_reached]])</f>
        <v>787</v>
      </c>
      <c r="AI358" s="49" t="str">
        <f ca="1">IF(B358="","",OFFSET(table_admin1[[#Headers],[ADM1_PT]],MATCH(B358,admin1,0),1))</f>
        <v>MZ07</v>
      </c>
      <c r="AJ358" s="49" t="str">
        <f t="shared" ca="1" si="10"/>
        <v>MZ0703</v>
      </c>
      <c r="AK358" s="49" t="str">
        <f t="shared" ca="1" si="11"/>
        <v/>
      </c>
    </row>
    <row r="359" spans="1:37" x14ac:dyDescent="0.2">
      <c r="A359" s="58">
        <v>45383</v>
      </c>
      <c r="B359" s="49" t="s">
        <v>209</v>
      </c>
      <c r="C359" s="49" t="s">
        <v>445</v>
      </c>
      <c r="G359" s="49" t="s">
        <v>116</v>
      </c>
      <c r="H359" s="49" t="s">
        <v>167</v>
      </c>
      <c r="I359" s="49" t="s">
        <v>118</v>
      </c>
      <c r="K359" s="49" t="s">
        <v>1212</v>
      </c>
      <c r="L359" s="49">
        <v>133</v>
      </c>
      <c r="M359" s="49">
        <v>86</v>
      </c>
      <c r="N359" s="49">
        <v>46</v>
      </c>
      <c r="O359" s="49">
        <v>54</v>
      </c>
      <c r="U359" s="49">
        <v>13</v>
      </c>
      <c r="X359" s="49">
        <v>1</v>
      </c>
      <c r="Y359" s="49">
        <v>76</v>
      </c>
      <c r="AC359">
        <f>IF(ISBLANK(sbcc[[#This Row],[total_boys]]),SUM(sbcc[[#This Row],[boys_0-5_reached]],sbcc[[#This Row],[boys_6-12_reached]],sbcc[[#This Row],[boys_13-18_reached]]),sbcc[[#This Row],[total_boys]])</f>
        <v>179</v>
      </c>
      <c r="AD359">
        <f>IF(ISBLANK(sbcc[[#This Row],[total_girls]]),SUM(sbcc[[#This Row],[girls_0-5_reached]],sbcc[[#This Row],[girls_6-12_reached]],sbcc[[#This Row],[girls_13-18_reached]]),sbcc[[#This Row],[total_girls]])</f>
        <v>140</v>
      </c>
      <c r="AE359">
        <f>IF(ISBLANK(sbcc[[#This Row],[total_children]]),SUM(sbcc[[#This Row],[calc_boys]],sbcc[[#This Row],[calc_girls]]),sbcc[[#This Row],[total_children]])</f>
        <v>319</v>
      </c>
      <c r="AF359">
        <f>IF(ISBLANK(sbcc[[#This Row],[total_pwd]]),SUM(sbcc[[#This Row],[total_pwd_men]],sbcc[[#This Row],[total_pwd_women]]),sbcc[[#This Row],[total_pwd]])</f>
        <v>13</v>
      </c>
      <c r="AG359">
        <f>IF(ISBLANK(sbcc[[#This Row],[total_adults]]),SUM(sbcc[[#This Row],[total_men]],sbcc[[#This Row],[total_women]]),sbcc[[#This Row],[total_adults]])</f>
        <v>77</v>
      </c>
      <c r="AH359">
        <f>IF(ISBLANK(sbcc[[#This Row],[total_beneficiaries_reached]]),SUM(sbcc[[#This Row],[calc_children]],sbcc[[#This Row],[calc_adults]]),sbcc[[#This Row],[total_beneficiaries_reached]])</f>
        <v>396</v>
      </c>
      <c r="AI359" s="49" t="str">
        <f ca="1">IF(B359="","",OFFSET(table_admin1[[#Headers],[ADM1_PT]],MATCH(B359,admin1,0),1))</f>
        <v>MZ07</v>
      </c>
      <c r="AJ359" s="49" t="str">
        <f t="shared" ca="1" si="10"/>
        <v>MZ0703</v>
      </c>
      <c r="AK359" s="49" t="str">
        <f t="shared" ca="1" si="11"/>
        <v/>
      </c>
    </row>
    <row r="360" spans="1:37" x14ac:dyDescent="0.2">
      <c r="A360" s="58">
        <v>45352</v>
      </c>
      <c r="B360" s="49" t="s">
        <v>113</v>
      </c>
      <c r="C360" s="49" t="s">
        <v>613</v>
      </c>
      <c r="G360" s="49" t="s">
        <v>122</v>
      </c>
      <c r="H360" s="49" t="s">
        <v>168</v>
      </c>
      <c r="I360" s="49" t="s">
        <v>124</v>
      </c>
      <c r="J360" s="49" t="s">
        <v>1315</v>
      </c>
      <c r="K360" s="49" t="s">
        <v>125</v>
      </c>
      <c r="L360" s="49">
        <v>107</v>
      </c>
      <c r="M360" s="49">
        <v>173</v>
      </c>
      <c r="N360" s="49">
        <v>116</v>
      </c>
      <c r="O360" s="49">
        <v>169</v>
      </c>
      <c r="U360" s="49">
        <v>5</v>
      </c>
      <c r="X360" s="49">
        <v>143</v>
      </c>
      <c r="Y360" s="49">
        <v>143</v>
      </c>
      <c r="AC360">
        <f>IF(ISBLANK(sbcc[[#This Row],[total_boys]]),SUM(sbcc[[#This Row],[boys_0-5_reached]],sbcc[[#This Row],[boys_6-12_reached]],sbcc[[#This Row],[boys_13-18_reached]]),sbcc[[#This Row],[total_boys]])</f>
        <v>223</v>
      </c>
      <c r="AD360">
        <f>IF(ISBLANK(sbcc[[#This Row],[total_girls]]),SUM(sbcc[[#This Row],[girls_0-5_reached]],sbcc[[#This Row],[girls_6-12_reached]],sbcc[[#This Row],[girls_13-18_reached]]),sbcc[[#This Row],[total_girls]])</f>
        <v>342</v>
      </c>
      <c r="AE360">
        <f>IF(ISBLANK(sbcc[[#This Row],[total_children]]),SUM(sbcc[[#This Row],[calc_boys]],sbcc[[#This Row],[calc_girls]]),sbcc[[#This Row],[total_children]])</f>
        <v>565</v>
      </c>
      <c r="AF360">
        <f>IF(ISBLANK(sbcc[[#This Row],[total_pwd]]),SUM(sbcc[[#This Row],[total_pwd_men]],sbcc[[#This Row],[total_pwd_women]]),sbcc[[#This Row],[total_pwd]])</f>
        <v>5</v>
      </c>
      <c r="AG360">
        <f>IF(ISBLANK(sbcc[[#This Row],[total_adults]]),SUM(sbcc[[#This Row],[total_men]],sbcc[[#This Row],[total_women]]),sbcc[[#This Row],[total_adults]])</f>
        <v>286</v>
      </c>
      <c r="AH360">
        <f>IF(ISBLANK(sbcc[[#This Row],[total_beneficiaries_reached]]),SUM(sbcc[[#This Row],[calc_children]],sbcc[[#This Row],[calc_adults]]),sbcc[[#This Row],[total_beneficiaries_reached]])</f>
        <v>851</v>
      </c>
      <c r="AI360" s="49" t="str">
        <f ca="1">IF(B360="","",OFFSET(table_admin1[[#Headers],[ADM1_PT]],MATCH(B360,admin1,0),1))</f>
        <v>MZ09</v>
      </c>
      <c r="AJ360" s="49" t="str">
        <f t="shared" ca="1" si="10"/>
        <v>MZ0907</v>
      </c>
      <c r="AK360" s="49" t="str">
        <f t="shared" ca="1" si="11"/>
        <v/>
      </c>
    </row>
    <row r="361" spans="1:37" x14ac:dyDescent="0.2">
      <c r="A361" s="58">
        <v>45292</v>
      </c>
      <c r="B361" s="49" t="s">
        <v>120</v>
      </c>
      <c r="C361" s="49" t="s">
        <v>205</v>
      </c>
      <c r="G361" s="49" t="s">
        <v>116</v>
      </c>
      <c r="H361" s="49" t="s">
        <v>167</v>
      </c>
      <c r="I361" s="49" t="s">
        <v>118</v>
      </c>
      <c r="K361" s="49" t="s">
        <v>1212</v>
      </c>
      <c r="L361" s="49">
        <v>3</v>
      </c>
      <c r="M361" s="49">
        <v>35</v>
      </c>
      <c r="N361" s="49">
        <v>118</v>
      </c>
      <c r="O361" s="49">
        <v>136</v>
      </c>
      <c r="U361" s="49">
        <v>10</v>
      </c>
      <c r="X361" s="49">
        <v>196</v>
      </c>
      <c r="Y361" s="49">
        <v>127</v>
      </c>
      <c r="AC361">
        <f>IF(ISBLANK(sbcc[[#This Row],[total_boys]]),SUM(sbcc[[#This Row],[boys_0-5_reached]],sbcc[[#This Row],[boys_6-12_reached]],sbcc[[#This Row],[boys_13-18_reached]]),sbcc[[#This Row],[total_boys]])</f>
        <v>121</v>
      </c>
      <c r="AD361">
        <f>IF(ISBLANK(sbcc[[#This Row],[total_girls]]),SUM(sbcc[[#This Row],[girls_0-5_reached]],sbcc[[#This Row],[girls_6-12_reached]],sbcc[[#This Row],[girls_13-18_reached]]),sbcc[[#This Row],[total_girls]])</f>
        <v>171</v>
      </c>
      <c r="AE361">
        <f>IF(ISBLANK(sbcc[[#This Row],[total_children]]),SUM(sbcc[[#This Row],[calc_boys]],sbcc[[#This Row],[calc_girls]]),sbcc[[#This Row],[total_children]])</f>
        <v>292</v>
      </c>
      <c r="AF361">
        <f>IF(ISBLANK(sbcc[[#This Row],[total_pwd]]),SUM(sbcc[[#This Row],[total_pwd_men]],sbcc[[#This Row],[total_pwd_women]]),sbcc[[#This Row],[total_pwd]])</f>
        <v>10</v>
      </c>
      <c r="AG361">
        <f>IF(ISBLANK(sbcc[[#This Row],[total_adults]]),SUM(sbcc[[#This Row],[total_men]],sbcc[[#This Row],[total_women]]),sbcc[[#This Row],[total_adults]])</f>
        <v>323</v>
      </c>
      <c r="AH361">
        <f>IF(ISBLANK(sbcc[[#This Row],[total_beneficiaries_reached]]),SUM(sbcc[[#This Row],[calc_children]],sbcc[[#This Row],[calc_adults]]),sbcc[[#This Row],[total_beneficiaries_reached]])</f>
        <v>615</v>
      </c>
      <c r="AI361" s="49" t="str">
        <f ca="1">IF(B361="","",OFFSET(table_admin1[[#Headers],[ADM1_PT]],MATCH(B361,admin1,0),1))</f>
        <v>MZ01</v>
      </c>
      <c r="AJ361" s="49" t="str">
        <f t="shared" ca="1" si="10"/>
        <v>MZ0106</v>
      </c>
      <c r="AK361" s="49" t="str">
        <f t="shared" ca="1" si="11"/>
        <v/>
      </c>
    </row>
    <row r="362" spans="1:37" x14ac:dyDescent="0.2">
      <c r="A362" s="58">
        <v>45352</v>
      </c>
      <c r="B362" s="49" t="s">
        <v>120</v>
      </c>
      <c r="C362" s="49" t="s">
        <v>129</v>
      </c>
      <c r="G362" s="49" t="s">
        <v>122</v>
      </c>
      <c r="H362" s="49" t="s">
        <v>167</v>
      </c>
      <c r="I362" s="49" t="s">
        <v>124</v>
      </c>
      <c r="J362" s="49" t="s">
        <v>1315</v>
      </c>
      <c r="K362" s="49" t="s">
        <v>125</v>
      </c>
      <c r="L362" s="49">
        <v>29</v>
      </c>
      <c r="M362" s="49">
        <v>158</v>
      </c>
      <c r="N362" s="49">
        <v>189</v>
      </c>
      <c r="O362" s="49">
        <v>195</v>
      </c>
      <c r="U362" s="49">
        <v>2</v>
      </c>
      <c r="X362" s="49">
        <v>92</v>
      </c>
      <c r="Y362" s="49">
        <v>174</v>
      </c>
      <c r="AC362">
        <f>IF(ISBLANK(sbcc[[#This Row],[total_boys]]),SUM(sbcc[[#This Row],[boys_0-5_reached]],sbcc[[#This Row],[boys_6-12_reached]],sbcc[[#This Row],[boys_13-18_reached]]),sbcc[[#This Row],[total_boys]])</f>
        <v>218</v>
      </c>
      <c r="AD362">
        <f>IF(ISBLANK(sbcc[[#This Row],[total_girls]]),SUM(sbcc[[#This Row],[girls_0-5_reached]],sbcc[[#This Row],[girls_6-12_reached]],sbcc[[#This Row],[girls_13-18_reached]]),sbcc[[#This Row],[total_girls]])</f>
        <v>353</v>
      </c>
      <c r="AE362">
        <f>IF(ISBLANK(sbcc[[#This Row],[total_children]]),SUM(sbcc[[#This Row],[calc_boys]],sbcc[[#This Row],[calc_girls]]),sbcc[[#This Row],[total_children]])</f>
        <v>571</v>
      </c>
      <c r="AF362">
        <f>IF(ISBLANK(sbcc[[#This Row],[total_pwd]]),SUM(sbcc[[#This Row],[total_pwd_men]],sbcc[[#This Row],[total_pwd_women]]),sbcc[[#This Row],[total_pwd]])</f>
        <v>2</v>
      </c>
      <c r="AG362">
        <f>IF(ISBLANK(sbcc[[#This Row],[total_adults]]),SUM(sbcc[[#This Row],[total_men]],sbcc[[#This Row],[total_women]]),sbcc[[#This Row],[total_adults]])</f>
        <v>266</v>
      </c>
      <c r="AH362">
        <f>IF(ISBLANK(sbcc[[#This Row],[total_beneficiaries_reached]]),SUM(sbcc[[#This Row],[calc_children]],sbcc[[#This Row],[calc_adults]]),sbcc[[#This Row],[total_beneficiaries_reached]])</f>
        <v>837</v>
      </c>
      <c r="AI362" s="49" t="str">
        <f ca="1">IF(B362="","",OFFSET(table_admin1[[#Headers],[ADM1_PT]],MATCH(B362,admin1,0),1))</f>
        <v>MZ01</v>
      </c>
      <c r="AJ362" s="49" t="str">
        <f t="shared" ca="1" si="10"/>
        <v>MZ0110</v>
      </c>
      <c r="AK362" s="49" t="str">
        <f t="shared" ca="1" si="11"/>
        <v/>
      </c>
    </row>
    <row r="363" spans="1:37" x14ac:dyDescent="0.2">
      <c r="A363" s="58">
        <v>45323</v>
      </c>
      <c r="B363" s="49" t="s">
        <v>214</v>
      </c>
      <c r="C363" s="49" t="s">
        <v>574</v>
      </c>
      <c r="G363" s="49" t="s">
        <v>122</v>
      </c>
      <c r="H363" s="49" t="s">
        <v>167</v>
      </c>
      <c r="I363" s="49" t="s">
        <v>118</v>
      </c>
      <c r="K363" s="49" t="s">
        <v>125</v>
      </c>
      <c r="L363" s="49">
        <v>133</v>
      </c>
      <c r="M363" s="49">
        <v>98</v>
      </c>
      <c r="N363" s="49">
        <v>34</v>
      </c>
      <c r="O363" s="49">
        <v>20</v>
      </c>
      <c r="U363" s="49">
        <v>5</v>
      </c>
      <c r="X363" s="49">
        <v>33</v>
      </c>
      <c r="Y363" s="49">
        <v>158</v>
      </c>
      <c r="AC363">
        <f>IF(ISBLANK(sbcc[[#This Row],[total_boys]]),SUM(sbcc[[#This Row],[boys_0-5_reached]],sbcc[[#This Row],[boys_6-12_reached]],sbcc[[#This Row],[boys_13-18_reached]]),sbcc[[#This Row],[total_boys]])</f>
        <v>167</v>
      </c>
      <c r="AD363">
        <f>IF(ISBLANK(sbcc[[#This Row],[total_girls]]),SUM(sbcc[[#This Row],[girls_0-5_reached]],sbcc[[#This Row],[girls_6-12_reached]],sbcc[[#This Row],[girls_13-18_reached]]),sbcc[[#This Row],[total_girls]])</f>
        <v>118</v>
      </c>
      <c r="AE363">
        <f>IF(ISBLANK(sbcc[[#This Row],[total_children]]),SUM(sbcc[[#This Row],[calc_boys]],sbcc[[#This Row],[calc_girls]]),sbcc[[#This Row],[total_children]])</f>
        <v>285</v>
      </c>
      <c r="AF363">
        <f>IF(ISBLANK(sbcc[[#This Row],[total_pwd]]),SUM(sbcc[[#This Row],[total_pwd_men]],sbcc[[#This Row],[total_pwd_women]]),sbcc[[#This Row],[total_pwd]])</f>
        <v>5</v>
      </c>
      <c r="AG363">
        <f>IF(ISBLANK(sbcc[[#This Row],[total_adults]]),SUM(sbcc[[#This Row],[total_men]],sbcc[[#This Row],[total_women]]),sbcc[[#This Row],[total_adults]])</f>
        <v>191</v>
      </c>
      <c r="AH363">
        <f>IF(ISBLANK(sbcc[[#This Row],[total_beneficiaries_reached]]),SUM(sbcc[[#This Row],[calc_children]],sbcc[[#This Row],[calc_adults]]),sbcc[[#This Row],[total_beneficiaries_reached]])</f>
        <v>476</v>
      </c>
      <c r="AI363" s="49" t="str">
        <f ca="1">IF(B363="","",OFFSET(table_admin1[[#Headers],[ADM1_PT]],MATCH(B363,admin1,0),1))</f>
        <v>MZ08</v>
      </c>
      <c r="AJ363" s="49" t="str">
        <f t="shared" ca="1" si="10"/>
        <v>MZ0815</v>
      </c>
      <c r="AK363" s="49" t="str">
        <f t="shared" ca="1" si="11"/>
        <v/>
      </c>
    </row>
    <row r="364" spans="1:37" x14ac:dyDescent="0.2">
      <c r="A364" s="58">
        <v>45352</v>
      </c>
      <c r="B364" s="49" t="s">
        <v>120</v>
      </c>
      <c r="C364" s="49" t="s">
        <v>127</v>
      </c>
      <c r="G364" s="49" t="s">
        <v>122</v>
      </c>
      <c r="H364" s="49" t="s">
        <v>168</v>
      </c>
      <c r="L364" s="49">
        <v>72</v>
      </c>
      <c r="M364" s="49">
        <v>143</v>
      </c>
      <c r="N364" s="49">
        <v>64</v>
      </c>
      <c r="O364" s="49">
        <v>134</v>
      </c>
      <c r="U364" s="49">
        <v>6</v>
      </c>
      <c r="X364" s="49">
        <v>126</v>
      </c>
      <c r="Y364" s="49">
        <v>183</v>
      </c>
      <c r="AC364">
        <f>IF(ISBLANK(sbcc[[#This Row],[total_boys]]),SUM(sbcc[[#This Row],[boys_0-5_reached]],sbcc[[#This Row],[boys_6-12_reached]],sbcc[[#This Row],[boys_13-18_reached]]),sbcc[[#This Row],[total_boys]])</f>
        <v>136</v>
      </c>
      <c r="AD364">
        <f>IF(ISBLANK(sbcc[[#This Row],[total_girls]]),SUM(sbcc[[#This Row],[girls_0-5_reached]],sbcc[[#This Row],[girls_6-12_reached]],sbcc[[#This Row],[girls_13-18_reached]]),sbcc[[#This Row],[total_girls]])</f>
        <v>277</v>
      </c>
      <c r="AE364">
        <f>IF(ISBLANK(sbcc[[#This Row],[total_children]]),SUM(sbcc[[#This Row],[calc_boys]],sbcc[[#This Row],[calc_girls]]),sbcc[[#This Row],[total_children]])</f>
        <v>413</v>
      </c>
      <c r="AF364">
        <f>IF(ISBLANK(sbcc[[#This Row],[total_pwd]]),SUM(sbcc[[#This Row],[total_pwd_men]],sbcc[[#This Row],[total_pwd_women]]),sbcc[[#This Row],[total_pwd]])</f>
        <v>6</v>
      </c>
      <c r="AG364">
        <f>IF(ISBLANK(sbcc[[#This Row],[total_adults]]),SUM(sbcc[[#This Row],[total_men]],sbcc[[#This Row],[total_women]]),sbcc[[#This Row],[total_adults]])</f>
        <v>309</v>
      </c>
      <c r="AH364">
        <f>IF(ISBLANK(sbcc[[#This Row],[total_beneficiaries_reached]]),SUM(sbcc[[#This Row],[calc_children]],sbcc[[#This Row],[calc_adults]]),sbcc[[#This Row],[total_beneficiaries_reached]])</f>
        <v>722</v>
      </c>
      <c r="AI364" s="49" t="str">
        <f ca="1">IF(B364="","",OFFSET(table_admin1[[#Headers],[ADM1_PT]],MATCH(B364,admin1,0),1))</f>
        <v>MZ01</v>
      </c>
      <c r="AJ364" s="49" t="str">
        <f t="shared" ca="1" si="10"/>
        <v>MZ0101</v>
      </c>
      <c r="AK364" s="49" t="str">
        <f t="shared" ca="1" si="11"/>
        <v/>
      </c>
    </row>
    <row r="365" spans="1:37" x14ac:dyDescent="0.2">
      <c r="A365" s="58">
        <v>45352</v>
      </c>
      <c r="B365" s="49" t="s">
        <v>120</v>
      </c>
      <c r="C365" s="49" t="s">
        <v>127</v>
      </c>
      <c r="G365" s="49" t="s">
        <v>122</v>
      </c>
      <c r="H365" s="49" t="s">
        <v>167</v>
      </c>
      <c r="I365" s="49" t="s">
        <v>130</v>
      </c>
      <c r="J365" s="49" t="s">
        <v>1318</v>
      </c>
      <c r="K365" s="49" t="s">
        <v>125</v>
      </c>
      <c r="L365" s="49">
        <v>49</v>
      </c>
      <c r="M365" s="49">
        <v>8</v>
      </c>
      <c r="N365" s="49">
        <v>104</v>
      </c>
      <c r="O365" s="49">
        <v>81</v>
      </c>
      <c r="U365" s="49">
        <v>2</v>
      </c>
      <c r="X365" s="49">
        <v>167</v>
      </c>
      <c r="Y365" s="49">
        <v>131</v>
      </c>
      <c r="AC365">
        <f>IF(ISBLANK(sbcc[[#This Row],[total_boys]]),SUM(sbcc[[#This Row],[boys_0-5_reached]],sbcc[[#This Row],[boys_6-12_reached]],sbcc[[#This Row],[boys_13-18_reached]]),sbcc[[#This Row],[total_boys]])</f>
        <v>153</v>
      </c>
      <c r="AD365">
        <f>IF(ISBLANK(sbcc[[#This Row],[total_girls]]),SUM(sbcc[[#This Row],[girls_0-5_reached]],sbcc[[#This Row],[girls_6-12_reached]],sbcc[[#This Row],[girls_13-18_reached]]),sbcc[[#This Row],[total_girls]])</f>
        <v>89</v>
      </c>
      <c r="AE365">
        <f>IF(ISBLANK(sbcc[[#This Row],[total_children]]),SUM(sbcc[[#This Row],[calc_boys]],sbcc[[#This Row],[calc_girls]]),sbcc[[#This Row],[total_children]])</f>
        <v>242</v>
      </c>
      <c r="AF365">
        <f>IF(ISBLANK(sbcc[[#This Row],[total_pwd]]),SUM(sbcc[[#This Row],[total_pwd_men]],sbcc[[#This Row],[total_pwd_women]]),sbcc[[#This Row],[total_pwd]])</f>
        <v>2</v>
      </c>
      <c r="AG365">
        <f>IF(ISBLANK(sbcc[[#This Row],[total_adults]]),SUM(sbcc[[#This Row],[total_men]],sbcc[[#This Row],[total_women]]),sbcc[[#This Row],[total_adults]])</f>
        <v>298</v>
      </c>
      <c r="AH365">
        <f>IF(ISBLANK(sbcc[[#This Row],[total_beneficiaries_reached]]),SUM(sbcc[[#This Row],[calc_children]],sbcc[[#This Row],[calc_adults]]),sbcc[[#This Row],[total_beneficiaries_reached]])</f>
        <v>540</v>
      </c>
      <c r="AI365" s="49" t="str">
        <f ca="1">IF(B365="","",OFFSET(table_admin1[[#Headers],[ADM1_PT]],MATCH(B365,admin1,0),1))</f>
        <v>MZ01</v>
      </c>
      <c r="AJ365" s="49" t="str">
        <f t="shared" ref="AJ365:AJ428" ca="1" si="12">IF(C365="","",INDEX(admin2_pcode,MATCH(C365,OFFSET(admin2_start,MATCH(AI365,admin1_linked_pcode,0),0,COUNTIF(admin1_linked_pcode,AI365)),0)+MATCH(AI365,admin1_linked_pcode,0)-1))</f>
        <v>MZ0101</v>
      </c>
      <c r="AK365" s="49" t="str">
        <f t="shared" ref="AK365:AK428" ca="1" si="13">IF(D365="","",INDEX(admin3_pcode,MATCH(D365,OFFSET(admin3_start,MATCH(AJ365,admin2_linked_pcode,0),0,COUNTIF(admin2_linked_pcode,AJ365)),0)+MATCH(AJ365,admin2_linked_pcode,0)-1))</f>
        <v/>
      </c>
    </row>
    <row r="366" spans="1:37" x14ac:dyDescent="0.2">
      <c r="A366" s="58">
        <v>45383</v>
      </c>
      <c r="B366" s="49" t="s">
        <v>113</v>
      </c>
      <c r="C366" s="49" t="s">
        <v>613</v>
      </c>
      <c r="G366" s="49" t="s">
        <v>122</v>
      </c>
      <c r="H366" s="49" t="s">
        <v>168</v>
      </c>
      <c r="I366" s="49" t="s">
        <v>124</v>
      </c>
      <c r="J366" s="49" t="s">
        <v>1315</v>
      </c>
      <c r="K366" s="49" t="s">
        <v>125</v>
      </c>
      <c r="L366" s="49">
        <v>114</v>
      </c>
      <c r="M366" s="49">
        <v>122</v>
      </c>
      <c r="N366" s="49">
        <v>181</v>
      </c>
      <c r="O366" s="49">
        <v>76</v>
      </c>
      <c r="U366" s="49">
        <v>2</v>
      </c>
      <c r="X366" s="49">
        <v>61</v>
      </c>
      <c r="Y366" s="49">
        <v>10</v>
      </c>
      <c r="AC366">
        <f>IF(ISBLANK(sbcc[[#This Row],[total_boys]]),SUM(sbcc[[#This Row],[boys_0-5_reached]],sbcc[[#This Row],[boys_6-12_reached]],sbcc[[#This Row],[boys_13-18_reached]]),sbcc[[#This Row],[total_boys]])</f>
        <v>295</v>
      </c>
      <c r="AD366">
        <f>IF(ISBLANK(sbcc[[#This Row],[total_girls]]),SUM(sbcc[[#This Row],[girls_0-5_reached]],sbcc[[#This Row],[girls_6-12_reached]],sbcc[[#This Row],[girls_13-18_reached]]),sbcc[[#This Row],[total_girls]])</f>
        <v>198</v>
      </c>
      <c r="AE366">
        <f>IF(ISBLANK(sbcc[[#This Row],[total_children]]),SUM(sbcc[[#This Row],[calc_boys]],sbcc[[#This Row],[calc_girls]]),sbcc[[#This Row],[total_children]])</f>
        <v>493</v>
      </c>
      <c r="AF366">
        <f>IF(ISBLANK(sbcc[[#This Row],[total_pwd]]),SUM(sbcc[[#This Row],[total_pwd_men]],sbcc[[#This Row],[total_pwd_women]]),sbcc[[#This Row],[total_pwd]])</f>
        <v>2</v>
      </c>
      <c r="AG366">
        <f>IF(ISBLANK(sbcc[[#This Row],[total_adults]]),SUM(sbcc[[#This Row],[total_men]],sbcc[[#This Row],[total_women]]),sbcc[[#This Row],[total_adults]])</f>
        <v>71</v>
      </c>
      <c r="AH366">
        <f>IF(ISBLANK(sbcc[[#This Row],[total_beneficiaries_reached]]),SUM(sbcc[[#This Row],[calc_children]],sbcc[[#This Row],[calc_adults]]),sbcc[[#This Row],[total_beneficiaries_reached]])</f>
        <v>564</v>
      </c>
      <c r="AI366" s="49" t="str">
        <f ca="1">IF(B366="","",OFFSET(table_admin1[[#Headers],[ADM1_PT]],MATCH(B366,admin1,0),1))</f>
        <v>MZ09</v>
      </c>
      <c r="AJ366" s="49" t="str">
        <f t="shared" ca="1" si="12"/>
        <v>MZ0907</v>
      </c>
      <c r="AK366" s="49" t="str">
        <f t="shared" ca="1" si="13"/>
        <v/>
      </c>
    </row>
    <row r="367" spans="1:37" x14ac:dyDescent="0.2">
      <c r="A367" s="58">
        <v>45383</v>
      </c>
      <c r="B367" s="49" t="s">
        <v>113</v>
      </c>
      <c r="C367" s="49" t="s">
        <v>596</v>
      </c>
      <c r="G367" s="49" t="s">
        <v>116</v>
      </c>
      <c r="H367" s="49" t="s">
        <v>168</v>
      </c>
      <c r="I367" s="49" t="s">
        <v>118</v>
      </c>
      <c r="K367" s="49" t="s">
        <v>1212</v>
      </c>
      <c r="L367" s="49">
        <v>111</v>
      </c>
      <c r="M367" s="49">
        <v>148</v>
      </c>
      <c r="N367" s="49">
        <v>19</v>
      </c>
      <c r="O367" s="49">
        <v>151</v>
      </c>
      <c r="U367" s="49">
        <v>15</v>
      </c>
      <c r="X367" s="49">
        <v>192</v>
      </c>
      <c r="Y367" s="49">
        <v>63</v>
      </c>
      <c r="AC367">
        <f>IF(ISBLANK(sbcc[[#This Row],[total_boys]]),SUM(sbcc[[#This Row],[boys_0-5_reached]],sbcc[[#This Row],[boys_6-12_reached]],sbcc[[#This Row],[boys_13-18_reached]]),sbcc[[#This Row],[total_boys]])</f>
        <v>130</v>
      </c>
      <c r="AD367">
        <f>IF(ISBLANK(sbcc[[#This Row],[total_girls]]),SUM(sbcc[[#This Row],[girls_0-5_reached]],sbcc[[#This Row],[girls_6-12_reached]],sbcc[[#This Row],[girls_13-18_reached]]),sbcc[[#This Row],[total_girls]])</f>
        <v>299</v>
      </c>
      <c r="AE367">
        <f>IF(ISBLANK(sbcc[[#This Row],[total_children]]),SUM(sbcc[[#This Row],[calc_boys]],sbcc[[#This Row],[calc_girls]]),sbcc[[#This Row],[total_children]])</f>
        <v>429</v>
      </c>
      <c r="AF367">
        <f>IF(ISBLANK(sbcc[[#This Row],[total_pwd]]),SUM(sbcc[[#This Row],[total_pwd_men]],sbcc[[#This Row],[total_pwd_women]]),sbcc[[#This Row],[total_pwd]])</f>
        <v>15</v>
      </c>
      <c r="AG367">
        <f>IF(ISBLANK(sbcc[[#This Row],[total_adults]]),SUM(sbcc[[#This Row],[total_men]],sbcc[[#This Row],[total_women]]),sbcc[[#This Row],[total_adults]])</f>
        <v>255</v>
      </c>
      <c r="AH367">
        <f>IF(ISBLANK(sbcc[[#This Row],[total_beneficiaries_reached]]),SUM(sbcc[[#This Row],[calc_children]],sbcc[[#This Row],[calc_adults]]),sbcc[[#This Row],[total_beneficiaries_reached]])</f>
        <v>684</v>
      </c>
      <c r="AI367" s="49" t="str">
        <f ca="1">IF(B367="","",OFFSET(table_admin1[[#Headers],[ADM1_PT]],MATCH(B367,admin1,0),1))</f>
        <v>MZ09</v>
      </c>
      <c r="AJ367" s="49" t="str">
        <f t="shared" ca="1" si="12"/>
        <v>MZ0902</v>
      </c>
      <c r="AK367" s="49" t="str">
        <f t="shared" ca="1" si="13"/>
        <v/>
      </c>
    </row>
    <row r="368" spans="1:37" x14ac:dyDescent="0.2">
      <c r="A368" s="58">
        <v>45292</v>
      </c>
      <c r="B368" s="49" t="s">
        <v>229</v>
      </c>
      <c r="C368" s="49" t="s">
        <v>708</v>
      </c>
      <c r="G368" s="49" t="s">
        <v>116</v>
      </c>
      <c r="H368" s="49" t="s">
        <v>168</v>
      </c>
      <c r="I368" s="49" t="s">
        <v>118</v>
      </c>
      <c r="K368" s="49" t="s">
        <v>1212</v>
      </c>
      <c r="L368" s="49">
        <v>1</v>
      </c>
      <c r="M368" s="49">
        <v>113</v>
      </c>
      <c r="N368" s="49">
        <v>103</v>
      </c>
      <c r="O368" s="49">
        <v>122</v>
      </c>
      <c r="U368" s="49">
        <v>11</v>
      </c>
      <c r="X368" s="49">
        <v>52</v>
      </c>
      <c r="Y368" s="49">
        <v>149</v>
      </c>
      <c r="AC368">
        <f>IF(ISBLANK(sbcc[[#This Row],[total_boys]]),SUM(sbcc[[#This Row],[boys_0-5_reached]],sbcc[[#This Row],[boys_6-12_reached]],sbcc[[#This Row],[boys_13-18_reached]]),sbcc[[#This Row],[total_boys]])</f>
        <v>104</v>
      </c>
      <c r="AD368">
        <f>IF(ISBLANK(sbcc[[#This Row],[total_girls]]),SUM(sbcc[[#This Row],[girls_0-5_reached]],sbcc[[#This Row],[girls_6-12_reached]],sbcc[[#This Row],[girls_13-18_reached]]),sbcc[[#This Row],[total_girls]])</f>
        <v>235</v>
      </c>
      <c r="AE368">
        <f>IF(ISBLANK(sbcc[[#This Row],[total_children]]),SUM(sbcc[[#This Row],[calc_boys]],sbcc[[#This Row],[calc_girls]]),sbcc[[#This Row],[total_children]])</f>
        <v>339</v>
      </c>
      <c r="AF368">
        <f>IF(ISBLANK(sbcc[[#This Row],[total_pwd]]),SUM(sbcc[[#This Row],[total_pwd_men]],sbcc[[#This Row],[total_pwd_women]]),sbcc[[#This Row],[total_pwd]])</f>
        <v>11</v>
      </c>
      <c r="AG368">
        <f>IF(ISBLANK(sbcc[[#This Row],[total_adults]]),SUM(sbcc[[#This Row],[total_men]],sbcc[[#This Row],[total_women]]),sbcc[[#This Row],[total_adults]])</f>
        <v>201</v>
      </c>
      <c r="AH368">
        <f>IF(ISBLANK(sbcc[[#This Row],[total_beneficiaries_reached]]),SUM(sbcc[[#This Row],[calc_children]],sbcc[[#This Row],[calc_adults]]),sbcc[[#This Row],[total_beneficiaries_reached]])</f>
        <v>540</v>
      </c>
      <c r="AI368" s="49" t="str">
        <f ca="1">IF(B368="","",OFFSET(table_admin1[[#Headers],[ADM1_PT]],MATCH(B368,admin1,0),1))</f>
        <v>MZ11</v>
      </c>
      <c r="AJ368" s="49" t="str">
        <f t="shared" ca="1" si="12"/>
        <v>MZ1105</v>
      </c>
      <c r="AK368" s="49" t="str">
        <f t="shared" ca="1" si="13"/>
        <v/>
      </c>
    </row>
    <row r="369" spans="1:37" x14ac:dyDescent="0.2">
      <c r="A369" s="58">
        <v>45292</v>
      </c>
      <c r="B369" s="49" t="s">
        <v>120</v>
      </c>
      <c r="C369" s="49" t="s">
        <v>126</v>
      </c>
      <c r="G369" s="49" t="s">
        <v>122</v>
      </c>
      <c r="H369" s="49" t="s">
        <v>168</v>
      </c>
      <c r="I369" s="49" t="s">
        <v>124</v>
      </c>
      <c r="J369" s="49" t="s">
        <v>1316</v>
      </c>
      <c r="K369" s="49" t="s">
        <v>125</v>
      </c>
      <c r="L369" s="49">
        <v>90</v>
      </c>
      <c r="M369" s="49">
        <v>117</v>
      </c>
      <c r="N369" s="49">
        <v>145</v>
      </c>
      <c r="O369" s="49">
        <v>139</v>
      </c>
      <c r="U369" s="49">
        <v>2</v>
      </c>
      <c r="X369" s="49">
        <v>41</v>
      </c>
      <c r="Y369" s="49">
        <v>128</v>
      </c>
      <c r="AC369">
        <f>IF(ISBLANK(sbcc[[#This Row],[total_boys]]),SUM(sbcc[[#This Row],[boys_0-5_reached]],sbcc[[#This Row],[boys_6-12_reached]],sbcc[[#This Row],[boys_13-18_reached]]),sbcc[[#This Row],[total_boys]])</f>
        <v>235</v>
      </c>
      <c r="AD369">
        <f>IF(ISBLANK(sbcc[[#This Row],[total_girls]]),SUM(sbcc[[#This Row],[girls_0-5_reached]],sbcc[[#This Row],[girls_6-12_reached]],sbcc[[#This Row],[girls_13-18_reached]]),sbcc[[#This Row],[total_girls]])</f>
        <v>256</v>
      </c>
      <c r="AE369">
        <f>IF(ISBLANK(sbcc[[#This Row],[total_children]]),SUM(sbcc[[#This Row],[calc_boys]],sbcc[[#This Row],[calc_girls]]),sbcc[[#This Row],[total_children]])</f>
        <v>491</v>
      </c>
      <c r="AF369">
        <f>IF(ISBLANK(sbcc[[#This Row],[total_pwd]]),SUM(sbcc[[#This Row],[total_pwd_men]],sbcc[[#This Row],[total_pwd_women]]),sbcc[[#This Row],[total_pwd]])</f>
        <v>2</v>
      </c>
      <c r="AG369">
        <f>IF(ISBLANK(sbcc[[#This Row],[total_adults]]),SUM(sbcc[[#This Row],[total_men]],sbcc[[#This Row],[total_women]]),sbcc[[#This Row],[total_adults]])</f>
        <v>169</v>
      </c>
      <c r="AH369">
        <f>IF(ISBLANK(sbcc[[#This Row],[total_beneficiaries_reached]]),SUM(sbcc[[#This Row],[calc_children]],sbcc[[#This Row],[calc_adults]]),sbcc[[#This Row],[total_beneficiaries_reached]])</f>
        <v>660</v>
      </c>
      <c r="AI369" s="49" t="str">
        <f ca="1">IF(B369="","",OFFSET(table_admin1[[#Headers],[ADM1_PT]],MATCH(B369,admin1,0),1))</f>
        <v>MZ01</v>
      </c>
      <c r="AJ369" s="49" t="str">
        <f t="shared" ca="1" si="12"/>
        <v>MZ0103</v>
      </c>
      <c r="AK369" s="49" t="str">
        <f t="shared" ca="1" si="13"/>
        <v/>
      </c>
    </row>
    <row r="370" spans="1:37" x14ac:dyDescent="0.2">
      <c r="A370" s="58">
        <v>45323</v>
      </c>
      <c r="B370" s="49" t="s">
        <v>209</v>
      </c>
      <c r="C370" s="49" t="s">
        <v>445</v>
      </c>
      <c r="G370" s="49" t="s">
        <v>122</v>
      </c>
      <c r="H370" s="49" t="s">
        <v>167</v>
      </c>
      <c r="I370" s="49" t="s">
        <v>124</v>
      </c>
      <c r="J370" s="49" t="s">
        <v>1315</v>
      </c>
      <c r="K370" s="49" t="s">
        <v>125</v>
      </c>
      <c r="L370" s="49">
        <v>17</v>
      </c>
      <c r="M370" s="49">
        <v>73</v>
      </c>
      <c r="N370" s="49">
        <v>100</v>
      </c>
      <c r="O370" s="49">
        <v>55</v>
      </c>
      <c r="U370" s="49">
        <v>5</v>
      </c>
      <c r="X370" s="49">
        <v>112</v>
      </c>
      <c r="Y370" s="49">
        <v>16</v>
      </c>
      <c r="AC370">
        <f>IF(ISBLANK(sbcc[[#This Row],[total_boys]]),SUM(sbcc[[#This Row],[boys_0-5_reached]],sbcc[[#This Row],[boys_6-12_reached]],sbcc[[#This Row],[boys_13-18_reached]]),sbcc[[#This Row],[total_boys]])</f>
        <v>117</v>
      </c>
      <c r="AD370">
        <f>IF(ISBLANK(sbcc[[#This Row],[total_girls]]),SUM(sbcc[[#This Row],[girls_0-5_reached]],sbcc[[#This Row],[girls_6-12_reached]],sbcc[[#This Row],[girls_13-18_reached]]),sbcc[[#This Row],[total_girls]])</f>
        <v>128</v>
      </c>
      <c r="AE370">
        <f>IF(ISBLANK(sbcc[[#This Row],[total_children]]),SUM(sbcc[[#This Row],[calc_boys]],sbcc[[#This Row],[calc_girls]]),sbcc[[#This Row],[total_children]])</f>
        <v>245</v>
      </c>
      <c r="AF370">
        <f>IF(ISBLANK(sbcc[[#This Row],[total_pwd]]),SUM(sbcc[[#This Row],[total_pwd_men]],sbcc[[#This Row],[total_pwd_women]]),sbcc[[#This Row],[total_pwd]])</f>
        <v>5</v>
      </c>
      <c r="AG370">
        <f>IF(ISBLANK(sbcc[[#This Row],[total_adults]]),SUM(sbcc[[#This Row],[total_men]],sbcc[[#This Row],[total_women]]),sbcc[[#This Row],[total_adults]])</f>
        <v>128</v>
      </c>
      <c r="AH370">
        <f>IF(ISBLANK(sbcc[[#This Row],[total_beneficiaries_reached]]),SUM(sbcc[[#This Row],[calc_children]],sbcc[[#This Row],[calc_adults]]),sbcc[[#This Row],[total_beneficiaries_reached]])</f>
        <v>373</v>
      </c>
      <c r="AI370" s="49" t="str">
        <f ca="1">IF(B370="","",OFFSET(table_admin1[[#Headers],[ADM1_PT]],MATCH(B370,admin1,0),1))</f>
        <v>MZ07</v>
      </c>
      <c r="AJ370" s="49" t="str">
        <f t="shared" ca="1" si="12"/>
        <v>MZ0703</v>
      </c>
      <c r="AK370" s="49" t="str">
        <f t="shared" ca="1" si="13"/>
        <v/>
      </c>
    </row>
    <row r="371" spans="1:37" x14ac:dyDescent="0.2">
      <c r="A371" s="58">
        <v>45323</v>
      </c>
      <c r="B371" s="49" t="s">
        <v>224</v>
      </c>
      <c r="C371" s="49" t="s">
        <v>641</v>
      </c>
      <c r="G371" s="49" t="s">
        <v>116</v>
      </c>
      <c r="H371" s="49" t="s">
        <v>168</v>
      </c>
      <c r="I371" s="49" t="s">
        <v>118</v>
      </c>
      <c r="K371" s="49" t="s">
        <v>1212</v>
      </c>
      <c r="L371" s="49">
        <v>39</v>
      </c>
      <c r="M371" s="49">
        <v>104</v>
      </c>
      <c r="N371" s="49">
        <v>154</v>
      </c>
      <c r="O371" s="49">
        <v>122</v>
      </c>
      <c r="U371" s="49">
        <v>2</v>
      </c>
      <c r="X371" s="49">
        <v>120</v>
      </c>
      <c r="Y371" s="49">
        <v>135</v>
      </c>
      <c r="AC371">
        <f>IF(ISBLANK(sbcc[[#This Row],[total_boys]]),SUM(sbcc[[#This Row],[boys_0-5_reached]],sbcc[[#This Row],[boys_6-12_reached]],sbcc[[#This Row],[boys_13-18_reached]]),sbcc[[#This Row],[total_boys]])</f>
        <v>193</v>
      </c>
      <c r="AD371">
        <f>IF(ISBLANK(sbcc[[#This Row],[total_girls]]),SUM(sbcc[[#This Row],[girls_0-5_reached]],sbcc[[#This Row],[girls_6-12_reached]],sbcc[[#This Row],[girls_13-18_reached]]),sbcc[[#This Row],[total_girls]])</f>
        <v>226</v>
      </c>
      <c r="AE371">
        <f>IF(ISBLANK(sbcc[[#This Row],[total_children]]),SUM(sbcc[[#This Row],[calc_boys]],sbcc[[#This Row],[calc_girls]]),sbcc[[#This Row],[total_children]])</f>
        <v>419</v>
      </c>
      <c r="AF371">
        <f>IF(ISBLANK(sbcc[[#This Row],[total_pwd]]),SUM(sbcc[[#This Row],[total_pwd_men]],sbcc[[#This Row],[total_pwd_women]]),sbcc[[#This Row],[total_pwd]])</f>
        <v>2</v>
      </c>
      <c r="AG371">
        <f>IF(ISBLANK(sbcc[[#This Row],[total_adults]]),SUM(sbcc[[#This Row],[total_men]],sbcc[[#This Row],[total_women]]),sbcc[[#This Row],[total_adults]])</f>
        <v>255</v>
      </c>
      <c r="AH371">
        <f>IF(ISBLANK(sbcc[[#This Row],[total_beneficiaries_reached]]),SUM(sbcc[[#This Row],[calc_children]],sbcc[[#This Row],[calc_adults]]),sbcc[[#This Row],[total_beneficiaries_reached]])</f>
        <v>674</v>
      </c>
      <c r="AI371" s="49" t="str">
        <f ca="1">IF(B371="","",OFFSET(table_admin1[[#Headers],[ADM1_PT]],MATCH(B371,admin1,0),1))</f>
        <v>MZ10</v>
      </c>
      <c r="AJ371" s="49" t="str">
        <f t="shared" ca="1" si="12"/>
        <v>MZ1002</v>
      </c>
      <c r="AK371" s="49" t="str">
        <f t="shared" ca="1" si="13"/>
        <v/>
      </c>
    </row>
    <row r="372" spans="1:37" x14ac:dyDescent="0.2">
      <c r="A372" s="58">
        <v>45352</v>
      </c>
      <c r="B372" s="49" t="s">
        <v>214</v>
      </c>
      <c r="C372" s="49" t="s">
        <v>528</v>
      </c>
      <c r="G372" s="49" t="s">
        <v>122</v>
      </c>
      <c r="H372" s="49" t="s">
        <v>168</v>
      </c>
      <c r="I372" s="49" t="s">
        <v>124</v>
      </c>
      <c r="J372" s="49" t="s">
        <v>1315</v>
      </c>
      <c r="K372" s="49" t="s">
        <v>125</v>
      </c>
      <c r="L372" s="49">
        <v>57</v>
      </c>
      <c r="M372" s="49">
        <v>9</v>
      </c>
      <c r="N372" s="49">
        <v>89</v>
      </c>
      <c r="O372" s="49">
        <v>109</v>
      </c>
      <c r="U372" s="49">
        <v>9</v>
      </c>
      <c r="X372" s="49">
        <v>96</v>
      </c>
      <c r="Y372" s="49">
        <v>91</v>
      </c>
      <c r="AC372">
        <f>IF(ISBLANK(sbcc[[#This Row],[total_boys]]),SUM(sbcc[[#This Row],[boys_0-5_reached]],sbcc[[#This Row],[boys_6-12_reached]],sbcc[[#This Row],[boys_13-18_reached]]),sbcc[[#This Row],[total_boys]])</f>
        <v>146</v>
      </c>
      <c r="AD372">
        <f>IF(ISBLANK(sbcc[[#This Row],[total_girls]]),SUM(sbcc[[#This Row],[girls_0-5_reached]],sbcc[[#This Row],[girls_6-12_reached]],sbcc[[#This Row],[girls_13-18_reached]]),sbcc[[#This Row],[total_girls]])</f>
        <v>118</v>
      </c>
      <c r="AE372">
        <f>IF(ISBLANK(sbcc[[#This Row],[total_children]]),SUM(sbcc[[#This Row],[calc_boys]],sbcc[[#This Row],[calc_girls]]),sbcc[[#This Row],[total_children]])</f>
        <v>264</v>
      </c>
      <c r="AF372">
        <f>IF(ISBLANK(sbcc[[#This Row],[total_pwd]]),SUM(sbcc[[#This Row],[total_pwd_men]],sbcc[[#This Row],[total_pwd_women]]),sbcc[[#This Row],[total_pwd]])</f>
        <v>9</v>
      </c>
      <c r="AG372">
        <f>IF(ISBLANK(sbcc[[#This Row],[total_adults]]),SUM(sbcc[[#This Row],[total_men]],sbcc[[#This Row],[total_women]]),sbcc[[#This Row],[total_adults]])</f>
        <v>187</v>
      </c>
      <c r="AH372">
        <f>IF(ISBLANK(sbcc[[#This Row],[total_beneficiaries_reached]]),SUM(sbcc[[#This Row],[calc_children]],sbcc[[#This Row],[calc_adults]]),sbcc[[#This Row],[total_beneficiaries_reached]])</f>
        <v>451</v>
      </c>
      <c r="AI372" s="49" t="str">
        <f ca="1">IF(B372="","",OFFSET(table_admin1[[#Headers],[ADM1_PT]],MATCH(B372,admin1,0),1))</f>
        <v>MZ08</v>
      </c>
      <c r="AJ372" s="49" t="str">
        <f t="shared" ca="1" si="12"/>
        <v>MZ0802</v>
      </c>
      <c r="AK372" s="49" t="str">
        <f t="shared" ca="1" si="13"/>
        <v/>
      </c>
    </row>
    <row r="373" spans="1:37" x14ac:dyDescent="0.2">
      <c r="A373" s="58">
        <v>45352</v>
      </c>
      <c r="B373" s="49" t="s">
        <v>192</v>
      </c>
      <c r="C373" s="49" t="s">
        <v>363</v>
      </c>
      <c r="G373" s="49" t="s">
        <v>116</v>
      </c>
      <c r="H373" s="49" t="s">
        <v>167</v>
      </c>
      <c r="I373" s="49" t="s">
        <v>118</v>
      </c>
      <c r="K373" s="49" t="s">
        <v>1212</v>
      </c>
      <c r="L373" s="49">
        <v>54</v>
      </c>
      <c r="M373" s="49">
        <v>24</v>
      </c>
      <c r="N373" s="49">
        <v>125</v>
      </c>
      <c r="O373" s="49">
        <v>190</v>
      </c>
      <c r="U373" s="49">
        <v>6</v>
      </c>
      <c r="X373" s="49">
        <v>121</v>
      </c>
      <c r="Y373" s="49">
        <v>194</v>
      </c>
      <c r="AC373">
        <f>IF(ISBLANK(sbcc[[#This Row],[total_boys]]),SUM(sbcc[[#This Row],[boys_0-5_reached]],sbcc[[#This Row],[boys_6-12_reached]],sbcc[[#This Row],[boys_13-18_reached]]),sbcc[[#This Row],[total_boys]])</f>
        <v>179</v>
      </c>
      <c r="AD373">
        <f>IF(ISBLANK(sbcc[[#This Row],[total_girls]]),SUM(sbcc[[#This Row],[girls_0-5_reached]],sbcc[[#This Row],[girls_6-12_reached]],sbcc[[#This Row],[girls_13-18_reached]]),sbcc[[#This Row],[total_girls]])</f>
        <v>214</v>
      </c>
      <c r="AE373">
        <f>IF(ISBLANK(sbcc[[#This Row],[total_children]]),SUM(sbcc[[#This Row],[calc_boys]],sbcc[[#This Row],[calc_girls]]),sbcc[[#This Row],[total_children]])</f>
        <v>393</v>
      </c>
      <c r="AF373">
        <f>IF(ISBLANK(sbcc[[#This Row],[total_pwd]]),SUM(sbcc[[#This Row],[total_pwd_men]],sbcc[[#This Row],[total_pwd_women]]),sbcc[[#This Row],[total_pwd]])</f>
        <v>6</v>
      </c>
      <c r="AG373">
        <f>IF(ISBLANK(sbcc[[#This Row],[total_adults]]),SUM(sbcc[[#This Row],[total_men]],sbcc[[#This Row],[total_women]]),sbcc[[#This Row],[total_adults]])</f>
        <v>315</v>
      </c>
      <c r="AH373">
        <f>IF(ISBLANK(sbcc[[#This Row],[total_beneficiaries_reached]]),SUM(sbcc[[#This Row],[calc_children]],sbcc[[#This Row],[calc_adults]]),sbcc[[#This Row],[total_beneficiaries_reached]])</f>
        <v>708</v>
      </c>
      <c r="AI373" s="49" t="str">
        <f ca="1">IF(B373="","",OFFSET(table_admin1[[#Headers],[ADM1_PT]],MATCH(B373,admin1,0),1))</f>
        <v>MZ04</v>
      </c>
      <c r="AJ373" s="49" t="str">
        <f t="shared" ca="1" si="12"/>
        <v>MZ0402</v>
      </c>
      <c r="AK373" s="49" t="str">
        <f t="shared" ca="1" si="13"/>
        <v/>
      </c>
    </row>
    <row r="374" spans="1:37" x14ac:dyDescent="0.2">
      <c r="A374" s="58">
        <v>45383</v>
      </c>
      <c r="B374" s="49" t="s">
        <v>209</v>
      </c>
      <c r="C374" s="49" t="s">
        <v>489</v>
      </c>
      <c r="G374" s="49" t="s">
        <v>122</v>
      </c>
      <c r="H374" s="49" t="s">
        <v>167</v>
      </c>
      <c r="I374" s="49" t="s">
        <v>124</v>
      </c>
      <c r="J374" s="49" t="s">
        <v>1316</v>
      </c>
      <c r="K374" s="49" t="s">
        <v>125</v>
      </c>
      <c r="L374" s="49">
        <v>70</v>
      </c>
      <c r="M374" s="49">
        <v>169</v>
      </c>
      <c r="N374" s="49">
        <v>95</v>
      </c>
      <c r="O374" s="49">
        <v>159</v>
      </c>
      <c r="U374" s="49">
        <v>15</v>
      </c>
      <c r="X374" s="49">
        <v>66</v>
      </c>
      <c r="Y374" s="49">
        <v>137</v>
      </c>
      <c r="AC374">
        <f>IF(ISBLANK(sbcc[[#This Row],[total_boys]]),SUM(sbcc[[#This Row],[boys_0-5_reached]],sbcc[[#This Row],[boys_6-12_reached]],sbcc[[#This Row],[boys_13-18_reached]]),sbcc[[#This Row],[total_boys]])</f>
        <v>165</v>
      </c>
      <c r="AD374">
        <f>IF(ISBLANK(sbcc[[#This Row],[total_girls]]),SUM(sbcc[[#This Row],[girls_0-5_reached]],sbcc[[#This Row],[girls_6-12_reached]],sbcc[[#This Row],[girls_13-18_reached]]),sbcc[[#This Row],[total_girls]])</f>
        <v>328</v>
      </c>
      <c r="AE374">
        <f>IF(ISBLANK(sbcc[[#This Row],[total_children]]),SUM(sbcc[[#This Row],[calc_boys]],sbcc[[#This Row],[calc_girls]]),sbcc[[#This Row],[total_children]])</f>
        <v>493</v>
      </c>
      <c r="AF374">
        <f>IF(ISBLANK(sbcc[[#This Row],[total_pwd]]),SUM(sbcc[[#This Row],[total_pwd_men]],sbcc[[#This Row],[total_pwd_women]]),sbcc[[#This Row],[total_pwd]])</f>
        <v>15</v>
      </c>
      <c r="AG374">
        <f>IF(ISBLANK(sbcc[[#This Row],[total_adults]]),SUM(sbcc[[#This Row],[total_men]],sbcc[[#This Row],[total_women]]),sbcc[[#This Row],[total_adults]])</f>
        <v>203</v>
      </c>
      <c r="AH374">
        <f>IF(ISBLANK(sbcc[[#This Row],[total_beneficiaries_reached]]),SUM(sbcc[[#This Row],[calc_children]],sbcc[[#This Row],[calc_adults]]),sbcc[[#This Row],[total_beneficiaries_reached]])</f>
        <v>696</v>
      </c>
      <c r="AI374" s="49" t="str">
        <f ca="1">IF(B374="","",OFFSET(table_admin1[[#Headers],[ADM1_PT]],MATCH(B374,admin1,0),1))</f>
        <v>MZ07</v>
      </c>
      <c r="AJ374" s="49" t="str">
        <f t="shared" ca="1" si="12"/>
        <v>MZ0715</v>
      </c>
      <c r="AK374" s="49" t="str">
        <f t="shared" ca="1" si="13"/>
        <v/>
      </c>
    </row>
    <row r="375" spans="1:37" x14ac:dyDescent="0.2">
      <c r="A375" s="58">
        <v>45323</v>
      </c>
      <c r="B375" s="49" t="s">
        <v>120</v>
      </c>
      <c r="C375" s="49" t="s">
        <v>199</v>
      </c>
      <c r="G375" s="49" t="s">
        <v>116</v>
      </c>
      <c r="H375" s="49" t="s">
        <v>168</v>
      </c>
      <c r="I375" s="49" t="s">
        <v>118</v>
      </c>
      <c r="K375" s="49" t="s">
        <v>1212</v>
      </c>
      <c r="L375" s="49">
        <v>185</v>
      </c>
      <c r="M375" s="49">
        <v>157</v>
      </c>
      <c r="N375" s="49">
        <v>177</v>
      </c>
      <c r="O375" s="49">
        <v>30</v>
      </c>
      <c r="U375" s="49">
        <v>6</v>
      </c>
      <c r="X375" s="49">
        <v>156</v>
      </c>
      <c r="Y375" s="49">
        <v>40</v>
      </c>
      <c r="AC375">
        <f>IF(ISBLANK(sbcc[[#This Row],[total_boys]]),SUM(sbcc[[#This Row],[boys_0-5_reached]],sbcc[[#This Row],[boys_6-12_reached]],sbcc[[#This Row],[boys_13-18_reached]]),sbcc[[#This Row],[total_boys]])</f>
        <v>362</v>
      </c>
      <c r="AD375">
        <f>IF(ISBLANK(sbcc[[#This Row],[total_girls]]),SUM(sbcc[[#This Row],[girls_0-5_reached]],sbcc[[#This Row],[girls_6-12_reached]],sbcc[[#This Row],[girls_13-18_reached]]),sbcc[[#This Row],[total_girls]])</f>
        <v>187</v>
      </c>
      <c r="AE375">
        <f>IF(ISBLANK(sbcc[[#This Row],[total_children]]),SUM(sbcc[[#This Row],[calc_boys]],sbcc[[#This Row],[calc_girls]]),sbcc[[#This Row],[total_children]])</f>
        <v>549</v>
      </c>
      <c r="AF375">
        <f>IF(ISBLANK(sbcc[[#This Row],[total_pwd]]),SUM(sbcc[[#This Row],[total_pwd_men]],sbcc[[#This Row],[total_pwd_women]]),sbcc[[#This Row],[total_pwd]])</f>
        <v>6</v>
      </c>
      <c r="AG375">
        <f>IF(ISBLANK(sbcc[[#This Row],[total_adults]]),SUM(sbcc[[#This Row],[total_men]],sbcc[[#This Row],[total_women]]),sbcc[[#This Row],[total_adults]])</f>
        <v>196</v>
      </c>
      <c r="AH375">
        <f>IF(ISBLANK(sbcc[[#This Row],[total_beneficiaries_reached]]),SUM(sbcc[[#This Row],[calc_children]],sbcc[[#This Row],[calc_adults]]),sbcc[[#This Row],[total_beneficiaries_reached]])</f>
        <v>745</v>
      </c>
      <c r="AI375" s="49" t="str">
        <f ca="1">IF(B375="","",OFFSET(table_admin1[[#Headers],[ADM1_PT]],MATCH(B375,admin1,0),1))</f>
        <v>MZ01</v>
      </c>
      <c r="AJ375" s="49" t="str">
        <f t="shared" ca="1" si="12"/>
        <v>MZ0105</v>
      </c>
      <c r="AK375" s="49" t="str">
        <f t="shared" ca="1" si="13"/>
        <v/>
      </c>
    </row>
    <row r="376" spans="1:37" x14ac:dyDescent="0.2">
      <c r="A376" s="58">
        <v>45292</v>
      </c>
      <c r="B376" s="49" t="s">
        <v>120</v>
      </c>
      <c r="C376" s="49" t="s">
        <v>127</v>
      </c>
      <c r="G376" s="49" t="s">
        <v>116</v>
      </c>
      <c r="H376" s="49" t="s">
        <v>168</v>
      </c>
      <c r="I376" s="49" t="s">
        <v>118</v>
      </c>
      <c r="K376" s="49" t="s">
        <v>1212</v>
      </c>
      <c r="L376" s="49">
        <v>121</v>
      </c>
      <c r="M376" s="49">
        <v>114</v>
      </c>
      <c r="N376" s="49">
        <v>23</v>
      </c>
      <c r="O376" s="49">
        <v>87</v>
      </c>
      <c r="U376" s="49">
        <v>8</v>
      </c>
      <c r="X376" s="49">
        <v>182</v>
      </c>
      <c r="Y376" s="49">
        <v>144</v>
      </c>
      <c r="AC376">
        <f>IF(ISBLANK(sbcc[[#This Row],[total_boys]]),SUM(sbcc[[#This Row],[boys_0-5_reached]],sbcc[[#This Row],[boys_6-12_reached]],sbcc[[#This Row],[boys_13-18_reached]]),sbcc[[#This Row],[total_boys]])</f>
        <v>144</v>
      </c>
      <c r="AD376">
        <f>IF(ISBLANK(sbcc[[#This Row],[total_girls]]),SUM(sbcc[[#This Row],[girls_0-5_reached]],sbcc[[#This Row],[girls_6-12_reached]],sbcc[[#This Row],[girls_13-18_reached]]),sbcc[[#This Row],[total_girls]])</f>
        <v>201</v>
      </c>
      <c r="AE376">
        <f>IF(ISBLANK(sbcc[[#This Row],[total_children]]),SUM(sbcc[[#This Row],[calc_boys]],sbcc[[#This Row],[calc_girls]]),sbcc[[#This Row],[total_children]])</f>
        <v>345</v>
      </c>
      <c r="AF376">
        <f>IF(ISBLANK(sbcc[[#This Row],[total_pwd]]),SUM(sbcc[[#This Row],[total_pwd_men]],sbcc[[#This Row],[total_pwd_women]]),sbcc[[#This Row],[total_pwd]])</f>
        <v>8</v>
      </c>
      <c r="AG376">
        <f>IF(ISBLANK(sbcc[[#This Row],[total_adults]]),SUM(sbcc[[#This Row],[total_men]],sbcc[[#This Row],[total_women]]),sbcc[[#This Row],[total_adults]])</f>
        <v>326</v>
      </c>
      <c r="AH376">
        <f>IF(ISBLANK(sbcc[[#This Row],[total_beneficiaries_reached]]),SUM(sbcc[[#This Row],[calc_children]],sbcc[[#This Row],[calc_adults]]),sbcc[[#This Row],[total_beneficiaries_reached]])</f>
        <v>671</v>
      </c>
      <c r="AI376" s="49" t="str">
        <f ca="1">IF(B376="","",OFFSET(table_admin1[[#Headers],[ADM1_PT]],MATCH(B376,admin1,0),1))</f>
        <v>MZ01</v>
      </c>
      <c r="AJ376" s="49" t="str">
        <f t="shared" ca="1" si="12"/>
        <v>MZ0101</v>
      </c>
      <c r="AK376" s="49" t="str">
        <f t="shared" ca="1" si="13"/>
        <v/>
      </c>
    </row>
    <row r="377" spans="1:37" x14ac:dyDescent="0.2">
      <c r="A377" s="58">
        <v>45323</v>
      </c>
      <c r="B377" s="49" t="s">
        <v>113</v>
      </c>
      <c r="C377" s="49" t="s">
        <v>634</v>
      </c>
      <c r="G377" s="49" t="s">
        <v>122</v>
      </c>
      <c r="H377" s="49" t="s">
        <v>168</v>
      </c>
      <c r="I377" s="49" t="s">
        <v>124</v>
      </c>
      <c r="J377" s="49" t="s">
        <v>1316</v>
      </c>
      <c r="K377" s="49" t="s">
        <v>125</v>
      </c>
      <c r="L377" s="49">
        <v>166</v>
      </c>
      <c r="M377" s="49">
        <v>187</v>
      </c>
      <c r="N377" s="49">
        <v>19</v>
      </c>
      <c r="O377" s="49">
        <v>75</v>
      </c>
      <c r="U377" s="49">
        <v>11</v>
      </c>
      <c r="X377" s="49">
        <v>94</v>
      </c>
      <c r="Y377" s="49">
        <v>86</v>
      </c>
      <c r="AC377">
        <f>IF(ISBLANK(sbcc[[#This Row],[total_boys]]),SUM(sbcc[[#This Row],[boys_0-5_reached]],sbcc[[#This Row],[boys_6-12_reached]],sbcc[[#This Row],[boys_13-18_reached]]),sbcc[[#This Row],[total_boys]])</f>
        <v>185</v>
      </c>
      <c r="AD377">
        <f>IF(ISBLANK(sbcc[[#This Row],[total_girls]]),SUM(sbcc[[#This Row],[girls_0-5_reached]],sbcc[[#This Row],[girls_6-12_reached]],sbcc[[#This Row],[girls_13-18_reached]]),sbcc[[#This Row],[total_girls]])</f>
        <v>262</v>
      </c>
      <c r="AE377">
        <f>IF(ISBLANK(sbcc[[#This Row],[total_children]]),SUM(sbcc[[#This Row],[calc_boys]],sbcc[[#This Row],[calc_girls]]),sbcc[[#This Row],[total_children]])</f>
        <v>447</v>
      </c>
      <c r="AF377">
        <f>IF(ISBLANK(sbcc[[#This Row],[total_pwd]]),SUM(sbcc[[#This Row],[total_pwd_men]],sbcc[[#This Row],[total_pwd_women]]),sbcc[[#This Row],[total_pwd]])</f>
        <v>11</v>
      </c>
      <c r="AG377">
        <f>IF(ISBLANK(sbcc[[#This Row],[total_adults]]),SUM(sbcc[[#This Row],[total_men]],sbcc[[#This Row],[total_women]]),sbcc[[#This Row],[total_adults]])</f>
        <v>180</v>
      </c>
      <c r="AH377">
        <f>IF(ISBLANK(sbcc[[#This Row],[total_beneficiaries_reached]]),SUM(sbcc[[#This Row],[calc_children]],sbcc[[#This Row],[calc_adults]]),sbcc[[#This Row],[total_beneficiaries_reached]])</f>
        <v>627</v>
      </c>
      <c r="AI377" s="49" t="str">
        <f ca="1">IF(B377="","",OFFSET(table_admin1[[#Headers],[ADM1_PT]],MATCH(B377,admin1,0),1))</f>
        <v>MZ09</v>
      </c>
      <c r="AJ377" s="49" t="str">
        <f t="shared" ca="1" si="12"/>
        <v>MZ0913</v>
      </c>
      <c r="AK377" s="49" t="str">
        <f t="shared" ca="1" si="13"/>
        <v/>
      </c>
    </row>
    <row r="378" spans="1:37" x14ac:dyDescent="0.2">
      <c r="A378" s="58">
        <v>45323</v>
      </c>
      <c r="B378" s="49" t="s">
        <v>120</v>
      </c>
      <c r="C378" s="49" t="s">
        <v>131</v>
      </c>
      <c r="G378" s="49" t="s">
        <v>122</v>
      </c>
      <c r="H378" s="49" t="s">
        <v>168</v>
      </c>
      <c r="I378" s="49" t="s">
        <v>124</v>
      </c>
      <c r="J378" s="49" t="s">
        <v>1315</v>
      </c>
      <c r="K378" s="49" t="s">
        <v>125</v>
      </c>
      <c r="L378" s="49">
        <v>76</v>
      </c>
      <c r="M378" s="49">
        <v>60</v>
      </c>
      <c r="N378" s="49">
        <v>28</v>
      </c>
      <c r="O378" s="49">
        <v>112</v>
      </c>
      <c r="U378" s="49">
        <v>7</v>
      </c>
      <c r="X378" s="49">
        <v>9</v>
      </c>
      <c r="Y378" s="49">
        <v>49</v>
      </c>
      <c r="AC378">
        <f>IF(ISBLANK(sbcc[[#This Row],[total_boys]]),SUM(sbcc[[#This Row],[boys_0-5_reached]],sbcc[[#This Row],[boys_6-12_reached]],sbcc[[#This Row],[boys_13-18_reached]]),sbcc[[#This Row],[total_boys]])</f>
        <v>104</v>
      </c>
      <c r="AD378">
        <f>IF(ISBLANK(sbcc[[#This Row],[total_girls]]),SUM(sbcc[[#This Row],[girls_0-5_reached]],sbcc[[#This Row],[girls_6-12_reached]],sbcc[[#This Row],[girls_13-18_reached]]),sbcc[[#This Row],[total_girls]])</f>
        <v>172</v>
      </c>
      <c r="AE378">
        <f>IF(ISBLANK(sbcc[[#This Row],[total_children]]),SUM(sbcc[[#This Row],[calc_boys]],sbcc[[#This Row],[calc_girls]]),sbcc[[#This Row],[total_children]])</f>
        <v>276</v>
      </c>
      <c r="AF378">
        <f>IF(ISBLANK(sbcc[[#This Row],[total_pwd]]),SUM(sbcc[[#This Row],[total_pwd_men]],sbcc[[#This Row],[total_pwd_women]]),sbcc[[#This Row],[total_pwd]])</f>
        <v>7</v>
      </c>
      <c r="AG378">
        <f>IF(ISBLANK(sbcc[[#This Row],[total_adults]]),SUM(sbcc[[#This Row],[total_men]],sbcc[[#This Row],[total_women]]),sbcc[[#This Row],[total_adults]])</f>
        <v>58</v>
      </c>
      <c r="AH378">
        <f>IF(ISBLANK(sbcc[[#This Row],[total_beneficiaries_reached]]),SUM(sbcc[[#This Row],[calc_children]],sbcc[[#This Row],[calc_adults]]),sbcc[[#This Row],[total_beneficiaries_reached]])</f>
        <v>334</v>
      </c>
      <c r="AI378" s="49" t="str">
        <f ca="1">IF(B378="","",OFFSET(table_admin1[[#Headers],[ADM1_PT]],MATCH(B378,admin1,0),1))</f>
        <v>MZ01</v>
      </c>
      <c r="AJ378" s="49" t="str">
        <f t="shared" ca="1" si="12"/>
        <v>MZ0107</v>
      </c>
      <c r="AK378" s="49" t="str">
        <f t="shared" ca="1" si="13"/>
        <v/>
      </c>
    </row>
    <row r="379" spans="1:37" x14ac:dyDescent="0.2">
      <c r="A379" s="58">
        <v>45292</v>
      </c>
      <c r="B379" s="49" t="s">
        <v>120</v>
      </c>
      <c r="C379" s="49" t="s">
        <v>199</v>
      </c>
      <c r="G379" s="49" t="s">
        <v>116</v>
      </c>
      <c r="H379" s="49" t="s">
        <v>168</v>
      </c>
      <c r="I379" s="49" t="s">
        <v>118</v>
      </c>
      <c r="K379" s="49" t="s">
        <v>1212</v>
      </c>
      <c r="L379" s="49">
        <v>143</v>
      </c>
      <c r="M379" s="49">
        <v>101</v>
      </c>
      <c r="N379" s="49">
        <v>172</v>
      </c>
      <c r="O379" s="49">
        <v>26</v>
      </c>
      <c r="U379" s="49">
        <v>15</v>
      </c>
      <c r="X379" s="49">
        <v>154</v>
      </c>
      <c r="Y379" s="49">
        <v>130</v>
      </c>
      <c r="AC379">
        <f>IF(ISBLANK(sbcc[[#This Row],[total_boys]]),SUM(sbcc[[#This Row],[boys_0-5_reached]],sbcc[[#This Row],[boys_6-12_reached]],sbcc[[#This Row],[boys_13-18_reached]]),sbcc[[#This Row],[total_boys]])</f>
        <v>315</v>
      </c>
      <c r="AD379">
        <f>IF(ISBLANK(sbcc[[#This Row],[total_girls]]),SUM(sbcc[[#This Row],[girls_0-5_reached]],sbcc[[#This Row],[girls_6-12_reached]],sbcc[[#This Row],[girls_13-18_reached]]),sbcc[[#This Row],[total_girls]])</f>
        <v>127</v>
      </c>
      <c r="AE379">
        <f>IF(ISBLANK(sbcc[[#This Row],[total_children]]),SUM(sbcc[[#This Row],[calc_boys]],sbcc[[#This Row],[calc_girls]]),sbcc[[#This Row],[total_children]])</f>
        <v>442</v>
      </c>
      <c r="AF379">
        <f>IF(ISBLANK(sbcc[[#This Row],[total_pwd]]),SUM(sbcc[[#This Row],[total_pwd_men]],sbcc[[#This Row],[total_pwd_women]]),sbcc[[#This Row],[total_pwd]])</f>
        <v>15</v>
      </c>
      <c r="AG379">
        <f>IF(ISBLANK(sbcc[[#This Row],[total_adults]]),SUM(sbcc[[#This Row],[total_men]],sbcc[[#This Row],[total_women]]),sbcc[[#This Row],[total_adults]])</f>
        <v>284</v>
      </c>
      <c r="AH379">
        <f>IF(ISBLANK(sbcc[[#This Row],[total_beneficiaries_reached]]),SUM(sbcc[[#This Row],[calc_children]],sbcc[[#This Row],[calc_adults]]),sbcc[[#This Row],[total_beneficiaries_reached]])</f>
        <v>726</v>
      </c>
      <c r="AI379" s="49" t="str">
        <f ca="1">IF(B379="","",OFFSET(table_admin1[[#Headers],[ADM1_PT]],MATCH(B379,admin1,0),1))</f>
        <v>MZ01</v>
      </c>
      <c r="AJ379" s="49" t="str">
        <f t="shared" ca="1" si="12"/>
        <v>MZ0105</v>
      </c>
      <c r="AK379" s="49" t="str">
        <f t="shared" ca="1" si="13"/>
        <v/>
      </c>
    </row>
    <row r="380" spans="1:37" x14ac:dyDescent="0.2">
      <c r="A380" s="58">
        <v>45383</v>
      </c>
      <c r="B380" s="49" t="s">
        <v>120</v>
      </c>
      <c r="C380" s="49" t="s">
        <v>129</v>
      </c>
      <c r="G380" s="49" t="s">
        <v>122</v>
      </c>
      <c r="H380" s="49" t="s">
        <v>168</v>
      </c>
      <c r="I380" s="49" t="s">
        <v>124</v>
      </c>
      <c r="J380" s="49" t="s">
        <v>1315</v>
      </c>
      <c r="K380" s="49" t="s">
        <v>125</v>
      </c>
      <c r="L380" s="49">
        <v>43</v>
      </c>
      <c r="M380" s="49">
        <v>56</v>
      </c>
      <c r="N380" s="49">
        <v>22</v>
      </c>
      <c r="O380" s="49">
        <v>185</v>
      </c>
      <c r="U380" s="49">
        <v>4</v>
      </c>
      <c r="X380" s="49">
        <v>92</v>
      </c>
      <c r="Y380" s="49">
        <v>10</v>
      </c>
      <c r="AC380">
        <f>IF(ISBLANK(sbcc[[#This Row],[total_boys]]),SUM(sbcc[[#This Row],[boys_0-5_reached]],sbcc[[#This Row],[boys_6-12_reached]],sbcc[[#This Row],[boys_13-18_reached]]),sbcc[[#This Row],[total_boys]])</f>
        <v>65</v>
      </c>
      <c r="AD380">
        <f>IF(ISBLANK(sbcc[[#This Row],[total_girls]]),SUM(sbcc[[#This Row],[girls_0-5_reached]],sbcc[[#This Row],[girls_6-12_reached]],sbcc[[#This Row],[girls_13-18_reached]]),sbcc[[#This Row],[total_girls]])</f>
        <v>241</v>
      </c>
      <c r="AE380">
        <f>IF(ISBLANK(sbcc[[#This Row],[total_children]]),SUM(sbcc[[#This Row],[calc_boys]],sbcc[[#This Row],[calc_girls]]),sbcc[[#This Row],[total_children]])</f>
        <v>306</v>
      </c>
      <c r="AF380">
        <f>IF(ISBLANK(sbcc[[#This Row],[total_pwd]]),SUM(sbcc[[#This Row],[total_pwd_men]],sbcc[[#This Row],[total_pwd_women]]),sbcc[[#This Row],[total_pwd]])</f>
        <v>4</v>
      </c>
      <c r="AG380">
        <f>IF(ISBLANK(sbcc[[#This Row],[total_adults]]),SUM(sbcc[[#This Row],[total_men]],sbcc[[#This Row],[total_women]]),sbcc[[#This Row],[total_adults]])</f>
        <v>102</v>
      </c>
      <c r="AH380">
        <f>IF(ISBLANK(sbcc[[#This Row],[total_beneficiaries_reached]]),SUM(sbcc[[#This Row],[calc_children]],sbcc[[#This Row],[calc_adults]]),sbcc[[#This Row],[total_beneficiaries_reached]])</f>
        <v>408</v>
      </c>
      <c r="AI380" s="49" t="str">
        <f ca="1">IF(B380="","",OFFSET(table_admin1[[#Headers],[ADM1_PT]],MATCH(B380,admin1,0),1))</f>
        <v>MZ01</v>
      </c>
      <c r="AJ380" s="49" t="str">
        <f t="shared" ca="1" si="12"/>
        <v>MZ0110</v>
      </c>
      <c r="AK380" s="49" t="str">
        <f t="shared" ca="1" si="13"/>
        <v/>
      </c>
    </row>
    <row r="381" spans="1:37" x14ac:dyDescent="0.2">
      <c r="A381" s="58">
        <v>45292</v>
      </c>
      <c r="B381" s="49" t="s">
        <v>120</v>
      </c>
      <c r="C381" s="49" t="s">
        <v>183</v>
      </c>
      <c r="G381" s="49" t="s">
        <v>116</v>
      </c>
      <c r="H381" s="49" t="s">
        <v>168</v>
      </c>
      <c r="I381" s="49" t="s">
        <v>118</v>
      </c>
      <c r="K381" s="49" t="s">
        <v>1212</v>
      </c>
      <c r="L381" s="49">
        <v>52</v>
      </c>
      <c r="M381" s="49">
        <v>135</v>
      </c>
      <c r="N381" s="49">
        <v>119</v>
      </c>
      <c r="O381" s="49">
        <v>5</v>
      </c>
      <c r="U381" s="49">
        <v>12</v>
      </c>
      <c r="X381" s="49">
        <v>192</v>
      </c>
      <c r="Y381" s="49">
        <v>20</v>
      </c>
      <c r="AC381">
        <f>IF(ISBLANK(sbcc[[#This Row],[total_boys]]),SUM(sbcc[[#This Row],[boys_0-5_reached]],sbcc[[#This Row],[boys_6-12_reached]],sbcc[[#This Row],[boys_13-18_reached]]),sbcc[[#This Row],[total_boys]])</f>
        <v>171</v>
      </c>
      <c r="AD381">
        <f>IF(ISBLANK(sbcc[[#This Row],[total_girls]]),SUM(sbcc[[#This Row],[girls_0-5_reached]],sbcc[[#This Row],[girls_6-12_reached]],sbcc[[#This Row],[girls_13-18_reached]]),sbcc[[#This Row],[total_girls]])</f>
        <v>140</v>
      </c>
      <c r="AE381">
        <f>IF(ISBLANK(sbcc[[#This Row],[total_children]]),SUM(sbcc[[#This Row],[calc_boys]],sbcc[[#This Row],[calc_girls]]),sbcc[[#This Row],[total_children]])</f>
        <v>311</v>
      </c>
      <c r="AF381">
        <f>IF(ISBLANK(sbcc[[#This Row],[total_pwd]]),SUM(sbcc[[#This Row],[total_pwd_men]],sbcc[[#This Row],[total_pwd_women]]),sbcc[[#This Row],[total_pwd]])</f>
        <v>12</v>
      </c>
      <c r="AG381">
        <f>IF(ISBLANK(sbcc[[#This Row],[total_adults]]),SUM(sbcc[[#This Row],[total_men]],sbcc[[#This Row],[total_women]]),sbcc[[#This Row],[total_adults]])</f>
        <v>212</v>
      </c>
      <c r="AH381">
        <f>IF(ISBLANK(sbcc[[#This Row],[total_beneficiaries_reached]]),SUM(sbcc[[#This Row],[calc_children]],sbcc[[#This Row],[calc_adults]]),sbcc[[#This Row],[total_beneficiaries_reached]])</f>
        <v>523</v>
      </c>
      <c r="AI381" s="49" t="str">
        <f ca="1">IF(B381="","",OFFSET(table_admin1[[#Headers],[ADM1_PT]],MATCH(B381,admin1,0),1))</f>
        <v>MZ01</v>
      </c>
      <c r="AJ381" s="49" t="str">
        <f t="shared" ca="1" si="12"/>
        <v>MZ0102</v>
      </c>
      <c r="AK381" s="49" t="str">
        <f t="shared" ca="1" si="13"/>
        <v/>
      </c>
    </row>
    <row r="382" spans="1:37" x14ac:dyDescent="0.2">
      <c r="A382" s="58">
        <v>45352</v>
      </c>
      <c r="B382" s="49" t="s">
        <v>209</v>
      </c>
      <c r="C382" s="49" t="s">
        <v>467</v>
      </c>
      <c r="G382" s="49" t="s">
        <v>122</v>
      </c>
      <c r="H382" s="49" t="s">
        <v>168</v>
      </c>
      <c r="I382" s="49" t="s">
        <v>124</v>
      </c>
      <c r="J382" s="49" t="s">
        <v>1315</v>
      </c>
      <c r="K382" s="49" t="s">
        <v>125</v>
      </c>
      <c r="L382" s="49">
        <v>104</v>
      </c>
      <c r="M382" s="49">
        <v>185</v>
      </c>
      <c r="N382" s="49">
        <v>93</v>
      </c>
      <c r="O382" s="49">
        <v>158</v>
      </c>
      <c r="U382" s="49">
        <v>5</v>
      </c>
      <c r="X382" s="49">
        <v>150</v>
      </c>
      <c r="Y382" s="49">
        <v>54</v>
      </c>
      <c r="AC382">
        <f>IF(ISBLANK(sbcc[[#This Row],[total_boys]]),SUM(sbcc[[#This Row],[boys_0-5_reached]],sbcc[[#This Row],[boys_6-12_reached]],sbcc[[#This Row],[boys_13-18_reached]]),sbcc[[#This Row],[total_boys]])</f>
        <v>197</v>
      </c>
      <c r="AD382">
        <f>IF(ISBLANK(sbcc[[#This Row],[total_girls]]),SUM(sbcc[[#This Row],[girls_0-5_reached]],sbcc[[#This Row],[girls_6-12_reached]],sbcc[[#This Row],[girls_13-18_reached]]),sbcc[[#This Row],[total_girls]])</f>
        <v>343</v>
      </c>
      <c r="AE382">
        <f>IF(ISBLANK(sbcc[[#This Row],[total_children]]),SUM(sbcc[[#This Row],[calc_boys]],sbcc[[#This Row],[calc_girls]]),sbcc[[#This Row],[total_children]])</f>
        <v>540</v>
      </c>
      <c r="AF382">
        <f>IF(ISBLANK(sbcc[[#This Row],[total_pwd]]),SUM(sbcc[[#This Row],[total_pwd_men]],sbcc[[#This Row],[total_pwd_women]]),sbcc[[#This Row],[total_pwd]])</f>
        <v>5</v>
      </c>
      <c r="AG382">
        <f>IF(ISBLANK(sbcc[[#This Row],[total_adults]]),SUM(sbcc[[#This Row],[total_men]],sbcc[[#This Row],[total_women]]),sbcc[[#This Row],[total_adults]])</f>
        <v>204</v>
      </c>
      <c r="AH382">
        <f>IF(ISBLANK(sbcc[[#This Row],[total_beneficiaries_reached]]),SUM(sbcc[[#This Row],[calc_children]],sbcc[[#This Row],[calc_adults]]),sbcc[[#This Row],[total_beneficiaries_reached]])</f>
        <v>744</v>
      </c>
      <c r="AI382" s="49" t="str">
        <f ca="1">IF(B382="","",OFFSET(table_admin1[[#Headers],[ADM1_PT]],MATCH(B382,admin1,0),1))</f>
        <v>MZ07</v>
      </c>
      <c r="AJ382" s="49" t="str">
        <f t="shared" ca="1" si="12"/>
        <v>MZ0709</v>
      </c>
      <c r="AK382" s="49" t="str">
        <f t="shared" ca="1" si="13"/>
        <v/>
      </c>
    </row>
    <row r="383" spans="1:37" x14ac:dyDescent="0.2">
      <c r="A383" s="58">
        <v>45292</v>
      </c>
      <c r="B383" s="49" t="s">
        <v>120</v>
      </c>
      <c r="C383" s="49" t="s">
        <v>205</v>
      </c>
      <c r="G383" s="49" t="s">
        <v>122</v>
      </c>
      <c r="H383" s="49" t="s">
        <v>168</v>
      </c>
      <c r="I383" s="49" t="s">
        <v>130</v>
      </c>
      <c r="J383" s="49" t="s">
        <v>1318</v>
      </c>
      <c r="K383" s="49" t="s">
        <v>125</v>
      </c>
      <c r="L383" s="49">
        <v>72</v>
      </c>
      <c r="M383" s="49">
        <v>189</v>
      </c>
      <c r="N383" s="49">
        <v>125</v>
      </c>
      <c r="O383" s="49">
        <v>135</v>
      </c>
      <c r="U383" s="49">
        <v>9</v>
      </c>
      <c r="X383" s="49">
        <v>97</v>
      </c>
      <c r="Y383" s="49">
        <v>136</v>
      </c>
      <c r="AC383">
        <f>IF(ISBLANK(sbcc[[#This Row],[total_boys]]),SUM(sbcc[[#This Row],[boys_0-5_reached]],sbcc[[#This Row],[boys_6-12_reached]],sbcc[[#This Row],[boys_13-18_reached]]),sbcc[[#This Row],[total_boys]])</f>
        <v>197</v>
      </c>
      <c r="AD383">
        <f>IF(ISBLANK(sbcc[[#This Row],[total_girls]]),SUM(sbcc[[#This Row],[girls_0-5_reached]],sbcc[[#This Row],[girls_6-12_reached]],sbcc[[#This Row],[girls_13-18_reached]]),sbcc[[#This Row],[total_girls]])</f>
        <v>324</v>
      </c>
      <c r="AE383">
        <f>IF(ISBLANK(sbcc[[#This Row],[total_children]]),SUM(sbcc[[#This Row],[calc_boys]],sbcc[[#This Row],[calc_girls]]),sbcc[[#This Row],[total_children]])</f>
        <v>521</v>
      </c>
      <c r="AF383">
        <f>IF(ISBLANK(sbcc[[#This Row],[total_pwd]]),SUM(sbcc[[#This Row],[total_pwd_men]],sbcc[[#This Row],[total_pwd_women]]),sbcc[[#This Row],[total_pwd]])</f>
        <v>9</v>
      </c>
      <c r="AG383">
        <f>IF(ISBLANK(sbcc[[#This Row],[total_adults]]),SUM(sbcc[[#This Row],[total_men]],sbcc[[#This Row],[total_women]]),sbcc[[#This Row],[total_adults]])</f>
        <v>233</v>
      </c>
      <c r="AH383">
        <f>IF(ISBLANK(sbcc[[#This Row],[total_beneficiaries_reached]]),SUM(sbcc[[#This Row],[calc_children]],sbcc[[#This Row],[calc_adults]]),sbcc[[#This Row],[total_beneficiaries_reached]])</f>
        <v>754</v>
      </c>
      <c r="AI383" s="49" t="str">
        <f ca="1">IF(B383="","",OFFSET(table_admin1[[#Headers],[ADM1_PT]],MATCH(B383,admin1,0),1))</f>
        <v>MZ01</v>
      </c>
      <c r="AJ383" s="49" t="str">
        <f t="shared" ca="1" si="12"/>
        <v>MZ0106</v>
      </c>
      <c r="AK383" s="49" t="str">
        <f t="shared" ca="1" si="13"/>
        <v/>
      </c>
    </row>
    <row r="384" spans="1:37" x14ac:dyDescent="0.2">
      <c r="A384" s="58">
        <v>45323</v>
      </c>
      <c r="B384" s="49" t="s">
        <v>192</v>
      </c>
      <c r="C384" s="49" t="s">
        <v>363</v>
      </c>
      <c r="G384" s="49" t="s">
        <v>122</v>
      </c>
      <c r="H384" s="49" t="s">
        <v>168</v>
      </c>
      <c r="I384" s="49" t="s">
        <v>130</v>
      </c>
      <c r="J384" s="49" t="s">
        <v>1318</v>
      </c>
      <c r="K384" s="49" t="s">
        <v>125</v>
      </c>
      <c r="L384" s="49">
        <v>25</v>
      </c>
      <c r="M384" s="49">
        <v>19</v>
      </c>
      <c r="N384" s="49">
        <v>139</v>
      </c>
      <c r="O384" s="49">
        <v>130</v>
      </c>
      <c r="U384" s="49">
        <v>8</v>
      </c>
      <c r="X384" s="49">
        <v>190</v>
      </c>
      <c r="Y384" s="49">
        <v>2</v>
      </c>
      <c r="AC384">
        <f>IF(ISBLANK(sbcc[[#This Row],[total_boys]]),SUM(sbcc[[#This Row],[boys_0-5_reached]],sbcc[[#This Row],[boys_6-12_reached]],sbcc[[#This Row],[boys_13-18_reached]]),sbcc[[#This Row],[total_boys]])</f>
        <v>164</v>
      </c>
      <c r="AD384">
        <f>IF(ISBLANK(sbcc[[#This Row],[total_girls]]),SUM(sbcc[[#This Row],[girls_0-5_reached]],sbcc[[#This Row],[girls_6-12_reached]],sbcc[[#This Row],[girls_13-18_reached]]),sbcc[[#This Row],[total_girls]])</f>
        <v>149</v>
      </c>
      <c r="AE384">
        <f>IF(ISBLANK(sbcc[[#This Row],[total_children]]),SUM(sbcc[[#This Row],[calc_boys]],sbcc[[#This Row],[calc_girls]]),sbcc[[#This Row],[total_children]])</f>
        <v>313</v>
      </c>
      <c r="AF384">
        <f>IF(ISBLANK(sbcc[[#This Row],[total_pwd]]),SUM(sbcc[[#This Row],[total_pwd_men]],sbcc[[#This Row],[total_pwd_women]]),sbcc[[#This Row],[total_pwd]])</f>
        <v>8</v>
      </c>
      <c r="AG384">
        <f>IF(ISBLANK(sbcc[[#This Row],[total_adults]]),SUM(sbcc[[#This Row],[total_men]],sbcc[[#This Row],[total_women]]),sbcc[[#This Row],[total_adults]])</f>
        <v>192</v>
      </c>
      <c r="AH384">
        <f>IF(ISBLANK(sbcc[[#This Row],[total_beneficiaries_reached]]),SUM(sbcc[[#This Row],[calc_children]],sbcc[[#This Row],[calc_adults]]),sbcc[[#This Row],[total_beneficiaries_reached]])</f>
        <v>505</v>
      </c>
      <c r="AI384" s="49" t="str">
        <f ca="1">IF(B384="","",OFFSET(table_admin1[[#Headers],[ADM1_PT]],MATCH(B384,admin1,0),1))</f>
        <v>MZ04</v>
      </c>
      <c r="AJ384" s="49" t="str">
        <f t="shared" ca="1" si="12"/>
        <v>MZ0402</v>
      </c>
      <c r="AK384" s="49" t="str">
        <f t="shared" ca="1" si="13"/>
        <v/>
      </c>
    </row>
    <row r="385" spans="1:37" x14ac:dyDescent="0.2">
      <c r="A385" s="58">
        <v>45323</v>
      </c>
      <c r="B385" s="49" t="s">
        <v>192</v>
      </c>
      <c r="C385" s="49" t="s">
        <v>370</v>
      </c>
      <c r="G385" s="49" t="s">
        <v>122</v>
      </c>
      <c r="H385" s="49" t="s">
        <v>167</v>
      </c>
      <c r="I385" s="49" t="s">
        <v>124</v>
      </c>
      <c r="J385" s="49" t="s">
        <v>1315</v>
      </c>
      <c r="K385" s="49" t="s">
        <v>125</v>
      </c>
      <c r="L385" s="49">
        <v>17</v>
      </c>
      <c r="M385" s="49">
        <v>170</v>
      </c>
      <c r="N385" s="49">
        <v>87</v>
      </c>
      <c r="O385" s="49">
        <v>33</v>
      </c>
      <c r="U385" s="49">
        <v>8</v>
      </c>
      <c r="X385" s="49">
        <v>24</v>
      </c>
      <c r="Y385" s="49">
        <v>169</v>
      </c>
      <c r="AC385">
        <f>IF(ISBLANK(sbcc[[#This Row],[total_boys]]),SUM(sbcc[[#This Row],[boys_0-5_reached]],sbcc[[#This Row],[boys_6-12_reached]],sbcc[[#This Row],[boys_13-18_reached]]),sbcc[[#This Row],[total_boys]])</f>
        <v>104</v>
      </c>
      <c r="AD385">
        <f>IF(ISBLANK(sbcc[[#This Row],[total_girls]]),SUM(sbcc[[#This Row],[girls_0-5_reached]],sbcc[[#This Row],[girls_6-12_reached]],sbcc[[#This Row],[girls_13-18_reached]]),sbcc[[#This Row],[total_girls]])</f>
        <v>203</v>
      </c>
      <c r="AE385">
        <f>IF(ISBLANK(sbcc[[#This Row],[total_children]]),SUM(sbcc[[#This Row],[calc_boys]],sbcc[[#This Row],[calc_girls]]),sbcc[[#This Row],[total_children]])</f>
        <v>307</v>
      </c>
      <c r="AF385">
        <f>IF(ISBLANK(sbcc[[#This Row],[total_pwd]]),SUM(sbcc[[#This Row],[total_pwd_men]],sbcc[[#This Row],[total_pwd_women]]),sbcc[[#This Row],[total_pwd]])</f>
        <v>8</v>
      </c>
      <c r="AG385">
        <f>IF(ISBLANK(sbcc[[#This Row],[total_adults]]),SUM(sbcc[[#This Row],[total_men]],sbcc[[#This Row],[total_women]]),sbcc[[#This Row],[total_adults]])</f>
        <v>193</v>
      </c>
      <c r="AH385">
        <f>IF(ISBLANK(sbcc[[#This Row],[total_beneficiaries_reached]]),SUM(sbcc[[#This Row],[calc_children]],sbcc[[#This Row],[calc_adults]]),sbcc[[#This Row],[total_beneficiaries_reached]])</f>
        <v>500</v>
      </c>
      <c r="AI385" s="49" t="str">
        <f ca="1">IF(B385="","",OFFSET(table_admin1[[#Headers],[ADM1_PT]],MATCH(B385,admin1,0),1))</f>
        <v>MZ04</v>
      </c>
      <c r="AJ385" s="49" t="str">
        <f t="shared" ca="1" si="12"/>
        <v>MZ0404</v>
      </c>
      <c r="AK385" s="49" t="str">
        <f t="shared" ca="1" si="13"/>
        <v/>
      </c>
    </row>
    <row r="386" spans="1:37" x14ac:dyDescent="0.2">
      <c r="A386" s="58">
        <v>45383</v>
      </c>
      <c r="B386" s="49" t="s">
        <v>209</v>
      </c>
      <c r="C386" s="49" t="s">
        <v>437</v>
      </c>
      <c r="G386" s="49" t="s">
        <v>116</v>
      </c>
      <c r="H386" s="49" t="s">
        <v>167</v>
      </c>
      <c r="I386" s="49" t="s">
        <v>118</v>
      </c>
      <c r="K386" s="49" t="s">
        <v>1212</v>
      </c>
      <c r="L386" s="49">
        <v>94</v>
      </c>
      <c r="M386" s="49">
        <v>104</v>
      </c>
      <c r="N386" s="49">
        <v>8</v>
      </c>
      <c r="O386" s="49">
        <v>50</v>
      </c>
      <c r="U386" s="49">
        <v>15</v>
      </c>
      <c r="X386" s="49">
        <v>120</v>
      </c>
      <c r="Y386" s="49">
        <v>176</v>
      </c>
      <c r="AC386">
        <f>IF(ISBLANK(sbcc[[#This Row],[total_boys]]),SUM(sbcc[[#This Row],[boys_0-5_reached]],sbcc[[#This Row],[boys_6-12_reached]],sbcc[[#This Row],[boys_13-18_reached]]),sbcc[[#This Row],[total_boys]])</f>
        <v>102</v>
      </c>
      <c r="AD386">
        <f>IF(ISBLANK(sbcc[[#This Row],[total_girls]]),SUM(sbcc[[#This Row],[girls_0-5_reached]],sbcc[[#This Row],[girls_6-12_reached]],sbcc[[#This Row],[girls_13-18_reached]]),sbcc[[#This Row],[total_girls]])</f>
        <v>154</v>
      </c>
      <c r="AE386">
        <f>IF(ISBLANK(sbcc[[#This Row],[total_children]]),SUM(sbcc[[#This Row],[calc_boys]],sbcc[[#This Row],[calc_girls]]),sbcc[[#This Row],[total_children]])</f>
        <v>256</v>
      </c>
      <c r="AF386">
        <f>IF(ISBLANK(sbcc[[#This Row],[total_pwd]]),SUM(sbcc[[#This Row],[total_pwd_men]],sbcc[[#This Row],[total_pwd_women]]),sbcc[[#This Row],[total_pwd]])</f>
        <v>15</v>
      </c>
      <c r="AG386">
        <f>IF(ISBLANK(sbcc[[#This Row],[total_adults]]),SUM(sbcc[[#This Row],[total_men]],sbcc[[#This Row],[total_women]]),sbcc[[#This Row],[total_adults]])</f>
        <v>296</v>
      </c>
      <c r="AH386">
        <f>IF(ISBLANK(sbcc[[#This Row],[total_beneficiaries_reached]]),SUM(sbcc[[#This Row],[calc_children]],sbcc[[#This Row],[calc_adults]]),sbcc[[#This Row],[total_beneficiaries_reached]])</f>
        <v>552</v>
      </c>
      <c r="AI386" s="49" t="str">
        <f ca="1">IF(B386="","",OFFSET(table_admin1[[#Headers],[ADM1_PT]],MATCH(B386,admin1,0),1))</f>
        <v>MZ07</v>
      </c>
      <c r="AJ386" s="49" t="str">
        <f t="shared" ca="1" si="12"/>
        <v>MZ0701</v>
      </c>
      <c r="AK386" s="49" t="str">
        <f t="shared" ca="1" si="13"/>
        <v/>
      </c>
    </row>
    <row r="387" spans="1:37" x14ac:dyDescent="0.2">
      <c r="A387" s="58">
        <v>45323</v>
      </c>
      <c r="B387" s="49" t="s">
        <v>113</v>
      </c>
      <c r="C387" s="49" t="s">
        <v>634</v>
      </c>
      <c r="G387" s="49" t="s">
        <v>122</v>
      </c>
      <c r="H387" s="49" t="s">
        <v>167</v>
      </c>
      <c r="I387" s="49" t="s">
        <v>124</v>
      </c>
      <c r="J387" s="49" t="s">
        <v>1315</v>
      </c>
      <c r="K387" s="49" t="s">
        <v>125</v>
      </c>
      <c r="L387" s="49">
        <v>39</v>
      </c>
      <c r="M387" s="49">
        <v>113</v>
      </c>
      <c r="N387" s="49">
        <v>165</v>
      </c>
      <c r="O387" s="49">
        <v>154</v>
      </c>
      <c r="U387" s="49">
        <v>5</v>
      </c>
      <c r="X387" s="49">
        <v>63</v>
      </c>
      <c r="Y387" s="49">
        <v>151</v>
      </c>
      <c r="AC387">
        <f>IF(ISBLANK(sbcc[[#This Row],[total_boys]]),SUM(sbcc[[#This Row],[boys_0-5_reached]],sbcc[[#This Row],[boys_6-12_reached]],sbcc[[#This Row],[boys_13-18_reached]]),sbcc[[#This Row],[total_boys]])</f>
        <v>204</v>
      </c>
      <c r="AD387">
        <f>IF(ISBLANK(sbcc[[#This Row],[total_girls]]),SUM(sbcc[[#This Row],[girls_0-5_reached]],sbcc[[#This Row],[girls_6-12_reached]],sbcc[[#This Row],[girls_13-18_reached]]),sbcc[[#This Row],[total_girls]])</f>
        <v>267</v>
      </c>
      <c r="AE387">
        <f>IF(ISBLANK(sbcc[[#This Row],[total_children]]),SUM(sbcc[[#This Row],[calc_boys]],sbcc[[#This Row],[calc_girls]]),sbcc[[#This Row],[total_children]])</f>
        <v>471</v>
      </c>
      <c r="AF387">
        <f>IF(ISBLANK(sbcc[[#This Row],[total_pwd]]),SUM(sbcc[[#This Row],[total_pwd_men]],sbcc[[#This Row],[total_pwd_women]]),sbcc[[#This Row],[total_pwd]])</f>
        <v>5</v>
      </c>
      <c r="AG387">
        <f>IF(ISBLANK(sbcc[[#This Row],[total_adults]]),SUM(sbcc[[#This Row],[total_men]],sbcc[[#This Row],[total_women]]),sbcc[[#This Row],[total_adults]])</f>
        <v>214</v>
      </c>
      <c r="AH387">
        <f>IF(ISBLANK(sbcc[[#This Row],[total_beneficiaries_reached]]),SUM(sbcc[[#This Row],[calc_children]],sbcc[[#This Row],[calc_adults]]),sbcc[[#This Row],[total_beneficiaries_reached]])</f>
        <v>685</v>
      </c>
      <c r="AI387" s="49" t="str">
        <f ca="1">IF(B387="","",OFFSET(table_admin1[[#Headers],[ADM1_PT]],MATCH(B387,admin1,0),1))</f>
        <v>MZ09</v>
      </c>
      <c r="AJ387" s="49" t="str">
        <f t="shared" ca="1" si="12"/>
        <v>MZ0913</v>
      </c>
      <c r="AK387" s="49" t="str">
        <f t="shared" ca="1" si="13"/>
        <v/>
      </c>
    </row>
    <row r="388" spans="1:37" x14ac:dyDescent="0.2">
      <c r="A388" s="58">
        <v>45383</v>
      </c>
      <c r="B388" s="49" t="s">
        <v>214</v>
      </c>
      <c r="C388" s="49" t="s">
        <v>524</v>
      </c>
      <c r="G388" s="49" t="s">
        <v>116</v>
      </c>
      <c r="H388" s="49" t="s">
        <v>167</v>
      </c>
      <c r="I388" s="49" t="s">
        <v>118</v>
      </c>
      <c r="K388" s="49" t="s">
        <v>1212</v>
      </c>
      <c r="L388" s="49">
        <v>105</v>
      </c>
      <c r="M388" s="49">
        <v>133</v>
      </c>
      <c r="N388" s="49">
        <v>74</v>
      </c>
      <c r="O388" s="49">
        <v>87</v>
      </c>
      <c r="U388" s="49">
        <v>11</v>
      </c>
      <c r="X388" s="49">
        <v>58</v>
      </c>
      <c r="Y388" s="49">
        <v>151</v>
      </c>
      <c r="AC388">
        <f>IF(ISBLANK(sbcc[[#This Row],[total_boys]]),SUM(sbcc[[#This Row],[boys_0-5_reached]],sbcc[[#This Row],[boys_6-12_reached]],sbcc[[#This Row],[boys_13-18_reached]]),sbcc[[#This Row],[total_boys]])</f>
        <v>179</v>
      </c>
      <c r="AD388">
        <f>IF(ISBLANK(sbcc[[#This Row],[total_girls]]),SUM(sbcc[[#This Row],[girls_0-5_reached]],sbcc[[#This Row],[girls_6-12_reached]],sbcc[[#This Row],[girls_13-18_reached]]),sbcc[[#This Row],[total_girls]])</f>
        <v>220</v>
      </c>
      <c r="AE388">
        <f>IF(ISBLANK(sbcc[[#This Row],[total_children]]),SUM(sbcc[[#This Row],[calc_boys]],sbcc[[#This Row],[calc_girls]]),sbcc[[#This Row],[total_children]])</f>
        <v>399</v>
      </c>
      <c r="AF388">
        <f>IF(ISBLANK(sbcc[[#This Row],[total_pwd]]),SUM(sbcc[[#This Row],[total_pwd_men]],sbcc[[#This Row],[total_pwd_women]]),sbcc[[#This Row],[total_pwd]])</f>
        <v>11</v>
      </c>
      <c r="AG388">
        <f>IF(ISBLANK(sbcc[[#This Row],[total_adults]]),SUM(sbcc[[#This Row],[total_men]],sbcc[[#This Row],[total_women]]),sbcc[[#This Row],[total_adults]])</f>
        <v>209</v>
      </c>
      <c r="AH388">
        <f>IF(ISBLANK(sbcc[[#This Row],[total_beneficiaries_reached]]),SUM(sbcc[[#This Row],[calc_children]],sbcc[[#This Row],[calc_adults]]),sbcc[[#This Row],[total_beneficiaries_reached]])</f>
        <v>608</v>
      </c>
      <c r="AI388" s="49" t="str">
        <f ca="1">IF(B388="","",OFFSET(table_admin1[[#Headers],[ADM1_PT]],MATCH(B388,admin1,0),1))</f>
        <v>MZ08</v>
      </c>
      <c r="AJ388" s="49" t="str">
        <f t="shared" ca="1" si="12"/>
        <v>MZ0801</v>
      </c>
      <c r="AK388" s="49" t="str">
        <f t="shared" ca="1" si="13"/>
        <v/>
      </c>
    </row>
    <row r="389" spans="1:37" x14ac:dyDescent="0.2">
      <c r="A389" s="58">
        <v>45352</v>
      </c>
      <c r="B389" s="49" t="s">
        <v>120</v>
      </c>
      <c r="C389" s="49" t="s">
        <v>129</v>
      </c>
      <c r="G389" s="49" t="s">
        <v>122</v>
      </c>
      <c r="H389" s="49" t="s">
        <v>168</v>
      </c>
      <c r="I389" s="49" t="s">
        <v>124</v>
      </c>
      <c r="J389" s="49" t="s">
        <v>1315</v>
      </c>
      <c r="K389" s="49" t="s">
        <v>125</v>
      </c>
      <c r="L389" s="49">
        <v>9</v>
      </c>
      <c r="M389" s="49">
        <v>178</v>
      </c>
      <c r="N389" s="49">
        <v>200</v>
      </c>
      <c r="O389" s="49">
        <v>127</v>
      </c>
      <c r="U389" s="49">
        <v>11</v>
      </c>
      <c r="X389" s="49">
        <v>122</v>
      </c>
      <c r="Y389" s="49">
        <v>19</v>
      </c>
      <c r="AC389">
        <f>IF(ISBLANK(sbcc[[#This Row],[total_boys]]),SUM(sbcc[[#This Row],[boys_0-5_reached]],sbcc[[#This Row],[boys_6-12_reached]],sbcc[[#This Row],[boys_13-18_reached]]),sbcc[[#This Row],[total_boys]])</f>
        <v>209</v>
      </c>
      <c r="AD389">
        <f>IF(ISBLANK(sbcc[[#This Row],[total_girls]]),SUM(sbcc[[#This Row],[girls_0-5_reached]],sbcc[[#This Row],[girls_6-12_reached]],sbcc[[#This Row],[girls_13-18_reached]]),sbcc[[#This Row],[total_girls]])</f>
        <v>305</v>
      </c>
      <c r="AE389">
        <f>IF(ISBLANK(sbcc[[#This Row],[total_children]]),SUM(sbcc[[#This Row],[calc_boys]],sbcc[[#This Row],[calc_girls]]),sbcc[[#This Row],[total_children]])</f>
        <v>514</v>
      </c>
      <c r="AF389">
        <f>IF(ISBLANK(sbcc[[#This Row],[total_pwd]]),SUM(sbcc[[#This Row],[total_pwd_men]],sbcc[[#This Row],[total_pwd_women]]),sbcc[[#This Row],[total_pwd]])</f>
        <v>11</v>
      </c>
      <c r="AG389">
        <f>IF(ISBLANK(sbcc[[#This Row],[total_adults]]),SUM(sbcc[[#This Row],[total_men]],sbcc[[#This Row],[total_women]]),sbcc[[#This Row],[total_adults]])</f>
        <v>141</v>
      </c>
      <c r="AH389">
        <f>IF(ISBLANK(sbcc[[#This Row],[total_beneficiaries_reached]]),SUM(sbcc[[#This Row],[calc_children]],sbcc[[#This Row],[calc_adults]]),sbcc[[#This Row],[total_beneficiaries_reached]])</f>
        <v>655</v>
      </c>
      <c r="AI389" s="49" t="str">
        <f ca="1">IF(B389="","",OFFSET(table_admin1[[#Headers],[ADM1_PT]],MATCH(B389,admin1,0),1))</f>
        <v>MZ01</v>
      </c>
      <c r="AJ389" s="49" t="str">
        <f t="shared" ca="1" si="12"/>
        <v>MZ0110</v>
      </c>
      <c r="AK389" s="49" t="str">
        <f t="shared" ca="1" si="13"/>
        <v/>
      </c>
    </row>
    <row r="390" spans="1:37" x14ac:dyDescent="0.2">
      <c r="A390" s="58">
        <v>45352</v>
      </c>
      <c r="B390" s="49" t="s">
        <v>209</v>
      </c>
      <c r="C390" s="49" t="s">
        <v>467</v>
      </c>
      <c r="G390" s="49" t="s">
        <v>122</v>
      </c>
      <c r="H390" s="49" t="s">
        <v>168</v>
      </c>
      <c r="I390" s="49" t="s">
        <v>124</v>
      </c>
      <c r="J390" s="49" t="s">
        <v>1315</v>
      </c>
      <c r="K390" s="49" t="s">
        <v>125</v>
      </c>
      <c r="L390" s="49">
        <v>175</v>
      </c>
      <c r="M390" s="49">
        <v>130</v>
      </c>
      <c r="N390" s="49">
        <v>90</v>
      </c>
      <c r="O390" s="49">
        <v>136</v>
      </c>
      <c r="U390" s="49">
        <v>11</v>
      </c>
      <c r="X390" s="49">
        <v>151</v>
      </c>
      <c r="Y390" s="49">
        <v>185</v>
      </c>
      <c r="AC390">
        <f>IF(ISBLANK(sbcc[[#This Row],[total_boys]]),SUM(sbcc[[#This Row],[boys_0-5_reached]],sbcc[[#This Row],[boys_6-12_reached]],sbcc[[#This Row],[boys_13-18_reached]]),sbcc[[#This Row],[total_boys]])</f>
        <v>265</v>
      </c>
      <c r="AD390">
        <f>IF(ISBLANK(sbcc[[#This Row],[total_girls]]),SUM(sbcc[[#This Row],[girls_0-5_reached]],sbcc[[#This Row],[girls_6-12_reached]],sbcc[[#This Row],[girls_13-18_reached]]),sbcc[[#This Row],[total_girls]])</f>
        <v>266</v>
      </c>
      <c r="AE390">
        <f>IF(ISBLANK(sbcc[[#This Row],[total_children]]),SUM(sbcc[[#This Row],[calc_boys]],sbcc[[#This Row],[calc_girls]]),sbcc[[#This Row],[total_children]])</f>
        <v>531</v>
      </c>
      <c r="AF390">
        <f>IF(ISBLANK(sbcc[[#This Row],[total_pwd]]),SUM(sbcc[[#This Row],[total_pwd_men]],sbcc[[#This Row],[total_pwd_women]]),sbcc[[#This Row],[total_pwd]])</f>
        <v>11</v>
      </c>
      <c r="AG390">
        <f>IF(ISBLANK(sbcc[[#This Row],[total_adults]]),SUM(sbcc[[#This Row],[total_men]],sbcc[[#This Row],[total_women]]),sbcc[[#This Row],[total_adults]])</f>
        <v>336</v>
      </c>
      <c r="AH390">
        <f>IF(ISBLANK(sbcc[[#This Row],[total_beneficiaries_reached]]),SUM(sbcc[[#This Row],[calc_children]],sbcc[[#This Row],[calc_adults]]),sbcc[[#This Row],[total_beneficiaries_reached]])</f>
        <v>867</v>
      </c>
      <c r="AI390" s="49" t="str">
        <f ca="1">IF(B390="","",OFFSET(table_admin1[[#Headers],[ADM1_PT]],MATCH(B390,admin1,0),1))</f>
        <v>MZ07</v>
      </c>
      <c r="AJ390" s="49" t="str">
        <f t="shared" ca="1" si="12"/>
        <v>MZ0709</v>
      </c>
      <c r="AK390" s="49" t="str">
        <f t="shared" ca="1" si="13"/>
        <v/>
      </c>
    </row>
    <row r="391" spans="1:37" x14ac:dyDescent="0.2">
      <c r="A391" s="58">
        <v>45323</v>
      </c>
      <c r="B391" s="49" t="s">
        <v>224</v>
      </c>
      <c r="C391" s="49" t="s">
        <v>637</v>
      </c>
      <c r="G391" s="49" t="s">
        <v>116</v>
      </c>
      <c r="H391" s="49" t="s">
        <v>168</v>
      </c>
      <c r="I391" s="49" t="s">
        <v>118</v>
      </c>
      <c r="K391" s="49" t="s">
        <v>1212</v>
      </c>
      <c r="L391" s="49">
        <v>78</v>
      </c>
      <c r="M391" s="49">
        <v>75</v>
      </c>
      <c r="N391" s="49">
        <v>14</v>
      </c>
      <c r="O391" s="49">
        <v>77</v>
      </c>
      <c r="U391" s="49">
        <v>7</v>
      </c>
      <c r="X391" s="49">
        <v>27</v>
      </c>
      <c r="Y391" s="49">
        <v>10</v>
      </c>
      <c r="AC391">
        <f>IF(ISBLANK(sbcc[[#This Row],[total_boys]]),SUM(sbcc[[#This Row],[boys_0-5_reached]],sbcc[[#This Row],[boys_6-12_reached]],sbcc[[#This Row],[boys_13-18_reached]]),sbcc[[#This Row],[total_boys]])</f>
        <v>92</v>
      </c>
      <c r="AD391">
        <f>IF(ISBLANK(sbcc[[#This Row],[total_girls]]),SUM(sbcc[[#This Row],[girls_0-5_reached]],sbcc[[#This Row],[girls_6-12_reached]],sbcc[[#This Row],[girls_13-18_reached]]),sbcc[[#This Row],[total_girls]])</f>
        <v>152</v>
      </c>
      <c r="AE391">
        <f>IF(ISBLANK(sbcc[[#This Row],[total_children]]),SUM(sbcc[[#This Row],[calc_boys]],sbcc[[#This Row],[calc_girls]]),sbcc[[#This Row],[total_children]])</f>
        <v>244</v>
      </c>
      <c r="AF391">
        <f>IF(ISBLANK(sbcc[[#This Row],[total_pwd]]),SUM(sbcc[[#This Row],[total_pwd_men]],sbcc[[#This Row],[total_pwd_women]]),sbcc[[#This Row],[total_pwd]])</f>
        <v>7</v>
      </c>
      <c r="AG391">
        <f>IF(ISBLANK(sbcc[[#This Row],[total_adults]]),SUM(sbcc[[#This Row],[total_men]],sbcc[[#This Row],[total_women]]),sbcc[[#This Row],[total_adults]])</f>
        <v>37</v>
      </c>
      <c r="AH391">
        <f>IF(ISBLANK(sbcc[[#This Row],[total_beneficiaries_reached]]),SUM(sbcc[[#This Row],[calc_children]],sbcc[[#This Row],[calc_adults]]),sbcc[[#This Row],[total_beneficiaries_reached]])</f>
        <v>281</v>
      </c>
      <c r="AI391" s="49" t="str">
        <f ca="1">IF(B391="","",OFFSET(table_admin1[[#Headers],[ADM1_PT]],MATCH(B391,admin1,0),1))</f>
        <v>MZ10</v>
      </c>
      <c r="AJ391" s="49" t="str">
        <f t="shared" ca="1" si="12"/>
        <v>MZ1001</v>
      </c>
      <c r="AK391" s="49" t="str">
        <f t="shared" ca="1" si="13"/>
        <v/>
      </c>
    </row>
    <row r="392" spans="1:37" x14ac:dyDescent="0.2">
      <c r="A392" s="58">
        <v>45323</v>
      </c>
      <c r="B392" s="49" t="s">
        <v>209</v>
      </c>
      <c r="C392" s="49" t="s">
        <v>486</v>
      </c>
      <c r="G392" s="49" t="s">
        <v>116</v>
      </c>
      <c r="H392" s="49" t="s">
        <v>168</v>
      </c>
      <c r="I392" s="49" t="s">
        <v>118</v>
      </c>
      <c r="K392" s="49" t="s">
        <v>1212</v>
      </c>
      <c r="L392" s="49">
        <v>124</v>
      </c>
      <c r="M392" s="49">
        <v>34</v>
      </c>
      <c r="N392" s="49">
        <v>171</v>
      </c>
      <c r="O392" s="49">
        <v>83</v>
      </c>
      <c r="U392" s="49">
        <v>3</v>
      </c>
      <c r="X392" s="49">
        <v>75</v>
      </c>
      <c r="Y392" s="49">
        <v>166</v>
      </c>
      <c r="AC392">
        <f>IF(ISBLANK(sbcc[[#This Row],[total_boys]]),SUM(sbcc[[#This Row],[boys_0-5_reached]],sbcc[[#This Row],[boys_6-12_reached]],sbcc[[#This Row],[boys_13-18_reached]]),sbcc[[#This Row],[total_boys]])</f>
        <v>295</v>
      </c>
      <c r="AD392">
        <f>IF(ISBLANK(sbcc[[#This Row],[total_girls]]),SUM(sbcc[[#This Row],[girls_0-5_reached]],sbcc[[#This Row],[girls_6-12_reached]],sbcc[[#This Row],[girls_13-18_reached]]),sbcc[[#This Row],[total_girls]])</f>
        <v>117</v>
      </c>
      <c r="AE392">
        <f>IF(ISBLANK(sbcc[[#This Row],[total_children]]),SUM(sbcc[[#This Row],[calc_boys]],sbcc[[#This Row],[calc_girls]]),sbcc[[#This Row],[total_children]])</f>
        <v>412</v>
      </c>
      <c r="AF392">
        <f>IF(ISBLANK(sbcc[[#This Row],[total_pwd]]),SUM(sbcc[[#This Row],[total_pwd_men]],sbcc[[#This Row],[total_pwd_women]]),sbcc[[#This Row],[total_pwd]])</f>
        <v>3</v>
      </c>
      <c r="AG392">
        <f>IF(ISBLANK(sbcc[[#This Row],[total_adults]]),SUM(sbcc[[#This Row],[total_men]],sbcc[[#This Row],[total_women]]),sbcc[[#This Row],[total_adults]])</f>
        <v>241</v>
      </c>
      <c r="AH392">
        <f>IF(ISBLANK(sbcc[[#This Row],[total_beneficiaries_reached]]),SUM(sbcc[[#This Row],[calc_children]],sbcc[[#This Row],[calc_adults]]),sbcc[[#This Row],[total_beneficiaries_reached]])</f>
        <v>653</v>
      </c>
      <c r="AI392" s="49" t="str">
        <f ca="1">IF(B392="","",OFFSET(table_admin1[[#Headers],[ADM1_PT]],MATCH(B392,admin1,0),1))</f>
        <v>MZ07</v>
      </c>
      <c r="AJ392" s="49" t="str">
        <f t="shared" ca="1" si="12"/>
        <v>MZ0714</v>
      </c>
      <c r="AK392" s="49" t="str">
        <f t="shared" ca="1" si="13"/>
        <v/>
      </c>
    </row>
    <row r="393" spans="1:37" x14ac:dyDescent="0.2">
      <c r="A393" s="58">
        <v>45323</v>
      </c>
      <c r="B393" s="49" t="s">
        <v>209</v>
      </c>
      <c r="C393" s="49" t="s">
        <v>445</v>
      </c>
      <c r="G393" s="49" t="s">
        <v>122</v>
      </c>
      <c r="H393" s="49" t="s">
        <v>168</v>
      </c>
      <c r="I393" s="49" t="s">
        <v>124</v>
      </c>
      <c r="J393" s="49" t="s">
        <v>1315</v>
      </c>
      <c r="K393" s="49" t="s">
        <v>125</v>
      </c>
      <c r="L393" s="49">
        <v>130</v>
      </c>
      <c r="M393" s="49">
        <v>188</v>
      </c>
      <c r="N393" s="49">
        <v>167</v>
      </c>
      <c r="O393" s="49">
        <v>56</v>
      </c>
      <c r="U393" s="49">
        <v>8</v>
      </c>
      <c r="X393" s="49">
        <v>29</v>
      </c>
      <c r="Y393" s="49">
        <v>12</v>
      </c>
      <c r="AC393">
        <f>IF(ISBLANK(sbcc[[#This Row],[total_boys]]),SUM(sbcc[[#This Row],[boys_0-5_reached]],sbcc[[#This Row],[boys_6-12_reached]],sbcc[[#This Row],[boys_13-18_reached]]),sbcc[[#This Row],[total_boys]])</f>
        <v>297</v>
      </c>
      <c r="AD393">
        <f>IF(ISBLANK(sbcc[[#This Row],[total_girls]]),SUM(sbcc[[#This Row],[girls_0-5_reached]],sbcc[[#This Row],[girls_6-12_reached]],sbcc[[#This Row],[girls_13-18_reached]]),sbcc[[#This Row],[total_girls]])</f>
        <v>244</v>
      </c>
      <c r="AE393">
        <f>IF(ISBLANK(sbcc[[#This Row],[total_children]]),SUM(sbcc[[#This Row],[calc_boys]],sbcc[[#This Row],[calc_girls]]),sbcc[[#This Row],[total_children]])</f>
        <v>541</v>
      </c>
      <c r="AF393">
        <f>IF(ISBLANK(sbcc[[#This Row],[total_pwd]]),SUM(sbcc[[#This Row],[total_pwd_men]],sbcc[[#This Row],[total_pwd_women]]),sbcc[[#This Row],[total_pwd]])</f>
        <v>8</v>
      </c>
      <c r="AG393">
        <f>IF(ISBLANK(sbcc[[#This Row],[total_adults]]),SUM(sbcc[[#This Row],[total_men]],sbcc[[#This Row],[total_women]]),sbcc[[#This Row],[total_adults]])</f>
        <v>41</v>
      </c>
      <c r="AH393">
        <f>IF(ISBLANK(sbcc[[#This Row],[total_beneficiaries_reached]]),SUM(sbcc[[#This Row],[calc_children]],sbcc[[#This Row],[calc_adults]]),sbcc[[#This Row],[total_beneficiaries_reached]])</f>
        <v>582</v>
      </c>
      <c r="AI393" s="49" t="str">
        <f ca="1">IF(B393="","",OFFSET(table_admin1[[#Headers],[ADM1_PT]],MATCH(B393,admin1,0),1))</f>
        <v>MZ07</v>
      </c>
      <c r="AJ393" s="49" t="str">
        <f t="shared" ca="1" si="12"/>
        <v>MZ0703</v>
      </c>
      <c r="AK393" s="49" t="str">
        <f t="shared" ca="1" si="13"/>
        <v/>
      </c>
    </row>
    <row r="394" spans="1:37" x14ac:dyDescent="0.2">
      <c r="A394" s="58">
        <v>45352</v>
      </c>
      <c r="B394" s="49" t="s">
        <v>120</v>
      </c>
      <c r="C394" s="49" t="s">
        <v>127</v>
      </c>
      <c r="G394" s="49" t="s">
        <v>122</v>
      </c>
      <c r="H394" s="49" t="s">
        <v>167</v>
      </c>
      <c r="I394" s="49" t="s">
        <v>124</v>
      </c>
      <c r="J394" s="49" t="s">
        <v>1316</v>
      </c>
      <c r="K394" s="49" t="s">
        <v>125</v>
      </c>
      <c r="L394" s="49">
        <v>199</v>
      </c>
      <c r="M394" s="49">
        <v>17</v>
      </c>
      <c r="N394" s="49">
        <v>85</v>
      </c>
      <c r="O394" s="49">
        <v>147</v>
      </c>
      <c r="U394" s="49">
        <v>12</v>
      </c>
      <c r="X394" s="49">
        <v>1</v>
      </c>
      <c r="Y394" s="49">
        <v>20</v>
      </c>
      <c r="AC394">
        <f>IF(ISBLANK(sbcc[[#This Row],[total_boys]]),SUM(sbcc[[#This Row],[boys_0-5_reached]],sbcc[[#This Row],[boys_6-12_reached]],sbcc[[#This Row],[boys_13-18_reached]]),sbcc[[#This Row],[total_boys]])</f>
        <v>284</v>
      </c>
      <c r="AD394">
        <f>IF(ISBLANK(sbcc[[#This Row],[total_girls]]),SUM(sbcc[[#This Row],[girls_0-5_reached]],sbcc[[#This Row],[girls_6-12_reached]],sbcc[[#This Row],[girls_13-18_reached]]),sbcc[[#This Row],[total_girls]])</f>
        <v>164</v>
      </c>
      <c r="AE394">
        <f>IF(ISBLANK(sbcc[[#This Row],[total_children]]),SUM(sbcc[[#This Row],[calc_boys]],sbcc[[#This Row],[calc_girls]]),sbcc[[#This Row],[total_children]])</f>
        <v>448</v>
      </c>
      <c r="AF394">
        <f>IF(ISBLANK(sbcc[[#This Row],[total_pwd]]),SUM(sbcc[[#This Row],[total_pwd_men]],sbcc[[#This Row],[total_pwd_women]]),sbcc[[#This Row],[total_pwd]])</f>
        <v>12</v>
      </c>
      <c r="AG394">
        <f>IF(ISBLANK(sbcc[[#This Row],[total_adults]]),SUM(sbcc[[#This Row],[total_men]],sbcc[[#This Row],[total_women]]),sbcc[[#This Row],[total_adults]])</f>
        <v>21</v>
      </c>
      <c r="AH394">
        <f>IF(ISBLANK(sbcc[[#This Row],[total_beneficiaries_reached]]),SUM(sbcc[[#This Row],[calc_children]],sbcc[[#This Row],[calc_adults]]),sbcc[[#This Row],[total_beneficiaries_reached]])</f>
        <v>469</v>
      </c>
      <c r="AI394" s="49" t="str">
        <f ca="1">IF(B394="","",OFFSET(table_admin1[[#Headers],[ADM1_PT]],MATCH(B394,admin1,0),1))</f>
        <v>MZ01</v>
      </c>
      <c r="AJ394" s="49" t="str">
        <f t="shared" ca="1" si="12"/>
        <v>MZ0101</v>
      </c>
      <c r="AK394" s="49" t="str">
        <f t="shared" ca="1" si="13"/>
        <v/>
      </c>
    </row>
    <row r="395" spans="1:37" x14ac:dyDescent="0.2">
      <c r="A395" s="58">
        <v>45323</v>
      </c>
      <c r="B395" s="49" t="s">
        <v>120</v>
      </c>
      <c r="C395" s="49" t="s">
        <v>129</v>
      </c>
      <c r="G395" s="49" t="s">
        <v>122</v>
      </c>
      <c r="H395" s="49" t="s">
        <v>168</v>
      </c>
      <c r="I395" s="49" t="s">
        <v>130</v>
      </c>
      <c r="J395" s="49" t="s">
        <v>1317</v>
      </c>
      <c r="K395" s="49" t="s">
        <v>125</v>
      </c>
      <c r="L395" s="49">
        <v>194</v>
      </c>
      <c r="M395" s="49">
        <v>193</v>
      </c>
      <c r="N395" s="49">
        <v>9</v>
      </c>
      <c r="O395" s="49">
        <v>61</v>
      </c>
      <c r="U395" s="49">
        <v>2</v>
      </c>
      <c r="X395" s="49">
        <v>107</v>
      </c>
      <c r="Y395" s="49">
        <v>102</v>
      </c>
      <c r="AC395">
        <f>IF(ISBLANK(sbcc[[#This Row],[total_boys]]),SUM(sbcc[[#This Row],[boys_0-5_reached]],sbcc[[#This Row],[boys_6-12_reached]],sbcc[[#This Row],[boys_13-18_reached]]),sbcc[[#This Row],[total_boys]])</f>
        <v>203</v>
      </c>
      <c r="AD395">
        <f>IF(ISBLANK(sbcc[[#This Row],[total_girls]]),SUM(sbcc[[#This Row],[girls_0-5_reached]],sbcc[[#This Row],[girls_6-12_reached]],sbcc[[#This Row],[girls_13-18_reached]]),sbcc[[#This Row],[total_girls]])</f>
        <v>254</v>
      </c>
      <c r="AE395">
        <f>IF(ISBLANK(sbcc[[#This Row],[total_children]]),SUM(sbcc[[#This Row],[calc_boys]],sbcc[[#This Row],[calc_girls]]),sbcc[[#This Row],[total_children]])</f>
        <v>457</v>
      </c>
      <c r="AF395">
        <f>IF(ISBLANK(sbcc[[#This Row],[total_pwd]]),SUM(sbcc[[#This Row],[total_pwd_men]],sbcc[[#This Row],[total_pwd_women]]),sbcc[[#This Row],[total_pwd]])</f>
        <v>2</v>
      </c>
      <c r="AG395">
        <f>IF(ISBLANK(sbcc[[#This Row],[total_adults]]),SUM(sbcc[[#This Row],[total_men]],sbcc[[#This Row],[total_women]]),sbcc[[#This Row],[total_adults]])</f>
        <v>209</v>
      </c>
      <c r="AH395">
        <f>IF(ISBLANK(sbcc[[#This Row],[total_beneficiaries_reached]]),SUM(sbcc[[#This Row],[calc_children]],sbcc[[#This Row],[calc_adults]]),sbcc[[#This Row],[total_beneficiaries_reached]])</f>
        <v>666</v>
      </c>
      <c r="AI395" s="49" t="str">
        <f ca="1">IF(B395="","",OFFSET(table_admin1[[#Headers],[ADM1_PT]],MATCH(B395,admin1,0),1))</f>
        <v>MZ01</v>
      </c>
      <c r="AJ395" s="49" t="str">
        <f t="shared" ca="1" si="12"/>
        <v>MZ0110</v>
      </c>
      <c r="AK395" s="49" t="str">
        <f t="shared" ca="1" si="13"/>
        <v/>
      </c>
    </row>
    <row r="396" spans="1:37" x14ac:dyDescent="0.2">
      <c r="A396" s="58">
        <v>45323</v>
      </c>
      <c r="B396" s="49" t="s">
        <v>209</v>
      </c>
      <c r="C396" s="49" t="s">
        <v>489</v>
      </c>
      <c r="G396" s="49" t="s">
        <v>122</v>
      </c>
      <c r="H396" s="49" t="s">
        <v>168</v>
      </c>
      <c r="I396" s="49" t="s">
        <v>130</v>
      </c>
      <c r="J396" s="49" t="s">
        <v>1318</v>
      </c>
      <c r="K396" s="49" t="s">
        <v>125</v>
      </c>
      <c r="L396" s="49">
        <v>159</v>
      </c>
      <c r="M396" s="49">
        <v>167</v>
      </c>
      <c r="N396" s="49">
        <v>65</v>
      </c>
      <c r="O396" s="49">
        <v>179</v>
      </c>
      <c r="U396" s="49">
        <v>15</v>
      </c>
      <c r="X396" s="49">
        <v>36</v>
      </c>
      <c r="Y396" s="49">
        <v>112</v>
      </c>
      <c r="AC396">
        <f>IF(ISBLANK(sbcc[[#This Row],[total_boys]]),SUM(sbcc[[#This Row],[boys_0-5_reached]],sbcc[[#This Row],[boys_6-12_reached]],sbcc[[#This Row],[boys_13-18_reached]]),sbcc[[#This Row],[total_boys]])</f>
        <v>224</v>
      </c>
      <c r="AD396">
        <f>IF(ISBLANK(sbcc[[#This Row],[total_girls]]),SUM(sbcc[[#This Row],[girls_0-5_reached]],sbcc[[#This Row],[girls_6-12_reached]],sbcc[[#This Row],[girls_13-18_reached]]),sbcc[[#This Row],[total_girls]])</f>
        <v>346</v>
      </c>
      <c r="AE396">
        <f>IF(ISBLANK(sbcc[[#This Row],[total_children]]),SUM(sbcc[[#This Row],[calc_boys]],sbcc[[#This Row],[calc_girls]]),sbcc[[#This Row],[total_children]])</f>
        <v>570</v>
      </c>
      <c r="AF396">
        <f>IF(ISBLANK(sbcc[[#This Row],[total_pwd]]),SUM(sbcc[[#This Row],[total_pwd_men]],sbcc[[#This Row],[total_pwd_women]]),sbcc[[#This Row],[total_pwd]])</f>
        <v>15</v>
      </c>
      <c r="AG396">
        <f>IF(ISBLANK(sbcc[[#This Row],[total_adults]]),SUM(sbcc[[#This Row],[total_men]],sbcc[[#This Row],[total_women]]),sbcc[[#This Row],[total_adults]])</f>
        <v>148</v>
      </c>
      <c r="AH396">
        <f>IF(ISBLANK(sbcc[[#This Row],[total_beneficiaries_reached]]),SUM(sbcc[[#This Row],[calc_children]],sbcc[[#This Row],[calc_adults]]),sbcc[[#This Row],[total_beneficiaries_reached]])</f>
        <v>718</v>
      </c>
      <c r="AI396" s="49" t="str">
        <f ca="1">IF(B396="","",OFFSET(table_admin1[[#Headers],[ADM1_PT]],MATCH(B396,admin1,0),1))</f>
        <v>MZ07</v>
      </c>
      <c r="AJ396" s="49" t="str">
        <f t="shared" ca="1" si="12"/>
        <v>MZ0715</v>
      </c>
      <c r="AK396" s="49" t="str">
        <f t="shared" ca="1" si="13"/>
        <v/>
      </c>
    </row>
    <row r="397" spans="1:37" x14ac:dyDescent="0.2">
      <c r="A397" s="58">
        <v>45383</v>
      </c>
      <c r="B397" s="49" t="s">
        <v>209</v>
      </c>
      <c r="C397" s="49" t="s">
        <v>445</v>
      </c>
      <c r="G397" s="49" t="s">
        <v>122</v>
      </c>
      <c r="H397" s="49" t="s">
        <v>167</v>
      </c>
      <c r="I397" s="49" t="s">
        <v>124</v>
      </c>
      <c r="J397" s="49" t="s">
        <v>1315</v>
      </c>
      <c r="K397" s="49" t="s">
        <v>125</v>
      </c>
      <c r="L397" s="49">
        <v>88</v>
      </c>
      <c r="M397" s="49">
        <v>110</v>
      </c>
      <c r="N397" s="49">
        <v>120</v>
      </c>
      <c r="O397" s="49">
        <v>89</v>
      </c>
      <c r="U397" s="49">
        <v>2</v>
      </c>
      <c r="X397" s="49">
        <v>136</v>
      </c>
      <c r="Y397" s="49">
        <v>111</v>
      </c>
      <c r="AC397">
        <f>IF(ISBLANK(sbcc[[#This Row],[total_boys]]),SUM(sbcc[[#This Row],[boys_0-5_reached]],sbcc[[#This Row],[boys_6-12_reached]],sbcc[[#This Row],[boys_13-18_reached]]),sbcc[[#This Row],[total_boys]])</f>
        <v>208</v>
      </c>
      <c r="AD397">
        <f>IF(ISBLANK(sbcc[[#This Row],[total_girls]]),SUM(sbcc[[#This Row],[girls_0-5_reached]],sbcc[[#This Row],[girls_6-12_reached]],sbcc[[#This Row],[girls_13-18_reached]]),sbcc[[#This Row],[total_girls]])</f>
        <v>199</v>
      </c>
      <c r="AE397">
        <f>IF(ISBLANK(sbcc[[#This Row],[total_children]]),SUM(sbcc[[#This Row],[calc_boys]],sbcc[[#This Row],[calc_girls]]),sbcc[[#This Row],[total_children]])</f>
        <v>407</v>
      </c>
      <c r="AF397">
        <f>IF(ISBLANK(sbcc[[#This Row],[total_pwd]]),SUM(sbcc[[#This Row],[total_pwd_men]],sbcc[[#This Row],[total_pwd_women]]),sbcc[[#This Row],[total_pwd]])</f>
        <v>2</v>
      </c>
      <c r="AG397">
        <f>IF(ISBLANK(sbcc[[#This Row],[total_adults]]),SUM(sbcc[[#This Row],[total_men]],sbcc[[#This Row],[total_women]]),sbcc[[#This Row],[total_adults]])</f>
        <v>247</v>
      </c>
      <c r="AH397">
        <f>IF(ISBLANK(sbcc[[#This Row],[total_beneficiaries_reached]]),SUM(sbcc[[#This Row],[calc_children]],sbcc[[#This Row],[calc_adults]]),sbcc[[#This Row],[total_beneficiaries_reached]])</f>
        <v>654</v>
      </c>
      <c r="AI397" s="49" t="str">
        <f ca="1">IF(B397="","",OFFSET(table_admin1[[#Headers],[ADM1_PT]],MATCH(B397,admin1,0),1))</f>
        <v>MZ07</v>
      </c>
      <c r="AJ397" s="49" t="str">
        <f t="shared" ca="1" si="12"/>
        <v>MZ0703</v>
      </c>
      <c r="AK397" s="49" t="str">
        <f t="shared" ca="1" si="13"/>
        <v/>
      </c>
    </row>
    <row r="398" spans="1:37" x14ac:dyDescent="0.2">
      <c r="A398" s="58">
        <v>45323</v>
      </c>
      <c r="B398" s="49" t="s">
        <v>209</v>
      </c>
      <c r="C398" s="49" t="s">
        <v>489</v>
      </c>
      <c r="G398" s="49" t="s">
        <v>116</v>
      </c>
      <c r="H398" s="49" t="s">
        <v>168</v>
      </c>
      <c r="K398" s="49" t="s">
        <v>1212</v>
      </c>
      <c r="L398" s="49">
        <v>81</v>
      </c>
      <c r="M398" s="49">
        <v>44</v>
      </c>
      <c r="N398" s="49">
        <v>193</v>
      </c>
      <c r="O398" s="49">
        <v>37</v>
      </c>
      <c r="U398" s="49">
        <v>6</v>
      </c>
      <c r="X398" s="49">
        <v>17</v>
      </c>
      <c r="Y398" s="49">
        <v>128</v>
      </c>
      <c r="AC398">
        <f>IF(ISBLANK(sbcc[[#This Row],[total_boys]]),SUM(sbcc[[#This Row],[boys_0-5_reached]],sbcc[[#This Row],[boys_6-12_reached]],sbcc[[#This Row],[boys_13-18_reached]]),sbcc[[#This Row],[total_boys]])</f>
        <v>274</v>
      </c>
      <c r="AD398">
        <f>IF(ISBLANK(sbcc[[#This Row],[total_girls]]),SUM(sbcc[[#This Row],[girls_0-5_reached]],sbcc[[#This Row],[girls_6-12_reached]],sbcc[[#This Row],[girls_13-18_reached]]),sbcc[[#This Row],[total_girls]])</f>
        <v>81</v>
      </c>
      <c r="AE398">
        <f>IF(ISBLANK(sbcc[[#This Row],[total_children]]),SUM(sbcc[[#This Row],[calc_boys]],sbcc[[#This Row],[calc_girls]]),sbcc[[#This Row],[total_children]])</f>
        <v>355</v>
      </c>
      <c r="AF398">
        <f>IF(ISBLANK(sbcc[[#This Row],[total_pwd]]),SUM(sbcc[[#This Row],[total_pwd_men]],sbcc[[#This Row],[total_pwd_women]]),sbcc[[#This Row],[total_pwd]])</f>
        <v>6</v>
      </c>
      <c r="AG398">
        <f>IF(ISBLANK(sbcc[[#This Row],[total_adults]]),SUM(sbcc[[#This Row],[total_men]],sbcc[[#This Row],[total_women]]),sbcc[[#This Row],[total_adults]])</f>
        <v>145</v>
      </c>
      <c r="AH398">
        <f>IF(ISBLANK(sbcc[[#This Row],[total_beneficiaries_reached]]),SUM(sbcc[[#This Row],[calc_children]],sbcc[[#This Row],[calc_adults]]),sbcc[[#This Row],[total_beneficiaries_reached]])</f>
        <v>500</v>
      </c>
      <c r="AI398" s="49" t="str">
        <f ca="1">IF(B398="","",OFFSET(table_admin1[[#Headers],[ADM1_PT]],MATCH(B398,admin1,0),1))</f>
        <v>MZ07</v>
      </c>
      <c r="AJ398" s="49" t="str">
        <f t="shared" ca="1" si="12"/>
        <v>MZ0715</v>
      </c>
      <c r="AK398" s="49" t="str">
        <f t="shared" ca="1" si="13"/>
        <v/>
      </c>
    </row>
    <row r="399" spans="1:37" x14ac:dyDescent="0.2">
      <c r="A399" s="58">
        <v>45323</v>
      </c>
      <c r="B399" s="49" t="s">
        <v>209</v>
      </c>
      <c r="C399" s="49" t="s">
        <v>437</v>
      </c>
      <c r="G399" s="49" t="s">
        <v>122</v>
      </c>
      <c r="H399" s="49" t="s">
        <v>167</v>
      </c>
      <c r="I399" s="49" t="s">
        <v>124</v>
      </c>
      <c r="J399" s="49" t="s">
        <v>1315</v>
      </c>
      <c r="K399" s="49" t="s">
        <v>125</v>
      </c>
      <c r="L399" s="49">
        <v>117</v>
      </c>
      <c r="M399" s="49">
        <v>100</v>
      </c>
      <c r="N399" s="49">
        <v>185</v>
      </c>
      <c r="O399" s="49">
        <v>24</v>
      </c>
      <c r="U399" s="49">
        <v>3</v>
      </c>
      <c r="X399" s="49">
        <v>149</v>
      </c>
      <c r="Y399" s="49">
        <v>96</v>
      </c>
      <c r="AC399">
        <f>IF(ISBLANK(sbcc[[#This Row],[total_boys]]),SUM(sbcc[[#This Row],[boys_0-5_reached]],sbcc[[#This Row],[boys_6-12_reached]],sbcc[[#This Row],[boys_13-18_reached]]),sbcc[[#This Row],[total_boys]])</f>
        <v>302</v>
      </c>
      <c r="AD399">
        <f>IF(ISBLANK(sbcc[[#This Row],[total_girls]]),SUM(sbcc[[#This Row],[girls_0-5_reached]],sbcc[[#This Row],[girls_6-12_reached]],sbcc[[#This Row],[girls_13-18_reached]]),sbcc[[#This Row],[total_girls]])</f>
        <v>124</v>
      </c>
      <c r="AE399">
        <f>IF(ISBLANK(sbcc[[#This Row],[total_children]]),SUM(sbcc[[#This Row],[calc_boys]],sbcc[[#This Row],[calc_girls]]),sbcc[[#This Row],[total_children]])</f>
        <v>426</v>
      </c>
      <c r="AF399">
        <f>IF(ISBLANK(sbcc[[#This Row],[total_pwd]]),SUM(sbcc[[#This Row],[total_pwd_men]],sbcc[[#This Row],[total_pwd_women]]),sbcc[[#This Row],[total_pwd]])</f>
        <v>3</v>
      </c>
      <c r="AG399">
        <f>IF(ISBLANK(sbcc[[#This Row],[total_adults]]),SUM(sbcc[[#This Row],[total_men]],sbcc[[#This Row],[total_women]]),sbcc[[#This Row],[total_adults]])</f>
        <v>245</v>
      </c>
      <c r="AH399">
        <f>IF(ISBLANK(sbcc[[#This Row],[total_beneficiaries_reached]]),SUM(sbcc[[#This Row],[calc_children]],sbcc[[#This Row],[calc_adults]]),sbcc[[#This Row],[total_beneficiaries_reached]])</f>
        <v>671</v>
      </c>
      <c r="AI399" s="49" t="str">
        <f ca="1">IF(B399="","",OFFSET(table_admin1[[#Headers],[ADM1_PT]],MATCH(B399,admin1,0),1))</f>
        <v>MZ07</v>
      </c>
      <c r="AJ399" s="49" t="str">
        <f t="shared" ca="1" si="12"/>
        <v>MZ0701</v>
      </c>
      <c r="AK399" s="49" t="str">
        <f t="shared" ca="1" si="13"/>
        <v/>
      </c>
    </row>
    <row r="400" spans="1:37" x14ac:dyDescent="0.2">
      <c r="A400" s="58">
        <v>45323</v>
      </c>
      <c r="B400" s="49" t="s">
        <v>214</v>
      </c>
      <c r="C400" s="49" t="s">
        <v>574</v>
      </c>
      <c r="G400" s="49" t="s">
        <v>122</v>
      </c>
      <c r="H400" s="49" t="s">
        <v>167</v>
      </c>
      <c r="I400" s="49" t="s">
        <v>130</v>
      </c>
      <c r="J400" s="49" t="s">
        <v>1317</v>
      </c>
      <c r="K400" s="49" t="s">
        <v>125</v>
      </c>
      <c r="L400" s="49">
        <v>17</v>
      </c>
      <c r="M400" s="49">
        <v>15</v>
      </c>
      <c r="N400" s="49">
        <v>102</v>
      </c>
      <c r="O400" s="49">
        <v>20</v>
      </c>
      <c r="U400" s="49">
        <v>12</v>
      </c>
      <c r="X400" s="49">
        <v>1</v>
      </c>
      <c r="Y400" s="49">
        <v>160</v>
      </c>
      <c r="AC400">
        <f>IF(ISBLANK(sbcc[[#This Row],[total_boys]]),SUM(sbcc[[#This Row],[boys_0-5_reached]],sbcc[[#This Row],[boys_6-12_reached]],sbcc[[#This Row],[boys_13-18_reached]]),sbcc[[#This Row],[total_boys]])</f>
        <v>119</v>
      </c>
      <c r="AD400">
        <f>IF(ISBLANK(sbcc[[#This Row],[total_girls]]),SUM(sbcc[[#This Row],[girls_0-5_reached]],sbcc[[#This Row],[girls_6-12_reached]],sbcc[[#This Row],[girls_13-18_reached]]),sbcc[[#This Row],[total_girls]])</f>
        <v>35</v>
      </c>
      <c r="AE400">
        <f>IF(ISBLANK(sbcc[[#This Row],[total_children]]),SUM(sbcc[[#This Row],[calc_boys]],sbcc[[#This Row],[calc_girls]]),sbcc[[#This Row],[total_children]])</f>
        <v>154</v>
      </c>
      <c r="AF400">
        <f>IF(ISBLANK(sbcc[[#This Row],[total_pwd]]),SUM(sbcc[[#This Row],[total_pwd_men]],sbcc[[#This Row],[total_pwd_women]]),sbcc[[#This Row],[total_pwd]])</f>
        <v>12</v>
      </c>
      <c r="AG400">
        <f>IF(ISBLANK(sbcc[[#This Row],[total_adults]]),SUM(sbcc[[#This Row],[total_men]],sbcc[[#This Row],[total_women]]),sbcc[[#This Row],[total_adults]])</f>
        <v>161</v>
      </c>
      <c r="AH400">
        <f>IF(ISBLANK(sbcc[[#This Row],[total_beneficiaries_reached]]),SUM(sbcc[[#This Row],[calc_children]],sbcc[[#This Row],[calc_adults]]),sbcc[[#This Row],[total_beneficiaries_reached]])</f>
        <v>315</v>
      </c>
      <c r="AI400" s="49" t="str">
        <f ca="1">IF(B400="","",OFFSET(table_admin1[[#Headers],[ADM1_PT]],MATCH(B400,admin1,0),1))</f>
        <v>MZ08</v>
      </c>
      <c r="AJ400" s="49" t="str">
        <f t="shared" ca="1" si="12"/>
        <v>MZ0815</v>
      </c>
      <c r="AK400" s="49" t="str">
        <f t="shared" ca="1" si="13"/>
        <v/>
      </c>
    </row>
    <row r="401" spans="1:37" x14ac:dyDescent="0.2">
      <c r="A401" s="58">
        <v>45323</v>
      </c>
      <c r="B401" s="49" t="s">
        <v>224</v>
      </c>
      <c r="C401" s="49" t="s">
        <v>686</v>
      </c>
      <c r="G401" s="49" t="s">
        <v>116</v>
      </c>
      <c r="H401" s="49" t="s">
        <v>168</v>
      </c>
      <c r="I401" s="49" t="s">
        <v>118</v>
      </c>
      <c r="K401" s="49" t="s">
        <v>1212</v>
      </c>
      <c r="L401" s="49">
        <v>78</v>
      </c>
      <c r="M401" s="49">
        <v>87</v>
      </c>
      <c r="N401" s="49">
        <v>133</v>
      </c>
      <c r="O401" s="49">
        <v>140</v>
      </c>
      <c r="U401" s="49">
        <v>3</v>
      </c>
      <c r="X401" s="49">
        <v>42</v>
      </c>
      <c r="Y401" s="49">
        <v>188</v>
      </c>
      <c r="AC401">
        <f>IF(ISBLANK(sbcc[[#This Row],[total_boys]]),SUM(sbcc[[#This Row],[boys_0-5_reached]],sbcc[[#This Row],[boys_6-12_reached]],sbcc[[#This Row],[boys_13-18_reached]]),sbcc[[#This Row],[total_boys]])</f>
        <v>211</v>
      </c>
      <c r="AD401">
        <f>IF(ISBLANK(sbcc[[#This Row],[total_girls]]),SUM(sbcc[[#This Row],[girls_0-5_reached]],sbcc[[#This Row],[girls_6-12_reached]],sbcc[[#This Row],[girls_13-18_reached]]),sbcc[[#This Row],[total_girls]])</f>
        <v>227</v>
      </c>
      <c r="AE401">
        <f>IF(ISBLANK(sbcc[[#This Row],[total_children]]),SUM(sbcc[[#This Row],[calc_boys]],sbcc[[#This Row],[calc_girls]]),sbcc[[#This Row],[total_children]])</f>
        <v>438</v>
      </c>
      <c r="AF401">
        <f>IF(ISBLANK(sbcc[[#This Row],[total_pwd]]),SUM(sbcc[[#This Row],[total_pwd_men]],sbcc[[#This Row],[total_pwd_women]]),sbcc[[#This Row],[total_pwd]])</f>
        <v>3</v>
      </c>
      <c r="AG401">
        <f>IF(ISBLANK(sbcc[[#This Row],[total_adults]]),SUM(sbcc[[#This Row],[total_men]],sbcc[[#This Row],[total_women]]),sbcc[[#This Row],[total_adults]])</f>
        <v>230</v>
      </c>
      <c r="AH401">
        <f>IF(ISBLANK(sbcc[[#This Row],[total_beneficiaries_reached]]),SUM(sbcc[[#This Row],[calc_children]],sbcc[[#This Row],[calc_adults]]),sbcc[[#This Row],[total_beneficiaries_reached]])</f>
        <v>668</v>
      </c>
      <c r="AI401" s="49" t="str">
        <f ca="1">IF(B401="","",OFFSET(table_admin1[[#Headers],[ADM1_PT]],MATCH(B401,admin1,0),1))</f>
        <v>MZ10</v>
      </c>
      <c r="AJ401" s="49" t="str">
        <f t="shared" ca="1" si="12"/>
        <v>MZ1014</v>
      </c>
      <c r="AK401" s="49" t="str">
        <f t="shared" ca="1" si="13"/>
        <v/>
      </c>
    </row>
    <row r="402" spans="1:37" x14ac:dyDescent="0.2">
      <c r="A402" s="58">
        <v>45323</v>
      </c>
      <c r="B402" s="49" t="s">
        <v>214</v>
      </c>
      <c r="C402" s="49" t="s">
        <v>528</v>
      </c>
      <c r="G402" s="49" t="s">
        <v>116</v>
      </c>
      <c r="H402" s="49" t="s">
        <v>167</v>
      </c>
      <c r="I402" s="49" t="s">
        <v>118</v>
      </c>
      <c r="K402" s="49" t="s">
        <v>1212</v>
      </c>
      <c r="L402" s="49">
        <v>141</v>
      </c>
      <c r="M402" s="49">
        <v>151</v>
      </c>
      <c r="N402" s="49">
        <v>84</v>
      </c>
      <c r="O402" s="49">
        <v>8</v>
      </c>
      <c r="U402" s="49">
        <v>15</v>
      </c>
      <c r="X402" s="49">
        <v>186</v>
      </c>
      <c r="Y402" s="49">
        <v>21</v>
      </c>
      <c r="AC402">
        <f>IF(ISBLANK(sbcc[[#This Row],[total_boys]]),SUM(sbcc[[#This Row],[boys_0-5_reached]],sbcc[[#This Row],[boys_6-12_reached]],sbcc[[#This Row],[boys_13-18_reached]]),sbcc[[#This Row],[total_boys]])</f>
        <v>225</v>
      </c>
      <c r="AD402">
        <f>IF(ISBLANK(sbcc[[#This Row],[total_girls]]),SUM(sbcc[[#This Row],[girls_0-5_reached]],sbcc[[#This Row],[girls_6-12_reached]],sbcc[[#This Row],[girls_13-18_reached]]),sbcc[[#This Row],[total_girls]])</f>
        <v>159</v>
      </c>
      <c r="AE402">
        <f>IF(ISBLANK(sbcc[[#This Row],[total_children]]),SUM(sbcc[[#This Row],[calc_boys]],sbcc[[#This Row],[calc_girls]]),sbcc[[#This Row],[total_children]])</f>
        <v>384</v>
      </c>
      <c r="AF402">
        <f>IF(ISBLANK(sbcc[[#This Row],[total_pwd]]),SUM(sbcc[[#This Row],[total_pwd_men]],sbcc[[#This Row],[total_pwd_women]]),sbcc[[#This Row],[total_pwd]])</f>
        <v>15</v>
      </c>
      <c r="AG402">
        <f>IF(ISBLANK(sbcc[[#This Row],[total_adults]]),SUM(sbcc[[#This Row],[total_men]],sbcc[[#This Row],[total_women]]),sbcc[[#This Row],[total_adults]])</f>
        <v>207</v>
      </c>
      <c r="AH402">
        <f>IF(ISBLANK(sbcc[[#This Row],[total_beneficiaries_reached]]),SUM(sbcc[[#This Row],[calc_children]],sbcc[[#This Row],[calc_adults]]),sbcc[[#This Row],[total_beneficiaries_reached]])</f>
        <v>591</v>
      </c>
      <c r="AI402" s="49" t="str">
        <f ca="1">IF(B402="","",OFFSET(table_admin1[[#Headers],[ADM1_PT]],MATCH(B402,admin1,0),1))</f>
        <v>MZ08</v>
      </c>
      <c r="AJ402" s="49" t="str">
        <f t="shared" ca="1" si="12"/>
        <v>MZ0802</v>
      </c>
      <c r="AK402" s="49" t="str">
        <f t="shared" ca="1" si="13"/>
        <v/>
      </c>
    </row>
    <row r="403" spans="1:37" x14ac:dyDescent="0.2">
      <c r="A403" s="58">
        <v>45383</v>
      </c>
      <c r="B403" s="49" t="s">
        <v>209</v>
      </c>
      <c r="C403" s="49" t="s">
        <v>513</v>
      </c>
      <c r="G403" s="49" t="s">
        <v>122</v>
      </c>
      <c r="H403" s="49" t="s">
        <v>168</v>
      </c>
      <c r="I403" s="49" t="s">
        <v>118</v>
      </c>
      <c r="K403" s="49" t="s">
        <v>125</v>
      </c>
      <c r="L403" s="49">
        <v>144</v>
      </c>
      <c r="M403" s="49">
        <v>199</v>
      </c>
      <c r="N403" s="49">
        <v>104</v>
      </c>
      <c r="O403" s="49">
        <v>117</v>
      </c>
      <c r="U403" s="49">
        <v>1</v>
      </c>
      <c r="X403" s="49">
        <v>79</v>
      </c>
      <c r="Y403" s="49">
        <v>38</v>
      </c>
      <c r="AC403">
        <f>IF(ISBLANK(sbcc[[#This Row],[total_boys]]),SUM(sbcc[[#This Row],[boys_0-5_reached]],sbcc[[#This Row],[boys_6-12_reached]],sbcc[[#This Row],[boys_13-18_reached]]),sbcc[[#This Row],[total_boys]])</f>
        <v>248</v>
      </c>
      <c r="AD403">
        <f>IF(ISBLANK(sbcc[[#This Row],[total_girls]]),SUM(sbcc[[#This Row],[girls_0-5_reached]],sbcc[[#This Row],[girls_6-12_reached]],sbcc[[#This Row],[girls_13-18_reached]]),sbcc[[#This Row],[total_girls]])</f>
        <v>316</v>
      </c>
      <c r="AE403">
        <f>IF(ISBLANK(sbcc[[#This Row],[total_children]]),SUM(sbcc[[#This Row],[calc_boys]],sbcc[[#This Row],[calc_girls]]),sbcc[[#This Row],[total_children]])</f>
        <v>564</v>
      </c>
      <c r="AF403">
        <f>IF(ISBLANK(sbcc[[#This Row],[total_pwd]]),SUM(sbcc[[#This Row],[total_pwd_men]],sbcc[[#This Row],[total_pwd_women]]),sbcc[[#This Row],[total_pwd]])</f>
        <v>1</v>
      </c>
      <c r="AG403">
        <f>IF(ISBLANK(sbcc[[#This Row],[total_adults]]),SUM(sbcc[[#This Row],[total_men]],sbcc[[#This Row],[total_women]]),sbcc[[#This Row],[total_adults]])</f>
        <v>117</v>
      </c>
      <c r="AH403">
        <f>IF(ISBLANK(sbcc[[#This Row],[total_beneficiaries_reached]]),SUM(sbcc[[#This Row],[calc_children]],sbcc[[#This Row],[calc_adults]]),sbcc[[#This Row],[total_beneficiaries_reached]])</f>
        <v>681</v>
      </c>
      <c r="AI403" s="49" t="str">
        <f ca="1">IF(B403="","",OFFSET(table_admin1[[#Headers],[ADM1_PT]],MATCH(B403,admin1,0),1))</f>
        <v>MZ07</v>
      </c>
      <c r="AJ403" s="49" t="str">
        <f t="shared" ca="1" si="12"/>
        <v>MZ0721</v>
      </c>
      <c r="AK403" s="49" t="str">
        <f t="shared" ca="1" si="13"/>
        <v/>
      </c>
    </row>
    <row r="404" spans="1:37" x14ac:dyDescent="0.2">
      <c r="A404" s="58">
        <v>45383</v>
      </c>
      <c r="B404" s="49" t="s">
        <v>192</v>
      </c>
      <c r="C404" s="49" t="s">
        <v>370</v>
      </c>
      <c r="G404" s="49" t="s">
        <v>116</v>
      </c>
      <c r="H404" s="49" t="s">
        <v>168</v>
      </c>
      <c r="I404" s="49" t="s">
        <v>118</v>
      </c>
      <c r="K404" s="49" t="s">
        <v>1212</v>
      </c>
      <c r="L404" s="49">
        <v>63</v>
      </c>
      <c r="M404" s="49">
        <v>129</v>
      </c>
      <c r="N404" s="49">
        <v>17</v>
      </c>
      <c r="O404" s="49">
        <v>17</v>
      </c>
      <c r="U404" s="49">
        <v>11</v>
      </c>
      <c r="X404" s="49">
        <v>137</v>
      </c>
      <c r="Y404" s="49">
        <v>70</v>
      </c>
      <c r="AC404">
        <f>IF(ISBLANK(sbcc[[#This Row],[total_boys]]),SUM(sbcc[[#This Row],[boys_0-5_reached]],sbcc[[#This Row],[boys_6-12_reached]],sbcc[[#This Row],[boys_13-18_reached]]),sbcc[[#This Row],[total_boys]])</f>
        <v>80</v>
      </c>
      <c r="AD404">
        <f>IF(ISBLANK(sbcc[[#This Row],[total_girls]]),SUM(sbcc[[#This Row],[girls_0-5_reached]],sbcc[[#This Row],[girls_6-12_reached]],sbcc[[#This Row],[girls_13-18_reached]]),sbcc[[#This Row],[total_girls]])</f>
        <v>146</v>
      </c>
      <c r="AE404">
        <f>IF(ISBLANK(sbcc[[#This Row],[total_children]]),SUM(sbcc[[#This Row],[calc_boys]],sbcc[[#This Row],[calc_girls]]),sbcc[[#This Row],[total_children]])</f>
        <v>226</v>
      </c>
      <c r="AF404">
        <f>IF(ISBLANK(sbcc[[#This Row],[total_pwd]]),SUM(sbcc[[#This Row],[total_pwd_men]],sbcc[[#This Row],[total_pwd_women]]),sbcc[[#This Row],[total_pwd]])</f>
        <v>11</v>
      </c>
      <c r="AG404">
        <f>IF(ISBLANK(sbcc[[#This Row],[total_adults]]),SUM(sbcc[[#This Row],[total_men]],sbcc[[#This Row],[total_women]]),sbcc[[#This Row],[total_adults]])</f>
        <v>207</v>
      </c>
      <c r="AH404">
        <f>IF(ISBLANK(sbcc[[#This Row],[total_beneficiaries_reached]]),SUM(sbcc[[#This Row],[calc_children]],sbcc[[#This Row],[calc_adults]]),sbcc[[#This Row],[total_beneficiaries_reached]])</f>
        <v>433</v>
      </c>
      <c r="AI404" s="49" t="str">
        <f ca="1">IF(B404="","",OFFSET(table_admin1[[#Headers],[ADM1_PT]],MATCH(B404,admin1,0),1))</f>
        <v>MZ04</v>
      </c>
      <c r="AJ404" s="49" t="str">
        <f t="shared" ca="1" si="12"/>
        <v>MZ0404</v>
      </c>
      <c r="AK404" s="49" t="str">
        <f t="shared" ca="1" si="13"/>
        <v/>
      </c>
    </row>
    <row r="405" spans="1:37" x14ac:dyDescent="0.2">
      <c r="A405" s="58">
        <v>45352</v>
      </c>
      <c r="B405" s="49" t="s">
        <v>120</v>
      </c>
      <c r="C405" s="49" t="s">
        <v>220</v>
      </c>
      <c r="G405" s="49" t="s">
        <v>116</v>
      </c>
      <c r="H405" s="49" t="s">
        <v>167</v>
      </c>
      <c r="I405" s="49" t="s">
        <v>118</v>
      </c>
      <c r="K405" s="49" t="s">
        <v>1212</v>
      </c>
      <c r="L405" s="49">
        <v>85</v>
      </c>
      <c r="M405" s="49">
        <v>189</v>
      </c>
      <c r="N405" s="49">
        <v>114</v>
      </c>
      <c r="O405" s="49">
        <v>133</v>
      </c>
      <c r="U405" s="49">
        <v>12</v>
      </c>
      <c r="X405" s="49">
        <v>13</v>
      </c>
      <c r="Y405" s="49">
        <v>51</v>
      </c>
      <c r="AC405">
        <f>IF(ISBLANK(sbcc[[#This Row],[total_boys]]),SUM(sbcc[[#This Row],[boys_0-5_reached]],sbcc[[#This Row],[boys_6-12_reached]],sbcc[[#This Row],[boys_13-18_reached]]),sbcc[[#This Row],[total_boys]])</f>
        <v>199</v>
      </c>
      <c r="AD405">
        <f>IF(ISBLANK(sbcc[[#This Row],[total_girls]]),SUM(sbcc[[#This Row],[girls_0-5_reached]],sbcc[[#This Row],[girls_6-12_reached]],sbcc[[#This Row],[girls_13-18_reached]]),sbcc[[#This Row],[total_girls]])</f>
        <v>322</v>
      </c>
      <c r="AE405">
        <f>IF(ISBLANK(sbcc[[#This Row],[total_children]]),SUM(sbcc[[#This Row],[calc_boys]],sbcc[[#This Row],[calc_girls]]),sbcc[[#This Row],[total_children]])</f>
        <v>521</v>
      </c>
      <c r="AF405">
        <f>IF(ISBLANK(sbcc[[#This Row],[total_pwd]]),SUM(sbcc[[#This Row],[total_pwd_men]],sbcc[[#This Row],[total_pwd_women]]),sbcc[[#This Row],[total_pwd]])</f>
        <v>12</v>
      </c>
      <c r="AG405">
        <f>IF(ISBLANK(sbcc[[#This Row],[total_adults]]),SUM(sbcc[[#This Row],[total_men]],sbcc[[#This Row],[total_women]]),sbcc[[#This Row],[total_adults]])</f>
        <v>64</v>
      </c>
      <c r="AH405">
        <f>IF(ISBLANK(sbcc[[#This Row],[total_beneficiaries_reached]]),SUM(sbcc[[#This Row],[calc_children]],sbcc[[#This Row],[calc_adults]]),sbcc[[#This Row],[total_beneficiaries_reached]])</f>
        <v>585</v>
      </c>
      <c r="AI405" s="49" t="str">
        <f ca="1">IF(B405="","",OFFSET(table_admin1[[#Headers],[ADM1_PT]],MATCH(B405,admin1,0),1))</f>
        <v>MZ01</v>
      </c>
      <c r="AJ405" s="49" t="str">
        <f t="shared" ca="1" si="12"/>
        <v>MZ0109</v>
      </c>
      <c r="AK405" s="49" t="str">
        <f t="shared" ca="1" si="13"/>
        <v/>
      </c>
    </row>
    <row r="406" spans="1:37" x14ac:dyDescent="0.2">
      <c r="A406" s="58">
        <v>45323</v>
      </c>
      <c r="B406" s="49" t="s">
        <v>113</v>
      </c>
      <c r="C406" s="49" t="s">
        <v>596</v>
      </c>
      <c r="G406" s="49" t="s">
        <v>116</v>
      </c>
      <c r="H406" s="49" t="s">
        <v>168</v>
      </c>
      <c r="I406" s="49" t="s">
        <v>118</v>
      </c>
      <c r="K406" s="49" t="s">
        <v>1212</v>
      </c>
      <c r="L406" s="49">
        <v>170</v>
      </c>
      <c r="M406" s="49">
        <v>118</v>
      </c>
      <c r="N406" s="49">
        <v>84</v>
      </c>
      <c r="O406" s="49">
        <v>36</v>
      </c>
      <c r="U406" s="49">
        <v>8</v>
      </c>
      <c r="X406" s="49">
        <v>186</v>
      </c>
      <c r="Y406" s="49">
        <v>150</v>
      </c>
      <c r="AC406">
        <f>IF(ISBLANK(sbcc[[#This Row],[total_boys]]),SUM(sbcc[[#This Row],[boys_0-5_reached]],sbcc[[#This Row],[boys_6-12_reached]],sbcc[[#This Row],[boys_13-18_reached]]),sbcc[[#This Row],[total_boys]])</f>
        <v>254</v>
      </c>
      <c r="AD406">
        <f>IF(ISBLANK(sbcc[[#This Row],[total_girls]]),SUM(sbcc[[#This Row],[girls_0-5_reached]],sbcc[[#This Row],[girls_6-12_reached]],sbcc[[#This Row],[girls_13-18_reached]]),sbcc[[#This Row],[total_girls]])</f>
        <v>154</v>
      </c>
      <c r="AE406">
        <f>IF(ISBLANK(sbcc[[#This Row],[total_children]]),SUM(sbcc[[#This Row],[calc_boys]],sbcc[[#This Row],[calc_girls]]),sbcc[[#This Row],[total_children]])</f>
        <v>408</v>
      </c>
      <c r="AF406">
        <f>IF(ISBLANK(sbcc[[#This Row],[total_pwd]]),SUM(sbcc[[#This Row],[total_pwd_men]],sbcc[[#This Row],[total_pwd_women]]),sbcc[[#This Row],[total_pwd]])</f>
        <v>8</v>
      </c>
      <c r="AG406">
        <f>IF(ISBLANK(sbcc[[#This Row],[total_adults]]),SUM(sbcc[[#This Row],[total_men]],sbcc[[#This Row],[total_women]]),sbcc[[#This Row],[total_adults]])</f>
        <v>336</v>
      </c>
      <c r="AH406">
        <f>IF(ISBLANK(sbcc[[#This Row],[total_beneficiaries_reached]]),SUM(sbcc[[#This Row],[calc_children]],sbcc[[#This Row],[calc_adults]]),sbcc[[#This Row],[total_beneficiaries_reached]])</f>
        <v>744</v>
      </c>
      <c r="AI406" s="49" t="str">
        <f ca="1">IF(B406="","",OFFSET(table_admin1[[#Headers],[ADM1_PT]],MATCH(B406,admin1,0),1))</f>
        <v>MZ09</v>
      </c>
      <c r="AJ406" s="49" t="str">
        <f t="shared" ca="1" si="12"/>
        <v>MZ0902</v>
      </c>
      <c r="AK406" s="49" t="str">
        <f t="shared" ca="1" si="13"/>
        <v/>
      </c>
    </row>
    <row r="407" spans="1:37" x14ac:dyDescent="0.2">
      <c r="A407" s="58">
        <v>45383</v>
      </c>
      <c r="B407" s="49" t="s">
        <v>113</v>
      </c>
      <c r="C407" s="49" t="s">
        <v>596</v>
      </c>
      <c r="G407" s="49" t="s">
        <v>122</v>
      </c>
      <c r="H407" s="49" t="s">
        <v>168</v>
      </c>
      <c r="I407" s="49" t="s">
        <v>124</v>
      </c>
      <c r="J407" s="49" t="s">
        <v>1315</v>
      </c>
      <c r="K407" s="49" t="s">
        <v>125</v>
      </c>
      <c r="L407" s="49">
        <v>86</v>
      </c>
      <c r="M407" s="49">
        <v>62</v>
      </c>
      <c r="N407" s="49">
        <v>72</v>
      </c>
      <c r="O407" s="49">
        <v>50</v>
      </c>
      <c r="U407" s="49">
        <v>3</v>
      </c>
      <c r="X407" s="49">
        <v>25</v>
      </c>
      <c r="Y407" s="49">
        <v>170</v>
      </c>
      <c r="AC407">
        <f>IF(ISBLANK(sbcc[[#This Row],[total_boys]]),SUM(sbcc[[#This Row],[boys_0-5_reached]],sbcc[[#This Row],[boys_6-12_reached]],sbcc[[#This Row],[boys_13-18_reached]]),sbcc[[#This Row],[total_boys]])</f>
        <v>158</v>
      </c>
      <c r="AD407">
        <f>IF(ISBLANK(sbcc[[#This Row],[total_girls]]),SUM(sbcc[[#This Row],[girls_0-5_reached]],sbcc[[#This Row],[girls_6-12_reached]],sbcc[[#This Row],[girls_13-18_reached]]),sbcc[[#This Row],[total_girls]])</f>
        <v>112</v>
      </c>
      <c r="AE407">
        <f>IF(ISBLANK(sbcc[[#This Row],[total_children]]),SUM(sbcc[[#This Row],[calc_boys]],sbcc[[#This Row],[calc_girls]]),sbcc[[#This Row],[total_children]])</f>
        <v>270</v>
      </c>
      <c r="AF407">
        <f>IF(ISBLANK(sbcc[[#This Row],[total_pwd]]),SUM(sbcc[[#This Row],[total_pwd_men]],sbcc[[#This Row],[total_pwd_women]]),sbcc[[#This Row],[total_pwd]])</f>
        <v>3</v>
      </c>
      <c r="AG407">
        <f>IF(ISBLANK(sbcc[[#This Row],[total_adults]]),SUM(sbcc[[#This Row],[total_men]],sbcc[[#This Row],[total_women]]),sbcc[[#This Row],[total_adults]])</f>
        <v>195</v>
      </c>
      <c r="AH407">
        <f>IF(ISBLANK(sbcc[[#This Row],[total_beneficiaries_reached]]),SUM(sbcc[[#This Row],[calc_children]],sbcc[[#This Row],[calc_adults]]),sbcc[[#This Row],[total_beneficiaries_reached]])</f>
        <v>465</v>
      </c>
      <c r="AI407" s="49" t="str">
        <f ca="1">IF(B407="","",OFFSET(table_admin1[[#Headers],[ADM1_PT]],MATCH(B407,admin1,0),1))</f>
        <v>MZ09</v>
      </c>
      <c r="AJ407" s="49" t="str">
        <f t="shared" ca="1" si="12"/>
        <v>MZ0902</v>
      </c>
      <c r="AK407" s="49" t="str">
        <f t="shared" ca="1" si="13"/>
        <v/>
      </c>
    </row>
    <row r="408" spans="1:37" x14ac:dyDescent="0.2">
      <c r="AC408">
        <f>IF(ISBLANK(sbcc[[#This Row],[total_boys]]),SUM(sbcc[[#This Row],[boys_0-5_reached]],sbcc[[#This Row],[boys_6-12_reached]],sbcc[[#This Row],[boys_13-18_reached]]),sbcc[[#This Row],[total_boys]])</f>
        <v>0</v>
      </c>
      <c r="AD408">
        <f>IF(ISBLANK(sbcc[[#This Row],[total_girls]]),SUM(sbcc[[#This Row],[girls_0-5_reached]],sbcc[[#This Row],[girls_6-12_reached]],sbcc[[#This Row],[girls_13-18_reached]]),sbcc[[#This Row],[total_girls]])</f>
        <v>0</v>
      </c>
      <c r="AE408">
        <f>IF(ISBLANK(sbcc[[#This Row],[total_children]]),SUM(sbcc[[#This Row],[calc_boys]],sbcc[[#This Row],[calc_girls]]),sbcc[[#This Row],[total_children]])</f>
        <v>0</v>
      </c>
      <c r="AF408">
        <f>IF(ISBLANK(sbcc[[#This Row],[total_pwd]]),SUM(sbcc[[#This Row],[total_pwd_men]],sbcc[[#This Row],[total_pwd_women]]),sbcc[[#This Row],[total_pwd]])</f>
        <v>0</v>
      </c>
      <c r="AG408">
        <f>IF(ISBLANK(sbcc[[#This Row],[total_adults]]),SUM(sbcc[[#This Row],[total_men]],sbcc[[#This Row],[total_women]]),sbcc[[#This Row],[total_adults]])</f>
        <v>0</v>
      </c>
      <c r="AH408">
        <f>IF(ISBLANK(sbcc[[#This Row],[total_beneficiaries_reached]]),SUM(sbcc[[#This Row],[calc_children]],sbcc[[#This Row],[calc_adults]]),sbcc[[#This Row],[total_beneficiaries_reached]])</f>
        <v>0</v>
      </c>
      <c r="AI408" s="49" t="str">
        <f ca="1">IF(B408="","",OFFSET(table_admin1[[#Headers],[ADM1_PT]],MATCH(B408,admin1,0),1))</f>
        <v/>
      </c>
      <c r="AJ408" s="49" t="str">
        <f t="shared" ca="1" si="12"/>
        <v/>
      </c>
      <c r="AK408" s="49" t="str">
        <f t="shared" ca="1" si="13"/>
        <v/>
      </c>
    </row>
    <row r="409" spans="1:37" x14ac:dyDescent="0.2">
      <c r="AC409">
        <f>IF(ISBLANK(sbcc[[#This Row],[total_boys]]),SUM(sbcc[[#This Row],[boys_0-5_reached]],sbcc[[#This Row],[boys_6-12_reached]],sbcc[[#This Row],[boys_13-18_reached]]),sbcc[[#This Row],[total_boys]])</f>
        <v>0</v>
      </c>
      <c r="AD409">
        <f>IF(ISBLANK(sbcc[[#This Row],[total_girls]]),SUM(sbcc[[#This Row],[girls_0-5_reached]],sbcc[[#This Row],[girls_6-12_reached]],sbcc[[#This Row],[girls_13-18_reached]]),sbcc[[#This Row],[total_girls]])</f>
        <v>0</v>
      </c>
      <c r="AE409">
        <f>IF(ISBLANK(sbcc[[#This Row],[total_children]]),SUM(sbcc[[#This Row],[calc_boys]],sbcc[[#This Row],[calc_girls]]),sbcc[[#This Row],[total_children]])</f>
        <v>0</v>
      </c>
      <c r="AF409">
        <f>IF(ISBLANK(sbcc[[#This Row],[total_pwd]]),SUM(sbcc[[#This Row],[total_pwd_men]],sbcc[[#This Row],[total_pwd_women]]),sbcc[[#This Row],[total_pwd]])</f>
        <v>0</v>
      </c>
      <c r="AG409">
        <f>IF(ISBLANK(sbcc[[#This Row],[total_adults]]),SUM(sbcc[[#This Row],[total_men]],sbcc[[#This Row],[total_women]]),sbcc[[#This Row],[total_adults]])</f>
        <v>0</v>
      </c>
      <c r="AH409">
        <f>IF(ISBLANK(sbcc[[#This Row],[total_beneficiaries_reached]]),SUM(sbcc[[#This Row],[calc_children]],sbcc[[#This Row],[calc_adults]]),sbcc[[#This Row],[total_beneficiaries_reached]])</f>
        <v>0</v>
      </c>
      <c r="AI409" s="49" t="str">
        <f ca="1">IF(B409="","",OFFSET(table_admin1[[#Headers],[ADM1_PT]],MATCH(B409,admin1,0),1))</f>
        <v/>
      </c>
      <c r="AJ409" s="49" t="str">
        <f t="shared" ca="1" si="12"/>
        <v/>
      </c>
      <c r="AK409" s="49" t="str">
        <f t="shared" ca="1" si="13"/>
        <v/>
      </c>
    </row>
    <row r="410" spans="1:37" x14ac:dyDescent="0.2">
      <c r="AC410">
        <f>IF(ISBLANK(sbcc[[#This Row],[total_boys]]),SUM(sbcc[[#This Row],[boys_0-5_reached]],sbcc[[#This Row],[boys_6-12_reached]],sbcc[[#This Row],[boys_13-18_reached]]),sbcc[[#This Row],[total_boys]])</f>
        <v>0</v>
      </c>
      <c r="AD410">
        <f>IF(ISBLANK(sbcc[[#This Row],[total_girls]]),SUM(sbcc[[#This Row],[girls_0-5_reached]],sbcc[[#This Row],[girls_6-12_reached]],sbcc[[#This Row],[girls_13-18_reached]]),sbcc[[#This Row],[total_girls]])</f>
        <v>0</v>
      </c>
      <c r="AE410">
        <f>IF(ISBLANK(sbcc[[#This Row],[total_children]]),SUM(sbcc[[#This Row],[calc_boys]],sbcc[[#This Row],[calc_girls]]),sbcc[[#This Row],[total_children]])</f>
        <v>0</v>
      </c>
      <c r="AF410">
        <f>IF(ISBLANK(sbcc[[#This Row],[total_pwd]]),SUM(sbcc[[#This Row],[total_pwd_men]],sbcc[[#This Row],[total_pwd_women]]),sbcc[[#This Row],[total_pwd]])</f>
        <v>0</v>
      </c>
      <c r="AG410">
        <f>IF(ISBLANK(sbcc[[#This Row],[total_adults]]),SUM(sbcc[[#This Row],[total_men]],sbcc[[#This Row],[total_women]]),sbcc[[#This Row],[total_adults]])</f>
        <v>0</v>
      </c>
      <c r="AH410">
        <f>IF(ISBLANK(sbcc[[#This Row],[total_beneficiaries_reached]]),SUM(sbcc[[#This Row],[calc_children]],sbcc[[#This Row],[calc_adults]]),sbcc[[#This Row],[total_beneficiaries_reached]])</f>
        <v>0</v>
      </c>
      <c r="AI410" s="49" t="str">
        <f ca="1">IF(B410="","",OFFSET(table_admin1[[#Headers],[ADM1_PT]],MATCH(B410,admin1,0),1))</f>
        <v/>
      </c>
      <c r="AJ410" s="49" t="str">
        <f t="shared" ca="1" si="12"/>
        <v/>
      </c>
      <c r="AK410" s="49" t="str">
        <f t="shared" ca="1" si="13"/>
        <v/>
      </c>
    </row>
    <row r="411" spans="1:37" x14ac:dyDescent="0.2">
      <c r="AC411">
        <f>IF(ISBLANK(sbcc[[#This Row],[total_boys]]),SUM(sbcc[[#This Row],[boys_0-5_reached]],sbcc[[#This Row],[boys_6-12_reached]],sbcc[[#This Row],[boys_13-18_reached]]),sbcc[[#This Row],[total_boys]])</f>
        <v>0</v>
      </c>
      <c r="AD411">
        <f>IF(ISBLANK(sbcc[[#This Row],[total_girls]]),SUM(sbcc[[#This Row],[girls_0-5_reached]],sbcc[[#This Row],[girls_6-12_reached]],sbcc[[#This Row],[girls_13-18_reached]]),sbcc[[#This Row],[total_girls]])</f>
        <v>0</v>
      </c>
      <c r="AE411">
        <f>IF(ISBLANK(sbcc[[#This Row],[total_children]]),SUM(sbcc[[#This Row],[calc_boys]],sbcc[[#This Row],[calc_girls]]),sbcc[[#This Row],[total_children]])</f>
        <v>0</v>
      </c>
      <c r="AF411">
        <f>IF(ISBLANK(sbcc[[#This Row],[total_pwd]]),SUM(sbcc[[#This Row],[total_pwd_men]],sbcc[[#This Row],[total_pwd_women]]),sbcc[[#This Row],[total_pwd]])</f>
        <v>0</v>
      </c>
      <c r="AG411">
        <f>IF(ISBLANK(sbcc[[#This Row],[total_adults]]),SUM(sbcc[[#This Row],[total_men]],sbcc[[#This Row],[total_women]]),sbcc[[#This Row],[total_adults]])</f>
        <v>0</v>
      </c>
      <c r="AH411">
        <f>IF(ISBLANK(sbcc[[#This Row],[total_beneficiaries_reached]]),SUM(sbcc[[#This Row],[calc_children]],sbcc[[#This Row],[calc_adults]]),sbcc[[#This Row],[total_beneficiaries_reached]])</f>
        <v>0</v>
      </c>
      <c r="AI411" s="49" t="str">
        <f ca="1">IF(B411="","",OFFSET(table_admin1[[#Headers],[ADM1_PT]],MATCH(B411,admin1,0),1))</f>
        <v/>
      </c>
      <c r="AJ411" s="49" t="str">
        <f t="shared" ca="1" si="12"/>
        <v/>
      </c>
      <c r="AK411" s="49" t="str">
        <f t="shared" ca="1" si="13"/>
        <v/>
      </c>
    </row>
    <row r="412" spans="1:37" x14ac:dyDescent="0.2">
      <c r="AC412">
        <f>IF(ISBLANK(sbcc[[#This Row],[total_boys]]),SUM(sbcc[[#This Row],[boys_0-5_reached]],sbcc[[#This Row],[boys_6-12_reached]],sbcc[[#This Row],[boys_13-18_reached]]),sbcc[[#This Row],[total_boys]])</f>
        <v>0</v>
      </c>
      <c r="AD412">
        <f>IF(ISBLANK(sbcc[[#This Row],[total_girls]]),SUM(sbcc[[#This Row],[girls_0-5_reached]],sbcc[[#This Row],[girls_6-12_reached]],sbcc[[#This Row],[girls_13-18_reached]]),sbcc[[#This Row],[total_girls]])</f>
        <v>0</v>
      </c>
      <c r="AE412">
        <f>IF(ISBLANK(sbcc[[#This Row],[total_children]]),SUM(sbcc[[#This Row],[calc_boys]],sbcc[[#This Row],[calc_girls]]),sbcc[[#This Row],[total_children]])</f>
        <v>0</v>
      </c>
      <c r="AF412">
        <f>IF(ISBLANK(sbcc[[#This Row],[total_pwd]]),SUM(sbcc[[#This Row],[total_pwd_men]],sbcc[[#This Row],[total_pwd_women]]),sbcc[[#This Row],[total_pwd]])</f>
        <v>0</v>
      </c>
      <c r="AG412">
        <f>IF(ISBLANK(sbcc[[#This Row],[total_adults]]),SUM(sbcc[[#This Row],[total_men]],sbcc[[#This Row],[total_women]]),sbcc[[#This Row],[total_adults]])</f>
        <v>0</v>
      </c>
      <c r="AH412">
        <f>IF(ISBLANK(sbcc[[#This Row],[total_beneficiaries_reached]]),SUM(sbcc[[#This Row],[calc_children]],sbcc[[#This Row],[calc_adults]]),sbcc[[#This Row],[total_beneficiaries_reached]])</f>
        <v>0</v>
      </c>
      <c r="AI412" s="49" t="str">
        <f ca="1">IF(B412="","",OFFSET(table_admin1[[#Headers],[ADM1_PT]],MATCH(B412,admin1,0),1))</f>
        <v/>
      </c>
      <c r="AJ412" s="49" t="str">
        <f t="shared" ca="1" si="12"/>
        <v/>
      </c>
      <c r="AK412" s="49" t="str">
        <f t="shared" ca="1" si="13"/>
        <v/>
      </c>
    </row>
    <row r="413" spans="1:37" x14ac:dyDescent="0.2">
      <c r="AC413">
        <f>IF(ISBLANK(sbcc[[#This Row],[total_boys]]),SUM(sbcc[[#This Row],[boys_0-5_reached]],sbcc[[#This Row],[boys_6-12_reached]],sbcc[[#This Row],[boys_13-18_reached]]),sbcc[[#This Row],[total_boys]])</f>
        <v>0</v>
      </c>
      <c r="AD413">
        <f>IF(ISBLANK(sbcc[[#This Row],[total_girls]]),SUM(sbcc[[#This Row],[girls_0-5_reached]],sbcc[[#This Row],[girls_6-12_reached]],sbcc[[#This Row],[girls_13-18_reached]]),sbcc[[#This Row],[total_girls]])</f>
        <v>0</v>
      </c>
      <c r="AE413">
        <f>IF(ISBLANK(sbcc[[#This Row],[total_children]]),SUM(sbcc[[#This Row],[calc_boys]],sbcc[[#This Row],[calc_girls]]),sbcc[[#This Row],[total_children]])</f>
        <v>0</v>
      </c>
      <c r="AF413">
        <f>IF(ISBLANK(sbcc[[#This Row],[total_pwd]]),SUM(sbcc[[#This Row],[total_pwd_men]],sbcc[[#This Row],[total_pwd_women]]),sbcc[[#This Row],[total_pwd]])</f>
        <v>0</v>
      </c>
      <c r="AG413">
        <f>IF(ISBLANK(sbcc[[#This Row],[total_adults]]),SUM(sbcc[[#This Row],[total_men]],sbcc[[#This Row],[total_women]]),sbcc[[#This Row],[total_adults]])</f>
        <v>0</v>
      </c>
      <c r="AH413">
        <f>IF(ISBLANK(sbcc[[#This Row],[total_beneficiaries_reached]]),SUM(sbcc[[#This Row],[calc_children]],sbcc[[#This Row],[calc_adults]]),sbcc[[#This Row],[total_beneficiaries_reached]])</f>
        <v>0</v>
      </c>
      <c r="AI413" s="49" t="str">
        <f ca="1">IF(B413="","",OFFSET(table_admin1[[#Headers],[ADM1_PT]],MATCH(B413,admin1,0),1))</f>
        <v/>
      </c>
      <c r="AJ413" s="49" t="str">
        <f t="shared" ca="1" si="12"/>
        <v/>
      </c>
      <c r="AK413" s="49" t="str">
        <f t="shared" ca="1" si="13"/>
        <v/>
      </c>
    </row>
    <row r="414" spans="1:37" x14ac:dyDescent="0.2">
      <c r="AC414">
        <f>IF(ISBLANK(sbcc[[#This Row],[total_boys]]),SUM(sbcc[[#This Row],[boys_0-5_reached]],sbcc[[#This Row],[boys_6-12_reached]],sbcc[[#This Row],[boys_13-18_reached]]),sbcc[[#This Row],[total_boys]])</f>
        <v>0</v>
      </c>
      <c r="AD414">
        <f>IF(ISBLANK(sbcc[[#This Row],[total_girls]]),SUM(sbcc[[#This Row],[girls_0-5_reached]],sbcc[[#This Row],[girls_6-12_reached]],sbcc[[#This Row],[girls_13-18_reached]]),sbcc[[#This Row],[total_girls]])</f>
        <v>0</v>
      </c>
      <c r="AE414">
        <f>IF(ISBLANK(sbcc[[#This Row],[total_children]]),SUM(sbcc[[#This Row],[calc_boys]],sbcc[[#This Row],[calc_girls]]),sbcc[[#This Row],[total_children]])</f>
        <v>0</v>
      </c>
      <c r="AF414">
        <f>IF(ISBLANK(sbcc[[#This Row],[total_pwd]]),SUM(sbcc[[#This Row],[total_pwd_men]],sbcc[[#This Row],[total_pwd_women]]),sbcc[[#This Row],[total_pwd]])</f>
        <v>0</v>
      </c>
      <c r="AG414">
        <f>IF(ISBLANK(sbcc[[#This Row],[total_adults]]),SUM(sbcc[[#This Row],[total_men]],sbcc[[#This Row],[total_women]]),sbcc[[#This Row],[total_adults]])</f>
        <v>0</v>
      </c>
      <c r="AH414">
        <f>IF(ISBLANK(sbcc[[#This Row],[total_beneficiaries_reached]]),SUM(sbcc[[#This Row],[calc_children]],sbcc[[#This Row],[calc_adults]]),sbcc[[#This Row],[total_beneficiaries_reached]])</f>
        <v>0</v>
      </c>
      <c r="AI414" s="49" t="str">
        <f ca="1">IF(B414="","",OFFSET(table_admin1[[#Headers],[ADM1_PT]],MATCH(B414,admin1,0),1))</f>
        <v/>
      </c>
      <c r="AJ414" s="49" t="str">
        <f t="shared" ca="1" si="12"/>
        <v/>
      </c>
      <c r="AK414" s="49" t="str">
        <f t="shared" ca="1" si="13"/>
        <v/>
      </c>
    </row>
    <row r="415" spans="1:37" x14ac:dyDescent="0.2">
      <c r="AC415">
        <f>IF(ISBLANK(sbcc[[#This Row],[total_boys]]),SUM(sbcc[[#This Row],[boys_0-5_reached]],sbcc[[#This Row],[boys_6-12_reached]],sbcc[[#This Row],[boys_13-18_reached]]),sbcc[[#This Row],[total_boys]])</f>
        <v>0</v>
      </c>
      <c r="AD415">
        <f>IF(ISBLANK(sbcc[[#This Row],[total_girls]]),SUM(sbcc[[#This Row],[girls_0-5_reached]],sbcc[[#This Row],[girls_6-12_reached]],sbcc[[#This Row],[girls_13-18_reached]]),sbcc[[#This Row],[total_girls]])</f>
        <v>0</v>
      </c>
      <c r="AE415">
        <f>IF(ISBLANK(sbcc[[#This Row],[total_children]]),SUM(sbcc[[#This Row],[calc_boys]],sbcc[[#This Row],[calc_girls]]),sbcc[[#This Row],[total_children]])</f>
        <v>0</v>
      </c>
      <c r="AF415">
        <f>IF(ISBLANK(sbcc[[#This Row],[total_pwd]]),SUM(sbcc[[#This Row],[total_pwd_men]],sbcc[[#This Row],[total_pwd_women]]),sbcc[[#This Row],[total_pwd]])</f>
        <v>0</v>
      </c>
      <c r="AG415">
        <f>IF(ISBLANK(sbcc[[#This Row],[total_adults]]),SUM(sbcc[[#This Row],[total_men]],sbcc[[#This Row],[total_women]]),sbcc[[#This Row],[total_adults]])</f>
        <v>0</v>
      </c>
      <c r="AH415">
        <f>IF(ISBLANK(sbcc[[#This Row],[total_beneficiaries_reached]]),SUM(sbcc[[#This Row],[calc_children]],sbcc[[#This Row],[calc_adults]]),sbcc[[#This Row],[total_beneficiaries_reached]])</f>
        <v>0</v>
      </c>
      <c r="AI415" s="49" t="str">
        <f ca="1">IF(B415="","",OFFSET(table_admin1[[#Headers],[ADM1_PT]],MATCH(B415,admin1,0),1))</f>
        <v/>
      </c>
      <c r="AJ415" s="49" t="str">
        <f t="shared" ca="1" si="12"/>
        <v/>
      </c>
      <c r="AK415" s="49" t="str">
        <f t="shared" ca="1" si="13"/>
        <v/>
      </c>
    </row>
    <row r="416" spans="1:37" x14ac:dyDescent="0.2">
      <c r="AC416">
        <f>IF(ISBLANK(sbcc[[#This Row],[total_boys]]),SUM(sbcc[[#This Row],[boys_0-5_reached]],sbcc[[#This Row],[boys_6-12_reached]],sbcc[[#This Row],[boys_13-18_reached]]),sbcc[[#This Row],[total_boys]])</f>
        <v>0</v>
      </c>
      <c r="AD416">
        <f>IF(ISBLANK(sbcc[[#This Row],[total_girls]]),SUM(sbcc[[#This Row],[girls_0-5_reached]],sbcc[[#This Row],[girls_6-12_reached]],sbcc[[#This Row],[girls_13-18_reached]]),sbcc[[#This Row],[total_girls]])</f>
        <v>0</v>
      </c>
      <c r="AE416">
        <f>IF(ISBLANK(sbcc[[#This Row],[total_children]]),SUM(sbcc[[#This Row],[calc_boys]],sbcc[[#This Row],[calc_girls]]),sbcc[[#This Row],[total_children]])</f>
        <v>0</v>
      </c>
      <c r="AF416">
        <f>IF(ISBLANK(sbcc[[#This Row],[total_pwd]]),SUM(sbcc[[#This Row],[total_pwd_men]],sbcc[[#This Row],[total_pwd_women]]),sbcc[[#This Row],[total_pwd]])</f>
        <v>0</v>
      </c>
      <c r="AG416">
        <f>IF(ISBLANK(sbcc[[#This Row],[total_adults]]),SUM(sbcc[[#This Row],[total_men]],sbcc[[#This Row],[total_women]]),sbcc[[#This Row],[total_adults]])</f>
        <v>0</v>
      </c>
      <c r="AH416">
        <f>IF(ISBLANK(sbcc[[#This Row],[total_beneficiaries_reached]]),SUM(sbcc[[#This Row],[calc_children]],sbcc[[#This Row],[calc_adults]]),sbcc[[#This Row],[total_beneficiaries_reached]])</f>
        <v>0</v>
      </c>
      <c r="AI416" s="49" t="str">
        <f ca="1">IF(B416="","",OFFSET(table_admin1[[#Headers],[ADM1_PT]],MATCH(B416,admin1,0),1))</f>
        <v/>
      </c>
      <c r="AJ416" s="49" t="str">
        <f t="shared" ca="1" si="12"/>
        <v/>
      </c>
      <c r="AK416" s="49" t="str">
        <f t="shared" ca="1" si="13"/>
        <v/>
      </c>
    </row>
    <row r="417" spans="29:37" x14ac:dyDescent="0.2">
      <c r="AC417">
        <f>IF(ISBLANK(sbcc[[#This Row],[total_boys]]),SUM(sbcc[[#This Row],[boys_0-5_reached]],sbcc[[#This Row],[boys_6-12_reached]],sbcc[[#This Row],[boys_13-18_reached]]),sbcc[[#This Row],[total_boys]])</f>
        <v>0</v>
      </c>
      <c r="AD417">
        <f>IF(ISBLANK(sbcc[[#This Row],[total_girls]]),SUM(sbcc[[#This Row],[girls_0-5_reached]],sbcc[[#This Row],[girls_6-12_reached]],sbcc[[#This Row],[girls_13-18_reached]]),sbcc[[#This Row],[total_girls]])</f>
        <v>0</v>
      </c>
      <c r="AE417">
        <f>IF(ISBLANK(sbcc[[#This Row],[total_children]]),SUM(sbcc[[#This Row],[calc_boys]],sbcc[[#This Row],[calc_girls]]),sbcc[[#This Row],[total_children]])</f>
        <v>0</v>
      </c>
      <c r="AF417">
        <f>IF(ISBLANK(sbcc[[#This Row],[total_pwd]]),SUM(sbcc[[#This Row],[total_pwd_men]],sbcc[[#This Row],[total_pwd_women]]),sbcc[[#This Row],[total_pwd]])</f>
        <v>0</v>
      </c>
      <c r="AG417">
        <f>IF(ISBLANK(sbcc[[#This Row],[total_adults]]),SUM(sbcc[[#This Row],[total_men]],sbcc[[#This Row],[total_women]]),sbcc[[#This Row],[total_adults]])</f>
        <v>0</v>
      </c>
      <c r="AH417">
        <f>IF(ISBLANK(sbcc[[#This Row],[total_beneficiaries_reached]]),SUM(sbcc[[#This Row],[calc_children]],sbcc[[#This Row],[calc_adults]]),sbcc[[#This Row],[total_beneficiaries_reached]])</f>
        <v>0</v>
      </c>
      <c r="AI417" s="49" t="str">
        <f ca="1">IF(B417="","",OFFSET(table_admin1[[#Headers],[ADM1_PT]],MATCH(B417,admin1,0),1))</f>
        <v/>
      </c>
      <c r="AJ417" s="49" t="str">
        <f t="shared" ca="1" si="12"/>
        <v/>
      </c>
      <c r="AK417" s="49" t="str">
        <f t="shared" ca="1" si="13"/>
        <v/>
      </c>
    </row>
    <row r="418" spans="29:37" x14ac:dyDescent="0.2">
      <c r="AC418">
        <f>IF(ISBLANK(sbcc[[#This Row],[total_boys]]),SUM(sbcc[[#This Row],[boys_0-5_reached]],sbcc[[#This Row],[boys_6-12_reached]],sbcc[[#This Row],[boys_13-18_reached]]),sbcc[[#This Row],[total_boys]])</f>
        <v>0</v>
      </c>
      <c r="AD418">
        <f>IF(ISBLANK(sbcc[[#This Row],[total_girls]]),SUM(sbcc[[#This Row],[girls_0-5_reached]],sbcc[[#This Row],[girls_6-12_reached]],sbcc[[#This Row],[girls_13-18_reached]]),sbcc[[#This Row],[total_girls]])</f>
        <v>0</v>
      </c>
      <c r="AE418">
        <f>IF(ISBLANK(sbcc[[#This Row],[total_children]]),SUM(sbcc[[#This Row],[calc_boys]],sbcc[[#This Row],[calc_girls]]),sbcc[[#This Row],[total_children]])</f>
        <v>0</v>
      </c>
      <c r="AF418">
        <f>IF(ISBLANK(sbcc[[#This Row],[total_pwd]]),SUM(sbcc[[#This Row],[total_pwd_men]],sbcc[[#This Row],[total_pwd_women]]),sbcc[[#This Row],[total_pwd]])</f>
        <v>0</v>
      </c>
      <c r="AG418">
        <f>IF(ISBLANK(sbcc[[#This Row],[total_adults]]),SUM(sbcc[[#This Row],[total_men]],sbcc[[#This Row],[total_women]]),sbcc[[#This Row],[total_adults]])</f>
        <v>0</v>
      </c>
      <c r="AH418">
        <f>IF(ISBLANK(sbcc[[#This Row],[total_beneficiaries_reached]]),SUM(sbcc[[#This Row],[calc_children]],sbcc[[#This Row],[calc_adults]]),sbcc[[#This Row],[total_beneficiaries_reached]])</f>
        <v>0</v>
      </c>
      <c r="AI418" s="49" t="str">
        <f ca="1">IF(B418="","",OFFSET(table_admin1[[#Headers],[ADM1_PT]],MATCH(B418,admin1,0),1))</f>
        <v/>
      </c>
      <c r="AJ418" s="49" t="str">
        <f t="shared" ca="1" si="12"/>
        <v/>
      </c>
      <c r="AK418" s="49" t="str">
        <f t="shared" ca="1" si="13"/>
        <v/>
      </c>
    </row>
    <row r="419" spans="29:37" x14ac:dyDescent="0.2">
      <c r="AC419">
        <f>IF(ISBLANK(sbcc[[#This Row],[total_boys]]),SUM(sbcc[[#This Row],[boys_0-5_reached]],sbcc[[#This Row],[boys_6-12_reached]],sbcc[[#This Row],[boys_13-18_reached]]),sbcc[[#This Row],[total_boys]])</f>
        <v>0</v>
      </c>
      <c r="AD419">
        <f>IF(ISBLANK(sbcc[[#This Row],[total_girls]]),SUM(sbcc[[#This Row],[girls_0-5_reached]],sbcc[[#This Row],[girls_6-12_reached]],sbcc[[#This Row],[girls_13-18_reached]]),sbcc[[#This Row],[total_girls]])</f>
        <v>0</v>
      </c>
      <c r="AE419">
        <f>IF(ISBLANK(sbcc[[#This Row],[total_children]]),SUM(sbcc[[#This Row],[calc_boys]],sbcc[[#This Row],[calc_girls]]),sbcc[[#This Row],[total_children]])</f>
        <v>0</v>
      </c>
      <c r="AF419">
        <f>IF(ISBLANK(sbcc[[#This Row],[total_pwd]]),SUM(sbcc[[#This Row],[total_pwd_men]],sbcc[[#This Row],[total_pwd_women]]),sbcc[[#This Row],[total_pwd]])</f>
        <v>0</v>
      </c>
      <c r="AG419">
        <f>IF(ISBLANK(sbcc[[#This Row],[total_adults]]),SUM(sbcc[[#This Row],[total_men]],sbcc[[#This Row],[total_women]]),sbcc[[#This Row],[total_adults]])</f>
        <v>0</v>
      </c>
      <c r="AH419">
        <f>IF(ISBLANK(sbcc[[#This Row],[total_beneficiaries_reached]]),SUM(sbcc[[#This Row],[calc_children]],sbcc[[#This Row],[calc_adults]]),sbcc[[#This Row],[total_beneficiaries_reached]])</f>
        <v>0</v>
      </c>
      <c r="AI419" s="49" t="str">
        <f ca="1">IF(B419="","",OFFSET(table_admin1[[#Headers],[ADM1_PT]],MATCH(B419,admin1,0),1))</f>
        <v/>
      </c>
      <c r="AJ419" s="49" t="str">
        <f t="shared" ca="1" si="12"/>
        <v/>
      </c>
      <c r="AK419" s="49" t="str">
        <f t="shared" ca="1" si="13"/>
        <v/>
      </c>
    </row>
    <row r="420" spans="29:37" x14ac:dyDescent="0.2">
      <c r="AC420">
        <f>IF(ISBLANK(sbcc[[#This Row],[total_boys]]),SUM(sbcc[[#This Row],[boys_0-5_reached]],sbcc[[#This Row],[boys_6-12_reached]],sbcc[[#This Row],[boys_13-18_reached]]),sbcc[[#This Row],[total_boys]])</f>
        <v>0</v>
      </c>
      <c r="AD420">
        <f>IF(ISBLANK(sbcc[[#This Row],[total_girls]]),SUM(sbcc[[#This Row],[girls_0-5_reached]],sbcc[[#This Row],[girls_6-12_reached]],sbcc[[#This Row],[girls_13-18_reached]]),sbcc[[#This Row],[total_girls]])</f>
        <v>0</v>
      </c>
      <c r="AE420">
        <f>IF(ISBLANK(sbcc[[#This Row],[total_children]]),SUM(sbcc[[#This Row],[calc_boys]],sbcc[[#This Row],[calc_girls]]),sbcc[[#This Row],[total_children]])</f>
        <v>0</v>
      </c>
      <c r="AF420">
        <f>IF(ISBLANK(sbcc[[#This Row],[total_pwd]]),SUM(sbcc[[#This Row],[total_pwd_men]],sbcc[[#This Row],[total_pwd_women]]),sbcc[[#This Row],[total_pwd]])</f>
        <v>0</v>
      </c>
      <c r="AG420">
        <f>IF(ISBLANK(sbcc[[#This Row],[total_adults]]),SUM(sbcc[[#This Row],[total_men]],sbcc[[#This Row],[total_women]]),sbcc[[#This Row],[total_adults]])</f>
        <v>0</v>
      </c>
      <c r="AH420">
        <f>IF(ISBLANK(sbcc[[#This Row],[total_beneficiaries_reached]]),SUM(sbcc[[#This Row],[calc_children]],sbcc[[#This Row],[calc_adults]]),sbcc[[#This Row],[total_beneficiaries_reached]])</f>
        <v>0</v>
      </c>
      <c r="AI420" s="49" t="str">
        <f ca="1">IF(B420="","",OFFSET(table_admin1[[#Headers],[ADM1_PT]],MATCH(B420,admin1,0),1))</f>
        <v/>
      </c>
      <c r="AJ420" s="49" t="str">
        <f t="shared" ca="1" si="12"/>
        <v/>
      </c>
      <c r="AK420" s="49" t="str">
        <f t="shared" ca="1" si="13"/>
        <v/>
      </c>
    </row>
    <row r="421" spans="29:37" x14ac:dyDescent="0.2">
      <c r="AC421">
        <f>IF(ISBLANK(sbcc[[#This Row],[total_boys]]),SUM(sbcc[[#This Row],[boys_0-5_reached]],sbcc[[#This Row],[boys_6-12_reached]],sbcc[[#This Row],[boys_13-18_reached]]),sbcc[[#This Row],[total_boys]])</f>
        <v>0</v>
      </c>
      <c r="AD421">
        <f>IF(ISBLANK(sbcc[[#This Row],[total_girls]]),SUM(sbcc[[#This Row],[girls_0-5_reached]],sbcc[[#This Row],[girls_6-12_reached]],sbcc[[#This Row],[girls_13-18_reached]]),sbcc[[#This Row],[total_girls]])</f>
        <v>0</v>
      </c>
      <c r="AE421">
        <f>IF(ISBLANK(sbcc[[#This Row],[total_children]]),SUM(sbcc[[#This Row],[calc_boys]],sbcc[[#This Row],[calc_girls]]),sbcc[[#This Row],[total_children]])</f>
        <v>0</v>
      </c>
      <c r="AF421">
        <f>IF(ISBLANK(sbcc[[#This Row],[total_pwd]]),SUM(sbcc[[#This Row],[total_pwd_men]],sbcc[[#This Row],[total_pwd_women]]),sbcc[[#This Row],[total_pwd]])</f>
        <v>0</v>
      </c>
      <c r="AG421">
        <f>IF(ISBLANK(sbcc[[#This Row],[total_adults]]),SUM(sbcc[[#This Row],[total_men]],sbcc[[#This Row],[total_women]]),sbcc[[#This Row],[total_adults]])</f>
        <v>0</v>
      </c>
      <c r="AH421">
        <f>IF(ISBLANK(sbcc[[#This Row],[total_beneficiaries_reached]]),SUM(sbcc[[#This Row],[calc_children]],sbcc[[#This Row],[calc_adults]]),sbcc[[#This Row],[total_beneficiaries_reached]])</f>
        <v>0</v>
      </c>
      <c r="AI421" s="49" t="str">
        <f ca="1">IF(B421="","",OFFSET(table_admin1[[#Headers],[ADM1_PT]],MATCH(B421,admin1,0),1))</f>
        <v/>
      </c>
      <c r="AJ421" s="49" t="str">
        <f t="shared" ca="1" si="12"/>
        <v/>
      </c>
      <c r="AK421" s="49" t="str">
        <f t="shared" ca="1" si="13"/>
        <v/>
      </c>
    </row>
    <row r="422" spans="29:37" x14ac:dyDescent="0.2">
      <c r="AC422">
        <f>IF(ISBLANK(sbcc[[#This Row],[total_boys]]),SUM(sbcc[[#This Row],[boys_0-5_reached]],sbcc[[#This Row],[boys_6-12_reached]],sbcc[[#This Row],[boys_13-18_reached]]),sbcc[[#This Row],[total_boys]])</f>
        <v>0</v>
      </c>
      <c r="AD422">
        <f>IF(ISBLANK(sbcc[[#This Row],[total_girls]]),SUM(sbcc[[#This Row],[girls_0-5_reached]],sbcc[[#This Row],[girls_6-12_reached]],sbcc[[#This Row],[girls_13-18_reached]]),sbcc[[#This Row],[total_girls]])</f>
        <v>0</v>
      </c>
      <c r="AE422">
        <f>IF(ISBLANK(sbcc[[#This Row],[total_children]]),SUM(sbcc[[#This Row],[calc_boys]],sbcc[[#This Row],[calc_girls]]),sbcc[[#This Row],[total_children]])</f>
        <v>0</v>
      </c>
      <c r="AF422">
        <f>IF(ISBLANK(sbcc[[#This Row],[total_pwd]]),SUM(sbcc[[#This Row],[total_pwd_men]],sbcc[[#This Row],[total_pwd_women]]),sbcc[[#This Row],[total_pwd]])</f>
        <v>0</v>
      </c>
      <c r="AG422">
        <f>IF(ISBLANK(sbcc[[#This Row],[total_adults]]),SUM(sbcc[[#This Row],[total_men]],sbcc[[#This Row],[total_women]]),sbcc[[#This Row],[total_adults]])</f>
        <v>0</v>
      </c>
      <c r="AH422">
        <f>IF(ISBLANK(sbcc[[#This Row],[total_beneficiaries_reached]]),SUM(sbcc[[#This Row],[calc_children]],sbcc[[#This Row],[calc_adults]]),sbcc[[#This Row],[total_beneficiaries_reached]])</f>
        <v>0</v>
      </c>
      <c r="AI422" s="49" t="str">
        <f ca="1">IF(B422="","",OFFSET(table_admin1[[#Headers],[ADM1_PT]],MATCH(B422,admin1,0),1))</f>
        <v/>
      </c>
      <c r="AJ422" s="49" t="str">
        <f t="shared" ca="1" si="12"/>
        <v/>
      </c>
      <c r="AK422" s="49" t="str">
        <f t="shared" ca="1" si="13"/>
        <v/>
      </c>
    </row>
    <row r="423" spans="29:37" x14ac:dyDescent="0.2">
      <c r="AC423">
        <f>IF(ISBLANK(sbcc[[#This Row],[total_boys]]),SUM(sbcc[[#This Row],[boys_0-5_reached]],sbcc[[#This Row],[boys_6-12_reached]],sbcc[[#This Row],[boys_13-18_reached]]),sbcc[[#This Row],[total_boys]])</f>
        <v>0</v>
      </c>
      <c r="AD423">
        <f>IF(ISBLANK(sbcc[[#This Row],[total_girls]]),SUM(sbcc[[#This Row],[girls_0-5_reached]],sbcc[[#This Row],[girls_6-12_reached]],sbcc[[#This Row],[girls_13-18_reached]]),sbcc[[#This Row],[total_girls]])</f>
        <v>0</v>
      </c>
      <c r="AE423">
        <f>IF(ISBLANK(sbcc[[#This Row],[total_children]]),SUM(sbcc[[#This Row],[calc_boys]],sbcc[[#This Row],[calc_girls]]),sbcc[[#This Row],[total_children]])</f>
        <v>0</v>
      </c>
      <c r="AF423">
        <f>IF(ISBLANK(sbcc[[#This Row],[total_pwd]]),SUM(sbcc[[#This Row],[total_pwd_men]],sbcc[[#This Row],[total_pwd_women]]),sbcc[[#This Row],[total_pwd]])</f>
        <v>0</v>
      </c>
      <c r="AG423">
        <f>IF(ISBLANK(sbcc[[#This Row],[total_adults]]),SUM(sbcc[[#This Row],[total_men]],sbcc[[#This Row],[total_women]]),sbcc[[#This Row],[total_adults]])</f>
        <v>0</v>
      </c>
      <c r="AH423">
        <f>IF(ISBLANK(sbcc[[#This Row],[total_beneficiaries_reached]]),SUM(sbcc[[#This Row],[calc_children]],sbcc[[#This Row],[calc_adults]]),sbcc[[#This Row],[total_beneficiaries_reached]])</f>
        <v>0</v>
      </c>
      <c r="AI423" s="49" t="str">
        <f ca="1">IF(B423="","",OFFSET(table_admin1[[#Headers],[ADM1_PT]],MATCH(B423,admin1,0),1))</f>
        <v/>
      </c>
      <c r="AJ423" s="49" t="str">
        <f t="shared" ca="1" si="12"/>
        <v/>
      </c>
      <c r="AK423" s="49" t="str">
        <f t="shared" ca="1" si="13"/>
        <v/>
      </c>
    </row>
    <row r="424" spans="29:37" x14ac:dyDescent="0.2">
      <c r="AC424">
        <f>IF(ISBLANK(sbcc[[#This Row],[total_boys]]),SUM(sbcc[[#This Row],[boys_0-5_reached]],sbcc[[#This Row],[boys_6-12_reached]],sbcc[[#This Row],[boys_13-18_reached]]),sbcc[[#This Row],[total_boys]])</f>
        <v>0</v>
      </c>
      <c r="AD424">
        <f>IF(ISBLANK(sbcc[[#This Row],[total_girls]]),SUM(sbcc[[#This Row],[girls_0-5_reached]],sbcc[[#This Row],[girls_6-12_reached]],sbcc[[#This Row],[girls_13-18_reached]]),sbcc[[#This Row],[total_girls]])</f>
        <v>0</v>
      </c>
      <c r="AE424">
        <f>IF(ISBLANK(sbcc[[#This Row],[total_children]]),SUM(sbcc[[#This Row],[calc_boys]],sbcc[[#This Row],[calc_girls]]),sbcc[[#This Row],[total_children]])</f>
        <v>0</v>
      </c>
      <c r="AF424">
        <f>IF(ISBLANK(sbcc[[#This Row],[total_pwd]]),SUM(sbcc[[#This Row],[total_pwd_men]],sbcc[[#This Row],[total_pwd_women]]),sbcc[[#This Row],[total_pwd]])</f>
        <v>0</v>
      </c>
      <c r="AG424">
        <f>IF(ISBLANK(sbcc[[#This Row],[total_adults]]),SUM(sbcc[[#This Row],[total_men]],sbcc[[#This Row],[total_women]]),sbcc[[#This Row],[total_adults]])</f>
        <v>0</v>
      </c>
      <c r="AH424">
        <f>IF(ISBLANK(sbcc[[#This Row],[total_beneficiaries_reached]]),SUM(sbcc[[#This Row],[calc_children]],sbcc[[#This Row],[calc_adults]]),sbcc[[#This Row],[total_beneficiaries_reached]])</f>
        <v>0</v>
      </c>
      <c r="AI424" s="49" t="str">
        <f ca="1">IF(B424="","",OFFSET(table_admin1[[#Headers],[ADM1_PT]],MATCH(B424,admin1,0),1))</f>
        <v/>
      </c>
      <c r="AJ424" s="49" t="str">
        <f t="shared" ca="1" si="12"/>
        <v/>
      </c>
      <c r="AK424" s="49" t="str">
        <f t="shared" ca="1" si="13"/>
        <v/>
      </c>
    </row>
    <row r="425" spans="29:37" x14ac:dyDescent="0.2">
      <c r="AC425">
        <f>IF(ISBLANK(sbcc[[#This Row],[total_boys]]),SUM(sbcc[[#This Row],[boys_0-5_reached]],sbcc[[#This Row],[boys_6-12_reached]],sbcc[[#This Row],[boys_13-18_reached]]),sbcc[[#This Row],[total_boys]])</f>
        <v>0</v>
      </c>
      <c r="AD425">
        <f>IF(ISBLANK(sbcc[[#This Row],[total_girls]]),SUM(sbcc[[#This Row],[girls_0-5_reached]],sbcc[[#This Row],[girls_6-12_reached]],sbcc[[#This Row],[girls_13-18_reached]]),sbcc[[#This Row],[total_girls]])</f>
        <v>0</v>
      </c>
      <c r="AE425">
        <f>IF(ISBLANK(sbcc[[#This Row],[total_children]]),SUM(sbcc[[#This Row],[calc_boys]],sbcc[[#This Row],[calc_girls]]),sbcc[[#This Row],[total_children]])</f>
        <v>0</v>
      </c>
      <c r="AF425">
        <f>IF(ISBLANK(sbcc[[#This Row],[total_pwd]]),SUM(sbcc[[#This Row],[total_pwd_men]],sbcc[[#This Row],[total_pwd_women]]),sbcc[[#This Row],[total_pwd]])</f>
        <v>0</v>
      </c>
      <c r="AG425">
        <f>IF(ISBLANK(sbcc[[#This Row],[total_adults]]),SUM(sbcc[[#This Row],[total_men]],sbcc[[#This Row],[total_women]]),sbcc[[#This Row],[total_adults]])</f>
        <v>0</v>
      </c>
      <c r="AH425">
        <f>IF(ISBLANK(sbcc[[#This Row],[total_beneficiaries_reached]]),SUM(sbcc[[#This Row],[calc_children]],sbcc[[#This Row],[calc_adults]]),sbcc[[#This Row],[total_beneficiaries_reached]])</f>
        <v>0</v>
      </c>
      <c r="AI425" s="49" t="str">
        <f ca="1">IF(B425="","",OFFSET(table_admin1[[#Headers],[ADM1_PT]],MATCH(B425,admin1,0),1))</f>
        <v/>
      </c>
      <c r="AJ425" s="49" t="str">
        <f t="shared" ca="1" si="12"/>
        <v/>
      </c>
      <c r="AK425" s="49" t="str">
        <f t="shared" ca="1" si="13"/>
        <v/>
      </c>
    </row>
    <row r="426" spans="29:37" x14ac:dyDescent="0.2">
      <c r="AC426">
        <f>IF(ISBLANK(sbcc[[#This Row],[total_boys]]),SUM(sbcc[[#This Row],[boys_0-5_reached]],sbcc[[#This Row],[boys_6-12_reached]],sbcc[[#This Row],[boys_13-18_reached]]),sbcc[[#This Row],[total_boys]])</f>
        <v>0</v>
      </c>
      <c r="AD426">
        <f>IF(ISBLANK(sbcc[[#This Row],[total_girls]]),SUM(sbcc[[#This Row],[girls_0-5_reached]],sbcc[[#This Row],[girls_6-12_reached]],sbcc[[#This Row],[girls_13-18_reached]]),sbcc[[#This Row],[total_girls]])</f>
        <v>0</v>
      </c>
      <c r="AE426">
        <f>IF(ISBLANK(sbcc[[#This Row],[total_children]]),SUM(sbcc[[#This Row],[calc_boys]],sbcc[[#This Row],[calc_girls]]),sbcc[[#This Row],[total_children]])</f>
        <v>0</v>
      </c>
      <c r="AF426">
        <f>IF(ISBLANK(sbcc[[#This Row],[total_pwd]]),SUM(sbcc[[#This Row],[total_pwd_men]],sbcc[[#This Row],[total_pwd_women]]),sbcc[[#This Row],[total_pwd]])</f>
        <v>0</v>
      </c>
      <c r="AG426">
        <f>IF(ISBLANK(sbcc[[#This Row],[total_adults]]),SUM(sbcc[[#This Row],[total_men]],sbcc[[#This Row],[total_women]]),sbcc[[#This Row],[total_adults]])</f>
        <v>0</v>
      </c>
      <c r="AH426">
        <f>IF(ISBLANK(sbcc[[#This Row],[total_beneficiaries_reached]]),SUM(sbcc[[#This Row],[calc_children]],sbcc[[#This Row],[calc_adults]]),sbcc[[#This Row],[total_beneficiaries_reached]])</f>
        <v>0</v>
      </c>
      <c r="AI426" s="49" t="str">
        <f ca="1">IF(B426="","",OFFSET(table_admin1[[#Headers],[ADM1_PT]],MATCH(B426,admin1,0),1))</f>
        <v/>
      </c>
      <c r="AJ426" s="49" t="str">
        <f t="shared" ca="1" si="12"/>
        <v/>
      </c>
      <c r="AK426" s="49" t="str">
        <f t="shared" ca="1" si="13"/>
        <v/>
      </c>
    </row>
    <row r="427" spans="29:37" x14ac:dyDescent="0.2">
      <c r="AC427">
        <f>IF(ISBLANK(sbcc[[#This Row],[total_boys]]),SUM(sbcc[[#This Row],[boys_0-5_reached]],sbcc[[#This Row],[boys_6-12_reached]],sbcc[[#This Row],[boys_13-18_reached]]),sbcc[[#This Row],[total_boys]])</f>
        <v>0</v>
      </c>
      <c r="AD427">
        <f>IF(ISBLANK(sbcc[[#This Row],[total_girls]]),SUM(sbcc[[#This Row],[girls_0-5_reached]],sbcc[[#This Row],[girls_6-12_reached]],sbcc[[#This Row],[girls_13-18_reached]]),sbcc[[#This Row],[total_girls]])</f>
        <v>0</v>
      </c>
      <c r="AE427">
        <f>IF(ISBLANK(sbcc[[#This Row],[total_children]]),SUM(sbcc[[#This Row],[calc_boys]],sbcc[[#This Row],[calc_girls]]),sbcc[[#This Row],[total_children]])</f>
        <v>0</v>
      </c>
      <c r="AF427">
        <f>IF(ISBLANK(sbcc[[#This Row],[total_pwd]]),SUM(sbcc[[#This Row],[total_pwd_men]],sbcc[[#This Row],[total_pwd_women]]),sbcc[[#This Row],[total_pwd]])</f>
        <v>0</v>
      </c>
      <c r="AG427">
        <f>IF(ISBLANK(sbcc[[#This Row],[total_adults]]),SUM(sbcc[[#This Row],[total_men]],sbcc[[#This Row],[total_women]]),sbcc[[#This Row],[total_adults]])</f>
        <v>0</v>
      </c>
      <c r="AH427">
        <f>IF(ISBLANK(sbcc[[#This Row],[total_beneficiaries_reached]]),SUM(sbcc[[#This Row],[calc_children]],sbcc[[#This Row],[calc_adults]]),sbcc[[#This Row],[total_beneficiaries_reached]])</f>
        <v>0</v>
      </c>
      <c r="AI427" s="49" t="str">
        <f ca="1">IF(B427="","",OFFSET(table_admin1[[#Headers],[ADM1_PT]],MATCH(B427,admin1,0),1))</f>
        <v/>
      </c>
      <c r="AJ427" s="49" t="str">
        <f t="shared" ca="1" si="12"/>
        <v/>
      </c>
      <c r="AK427" s="49" t="str">
        <f t="shared" ca="1" si="13"/>
        <v/>
      </c>
    </row>
    <row r="428" spans="29:37" x14ac:dyDescent="0.2">
      <c r="AC428">
        <f>IF(ISBLANK(sbcc[[#This Row],[total_boys]]),SUM(sbcc[[#This Row],[boys_0-5_reached]],sbcc[[#This Row],[boys_6-12_reached]],sbcc[[#This Row],[boys_13-18_reached]]),sbcc[[#This Row],[total_boys]])</f>
        <v>0</v>
      </c>
      <c r="AD428">
        <f>IF(ISBLANK(sbcc[[#This Row],[total_girls]]),SUM(sbcc[[#This Row],[girls_0-5_reached]],sbcc[[#This Row],[girls_6-12_reached]],sbcc[[#This Row],[girls_13-18_reached]]),sbcc[[#This Row],[total_girls]])</f>
        <v>0</v>
      </c>
      <c r="AE428">
        <f>IF(ISBLANK(sbcc[[#This Row],[total_children]]),SUM(sbcc[[#This Row],[calc_boys]],sbcc[[#This Row],[calc_girls]]),sbcc[[#This Row],[total_children]])</f>
        <v>0</v>
      </c>
      <c r="AF428">
        <f>IF(ISBLANK(sbcc[[#This Row],[total_pwd]]),SUM(sbcc[[#This Row],[total_pwd_men]],sbcc[[#This Row],[total_pwd_women]]),sbcc[[#This Row],[total_pwd]])</f>
        <v>0</v>
      </c>
      <c r="AG428">
        <f>IF(ISBLANK(sbcc[[#This Row],[total_adults]]),SUM(sbcc[[#This Row],[total_men]],sbcc[[#This Row],[total_women]]),sbcc[[#This Row],[total_adults]])</f>
        <v>0</v>
      </c>
      <c r="AH428">
        <f>IF(ISBLANK(sbcc[[#This Row],[total_beneficiaries_reached]]),SUM(sbcc[[#This Row],[calc_children]],sbcc[[#This Row],[calc_adults]]),sbcc[[#This Row],[total_beneficiaries_reached]])</f>
        <v>0</v>
      </c>
      <c r="AI428" s="49" t="str">
        <f ca="1">IF(B428="","",OFFSET(table_admin1[[#Headers],[ADM1_PT]],MATCH(B428,admin1,0),1))</f>
        <v/>
      </c>
      <c r="AJ428" s="49" t="str">
        <f t="shared" ca="1" si="12"/>
        <v/>
      </c>
      <c r="AK428" s="49" t="str">
        <f t="shared" ca="1" si="13"/>
        <v/>
      </c>
    </row>
    <row r="429" spans="29:37" x14ac:dyDescent="0.2">
      <c r="AC429">
        <f>IF(ISBLANK(sbcc[[#This Row],[total_boys]]),SUM(sbcc[[#This Row],[boys_0-5_reached]],sbcc[[#This Row],[boys_6-12_reached]],sbcc[[#This Row],[boys_13-18_reached]]),sbcc[[#This Row],[total_boys]])</f>
        <v>0</v>
      </c>
      <c r="AD429">
        <f>IF(ISBLANK(sbcc[[#This Row],[total_girls]]),SUM(sbcc[[#This Row],[girls_0-5_reached]],sbcc[[#This Row],[girls_6-12_reached]],sbcc[[#This Row],[girls_13-18_reached]]),sbcc[[#This Row],[total_girls]])</f>
        <v>0</v>
      </c>
      <c r="AE429">
        <f>IF(ISBLANK(sbcc[[#This Row],[total_children]]),SUM(sbcc[[#This Row],[calc_boys]],sbcc[[#This Row],[calc_girls]]),sbcc[[#This Row],[total_children]])</f>
        <v>0</v>
      </c>
      <c r="AF429">
        <f>IF(ISBLANK(sbcc[[#This Row],[total_pwd]]),SUM(sbcc[[#This Row],[total_pwd_men]],sbcc[[#This Row],[total_pwd_women]]),sbcc[[#This Row],[total_pwd]])</f>
        <v>0</v>
      </c>
      <c r="AG429">
        <f>IF(ISBLANK(sbcc[[#This Row],[total_adults]]),SUM(sbcc[[#This Row],[total_men]],sbcc[[#This Row],[total_women]]),sbcc[[#This Row],[total_adults]])</f>
        <v>0</v>
      </c>
      <c r="AH429">
        <f>IF(ISBLANK(sbcc[[#This Row],[total_beneficiaries_reached]]),SUM(sbcc[[#This Row],[calc_children]],sbcc[[#This Row],[calc_adults]]),sbcc[[#This Row],[total_beneficiaries_reached]])</f>
        <v>0</v>
      </c>
      <c r="AI429" s="49" t="str">
        <f ca="1">IF(B429="","",OFFSET(table_admin1[[#Headers],[ADM1_PT]],MATCH(B429,admin1,0),1))</f>
        <v/>
      </c>
      <c r="AJ429" s="49" t="str">
        <f t="shared" ref="AJ429:AJ492" ca="1" si="14">IF(C429="","",INDEX(admin2_pcode,MATCH(C429,OFFSET(admin2_start,MATCH(AI429,admin1_linked_pcode,0),0,COUNTIF(admin1_linked_pcode,AI429)),0)+MATCH(AI429,admin1_linked_pcode,0)-1))</f>
        <v/>
      </c>
      <c r="AK429" s="49" t="str">
        <f t="shared" ref="AK429:AK492" ca="1" si="15">IF(D429="","",INDEX(admin3_pcode,MATCH(D429,OFFSET(admin3_start,MATCH(AJ429,admin2_linked_pcode,0),0,COUNTIF(admin2_linked_pcode,AJ429)),0)+MATCH(AJ429,admin2_linked_pcode,0)-1))</f>
        <v/>
      </c>
    </row>
    <row r="430" spans="29:37" x14ac:dyDescent="0.2">
      <c r="AC430">
        <f>IF(ISBLANK(sbcc[[#This Row],[total_boys]]),SUM(sbcc[[#This Row],[boys_0-5_reached]],sbcc[[#This Row],[boys_6-12_reached]],sbcc[[#This Row],[boys_13-18_reached]]),sbcc[[#This Row],[total_boys]])</f>
        <v>0</v>
      </c>
      <c r="AD430">
        <f>IF(ISBLANK(sbcc[[#This Row],[total_girls]]),SUM(sbcc[[#This Row],[girls_0-5_reached]],sbcc[[#This Row],[girls_6-12_reached]],sbcc[[#This Row],[girls_13-18_reached]]),sbcc[[#This Row],[total_girls]])</f>
        <v>0</v>
      </c>
      <c r="AE430">
        <f>IF(ISBLANK(sbcc[[#This Row],[total_children]]),SUM(sbcc[[#This Row],[calc_boys]],sbcc[[#This Row],[calc_girls]]),sbcc[[#This Row],[total_children]])</f>
        <v>0</v>
      </c>
      <c r="AF430">
        <f>IF(ISBLANK(sbcc[[#This Row],[total_pwd]]),SUM(sbcc[[#This Row],[total_pwd_men]],sbcc[[#This Row],[total_pwd_women]]),sbcc[[#This Row],[total_pwd]])</f>
        <v>0</v>
      </c>
      <c r="AG430">
        <f>IF(ISBLANK(sbcc[[#This Row],[total_adults]]),SUM(sbcc[[#This Row],[total_men]],sbcc[[#This Row],[total_women]]),sbcc[[#This Row],[total_adults]])</f>
        <v>0</v>
      </c>
      <c r="AH430">
        <f>IF(ISBLANK(sbcc[[#This Row],[total_beneficiaries_reached]]),SUM(sbcc[[#This Row],[calc_children]],sbcc[[#This Row],[calc_adults]]),sbcc[[#This Row],[total_beneficiaries_reached]])</f>
        <v>0</v>
      </c>
      <c r="AI430" s="49" t="str">
        <f ca="1">IF(B430="","",OFFSET(table_admin1[[#Headers],[ADM1_PT]],MATCH(B430,admin1,0),1))</f>
        <v/>
      </c>
      <c r="AJ430" s="49" t="str">
        <f t="shared" ca="1" si="14"/>
        <v/>
      </c>
      <c r="AK430" s="49" t="str">
        <f t="shared" ca="1" si="15"/>
        <v/>
      </c>
    </row>
    <row r="431" spans="29:37" x14ac:dyDescent="0.2">
      <c r="AC431">
        <f>IF(ISBLANK(sbcc[[#This Row],[total_boys]]),SUM(sbcc[[#This Row],[boys_0-5_reached]],sbcc[[#This Row],[boys_6-12_reached]],sbcc[[#This Row],[boys_13-18_reached]]),sbcc[[#This Row],[total_boys]])</f>
        <v>0</v>
      </c>
      <c r="AD431">
        <f>IF(ISBLANK(sbcc[[#This Row],[total_girls]]),SUM(sbcc[[#This Row],[girls_0-5_reached]],sbcc[[#This Row],[girls_6-12_reached]],sbcc[[#This Row],[girls_13-18_reached]]),sbcc[[#This Row],[total_girls]])</f>
        <v>0</v>
      </c>
      <c r="AE431">
        <f>IF(ISBLANK(sbcc[[#This Row],[total_children]]),SUM(sbcc[[#This Row],[calc_boys]],sbcc[[#This Row],[calc_girls]]),sbcc[[#This Row],[total_children]])</f>
        <v>0</v>
      </c>
      <c r="AF431">
        <f>IF(ISBLANK(sbcc[[#This Row],[total_pwd]]),SUM(sbcc[[#This Row],[total_pwd_men]],sbcc[[#This Row],[total_pwd_women]]),sbcc[[#This Row],[total_pwd]])</f>
        <v>0</v>
      </c>
      <c r="AG431">
        <f>IF(ISBLANK(sbcc[[#This Row],[total_adults]]),SUM(sbcc[[#This Row],[total_men]],sbcc[[#This Row],[total_women]]),sbcc[[#This Row],[total_adults]])</f>
        <v>0</v>
      </c>
      <c r="AH431">
        <f>IF(ISBLANK(sbcc[[#This Row],[total_beneficiaries_reached]]),SUM(sbcc[[#This Row],[calc_children]],sbcc[[#This Row],[calc_adults]]),sbcc[[#This Row],[total_beneficiaries_reached]])</f>
        <v>0</v>
      </c>
      <c r="AI431" s="49" t="str">
        <f ca="1">IF(B431="","",OFFSET(table_admin1[[#Headers],[ADM1_PT]],MATCH(B431,admin1,0),1))</f>
        <v/>
      </c>
      <c r="AJ431" s="49" t="str">
        <f t="shared" ca="1" si="14"/>
        <v/>
      </c>
      <c r="AK431" s="49" t="str">
        <f t="shared" ca="1" si="15"/>
        <v/>
      </c>
    </row>
    <row r="432" spans="29:37" x14ac:dyDescent="0.2">
      <c r="AC432">
        <f>IF(ISBLANK(sbcc[[#This Row],[total_boys]]),SUM(sbcc[[#This Row],[boys_0-5_reached]],sbcc[[#This Row],[boys_6-12_reached]],sbcc[[#This Row],[boys_13-18_reached]]),sbcc[[#This Row],[total_boys]])</f>
        <v>0</v>
      </c>
      <c r="AD432">
        <f>IF(ISBLANK(sbcc[[#This Row],[total_girls]]),SUM(sbcc[[#This Row],[girls_0-5_reached]],sbcc[[#This Row],[girls_6-12_reached]],sbcc[[#This Row],[girls_13-18_reached]]),sbcc[[#This Row],[total_girls]])</f>
        <v>0</v>
      </c>
      <c r="AE432">
        <f>IF(ISBLANK(sbcc[[#This Row],[total_children]]),SUM(sbcc[[#This Row],[calc_boys]],sbcc[[#This Row],[calc_girls]]),sbcc[[#This Row],[total_children]])</f>
        <v>0</v>
      </c>
      <c r="AF432">
        <f>IF(ISBLANK(sbcc[[#This Row],[total_pwd]]),SUM(sbcc[[#This Row],[total_pwd_men]],sbcc[[#This Row],[total_pwd_women]]),sbcc[[#This Row],[total_pwd]])</f>
        <v>0</v>
      </c>
      <c r="AG432">
        <f>IF(ISBLANK(sbcc[[#This Row],[total_adults]]),SUM(sbcc[[#This Row],[total_men]],sbcc[[#This Row],[total_women]]),sbcc[[#This Row],[total_adults]])</f>
        <v>0</v>
      </c>
      <c r="AH432">
        <f>IF(ISBLANK(sbcc[[#This Row],[total_beneficiaries_reached]]),SUM(sbcc[[#This Row],[calc_children]],sbcc[[#This Row],[calc_adults]]),sbcc[[#This Row],[total_beneficiaries_reached]])</f>
        <v>0</v>
      </c>
      <c r="AI432" s="49" t="str">
        <f ca="1">IF(B432="","",OFFSET(table_admin1[[#Headers],[ADM1_PT]],MATCH(B432,admin1,0),1))</f>
        <v/>
      </c>
      <c r="AJ432" s="49" t="str">
        <f t="shared" ca="1" si="14"/>
        <v/>
      </c>
      <c r="AK432" s="49" t="str">
        <f t="shared" ca="1" si="15"/>
        <v/>
      </c>
    </row>
    <row r="433" spans="29:37" x14ac:dyDescent="0.2">
      <c r="AC433">
        <f>IF(ISBLANK(sbcc[[#This Row],[total_boys]]),SUM(sbcc[[#This Row],[boys_0-5_reached]],sbcc[[#This Row],[boys_6-12_reached]],sbcc[[#This Row],[boys_13-18_reached]]),sbcc[[#This Row],[total_boys]])</f>
        <v>0</v>
      </c>
      <c r="AD433">
        <f>IF(ISBLANK(sbcc[[#This Row],[total_girls]]),SUM(sbcc[[#This Row],[girls_0-5_reached]],sbcc[[#This Row],[girls_6-12_reached]],sbcc[[#This Row],[girls_13-18_reached]]),sbcc[[#This Row],[total_girls]])</f>
        <v>0</v>
      </c>
      <c r="AE433">
        <f>IF(ISBLANK(sbcc[[#This Row],[total_children]]),SUM(sbcc[[#This Row],[calc_boys]],sbcc[[#This Row],[calc_girls]]),sbcc[[#This Row],[total_children]])</f>
        <v>0</v>
      </c>
      <c r="AF433">
        <f>IF(ISBLANK(sbcc[[#This Row],[total_pwd]]),SUM(sbcc[[#This Row],[total_pwd_men]],sbcc[[#This Row],[total_pwd_women]]),sbcc[[#This Row],[total_pwd]])</f>
        <v>0</v>
      </c>
      <c r="AG433">
        <f>IF(ISBLANK(sbcc[[#This Row],[total_adults]]),SUM(sbcc[[#This Row],[total_men]],sbcc[[#This Row],[total_women]]),sbcc[[#This Row],[total_adults]])</f>
        <v>0</v>
      </c>
      <c r="AH433">
        <f>IF(ISBLANK(sbcc[[#This Row],[total_beneficiaries_reached]]),SUM(sbcc[[#This Row],[calc_children]],sbcc[[#This Row],[calc_adults]]),sbcc[[#This Row],[total_beneficiaries_reached]])</f>
        <v>0</v>
      </c>
      <c r="AI433" s="49" t="str">
        <f ca="1">IF(B433="","",OFFSET(table_admin1[[#Headers],[ADM1_PT]],MATCH(B433,admin1,0),1))</f>
        <v/>
      </c>
      <c r="AJ433" s="49" t="str">
        <f t="shared" ca="1" si="14"/>
        <v/>
      </c>
      <c r="AK433" s="49" t="str">
        <f t="shared" ca="1" si="15"/>
        <v/>
      </c>
    </row>
    <row r="434" spans="29:37" x14ac:dyDescent="0.2">
      <c r="AC434">
        <f>IF(ISBLANK(sbcc[[#This Row],[total_boys]]),SUM(sbcc[[#This Row],[boys_0-5_reached]],sbcc[[#This Row],[boys_6-12_reached]],sbcc[[#This Row],[boys_13-18_reached]]),sbcc[[#This Row],[total_boys]])</f>
        <v>0</v>
      </c>
      <c r="AD434">
        <f>IF(ISBLANK(sbcc[[#This Row],[total_girls]]),SUM(sbcc[[#This Row],[girls_0-5_reached]],sbcc[[#This Row],[girls_6-12_reached]],sbcc[[#This Row],[girls_13-18_reached]]),sbcc[[#This Row],[total_girls]])</f>
        <v>0</v>
      </c>
      <c r="AE434">
        <f>IF(ISBLANK(sbcc[[#This Row],[total_children]]),SUM(sbcc[[#This Row],[calc_boys]],sbcc[[#This Row],[calc_girls]]),sbcc[[#This Row],[total_children]])</f>
        <v>0</v>
      </c>
      <c r="AF434">
        <f>IF(ISBLANK(sbcc[[#This Row],[total_pwd]]),SUM(sbcc[[#This Row],[total_pwd_men]],sbcc[[#This Row],[total_pwd_women]]),sbcc[[#This Row],[total_pwd]])</f>
        <v>0</v>
      </c>
      <c r="AG434">
        <f>IF(ISBLANK(sbcc[[#This Row],[total_adults]]),SUM(sbcc[[#This Row],[total_men]],sbcc[[#This Row],[total_women]]),sbcc[[#This Row],[total_adults]])</f>
        <v>0</v>
      </c>
      <c r="AH434">
        <f>IF(ISBLANK(sbcc[[#This Row],[total_beneficiaries_reached]]),SUM(sbcc[[#This Row],[calc_children]],sbcc[[#This Row],[calc_adults]]),sbcc[[#This Row],[total_beneficiaries_reached]])</f>
        <v>0</v>
      </c>
      <c r="AI434" s="49" t="str">
        <f ca="1">IF(B434="","",OFFSET(table_admin1[[#Headers],[ADM1_PT]],MATCH(B434,admin1,0),1))</f>
        <v/>
      </c>
      <c r="AJ434" s="49" t="str">
        <f t="shared" ca="1" si="14"/>
        <v/>
      </c>
      <c r="AK434" s="49" t="str">
        <f t="shared" ca="1" si="15"/>
        <v/>
      </c>
    </row>
    <row r="435" spans="29:37" x14ac:dyDescent="0.2">
      <c r="AC435">
        <f>IF(ISBLANK(sbcc[[#This Row],[total_boys]]),SUM(sbcc[[#This Row],[boys_0-5_reached]],sbcc[[#This Row],[boys_6-12_reached]],sbcc[[#This Row],[boys_13-18_reached]]),sbcc[[#This Row],[total_boys]])</f>
        <v>0</v>
      </c>
      <c r="AD435">
        <f>IF(ISBLANK(sbcc[[#This Row],[total_girls]]),SUM(sbcc[[#This Row],[girls_0-5_reached]],sbcc[[#This Row],[girls_6-12_reached]],sbcc[[#This Row],[girls_13-18_reached]]),sbcc[[#This Row],[total_girls]])</f>
        <v>0</v>
      </c>
      <c r="AE435">
        <f>IF(ISBLANK(sbcc[[#This Row],[total_children]]),SUM(sbcc[[#This Row],[calc_boys]],sbcc[[#This Row],[calc_girls]]),sbcc[[#This Row],[total_children]])</f>
        <v>0</v>
      </c>
      <c r="AF435">
        <f>IF(ISBLANK(sbcc[[#This Row],[total_pwd]]),SUM(sbcc[[#This Row],[total_pwd_men]],sbcc[[#This Row],[total_pwd_women]]),sbcc[[#This Row],[total_pwd]])</f>
        <v>0</v>
      </c>
      <c r="AG435">
        <f>IF(ISBLANK(sbcc[[#This Row],[total_adults]]),SUM(sbcc[[#This Row],[total_men]],sbcc[[#This Row],[total_women]]),sbcc[[#This Row],[total_adults]])</f>
        <v>0</v>
      </c>
      <c r="AH435">
        <f>IF(ISBLANK(sbcc[[#This Row],[total_beneficiaries_reached]]),SUM(sbcc[[#This Row],[calc_children]],sbcc[[#This Row],[calc_adults]]),sbcc[[#This Row],[total_beneficiaries_reached]])</f>
        <v>0</v>
      </c>
      <c r="AI435" s="49" t="str">
        <f ca="1">IF(B435="","",OFFSET(table_admin1[[#Headers],[ADM1_PT]],MATCH(B435,admin1,0),1))</f>
        <v/>
      </c>
      <c r="AJ435" s="49" t="str">
        <f t="shared" ca="1" si="14"/>
        <v/>
      </c>
      <c r="AK435" s="49" t="str">
        <f t="shared" ca="1" si="15"/>
        <v/>
      </c>
    </row>
    <row r="436" spans="29:37" x14ac:dyDescent="0.2">
      <c r="AC436">
        <f>IF(ISBLANK(sbcc[[#This Row],[total_boys]]),SUM(sbcc[[#This Row],[boys_0-5_reached]],sbcc[[#This Row],[boys_6-12_reached]],sbcc[[#This Row],[boys_13-18_reached]]),sbcc[[#This Row],[total_boys]])</f>
        <v>0</v>
      </c>
      <c r="AD436">
        <f>IF(ISBLANK(sbcc[[#This Row],[total_girls]]),SUM(sbcc[[#This Row],[girls_0-5_reached]],sbcc[[#This Row],[girls_6-12_reached]],sbcc[[#This Row],[girls_13-18_reached]]),sbcc[[#This Row],[total_girls]])</f>
        <v>0</v>
      </c>
      <c r="AE436">
        <f>IF(ISBLANK(sbcc[[#This Row],[total_children]]),SUM(sbcc[[#This Row],[calc_boys]],sbcc[[#This Row],[calc_girls]]),sbcc[[#This Row],[total_children]])</f>
        <v>0</v>
      </c>
      <c r="AF436">
        <f>IF(ISBLANK(sbcc[[#This Row],[total_pwd]]),SUM(sbcc[[#This Row],[total_pwd_men]],sbcc[[#This Row],[total_pwd_women]]),sbcc[[#This Row],[total_pwd]])</f>
        <v>0</v>
      </c>
      <c r="AG436">
        <f>IF(ISBLANK(sbcc[[#This Row],[total_adults]]),SUM(sbcc[[#This Row],[total_men]],sbcc[[#This Row],[total_women]]),sbcc[[#This Row],[total_adults]])</f>
        <v>0</v>
      </c>
      <c r="AH436">
        <f>IF(ISBLANK(sbcc[[#This Row],[total_beneficiaries_reached]]),SUM(sbcc[[#This Row],[calc_children]],sbcc[[#This Row],[calc_adults]]),sbcc[[#This Row],[total_beneficiaries_reached]])</f>
        <v>0</v>
      </c>
      <c r="AI436" s="49" t="str">
        <f ca="1">IF(B436="","",OFFSET(table_admin1[[#Headers],[ADM1_PT]],MATCH(B436,admin1,0),1))</f>
        <v/>
      </c>
      <c r="AJ436" s="49" t="str">
        <f t="shared" ca="1" si="14"/>
        <v/>
      </c>
      <c r="AK436" s="49" t="str">
        <f t="shared" ca="1" si="15"/>
        <v/>
      </c>
    </row>
    <row r="437" spans="29:37" x14ac:dyDescent="0.2">
      <c r="AC437">
        <f>IF(ISBLANK(sbcc[[#This Row],[total_boys]]),SUM(sbcc[[#This Row],[boys_0-5_reached]],sbcc[[#This Row],[boys_6-12_reached]],sbcc[[#This Row],[boys_13-18_reached]]),sbcc[[#This Row],[total_boys]])</f>
        <v>0</v>
      </c>
      <c r="AD437">
        <f>IF(ISBLANK(sbcc[[#This Row],[total_girls]]),SUM(sbcc[[#This Row],[girls_0-5_reached]],sbcc[[#This Row],[girls_6-12_reached]],sbcc[[#This Row],[girls_13-18_reached]]),sbcc[[#This Row],[total_girls]])</f>
        <v>0</v>
      </c>
      <c r="AE437">
        <f>IF(ISBLANK(sbcc[[#This Row],[total_children]]),SUM(sbcc[[#This Row],[calc_boys]],sbcc[[#This Row],[calc_girls]]),sbcc[[#This Row],[total_children]])</f>
        <v>0</v>
      </c>
      <c r="AF437">
        <f>IF(ISBLANK(sbcc[[#This Row],[total_pwd]]),SUM(sbcc[[#This Row],[total_pwd_men]],sbcc[[#This Row],[total_pwd_women]]),sbcc[[#This Row],[total_pwd]])</f>
        <v>0</v>
      </c>
      <c r="AG437">
        <f>IF(ISBLANK(sbcc[[#This Row],[total_adults]]),SUM(sbcc[[#This Row],[total_men]],sbcc[[#This Row],[total_women]]),sbcc[[#This Row],[total_adults]])</f>
        <v>0</v>
      </c>
      <c r="AH437">
        <f>IF(ISBLANK(sbcc[[#This Row],[total_beneficiaries_reached]]),SUM(sbcc[[#This Row],[calc_children]],sbcc[[#This Row],[calc_adults]]),sbcc[[#This Row],[total_beneficiaries_reached]])</f>
        <v>0</v>
      </c>
      <c r="AI437" s="49" t="str">
        <f ca="1">IF(B437="","",OFFSET(table_admin1[[#Headers],[ADM1_PT]],MATCH(B437,admin1,0),1))</f>
        <v/>
      </c>
      <c r="AJ437" s="49" t="str">
        <f t="shared" ca="1" si="14"/>
        <v/>
      </c>
      <c r="AK437" s="49" t="str">
        <f t="shared" ca="1" si="15"/>
        <v/>
      </c>
    </row>
    <row r="438" spans="29:37" x14ac:dyDescent="0.2">
      <c r="AC438">
        <f>IF(ISBLANK(sbcc[[#This Row],[total_boys]]),SUM(sbcc[[#This Row],[boys_0-5_reached]],sbcc[[#This Row],[boys_6-12_reached]],sbcc[[#This Row],[boys_13-18_reached]]),sbcc[[#This Row],[total_boys]])</f>
        <v>0</v>
      </c>
      <c r="AD438">
        <f>IF(ISBLANK(sbcc[[#This Row],[total_girls]]),SUM(sbcc[[#This Row],[girls_0-5_reached]],sbcc[[#This Row],[girls_6-12_reached]],sbcc[[#This Row],[girls_13-18_reached]]),sbcc[[#This Row],[total_girls]])</f>
        <v>0</v>
      </c>
      <c r="AE438">
        <f>IF(ISBLANK(sbcc[[#This Row],[total_children]]),SUM(sbcc[[#This Row],[calc_boys]],sbcc[[#This Row],[calc_girls]]),sbcc[[#This Row],[total_children]])</f>
        <v>0</v>
      </c>
      <c r="AF438">
        <f>IF(ISBLANK(sbcc[[#This Row],[total_pwd]]),SUM(sbcc[[#This Row],[total_pwd_men]],sbcc[[#This Row],[total_pwd_women]]),sbcc[[#This Row],[total_pwd]])</f>
        <v>0</v>
      </c>
      <c r="AG438">
        <f>IF(ISBLANK(sbcc[[#This Row],[total_adults]]),SUM(sbcc[[#This Row],[total_men]],sbcc[[#This Row],[total_women]]),sbcc[[#This Row],[total_adults]])</f>
        <v>0</v>
      </c>
      <c r="AH438">
        <f>IF(ISBLANK(sbcc[[#This Row],[total_beneficiaries_reached]]),SUM(sbcc[[#This Row],[calc_children]],sbcc[[#This Row],[calc_adults]]),sbcc[[#This Row],[total_beneficiaries_reached]])</f>
        <v>0</v>
      </c>
      <c r="AI438" s="49" t="str">
        <f ca="1">IF(B438="","",OFFSET(table_admin1[[#Headers],[ADM1_PT]],MATCH(B438,admin1,0),1))</f>
        <v/>
      </c>
      <c r="AJ438" s="49" t="str">
        <f t="shared" ca="1" si="14"/>
        <v/>
      </c>
      <c r="AK438" s="49" t="str">
        <f t="shared" ca="1" si="15"/>
        <v/>
      </c>
    </row>
    <row r="439" spans="29:37" x14ac:dyDescent="0.2">
      <c r="AC439">
        <f>IF(ISBLANK(sbcc[[#This Row],[total_boys]]),SUM(sbcc[[#This Row],[boys_0-5_reached]],sbcc[[#This Row],[boys_6-12_reached]],sbcc[[#This Row],[boys_13-18_reached]]),sbcc[[#This Row],[total_boys]])</f>
        <v>0</v>
      </c>
      <c r="AD439">
        <f>IF(ISBLANK(sbcc[[#This Row],[total_girls]]),SUM(sbcc[[#This Row],[girls_0-5_reached]],sbcc[[#This Row],[girls_6-12_reached]],sbcc[[#This Row],[girls_13-18_reached]]),sbcc[[#This Row],[total_girls]])</f>
        <v>0</v>
      </c>
      <c r="AE439">
        <f>IF(ISBLANK(sbcc[[#This Row],[total_children]]),SUM(sbcc[[#This Row],[calc_boys]],sbcc[[#This Row],[calc_girls]]),sbcc[[#This Row],[total_children]])</f>
        <v>0</v>
      </c>
      <c r="AF439">
        <f>IF(ISBLANK(sbcc[[#This Row],[total_pwd]]),SUM(sbcc[[#This Row],[total_pwd_men]],sbcc[[#This Row],[total_pwd_women]]),sbcc[[#This Row],[total_pwd]])</f>
        <v>0</v>
      </c>
      <c r="AG439">
        <f>IF(ISBLANK(sbcc[[#This Row],[total_adults]]),SUM(sbcc[[#This Row],[total_men]],sbcc[[#This Row],[total_women]]),sbcc[[#This Row],[total_adults]])</f>
        <v>0</v>
      </c>
      <c r="AH439">
        <f>IF(ISBLANK(sbcc[[#This Row],[total_beneficiaries_reached]]),SUM(sbcc[[#This Row],[calc_children]],sbcc[[#This Row],[calc_adults]]),sbcc[[#This Row],[total_beneficiaries_reached]])</f>
        <v>0</v>
      </c>
      <c r="AI439" s="49" t="str">
        <f ca="1">IF(B439="","",OFFSET(table_admin1[[#Headers],[ADM1_PT]],MATCH(B439,admin1,0),1))</f>
        <v/>
      </c>
      <c r="AJ439" s="49" t="str">
        <f t="shared" ca="1" si="14"/>
        <v/>
      </c>
      <c r="AK439" s="49" t="str">
        <f t="shared" ca="1" si="15"/>
        <v/>
      </c>
    </row>
    <row r="440" spans="29:37" x14ac:dyDescent="0.2">
      <c r="AC440">
        <f>IF(ISBLANK(sbcc[[#This Row],[total_boys]]),SUM(sbcc[[#This Row],[boys_0-5_reached]],sbcc[[#This Row],[boys_6-12_reached]],sbcc[[#This Row],[boys_13-18_reached]]),sbcc[[#This Row],[total_boys]])</f>
        <v>0</v>
      </c>
      <c r="AD440">
        <f>IF(ISBLANK(sbcc[[#This Row],[total_girls]]),SUM(sbcc[[#This Row],[girls_0-5_reached]],sbcc[[#This Row],[girls_6-12_reached]],sbcc[[#This Row],[girls_13-18_reached]]),sbcc[[#This Row],[total_girls]])</f>
        <v>0</v>
      </c>
      <c r="AE440">
        <f>IF(ISBLANK(sbcc[[#This Row],[total_children]]),SUM(sbcc[[#This Row],[calc_boys]],sbcc[[#This Row],[calc_girls]]),sbcc[[#This Row],[total_children]])</f>
        <v>0</v>
      </c>
      <c r="AF440">
        <f>IF(ISBLANK(sbcc[[#This Row],[total_pwd]]),SUM(sbcc[[#This Row],[total_pwd_men]],sbcc[[#This Row],[total_pwd_women]]),sbcc[[#This Row],[total_pwd]])</f>
        <v>0</v>
      </c>
      <c r="AG440">
        <f>IF(ISBLANK(sbcc[[#This Row],[total_adults]]),SUM(sbcc[[#This Row],[total_men]],sbcc[[#This Row],[total_women]]),sbcc[[#This Row],[total_adults]])</f>
        <v>0</v>
      </c>
      <c r="AH440">
        <f>IF(ISBLANK(sbcc[[#This Row],[total_beneficiaries_reached]]),SUM(sbcc[[#This Row],[calc_children]],sbcc[[#This Row],[calc_adults]]),sbcc[[#This Row],[total_beneficiaries_reached]])</f>
        <v>0</v>
      </c>
      <c r="AI440" s="49" t="str">
        <f ca="1">IF(B440="","",OFFSET(table_admin1[[#Headers],[ADM1_PT]],MATCH(B440,admin1,0),1))</f>
        <v/>
      </c>
      <c r="AJ440" s="49" t="str">
        <f t="shared" ca="1" si="14"/>
        <v/>
      </c>
      <c r="AK440" s="49" t="str">
        <f t="shared" ca="1" si="15"/>
        <v/>
      </c>
    </row>
    <row r="441" spans="29:37" x14ac:dyDescent="0.2">
      <c r="AC441">
        <f>IF(ISBLANK(sbcc[[#This Row],[total_boys]]),SUM(sbcc[[#This Row],[boys_0-5_reached]],sbcc[[#This Row],[boys_6-12_reached]],sbcc[[#This Row],[boys_13-18_reached]]),sbcc[[#This Row],[total_boys]])</f>
        <v>0</v>
      </c>
      <c r="AD441">
        <f>IF(ISBLANK(sbcc[[#This Row],[total_girls]]),SUM(sbcc[[#This Row],[girls_0-5_reached]],sbcc[[#This Row],[girls_6-12_reached]],sbcc[[#This Row],[girls_13-18_reached]]),sbcc[[#This Row],[total_girls]])</f>
        <v>0</v>
      </c>
      <c r="AE441">
        <f>IF(ISBLANK(sbcc[[#This Row],[total_children]]),SUM(sbcc[[#This Row],[calc_boys]],sbcc[[#This Row],[calc_girls]]),sbcc[[#This Row],[total_children]])</f>
        <v>0</v>
      </c>
      <c r="AF441">
        <f>IF(ISBLANK(sbcc[[#This Row],[total_pwd]]),SUM(sbcc[[#This Row],[total_pwd_men]],sbcc[[#This Row],[total_pwd_women]]),sbcc[[#This Row],[total_pwd]])</f>
        <v>0</v>
      </c>
      <c r="AG441">
        <f>IF(ISBLANK(sbcc[[#This Row],[total_adults]]),SUM(sbcc[[#This Row],[total_men]],sbcc[[#This Row],[total_women]]),sbcc[[#This Row],[total_adults]])</f>
        <v>0</v>
      </c>
      <c r="AH441">
        <f>IF(ISBLANK(sbcc[[#This Row],[total_beneficiaries_reached]]),SUM(sbcc[[#This Row],[calc_children]],sbcc[[#This Row],[calc_adults]]),sbcc[[#This Row],[total_beneficiaries_reached]])</f>
        <v>0</v>
      </c>
      <c r="AI441" s="49" t="str">
        <f ca="1">IF(B441="","",OFFSET(table_admin1[[#Headers],[ADM1_PT]],MATCH(B441,admin1,0),1))</f>
        <v/>
      </c>
      <c r="AJ441" s="49" t="str">
        <f t="shared" ca="1" si="14"/>
        <v/>
      </c>
      <c r="AK441" s="49" t="str">
        <f t="shared" ca="1" si="15"/>
        <v/>
      </c>
    </row>
    <row r="442" spans="29:37" x14ac:dyDescent="0.2">
      <c r="AC442">
        <f>IF(ISBLANK(sbcc[[#This Row],[total_boys]]),SUM(sbcc[[#This Row],[boys_0-5_reached]],sbcc[[#This Row],[boys_6-12_reached]],sbcc[[#This Row],[boys_13-18_reached]]),sbcc[[#This Row],[total_boys]])</f>
        <v>0</v>
      </c>
      <c r="AD442">
        <f>IF(ISBLANK(sbcc[[#This Row],[total_girls]]),SUM(sbcc[[#This Row],[girls_0-5_reached]],sbcc[[#This Row],[girls_6-12_reached]],sbcc[[#This Row],[girls_13-18_reached]]),sbcc[[#This Row],[total_girls]])</f>
        <v>0</v>
      </c>
      <c r="AE442">
        <f>IF(ISBLANK(sbcc[[#This Row],[total_children]]),SUM(sbcc[[#This Row],[calc_boys]],sbcc[[#This Row],[calc_girls]]),sbcc[[#This Row],[total_children]])</f>
        <v>0</v>
      </c>
      <c r="AF442">
        <f>IF(ISBLANK(sbcc[[#This Row],[total_pwd]]),SUM(sbcc[[#This Row],[total_pwd_men]],sbcc[[#This Row],[total_pwd_women]]),sbcc[[#This Row],[total_pwd]])</f>
        <v>0</v>
      </c>
      <c r="AG442">
        <f>IF(ISBLANK(sbcc[[#This Row],[total_adults]]),SUM(sbcc[[#This Row],[total_men]],sbcc[[#This Row],[total_women]]),sbcc[[#This Row],[total_adults]])</f>
        <v>0</v>
      </c>
      <c r="AH442">
        <f>IF(ISBLANK(sbcc[[#This Row],[total_beneficiaries_reached]]),SUM(sbcc[[#This Row],[calc_children]],sbcc[[#This Row],[calc_adults]]),sbcc[[#This Row],[total_beneficiaries_reached]])</f>
        <v>0</v>
      </c>
      <c r="AI442" s="49" t="str">
        <f ca="1">IF(B442="","",OFFSET(table_admin1[[#Headers],[ADM1_PT]],MATCH(B442,admin1,0),1))</f>
        <v/>
      </c>
      <c r="AJ442" s="49" t="str">
        <f t="shared" ca="1" si="14"/>
        <v/>
      </c>
      <c r="AK442" s="49" t="str">
        <f t="shared" ca="1" si="15"/>
        <v/>
      </c>
    </row>
    <row r="443" spans="29:37" x14ac:dyDescent="0.2">
      <c r="AC443">
        <f>IF(ISBLANK(sbcc[[#This Row],[total_boys]]),SUM(sbcc[[#This Row],[boys_0-5_reached]],sbcc[[#This Row],[boys_6-12_reached]],sbcc[[#This Row],[boys_13-18_reached]]),sbcc[[#This Row],[total_boys]])</f>
        <v>0</v>
      </c>
      <c r="AD443">
        <f>IF(ISBLANK(sbcc[[#This Row],[total_girls]]),SUM(sbcc[[#This Row],[girls_0-5_reached]],sbcc[[#This Row],[girls_6-12_reached]],sbcc[[#This Row],[girls_13-18_reached]]),sbcc[[#This Row],[total_girls]])</f>
        <v>0</v>
      </c>
      <c r="AE443">
        <f>IF(ISBLANK(sbcc[[#This Row],[total_children]]),SUM(sbcc[[#This Row],[calc_boys]],sbcc[[#This Row],[calc_girls]]),sbcc[[#This Row],[total_children]])</f>
        <v>0</v>
      </c>
      <c r="AF443">
        <f>IF(ISBLANK(sbcc[[#This Row],[total_pwd]]),SUM(sbcc[[#This Row],[total_pwd_men]],sbcc[[#This Row],[total_pwd_women]]),sbcc[[#This Row],[total_pwd]])</f>
        <v>0</v>
      </c>
      <c r="AG443">
        <f>IF(ISBLANK(sbcc[[#This Row],[total_adults]]),SUM(sbcc[[#This Row],[total_men]],sbcc[[#This Row],[total_women]]),sbcc[[#This Row],[total_adults]])</f>
        <v>0</v>
      </c>
      <c r="AH443">
        <f>IF(ISBLANK(sbcc[[#This Row],[total_beneficiaries_reached]]),SUM(sbcc[[#This Row],[calc_children]],sbcc[[#This Row],[calc_adults]]),sbcc[[#This Row],[total_beneficiaries_reached]])</f>
        <v>0</v>
      </c>
      <c r="AI443" s="49" t="str">
        <f ca="1">IF(B443="","",OFFSET(table_admin1[[#Headers],[ADM1_PT]],MATCH(B443,admin1,0),1))</f>
        <v/>
      </c>
      <c r="AJ443" s="49" t="str">
        <f t="shared" ca="1" si="14"/>
        <v/>
      </c>
      <c r="AK443" s="49" t="str">
        <f t="shared" ca="1" si="15"/>
        <v/>
      </c>
    </row>
    <row r="444" spans="29:37" x14ac:dyDescent="0.2">
      <c r="AC444">
        <f>IF(ISBLANK(sbcc[[#This Row],[total_boys]]),SUM(sbcc[[#This Row],[boys_0-5_reached]],sbcc[[#This Row],[boys_6-12_reached]],sbcc[[#This Row],[boys_13-18_reached]]),sbcc[[#This Row],[total_boys]])</f>
        <v>0</v>
      </c>
      <c r="AD444">
        <f>IF(ISBLANK(sbcc[[#This Row],[total_girls]]),SUM(sbcc[[#This Row],[girls_0-5_reached]],sbcc[[#This Row],[girls_6-12_reached]],sbcc[[#This Row],[girls_13-18_reached]]),sbcc[[#This Row],[total_girls]])</f>
        <v>0</v>
      </c>
      <c r="AE444">
        <f>IF(ISBLANK(sbcc[[#This Row],[total_children]]),SUM(sbcc[[#This Row],[calc_boys]],sbcc[[#This Row],[calc_girls]]),sbcc[[#This Row],[total_children]])</f>
        <v>0</v>
      </c>
      <c r="AF444">
        <f>IF(ISBLANK(sbcc[[#This Row],[total_pwd]]),SUM(sbcc[[#This Row],[total_pwd_men]],sbcc[[#This Row],[total_pwd_women]]),sbcc[[#This Row],[total_pwd]])</f>
        <v>0</v>
      </c>
      <c r="AG444">
        <f>IF(ISBLANK(sbcc[[#This Row],[total_adults]]),SUM(sbcc[[#This Row],[total_men]],sbcc[[#This Row],[total_women]]),sbcc[[#This Row],[total_adults]])</f>
        <v>0</v>
      </c>
      <c r="AH444">
        <f>IF(ISBLANK(sbcc[[#This Row],[total_beneficiaries_reached]]),SUM(sbcc[[#This Row],[calc_children]],sbcc[[#This Row],[calc_adults]]),sbcc[[#This Row],[total_beneficiaries_reached]])</f>
        <v>0</v>
      </c>
      <c r="AI444" s="49" t="str">
        <f ca="1">IF(B444="","",OFFSET(table_admin1[[#Headers],[ADM1_PT]],MATCH(B444,admin1,0),1))</f>
        <v/>
      </c>
      <c r="AJ444" s="49" t="str">
        <f t="shared" ca="1" si="14"/>
        <v/>
      </c>
      <c r="AK444" s="49" t="str">
        <f t="shared" ca="1" si="15"/>
        <v/>
      </c>
    </row>
    <row r="445" spans="29:37" x14ac:dyDescent="0.2">
      <c r="AC445">
        <f>IF(ISBLANK(sbcc[[#This Row],[total_boys]]),SUM(sbcc[[#This Row],[boys_0-5_reached]],sbcc[[#This Row],[boys_6-12_reached]],sbcc[[#This Row],[boys_13-18_reached]]),sbcc[[#This Row],[total_boys]])</f>
        <v>0</v>
      </c>
      <c r="AD445">
        <f>IF(ISBLANK(sbcc[[#This Row],[total_girls]]),SUM(sbcc[[#This Row],[girls_0-5_reached]],sbcc[[#This Row],[girls_6-12_reached]],sbcc[[#This Row],[girls_13-18_reached]]),sbcc[[#This Row],[total_girls]])</f>
        <v>0</v>
      </c>
      <c r="AE445">
        <f>IF(ISBLANK(sbcc[[#This Row],[total_children]]),SUM(sbcc[[#This Row],[calc_boys]],sbcc[[#This Row],[calc_girls]]),sbcc[[#This Row],[total_children]])</f>
        <v>0</v>
      </c>
      <c r="AF445">
        <f>IF(ISBLANK(sbcc[[#This Row],[total_pwd]]),SUM(sbcc[[#This Row],[total_pwd_men]],sbcc[[#This Row],[total_pwd_women]]),sbcc[[#This Row],[total_pwd]])</f>
        <v>0</v>
      </c>
      <c r="AG445">
        <f>IF(ISBLANK(sbcc[[#This Row],[total_adults]]),SUM(sbcc[[#This Row],[total_men]],sbcc[[#This Row],[total_women]]),sbcc[[#This Row],[total_adults]])</f>
        <v>0</v>
      </c>
      <c r="AH445">
        <f>IF(ISBLANK(sbcc[[#This Row],[total_beneficiaries_reached]]),SUM(sbcc[[#This Row],[calc_children]],sbcc[[#This Row],[calc_adults]]),sbcc[[#This Row],[total_beneficiaries_reached]])</f>
        <v>0</v>
      </c>
      <c r="AI445" s="49" t="str">
        <f ca="1">IF(B445="","",OFFSET(table_admin1[[#Headers],[ADM1_PT]],MATCH(B445,admin1,0),1))</f>
        <v/>
      </c>
      <c r="AJ445" s="49" t="str">
        <f t="shared" ca="1" si="14"/>
        <v/>
      </c>
      <c r="AK445" s="49" t="str">
        <f t="shared" ca="1" si="15"/>
        <v/>
      </c>
    </row>
    <row r="446" spans="29:37" x14ac:dyDescent="0.2">
      <c r="AC446">
        <f>IF(ISBLANK(sbcc[[#This Row],[total_boys]]),SUM(sbcc[[#This Row],[boys_0-5_reached]],sbcc[[#This Row],[boys_6-12_reached]],sbcc[[#This Row],[boys_13-18_reached]]),sbcc[[#This Row],[total_boys]])</f>
        <v>0</v>
      </c>
      <c r="AD446">
        <f>IF(ISBLANK(sbcc[[#This Row],[total_girls]]),SUM(sbcc[[#This Row],[girls_0-5_reached]],sbcc[[#This Row],[girls_6-12_reached]],sbcc[[#This Row],[girls_13-18_reached]]),sbcc[[#This Row],[total_girls]])</f>
        <v>0</v>
      </c>
      <c r="AE446">
        <f>IF(ISBLANK(sbcc[[#This Row],[total_children]]),SUM(sbcc[[#This Row],[calc_boys]],sbcc[[#This Row],[calc_girls]]),sbcc[[#This Row],[total_children]])</f>
        <v>0</v>
      </c>
      <c r="AF446">
        <f>IF(ISBLANK(sbcc[[#This Row],[total_pwd]]),SUM(sbcc[[#This Row],[total_pwd_men]],sbcc[[#This Row],[total_pwd_women]]),sbcc[[#This Row],[total_pwd]])</f>
        <v>0</v>
      </c>
      <c r="AG446">
        <f>IF(ISBLANK(sbcc[[#This Row],[total_adults]]),SUM(sbcc[[#This Row],[total_men]],sbcc[[#This Row],[total_women]]),sbcc[[#This Row],[total_adults]])</f>
        <v>0</v>
      </c>
      <c r="AH446">
        <f>IF(ISBLANK(sbcc[[#This Row],[total_beneficiaries_reached]]),SUM(sbcc[[#This Row],[calc_children]],sbcc[[#This Row],[calc_adults]]),sbcc[[#This Row],[total_beneficiaries_reached]])</f>
        <v>0</v>
      </c>
      <c r="AI446" s="49" t="str">
        <f ca="1">IF(B446="","",OFFSET(table_admin1[[#Headers],[ADM1_PT]],MATCH(B446,admin1,0),1))</f>
        <v/>
      </c>
      <c r="AJ446" s="49" t="str">
        <f t="shared" ca="1" si="14"/>
        <v/>
      </c>
      <c r="AK446" s="49" t="str">
        <f t="shared" ca="1" si="15"/>
        <v/>
      </c>
    </row>
    <row r="447" spans="29:37" x14ac:dyDescent="0.2">
      <c r="AC447">
        <f>IF(ISBLANK(sbcc[[#This Row],[total_boys]]),SUM(sbcc[[#This Row],[boys_0-5_reached]],sbcc[[#This Row],[boys_6-12_reached]],sbcc[[#This Row],[boys_13-18_reached]]),sbcc[[#This Row],[total_boys]])</f>
        <v>0</v>
      </c>
      <c r="AD447">
        <f>IF(ISBLANK(sbcc[[#This Row],[total_girls]]),SUM(sbcc[[#This Row],[girls_0-5_reached]],sbcc[[#This Row],[girls_6-12_reached]],sbcc[[#This Row],[girls_13-18_reached]]),sbcc[[#This Row],[total_girls]])</f>
        <v>0</v>
      </c>
      <c r="AE447">
        <f>IF(ISBLANK(sbcc[[#This Row],[total_children]]),SUM(sbcc[[#This Row],[calc_boys]],sbcc[[#This Row],[calc_girls]]),sbcc[[#This Row],[total_children]])</f>
        <v>0</v>
      </c>
      <c r="AF447">
        <f>IF(ISBLANK(sbcc[[#This Row],[total_pwd]]),SUM(sbcc[[#This Row],[total_pwd_men]],sbcc[[#This Row],[total_pwd_women]]),sbcc[[#This Row],[total_pwd]])</f>
        <v>0</v>
      </c>
      <c r="AG447">
        <f>IF(ISBLANK(sbcc[[#This Row],[total_adults]]),SUM(sbcc[[#This Row],[total_men]],sbcc[[#This Row],[total_women]]),sbcc[[#This Row],[total_adults]])</f>
        <v>0</v>
      </c>
      <c r="AH447">
        <f>IF(ISBLANK(sbcc[[#This Row],[total_beneficiaries_reached]]),SUM(sbcc[[#This Row],[calc_children]],sbcc[[#This Row],[calc_adults]]),sbcc[[#This Row],[total_beneficiaries_reached]])</f>
        <v>0</v>
      </c>
      <c r="AI447" s="49" t="str">
        <f ca="1">IF(B447="","",OFFSET(table_admin1[[#Headers],[ADM1_PT]],MATCH(B447,admin1,0),1))</f>
        <v/>
      </c>
      <c r="AJ447" s="49" t="str">
        <f t="shared" ca="1" si="14"/>
        <v/>
      </c>
      <c r="AK447" s="49" t="str">
        <f t="shared" ca="1" si="15"/>
        <v/>
      </c>
    </row>
    <row r="448" spans="29:37" x14ac:dyDescent="0.2">
      <c r="AC448">
        <f>IF(ISBLANK(sbcc[[#This Row],[total_boys]]),SUM(sbcc[[#This Row],[boys_0-5_reached]],sbcc[[#This Row],[boys_6-12_reached]],sbcc[[#This Row],[boys_13-18_reached]]),sbcc[[#This Row],[total_boys]])</f>
        <v>0</v>
      </c>
      <c r="AD448">
        <f>IF(ISBLANK(sbcc[[#This Row],[total_girls]]),SUM(sbcc[[#This Row],[girls_0-5_reached]],sbcc[[#This Row],[girls_6-12_reached]],sbcc[[#This Row],[girls_13-18_reached]]),sbcc[[#This Row],[total_girls]])</f>
        <v>0</v>
      </c>
      <c r="AE448">
        <f>IF(ISBLANK(sbcc[[#This Row],[total_children]]),SUM(sbcc[[#This Row],[calc_boys]],sbcc[[#This Row],[calc_girls]]),sbcc[[#This Row],[total_children]])</f>
        <v>0</v>
      </c>
      <c r="AF448">
        <f>IF(ISBLANK(sbcc[[#This Row],[total_pwd]]),SUM(sbcc[[#This Row],[total_pwd_men]],sbcc[[#This Row],[total_pwd_women]]),sbcc[[#This Row],[total_pwd]])</f>
        <v>0</v>
      </c>
      <c r="AG448">
        <f>IF(ISBLANK(sbcc[[#This Row],[total_adults]]),SUM(sbcc[[#This Row],[total_men]],sbcc[[#This Row],[total_women]]),sbcc[[#This Row],[total_adults]])</f>
        <v>0</v>
      </c>
      <c r="AH448">
        <f>IF(ISBLANK(sbcc[[#This Row],[total_beneficiaries_reached]]),SUM(sbcc[[#This Row],[calc_children]],sbcc[[#This Row],[calc_adults]]),sbcc[[#This Row],[total_beneficiaries_reached]])</f>
        <v>0</v>
      </c>
      <c r="AI448" s="49" t="str">
        <f ca="1">IF(B448="","",OFFSET(table_admin1[[#Headers],[ADM1_PT]],MATCH(B448,admin1,0),1))</f>
        <v/>
      </c>
      <c r="AJ448" s="49" t="str">
        <f t="shared" ca="1" si="14"/>
        <v/>
      </c>
      <c r="AK448" s="49" t="str">
        <f t="shared" ca="1" si="15"/>
        <v/>
      </c>
    </row>
    <row r="449" spans="29:37" x14ac:dyDescent="0.2">
      <c r="AC449">
        <f>IF(ISBLANK(sbcc[[#This Row],[total_boys]]),SUM(sbcc[[#This Row],[boys_0-5_reached]],sbcc[[#This Row],[boys_6-12_reached]],sbcc[[#This Row],[boys_13-18_reached]]),sbcc[[#This Row],[total_boys]])</f>
        <v>0</v>
      </c>
      <c r="AD449">
        <f>IF(ISBLANK(sbcc[[#This Row],[total_girls]]),SUM(sbcc[[#This Row],[girls_0-5_reached]],sbcc[[#This Row],[girls_6-12_reached]],sbcc[[#This Row],[girls_13-18_reached]]),sbcc[[#This Row],[total_girls]])</f>
        <v>0</v>
      </c>
      <c r="AE449">
        <f>IF(ISBLANK(sbcc[[#This Row],[total_children]]),SUM(sbcc[[#This Row],[calc_boys]],sbcc[[#This Row],[calc_girls]]),sbcc[[#This Row],[total_children]])</f>
        <v>0</v>
      </c>
      <c r="AF449">
        <f>IF(ISBLANK(sbcc[[#This Row],[total_pwd]]),SUM(sbcc[[#This Row],[total_pwd_men]],sbcc[[#This Row],[total_pwd_women]]),sbcc[[#This Row],[total_pwd]])</f>
        <v>0</v>
      </c>
      <c r="AG449">
        <f>IF(ISBLANK(sbcc[[#This Row],[total_adults]]),SUM(sbcc[[#This Row],[total_men]],sbcc[[#This Row],[total_women]]),sbcc[[#This Row],[total_adults]])</f>
        <v>0</v>
      </c>
      <c r="AH449">
        <f>IF(ISBLANK(sbcc[[#This Row],[total_beneficiaries_reached]]),SUM(sbcc[[#This Row],[calc_children]],sbcc[[#This Row],[calc_adults]]),sbcc[[#This Row],[total_beneficiaries_reached]])</f>
        <v>0</v>
      </c>
      <c r="AI449" s="49" t="str">
        <f ca="1">IF(B449="","",OFFSET(table_admin1[[#Headers],[ADM1_PT]],MATCH(B449,admin1,0),1))</f>
        <v/>
      </c>
      <c r="AJ449" s="49" t="str">
        <f t="shared" ca="1" si="14"/>
        <v/>
      </c>
      <c r="AK449" s="49" t="str">
        <f t="shared" ca="1" si="15"/>
        <v/>
      </c>
    </row>
    <row r="450" spans="29:37" x14ac:dyDescent="0.2">
      <c r="AC450">
        <f>IF(ISBLANK(sbcc[[#This Row],[total_boys]]),SUM(sbcc[[#This Row],[boys_0-5_reached]],sbcc[[#This Row],[boys_6-12_reached]],sbcc[[#This Row],[boys_13-18_reached]]),sbcc[[#This Row],[total_boys]])</f>
        <v>0</v>
      </c>
      <c r="AD450">
        <f>IF(ISBLANK(sbcc[[#This Row],[total_girls]]),SUM(sbcc[[#This Row],[girls_0-5_reached]],sbcc[[#This Row],[girls_6-12_reached]],sbcc[[#This Row],[girls_13-18_reached]]),sbcc[[#This Row],[total_girls]])</f>
        <v>0</v>
      </c>
      <c r="AE450">
        <f>IF(ISBLANK(sbcc[[#This Row],[total_children]]),SUM(sbcc[[#This Row],[calc_boys]],sbcc[[#This Row],[calc_girls]]),sbcc[[#This Row],[total_children]])</f>
        <v>0</v>
      </c>
      <c r="AF450">
        <f>IF(ISBLANK(sbcc[[#This Row],[total_pwd]]),SUM(sbcc[[#This Row],[total_pwd_men]],sbcc[[#This Row],[total_pwd_women]]),sbcc[[#This Row],[total_pwd]])</f>
        <v>0</v>
      </c>
      <c r="AG450">
        <f>IF(ISBLANK(sbcc[[#This Row],[total_adults]]),SUM(sbcc[[#This Row],[total_men]],sbcc[[#This Row],[total_women]]),sbcc[[#This Row],[total_adults]])</f>
        <v>0</v>
      </c>
      <c r="AH450">
        <f>IF(ISBLANK(sbcc[[#This Row],[total_beneficiaries_reached]]),SUM(sbcc[[#This Row],[calc_children]],sbcc[[#This Row],[calc_adults]]),sbcc[[#This Row],[total_beneficiaries_reached]])</f>
        <v>0</v>
      </c>
      <c r="AI450" s="49" t="str">
        <f ca="1">IF(B450="","",OFFSET(table_admin1[[#Headers],[ADM1_PT]],MATCH(B450,admin1,0),1))</f>
        <v/>
      </c>
      <c r="AJ450" s="49" t="str">
        <f t="shared" ca="1" si="14"/>
        <v/>
      </c>
      <c r="AK450" s="49" t="str">
        <f t="shared" ca="1" si="15"/>
        <v/>
      </c>
    </row>
    <row r="451" spans="29:37" x14ac:dyDescent="0.2">
      <c r="AC451">
        <f>IF(ISBLANK(sbcc[[#This Row],[total_boys]]),SUM(sbcc[[#This Row],[boys_0-5_reached]],sbcc[[#This Row],[boys_6-12_reached]],sbcc[[#This Row],[boys_13-18_reached]]),sbcc[[#This Row],[total_boys]])</f>
        <v>0</v>
      </c>
      <c r="AD451">
        <f>IF(ISBLANK(sbcc[[#This Row],[total_girls]]),SUM(sbcc[[#This Row],[girls_0-5_reached]],sbcc[[#This Row],[girls_6-12_reached]],sbcc[[#This Row],[girls_13-18_reached]]),sbcc[[#This Row],[total_girls]])</f>
        <v>0</v>
      </c>
      <c r="AE451">
        <f>IF(ISBLANK(sbcc[[#This Row],[total_children]]),SUM(sbcc[[#This Row],[calc_boys]],sbcc[[#This Row],[calc_girls]]),sbcc[[#This Row],[total_children]])</f>
        <v>0</v>
      </c>
      <c r="AF451">
        <f>IF(ISBLANK(sbcc[[#This Row],[total_pwd]]),SUM(sbcc[[#This Row],[total_pwd_men]],sbcc[[#This Row],[total_pwd_women]]),sbcc[[#This Row],[total_pwd]])</f>
        <v>0</v>
      </c>
      <c r="AG451">
        <f>IF(ISBLANK(sbcc[[#This Row],[total_adults]]),SUM(sbcc[[#This Row],[total_men]],sbcc[[#This Row],[total_women]]),sbcc[[#This Row],[total_adults]])</f>
        <v>0</v>
      </c>
      <c r="AH451">
        <f>IF(ISBLANK(sbcc[[#This Row],[total_beneficiaries_reached]]),SUM(sbcc[[#This Row],[calc_children]],sbcc[[#This Row],[calc_adults]]),sbcc[[#This Row],[total_beneficiaries_reached]])</f>
        <v>0</v>
      </c>
      <c r="AI451" s="49" t="str">
        <f ca="1">IF(B451="","",OFFSET(table_admin1[[#Headers],[ADM1_PT]],MATCH(B451,admin1,0),1))</f>
        <v/>
      </c>
      <c r="AJ451" s="49" t="str">
        <f t="shared" ca="1" si="14"/>
        <v/>
      </c>
      <c r="AK451" s="49" t="str">
        <f t="shared" ca="1" si="15"/>
        <v/>
      </c>
    </row>
    <row r="452" spans="29:37" x14ac:dyDescent="0.2">
      <c r="AC452">
        <f>IF(ISBLANK(sbcc[[#This Row],[total_boys]]),SUM(sbcc[[#This Row],[boys_0-5_reached]],sbcc[[#This Row],[boys_6-12_reached]],sbcc[[#This Row],[boys_13-18_reached]]),sbcc[[#This Row],[total_boys]])</f>
        <v>0</v>
      </c>
      <c r="AD452">
        <f>IF(ISBLANK(sbcc[[#This Row],[total_girls]]),SUM(sbcc[[#This Row],[girls_0-5_reached]],sbcc[[#This Row],[girls_6-12_reached]],sbcc[[#This Row],[girls_13-18_reached]]),sbcc[[#This Row],[total_girls]])</f>
        <v>0</v>
      </c>
      <c r="AE452">
        <f>IF(ISBLANK(sbcc[[#This Row],[total_children]]),SUM(sbcc[[#This Row],[calc_boys]],sbcc[[#This Row],[calc_girls]]),sbcc[[#This Row],[total_children]])</f>
        <v>0</v>
      </c>
      <c r="AF452">
        <f>IF(ISBLANK(sbcc[[#This Row],[total_pwd]]),SUM(sbcc[[#This Row],[total_pwd_men]],sbcc[[#This Row],[total_pwd_women]]),sbcc[[#This Row],[total_pwd]])</f>
        <v>0</v>
      </c>
      <c r="AG452">
        <f>IF(ISBLANK(sbcc[[#This Row],[total_adults]]),SUM(sbcc[[#This Row],[total_men]],sbcc[[#This Row],[total_women]]),sbcc[[#This Row],[total_adults]])</f>
        <v>0</v>
      </c>
      <c r="AH452">
        <f>IF(ISBLANK(sbcc[[#This Row],[total_beneficiaries_reached]]),SUM(sbcc[[#This Row],[calc_children]],sbcc[[#This Row],[calc_adults]]),sbcc[[#This Row],[total_beneficiaries_reached]])</f>
        <v>0</v>
      </c>
      <c r="AI452" s="49" t="str">
        <f ca="1">IF(B452="","",OFFSET(table_admin1[[#Headers],[ADM1_PT]],MATCH(B452,admin1,0),1))</f>
        <v/>
      </c>
      <c r="AJ452" s="49" t="str">
        <f t="shared" ca="1" si="14"/>
        <v/>
      </c>
      <c r="AK452" s="49" t="str">
        <f t="shared" ca="1" si="15"/>
        <v/>
      </c>
    </row>
    <row r="453" spans="29:37" x14ac:dyDescent="0.2">
      <c r="AC453">
        <f>IF(ISBLANK(sbcc[[#This Row],[total_boys]]),SUM(sbcc[[#This Row],[boys_0-5_reached]],sbcc[[#This Row],[boys_6-12_reached]],sbcc[[#This Row],[boys_13-18_reached]]),sbcc[[#This Row],[total_boys]])</f>
        <v>0</v>
      </c>
      <c r="AD453">
        <f>IF(ISBLANK(sbcc[[#This Row],[total_girls]]),SUM(sbcc[[#This Row],[girls_0-5_reached]],sbcc[[#This Row],[girls_6-12_reached]],sbcc[[#This Row],[girls_13-18_reached]]),sbcc[[#This Row],[total_girls]])</f>
        <v>0</v>
      </c>
      <c r="AE453">
        <f>IF(ISBLANK(sbcc[[#This Row],[total_children]]),SUM(sbcc[[#This Row],[calc_boys]],sbcc[[#This Row],[calc_girls]]),sbcc[[#This Row],[total_children]])</f>
        <v>0</v>
      </c>
      <c r="AF453">
        <f>IF(ISBLANK(sbcc[[#This Row],[total_pwd]]),SUM(sbcc[[#This Row],[total_pwd_men]],sbcc[[#This Row],[total_pwd_women]]),sbcc[[#This Row],[total_pwd]])</f>
        <v>0</v>
      </c>
      <c r="AG453">
        <f>IF(ISBLANK(sbcc[[#This Row],[total_adults]]),SUM(sbcc[[#This Row],[total_men]],sbcc[[#This Row],[total_women]]),sbcc[[#This Row],[total_adults]])</f>
        <v>0</v>
      </c>
      <c r="AH453">
        <f>IF(ISBLANK(sbcc[[#This Row],[total_beneficiaries_reached]]),SUM(sbcc[[#This Row],[calc_children]],sbcc[[#This Row],[calc_adults]]),sbcc[[#This Row],[total_beneficiaries_reached]])</f>
        <v>0</v>
      </c>
      <c r="AI453" s="49" t="str">
        <f ca="1">IF(B453="","",OFFSET(table_admin1[[#Headers],[ADM1_PT]],MATCH(B453,admin1,0),1))</f>
        <v/>
      </c>
      <c r="AJ453" s="49" t="str">
        <f t="shared" ca="1" si="14"/>
        <v/>
      </c>
      <c r="AK453" s="49" t="str">
        <f t="shared" ca="1" si="15"/>
        <v/>
      </c>
    </row>
    <row r="454" spans="29:37" x14ac:dyDescent="0.2">
      <c r="AC454">
        <f>IF(ISBLANK(sbcc[[#This Row],[total_boys]]),SUM(sbcc[[#This Row],[boys_0-5_reached]],sbcc[[#This Row],[boys_6-12_reached]],sbcc[[#This Row],[boys_13-18_reached]]),sbcc[[#This Row],[total_boys]])</f>
        <v>0</v>
      </c>
      <c r="AD454">
        <f>IF(ISBLANK(sbcc[[#This Row],[total_girls]]),SUM(sbcc[[#This Row],[girls_0-5_reached]],sbcc[[#This Row],[girls_6-12_reached]],sbcc[[#This Row],[girls_13-18_reached]]),sbcc[[#This Row],[total_girls]])</f>
        <v>0</v>
      </c>
      <c r="AE454">
        <f>IF(ISBLANK(sbcc[[#This Row],[total_children]]),SUM(sbcc[[#This Row],[calc_boys]],sbcc[[#This Row],[calc_girls]]),sbcc[[#This Row],[total_children]])</f>
        <v>0</v>
      </c>
      <c r="AF454">
        <f>IF(ISBLANK(sbcc[[#This Row],[total_pwd]]),SUM(sbcc[[#This Row],[total_pwd_men]],sbcc[[#This Row],[total_pwd_women]]),sbcc[[#This Row],[total_pwd]])</f>
        <v>0</v>
      </c>
      <c r="AG454">
        <f>IF(ISBLANK(sbcc[[#This Row],[total_adults]]),SUM(sbcc[[#This Row],[total_men]],sbcc[[#This Row],[total_women]]),sbcc[[#This Row],[total_adults]])</f>
        <v>0</v>
      </c>
      <c r="AH454">
        <f>IF(ISBLANK(sbcc[[#This Row],[total_beneficiaries_reached]]),SUM(sbcc[[#This Row],[calc_children]],sbcc[[#This Row],[calc_adults]]),sbcc[[#This Row],[total_beneficiaries_reached]])</f>
        <v>0</v>
      </c>
      <c r="AI454" s="49" t="str">
        <f ca="1">IF(B454="","",OFFSET(table_admin1[[#Headers],[ADM1_PT]],MATCH(B454,admin1,0),1))</f>
        <v/>
      </c>
      <c r="AJ454" s="49" t="str">
        <f t="shared" ca="1" si="14"/>
        <v/>
      </c>
      <c r="AK454" s="49" t="str">
        <f t="shared" ca="1" si="15"/>
        <v/>
      </c>
    </row>
    <row r="455" spans="29:37" x14ac:dyDescent="0.2">
      <c r="AC455">
        <f>IF(ISBLANK(sbcc[[#This Row],[total_boys]]),SUM(sbcc[[#This Row],[boys_0-5_reached]],sbcc[[#This Row],[boys_6-12_reached]],sbcc[[#This Row],[boys_13-18_reached]]),sbcc[[#This Row],[total_boys]])</f>
        <v>0</v>
      </c>
      <c r="AD455">
        <f>IF(ISBLANK(sbcc[[#This Row],[total_girls]]),SUM(sbcc[[#This Row],[girls_0-5_reached]],sbcc[[#This Row],[girls_6-12_reached]],sbcc[[#This Row],[girls_13-18_reached]]),sbcc[[#This Row],[total_girls]])</f>
        <v>0</v>
      </c>
      <c r="AE455">
        <f>IF(ISBLANK(sbcc[[#This Row],[total_children]]),SUM(sbcc[[#This Row],[calc_boys]],sbcc[[#This Row],[calc_girls]]),sbcc[[#This Row],[total_children]])</f>
        <v>0</v>
      </c>
      <c r="AF455">
        <f>IF(ISBLANK(sbcc[[#This Row],[total_pwd]]),SUM(sbcc[[#This Row],[total_pwd_men]],sbcc[[#This Row],[total_pwd_women]]),sbcc[[#This Row],[total_pwd]])</f>
        <v>0</v>
      </c>
      <c r="AG455">
        <f>IF(ISBLANK(sbcc[[#This Row],[total_adults]]),SUM(sbcc[[#This Row],[total_men]],sbcc[[#This Row],[total_women]]),sbcc[[#This Row],[total_adults]])</f>
        <v>0</v>
      </c>
      <c r="AH455">
        <f>IF(ISBLANK(sbcc[[#This Row],[total_beneficiaries_reached]]),SUM(sbcc[[#This Row],[calc_children]],sbcc[[#This Row],[calc_adults]]),sbcc[[#This Row],[total_beneficiaries_reached]])</f>
        <v>0</v>
      </c>
      <c r="AI455" s="49" t="str">
        <f ca="1">IF(B455="","",OFFSET(table_admin1[[#Headers],[ADM1_PT]],MATCH(B455,admin1,0),1))</f>
        <v/>
      </c>
      <c r="AJ455" s="49" t="str">
        <f t="shared" ca="1" si="14"/>
        <v/>
      </c>
      <c r="AK455" s="49" t="str">
        <f t="shared" ca="1" si="15"/>
        <v/>
      </c>
    </row>
    <row r="456" spans="29:37" x14ac:dyDescent="0.2">
      <c r="AC456">
        <f>IF(ISBLANK(sbcc[[#This Row],[total_boys]]),SUM(sbcc[[#This Row],[boys_0-5_reached]],sbcc[[#This Row],[boys_6-12_reached]],sbcc[[#This Row],[boys_13-18_reached]]),sbcc[[#This Row],[total_boys]])</f>
        <v>0</v>
      </c>
      <c r="AD456">
        <f>IF(ISBLANK(sbcc[[#This Row],[total_girls]]),SUM(sbcc[[#This Row],[girls_0-5_reached]],sbcc[[#This Row],[girls_6-12_reached]],sbcc[[#This Row],[girls_13-18_reached]]),sbcc[[#This Row],[total_girls]])</f>
        <v>0</v>
      </c>
      <c r="AE456">
        <f>IF(ISBLANK(sbcc[[#This Row],[total_children]]),SUM(sbcc[[#This Row],[calc_boys]],sbcc[[#This Row],[calc_girls]]),sbcc[[#This Row],[total_children]])</f>
        <v>0</v>
      </c>
      <c r="AF456">
        <f>IF(ISBLANK(sbcc[[#This Row],[total_pwd]]),SUM(sbcc[[#This Row],[total_pwd_men]],sbcc[[#This Row],[total_pwd_women]]),sbcc[[#This Row],[total_pwd]])</f>
        <v>0</v>
      </c>
      <c r="AG456">
        <f>IF(ISBLANK(sbcc[[#This Row],[total_adults]]),SUM(sbcc[[#This Row],[total_men]],sbcc[[#This Row],[total_women]]),sbcc[[#This Row],[total_adults]])</f>
        <v>0</v>
      </c>
      <c r="AH456">
        <f>IF(ISBLANK(sbcc[[#This Row],[total_beneficiaries_reached]]),SUM(sbcc[[#This Row],[calc_children]],sbcc[[#This Row],[calc_adults]]),sbcc[[#This Row],[total_beneficiaries_reached]])</f>
        <v>0</v>
      </c>
      <c r="AI456" s="49" t="str">
        <f ca="1">IF(B456="","",OFFSET(table_admin1[[#Headers],[ADM1_PT]],MATCH(B456,admin1,0),1))</f>
        <v/>
      </c>
      <c r="AJ456" s="49" t="str">
        <f t="shared" ca="1" si="14"/>
        <v/>
      </c>
      <c r="AK456" s="49" t="str">
        <f t="shared" ca="1" si="15"/>
        <v/>
      </c>
    </row>
    <row r="457" spans="29:37" x14ac:dyDescent="0.2">
      <c r="AC457">
        <f>IF(ISBLANK(sbcc[[#This Row],[total_boys]]),SUM(sbcc[[#This Row],[boys_0-5_reached]],sbcc[[#This Row],[boys_6-12_reached]],sbcc[[#This Row],[boys_13-18_reached]]),sbcc[[#This Row],[total_boys]])</f>
        <v>0</v>
      </c>
      <c r="AD457">
        <f>IF(ISBLANK(sbcc[[#This Row],[total_girls]]),SUM(sbcc[[#This Row],[girls_0-5_reached]],sbcc[[#This Row],[girls_6-12_reached]],sbcc[[#This Row],[girls_13-18_reached]]),sbcc[[#This Row],[total_girls]])</f>
        <v>0</v>
      </c>
      <c r="AE457">
        <f>IF(ISBLANK(sbcc[[#This Row],[total_children]]),SUM(sbcc[[#This Row],[calc_boys]],sbcc[[#This Row],[calc_girls]]),sbcc[[#This Row],[total_children]])</f>
        <v>0</v>
      </c>
      <c r="AF457">
        <f>IF(ISBLANK(sbcc[[#This Row],[total_pwd]]),SUM(sbcc[[#This Row],[total_pwd_men]],sbcc[[#This Row],[total_pwd_women]]),sbcc[[#This Row],[total_pwd]])</f>
        <v>0</v>
      </c>
      <c r="AG457">
        <f>IF(ISBLANK(sbcc[[#This Row],[total_adults]]),SUM(sbcc[[#This Row],[total_men]],sbcc[[#This Row],[total_women]]),sbcc[[#This Row],[total_adults]])</f>
        <v>0</v>
      </c>
      <c r="AH457">
        <f>IF(ISBLANK(sbcc[[#This Row],[total_beneficiaries_reached]]),SUM(sbcc[[#This Row],[calc_children]],sbcc[[#This Row],[calc_adults]]),sbcc[[#This Row],[total_beneficiaries_reached]])</f>
        <v>0</v>
      </c>
      <c r="AI457" s="49" t="str">
        <f ca="1">IF(B457="","",OFFSET(table_admin1[[#Headers],[ADM1_PT]],MATCH(B457,admin1,0),1))</f>
        <v/>
      </c>
      <c r="AJ457" s="49" t="str">
        <f t="shared" ca="1" si="14"/>
        <v/>
      </c>
      <c r="AK457" s="49" t="str">
        <f t="shared" ca="1" si="15"/>
        <v/>
      </c>
    </row>
    <row r="458" spans="29:37" x14ac:dyDescent="0.2">
      <c r="AC458">
        <f>IF(ISBLANK(sbcc[[#This Row],[total_boys]]),SUM(sbcc[[#This Row],[boys_0-5_reached]],sbcc[[#This Row],[boys_6-12_reached]],sbcc[[#This Row],[boys_13-18_reached]]),sbcc[[#This Row],[total_boys]])</f>
        <v>0</v>
      </c>
      <c r="AD458">
        <f>IF(ISBLANK(sbcc[[#This Row],[total_girls]]),SUM(sbcc[[#This Row],[girls_0-5_reached]],sbcc[[#This Row],[girls_6-12_reached]],sbcc[[#This Row],[girls_13-18_reached]]),sbcc[[#This Row],[total_girls]])</f>
        <v>0</v>
      </c>
      <c r="AE458">
        <f>IF(ISBLANK(sbcc[[#This Row],[total_children]]),SUM(sbcc[[#This Row],[calc_boys]],sbcc[[#This Row],[calc_girls]]),sbcc[[#This Row],[total_children]])</f>
        <v>0</v>
      </c>
      <c r="AF458">
        <f>IF(ISBLANK(sbcc[[#This Row],[total_pwd]]),SUM(sbcc[[#This Row],[total_pwd_men]],sbcc[[#This Row],[total_pwd_women]]),sbcc[[#This Row],[total_pwd]])</f>
        <v>0</v>
      </c>
      <c r="AG458">
        <f>IF(ISBLANK(sbcc[[#This Row],[total_adults]]),SUM(sbcc[[#This Row],[total_men]],sbcc[[#This Row],[total_women]]),sbcc[[#This Row],[total_adults]])</f>
        <v>0</v>
      </c>
      <c r="AH458">
        <f>IF(ISBLANK(sbcc[[#This Row],[total_beneficiaries_reached]]),SUM(sbcc[[#This Row],[calc_children]],sbcc[[#This Row],[calc_adults]]),sbcc[[#This Row],[total_beneficiaries_reached]])</f>
        <v>0</v>
      </c>
      <c r="AI458" s="49" t="str">
        <f ca="1">IF(B458="","",OFFSET(table_admin1[[#Headers],[ADM1_PT]],MATCH(B458,admin1,0),1))</f>
        <v/>
      </c>
      <c r="AJ458" s="49" t="str">
        <f t="shared" ca="1" si="14"/>
        <v/>
      </c>
      <c r="AK458" s="49" t="str">
        <f t="shared" ca="1" si="15"/>
        <v/>
      </c>
    </row>
    <row r="459" spans="29:37" x14ac:dyDescent="0.2">
      <c r="AC459">
        <f>IF(ISBLANK(sbcc[[#This Row],[total_boys]]),SUM(sbcc[[#This Row],[boys_0-5_reached]],sbcc[[#This Row],[boys_6-12_reached]],sbcc[[#This Row],[boys_13-18_reached]]),sbcc[[#This Row],[total_boys]])</f>
        <v>0</v>
      </c>
      <c r="AD459">
        <f>IF(ISBLANK(sbcc[[#This Row],[total_girls]]),SUM(sbcc[[#This Row],[girls_0-5_reached]],sbcc[[#This Row],[girls_6-12_reached]],sbcc[[#This Row],[girls_13-18_reached]]),sbcc[[#This Row],[total_girls]])</f>
        <v>0</v>
      </c>
      <c r="AE459">
        <f>IF(ISBLANK(sbcc[[#This Row],[total_children]]),SUM(sbcc[[#This Row],[calc_boys]],sbcc[[#This Row],[calc_girls]]),sbcc[[#This Row],[total_children]])</f>
        <v>0</v>
      </c>
      <c r="AF459">
        <f>IF(ISBLANK(sbcc[[#This Row],[total_pwd]]),SUM(sbcc[[#This Row],[total_pwd_men]],sbcc[[#This Row],[total_pwd_women]]),sbcc[[#This Row],[total_pwd]])</f>
        <v>0</v>
      </c>
      <c r="AG459">
        <f>IF(ISBLANK(sbcc[[#This Row],[total_adults]]),SUM(sbcc[[#This Row],[total_men]],sbcc[[#This Row],[total_women]]),sbcc[[#This Row],[total_adults]])</f>
        <v>0</v>
      </c>
      <c r="AH459">
        <f>IF(ISBLANK(sbcc[[#This Row],[total_beneficiaries_reached]]),SUM(sbcc[[#This Row],[calc_children]],sbcc[[#This Row],[calc_adults]]),sbcc[[#This Row],[total_beneficiaries_reached]])</f>
        <v>0</v>
      </c>
      <c r="AI459" s="49" t="str">
        <f ca="1">IF(B459="","",OFFSET(table_admin1[[#Headers],[ADM1_PT]],MATCH(B459,admin1,0),1))</f>
        <v/>
      </c>
      <c r="AJ459" s="49" t="str">
        <f t="shared" ca="1" si="14"/>
        <v/>
      </c>
      <c r="AK459" s="49" t="str">
        <f t="shared" ca="1" si="15"/>
        <v/>
      </c>
    </row>
    <row r="460" spans="29:37" x14ac:dyDescent="0.2">
      <c r="AC460">
        <f>IF(ISBLANK(sbcc[[#This Row],[total_boys]]),SUM(sbcc[[#This Row],[boys_0-5_reached]],sbcc[[#This Row],[boys_6-12_reached]],sbcc[[#This Row],[boys_13-18_reached]]),sbcc[[#This Row],[total_boys]])</f>
        <v>0</v>
      </c>
      <c r="AD460">
        <f>IF(ISBLANK(sbcc[[#This Row],[total_girls]]),SUM(sbcc[[#This Row],[girls_0-5_reached]],sbcc[[#This Row],[girls_6-12_reached]],sbcc[[#This Row],[girls_13-18_reached]]),sbcc[[#This Row],[total_girls]])</f>
        <v>0</v>
      </c>
      <c r="AE460">
        <f>IF(ISBLANK(sbcc[[#This Row],[total_children]]),SUM(sbcc[[#This Row],[calc_boys]],sbcc[[#This Row],[calc_girls]]),sbcc[[#This Row],[total_children]])</f>
        <v>0</v>
      </c>
      <c r="AF460">
        <f>IF(ISBLANK(sbcc[[#This Row],[total_pwd]]),SUM(sbcc[[#This Row],[total_pwd_men]],sbcc[[#This Row],[total_pwd_women]]),sbcc[[#This Row],[total_pwd]])</f>
        <v>0</v>
      </c>
      <c r="AG460">
        <f>IF(ISBLANK(sbcc[[#This Row],[total_adults]]),SUM(sbcc[[#This Row],[total_men]],sbcc[[#This Row],[total_women]]),sbcc[[#This Row],[total_adults]])</f>
        <v>0</v>
      </c>
      <c r="AH460">
        <f>IF(ISBLANK(sbcc[[#This Row],[total_beneficiaries_reached]]),SUM(sbcc[[#This Row],[calc_children]],sbcc[[#This Row],[calc_adults]]),sbcc[[#This Row],[total_beneficiaries_reached]])</f>
        <v>0</v>
      </c>
      <c r="AI460" s="49" t="str">
        <f ca="1">IF(B460="","",OFFSET(table_admin1[[#Headers],[ADM1_PT]],MATCH(B460,admin1,0),1))</f>
        <v/>
      </c>
      <c r="AJ460" s="49" t="str">
        <f t="shared" ca="1" si="14"/>
        <v/>
      </c>
      <c r="AK460" s="49" t="str">
        <f t="shared" ca="1" si="15"/>
        <v/>
      </c>
    </row>
    <row r="461" spans="29:37" x14ac:dyDescent="0.2">
      <c r="AC461">
        <f>IF(ISBLANK(sbcc[[#This Row],[total_boys]]),SUM(sbcc[[#This Row],[boys_0-5_reached]],sbcc[[#This Row],[boys_6-12_reached]],sbcc[[#This Row],[boys_13-18_reached]]),sbcc[[#This Row],[total_boys]])</f>
        <v>0</v>
      </c>
      <c r="AD461">
        <f>IF(ISBLANK(sbcc[[#This Row],[total_girls]]),SUM(sbcc[[#This Row],[girls_0-5_reached]],sbcc[[#This Row],[girls_6-12_reached]],sbcc[[#This Row],[girls_13-18_reached]]),sbcc[[#This Row],[total_girls]])</f>
        <v>0</v>
      </c>
      <c r="AE461">
        <f>IF(ISBLANK(sbcc[[#This Row],[total_children]]),SUM(sbcc[[#This Row],[calc_boys]],sbcc[[#This Row],[calc_girls]]),sbcc[[#This Row],[total_children]])</f>
        <v>0</v>
      </c>
      <c r="AF461">
        <f>IF(ISBLANK(sbcc[[#This Row],[total_pwd]]),SUM(sbcc[[#This Row],[total_pwd_men]],sbcc[[#This Row],[total_pwd_women]]),sbcc[[#This Row],[total_pwd]])</f>
        <v>0</v>
      </c>
      <c r="AG461">
        <f>IF(ISBLANK(sbcc[[#This Row],[total_adults]]),SUM(sbcc[[#This Row],[total_men]],sbcc[[#This Row],[total_women]]),sbcc[[#This Row],[total_adults]])</f>
        <v>0</v>
      </c>
      <c r="AH461">
        <f>IF(ISBLANK(sbcc[[#This Row],[total_beneficiaries_reached]]),SUM(sbcc[[#This Row],[calc_children]],sbcc[[#This Row],[calc_adults]]),sbcc[[#This Row],[total_beneficiaries_reached]])</f>
        <v>0</v>
      </c>
      <c r="AI461" s="49" t="str">
        <f ca="1">IF(B461="","",OFFSET(table_admin1[[#Headers],[ADM1_PT]],MATCH(B461,admin1,0),1))</f>
        <v/>
      </c>
      <c r="AJ461" s="49" t="str">
        <f t="shared" ca="1" si="14"/>
        <v/>
      </c>
      <c r="AK461" s="49" t="str">
        <f t="shared" ca="1" si="15"/>
        <v/>
      </c>
    </row>
    <row r="462" spans="29:37" x14ac:dyDescent="0.2">
      <c r="AC462">
        <f>IF(ISBLANK(sbcc[[#This Row],[total_boys]]),SUM(sbcc[[#This Row],[boys_0-5_reached]],sbcc[[#This Row],[boys_6-12_reached]],sbcc[[#This Row],[boys_13-18_reached]]),sbcc[[#This Row],[total_boys]])</f>
        <v>0</v>
      </c>
      <c r="AD462">
        <f>IF(ISBLANK(sbcc[[#This Row],[total_girls]]),SUM(sbcc[[#This Row],[girls_0-5_reached]],sbcc[[#This Row],[girls_6-12_reached]],sbcc[[#This Row],[girls_13-18_reached]]),sbcc[[#This Row],[total_girls]])</f>
        <v>0</v>
      </c>
      <c r="AE462">
        <f>IF(ISBLANK(sbcc[[#This Row],[total_children]]),SUM(sbcc[[#This Row],[calc_boys]],sbcc[[#This Row],[calc_girls]]),sbcc[[#This Row],[total_children]])</f>
        <v>0</v>
      </c>
      <c r="AF462">
        <f>IF(ISBLANK(sbcc[[#This Row],[total_pwd]]),SUM(sbcc[[#This Row],[total_pwd_men]],sbcc[[#This Row],[total_pwd_women]]),sbcc[[#This Row],[total_pwd]])</f>
        <v>0</v>
      </c>
      <c r="AG462">
        <f>IF(ISBLANK(sbcc[[#This Row],[total_adults]]),SUM(sbcc[[#This Row],[total_men]],sbcc[[#This Row],[total_women]]),sbcc[[#This Row],[total_adults]])</f>
        <v>0</v>
      </c>
      <c r="AH462">
        <f>IF(ISBLANK(sbcc[[#This Row],[total_beneficiaries_reached]]),SUM(sbcc[[#This Row],[calc_children]],sbcc[[#This Row],[calc_adults]]),sbcc[[#This Row],[total_beneficiaries_reached]])</f>
        <v>0</v>
      </c>
      <c r="AI462" s="49" t="str">
        <f ca="1">IF(B462="","",OFFSET(table_admin1[[#Headers],[ADM1_PT]],MATCH(B462,admin1,0),1))</f>
        <v/>
      </c>
      <c r="AJ462" s="49" t="str">
        <f t="shared" ca="1" si="14"/>
        <v/>
      </c>
      <c r="AK462" s="49" t="str">
        <f t="shared" ca="1" si="15"/>
        <v/>
      </c>
    </row>
    <row r="463" spans="29:37" x14ac:dyDescent="0.2">
      <c r="AC463">
        <f>IF(ISBLANK(sbcc[[#This Row],[total_boys]]),SUM(sbcc[[#This Row],[boys_0-5_reached]],sbcc[[#This Row],[boys_6-12_reached]],sbcc[[#This Row],[boys_13-18_reached]]),sbcc[[#This Row],[total_boys]])</f>
        <v>0</v>
      </c>
      <c r="AD463">
        <f>IF(ISBLANK(sbcc[[#This Row],[total_girls]]),SUM(sbcc[[#This Row],[girls_0-5_reached]],sbcc[[#This Row],[girls_6-12_reached]],sbcc[[#This Row],[girls_13-18_reached]]),sbcc[[#This Row],[total_girls]])</f>
        <v>0</v>
      </c>
      <c r="AE463">
        <f>IF(ISBLANK(sbcc[[#This Row],[total_children]]),SUM(sbcc[[#This Row],[calc_boys]],sbcc[[#This Row],[calc_girls]]),sbcc[[#This Row],[total_children]])</f>
        <v>0</v>
      </c>
      <c r="AF463">
        <f>IF(ISBLANK(sbcc[[#This Row],[total_pwd]]),SUM(sbcc[[#This Row],[total_pwd_men]],sbcc[[#This Row],[total_pwd_women]]),sbcc[[#This Row],[total_pwd]])</f>
        <v>0</v>
      </c>
      <c r="AG463">
        <f>IF(ISBLANK(sbcc[[#This Row],[total_adults]]),SUM(sbcc[[#This Row],[total_men]],sbcc[[#This Row],[total_women]]),sbcc[[#This Row],[total_adults]])</f>
        <v>0</v>
      </c>
      <c r="AH463">
        <f>IF(ISBLANK(sbcc[[#This Row],[total_beneficiaries_reached]]),SUM(sbcc[[#This Row],[calc_children]],sbcc[[#This Row],[calc_adults]]),sbcc[[#This Row],[total_beneficiaries_reached]])</f>
        <v>0</v>
      </c>
      <c r="AI463" s="49" t="str">
        <f ca="1">IF(B463="","",OFFSET(table_admin1[[#Headers],[ADM1_PT]],MATCH(B463,admin1,0),1))</f>
        <v/>
      </c>
      <c r="AJ463" s="49" t="str">
        <f t="shared" ca="1" si="14"/>
        <v/>
      </c>
      <c r="AK463" s="49" t="str">
        <f t="shared" ca="1" si="15"/>
        <v/>
      </c>
    </row>
    <row r="464" spans="29:37" x14ac:dyDescent="0.2">
      <c r="AC464">
        <f>IF(ISBLANK(sbcc[[#This Row],[total_boys]]),SUM(sbcc[[#This Row],[boys_0-5_reached]],sbcc[[#This Row],[boys_6-12_reached]],sbcc[[#This Row],[boys_13-18_reached]]),sbcc[[#This Row],[total_boys]])</f>
        <v>0</v>
      </c>
      <c r="AD464">
        <f>IF(ISBLANK(sbcc[[#This Row],[total_girls]]),SUM(sbcc[[#This Row],[girls_0-5_reached]],sbcc[[#This Row],[girls_6-12_reached]],sbcc[[#This Row],[girls_13-18_reached]]),sbcc[[#This Row],[total_girls]])</f>
        <v>0</v>
      </c>
      <c r="AE464">
        <f>IF(ISBLANK(sbcc[[#This Row],[total_children]]),SUM(sbcc[[#This Row],[calc_boys]],sbcc[[#This Row],[calc_girls]]),sbcc[[#This Row],[total_children]])</f>
        <v>0</v>
      </c>
      <c r="AF464">
        <f>IF(ISBLANK(sbcc[[#This Row],[total_pwd]]),SUM(sbcc[[#This Row],[total_pwd_men]],sbcc[[#This Row],[total_pwd_women]]),sbcc[[#This Row],[total_pwd]])</f>
        <v>0</v>
      </c>
      <c r="AG464">
        <f>IF(ISBLANK(sbcc[[#This Row],[total_adults]]),SUM(sbcc[[#This Row],[total_men]],sbcc[[#This Row],[total_women]]),sbcc[[#This Row],[total_adults]])</f>
        <v>0</v>
      </c>
      <c r="AH464">
        <f>IF(ISBLANK(sbcc[[#This Row],[total_beneficiaries_reached]]),SUM(sbcc[[#This Row],[calc_children]],sbcc[[#This Row],[calc_adults]]),sbcc[[#This Row],[total_beneficiaries_reached]])</f>
        <v>0</v>
      </c>
      <c r="AI464" s="49" t="str">
        <f ca="1">IF(B464="","",OFFSET(table_admin1[[#Headers],[ADM1_PT]],MATCH(B464,admin1,0),1))</f>
        <v/>
      </c>
      <c r="AJ464" s="49" t="str">
        <f t="shared" ca="1" si="14"/>
        <v/>
      </c>
      <c r="AK464" s="49" t="str">
        <f t="shared" ca="1" si="15"/>
        <v/>
      </c>
    </row>
    <row r="465" spans="29:37" x14ac:dyDescent="0.2">
      <c r="AC465">
        <f>IF(ISBLANK(sbcc[[#This Row],[total_boys]]),SUM(sbcc[[#This Row],[boys_0-5_reached]],sbcc[[#This Row],[boys_6-12_reached]],sbcc[[#This Row],[boys_13-18_reached]]),sbcc[[#This Row],[total_boys]])</f>
        <v>0</v>
      </c>
      <c r="AD465">
        <f>IF(ISBLANK(sbcc[[#This Row],[total_girls]]),SUM(sbcc[[#This Row],[girls_0-5_reached]],sbcc[[#This Row],[girls_6-12_reached]],sbcc[[#This Row],[girls_13-18_reached]]),sbcc[[#This Row],[total_girls]])</f>
        <v>0</v>
      </c>
      <c r="AE465">
        <f>IF(ISBLANK(sbcc[[#This Row],[total_children]]),SUM(sbcc[[#This Row],[calc_boys]],sbcc[[#This Row],[calc_girls]]),sbcc[[#This Row],[total_children]])</f>
        <v>0</v>
      </c>
      <c r="AF465">
        <f>IF(ISBLANK(sbcc[[#This Row],[total_pwd]]),SUM(sbcc[[#This Row],[total_pwd_men]],sbcc[[#This Row],[total_pwd_women]]),sbcc[[#This Row],[total_pwd]])</f>
        <v>0</v>
      </c>
      <c r="AG465">
        <f>IF(ISBLANK(sbcc[[#This Row],[total_adults]]),SUM(sbcc[[#This Row],[total_men]],sbcc[[#This Row],[total_women]]),sbcc[[#This Row],[total_adults]])</f>
        <v>0</v>
      </c>
      <c r="AH465">
        <f>IF(ISBLANK(sbcc[[#This Row],[total_beneficiaries_reached]]),SUM(sbcc[[#This Row],[calc_children]],sbcc[[#This Row],[calc_adults]]),sbcc[[#This Row],[total_beneficiaries_reached]])</f>
        <v>0</v>
      </c>
      <c r="AI465" s="49" t="str">
        <f ca="1">IF(B465="","",OFFSET(table_admin1[[#Headers],[ADM1_PT]],MATCH(B465,admin1,0),1))</f>
        <v/>
      </c>
      <c r="AJ465" s="49" t="str">
        <f t="shared" ca="1" si="14"/>
        <v/>
      </c>
      <c r="AK465" s="49" t="str">
        <f t="shared" ca="1" si="15"/>
        <v/>
      </c>
    </row>
    <row r="466" spans="29:37" x14ac:dyDescent="0.2">
      <c r="AC466">
        <f>IF(ISBLANK(sbcc[[#This Row],[total_boys]]),SUM(sbcc[[#This Row],[boys_0-5_reached]],sbcc[[#This Row],[boys_6-12_reached]],sbcc[[#This Row],[boys_13-18_reached]]),sbcc[[#This Row],[total_boys]])</f>
        <v>0</v>
      </c>
      <c r="AD466">
        <f>IF(ISBLANK(sbcc[[#This Row],[total_girls]]),SUM(sbcc[[#This Row],[girls_0-5_reached]],sbcc[[#This Row],[girls_6-12_reached]],sbcc[[#This Row],[girls_13-18_reached]]),sbcc[[#This Row],[total_girls]])</f>
        <v>0</v>
      </c>
      <c r="AE466">
        <f>IF(ISBLANK(sbcc[[#This Row],[total_children]]),SUM(sbcc[[#This Row],[calc_boys]],sbcc[[#This Row],[calc_girls]]),sbcc[[#This Row],[total_children]])</f>
        <v>0</v>
      </c>
      <c r="AF466">
        <f>IF(ISBLANK(sbcc[[#This Row],[total_pwd]]),SUM(sbcc[[#This Row],[total_pwd_men]],sbcc[[#This Row],[total_pwd_women]]),sbcc[[#This Row],[total_pwd]])</f>
        <v>0</v>
      </c>
      <c r="AG466">
        <f>IF(ISBLANK(sbcc[[#This Row],[total_adults]]),SUM(sbcc[[#This Row],[total_men]],sbcc[[#This Row],[total_women]]),sbcc[[#This Row],[total_adults]])</f>
        <v>0</v>
      </c>
      <c r="AH466">
        <f>IF(ISBLANK(sbcc[[#This Row],[total_beneficiaries_reached]]),SUM(sbcc[[#This Row],[calc_children]],sbcc[[#This Row],[calc_adults]]),sbcc[[#This Row],[total_beneficiaries_reached]])</f>
        <v>0</v>
      </c>
      <c r="AI466" s="49" t="str">
        <f ca="1">IF(B466="","",OFFSET(table_admin1[[#Headers],[ADM1_PT]],MATCH(B466,admin1,0),1))</f>
        <v/>
      </c>
      <c r="AJ466" s="49" t="str">
        <f t="shared" ca="1" si="14"/>
        <v/>
      </c>
      <c r="AK466" s="49" t="str">
        <f t="shared" ca="1" si="15"/>
        <v/>
      </c>
    </row>
    <row r="467" spans="29:37" x14ac:dyDescent="0.2">
      <c r="AC467">
        <f>IF(ISBLANK(sbcc[[#This Row],[total_boys]]),SUM(sbcc[[#This Row],[boys_0-5_reached]],sbcc[[#This Row],[boys_6-12_reached]],sbcc[[#This Row],[boys_13-18_reached]]),sbcc[[#This Row],[total_boys]])</f>
        <v>0</v>
      </c>
      <c r="AD467">
        <f>IF(ISBLANK(sbcc[[#This Row],[total_girls]]),SUM(sbcc[[#This Row],[girls_0-5_reached]],sbcc[[#This Row],[girls_6-12_reached]],sbcc[[#This Row],[girls_13-18_reached]]),sbcc[[#This Row],[total_girls]])</f>
        <v>0</v>
      </c>
      <c r="AE467">
        <f>IF(ISBLANK(sbcc[[#This Row],[total_children]]),SUM(sbcc[[#This Row],[calc_boys]],sbcc[[#This Row],[calc_girls]]),sbcc[[#This Row],[total_children]])</f>
        <v>0</v>
      </c>
      <c r="AF467">
        <f>IF(ISBLANK(sbcc[[#This Row],[total_pwd]]),SUM(sbcc[[#This Row],[total_pwd_men]],sbcc[[#This Row],[total_pwd_women]]),sbcc[[#This Row],[total_pwd]])</f>
        <v>0</v>
      </c>
      <c r="AG467">
        <f>IF(ISBLANK(sbcc[[#This Row],[total_adults]]),SUM(sbcc[[#This Row],[total_men]],sbcc[[#This Row],[total_women]]),sbcc[[#This Row],[total_adults]])</f>
        <v>0</v>
      </c>
      <c r="AH467">
        <f>IF(ISBLANK(sbcc[[#This Row],[total_beneficiaries_reached]]),SUM(sbcc[[#This Row],[calc_children]],sbcc[[#This Row],[calc_adults]]),sbcc[[#This Row],[total_beneficiaries_reached]])</f>
        <v>0</v>
      </c>
      <c r="AI467" s="49" t="str">
        <f ca="1">IF(B467="","",OFFSET(table_admin1[[#Headers],[ADM1_PT]],MATCH(B467,admin1,0),1))</f>
        <v/>
      </c>
      <c r="AJ467" s="49" t="str">
        <f t="shared" ca="1" si="14"/>
        <v/>
      </c>
      <c r="AK467" s="49" t="str">
        <f t="shared" ca="1" si="15"/>
        <v/>
      </c>
    </row>
    <row r="468" spans="29:37" x14ac:dyDescent="0.2">
      <c r="AC468">
        <f>IF(ISBLANK(sbcc[[#This Row],[total_boys]]),SUM(sbcc[[#This Row],[boys_0-5_reached]],sbcc[[#This Row],[boys_6-12_reached]],sbcc[[#This Row],[boys_13-18_reached]]),sbcc[[#This Row],[total_boys]])</f>
        <v>0</v>
      </c>
      <c r="AD468">
        <f>IF(ISBLANK(sbcc[[#This Row],[total_girls]]),SUM(sbcc[[#This Row],[girls_0-5_reached]],sbcc[[#This Row],[girls_6-12_reached]],sbcc[[#This Row],[girls_13-18_reached]]),sbcc[[#This Row],[total_girls]])</f>
        <v>0</v>
      </c>
      <c r="AE468">
        <f>IF(ISBLANK(sbcc[[#This Row],[total_children]]),SUM(sbcc[[#This Row],[calc_boys]],sbcc[[#This Row],[calc_girls]]),sbcc[[#This Row],[total_children]])</f>
        <v>0</v>
      </c>
      <c r="AF468">
        <f>IF(ISBLANK(sbcc[[#This Row],[total_pwd]]),SUM(sbcc[[#This Row],[total_pwd_men]],sbcc[[#This Row],[total_pwd_women]]),sbcc[[#This Row],[total_pwd]])</f>
        <v>0</v>
      </c>
      <c r="AG468">
        <f>IF(ISBLANK(sbcc[[#This Row],[total_adults]]),SUM(sbcc[[#This Row],[total_men]],sbcc[[#This Row],[total_women]]),sbcc[[#This Row],[total_adults]])</f>
        <v>0</v>
      </c>
      <c r="AH468">
        <f>IF(ISBLANK(sbcc[[#This Row],[total_beneficiaries_reached]]),SUM(sbcc[[#This Row],[calc_children]],sbcc[[#This Row],[calc_adults]]),sbcc[[#This Row],[total_beneficiaries_reached]])</f>
        <v>0</v>
      </c>
      <c r="AI468" s="49" t="str">
        <f ca="1">IF(B468="","",OFFSET(table_admin1[[#Headers],[ADM1_PT]],MATCH(B468,admin1,0),1))</f>
        <v/>
      </c>
      <c r="AJ468" s="49" t="str">
        <f t="shared" ca="1" si="14"/>
        <v/>
      </c>
      <c r="AK468" s="49" t="str">
        <f t="shared" ca="1" si="15"/>
        <v/>
      </c>
    </row>
    <row r="469" spans="29:37" x14ac:dyDescent="0.2">
      <c r="AC469">
        <f>IF(ISBLANK(sbcc[[#This Row],[total_boys]]),SUM(sbcc[[#This Row],[boys_0-5_reached]],sbcc[[#This Row],[boys_6-12_reached]],sbcc[[#This Row],[boys_13-18_reached]]),sbcc[[#This Row],[total_boys]])</f>
        <v>0</v>
      </c>
      <c r="AD469">
        <f>IF(ISBLANK(sbcc[[#This Row],[total_girls]]),SUM(sbcc[[#This Row],[girls_0-5_reached]],sbcc[[#This Row],[girls_6-12_reached]],sbcc[[#This Row],[girls_13-18_reached]]),sbcc[[#This Row],[total_girls]])</f>
        <v>0</v>
      </c>
      <c r="AE469">
        <f>IF(ISBLANK(sbcc[[#This Row],[total_children]]),SUM(sbcc[[#This Row],[calc_boys]],sbcc[[#This Row],[calc_girls]]),sbcc[[#This Row],[total_children]])</f>
        <v>0</v>
      </c>
      <c r="AF469">
        <f>IF(ISBLANK(sbcc[[#This Row],[total_pwd]]),SUM(sbcc[[#This Row],[total_pwd_men]],sbcc[[#This Row],[total_pwd_women]]),sbcc[[#This Row],[total_pwd]])</f>
        <v>0</v>
      </c>
      <c r="AG469">
        <f>IF(ISBLANK(sbcc[[#This Row],[total_adults]]),SUM(sbcc[[#This Row],[total_men]],sbcc[[#This Row],[total_women]]),sbcc[[#This Row],[total_adults]])</f>
        <v>0</v>
      </c>
      <c r="AH469">
        <f>IF(ISBLANK(sbcc[[#This Row],[total_beneficiaries_reached]]),SUM(sbcc[[#This Row],[calc_children]],sbcc[[#This Row],[calc_adults]]),sbcc[[#This Row],[total_beneficiaries_reached]])</f>
        <v>0</v>
      </c>
      <c r="AI469" s="49" t="str">
        <f ca="1">IF(B469="","",OFFSET(table_admin1[[#Headers],[ADM1_PT]],MATCH(B469,admin1,0),1))</f>
        <v/>
      </c>
      <c r="AJ469" s="49" t="str">
        <f t="shared" ca="1" si="14"/>
        <v/>
      </c>
      <c r="AK469" s="49" t="str">
        <f t="shared" ca="1" si="15"/>
        <v/>
      </c>
    </row>
    <row r="470" spans="29:37" x14ac:dyDescent="0.2">
      <c r="AC470">
        <f>IF(ISBLANK(sbcc[[#This Row],[total_boys]]),SUM(sbcc[[#This Row],[boys_0-5_reached]],sbcc[[#This Row],[boys_6-12_reached]],sbcc[[#This Row],[boys_13-18_reached]]),sbcc[[#This Row],[total_boys]])</f>
        <v>0</v>
      </c>
      <c r="AD470">
        <f>IF(ISBLANK(sbcc[[#This Row],[total_girls]]),SUM(sbcc[[#This Row],[girls_0-5_reached]],sbcc[[#This Row],[girls_6-12_reached]],sbcc[[#This Row],[girls_13-18_reached]]),sbcc[[#This Row],[total_girls]])</f>
        <v>0</v>
      </c>
      <c r="AE470">
        <f>IF(ISBLANK(sbcc[[#This Row],[total_children]]),SUM(sbcc[[#This Row],[calc_boys]],sbcc[[#This Row],[calc_girls]]),sbcc[[#This Row],[total_children]])</f>
        <v>0</v>
      </c>
      <c r="AF470">
        <f>IF(ISBLANK(sbcc[[#This Row],[total_pwd]]),SUM(sbcc[[#This Row],[total_pwd_men]],sbcc[[#This Row],[total_pwd_women]]),sbcc[[#This Row],[total_pwd]])</f>
        <v>0</v>
      </c>
      <c r="AG470">
        <f>IF(ISBLANK(sbcc[[#This Row],[total_adults]]),SUM(sbcc[[#This Row],[total_men]],sbcc[[#This Row],[total_women]]),sbcc[[#This Row],[total_adults]])</f>
        <v>0</v>
      </c>
      <c r="AH470">
        <f>IF(ISBLANK(sbcc[[#This Row],[total_beneficiaries_reached]]),SUM(sbcc[[#This Row],[calc_children]],sbcc[[#This Row],[calc_adults]]),sbcc[[#This Row],[total_beneficiaries_reached]])</f>
        <v>0</v>
      </c>
      <c r="AI470" s="49" t="str">
        <f ca="1">IF(B470="","",OFFSET(table_admin1[[#Headers],[ADM1_PT]],MATCH(B470,admin1,0),1))</f>
        <v/>
      </c>
      <c r="AJ470" s="49" t="str">
        <f t="shared" ca="1" si="14"/>
        <v/>
      </c>
      <c r="AK470" s="49" t="str">
        <f t="shared" ca="1" si="15"/>
        <v/>
      </c>
    </row>
    <row r="471" spans="29:37" x14ac:dyDescent="0.2">
      <c r="AC471">
        <f>IF(ISBLANK(sbcc[[#This Row],[total_boys]]),SUM(sbcc[[#This Row],[boys_0-5_reached]],sbcc[[#This Row],[boys_6-12_reached]],sbcc[[#This Row],[boys_13-18_reached]]),sbcc[[#This Row],[total_boys]])</f>
        <v>0</v>
      </c>
      <c r="AD471">
        <f>IF(ISBLANK(sbcc[[#This Row],[total_girls]]),SUM(sbcc[[#This Row],[girls_0-5_reached]],sbcc[[#This Row],[girls_6-12_reached]],sbcc[[#This Row],[girls_13-18_reached]]),sbcc[[#This Row],[total_girls]])</f>
        <v>0</v>
      </c>
      <c r="AE471">
        <f>IF(ISBLANK(sbcc[[#This Row],[total_children]]),SUM(sbcc[[#This Row],[calc_boys]],sbcc[[#This Row],[calc_girls]]),sbcc[[#This Row],[total_children]])</f>
        <v>0</v>
      </c>
      <c r="AF471">
        <f>IF(ISBLANK(sbcc[[#This Row],[total_pwd]]),SUM(sbcc[[#This Row],[total_pwd_men]],sbcc[[#This Row],[total_pwd_women]]),sbcc[[#This Row],[total_pwd]])</f>
        <v>0</v>
      </c>
      <c r="AG471">
        <f>IF(ISBLANK(sbcc[[#This Row],[total_adults]]),SUM(sbcc[[#This Row],[total_men]],sbcc[[#This Row],[total_women]]),sbcc[[#This Row],[total_adults]])</f>
        <v>0</v>
      </c>
      <c r="AH471">
        <f>IF(ISBLANK(sbcc[[#This Row],[total_beneficiaries_reached]]),SUM(sbcc[[#This Row],[calc_children]],sbcc[[#This Row],[calc_adults]]),sbcc[[#This Row],[total_beneficiaries_reached]])</f>
        <v>0</v>
      </c>
      <c r="AI471" s="49" t="str">
        <f ca="1">IF(B471="","",OFFSET(table_admin1[[#Headers],[ADM1_PT]],MATCH(B471,admin1,0),1))</f>
        <v/>
      </c>
      <c r="AJ471" s="49" t="str">
        <f t="shared" ca="1" si="14"/>
        <v/>
      </c>
      <c r="AK471" s="49" t="str">
        <f t="shared" ca="1" si="15"/>
        <v/>
      </c>
    </row>
    <row r="472" spans="29:37" x14ac:dyDescent="0.2">
      <c r="AC472">
        <f>IF(ISBLANK(sbcc[[#This Row],[total_boys]]),SUM(sbcc[[#This Row],[boys_0-5_reached]],sbcc[[#This Row],[boys_6-12_reached]],sbcc[[#This Row],[boys_13-18_reached]]),sbcc[[#This Row],[total_boys]])</f>
        <v>0</v>
      </c>
      <c r="AD472">
        <f>IF(ISBLANK(sbcc[[#This Row],[total_girls]]),SUM(sbcc[[#This Row],[girls_0-5_reached]],sbcc[[#This Row],[girls_6-12_reached]],sbcc[[#This Row],[girls_13-18_reached]]),sbcc[[#This Row],[total_girls]])</f>
        <v>0</v>
      </c>
      <c r="AE472">
        <f>IF(ISBLANK(sbcc[[#This Row],[total_children]]),SUM(sbcc[[#This Row],[calc_boys]],sbcc[[#This Row],[calc_girls]]),sbcc[[#This Row],[total_children]])</f>
        <v>0</v>
      </c>
      <c r="AF472">
        <f>IF(ISBLANK(sbcc[[#This Row],[total_pwd]]),SUM(sbcc[[#This Row],[total_pwd_men]],sbcc[[#This Row],[total_pwd_women]]),sbcc[[#This Row],[total_pwd]])</f>
        <v>0</v>
      </c>
      <c r="AG472">
        <f>IF(ISBLANK(sbcc[[#This Row],[total_adults]]),SUM(sbcc[[#This Row],[total_men]],sbcc[[#This Row],[total_women]]),sbcc[[#This Row],[total_adults]])</f>
        <v>0</v>
      </c>
      <c r="AH472">
        <f>IF(ISBLANK(sbcc[[#This Row],[total_beneficiaries_reached]]),SUM(sbcc[[#This Row],[calc_children]],sbcc[[#This Row],[calc_adults]]),sbcc[[#This Row],[total_beneficiaries_reached]])</f>
        <v>0</v>
      </c>
      <c r="AI472" s="49" t="str">
        <f ca="1">IF(B472="","",OFFSET(table_admin1[[#Headers],[ADM1_PT]],MATCH(B472,admin1,0),1))</f>
        <v/>
      </c>
      <c r="AJ472" s="49" t="str">
        <f t="shared" ca="1" si="14"/>
        <v/>
      </c>
      <c r="AK472" s="49" t="str">
        <f t="shared" ca="1" si="15"/>
        <v/>
      </c>
    </row>
    <row r="473" spans="29:37" x14ac:dyDescent="0.2">
      <c r="AC473">
        <f>IF(ISBLANK(sbcc[[#This Row],[total_boys]]),SUM(sbcc[[#This Row],[boys_0-5_reached]],sbcc[[#This Row],[boys_6-12_reached]],sbcc[[#This Row],[boys_13-18_reached]]),sbcc[[#This Row],[total_boys]])</f>
        <v>0</v>
      </c>
      <c r="AD473">
        <f>IF(ISBLANK(sbcc[[#This Row],[total_girls]]),SUM(sbcc[[#This Row],[girls_0-5_reached]],sbcc[[#This Row],[girls_6-12_reached]],sbcc[[#This Row],[girls_13-18_reached]]),sbcc[[#This Row],[total_girls]])</f>
        <v>0</v>
      </c>
      <c r="AE473">
        <f>IF(ISBLANK(sbcc[[#This Row],[total_children]]),SUM(sbcc[[#This Row],[calc_boys]],sbcc[[#This Row],[calc_girls]]),sbcc[[#This Row],[total_children]])</f>
        <v>0</v>
      </c>
      <c r="AF473">
        <f>IF(ISBLANK(sbcc[[#This Row],[total_pwd]]),SUM(sbcc[[#This Row],[total_pwd_men]],sbcc[[#This Row],[total_pwd_women]]),sbcc[[#This Row],[total_pwd]])</f>
        <v>0</v>
      </c>
      <c r="AG473">
        <f>IF(ISBLANK(sbcc[[#This Row],[total_adults]]),SUM(sbcc[[#This Row],[total_men]],sbcc[[#This Row],[total_women]]),sbcc[[#This Row],[total_adults]])</f>
        <v>0</v>
      </c>
      <c r="AH473">
        <f>IF(ISBLANK(sbcc[[#This Row],[total_beneficiaries_reached]]),SUM(sbcc[[#This Row],[calc_children]],sbcc[[#This Row],[calc_adults]]),sbcc[[#This Row],[total_beneficiaries_reached]])</f>
        <v>0</v>
      </c>
      <c r="AI473" s="49" t="str">
        <f ca="1">IF(B473="","",OFFSET(table_admin1[[#Headers],[ADM1_PT]],MATCH(B473,admin1,0),1))</f>
        <v/>
      </c>
      <c r="AJ473" s="49" t="str">
        <f t="shared" ca="1" si="14"/>
        <v/>
      </c>
      <c r="AK473" s="49" t="str">
        <f t="shared" ca="1" si="15"/>
        <v/>
      </c>
    </row>
    <row r="474" spans="29:37" x14ac:dyDescent="0.2">
      <c r="AC474">
        <f>IF(ISBLANK(sbcc[[#This Row],[total_boys]]),SUM(sbcc[[#This Row],[boys_0-5_reached]],sbcc[[#This Row],[boys_6-12_reached]],sbcc[[#This Row],[boys_13-18_reached]]),sbcc[[#This Row],[total_boys]])</f>
        <v>0</v>
      </c>
      <c r="AD474">
        <f>IF(ISBLANK(sbcc[[#This Row],[total_girls]]),SUM(sbcc[[#This Row],[girls_0-5_reached]],sbcc[[#This Row],[girls_6-12_reached]],sbcc[[#This Row],[girls_13-18_reached]]),sbcc[[#This Row],[total_girls]])</f>
        <v>0</v>
      </c>
      <c r="AE474">
        <f>IF(ISBLANK(sbcc[[#This Row],[total_children]]),SUM(sbcc[[#This Row],[calc_boys]],sbcc[[#This Row],[calc_girls]]),sbcc[[#This Row],[total_children]])</f>
        <v>0</v>
      </c>
      <c r="AF474">
        <f>IF(ISBLANK(sbcc[[#This Row],[total_pwd]]),SUM(sbcc[[#This Row],[total_pwd_men]],sbcc[[#This Row],[total_pwd_women]]),sbcc[[#This Row],[total_pwd]])</f>
        <v>0</v>
      </c>
      <c r="AG474">
        <f>IF(ISBLANK(sbcc[[#This Row],[total_adults]]),SUM(sbcc[[#This Row],[total_men]],sbcc[[#This Row],[total_women]]),sbcc[[#This Row],[total_adults]])</f>
        <v>0</v>
      </c>
      <c r="AH474">
        <f>IF(ISBLANK(sbcc[[#This Row],[total_beneficiaries_reached]]),SUM(sbcc[[#This Row],[calc_children]],sbcc[[#This Row],[calc_adults]]),sbcc[[#This Row],[total_beneficiaries_reached]])</f>
        <v>0</v>
      </c>
      <c r="AI474" s="49" t="str">
        <f ca="1">IF(B474="","",OFFSET(table_admin1[[#Headers],[ADM1_PT]],MATCH(B474,admin1,0),1))</f>
        <v/>
      </c>
      <c r="AJ474" s="49" t="str">
        <f t="shared" ca="1" si="14"/>
        <v/>
      </c>
      <c r="AK474" s="49" t="str">
        <f t="shared" ca="1" si="15"/>
        <v/>
      </c>
    </row>
    <row r="475" spans="29:37" x14ac:dyDescent="0.2">
      <c r="AC475">
        <f>IF(ISBLANK(sbcc[[#This Row],[total_boys]]),SUM(sbcc[[#This Row],[boys_0-5_reached]],sbcc[[#This Row],[boys_6-12_reached]],sbcc[[#This Row],[boys_13-18_reached]]),sbcc[[#This Row],[total_boys]])</f>
        <v>0</v>
      </c>
      <c r="AD475">
        <f>IF(ISBLANK(sbcc[[#This Row],[total_girls]]),SUM(sbcc[[#This Row],[girls_0-5_reached]],sbcc[[#This Row],[girls_6-12_reached]],sbcc[[#This Row],[girls_13-18_reached]]),sbcc[[#This Row],[total_girls]])</f>
        <v>0</v>
      </c>
      <c r="AE475">
        <f>IF(ISBLANK(sbcc[[#This Row],[total_children]]),SUM(sbcc[[#This Row],[calc_boys]],sbcc[[#This Row],[calc_girls]]),sbcc[[#This Row],[total_children]])</f>
        <v>0</v>
      </c>
      <c r="AF475">
        <f>IF(ISBLANK(sbcc[[#This Row],[total_pwd]]),SUM(sbcc[[#This Row],[total_pwd_men]],sbcc[[#This Row],[total_pwd_women]]),sbcc[[#This Row],[total_pwd]])</f>
        <v>0</v>
      </c>
      <c r="AG475">
        <f>IF(ISBLANK(sbcc[[#This Row],[total_adults]]),SUM(sbcc[[#This Row],[total_men]],sbcc[[#This Row],[total_women]]),sbcc[[#This Row],[total_adults]])</f>
        <v>0</v>
      </c>
      <c r="AH475">
        <f>IF(ISBLANK(sbcc[[#This Row],[total_beneficiaries_reached]]),SUM(sbcc[[#This Row],[calc_children]],sbcc[[#This Row],[calc_adults]]),sbcc[[#This Row],[total_beneficiaries_reached]])</f>
        <v>0</v>
      </c>
      <c r="AI475" s="49" t="str">
        <f ca="1">IF(B475="","",OFFSET(table_admin1[[#Headers],[ADM1_PT]],MATCH(B475,admin1,0),1))</f>
        <v/>
      </c>
      <c r="AJ475" s="49" t="str">
        <f t="shared" ca="1" si="14"/>
        <v/>
      </c>
      <c r="AK475" s="49" t="str">
        <f t="shared" ca="1" si="15"/>
        <v/>
      </c>
    </row>
    <row r="476" spans="29:37" x14ac:dyDescent="0.2">
      <c r="AC476">
        <f>IF(ISBLANK(sbcc[[#This Row],[total_boys]]),SUM(sbcc[[#This Row],[boys_0-5_reached]],sbcc[[#This Row],[boys_6-12_reached]],sbcc[[#This Row],[boys_13-18_reached]]),sbcc[[#This Row],[total_boys]])</f>
        <v>0</v>
      </c>
      <c r="AD476">
        <f>IF(ISBLANK(sbcc[[#This Row],[total_girls]]),SUM(sbcc[[#This Row],[girls_0-5_reached]],sbcc[[#This Row],[girls_6-12_reached]],sbcc[[#This Row],[girls_13-18_reached]]),sbcc[[#This Row],[total_girls]])</f>
        <v>0</v>
      </c>
      <c r="AE476">
        <f>IF(ISBLANK(sbcc[[#This Row],[total_children]]),SUM(sbcc[[#This Row],[calc_boys]],sbcc[[#This Row],[calc_girls]]),sbcc[[#This Row],[total_children]])</f>
        <v>0</v>
      </c>
      <c r="AF476">
        <f>IF(ISBLANK(sbcc[[#This Row],[total_pwd]]),SUM(sbcc[[#This Row],[total_pwd_men]],sbcc[[#This Row],[total_pwd_women]]),sbcc[[#This Row],[total_pwd]])</f>
        <v>0</v>
      </c>
      <c r="AG476">
        <f>IF(ISBLANK(sbcc[[#This Row],[total_adults]]),SUM(sbcc[[#This Row],[total_men]],sbcc[[#This Row],[total_women]]),sbcc[[#This Row],[total_adults]])</f>
        <v>0</v>
      </c>
      <c r="AH476">
        <f>IF(ISBLANK(sbcc[[#This Row],[total_beneficiaries_reached]]),SUM(sbcc[[#This Row],[calc_children]],sbcc[[#This Row],[calc_adults]]),sbcc[[#This Row],[total_beneficiaries_reached]])</f>
        <v>0</v>
      </c>
      <c r="AI476" s="49" t="str">
        <f ca="1">IF(B476="","",OFFSET(table_admin1[[#Headers],[ADM1_PT]],MATCH(B476,admin1,0),1))</f>
        <v/>
      </c>
      <c r="AJ476" s="49" t="str">
        <f t="shared" ca="1" si="14"/>
        <v/>
      </c>
      <c r="AK476" s="49" t="str">
        <f t="shared" ca="1" si="15"/>
        <v/>
      </c>
    </row>
    <row r="477" spans="29:37" x14ac:dyDescent="0.2">
      <c r="AC477">
        <f>IF(ISBLANK(sbcc[[#This Row],[total_boys]]),SUM(sbcc[[#This Row],[boys_0-5_reached]],sbcc[[#This Row],[boys_6-12_reached]],sbcc[[#This Row],[boys_13-18_reached]]),sbcc[[#This Row],[total_boys]])</f>
        <v>0</v>
      </c>
      <c r="AD477">
        <f>IF(ISBLANK(sbcc[[#This Row],[total_girls]]),SUM(sbcc[[#This Row],[girls_0-5_reached]],sbcc[[#This Row],[girls_6-12_reached]],sbcc[[#This Row],[girls_13-18_reached]]),sbcc[[#This Row],[total_girls]])</f>
        <v>0</v>
      </c>
      <c r="AE477">
        <f>IF(ISBLANK(sbcc[[#This Row],[total_children]]),SUM(sbcc[[#This Row],[calc_boys]],sbcc[[#This Row],[calc_girls]]),sbcc[[#This Row],[total_children]])</f>
        <v>0</v>
      </c>
      <c r="AF477">
        <f>IF(ISBLANK(sbcc[[#This Row],[total_pwd]]),SUM(sbcc[[#This Row],[total_pwd_men]],sbcc[[#This Row],[total_pwd_women]]),sbcc[[#This Row],[total_pwd]])</f>
        <v>0</v>
      </c>
      <c r="AG477">
        <f>IF(ISBLANK(sbcc[[#This Row],[total_adults]]),SUM(sbcc[[#This Row],[total_men]],sbcc[[#This Row],[total_women]]),sbcc[[#This Row],[total_adults]])</f>
        <v>0</v>
      </c>
      <c r="AH477">
        <f>IF(ISBLANK(sbcc[[#This Row],[total_beneficiaries_reached]]),SUM(sbcc[[#This Row],[calc_children]],sbcc[[#This Row],[calc_adults]]),sbcc[[#This Row],[total_beneficiaries_reached]])</f>
        <v>0</v>
      </c>
      <c r="AI477" s="49" t="str">
        <f ca="1">IF(B477="","",OFFSET(table_admin1[[#Headers],[ADM1_PT]],MATCH(B477,admin1,0),1))</f>
        <v/>
      </c>
      <c r="AJ477" s="49" t="str">
        <f t="shared" ca="1" si="14"/>
        <v/>
      </c>
      <c r="AK477" s="49" t="str">
        <f t="shared" ca="1" si="15"/>
        <v/>
      </c>
    </row>
    <row r="478" spans="29:37" x14ac:dyDescent="0.2">
      <c r="AC478">
        <f>IF(ISBLANK(sbcc[[#This Row],[total_boys]]),SUM(sbcc[[#This Row],[boys_0-5_reached]],sbcc[[#This Row],[boys_6-12_reached]],sbcc[[#This Row],[boys_13-18_reached]]),sbcc[[#This Row],[total_boys]])</f>
        <v>0</v>
      </c>
      <c r="AD478">
        <f>IF(ISBLANK(sbcc[[#This Row],[total_girls]]),SUM(sbcc[[#This Row],[girls_0-5_reached]],sbcc[[#This Row],[girls_6-12_reached]],sbcc[[#This Row],[girls_13-18_reached]]),sbcc[[#This Row],[total_girls]])</f>
        <v>0</v>
      </c>
      <c r="AE478">
        <f>IF(ISBLANK(sbcc[[#This Row],[total_children]]),SUM(sbcc[[#This Row],[calc_boys]],sbcc[[#This Row],[calc_girls]]),sbcc[[#This Row],[total_children]])</f>
        <v>0</v>
      </c>
      <c r="AF478">
        <f>IF(ISBLANK(sbcc[[#This Row],[total_pwd]]),SUM(sbcc[[#This Row],[total_pwd_men]],sbcc[[#This Row],[total_pwd_women]]),sbcc[[#This Row],[total_pwd]])</f>
        <v>0</v>
      </c>
      <c r="AG478">
        <f>IF(ISBLANK(sbcc[[#This Row],[total_adults]]),SUM(sbcc[[#This Row],[total_men]],sbcc[[#This Row],[total_women]]),sbcc[[#This Row],[total_adults]])</f>
        <v>0</v>
      </c>
      <c r="AH478">
        <f>IF(ISBLANK(sbcc[[#This Row],[total_beneficiaries_reached]]),SUM(sbcc[[#This Row],[calc_children]],sbcc[[#This Row],[calc_adults]]),sbcc[[#This Row],[total_beneficiaries_reached]])</f>
        <v>0</v>
      </c>
      <c r="AI478" s="49" t="str">
        <f ca="1">IF(B478="","",OFFSET(table_admin1[[#Headers],[ADM1_PT]],MATCH(B478,admin1,0),1))</f>
        <v/>
      </c>
      <c r="AJ478" s="49" t="str">
        <f t="shared" ca="1" si="14"/>
        <v/>
      </c>
      <c r="AK478" s="49" t="str">
        <f t="shared" ca="1" si="15"/>
        <v/>
      </c>
    </row>
    <row r="479" spans="29:37" x14ac:dyDescent="0.2">
      <c r="AC479">
        <f>IF(ISBLANK(sbcc[[#This Row],[total_boys]]),SUM(sbcc[[#This Row],[boys_0-5_reached]],sbcc[[#This Row],[boys_6-12_reached]],sbcc[[#This Row],[boys_13-18_reached]]),sbcc[[#This Row],[total_boys]])</f>
        <v>0</v>
      </c>
      <c r="AD479">
        <f>IF(ISBLANK(sbcc[[#This Row],[total_girls]]),SUM(sbcc[[#This Row],[girls_0-5_reached]],sbcc[[#This Row],[girls_6-12_reached]],sbcc[[#This Row],[girls_13-18_reached]]),sbcc[[#This Row],[total_girls]])</f>
        <v>0</v>
      </c>
      <c r="AE479">
        <f>IF(ISBLANK(sbcc[[#This Row],[total_children]]),SUM(sbcc[[#This Row],[calc_boys]],sbcc[[#This Row],[calc_girls]]),sbcc[[#This Row],[total_children]])</f>
        <v>0</v>
      </c>
      <c r="AF479">
        <f>IF(ISBLANK(sbcc[[#This Row],[total_pwd]]),SUM(sbcc[[#This Row],[total_pwd_men]],sbcc[[#This Row],[total_pwd_women]]),sbcc[[#This Row],[total_pwd]])</f>
        <v>0</v>
      </c>
      <c r="AG479">
        <f>IF(ISBLANK(sbcc[[#This Row],[total_adults]]),SUM(sbcc[[#This Row],[total_men]],sbcc[[#This Row],[total_women]]),sbcc[[#This Row],[total_adults]])</f>
        <v>0</v>
      </c>
      <c r="AH479">
        <f>IF(ISBLANK(sbcc[[#This Row],[total_beneficiaries_reached]]),SUM(sbcc[[#This Row],[calc_children]],sbcc[[#This Row],[calc_adults]]),sbcc[[#This Row],[total_beneficiaries_reached]])</f>
        <v>0</v>
      </c>
      <c r="AI479" s="49" t="str">
        <f ca="1">IF(B479="","",OFFSET(table_admin1[[#Headers],[ADM1_PT]],MATCH(B479,admin1,0),1))</f>
        <v/>
      </c>
      <c r="AJ479" s="49" t="str">
        <f t="shared" ca="1" si="14"/>
        <v/>
      </c>
      <c r="AK479" s="49" t="str">
        <f t="shared" ca="1" si="15"/>
        <v/>
      </c>
    </row>
    <row r="480" spans="29:37" x14ac:dyDescent="0.2">
      <c r="AC480">
        <f>IF(ISBLANK(sbcc[[#This Row],[total_boys]]),SUM(sbcc[[#This Row],[boys_0-5_reached]],sbcc[[#This Row],[boys_6-12_reached]],sbcc[[#This Row],[boys_13-18_reached]]),sbcc[[#This Row],[total_boys]])</f>
        <v>0</v>
      </c>
      <c r="AD480">
        <f>IF(ISBLANK(sbcc[[#This Row],[total_girls]]),SUM(sbcc[[#This Row],[girls_0-5_reached]],sbcc[[#This Row],[girls_6-12_reached]],sbcc[[#This Row],[girls_13-18_reached]]),sbcc[[#This Row],[total_girls]])</f>
        <v>0</v>
      </c>
      <c r="AE480">
        <f>IF(ISBLANK(sbcc[[#This Row],[total_children]]),SUM(sbcc[[#This Row],[calc_boys]],sbcc[[#This Row],[calc_girls]]),sbcc[[#This Row],[total_children]])</f>
        <v>0</v>
      </c>
      <c r="AF480">
        <f>IF(ISBLANK(sbcc[[#This Row],[total_pwd]]),SUM(sbcc[[#This Row],[total_pwd_men]],sbcc[[#This Row],[total_pwd_women]]),sbcc[[#This Row],[total_pwd]])</f>
        <v>0</v>
      </c>
      <c r="AG480">
        <f>IF(ISBLANK(sbcc[[#This Row],[total_adults]]),SUM(sbcc[[#This Row],[total_men]],sbcc[[#This Row],[total_women]]),sbcc[[#This Row],[total_adults]])</f>
        <v>0</v>
      </c>
      <c r="AH480">
        <f>IF(ISBLANK(sbcc[[#This Row],[total_beneficiaries_reached]]),SUM(sbcc[[#This Row],[calc_children]],sbcc[[#This Row],[calc_adults]]),sbcc[[#This Row],[total_beneficiaries_reached]])</f>
        <v>0</v>
      </c>
      <c r="AI480" s="49" t="str">
        <f ca="1">IF(B480="","",OFFSET(table_admin1[[#Headers],[ADM1_PT]],MATCH(B480,admin1,0),1))</f>
        <v/>
      </c>
      <c r="AJ480" s="49" t="str">
        <f t="shared" ca="1" si="14"/>
        <v/>
      </c>
      <c r="AK480" s="49" t="str">
        <f t="shared" ca="1" si="15"/>
        <v/>
      </c>
    </row>
    <row r="481" spans="29:37" x14ac:dyDescent="0.2">
      <c r="AC481">
        <f>IF(ISBLANK(sbcc[[#This Row],[total_boys]]),SUM(sbcc[[#This Row],[boys_0-5_reached]],sbcc[[#This Row],[boys_6-12_reached]],sbcc[[#This Row],[boys_13-18_reached]]),sbcc[[#This Row],[total_boys]])</f>
        <v>0</v>
      </c>
      <c r="AD481">
        <f>IF(ISBLANK(sbcc[[#This Row],[total_girls]]),SUM(sbcc[[#This Row],[girls_0-5_reached]],sbcc[[#This Row],[girls_6-12_reached]],sbcc[[#This Row],[girls_13-18_reached]]),sbcc[[#This Row],[total_girls]])</f>
        <v>0</v>
      </c>
      <c r="AE481">
        <f>IF(ISBLANK(sbcc[[#This Row],[total_children]]),SUM(sbcc[[#This Row],[calc_boys]],sbcc[[#This Row],[calc_girls]]),sbcc[[#This Row],[total_children]])</f>
        <v>0</v>
      </c>
      <c r="AF481">
        <f>IF(ISBLANK(sbcc[[#This Row],[total_pwd]]),SUM(sbcc[[#This Row],[total_pwd_men]],sbcc[[#This Row],[total_pwd_women]]),sbcc[[#This Row],[total_pwd]])</f>
        <v>0</v>
      </c>
      <c r="AG481">
        <f>IF(ISBLANK(sbcc[[#This Row],[total_adults]]),SUM(sbcc[[#This Row],[total_men]],sbcc[[#This Row],[total_women]]),sbcc[[#This Row],[total_adults]])</f>
        <v>0</v>
      </c>
      <c r="AH481">
        <f>IF(ISBLANK(sbcc[[#This Row],[total_beneficiaries_reached]]),SUM(sbcc[[#This Row],[calc_children]],sbcc[[#This Row],[calc_adults]]),sbcc[[#This Row],[total_beneficiaries_reached]])</f>
        <v>0</v>
      </c>
      <c r="AI481" s="49" t="str">
        <f ca="1">IF(B481="","",OFFSET(table_admin1[[#Headers],[ADM1_PT]],MATCH(B481,admin1,0),1))</f>
        <v/>
      </c>
      <c r="AJ481" s="49" t="str">
        <f t="shared" ca="1" si="14"/>
        <v/>
      </c>
      <c r="AK481" s="49" t="str">
        <f t="shared" ca="1" si="15"/>
        <v/>
      </c>
    </row>
    <row r="482" spans="29:37" x14ac:dyDescent="0.2">
      <c r="AC482">
        <f>IF(ISBLANK(sbcc[[#This Row],[total_boys]]),SUM(sbcc[[#This Row],[boys_0-5_reached]],sbcc[[#This Row],[boys_6-12_reached]],sbcc[[#This Row],[boys_13-18_reached]]),sbcc[[#This Row],[total_boys]])</f>
        <v>0</v>
      </c>
      <c r="AD482">
        <f>IF(ISBLANK(sbcc[[#This Row],[total_girls]]),SUM(sbcc[[#This Row],[girls_0-5_reached]],sbcc[[#This Row],[girls_6-12_reached]],sbcc[[#This Row],[girls_13-18_reached]]),sbcc[[#This Row],[total_girls]])</f>
        <v>0</v>
      </c>
      <c r="AE482">
        <f>IF(ISBLANK(sbcc[[#This Row],[total_children]]),SUM(sbcc[[#This Row],[calc_boys]],sbcc[[#This Row],[calc_girls]]),sbcc[[#This Row],[total_children]])</f>
        <v>0</v>
      </c>
      <c r="AF482">
        <f>IF(ISBLANK(sbcc[[#This Row],[total_pwd]]),SUM(sbcc[[#This Row],[total_pwd_men]],sbcc[[#This Row],[total_pwd_women]]),sbcc[[#This Row],[total_pwd]])</f>
        <v>0</v>
      </c>
      <c r="AG482">
        <f>IF(ISBLANK(sbcc[[#This Row],[total_adults]]),SUM(sbcc[[#This Row],[total_men]],sbcc[[#This Row],[total_women]]),sbcc[[#This Row],[total_adults]])</f>
        <v>0</v>
      </c>
      <c r="AH482">
        <f>IF(ISBLANK(sbcc[[#This Row],[total_beneficiaries_reached]]),SUM(sbcc[[#This Row],[calc_children]],sbcc[[#This Row],[calc_adults]]),sbcc[[#This Row],[total_beneficiaries_reached]])</f>
        <v>0</v>
      </c>
      <c r="AI482" s="49" t="str">
        <f ca="1">IF(B482="","",OFFSET(table_admin1[[#Headers],[ADM1_PT]],MATCH(B482,admin1,0),1))</f>
        <v/>
      </c>
      <c r="AJ482" s="49" t="str">
        <f t="shared" ca="1" si="14"/>
        <v/>
      </c>
      <c r="AK482" s="49" t="str">
        <f t="shared" ca="1" si="15"/>
        <v/>
      </c>
    </row>
    <row r="483" spans="29:37" x14ac:dyDescent="0.2">
      <c r="AC483">
        <f>IF(ISBLANK(sbcc[[#This Row],[total_boys]]),SUM(sbcc[[#This Row],[boys_0-5_reached]],sbcc[[#This Row],[boys_6-12_reached]],sbcc[[#This Row],[boys_13-18_reached]]),sbcc[[#This Row],[total_boys]])</f>
        <v>0</v>
      </c>
      <c r="AD483">
        <f>IF(ISBLANK(sbcc[[#This Row],[total_girls]]),SUM(sbcc[[#This Row],[girls_0-5_reached]],sbcc[[#This Row],[girls_6-12_reached]],sbcc[[#This Row],[girls_13-18_reached]]),sbcc[[#This Row],[total_girls]])</f>
        <v>0</v>
      </c>
      <c r="AE483">
        <f>IF(ISBLANK(sbcc[[#This Row],[total_children]]),SUM(sbcc[[#This Row],[calc_boys]],sbcc[[#This Row],[calc_girls]]),sbcc[[#This Row],[total_children]])</f>
        <v>0</v>
      </c>
      <c r="AF483">
        <f>IF(ISBLANK(sbcc[[#This Row],[total_pwd]]),SUM(sbcc[[#This Row],[total_pwd_men]],sbcc[[#This Row],[total_pwd_women]]),sbcc[[#This Row],[total_pwd]])</f>
        <v>0</v>
      </c>
      <c r="AG483">
        <f>IF(ISBLANK(sbcc[[#This Row],[total_adults]]),SUM(sbcc[[#This Row],[total_men]],sbcc[[#This Row],[total_women]]),sbcc[[#This Row],[total_adults]])</f>
        <v>0</v>
      </c>
      <c r="AH483">
        <f>IF(ISBLANK(sbcc[[#This Row],[total_beneficiaries_reached]]),SUM(sbcc[[#This Row],[calc_children]],sbcc[[#This Row],[calc_adults]]),sbcc[[#This Row],[total_beneficiaries_reached]])</f>
        <v>0</v>
      </c>
      <c r="AI483" s="49" t="str">
        <f ca="1">IF(B483="","",OFFSET(table_admin1[[#Headers],[ADM1_PT]],MATCH(B483,admin1,0),1))</f>
        <v/>
      </c>
      <c r="AJ483" s="49" t="str">
        <f t="shared" ca="1" si="14"/>
        <v/>
      </c>
      <c r="AK483" s="49" t="str">
        <f t="shared" ca="1" si="15"/>
        <v/>
      </c>
    </row>
    <row r="484" spans="29:37" x14ac:dyDescent="0.2">
      <c r="AC484">
        <f>IF(ISBLANK(sbcc[[#This Row],[total_boys]]),SUM(sbcc[[#This Row],[boys_0-5_reached]],sbcc[[#This Row],[boys_6-12_reached]],sbcc[[#This Row],[boys_13-18_reached]]),sbcc[[#This Row],[total_boys]])</f>
        <v>0</v>
      </c>
      <c r="AD484">
        <f>IF(ISBLANK(sbcc[[#This Row],[total_girls]]),SUM(sbcc[[#This Row],[girls_0-5_reached]],sbcc[[#This Row],[girls_6-12_reached]],sbcc[[#This Row],[girls_13-18_reached]]),sbcc[[#This Row],[total_girls]])</f>
        <v>0</v>
      </c>
      <c r="AE484">
        <f>IF(ISBLANK(sbcc[[#This Row],[total_children]]),SUM(sbcc[[#This Row],[calc_boys]],sbcc[[#This Row],[calc_girls]]),sbcc[[#This Row],[total_children]])</f>
        <v>0</v>
      </c>
      <c r="AF484">
        <f>IF(ISBLANK(sbcc[[#This Row],[total_pwd]]),SUM(sbcc[[#This Row],[total_pwd_men]],sbcc[[#This Row],[total_pwd_women]]),sbcc[[#This Row],[total_pwd]])</f>
        <v>0</v>
      </c>
      <c r="AG484">
        <f>IF(ISBLANK(sbcc[[#This Row],[total_adults]]),SUM(sbcc[[#This Row],[total_men]],sbcc[[#This Row],[total_women]]),sbcc[[#This Row],[total_adults]])</f>
        <v>0</v>
      </c>
      <c r="AH484">
        <f>IF(ISBLANK(sbcc[[#This Row],[total_beneficiaries_reached]]),SUM(sbcc[[#This Row],[calc_children]],sbcc[[#This Row],[calc_adults]]),sbcc[[#This Row],[total_beneficiaries_reached]])</f>
        <v>0</v>
      </c>
      <c r="AI484" s="49" t="str">
        <f ca="1">IF(B484="","",OFFSET(table_admin1[[#Headers],[ADM1_PT]],MATCH(B484,admin1,0),1))</f>
        <v/>
      </c>
      <c r="AJ484" s="49" t="str">
        <f t="shared" ca="1" si="14"/>
        <v/>
      </c>
      <c r="AK484" s="49" t="str">
        <f t="shared" ca="1" si="15"/>
        <v/>
      </c>
    </row>
    <row r="485" spans="29:37" x14ac:dyDescent="0.2">
      <c r="AC485">
        <f>IF(ISBLANK(sbcc[[#This Row],[total_boys]]),SUM(sbcc[[#This Row],[boys_0-5_reached]],sbcc[[#This Row],[boys_6-12_reached]],sbcc[[#This Row],[boys_13-18_reached]]),sbcc[[#This Row],[total_boys]])</f>
        <v>0</v>
      </c>
      <c r="AD485">
        <f>IF(ISBLANK(sbcc[[#This Row],[total_girls]]),SUM(sbcc[[#This Row],[girls_0-5_reached]],sbcc[[#This Row],[girls_6-12_reached]],sbcc[[#This Row],[girls_13-18_reached]]),sbcc[[#This Row],[total_girls]])</f>
        <v>0</v>
      </c>
      <c r="AE485">
        <f>IF(ISBLANK(sbcc[[#This Row],[total_children]]),SUM(sbcc[[#This Row],[calc_boys]],sbcc[[#This Row],[calc_girls]]),sbcc[[#This Row],[total_children]])</f>
        <v>0</v>
      </c>
      <c r="AF485">
        <f>IF(ISBLANK(sbcc[[#This Row],[total_pwd]]),SUM(sbcc[[#This Row],[total_pwd_men]],sbcc[[#This Row],[total_pwd_women]]),sbcc[[#This Row],[total_pwd]])</f>
        <v>0</v>
      </c>
      <c r="AG485">
        <f>IF(ISBLANK(sbcc[[#This Row],[total_adults]]),SUM(sbcc[[#This Row],[total_men]],sbcc[[#This Row],[total_women]]),sbcc[[#This Row],[total_adults]])</f>
        <v>0</v>
      </c>
      <c r="AH485">
        <f>IF(ISBLANK(sbcc[[#This Row],[total_beneficiaries_reached]]),SUM(sbcc[[#This Row],[calc_children]],sbcc[[#This Row],[calc_adults]]),sbcc[[#This Row],[total_beneficiaries_reached]])</f>
        <v>0</v>
      </c>
      <c r="AI485" s="49" t="str">
        <f ca="1">IF(B485="","",OFFSET(table_admin1[[#Headers],[ADM1_PT]],MATCH(B485,admin1,0),1))</f>
        <v/>
      </c>
      <c r="AJ485" s="49" t="str">
        <f t="shared" ca="1" si="14"/>
        <v/>
      </c>
      <c r="AK485" s="49" t="str">
        <f t="shared" ca="1" si="15"/>
        <v/>
      </c>
    </row>
    <row r="486" spans="29:37" x14ac:dyDescent="0.2">
      <c r="AC486">
        <f>IF(ISBLANK(sbcc[[#This Row],[total_boys]]),SUM(sbcc[[#This Row],[boys_0-5_reached]],sbcc[[#This Row],[boys_6-12_reached]],sbcc[[#This Row],[boys_13-18_reached]]),sbcc[[#This Row],[total_boys]])</f>
        <v>0</v>
      </c>
      <c r="AD486">
        <f>IF(ISBLANK(sbcc[[#This Row],[total_girls]]),SUM(sbcc[[#This Row],[girls_0-5_reached]],sbcc[[#This Row],[girls_6-12_reached]],sbcc[[#This Row],[girls_13-18_reached]]),sbcc[[#This Row],[total_girls]])</f>
        <v>0</v>
      </c>
      <c r="AE486">
        <f>IF(ISBLANK(sbcc[[#This Row],[total_children]]),SUM(sbcc[[#This Row],[calc_boys]],sbcc[[#This Row],[calc_girls]]),sbcc[[#This Row],[total_children]])</f>
        <v>0</v>
      </c>
      <c r="AF486">
        <f>IF(ISBLANK(sbcc[[#This Row],[total_pwd]]),SUM(sbcc[[#This Row],[total_pwd_men]],sbcc[[#This Row],[total_pwd_women]]),sbcc[[#This Row],[total_pwd]])</f>
        <v>0</v>
      </c>
      <c r="AG486">
        <f>IF(ISBLANK(sbcc[[#This Row],[total_adults]]),SUM(sbcc[[#This Row],[total_men]],sbcc[[#This Row],[total_women]]),sbcc[[#This Row],[total_adults]])</f>
        <v>0</v>
      </c>
      <c r="AH486">
        <f>IF(ISBLANK(sbcc[[#This Row],[total_beneficiaries_reached]]),SUM(sbcc[[#This Row],[calc_children]],sbcc[[#This Row],[calc_adults]]),sbcc[[#This Row],[total_beneficiaries_reached]])</f>
        <v>0</v>
      </c>
      <c r="AI486" s="49" t="str">
        <f ca="1">IF(B486="","",OFFSET(table_admin1[[#Headers],[ADM1_PT]],MATCH(B486,admin1,0),1))</f>
        <v/>
      </c>
      <c r="AJ486" s="49" t="str">
        <f t="shared" ca="1" si="14"/>
        <v/>
      </c>
      <c r="AK486" s="49" t="str">
        <f t="shared" ca="1" si="15"/>
        <v/>
      </c>
    </row>
    <row r="487" spans="29:37" x14ac:dyDescent="0.2">
      <c r="AC487">
        <f>IF(ISBLANK(sbcc[[#This Row],[total_boys]]),SUM(sbcc[[#This Row],[boys_0-5_reached]],sbcc[[#This Row],[boys_6-12_reached]],sbcc[[#This Row],[boys_13-18_reached]]),sbcc[[#This Row],[total_boys]])</f>
        <v>0</v>
      </c>
      <c r="AD487">
        <f>IF(ISBLANK(sbcc[[#This Row],[total_girls]]),SUM(sbcc[[#This Row],[girls_0-5_reached]],sbcc[[#This Row],[girls_6-12_reached]],sbcc[[#This Row],[girls_13-18_reached]]),sbcc[[#This Row],[total_girls]])</f>
        <v>0</v>
      </c>
      <c r="AE487">
        <f>IF(ISBLANK(sbcc[[#This Row],[total_children]]),SUM(sbcc[[#This Row],[calc_boys]],sbcc[[#This Row],[calc_girls]]),sbcc[[#This Row],[total_children]])</f>
        <v>0</v>
      </c>
      <c r="AF487">
        <f>IF(ISBLANK(sbcc[[#This Row],[total_pwd]]),SUM(sbcc[[#This Row],[total_pwd_men]],sbcc[[#This Row],[total_pwd_women]]),sbcc[[#This Row],[total_pwd]])</f>
        <v>0</v>
      </c>
      <c r="AG487">
        <f>IF(ISBLANK(sbcc[[#This Row],[total_adults]]),SUM(sbcc[[#This Row],[total_men]],sbcc[[#This Row],[total_women]]),sbcc[[#This Row],[total_adults]])</f>
        <v>0</v>
      </c>
      <c r="AH487">
        <f>IF(ISBLANK(sbcc[[#This Row],[total_beneficiaries_reached]]),SUM(sbcc[[#This Row],[calc_children]],sbcc[[#This Row],[calc_adults]]),sbcc[[#This Row],[total_beneficiaries_reached]])</f>
        <v>0</v>
      </c>
      <c r="AI487" s="49" t="str">
        <f ca="1">IF(B487="","",OFFSET(table_admin1[[#Headers],[ADM1_PT]],MATCH(B487,admin1,0),1))</f>
        <v/>
      </c>
      <c r="AJ487" s="49" t="str">
        <f t="shared" ca="1" si="14"/>
        <v/>
      </c>
      <c r="AK487" s="49" t="str">
        <f t="shared" ca="1" si="15"/>
        <v/>
      </c>
    </row>
    <row r="488" spans="29:37" x14ac:dyDescent="0.2">
      <c r="AC488">
        <f>IF(ISBLANK(sbcc[[#This Row],[total_boys]]),SUM(sbcc[[#This Row],[boys_0-5_reached]],sbcc[[#This Row],[boys_6-12_reached]],sbcc[[#This Row],[boys_13-18_reached]]),sbcc[[#This Row],[total_boys]])</f>
        <v>0</v>
      </c>
      <c r="AD488">
        <f>IF(ISBLANK(sbcc[[#This Row],[total_girls]]),SUM(sbcc[[#This Row],[girls_0-5_reached]],sbcc[[#This Row],[girls_6-12_reached]],sbcc[[#This Row],[girls_13-18_reached]]),sbcc[[#This Row],[total_girls]])</f>
        <v>0</v>
      </c>
      <c r="AE488">
        <f>IF(ISBLANK(sbcc[[#This Row],[total_children]]),SUM(sbcc[[#This Row],[calc_boys]],sbcc[[#This Row],[calc_girls]]),sbcc[[#This Row],[total_children]])</f>
        <v>0</v>
      </c>
      <c r="AF488">
        <f>IF(ISBLANK(sbcc[[#This Row],[total_pwd]]),SUM(sbcc[[#This Row],[total_pwd_men]],sbcc[[#This Row],[total_pwd_women]]),sbcc[[#This Row],[total_pwd]])</f>
        <v>0</v>
      </c>
      <c r="AG488">
        <f>IF(ISBLANK(sbcc[[#This Row],[total_adults]]),SUM(sbcc[[#This Row],[total_men]],sbcc[[#This Row],[total_women]]),sbcc[[#This Row],[total_adults]])</f>
        <v>0</v>
      </c>
      <c r="AH488">
        <f>IF(ISBLANK(sbcc[[#This Row],[total_beneficiaries_reached]]),SUM(sbcc[[#This Row],[calc_children]],sbcc[[#This Row],[calc_adults]]),sbcc[[#This Row],[total_beneficiaries_reached]])</f>
        <v>0</v>
      </c>
      <c r="AI488" s="49" t="str">
        <f ca="1">IF(B488="","",OFFSET(table_admin1[[#Headers],[ADM1_PT]],MATCH(B488,admin1,0),1))</f>
        <v/>
      </c>
      <c r="AJ488" s="49" t="str">
        <f t="shared" ca="1" si="14"/>
        <v/>
      </c>
      <c r="AK488" s="49" t="str">
        <f t="shared" ca="1" si="15"/>
        <v/>
      </c>
    </row>
    <row r="489" spans="29:37" x14ac:dyDescent="0.2">
      <c r="AC489">
        <f>IF(ISBLANK(sbcc[[#This Row],[total_boys]]),SUM(sbcc[[#This Row],[boys_0-5_reached]],sbcc[[#This Row],[boys_6-12_reached]],sbcc[[#This Row],[boys_13-18_reached]]),sbcc[[#This Row],[total_boys]])</f>
        <v>0</v>
      </c>
      <c r="AD489">
        <f>IF(ISBLANK(sbcc[[#This Row],[total_girls]]),SUM(sbcc[[#This Row],[girls_0-5_reached]],sbcc[[#This Row],[girls_6-12_reached]],sbcc[[#This Row],[girls_13-18_reached]]),sbcc[[#This Row],[total_girls]])</f>
        <v>0</v>
      </c>
      <c r="AE489">
        <f>IF(ISBLANK(sbcc[[#This Row],[total_children]]),SUM(sbcc[[#This Row],[calc_boys]],sbcc[[#This Row],[calc_girls]]),sbcc[[#This Row],[total_children]])</f>
        <v>0</v>
      </c>
      <c r="AF489">
        <f>IF(ISBLANK(sbcc[[#This Row],[total_pwd]]),SUM(sbcc[[#This Row],[total_pwd_men]],sbcc[[#This Row],[total_pwd_women]]),sbcc[[#This Row],[total_pwd]])</f>
        <v>0</v>
      </c>
      <c r="AG489">
        <f>IF(ISBLANK(sbcc[[#This Row],[total_adults]]),SUM(sbcc[[#This Row],[total_men]],sbcc[[#This Row],[total_women]]),sbcc[[#This Row],[total_adults]])</f>
        <v>0</v>
      </c>
      <c r="AH489">
        <f>IF(ISBLANK(sbcc[[#This Row],[total_beneficiaries_reached]]),SUM(sbcc[[#This Row],[calc_children]],sbcc[[#This Row],[calc_adults]]),sbcc[[#This Row],[total_beneficiaries_reached]])</f>
        <v>0</v>
      </c>
      <c r="AI489" s="49" t="str">
        <f ca="1">IF(B489="","",OFFSET(table_admin1[[#Headers],[ADM1_PT]],MATCH(B489,admin1,0),1))</f>
        <v/>
      </c>
      <c r="AJ489" s="49" t="str">
        <f t="shared" ca="1" si="14"/>
        <v/>
      </c>
      <c r="AK489" s="49" t="str">
        <f t="shared" ca="1" si="15"/>
        <v/>
      </c>
    </row>
    <row r="490" spans="29:37" x14ac:dyDescent="0.2">
      <c r="AC490">
        <f>IF(ISBLANK(sbcc[[#This Row],[total_boys]]),SUM(sbcc[[#This Row],[boys_0-5_reached]],sbcc[[#This Row],[boys_6-12_reached]],sbcc[[#This Row],[boys_13-18_reached]]),sbcc[[#This Row],[total_boys]])</f>
        <v>0</v>
      </c>
      <c r="AD490">
        <f>IF(ISBLANK(sbcc[[#This Row],[total_girls]]),SUM(sbcc[[#This Row],[girls_0-5_reached]],sbcc[[#This Row],[girls_6-12_reached]],sbcc[[#This Row],[girls_13-18_reached]]),sbcc[[#This Row],[total_girls]])</f>
        <v>0</v>
      </c>
      <c r="AE490">
        <f>IF(ISBLANK(sbcc[[#This Row],[total_children]]),SUM(sbcc[[#This Row],[calc_boys]],sbcc[[#This Row],[calc_girls]]),sbcc[[#This Row],[total_children]])</f>
        <v>0</v>
      </c>
      <c r="AF490">
        <f>IF(ISBLANK(sbcc[[#This Row],[total_pwd]]),SUM(sbcc[[#This Row],[total_pwd_men]],sbcc[[#This Row],[total_pwd_women]]),sbcc[[#This Row],[total_pwd]])</f>
        <v>0</v>
      </c>
      <c r="AG490">
        <f>IF(ISBLANK(sbcc[[#This Row],[total_adults]]),SUM(sbcc[[#This Row],[total_men]],sbcc[[#This Row],[total_women]]),sbcc[[#This Row],[total_adults]])</f>
        <v>0</v>
      </c>
      <c r="AH490">
        <f>IF(ISBLANK(sbcc[[#This Row],[total_beneficiaries_reached]]),SUM(sbcc[[#This Row],[calc_children]],sbcc[[#This Row],[calc_adults]]),sbcc[[#This Row],[total_beneficiaries_reached]])</f>
        <v>0</v>
      </c>
      <c r="AI490" s="49" t="str">
        <f ca="1">IF(B490="","",OFFSET(table_admin1[[#Headers],[ADM1_PT]],MATCH(B490,admin1,0),1))</f>
        <v/>
      </c>
      <c r="AJ490" s="49" t="str">
        <f t="shared" ca="1" si="14"/>
        <v/>
      </c>
      <c r="AK490" s="49" t="str">
        <f t="shared" ca="1" si="15"/>
        <v/>
      </c>
    </row>
    <row r="491" spans="29:37" x14ac:dyDescent="0.2">
      <c r="AC491">
        <f>IF(ISBLANK(sbcc[[#This Row],[total_boys]]),SUM(sbcc[[#This Row],[boys_0-5_reached]],sbcc[[#This Row],[boys_6-12_reached]],sbcc[[#This Row],[boys_13-18_reached]]),sbcc[[#This Row],[total_boys]])</f>
        <v>0</v>
      </c>
      <c r="AD491">
        <f>IF(ISBLANK(sbcc[[#This Row],[total_girls]]),SUM(sbcc[[#This Row],[girls_0-5_reached]],sbcc[[#This Row],[girls_6-12_reached]],sbcc[[#This Row],[girls_13-18_reached]]),sbcc[[#This Row],[total_girls]])</f>
        <v>0</v>
      </c>
      <c r="AE491">
        <f>IF(ISBLANK(sbcc[[#This Row],[total_children]]),SUM(sbcc[[#This Row],[calc_boys]],sbcc[[#This Row],[calc_girls]]),sbcc[[#This Row],[total_children]])</f>
        <v>0</v>
      </c>
      <c r="AF491">
        <f>IF(ISBLANK(sbcc[[#This Row],[total_pwd]]),SUM(sbcc[[#This Row],[total_pwd_men]],sbcc[[#This Row],[total_pwd_women]]),sbcc[[#This Row],[total_pwd]])</f>
        <v>0</v>
      </c>
      <c r="AG491">
        <f>IF(ISBLANK(sbcc[[#This Row],[total_adults]]),SUM(sbcc[[#This Row],[total_men]],sbcc[[#This Row],[total_women]]),sbcc[[#This Row],[total_adults]])</f>
        <v>0</v>
      </c>
      <c r="AH491">
        <f>IF(ISBLANK(sbcc[[#This Row],[total_beneficiaries_reached]]),SUM(sbcc[[#This Row],[calc_children]],sbcc[[#This Row],[calc_adults]]),sbcc[[#This Row],[total_beneficiaries_reached]])</f>
        <v>0</v>
      </c>
      <c r="AI491" s="49" t="str">
        <f ca="1">IF(B491="","",OFFSET(table_admin1[[#Headers],[ADM1_PT]],MATCH(B491,admin1,0),1))</f>
        <v/>
      </c>
      <c r="AJ491" s="49" t="str">
        <f t="shared" ca="1" si="14"/>
        <v/>
      </c>
      <c r="AK491" s="49" t="str">
        <f t="shared" ca="1" si="15"/>
        <v/>
      </c>
    </row>
    <row r="492" spans="29:37" x14ac:dyDescent="0.2">
      <c r="AC492">
        <f>IF(ISBLANK(sbcc[[#This Row],[total_boys]]),SUM(sbcc[[#This Row],[boys_0-5_reached]],sbcc[[#This Row],[boys_6-12_reached]],sbcc[[#This Row],[boys_13-18_reached]]),sbcc[[#This Row],[total_boys]])</f>
        <v>0</v>
      </c>
      <c r="AD492">
        <f>IF(ISBLANK(sbcc[[#This Row],[total_girls]]),SUM(sbcc[[#This Row],[girls_0-5_reached]],sbcc[[#This Row],[girls_6-12_reached]],sbcc[[#This Row],[girls_13-18_reached]]),sbcc[[#This Row],[total_girls]])</f>
        <v>0</v>
      </c>
      <c r="AE492">
        <f>IF(ISBLANK(sbcc[[#This Row],[total_children]]),SUM(sbcc[[#This Row],[calc_boys]],sbcc[[#This Row],[calc_girls]]),sbcc[[#This Row],[total_children]])</f>
        <v>0</v>
      </c>
      <c r="AF492">
        <f>IF(ISBLANK(sbcc[[#This Row],[total_pwd]]),SUM(sbcc[[#This Row],[total_pwd_men]],sbcc[[#This Row],[total_pwd_women]]),sbcc[[#This Row],[total_pwd]])</f>
        <v>0</v>
      </c>
      <c r="AG492">
        <f>IF(ISBLANK(sbcc[[#This Row],[total_adults]]),SUM(sbcc[[#This Row],[total_men]],sbcc[[#This Row],[total_women]]),sbcc[[#This Row],[total_adults]])</f>
        <v>0</v>
      </c>
      <c r="AH492">
        <f>IF(ISBLANK(sbcc[[#This Row],[total_beneficiaries_reached]]),SUM(sbcc[[#This Row],[calc_children]],sbcc[[#This Row],[calc_adults]]),sbcc[[#This Row],[total_beneficiaries_reached]])</f>
        <v>0</v>
      </c>
      <c r="AI492" s="49" t="str">
        <f ca="1">IF(B492="","",OFFSET(table_admin1[[#Headers],[ADM1_PT]],MATCH(B492,admin1,0),1))</f>
        <v/>
      </c>
      <c r="AJ492" s="49" t="str">
        <f t="shared" ca="1" si="14"/>
        <v/>
      </c>
      <c r="AK492" s="49" t="str">
        <f t="shared" ca="1" si="15"/>
        <v/>
      </c>
    </row>
    <row r="493" spans="29:37" x14ac:dyDescent="0.2">
      <c r="AC493">
        <f>IF(ISBLANK(sbcc[[#This Row],[total_boys]]),SUM(sbcc[[#This Row],[boys_0-5_reached]],sbcc[[#This Row],[boys_6-12_reached]],sbcc[[#This Row],[boys_13-18_reached]]),sbcc[[#This Row],[total_boys]])</f>
        <v>0</v>
      </c>
      <c r="AD493">
        <f>IF(ISBLANK(sbcc[[#This Row],[total_girls]]),SUM(sbcc[[#This Row],[girls_0-5_reached]],sbcc[[#This Row],[girls_6-12_reached]],sbcc[[#This Row],[girls_13-18_reached]]),sbcc[[#This Row],[total_girls]])</f>
        <v>0</v>
      </c>
      <c r="AE493">
        <f>IF(ISBLANK(sbcc[[#This Row],[total_children]]),SUM(sbcc[[#This Row],[calc_boys]],sbcc[[#This Row],[calc_girls]]),sbcc[[#This Row],[total_children]])</f>
        <v>0</v>
      </c>
      <c r="AF493">
        <f>IF(ISBLANK(sbcc[[#This Row],[total_pwd]]),SUM(sbcc[[#This Row],[total_pwd_men]],sbcc[[#This Row],[total_pwd_women]]),sbcc[[#This Row],[total_pwd]])</f>
        <v>0</v>
      </c>
      <c r="AG493">
        <f>IF(ISBLANK(sbcc[[#This Row],[total_adults]]),SUM(sbcc[[#This Row],[total_men]],sbcc[[#This Row],[total_women]]),sbcc[[#This Row],[total_adults]])</f>
        <v>0</v>
      </c>
      <c r="AH493">
        <f>IF(ISBLANK(sbcc[[#This Row],[total_beneficiaries_reached]]),SUM(sbcc[[#This Row],[calc_children]],sbcc[[#This Row],[calc_adults]]),sbcc[[#This Row],[total_beneficiaries_reached]])</f>
        <v>0</v>
      </c>
      <c r="AI493" s="49" t="str">
        <f ca="1">IF(B493="","",OFFSET(table_admin1[[#Headers],[ADM1_PT]],MATCH(B493,admin1,0),1))</f>
        <v/>
      </c>
      <c r="AJ493" s="49" t="str">
        <f t="shared" ref="AJ493:AJ556" ca="1" si="16">IF(C493="","",INDEX(admin2_pcode,MATCH(C493,OFFSET(admin2_start,MATCH(AI493,admin1_linked_pcode,0),0,COUNTIF(admin1_linked_pcode,AI493)),0)+MATCH(AI493,admin1_linked_pcode,0)-1))</f>
        <v/>
      </c>
      <c r="AK493" s="49" t="str">
        <f t="shared" ref="AK493:AK556" ca="1" si="17">IF(D493="","",INDEX(admin3_pcode,MATCH(D493,OFFSET(admin3_start,MATCH(AJ493,admin2_linked_pcode,0),0,COUNTIF(admin2_linked_pcode,AJ493)),0)+MATCH(AJ493,admin2_linked_pcode,0)-1))</f>
        <v/>
      </c>
    </row>
    <row r="494" spans="29:37" x14ac:dyDescent="0.2">
      <c r="AC494">
        <f>IF(ISBLANK(sbcc[[#This Row],[total_boys]]),SUM(sbcc[[#This Row],[boys_0-5_reached]],sbcc[[#This Row],[boys_6-12_reached]],sbcc[[#This Row],[boys_13-18_reached]]),sbcc[[#This Row],[total_boys]])</f>
        <v>0</v>
      </c>
      <c r="AD494">
        <f>IF(ISBLANK(sbcc[[#This Row],[total_girls]]),SUM(sbcc[[#This Row],[girls_0-5_reached]],sbcc[[#This Row],[girls_6-12_reached]],sbcc[[#This Row],[girls_13-18_reached]]),sbcc[[#This Row],[total_girls]])</f>
        <v>0</v>
      </c>
      <c r="AE494">
        <f>IF(ISBLANK(sbcc[[#This Row],[total_children]]),SUM(sbcc[[#This Row],[calc_boys]],sbcc[[#This Row],[calc_girls]]),sbcc[[#This Row],[total_children]])</f>
        <v>0</v>
      </c>
      <c r="AF494">
        <f>IF(ISBLANK(sbcc[[#This Row],[total_pwd]]),SUM(sbcc[[#This Row],[total_pwd_men]],sbcc[[#This Row],[total_pwd_women]]),sbcc[[#This Row],[total_pwd]])</f>
        <v>0</v>
      </c>
      <c r="AG494">
        <f>IF(ISBLANK(sbcc[[#This Row],[total_adults]]),SUM(sbcc[[#This Row],[total_men]],sbcc[[#This Row],[total_women]]),sbcc[[#This Row],[total_adults]])</f>
        <v>0</v>
      </c>
      <c r="AH494">
        <f>IF(ISBLANK(sbcc[[#This Row],[total_beneficiaries_reached]]),SUM(sbcc[[#This Row],[calc_children]],sbcc[[#This Row],[calc_adults]]),sbcc[[#This Row],[total_beneficiaries_reached]])</f>
        <v>0</v>
      </c>
      <c r="AI494" s="49" t="str">
        <f ca="1">IF(B494="","",OFFSET(table_admin1[[#Headers],[ADM1_PT]],MATCH(B494,admin1,0),1))</f>
        <v/>
      </c>
      <c r="AJ494" s="49" t="str">
        <f t="shared" ca="1" si="16"/>
        <v/>
      </c>
      <c r="AK494" s="49" t="str">
        <f t="shared" ca="1" si="17"/>
        <v/>
      </c>
    </row>
    <row r="495" spans="29:37" x14ac:dyDescent="0.2">
      <c r="AC495">
        <f>IF(ISBLANK(sbcc[[#This Row],[total_boys]]),SUM(sbcc[[#This Row],[boys_0-5_reached]],sbcc[[#This Row],[boys_6-12_reached]],sbcc[[#This Row],[boys_13-18_reached]]),sbcc[[#This Row],[total_boys]])</f>
        <v>0</v>
      </c>
      <c r="AD495">
        <f>IF(ISBLANK(sbcc[[#This Row],[total_girls]]),SUM(sbcc[[#This Row],[girls_0-5_reached]],sbcc[[#This Row],[girls_6-12_reached]],sbcc[[#This Row],[girls_13-18_reached]]),sbcc[[#This Row],[total_girls]])</f>
        <v>0</v>
      </c>
      <c r="AE495">
        <f>IF(ISBLANK(sbcc[[#This Row],[total_children]]),SUM(sbcc[[#This Row],[calc_boys]],sbcc[[#This Row],[calc_girls]]),sbcc[[#This Row],[total_children]])</f>
        <v>0</v>
      </c>
      <c r="AF495">
        <f>IF(ISBLANK(sbcc[[#This Row],[total_pwd]]),SUM(sbcc[[#This Row],[total_pwd_men]],sbcc[[#This Row],[total_pwd_women]]),sbcc[[#This Row],[total_pwd]])</f>
        <v>0</v>
      </c>
      <c r="AG495">
        <f>IF(ISBLANK(sbcc[[#This Row],[total_adults]]),SUM(sbcc[[#This Row],[total_men]],sbcc[[#This Row],[total_women]]),sbcc[[#This Row],[total_adults]])</f>
        <v>0</v>
      </c>
      <c r="AH495">
        <f>IF(ISBLANK(sbcc[[#This Row],[total_beneficiaries_reached]]),SUM(sbcc[[#This Row],[calc_children]],sbcc[[#This Row],[calc_adults]]),sbcc[[#This Row],[total_beneficiaries_reached]])</f>
        <v>0</v>
      </c>
      <c r="AI495" s="49" t="str">
        <f ca="1">IF(B495="","",OFFSET(table_admin1[[#Headers],[ADM1_PT]],MATCH(B495,admin1,0),1))</f>
        <v/>
      </c>
      <c r="AJ495" s="49" t="str">
        <f t="shared" ca="1" si="16"/>
        <v/>
      </c>
      <c r="AK495" s="49" t="str">
        <f t="shared" ca="1" si="17"/>
        <v/>
      </c>
    </row>
    <row r="496" spans="29:37" x14ac:dyDescent="0.2">
      <c r="AC496">
        <f>IF(ISBLANK(sbcc[[#This Row],[total_boys]]),SUM(sbcc[[#This Row],[boys_0-5_reached]],sbcc[[#This Row],[boys_6-12_reached]],sbcc[[#This Row],[boys_13-18_reached]]),sbcc[[#This Row],[total_boys]])</f>
        <v>0</v>
      </c>
      <c r="AD496">
        <f>IF(ISBLANK(sbcc[[#This Row],[total_girls]]),SUM(sbcc[[#This Row],[girls_0-5_reached]],sbcc[[#This Row],[girls_6-12_reached]],sbcc[[#This Row],[girls_13-18_reached]]),sbcc[[#This Row],[total_girls]])</f>
        <v>0</v>
      </c>
      <c r="AE496">
        <f>IF(ISBLANK(sbcc[[#This Row],[total_children]]),SUM(sbcc[[#This Row],[calc_boys]],sbcc[[#This Row],[calc_girls]]),sbcc[[#This Row],[total_children]])</f>
        <v>0</v>
      </c>
      <c r="AF496">
        <f>IF(ISBLANK(sbcc[[#This Row],[total_pwd]]),SUM(sbcc[[#This Row],[total_pwd_men]],sbcc[[#This Row],[total_pwd_women]]),sbcc[[#This Row],[total_pwd]])</f>
        <v>0</v>
      </c>
      <c r="AG496">
        <f>IF(ISBLANK(sbcc[[#This Row],[total_adults]]),SUM(sbcc[[#This Row],[total_men]],sbcc[[#This Row],[total_women]]),sbcc[[#This Row],[total_adults]])</f>
        <v>0</v>
      </c>
      <c r="AH496">
        <f>IF(ISBLANK(sbcc[[#This Row],[total_beneficiaries_reached]]),SUM(sbcc[[#This Row],[calc_children]],sbcc[[#This Row],[calc_adults]]),sbcc[[#This Row],[total_beneficiaries_reached]])</f>
        <v>0</v>
      </c>
      <c r="AI496" s="49" t="str">
        <f ca="1">IF(B496="","",OFFSET(table_admin1[[#Headers],[ADM1_PT]],MATCH(B496,admin1,0),1))</f>
        <v/>
      </c>
      <c r="AJ496" s="49" t="str">
        <f t="shared" ca="1" si="16"/>
        <v/>
      </c>
      <c r="AK496" s="49" t="str">
        <f t="shared" ca="1" si="17"/>
        <v/>
      </c>
    </row>
    <row r="497" spans="29:37" x14ac:dyDescent="0.2">
      <c r="AC497">
        <f>IF(ISBLANK(sbcc[[#This Row],[total_boys]]),SUM(sbcc[[#This Row],[boys_0-5_reached]],sbcc[[#This Row],[boys_6-12_reached]],sbcc[[#This Row],[boys_13-18_reached]]),sbcc[[#This Row],[total_boys]])</f>
        <v>0</v>
      </c>
      <c r="AD497">
        <f>IF(ISBLANK(sbcc[[#This Row],[total_girls]]),SUM(sbcc[[#This Row],[girls_0-5_reached]],sbcc[[#This Row],[girls_6-12_reached]],sbcc[[#This Row],[girls_13-18_reached]]),sbcc[[#This Row],[total_girls]])</f>
        <v>0</v>
      </c>
      <c r="AE497">
        <f>IF(ISBLANK(sbcc[[#This Row],[total_children]]),SUM(sbcc[[#This Row],[calc_boys]],sbcc[[#This Row],[calc_girls]]),sbcc[[#This Row],[total_children]])</f>
        <v>0</v>
      </c>
      <c r="AF497">
        <f>IF(ISBLANK(sbcc[[#This Row],[total_pwd]]),SUM(sbcc[[#This Row],[total_pwd_men]],sbcc[[#This Row],[total_pwd_women]]),sbcc[[#This Row],[total_pwd]])</f>
        <v>0</v>
      </c>
      <c r="AG497">
        <f>IF(ISBLANK(sbcc[[#This Row],[total_adults]]),SUM(sbcc[[#This Row],[total_men]],sbcc[[#This Row],[total_women]]),sbcc[[#This Row],[total_adults]])</f>
        <v>0</v>
      </c>
      <c r="AH497">
        <f>IF(ISBLANK(sbcc[[#This Row],[total_beneficiaries_reached]]),SUM(sbcc[[#This Row],[calc_children]],sbcc[[#This Row],[calc_adults]]),sbcc[[#This Row],[total_beneficiaries_reached]])</f>
        <v>0</v>
      </c>
      <c r="AI497" s="49" t="str">
        <f ca="1">IF(B497="","",OFFSET(table_admin1[[#Headers],[ADM1_PT]],MATCH(B497,admin1,0),1))</f>
        <v/>
      </c>
      <c r="AJ497" s="49" t="str">
        <f t="shared" ca="1" si="16"/>
        <v/>
      </c>
      <c r="AK497" s="49" t="str">
        <f t="shared" ca="1" si="17"/>
        <v/>
      </c>
    </row>
    <row r="498" spans="29:37" x14ac:dyDescent="0.2">
      <c r="AC498">
        <f>IF(ISBLANK(sbcc[[#This Row],[total_boys]]),SUM(sbcc[[#This Row],[boys_0-5_reached]],sbcc[[#This Row],[boys_6-12_reached]],sbcc[[#This Row],[boys_13-18_reached]]),sbcc[[#This Row],[total_boys]])</f>
        <v>0</v>
      </c>
      <c r="AD498">
        <f>IF(ISBLANK(sbcc[[#This Row],[total_girls]]),SUM(sbcc[[#This Row],[girls_0-5_reached]],sbcc[[#This Row],[girls_6-12_reached]],sbcc[[#This Row],[girls_13-18_reached]]),sbcc[[#This Row],[total_girls]])</f>
        <v>0</v>
      </c>
      <c r="AE498">
        <f>IF(ISBLANK(sbcc[[#This Row],[total_children]]),SUM(sbcc[[#This Row],[calc_boys]],sbcc[[#This Row],[calc_girls]]),sbcc[[#This Row],[total_children]])</f>
        <v>0</v>
      </c>
      <c r="AF498">
        <f>IF(ISBLANK(sbcc[[#This Row],[total_pwd]]),SUM(sbcc[[#This Row],[total_pwd_men]],sbcc[[#This Row],[total_pwd_women]]),sbcc[[#This Row],[total_pwd]])</f>
        <v>0</v>
      </c>
      <c r="AG498">
        <f>IF(ISBLANK(sbcc[[#This Row],[total_adults]]),SUM(sbcc[[#This Row],[total_men]],sbcc[[#This Row],[total_women]]),sbcc[[#This Row],[total_adults]])</f>
        <v>0</v>
      </c>
      <c r="AH498">
        <f>IF(ISBLANK(sbcc[[#This Row],[total_beneficiaries_reached]]),SUM(sbcc[[#This Row],[calc_children]],sbcc[[#This Row],[calc_adults]]),sbcc[[#This Row],[total_beneficiaries_reached]])</f>
        <v>0</v>
      </c>
      <c r="AI498" s="49" t="str">
        <f ca="1">IF(B498="","",OFFSET(table_admin1[[#Headers],[ADM1_PT]],MATCH(B498,admin1,0),1))</f>
        <v/>
      </c>
      <c r="AJ498" s="49" t="str">
        <f t="shared" ca="1" si="16"/>
        <v/>
      </c>
      <c r="AK498" s="49" t="str">
        <f t="shared" ca="1" si="17"/>
        <v/>
      </c>
    </row>
    <row r="499" spans="29:37" x14ac:dyDescent="0.2">
      <c r="AC499">
        <f>IF(ISBLANK(sbcc[[#This Row],[total_boys]]),SUM(sbcc[[#This Row],[boys_0-5_reached]],sbcc[[#This Row],[boys_6-12_reached]],sbcc[[#This Row],[boys_13-18_reached]]),sbcc[[#This Row],[total_boys]])</f>
        <v>0</v>
      </c>
      <c r="AD499">
        <f>IF(ISBLANK(sbcc[[#This Row],[total_girls]]),SUM(sbcc[[#This Row],[girls_0-5_reached]],sbcc[[#This Row],[girls_6-12_reached]],sbcc[[#This Row],[girls_13-18_reached]]),sbcc[[#This Row],[total_girls]])</f>
        <v>0</v>
      </c>
      <c r="AE499">
        <f>IF(ISBLANK(sbcc[[#This Row],[total_children]]),SUM(sbcc[[#This Row],[calc_boys]],sbcc[[#This Row],[calc_girls]]),sbcc[[#This Row],[total_children]])</f>
        <v>0</v>
      </c>
      <c r="AF499">
        <f>IF(ISBLANK(sbcc[[#This Row],[total_pwd]]),SUM(sbcc[[#This Row],[total_pwd_men]],sbcc[[#This Row],[total_pwd_women]]),sbcc[[#This Row],[total_pwd]])</f>
        <v>0</v>
      </c>
      <c r="AG499">
        <f>IF(ISBLANK(sbcc[[#This Row],[total_adults]]),SUM(sbcc[[#This Row],[total_men]],sbcc[[#This Row],[total_women]]),sbcc[[#This Row],[total_adults]])</f>
        <v>0</v>
      </c>
      <c r="AH499">
        <f>IF(ISBLANK(sbcc[[#This Row],[total_beneficiaries_reached]]),SUM(sbcc[[#This Row],[calc_children]],sbcc[[#This Row],[calc_adults]]),sbcc[[#This Row],[total_beneficiaries_reached]])</f>
        <v>0</v>
      </c>
      <c r="AI499" s="49" t="str">
        <f ca="1">IF(B499="","",OFFSET(table_admin1[[#Headers],[ADM1_PT]],MATCH(B499,admin1,0),1))</f>
        <v/>
      </c>
      <c r="AJ499" s="49" t="str">
        <f t="shared" ca="1" si="16"/>
        <v/>
      </c>
      <c r="AK499" s="49" t="str">
        <f t="shared" ca="1" si="17"/>
        <v/>
      </c>
    </row>
    <row r="500" spans="29:37" x14ac:dyDescent="0.2">
      <c r="AC500">
        <f>IF(ISBLANK(sbcc[[#This Row],[total_boys]]),SUM(sbcc[[#This Row],[boys_0-5_reached]],sbcc[[#This Row],[boys_6-12_reached]],sbcc[[#This Row],[boys_13-18_reached]]),sbcc[[#This Row],[total_boys]])</f>
        <v>0</v>
      </c>
      <c r="AD500">
        <f>IF(ISBLANK(sbcc[[#This Row],[total_girls]]),SUM(sbcc[[#This Row],[girls_0-5_reached]],sbcc[[#This Row],[girls_6-12_reached]],sbcc[[#This Row],[girls_13-18_reached]]),sbcc[[#This Row],[total_girls]])</f>
        <v>0</v>
      </c>
      <c r="AE500">
        <f>IF(ISBLANK(sbcc[[#This Row],[total_children]]),SUM(sbcc[[#This Row],[calc_boys]],sbcc[[#This Row],[calc_girls]]),sbcc[[#This Row],[total_children]])</f>
        <v>0</v>
      </c>
      <c r="AF500">
        <f>IF(ISBLANK(sbcc[[#This Row],[total_pwd]]),SUM(sbcc[[#This Row],[total_pwd_men]],sbcc[[#This Row],[total_pwd_women]]),sbcc[[#This Row],[total_pwd]])</f>
        <v>0</v>
      </c>
      <c r="AG500">
        <f>IF(ISBLANK(sbcc[[#This Row],[total_adults]]),SUM(sbcc[[#This Row],[total_men]],sbcc[[#This Row],[total_women]]),sbcc[[#This Row],[total_adults]])</f>
        <v>0</v>
      </c>
      <c r="AH500">
        <f>IF(ISBLANK(sbcc[[#This Row],[total_beneficiaries_reached]]),SUM(sbcc[[#This Row],[calc_children]],sbcc[[#This Row],[calc_adults]]),sbcc[[#This Row],[total_beneficiaries_reached]])</f>
        <v>0</v>
      </c>
      <c r="AI500" s="49" t="str">
        <f ca="1">IF(B500="","",OFFSET(table_admin1[[#Headers],[ADM1_PT]],MATCH(B500,admin1,0),1))</f>
        <v/>
      </c>
      <c r="AJ500" s="49" t="str">
        <f t="shared" ca="1" si="16"/>
        <v/>
      </c>
      <c r="AK500" s="49" t="str">
        <f t="shared" ca="1" si="17"/>
        <v/>
      </c>
    </row>
    <row r="501" spans="29:37" x14ac:dyDescent="0.2">
      <c r="AC501">
        <f>IF(ISBLANK(sbcc[[#This Row],[total_boys]]),SUM(sbcc[[#This Row],[boys_0-5_reached]],sbcc[[#This Row],[boys_6-12_reached]],sbcc[[#This Row],[boys_13-18_reached]]),sbcc[[#This Row],[total_boys]])</f>
        <v>0</v>
      </c>
      <c r="AD501">
        <f>IF(ISBLANK(sbcc[[#This Row],[total_girls]]),SUM(sbcc[[#This Row],[girls_0-5_reached]],sbcc[[#This Row],[girls_6-12_reached]],sbcc[[#This Row],[girls_13-18_reached]]),sbcc[[#This Row],[total_girls]])</f>
        <v>0</v>
      </c>
      <c r="AE501">
        <f>IF(ISBLANK(sbcc[[#This Row],[total_children]]),SUM(sbcc[[#This Row],[calc_boys]],sbcc[[#This Row],[calc_girls]]),sbcc[[#This Row],[total_children]])</f>
        <v>0</v>
      </c>
      <c r="AF501">
        <f>IF(ISBLANK(sbcc[[#This Row],[total_pwd]]),SUM(sbcc[[#This Row],[total_pwd_men]],sbcc[[#This Row],[total_pwd_women]]),sbcc[[#This Row],[total_pwd]])</f>
        <v>0</v>
      </c>
      <c r="AG501">
        <f>IF(ISBLANK(sbcc[[#This Row],[total_adults]]),SUM(sbcc[[#This Row],[total_men]],sbcc[[#This Row],[total_women]]),sbcc[[#This Row],[total_adults]])</f>
        <v>0</v>
      </c>
      <c r="AH501">
        <f>IF(ISBLANK(sbcc[[#This Row],[total_beneficiaries_reached]]),SUM(sbcc[[#This Row],[calc_children]],sbcc[[#This Row],[calc_adults]]),sbcc[[#This Row],[total_beneficiaries_reached]])</f>
        <v>0</v>
      </c>
      <c r="AI501" s="49" t="str">
        <f ca="1">IF(B501="","",OFFSET(table_admin1[[#Headers],[ADM1_PT]],MATCH(B501,admin1,0),1))</f>
        <v/>
      </c>
      <c r="AJ501" s="49" t="str">
        <f t="shared" ca="1" si="16"/>
        <v/>
      </c>
      <c r="AK501" s="49" t="str">
        <f t="shared" ca="1" si="17"/>
        <v/>
      </c>
    </row>
    <row r="502" spans="29:37" x14ac:dyDescent="0.2">
      <c r="AC502">
        <f>IF(ISBLANK(sbcc[[#This Row],[total_boys]]),SUM(sbcc[[#This Row],[boys_0-5_reached]],sbcc[[#This Row],[boys_6-12_reached]],sbcc[[#This Row],[boys_13-18_reached]]),sbcc[[#This Row],[total_boys]])</f>
        <v>0</v>
      </c>
      <c r="AD502">
        <f>IF(ISBLANK(sbcc[[#This Row],[total_girls]]),SUM(sbcc[[#This Row],[girls_0-5_reached]],sbcc[[#This Row],[girls_6-12_reached]],sbcc[[#This Row],[girls_13-18_reached]]),sbcc[[#This Row],[total_girls]])</f>
        <v>0</v>
      </c>
      <c r="AE502">
        <f>IF(ISBLANK(sbcc[[#This Row],[total_children]]),SUM(sbcc[[#This Row],[calc_boys]],sbcc[[#This Row],[calc_girls]]),sbcc[[#This Row],[total_children]])</f>
        <v>0</v>
      </c>
      <c r="AF502">
        <f>IF(ISBLANK(sbcc[[#This Row],[total_pwd]]),SUM(sbcc[[#This Row],[total_pwd_men]],sbcc[[#This Row],[total_pwd_women]]),sbcc[[#This Row],[total_pwd]])</f>
        <v>0</v>
      </c>
      <c r="AG502">
        <f>IF(ISBLANK(sbcc[[#This Row],[total_adults]]),SUM(sbcc[[#This Row],[total_men]],sbcc[[#This Row],[total_women]]),sbcc[[#This Row],[total_adults]])</f>
        <v>0</v>
      </c>
      <c r="AH502">
        <f>IF(ISBLANK(sbcc[[#This Row],[total_beneficiaries_reached]]),SUM(sbcc[[#This Row],[calc_children]],sbcc[[#This Row],[calc_adults]]),sbcc[[#This Row],[total_beneficiaries_reached]])</f>
        <v>0</v>
      </c>
      <c r="AI502" s="49" t="str">
        <f ca="1">IF(B502="","",OFFSET(table_admin1[[#Headers],[ADM1_PT]],MATCH(B502,admin1,0),1))</f>
        <v/>
      </c>
      <c r="AJ502" s="49" t="str">
        <f t="shared" ca="1" si="16"/>
        <v/>
      </c>
      <c r="AK502" s="49" t="str">
        <f t="shared" ca="1" si="17"/>
        <v/>
      </c>
    </row>
    <row r="503" spans="29:37" x14ac:dyDescent="0.2">
      <c r="AC503">
        <f>IF(ISBLANK(sbcc[[#This Row],[total_boys]]),SUM(sbcc[[#This Row],[boys_0-5_reached]],sbcc[[#This Row],[boys_6-12_reached]],sbcc[[#This Row],[boys_13-18_reached]]),sbcc[[#This Row],[total_boys]])</f>
        <v>0</v>
      </c>
      <c r="AD503">
        <f>IF(ISBLANK(sbcc[[#This Row],[total_girls]]),SUM(sbcc[[#This Row],[girls_0-5_reached]],sbcc[[#This Row],[girls_6-12_reached]],sbcc[[#This Row],[girls_13-18_reached]]),sbcc[[#This Row],[total_girls]])</f>
        <v>0</v>
      </c>
      <c r="AE503">
        <f>IF(ISBLANK(sbcc[[#This Row],[total_children]]),SUM(sbcc[[#This Row],[calc_boys]],sbcc[[#This Row],[calc_girls]]),sbcc[[#This Row],[total_children]])</f>
        <v>0</v>
      </c>
      <c r="AF503">
        <f>IF(ISBLANK(sbcc[[#This Row],[total_pwd]]),SUM(sbcc[[#This Row],[total_pwd_men]],sbcc[[#This Row],[total_pwd_women]]),sbcc[[#This Row],[total_pwd]])</f>
        <v>0</v>
      </c>
      <c r="AG503">
        <f>IF(ISBLANK(sbcc[[#This Row],[total_adults]]),SUM(sbcc[[#This Row],[total_men]],sbcc[[#This Row],[total_women]]),sbcc[[#This Row],[total_adults]])</f>
        <v>0</v>
      </c>
      <c r="AH503">
        <f>IF(ISBLANK(sbcc[[#This Row],[total_beneficiaries_reached]]),SUM(sbcc[[#This Row],[calc_children]],sbcc[[#This Row],[calc_adults]]),sbcc[[#This Row],[total_beneficiaries_reached]])</f>
        <v>0</v>
      </c>
      <c r="AI503" s="49" t="str">
        <f ca="1">IF(B503="","",OFFSET(table_admin1[[#Headers],[ADM1_PT]],MATCH(B503,admin1,0),1))</f>
        <v/>
      </c>
      <c r="AJ503" s="49" t="str">
        <f t="shared" ca="1" si="16"/>
        <v/>
      </c>
      <c r="AK503" s="49" t="str">
        <f t="shared" ca="1" si="17"/>
        <v/>
      </c>
    </row>
    <row r="504" spans="29:37" x14ac:dyDescent="0.2">
      <c r="AC504">
        <f>IF(ISBLANK(sbcc[[#This Row],[total_boys]]),SUM(sbcc[[#This Row],[boys_0-5_reached]],sbcc[[#This Row],[boys_6-12_reached]],sbcc[[#This Row],[boys_13-18_reached]]),sbcc[[#This Row],[total_boys]])</f>
        <v>0</v>
      </c>
      <c r="AD504">
        <f>IF(ISBLANK(sbcc[[#This Row],[total_girls]]),SUM(sbcc[[#This Row],[girls_0-5_reached]],sbcc[[#This Row],[girls_6-12_reached]],sbcc[[#This Row],[girls_13-18_reached]]),sbcc[[#This Row],[total_girls]])</f>
        <v>0</v>
      </c>
      <c r="AE504">
        <f>IF(ISBLANK(sbcc[[#This Row],[total_children]]),SUM(sbcc[[#This Row],[calc_boys]],sbcc[[#This Row],[calc_girls]]),sbcc[[#This Row],[total_children]])</f>
        <v>0</v>
      </c>
      <c r="AF504">
        <f>IF(ISBLANK(sbcc[[#This Row],[total_pwd]]),SUM(sbcc[[#This Row],[total_pwd_men]],sbcc[[#This Row],[total_pwd_women]]),sbcc[[#This Row],[total_pwd]])</f>
        <v>0</v>
      </c>
      <c r="AG504">
        <f>IF(ISBLANK(sbcc[[#This Row],[total_adults]]),SUM(sbcc[[#This Row],[total_men]],sbcc[[#This Row],[total_women]]),sbcc[[#This Row],[total_adults]])</f>
        <v>0</v>
      </c>
      <c r="AH504">
        <f>IF(ISBLANK(sbcc[[#This Row],[total_beneficiaries_reached]]),SUM(sbcc[[#This Row],[calc_children]],sbcc[[#This Row],[calc_adults]]),sbcc[[#This Row],[total_beneficiaries_reached]])</f>
        <v>0</v>
      </c>
      <c r="AI504" s="49" t="str">
        <f ca="1">IF(B504="","",OFFSET(table_admin1[[#Headers],[ADM1_PT]],MATCH(B504,admin1,0),1))</f>
        <v/>
      </c>
      <c r="AJ504" s="49" t="str">
        <f t="shared" ca="1" si="16"/>
        <v/>
      </c>
      <c r="AK504" s="49" t="str">
        <f t="shared" ca="1" si="17"/>
        <v/>
      </c>
    </row>
    <row r="505" spans="29:37" x14ac:dyDescent="0.2">
      <c r="AC505">
        <f>IF(ISBLANK(sbcc[[#This Row],[total_boys]]),SUM(sbcc[[#This Row],[boys_0-5_reached]],sbcc[[#This Row],[boys_6-12_reached]],sbcc[[#This Row],[boys_13-18_reached]]),sbcc[[#This Row],[total_boys]])</f>
        <v>0</v>
      </c>
      <c r="AD505">
        <f>IF(ISBLANK(sbcc[[#This Row],[total_girls]]),SUM(sbcc[[#This Row],[girls_0-5_reached]],sbcc[[#This Row],[girls_6-12_reached]],sbcc[[#This Row],[girls_13-18_reached]]),sbcc[[#This Row],[total_girls]])</f>
        <v>0</v>
      </c>
      <c r="AE505">
        <f>IF(ISBLANK(sbcc[[#This Row],[total_children]]),SUM(sbcc[[#This Row],[calc_boys]],sbcc[[#This Row],[calc_girls]]),sbcc[[#This Row],[total_children]])</f>
        <v>0</v>
      </c>
      <c r="AF505">
        <f>IF(ISBLANK(sbcc[[#This Row],[total_pwd]]),SUM(sbcc[[#This Row],[total_pwd_men]],sbcc[[#This Row],[total_pwd_women]]),sbcc[[#This Row],[total_pwd]])</f>
        <v>0</v>
      </c>
      <c r="AG505">
        <f>IF(ISBLANK(sbcc[[#This Row],[total_adults]]),SUM(sbcc[[#This Row],[total_men]],sbcc[[#This Row],[total_women]]),sbcc[[#This Row],[total_adults]])</f>
        <v>0</v>
      </c>
      <c r="AH505">
        <f>IF(ISBLANK(sbcc[[#This Row],[total_beneficiaries_reached]]),SUM(sbcc[[#This Row],[calc_children]],sbcc[[#This Row],[calc_adults]]),sbcc[[#This Row],[total_beneficiaries_reached]])</f>
        <v>0</v>
      </c>
      <c r="AI505" s="49" t="str">
        <f ca="1">IF(B505="","",OFFSET(table_admin1[[#Headers],[ADM1_PT]],MATCH(B505,admin1,0),1))</f>
        <v/>
      </c>
      <c r="AJ505" s="49" t="str">
        <f t="shared" ca="1" si="16"/>
        <v/>
      </c>
      <c r="AK505" s="49" t="str">
        <f t="shared" ca="1" si="17"/>
        <v/>
      </c>
    </row>
    <row r="506" spans="29:37" x14ac:dyDescent="0.2">
      <c r="AC506">
        <f>IF(ISBLANK(sbcc[[#This Row],[total_boys]]),SUM(sbcc[[#This Row],[boys_0-5_reached]],sbcc[[#This Row],[boys_6-12_reached]],sbcc[[#This Row],[boys_13-18_reached]]),sbcc[[#This Row],[total_boys]])</f>
        <v>0</v>
      </c>
      <c r="AD506">
        <f>IF(ISBLANK(sbcc[[#This Row],[total_girls]]),SUM(sbcc[[#This Row],[girls_0-5_reached]],sbcc[[#This Row],[girls_6-12_reached]],sbcc[[#This Row],[girls_13-18_reached]]),sbcc[[#This Row],[total_girls]])</f>
        <v>0</v>
      </c>
      <c r="AE506">
        <f>IF(ISBLANK(sbcc[[#This Row],[total_children]]),SUM(sbcc[[#This Row],[calc_boys]],sbcc[[#This Row],[calc_girls]]),sbcc[[#This Row],[total_children]])</f>
        <v>0</v>
      </c>
      <c r="AF506">
        <f>IF(ISBLANK(sbcc[[#This Row],[total_pwd]]),SUM(sbcc[[#This Row],[total_pwd_men]],sbcc[[#This Row],[total_pwd_women]]),sbcc[[#This Row],[total_pwd]])</f>
        <v>0</v>
      </c>
      <c r="AG506">
        <f>IF(ISBLANK(sbcc[[#This Row],[total_adults]]),SUM(sbcc[[#This Row],[total_men]],sbcc[[#This Row],[total_women]]),sbcc[[#This Row],[total_adults]])</f>
        <v>0</v>
      </c>
      <c r="AH506">
        <f>IF(ISBLANK(sbcc[[#This Row],[total_beneficiaries_reached]]),SUM(sbcc[[#This Row],[calc_children]],sbcc[[#This Row],[calc_adults]]),sbcc[[#This Row],[total_beneficiaries_reached]])</f>
        <v>0</v>
      </c>
      <c r="AI506" s="49" t="str">
        <f ca="1">IF(B506="","",OFFSET(table_admin1[[#Headers],[ADM1_PT]],MATCH(B506,admin1,0),1))</f>
        <v/>
      </c>
      <c r="AJ506" s="49" t="str">
        <f t="shared" ca="1" si="16"/>
        <v/>
      </c>
      <c r="AK506" s="49" t="str">
        <f t="shared" ca="1" si="17"/>
        <v/>
      </c>
    </row>
    <row r="507" spans="29:37" x14ac:dyDescent="0.2">
      <c r="AC507">
        <f>IF(ISBLANK(sbcc[[#This Row],[total_boys]]),SUM(sbcc[[#This Row],[boys_0-5_reached]],sbcc[[#This Row],[boys_6-12_reached]],sbcc[[#This Row],[boys_13-18_reached]]),sbcc[[#This Row],[total_boys]])</f>
        <v>0</v>
      </c>
      <c r="AD507">
        <f>IF(ISBLANK(sbcc[[#This Row],[total_girls]]),SUM(sbcc[[#This Row],[girls_0-5_reached]],sbcc[[#This Row],[girls_6-12_reached]],sbcc[[#This Row],[girls_13-18_reached]]),sbcc[[#This Row],[total_girls]])</f>
        <v>0</v>
      </c>
      <c r="AE507">
        <f>IF(ISBLANK(sbcc[[#This Row],[total_children]]),SUM(sbcc[[#This Row],[calc_boys]],sbcc[[#This Row],[calc_girls]]),sbcc[[#This Row],[total_children]])</f>
        <v>0</v>
      </c>
      <c r="AF507">
        <f>IF(ISBLANK(sbcc[[#This Row],[total_pwd]]),SUM(sbcc[[#This Row],[total_pwd_men]],sbcc[[#This Row],[total_pwd_women]]),sbcc[[#This Row],[total_pwd]])</f>
        <v>0</v>
      </c>
      <c r="AG507">
        <f>IF(ISBLANK(sbcc[[#This Row],[total_adults]]),SUM(sbcc[[#This Row],[total_men]],sbcc[[#This Row],[total_women]]),sbcc[[#This Row],[total_adults]])</f>
        <v>0</v>
      </c>
      <c r="AH507">
        <f>IF(ISBLANK(sbcc[[#This Row],[total_beneficiaries_reached]]),SUM(sbcc[[#This Row],[calc_children]],sbcc[[#This Row],[calc_adults]]),sbcc[[#This Row],[total_beneficiaries_reached]])</f>
        <v>0</v>
      </c>
      <c r="AI507" s="49" t="str">
        <f ca="1">IF(B507="","",OFFSET(table_admin1[[#Headers],[ADM1_PT]],MATCH(B507,admin1,0),1))</f>
        <v/>
      </c>
      <c r="AJ507" s="49" t="str">
        <f t="shared" ca="1" si="16"/>
        <v/>
      </c>
      <c r="AK507" s="49" t="str">
        <f t="shared" ca="1" si="17"/>
        <v/>
      </c>
    </row>
    <row r="508" spans="29:37" x14ac:dyDescent="0.2">
      <c r="AC508">
        <f>IF(ISBLANK(sbcc[[#This Row],[total_boys]]),SUM(sbcc[[#This Row],[boys_0-5_reached]],sbcc[[#This Row],[boys_6-12_reached]],sbcc[[#This Row],[boys_13-18_reached]]),sbcc[[#This Row],[total_boys]])</f>
        <v>0</v>
      </c>
      <c r="AD508">
        <f>IF(ISBLANK(sbcc[[#This Row],[total_girls]]),SUM(sbcc[[#This Row],[girls_0-5_reached]],sbcc[[#This Row],[girls_6-12_reached]],sbcc[[#This Row],[girls_13-18_reached]]),sbcc[[#This Row],[total_girls]])</f>
        <v>0</v>
      </c>
      <c r="AE508">
        <f>IF(ISBLANK(sbcc[[#This Row],[total_children]]),SUM(sbcc[[#This Row],[calc_boys]],sbcc[[#This Row],[calc_girls]]),sbcc[[#This Row],[total_children]])</f>
        <v>0</v>
      </c>
      <c r="AF508">
        <f>IF(ISBLANK(sbcc[[#This Row],[total_pwd]]),SUM(sbcc[[#This Row],[total_pwd_men]],sbcc[[#This Row],[total_pwd_women]]),sbcc[[#This Row],[total_pwd]])</f>
        <v>0</v>
      </c>
      <c r="AG508">
        <f>IF(ISBLANK(sbcc[[#This Row],[total_adults]]),SUM(sbcc[[#This Row],[total_men]],sbcc[[#This Row],[total_women]]),sbcc[[#This Row],[total_adults]])</f>
        <v>0</v>
      </c>
      <c r="AH508">
        <f>IF(ISBLANK(sbcc[[#This Row],[total_beneficiaries_reached]]),SUM(sbcc[[#This Row],[calc_children]],sbcc[[#This Row],[calc_adults]]),sbcc[[#This Row],[total_beneficiaries_reached]])</f>
        <v>0</v>
      </c>
      <c r="AI508" s="49" t="str">
        <f ca="1">IF(B508="","",OFFSET(table_admin1[[#Headers],[ADM1_PT]],MATCH(B508,admin1,0),1))</f>
        <v/>
      </c>
      <c r="AJ508" s="49" t="str">
        <f t="shared" ca="1" si="16"/>
        <v/>
      </c>
      <c r="AK508" s="49" t="str">
        <f t="shared" ca="1" si="17"/>
        <v/>
      </c>
    </row>
    <row r="509" spans="29:37" x14ac:dyDescent="0.2">
      <c r="AC509">
        <f>IF(ISBLANK(sbcc[[#This Row],[total_boys]]),SUM(sbcc[[#This Row],[boys_0-5_reached]],sbcc[[#This Row],[boys_6-12_reached]],sbcc[[#This Row],[boys_13-18_reached]]),sbcc[[#This Row],[total_boys]])</f>
        <v>0</v>
      </c>
      <c r="AD509">
        <f>IF(ISBLANK(sbcc[[#This Row],[total_girls]]),SUM(sbcc[[#This Row],[girls_0-5_reached]],sbcc[[#This Row],[girls_6-12_reached]],sbcc[[#This Row],[girls_13-18_reached]]),sbcc[[#This Row],[total_girls]])</f>
        <v>0</v>
      </c>
      <c r="AE509">
        <f>IF(ISBLANK(sbcc[[#This Row],[total_children]]),SUM(sbcc[[#This Row],[calc_boys]],sbcc[[#This Row],[calc_girls]]),sbcc[[#This Row],[total_children]])</f>
        <v>0</v>
      </c>
      <c r="AF509">
        <f>IF(ISBLANK(sbcc[[#This Row],[total_pwd]]),SUM(sbcc[[#This Row],[total_pwd_men]],sbcc[[#This Row],[total_pwd_women]]),sbcc[[#This Row],[total_pwd]])</f>
        <v>0</v>
      </c>
      <c r="AG509">
        <f>IF(ISBLANK(sbcc[[#This Row],[total_adults]]),SUM(sbcc[[#This Row],[total_men]],sbcc[[#This Row],[total_women]]),sbcc[[#This Row],[total_adults]])</f>
        <v>0</v>
      </c>
      <c r="AH509">
        <f>IF(ISBLANK(sbcc[[#This Row],[total_beneficiaries_reached]]),SUM(sbcc[[#This Row],[calc_children]],sbcc[[#This Row],[calc_adults]]),sbcc[[#This Row],[total_beneficiaries_reached]])</f>
        <v>0</v>
      </c>
      <c r="AI509" s="49" t="str">
        <f ca="1">IF(B509="","",OFFSET(table_admin1[[#Headers],[ADM1_PT]],MATCH(B509,admin1,0),1))</f>
        <v/>
      </c>
      <c r="AJ509" s="49" t="str">
        <f t="shared" ca="1" si="16"/>
        <v/>
      </c>
      <c r="AK509" s="49" t="str">
        <f t="shared" ca="1" si="17"/>
        <v/>
      </c>
    </row>
    <row r="510" spans="29:37" x14ac:dyDescent="0.2">
      <c r="AC510">
        <f>IF(ISBLANK(sbcc[[#This Row],[total_boys]]),SUM(sbcc[[#This Row],[boys_0-5_reached]],sbcc[[#This Row],[boys_6-12_reached]],sbcc[[#This Row],[boys_13-18_reached]]),sbcc[[#This Row],[total_boys]])</f>
        <v>0</v>
      </c>
      <c r="AD510">
        <f>IF(ISBLANK(sbcc[[#This Row],[total_girls]]),SUM(sbcc[[#This Row],[girls_0-5_reached]],sbcc[[#This Row],[girls_6-12_reached]],sbcc[[#This Row],[girls_13-18_reached]]),sbcc[[#This Row],[total_girls]])</f>
        <v>0</v>
      </c>
      <c r="AE510">
        <f>IF(ISBLANK(sbcc[[#This Row],[total_children]]),SUM(sbcc[[#This Row],[calc_boys]],sbcc[[#This Row],[calc_girls]]),sbcc[[#This Row],[total_children]])</f>
        <v>0</v>
      </c>
      <c r="AF510">
        <f>IF(ISBLANK(sbcc[[#This Row],[total_pwd]]),SUM(sbcc[[#This Row],[total_pwd_men]],sbcc[[#This Row],[total_pwd_women]]),sbcc[[#This Row],[total_pwd]])</f>
        <v>0</v>
      </c>
      <c r="AG510">
        <f>IF(ISBLANK(sbcc[[#This Row],[total_adults]]),SUM(sbcc[[#This Row],[total_men]],sbcc[[#This Row],[total_women]]),sbcc[[#This Row],[total_adults]])</f>
        <v>0</v>
      </c>
      <c r="AH510">
        <f>IF(ISBLANK(sbcc[[#This Row],[total_beneficiaries_reached]]),SUM(sbcc[[#This Row],[calc_children]],sbcc[[#This Row],[calc_adults]]),sbcc[[#This Row],[total_beneficiaries_reached]])</f>
        <v>0</v>
      </c>
      <c r="AI510" s="49" t="str">
        <f ca="1">IF(B510="","",OFFSET(table_admin1[[#Headers],[ADM1_PT]],MATCH(B510,admin1,0),1))</f>
        <v/>
      </c>
      <c r="AJ510" s="49" t="str">
        <f t="shared" ca="1" si="16"/>
        <v/>
      </c>
      <c r="AK510" s="49" t="str">
        <f t="shared" ca="1" si="17"/>
        <v/>
      </c>
    </row>
    <row r="511" spans="29:37" x14ac:dyDescent="0.2">
      <c r="AC511">
        <f>IF(ISBLANK(sbcc[[#This Row],[total_boys]]),SUM(sbcc[[#This Row],[boys_0-5_reached]],sbcc[[#This Row],[boys_6-12_reached]],sbcc[[#This Row],[boys_13-18_reached]]),sbcc[[#This Row],[total_boys]])</f>
        <v>0</v>
      </c>
      <c r="AD511">
        <f>IF(ISBLANK(sbcc[[#This Row],[total_girls]]),SUM(sbcc[[#This Row],[girls_0-5_reached]],sbcc[[#This Row],[girls_6-12_reached]],sbcc[[#This Row],[girls_13-18_reached]]),sbcc[[#This Row],[total_girls]])</f>
        <v>0</v>
      </c>
      <c r="AE511">
        <f>IF(ISBLANK(sbcc[[#This Row],[total_children]]),SUM(sbcc[[#This Row],[calc_boys]],sbcc[[#This Row],[calc_girls]]),sbcc[[#This Row],[total_children]])</f>
        <v>0</v>
      </c>
      <c r="AF511">
        <f>IF(ISBLANK(sbcc[[#This Row],[total_pwd]]),SUM(sbcc[[#This Row],[total_pwd_men]],sbcc[[#This Row],[total_pwd_women]]),sbcc[[#This Row],[total_pwd]])</f>
        <v>0</v>
      </c>
      <c r="AG511">
        <f>IF(ISBLANK(sbcc[[#This Row],[total_adults]]),SUM(sbcc[[#This Row],[total_men]],sbcc[[#This Row],[total_women]]),sbcc[[#This Row],[total_adults]])</f>
        <v>0</v>
      </c>
      <c r="AH511">
        <f>IF(ISBLANK(sbcc[[#This Row],[total_beneficiaries_reached]]),SUM(sbcc[[#This Row],[calc_children]],sbcc[[#This Row],[calc_adults]]),sbcc[[#This Row],[total_beneficiaries_reached]])</f>
        <v>0</v>
      </c>
      <c r="AI511" s="49" t="str">
        <f ca="1">IF(B511="","",OFFSET(table_admin1[[#Headers],[ADM1_PT]],MATCH(B511,admin1,0),1))</f>
        <v/>
      </c>
      <c r="AJ511" s="49" t="str">
        <f t="shared" ca="1" si="16"/>
        <v/>
      </c>
      <c r="AK511" s="49" t="str">
        <f t="shared" ca="1" si="17"/>
        <v/>
      </c>
    </row>
    <row r="512" spans="29:37" x14ac:dyDescent="0.2">
      <c r="AC512">
        <f>IF(ISBLANK(sbcc[[#This Row],[total_boys]]),SUM(sbcc[[#This Row],[boys_0-5_reached]],sbcc[[#This Row],[boys_6-12_reached]],sbcc[[#This Row],[boys_13-18_reached]]),sbcc[[#This Row],[total_boys]])</f>
        <v>0</v>
      </c>
      <c r="AD512">
        <f>IF(ISBLANK(sbcc[[#This Row],[total_girls]]),SUM(sbcc[[#This Row],[girls_0-5_reached]],sbcc[[#This Row],[girls_6-12_reached]],sbcc[[#This Row],[girls_13-18_reached]]),sbcc[[#This Row],[total_girls]])</f>
        <v>0</v>
      </c>
      <c r="AE512">
        <f>IF(ISBLANK(sbcc[[#This Row],[total_children]]),SUM(sbcc[[#This Row],[calc_boys]],sbcc[[#This Row],[calc_girls]]),sbcc[[#This Row],[total_children]])</f>
        <v>0</v>
      </c>
      <c r="AF512">
        <f>IF(ISBLANK(sbcc[[#This Row],[total_pwd]]),SUM(sbcc[[#This Row],[total_pwd_men]],sbcc[[#This Row],[total_pwd_women]]),sbcc[[#This Row],[total_pwd]])</f>
        <v>0</v>
      </c>
      <c r="AG512">
        <f>IF(ISBLANK(sbcc[[#This Row],[total_adults]]),SUM(sbcc[[#This Row],[total_men]],sbcc[[#This Row],[total_women]]),sbcc[[#This Row],[total_adults]])</f>
        <v>0</v>
      </c>
      <c r="AH512">
        <f>IF(ISBLANK(sbcc[[#This Row],[total_beneficiaries_reached]]),SUM(sbcc[[#This Row],[calc_children]],sbcc[[#This Row],[calc_adults]]),sbcc[[#This Row],[total_beneficiaries_reached]])</f>
        <v>0</v>
      </c>
      <c r="AI512" s="49" t="str">
        <f ca="1">IF(B512="","",OFFSET(table_admin1[[#Headers],[ADM1_PT]],MATCH(B512,admin1,0),1))</f>
        <v/>
      </c>
      <c r="AJ512" s="49" t="str">
        <f t="shared" ca="1" si="16"/>
        <v/>
      </c>
      <c r="AK512" s="49" t="str">
        <f t="shared" ca="1" si="17"/>
        <v/>
      </c>
    </row>
    <row r="513" spans="29:37" x14ac:dyDescent="0.2">
      <c r="AC513">
        <f>IF(ISBLANK(sbcc[[#This Row],[total_boys]]),SUM(sbcc[[#This Row],[boys_0-5_reached]],sbcc[[#This Row],[boys_6-12_reached]],sbcc[[#This Row],[boys_13-18_reached]]),sbcc[[#This Row],[total_boys]])</f>
        <v>0</v>
      </c>
      <c r="AD513">
        <f>IF(ISBLANK(sbcc[[#This Row],[total_girls]]),SUM(sbcc[[#This Row],[girls_0-5_reached]],sbcc[[#This Row],[girls_6-12_reached]],sbcc[[#This Row],[girls_13-18_reached]]),sbcc[[#This Row],[total_girls]])</f>
        <v>0</v>
      </c>
      <c r="AE513">
        <f>IF(ISBLANK(sbcc[[#This Row],[total_children]]),SUM(sbcc[[#This Row],[calc_boys]],sbcc[[#This Row],[calc_girls]]),sbcc[[#This Row],[total_children]])</f>
        <v>0</v>
      </c>
      <c r="AF513">
        <f>IF(ISBLANK(sbcc[[#This Row],[total_pwd]]),SUM(sbcc[[#This Row],[total_pwd_men]],sbcc[[#This Row],[total_pwd_women]]),sbcc[[#This Row],[total_pwd]])</f>
        <v>0</v>
      </c>
      <c r="AG513">
        <f>IF(ISBLANK(sbcc[[#This Row],[total_adults]]),SUM(sbcc[[#This Row],[total_men]],sbcc[[#This Row],[total_women]]),sbcc[[#This Row],[total_adults]])</f>
        <v>0</v>
      </c>
      <c r="AH513">
        <f>IF(ISBLANK(sbcc[[#This Row],[total_beneficiaries_reached]]),SUM(sbcc[[#This Row],[calc_children]],sbcc[[#This Row],[calc_adults]]),sbcc[[#This Row],[total_beneficiaries_reached]])</f>
        <v>0</v>
      </c>
      <c r="AI513" s="49" t="str">
        <f ca="1">IF(B513="","",OFFSET(table_admin1[[#Headers],[ADM1_PT]],MATCH(B513,admin1,0),1))</f>
        <v/>
      </c>
      <c r="AJ513" s="49" t="str">
        <f t="shared" ca="1" si="16"/>
        <v/>
      </c>
      <c r="AK513" s="49" t="str">
        <f t="shared" ca="1" si="17"/>
        <v/>
      </c>
    </row>
    <row r="514" spans="29:37" x14ac:dyDescent="0.2">
      <c r="AC514">
        <f>IF(ISBLANK(sbcc[[#This Row],[total_boys]]),SUM(sbcc[[#This Row],[boys_0-5_reached]],sbcc[[#This Row],[boys_6-12_reached]],sbcc[[#This Row],[boys_13-18_reached]]),sbcc[[#This Row],[total_boys]])</f>
        <v>0</v>
      </c>
      <c r="AD514">
        <f>IF(ISBLANK(sbcc[[#This Row],[total_girls]]),SUM(sbcc[[#This Row],[girls_0-5_reached]],sbcc[[#This Row],[girls_6-12_reached]],sbcc[[#This Row],[girls_13-18_reached]]),sbcc[[#This Row],[total_girls]])</f>
        <v>0</v>
      </c>
      <c r="AE514">
        <f>IF(ISBLANK(sbcc[[#This Row],[total_children]]),SUM(sbcc[[#This Row],[calc_boys]],sbcc[[#This Row],[calc_girls]]),sbcc[[#This Row],[total_children]])</f>
        <v>0</v>
      </c>
      <c r="AF514">
        <f>IF(ISBLANK(sbcc[[#This Row],[total_pwd]]),SUM(sbcc[[#This Row],[total_pwd_men]],sbcc[[#This Row],[total_pwd_women]]),sbcc[[#This Row],[total_pwd]])</f>
        <v>0</v>
      </c>
      <c r="AG514">
        <f>IF(ISBLANK(sbcc[[#This Row],[total_adults]]),SUM(sbcc[[#This Row],[total_men]],sbcc[[#This Row],[total_women]]),sbcc[[#This Row],[total_adults]])</f>
        <v>0</v>
      </c>
      <c r="AH514">
        <f>IF(ISBLANK(sbcc[[#This Row],[total_beneficiaries_reached]]),SUM(sbcc[[#This Row],[calc_children]],sbcc[[#This Row],[calc_adults]]),sbcc[[#This Row],[total_beneficiaries_reached]])</f>
        <v>0</v>
      </c>
      <c r="AI514" s="49" t="str">
        <f ca="1">IF(B514="","",OFFSET(table_admin1[[#Headers],[ADM1_PT]],MATCH(B514,admin1,0),1))</f>
        <v/>
      </c>
      <c r="AJ514" s="49" t="str">
        <f t="shared" ca="1" si="16"/>
        <v/>
      </c>
      <c r="AK514" s="49" t="str">
        <f t="shared" ca="1" si="17"/>
        <v/>
      </c>
    </row>
    <row r="515" spans="29:37" x14ac:dyDescent="0.2">
      <c r="AC515">
        <f>IF(ISBLANK(sbcc[[#This Row],[total_boys]]),SUM(sbcc[[#This Row],[boys_0-5_reached]],sbcc[[#This Row],[boys_6-12_reached]],sbcc[[#This Row],[boys_13-18_reached]]),sbcc[[#This Row],[total_boys]])</f>
        <v>0</v>
      </c>
      <c r="AD515">
        <f>IF(ISBLANK(sbcc[[#This Row],[total_girls]]),SUM(sbcc[[#This Row],[girls_0-5_reached]],sbcc[[#This Row],[girls_6-12_reached]],sbcc[[#This Row],[girls_13-18_reached]]),sbcc[[#This Row],[total_girls]])</f>
        <v>0</v>
      </c>
      <c r="AE515">
        <f>IF(ISBLANK(sbcc[[#This Row],[total_children]]),SUM(sbcc[[#This Row],[calc_boys]],sbcc[[#This Row],[calc_girls]]),sbcc[[#This Row],[total_children]])</f>
        <v>0</v>
      </c>
      <c r="AF515">
        <f>IF(ISBLANK(sbcc[[#This Row],[total_pwd]]),SUM(sbcc[[#This Row],[total_pwd_men]],sbcc[[#This Row],[total_pwd_women]]),sbcc[[#This Row],[total_pwd]])</f>
        <v>0</v>
      </c>
      <c r="AG515">
        <f>IF(ISBLANK(sbcc[[#This Row],[total_adults]]),SUM(sbcc[[#This Row],[total_men]],sbcc[[#This Row],[total_women]]),sbcc[[#This Row],[total_adults]])</f>
        <v>0</v>
      </c>
      <c r="AH515">
        <f>IF(ISBLANK(sbcc[[#This Row],[total_beneficiaries_reached]]),SUM(sbcc[[#This Row],[calc_children]],sbcc[[#This Row],[calc_adults]]),sbcc[[#This Row],[total_beneficiaries_reached]])</f>
        <v>0</v>
      </c>
      <c r="AI515" s="49" t="str">
        <f ca="1">IF(B515="","",OFFSET(table_admin1[[#Headers],[ADM1_PT]],MATCH(B515,admin1,0),1))</f>
        <v/>
      </c>
      <c r="AJ515" s="49" t="str">
        <f t="shared" ca="1" si="16"/>
        <v/>
      </c>
      <c r="AK515" s="49" t="str">
        <f t="shared" ca="1" si="17"/>
        <v/>
      </c>
    </row>
    <row r="516" spans="29:37" x14ac:dyDescent="0.2">
      <c r="AC516">
        <f>IF(ISBLANK(sbcc[[#This Row],[total_boys]]),SUM(sbcc[[#This Row],[boys_0-5_reached]],sbcc[[#This Row],[boys_6-12_reached]],sbcc[[#This Row],[boys_13-18_reached]]),sbcc[[#This Row],[total_boys]])</f>
        <v>0</v>
      </c>
      <c r="AD516">
        <f>IF(ISBLANK(sbcc[[#This Row],[total_girls]]),SUM(sbcc[[#This Row],[girls_0-5_reached]],sbcc[[#This Row],[girls_6-12_reached]],sbcc[[#This Row],[girls_13-18_reached]]),sbcc[[#This Row],[total_girls]])</f>
        <v>0</v>
      </c>
      <c r="AE516">
        <f>IF(ISBLANK(sbcc[[#This Row],[total_children]]),SUM(sbcc[[#This Row],[calc_boys]],sbcc[[#This Row],[calc_girls]]),sbcc[[#This Row],[total_children]])</f>
        <v>0</v>
      </c>
      <c r="AF516">
        <f>IF(ISBLANK(sbcc[[#This Row],[total_pwd]]),SUM(sbcc[[#This Row],[total_pwd_men]],sbcc[[#This Row],[total_pwd_women]]),sbcc[[#This Row],[total_pwd]])</f>
        <v>0</v>
      </c>
      <c r="AG516">
        <f>IF(ISBLANK(sbcc[[#This Row],[total_adults]]),SUM(sbcc[[#This Row],[total_men]],sbcc[[#This Row],[total_women]]),sbcc[[#This Row],[total_adults]])</f>
        <v>0</v>
      </c>
      <c r="AH516">
        <f>IF(ISBLANK(sbcc[[#This Row],[total_beneficiaries_reached]]),SUM(sbcc[[#This Row],[calc_children]],sbcc[[#This Row],[calc_adults]]),sbcc[[#This Row],[total_beneficiaries_reached]])</f>
        <v>0</v>
      </c>
      <c r="AI516" s="49" t="str">
        <f ca="1">IF(B516="","",OFFSET(table_admin1[[#Headers],[ADM1_PT]],MATCH(B516,admin1,0),1))</f>
        <v/>
      </c>
      <c r="AJ516" s="49" t="str">
        <f t="shared" ca="1" si="16"/>
        <v/>
      </c>
      <c r="AK516" s="49" t="str">
        <f t="shared" ca="1" si="17"/>
        <v/>
      </c>
    </row>
    <row r="517" spans="29:37" x14ac:dyDescent="0.2">
      <c r="AC517">
        <f>IF(ISBLANK(sbcc[[#This Row],[total_boys]]),SUM(sbcc[[#This Row],[boys_0-5_reached]],sbcc[[#This Row],[boys_6-12_reached]],sbcc[[#This Row],[boys_13-18_reached]]),sbcc[[#This Row],[total_boys]])</f>
        <v>0</v>
      </c>
      <c r="AD517">
        <f>IF(ISBLANK(sbcc[[#This Row],[total_girls]]),SUM(sbcc[[#This Row],[girls_0-5_reached]],sbcc[[#This Row],[girls_6-12_reached]],sbcc[[#This Row],[girls_13-18_reached]]),sbcc[[#This Row],[total_girls]])</f>
        <v>0</v>
      </c>
      <c r="AE517">
        <f>IF(ISBLANK(sbcc[[#This Row],[total_children]]),SUM(sbcc[[#This Row],[calc_boys]],sbcc[[#This Row],[calc_girls]]),sbcc[[#This Row],[total_children]])</f>
        <v>0</v>
      </c>
      <c r="AF517">
        <f>IF(ISBLANK(sbcc[[#This Row],[total_pwd]]),SUM(sbcc[[#This Row],[total_pwd_men]],sbcc[[#This Row],[total_pwd_women]]),sbcc[[#This Row],[total_pwd]])</f>
        <v>0</v>
      </c>
      <c r="AG517">
        <f>IF(ISBLANK(sbcc[[#This Row],[total_adults]]),SUM(sbcc[[#This Row],[total_men]],sbcc[[#This Row],[total_women]]),sbcc[[#This Row],[total_adults]])</f>
        <v>0</v>
      </c>
      <c r="AH517">
        <f>IF(ISBLANK(sbcc[[#This Row],[total_beneficiaries_reached]]),SUM(sbcc[[#This Row],[calc_children]],sbcc[[#This Row],[calc_adults]]),sbcc[[#This Row],[total_beneficiaries_reached]])</f>
        <v>0</v>
      </c>
      <c r="AI517" s="49" t="str">
        <f ca="1">IF(B517="","",OFFSET(table_admin1[[#Headers],[ADM1_PT]],MATCH(B517,admin1,0),1))</f>
        <v/>
      </c>
      <c r="AJ517" s="49" t="str">
        <f t="shared" ca="1" si="16"/>
        <v/>
      </c>
      <c r="AK517" s="49" t="str">
        <f t="shared" ca="1" si="17"/>
        <v/>
      </c>
    </row>
    <row r="518" spans="29:37" x14ac:dyDescent="0.2">
      <c r="AC518">
        <f>IF(ISBLANK(sbcc[[#This Row],[total_boys]]),SUM(sbcc[[#This Row],[boys_0-5_reached]],sbcc[[#This Row],[boys_6-12_reached]],sbcc[[#This Row],[boys_13-18_reached]]),sbcc[[#This Row],[total_boys]])</f>
        <v>0</v>
      </c>
      <c r="AD518">
        <f>IF(ISBLANK(sbcc[[#This Row],[total_girls]]),SUM(sbcc[[#This Row],[girls_0-5_reached]],sbcc[[#This Row],[girls_6-12_reached]],sbcc[[#This Row],[girls_13-18_reached]]),sbcc[[#This Row],[total_girls]])</f>
        <v>0</v>
      </c>
      <c r="AE518">
        <f>IF(ISBLANK(sbcc[[#This Row],[total_children]]),SUM(sbcc[[#This Row],[calc_boys]],sbcc[[#This Row],[calc_girls]]),sbcc[[#This Row],[total_children]])</f>
        <v>0</v>
      </c>
      <c r="AF518">
        <f>IF(ISBLANK(sbcc[[#This Row],[total_pwd]]),SUM(sbcc[[#This Row],[total_pwd_men]],sbcc[[#This Row],[total_pwd_women]]),sbcc[[#This Row],[total_pwd]])</f>
        <v>0</v>
      </c>
      <c r="AG518">
        <f>IF(ISBLANK(sbcc[[#This Row],[total_adults]]),SUM(sbcc[[#This Row],[total_men]],sbcc[[#This Row],[total_women]]),sbcc[[#This Row],[total_adults]])</f>
        <v>0</v>
      </c>
      <c r="AH518">
        <f>IF(ISBLANK(sbcc[[#This Row],[total_beneficiaries_reached]]),SUM(sbcc[[#This Row],[calc_children]],sbcc[[#This Row],[calc_adults]]),sbcc[[#This Row],[total_beneficiaries_reached]])</f>
        <v>0</v>
      </c>
      <c r="AI518" s="49" t="str">
        <f ca="1">IF(B518="","",OFFSET(table_admin1[[#Headers],[ADM1_PT]],MATCH(B518,admin1,0),1))</f>
        <v/>
      </c>
      <c r="AJ518" s="49" t="str">
        <f t="shared" ca="1" si="16"/>
        <v/>
      </c>
      <c r="AK518" s="49" t="str">
        <f t="shared" ca="1" si="17"/>
        <v/>
      </c>
    </row>
    <row r="519" spans="29:37" x14ac:dyDescent="0.2">
      <c r="AC519">
        <f>IF(ISBLANK(sbcc[[#This Row],[total_boys]]),SUM(sbcc[[#This Row],[boys_0-5_reached]],sbcc[[#This Row],[boys_6-12_reached]],sbcc[[#This Row],[boys_13-18_reached]]),sbcc[[#This Row],[total_boys]])</f>
        <v>0</v>
      </c>
      <c r="AD519">
        <f>IF(ISBLANK(sbcc[[#This Row],[total_girls]]),SUM(sbcc[[#This Row],[girls_0-5_reached]],sbcc[[#This Row],[girls_6-12_reached]],sbcc[[#This Row],[girls_13-18_reached]]),sbcc[[#This Row],[total_girls]])</f>
        <v>0</v>
      </c>
      <c r="AE519">
        <f>IF(ISBLANK(sbcc[[#This Row],[total_children]]),SUM(sbcc[[#This Row],[calc_boys]],sbcc[[#This Row],[calc_girls]]),sbcc[[#This Row],[total_children]])</f>
        <v>0</v>
      </c>
      <c r="AF519">
        <f>IF(ISBLANK(sbcc[[#This Row],[total_pwd]]),SUM(sbcc[[#This Row],[total_pwd_men]],sbcc[[#This Row],[total_pwd_women]]),sbcc[[#This Row],[total_pwd]])</f>
        <v>0</v>
      </c>
      <c r="AG519">
        <f>IF(ISBLANK(sbcc[[#This Row],[total_adults]]),SUM(sbcc[[#This Row],[total_men]],sbcc[[#This Row],[total_women]]),sbcc[[#This Row],[total_adults]])</f>
        <v>0</v>
      </c>
      <c r="AH519">
        <f>IF(ISBLANK(sbcc[[#This Row],[total_beneficiaries_reached]]),SUM(sbcc[[#This Row],[calc_children]],sbcc[[#This Row],[calc_adults]]),sbcc[[#This Row],[total_beneficiaries_reached]])</f>
        <v>0</v>
      </c>
      <c r="AI519" s="49" t="str">
        <f ca="1">IF(B519="","",OFFSET(table_admin1[[#Headers],[ADM1_PT]],MATCH(B519,admin1,0),1))</f>
        <v/>
      </c>
      <c r="AJ519" s="49" t="str">
        <f t="shared" ca="1" si="16"/>
        <v/>
      </c>
      <c r="AK519" s="49" t="str">
        <f t="shared" ca="1" si="17"/>
        <v/>
      </c>
    </row>
    <row r="520" spans="29:37" x14ac:dyDescent="0.2">
      <c r="AC520">
        <f>IF(ISBLANK(sbcc[[#This Row],[total_boys]]),SUM(sbcc[[#This Row],[boys_0-5_reached]],sbcc[[#This Row],[boys_6-12_reached]],sbcc[[#This Row],[boys_13-18_reached]]),sbcc[[#This Row],[total_boys]])</f>
        <v>0</v>
      </c>
      <c r="AD520">
        <f>IF(ISBLANK(sbcc[[#This Row],[total_girls]]),SUM(sbcc[[#This Row],[girls_0-5_reached]],sbcc[[#This Row],[girls_6-12_reached]],sbcc[[#This Row],[girls_13-18_reached]]),sbcc[[#This Row],[total_girls]])</f>
        <v>0</v>
      </c>
      <c r="AE520">
        <f>IF(ISBLANK(sbcc[[#This Row],[total_children]]),SUM(sbcc[[#This Row],[calc_boys]],sbcc[[#This Row],[calc_girls]]),sbcc[[#This Row],[total_children]])</f>
        <v>0</v>
      </c>
      <c r="AF520">
        <f>IF(ISBLANK(sbcc[[#This Row],[total_pwd]]),SUM(sbcc[[#This Row],[total_pwd_men]],sbcc[[#This Row],[total_pwd_women]]),sbcc[[#This Row],[total_pwd]])</f>
        <v>0</v>
      </c>
      <c r="AG520">
        <f>IF(ISBLANK(sbcc[[#This Row],[total_adults]]),SUM(sbcc[[#This Row],[total_men]],sbcc[[#This Row],[total_women]]),sbcc[[#This Row],[total_adults]])</f>
        <v>0</v>
      </c>
      <c r="AH520">
        <f>IF(ISBLANK(sbcc[[#This Row],[total_beneficiaries_reached]]),SUM(sbcc[[#This Row],[calc_children]],sbcc[[#This Row],[calc_adults]]),sbcc[[#This Row],[total_beneficiaries_reached]])</f>
        <v>0</v>
      </c>
      <c r="AI520" s="49" t="str">
        <f ca="1">IF(B520="","",OFFSET(table_admin1[[#Headers],[ADM1_PT]],MATCH(B520,admin1,0),1))</f>
        <v/>
      </c>
      <c r="AJ520" s="49" t="str">
        <f t="shared" ca="1" si="16"/>
        <v/>
      </c>
      <c r="AK520" s="49" t="str">
        <f t="shared" ca="1" si="17"/>
        <v/>
      </c>
    </row>
    <row r="521" spans="29:37" x14ac:dyDescent="0.2">
      <c r="AC521">
        <f>IF(ISBLANK(sbcc[[#This Row],[total_boys]]),SUM(sbcc[[#This Row],[boys_0-5_reached]],sbcc[[#This Row],[boys_6-12_reached]],sbcc[[#This Row],[boys_13-18_reached]]),sbcc[[#This Row],[total_boys]])</f>
        <v>0</v>
      </c>
      <c r="AD521">
        <f>IF(ISBLANK(sbcc[[#This Row],[total_girls]]),SUM(sbcc[[#This Row],[girls_0-5_reached]],sbcc[[#This Row],[girls_6-12_reached]],sbcc[[#This Row],[girls_13-18_reached]]),sbcc[[#This Row],[total_girls]])</f>
        <v>0</v>
      </c>
      <c r="AE521">
        <f>IF(ISBLANK(sbcc[[#This Row],[total_children]]),SUM(sbcc[[#This Row],[calc_boys]],sbcc[[#This Row],[calc_girls]]),sbcc[[#This Row],[total_children]])</f>
        <v>0</v>
      </c>
      <c r="AF521">
        <f>IF(ISBLANK(sbcc[[#This Row],[total_pwd]]),SUM(sbcc[[#This Row],[total_pwd_men]],sbcc[[#This Row],[total_pwd_women]]),sbcc[[#This Row],[total_pwd]])</f>
        <v>0</v>
      </c>
      <c r="AG521">
        <f>IF(ISBLANK(sbcc[[#This Row],[total_adults]]),SUM(sbcc[[#This Row],[total_men]],sbcc[[#This Row],[total_women]]),sbcc[[#This Row],[total_adults]])</f>
        <v>0</v>
      </c>
      <c r="AH521">
        <f>IF(ISBLANK(sbcc[[#This Row],[total_beneficiaries_reached]]),SUM(sbcc[[#This Row],[calc_children]],sbcc[[#This Row],[calc_adults]]),sbcc[[#This Row],[total_beneficiaries_reached]])</f>
        <v>0</v>
      </c>
      <c r="AI521" s="49" t="str">
        <f ca="1">IF(B521="","",OFFSET(table_admin1[[#Headers],[ADM1_PT]],MATCH(B521,admin1,0),1))</f>
        <v/>
      </c>
      <c r="AJ521" s="49" t="str">
        <f t="shared" ca="1" si="16"/>
        <v/>
      </c>
      <c r="AK521" s="49" t="str">
        <f t="shared" ca="1" si="17"/>
        <v/>
      </c>
    </row>
    <row r="522" spans="29:37" x14ac:dyDescent="0.2">
      <c r="AC522">
        <f>IF(ISBLANK(sbcc[[#This Row],[total_boys]]),SUM(sbcc[[#This Row],[boys_0-5_reached]],sbcc[[#This Row],[boys_6-12_reached]],sbcc[[#This Row],[boys_13-18_reached]]),sbcc[[#This Row],[total_boys]])</f>
        <v>0</v>
      </c>
      <c r="AD522">
        <f>IF(ISBLANK(sbcc[[#This Row],[total_girls]]),SUM(sbcc[[#This Row],[girls_0-5_reached]],sbcc[[#This Row],[girls_6-12_reached]],sbcc[[#This Row],[girls_13-18_reached]]),sbcc[[#This Row],[total_girls]])</f>
        <v>0</v>
      </c>
      <c r="AE522">
        <f>IF(ISBLANK(sbcc[[#This Row],[total_children]]),SUM(sbcc[[#This Row],[calc_boys]],sbcc[[#This Row],[calc_girls]]),sbcc[[#This Row],[total_children]])</f>
        <v>0</v>
      </c>
      <c r="AF522">
        <f>IF(ISBLANK(sbcc[[#This Row],[total_pwd]]),SUM(sbcc[[#This Row],[total_pwd_men]],sbcc[[#This Row],[total_pwd_women]]),sbcc[[#This Row],[total_pwd]])</f>
        <v>0</v>
      </c>
      <c r="AG522">
        <f>IF(ISBLANK(sbcc[[#This Row],[total_adults]]),SUM(sbcc[[#This Row],[total_men]],sbcc[[#This Row],[total_women]]),sbcc[[#This Row],[total_adults]])</f>
        <v>0</v>
      </c>
      <c r="AH522">
        <f>IF(ISBLANK(sbcc[[#This Row],[total_beneficiaries_reached]]),SUM(sbcc[[#This Row],[calc_children]],sbcc[[#This Row],[calc_adults]]),sbcc[[#This Row],[total_beneficiaries_reached]])</f>
        <v>0</v>
      </c>
      <c r="AI522" s="49" t="str">
        <f ca="1">IF(B522="","",OFFSET(table_admin1[[#Headers],[ADM1_PT]],MATCH(B522,admin1,0),1))</f>
        <v/>
      </c>
      <c r="AJ522" s="49" t="str">
        <f t="shared" ca="1" si="16"/>
        <v/>
      </c>
      <c r="AK522" s="49" t="str">
        <f t="shared" ca="1" si="17"/>
        <v/>
      </c>
    </row>
    <row r="523" spans="29:37" x14ac:dyDescent="0.2">
      <c r="AC523">
        <f>IF(ISBLANK(sbcc[[#This Row],[total_boys]]),SUM(sbcc[[#This Row],[boys_0-5_reached]],sbcc[[#This Row],[boys_6-12_reached]],sbcc[[#This Row],[boys_13-18_reached]]),sbcc[[#This Row],[total_boys]])</f>
        <v>0</v>
      </c>
      <c r="AD523">
        <f>IF(ISBLANK(sbcc[[#This Row],[total_girls]]),SUM(sbcc[[#This Row],[girls_0-5_reached]],sbcc[[#This Row],[girls_6-12_reached]],sbcc[[#This Row],[girls_13-18_reached]]),sbcc[[#This Row],[total_girls]])</f>
        <v>0</v>
      </c>
      <c r="AE523">
        <f>IF(ISBLANK(sbcc[[#This Row],[total_children]]),SUM(sbcc[[#This Row],[calc_boys]],sbcc[[#This Row],[calc_girls]]),sbcc[[#This Row],[total_children]])</f>
        <v>0</v>
      </c>
      <c r="AF523">
        <f>IF(ISBLANK(sbcc[[#This Row],[total_pwd]]),SUM(sbcc[[#This Row],[total_pwd_men]],sbcc[[#This Row],[total_pwd_women]]),sbcc[[#This Row],[total_pwd]])</f>
        <v>0</v>
      </c>
      <c r="AG523">
        <f>IF(ISBLANK(sbcc[[#This Row],[total_adults]]),SUM(sbcc[[#This Row],[total_men]],sbcc[[#This Row],[total_women]]),sbcc[[#This Row],[total_adults]])</f>
        <v>0</v>
      </c>
      <c r="AH523">
        <f>IF(ISBLANK(sbcc[[#This Row],[total_beneficiaries_reached]]),SUM(sbcc[[#This Row],[calc_children]],sbcc[[#This Row],[calc_adults]]),sbcc[[#This Row],[total_beneficiaries_reached]])</f>
        <v>0</v>
      </c>
      <c r="AI523" s="49" t="str">
        <f ca="1">IF(B523="","",OFFSET(table_admin1[[#Headers],[ADM1_PT]],MATCH(B523,admin1,0),1))</f>
        <v/>
      </c>
      <c r="AJ523" s="49" t="str">
        <f t="shared" ca="1" si="16"/>
        <v/>
      </c>
      <c r="AK523" s="49" t="str">
        <f t="shared" ca="1" si="17"/>
        <v/>
      </c>
    </row>
    <row r="524" spans="29:37" x14ac:dyDescent="0.2">
      <c r="AC524">
        <f>IF(ISBLANK(sbcc[[#This Row],[total_boys]]),SUM(sbcc[[#This Row],[boys_0-5_reached]],sbcc[[#This Row],[boys_6-12_reached]],sbcc[[#This Row],[boys_13-18_reached]]),sbcc[[#This Row],[total_boys]])</f>
        <v>0</v>
      </c>
      <c r="AD524">
        <f>IF(ISBLANK(sbcc[[#This Row],[total_girls]]),SUM(sbcc[[#This Row],[girls_0-5_reached]],sbcc[[#This Row],[girls_6-12_reached]],sbcc[[#This Row],[girls_13-18_reached]]),sbcc[[#This Row],[total_girls]])</f>
        <v>0</v>
      </c>
      <c r="AE524">
        <f>IF(ISBLANK(sbcc[[#This Row],[total_children]]),SUM(sbcc[[#This Row],[calc_boys]],sbcc[[#This Row],[calc_girls]]),sbcc[[#This Row],[total_children]])</f>
        <v>0</v>
      </c>
      <c r="AF524">
        <f>IF(ISBLANK(sbcc[[#This Row],[total_pwd]]),SUM(sbcc[[#This Row],[total_pwd_men]],sbcc[[#This Row],[total_pwd_women]]),sbcc[[#This Row],[total_pwd]])</f>
        <v>0</v>
      </c>
      <c r="AG524">
        <f>IF(ISBLANK(sbcc[[#This Row],[total_adults]]),SUM(sbcc[[#This Row],[total_men]],sbcc[[#This Row],[total_women]]),sbcc[[#This Row],[total_adults]])</f>
        <v>0</v>
      </c>
      <c r="AH524">
        <f>IF(ISBLANK(sbcc[[#This Row],[total_beneficiaries_reached]]),SUM(sbcc[[#This Row],[calc_children]],sbcc[[#This Row],[calc_adults]]),sbcc[[#This Row],[total_beneficiaries_reached]])</f>
        <v>0</v>
      </c>
      <c r="AI524" s="49" t="str">
        <f ca="1">IF(B524="","",OFFSET(table_admin1[[#Headers],[ADM1_PT]],MATCH(B524,admin1,0),1))</f>
        <v/>
      </c>
      <c r="AJ524" s="49" t="str">
        <f t="shared" ca="1" si="16"/>
        <v/>
      </c>
      <c r="AK524" s="49" t="str">
        <f t="shared" ca="1" si="17"/>
        <v/>
      </c>
    </row>
    <row r="525" spans="29:37" x14ac:dyDescent="0.2">
      <c r="AC525">
        <f>IF(ISBLANK(sbcc[[#This Row],[total_boys]]),SUM(sbcc[[#This Row],[boys_0-5_reached]],sbcc[[#This Row],[boys_6-12_reached]],sbcc[[#This Row],[boys_13-18_reached]]),sbcc[[#This Row],[total_boys]])</f>
        <v>0</v>
      </c>
      <c r="AD525">
        <f>IF(ISBLANK(sbcc[[#This Row],[total_girls]]),SUM(sbcc[[#This Row],[girls_0-5_reached]],sbcc[[#This Row],[girls_6-12_reached]],sbcc[[#This Row],[girls_13-18_reached]]),sbcc[[#This Row],[total_girls]])</f>
        <v>0</v>
      </c>
      <c r="AE525">
        <f>IF(ISBLANK(sbcc[[#This Row],[total_children]]),SUM(sbcc[[#This Row],[calc_boys]],sbcc[[#This Row],[calc_girls]]),sbcc[[#This Row],[total_children]])</f>
        <v>0</v>
      </c>
      <c r="AF525">
        <f>IF(ISBLANK(sbcc[[#This Row],[total_pwd]]),SUM(sbcc[[#This Row],[total_pwd_men]],sbcc[[#This Row],[total_pwd_women]]),sbcc[[#This Row],[total_pwd]])</f>
        <v>0</v>
      </c>
      <c r="AG525">
        <f>IF(ISBLANK(sbcc[[#This Row],[total_adults]]),SUM(sbcc[[#This Row],[total_men]],sbcc[[#This Row],[total_women]]),sbcc[[#This Row],[total_adults]])</f>
        <v>0</v>
      </c>
      <c r="AH525">
        <f>IF(ISBLANK(sbcc[[#This Row],[total_beneficiaries_reached]]),SUM(sbcc[[#This Row],[calc_children]],sbcc[[#This Row],[calc_adults]]),sbcc[[#This Row],[total_beneficiaries_reached]])</f>
        <v>0</v>
      </c>
      <c r="AI525" s="49" t="str">
        <f ca="1">IF(B525="","",OFFSET(table_admin1[[#Headers],[ADM1_PT]],MATCH(B525,admin1,0),1))</f>
        <v/>
      </c>
      <c r="AJ525" s="49" t="str">
        <f t="shared" ca="1" si="16"/>
        <v/>
      </c>
      <c r="AK525" s="49" t="str">
        <f t="shared" ca="1" si="17"/>
        <v/>
      </c>
    </row>
    <row r="526" spans="29:37" x14ac:dyDescent="0.2">
      <c r="AC526">
        <f>IF(ISBLANK(sbcc[[#This Row],[total_boys]]),SUM(sbcc[[#This Row],[boys_0-5_reached]],sbcc[[#This Row],[boys_6-12_reached]],sbcc[[#This Row],[boys_13-18_reached]]),sbcc[[#This Row],[total_boys]])</f>
        <v>0</v>
      </c>
      <c r="AD526">
        <f>IF(ISBLANK(sbcc[[#This Row],[total_girls]]),SUM(sbcc[[#This Row],[girls_0-5_reached]],sbcc[[#This Row],[girls_6-12_reached]],sbcc[[#This Row],[girls_13-18_reached]]),sbcc[[#This Row],[total_girls]])</f>
        <v>0</v>
      </c>
      <c r="AE526">
        <f>IF(ISBLANK(sbcc[[#This Row],[total_children]]),SUM(sbcc[[#This Row],[calc_boys]],sbcc[[#This Row],[calc_girls]]),sbcc[[#This Row],[total_children]])</f>
        <v>0</v>
      </c>
      <c r="AF526">
        <f>IF(ISBLANK(sbcc[[#This Row],[total_pwd]]),SUM(sbcc[[#This Row],[total_pwd_men]],sbcc[[#This Row],[total_pwd_women]]),sbcc[[#This Row],[total_pwd]])</f>
        <v>0</v>
      </c>
      <c r="AG526">
        <f>IF(ISBLANK(sbcc[[#This Row],[total_adults]]),SUM(sbcc[[#This Row],[total_men]],sbcc[[#This Row],[total_women]]),sbcc[[#This Row],[total_adults]])</f>
        <v>0</v>
      </c>
      <c r="AH526">
        <f>IF(ISBLANK(sbcc[[#This Row],[total_beneficiaries_reached]]),SUM(sbcc[[#This Row],[calc_children]],sbcc[[#This Row],[calc_adults]]),sbcc[[#This Row],[total_beneficiaries_reached]])</f>
        <v>0</v>
      </c>
      <c r="AI526" s="49" t="str">
        <f ca="1">IF(B526="","",OFFSET(table_admin1[[#Headers],[ADM1_PT]],MATCH(B526,admin1,0),1))</f>
        <v/>
      </c>
      <c r="AJ526" s="49" t="str">
        <f t="shared" ca="1" si="16"/>
        <v/>
      </c>
      <c r="AK526" s="49" t="str">
        <f t="shared" ca="1" si="17"/>
        <v/>
      </c>
    </row>
    <row r="527" spans="29:37" x14ac:dyDescent="0.2">
      <c r="AC527">
        <f>IF(ISBLANK(sbcc[[#This Row],[total_boys]]),SUM(sbcc[[#This Row],[boys_0-5_reached]],sbcc[[#This Row],[boys_6-12_reached]],sbcc[[#This Row],[boys_13-18_reached]]),sbcc[[#This Row],[total_boys]])</f>
        <v>0</v>
      </c>
      <c r="AD527">
        <f>IF(ISBLANK(sbcc[[#This Row],[total_girls]]),SUM(sbcc[[#This Row],[girls_0-5_reached]],sbcc[[#This Row],[girls_6-12_reached]],sbcc[[#This Row],[girls_13-18_reached]]),sbcc[[#This Row],[total_girls]])</f>
        <v>0</v>
      </c>
      <c r="AE527">
        <f>IF(ISBLANK(sbcc[[#This Row],[total_children]]),SUM(sbcc[[#This Row],[calc_boys]],sbcc[[#This Row],[calc_girls]]),sbcc[[#This Row],[total_children]])</f>
        <v>0</v>
      </c>
      <c r="AF527">
        <f>IF(ISBLANK(sbcc[[#This Row],[total_pwd]]),SUM(sbcc[[#This Row],[total_pwd_men]],sbcc[[#This Row],[total_pwd_women]]),sbcc[[#This Row],[total_pwd]])</f>
        <v>0</v>
      </c>
      <c r="AG527">
        <f>IF(ISBLANK(sbcc[[#This Row],[total_adults]]),SUM(sbcc[[#This Row],[total_men]],sbcc[[#This Row],[total_women]]),sbcc[[#This Row],[total_adults]])</f>
        <v>0</v>
      </c>
      <c r="AH527">
        <f>IF(ISBLANK(sbcc[[#This Row],[total_beneficiaries_reached]]),SUM(sbcc[[#This Row],[calc_children]],sbcc[[#This Row],[calc_adults]]),sbcc[[#This Row],[total_beneficiaries_reached]])</f>
        <v>0</v>
      </c>
      <c r="AI527" s="49" t="str">
        <f ca="1">IF(B527="","",OFFSET(table_admin1[[#Headers],[ADM1_PT]],MATCH(B527,admin1,0),1))</f>
        <v/>
      </c>
      <c r="AJ527" s="49" t="str">
        <f t="shared" ca="1" si="16"/>
        <v/>
      </c>
      <c r="AK527" s="49" t="str">
        <f t="shared" ca="1" si="17"/>
        <v/>
      </c>
    </row>
    <row r="528" spans="29:37" x14ac:dyDescent="0.2">
      <c r="AC528">
        <f>IF(ISBLANK(sbcc[[#This Row],[total_boys]]),SUM(sbcc[[#This Row],[boys_0-5_reached]],sbcc[[#This Row],[boys_6-12_reached]],sbcc[[#This Row],[boys_13-18_reached]]),sbcc[[#This Row],[total_boys]])</f>
        <v>0</v>
      </c>
      <c r="AD528">
        <f>IF(ISBLANK(sbcc[[#This Row],[total_girls]]),SUM(sbcc[[#This Row],[girls_0-5_reached]],sbcc[[#This Row],[girls_6-12_reached]],sbcc[[#This Row],[girls_13-18_reached]]),sbcc[[#This Row],[total_girls]])</f>
        <v>0</v>
      </c>
      <c r="AE528">
        <f>IF(ISBLANK(sbcc[[#This Row],[total_children]]),SUM(sbcc[[#This Row],[calc_boys]],sbcc[[#This Row],[calc_girls]]),sbcc[[#This Row],[total_children]])</f>
        <v>0</v>
      </c>
      <c r="AF528">
        <f>IF(ISBLANK(sbcc[[#This Row],[total_pwd]]),SUM(sbcc[[#This Row],[total_pwd_men]],sbcc[[#This Row],[total_pwd_women]]),sbcc[[#This Row],[total_pwd]])</f>
        <v>0</v>
      </c>
      <c r="AG528">
        <f>IF(ISBLANK(sbcc[[#This Row],[total_adults]]),SUM(sbcc[[#This Row],[total_men]],sbcc[[#This Row],[total_women]]),sbcc[[#This Row],[total_adults]])</f>
        <v>0</v>
      </c>
      <c r="AH528">
        <f>IF(ISBLANK(sbcc[[#This Row],[total_beneficiaries_reached]]),SUM(sbcc[[#This Row],[calc_children]],sbcc[[#This Row],[calc_adults]]),sbcc[[#This Row],[total_beneficiaries_reached]])</f>
        <v>0</v>
      </c>
      <c r="AI528" s="49" t="str">
        <f ca="1">IF(B528="","",OFFSET(table_admin1[[#Headers],[ADM1_PT]],MATCH(B528,admin1,0),1))</f>
        <v/>
      </c>
      <c r="AJ528" s="49" t="str">
        <f t="shared" ca="1" si="16"/>
        <v/>
      </c>
      <c r="AK528" s="49" t="str">
        <f t="shared" ca="1" si="17"/>
        <v/>
      </c>
    </row>
    <row r="529" spans="29:37" x14ac:dyDescent="0.2">
      <c r="AC529">
        <f>IF(ISBLANK(sbcc[[#This Row],[total_boys]]),SUM(sbcc[[#This Row],[boys_0-5_reached]],sbcc[[#This Row],[boys_6-12_reached]],sbcc[[#This Row],[boys_13-18_reached]]),sbcc[[#This Row],[total_boys]])</f>
        <v>0</v>
      </c>
      <c r="AD529">
        <f>IF(ISBLANK(sbcc[[#This Row],[total_girls]]),SUM(sbcc[[#This Row],[girls_0-5_reached]],sbcc[[#This Row],[girls_6-12_reached]],sbcc[[#This Row],[girls_13-18_reached]]),sbcc[[#This Row],[total_girls]])</f>
        <v>0</v>
      </c>
      <c r="AE529">
        <f>IF(ISBLANK(sbcc[[#This Row],[total_children]]),SUM(sbcc[[#This Row],[calc_boys]],sbcc[[#This Row],[calc_girls]]),sbcc[[#This Row],[total_children]])</f>
        <v>0</v>
      </c>
      <c r="AF529">
        <f>IF(ISBLANK(sbcc[[#This Row],[total_pwd]]),SUM(sbcc[[#This Row],[total_pwd_men]],sbcc[[#This Row],[total_pwd_women]]),sbcc[[#This Row],[total_pwd]])</f>
        <v>0</v>
      </c>
      <c r="AG529">
        <f>IF(ISBLANK(sbcc[[#This Row],[total_adults]]),SUM(sbcc[[#This Row],[total_men]],sbcc[[#This Row],[total_women]]),sbcc[[#This Row],[total_adults]])</f>
        <v>0</v>
      </c>
      <c r="AH529">
        <f>IF(ISBLANK(sbcc[[#This Row],[total_beneficiaries_reached]]),SUM(sbcc[[#This Row],[calc_children]],sbcc[[#This Row],[calc_adults]]),sbcc[[#This Row],[total_beneficiaries_reached]])</f>
        <v>0</v>
      </c>
      <c r="AI529" s="49" t="str">
        <f ca="1">IF(B529="","",OFFSET(table_admin1[[#Headers],[ADM1_PT]],MATCH(B529,admin1,0),1))</f>
        <v/>
      </c>
      <c r="AJ529" s="49" t="str">
        <f t="shared" ca="1" si="16"/>
        <v/>
      </c>
      <c r="AK529" s="49" t="str">
        <f t="shared" ca="1" si="17"/>
        <v/>
      </c>
    </row>
    <row r="530" spans="29:37" x14ac:dyDescent="0.2">
      <c r="AC530">
        <f>IF(ISBLANK(sbcc[[#This Row],[total_boys]]),SUM(sbcc[[#This Row],[boys_0-5_reached]],sbcc[[#This Row],[boys_6-12_reached]],sbcc[[#This Row],[boys_13-18_reached]]),sbcc[[#This Row],[total_boys]])</f>
        <v>0</v>
      </c>
      <c r="AD530">
        <f>IF(ISBLANK(sbcc[[#This Row],[total_girls]]),SUM(sbcc[[#This Row],[girls_0-5_reached]],sbcc[[#This Row],[girls_6-12_reached]],sbcc[[#This Row],[girls_13-18_reached]]),sbcc[[#This Row],[total_girls]])</f>
        <v>0</v>
      </c>
      <c r="AE530">
        <f>IF(ISBLANK(sbcc[[#This Row],[total_children]]),SUM(sbcc[[#This Row],[calc_boys]],sbcc[[#This Row],[calc_girls]]),sbcc[[#This Row],[total_children]])</f>
        <v>0</v>
      </c>
      <c r="AF530">
        <f>IF(ISBLANK(sbcc[[#This Row],[total_pwd]]),SUM(sbcc[[#This Row],[total_pwd_men]],sbcc[[#This Row],[total_pwd_women]]),sbcc[[#This Row],[total_pwd]])</f>
        <v>0</v>
      </c>
      <c r="AG530">
        <f>IF(ISBLANK(sbcc[[#This Row],[total_adults]]),SUM(sbcc[[#This Row],[total_men]],sbcc[[#This Row],[total_women]]),sbcc[[#This Row],[total_adults]])</f>
        <v>0</v>
      </c>
      <c r="AH530">
        <f>IF(ISBLANK(sbcc[[#This Row],[total_beneficiaries_reached]]),SUM(sbcc[[#This Row],[calc_children]],sbcc[[#This Row],[calc_adults]]),sbcc[[#This Row],[total_beneficiaries_reached]])</f>
        <v>0</v>
      </c>
      <c r="AI530" s="49" t="str">
        <f ca="1">IF(B530="","",OFFSET(table_admin1[[#Headers],[ADM1_PT]],MATCH(B530,admin1,0),1))</f>
        <v/>
      </c>
      <c r="AJ530" s="49" t="str">
        <f t="shared" ca="1" si="16"/>
        <v/>
      </c>
      <c r="AK530" s="49" t="str">
        <f t="shared" ca="1" si="17"/>
        <v/>
      </c>
    </row>
    <row r="531" spans="29:37" x14ac:dyDescent="0.2">
      <c r="AC531">
        <f>IF(ISBLANK(sbcc[[#This Row],[total_boys]]),SUM(sbcc[[#This Row],[boys_0-5_reached]],sbcc[[#This Row],[boys_6-12_reached]],sbcc[[#This Row],[boys_13-18_reached]]),sbcc[[#This Row],[total_boys]])</f>
        <v>0</v>
      </c>
      <c r="AD531">
        <f>IF(ISBLANK(sbcc[[#This Row],[total_girls]]),SUM(sbcc[[#This Row],[girls_0-5_reached]],sbcc[[#This Row],[girls_6-12_reached]],sbcc[[#This Row],[girls_13-18_reached]]),sbcc[[#This Row],[total_girls]])</f>
        <v>0</v>
      </c>
      <c r="AE531">
        <f>IF(ISBLANK(sbcc[[#This Row],[total_children]]),SUM(sbcc[[#This Row],[calc_boys]],sbcc[[#This Row],[calc_girls]]),sbcc[[#This Row],[total_children]])</f>
        <v>0</v>
      </c>
      <c r="AF531">
        <f>IF(ISBLANK(sbcc[[#This Row],[total_pwd]]),SUM(sbcc[[#This Row],[total_pwd_men]],sbcc[[#This Row],[total_pwd_women]]),sbcc[[#This Row],[total_pwd]])</f>
        <v>0</v>
      </c>
      <c r="AG531">
        <f>IF(ISBLANK(sbcc[[#This Row],[total_adults]]),SUM(sbcc[[#This Row],[total_men]],sbcc[[#This Row],[total_women]]),sbcc[[#This Row],[total_adults]])</f>
        <v>0</v>
      </c>
      <c r="AH531">
        <f>IF(ISBLANK(sbcc[[#This Row],[total_beneficiaries_reached]]),SUM(sbcc[[#This Row],[calc_children]],sbcc[[#This Row],[calc_adults]]),sbcc[[#This Row],[total_beneficiaries_reached]])</f>
        <v>0</v>
      </c>
      <c r="AI531" s="49" t="str">
        <f ca="1">IF(B531="","",OFFSET(table_admin1[[#Headers],[ADM1_PT]],MATCH(B531,admin1,0),1))</f>
        <v/>
      </c>
      <c r="AJ531" s="49" t="str">
        <f t="shared" ca="1" si="16"/>
        <v/>
      </c>
      <c r="AK531" s="49" t="str">
        <f t="shared" ca="1" si="17"/>
        <v/>
      </c>
    </row>
    <row r="532" spans="29:37" x14ac:dyDescent="0.2">
      <c r="AC532">
        <f>IF(ISBLANK(sbcc[[#This Row],[total_boys]]),SUM(sbcc[[#This Row],[boys_0-5_reached]],sbcc[[#This Row],[boys_6-12_reached]],sbcc[[#This Row],[boys_13-18_reached]]),sbcc[[#This Row],[total_boys]])</f>
        <v>0</v>
      </c>
      <c r="AD532">
        <f>IF(ISBLANK(sbcc[[#This Row],[total_girls]]),SUM(sbcc[[#This Row],[girls_0-5_reached]],sbcc[[#This Row],[girls_6-12_reached]],sbcc[[#This Row],[girls_13-18_reached]]),sbcc[[#This Row],[total_girls]])</f>
        <v>0</v>
      </c>
      <c r="AE532">
        <f>IF(ISBLANK(sbcc[[#This Row],[total_children]]),SUM(sbcc[[#This Row],[calc_boys]],sbcc[[#This Row],[calc_girls]]),sbcc[[#This Row],[total_children]])</f>
        <v>0</v>
      </c>
      <c r="AF532">
        <f>IF(ISBLANK(sbcc[[#This Row],[total_pwd]]),SUM(sbcc[[#This Row],[total_pwd_men]],sbcc[[#This Row],[total_pwd_women]]),sbcc[[#This Row],[total_pwd]])</f>
        <v>0</v>
      </c>
      <c r="AG532">
        <f>IF(ISBLANK(sbcc[[#This Row],[total_adults]]),SUM(sbcc[[#This Row],[total_men]],sbcc[[#This Row],[total_women]]),sbcc[[#This Row],[total_adults]])</f>
        <v>0</v>
      </c>
      <c r="AH532">
        <f>IF(ISBLANK(sbcc[[#This Row],[total_beneficiaries_reached]]),SUM(sbcc[[#This Row],[calc_children]],sbcc[[#This Row],[calc_adults]]),sbcc[[#This Row],[total_beneficiaries_reached]])</f>
        <v>0</v>
      </c>
      <c r="AI532" s="49" t="str">
        <f ca="1">IF(B532="","",OFFSET(table_admin1[[#Headers],[ADM1_PT]],MATCH(B532,admin1,0),1))</f>
        <v/>
      </c>
      <c r="AJ532" s="49" t="str">
        <f t="shared" ca="1" si="16"/>
        <v/>
      </c>
      <c r="AK532" s="49" t="str">
        <f t="shared" ca="1" si="17"/>
        <v/>
      </c>
    </row>
    <row r="533" spans="29:37" x14ac:dyDescent="0.2">
      <c r="AC533">
        <f>IF(ISBLANK(sbcc[[#This Row],[total_boys]]),SUM(sbcc[[#This Row],[boys_0-5_reached]],sbcc[[#This Row],[boys_6-12_reached]],sbcc[[#This Row],[boys_13-18_reached]]),sbcc[[#This Row],[total_boys]])</f>
        <v>0</v>
      </c>
      <c r="AD533">
        <f>IF(ISBLANK(sbcc[[#This Row],[total_girls]]),SUM(sbcc[[#This Row],[girls_0-5_reached]],sbcc[[#This Row],[girls_6-12_reached]],sbcc[[#This Row],[girls_13-18_reached]]),sbcc[[#This Row],[total_girls]])</f>
        <v>0</v>
      </c>
      <c r="AE533">
        <f>IF(ISBLANK(sbcc[[#This Row],[total_children]]),SUM(sbcc[[#This Row],[calc_boys]],sbcc[[#This Row],[calc_girls]]),sbcc[[#This Row],[total_children]])</f>
        <v>0</v>
      </c>
      <c r="AF533">
        <f>IF(ISBLANK(sbcc[[#This Row],[total_pwd]]),SUM(sbcc[[#This Row],[total_pwd_men]],sbcc[[#This Row],[total_pwd_women]]),sbcc[[#This Row],[total_pwd]])</f>
        <v>0</v>
      </c>
      <c r="AG533">
        <f>IF(ISBLANK(sbcc[[#This Row],[total_adults]]),SUM(sbcc[[#This Row],[total_men]],sbcc[[#This Row],[total_women]]),sbcc[[#This Row],[total_adults]])</f>
        <v>0</v>
      </c>
      <c r="AH533">
        <f>IF(ISBLANK(sbcc[[#This Row],[total_beneficiaries_reached]]),SUM(sbcc[[#This Row],[calc_children]],sbcc[[#This Row],[calc_adults]]),sbcc[[#This Row],[total_beneficiaries_reached]])</f>
        <v>0</v>
      </c>
      <c r="AI533" s="49" t="str">
        <f ca="1">IF(B533="","",OFFSET(table_admin1[[#Headers],[ADM1_PT]],MATCH(B533,admin1,0),1))</f>
        <v/>
      </c>
      <c r="AJ533" s="49" t="str">
        <f t="shared" ca="1" si="16"/>
        <v/>
      </c>
      <c r="AK533" s="49" t="str">
        <f t="shared" ca="1" si="17"/>
        <v/>
      </c>
    </row>
    <row r="534" spans="29:37" x14ac:dyDescent="0.2">
      <c r="AC534">
        <f>IF(ISBLANK(sbcc[[#This Row],[total_boys]]),SUM(sbcc[[#This Row],[boys_0-5_reached]],sbcc[[#This Row],[boys_6-12_reached]],sbcc[[#This Row],[boys_13-18_reached]]),sbcc[[#This Row],[total_boys]])</f>
        <v>0</v>
      </c>
      <c r="AD534">
        <f>IF(ISBLANK(sbcc[[#This Row],[total_girls]]),SUM(sbcc[[#This Row],[girls_0-5_reached]],sbcc[[#This Row],[girls_6-12_reached]],sbcc[[#This Row],[girls_13-18_reached]]),sbcc[[#This Row],[total_girls]])</f>
        <v>0</v>
      </c>
      <c r="AE534">
        <f>IF(ISBLANK(sbcc[[#This Row],[total_children]]),SUM(sbcc[[#This Row],[calc_boys]],sbcc[[#This Row],[calc_girls]]),sbcc[[#This Row],[total_children]])</f>
        <v>0</v>
      </c>
      <c r="AF534">
        <f>IF(ISBLANK(sbcc[[#This Row],[total_pwd]]),SUM(sbcc[[#This Row],[total_pwd_men]],sbcc[[#This Row],[total_pwd_women]]),sbcc[[#This Row],[total_pwd]])</f>
        <v>0</v>
      </c>
      <c r="AG534">
        <f>IF(ISBLANK(sbcc[[#This Row],[total_adults]]),SUM(sbcc[[#This Row],[total_men]],sbcc[[#This Row],[total_women]]),sbcc[[#This Row],[total_adults]])</f>
        <v>0</v>
      </c>
      <c r="AH534">
        <f>IF(ISBLANK(sbcc[[#This Row],[total_beneficiaries_reached]]),SUM(sbcc[[#This Row],[calc_children]],sbcc[[#This Row],[calc_adults]]),sbcc[[#This Row],[total_beneficiaries_reached]])</f>
        <v>0</v>
      </c>
      <c r="AI534" s="49" t="str">
        <f ca="1">IF(B534="","",OFFSET(table_admin1[[#Headers],[ADM1_PT]],MATCH(B534,admin1,0),1))</f>
        <v/>
      </c>
      <c r="AJ534" s="49" t="str">
        <f t="shared" ca="1" si="16"/>
        <v/>
      </c>
      <c r="AK534" s="49" t="str">
        <f t="shared" ca="1" si="17"/>
        <v/>
      </c>
    </row>
    <row r="535" spans="29:37" x14ac:dyDescent="0.2">
      <c r="AC535">
        <f>IF(ISBLANK(sbcc[[#This Row],[total_boys]]),SUM(sbcc[[#This Row],[boys_0-5_reached]],sbcc[[#This Row],[boys_6-12_reached]],sbcc[[#This Row],[boys_13-18_reached]]),sbcc[[#This Row],[total_boys]])</f>
        <v>0</v>
      </c>
      <c r="AD535">
        <f>IF(ISBLANK(sbcc[[#This Row],[total_girls]]),SUM(sbcc[[#This Row],[girls_0-5_reached]],sbcc[[#This Row],[girls_6-12_reached]],sbcc[[#This Row],[girls_13-18_reached]]),sbcc[[#This Row],[total_girls]])</f>
        <v>0</v>
      </c>
      <c r="AE535">
        <f>IF(ISBLANK(sbcc[[#This Row],[total_children]]),SUM(sbcc[[#This Row],[calc_boys]],sbcc[[#This Row],[calc_girls]]),sbcc[[#This Row],[total_children]])</f>
        <v>0</v>
      </c>
      <c r="AF535">
        <f>IF(ISBLANK(sbcc[[#This Row],[total_pwd]]),SUM(sbcc[[#This Row],[total_pwd_men]],sbcc[[#This Row],[total_pwd_women]]),sbcc[[#This Row],[total_pwd]])</f>
        <v>0</v>
      </c>
      <c r="AG535">
        <f>IF(ISBLANK(sbcc[[#This Row],[total_adults]]),SUM(sbcc[[#This Row],[total_men]],sbcc[[#This Row],[total_women]]),sbcc[[#This Row],[total_adults]])</f>
        <v>0</v>
      </c>
      <c r="AH535">
        <f>IF(ISBLANK(sbcc[[#This Row],[total_beneficiaries_reached]]),SUM(sbcc[[#This Row],[calc_children]],sbcc[[#This Row],[calc_adults]]),sbcc[[#This Row],[total_beneficiaries_reached]])</f>
        <v>0</v>
      </c>
      <c r="AI535" s="49" t="str">
        <f ca="1">IF(B535="","",OFFSET(table_admin1[[#Headers],[ADM1_PT]],MATCH(B535,admin1,0),1))</f>
        <v/>
      </c>
      <c r="AJ535" s="49" t="str">
        <f t="shared" ca="1" si="16"/>
        <v/>
      </c>
      <c r="AK535" s="49" t="str">
        <f t="shared" ca="1" si="17"/>
        <v/>
      </c>
    </row>
    <row r="536" spans="29:37" x14ac:dyDescent="0.2">
      <c r="AC536">
        <f>IF(ISBLANK(sbcc[[#This Row],[total_boys]]),SUM(sbcc[[#This Row],[boys_0-5_reached]],sbcc[[#This Row],[boys_6-12_reached]],sbcc[[#This Row],[boys_13-18_reached]]),sbcc[[#This Row],[total_boys]])</f>
        <v>0</v>
      </c>
      <c r="AD536">
        <f>IF(ISBLANK(sbcc[[#This Row],[total_girls]]),SUM(sbcc[[#This Row],[girls_0-5_reached]],sbcc[[#This Row],[girls_6-12_reached]],sbcc[[#This Row],[girls_13-18_reached]]),sbcc[[#This Row],[total_girls]])</f>
        <v>0</v>
      </c>
      <c r="AE536">
        <f>IF(ISBLANK(sbcc[[#This Row],[total_children]]),SUM(sbcc[[#This Row],[calc_boys]],sbcc[[#This Row],[calc_girls]]),sbcc[[#This Row],[total_children]])</f>
        <v>0</v>
      </c>
      <c r="AF536">
        <f>IF(ISBLANK(sbcc[[#This Row],[total_pwd]]),SUM(sbcc[[#This Row],[total_pwd_men]],sbcc[[#This Row],[total_pwd_women]]),sbcc[[#This Row],[total_pwd]])</f>
        <v>0</v>
      </c>
      <c r="AG536">
        <f>IF(ISBLANK(sbcc[[#This Row],[total_adults]]),SUM(sbcc[[#This Row],[total_men]],sbcc[[#This Row],[total_women]]),sbcc[[#This Row],[total_adults]])</f>
        <v>0</v>
      </c>
      <c r="AH536">
        <f>IF(ISBLANK(sbcc[[#This Row],[total_beneficiaries_reached]]),SUM(sbcc[[#This Row],[calc_children]],sbcc[[#This Row],[calc_adults]]),sbcc[[#This Row],[total_beneficiaries_reached]])</f>
        <v>0</v>
      </c>
      <c r="AI536" s="49" t="str">
        <f ca="1">IF(B536="","",OFFSET(table_admin1[[#Headers],[ADM1_PT]],MATCH(B536,admin1,0),1))</f>
        <v/>
      </c>
      <c r="AJ536" s="49" t="str">
        <f t="shared" ca="1" si="16"/>
        <v/>
      </c>
      <c r="AK536" s="49" t="str">
        <f t="shared" ca="1" si="17"/>
        <v/>
      </c>
    </row>
    <row r="537" spans="29:37" x14ac:dyDescent="0.2">
      <c r="AC537">
        <f>IF(ISBLANK(sbcc[[#This Row],[total_boys]]),SUM(sbcc[[#This Row],[boys_0-5_reached]],sbcc[[#This Row],[boys_6-12_reached]],sbcc[[#This Row],[boys_13-18_reached]]),sbcc[[#This Row],[total_boys]])</f>
        <v>0</v>
      </c>
      <c r="AD537">
        <f>IF(ISBLANK(sbcc[[#This Row],[total_girls]]),SUM(sbcc[[#This Row],[girls_0-5_reached]],sbcc[[#This Row],[girls_6-12_reached]],sbcc[[#This Row],[girls_13-18_reached]]),sbcc[[#This Row],[total_girls]])</f>
        <v>0</v>
      </c>
      <c r="AE537">
        <f>IF(ISBLANK(sbcc[[#This Row],[total_children]]),SUM(sbcc[[#This Row],[calc_boys]],sbcc[[#This Row],[calc_girls]]),sbcc[[#This Row],[total_children]])</f>
        <v>0</v>
      </c>
      <c r="AF537">
        <f>IF(ISBLANK(sbcc[[#This Row],[total_pwd]]),SUM(sbcc[[#This Row],[total_pwd_men]],sbcc[[#This Row],[total_pwd_women]]),sbcc[[#This Row],[total_pwd]])</f>
        <v>0</v>
      </c>
      <c r="AG537">
        <f>IF(ISBLANK(sbcc[[#This Row],[total_adults]]),SUM(sbcc[[#This Row],[total_men]],sbcc[[#This Row],[total_women]]),sbcc[[#This Row],[total_adults]])</f>
        <v>0</v>
      </c>
      <c r="AH537">
        <f>IF(ISBLANK(sbcc[[#This Row],[total_beneficiaries_reached]]),SUM(sbcc[[#This Row],[calc_children]],sbcc[[#This Row],[calc_adults]]),sbcc[[#This Row],[total_beneficiaries_reached]])</f>
        <v>0</v>
      </c>
      <c r="AI537" s="49" t="str">
        <f ca="1">IF(B537="","",OFFSET(table_admin1[[#Headers],[ADM1_PT]],MATCH(B537,admin1,0),1))</f>
        <v/>
      </c>
      <c r="AJ537" s="49" t="str">
        <f t="shared" ca="1" si="16"/>
        <v/>
      </c>
      <c r="AK537" s="49" t="str">
        <f t="shared" ca="1" si="17"/>
        <v/>
      </c>
    </row>
    <row r="538" spans="29:37" x14ac:dyDescent="0.2">
      <c r="AC538">
        <f>IF(ISBLANK(sbcc[[#This Row],[total_boys]]),SUM(sbcc[[#This Row],[boys_0-5_reached]],sbcc[[#This Row],[boys_6-12_reached]],sbcc[[#This Row],[boys_13-18_reached]]),sbcc[[#This Row],[total_boys]])</f>
        <v>0</v>
      </c>
      <c r="AD538">
        <f>IF(ISBLANK(sbcc[[#This Row],[total_girls]]),SUM(sbcc[[#This Row],[girls_0-5_reached]],sbcc[[#This Row],[girls_6-12_reached]],sbcc[[#This Row],[girls_13-18_reached]]),sbcc[[#This Row],[total_girls]])</f>
        <v>0</v>
      </c>
      <c r="AE538">
        <f>IF(ISBLANK(sbcc[[#This Row],[total_children]]),SUM(sbcc[[#This Row],[calc_boys]],sbcc[[#This Row],[calc_girls]]),sbcc[[#This Row],[total_children]])</f>
        <v>0</v>
      </c>
      <c r="AF538">
        <f>IF(ISBLANK(sbcc[[#This Row],[total_pwd]]),SUM(sbcc[[#This Row],[total_pwd_men]],sbcc[[#This Row],[total_pwd_women]]),sbcc[[#This Row],[total_pwd]])</f>
        <v>0</v>
      </c>
      <c r="AG538">
        <f>IF(ISBLANK(sbcc[[#This Row],[total_adults]]),SUM(sbcc[[#This Row],[total_men]],sbcc[[#This Row],[total_women]]),sbcc[[#This Row],[total_adults]])</f>
        <v>0</v>
      </c>
      <c r="AH538">
        <f>IF(ISBLANK(sbcc[[#This Row],[total_beneficiaries_reached]]),SUM(sbcc[[#This Row],[calc_children]],sbcc[[#This Row],[calc_adults]]),sbcc[[#This Row],[total_beneficiaries_reached]])</f>
        <v>0</v>
      </c>
      <c r="AI538" s="49" t="str">
        <f ca="1">IF(B538="","",OFFSET(table_admin1[[#Headers],[ADM1_PT]],MATCH(B538,admin1,0),1))</f>
        <v/>
      </c>
      <c r="AJ538" s="49" t="str">
        <f t="shared" ca="1" si="16"/>
        <v/>
      </c>
      <c r="AK538" s="49" t="str">
        <f t="shared" ca="1" si="17"/>
        <v/>
      </c>
    </row>
    <row r="539" spans="29:37" x14ac:dyDescent="0.2">
      <c r="AC539">
        <f>IF(ISBLANK(sbcc[[#This Row],[total_boys]]),SUM(sbcc[[#This Row],[boys_0-5_reached]],sbcc[[#This Row],[boys_6-12_reached]],sbcc[[#This Row],[boys_13-18_reached]]),sbcc[[#This Row],[total_boys]])</f>
        <v>0</v>
      </c>
      <c r="AD539">
        <f>IF(ISBLANK(sbcc[[#This Row],[total_girls]]),SUM(sbcc[[#This Row],[girls_0-5_reached]],sbcc[[#This Row],[girls_6-12_reached]],sbcc[[#This Row],[girls_13-18_reached]]),sbcc[[#This Row],[total_girls]])</f>
        <v>0</v>
      </c>
      <c r="AE539">
        <f>IF(ISBLANK(sbcc[[#This Row],[total_children]]),SUM(sbcc[[#This Row],[calc_boys]],sbcc[[#This Row],[calc_girls]]),sbcc[[#This Row],[total_children]])</f>
        <v>0</v>
      </c>
      <c r="AF539">
        <f>IF(ISBLANK(sbcc[[#This Row],[total_pwd]]),SUM(sbcc[[#This Row],[total_pwd_men]],sbcc[[#This Row],[total_pwd_women]]),sbcc[[#This Row],[total_pwd]])</f>
        <v>0</v>
      </c>
      <c r="AG539">
        <f>IF(ISBLANK(sbcc[[#This Row],[total_adults]]),SUM(sbcc[[#This Row],[total_men]],sbcc[[#This Row],[total_women]]),sbcc[[#This Row],[total_adults]])</f>
        <v>0</v>
      </c>
      <c r="AH539">
        <f>IF(ISBLANK(sbcc[[#This Row],[total_beneficiaries_reached]]),SUM(sbcc[[#This Row],[calc_children]],sbcc[[#This Row],[calc_adults]]),sbcc[[#This Row],[total_beneficiaries_reached]])</f>
        <v>0</v>
      </c>
      <c r="AI539" s="49" t="str">
        <f ca="1">IF(B539="","",OFFSET(table_admin1[[#Headers],[ADM1_PT]],MATCH(B539,admin1,0),1))</f>
        <v/>
      </c>
      <c r="AJ539" s="49" t="str">
        <f t="shared" ca="1" si="16"/>
        <v/>
      </c>
      <c r="AK539" s="49" t="str">
        <f t="shared" ca="1" si="17"/>
        <v/>
      </c>
    </row>
    <row r="540" spans="29:37" x14ac:dyDescent="0.2">
      <c r="AC540">
        <f>IF(ISBLANK(sbcc[[#This Row],[total_boys]]),SUM(sbcc[[#This Row],[boys_0-5_reached]],sbcc[[#This Row],[boys_6-12_reached]],sbcc[[#This Row],[boys_13-18_reached]]),sbcc[[#This Row],[total_boys]])</f>
        <v>0</v>
      </c>
      <c r="AD540">
        <f>IF(ISBLANK(sbcc[[#This Row],[total_girls]]),SUM(sbcc[[#This Row],[girls_0-5_reached]],sbcc[[#This Row],[girls_6-12_reached]],sbcc[[#This Row],[girls_13-18_reached]]),sbcc[[#This Row],[total_girls]])</f>
        <v>0</v>
      </c>
      <c r="AE540">
        <f>IF(ISBLANK(sbcc[[#This Row],[total_children]]),SUM(sbcc[[#This Row],[calc_boys]],sbcc[[#This Row],[calc_girls]]),sbcc[[#This Row],[total_children]])</f>
        <v>0</v>
      </c>
      <c r="AF540">
        <f>IF(ISBLANK(sbcc[[#This Row],[total_pwd]]),SUM(sbcc[[#This Row],[total_pwd_men]],sbcc[[#This Row],[total_pwd_women]]),sbcc[[#This Row],[total_pwd]])</f>
        <v>0</v>
      </c>
      <c r="AG540">
        <f>IF(ISBLANK(sbcc[[#This Row],[total_adults]]),SUM(sbcc[[#This Row],[total_men]],sbcc[[#This Row],[total_women]]),sbcc[[#This Row],[total_adults]])</f>
        <v>0</v>
      </c>
      <c r="AH540">
        <f>IF(ISBLANK(sbcc[[#This Row],[total_beneficiaries_reached]]),SUM(sbcc[[#This Row],[calc_children]],sbcc[[#This Row],[calc_adults]]),sbcc[[#This Row],[total_beneficiaries_reached]])</f>
        <v>0</v>
      </c>
      <c r="AI540" s="49" t="str">
        <f ca="1">IF(B540="","",OFFSET(table_admin1[[#Headers],[ADM1_PT]],MATCH(B540,admin1,0),1))</f>
        <v/>
      </c>
      <c r="AJ540" s="49" t="str">
        <f t="shared" ca="1" si="16"/>
        <v/>
      </c>
      <c r="AK540" s="49" t="str">
        <f t="shared" ca="1" si="17"/>
        <v/>
      </c>
    </row>
    <row r="541" spans="29:37" x14ac:dyDescent="0.2">
      <c r="AC541">
        <f>IF(ISBLANK(sbcc[[#This Row],[total_boys]]),SUM(sbcc[[#This Row],[boys_0-5_reached]],sbcc[[#This Row],[boys_6-12_reached]],sbcc[[#This Row],[boys_13-18_reached]]),sbcc[[#This Row],[total_boys]])</f>
        <v>0</v>
      </c>
      <c r="AD541">
        <f>IF(ISBLANK(sbcc[[#This Row],[total_girls]]),SUM(sbcc[[#This Row],[girls_0-5_reached]],sbcc[[#This Row],[girls_6-12_reached]],sbcc[[#This Row],[girls_13-18_reached]]),sbcc[[#This Row],[total_girls]])</f>
        <v>0</v>
      </c>
      <c r="AE541">
        <f>IF(ISBLANK(sbcc[[#This Row],[total_children]]),SUM(sbcc[[#This Row],[calc_boys]],sbcc[[#This Row],[calc_girls]]),sbcc[[#This Row],[total_children]])</f>
        <v>0</v>
      </c>
      <c r="AF541">
        <f>IF(ISBLANK(sbcc[[#This Row],[total_pwd]]),SUM(sbcc[[#This Row],[total_pwd_men]],sbcc[[#This Row],[total_pwd_women]]),sbcc[[#This Row],[total_pwd]])</f>
        <v>0</v>
      </c>
      <c r="AG541">
        <f>IF(ISBLANK(sbcc[[#This Row],[total_adults]]),SUM(sbcc[[#This Row],[total_men]],sbcc[[#This Row],[total_women]]),sbcc[[#This Row],[total_adults]])</f>
        <v>0</v>
      </c>
      <c r="AH541">
        <f>IF(ISBLANK(sbcc[[#This Row],[total_beneficiaries_reached]]),SUM(sbcc[[#This Row],[calc_children]],sbcc[[#This Row],[calc_adults]]),sbcc[[#This Row],[total_beneficiaries_reached]])</f>
        <v>0</v>
      </c>
      <c r="AI541" s="49" t="str">
        <f ca="1">IF(B541="","",OFFSET(table_admin1[[#Headers],[ADM1_PT]],MATCH(B541,admin1,0),1))</f>
        <v/>
      </c>
      <c r="AJ541" s="49" t="str">
        <f t="shared" ca="1" si="16"/>
        <v/>
      </c>
      <c r="AK541" s="49" t="str">
        <f t="shared" ca="1" si="17"/>
        <v/>
      </c>
    </row>
    <row r="542" spans="29:37" x14ac:dyDescent="0.2">
      <c r="AC542">
        <f>IF(ISBLANK(sbcc[[#This Row],[total_boys]]),SUM(sbcc[[#This Row],[boys_0-5_reached]],sbcc[[#This Row],[boys_6-12_reached]],sbcc[[#This Row],[boys_13-18_reached]]),sbcc[[#This Row],[total_boys]])</f>
        <v>0</v>
      </c>
      <c r="AD542">
        <f>IF(ISBLANK(sbcc[[#This Row],[total_girls]]),SUM(sbcc[[#This Row],[girls_0-5_reached]],sbcc[[#This Row],[girls_6-12_reached]],sbcc[[#This Row],[girls_13-18_reached]]),sbcc[[#This Row],[total_girls]])</f>
        <v>0</v>
      </c>
      <c r="AE542">
        <f>IF(ISBLANK(sbcc[[#This Row],[total_children]]),SUM(sbcc[[#This Row],[calc_boys]],sbcc[[#This Row],[calc_girls]]),sbcc[[#This Row],[total_children]])</f>
        <v>0</v>
      </c>
      <c r="AF542">
        <f>IF(ISBLANK(sbcc[[#This Row],[total_pwd]]),SUM(sbcc[[#This Row],[total_pwd_men]],sbcc[[#This Row],[total_pwd_women]]),sbcc[[#This Row],[total_pwd]])</f>
        <v>0</v>
      </c>
      <c r="AG542">
        <f>IF(ISBLANK(sbcc[[#This Row],[total_adults]]),SUM(sbcc[[#This Row],[total_men]],sbcc[[#This Row],[total_women]]),sbcc[[#This Row],[total_adults]])</f>
        <v>0</v>
      </c>
      <c r="AH542">
        <f>IF(ISBLANK(sbcc[[#This Row],[total_beneficiaries_reached]]),SUM(sbcc[[#This Row],[calc_children]],sbcc[[#This Row],[calc_adults]]),sbcc[[#This Row],[total_beneficiaries_reached]])</f>
        <v>0</v>
      </c>
      <c r="AI542" s="49" t="str">
        <f ca="1">IF(B542="","",OFFSET(table_admin1[[#Headers],[ADM1_PT]],MATCH(B542,admin1,0),1))</f>
        <v/>
      </c>
      <c r="AJ542" s="49" t="str">
        <f t="shared" ca="1" si="16"/>
        <v/>
      </c>
      <c r="AK542" s="49" t="str">
        <f t="shared" ca="1" si="17"/>
        <v/>
      </c>
    </row>
    <row r="543" spans="29:37" x14ac:dyDescent="0.2">
      <c r="AC543">
        <f>IF(ISBLANK(sbcc[[#This Row],[total_boys]]),SUM(sbcc[[#This Row],[boys_0-5_reached]],sbcc[[#This Row],[boys_6-12_reached]],sbcc[[#This Row],[boys_13-18_reached]]),sbcc[[#This Row],[total_boys]])</f>
        <v>0</v>
      </c>
      <c r="AD543">
        <f>IF(ISBLANK(sbcc[[#This Row],[total_girls]]),SUM(sbcc[[#This Row],[girls_0-5_reached]],sbcc[[#This Row],[girls_6-12_reached]],sbcc[[#This Row],[girls_13-18_reached]]),sbcc[[#This Row],[total_girls]])</f>
        <v>0</v>
      </c>
      <c r="AE543">
        <f>IF(ISBLANK(sbcc[[#This Row],[total_children]]),SUM(sbcc[[#This Row],[calc_boys]],sbcc[[#This Row],[calc_girls]]),sbcc[[#This Row],[total_children]])</f>
        <v>0</v>
      </c>
      <c r="AF543">
        <f>IF(ISBLANK(sbcc[[#This Row],[total_pwd]]),SUM(sbcc[[#This Row],[total_pwd_men]],sbcc[[#This Row],[total_pwd_women]]),sbcc[[#This Row],[total_pwd]])</f>
        <v>0</v>
      </c>
      <c r="AG543">
        <f>IF(ISBLANK(sbcc[[#This Row],[total_adults]]),SUM(sbcc[[#This Row],[total_men]],sbcc[[#This Row],[total_women]]),sbcc[[#This Row],[total_adults]])</f>
        <v>0</v>
      </c>
      <c r="AH543">
        <f>IF(ISBLANK(sbcc[[#This Row],[total_beneficiaries_reached]]),SUM(sbcc[[#This Row],[calc_children]],sbcc[[#This Row],[calc_adults]]),sbcc[[#This Row],[total_beneficiaries_reached]])</f>
        <v>0</v>
      </c>
      <c r="AI543" s="49" t="str">
        <f ca="1">IF(B543="","",OFFSET(table_admin1[[#Headers],[ADM1_PT]],MATCH(B543,admin1,0),1))</f>
        <v/>
      </c>
      <c r="AJ543" s="49" t="str">
        <f t="shared" ca="1" si="16"/>
        <v/>
      </c>
      <c r="AK543" s="49" t="str">
        <f t="shared" ca="1" si="17"/>
        <v/>
      </c>
    </row>
    <row r="544" spans="29:37" x14ac:dyDescent="0.2">
      <c r="AC544">
        <f>IF(ISBLANK(sbcc[[#This Row],[total_boys]]),SUM(sbcc[[#This Row],[boys_0-5_reached]],sbcc[[#This Row],[boys_6-12_reached]],sbcc[[#This Row],[boys_13-18_reached]]),sbcc[[#This Row],[total_boys]])</f>
        <v>0</v>
      </c>
      <c r="AD544">
        <f>IF(ISBLANK(sbcc[[#This Row],[total_girls]]),SUM(sbcc[[#This Row],[girls_0-5_reached]],sbcc[[#This Row],[girls_6-12_reached]],sbcc[[#This Row],[girls_13-18_reached]]),sbcc[[#This Row],[total_girls]])</f>
        <v>0</v>
      </c>
      <c r="AE544">
        <f>IF(ISBLANK(sbcc[[#This Row],[total_children]]),SUM(sbcc[[#This Row],[calc_boys]],sbcc[[#This Row],[calc_girls]]),sbcc[[#This Row],[total_children]])</f>
        <v>0</v>
      </c>
      <c r="AF544">
        <f>IF(ISBLANK(sbcc[[#This Row],[total_pwd]]),SUM(sbcc[[#This Row],[total_pwd_men]],sbcc[[#This Row],[total_pwd_women]]),sbcc[[#This Row],[total_pwd]])</f>
        <v>0</v>
      </c>
      <c r="AG544">
        <f>IF(ISBLANK(sbcc[[#This Row],[total_adults]]),SUM(sbcc[[#This Row],[total_men]],sbcc[[#This Row],[total_women]]),sbcc[[#This Row],[total_adults]])</f>
        <v>0</v>
      </c>
      <c r="AH544">
        <f>IF(ISBLANK(sbcc[[#This Row],[total_beneficiaries_reached]]),SUM(sbcc[[#This Row],[calc_children]],sbcc[[#This Row],[calc_adults]]),sbcc[[#This Row],[total_beneficiaries_reached]])</f>
        <v>0</v>
      </c>
      <c r="AI544" s="49" t="str">
        <f ca="1">IF(B544="","",OFFSET(table_admin1[[#Headers],[ADM1_PT]],MATCH(B544,admin1,0),1))</f>
        <v/>
      </c>
      <c r="AJ544" s="49" t="str">
        <f t="shared" ca="1" si="16"/>
        <v/>
      </c>
      <c r="AK544" s="49" t="str">
        <f t="shared" ca="1" si="17"/>
        <v/>
      </c>
    </row>
    <row r="545" spans="29:37" x14ac:dyDescent="0.2">
      <c r="AC545">
        <f>IF(ISBLANK(sbcc[[#This Row],[total_boys]]),SUM(sbcc[[#This Row],[boys_0-5_reached]],sbcc[[#This Row],[boys_6-12_reached]],sbcc[[#This Row],[boys_13-18_reached]]),sbcc[[#This Row],[total_boys]])</f>
        <v>0</v>
      </c>
      <c r="AD545">
        <f>IF(ISBLANK(sbcc[[#This Row],[total_girls]]),SUM(sbcc[[#This Row],[girls_0-5_reached]],sbcc[[#This Row],[girls_6-12_reached]],sbcc[[#This Row],[girls_13-18_reached]]),sbcc[[#This Row],[total_girls]])</f>
        <v>0</v>
      </c>
      <c r="AE545">
        <f>IF(ISBLANK(sbcc[[#This Row],[total_children]]),SUM(sbcc[[#This Row],[calc_boys]],sbcc[[#This Row],[calc_girls]]),sbcc[[#This Row],[total_children]])</f>
        <v>0</v>
      </c>
      <c r="AF545">
        <f>IF(ISBLANK(sbcc[[#This Row],[total_pwd]]),SUM(sbcc[[#This Row],[total_pwd_men]],sbcc[[#This Row],[total_pwd_women]]),sbcc[[#This Row],[total_pwd]])</f>
        <v>0</v>
      </c>
      <c r="AG545">
        <f>IF(ISBLANK(sbcc[[#This Row],[total_adults]]),SUM(sbcc[[#This Row],[total_men]],sbcc[[#This Row],[total_women]]),sbcc[[#This Row],[total_adults]])</f>
        <v>0</v>
      </c>
      <c r="AH545">
        <f>IF(ISBLANK(sbcc[[#This Row],[total_beneficiaries_reached]]),SUM(sbcc[[#This Row],[calc_children]],sbcc[[#This Row],[calc_adults]]),sbcc[[#This Row],[total_beneficiaries_reached]])</f>
        <v>0</v>
      </c>
      <c r="AI545" s="49" t="str">
        <f ca="1">IF(B545="","",OFFSET(table_admin1[[#Headers],[ADM1_PT]],MATCH(B545,admin1,0),1))</f>
        <v/>
      </c>
      <c r="AJ545" s="49" t="str">
        <f t="shared" ca="1" si="16"/>
        <v/>
      </c>
      <c r="AK545" s="49" t="str">
        <f t="shared" ca="1" si="17"/>
        <v/>
      </c>
    </row>
    <row r="546" spans="29:37" x14ac:dyDescent="0.2">
      <c r="AC546">
        <f>IF(ISBLANK(sbcc[[#This Row],[total_boys]]),SUM(sbcc[[#This Row],[boys_0-5_reached]],sbcc[[#This Row],[boys_6-12_reached]],sbcc[[#This Row],[boys_13-18_reached]]),sbcc[[#This Row],[total_boys]])</f>
        <v>0</v>
      </c>
      <c r="AD546">
        <f>IF(ISBLANK(sbcc[[#This Row],[total_girls]]),SUM(sbcc[[#This Row],[girls_0-5_reached]],sbcc[[#This Row],[girls_6-12_reached]],sbcc[[#This Row],[girls_13-18_reached]]),sbcc[[#This Row],[total_girls]])</f>
        <v>0</v>
      </c>
      <c r="AE546">
        <f>IF(ISBLANK(sbcc[[#This Row],[total_children]]),SUM(sbcc[[#This Row],[calc_boys]],sbcc[[#This Row],[calc_girls]]),sbcc[[#This Row],[total_children]])</f>
        <v>0</v>
      </c>
      <c r="AF546">
        <f>IF(ISBLANK(sbcc[[#This Row],[total_pwd]]),SUM(sbcc[[#This Row],[total_pwd_men]],sbcc[[#This Row],[total_pwd_women]]),sbcc[[#This Row],[total_pwd]])</f>
        <v>0</v>
      </c>
      <c r="AG546">
        <f>IF(ISBLANK(sbcc[[#This Row],[total_adults]]),SUM(sbcc[[#This Row],[total_men]],sbcc[[#This Row],[total_women]]),sbcc[[#This Row],[total_adults]])</f>
        <v>0</v>
      </c>
      <c r="AH546">
        <f>IF(ISBLANK(sbcc[[#This Row],[total_beneficiaries_reached]]),SUM(sbcc[[#This Row],[calc_children]],sbcc[[#This Row],[calc_adults]]),sbcc[[#This Row],[total_beneficiaries_reached]])</f>
        <v>0</v>
      </c>
      <c r="AI546" s="49" t="str">
        <f ca="1">IF(B546="","",OFFSET(table_admin1[[#Headers],[ADM1_PT]],MATCH(B546,admin1,0),1))</f>
        <v/>
      </c>
      <c r="AJ546" s="49" t="str">
        <f t="shared" ca="1" si="16"/>
        <v/>
      </c>
      <c r="AK546" s="49" t="str">
        <f t="shared" ca="1" si="17"/>
        <v/>
      </c>
    </row>
    <row r="547" spans="29:37" x14ac:dyDescent="0.2">
      <c r="AC547">
        <f>IF(ISBLANK(sbcc[[#This Row],[total_boys]]),SUM(sbcc[[#This Row],[boys_0-5_reached]],sbcc[[#This Row],[boys_6-12_reached]],sbcc[[#This Row],[boys_13-18_reached]]),sbcc[[#This Row],[total_boys]])</f>
        <v>0</v>
      </c>
      <c r="AD547">
        <f>IF(ISBLANK(sbcc[[#This Row],[total_girls]]),SUM(sbcc[[#This Row],[girls_0-5_reached]],sbcc[[#This Row],[girls_6-12_reached]],sbcc[[#This Row],[girls_13-18_reached]]),sbcc[[#This Row],[total_girls]])</f>
        <v>0</v>
      </c>
      <c r="AE547">
        <f>IF(ISBLANK(sbcc[[#This Row],[total_children]]),SUM(sbcc[[#This Row],[calc_boys]],sbcc[[#This Row],[calc_girls]]),sbcc[[#This Row],[total_children]])</f>
        <v>0</v>
      </c>
      <c r="AF547">
        <f>IF(ISBLANK(sbcc[[#This Row],[total_pwd]]),SUM(sbcc[[#This Row],[total_pwd_men]],sbcc[[#This Row],[total_pwd_women]]),sbcc[[#This Row],[total_pwd]])</f>
        <v>0</v>
      </c>
      <c r="AG547">
        <f>IF(ISBLANK(sbcc[[#This Row],[total_adults]]),SUM(sbcc[[#This Row],[total_men]],sbcc[[#This Row],[total_women]]),sbcc[[#This Row],[total_adults]])</f>
        <v>0</v>
      </c>
      <c r="AH547">
        <f>IF(ISBLANK(sbcc[[#This Row],[total_beneficiaries_reached]]),SUM(sbcc[[#This Row],[calc_children]],sbcc[[#This Row],[calc_adults]]),sbcc[[#This Row],[total_beneficiaries_reached]])</f>
        <v>0</v>
      </c>
      <c r="AI547" s="49" t="str">
        <f ca="1">IF(B547="","",OFFSET(table_admin1[[#Headers],[ADM1_PT]],MATCH(B547,admin1,0),1))</f>
        <v/>
      </c>
      <c r="AJ547" s="49" t="str">
        <f t="shared" ca="1" si="16"/>
        <v/>
      </c>
      <c r="AK547" s="49" t="str">
        <f t="shared" ca="1" si="17"/>
        <v/>
      </c>
    </row>
    <row r="548" spans="29:37" x14ac:dyDescent="0.2">
      <c r="AC548">
        <f>IF(ISBLANK(sbcc[[#This Row],[total_boys]]),SUM(sbcc[[#This Row],[boys_0-5_reached]],sbcc[[#This Row],[boys_6-12_reached]],sbcc[[#This Row],[boys_13-18_reached]]),sbcc[[#This Row],[total_boys]])</f>
        <v>0</v>
      </c>
      <c r="AD548">
        <f>IF(ISBLANK(sbcc[[#This Row],[total_girls]]),SUM(sbcc[[#This Row],[girls_0-5_reached]],sbcc[[#This Row],[girls_6-12_reached]],sbcc[[#This Row],[girls_13-18_reached]]),sbcc[[#This Row],[total_girls]])</f>
        <v>0</v>
      </c>
      <c r="AE548">
        <f>IF(ISBLANK(sbcc[[#This Row],[total_children]]),SUM(sbcc[[#This Row],[calc_boys]],sbcc[[#This Row],[calc_girls]]),sbcc[[#This Row],[total_children]])</f>
        <v>0</v>
      </c>
      <c r="AF548">
        <f>IF(ISBLANK(sbcc[[#This Row],[total_pwd]]),SUM(sbcc[[#This Row],[total_pwd_men]],sbcc[[#This Row],[total_pwd_women]]),sbcc[[#This Row],[total_pwd]])</f>
        <v>0</v>
      </c>
      <c r="AG548">
        <f>IF(ISBLANK(sbcc[[#This Row],[total_adults]]),SUM(sbcc[[#This Row],[total_men]],sbcc[[#This Row],[total_women]]),sbcc[[#This Row],[total_adults]])</f>
        <v>0</v>
      </c>
      <c r="AH548">
        <f>IF(ISBLANK(sbcc[[#This Row],[total_beneficiaries_reached]]),SUM(sbcc[[#This Row],[calc_children]],sbcc[[#This Row],[calc_adults]]),sbcc[[#This Row],[total_beneficiaries_reached]])</f>
        <v>0</v>
      </c>
      <c r="AI548" s="49" t="str">
        <f ca="1">IF(B548="","",OFFSET(table_admin1[[#Headers],[ADM1_PT]],MATCH(B548,admin1,0),1))</f>
        <v/>
      </c>
      <c r="AJ548" s="49" t="str">
        <f t="shared" ca="1" si="16"/>
        <v/>
      </c>
      <c r="AK548" s="49" t="str">
        <f t="shared" ca="1" si="17"/>
        <v/>
      </c>
    </row>
    <row r="549" spans="29:37" x14ac:dyDescent="0.2">
      <c r="AC549">
        <f>IF(ISBLANK(sbcc[[#This Row],[total_boys]]),SUM(sbcc[[#This Row],[boys_0-5_reached]],sbcc[[#This Row],[boys_6-12_reached]],sbcc[[#This Row],[boys_13-18_reached]]),sbcc[[#This Row],[total_boys]])</f>
        <v>0</v>
      </c>
      <c r="AD549">
        <f>IF(ISBLANK(sbcc[[#This Row],[total_girls]]),SUM(sbcc[[#This Row],[girls_0-5_reached]],sbcc[[#This Row],[girls_6-12_reached]],sbcc[[#This Row],[girls_13-18_reached]]),sbcc[[#This Row],[total_girls]])</f>
        <v>0</v>
      </c>
      <c r="AE549">
        <f>IF(ISBLANK(sbcc[[#This Row],[total_children]]),SUM(sbcc[[#This Row],[calc_boys]],sbcc[[#This Row],[calc_girls]]),sbcc[[#This Row],[total_children]])</f>
        <v>0</v>
      </c>
      <c r="AF549">
        <f>IF(ISBLANK(sbcc[[#This Row],[total_pwd]]),SUM(sbcc[[#This Row],[total_pwd_men]],sbcc[[#This Row],[total_pwd_women]]),sbcc[[#This Row],[total_pwd]])</f>
        <v>0</v>
      </c>
      <c r="AG549">
        <f>IF(ISBLANK(sbcc[[#This Row],[total_adults]]),SUM(sbcc[[#This Row],[total_men]],sbcc[[#This Row],[total_women]]),sbcc[[#This Row],[total_adults]])</f>
        <v>0</v>
      </c>
      <c r="AH549">
        <f>IF(ISBLANK(sbcc[[#This Row],[total_beneficiaries_reached]]),SUM(sbcc[[#This Row],[calc_children]],sbcc[[#This Row],[calc_adults]]),sbcc[[#This Row],[total_beneficiaries_reached]])</f>
        <v>0</v>
      </c>
      <c r="AI549" s="49" t="str">
        <f ca="1">IF(B549="","",OFFSET(table_admin1[[#Headers],[ADM1_PT]],MATCH(B549,admin1,0),1))</f>
        <v/>
      </c>
      <c r="AJ549" s="49" t="str">
        <f t="shared" ca="1" si="16"/>
        <v/>
      </c>
      <c r="AK549" s="49" t="str">
        <f t="shared" ca="1" si="17"/>
        <v/>
      </c>
    </row>
    <row r="550" spans="29:37" x14ac:dyDescent="0.2">
      <c r="AC550">
        <f>IF(ISBLANK(sbcc[[#This Row],[total_boys]]),SUM(sbcc[[#This Row],[boys_0-5_reached]],sbcc[[#This Row],[boys_6-12_reached]],sbcc[[#This Row],[boys_13-18_reached]]),sbcc[[#This Row],[total_boys]])</f>
        <v>0</v>
      </c>
      <c r="AD550">
        <f>IF(ISBLANK(sbcc[[#This Row],[total_girls]]),SUM(sbcc[[#This Row],[girls_0-5_reached]],sbcc[[#This Row],[girls_6-12_reached]],sbcc[[#This Row],[girls_13-18_reached]]),sbcc[[#This Row],[total_girls]])</f>
        <v>0</v>
      </c>
      <c r="AE550">
        <f>IF(ISBLANK(sbcc[[#This Row],[total_children]]),SUM(sbcc[[#This Row],[calc_boys]],sbcc[[#This Row],[calc_girls]]),sbcc[[#This Row],[total_children]])</f>
        <v>0</v>
      </c>
      <c r="AF550">
        <f>IF(ISBLANK(sbcc[[#This Row],[total_pwd]]),SUM(sbcc[[#This Row],[total_pwd_men]],sbcc[[#This Row],[total_pwd_women]]),sbcc[[#This Row],[total_pwd]])</f>
        <v>0</v>
      </c>
      <c r="AG550">
        <f>IF(ISBLANK(sbcc[[#This Row],[total_adults]]),SUM(sbcc[[#This Row],[total_men]],sbcc[[#This Row],[total_women]]),sbcc[[#This Row],[total_adults]])</f>
        <v>0</v>
      </c>
      <c r="AH550">
        <f>IF(ISBLANK(sbcc[[#This Row],[total_beneficiaries_reached]]),SUM(sbcc[[#This Row],[calc_children]],sbcc[[#This Row],[calc_adults]]),sbcc[[#This Row],[total_beneficiaries_reached]])</f>
        <v>0</v>
      </c>
      <c r="AI550" s="49" t="str">
        <f ca="1">IF(B550="","",OFFSET(table_admin1[[#Headers],[ADM1_PT]],MATCH(B550,admin1,0),1))</f>
        <v/>
      </c>
      <c r="AJ550" s="49" t="str">
        <f t="shared" ca="1" si="16"/>
        <v/>
      </c>
      <c r="AK550" s="49" t="str">
        <f t="shared" ca="1" si="17"/>
        <v/>
      </c>
    </row>
    <row r="551" spans="29:37" x14ac:dyDescent="0.2">
      <c r="AC551">
        <f>IF(ISBLANK(sbcc[[#This Row],[total_boys]]),SUM(sbcc[[#This Row],[boys_0-5_reached]],sbcc[[#This Row],[boys_6-12_reached]],sbcc[[#This Row],[boys_13-18_reached]]),sbcc[[#This Row],[total_boys]])</f>
        <v>0</v>
      </c>
      <c r="AD551">
        <f>IF(ISBLANK(sbcc[[#This Row],[total_girls]]),SUM(sbcc[[#This Row],[girls_0-5_reached]],sbcc[[#This Row],[girls_6-12_reached]],sbcc[[#This Row],[girls_13-18_reached]]),sbcc[[#This Row],[total_girls]])</f>
        <v>0</v>
      </c>
      <c r="AE551">
        <f>IF(ISBLANK(sbcc[[#This Row],[total_children]]),SUM(sbcc[[#This Row],[calc_boys]],sbcc[[#This Row],[calc_girls]]),sbcc[[#This Row],[total_children]])</f>
        <v>0</v>
      </c>
      <c r="AF551">
        <f>IF(ISBLANK(sbcc[[#This Row],[total_pwd]]),SUM(sbcc[[#This Row],[total_pwd_men]],sbcc[[#This Row],[total_pwd_women]]),sbcc[[#This Row],[total_pwd]])</f>
        <v>0</v>
      </c>
      <c r="AG551">
        <f>IF(ISBLANK(sbcc[[#This Row],[total_adults]]),SUM(sbcc[[#This Row],[total_men]],sbcc[[#This Row],[total_women]]),sbcc[[#This Row],[total_adults]])</f>
        <v>0</v>
      </c>
      <c r="AH551">
        <f>IF(ISBLANK(sbcc[[#This Row],[total_beneficiaries_reached]]),SUM(sbcc[[#This Row],[calc_children]],sbcc[[#This Row],[calc_adults]]),sbcc[[#This Row],[total_beneficiaries_reached]])</f>
        <v>0</v>
      </c>
      <c r="AI551" s="49" t="str">
        <f ca="1">IF(B551="","",OFFSET(table_admin1[[#Headers],[ADM1_PT]],MATCH(B551,admin1,0),1))</f>
        <v/>
      </c>
      <c r="AJ551" s="49" t="str">
        <f t="shared" ca="1" si="16"/>
        <v/>
      </c>
      <c r="AK551" s="49" t="str">
        <f t="shared" ca="1" si="17"/>
        <v/>
      </c>
    </row>
    <row r="552" spans="29:37" x14ac:dyDescent="0.2">
      <c r="AC552">
        <f>IF(ISBLANK(sbcc[[#This Row],[total_boys]]),SUM(sbcc[[#This Row],[boys_0-5_reached]],sbcc[[#This Row],[boys_6-12_reached]],sbcc[[#This Row],[boys_13-18_reached]]),sbcc[[#This Row],[total_boys]])</f>
        <v>0</v>
      </c>
      <c r="AD552">
        <f>IF(ISBLANK(sbcc[[#This Row],[total_girls]]),SUM(sbcc[[#This Row],[girls_0-5_reached]],sbcc[[#This Row],[girls_6-12_reached]],sbcc[[#This Row],[girls_13-18_reached]]),sbcc[[#This Row],[total_girls]])</f>
        <v>0</v>
      </c>
      <c r="AE552">
        <f>IF(ISBLANK(sbcc[[#This Row],[total_children]]),SUM(sbcc[[#This Row],[calc_boys]],sbcc[[#This Row],[calc_girls]]),sbcc[[#This Row],[total_children]])</f>
        <v>0</v>
      </c>
      <c r="AF552">
        <f>IF(ISBLANK(sbcc[[#This Row],[total_pwd]]),SUM(sbcc[[#This Row],[total_pwd_men]],sbcc[[#This Row],[total_pwd_women]]),sbcc[[#This Row],[total_pwd]])</f>
        <v>0</v>
      </c>
      <c r="AG552">
        <f>IF(ISBLANK(sbcc[[#This Row],[total_adults]]),SUM(sbcc[[#This Row],[total_men]],sbcc[[#This Row],[total_women]]),sbcc[[#This Row],[total_adults]])</f>
        <v>0</v>
      </c>
      <c r="AH552">
        <f>IF(ISBLANK(sbcc[[#This Row],[total_beneficiaries_reached]]),SUM(sbcc[[#This Row],[calc_children]],sbcc[[#This Row],[calc_adults]]),sbcc[[#This Row],[total_beneficiaries_reached]])</f>
        <v>0</v>
      </c>
      <c r="AI552" s="49" t="str">
        <f ca="1">IF(B552="","",OFFSET(table_admin1[[#Headers],[ADM1_PT]],MATCH(B552,admin1,0),1))</f>
        <v/>
      </c>
      <c r="AJ552" s="49" t="str">
        <f t="shared" ca="1" si="16"/>
        <v/>
      </c>
      <c r="AK552" s="49" t="str">
        <f t="shared" ca="1" si="17"/>
        <v/>
      </c>
    </row>
    <row r="553" spans="29:37" x14ac:dyDescent="0.2">
      <c r="AC553">
        <f>IF(ISBLANK(sbcc[[#This Row],[total_boys]]),SUM(sbcc[[#This Row],[boys_0-5_reached]],sbcc[[#This Row],[boys_6-12_reached]],sbcc[[#This Row],[boys_13-18_reached]]),sbcc[[#This Row],[total_boys]])</f>
        <v>0</v>
      </c>
      <c r="AD553">
        <f>IF(ISBLANK(sbcc[[#This Row],[total_girls]]),SUM(sbcc[[#This Row],[girls_0-5_reached]],sbcc[[#This Row],[girls_6-12_reached]],sbcc[[#This Row],[girls_13-18_reached]]),sbcc[[#This Row],[total_girls]])</f>
        <v>0</v>
      </c>
      <c r="AE553">
        <f>IF(ISBLANK(sbcc[[#This Row],[total_children]]),SUM(sbcc[[#This Row],[calc_boys]],sbcc[[#This Row],[calc_girls]]),sbcc[[#This Row],[total_children]])</f>
        <v>0</v>
      </c>
      <c r="AF553">
        <f>IF(ISBLANK(sbcc[[#This Row],[total_pwd]]),SUM(sbcc[[#This Row],[total_pwd_men]],sbcc[[#This Row],[total_pwd_women]]),sbcc[[#This Row],[total_pwd]])</f>
        <v>0</v>
      </c>
      <c r="AG553">
        <f>IF(ISBLANK(sbcc[[#This Row],[total_adults]]),SUM(sbcc[[#This Row],[total_men]],sbcc[[#This Row],[total_women]]),sbcc[[#This Row],[total_adults]])</f>
        <v>0</v>
      </c>
      <c r="AH553">
        <f>IF(ISBLANK(sbcc[[#This Row],[total_beneficiaries_reached]]),SUM(sbcc[[#This Row],[calc_children]],sbcc[[#This Row],[calc_adults]]),sbcc[[#This Row],[total_beneficiaries_reached]])</f>
        <v>0</v>
      </c>
      <c r="AI553" s="49" t="str">
        <f ca="1">IF(B553="","",OFFSET(table_admin1[[#Headers],[ADM1_PT]],MATCH(B553,admin1,0),1))</f>
        <v/>
      </c>
      <c r="AJ553" s="49" t="str">
        <f t="shared" ca="1" si="16"/>
        <v/>
      </c>
      <c r="AK553" s="49" t="str">
        <f t="shared" ca="1" si="17"/>
        <v/>
      </c>
    </row>
    <row r="554" spans="29:37" x14ac:dyDescent="0.2">
      <c r="AC554">
        <f>IF(ISBLANK(sbcc[[#This Row],[total_boys]]),SUM(sbcc[[#This Row],[boys_0-5_reached]],sbcc[[#This Row],[boys_6-12_reached]],sbcc[[#This Row],[boys_13-18_reached]]),sbcc[[#This Row],[total_boys]])</f>
        <v>0</v>
      </c>
      <c r="AD554">
        <f>IF(ISBLANK(sbcc[[#This Row],[total_girls]]),SUM(sbcc[[#This Row],[girls_0-5_reached]],sbcc[[#This Row],[girls_6-12_reached]],sbcc[[#This Row],[girls_13-18_reached]]),sbcc[[#This Row],[total_girls]])</f>
        <v>0</v>
      </c>
      <c r="AE554">
        <f>IF(ISBLANK(sbcc[[#This Row],[total_children]]),SUM(sbcc[[#This Row],[calc_boys]],sbcc[[#This Row],[calc_girls]]),sbcc[[#This Row],[total_children]])</f>
        <v>0</v>
      </c>
      <c r="AF554">
        <f>IF(ISBLANK(sbcc[[#This Row],[total_pwd]]),SUM(sbcc[[#This Row],[total_pwd_men]],sbcc[[#This Row],[total_pwd_women]]),sbcc[[#This Row],[total_pwd]])</f>
        <v>0</v>
      </c>
      <c r="AG554">
        <f>IF(ISBLANK(sbcc[[#This Row],[total_adults]]),SUM(sbcc[[#This Row],[total_men]],sbcc[[#This Row],[total_women]]),sbcc[[#This Row],[total_adults]])</f>
        <v>0</v>
      </c>
      <c r="AH554">
        <f>IF(ISBLANK(sbcc[[#This Row],[total_beneficiaries_reached]]),SUM(sbcc[[#This Row],[calc_children]],sbcc[[#This Row],[calc_adults]]),sbcc[[#This Row],[total_beneficiaries_reached]])</f>
        <v>0</v>
      </c>
      <c r="AI554" s="49" t="str">
        <f ca="1">IF(B554="","",OFFSET(table_admin1[[#Headers],[ADM1_PT]],MATCH(B554,admin1,0),1))</f>
        <v/>
      </c>
      <c r="AJ554" s="49" t="str">
        <f t="shared" ca="1" si="16"/>
        <v/>
      </c>
      <c r="AK554" s="49" t="str">
        <f t="shared" ca="1" si="17"/>
        <v/>
      </c>
    </row>
    <row r="555" spans="29:37" x14ac:dyDescent="0.2">
      <c r="AC555">
        <f>IF(ISBLANK(sbcc[[#This Row],[total_boys]]),SUM(sbcc[[#This Row],[boys_0-5_reached]],sbcc[[#This Row],[boys_6-12_reached]],sbcc[[#This Row],[boys_13-18_reached]]),sbcc[[#This Row],[total_boys]])</f>
        <v>0</v>
      </c>
      <c r="AD555">
        <f>IF(ISBLANK(sbcc[[#This Row],[total_girls]]),SUM(sbcc[[#This Row],[girls_0-5_reached]],sbcc[[#This Row],[girls_6-12_reached]],sbcc[[#This Row],[girls_13-18_reached]]),sbcc[[#This Row],[total_girls]])</f>
        <v>0</v>
      </c>
      <c r="AE555">
        <f>IF(ISBLANK(sbcc[[#This Row],[total_children]]),SUM(sbcc[[#This Row],[calc_boys]],sbcc[[#This Row],[calc_girls]]),sbcc[[#This Row],[total_children]])</f>
        <v>0</v>
      </c>
      <c r="AF555">
        <f>IF(ISBLANK(sbcc[[#This Row],[total_pwd]]),SUM(sbcc[[#This Row],[total_pwd_men]],sbcc[[#This Row],[total_pwd_women]]),sbcc[[#This Row],[total_pwd]])</f>
        <v>0</v>
      </c>
      <c r="AG555">
        <f>IF(ISBLANK(sbcc[[#This Row],[total_adults]]),SUM(sbcc[[#This Row],[total_men]],sbcc[[#This Row],[total_women]]),sbcc[[#This Row],[total_adults]])</f>
        <v>0</v>
      </c>
      <c r="AH555">
        <f>IF(ISBLANK(sbcc[[#This Row],[total_beneficiaries_reached]]),SUM(sbcc[[#This Row],[calc_children]],sbcc[[#This Row],[calc_adults]]),sbcc[[#This Row],[total_beneficiaries_reached]])</f>
        <v>0</v>
      </c>
      <c r="AI555" s="49" t="str">
        <f ca="1">IF(B555="","",OFFSET(table_admin1[[#Headers],[ADM1_PT]],MATCH(B555,admin1,0),1))</f>
        <v/>
      </c>
      <c r="AJ555" s="49" t="str">
        <f t="shared" ca="1" si="16"/>
        <v/>
      </c>
      <c r="AK555" s="49" t="str">
        <f t="shared" ca="1" si="17"/>
        <v/>
      </c>
    </row>
    <row r="556" spans="29:37" x14ac:dyDescent="0.2">
      <c r="AC556">
        <f>IF(ISBLANK(sbcc[[#This Row],[total_boys]]),SUM(sbcc[[#This Row],[boys_0-5_reached]],sbcc[[#This Row],[boys_6-12_reached]],sbcc[[#This Row],[boys_13-18_reached]]),sbcc[[#This Row],[total_boys]])</f>
        <v>0</v>
      </c>
      <c r="AD556">
        <f>IF(ISBLANK(sbcc[[#This Row],[total_girls]]),SUM(sbcc[[#This Row],[girls_0-5_reached]],sbcc[[#This Row],[girls_6-12_reached]],sbcc[[#This Row],[girls_13-18_reached]]),sbcc[[#This Row],[total_girls]])</f>
        <v>0</v>
      </c>
      <c r="AE556">
        <f>IF(ISBLANK(sbcc[[#This Row],[total_children]]),SUM(sbcc[[#This Row],[calc_boys]],sbcc[[#This Row],[calc_girls]]),sbcc[[#This Row],[total_children]])</f>
        <v>0</v>
      </c>
      <c r="AF556">
        <f>IF(ISBLANK(sbcc[[#This Row],[total_pwd]]),SUM(sbcc[[#This Row],[total_pwd_men]],sbcc[[#This Row],[total_pwd_women]]),sbcc[[#This Row],[total_pwd]])</f>
        <v>0</v>
      </c>
      <c r="AG556">
        <f>IF(ISBLANK(sbcc[[#This Row],[total_adults]]),SUM(sbcc[[#This Row],[total_men]],sbcc[[#This Row],[total_women]]),sbcc[[#This Row],[total_adults]])</f>
        <v>0</v>
      </c>
      <c r="AH556">
        <f>IF(ISBLANK(sbcc[[#This Row],[total_beneficiaries_reached]]),SUM(sbcc[[#This Row],[calc_children]],sbcc[[#This Row],[calc_adults]]),sbcc[[#This Row],[total_beneficiaries_reached]])</f>
        <v>0</v>
      </c>
      <c r="AI556" s="49" t="str">
        <f ca="1">IF(B556="","",OFFSET(table_admin1[[#Headers],[ADM1_PT]],MATCH(B556,admin1,0),1))</f>
        <v/>
      </c>
      <c r="AJ556" s="49" t="str">
        <f t="shared" ca="1" si="16"/>
        <v/>
      </c>
      <c r="AK556" s="49" t="str">
        <f t="shared" ca="1" si="17"/>
        <v/>
      </c>
    </row>
    <row r="557" spans="29:37" x14ac:dyDescent="0.2">
      <c r="AC557">
        <f>IF(ISBLANK(sbcc[[#This Row],[total_boys]]),SUM(sbcc[[#This Row],[boys_0-5_reached]],sbcc[[#This Row],[boys_6-12_reached]],sbcc[[#This Row],[boys_13-18_reached]]),sbcc[[#This Row],[total_boys]])</f>
        <v>0</v>
      </c>
      <c r="AD557">
        <f>IF(ISBLANK(sbcc[[#This Row],[total_girls]]),SUM(sbcc[[#This Row],[girls_0-5_reached]],sbcc[[#This Row],[girls_6-12_reached]],sbcc[[#This Row],[girls_13-18_reached]]),sbcc[[#This Row],[total_girls]])</f>
        <v>0</v>
      </c>
      <c r="AE557">
        <f>IF(ISBLANK(sbcc[[#This Row],[total_children]]),SUM(sbcc[[#This Row],[calc_boys]],sbcc[[#This Row],[calc_girls]]),sbcc[[#This Row],[total_children]])</f>
        <v>0</v>
      </c>
      <c r="AF557">
        <f>IF(ISBLANK(sbcc[[#This Row],[total_pwd]]),SUM(sbcc[[#This Row],[total_pwd_men]],sbcc[[#This Row],[total_pwd_women]]),sbcc[[#This Row],[total_pwd]])</f>
        <v>0</v>
      </c>
      <c r="AG557">
        <f>IF(ISBLANK(sbcc[[#This Row],[total_adults]]),SUM(sbcc[[#This Row],[total_men]],sbcc[[#This Row],[total_women]]),sbcc[[#This Row],[total_adults]])</f>
        <v>0</v>
      </c>
      <c r="AH557">
        <f>IF(ISBLANK(sbcc[[#This Row],[total_beneficiaries_reached]]),SUM(sbcc[[#This Row],[calc_children]],sbcc[[#This Row],[calc_adults]]),sbcc[[#This Row],[total_beneficiaries_reached]])</f>
        <v>0</v>
      </c>
      <c r="AI557" s="49" t="str">
        <f ca="1">IF(B557="","",OFFSET(table_admin1[[#Headers],[ADM1_PT]],MATCH(B557,admin1,0),1))</f>
        <v/>
      </c>
      <c r="AJ557" s="49" t="str">
        <f t="shared" ref="AJ557:AJ620" ca="1" si="18">IF(C557="","",INDEX(admin2_pcode,MATCH(C557,OFFSET(admin2_start,MATCH(AI557,admin1_linked_pcode,0),0,COUNTIF(admin1_linked_pcode,AI557)),0)+MATCH(AI557,admin1_linked_pcode,0)-1))</f>
        <v/>
      </c>
      <c r="AK557" s="49" t="str">
        <f t="shared" ref="AK557:AK620" ca="1" si="19">IF(D557="","",INDEX(admin3_pcode,MATCH(D557,OFFSET(admin3_start,MATCH(AJ557,admin2_linked_pcode,0),0,COUNTIF(admin2_linked_pcode,AJ557)),0)+MATCH(AJ557,admin2_linked_pcode,0)-1))</f>
        <v/>
      </c>
    </row>
    <row r="558" spans="29:37" x14ac:dyDescent="0.2">
      <c r="AC558">
        <f>IF(ISBLANK(sbcc[[#This Row],[total_boys]]),SUM(sbcc[[#This Row],[boys_0-5_reached]],sbcc[[#This Row],[boys_6-12_reached]],sbcc[[#This Row],[boys_13-18_reached]]),sbcc[[#This Row],[total_boys]])</f>
        <v>0</v>
      </c>
      <c r="AD558">
        <f>IF(ISBLANK(sbcc[[#This Row],[total_girls]]),SUM(sbcc[[#This Row],[girls_0-5_reached]],sbcc[[#This Row],[girls_6-12_reached]],sbcc[[#This Row],[girls_13-18_reached]]),sbcc[[#This Row],[total_girls]])</f>
        <v>0</v>
      </c>
      <c r="AE558">
        <f>IF(ISBLANK(sbcc[[#This Row],[total_children]]),SUM(sbcc[[#This Row],[calc_boys]],sbcc[[#This Row],[calc_girls]]),sbcc[[#This Row],[total_children]])</f>
        <v>0</v>
      </c>
      <c r="AF558">
        <f>IF(ISBLANK(sbcc[[#This Row],[total_pwd]]),SUM(sbcc[[#This Row],[total_pwd_men]],sbcc[[#This Row],[total_pwd_women]]),sbcc[[#This Row],[total_pwd]])</f>
        <v>0</v>
      </c>
      <c r="AG558">
        <f>IF(ISBLANK(sbcc[[#This Row],[total_adults]]),SUM(sbcc[[#This Row],[total_men]],sbcc[[#This Row],[total_women]]),sbcc[[#This Row],[total_adults]])</f>
        <v>0</v>
      </c>
      <c r="AH558">
        <f>IF(ISBLANK(sbcc[[#This Row],[total_beneficiaries_reached]]),SUM(sbcc[[#This Row],[calc_children]],sbcc[[#This Row],[calc_adults]]),sbcc[[#This Row],[total_beneficiaries_reached]])</f>
        <v>0</v>
      </c>
      <c r="AI558" s="49" t="str">
        <f ca="1">IF(B558="","",OFFSET(table_admin1[[#Headers],[ADM1_PT]],MATCH(B558,admin1,0),1))</f>
        <v/>
      </c>
      <c r="AJ558" s="49" t="str">
        <f t="shared" ca="1" si="18"/>
        <v/>
      </c>
      <c r="AK558" s="49" t="str">
        <f t="shared" ca="1" si="19"/>
        <v/>
      </c>
    </row>
    <row r="559" spans="29:37" x14ac:dyDescent="0.2">
      <c r="AC559">
        <f>IF(ISBLANK(sbcc[[#This Row],[total_boys]]),SUM(sbcc[[#This Row],[boys_0-5_reached]],sbcc[[#This Row],[boys_6-12_reached]],sbcc[[#This Row],[boys_13-18_reached]]),sbcc[[#This Row],[total_boys]])</f>
        <v>0</v>
      </c>
      <c r="AD559">
        <f>IF(ISBLANK(sbcc[[#This Row],[total_girls]]),SUM(sbcc[[#This Row],[girls_0-5_reached]],sbcc[[#This Row],[girls_6-12_reached]],sbcc[[#This Row],[girls_13-18_reached]]),sbcc[[#This Row],[total_girls]])</f>
        <v>0</v>
      </c>
      <c r="AE559">
        <f>IF(ISBLANK(sbcc[[#This Row],[total_children]]),SUM(sbcc[[#This Row],[calc_boys]],sbcc[[#This Row],[calc_girls]]),sbcc[[#This Row],[total_children]])</f>
        <v>0</v>
      </c>
      <c r="AF559">
        <f>IF(ISBLANK(sbcc[[#This Row],[total_pwd]]),SUM(sbcc[[#This Row],[total_pwd_men]],sbcc[[#This Row],[total_pwd_women]]),sbcc[[#This Row],[total_pwd]])</f>
        <v>0</v>
      </c>
      <c r="AG559">
        <f>IF(ISBLANK(sbcc[[#This Row],[total_adults]]),SUM(sbcc[[#This Row],[total_men]],sbcc[[#This Row],[total_women]]),sbcc[[#This Row],[total_adults]])</f>
        <v>0</v>
      </c>
      <c r="AH559">
        <f>IF(ISBLANK(sbcc[[#This Row],[total_beneficiaries_reached]]),SUM(sbcc[[#This Row],[calc_children]],sbcc[[#This Row],[calc_adults]]),sbcc[[#This Row],[total_beneficiaries_reached]])</f>
        <v>0</v>
      </c>
      <c r="AI559" s="49" t="str">
        <f ca="1">IF(B559="","",OFFSET(table_admin1[[#Headers],[ADM1_PT]],MATCH(B559,admin1,0),1))</f>
        <v/>
      </c>
      <c r="AJ559" s="49" t="str">
        <f t="shared" ca="1" si="18"/>
        <v/>
      </c>
      <c r="AK559" s="49" t="str">
        <f t="shared" ca="1" si="19"/>
        <v/>
      </c>
    </row>
    <row r="560" spans="29:37" x14ac:dyDescent="0.2">
      <c r="AC560">
        <f>IF(ISBLANK(sbcc[[#This Row],[total_boys]]),SUM(sbcc[[#This Row],[boys_0-5_reached]],sbcc[[#This Row],[boys_6-12_reached]],sbcc[[#This Row],[boys_13-18_reached]]),sbcc[[#This Row],[total_boys]])</f>
        <v>0</v>
      </c>
      <c r="AD560">
        <f>IF(ISBLANK(sbcc[[#This Row],[total_girls]]),SUM(sbcc[[#This Row],[girls_0-5_reached]],sbcc[[#This Row],[girls_6-12_reached]],sbcc[[#This Row],[girls_13-18_reached]]),sbcc[[#This Row],[total_girls]])</f>
        <v>0</v>
      </c>
      <c r="AE560">
        <f>IF(ISBLANK(sbcc[[#This Row],[total_children]]),SUM(sbcc[[#This Row],[calc_boys]],sbcc[[#This Row],[calc_girls]]),sbcc[[#This Row],[total_children]])</f>
        <v>0</v>
      </c>
      <c r="AF560">
        <f>IF(ISBLANK(sbcc[[#This Row],[total_pwd]]),SUM(sbcc[[#This Row],[total_pwd_men]],sbcc[[#This Row],[total_pwd_women]]),sbcc[[#This Row],[total_pwd]])</f>
        <v>0</v>
      </c>
      <c r="AG560">
        <f>IF(ISBLANK(sbcc[[#This Row],[total_adults]]),SUM(sbcc[[#This Row],[total_men]],sbcc[[#This Row],[total_women]]),sbcc[[#This Row],[total_adults]])</f>
        <v>0</v>
      </c>
      <c r="AH560">
        <f>IF(ISBLANK(sbcc[[#This Row],[total_beneficiaries_reached]]),SUM(sbcc[[#This Row],[calc_children]],sbcc[[#This Row],[calc_adults]]),sbcc[[#This Row],[total_beneficiaries_reached]])</f>
        <v>0</v>
      </c>
      <c r="AI560" s="49" t="str">
        <f ca="1">IF(B560="","",OFFSET(table_admin1[[#Headers],[ADM1_PT]],MATCH(B560,admin1,0),1))</f>
        <v/>
      </c>
      <c r="AJ560" s="49" t="str">
        <f t="shared" ca="1" si="18"/>
        <v/>
      </c>
      <c r="AK560" s="49" t="str">
        <f t="shared" ca="1" si="19"/>
        <v/>
      </c>
    </row>
    <row r="561" spans="29:37" x14ac:dyDescent="0.2">
      <c r="AC561">
        <f>IF(ISBLANK(sbcc[[#This Row],[total_boys]]),SUM(sbcc[[#This Row],[boys_0-5_reached]],sbcc[[#This Row],[boys_6-12_reached]],sbcc[[#This Row],[boys_13-18_reached]]),sbcc[[#This Row],[total_boys]])</f>
        <v>0</v>
      </c>
      <c r="AD561">
        <f>IF(ISBLANK(sbcc[[#This Row],[total_girls]]),SUM(sbcc[[#This Row],[girls_0-5_reached]],sbcc[[#This Row],[girls_6-12_reached]],sbcc[[#This Row],[girls_13-18_reached]]),sbcc[[#This Row],[total_girls]])</f>
        <v>0</v>
      </c>
      <c r="AE561">
        <f>IF(ISBLANK(sbcc[[#This Row],[total_children]]),SUM(sbcc[[#This Row],[calc_boys]],sbcc[[#This Row],[calc_girls]]),sbcc[[#This Row],[total_children]])</f>
        <v>0</v>
      </c>
      <c r="AF561">
        <f>IF(ISBLANK(sbcc[[#This Row],[total_pwd]]),SUM(sbcc[[#This Row],[total_pwd_men]],sbcc[[#This Row],[total_pwd_women]]),sbcc[[#This Row],[total_pwd]])</f>
        <v>0</v>
      </c>
      <c r="AG561">
        <f>IF(ISBLANK(sbcc[[#This Row],[total_adults]]),SUM(sbcc[[#This Row],[total_men]],sbcc[[#This Row],[total_women]]),sbcc[[#This Row],[total_adults]])</f>
        <v>0</v>
      </c>
      <c r="AH561">
        <f>IF(ISBLANK(sbcc[[#This Row],[total_beneficiaries_reached]]),SUM(sbcc[[#This Row],[calc_children]],sbcc[[#This Row],[calc_adults]]),sbcc[[#This Row],[total_beneficiaries_reached]])</f>
        <v>0</v>
      </c>
      <c r="AI561" s="49" t="str">
        <f ca="1">IF(B561="","",OFFSET(table_admin1[[#Headers],[ADM1_PT]],MATCH(B561,admin1,0),1))</f>
        <v/>
      </c>
      <c r="AJ561" s="49" t="str">
        <f t="shared" ca="1" si="18"/>
        <v/>
      </c>
      <c r="AK561" s="49" t="str">
        <f t="shared" ca="1" si="19"/>
        <v/>
      </c>
    </row>
    <row r="562" spans="29:37" x14ac:dyDescent="0.2">
      <c r="AC562">
        <f>IF(ISBLANK(sbcc[[#This Row],[total_boys]]),SUM(sbcc[[#This Row],[boys_0-5_reached]],sbcc[[#This Row],[boys_6-12_reached]],sbcc[[#This Row],[boys_13-18_reached]]),sbcc[[#This Row],[total_boys]])</f>
        <v>0</v>
      </c>
      <c r="AD562">
        <f>IF(ISBLANK(sbcc[[#This Row],[total_girls]]),SUM(sbcc[[#This Row],[girls_0-5_reached]],sbcc[[#This Row],[girls_6-12_reached]],sbcc[[#This Row],[girls_13-18_reached]]),sbcc[[#This Row],[total_girls]])</f>
        <v>0</v>
      </c>
      <c r="AE562">
        <f>IF(ISBLANK(sbcc[[#This Row],[total_children]]),SUM(sbcc[[#This Row],[calc_boys]],sbcc[[#This Row],[calc_girls]]),sbcc[[#This Row],[total_children]])</f>
        <v>0</v>
      </c>
      <c r="AF562">
        <f>IF(ISBLANK(sbcc[[#This Row],[total_pwd]]),SUM(sbcc[[#This Row],[total_pwd_men]],sbcc[[#This Row],[total_pwd_women]]),sbcc[[#This Row],[total_pwd]])</f>
        <v>0</v>
      </c>
      <c r="AG562">
        <f>IF(ISBLANK(sbcc[[#This Row],[total_adults]]),SUM(sbcc[[#This Row],[total_men]],sbcc[[#This Row],[total_women]]),sbcc[[#This Row],[total_adults]])</f>
        <v>0</v>
      </c>
      <c r="AH562">
        <f>IF(ISBLANK(sbcc[[#This Row],[total_beneficiaries_reached]]),SUM(sbcc[[#This Row],[calc_children]],sbcc[[#This Row],[calc_adults]]),sbcc[[#This Row],[total_beneficiaries_reached]])</f>
        <v>0</v>
      </c>
      <c r="AI562" s="49" t="str">
        <f ca="1">IF(B562="","",OFFSET(table_admin1[[#Headers],[ADM1_PT]],MATCH(B562,admin1,0),1))</f>
        <v/>
      </c>
      <c r="AJ562" s="49" t="str">
        <f t="shared" ca="1" si="18"/>
        <v/>
      </c>
      <c r="AK562" s="49" t="str">
        <f t="shared" ca="1" si="19"/>
        <v/>
      </c>
    </row>
    <row r="563" spans="29:37" x14ac:dyDescent="0.2">
      <c r="AC563">
        <f>IF(ISBLANK(sbcc[[#This Row],[total_boys]]),SUM(sbcc[[#This Row],[boys_0-5_reached]],sbcc[[#This Row],[boys_6-12_reached]],sbcc[[#This Row],[boys_13-18_reached]]),sbcc[[#This Row],[total_boys]])</f>
        <v>0</v>
      </c>
      <c r="AD563">
        <f>IF(ISBLANK(sbcc[[#This Row],[total_girls]]),SUM(sbcc[[#This Row],[girls_0-5_reached]],sbcc[[#This Row],[girls_6-12_reached]],sbcc[[#This Row],[girls_13-18_reached]]),sbcc[[#This Row],[total_girls]])</f>
        <v>0</v>
      </c>
      <c r="AE563">
        <f>IF(ISBLANK(sbcc[[#This Row],[total_children]]),SUM(sbcc[[#This Row],[calc_boys]],sbcc[[#This Row],[calc_girls]]),sbcc[[#This Row],[total_children]])</f>
        <v>0</v>
      </c>
      <c r="AF563">
        <f>IF(ISBLANK(sbcc[[#This Row],[total_pwd]]),SUM(sbcc[[#This Row],[total_pwd_men]],sbcc[[#This Row],[total_pwd_women]]),sbcc[[#This Row],[total_pwd]])</f>
        <v>0</v>
      </c>
      <c r="AG563">
        <f>IF(ISBLANK(sbcc[[#This Row],[total_adults]]),SUM(sbcc[[#This Row],[total_men]],sbcc[[#This Row],[total_women]]),sbcc[[#This Row],[total_adults]])</f>
        <v>0</v>
      </c>
      <c r="AH563">
        <f>IF(ISBLANK(sbcc[[#This Row],[total_beneficiaries_reached]]),SUM(sbcc[[#This Row],[calc_children]],sbcc[[#This Row],[calc_adults]]),sbcc[[#This Row],[total_beneficiaries_reached]])</f>
        <v>0</v>
      </c>
      <c r="AI563" s="49" t="str">
        <f ca="1">IF(B563="","",OFFSET(table_admin1[[#Headers],[ADM1_PT]],MATCH(B563,admin1,0),1))</f>
        <v/>
      </c>
      <c r="AJ563" s="49" t="str">
        <f t="shared" ca="1" si="18"/>
        <v/>
      </c>
      <c r="AK563" s="49" t="str">
        <f t="shared" ca="1" si="19"/>
        <v/>
      </c>
    </row>
    <row r="564" spans="29:37" x14ac:dyDescent="0.2">
      <c r="AC564">
        <f>IF(ISBLANK(sbcc[[#This Row],[total_boys]]),SUM(sbcc[[#This Row],[boys_0-5_reached]],sbcc[[#This Row],[boys_6-12_reached]],sbcc[[#This Row],[boys_13-18_reached]]),sbcc[[#This Row],[total_boys]])</f>
        <v>0</v>
      </c>
      <c r="AD564">
        <f>IF(ISBLANK(sbcc[[#This Row],[total_girls]]),SUM(sbcc[[#This Row],[girls_0-5_reached]],sbcc[[#This Row],[girls_6-12_reached]],sbcc[[#This Row],[girls_13-18_reached]]),sbcc[[#This Row],[total_girls]])</f>
        <v>0</v>
      </c>
      <c r="AE564">
        <f>IF(ISBLANK(sbcc[[#This Row],[total_children]]),SUM(sbcc[[#This Row],[calc_boys]],sbcc[[#This Row],[calc_girls]]),sbcc[[#This Row],[total_children]])</f>
        <v>0</v>
      </c>
      <c r="AF564">
        <f>IF(ISBLANK(sbcc[[#This Row],[total_pwd]]),SUM(sbcc[[#This Row],[total_pwd_men]],sbcc[[#This Row],[total_pwd_women]]),sbcc[[#This Row],[total_pwd]])</f>
        <v>0</v>
      </c>
      <c r="AG564">
        <f>IF(ISBLANK(sbcc[[#This Row],[total_adults]]),SUM(sbcc[[#This Row],[total_men]],sbcc[[#This Row],[total_women]]),sbcc[[#This Row],[total_adults]])</f>
        <v>0</v>
      </c>
      <c r="AH564">
        <f>IF(ISBLANK(sbcc[[#This Row],[total_beneficiaries_reached]]),SUM(sbcc[[#This Row],[calc_children]],sbcc[[#This Row],[calc_adults]]),sbcc[[#This Row],[total_beneficiaries_reached]])</f>
        <v>0</v>
      </c>
      <c r="AI564" s="49" t="str">
        <f ca="1">IF(B564="","",OFFSET(table_admin1[[#Headers],[ADM1_PT]],MATCH(B564,admin1,0),1))</f>
        <v/>
      </c>
      <c r="AJ564" s="49" t="str">
        <f t="shared" ca="1" si="18"/>
        <v/>
      </c>
      <c r="AK564" s="49" t="str">
        <f t="shared" ca="1" si="19"/>
        <v/>
      </c>
    </row>
    <row r="565" spans="29:37" x14ac:dyDescent="0.2">
      <c r="AC565">
        <f>IF(ISBLANK(sbcc[[#This Row],[total_boys]]),SUM(sbcc[[#This Row],[boys_0-5_reached]],sbcc[[#This Row],[boys_6-12_reached]],sbcc[[#This Row],[boys_13-18_reached]]),sbcc[[#This Row],[total_boys]])</f>
        <v>0</v>
      </c>
      <c r="AD565">
        <f>IF(ISBLANK(sbcc[[#This Row],[total_girls]]),SUM(sbcc[[#This Row],[girls_0-5_reached]],sbcc[[#This Row],[girls_6-12_reached]],sbcc[[#This Row],[girls_13-18_reached]]),sbcc[[#This Row],[total_girls]])</f>
        <v>0</v>
      </c>
      <c r="AE565">
        <f>IF(ISBLANK(sbcc[[#This Row],[total_children]]),SUM(sbcc[[#This Row],[calc_boys]],sbcc[[#This Row],[calc_girls]]),sbcc[[#This Row],[total_children]])</f>
        <v>0</v>
      </c>
      <c r="AF565">
        <f>IF(ISBLANK(sbcc[[#This Row],[total_pwd]]),SUM(sbcc[[#This Row],[total_pwd_men]],sbcc[[#This Row],[total_pwd_women]]),sbcc[[#This Row],[total_pwd]])</f>
        <v>0</v>
      </c>
      <c r="AG565">
        <f>IF(ISBLANK(sbcc[[#This Row],[total_adults]]),SUM(sbcc[[#This Row],[total_men]],sbcc[[#This Row],[total_women]]),sbcc[[#This Row],[total_adults]])</f>
        <v>0</v>
      </c>
      <c r="AH565">
        <f>IF(ISBLANK(sbcc[[#This Row],[total_beneficiaries_reached]]),SUM(sbcc[[#This Row],[calc_children]],sbcc[[#This Row],[calc_adults]]),sbcc[[#This Row],[total_beneficiaries_reached]])</f>
        <v>0</v>
      </c>
      <c r="AI565" s="49" t="str">
        <f ca="1">IF(B565="","",OFFSET(table_admin1[[#Headers],[ADM1_PT]],MATCH(B565,admin1,0),1))</f>
        <v/>
      </c>
      <c r="AJ565" s="49" t="str">
        <f t="shared" ca="1" si="18"/>
        <v/>
      </c>
      <c r="AK565" s="49" t="str">
        <f t="shared" ca="1" si="19"/>
        <v/>
      </c>
    </row>
    <row r="566" spans="29:37" x14ac:dyDescent="0.2">
      <c r="AC566">
        <f>IF(ISBLANK(sbcc[[#This Row],[total_boys]]),SUM(sbcc[[#This Row],[boys_0-5_reached]],sbcc[[#This Row],[boys_6-12_reached]],sbcc[[#This Row],[boys_13-18_reached]]),sbcc[[#This Row],[total_boys]])</f>
        <v>0</v>
      </c>
      <c r="AD566">
        <f>IF(ISBLANK(sbcc[[#This Row],[total_girls]]),SUM(sbcc[[#This Row],[girls_0-5_reached]],sbcc[[#This Row],[girls_6-12_reached]],sbcc[[#This Row],[girls_13-18_reached]]),sbcc[[#This Row],[total_girls]])</f>
        <v>0</v>
      </c>
      <c r="AE566">
        <f>IF(ISBLANK(sbcc[[#This Row],[total_children]]),SUM(sbcc[[#This Row],[calc_boys]],sbcc[[#This Row],[calc_girls]]),sbcc[[#This Row],[total_children]])</f>
        <v>0</v>
      </c>
      <c r="AF566">
        <f>IF(ISBLANK(sbcc[[#This Row],[total_pwd]]),SUM(sbcc[[#This Row],[total_pwd_men]],sbcc[[#This Row],[total_pwd_women]]),sbcc[[#This Row],[total_pwd]])</f>
        <v>0</v>
      </c>
      <c r="AG566">
        <f>IF(ISBLANK(sbcc[[#This Row],[total_adults]]),SUM(sbcc[[#This Row],[total_men]],sbcc[[#This Row],[total_women]]),sbcc[[#This Row],[total_adults]])</f>
        <v>0</v>
      </c>
      <c r="AH566">
        <f>IF(ISBLANK(sbcc[[#This Row],[total_beneficiaries_reached]]),SUM(sbcc[[#This Row],[calc_children]],sbcc[[#This Row],[calc_adults]]),sbcc[[#This Row],[total_beneficiaries_reached]])</f>
        <v>0</v>
      </c>
      <c r="AI566" s="49" t="str">
        <f ca="1">IF(B566="","",OFFSET(table_admin1[[#Headers],[ADM1_PT]],MATCH(B566,admin1,0),1))</f>
        <v/>
      </c>
      <c r="AJ566" s="49" t="str">
        <f t="shared" ca="1" si="18"/>
        <v/>
      </c>
      <c r="AK566" s="49" t="str">
        <f t="shared" ca="1" si="19"/>
        <v/>
      </c>
    </row>
    <row r="567" spans="29:37" x14ac:dyDescent="0.2">
      <c r="AC567">
        <f>IF(ISBLANK(sbcc[[#This Row],[total_boys]]),SUM(sbcc[[#This Row],[boys_0-5_reached]],sbcc[[#This Row],[boys_6-12_reached]],sbcc[[#This Row],[boys_13-18_reached]]),sbcc[[#This Row],[total_boys]])</f>
        <v>0</v>
      </c>
      <c r="AD567">
        <f>IF(ISBLANK(sbcc[[#This Row],[total_girls]]),SUM(sbcc[[#This Row],[girls_0-5_reached]],sbcc[[#This Row],[girls_6-12_reached]],sbcc[[#This Row],[girls_13-18_reached]]),sbcc[[#This Row],[total_girls]])</f>
        <v>0</v>
      </c>
      <c r="AE567">
        <f>IF(ISBLANK(sbcc[[#This Row],[total_children]]),SUM(sbcc[[#This Row],[calc_boys]],sbcc[[#This Row],[calc_girls]]),sbcc[[#This Row],[total_children]])</f>
        <v>0</v>
      </c>
      <c r="AF567">
        <f>IF(ISBLANK(sbcc[[#This Row],[total_pwd]]),SUM(sbcc[[#This Row],[total_pwd_men]],sbcc[[#This Row],[total_pwd_women]]),sbcc[[#This Row],[total_pwd]])</f>
        <v>0</v>
      </c>
      <c r="AG567">
        <f>IF(ISBLANK(sbcc[[#This Row],[total_adults]]),SUM(sbcc[[#This Row],[total_men]],sbcc[[#This Row],[total_women]]),sbcc[[#This Row],[total_adults]])</f>
        <v>0</v>
      </c>
      <c r="AH567">
        <f>IF(ISBLANK(sbcc[[#This Row],[total_beneficiaries_reached]]),SUM(sbcc[[#This Row],[calc_children]],sbcc[[#This Row],[calc_adults]]),sbcc[[#This Row],[total_beneficiaries_reached]])</f>
        <v>0</v>
      </c>
      <c r="AI567" s="49" t="str">
        <f ca="1">IF(B567="","",OFFSET(table_admin1[[#Headers],[ADM1_PT]],MATCH(B567,admin1,0),1))</f>
        <v/>
      </c>
      <c r="AJ567" s="49" t="str">
        <f t="shared" ca="1" si="18"/>
        <v/>
      </c>
      <c r="AK567" s="49" t="str">
        <f t="shared" ca="1" si="19"/>
        <v/>
      </c>
    </row>
    <row r="568" spans="29:37" x14ac:dyDescent="0.2">
      <c r="AC568">
        <f>IF(ISBLANK(sbcc[[#This Row],[total_boys]]),SUM(sbcc[[#This Row],[boys_0-5_reached]],sbcc[[#This Row],[boys_6-12_reached]],sbcc[[#This Row],[boys_13-18_reached]]),sbcc[[#This Row],[total_boys]])</f>
        <v>0</v>
      </c>
      <c r="AD568">
        <f>IF(ISBLANK(sbcc[[#This Row],[total_girls]]),SUM(sbcc[[#This Row],[girls_0-5_reached]],sbcc[[#This Row],[girls_6-12_reached]],sbcc[[#This Row],[girls_13-18_reached]]),sbcc[[#This Row],[total_girls]])</f>
        <v>0</v>
      </c>
      <c r="AE568">
        <f>IF(ISBLANK(sbcc[[#This Row],[total_children]]),SUM(sbcc[[#This Row],[calc_boys]],sbcc[[#This Row],[calc_girls]]),sbcc[[#This Row],[total_children]])</f>
        <v>0</v>
      </c>
      <c r="AF568">
        <f>IF(ISBLANK(sbcc[[#This Row],[total_pwd]]),SUM(sbcc[[#This Row],[total_pwd_men]],sbcc[[#This Row],[total_pwd_women]]),sbcc[[#This Row],[total_pwd]])</f>
        <v>0</v>
      </c>
      <c r="AG568">
        <f>IF(ISBLANK(sbcc[[#This Row],[total_adults]]),SUM(sbcc[[#This Row],[total_men]],sbcc[[#This Row],[total_women]]),sbcc[[#This Row],[total_adults]])</f>
        <v>0</v>
      </c>
      <c r="AH568">
        <f>IF(ISBLANK(sbcc[[#This Row],[total_beneficiaries_reached]]),SUM(sbcc[[#This Row],[calc_children]],sbcc[[#This Row],[calc_adults]]),sbcc[[#This Row],[total_beneficiaries_reached]])</f>
        <v>0</v>
      </c>
      <c r="AI568" s="49" t="str">
        <f ca="1">IF(B568="","",OFFSET(table_admin1[[#Headers],[ADM1_PT]],MATCH(B568,admin1,0),1))</f>
        <v/>
      </c>
      <c r="AJ568" s="49" t="str">
        <f t="shared" ca="1" si="18"/>
        <v/>
      </c>
      <c r="AK568" s="49" t="str">
        <f t="shared" ca="1" si="19"/>
        <v/>
      </c>
    </row>
    <row r="569" spans="29:37" x14ac:dyDescent="0.2">
      <c r="AC569">
        <f>IF(ISBLANK(sbcc[[#This Row],[total_boys]]),SUM(sbcc[[#This Row],[boys_0-5_reached]],sbcc[[#This Row],[boys_6-12_reached]],sbcc[[#This Row],[boys_13-18_reached]]),sbcc[[#This Row],[total_boys]])</f>
        <v>0</v>
      </c>
      <c r="AD569">
        <f>IF(ISBLANK(sbcc[[#This Row],[total_girls]]),SUM(sbcc[[#This Row],[girls_0-5_reached]],sbcc[[#This Row],[girls_6-12_reached]],sbcc[[#This Row],[girls_13-18_reached]]),sbcc[[#This Row],[total_girls]])</f>
        <v>0</v>
      </c>
      <c r="AE569">
        <f>IF(ISBLANK(sbcc[[#This Row],[total_children]]),SUM(sbcc[[#This Row],[calc_boys]],sbcc[[#This Row],[calc_girls]]),sbcc[[#This Row],[total_children]])</f>
        <v>0</v>
      </c>
      <c r="AF569">
        <f>IF(ISBLANK(sbcc[[#This Row],[total_pwd]]),SUM(sbcc[[#This Row],[total_pwd_men]],sbcc[[#This Row],[total_pwd_women]]),sbcc[[#This Row],[total_pwd]])</f>
        <v>0</v>
      </c>
      <c r="AG569">
        <f>IF(ISBLANK(sbcc[[#This Row],[total_adults]]),SUM(sbcc[[#This Row],[total_men]],sbcc[[#This Row],[total_women]]),sbcc[[#This Row],[total_adults]])</f>
        <v>0</v>
      </c>
      <c r="AH569">
        <f>IF(ISBLANK(sbcc[[#This Row],[total_beneficiaries_reached]]),SUM(sbcc[[#This Row],[calc_children]],sbcc[[#This Row],[calc_adults]]),sbcc[[#This Row],[total_beneficiaries_reached]])</f>
        <v>0</v>
      </c>
      <c r="AI569" s="49" t="str">
        <f ca="1">IF(B569="","",OFFSET(table_admin1[[#Headers],[ADM1_PT]],MATCH(B569,admin1,0),1))</f>
        <v/>
      </c>
      <c r="AJ569" s="49" t="str">
        <f t="shared" ca="1" si="18"/>
        <v/>
      </c>
      <c r="AK569" s="49" t="str">
        <f t="shared" ca="1" si="19"/>
        <v/>
      </c>
    </row>
    <row r="570" spans="29:37" x14ac:dyDescent="0.2">
      <c r="AC570">
        <f>IF(ISBLANK(sbcc[[#This Row],[total_boys]]),SUM(sbcc[[#This Row],[boys_0-5_reached]],sbcc[[#This Row],[boys_6-12_reached]],sbcc[[#This Row],[boys_13-18_reached]]),sbcc[[#This Row],[total_boys]])</f>
        <v>0</v>
      </c>
      <c r="AD570">
        <f>IF(ISBLANK(sbcc[[#This Row],[total_girls]]),SUM(sbcc[[#This Row],[girls_0-5_reached]],sbcc[[#This Row],[girls_6-12_reached]],sbcc[[#This Row],[girls_13-18_reached]]),sbcc[[#This Row],[total_girls]])</f>
        <v>0</v>
      </c>
      <c r="AE570">
        <f>IF(ISBLANK(sbcc[[#This Row],[total_children]]),SUM(sbcc[[#This Row],[calc_boys]],sbcc[[#This Row],[calc_girls]]),sbcc[[#This Row],[total_children]])</f>
        <v>0</v>
      </c>
      <c r="AF570">
        <f>IF(ISBLANK(sbcc[[#This Row],[total_pwd]]),SUM(sbcc[[#This Row],[total_pwd_men]],sbcc[[#This Row],[total_pwd_women]]),sbcc[[#This Row],[total_pwd]])</f>
        <v>0</v>
      </c>
      <c r="AG570">
        <f>IF(ISBLANK(sbcc[[#This Row],[total_adults]]),SUM(sbcc[[#This Row],[total_men]],sbcc[[#This Row],[total_women]]),sbcc[[#This Row],[total_adults]])</f>
        <v>0</v>
      </c>
      <c r="AH570">
        <f>IF(ISBLANK(sbcc[[#This Row],[total_beneficiaries_reached]]),SUM(sbcc[[#This Row],[calc_children]],sbcc[[#This Row],[calc_adults]]),sbcc[[#This Row],[total_beneficiaries_reached]])</f>
        <v>0</v>
      </c>
      <c r="AI570" s="49" t="str">
        <f ca="1">IF(B570="","",OFFSET(table_admin1[[#Headers],[ADM1_PT]],MATCH(B570,admin1,0),1))</f>
        <v/>
      </c>
      <c r="AJ570" s="49" t="str">
        <f t="shared" ca="1" si="18"/>
        <v/>
      </c>
      <c r="AK570" s="49" t="str">
        <f t="shared" ca="1" si="19"/>
        <v/>
      </c>
    </row>
    <row r="571" spans="29:37" x14ac:dyDescent="0.2">
      <c r="AC571">
        <f>IF(ISBLANK(sbcc[[#This Row],[total_boys]]),SUM(sbcc[[#This Row],[boys_0-5_reached]],sbcc[[#This Row],[boys_6-12_reached]],sbcc[[#This Row],[boys_13-18_reached]]),sbcc[[#This Row],[total_boys]])</f>
        <v>0</v>
      </c>
      <c r="AD571">
        <f>IF(ISBLANK(sbcc[[#This Row],[total_girls]]),SUM(sbcc[[#This Row],[girls_0-5_reached]],sbcc[[#This Row],[girls_6-12_reached]],sbcc[[#This Row],[girls_13-18_reached]]),sbcc[[#This Row],[total_girls]])</f>
        <v>0</v>
      </c>
      <c r="AE571">
        <f>IF(ISBLANK(sbcc[[#This Row],[total_children]]),SUM(sbcc[[#This Row],[calc_boys]],sbcc[[#This Row],[calc_girls]]),sbcc[[#This Row],[total_children]])</f>
        <v>0</v>
      </c>
      <c r="AF571">
        <f>IF(ISBLANK(sbcc[[#This Row],[total_pwd]]),SUM(sbcc[[#This Row],[total_pwd_men]],sbcc[[#This Row],[total_pwd_women]]),sbcc[[#This Row],[total_pwd]])</f>
        <v>0</v>
      </c>
      <c r="AG571">
        <f>IF(ISBLANK(sbcc[[#This Row],[total_adults]]),SUM(sbcc[[#This Row],[total_men]],sbcc[[#This Row],[total_women]]),sbcc[[#This Row],[total_adults]])</f>
        <v>0</v>
      </c>
      <c r="AH571">
        <f>IF(ISBLANK(sbcc[[#This Row],[total_beneficiaries_reached]]),SUM(sbcc[[#This Row],[calc_children]],sbcc[[#This Row],[calc_adults]]),sbcc[[#This Row],[total_beneficiaries_reached]])</f>
        <v>0</v>
      </c>
      <c r="AI571" s="49" t="str">
        <f ca="1">IF(B571="","",OFFSET(table_admin1[[#Headers],[ADM1_PT]],MATCH(B571,admin1,0),1))</f>
        <v/>
      </c>
      <c r="AJ571" s="49" t="str">
        <f t="shared" ca="1" si="18"/>
        <v/>
      </c>
      <c r="AK571" s="49" t="str">
        <f t="shared" ca="1" si="19"/>
        <v/>
      </c>
    </row>
    <row r="572" spans="29:37" x14ac:dyDescent="0.2">
      <c r="AC572">
        <f>IF(ISBLANK(sbcc[[#This Row],[total_boys]]),SUM(sbcc[[#This Row],[boys_0-5_reached]],sbcc[[#This Row],[boys_6-12_reached]],sbcc[[#This Row],[boys_13-18_reached]]),sbcc[[#This Row],[total_boys]])</f>
        <v>0</v>
      </c>
      <c r="AD572">
        <f>IF(ISBLANK(sbcc[[#This Row],[total_girls]]),SUM(sbcc[[#This Row],[girls_0-5_reached]],sbcc[[#This Row],[girls_6-12_reached]],sbcc[[#This Row],[girls_13-18_reached]]),sbcc[[#This Row],[total_girls]])</f>
        <v>0</v>
      </c>
      <c r="AE572">
        <f>IF(ISBLANK(sbcc[[#This Row],[total_children]]),SUM(sbcc[[#This Row],[calc_boys]],sbcc[[#This Row],[calc_girls]]),sbcc[[#This Row],[total_children]])</f>
        <v>0</v>
      </c>
      <c r="AF572">
        <f>IF(ISBLANK(sbcc[[#This Row],[total_pwd]]),SUM(sbcc[[#This Row],[total_pwd_men]],sbcc[[#This Row],[total_pwd_women]]),sbcc[[#This Row],[total_pwd]])</f>
        <v>0</v>
      </c>
      <c r="AG572">
        <f>IF(ISBLANK(sbcc[[#This Row],[total_adults]]),SUM(sbcc[[#This Row],[total_men]],sbcc[[#This Row],[total_women]]),sbcc[[#This Row],[total_adults]])</f>
        <v>0</v>
      </c>
      <c r="AH572">
        <f>IF(ISBLANK(sbcc[[#This Row],[total_beneficiaries_reached]]),SUM(sbcc[[#This Row],[calc_children]],sbcc[[#This Row],[calc_adults]]),sbcc[[#This Row],[total_beneficiaries_reached]])</f>
        <v>0</v>
      </c>
      <c r="AI572" s="49" t="str">
        <f ca="1">IF(B572="","",OFFSET(table_admin1[[#Headers],[ADM1_PT]],MATCH(B572,admin1,0),1))</f>
        <v/>
      </c>
      <c r="AJ572" s="49" t="str">
        <f t="shared" ca="1" si="18"/>
        <v/>
      </c>
      <c r="AK572" s="49" t="str">
        <f t="shared" ca="1" si="19"/>
        <v/>
      </c>
    </row>
    <row r="573" spans="29:37" x14ac:dyDescent="0.2">
      <c r="AC573">
        <f>IF(ISBLANK(sbcc[[#This Row],[total_boys]]),SUM(sbcc[[#This Row],[boys_0-5_reached]],sbcc[[#This Row],[boys_6-12_reached]],sbcc[[#This Row],[boys_13-18_reached]]),sbcc[[#This Row],[total_boys]])</f>
        <v>0</v>
      </c>
      <c r="AD573">
        <f>IF(ISBLANK(sbcc[[#This Row],[total_girls]]),SUM(sbcc[[#This Row],[girls_0-5_reached]],sbcc[[#This Row],[girls_6-12_reached]],sbcc[[#This Row],[girls_13-18_reached]]),sbcc[[#This Row],[total_girls]])</f>
        <v>0</v>
      </c>
      <c r="AE573">
        <f>IF(ISBLANK(sbcc[[#This Row],[total_children]]),SUM(sbcc[[#This Row],[calc_boys]],sbcc[[#This Row],[calc_girls]]),sbcc[[#This Row],[total_children]])</f>
        <v>0</v>
      </c>
      <c r="AF573">
        <f>IF(ISBLANK(sbcc[[#This Row],[total_pwd]]),SUM(sbcc[[#This Row],[total_pwd_men]],sbcc[[#This Row],[total_pwd_women]]),sbcc[[#This Row],[total_pwd]])</f>
        <v>0</v>
      </c>
      <c r="AG573">
        <f>IF(ISBLANK(sbcc[[#This Row],[total_adults]]),SUM(sbcc[[#This Row],[total_men]],sbcc[[#This Row],[total_women]]),sbcc[[#This Row],[total_adults]])</f>
        <v>0</v>
      </c>
      <c r="AH573">
        <f>IF(ISBLANK(sbcc[[#This Row],[total_beneficiaries_reached]]),SUM(sbcc[[#This Row],[calc_children]],sbcc[[#This Row],[calc_adults]]),sbcc[[#This Row],[total_beneficiaries_reached]])</f>
        <v>0</v>
      </c>
      <c r="AI573" s="49" t="str">
        <f ca="1">IF(B573="","",OFFSET(table_admin1[[#Headers],[ADM1_PT]],MATCH(B573,admin1,0),1))</f>
        <v/>
      </c>
      <c r="AJ573" s="49" t="str">
        <f t="shared" ca="1" si="18"/>
        <v/>
      </c>
      <c r="AK573" s="49" t="str">
        <f t="shared" ca="1" si="19"/>
        <v/>
      </c>
    </row>
    <row r="574" spans="29:37" x14ac:dyDescent="0.2">
      <c r="AC574">
        <f>IF(ISBLANK(sbcc[[#This Row],[total_boys]]),SUM(sbcc[[#This Row],[boys_0-5_reached]],sbcc[[#This Row],[boys_6-12_reached]],sbcc[[#This Row],[boys_13-18_reached]]),sbcc[[#This Row],[total_boys]])</f>
        <v>0</v>
      </c>
      <c r="AD574">
        <f>IF(ISBLANK(sbcc[[#This Row],[total_girls]]),SUM(sbcc[[#This Row],[girls_0-5_reached]],sbcc[[#This Row],[girls_6-12_reached]],sbcc[[#This Row],[girls_13-18_reached]]),sbcc[[#This Row],[total_girls]])</f>
        <v>0</v>
      </c>
      <c r="AE574">
        <f>IF(ISBLANK(sbcc[[#This Row],[total_children]]),SUM(sbcc[[#This Row],[calc_boys]],sbcc[[#This Row],[calc_girls]]),sbcc[[#This Row],[total_children]])</f>
        <v>0</v>
      </c>
      <c r="AF574">
        <f>IF(ISBLANK(sbcc[[#This Row],[total_pwd]]),SUM(sbcc[[#This Row],[total_pwd_men]],sbcc[[#This Row],[total_pwd_women]]),sbcc[[#This Row],[total_pwd]])</f>
        <v>0</v>
      </c>
      <c r="AG574">
        <f>IF(ISBLANK(sbcc[[#This Row],[total_adults]]),SUM(sbcc[[#This Row],[total_men]],sbcc[[#This Row],[total_women]]),sbcc[[#This Row],[total_adults]])</f>
        <v>0</v>
      </c>
      <c r="AH574">
        <f>IF(ISBLANK(sbcc[[#This Row],[total_beneficiaries_reached]]),SUM(sbcc[[#This Row],[calc_children]],sbcc[[#This Row],[calc_adults]]),sbcc[[#This Row],[total_beneficiaries_reached]])</f>
        <v>0</v>
      </c>
      <c r="AI574" s="49" t="str">
        <f ca="1">IF(B574="","",OFFSET(table_admin1[[#Headers],[ADM1_PT]],MATCH(B574,admin1,0),1))</f>
        <v/>
      </c>
      <c r="AJ574" s="49" t="str">
        <f t="shared" ca="1" si="18"/>
        <v/>
      </c>
      <c r="AK574" s="49" t="str">
        <f t="shared" ca="1" si="19"/>
        <v/>
      </c>
    </row>
    <row r="575" spans="29:37" x14ac:dyDescent="0.2">
      <c r="AC575">
        <f>IF(ISBLANK(sbcc[[#This Row],[total_boys]]),SUM(sbcc[[#This Row],[boys_0-5_reached]],sbcc[[#This Row],[boys_6-12_reached]],sbcc[[#This Row],[boys_13-18_reached]]),sbcc[[#This Row],[total_boys]])</f>
        <v>0</v>
      </c>
      <c r="AD575">
        <f>IF(ISBLANK(sbcc[[#This Row],[total_girls]]),SUM(sbcc[[#This Row],[girls_0-5_reached]],sbcc[[#This Row],[girls_6-12_reached]],sbcc[[#This Row],[girls_13-18_reached]]),sbcc[[#This Row],[total_girls]])</f>
        <v>0</v>
      </c>
      <c r="AE575">
        <f>IF(ISBLANK(sbcc[[#This Row],[total_children]]),SUM(sbcc[[#This Row],[calc_boys]],sbcc[[#This Row],[calc_girls]]),sbcc[[#This Row],[total_children]])</f>
        <v>0</v>
      </c>
      <c r="AF575">
        <f>IF(ISBLANK(sbcc[[#This Row],[total_pwd]]),SUM(sbcc[[#This Row],[total_pwd_men]],sbcc[[#This Row],[total_pwd_women]]),sbcc[[#This Row],[total_pwd]])</f>
        <v>0</v>
      </c>
      <c r="AG575">
        <f>IF(ISBLANK(sbcc[[#This Row],[total_adults]]),SUM(sbcc[[#This Row],[total_men]],sbcc[[#This Row],[total_women]]),sbcc[[#This Row],[total_adults]])</f>
        <v>0</v>
      </c>
      <c r="AH575">
        <f>IF(ISBLANK(sbcc[[#This Row],[total_beneficiaries_reached]]),SUM(sbcc[[#This Row],[calc_children]],sbcc[[#This Row],[calc_adults]]),sbcc[[#This Row],[total_beneficiaries_reached]])</f>
        <v>0</v>
      </c>
      <c r="AI575" s="49" t="str">
        <f ca="1">IF(B575="","",OFFSET(table_admin1[[#Headers],[ADM1_PT]],MATCH(B575,admin1,0),1))</f>
        <v/>
      </c>
      <c r="AJ575" s="49" t="str">
        <f t="shared" ca="1" si="18"/>
        <v/>
      </c>
      <c r="AK575" s="49" t="str">
        <f t="shared" ca="1" si="19"/>
        <v/>
      </c>
    </row>
    <row r="576" spans="29:37" x14ac:dyDescent="0.2">
      <c r="AC576">
        <f>IF(ISBLANK(sbcc[[#This Row],[total_boys]]),SUM(sbcc[[#This Row],[boys_0-5_reached]],sbcc[[#This Row],[boys_6-12_reached]],sbcc[[#This Row],[boys_13-18_reached]]),sbcc[[#This Row],[total_boys]])</f>
        <v>0</v>
      </c>
      <c r="AD576">
        <f>IF(ISBLANK(sbcc[[#This Row],[total_girls]]),SUM(sbcc[[#This Row],[girls_0-5_reached]],sbcc[[#This Row],[girls_6-12_reached]],sbcc[[#This Row],[girls_13-18_reached]]),sbcc[[#This Row],[total_girls]])</f>
        <v>0</v>
      </c>
      <c r="AE576">
        <f>IF(ISBLANK(sbcc[[#This Row],[total_children]]),SUM(sbcc[[#This Row],[calc_boys]],sbcc[[#This Row],[calc_girls]]),sbcc[[#This Row],[total_children]])</f>
        <v>0</v>
      </c>
      <c r="AF576">
        <f>IF(ISBLANK(sbcc[[#This Row],[total_pwd]]),SUM(sbcc[[#This Row],[total_pwd_men]],sbcc[[#This Row],[total_pwd_women]]),sbcc[[#This Row],[total_pwd]])</f>
        <v>0</v>
      </c>
      <c r="AG576">
        <f>IF(ISBLANK(sbcc[[#This Row],[total_adults]]),SUM(sbcc[[#This Row],[total_men]],sbcc[[#This Row],[total_women]]),sbcc[[#This Row],[total_adults]])</f>
        <v>0</v>
      </c>
      <c r="AH576">
        <f>IF(ISBLANK(sbcc[[#This Row],[total_beneficiaries_reached]]),SUM(sbcc[[#This Row],[calc_children]],sbcc[[#This Row],[calc_adults]]),sbcc[[#This Row],[total_beneficiaries_reached]])</f>
        <v>0</v>
      </c>
      <c r="AI576" s="49" t="str">
        <f ca="1">IF(B576="","",OFFSET(table_admin1[[#Headers],[ADM1_PT]],MATCH(B576,admin1,0),1))</f>
        <v/>
      </c>
      <c r="AJ576" s="49" t="str">
        <f t="shared" ca="1" si="18"/>
        <v/>
      </c>
      <c r="AK576" s="49" t="str">
        <f t="shared" ca="1" si="19"/>
        <v/>
      </c>
    </row>
    <row r="577" spans="29:37" x14ac:dyDescent="0.2">
      <c r="AC577">
        <f>IF(ISBLANK(sbcc[[#This Row],[total_boys]]),SUM(sbcc[[#This Row],[boys_0-5_reached]],sbcc[[#This Row],[boys_6-12_reached]],sbcc[[#This Row],[boys_13-18_reached]]),sbcc[[#This Row],[total_boys]])</f>
        <v>0</v>
      </c>
      <c r="AD577">
        <f>IF(ISBLANK(sbcc[[#This Row],[total_girls]]),SUM(sbcc[[#This Row],[girls_0-5_reached]],sbcc[[#This Row],[girls_6-12_reached]],sbcc[[#This Row],[girls_13-18_reached]]),sbcc[[#This Row],[total_girls]])</f>
        <v>0</v>
      </c>
      <c r="AE577">
        <f>IF(ISBLANK(sbcc[[#This Row],[total_children]]),SUM(sbcc[[#This Row],[calc_boys]],sbcc[[#This Row],[calc_girls]]),sbcc[[#This Row],[total_children]])</f>
        <v>0</v>
      </c>
      <c r="AF577">
        <f>IF(ISBLANK(sbcc[[#This Row],[total_pwd]]),SUM(sbcc[[#This Row],[total_pwd_men]],sbcc[[#This Row],[total_pwd_women]]),sbcc[[#This Row],[total_pwd]])</f>
        <v>0</v>
      </c>
      <c r="AG577">
        <f>IF(ISBLANK(sbcc[[#This Row],[total_adults]]),SUM(sbcc[[#This Row],[total_men]],sbcc[[#This Row],[total_women]]),sbcc[[#This Row],[total_adults]])</f>
        <v>0</v>
      </c>
      <c r="AH577">
        <f>IF(ISBLANK(sbcc[[#This Row],[total_beneficiaries_reached]]),SUM(sbcc[[#This Row],[calc_children]],sbcc[[#This Row],[calc_adults]]),sbcc[[#This Row],[total_beneficiaries_reached]])</f>
        <v>0</v>
      </c>
      <c r="AI577" s="49" t="str">
        <f ca="1">IF(B577="","",OFFSET(table_admin1[[#Headers],[ADM1_PT]],MATCH(B577,admin1,0),1))</f>
        <v/>
      </c>
      <c r="AJ577" s="49" t="str">
        <f t="shared" ca="1" si="18"/>
        <v/>
      </c>
      <c r="AK577" s="49" t="str">
        <f t="shared" ca="1" si="19"/>
        <v/>
      </c>
    </row>
    <row r="578" spans="29:37" x14ac:dyDescent="0.2">
      <c r="AC578">
        <f>IF(ISBLANK(sbcc[[#This Row],[total_boys]]),SUM(sbcc[[#This Row],[boys_0-5_reached]],sbcc[[#This Row],[boys_6-12_reached]],sbcc[[#This Row],[boys_13-18_reached]]),sbcc[[#This Row],[total_boys]])</f>
        <v>0</v>
      </c>
      <c r="AD578">
        <f>IF(ISBLANK(sbcc[[#This Row],[total_girls]]),SUM(sbcc[[#This Row],[girls_0-5_reached]],sbcc[[#This Row],[girls_6-12_reached]],sbcc[[#This Row],[girls_13-18_reached]]),sbcc[[#This Row],[total_girls]])</f>
        <v>0</v>
      </c>
      <c r="AE578">
        <f>IF(ISBLANK(sbcc[[#This Row],[total_children]]),SUM(sbcc[[#This Row],[calc_boys]],sbcc[[#This Row],[calc_girls]]),sbcc[[#This Row],[total_children]])</f>
        <v>0</v>
      </c>
      <c r="AF578">
        <f>IF(ISBLANK(sbcc[[#This Row],[total_pwd]]),SUM(sbcc[[#This Row],[total_pwd_men]],sbcc[[#This Row],[total_pwd_women]]),sbcc[[#This Row],[total_pwd]])</f>
        <v>0</v>
      </c>
      <c r="AG578">
        <f>IF(ISBLANK(sbcc[[#This Row],[total_adults]]),SUM(sbcc[[#This Row],[total_men]],sbcc[[#This Row],[total_women]]),sbcc[[#This Row],[total_adults]])</f>
        <v>0</v>
      </c>
      <c r="AH578">
        <f>IF(ISBLANK(sbcc[[#This Row],[total_beneficiaries_reached]]),SUM(sbcc[[#This Row],[calc_children]],sbcc[[#This Row],[calc_adults]]),sbcc[[#This Row],[total_beneficiaries_reached]])</f>
        <v>0</v>
      </c>
      <c r="AI578" s="49" t="str">
        <f ca="1">IF(B578="","",OFFSET(table_admin1[[#Headers],[ADM1_PT]],MATCH(B578,admin1,0),1))</f>
        <v/>
      </c>
      <c r="AJ578" s="49" t="str">
        <f t="shared" ca="1" si="18"/>
        <v/>
      </c>
      <c r="AK578" s="49" t="str">
        <f t="shared" ca="1" si="19"/>
        <v/>
      </c>
    </row>
    <row r="579" spans="29:37" x14ac:dyDescent="0.2">
      <c r="AC579">
        <f>IF(ISBLANK(sbcc[[#This Row],[total_boys]]),SUM(sbcc[[#This Row],[boys_0-5_reached]],sbcc[[#This Row],[boys_6-12_reached]],sbcc[[#This Row],[boys_13-18_reached]]),sbcc[[#This Row],[total_boys]])</f>
        <v>0</v>
      </c>
      <c r="AD579">
        <f>IF(ISBLANK(sbcc[[#This Row],[total_girls]]),SUM(sbcc[[#This Row],[girls_0-5_reached]],sbcc[[#This Row],[girls_6-12_reached]],sbcc[[#This Row],[girls_13-18_reached]]),sbcc[[#This Row],[total_girls]])</f>
        <v>0</v>
      </c>
      <c r="AE579">
        <f>IF(ISBLANK(sbcc[[#This Row],[total_children]]),SUM(sbcc[[#This Row],[calc_boys]],sbcc[[#This Row],[calc_girls]]),sbcc[[#This Row],[total_children]])</f>
        <v>0</v>
      </c>
      <c r="AF579">
        <f>IF(ISBLANK(sbcc[[#This Row],[total_pwd]]),SUM(sbcc[[#This Row],[total_pwd_men]],sbcc[[#This Row],[total_pwd_women]]),sbcc[[#This Row],[total_pwd]])</f>
        <v>0</v>
      </c>
      <c r="AG579">
        <f>IF(ISBLANK(sbcc[[#This Row],[total_adults]]),SUM(sbcc[[#This Row],[total_men]],sbcc[[#This Row],[total_women]]),sbcc[[#This Row],[total_adults]])</f>
        <v>0</v>
      </c>
      <c r="AH579">
        <f>IF(ISBLANK(sbcc[[#This Row],[total_beneficiaries_reached]]),SUM(sbcc[[#This Row],[calc_children]],sbcc[[#This Row],[calc_adults]]),sbcc[[#This Row],[total_beneficiaries_reached]])</f>
        <v>0</v>
      </c>
      <c r="AI579" s="49" t="str">
        <f ca="1">IF(B579="","",OFFSET(table_admin1[[#Headers],[ADM1_PT]],MATCH(B579,admin1,0),1))</f>
        <v/>
      </c>
      <c r="AJ579" s="49" t="str">
        <f t="shared" ca="1" si="18"/>
        <v/>
      </c>
      <c r="AK579" s="49" t="str">
        <f t="shared" ca="1" si="19"/>
        <v/>
      </c>
    </row>
    <row r="580" spans="29:37" x14ac:dyDescent="0.2">
      <c r="AC580">
        <f>IF(ISBLANK(sbcc[[#This Row],[total_boys]]),SUM(sbcc[[#This Row],[boys_0-5_reached]],sbcc[[#This Row],[boys_6-12_reached]],sbcc[[#This Row],[boys_13-18_reached]]),sbcc[[#This Row],[total_boys]])</f>
        <v>0</v>
      </c>
      <c r="AD580">
        <f>IF(ISBLANK(sbcc[[#This Row],[total_girls]]),SUM(sbcc[[#This Row],[girls_0-5_reached]],sbcc[[#This Row],[girls_6-12_reached]],sbcc[[#This Row],[girls_13-18_reached]]),sbcc[[#This Row],[total_girls]])</f>
        <v>0</v>
      </c>
      <c r="AE580">
        <f>IF(ISBLANK(sbcc[[#This Row],[total_children]]),SUM(sbcc[[#This Row],[calc_boys]],sbcc[[#This Row],[calc_girls]]),sbcc[[#This Row],[total_children]])</f>
        <v>0</v>
      </c>
      <c r="AF580">
        <f>IF(ISBLANK(sbcc[[#This Row],[total_pwd]]),SUM(sbcc[[#This Row],[total_pwd_men]],sbcc[[#This Row],[total_pwd_women]]),sbcc[[#This Row],[total_pwd]])</f>
        <v>0</v>
      </c>
      <c r="AG580">
        <f>IF(ISBLANK(sbcc[[#This Row],[total_adults]]),SUM(sbcc[[#This Row],[total_men]],sbcc[[#This Row],[total_women]]),sbcc[[#This Row],[total_adults]])</f>
        <v>0</v>
      </c>
      <c r="AH580">
        <f>IF(ISBLANK(sbcc[[#This Row],[total_beneficiaries_reached]]),SUM(sbcc[[#This Row],[calc_children]],sbcc[[#This Row],[calc_adults]]),sbcc[[#This Row],[total_beneficiaries_reached]])</f>
        <v>0</v>
      </c>
      <c r="AI580" s="49" t="str">
        <f ca="1">IF(B580="","",OFFSET(table_admin1[[#Headers],[ADM1_PT]],MATCH(B580,admin1,0),1))</f>
        <v/>
      </c>
      <c r="AJ580" s="49" t="str">
        <f t="shared" ca="1" si="18"/>
        <v/>
      </c>
      <c r="AK580" s="49" t="str">
        <f t="shared" ca="1" si="19"/>
        <v/>
      </c>
    </row>
    <row r="581" spans="29:37" x14ac:dyDescent="0.2">
      <c r="AC581">
        <f>IF(ISBLANK(sbcc[[#This Row],[total_boys]]),SUM(sbcc[[#This Row],[boys_0-5_reached]],sbcc[[#This Row],[boys_6-12_reached]],sbcc[[#This Row],[boys_13-18_reached]]),sbcc[[#This Row],[total_boys]])</f>
        <v>0</v>
      </c>
      <c r="AD581">
        <f>IF(ISBLANK(sbcc[[#This Row],[total_girls]]),SUM(sbcc[[#This Row],[girls_0-5_reached]],sbcc[[#This Row],[girls_6-12_reached]],sbcc[[#This Row],[girls_13-18_reached]]),sbcc[[#This Row],[total_girls]])</f>
        <v>0</v>
      </c>
      <c r="AE581">
        <f>IF(ISBLANK(sbcc[[#This Row],[total_children]]),SUM(sbcc[[#This Row],[calc_boys]],sbcc[[#This Row],[calc_girls]]),sbcc[[#This Row],[total_children]])</f>
        <v>0</v>
      </c>
      <c r="AF581">
        <f>IF(ISBLANK(sbcc[[#This Row],[total_pwd]]),SUM(sbcc[[#This Row],[total_pwd_men]],sbcc[[#This Row],[total_pwd_women]]),sbcc[[#This Row],[total_pwd]])</f>
        <v>0</v>
      </c>
      <c r="AG581">
        <f>IF(ISBLANK(sbcc[[#This Row],[total_adults]]),SUM(sbcc[[#This Row],[total_men]],sbcc[[#This Row],[total_women]]),sbcc[[#This Row],[total_adults]])</f>
        <v>0</v>
      </c>
      <c r="AH581">
        <f>IF(ISBLANK(sbcc[[#This Row],[total_beneficiaries_reached]]),SUM(sbcc[[#This Row],[calc_children]],sbcc[[#This Row],[calc_adults]]),sbcc[[#This Row],[total_beneficiaries_reached]])</f>
        <v>0</v>
      </c>
      <c r="AI581" s="49" t="str">
        <f ca="1">IF(B581="","",OFFSET(table_admin1[[#Headers],[ADM1_PT]],MATCH(B581,admin1,0),1))</f>
        <v/>
      </c>
      <c r="AJ581" s="49" t="str">
        <f t="shared" ca="1" si="18"/>
        <v/>
      </c>
      <c r="AK581" s="49" t="str">
        <f t="shared" ca="1" si="19"/>
        <v/>
      </c>
    </row>
    <row r="582" spans="29:37" x14ac:dyDescent="0.2">
      <c r="AC582">
        <f>IF(ISBLANK(sbcc[[#This Row],[total_boys]]),SUM(sbcc[[#This Row],[boys_0-5_reached]],sbcc[[#This Row],[boys_6-12_reached]],sbcc[[#This Row],[boys_13-18_reached]]),sbcc[[#This Row],[total_boys]])</f>
        <v>0</v>
      </c>
      <c r="AD582">
        <f>IF(ISBLANK(sbcc[[#This Row],[total_girls]]),SUM(sbcc[[#This Row],[girls_0-5_reached]],sbcc[[#This Row],[girls_6-12_reached]],sbcc[[#This Row],[girls_13-18_reached]]),sbcc[[#This Row],[total_girls]])</f>
        <v>0</v>
      </c>
      <c r="AE582">
        <f>IF(ISBLANK(sbcc[[#This Row],[total_children]]),SUM(sbcc[[#This Row],[calc_boys]],sbcc[[#This Row],[calc_girls]]),sbcc[[#This Row],[total_children]])</f>
        <v>0</v>
      </c>
      <c r="AF582">
        <f>IF(ISBLANK(sbcc[[#This Row],[total_pwd]]),SUM(sbcc[[#This Row],[total_pwd_men]],sbcc[[#This Row],[total_pwd_women]]),sbcc[[#This Row],[total_pwd]])</f>
        <v>0</v>
      </c>
      <c r="AG582">
        <f>IF(ISBLANK(sbcc[[#This Row],[total_adults]]),SUM(sbcc[[#This Row],[total_men]],sbcc[[#This Row],[total_women]]),sbcc[[#This Row],[total_adults]])</f>
        <v>0</v>
      </c>
      <c r="AH582">
        <f>IF(ISBLANK(sbcc[[#This Row],[total_beneficiaries_reached]]),SUM(sbcc[[#This Row],[calc_children]],sbcc[[#This Row],[calc_adults]]),sbcc[[#This Row],[total_beneficiaries_reached]])</f>
        <v>0</v>
      </c>
      <c r="AI582" s="49" t="str">
        <f ca="1">IF(B582="","",OFFSET(table_admin1[[#Headers],[ADM1_PT]],MATCH(B582,admin1,0),1))</f>
        <v/>
      </c>
      <c r="AJ582" s="49" t="str">
        <f t="shared" ca="1" si="18"/>
        <v/>
      </c>
      <c r="AK582" s="49" t="str">
        <f t="shared" ca="1" si="19"/>
        <v/>
      </c>
    </row>
    <row r="583" spans="29:37" x14ac:dyDescent="0.2">
      <c r="AC583">
        <f>IF(ISBLANK(sbcc[[#This Row],[total_boys]]),SUM(sbcc[[#This Row],[boys_0-5_reached]],sbcc[[#This Row],[boys_6-12_reached]],sbcc[[#This Row],[boys_13-18_reached]]),sbcc[[#This Row],[total_boys]])</f>
        <v>0</v>
      </c>
      <c r="AD583">
        <f>IF(ISBLANK(sbcc[[#This Row],[total_girls]]),SUM(sbcc[[#This Row],[girls_0-5_reached]],sbcc[[#This Row],[girls_6-12_reached]],sbcc[[#This Row],[girls_13-18_reached]]),sbcc[[#This Row],[total_girls]])</f>
        <v>0</v>
      </c>
      <c r="AE583">
        <f>IF(ISBLANK(sbcc[[#This Row],[total_children]]),SUM(sbcc[[#This Row],[calc_boys]],sbcc[[#This Row],[calc_girls]]),sbcc[[#This Row],[total_children]])</f>
        <v>0</v>
      </c>
      <c r="AF583">
        <f>IF(ISBLANK(sbcc[[#This Row],[total_pwd]]),SUM(sbcc[[#This Row],[total_pwd_men]],sbcc[[#This Row],[total_pwd_women]]),sbcc[[#This Row],[total_pwd]])</f>
        <v>0</v>
      </c>
      <c r="AG583">
        <f>IF(ISBLANK(sbcc[[#This Row],[total_adults]]),SUM(sbcc[[#This Row],[total_men]],sbcc[[#This Row],[total_women]]),sbcc[[#This Row],[total_adults]])</f>
        <v>0</v>
      </c>
      <c r="AH583">
        <f>IF(ISBLANK(sbcc[[#This Row],[total_beneficiaries_reached]]),SUM(sbcc[[#This Row],[calc_children]],sbcc[[#This Row],[calc_adults]]),sbcc[[#This Row],[total_beneficiaries_reached]])</f>
        <v>0</v>
      </c>
      <c r="AI583" s="49" t="str">
        <f ca="1">IF(B583="","",OFFSET(table_admin1[[#Headers],[ADM1_PT]],MATCH(B583,admin1,0),1))</f>
        <v/>
      </c>
      <c r="AJ583" s="49" t="str">
        <f t="shared" ca="1" si="18"/>
        <v/>
      </c>
      <c r="AK583" s="49" t="str">
        <f t="shared" ca="1" si="19"/>
        <v/>
      </c>
    </row>
    <row r="584" spans="29:37" x14ac:dyDescent="0.2">
      <c r="AC584">
        <f>IF(ISBLANK(sbcc[[#This Row],[total_boys]]),SUM(sbcc[[#This Row],[boys_0-5_reached]],sbcc[[#This Row],[boys_6-12_reached]],sbcc[[#This Row],[boys_13-18_reached]]),sbcc[[#This Row],[total_boys]])</f>
        <v>0</v>
      </c>
      <c r="AD584">
        <f>IF(ISBLANK(sbcc[[#This Row],[total_girls]]),SUM(sbcc[[#This Row],[girls_0-5_reached]],sbcc[[#This Row],[girls_6-12_reached]],sbcc[[#This Row],[girls_13-18_reached]]),sbcc[[#This Row],[total_girls]])</f>
        <v>0</v>
      </c>
      <c r="AE584">
        <f>IF(ISBLANK(sbcc[[#This Row],[total_children]]),SUM(sbcc[[#This Row],[calc_boys]],sbcc[[#This Row],[calc_girls]]),sbcc[[#This Row],[total_children]])</f>
        <v>0</v>
      </c>
      <c r="AF584">
        <f>IF(ISBLANK(sbcc[[#This Row],[total_pwd]]),SUM(sbcc[[#This Row],[total_pwd_men]],sbcc[[#This Row],[total_pwd_women]]),sbcc[[#This Row],[total_pwd]])</f>
        <v>0</v>
      </c>
      <c r="AG584">
        <f>IF(ISBLANK(sbcc[[#This Row],[total_adults]]),SUM(sbcc[[#This Row],[total_men]],sbcc[[#This Row],[total_women]]),sbcc[[#This Row],[total_adults]])</f>
        <v>0</v>
      </c>
      <c r="AH584">
        <f>IF(ISBLANK(sbcc[[#This Row],[total_beneficiaries_reached]]),SUM(sbcc[[#This Row],[calc_children]],sbcc[[#This Row],[calc_adults]]),sbcc[[#This Row],[total_beneficiaries_reached]])</f>
        <v>0</v>
      </c>
      <c r="AI584" s="49" t="str">
        <f ca="1">IF(B584="","",OFFSET(table_admin1[[#Headers],[ADM1_PT]],MATCH(B584,admin1,0),1))</f>
        <v/>
      </c>
      <c r="AJ584" s="49" t="str">
        <f t="shared" ca="1" si="18"/>
        <v/>
      </c>
      <c r="AK584" s="49" t="str">
        <f t="shared" ca="1" si="19"/>
        <v/>
      </c>
    </row>
    <row r="585" spans="29:37" x14ac:dyDescent="0.2">
      <c r="AC585">
        <f>IF(ISBLANK(sbcc[[#This Row],[total_boys]]),SUM(sbcc[[#This Row],[boys_0-5_reached]],sbcc[[#This Row],[boys_6-12_reached]],sbcc[[#This Row],[boys_13-18_reached]]),sbcc[[#This Row],[total_boys]])</f>
        <v>0</v>
      </c>
      <c r="AD585">
        <f>IF(ISBLANK(sbcc[[#This Row],[total_girls]]),SUM(sbcc[[#This Row],[girls_0-5_reached]],sbcc[[#This Row],[girls_6-12_reached]],sbcc[[#This Row],[girls_13-18_reached]]),sbcc[[#This Row],[total_girls]])</f>
        <v>0</v>
      </c>
      <c r="AE585">
        <f>IF(ISBLANK(sbcc[[#This Row],[total_children]]),SUM(sbcc[[#This Row],[calc_boys]],sbcc[[#This Row],[calc_girls]]),sbcc[[#This Row],[total_children]])</f>
        <v>0</v>
      </c>
      <c r="AF585">
        <f>IF(ISBLANK(sbcc[[#This Row],[total_pwd]]),SUM(sbcc[[#This Row],[total_pwd_men]],sbcc[[#This Row],[total_pwd_women]]),sbcc[[#This Row],[total_pwd]])</f>
        <v>0</v>
      </c>
      <c r="AG585">
        <f>IF(ISBLANK(sbcc[[#This Row],[total_adults]]),SUM(sbcc[[#This Row],[total_men]],sbcc[[#This Row],[total_women]]),sbcc[[#This Row],[total_adults]])</f>
        <v>0</v>
      </c>
      <c r="AH585">
        <f>IF(ISBLANK(sbcc[[#This Row],[total_beneficiaries_reached]]),SUM(sbcc[[#This Row],[calc_children]],sbcc[[#This Row],[calc_adults]]),sbcc[[#This Row],[total_beneficiaries_reached]])</f>
        <v>0</v>
      </c>
      <c r="AI585" s="49" t="str">
        <f ca="1">IF(B585="","",OFFSET(table_admin1[[#Headers],[ADM1_PT]],MATCH(B585,admin1,0),1))</f>
        <v/>
      </c>
      <c r="AJ585" s="49" t="str">
        <f t="shared" ca="1" si="18"/>
        <v/>
      </c>
      <c r="AK585" s="49" t="str">
        <f t="shared" ca="1" si="19"/>
        <v/>
      </c>
    </row>
    <row r="586" spans="29:37" x14ac:dyDescent="0.2">
      <c r="AC586">
        <f>IF(ISBLANK(sbcc[[#This Row],[total_boys]]),SUM(sbcc[[#This Row],[boys_0-5_reached]],sbcc[[#This Row],[boys_6-12_reached]],sbcc[[#This Row],[boys_13-18_reached]]),sbcc[[#This Row],[total_boys]])</f>
        <v>0</v>
      </c>
      <c r="AD586">
        <f>IF(ISBLANK(sbcc[[#This Row],[total_girls]]),SUM(sbcc[[#This Row],[girls_0-5_reached]],sbcc[[#This Row],[girls_6-12_reached]],sbcc[[#This Row],[girls_13-18_reached]]),sbcc[[#This Row],[total_girls]])</f>
        <v>0</v>
      </c>
      <c r="AE586">
        <f>IF(ISBLANK(sbcc[[#This Row],[total_children]]),SUM(sbcc[[#This Row],[calc_boys]],sbcc[[#This Row],[calc_girls]]),sbcc[[#This Row],[total_children]])</f>
        <v>0</v>
      </c>
      <c r="AF586">
        <f>IF(ISBLANK(sbcc[[#This Row],[total_pwd]]),SUM(sbcc[[#This Row],[total_pwd_men]],sbcc[[#This Row],[total_pwd_women]]),sbcc[[#This Row],[total_pwd]])</f>
        <v>0</v>
      </c>
      <c r="AG586">
        <f>IF(ISBLANK(sbcc[[#This Row],[total_adults]]),SUM(sbcc[[#This Row],[total_men]],sbcc[[#This Row],[total_women]]),sbcc[[#This Row],[total_adults]])</f>
        <v>0</v>
      </c>
      <c r="AH586">
        <f>IF(ISBLANK(sbcc[[#This Row],[total_beneficiaries_reached]]),SUM(sbcc[[#This Row],[calc_children]],sbcc[[#This Row],[calc_adults]]),sbcc[[#This Row],[total_beneficiaries_reached]])</f>
        <v>0</v>
      </c>
      <c r="AI586" s="49" t="str">
        <f ca="1">IF(B586="","",OFFSET(table_admin1[[#Headers],[ADM1_PT]],MATCH(B586,admin1,0),1))</f>
        <v/>
      </c>
      <c r="AJ586" s="49" t="str">
        <f t="shared" ca="1" si="18"/>
        <v/>
      </c>
      <c r="AK586" s="49" t="str">
        <f t="shared" ca="1" si="19"/>
        <v/>
      </c>
    </row>
    <row r="587" spans="29:37" x14ac:dyDescent="0.2">
      <c r="AC587">
        <f>IF(ISBLANK(sbcc[[#This Row],[total_boys]]),SUM(sbcc[[#This Row],[boys_0-5_reached]],sbcc[[#This Row],[boys_6-12_reached]],sbcc[[#This Row],[boys_13-18_reached]]),sbcc[[#This Row],[total_boys]])</f>
        <v>0</v>
      </c>
      <c r="AD587">
        <f>IF(ISBLANK(sbcc[[#This Row],[total_girls]]),SUM(sbcc[[#This Row],[girls_0-5_reached]],sbcc[[#This Row],[girls_6-12_reached]],sbcc[[#This Row],[girls_13-18_reached]]),sbcc[[#This Row],[total_girls]])</f>
        <v>0</v>
      </c>
      <c r="AE587">
        <f>IF(ISBLANK(sbcc[[#This Row],[total_children]]),SUM(sbcc[[#This Row],[calc_boys]],sbcc[[#This Row],[calc_girls]]),sbcc[[#This Row],[total_children]])</f>
        <v>0</v>
      </c>
      <c r="AF587">
        <f>IF(ISBLANK(sbcc[[#This Row],[total_pwd]]),SUM(sbcc[[#This Row],[total_pwd_men]],sbcc[[#This Row],[total_pwd_women]]),sbcc[[#This Row],[total_pwd]])</f>
        <v>0</v>
      </c>
      <c r="AG587">
        <f>IF(ISBLANK(sbcc[[#This Row],[total_adults]]),SUM(sbcc[[#This Row],[total_men]],sbcc[[#This Row],[total_women]]),sbcc[[#This Row],[total_adults]])</f>
        <v>0</v>
      </c>
      <c r="AH587">
        <f>IF(ISBLANK(sbcc[[#This Row],[total_beneficiaries_reached]]),SUM(sbcc[[#This Row],[calc_children]],sbcc[[#This Row],[calc_adults]]),sbcc[[#This Row],[total_beneficiaries_reached]])</f>
        <v>0</v>
      </c>
      <c r="AI587" s="49" t="str">
        <f ca="1">IF(B587="","",OFFSET(table_admin1[[#Headers],[ADM1_PT]],MATCH(B587,admin1,0),1))</f>
        <v/>
      </c>
      <c r="AJ587" s="49" t="str">
        <f t="shared" ca="1" si="18"/>
        <v/>
      </c>
      <c r="AK587" s="49" t="str">
        <f t="shared" ca="1" si="19"/>
        <v/>
      </c>
    </row>
    <row r="588" spans="29:37" x14ac:dyDescent="0.2">
      <c r="AC588">
        <f>IF(ISBLANK(sbcc[[#This Row],[total_boys]]),SUM(sbcc[[#This Row],[boys_0-5_reached]],sbcc[[#This Row],[boys_6-12_reached]],sbcc[[#This Row],[boys_13-18_reached]]),sbcc[[#This Row],[total_boys]])</f>
        <v>0</v>
      </c>
      <c r="AD588">
        <f>IF(ISBLANK(sbcc[[#This Row],[total_girls]]),SUM(sbcc[[#This Row],[girls_0-5_reached]],sbcc[[#This Row],[girls_6-12_reached]],sbcc[[#This Row],[girls_13-18_reached]]),sbcc[[#This Row],[total_girls]])</f>
        <v>0</v>
      </c>
      <c r="AE588">
        <f>IF(ISBLANK(sbcc[[#This Row],[total_children]]),SUM(sbcc[[#This Row],[calc_boys]],sbcc[[#This Row],[calc_girls]]),sbcc[[#This Row],[total_children]])</f>
        <v>0</v>
      </c>
      <c r="AF588">
        <f>IF(ISBLANK(sbcc[[#This Row],[total_pwd]]),SUM(sbcc[[#This Row],[total_pwd_men]],sbcc[[#This Row],[total_pwd_women]]),sbcc[[#This Row],[total_pwd]])</f>
        <v>0</v>
      </c>
      <c r="AG588">
        <f>IF(ISBLANK(sbcc[[#This Row],[total_adults]]),SUM(sbcc[[#This Row],[total_men]],sbcc[[#This Row],[total_women]]),sbcc[[#This Row],[total_adults]])</f>
        <v>0</v>
      </c>
      <c r="AH588">
        <f>IF(ISBLANK(sbcc[[#This Row],[total_beneficiaries_reached]]),SUM(sbcc[[#This Row],[calc_children]],sbcc[[#This Row],[calc_adults]]),sbcc[[#This Row],[total_beneficiaries_reached]])</f>
        <v>0</v>
      </c>
      <c r="AI588" s="49" t="str">
        <f ca="1">IF(B588="","",OFFSET(table_admin1[[#Headers],[ADM1_PT]],MATCH(B588,admin1,0),1))</f>
        <v/>
      </c>
      <c r="AJ588" s="49" t="str">
        <f t="shared" ca="1" si="18"/>
        <v/>
      </c>
      <c r="AK588" s="49" t="str">
        <f t="shared" ca="1" si="19"/>
        <v/>
      </c>
    </row>
    <row r="589" spans="29:37" x14ac:dyDescent="0.2">
      <c r="AC589">
        <f>IF(ISBLANK(sbcc[[#This Row],[total_boys]]),SUM(sbcc[[#This Row],[boys_0-5_reached]],sbcc[[#This Row],[boys_6-12_reached]],sbcc[[#This Row],[boys_13-18_reached]]),sbcc[[#This Row],[total_boys]])</f>
        <v>0</v>
      </c>
      <c r="AD589">
        <f>IF(ISBLANK(sbcc[[#This Row],[total_girls]]),SUM(sbcc[[#This Row],[girls_0-5_reached]],sbcc[[#This Row],[girls_6-12_reached]],sbcc[[#This Row],[girls_13-18_reached]]),sbcc[[#This Row],[total_girls]])</f>
        <v>0</v>
      </c>
      <c r="AE589">
        <f>IF(ISBLANK(sbcc[[#This Row],[total_children]]),SUM(sbcc[[#This Row],[calc_boys]],sbcc[[#This Row],[calc_girls]]),sbcc[[#This Row],[total_children]])</f>
        <v>0</v>
      </c>
      <c r="AF589">
        <f>IF(ISBLANK(sbcc[[#This Row],[total_pwd]]),SUM(sbcc[[#This Row],[total_pwd_men]],sbcc[[#This Row],[total_pwd_women]]),sbcc[[#This Row],[total_pwd]])</f>
        <v>0</v>
      </c>
      <c r="AG589">
        <f>IF(ISBLANK(sbcc[[#This Row],[total_adults]]),SUM(sbcc[[#This Row],[total_men]],sbcc[[#This Row],[total_women]]),sbcc[[#This Row],[total_adults]])</f>
        <v>0</v>
      </c>
      <c r="AH589">
        <f>IF(ISBLANK(sbcc[[#This Row],[total_beneficiaries_reached]]),SUM(sbcc[[#This Row],[calc_children]],sbcc[[#This Row],[calc_adults]]),sbcc[[#This Row],[total_beneficiaries_reached]])</f>
        <v>0</v>
      </c>
      <c r="AI589" s="49" t="str">
        <f ca="1">IF(B589="","",OFFSET(table_admin1[[#Headers],[ADM1_PT]],MATCH(B589,admin1,0),1))</f>
        <v/>
      </c>
      <c r="AJ589" s="49" t="str">
        <f t="shared" ca="1" si="18"/>
        <v/>
      </c>
      <c r="AK589" s="49" t="str">
        <f t="shared" ca="1" si="19"/>
        <v/>
      </c>
    </row>
    <row r="590" spans="29:37" x14ac:dyDescent="0.2">
      <c r="AC590">
        <f>IF(ISBLANK(sbcc[[#This Row],[total_boys]]),SUM(sbcc[[#This Row],[boys_0-5_reached]],sbcc[[#This Row],[boys_6-12_reached]],sbcc[[#This Row],[boys_13-18_reached]]),sbcc[[#This Row],[total_boys]])</f>
        <v>0</v>
      </c>
      <c r="AD590">
        <f>IF(ISBLANK(sbcc[[#This Row],[total_girls]]),SUM(sbcc[[#This Row],[girls_0-5_reached]],sbcc[[#This Row],[girls_6-12_reached]],sbcc[[#This Row],[girls_13-18_reached]]),sbcc[[#This Row],[total_girls]])</f>
        <v>0</v>
      </c>
      <c r="AE590">
        <f>IF(ISBLANK(sbcc[[#This Row],[total_children]]),SUM(sbcc[[#This Row],[calc_boys]],sbcc[[#This Row],[calc_girls]]),sbcc[[#This Row],[total_children]])</f>
        <v>0</v>
      </c>
      <c r="AF590">
        <f>IF(ISBLANK(sbcc[[#This Row],[total_pwd]]),SUM(sbcc[[#This Row],[total_pwd_men]],sbcc[[#This Row],[total_pwd_women]]),sbcc[[#This Row],[total_pwd]])</f>
        <v>0</v>
      </c>
      <c r="AG590">
        <f>IF(ISBLANK(sbcc[[#This Row],[total_adults]]),SUM(sbcc[[#This Row],[total_men]],sbcc[[#This Row],[total_women]]),sbcc[[#This Row],[total_adults]])</f>
        <v>0</v>
      </c>
      <c r="AH590">
        <f>IF(ISBLANK(sbcc[[#This Row],[total_beneficiaries_reached]]),SUM(sbcc[[#This Row],[calc_children]],sbcc[[#This Row],[calc_adults]]),sbcc[[#This Row],[total_beneficiaries_reached]])</f>
        <v>0</v>
      </c>
      <c r="AI590" s="49" t="str">
        <f ca="1">IF(B590="","",OFFSET(table_admin1[[#Headers],[ADM1_PT]],MATCH(B590,admin1,0),1))</f>
        <v/>
      </c>
      <c r="AJ590" s="49" t="str">
        <f t="shared" ca="1" si="18"/>
        <v/>
      </c>
      <c r="AK590" s="49" t="str">
        <f t="shared" ca="1" si="19"/>
        <v/>
      </c>
    </row>
    <row r="591" spans="29:37" x14ac:dyDescent="0.2">
      <c r="AC591">
        <f>IF(ISBLANK(sbcc[[#This Row],[total_boys]]),SUM(sbcc[[#This Row],[boys_0-5_reached]],sbcc[[#This Row],[boys_6-12_reached]],sbcc[[#This Row],[boys_13-18_reached]]),sbcc[[#This Row],[total_boys]])</f>
        <v>0</v>
      </c>
      <c r="AD591">
        <f>IF(ISBLANK(sbcc[[#This Row],[total_girls]]),SUM(sbcc[[#This Row],[girls_0-5_reached]],sbcc[[#This Row],[girls_6-12_reached]],sbcc[[#This Row],[girls_13-18_reached]]),sbcc[[#This Row],[total_girls]])</f>
        <v>0</v>
      </c>
      <c r="AE591">
        <f>IF(ISBLANK(sbcc[[#This Row],[total_children]]),SUM(sbcc[[#This Row],[calc_boys]],sbcc[[#This Row],[calc_girls]]),sbcc[[#This Row],[total_children]])</f>
        <v>0</v>
      </c>
      <c r="AF591">
        <f>IF(ISBLANK(sbcc[[#This Row],[total_pwd]]),SUM(sbcc[[#This Row],[total_pwd_men]],sbcc[[#This Row],[total_pwd_women]]),sbcc[[#This Row],[total_pwd]])</f>
        <v>0</v>
      </c>
      <c r="AG591">
        <f>IF(ISBLANK(sbcc[[#This Row],[total_adults]]),SUM(sbcc[[#This Row],[total_men]],sbcc[[#This Row],[total_women]]),sbcc[[#This Row],[total_adults]])</f>
        <v>0</v>
      </c>
      <c r="AH591">
        <f>IF(ISBLANK(sbcc[[#This Row],[total_beneficiaries_reached]]),SUM(sbcc[[#This Row],[calc_children]],sbcc[[#This Row],[calc_adults]]),sbcc[[#This Row],[total_beneficiaries_reached]])</f>
        <v>0</v>
      </c>
      <c r="AI591" s="49" t="str">
        <f ca="1">IF(B591="","",OFFSET(table_admin1[[#Headers],[ADM1_PT]],MATCH(B591,admin1,0),1))</f>
        <v/>
      </c>
      <c r="AJ591" s="49" t="str">
        <f t="shared" ca="1" si="18"/>
        <v/>
      </c>
      <c r="AK591" s="49" t="str">
        <f t="shared" ca="1" si="19"/>
        <v/>
      </c>
    </row>
    <row r="592" spans="29:37" x14ac:dyDescent="0.2">
      <c r="AC592">
        <f>IF(ISBLANK(sbcc[[#This Row],[total_boys]]),SUM(sbcc[[#This Row],[boys_0-5_reached]],sbcc[[#This Row],[boys_6-12_reached]],sbcc[[#This Row],[boys_13-18_reached]]),sbcc[[#This Row],[total_boys]])</f>
        <v>0</v>
      </c>
      <c r="AD592">
        <f>IF(ISBLANK(sbcc[[#This Row],[total_girls]]),SUM(sbcc[[#This Row],[girls_0-5_reached]],sbcc[[#This Row],[girls_6-12_reached]],sbcc[[#This Row],[girls_13-18_reached]]),sbcc[[#This Row],[total_girls]])</f>
        <v>0</v>
      </c>
      <c r="AE592">
        <f>IF(ISBLANK(sbcc[[#This Row],[total_children]]),SUM(sbcc[[#This Row],[calc_boys]],sbcc[[#This Row],[calc_girls]]),sbcc[[#This Row],[total_children]])</f>
        <v>0</v>
      </c>
      <c r="AF592">
        <f>IF(ISBLANK(sbcc[[#This Row],[total_pwd]]),SUM(sbcc[[#This Row],[total_pwd_men]],sbcc[[#This Row],[total_pwd_women]]),sbcc[[#This Row],[total_pwd]])</f>
        <v>0</v>
      </c>
      <c r="AG592">
        <f>IF(ISBLANK(sbcc[[#This Row],[total_adults]]),SUM(sbcc[[#This Row],[total_men]],sbcc[[#This Row],[total_women]]),sbcc[[#This Row],[total_adults]])</f>
        <v>0</v>
      </c>
      <c r="AH592">
        <f>IF(ISBLANK(sbcc[[#This Row],[total_beneficiaries_reached]]),SUM(sbcc[[#This Row],[calc_children]],sbcc[[#This Row],[calc_adults]]),sbcc[[#This Row],[total_beneficiaries_reached]])</f>
        <v>0</v>
      </c>
      <c r="AI592" s="49" t="str">
        <f ca="1">IF(B592="","",OFFSET(table_admin1[[#Headers],[ADM1_PT]],MATCH(B592,admin1,0),1))</f>
        <v/>
      </c>
      <c r="AJ592" s="49" t="str">
        <f t="shared" ca="1" si="18"/>
        <v/>
      </c>
      <c r="AK592" s="49" t="str">
        <f t="shared" ca="1" si="19"/>
        <v/>
      </c>
    </row>
    <row r="593" spans="29:37" x14ac:dyDescent="0.2">
      <c r="AC593">
        <f>IF(ISBLANK(sbcc[[#This Row],[total_boys]]),SUM(sbcc[[#This Row],[boys_0-5_reached]],sbcc[[#This Row],[boys_6-12_reached]],sbcc[[#This Row],[boys_13-18_reached]]),sbcc[[#This Row],[total_boys]])</f>
        <v>0</v>
      </c>
      <c r="AD593">
        <f>IF(ISBLANK(sbcc[[#This Row],[total_girls]]),SUM(sbcc[[#This Row],[girls_0-5_reached]],sbcc[[#This Row],[girls_6-12_reached]],sbcc[[#This Row],[girls_13-18_reached]]),sbcc[[#This Row],[total_girls]])</f>
        <v>0</v>
      </c>
      <c r="AE593">
        <f>IF(ISBLANK(sbcc[[#This Row],[total_children]]),SUM(sbcc[[#This Row],[calc_boys]],sbcc[[#This Row],[calc_girls]]),sbcc[[#This Row],[total_children]])</f>
        <v>0</v>
      </c>
      <c r="AF593">
        <f>IF(ISBLANK(sbcc[[#This Row],[total_pwd]]),SUM(sbcc[[#This Row],[total_pwd_men]],sbcc[[#This Row],[total_pwd_women]]),sbcc[[#This Row],[total_pwd]])</f>
        <v>0</v>
      </c>
      <c r="AG593">
        <f>IF(ISBLANK(sbcc[[#This Row],[total_adults]]),SUM(sbcc[[#This Row],[total_men]],sbcc[[#This Row],[total_women]]),sbcc[[#This Row],[total_adults]])</f>
        <v>0</v>
      </c>
      <c r="AH593">
        <f>IF(ISBLANK(sbcc[[#This Row],[total_beneficiaries_reached]]),SUM(sbcc[[#This Row],[calc_children]],sbcc[[#This Row],[calc_adults]]),sbcc[[#This Row],[total_beneficiaries_reached]])</f>
        <v>0</v>
      </c>
      <c r="AI593" s="49" t="str">
        <f ca="1">IF(B593="","",OFFSET(table_admin1[[#Headers],[ADM1_PT]],MATCH(B593,admin1,0),1))</f>
        <v/>
      </c>
      <c r="AJ593" s="49" t="str">
        <f t="shared" ca="1" si="18"/>
        <v/>
      </c>
      <c r="AK593" s="49" t="str">
        <f t="shared" ca="1" si="19"/>
        <v/>
      </c>
    </row>
    <row r="594" spans="29:37" x14ac:dyDescent="0.2">
      <c r="AC594">
        <f>IF(ISBLANK(sbcc[[#This Row],[total_boys]]),SUM(sbcc[[#This Row],[boys_0-5_reached]],sbcc[[#This Row],[boys_6-12_reached]],sbcc[[#This Row],[boys_13-18_reached]]),sbcc[[#This Row],[total_boys]])</f>
        <v>0</v>
      </c>
      <c r="AD594">
        <f>IF(ISBLANK(sbcc[[#This Row],[total_girls]]),SUM(sbcc[[#This Row],[girls_0-5_reached]],sbcc[[#This Row],[girls_6-12_reached]],sbcc[[#This Row],[girls_13-18_reached]]),sbcc[[#This Row],[total_girls]])</f>
        <v>0</v>
      </c>
      <c r="AE594">
        <f>IF(ISBLANK(sbcc[[#This Row],[total_children]]),SUM(sbcc[[#This Row],[calc_boys]],sbcc[[#This Row],[calc_girls]]),sbcc[[#This Row],[total_children]])</f>
        <v>0</v>
      </c>
      <c r="AF594">
        <f>IF(ISBLANK(sbcc[[#This Row],[total_pwd]]),SUM(sbcc[[#This Row],[total_pwd_men]],sbcc[[#This Row],[total_pwd_women]]),sbcc[[#This Row],[total_pwd]])</f>
        <v>0</v>
      </c>
      <c r="AG594">
        <f>IF(ISBLANK(sbcc[[#This Row],[total_adults]]),SUM(sbcc[[#This Row],[total_men]],sbcc[[#This Row],[total_women]]),sbcc[[#This Row],[total_adults]])</f>
        <v>0</v>
      </c>
      <c r="AH594">
        <f>IF(ISBLANK(sbcc[[#This Row],[total_beneficiaries_reached]]),SUM(sbcc[[#This Row],[calc_children]],sbcc[[#This Row],[calc_adults]]),sbcc[[#This Row],[total_beneficiaries_reached]])</f>
        <v>0</v>
      </c>
      <c r="AI594" s="49" t="str">
        <f ca="1">IF(B594="","",OFFSET(table_admin1[[#Headers],[ADM1_PT]],MATCH(B594,admin1,0),1))</f>
        <v/>
      </c>
      <c r="AJ594" s="49" t="str">
        <f t="shared" ca="1" si="18"/>
        <v/>
      </c>
      <c r="AK594" s="49" t="str">
        <f t="shared" ca="1" si="19"/>
        <v/>
      </c>
    </row>
    <row r="595" spans="29:37" x14ac:dyDescent="0.2">
      <c r="AC595">
        <f>IF(ISBLANK(sbcc[[#This Row],[total_boys]]),SUM(sbcc[[#This Row],[boys_0-5_reached]],sbcc[[#This Row],[boys_6-12_reached]],sbcc[[#This Row],[boys_13-18_reached]]),sbcc[[#This Row],[total_boys]])</f>
        <v>0</v>
      </c>
      <c r="AD595">
        <f>IF(ISBLANK(sbcc[[#This Row],[total_girls]]),SUM(sbcc[[#This Row],[girls_0-5_reached]],sbcc[[#This Row],[girls_6-12_reached]],sbcc[[#This Row],[girls_13-18_reached]]),sbcc[[#This Row],[total_girls]])</f>
        <v>0</v>
      </c>
      <c r="AE595">
        <f>IF(ISBLANK(sbcc[[#This Row],[total_children]]),SUM(sbcc[[#This Row],[calc_boys]],sbcc[[#This Row],[calc_girls]]),sbcc[[#This Row],[total_children]])</f>
        <v>0</v>
      </c>
      <c r="AF595">
        <f>IF(ISBLANK(sbcc[[#This Row],[total_pwd]]),SUM(sbcc[[#This Row],[total_pwd_men]],sbcc[[#This Row],[total_pwd_women]]),sbcc[[#This Row],[total_pwd]])</f>
        <v>0</v>
      </c>
      <c r="AG595">
        <f>IF(ISBLANK(sbcc[[#This Row],[total_adults]]),SUM(sbcc[[#This Row],[total_men]],sbcc[[#This Row],[total_women]]),sbcc[[#This Row],[total_adults]])</f>
        <v>0</v>
      </c>
      <c r="AH595">
        <f>IF(ISBLANK(sbcc[[#This Row],[total_beneficiaries_reached]]),SUM(sbcc[[#This Row],[calc_children]],sbcc[[#This Row],[calc_adults]]),sbcc[[#This Row],[total_beneficiaries_reached]])</f>
        <v>0</v>
      </c>
      <c r="AI595" s="49" t="str">
        <f ca="1">IF(B595="","",OFFSET(table_admin1[[#Headers],[ADM1_PT]],MATCH(B595,admin1,0),1))</f>
        <v/>
      </c>
      <c r="AJ595" s="49" t="str">
        <f t="shared" ca="1" si="18"/>
        <v/>
      </c>
      <c r="AK595" s="49" t="str">
        <f t="shared" ca="1" si="19"/>
        <v/>
      </c>
    </row>
    <row r="596" spans="29:37" x14ac:dyDescent="0.2">
      <c r="AC596">
        <f>IF(ISBLANK(sbcc[[#This Row],[total_boys]]),SUM(sbcc[[#This Row],[boys_0-5_reached]],sbcc[[#This Row],[boys_6-12_reached]],sbcc[[#This Row],[boys_13-18_reached]]),sbcc[[#This Row],[total_boys]])</f>
        <v>0</v>
      </c>
      <c r="AD596">
        <f>IF(ISBLANK(sbcc[[#This Row],[total_girls]]),SUM(sbcc[[#This Row],[girls_0-5_reached]],sbcc[[#This Row],[girls_6-12_reached]],sbcc[[#This Row],[girls_13-18_reached]]),sbcc[[#This Row],[total_girls]])</f>
        <v>0</v>
      </c>
      <c r="AE596">
        <f>IF(ISBLANK(sbcc[[#This Row],[total_children]]),SUM(sbcc[[#This Row],[calc_boys]],sbcc[[#This Row],[calc_girls]]),sbcc[[#This Row],[total_children]])</f>
        <v>0</v>
      </c>
      <c r="AF596">
        <f>IF(ISBLANK(sbcc[[#This Row],[total_pwd]]),SUM(sbcc[[#This Row],[total_pwd_men]],sbcc[[#This Row],[total_pwd_women]]),sbcc[[#This Row],[total_pwd]])</f>
        <v>0</v>
      </c>
      <c r="AG596">
        <f>IF(ISBLANK(sbcc[[#This Row],[total_adults]]),SUM(sbcc[[#This Row],[total_men]],sbcc[[#This Row],[total_women]]),sbcc[[#This Row],[total_adults]])</f>
        <v>0</v>
      </c>
      <c r="AH596">
        <f>IF(ISBLANK(sbcc[[#This Row],[total_beneficiaries_reached]]),SUM(sbcc[[#This Row],[calc_children]],sbcc[[#This Row],[calc_adults]]),sbcc[[#This Row],[total_beneficiaries_reached]])</f>
        <v>0</v>
      </c>
      <c r="AI596" s="49" t="str">
        <f ca="1">IF(B596="","",OFFSET(table_admin1[[#Headers],[ADM1_PT]],MATCH(B596,admin1,0),1))</f>
        <v/>
      </c>
      <c r="AJ596" s="49" t="str">
        <f t="shared" ca="1" si="18"/>
        <v/>
      </c>
      <c r="AK596" s="49" t="str">
        <f t="shared" ca="1" si="19"/>
        <v/>
      </c>
    </row>
    <row r="597" spans="29:37" x14ac:dyDescent="0.2">
      <c r="AC597">
        <f>IF(ISBLANK(sbcc[[#This Row],[total_boys]]),SUM(sbcc[[#This Row],[boys_0-5_reached]],sbcc[[#This Row],[boys_6-12_reached]],sbcc[[#This Row],[boys_13-18_reached]]),sbcc[[#This Row],[total_boys]])</f>
        <v>0</v>
      </c>
      <c r="AD597">
        <f>IF(ISBLANK(sbcc[[#This Row],[total_girls]]),SUM(sbcc[[#This Row],[girls_0-5_reached]],sbcc[[#This Row],[girls_6-12_reached]],sbcc[[#This Row],[girls_13-18_reached]]),sbcc[[#This Row],[total_girls]])</f>
        <v>0</v>
      </c>
      <c r="AE597">
        <f>IF(ISBLANK(sbcc[[#This Row],[total_children]]),SUM(sbcc[[#This Row],[calc_boys]],sbcc[[#This Row],[calc_girls]]),sbcc[[#This Row],[total_children]])</f>
        <v>0</v>
      </c>
      <c r="AF597">
        <f>IF(ISBLANK(sbcc[[#This Row],[total_pwd]]),SUM(sbcc[[#This Row],[total_pwd_men]],sbcc[[#This Row],[total_pwd_women]]),sbcc[[#This Row],[total_pwd]])</f>
        <v>0</v>
      </c>
      <c r="AG597">
        <f>IF(ISBLANK(sbcc[[#This Row],[total_adults]]),SUM(sbcc[[#This Row],[total_men]],sbcc[[#This Row],[total_women]]),sbcc[[#This Row],[total_adults]])</f>
        <v>0</v>
      </c>
      <c r="AH597">
        <f>IF(ISBLANK(sbcc[[#This Row],[total_beneficiaries_reached]]),SUM(sbcc[[#This Row],[calc_children]],sbcc[[#This Row],[calc_adults]]),sbcc[[#This Row],[total_beneficiaries_reached]])</f>
        <v>0</v>
      </c>
      <c r="AI597" s="49" t="str">
        <f ca="1">IF(B597="","",OFFSET(table_admin1[[#Headers],[ADM1_PT]],MATCH(B597,admin1,0),1))</f>
        <v/>
      </c>
      <c r="AJ597" s="49" t="str">
        <f t="shared" ca="1" si="18"/>
        <v/>
      </c>
      <c r="AK597" s="49" t="str">
        <f t="shared" ca="1" si="19"/>
        <v/>
      </c>
    </row>
    <row r="598" spans="29:37" x14ac:dyDescent="0.2">
      <c r="AC598">
        <f>IF(ISBLANK(sbcc[[#This Row],[total_boys]]),SUM(sbcc[[#This Row],[boys_0-5_reached]],sbcc[[#This Row],[boys_6-12_reached]],sbcc[[#This Row],[boys_13-18_reached]]),sbcc[[#This Row],[total_boys]])</f>
        <v>0</v>
      </c>
      <c r="AD598">
        <f>IF(ISBLANK(sbcc[[#This Row],[total_girls]]),SUM(sbcc[[#This Row],[girls_0-5_reached]],sbcc[[#This Row],[girls_6-12_reached]],sbcc[[#This Row],[girls_13-18_reached]]),sbcc[[#This Row],[total_girls]])</f>
        <v>0</v>
      </c>
      <c r="AE598">
        <f>IF(ISBLANK(sbcc[[#This Row],[total_children]]),SUM(sbcc[[#This Row],[calc_boys]],sbcc[[#This Row],[calc_girls]]),sbcc[[#This Row],[total_children]])</f>
        <v>0</v>
      </c>
      <c r="AF598">
        <f>IF(ISBLANK(sbcc[[#This Row],[total_pwd]]),SUM(sbcc[[#This Row],[total_pwd_men]],sbcc[[#This Row],[total_pwd_women]]),sbcc[[#This Row],[total_pwd]])</f>
        <v>0</v>
      </c>
      <c r="AG598">
        <f>IF(ISBLANK(sbcc[[#This Row],[total_adults]]),SUM(sbcc[[#This Row],[total_men]],sbcc[[#This Row],[total_women]]),sbcc[[#This Row],[total_adults]])</f>
        <v>0</v>
      </c>
      <c r="AH598">
        <f>IF(ISBLANK(sbcc[[#This Row],[total_beneficiaries_reached]]),SUM(sbcc[[#This Row],[calc_children]],sbcc[[#This Row],[calc_adults]]),sbcc[[#This Row],[total_beneficiaries_reached]])</f>
        <v>0</v>
      </c>
      <c r="AI598" s="49" t="str">
        <f ca="1">IF(B598="","",OFFSET(table_admin1[[#Headers],[ADM1_PT]],MATCH(B598,admin1,0),1))</f>
        <v/>
      </c>
      <c r="AJ598" s="49" t="str">
        <f t="shared" ca="1" si="18"/>
        <v/>
      </c>
      <c r="AK598" s="49" t="str">
        <f t="shared" ca="1" si="19"/>
        <v/>
      </c>
    </row>
    <row r="599" spans="29:37" x14ac:dyDescent="0.2">
      <c r="AC599">
        <f>IF(ISBLANK(sbcc[[#This Row],[total_boys]]),SUM(sbcc[[#This Row],[boys_0-5_reached]],sbcc[[#This Row],[boys_6-12_reached]],sbcc[[#This Row],[boys_13-18_reached]]),sbcc[[#This Row],[total_boys]])</f>
        <v>0</v>
      </c>
      <c r="AD599">
        <f>IF(ISBLANK(sbcc[[#This Row],[total_girls]]),SUM(sbcc[[#This Row],[girls_0-5_reached]],sbcc[[#This Row],[girls_6-12_reached]],sbcc[[#This Row],[girls_13-18_reached]]),sbcc[[#This Row],[total_girls]])</f>
        <v>0</v>
      </c>
      <c r="AE599">
        <f>IF(ISBLANK(sbcc[[#This Row],[total_children]]),SUM(sbcc[[#This Row],[calc_boys]],sbcc[[#This Row],[calc_girls]]),sbcc[[#This Row],[total_children]])</f>
        <v>0</v>
      </c>
      <c r="AF599">
        <f>IF(ISBLANK(sbcc[[#This Row],[total_pwd]]),SUM(sbcc[[#This Row],[total_pwd_men]],sbcc[[#This Row],[total_pwd_women]]),sbcc[[#This Row],[total_pwd]])</f>
        <v>0</v>
      </c>
      <c r="AG599">
        <f>IF(ISBLANK(sbcc[[#This Row],[total_adults]]),SUM(sbcc[[#This Row],[total_men]],sbcc[[#This Row],[total_women]]),sbcc[[#This Row],[total_adults]])</f>
        <v>0</v>
      </c>
      <c r="AH599">
        <f>IF(ISBLANK(sbcc[[#This Row],[total_beneficiaries_reached]]),SUM(sbcc[[#This Row],[calc_children]],sbcc[[#This Row],[calc_adults]]),sbcc[[#This Row],[total_beneficiaries_reached]])</f>
        <v>0</v>
      </c>
      <c r="AI599" s="49" t="str">
        <f ca="1">IF(B599="","",OFFSET(table_admin1[[#Headers],[ADM1_PT]],MATCH(B599,admin1,0),1))</f>
        <v/>
      </c>
      <c r="AJ599" s="49" t="str">
        <f t="shared" ca="1" si="18"/>
        <v/>
      </c>
      <c r="AK599" s="49" t="str">
        <f t="shared" ca="1" si="19"/>
        <v/>
      </c>
    </row>
    <row r="600" spans="29:37" x14ac:dyDescent="0.2">
      <c r="AC600">
        <f>IF(ISBLANK(sbcc[[#This Row],[total_boys]]),SUM(sbcc[[#This Row],[boys_0-5_reached]],sbcc[[#This Row],[boys_6-12_reached]],sbcc[[#This Row],[boys_13-18_reached]]),sbcc[[#This Row],[total_boys]])</f>
        <v>0</v>
      </c>
      <c r="AD600">
        <f>IF(ISBLANK(sbcc[[#This Row],[total_girls]]),SUM(sbcc[[#This Row],[girls_0-5_reached]],sbcc[[#This Row],[girls_6-12_reached]],sbcc[[#This Row],[girls_13-18_reached]]),sbcc[[#This Row],[total_girls]])</f>
        <v>0</v>
      </c>
      <c r="AE600">
        <f>IF(ISBLANK(sbcc[[#This Row],[total_children]]),SUM(sbcc[[#This Row],[calc_boys]],sbcc[[#This Row],[calc_girls]]),sbcc[[#This Row],[total_children]])</f>
        <v>0</v>
      </c>
      <c r="AF600">
        <f>IF(ISBLANK(sbcc[[#This Row],[total_pwd]]),SUM(sbcc[[#This Row],[total_pwd_men]],sbcc[[#This Row],[total_pwd_women]]),sbcc[[#This Row],[total_pwd]])</f>
        <v>0</v>
      </c>
      <c r="AG600">
        <f>IF(ISBLANK(sbcc[[#This Row],[total_adults]]),SUM(sbcc[[#This Row],[total_men]],sbcc[[#This Row],[total_women]]),sbcc[[#This Row],[total_adults]])</f>
        <v>0</v>
      </c>
      <c r="AH600">
        <f>IF(ISBLANK(sbcc[[#This Row],[total_beneficiaries_reached]]),SUM(sbcc[[#This Row],[calc_children]],sbcc[[#This Row],[calc_adults]]),sbcc[[#This Row],[total_beneficiaries_reached]])</f>
        <v>0</v>
      </c>
      <c r="AI600" s="49" t="str">
        <f ca="1">IF(B600="","",OFFSET(table_admin1[[#Headers],[ADM1_PT]],MATCH(B600,admin1,0),1))</f>
        <v/>
      </c>
      <c r="AJ600" s="49" t="str">
        <f t="shared" ca="1" si="18"/>
        <v/>
      </c>
      <c r="AK600" s="49" t="str">
        <f t="shared" ca="1" si="19"/>
        <v/>
      </c>
    </row>
    <row r="601" spans="29:37" x14ac:dyDescent="0.2">
      <c r="AC601">
        <f>IF(ISBLANK(sbcc[[#This Row],[total_boys]]),SUM(sbcc[[#This Row],[boys_0-5_reached]],sbcc[[#This Row],[boys_6-12_reached]],sbcc[[#This Row],[boys_13-18_reached]]),sbcc[[#This Row],[total_boys]])</f>
        <v>0</v>
      </c>
      <c r="AD601">
        <f>IF(ISBLANK(sbcc[[#This Row],[total_girls]]),SUM(sbcc[[#This Row],[girls_0-5_reached]],sbcc[[#This Row],[girls_6-12_reached]],sbcc[[#This Row],[girls_13-18_reached]]),sbcc[[#This Row],[total_girls]])</f>
        <v>0</v>
      </c>
      <c r="AE601">
        <f>IF(ISBLANK(sbcc[[#This Row],[total_children]]),SUM(sbcc[[#This Row],[calc_boys]],sbcc[[#This Row],[calc_girls]]),sbcc[[#This Row],[total_children]])</f>
        <v>0</v>
      </c>
      <c r="AF601">
        <f>IF(ISBLANK(sbcc[[#This Row],[total_pwd]]),SUM(sbcc[[#This Row],[total_pwd_men]],sbcc[[#This Row],[total_pwd_women]]),sbcc[[#This Row],[total_pwd]])</f>
        <v>0</v>
      </c>
      <c r="AG601">
        <f>IF(ISBLANK(sbcc[[#This Row],[total_adults]]),SUM(sbcc[[#This Row],[total_men]],sbcc[[#This Row],[total_women]]),sbcc[[#This Row],[total_adults]])</f>
        <v>0</v>
      </c>
      <c r="AH601">
        <f>IF(ISBLANK(sbcc[[#This Row],[total_beneficiaries_reached]]),SUM(sbcc[[#This Row],[calc_children]],sbcc[[#This Row],[calc_adults]]),sbcc[[#This Row],[total_beneficiaries_reached]])</f>
        <v>0</v>
      </c>
      <c r="AI601" s="49" t="str">
        <f ca="1">IF(B601="","",OFFSET(table_admin1[[#Headers],[ADM1_PT]],MATCH(B601,admin1,0),1))</f>
        <v/>
      </c>
      <c r="AJ601" s="49" t="str">
        <f t="shared" ca="1" si="18"/>
        <v/>
      </c>
      <c r="AK601" s="49" t="str">
        <f t="shared" ca="1" si="19"/>
        <v/>
      </c>
    </row>
    <row r="602" spans="29:37" x14ac:dyDescent="0.2">
      <c r="AC602">
        <f>IF(ISBLANK(sbcc[[#This Row],[total_boys]]),SUM(sbcc[[#This Row],[boys_0-5_reached]],sbcc[[#This Row],[boys_6-12_reached]],sbcc[[#This Row],[boys_13-18_reached]]),sbcc[[#This Row],[total_boys]])</f>
        <v>0</v>
      </c>
      <c r="AD602">
        <f>IF(ISBLANK(sbcc[[#This Row],[total_girls]]),SUM(sbcc[[#This Row],[girls_0-5_reached]],sbcc[[#This Row],[girls_6-12_reached]],sbcc[[#This Row],[girls_13-18_reached]]),sbcc[[#This Row],[total_girls]])</f>
        <v>0</v>
      </c>
      <c r="AE602">
        <f>IF(ISBLANK(sbcc[[#This Row],[total_children]]),SUM(sbcc[[#This Row],[calc_boys]],sbcc[[#This Row],[calc_girls]]),sbcc[[#This Row],[total_children]])</f>
        <v>0</v>
      </c>
      <c r="AF602">
        <f>IF(ISBLANK(sbcc[[#This Row],[total_pwd]]),SUM(sbcc[[#This Row],[total_pwd_men]],sbcc[[#This Row],[total_pwd_women]]),sbcc[[#This Row],[total_pwd]])</f>
        <v>0</v>
      </c>
      <c r="AG602">
        <f>IF(ISBLANK(sbcc[[#This Row],[total_adults]]),SUM(sbcc[[#This Row],[total_men]],sbcc[[#This Row],[total_women]]),sbcc[[#This Row],[total_adults]])</f>
        <v>0</v>
      </c>
      <c r="AH602">
        <f>IF(ISBLANK(sbcc[[#This Row],[total_beneficiaries_reached]]),SUM(sbcc[[#This Row],[calc_children]],sbcc[[#This Row],[calc_adults]]),sbcc[[#This Row],[total_beneficiaries_reached]])</f>
        <v>0</v>
      </c>
      <c r="AI602" s="49" t="str">
        <f ca="1">IF(B602="","",OFFSET(table_admin1[[#Headers],[ADM1_PT]],MATCH(B602,admin1,0),1))</f>
        <v/>
      </c>
      <c r="AJ602" s="49" t="str">
        <f t="shared" ca="1" si="18"/>
        <v/>
      </c>
      <c r="AK602" s="49" t="str">
        <f t="shared" ca="1" si="19"/>
        <v/>
      </c>
    </row>
    <row r="603" spans="29:37" x14ac:dyDescent="0.2">
      <c r="AC603">
        <f>IF(ISBLANK(sbcc[[#This Row],[total_boys]]),SUM(sbcc[[#This Row],[boys_0-5_reached]],sbcc[[#This Row],[boys_6-12_reached]],sbcc[[#This Row],[boys_13-18_reached]]),sbcc[[#This Row],[total_boys]])</f>
        <v>0</v>
      </c>
      <c r="AD603">
        <f>IF(ISBLANK(sbcc[[#This Row],[total_girls]]),SUM(sbcc[[#This Row],[girls_0-5_reached]],sbcc[[#This Row],[girls_6-12_reached]],sbcc[[#This Row],[girls_13-18_reached]]),sbcc[[#This Row],[total_girls]])</f>
        <v>0</v>
      </c>
      <c r="AE603">
        <f>IF(ISBLANK(sbcc[[#This Row],[total_children]]),SUM(sbcc[[#This Row],[calc_boys]],sbcc[[#This Row],[calc_girls]]),sbcc[[#This Row],[total_children]])</f>
        <v>0</v>
      </c>
      <c r="AF603">
        <f>IF(ISBLANK(sbcc[[#This Row],[total_pwd]]),SUM(sbcc[[#This Row],[total_pwd_men]],sbcc[[#This Row],[total_pwd_women]]),sbcc[[#This Row],[total_pwd]])</f>
        <v>0</v>
      </c>
      <c r="AG603">
        <f>IF(ISBLANK(sbcc[[#This Row],[total_adults]]),SUM(sbcc[[#This Row],[total_men]],sbcc[[#This Row],[total_women]]),sbcc[[#This Row],[total_adults]])</f>
        <v>0</v>
      </c>
      <c r="AH603">
        <f>IF(ISBLANK(sbcc[[#This Row],[total_beneficiaries_reached]]),SUM(sbcc[[#This Row],[calc_children]],sbcc[[#This Row],[calc_adults]]),sbcc[[#This Row],[total_beneficiaries_reached]])</f>
        <v>0</v>
      </c>
      <c r="AI603" s="49" t="str">
        <f ca="1">IF(B603="","",OFFSET(table_admin1[[#Headers],[ADM1_PT]],MATCH(B603,admin1,0),1))</f>
        <v/>
      </c>
      <c r="AJ603" s="49" t="str">
        <f t="shared" ca="1" si="18"/>
        <v/>
      </c>
      <c r="AK603" s="49" t="str">
        <f t="shared" ca="1" si="19"/>
        <v/>
      </c>
    </row>
    <row r="604" spans="29:37" x14ac:dyDescent="0.2">
      <c r="AC604">
        <f>IF(ISBLANK(sbcc[[#This Row],[total_boys]]),SUM(sbcc[[#This Row],[boys_0-5_reached]],sbcc[[#This Row],[boys_6-12_reached]],sbcc[[#This Row],[boys_13-18_reached]]),sbcc[[#This Row],[total_boys]])</f>
        <v>0</v>
      </c>
      <c r="AD604">
        <f>IF(ISBLANK(sbcc[[#This Row],[total_girls]]),SUM(sbcc[[#This Row],[girls_0-5_reached]],sbcc[[#This Row],[girls_6-12_reached]],sbcc[[#This Row],[girls_13-18_reached]]),sbcc[[#This Row],[total_girls]])</f>
        <v>0</v>
      </c>
      <c r="AE604">
        <f>IF(ISBLANK(sbcc[[#This Row],[total_children]]),SUM(sbcc[[#This Row],[calc_boys]],sbcc[[#This Row],[calc_girls]]),sbcc[[#This Row],[total_children]])</f>
        <v>0</v>
      </c>
      <c r="AF604">
        <f>IF(ISBLANK(sbcc[[#This Row],[total_pwd]]),SUM(sbcc[[#This Row],[total_pwd_men]],sbcc[[#This Row],[total_pwd_women]]),sbcc[[#This Row],[total_pwd]])</f>
        <v>0</v>
      </c>
      <c r="AG604">
        <f>IF(ISBLANK(sbcc[[#This Row],[total_adults]]),SUM(sbcc[[#This Row],[total_men]],sbcc[[#This Row],[total_women]]),sbcc[[#This Row],[total_adults]])</f>
        <v>0</v>
      </c>
      <c r="AH604">
        <f>IF(ISBLANK(sbcc[[#This Row],[total_beneficiaries_reached]]),SUM(sbcc[[#This Row],[calc_children]],sbcc[[#This Row],[calc_adults]]),sbcc[[#This Row],[total_beneficiaries_reached]])</f>
        <v>0</v>
      </c>
      <c r="AI604" s="49" t="str">
        <f ca="1">IF(B604="","",OFFSET(table_admin1[[#Headers],[ADM1_PT]],MATCH(B604,admin1,0),1))</f>
        <v/>
      </c>
      <c r="AJ604" s="49" t="str">
        <f t="shared" ca="1" si="18"/>
        <v/>
      </c>
      <c r="AK604" s="49" t="str">
        <f t="shared" ca="1" si="19"/>
        <v/>
      </c>
    </row>
    <row r="605" spans="29:37" x14ac:dyDescent="0.2">
      <c r="AC605">
        <f>IF(ISBLANK(sbcc[[#This Row],[total_boys]]),SUM(sbcc[[#This Row],[boys_0-5_reached]],sbcc[[#This Row],[boys_6-12_reached]],sbcc[[#This Row],[boys_13-18_reached]]),sbcc[[#This Row],[total_boys]])</f>
        <v>0</v>
      </c>
      <c r="AD605">
        <f>IF(ISBLANK(sbcc[[#This Row],[total_girls]]),SUM(sbcc[[#This Row],[girls_0-5_reached]],sbcc[[#This Row],[girls_6-12_reached]],sbcc[[#This Row],[girls_13-18_reached]]),sbcc[[#This Row],[total_girls]])</f>
        <v>0</v>
      </c>
      <c r="AE605">
        <f>IF(ISBLANK(sbcc[[#This Row],[total_children]]),SUM(sbcc[[#This Row],[calc_boys]],sbcc[[#This Row],[calc_girls]]),sbcc[[#This Row],[total_children]])</f>
        <v>0</v>
      </c>
      <c r="AF605">
        <f>IF(ISBLANK(sbcc[[#This Row],[total_pwd]]),SUM(sbcc[[#This Row],[total_pwd_men]],sbcc[[#This Row],[total_pwd_women]]),sbcc[[#This Row],[total_pwd]])</f>
        <v>0</v>
      </c>
      <c r="AG605">
        <f>IF(ISBLANK(sbcc[[#This Row],[total_adults]]),SUM(sbcc[[#This Row],[total_men]],sbcc[[#This Row],[total_women]]),sbcc[[#This Row],[total_adults]])</f>
        <v>0</v>
      </c>
      <c r="AH605">
        <f>IF(ISBLANK(sbcc[[#This Row],[total_beneficiaries_reached]]),SUM(sbcc[[#This Row],[calc_children]],sbcc[[#This Row],[calc_adults]]),sbcc[[#This Row],[total_beneficiaries_reached]])</f>
        <v>0</v>
      </c>
      <c r="AI605" s="49" t="str">
        <f ca="1">IF(B605="","",OFFSET(table_admin1[[#Headers],[ADM1_PT]],MATCH(B605,admin1,0),1))</f>
        <v/>
      </c>
      <c r="AJ605" s="49" t="str">
        <f t="shared" ca="1" si="18"/>
        <v/>
      </c>
      <c r="AK605" s="49" t="str">
        <f t="shared" ca="1" si="19"/>
        <v/>
      </c>
    </row>
    <row r="606" spans="29:37" x14ac:dyDescent="0.2">
      <c r="AC606">
        <f>IF(ISBLANK(sbcc[[#This Row],[total_boys]]),SUM(sbcc[[#This Row],[boys_0-5_reached]],sbcc[[#This Row],[boys_6-12_reached]],sbcc[[#This Row],[boys_13-18_reached]]),sbcc[[#This Row],[total_boys]])</f>
        <v>0</v>
      </c>
      <c r="AD606">
        <f>IF(ISBLANK(sbcc[[#This Row],[total_girls]]),SUM(sbcc[[#This Row],[girls_0-5_reached]],sbcc[[#This Row],[girls_6-12_reached]],sbcc[[#This Row],[girls_13-18_reached]]),sbcc[[#This Row],[total_girls]])</f>
        <v>0</v>
      </c>
      <c r="AE606">
        <f>IF(ISBLANK(sbcc[[#This Row],[total_children]]),SUM(sbcc[[#This Row],[calc_boys]],sbcc[[#This Row],[calc_girls]]),sbcc[[#This Row],[total_children]])</f>
        <v>0</v>
      </c>
      <c r="AF606">
        <f>IF(ISBLANK(sbcc[[#This Row],[total_pwd]]),SUM(sbcc[[#This Row],[total_pwd_men]],sbcc[[#This Row],[total_pwd_women]]),sbcc[[#This Row],[total_pwd]])</f>
        <v>0</v>
      </c>
      <c r="AG606">
        <f>IF(ISBLANK(sbcc[[#This Row],[total_adults]]),SUM(sbcc[[#This Row],[total_men]],sbcc[[#This Row],[total_women]]),sbcc[[#This Row],[total_adults]])</f>
        <v>0</v>
      </c>
      <c r="AH606">
        <f>IF(ISBLANK(sbcc[[#This Row],[total_beneficiaries_reached]]),SUM(sbcc[[#This Row],[calc_children]],sbcc[[#This Row],[calc_adults]]),sbcc[[#This Row],[total_beneficiaries_reached]])</f>
        <v>0</v>
      </c>
      <c r="AI606" s="49" t="str">
        <f ca="1">IF(B606="","",OFFSET(table_admin1[[#Headers],[ADM1_PT]],MATCH(B606,admin1,0),1))</f>
        <v/>
      </c>
      <c r="AJ606" s="49" t="str">
        <f t="shared" ca="1" si="18"/>
        <v/>
      </c>
      <c r="AK606" s="49" t="str">
        <f t="shared" ca="1" si="19"/>
        <v/>
      </c>
    </row>
    <row r="607" spans="29:37" x14ac:dyDescent="0.2">
      <c r="AC607">
        <f>IF(ISBLANK(sbcc[[#This Row],[total_boys]]),SUM(sbcc[[#This Row],[boys_0-5_reached]],sbcc[[#This Row],[boys_6-12_reached]],sbcc[[#This Row],[boys_13-18_reached]]),sbcc[[#This Row],[total_boys]])</f>
        <v>0</v>
      </c>
      <c r="AD607">
        <f>IF(ISBLANK(sbcc[[#This Row],[total_girls]]),SUM(sbcc[[#This Row],[girls_0-5_reached]],sbcc[[#This Row],[girls_6-12_reached]],sbcc[[#This Row],[girls_13-18_reached]]),sbcc[[#This Row],[total_girls]])</f>
        <v>0</v>
      </c>
      <c r="AE607">
        <f>IF(ISBLANK(sbcc[[#This Row],[total_children]]),SUM(sbcc[[#This Row],[calc_boys]],sbcc[[#This Row],[calc_girls]]),sbcc[[#This Row],[total_children]])</f>
        <v>0</v>
      </c>
      <c r="AF607">
        <f>IF(ISBLANK(sbcc[[#This Row],[total_pwd]]),SUM(sbcc[[#This Row],[total_pwd_men]],sbcc[[#This Row],[total_pwd_women]]),sbcc[[#This Row],[total_pwd]])</f>
        <v>0</v>
      </c>
      <c r="AG607">
        <f>IF(ISBLANK(sbcc[[#This Row],[total_adults]]),SUM(sbcc[[#This Row],[total_men]],sbcc[[#This Row],[total_women]]),sbcc[[#This Row],[total_adults]])</f>
        <v>0</v>
      </c>
      <c r="AH607">
        <f>IF(ISBLANK(sbcc[[#This Row],[total_beneficiaries_reached]]),SUM(sbcc[[#This Row],[calc_children]],sbcc[[#This Row],[calc_adults]]),sbcc[[#This Row],[total_beneficiaries_reached]])</f>
        <v>0</v>
      </c>
      <c r="AI607" s="49" t="str">
        <f ca="1">IF(B607="","",OFFSET(table_admin1[[#Headers],[ADM1_PT]],MATCH(B607,admin1,0),1))</f>
        <v/>
      </c>
      <c r="AJ607" s="49" t="str">
        <f t="shared" ca="1" si="18"/>
        <v/>
      </c>
      <c r="AK607" s="49" t="str">
        <f t="shared" ca="1" si="19"/>
        <v/>
      </c>
    </row>
    <row r="608" spans="29:37" x14ac:dyDescent="0.2">
      <c r="AC608">
        <f>IF(ISBLANK(sbcc[[#This Row],[total_boys]]),SUM(sbcc[[#This Row],[boys_0-5_reached]],sbcc[[#This Row],[boys_6-12_reached]],sbcc[[#This Row],[boys_13-18_reached]]),sbcc[[#This Row],[total_boys]])</f>
        <v>0</v>
      </c>
      <c r="AD608">
        <f>IF(ISBLANK(sbcc[[#This Row],[total_girls]]),SUM(sbcc[[#This Row],[girls_0-5_reached]],sbcc[[#This Row],[girls_6-12_reached]],sbcc[[#This Row],[girls_13-18_reached]]),sbcc[[#This Row],[total_girls]])</f>
        <v>0</v>
      </c>
      <c r="AE608">
        <f>IF(ISBLANK(sbcc[[#This Row],[total_children]]),SUM(sbcc[[#This Row],[calc_boys]],sbcc[[#This Row],[calc_girls]]),sbcc[[#This Row],[total_children]])</f>
        <v>0</v>
      </c>
      <c r="AF608">
        <f>IF(ISBLANK(sbcc[[#This Row],[total_pwd]]),SUM(sbcc[[#This Row],[total_pwd_men]],sbcc[[#This Row],[total_pwd_women]]),sbcc[[#This Row],[total_pwd]])</f>
        <v>0</v>
      </c>
      <c r="AG608">
        <f>IF(ISBLANK(sbcc[[#This Row],[total_adults]]),SUM(sbcc[[#This Row],[total_men]],sbcc[[#This Row],[total_women]]),sbcc[[#This Row],[total_adults]])</f>
        <v>0</v>
      </c>
      <c r="AH608">
        <f>IF(ISBLANK(sbcc[[#This Row],[total_beneficiaries_reached]]),SUM(sbcc[[#This Row],[calc_children]],sbcc[[#This Row],[calc_adults]]),sbcc[[#This Row],[total_beneficiaries_reached]])</f>
        <v>0</v>
      </c>
      <c r="AI608" s="49" t="str">
        <f ca="1">IF(B608="","",OFFSET(table_admin1[[#Headers],[ADM1_PT]],MATCH(B608,admin1,0),1))</f>
        <v/>
      </c>
      <c r="AJ608" s="49" t="str">
        <f t="shared" ca="1" si="18"/>
        <v/>
      </c>
      <c r="AK608" s="49" t="str">
        <f t="shared" ca="1" si="19"/>
        <v/>
      </c>
    </row>
    <row r="609" spans="29:37" x14ac:dyDescent="0.2">
      <c r="AC609">
        <f>IF(ISBLANK(sbcc[[#This Row],[total_boys]]),SUM(sbcc[[#This Row],[boys_0-5_reached]],sbcc[[#This Row],[boys_6-12_reached]],sbcc[[#This Row],[boys_13-18_reached]]),sbcc[[#This Row],[total_boys]])</f>
        <v>0</v>
      </c>
      <c r="AD609">
        <f>IF(ISBLANK(sbcc[[#This Row],[total_girls]]),SUM(sbcc[[#This Row],[girls_0-5_reached]],sbcc[[#This Row],[girls_6-12_reached]],sbcc[[#This Row],[girls_13-18_reached]]),sbcc[[#This Row],[total_girls]])</f>
        <v>0</v>
      </c>
      <c r="AE609">
        <f>IF(ISBLANK(sbcc[[#This Row],[total_children]]),SUM(sbcc[[#This Row],[calc_boys]],sbcc[[#This Row],[calc_girls]]),sbcc[[#This Row],[total_children]])</f>
        <v>0</v>
      </c>
      <c r="AF609">
        <f>IF(ISBLANK(sbcc[[#This Row],[total_pwd]]),SUM(sbcc[[#This Row],[total_pwd_men]],sbcc[[#This Row],[total_pwd_women]]),sbcc[[#This Row],[total_pwd]])</f>
        <v>0</v>
      </c>
      <c r="AG609">
        <f>IF(ISBLANK(sbcc[[#This Row],[total_adults]]),SUM(sbcc[[#This Row],[total_men]],sbcc[[#This Row],[total_women]]),sbcc[[#This Row],[total_adults]])</f>
        <v>0</v>
      </c>
      <c r="AH609">
        <f>IF(ISBLANK(sbcc[[#This Row],[total_beneficiaries_reached]]),SUM(sbcc[[#This Row],[calc_children]],sbcc[[#This Row],[calc_adults]]),sbcc[[#This Row],[total_beneficiaries_reached]])</f>
        <v>0</v>
      </c>
      <c r="AI609" s="49" t="str">
        <f ca="1">IF(B609="","",OFFSET(table_admin1[[#Headers],[ADM1_PT]],MATCH(B609,admin1,0),1))</f>
        <v/>
      </c>
      <c r="AJ609" s="49" t="str">
        <f t="shared" ca="1" si="18"/>
        <v/>
      </c>
      <c r="AK609" s="49" t="str">
        <f t="shared" ca="1" si="19"/>
        <v/>
      </c>
    </row>
    <row r="610" spans="29:37" x14ac:dyDescent="0.2">
      <c r="AC610">
        <f>IF(ISBLANK(sbcc[[#This Row],[total_boys]]),SUM(sbcc[[#This Row],[boys_0-5_reached]],sbcc[[#This Row],[boys_6-12_reached]],sbcc[[#This Row],[boys_13-18_reached]]),sbcc[[#This Row],[total_boys]])</f>
        <v>0</v>
      </c>
      <c r="AD610">
        <f>IF(ISBLANK(sbcc[[#This Row],[total_girls]]),SUM(sbcc[[#This Row],[girls_0-5_reached]],sbcc[[#This Row],[girls_6-12_reached]],sbcc[[#This Row],[girls_13-18_reached]]),sbcc[[#This Row],[total_girls]])</f>
        <v>0</v>
      </c>
      <c r="AE610">
        <f>IF(ISBLANK(sbcc[[#This Row],[total_children]]),SUM(sbcc[[#This Row],[calc_boys]],sbcc[[#This Row],[calc_girls]]),sbcc[[#This Row],[total_children]])</f>
        <v>0</v>
      </c>
      <c r="AF610">
        <f>IF(ISBLANK(sbcc[[#This Row],[total_pwd]]),SUM(sbcc[[#This Row],[total_pwd_men]],sbcc[[#This Row],[total_pwd_women]]),sbcc[[#This Row],[total_pwd]])</f>
        <v>0</v>
      </c>
      <c r="AG610">
        <f>IF(ISBLANK(sbcc[[#This Row],[total_adults]]),SUM(sbcc[[#This Row],[total_men]],sbcc[[#This Row],[total_women]]),sbcc[[#This Row],[total_adults]])</f>
        <v>0</v>
      </c>
      <c r="AH610">
        <f>IF(ISBLANK(sbcc[[#This Row],[total_beneficiaries_reached]]),SUM(sbcc[[#This Row],[calc_children]],sbcc[[#This Row],[calc_adults]]),sbcc[[#This Row],[total_beneficiaries_reached]])</f>
        <v>0</v>
      </c>
      <c r="AI610" s="49" t="str">
        <f ca="1">IF(B610="","",OFFSET(table_admin1[[#Headers],[ADM1_PT]],MATCH(B610,admin1,0),1))</f>
        <v/>
      </c>
      <c r="AJ610" s="49" t="str">
        <f t="shared" ca="1" si="18"/>
        <v/>
      </c>
      <c r="AK610" s="49" t="str">
        <f t="shared" ca="1" si="19"/>
        <v/>
      </c>
    </row>
    <row r="611" spans="29:37" x14ac:dyDescent="0.2">
      <c r="AC611">
        <f>IF(ISBLANK(sbcc[[#This Row],[total_boys]]),SUM(sbcc[[#This Row],[boys_0-5_reached]],sbcc[[#This Row],[boys_6-12_reached]],sbcc[[#This Row],[boys_13-18_reached]]),sbcc[[#This Row],[total_boys]])</f>
        <v>0</v>
      </c>
      <c r="AD611">
        <f>IF(ISBLANK(sbcc[[#This Row],[total_girls]]),SUM(sbcc[[#This Row],[girls_0-5_reached]],sbcc[[#This Row],[girls_6-12_reached]],sbcc[[#This Row],[girls_13-18_reached]]),sbcc[[#This Row],[total_girls]])</f>
        <v>0</v>
      </c>
      <c r="AE611">
        <f>IF(ISBLANK(sbcc[[#This Row],[total_children]]),SUM(sbcc[[#This Row],[calc_boys]],sbcc[[#This Row],[calc_girls]]),sbcc[[#This Row],[total_children]])</f>
        <v>0</v>
      </c>
      <c r="AF611">
        <f>IF(ISBLANK(sbcc[[#This Row],[total_pwd]]),SUM(sbcc[[#This Row],[total_pwd_men]],sbcc[[#This Row],[total_pwd_women]]),sbcc[[#This Row],[total_pwd]])</f>
        <v>0</v>
      </c>
      <c r="AG611">
        <f>IF(ISBLANK(sbcc[[#This Row],[total_adults]]),SUM(sbcc[[#This Row],[total_men]],sbcc[[#This Row],[total_women]]),sbcc[[#This Row],[total_adults]])</f>
        <v>0</v>
      </c>
      <c r="AH611">
        <f>IF(ISBLANK(sbcc[[#This Row],[total_beneficiaries_reached]]),SUM(sbcc[[#This Row],[calc_children]],sbcc[[#This Row],[calc_adults]]),sbcc[[#This Row],[total_beneficiaries_reached]])</f>
        <v>0</v>
      </c>
      <c r="AI611" s="49" t="str">
        <f ca="1">IF(B611="","",OFFSET(table_admin1[[#Headers],[ADM1_PT]],MATCH(B611,admin1,0),1))</f>
        <v/>
      </c>
      <c r="AJ611" s="49" t="str">
        <f t="shared" ca="1" si="18"/>
        <v/>
      </c>
      <c r="AK611" s="49" t="str">
        <f t="shared" ca="1" si="19"/>
        <v/>
      </c>
    </row>
    <row r="612" spans="29:37" x14ac:dyDescent="0.2">
      <c r="AC612">
        <f>IF(ISBLANK(sbcc[[#This Row],[total_boys]]),SUM(sbcc[[#This Row],[boys_0-5_reached]],sbcc[[#This Row],[boys_6-12_reached]],sbcc[[#This Row],[boys_13-18_reached]]),sbcc[[#This Row],[total_boys]])</f>
        <v>0</v>
      </c>
      <c r="AD612">
        <f>IF(ISBLANK(sbcc[[#This Row],[total_girls]]),SUM(sbcc[[#This Row],[girls_0-5_reached]],sbcc[[#This Row],[girls_6-12_reached]],sbcc[[#This Row],[girls_13-18_reached]]),sbcc[[#This Row],[total_girls]])</f>
        <v>0</v>
      </c>
      <c r="AE612">
        <f>IF(ISBLANK(sbcc[[#This Row],[total_children]]),SUM(sbcc[[#This Row],[calc_boys]],sbcc[[#This Row],[calc_girls]]),sbcc[[#This Row],[total_children]])</f>
        <v>0</v>
      </c>
      <c r="AF612">
        <f>IF(ISBLANK(sbcc[[#This Row],[total_pwd]]),SUM(sbcc[[#This Row],[total_pwd_men]],sbcc[[#This Row],[total_pwd_women]]),sbcc[[#This Row],[total_pwd]])</f>
        <v>0</v>
      </c>
      <c r="AG612">
        <f>IF(ISBLANK(sbcc[[#This Row],[total_adults]]),SUM(sbcc[[#This Row],[total_men]],sbcc[[#This Row],[total_women]]),sbcc[[#This Row],[total_adults]])</f>
        <v>0</v>
      </c>
      <c r="AH612">
        <f>IF(ISBLANK(sbcc[[#This Row],[total_beneficiaries_reached]]),SUM(sbcc[[#This Row],[calc_children]],sbcc[[#This Row],[calc_adults]]),sbcc[[#This Row],[total_beneficiaries_reached]])</f>
        <v>0</v>
      </c>
      <c r="AI612" s="49" t="str">
        <f ca="1">IF(B612="","",OFFSET(table_admin1[[#Headers],[ADM1_PT]],MATCH(B612,admin1,0),1))</f>
        <v/>
      </c>
      <c r="AJ612" s="49" t="str">
        <f t="shared" ca="1" si="18"/>
        <v/>
      </c>
      <c r="AK612" s="49" t="str">
        <f t="shared" ca="1" si="19"/>
        <v/>
      </c>
    </row>
    <row r="613" spans="29:37" x14ac:dyDescent="0.2">
      <c r="AC613">
        <f>IF(ISBLANK(sbcc[[#This Row],[total_boys]]),SUM(sbcc[[#This Row],[boys_0-5_reached]],sbcc[[#This Row],[boys_6-12_reached]],sbcc[[#This Row],[boys_13-18_reached]]),sbcc[[#This Row],[total_boys]])</f>
        <v>0</v>
      </c>
      <c r="AD613">
        <f>IF(ISBLANK(sbcc[[#This Row],[total_girls]]),SUM(sbcc[[#This Row],[girls_0-5_reached]],sbcc[[#This Row],[girls_6-12_reached]],sbcc[[#This Row],[girls_13-18_reached]]),sbcc[[#This Row],[total_girls]])</f>
        <v>0</v>
      </c>
      <c r="AE613">
        <f>IF(ISBLANK(sbcc[[#This Row],[total_children]]),SUM(sbcc[[#This Row],[calc_boys]],sbcc[[#This Row],[calc_girls]]),sbcc[[#This Row],[total_children]])</f>
        <v>0</v>
      </c>
      <c r="AF613">
        <f>IF(ISBLANK(sbcc[[#This Row],[total_pwd]]),SUM(sbcc[[#This Row],[total_pwd_men]],sbcc[[#This Row],[total_pwd_women]]),sbcc[[#This Row],[total_pwd]])</f>
        <v>0</v>
      </c>
      <c r="AG613">
        <f>IF(ISBLANK(sbcc[[#This Row],[total_adults]]),SUM(sbcc[[#This Row],[total_men]],sbcc[[#This Row],[total_women]]),sbcc[[#This Row],[total_adults]])</f>
        <v>0</v>
      </c>
      <c r="AH613">
        <f>IF(ISBLANK(sbcc[[#This Row],[total_beneficiaries_reached]]),SUM(sbcc[[#This Row],[calc_children]],sbcc[[#This Row],[calc_adults]]),sbcc[[#This Row],[total_beneficiaries_reached]])</f>
        <v>0</v>
      </c>
      <c r="AI613" s="49" t="str">
        <f ca="1">IF(B613="","",OFFSET(table_admin1[[#Headers],[ADM1_PT]],MATCH(B613,admin1,0),1))</f>
        <v/>
      </c>
      <c r="AJ613" s="49" t="str">
        <f t="shared" ca="1" si="18"/>
        <v/>
      </c>
      <c r="AK613" s="49" t="str">
        <f t="shared" ca="1" si="19"/>
        <v/>
      </c>
    </row>
    <row r="614" spans="29:37" x14ac:dyDescent="0.2">
      <c r="AC614">
        <f>IF(ISBLANK(sbcc[[#This Row],[total_boys]]),SUM(sbcc[[#This Row],[boys_0-5_reached]],sbcc[[#This Row],[boys_6-12_reached]],sbcc[[#This Row],[boys_13-18_reached]]),sbcc[[#This Row],[total_boys]])</f>
        <v>0</v>
      </c>
      <c r="AD614">
        <f>IF(ISBLANK(sbcc[[#This Row],[total_girls]]),SUM(sbcc[[#This Row],[girls_0-5_reached]],sbcc[[#This Row],[girls_6-12_reached]],sbcc[[#This Row],[girls_13-18_reached]]),sbcc[[#This Row],[total_girls]])</f>
        <v>0</v>
      </c>
      <c r="AE614">
        <f>IF(ISBLANK(sbcc[[#This Row],[total_children]]),SUM(sbcc[[#This Row],[calc_boys]],sbcc[[#This Row],[calc_girls]]),sbcc[[#This Row],[total_children]])</f>
        <v>0</v>
      </c>
      <c r="AF614">
        <f>IF(ISBLANK(sbcc[[#This Row],[total_pwd]]),SUM(sbcc[[#This Row],[total_pwd_men]],sbcc[[#This Row],[total_pwd_women]]),sbcc[[#This Row],[total_pwd]])</f>
        <v>0</v>
      </c>
      <c r="AG614">
        <f>IF(ISBLANK(sbcc[[#This Row],[total_adults]]),SUM(sbcc[[#This Row],[total_men]],sbcc[[#This Row],[total_women]]),sbcc[[#This Row],[total_adults]])</f>
        <v>0</v>
      </c>
      <c r="AH614">
        <f>IF(ISBLANK(sbcc[[#This Row],[total_beneficiaries_reached]]),SUM(sbcc[[#This Row],[calc_children]],sbcc[[#This Row],[calc_adults]]),sbcc[[#This Row],[total_beneficiaries_reached]])</f>
        <v>0</v>
      </c>
      <c r="AI614" s="49" t="str">
        <f ca="1">IF(B614="","",OFFSET(table_admin1[[#Headers],[ADM1_PT]],MATCH(B614,admin1,0),1))</f>
        <v/>
      </c>
      <c r="AJ614" s="49" t="str">
        <f t="shared" ca="1" si="18"/>
        <v/>
      </c>
      <c r="AK614" s="49" t="str">
        <f t="shared" ca="1" si="19"/>
        <v/>
      </c>
    </row>
    <row r="615" spans="29:37" x14ac:dyDescent="0.2">
      <c r="AC615">
        <f>IF(ISBLANK(sbcc[[#This Row],[total_boys]]),SUM(sbcc[[#This Row],[boys_0-5_reached]],sbcc[[#This Row],[boys_6-12_reached]],sbcc[[#This Row],[boys_13-18_reached]]),sbcc[[#This Row],[total_boys]])</f>
        <v>0</v>
      </c>
      <c r="AD615">
        <f>IF(ISBLANK(sbcc[[#This Row],[total_girls]]),SUM(sbcc[[#This Row],[girls_0-5_reached]],sbcc[[#This Row],[girls_6-12_reached]],sbcc[[#This Row],[girls_13-18_reached]]),sbcc[[#This Row],[total_girls]])</f>
        <v>0</v>
      </c>
      <c r="AE615">
        <f>IF(ISBLANK(sbcc[[#This Row],[total_children]]),SUM(sbcc[[#This Row],[calc_boys]],sbcc[[#This Row],[calc_girls]]),sbcc[[#This Row],[total_children]])</f>
        <v>0</v>
      </c>
      <c r="AF615">
        <f>IF(ISBLANK(sbcc[[#This Row],[total_pwd]]),SUM(sbcc[[#This Row],[total_pwd_men]],sbcc[[#This Row],[total_pwd_women]]),sbcc[[#This Row],[total_pwd]])</f>
        <v>0</v>
      </c>
      <c r="AG615">
        <f>IF(ISBLANK(sbcc[[#This Row],[total_adults]]),SUM(sbcc[[#This Row],[total_men]],sbcc[[#This Row],[total_women]]),sbcc[[#This Row],[total_adults]])</f>
        <v>0</v>
      </c>
      <c r="AH615">
        <f>IF(ISBLANK(sbcc[[#This Row],[total_beneficiaries_reached]]),SUM(sbcc[[#This Row],[calc_children]],sbcc[[#This Row],[calc_adults]]),sbcc[[#This Row],[total_beneficiaries_reached]])</f>
        <v>0</v>
      </c>
      <c r="AI615" s="49" t="str">
        <f ca="1">IF(B615="","",OFFSET(table_admin1[[#Headers],[ADM1_PT]],MATCH(B615,admin1,0),1))</f>
        <v/>
      </c>
      <c r="AJ615" s="49" t="str">
        <f t="shared" ca="1" si="18"/>
        <v/>
      </c>
      <c r="AK615" s="49" t="str">
        <f t="shared" ca="1" si="19"/>
        <v/>
      </c>
    </row>
    <row r="616" spans="29:37" x14ac:dyDescent="0.2">
      <c r="AC616">
        <f>IF(ISBLANK(sbcc[[#This Row],[total_boys]]),SUM(sbcc[[#This Row],[boys_0-5_reached]],sbcc[[#This Row],[boys_6-12_reached]],sbcc[[#This Row],[boys_13-18_reached]]),sbcc[[#This Row],[total_boys]])</f>
        <v>0</v>
      </c>
      <c r="AD616">
        <f>IF(ISBLANK(sbcc[[#This Row],[total_girls]]),SUM(sbcc[[#This Row],[girls_0-5_reached]],sbcc[[#This Row],[girls_6-12_reached]],sbcc[[#This Row],[girls_13-18_reached]]),sbcc[[#This Row],[total_girls]])</f>
        <v>0</v>
      </c>
      <c r="AE616">
        <f>IF(ISBLANK(sbcc[[#This Row],[total_children]]),SUM(sbcc[[#This Row],[calc_boys]],sbcc[[#This Row],[calc_girls]]),sbcc[[#This Row],[total_children]])</f>
        <v>0</v>
      </c>
      <c r="AF616">
        <f>IF(ISBLANK(sbcc[[#This Row],[total_pwd]]),SUM(sbcc[[#This Row],[total_pwd_men]],sbcc[[#This Row],[total_pwd_women]]),sbcc[[#This Row],[total_pwd]])</f>
        <v>0</v>
      </c>
      <c r="AG616">
        <f>IF(ISBLANK(sbcc[[#This Row],[total_adults]]),SUM(sbcc[[#This Row],[total_men]],sbcc[[#This Row],[total_women]]),sbcc[[#This Row],[total_adults]])</f>
        <v>0</v>
      </c>
      <c r="AH616">
        <f>IF(ISBLANK(sbcc[[#This Row],[total_beneficiaries_reached]]),SUM(sbcc[[#This Row],[calc_children]],sbcc[[#This Row],[calc_adults]]),sbcc[[#This Row],[total_beneficiaries_reached]])</f>
        <v>0</v>
      </c>
      <c r="AI616" s="49" t="str">
        <f ca="1">IF(B616="","",OFFSET(table_admin1[[#Headers],[ADM1_PT]],MATCH(B616,admin1,0),1))</f>
        <v/>
      </c>
      <c r="AJ616" s="49" t="str">
        <f t="shared" ca="1" si="18"/>
        <v/>
      </c>
      <c r="AK616" s="49" t="str">
        <f t="shared" ca="1" si="19"/>
        <v/>
      </c>
    </row>
    <row r="617" spans="29:37" x14ac:dyDescent="0.2">
      <c r="AC617">
        <f>IF(ISBLANK(sbcc[[#This Row],[total_boys]]),SUM(sbcc[[#This Row],[boys_0-5_reached]],sbcc[[#This Row],[boys_6-12_reached]],sbcc[[#This Row],[boys_13-18_reached]]),sbcc[[#This Row],[total_boys]])</f>
        <v>0</v>
      </c>
      <c r="AD617">
        <f>IF(ISBLANK(sbcc[[#This Row],[total_girls]]),SUM(sbcc[[#This Row],[girls_0-5_reached]],sbcc[[#This Row],[girls_6-12_reached]],sbcc[[#This Row],[girls_13-18_reached]]),sbcc[[#This Row],[total_girls]])</f>
        <v>0</v>
      </c>
      <c r="AE617">
        <f>IF(ISBLANK(sbcc[[#This Row],[total_children]]),SUM(sbcc[[#This Row],[calc_boys]],sbcc[[#This Row],[calc_girls]]),sbcc[[#This Row],[total_children]])</f>
        <v>0</v>
      </c>
      <c r="AF617">
        <f>IF(ISBLANK(sbcc[[#This Row],[total_pwd]]),SUM(sbcc[[#This Row],[total_pwd_men]],sbcc[[#This Row],[total_pwd_women]]),sbcc[[#This Row],[total_pwd]])</f>
        <v>0</v>
      </c>
      <c r="AG617">
        <f>IF(ISBLANK(sbcc[[#This Row],[total_adults]]),SUM(sbcc[[#This Row],[total_men]],sbcc[[#This Row],[total_women]]),sbcc[[#This Row],[total_adults]])</f>
        <v>0</v>
      </c>
      <c r="AH617">
        <f>IF(ISBLANK(sbcc[[#This Row],[total_beneficiaries_reached]]),SUM(sbcc[[#This Row],[calc_children]],sbcc[[#This Row],[calc_adults]]),sbcc[[#This Row],[total_beneficiaries_reached]])</f>
        <v>0</v>
      </c>
      <c r="AI617" s="49" t="str">
        <f ca="1">IF(B617="","",OFFSET(table_admin1[[#Headers],[ADM1_PT]],MATCH(B617,admin1,0),1))</f>
        <v/>
      </c>
      <c r="AJ617" s="49" t="str">
        <f t="shared" ca="1" si="18"/>
        <v/>
      </c>
      <c r="AK617" s="49" t="str">
        <f t="shared" ca="1" si="19"/>
        <v/>
      </c>
    </row>
    <row r="618" spans="29:37" x14ac:dyDescent="0.2">
      <c r="AC618">
        <f>IF(ISBLANK(sbcc[[#This Row],[total_boys]]),SUM(sbcc[[#This Row],[boys_0-5_reached]],sbcc[[#This Row],[boys_6-12_reached]],sbcc[[#This Row],[boys_13-18_reached]]),sbcc[[#This Row],[total_boys]])</f>
        <v>0</v>
      </c>
      <c r="AD618">
        <f>IF(ISBLANK(sbcc[[#This Row],[total_girls]]),SUM(sbcc[[#This Row],[girls_0-5_reached]],sbcc[[#This Row],[girls_6-12_reached]],sbcc[[#This Row],[girls_13-18_reached]]),sbcc[[#This Row],[total_girls]])</f>
        <v>0</v>
      </c>
      <c r="AE618">
        <f>IF(ISBLANK(sbcc[[#This Row],[total_children]]),SUM(sbcc[[#This Row],[calc_boys]],sbcc[[#This Row],[calc_girls]]),sbcc[[#This Row],[total_children]])</f>
        <v>0</v>
      </c>
      <c r="AF618">
        <f>IF(ISBLANK(sbcc[[#This Row],[total_pwd]]),SUM(sbcc[[#This Row],[total_pwd_men]],sbcc[[#This Row],[total_pwd_women]]),sbcc[[#This Row],[total_pwd]])</f>
        <v>0</v>
      </c>
      <c r="AG618">
        <f>IF(ISBLANK(sbcc[[#This Row],[total_adults]]),SUM(sbcc[[#This Row],[total_men]],sbcc[[#This Row],[total_women]]),sbcc[[#This Row],[total_adults]])</f>
        <v>0</v>
      </c>
      <c r="AH618">
        <f>IF(ISBLANK(sbcc[[#This Row],[total_beneficiaries_reached]]),SUM(sbcc[[#This Row],[calc_children]],sbcc[[#This Row],[calc_adults]]),sbcc[[#This Row],[total_beneficiaries_reached]])</f>
        <v>0</v>
      </c>
      <c r="AI618" s="49" t="str">
        <f ca="1">IF(B618="","",OFFSET(table_admin1[[#Headers],[ADM1_PT]],MATCH(B618,admin1,0),1))</f>
        <v/>
      </c>
      <c r="AJ618" s="49" t="str">
        <f t="shared" ca="1" si="18"/>
        <v/>
      </c>
      <c r="AK618" s="49" t="str">
        <f t="shared" ca="1" si="19"/>
        <v/>
      </c>
    </row>
    <row r="619" spans="29:37" x14ac:dyDescent="0.2">
      <c r="AC619">
        <f>IF(ISBLANK(sbcc[[#This Row],[total_boys]]),SUM(sbcc[[#This Row],[boys_0-5_reached]],sbcc[[#This Row],[boys_6-12_reached]],sbcc[[#This Row],[boys_13-18_reached]]),sbcc[[#This Row],[total_boys]])</f>
        <v>0</v>
      </c>
      <c r="AD619">
        <f>IF(ISBLANK(sbcc[[#This Row],[total_girls]]),SUM(sbcc[[#This Row],[girls_0-5_reached]],sbcc[[#This Row],[girls_6-12_reached]],sbcc[[#This Row],[girls_13-18_reached]]),sbcc[[#This Row],[total_girls]])</f>
        <v>0</v>
      </c>
      <c r="AE619">
        <f>IF(ISBLANK(sbcc[[#This Row],[total_children]]),SUM(sbcc[[#This Row],[calc_boys]],sbcc[[#This Row],[calc_girls]]),sbcc[[#This Row],[total_children]])</f>
        <v>0</v>
      </c>
      <c r="AF619">
        <f>IF(ISBLANK(sbcc[[#This Row],[total_pwd]]),SUM(sbcc[[#This Row],[total_pwd_men]],sbcc[[#This Row],[total_pwd_women]]),sbcc[[#This Row],[total_pwd]])</f>
        <v>0</v>
      </c>
      <c r="AG619">
        <f>IF(ISBLANK(sbcc[[#This Row],[total_adults]]),SUM(sbcc[[#This Row],[total_men]],sbcc[[#This Row],[total_women]]),sbcc[[#This Row],[total_adults]])</f>
        <v>0</v>
      </c>
      <c r="AH619">
        <f>IF(ISBLANK(sbcc[[#This Row],[total_beneficiaries_reached]]),SUM(sbcc[[#This Row],[calc_children]],sbcc[[#This Row],[calc_adults]]),sbcc[[#This Row],[total_beneficiaries_reached]])</f>
        <v>0</v>
      </c>
      <c r="AI619" s="49" t="str">
        <f ca="1">IF(B619="","",OFFSET(table_admin1[[#Headers],[ADM1_PT]],MATCH(B619,admin1,0),1))</f>
        <v/>
      </c>
      <c r="AJ619" s="49" t="str">
        <f t="shared" ca="1" si="18"/>
        <v/>
      </c>
      <c r="AK619" s="49" t="str">
        <f t="shared" ca="1" si="19"/>
        <v/>
      </c>
    </row>
    <row r="620" spans="29:37" x14ac:dyDescent="0.2">
      <c r="AC620">
        <f>IF(ISBLANK(sbcc[[#This Row],[total_boys]]),SUM(sbcc[[#This Row],[boys_0-5_reached]],sbcc[[#This Row],[boys_6-12_reached]],sbcc[[#This Row],[boys_13-18_reached]]),sbcc[[#This Row],[total_boys]])</f>
        <v>0</v>
      </c>
      <c r="AD620">
        <f>IF(ISBLANK(sbcc[[#This Row],[total_girls]]),SUM(sbcc[[#This Row],[girls_0-5_reached]],sbcc[[#This Row],[girls_6-12_reached]],sbcc[[#This Row],[girls_13-18_reached]]),sbcc[[#This Row],[total_girls]])</f>
        <v>0</v>
      </c>
      <c r="AE620">
        <f>IF(ISBLANK(sbcc[[#This Row],[total_children]]),SUM(sbcc[[#This Row],[calc_boys]],sbcc[[#This Row],[calc_girls]]),sbcc[[#This Row],[total_children]])</f>
        <v>0</v>
      </c>
      <c r="AF620">
        <f>IF(ISBLANK(sbcc[[#This Row],[total_pwd]]),SUM(sbcc[[#This Row],[total_pwd_men]],sbcc[[#This Row],[total_pwd_women]]),sbcc[[#This Row],[total_pwd]])</f>
        <v>0</v>
      </c>
      <c r="AG620">
        <f>IF(ISBLANK(sbcc[[#This Row],[total_adults]]),SUM(sbcc[[#This Row],[total_men]],sbcc[[#This Row],[total_women]]),sbcc[[#This Row],[total_adults]])</f>
        <v>0</v>
      </c>
      <c r="AH620">
        <f>IF(ISBLANK(sbcc[[#This Row],[total_beneficiaries_reached]]),SUM(sbcc[[#This Row],[calc_children]],sbcc[[#This Row],[calc_adults]]),sbcc[[#This Row],[total_beneficiaries_reached]])</f>
        <v>0</v>
      </c>
      <c r="AI620" s="49" t="str">
        <f ca="1">IF(B620="","",OFFSET(table_admin1[[#Headers],[ADM1_PT]],MATCH(B620,admin1,0),1))</f>
        <v/>
      </c>
      <c r="AJ620" s="49" t="str">
        <f t="shared" ca="1" si="18"/>
        <v/>
      </c>
      <c r="AK620" s="49" t="str">
        <f t="shared" ca="1" si="19"/>
        <v/>
      </c>
    </row>
    <row r="621" spans="29:37" x14ac:dyDescent="0.2">
      <c r="AC621">
        <f>IF(ISBLANK(sbcc[[#This Row],[total_boys]]),SUM(sbcc[[#This Row],[boys_0-5_reached]],sbcc[[#This Row],[boys_6-12_reached]],sbcc[[#This Row],[boys_13-18_reached]]),sbcc[[#This Row],[total_boys]])</f>
        <v>0</v>
      </c>
      <c r="AD621">
        <f>IF(ISBLANK(sbcc[[#This Row],[total_girls]]),SUM(sbcc[[#This Row],[girls_0-5_reached]],sbcc[[#This Row],[girls_6-12_reached]],sbcc[[#This Row],[girls_13-18_reached]]),sbcc[[#This Row],[total_girls]])</f>
        <v>0</v>
      </c>
      <c r="AE621">
        <f>IF(ISBLANK(sbcc[[#This Row],[total_children]]),SUM(sbcc[[#This Row],[calc_boys]],sbcc[[#This Row],[calc_girls]]),sbcc[[#This Row],[total_children]])</f>
        <v>0</v>
      </c>
      <c r="AF621">
        <f>IF(ISBLANK(sbcc[[#This Row],[total_pwd]]),SUM(sbcc[[#This Row],[total_pwd_men]],sbcc[[#This Row],[total_pwd_women]]),sbcc[[#This Row],[total_pwd]])</f>
        <v>0</v>
      </c>
      <c r="AG621">
        <f>IF(ISBLANK(sbcc[[#This Row],[total_adults]]),SUM(sbcc[[#This Row],[total_men]],sbcc[[#This Row],[total_women]]),sbcc[[#This Row],[total_adults]])</f>
        <v>0</v>
      </c>
      <c r="AH621">
        <f>IF(ISBLANK(sbcc[[#This Row],[total_beneficiaries_reached]]),SUM(sbcc[[#This Row],[calc_children]],sbcc[[#This Row],[calc_adults]]),sbcc[[#This Row],[total_beneficiaries_reached]])</f>
        <v>0</v>
      </c>
      <c r="AI621" s="49" t="str">
        <f ca="1">IF(B621="","",OFFSET(table_admin1[[#Headers],[ADM1_PT]],MATCH(B621,admin1,0),1))</f>
        <v/>
      </c>
      <c r="AJ621" s="49" t="str">
        <f t="shared" ref="AJ621:AJ684" ca="1" si="20">IF(C621="","",INDEX(admin2_pcode,MATCH(C621,OFFSET(admin2_start,MATCH(AI621,admin1_linked_pcode,0),0,COUNTIF(admin1_linked_pcode,AI621)),0)+MATCH(AI621,admin1_linked_pcode,0)-1))</f>
        <v/>
      </c>
      <c r="AK621" s="49" t="str">
        <f t="shared" ref="AK621:AK684" ca="1" si="21">IF(D621="","",INDEX(admin3_pcode,MATCH(D621,OFFSET(admin3_start,MATCH(AJ621,admin2_linked_pcode,0),0,COUNTIF(admin2_linked_pcode,AJ621)),0)+MATCH(AJ621,admin2_linked_pcode,0)-1))</f>
        <v/>
      </c>
    </row>
    <row r="622" spans="29:37" x14ac:dyDescent="0.2">
      <c r="AC622">
        <f>IF(ISBLANK(sbcc[[#This Row],[total_boys]]),SUM(sbcc[[#This Row],[boys_0-5_reached]],sbcc[[#This Row],[boys_6-12_reached]],sbcc[[#This Row],[boys_13-18_reached]]),sbcc[[#This Row],[total_boys]])</f>
        <v>0</v>
      </c>
      <c r="AD622">
        <f>IF(ISBLANK(sbcc[[#This Row],[total_girls]]),SUM(sbcc[[#This Row],[girls_0-5_reached]],sbcc[[#This Row],[girls_6-12_reached]],sbcc[[#This Row],[girls_13-18_reached]]),sbcc[[#This Row],[total_girls]])</f>
        <v>0</v>
      </c>
      <c r="AE622">
        <f>IF(ISBLANK(sbcc[[#This Row],[total_children]]),SUM(sbcc[[#This Row],[calc_boys]],sbcc[[#This Row],[calc_girls]]),sbcc[[#This Row],[total_children]])</f>
        <v>0</v>
      </c>
      <c r="AF622">
        <f>IF(ISBLANK(sbcc[[#This Row],[total_pwd]]),SUM(sbcc[[#This Row],[total_pwd_men]],sbcc[[#This Row],[total_pwd_women]]),sbcc[[#This Row],[total_pwd]])</f>
        <v>0</v>
      </c>
      <c r="AG622">
        <f>IF(ISBLANK(sbcc[[#This Row],[total_adults]]),SUM(sbcc[[#This Row],[total_men]],sbcc[[#This Row],[total_women]]),sbcc[[#This Row],[total_adults]])</f>
        <v>0</v>
      </c>
      <c r="AH622">
        <f>IF(ISBLANK(sbcc[[#This Row],[total_beneficiaries_reached]]),SUM(sbcc[[#This Row],[calc_children]],sbcc[[#This Row],[calc_adults]]),sbcc[[#This Row],[total_beneficiaries_reached]])</f>
        <v>0</v>
      </c>
      <c r="AI622" s="49" t="str">
        <f ca="1">IF(B622="","",OFFSET(table_admin1[[#Headers],[ADM1_PT]],MATCH(B622,admin1,0),1))</f>
        <v/>
      </c>
      <c r="AJ622" s="49" t="str">
        <f t="shared" ca="1" si="20"/>
        <v/>
      </c>
      <c r="AK622" s="49" t="str">
        <f t="shared" ca="1" si="21"/>
        <v/>
      </c>
    </row>
    <row r="623" spans="29:37" x14ac:dyDescent="0.2">
      <c r="AC623">
        <f>IF(ISBLANK(sbcc[[#This Row],[total_boys]]),SUM(sbcc[[#This Row],[boys_0-5_reached]],sbcc[[#This Row],[boys_6-12_reached]],sbcc[[#This Row],[boys_13-18_reached]]),sbcc[[#This Row],[total_boys]])</f>
        <v>0</v>
      </c>
      <c r="AD623">
        <f>IF(ISBLANK(sbcc[[#This Row],[total_girls]]),SUM(sbcc[[#This Row],[girls_0-5_reached]],sbcc[[#This Row],[girls_6-12_reached]],sbcc[[#This Row],[girls_13-18_reached]]),sbcc[[#This Row],[total_girls]])</f>
        <v>0</v>
      </c>
      <c r="AE623">
        <f>IF(ISBLANK(sbcc[[#This Row],[total_children]]),SUM(sbcc[[#This Row],[calc_boys]],sbcc[[#This Row],[calc_girls]]),sbcc[[#This Row],[total_children]])</f>
        <v>0</v>
      </c>
      <c r="AF623">
        <f>IF(ISBLANK(sbcc[[#This Row],[total_pwd]]),SUM(sbcc[[#This Row],[total_pwd_men]],sbcc[[#This Row],[total_pwd_women]]),sbcc[[#This Row],[total_pwd]])</f>
        <v>0</v>
      </c>
      <c r="AG623">
        <f>IF(ISBLANK(sbcc[[#This Row],[total_adults]]),SUM(sbcc[[#This Row],[total_men]],sbcc[[#This Row],[total_women]]),sbcc[[#This Row],[total_adults]])</f>
        <v>0</v>
      </c>
      <c r="AH623">
        <f>IF(ISBLANK(sbcc[[#This Row],[total_beneficiaries_reached]]),SUM(sbcc[[#This Row],[calc_children]],sbcc[[#This Row],[calc_adults]]),sbcc[[#This Row],[total_beneficiaries_reached]])</f>
        <v>0</v>
      </c>
      <c r="AI623" s="49" t="str">
        <f ca="1">IF(B623="","",OFFSET(table_admin1[[#Headers],[ADM1_PT]],MATCH(B623,admin1,0),1))</f>
        <v/>
      </c>
      <c r="AJ623" s="49" t="str">
        <f t="shared" ca="1" si="20"/>
        <v/>
      </c>
      <c r="AK623" s="49" t="str">
        <f t="shared" ca="1" si="21"/>
        <v/>
      </c>
    </row>
    <row r="624" spans="29:37" x14ac:dyDescent="0.2">
      <c r="AC624">
        <f>IF(ISBLANK(sbcc[[#This Row],[total_boys]]),SUM(sbcc[[#This Row],[boys_0-5_reached]],sbcc[[#This Row],[boys_6-12_reached]],sbcc[[#This Row],[boys_13-18_reached]]),sbcc[[#This Row],[total_boys]])</f>
        <v>0</v>
      </c>
      <c r="AD624">
        <f>IF(ISBLANK(sbcc[[#This Row],[total_girls]]),SUM(sbcc[[#This Row],[girls_0-5_reached]],sbcc[[#This Row],[girls_6-12_reached]],sbcc[[#This Row],[girls_13-18_reached]]),sbcc[[#This Row],[total_girls]])</f>
        <v>0</v>
      </c>
      <c r="AE624">
        <f>IF(ISBLANK(sbcc[[#This Row],[total_children]]),SUM(sbcc[[#This Row],[calc_boys]],sbcc[[#This Row],[calc_girls]]),sbcc[[#This Row],[total_children]])</f>
        <v>0</v>
      </c>
      <c r="AF624">
        <f>IF(ISBLANK(sbcc[[#This Row],[total_pwd]]),SUM(sbcc[[#This Row],[total_pwd_men]],sbcc[[#This Row],[total_pwd_women]]),sbcc[[#This Row],[total_pwd]])</f>
        <v>0</v>
      </c>
      <c r="AG624">
        <f>IF(ISBLANK(sbcc[[#This Row],[total_adults]]),SUM(sbcc[[#This Row],[total_men]],sbcc[[#This Row],[total_women]]),sbcc[[#This Row],[total_adults]])</f>
        <v>0</v>
      </c>
      <c r="AH624">
        <f>IF(ISBLANK(sbcc[[#This Row],[total_beneficiaries_reached]]),SUM(sbcc[[#This Row],[calc_children]],sbcc[[#This Row],[calc_adults]]),sbcc[[#This Row],[total_beneficiaries_reached]])</f>
        <v>0</v>
      </c>
      <c r="AI624" s="49" t="str">
        <f ca="1">IF(B624="","",OFFSET(table_admin1[[#Headers],[ADM1_PT]],MATCH(B624,admin1,0),1))</f>
        <v/>
      </c>
      <c r="AJ624" s="49" t="str">
        <f t="shared" ca="1" si="20"/>
        <v/>
      </c>
      <c r="AK624" s="49" t="str">
        <f t="shared" ca="1" si="21"/>
        <v/>
      </c>
    </row>
    <row r="625" spans="29:37" x14ac:dyDescent="0.2">
      <c r="AC625">
        <f>IF(ISBLANK(sbcc[[#This Row],[total_boys]]),SUM(sbcc[[#This Row],[boys_0-5_reached]],sbcc[[#This Row],[boys_6-12_reached]],sbcc[[#This Row],[boys_13-18_reached]]),sbcc[[#This Row],[total_boys]])</f>
        <v>0</v>
      </c>
      <c r="AD625">
        <f>IF(ISBLANK(sbcc[[#This Row],[total_girls]]),SUM(sbcc[[#This Row],[girls_0-5_reached]],sbcc[[#This Row],[girls_6-12_reached]],sbcc[[#This Row],[girls_13-18_reached]]),sbcc[[#This Row],[total_girls]])</f>
        <v>0</v>
      </c>
      <c r="AE625">
        <f>IF(ISBLANK(sbcc[[#This Row],[total_children]]),SUM(sbcc[[#This Row],[calc_boys]],sbcc[[#This Row],[calc_girls]]),sbcc[[#This Row],[total_children]])</f>
        <v>0</v>
      </c>
      <c r="AF625">
        <f>IF(ISBLANK(sbcc[[#This Row],[total_pwd]]),SUM(sbcc[[#This Row],[total_pwd_men]],sbcc[[#This Row],[total_pwd_women]]),sbcc[[#This Row],[total_pwd]])</f>
        <v>0</v>
      </c>
      <c r="AG625">
        <f>IF(ISBLANK(sbcc[[#This Row],[total_adults]]),SUM(sbcc[[#This Row],[total_men]],sbcc[[#This Row],[total_women]]),sbcc[[#This Row],[total_adults]])</f>
        <v>0</v>
      </c>
      <c r="AH625">
        <f>IF(ISBLANK(sbcc[[#This Row],[total_beneficiaries_reached]]),SUM(sbcc[[#This Row],[calc_children]],sbcc[[#This Row],[calc_adults]]),sbcc[[#This Row],[total_beneficiaries_reached]])</f>
        <v>0</v>
      </c>
      <c r="AI625" s="49" t="str">
        <f ca="1">IF(B625="","",OFFSET(table_admin1[[#Headers],[ADM1_PT]],MATCH(B625,admin1,0),1))</f>
        <v/>
      </c>
      <c r="AJ625" s="49" t="str">
        <f t="shared" ca="1" si="20"/>
        <v/>
      </c>
      <c r="AK625" s="49" t="str">
        <f t="shared" ca="1" si="21"/>
        <v/>
      </c>
    </row>
    <row r="626" spans="29:37" x14ac:dyDescent="0.2">
      <c r="AC626">
        <f>IF(ISBLANK(sbcc[[#This Row],[total_boys]]),SUM(sbcc[[#This Row],[boys_0-5_reached]],sbcc[[#This Row],[boys_6-12_reached]],sbcc[[#This Row],[boys_13-18_reached]]),sbcc[[#This Row],[total_boys]])</f>
        <v>0</v>
      </c>
      <c r="AD626">
        <f>IF(ISBLANK(sbcc[[#This Row],[total_girls]]),SUM(sbcc[[#This Row],[girls_0-5_reached]],sbcc[[#This Row],[girls_6-12_reached]],sbcc[[#This Row],[girls_13-18_reached]]),sbcc[[#This Row],[total_girls]])</f>
        <v>0</v>
      </c>
      <c r="AE626">
        <f>IF(ISBLANK(sbcc[[#This Row],[total_children]]),SUM(sbcc[[#This Row],[calc_boys]],sbcc[[#This Row],[calc_girls]]),sbcc[[#This Row],[total_children]])</f>
        <v>0</v>
      </c>
      <c r="AF626">
        <f>IF(ISBLANK(sbcc[[#This Row],[total_pwd]]),SUM(sbcc[[#This Row],[total_pwd_men]],sbcc[[#This Row],[total_pwd_women]]),sbcc[[#This Row],[total_pwd]])</f>
        <v>0</v>
      </c>
      <c r="AG626">
        <f>IF(ISBLANK(sbcc[[#This Row],[total_adults]]),SUM(sbcc[[#This Row],[total_men]],sbcc[[#This Row],[total_women]]),sbcc[[#This Row],[total_adults]])</f>
        <v>0</v>
      </c>
      <c r="AH626">
        <f>IF(ISBLANK(sbcc[[#This Row],[total_beneficiaries_reached]]),SUM(sbcc[[#This Row],[calc_children]],sbcc[[#This Row],[calc_adults]]),sbcc[[#This Row],[total_beneficiaries_reached]])</f>
        <v>0</v>
      </c>
      <c r="AI626" s="49" t="str">
        <f ca="1">IF(B626="","",OFFSET(table_admin1[[#Headers],[ADM1_PT]],MATCH(B626,admin1,0),1))</f>
        <v/>
      </c>
      <c r="AJ626" s="49" t="str">
        <f t="shared" ca="1" si="20"/>
        <v/>
      </c>
      <c r="AK626" s="49" t="str">
        <f t="shared" ca="1" si="21"/>
        <v/>
      </c>
    </row>
    <row r="627" spans="29:37" x14ac:dyDescent="0.2">
      <c r="AC627">
        <f>IF(ISBLANK(sbcc[[#This Row],[total_boys]]),SUM(sbcc[[#This Row],[boys_0-5_reached]],sbcc[[#This Row],[boys_6-12_reached]],sbcc[[#This Row],[boys_13-18_reached]]),sbcc[[#This Row],[total_boys]])</f>
        <v>0</v>
      </c>
      <c r="AD627">
        <f>IF(ISBLANK(sbcc[[#This Row],[total_girls]]),SUM(sbcc[[#This Row],[girls_0-5_reached]],sbcc[[#This Row],[girls_6-12_reached]],sbcc[[#This Row],[girls_13-18_reached]]),sbcc[[#This Row],[total_girls]])</f>
        <v>0</v>
      </c>
      <c r="AE627">
        <f>IF(ISBLANK(sbcc[[#This Row],[total_children]]),SUM(sbcc[[#This Row],[calc_boys]],sbcc[[#This Row],[calc_girls]]),sbcc[[#This Row],[total_children]])</f>
        <v>0</v>
      </c>
      <c r="AF627">
        <f>IF(ISBLANK(sbcc[[#This Row],[total_pwd]]),SUM(sbcc[[#This Row],[total_pwd_men]],sbcc[[#This Row],[total_pwd_women]]),sbcc[[#This Row],[total_pwd]])</f>
        <v>0</v>
      </c>
      <c r="AG627">
        <f>IF(ISBLANK(sbcc[[#This Row],[total_adults]]),SUM(sbcc[[#This Row],[total_men]],sbcc[[#This Row],[total_women]]),sbcc[[#This Row],[total_adults]])</f>
        <v>0</v>
      </c>
      <c r="AH627">
        <f>IF(ISBLANK(sbcc[[#This Row],[total_beneficiaries_reached]]),SUM(sbcc[[#This Row],[calc_children]],sbcc[[#This Row],[calc_adults]]),sbcc[[#This Row],[total_beneficiaries_reached]])</f>
        <v>0</v>
      </c>
      <c r="AI627" s="49" t="str">
        <f ca="1">IF(B627="","",OFFSET(table_admin1[[#Headers],[ADM1_PT]],MATCH(B627,admin1,0),1))</f>
        <v/>
      </c>
      <c r="AJ627" s="49" t="str">
        <f t="shared" ca="1" si="20"/>
        <v/>
      </c>
      <c r="AK627" s="49" t="str">
        <f t="shared" ca="1" si="21"/>
        <v/>
      </c>
    </row>
    <row r="628" spans="29:37" x14ac:dyDescent="0.2">
      <c r="AC628">
        <f>IF(ISBLANK(sbcc[[#This Row],[total_boys]]),SUM(sbcc[[#This Row],[boys_0-5_reached]],sbcc[[#This Row],[boys_6-12_reached]],sbcc[[#This Row],[boys_13-18_reached]]),sbcc[[#This Row],[total_boys]])</f>
        <v>0</v>
      </c>
      <c r="AD628">
        <f>IF(ISBLANK(sbcc[[#This Row],[total_girls]]),SUM(sbcc[[#This Row],[girls_0-5_reached]],sbcc[[#This Row],[girls_6-12_reached]],sbcc[[#This Row],[girls_13-18_reached]]),sbcc[[#This Row],[total_girls]])</f>
        <v>0</v>
      </c>
      <c r="AE628">
        <f>IF(ISBLANK(sbcc[[#This Row],[total_children]]),SUM(sbcc[[#This Row],[calc_boys]],sbcc[[#This Row],[calc_girls]]),sbcc[[#This Row],[total_children]])</f>
        <v>0</v>
      </c>
      <c r="AF628">
        <f>IF(ISBLANK(sbcc[[#This Row],[total_pwd]]),SUM(sbcc[[#This Row],[total_pwd_men]],sbcc[[#This Row],[total_pwd_women]]),sbcc[[#This Row],[total_pwd]])</f>
        <v>0</v>
      </c>
      <c r="AG628">
        <f>IF(ISBLANK(sbcc[[#This Row],[total_adults]]),SUM(sbcc[[#This Row],[total_men]],sbcc[[#This Row],[total_women]]),sbcc[[#This Row],[total_adults]])</f>
        <v>0</v>
      </c>
      <c r="AH628">
        <f>IF(ISBLANK(sbcc[[#This Row],[total_beneficiaries_reached]]),SUM(sbcc[[#This Row],[calc_children]],sbcc[[#This Row],[calc_adults]]),sbcc[[#This Row],[total_beneficiaries_reached]])</f>
        <v>0</v>
      </c>
      <c r="AI628" s="49" t="str">
        <f ca="1">IF(B628="","",OFFSET(table_admin1[[#Headers],[ADM1_PT]],MATCH(B628,admin1,0),1))</f>
        <v/>
      </c>
      <c r="AJ628" s="49" t="str">
        <f t="shared" ca="1" si="20"/>
        <v/>
      </c>
      <c r="AK628" s="49" t="str">
        <f t="shared" ca="1" si="21"/>
        <v/>
      </c>
    </row>
    <row r="629" spans="29:37" x14ac:dyDescent="0.2">
      <c r="AC629">
        <f>IF(ISBLANK(sbcc[[#This Row],[total_boys]]),SUM(sbcc[[#This Row],[boys_0-5_reached]],sbcc[[#This Row],[boys_6-12_reached]],sbcc[[#This Row],[boys_13-18_reached]]),sbcc[[#This Row],[total_boys]])</f>
        <v>0</v>
      </c>
      <c r="AD629">
        <f>IF(ISBLANK(sbcc[[#This Row],[total_girls]]),SUM(sbcc[[#This Row],[girls_0-5_reached]],sbcc[[#This Row],[girls_6-12_reached]],sbcc[[#This Row],[girls_13-18_reached]]),sbcc[[#This Row],[total_girls]])</f>
        <v>0</v>
      </c>
      <c r="AE629">
        <f>IF(ISBLANK(sbcc[[#This Row],[total_children]]),SUM(sbcc[[#This Row],[calc_boys]],sbcc[[#This Row],[calc_girls]]),sbcc[[#This Row],[total_children]])</f>
        <v>0</v>
      </c>
      <c r="AF629">
        <f>IF(ISBLANK(sbcc[[#This Row],[total_pwd]]),SUM(sbcc[[#This Row],[total_pwd_men]],sbcc[[#This Row],[total_pwd_women]]),sbcc[[#This Row],[total_pwd]])</f>
        <v>0</v>
      </c>
      <c r="AG629">
        <f>IF(ISBLANK(sbcc[[#This Row],[total_adults]]),SUM(sbcc[[#This Row],[total_men]],sbcc[[#This Row],[total_women]]),sbcc[[#This Row],[total_adults]])</f>
        <v>0</v>
      </c>
      <c r="AH629">
        <f>IF(ISBLANK(sbcc[[#This Row],[total_beneficiaries_reached]]),SUM(sbcc[[#This Row],[calc_children]],sbcc[[#This Row],[calc_adults]]),sbcc[[#This Row],[total_beneficiaries_reached]])</f>
        <v>0</v>
      </c>
      <c r="AI629" s="49" t="str">
        <f ca="1">IF(B629="","",OFFSET(table_admin1[[#Headers],[ADM1_PT]],MATCH(B629,admin1,0),1))</f>
        <v/>
      </c>
      <c r="AJ629" s="49" t="str">
        <f t="shared" ca="1" si="20"/>
        <v/>
      </c>
      <c r="AK629" s="49" t="str">
        <f t="shared" ca="1" si="21"/>
        <v/>
      </c>
    </row>
    <row r="630" spans="29:37" x14ac:dyDescent="0.2">
      <c r="AC630">
        <f>IF(ISBLANK(sbcc[[#This Row],[total_boys]]),SUM(sbcc[[#This Row],[boys_0-5_reached]],sbcc[[#This Row],[boys_6-12_reached]],sbcc[[#This Row],[boys_13-18_reached]]),sbcc[[#This Row],[total_boys]])</f>
        <v>0</v>
      </c>
      <c r="AD630">
        <f>IF(ISBLANK(sbcc[[#This Row],[total_girls]]),SUM(sbcc[[#This Row],[girls_0-5_reached]],sbcc[[#This Row],[girls_6-12_reached]],sbcc[[#This Row],[girls_13-18_reached]]),sbcc[[#This Row],[total_girls]])</f>
        <v>0</v>
      </c>
      <c r="AE630">
        <f>IF(ISBLANK(sbcc[[#This Row],[total_children]]),SUM(sbcc[[#This Row],[calc_boys]],sbcc[[#This Row],[calc_girls]]),sbcc[[#This Row],[total_children]])</f>
        <v>0</v>
      </c>
      <c r="AF630">
        <f>IF(ISBLANK(sbcc[[#This Row],[total_pwd]]),SUM(sbcc[[#This Row],[total_pwd_men]],sbcc[[#This Row],[total_pwd_women]]),sbcc[[#This Row],[total_pwd]])</f>
        <v>0</v>
      </c>
      <c r="AG630">
        <f>IF(ISBLANK(sbcc[[#This Row],[total_adults]]),SUM(sbcc[[#This Row],[total_men]],sbcc[[#This Row],[total_women]]),sbcc[[#This Row],[total_adults]])</f>
        <v>0</v>
      </c>
      <c r="AH630">
        <f>IF(ISBLANK(sbcc[[#This Row],[total_beneficiaries_reached]]),SUM(sbcc[[#This Row],[calc_children]],sbcc[[#This Row],[calc_adults]]),sbcc[[#This Row],[total_beneficiaries_reached]])</f>
        <v>0</v>
      </c>
      <c r="AI630" s="49" t="str">
        <f ca="1">IF(B630="","",OFFSET(table_admin1[[#Headers],[ADM1_PT]],MATCH(B630,admin1,0),1))</f>
        <v/>
      </c>
      <c r="AJ630" s="49" t="str">
        <f t="shared" ca="1" si="20"/>
        <v/>
      </c>
      <c r="AK630" s="49" t="str">
        <f t="shared" ca="1" si="21"/>
        <v/>
      </c>
    </row>
    <row r="631" spans="29:37" x14ac:dyDescent="0.2">
      <c r="AC631">
        <f>IF(ISBLANK(sbcc[[#This Row],[total_boys]]),SUM(sbcc[[#This Row],[boys_0-5_reached]],sbcc[[#This Row],[boys_6-12_reached]],sbcc[[#This Row],[boys_13-18_reached]]),sbcc[[#This Row],[total_boys]])</f>
        <v>0</v>
      </c>
      <c r="AD631">
        <f>IF(ISBLANK(sbcc[[#This Row],[total_girls]]),SUM(sbcc[[#This Row],[girls_0-5_reached]],sbcc[[#This Row],[girls_6-12_reached]],sbcc[[#This Row],[girls_13-18_reached]]),sbcc[[#This Row],[total_girls]])</f>
        <v>0</v>
      </c>
      <c r="AE631">
        <f>IF(ISBLANK(sbcc[[#This Row],[total_children]]),SUM(sbcc[[#This Row],[calc_boys]],sbcc[[#This Row],[calc_girls]]),sbcc[[#This Row],[total_children]])</f>
        <v>0</v>
      </c>
      <c r="AF631">
        <f>IF(ISBLANK(sbcc[[#This Row],[total_pwd]]),SUM(sbcc[[#This Row],[total_pwd_men]],sbcc[[#This Row],[total_pwd_women]]),sbcc[[#This Row],[total_pwd]])</f>
        <v>0</v>
      </c>
      <c r="AG631">
        <f>IF(ISBLANK(sbcc[[#This Row],[total_adults]]),SUM(sbcc[[#This Row],[total_men]],sbcc[[#This Row],[total_women]]),sbcc[[#This Row],[total_adults]])</f>
        <v>0</v>
      </c>
      <c r="AH631">
        <f>IF(ISBLANK(sbcc[[#This Row],[total_beneficiaries_reached]]),SUM(sbcc[[#This Row],[calc_children]],sbcc[[#This Row],[calc_adults]]),sbcc[[#This Row],[total_beneficiaries_reached]])</f>
        <v>0</v>
      </c>
      <c r="AI631" s="49" t="str">
        <f ca="1">IF(B631="","",OFFSET(table_admin1[[#Headers],[ADM1_PT]],MATCH(B631,admin1,0),1))</f>
        <v/>
      </c>
      <c r="AJ631" s="49" t="str">
        <f t="shared" ca="1" si="20"/>
        <v/>
      </c>
      <c r="AK631" s="49" t="str">
        <f t="shared" ca="1" si="21"/>
        <v/>
      </c>
    </row>
    <row r="632" spans="29:37" x14ac:dyDescent="0.2">
      <c r="AC632">
        <f>IF(ISBLANK(sbcc[[#This Row],[total_boys]]),SUM(sbcc[[#This Row],[boys_0-5_reached]],sbcc[[#This Row],[boys_6-12_reached]],sbcc[[#This Row],[boys_13-18_reached]]),sbcc[[#This Row],[total_boys]])</f>
        <v>0</v>
      </c>
      <c r="AD632">
        <f>IF(ISBLANK(sbcc[[#This Row],[total_girls]]),SUM(sbcc[[#This Row],[girls_0-5_reached]],sbcc[[#This Row],[girls_6-12_reached]],sbcc[[#This Row],[girls_13-18_reached]]),sbcc[[#This Row],[total_girls]])</f>
        <v>0</v>
      </c>
      <c r="AE632">
        <f>IF(ISBLANK(sbcc[[#This Row],[total_children]]),SUM(sbcc[[#This Row],[calc_boys]],sbcc[[#This Row],[calc_girls]]),sbcc[[#This Row],[total_children]])</f>
        <v>0</v>
      </c>
      <c r="AF632">
        <f>IF(ISBLANK(sbcc[[#This Row],[total_pwd]]),SUM(sbcc[[#This Row],[total_pwd_men]],sbcc[[#This Row],[total_pwd_women]]),sbcc[[#This Row],[total_pwd]])</f>
        <v>0</v>
      </c>
      <c r="AG632">
        <f>IF(ISBLANK(sbcc[[#This Row],[total_adults]]),SUM(sbcc[[#This Row],[total_men]],sbcc[[#This Row],[total_women]]),sbcc[[#This Row],[total_adults]])</f>
        <v>0</v>
      </c>
      <c r="AH632">
        <f>IF(ISBLANK(sbcc[[#This Row],[total_beneficiaries_reached]]),SUM(sbcc[[#This Row],[calc_children]],sbcc[[#This Row],[calc_adults]]),sbcc[[#This Row],[total_beneficiaries_reached]])</f>
        <v>0</v>
      </c>
      <c r="AI632" s="49" t="str">
        <f ca="1">IF(B632="","",OFFSET(table_admin1[[#Headers],[ADM1_PT]],MATCH(B632,admin1,0),1))</f>
        <v/>
      </c>
      <c r="AJ632" s="49" t="str">
        <f t="shared" ca="1" si="20"/>
        <v/>
      </c>
      <c r="AK632" s="49" t="str">
        <f t="shared" ca="1" si="21"/>
        <v/>
      </c>
    </row>
    <row r="633" spans="29:37" x14ac:dyDescent="0.2">
      <c r="AC633">
        <f>IF(ISBLANK(sbcc[[#This Row],[total_boys]]),SUM(sbcc[[#This Row],[boys_0-5_reached]],sbcc[[#This Row],[boys_6-12_reached]],sbcc[[#This Row],[boys_13-18_reached]]),sbcc[[#This Row],[total_boys]])</f>
        <v>0</v>
      </c>
      <c r="AD633">
        <f>IF(ISBLANK(sbcc[[#This Row],[total_girls]]),SUM(sbcc[[#This Row],[girls_0-5_reached]],sbcc[[#This Row],[girls_6-12_reached]],sbcc[[#This Row],[girls_13-18_reached]]),sbcc[[#This Row],[total_girls]])</f>
        <v>0</v>
      </c>
      <c r="AE633">
        <f>IF(ISBLANK(sbcc[[#This Row],[total_children]]),SUM(sbcc[[#This Row],[calc_boys]],sbcc[[#This Row],[calc_girls]]),sbcc[[#This Row],[total_children]])</f>
        <v>0</v>
      </c>
      <c r="AF633">
        <f>IF(ISBLANK(sbcc[[#This Row],[total_pwd]]),SUM(sbcc[[#This Row],[total_pwd_men]],sbcc[[#This Row],[total_pwd_women]]),sbcc[[#This Row],[total_pwd]])</f>
        <v>0</v>
      </c>
      <c r="AG633">
        <f>IF(ISBLANK(sbcc[[#This Row],[total_adults]]),SUM(sbcc[[#This Row],[total_men]],sbcc[[#This Row],[total_women]]),sbcc[[#This Row],[total_adults]])</f>
        <v>0</v>
      </c>
      <c r="AH633">
        <f>IF(ISBLANK(sbcc[[#This Row],[total_beneficiaries_reached]]),SUM(sbcc[[#This Row],[calc_children]],sbcc[[#This Row],[calc_adults]]),sbcc[[#This Row],[total_beneficiaries_reached]])</f>
        <v>0</v>
      </c>
      <c r="AI633" s="49" t="str">
        <f ca="1">IF(B633="","",OFFSET(table_admin1[[#Headers],[ADM1_PT]],MATCH(B633,admin1,0),1))</f>
        <v/>
      </c>
      <c r="AJ633" s="49" t="str">
        <f t="shared" ca="1" si="20"/>
        <v/>
      </c>
      <c r="AK633" s="49" t="str">
        <f t="shared" ca="1" si="21"/>
        <v/>
      </c>
    </row>
    <row r="634" spans="29:37" x14ac:dyDescent="0.2">
      <c r="AC634">
        <f>IF(ISBLANK(sbcc[[#This Row],[total_boys]]),SUM(sbcc[[#This Row],[boys_0-5_reached]],sbcc[[#This Row],[boys_6-12_reached]],sbcc[[#This Row],[boys_13-18_reached]]),sbcc[[#This Row],[total_boys]])</f>
        <v>0</v>
      </c>
      <c r="AD634">
        <f>IF(ISBLANK(sbcc[[#This Row],[total_girls]]),SUM(sbcc[[#This Row],[girls_0-5_reached]],sbcc[[#This Row],[girls_6-12_reached]],sbcc[[#This Row],[girls_13-18_reached]]),sbcc[[#This Row],[total_girls]])</f>
        <v>0</v>
      </c>
      <c r="AE634">
        <f>IF(ISBLANK(sbcc[[#This Row],[total_children]]),SUM(sbcc[[#This Row],[calc_boys]],sbcc[[#This Row],[calc_girls]]),sbcc[[#This Row],[total_children]])</f>
        <v>0</v>
      </c>
      <c r="AF634">
        <f>IF(ISBLANK(sbcc[[#This Row],[total_pwd]]),SUM(sbcc[[#This Row],[total_pwd_men]],sbcc[[#This Row],[total_pwd_women]]),sbcc[[#This Row],[total_pwd]])</f>
        <v>0</v>
      </c>
      <c r="AG634">
        <f>IF(ISBLANK(sbcc[[#This Row],[total_adults]]),SUM(sbcc[[#This Row],[total_men]],sbcc[[#This Row],[total_women]]),sbcc[[#This Row],[total_adults]])</f>
        <v>0</v>
      </c>
      <c r="AH634">
        <f>IF(ISBLANK(sbcc[[#This Row],[total_beneficiaries_reached]]),SUM(sbcc[[#This Row],[calc_children]],sbcc[[#This Row],[calc_adults]]),sbcc[[#This Row],[total_beneficiaries_reached]])</f>
        <v>0</v>
      </c>
      <c r="AI634" s="49" t="str">
        <f ca="1">IF(B634="","",OFFSET(table_admin1[[#Headers],[ADM1_PT]],MATCH(B634,admin1,0),1))</f>
        <v/>
      </c>
      <c r="AJ634" s="49" t="str">
        <f t="shared" ca="1" si="20"/>
        <v/>
      </c>
      <c r="AK634" s="49" t="str">
        <f t="shared" ca="1" si="21"/>
        <v/>
      </c>
    </row>
    <row r="635" spans="29:37" x14ac:dyDescent="0.2">
      <c r="AC635">
        <f>IF(ISBLANK(sbcc[[#This Row],[total_boys]]),SUM(sbcc[[#This Row],[boys_0-5_reached]],sbcc[[#This Row],[boys_6-12_reached]],sbcc[[#This Row],[boys_13-18_reached]]),sbcc[[#This Row],[total_boys]])</f>
        <v>0</v>
      </c>
      <c r="AD635">
        <f>IF(ISBLANK(sbcc[[#This Row],[total_girls]]),SUM(sbcc[[#This Row],[girls_0-5_reached]],sbcc[[#This Row],[girls_6-12_reached]],sbcc[[#This Row],[girls_13-18_reached]]),sbcc[[#This Row],[total_girls]])</f>
        <v>0</v>
      </c>
      <c r="AE635">
        <f>IF(ISBLANK(sbcc[[#This Row],[total_children]]),SUM(sbcc[[#This Row],[calc_boys]],sbcc[[#This Row],[calc_girls]]),sbcc[[#This Row],[total_children]])</f>
        <v>0</v>
      </c>
      <c r="AF635">
        <f>IF(ISBLANK(sbcc[[#This Row],[total_pwd]]),SUM(sbcc[[#This Row],[total_pwd_men]],sbcc[[#This Row],[total_pwd_women]]),sbcc[[#This Row],[total_pwd]])</f>
        <v>0</v>
      </c>
      <c r="AG635">
        <f>IF(ISBLANK(sbcc[[#This Row],[total_adults]]),SUM(sbcc[[#This Row],[total_men]],sbcc[[#This Row],[total_women]]),sbcc[[#This Row],[total_adults]])</f>
        <v>0</v>
      </c>
      <c r="AH635">
        <f>IF(ISBLANK(sbcc[[#This Row],[total_beneficiaries_reached]]),SUM(sbcc[[#This Row],[calc_children]],sbcc[[#This Row],[calc_adults]]),sbcc[[#This Row],[total_beneficiaries_reached]])</f>
        <v>0</v>
      </c>
      <c r="AI635" s="49" t="str">
        <f ca="1">IF(B635="","",OFFSET(table_admin1[[#Headers],[ADM1_PT]],MATCH(B635,admin1,0),1))</f>
        <v/>
      </c>
      <c r="AJ635" s="49" t="str">
        <f t="shared" ca="1" si="20"/>
        <v/>
      </c>
      <c r="AK635" s="49" t="str">
        <f t="shared" ca="1" si="21"/>
        <v/>
      </c>
    </row>
    <row r="636" spans="29:37" x14ac:dyDescent="0.2">
      <c r="AC636">
        <f>IF(ISBLANK(sbcc[[#This Row],[total_boys]]),SUM(sbcc[[#This Row],[boys_0-5_reached]],sbcc[[#This Row],[boys_6-12_reached]],sbcc[[#This Row],[boys_13-18_reached]]),sbcc[[#This Row],[total_boys]])</f>
        <v>0</v>
      </c>
      <c r="AD636">
        <f>IF(ISBLANK(sbcc[[#This Row],[total_girls]]),SUM(sbcc[[#This Row],[girls_0-5_reached]],sbcc[[#This Row],[girls_6-12_reached]],sbcc[[#This Row],[girls_13-18_reached]]),sbcc[[#This Row],[total_girls]])</f>
        <v>0</v>
      </c>
      <c r="AE636">
        <f>IF(ISBLANK(sbcc[[#This Row],[total_children]]),SUM(sbcc[[#This Row],[calc_boys]],sbcc[[#This Row],[calc_girls]]),sbcc[[#This Row],[total_children]])</f>
        <v>0</v>
      </c>
      <c r="AF636">
        <f>IF(ISBLANK(sbcc[[#This Row],[total_pwd]]),SUM(sbcc[[#This Row],[total_pwd_men]],sbcc[[#This Row],[total_pwd_women]]),sbcc[[#This Row],[total_pwd]])</f>
        <v>0</v>
      </c>
      <c r="AG636">
        <f>IF(ISBLANK(sbcc[[#This Row],[total_adults]]),SUM(sbcc[[#This Row],[total_men]],sbcc[[#This Row],[total_women]]),sbcc[[#This Row],[total_adults]])</f>
        <v>0</v>
      </c>
      <c r="AH636">
        <f>IF(ISBLANK(sbcc[[#This Row],[total_beneficiaries_reached]]),SUM(sbcc[[#This Row],[calc_children]],sbcc[[#This Row],[calc_adults]]),sbcc[[#This Row],[total_beneficiaries_reached]])</f>
        <v>0</v>
      </c>
      <c r="AI636" s="49" t="str">
        <f ca="1">IF(B636="","",OFFSET(table_admin1[[#Headers],[ADM1_PT]],MATCH(B636,admin1,0),1))</f>
        <v/>
      </c>
      <c r="AJ636" s="49" t="str">
        <f t="shared" ca="1" si="20"/>
        <v/>
      </c>
      <c r="AK636" s="49" t="str">
        <f t="shared" ca="1" si="21"/>
        <v/>
      </c>
    </row>
    <row r="637" spans="29:37" x14ac:dyDescent="0.2">
      <c r="AC637">
        <f>IF(ISBLANK(sbcc[[#This Row],[total_boys]]),SUM(sbcc[[#This Row],[boys_0-5_reached]],sbcc[[#This Row],[boys_6-12_reached]],sbcc[[#This Row],[boys_13-18_reached]]),sbcc[[#This Row],[total_boys]])</f>
        <v>0</v>
      </c>
      <c r="AD637">
        <f>IF(ISBLANK(sbcc[[#This Row],[total_girls]]),SUM(sbcc[[#This Row],[girls_0-5_reached]],sbcc[[#This Row],[girls_6-12_reached]],sbcc[[#This Row],[girls_13-18_reached]]),sbcc[[#This Row],[total_girls]])</f>
        <v>0</v>
      </c>
      <c r="AE637">
        <f>IF(ISBLANK(sbcc[[#This Row],[total_children]]),SUM(sbcc[[#This Row],[calc_boys]],sbcc[[#This Row],[calc_girls]]),sbcc[[#This Row],[total_children]])</f>
        <v>0</v>
      </c>
      <c r="AF637">
        <f>IF(ISBLANK(sbcc[[#This Row],[total_pwd]]),SUM(sbcc[[#This Row],[total_pwd_men]],sbcc[[#This Row],[total_pwd_women]]),sbcc[[#This Row],[total_pwd]])</f>
        <v>0</v>
      </c>
      <c r="AG637">
        <f>IF(ISBLANK(sbcc[[#This Row],[total_adults]]),SUM(sbcc[[#This Row],[total_men]],sbcc[[#This Row],[total_women]]),sbcc[[#This Row],[total_adults]])</f>
        <v>0</v>
      </c>
      <c r="AH637">
        <f>IF(ISBLANK(sbcc[[#This Row],[total_beneficiaries_reached]]),SUM(sbcc[[#This Row],[calc_children]],sbcc[[#This Row],[calc_adults]]),sbcc[[#This Row],[total_beneficiaries_reached]])</f>
        <v>0</v>
      </c>
      <c r="AI637" s="49" t="str">
        <f ca="1">IF(B637="","",OFFSET(table_admin1[[#Headers],[ADM1_PT]],MATCH(B637,admin1,0),1))</f>
        <v/>
      </c>
      <c r="AJ637" s="49" t="str">
        <f t="shared" ca="1" si="20"/>
        <v/>
      </c>
      <c r="AK637" s="49" t="str">
        <f t="shared" ca="1" si="21"/>
        <v/>
      </c>
    </row>
    <row r="638" spans="29:37" x14ac:dyDescent="0.2">
      <c r="AC638">
        <f>IF(ISBLANK(sbcc[[#This Row],[total_boys]]),SUM(sbcc[[#This Row],[boys_0-5_reached]],sbcc[[#This Row],[boys_6-12_reached]],sbcc[[#This Row],[boys_13-18_reached]]),sbcc[[#This Row],[total_boys]])</f>
        <v>0</v>
      </c>
      <c r="AD638">
        <f>IF(ISBLANK(sbcc[[#This Row],[total_girls]]),SUM(sbcc[[#This Row],[girls_0-5_reached]],sbcc[[#This Row],[girls_6-12_reached]],sbcc[[#This Row],[girls_13-18_reached]]),sbcc[[#This Row],[total_girls]])</f>
        <v>0</v>
      </c>
      <c r="AE638">
        <f>IF(ISBLANK(sbcc[[#This Row],[total_children]]),SUM(sbcc[[#This Row],[calc_boys]],sbcc[[#This Row],[calc_girls]]),sbcc[[#This Row],[total_children]])</f>
        <v>0</v>
      </c>
      <c r="AF638">
        <f>IF(ISBLANK(sbcc[[#This Row],[total_pwd]]),SUM(sbcc[[#This Row],[total_pwd_men]],sbcc[[#This Row],[total_pwd_women]]),sbcc[[#This Row],[total_pwd]])</f>
        <v>0</v>
      </c>
      <c r="AG638">
        <f>IF(ISBLANK(sbcc[[#This Row],[total_adults]]),SUM(sbcc[[#This Row],[total_men]],sbcc[[#This Row],[total_women]]),sbcc[[#This Row],[total_adults]])</f>
        <v>0</v>
      </c>
      <c r="AH638">
        <f>IF(ISBLANK(sbcc[[#This Row],[total_beneficiaries_reached]]),SUM(sbcc[[#This Row],[calc_children]],sbcc[[#This Row],[calc_adults]]),sbcc[[#This Row],[total_beneficiaries_reached]])</f>
        <v>0</v>
      </c>
      <c r="AI638" s="49" t="str">
        <f ca="1">IF(B638="","",OFFSET(table_admin1[[#Headers],[ADM1_PT]],MATCH(B638,admin1,0),1))</f>
        <v/>
      </c>
      <c r="AJ638" s="49" t="str">
        <f t="shared" ca="1" si="20"/>
        <v/>
      </c>
      <c r="AK638" s="49" t="str">
        <f t="shared" ca="1" si="21"/>
        <v/>
      </c>
    </row>
    <row r="639" spans="29:37" x14ac:dyDescent="0.2">
      <c r="AC639">
        <f>IF(ISBLANK(sbcc[[#This Row],[total_boys]]),SUM(sbcc[[#This Row],[boys_0-5_reached]],sbcc[[#This Row],[boys_6-12_reached]],sbcc[[#This Row],[boys_13-18_reached]]),sbcc[[#This Row],[total_boys]])</f>
        <v>0</v>
      </c>
      <c r="AD639">
        <f>IF(ISBLANK(sbcc[[#This Row],[total_girls]]),SUM(sbcc[[#This Row],[girls_0-5_reached]],sbcc[[#This Row],[girls_6-12_reached]],sbcc[[#This Row],[girls_13-18_reached]]),sbcc[[#This Row],[total_girls]])</f>
        <v>0</v>
      </c>
      <c r="AE639">
        <f>IF(ISBLANK(sbcc[[#This Row],[total_children]]),SUM(sbcc[[#This Row],[calc_boys]],sbcc[[#This Row],[calc_girls]]),sbcc[[#This Row],[total_children]])</f>
        <v>0</v>
      </c>
      <c r="AF639">
        <f>IF(ISBLANK(sbcc[[#This Row],[total_pwd]]),SUM(sbcc[[#This Row],[total_pwd_men]],sbcc[[#This Row],[total_pwd_women]]),sbcc[[#This Row],[total_pwd]])</f>
        <v>0</v>
      </c>
      <c r="AG639">
        <f>IF(ISBLANK(sbcc[[#This Row],[total_adults]]),SUM(sbcc[[#This Row],[total_men]],sbcc[[#This Row],[total_women]]),sbcc[[#This Row],[total_adults]])</f>
        <v>0</v>
      </c>
      <c r="AH639">
        <f>IF(ISBLANK(sbcc[[#This Row],[total_beneficiaries_reached]]),SUM(sbcc[[#This Row],[calc_children]],sbcc[[#This Row],[calc_adults]]),sbcc[[#This Row],[total_beneficiaries_reached]])</f>
        <v>0</v>
      </c>
      <c r="AI639" s="49" t="str">
        <f ca="1">IF(B639="","",OFFSET(table_admin1[[#Headers],[ADM1_PT]],MATCH(B639,admin1,0),1))</f>
        <v/>
      </c>
      <c r="AJ639" s="49" t="str">
        <f t="shared" ca="1" si="20"/>
        <v/>
      </c>
      <c r="AK639" s="49" t="str">
        <f t="shared" ca="1" si="21"/>
        <v/>
      </c>
    </row>
    <row r="640" spans="29:37" x14ac:dyDescent="0.2">
      <c r="AC640">
        <f>IF(ISBLANK(sbcc[[#This Row],[total_boys]]),SUM(sbcc[[#This Row],[boys_0-5_reached]],sbcc[[#This Row],[boys_6-12_reached]],sbcc[[#This Row],[boys_13-18_reached]]),sbcc[[#This Row],[total_boys]])</f>
        <v>0</v>
      </c>
      <c r="AD640">
        <f>IF(ISBLANK(sbcc[[#This Row],[total_girls]]),SUM(sbcc[[#This Row],[girls_0-5_reached]],sbcc[[#This Row],[girls_6-12_reached]],sbcc[[#This Row],[girls_13-18_reached]]),sbcc[[#This Row],[total_girls]])</f>
        <v>0</v>
      </c>
      <c r="AE640">
        <f>IF(ISBLANK(sbcc[[#This Row],[total_children]]),SUM(sbcc[[#This Row],[calc_boys]],sbcc[[#This Row],[calc_girls]]),sbcc[[#This Row],[total_children]])</f>
        <v>0</v>
      </c>
      <c r="AF640">
        <f>IF(ISBLANK(sbcc[[#This Row],[total_pwd]]),SUM(sbcc[[#This Row],[total_pwd_men]],sbcc[[#This Row],[total_pwd_women]]),sbcc[[#This Row],[total_pwd]])</f>
        <v>0</v>
      </c>
      <c r="AG640">
        <f>IF(ISBLANK(sbcc[[#This Row],[total_adults]]),SUM(sbcc[[#This Row],[total_men]],sbcc[[#This Row],[total_women]]),sbcc[[#This Row],[total_adults]])</f>
        <v>0</v>
      </c>
      <c r="AH640">
        <f>IF(ISBLANK(sbcc[[#This Row],[total_beneficiaries_reached]]),SUM(sbcc[[#This Row],[calc_children]],sbcc[[#This Row],[calc_adults]]),sbcc[[#This Row],[total_beneficiaries_reached]])</f>
        <v>0</v>
      </c>
      <c r="AI640" s="49" t="str">
        <f ca="1">IF(B640="","",OFFSET(table_admin1[[#Headers],[ADM1_PT]],MATCH(B640,admin1,0),1))</f>
        <v/>
      </c>
      <c r="AJ640" s="49" t="str">
        <f t="shared" ca="1" si="20"/>
        <v/>
      </c>
      <c r="AK640" s="49" t="str">
        <f t="shared" ca="1" si="21"/>
        <v/>
      </c>
    </row>
    <row r="641" spans="29:37" x14ac:dyDescent="0.2">
      <c r="AC641">
        <f>IF(ISBLANK(sbcc[[#This Row],[total_boys]]),SUM(sbcc[[#This Row],[boys_0-5_reached]],sbcc[[#This Row],[boys_6-12_reached]],sbcc[[#This Row],[boys_13-18_reached]]),sbcc[[#This Row],[total_boys]])</f>
        <v>0</v>
      </c>
      <c r="AD641">
        <f>IF(ISBLANK(sbcc[[#This Row],[total_girls]]),SUM(sbcc[[#This Row],[girls_0-5_reached]],sbcc[[#This Row],[girls_6-12_reached]],sbcc[[#This Row],[girls_13-18_reached]]),sbcc[[#This Row],[total_girls]])</f>
        <v>0</v>
      </c>
      <c r="AE641">
        <f>IF(ISBLANK(sbcc[[#This Row],[total_children]]),SUM(sbcc[[#This Row],[calc_boys]],sbcc[[#This Row],[calc_girls]]),sbcc[[#This Row],[total_children]])</f>
        <v>0</v>
      </c>
      <c r="AF641">
        <f>IF(ISBLANK(sbcc[[#This Row],[total_pwd]]),SUM(sbcc[[#This Row],[total_pwd_men]],sbcc[[#This Row],[total_pwd_women]]),sbcc[[#This Row],[total_pwd]])</f>
        <v>0</v>
      </c>
      <c r="AG641">
        <f>IF(ISBLANK(sbcc[[#This Row],[total_adults]]),SUM(sbcc[[#This Row],[total_men]],sbcc[[#This Row],[total_women]]),sbcc[[#This Row],[total_adults]])</f>
        <v>0</v>
      </c>
      <c r="AH641">
        <f>IF(ISBLANK(sbcc[[#This Row],[total_beneficiaries_reached]]),SUM(sbcc[[#This Row],[calc_children]],sbcc[[#This Row],[calc_adults]]),sbcc[[#This Row],[total_beneficiaries_reached]])</f>
        <v>0</v>
      </c>
      <c r="AI641" s="49" t="str">
        <f ca="1">IF(B641="","",OFFSET(table_admin1[[#Headers],[ADM1_PT]],MATCH(B641,admin1,0),1))</f>
        <v/>
      </c>
      <c r="AJ641" s="49" t="str">
        <f t="shared" ca="1" si="20"/>
        <v/>
      </c>
      <c r="AK641" s="49" t="str">
        <f t="shared" ca="1" si="21"/>
        <v/>
      </c>
    </row>
    <row r="642" spans="29:37" x14ac:dyDescent="0.2">
      <c r="AC642">
        <f>IF(ISBLANK(sbcc[[#This Row],[total_boys]]),SUM(sbcc[[#This Row],[boys_0-5_reached]],sbcc[[#This Row],[boys_6-12_reached]],sbcc[[#This Row],[boys_13-18_reached]]),sbcc[[#This Row],[total_boys]])</f>
        <v>0</v>
      </c>
      <c r="AD642">
        <f>IF(ISBLANK(sbcc[[#This Row],[total_girls]]),SUM(sbcc[[#This Row],[girls_0-5_reached]],sbcc[[#This Row],[girls_6-12_reached]],sbcc[[#This Row],[girls_13-18_reached]]),sbcc[[#This Row],[total_girls]])</f>
        <v>0</v>
      </c>
      <c r="AE642">
        <f>IF(ISBLANK(sbcc[[#This Row],[total_children]]),SUM(sbcc[[#This Row],[calc_boys]],sbcc[[#This Row],[calc_girls]]),sbcc[[#This Row],[total_children]])</f>
        <v>0</v>
      </c>
      <c r="AF642">
        <f>IF(ISBLANK(sbcc[[#This Row],[total_pwd]]),SUM(sbcc[[#This Row],[total_pwd_men]],sbcc[[#This Row],[total_pwd_women]]),sbcc[[#This Row],[total_pwd]])</f>
        <v>0</v>
      </c>
      <c r="AG642">
        <f>IF(ISBLANK(sbcc[[#This Row],[total_adults]]),SUM(sbcc[[#This Row],[total_men]],sbcc[[#This Row],[total_women]]),sbcc[[#This Row],[total_adults]])</f>
        <v>0</v>
      </c>
      <c r="AH642">
        <f>IF(ISBLANK(sbcc[[#This Row],[total_beneficiaries_reached]]),SUM(sbcc[[#This Row],[calc_children]],sbcc[[#This Row],[calc_adults]]),sbcc[[#This Row],[total_beneficiaries_reached]])</f>
        <v>0</v>
      </c>
      <c r="AI642" s="49" t="str">
        <f ca="1">IF(B642="","",OFFSET(table_admin1[[#Headers],[ADM1_PT]],MATCH(B642,admin1,0),1))</f>
        <v/>
      </c>
      <c r="AJ642" s="49" t="str">
        <f t="shared" ca="1" si="20"/>
        <v/>
      </c>
      <c r="AK642" s="49" t="str">
        <f t="shared" ca="1" si="21"/>
        <v/>
      </c>
    </row>
    <row r="643" spans="29:37" x14ac:dyDescent="0.2">
      <c r="AC643">
        <f>IF(ISBLANK(sbcc[[#This Row],[total_boys]]),SUM(sbcc[[#This Row],[boys_0-5_reached]],sbcc[[#This Row],[boys_6-12_reached]],sbcc[[#This Row],[boys_13-18_reached]]),sbcc[[#This Row],[total_boys]])</f>
        <v>0</v>
      </c>
      <c r="AD643">
        <f>IF(ISBLANK(sbcc[[#This Row],[total_girls]]),SUM(sbcc[[#This Row],[girls_0-5_reached]],sbcc[[#This Row],[girls_6-12_reached]],sbcc[[#This Row],[girls_13-18_reached]]),sbcc[[#This Row],[total_girls]])</f>
        <v>0</v>
      </c>
      <c r="AE643">
        <f>IF(ISBLANK(sbcc[[#This Row],[total_children]]),SUM(sbcc[[#This Row],[calc_boys]],sbcc[[#This Row],[calc_girls]]),sbcc[[#This Row],[total_children]])</f>
        <v>0</v>
      </c>
      <c r="AF643">
        <f>IF(ISBLANK(sbcc[[#This Row],[total_pwd]]),SUM(sbcc[[#This Row],[total_pwd_men]],sbcc[[#This Row],[total_pwd_women]]),sbcc[[#This Row],[total_pwd]])</f>
        <v>0</v>
      </c>
      <c r="AG643">
        <f>IF(ISBLANK(sbcc[[#This Row],[total_adults]]),SUM(sbcc[[#This Row],[total_men]],sbcc[[#This Row],[total_women]]),sbcc[[#This Row],[total_adults]])</f>
        <v>0</v>
      </c>
      <c r="AH643">
        <f>IF(ISBLANK(sbcc[[#This Row],[total_beneficiaries_reached]]),SUM(sbcc[[#This Row],[calc_children]],sbcc[[#This Row],[calc_adults]]),sbcc[[#This Row],[total_beneficiaries_reached]])</f>
        <v>0</v>
      </c>
      <c r="AI643" s="49" t="str">
        <f ca="1">IF(B643="","",OFFSET(table_admin1[[#Headers],[ADM1_PT]],MATCH(B643,admin1,0),1))</f>
        <v/>
      </c>
      <c r="AJ643" s="49" t="str">
        <f t="shared" ca="1" si="20"/>
        <v/>
      </c>
      <c r="AK643" s="49" t="str">
        <f t="shared" ca="1" si="21"/>
        <v/>
      </c>
    </row>
    <row r="644" spans="29:37" x14ac:dyDescent="0.2">
      <c r="AC644">
        <f>IF(ISBLANK(sbcc[[#This Row],[total_boys]]),SUM(sbcc[[#This Row],[boys_0-5_reached]],sbcc[[#This Row],[boys_6-12_reached]],sbcc[[#This Row],[boys_13-18_reached]]),sbcc[[#This Row],[total_boys]])</f>
        <v>0</v>
      </c>
      <c r="AD644">
        <f>IF(ISBLANK(sbcc[[#This Row],[total_girls]]),SUM(sbcc[[#This Row],[girls_0-5_reached]],sbcc[[#This Row],[girls_6-12_reached]],sbcc[[#This Row],[girls_13-18_reached]]),sbcc[[#This Row],[total_girls]])</f>
        <v>0</v>
      </c>
      <c r="AE644">
        <f>IF(ISBLANK(sbcc[[#This Row],[total_children]]),SUM(sbcc[[#This Row],[calc_boys]],sbcc[[#This Row],[calc_girls]]),sbcc[[#This Row],[total_children]])</f>
        <v>0</v>
      </c>
      <c r="AF644">
        <f>IF(ISBLANK(sbcc[[#This Row],[total_pwd]]),SUM(sbcc[[#This Row],[total_pwd_men]],sbcc[[#This Row],[total_pwd_women]]),sbcc[[#This Row],[total_pwd]])</f>
        <v>0</v>
      </c>
      <c r="AG644">
        <f>IF(ISBLANK(sbcc[[#This Row],[total_adults]]),SUM(sbcc[[#This Row],[total_men]],sbcc[[#This Row],[total_women]]),sbcc[[#This Row],[total_adults]])</f>
        <v>0</v>
      </c>
      <c r="AH644">
        <f>IF(ISBLANK(sbcc[[#This Row],[total_beneficiaries_reached]]),SUM(sbcc[[#This Row],[calc_children]],sbcc[[#This Row],[calc_adults]]),sbcc[[#This Row],[total_beneficiaries_reached]])</f>
        <v>0</v>
      </c>
      <c r="AI644" s="49" t="str">
        <f ca="1">IF(B644="","",OFFSET(table_admin1[[#Headers],[ADM1_PT]],MATCH(B644,admin1,0),1))</f>
        <v/>
      </c>
      <c r="AJ644" s="49" t="str">
        <f t="shared" ca="1" si="20"/>
        <v/>
      </c>
      <c r="AK644" s="49" t="str">
        <f t="shared" ca="1" si="21"/>
        <v/>
      </c>
    </row>
    <row r="645" spans="29:37" x14ac:dyDescent="0.2">
      <c r="AC645">
        <f>IF(ISBLANK(sbcc[[#This Row],[total_boys]]),SUM(sbcc[[#This Row],[boys_0-5_reached]],sbcc[[#This Row],[boys_6-12_reached]],sbcc[[#This Row],[boys_13-18_reached]]),sbcc[[#This Row],[total_boys]])</f>
        <v>0</v>
      </c>
      <c r="AD645">
        <f>IF(ISBLANK(sbcc[[#This Row],[total_girls]]),SUM(sbcc[[#This Row],[girls_0-5_reached]],sbcc[[#This Row],[girls_6-12_reached]],sbcc[[#This Row],[girls_13-18_reached]]),sbcc[[#This Row],[total_girls]])</f>
        <v>0</v>
      </c>
      <c r="AE645">
        <f>IF(ISBLANK(sbcc[[#This Row],[total_children]]),SUM(sbcc[[#This Row],[calc_boys]],sbcc[[#This Row],[calc_girls]]),sbcc[[#This Row],[total_children]])</f>
        <v>0</v>
      </c>
      <c r="AF645">
        <f>IF(ISBLANK(sbcc[[#This Row],[total_pwd]]),SUM(sbcc[[#This Row],[total_pwd_men]],sbcc[[#This Row],[total_pwd_women]]),sbcc[[#This Row],[total_pwd]])</f>
        <v>0</v>
      </c>
      <c r="AG645">
        <f>IF(ISBLANK(sbcc[[#This Row],[total_adults]]),SUM(sbcc[[#This Row],[total_men]],sbcc[[#This Row],[total_women]]),sbcc[[#This Row],[total_adults]])</f>
        <v>0</v>
      </c>
      <c r="AH645">
        <f>IF(ISBLANK(sbcc[[#This Row],[total_beneficiaries_reached]]),SUM(sbcc[[#This Row],[calc_children]],sbcc[[#This Row],[calc_adults]]),sbcc[[#This Row],[total_beneficiaries_reached]])</f>
        <v>0</v>
      </c>
      <c r="AI645" s="49" t="str">
        <f ca="1">IF(B645="","",OFFSET(table_admin1[[#Headers],[ADM1_PT]],MATCH(B645,admin1,0),1))</f>
        <v/>
      </c>
      <c r="AJ645" s="49" t="str">
        <f t="shared" ca="1" si="20"/>
        <v/>
      </c>
      <c r="AK645" s="49" t="str">
        <f t="shared" ca="1" si="21"/>
        <v/>
      </c>
    </row>
    <row r="646" spans="29:37" x14ac:dyDescent="0.2">
      <c r="AC646">
        <f>IF(ISBLANK(sbcc[[#This Row],[total_boys]]),SUM(sbcc[[#This Row],[boys_0-5_reached]],sbcc[[#This Row],[boys_6-12_reached]],sbcc[[#This Row],[boys_13-18_reached]]),sbcc[[#This Row],[total_boys]])</f>
        <v>0</v>
      </c>
      <c r="AD646">
        <f>IF(ISBLANK(sbcc[[#This Row],[total_girls]]),SUM(sbcc[[#This Row],[girls_0-5_reached]],sbcc[[#This Row],[girls_6-12_reached]],sbcc[[#This Row],[girls_13-18_reached]]),sbcc[[#This Row],[total_girls]])</f>
        <v>0</v>
      </c>
      <c r="AE646">
        <f>IF(ISBLANK(sbcc[[#This Row],[total_children]]),SUM(sbcc[[#This Row],[calc_boys]],sbcc[[#This Row],[calc_girls]]),sbcc[[#This Row],[total_children]])</f>
        <v>0</v>
      </c>
      <c r="AF646">
        <f>IF(ISBLANK(sbcc[[#This Row],[total_pwd]]),SUM(sbcc[[#This Row],[total_pwd_men]],sbcc[[#This Row],[total_pwd_women]]),sbcc[[#This Row],[total_pwd]])</f>
        <v>0</v>
      </c>
      <c r="AG646">
        <f>IF(ISBLANK(sbcc[[#This Row],[total_adults]]),SUM(sbcc[[#This Row],[total_men]],sbcc[[#This Row],[total_women]]),sbcc[[#This Row],[total_adults]])</f>
        <v>0</v>
      </c>
      <c r="AH646">
        <f>IF(ISBLANK(sbcc[[#This Row],[total_beneficiaries_reached]]),SUM(sbcc[[#This Row],[calc_children]],sbcc[[#This Row],[calc_adults]]),sbcc[[#This Row],[total_beneficiaries_reached]])</f>
        <v>0</v>
      </c>
      <c r="AI646" s="49" t="str">
        <f ca="1">IF(B646="","",OFFSET(table_admin1[[#Headers],[ADM1_PT]],MATCH(B646,admin1,0),1))</f>
        <v/>
      </c>
      <c r="AJ646" s="49" t="str">
        <f t="shared" ca="1" si="20"/>
        <v/>
      </c>
      <c r="AK646" s="49" t="str">
        <f t="shared" ca="1" si="21"/>
        <v/>
      </c>
    </row>
    <row r="647" spans="29:37" x14ac:dyDescent="0.2">
      <c r="AC647">
        <f>IF(ISBLANK(sbcc[[#This Row],[total_boys]]),SUM(sbcc[[#This Row],[boys_0-5_reached]],sbcc[[#This Row],[boys_6-12_reached]],sbcc[[#This Row],[boys_13-18_reached]]),sbcc[[#This Row],[total_boys]])</f>
        <v>0</v>
      </c>
      <c r="AD647">
        <f>IF(ISBLANK(sbcc[[#This Row],[total_girls]]),SUM(sbcc[[#This Row],[girls_0-5_reached]],sbcc[[#This Row],[girls_6-12_reached]],sbcc[[#This Row],[girls_13-18_reached]]),sbcc[[#This Row],[total_girls]])</f>
        <v>0</v>
      </c>
      <c r="AE647">
        <f>IF(ISBLANK(sbcc[[#This Row],[total_children]]),SUM(sbcc[[#This Row],[calc_boys]],sbcc[[#This Row],[calc_girls]]),sbcc[[#This Row],[total_children]])</f>
        <v>0</v>
      </c>
      <c r="AF647">
        <f>IF(ISBLANK(sbcc[[#This Row],[total_pwd]]),SUM(sbcc[[#This Row],[total_pwd_men]],sbcc[[#This Row],[total_pwd_women]]),sbcc[[#This Row],[total_pwd]])</f>
        <v>0</v>
      </c>
      <c r="AG647">
        <f>IF(ISBLANK(sbcc[[#This Row],[total_adults]]),SUM(sbcc[[#This Row],[total_men]],sbcc[[#This Row],[total_women]]),sbcc[[#This Row],[total_adults]])</f>
        <v>0</v>
      </c>
      <c r="AH647">
        <f>IF(ISBLANK(sbcc[[#This Row],[total_beneficiaries_reached]]),SUM(sbcc[[#This Row],[calc_children]],sbcc[[#This Row],[calc_adults]]),sbcc[[#This Row],[total_beneficiaries_reached]])</f>
        <v>0</v>
      </c>
      <c r="AI647" s="49" t="str">
        <f ca="1">IF(B647="","",OFFSET(table_admin1[[#Headers],[ADM1_PT]],MATCH(B647,admin1,0),1))</f>
        <v/>
      </c>
      <c r="AJ647" s="49" t="str">
        <f t="shared" ca="1" si="20"/>
        <v/>
      </c>
      <c r="AK647" s="49" t="str">
        <f t="shared" ca="1" si="21"/>
        <v/>
      </c>
    </row>
    <row r="648" spans="29:37" x14ac:dyDescent="0.2">
      <c r="AC648">
        <f>IF(ISBLANK(sbcc[[#This Row],[total_boys]]),SUM(sbcc[[#This Row],[boys_0-5_reached]],sbcc[[#This Row],[boys_6-12_reached]],sbcc[[#This Row],[boys_13-18_reached]]),sbcc[[#This Row],[total_boys]])</f>
        <v>0</v>
      </c>
      <c r="AD648">
        <f>IF(ISBLANK(sbcc[[#This Row],[total_girls]]),SUM(sbcc[[#This Row],[girls_0-5_reached]],sbcc[[#This Row],[girls_6-12_reached]],sbcc[[#This Row],[girls_13-18_reached]]),sbcc[[#This Row],[total_girls]])</f>
        <v>0</v>
      </c>
      <c r="AE648">
        <f>IF(ISBLANK(sbcc[[#This Row],[total_children]]),SUM(sbcc[[#This Row],[calc_boys]],sbcc[[#This Row],[calc_girls]]),sbcc[[#This Row],[total_children]])</f>
        <v>0</v>
      </c>
      <c r="AF648">
        <f>IF(ISBLANK(sbcc[[#This Row],[total_pwd]]),SUM(sbcc[[#This Row],[total_pwd_men]],sbcc[[#This Row],[total_pwd_women]]),sbcc[[#This Row],[total_pwd]])</f>
        <v>0</v>
      </c>
      <c r="AG648">
        <f>IF(ISBLANK(sbcc[[#This Row],[total_adults]]),SUM(sbcc[[#This Row],[total_men]],sbcc[[#This Row],[total_women]]),sbcc[[#This Row],[total_adults]])</f>
        <v>0</v>
      </c>
      <c r="AH648">
        <f>IF(ISBLANK(sbcc[[#This Row],[total_beneficiaries_reached]]),SUM(sbcc[[#This Row],[calc_children]],sbcc[[#This Row],[calc_adults]]),sbcc[[#This Row],[total_beneficiaries_reached]])</f>
        <v>0</v>
      </c>
      <c r="AI648" s="49" t="str">
        <f ca="1">IF(B648="","",OFFSET(table_admin1[[#Headers],[ADM1_PT]],MATCH(B648,admin1,0),1))</f>
        <v/>
      </c>
      <c r="AJ648" s="49" t="str">
        <f t="shared" ca="1" si="20"/>
        <v/>
      </c>
      <c r="AK648" s="49" t="str">
        <f t="shared" ca="1" si="21"/>
        <v/>
      </c>
    </row>
    <row r="649" spans="29:37" x14ac:dyDescent="0.2">
      <c r="AC649">
        <f>IF(ISBLANK(sbcc[[#This Row],[total_boys]]),SUM(sbcc[[#This Row],[boys_0-5_reached]],sbcc[[#This Row],[boys_6-12_reached]],sbcc[[#This Row],[boys_13-18_reached]]),sbcc[[#This Row],[total_boys]])</f>
        <v>0</v>
      </c>
      <c r="AD649">
        <f>IF(ISBLANK(sbcc[[#This Row],[total_girls]]),SUM(sbcc[[#This Row],[girls_0-5_reached]],sbcc[[#This Row],[girls_6-12_reached]],sbcc[[#This Row],[girls_13-18_reached]]),sbcc[[#This Row],[total_girls]])</f>
        <v>0</v>
      </c>
      <c r="AE649">
        <f>IF(ISBLANK(sbcc[[#This Row],[total_children]]),SUM(sbcc[[#This Row],[calc_boys]],sbcc[[#This Row],[calc_girls]]),sbcc[[#This Row],[total_children]])</f>
        <v>0</v>
      </c>
      <c r="AF649">
        <f>IF(ISBLANK(sbcc[[#This Row],[total_pwd]]),SUM(sbcc[[#This Row],[total_pwd_men]],sbcc[[#This Row],[total_pwd_women]]),sbcc[[#This Row],[total_pwd]])</f>
        <v>0</v>
      </c>
      <c r="AG649">
        <f>IF(ISBLANK(sbcc[[#This Row],[total_adults]]),SUM(sbcc[[#This Row],[total_men]],sbcc[[#This Row],[total_women]]),sbcc[[#This Row],[total_adults]])</f>
        <v>0</v>
      </c>
      <c r="AH649">
        <f>IF(ISBLANK(sbcc[[#This Row],[total_beneficiaries_reached]]),SUM(sbcc[[#This Row],[calc_children]],sbcc[[#This Row],[calc_adults]]),sbcc[[#This Row],[total_beneficiaries_reached]])</f>
        <v>0</v>
      </c>
      <c r="AI649" s="49" t="str">
        <f ca="1">IF(B649="","",OFFSET(table_admin1[[#Headers],[ADM1_PT]],MATCH(B649,admin1,0),1))</f>
        <v/>
      </c>
      <c r="AJ649" s="49" t="str">
        <f t="shared" ca="1" si="20"/>
        <v/>
      </c>
      <c r="AK649" s="49" t="str">
        <f t="shared" ca="1" si="21"/>
        <v/>
      </c>
    </row>
    <row r="650" spans="29:37" x14ac:dyDescent="0.2">
      <c r="AC650">
        <f>IF(ISBLANK(sbcc[[#This Row],[total_boys]]),SUM(sbcc[[#This Row],[boys_0-5_reached]],sbcc[[#This Row],[boys_6-12_reached]],sbcc[[#This Row],[boys_13-18_reached]]),sbcc[[#This Row],[total_boys]])</f>
        <v>0</v>
      </c>
      <c r="AD650">
        <f>IF(ISBLANK(sbcc[[#This Row],[total_girls]]),SUM(sbcc[[#This Row],[girls_0-5_reached]],sbcc[[#This Row],[girls_6-12_reached]],sbcc[[#This Row],[girls_13-18_reached]]),sbcc[[#This Row],[total_girls]])</f>
        <v>0</v>
      </c>
      <c r="AE650">
        <f>IF(ISBLANK(sbcc[[#This Row],[total_children]]),SUM(sbcc[[#This Row],[calc_boys]],sbcc[[#This Row],[calc_girls]]),sbcc[[#This Row],[total_children]])</f>
        <v>0</v>
      </c>
      <c r="AF650">
        <f>IF(ISBLANK(sbcc[[#This Row],[total_pwd]]),SUM(sbcc[[#This Row],[total_pwd_men]],sbcc[[#This Row],[total_pwd_women]]),sbcc[[#This Row],[total_pwd]])</f>
        <v>0</v>
      </c>
      <c r="AG650">
        <f>IF(ISBLANK(sbcc[[#This Row],[total_adults]]),SUM(sbcc[[#This Row],[total_men]],sbcc[[#This Row],[total_women]]),sbcc[[#This Row],[total_adults]])</f>
        <v>0</v>
      </c>
      <c r="AH650">
        <f>IF(ISBLANK(sbcc[[#This Row],[total_beneficiaries_reached]]),SUM(sbcc[[#This Row],[calc_children]],sbcc[[#This Row],[calc_adults]]),sbcc[[#This Row],[total_beneficiaries_reached]])</f>
        <v>0</v>
      </c>
      <c r="AI650" s="49" t="str">
        <f ca="1">IF(B650="","",OFFSET(table_admin1[[#Headers],[ADM1_PT]],MATCH(B650,admin1,0),1))</f>
        <v/>
      </c>
      <c r="AJ650" s="49" t="str">
        <f t="shared" ca="1" si="20"/>
        <v/>
      </c>
      <c r="AK650" s="49" t="str">
        <f t="shared" ca="1" si="21"/>
        <v/>
      </c>
    </row>
    <row r="651" spans="29:37" x14ac:dyDescent="0.2">
      <c r="AC651">
        <f>IF(ISBLANK(sbcc[[#This Row],[total_boys]]),SUM(sbcc[[#This Row],[boys_0-5_reached]],sbcc[[#This Row],[boys_6-12_reached]],sbcc[[#This Row],[boys_13-18_reached]]),sbcc[[#This Row],[total_boys]])</f>
        <v>0</v>
      </c>
      <c r="AD651">
        <f>IF(ISBLANK(sbcc[[#This Row],[total_girls]]),SUM(sbcc[[#This Row],[girls_0-5_reached]],sbcc[[#This Row],[girls_6-12_reached]],sbcc[[#This Row],[girls_13-18_reached]]),sbcc[[#This Row],[total_girls]])</f>
        <v>0</v>
      </c>
      <c r="AE651">
        <f>IF(ISBLANK(sbcc[[#This Row],[total_children]]),SUM(sbcc[[#This Row],[calc_boys]],sbcc[[#This Row],[calc_girls]]),sbcc[[#This Row],[total_children]])</f>
        <v>0</v>
      </c>
      <c r="AF651">
        <f>IF(ISBLANK(sbcc[[#This Row],[total_pwd]]),SUM(sbcc[[#This Row],[total_pwd_men]],sbcc[[#This Row],[total_pwd_women]]),sbcc[[#This Row],[total_pwd]])</f>
        <v>0</v>
      </c>
      <c r="AG651">
        <f>IF(ISBLANK(sbcc[[#This Row],[total_adults]]),SUM(sbcc[[#This Row],[total_men]],sbcc[[#This Row],[total_women]]),sbcc[[#This Row],[total_adults]])</f>
        <v>0</v>
      </c>
      <c r="AH651">
        <f>IF(ISBLANK(sbcc[[#This Row],[total_beneficiaries_reached]]),SUM(sbcc[[#This Row],[calc_children]],sbcc[[#This Row],[calc_adults]]),sbcc[[#This Row],[total_beneficiaries_reached]])</f>
        <v>0</v>
      </c>
      <c r="AI651" s="49" t="str">
        <f ca="1">IF(B651="","",OFFSET(table_admin1[[#Headers],[ADM1_PT]],MATCH(B651,admin1,0),1))</f>
        <v/>
      </c>
      <c r="AJ651" s="49" t="str">
        <f t="shared" ca="1" si="20"/>
        <v/>
      </c>
      <c r="AK651" s="49" t="str">
        <f t="shared" ca="1" si="21"/>
        <v/>
      </c>
    </row>
    <row r="652" spans="29:37" x14ac:dyDescent="0.2">
      <c r="AC652">
        <f>IF(ISBLANK(sbcc[[#This Row],[total_boys]]),SUM(sbcc[[#This Row],[boys_0-5_reached]],sbcc[[#This Row],[boys_6-12_reached]],sbcc[[#This Row],[boys_13-18_reached]]),sbcc[[#This Row],[total_boys]])</f>
        <v>0</v>
      </c>
      <c r="AD652">
        <f>IF(ISBLANK(sbcc[[#This Row],[total_girls]]),SUM(sbcc[[#This Row],[girls_0-5_reached]],sbcc[[#This Row],[girls_6-12_reached]],sbcc[[#This Row],[girls_13-18_reached]]),sbcc[[#This Row],[total_girls]])</f>
        <v>0</v>
      </c>
      <c r="AE652">
        <f>IF(ISBLANK(sbcc[[#This Row],[total_children]]),SUM(sbcc[[#This Row],[calc_boys]],sbcc[[#This Row],[calc_girls]]),sbcc[[#This Row],[total_children]])</f>
        <v>0</v>
      </c>
      <c r="AF652">
        <f>IF(ISBLANK(sbcc[[#This Row],[total_pwd]]),SUM(sbcc[[#This Row],[total_pwd_men]],sbcc[[#This Row],[total_pwd_women]]),sbcc[[#This Row],[total_pwd]])</f>
        <v>0</v>
      </c>
      <c r="AG652">
        <f>IF(ISBLANK(sbcc[[#This Row],[total_adults]]),SUM(sbcc[[#This Row],[total_men]],sbcc[[#This Row],[total_women]]),sbcc[[#This Row],[total_adults]])</f>
        <v>0</v>
      </c>
      <c r="AH652">
        <f>IF(ISBLANK(sbcc[[#This Row],[total_beneficiaries_reached]]),SUM(sbcc[[#This Row],[calc_children]],sbcc[[#This Row],[calc_adults]]),sbcc[[#This Row],[total_beneficiaries_reached]])</f>
        <v>0</v>
      </c>
      <c r="AI652" s="49" t="str">
        <f ca="1">IF(B652="","",OFFSET(table_admin1[[#Headers],[ADM1_PT]],MATCH(B652,admin1,0),1))</f>
        <v/>
      </c>
      <c r="AJ652" s="49" t="str">
        <f t="shared" ca="1" si="20"/>
        <v/>
      </c>
      <c r="AK652" s="49" t="str">
        <f t="shared" ca="1" si="21"/>
        <v/>
      </c>
    </row>
    <row r="653" spans="29:37" x14ac:dyDescent="0.2">
      <c r="AC653">
        <f>IF(ISBLANK(sbcc[[#This Row],[total_boys]]),SUM(sbcc[[#This Row],[boys_0-5_reached]],sbcc[[#This Row],[boys_6-12_reached]],sbcc[[#This Row],[boys_13-18_reached]]),sbcc[[#This Row],[total_boys]])</f>
        <v>0</v>
      </c>
      <c r="AD653">
        <f>IF(ISBLANK(sbcc[[#This Row],[total_girls]]),SUM(sbcc[[#This Row],[girls_0-5_reached]],sbcc[[#This Row],[girls_6-12_reached]],sbcc[[#This Row],[girls_13-18_reached]]),sbcc[[#This Row],[total_girls]])</f>
        <v>0</v>
      </c>
      <c r="AE653">
        <f>IF(ISBLANK(sbcc[[#This Row],[total_children]]),SUM(sbcc[[#This Row],[calc_boys]],sbcc[[#This Row],[calc_girls]]),sbcc[[#This Row],[total_children]])</f>
        <v>0</v>
      </c>
      <c r="AF653">
        <f>IF(ISBLANK(sbcc[[#This Row],[total_pwd]]),SUM(sbcc[[#This Row],[total_pwd_men]],sbcc[[#This Row],[total_pwd_women]]),sbcc[[#This Row],[total_pwd]])</f>
        <v>0</v>
      </c>
      <c r="AG653">
        <f>IF(ISBLANK(sbcc[[#This Row],[total_adults]]),SUM(sbcc[[#This Row],[total_men]],sbcc[[#This Row],[total_women]]),sbcc[[#This Row],[total_adults]])</f>
        <v>0</v>
      </c>
      <c r="AH653">
        <f>IF(ISBLANK(sbcc[[#This Row],[total_beneficiaries_reached]]),SUM(sbcc[[#This Row],[calc_children]],sbcc[[#This Row],[calc_adults]]),sbcc[[#This Row],[total_beneficiaries_reached]])</f>
        <v>0</v>
      </c>
      <c r="AI653" s="49" t="str">
        <f ca="1">IF(B653="","",OFFSET(table_admin1[[#Headers],[ADM1_PT]],MATCH(B653,admin1,0),1))</f>
        <v/>
      </c>
      <c r="AJ653" s="49" t="str">
        <f t="shared" ca="1" si="20"/>
        <v/>
      </c>
      <c r="AK653" s="49" t="str">
        <f t="shared" ca="1" si="21"/>
        <v/>
      </c>
    </row>
    <row r="654" spans="29:37" x14ac:dyDescent="0.2">
      <c r="AC654">
        <f>IF(ISBLANK(sbcc[[#This Row],[total_boys]]),SUM(sbcc[[#This Row],[boys_0-5_reached]],sbcc[[#This Row],[boys_6-12_reached]],sbcc[[#This Row],[boys_13-18_reached]]),sbcc[[#This Row],[total_boys]])</f>
        <v>0</v>
      </c>
      <c r="AD654">
        <f>IF(ISBLANK(sbcc[[#This Row],[total_girls]]),SUM(sbcc[[#This Row],[girls_0-5_reached]],sbcc[[#This Row],[girls_6-12_reached]],sbcc[[#This Row],[girls_13-18_reached]]),sbcc[[#This Row],[total_girls]])</f>
        <v>0</v>
      </c>
      <c r="AE654">
        <f>IF(ISBLANK(sbcc[[#This Row],[total_children]]),SUM(sbcc[[#This Row],[calc_boys]],sbcc[[#This Row],[calc_girls]]),sbcc[[#This Row],[total_children]])</f>
        <v>0</v>
      </c>
      <c r="AF654">
        <f>IF(ISBLANK(sbcc[[#This Row],[total_pwd]]),SUM(sbcc[[#This Row],[total_pwd_men]],sbcc[[#This Row],[total_pwd_women]]),sbcc[[#This Row],[total_pwd]])</f>
        <v>0</v>
      </c>
      <c r="AG654">
        <f>IF(ISBLANK(sbcc[[#This Row],[total_adults]]),SUM(sbcc[[#This Row],[total_men]],sbcc[[#This Row],[total_women]]),sbcc[[#This Row],[total_adults]])</f>
        <v>0</v>
      </c>
      <c r="AH654">
        <f>IF(ISBLANK(sbcc[[#This Row],[total_beneficiaries_reached]]),SUM(sbcc[[#This Row],[calc_children]],sbcc[[#This Row],[calc_adults]]),sbcc[[#This Row],[total_beneficiaries_reached]])</f>
        <v>0</v>
      </c>
      <c r="AI654" s="49" t="str">
        <f ca="1">IF(B654="","",OFFSET(table_admin1[[#Headers],[ADM1_PT]],MATCH(B654,admin1,0),1))</f>
        <v/>
      </c>
      <c r="AJ654" s="49" t="str">
        <f t="shared" ca="1" si="20"/>
        <v/>
      </c>
      <c r="AK654" s="49" t="str">
        <f t="shared" ca="1" si="21"/>
        <v/>
      </c>
    </row>
    <row r="655" spans="29:37" x14ac:dyDescent="0.2">
      <c r="AC655">
        <f>IF(ISBLANK(sbcc[[#This Row],[total_boys]]),SUM(sbcc[[#This Row],[boys_0-5_reached]],sbcc[[#This Row],[boys_6-12_reached]],sbcc[[#This Row],[boys_13-18_reached]]),sbcc[[#This Row],[total_boys]])</f>
        <v>0</v>
      </c>
      <c r="AD655">
        <f>IF(ISBLANK(sbcc[[#This Row],[total_girls]]),SUM(sbcc[[#This Row],[girls_0-5_reached]],sbcc[[#This Row],[girls_6-12_reached]],sbcc[[#This Row],[girls_13-18_reached]]),sbcc[[#This Row],[total_girls]])</f>
        <v>0</v>
      </c>
      <c r="AE655">
        <f>IF(ISBLANK(sbcc[[#This Row],[total_children]]),SUM(sbcc[[#This Row],[calc_boys]],sbcc[[#This Row],[calc_girls]]),sbcc[[#This Row],[total_children]])</f>
        <v>0</v>
      </c>
      <c r="AF655">
        <f>IF(ISBLANK(sbcc[[#This Row],[total_pwd]]),SUM(sbcc[[#This Row],[total_pwd_men]],sbcc[[#This Row],[total_pwd_women]]),sbcc[[#This Row],[total_pwd]])</f>
        <v>0</v>
      </c>
      <c r="AG655">
        <f>IF(ISBLANK(sbcc[[#This Row],[total_adults]]),SUM(sbcc[[#This Row],[total_men]],sbcc[[#This Row],[total_women]]),sbcc[[#This Row],[total_adults]])</f>
        <v>0</v>
      </c>
      <c r="AH655">
        <f>IF(ISBLANK(sbcc[[#This Row],[total_beneficiaries_reached]]),SUM(sbcc[[#This Row],[calc_children]],sbcc[[#This Row],[calc_adults]]),sbcc[[#This Row],[total_beneficiaries_reached]])</f>
        <v>0</v>
      </c>
      <c r="AI655" s="49" t="str">
        <f ca="1">IF(B655="","",OFFSET(table_admin1[[#Headers],[ADM1_PT]],MATCH(B655,admin1,0),1))</f>
        <v/>
      </c>
      <c r="AJ655" s="49" t="str">
        <f t="shared" ca="1" si="20"/>
        <v/>
      </c>
      <c r="AK655" s="49" t="str">
        <f t="shared" ca="1" si="21"/>
        <v/>
      </c>
    </row>
    <row r="656" spans="29:37" x14ac:dyDescent="0.2">
      <c r="AC656">
        <f>IF(ISBLANK(sbcc[[#This Row],[total_boys]]),SUM(sbcc[[#This Row],[boys_0-5_reached]],sbcc[[#This Row],[boys_6-12_reached]],sbcc[[#This Row],[boys_13-18_reached]]),sbcc[[#This Row],[total_boys]])</f>
        <v>0</v>
      </c>
      <c r="AD656">
        <f>IF(ISBLANK(sbcc[[#This Row],[total_girls]]),SUM(sbcc[[#This Row],[girls_0-5_reached]],sbcc[[#This Row],[girls_6-12_reached]],sbcc[[#This Row],[girls_13-18_reached]]),sbcc[[#This Row],[total_girls]])</f>
        <v>0</v>
      </c>
      <c r="AE656">
        <f>IF(ISBLANK(sbcc[[#This Row],[total_children]]),SUM(sbcc[[#This Row],[calc_boys]],sbcc[[#This Row],[calc_girls]]),sbcc[[#This Row],[total_children]])</f>
        <v>0</v>
      </c>
      <c r="AF656">
        <f>IF(ISBLANK(sbcc[[#This Row],[total_pwd]]),SUM(sbcc[[#This Row],[total_pwd_men]],sbcc[[#This Row],[total_pwd_women]]),sbcc[[#This Row],[total_pwd]])</f>
        <v>0</v>
      </c>
      <c r="AG656">
        <f>IF(ISBLANK(sbcc[[#This Row],[total_adults]]),SUM(sbcc[[#This Row],[total_men]],sbcc[[#This Row],[total_women]]),sbcc[[#This Row],[total_adults]])</f>
        <v>0</v>
      </c>
      <c r="AH656">
        <f>IF(ISBLANK(sbcc[[#This Row],[total_beneficiaries_reached]]),SUM(sbcc[[#This Row],[calc_children]],sbcc[[#This Row],[calc_adults]]),sbcc[[#This Row],[total_beneficiaries_reached]])</f>
        <v>0</v>
      </c>
      <c r="AI656" s="49" t="str">
        <f ca="1">IF(B656="","",OFFSET(table_admin1[[#Headers],[ADM1_PT]],MATCH(B656,admin1,0),1))</f>
        <v/>
      </c>
      <c r="AJ656" s="49" t="str">
        <f t="shared" ca="1" si="20"/>
        <v/>
      </c>
      <c r="AK656" s="49" t="str">
        <f t="shared" ca="1" si="21"/>
        <v/>
      </c>
    </row>
    <row r="657" spans="29:37" x14ac:dyDescent="0.2">
      <c r="AC657">
        <f>IF(ISBLANK(sbcc[[#This Row],[total_boys]]),SUM(sbcc[[#This Row],[boys_0-5_reached]],sbcc[[#This Row],[boys_6-12_reached]],sbcc[[#This Row],[boys_13-18_reached]]),sbcc[[#This Row],[total_boys]])</f>
        <v>0</v>
      </c>
      <c r="AD657">
        <f>IF(ISBLANK(sbcc[[#This Row],[total_girls]]),SUM(sbcc[[#This Row],[girls_0-5_reached]],sbcc[[#This Row],[girls_6-12_reached]],sbcc[[#This Row],[girls_13-18_reached]]),sbcc[[#This Row],[total_girls]])</f>
        <v>0</v>
      </c>
      <c r="AE657">
        <f>IF(ISBLANK(sbcc[[#This Row],[total_children]]),SUM(sbcc[[#This Row],[calc_boys]],sbcc[[#This Row],[calc_girls]]),sbcc[[#This Row],[total_children]])</f>
        <v>0</v>
      </c>
      <c r="AF657">
        <f>IF(ISBLANK(sbcc[[#This Row],[total_pwd]]),SUM(sbcc[[#This Row],[total_pwd_men]],sbcc[[#This Row],[total_pwd_women]]),sbcc[[#This Row],[total_pwd]])</f>
        <v>0</v>
      </c>
      <c r="AG657">
        <f>IF(ISBLANK(sbcc[[#This Row],[total_adults]]),SUM(sbcc[[#This Row],[total_men]],sbcc[[#This Row],[total_women]]),sbcc[[#This Row],[total_adults]])</f>
        <v>0</v>
      </c>
      <c r="AH657">
        <f>IF(ISBLANK(sbcc[[#This Row],[total_beneficiaries_reached]]),SUM(sbcc[[#This Row],[calc_children]],sbcc[[#This Row],[calc_adults]]),sbcc[[#This Row],[total_beneficiaries_reached]])</f>
        <v>0</v>
      </c>
      <c r="AI657" s="49" t="str">
        <f ca="1">IF(B657="","",OFFSET(table_admin1[[#Headers],[ADM1_PT]],MATCH(B657,admin1,0),1))</f>
        <v/>
      </c>
      <c r="AJ657" s="49" t="str">
        <f t="shared" ca="1" si="20"/>
        <v/>
      </c>
      <c r="AK657" s="49" t="str">
        <f t="shared" ca="1" si="21"/>
        <v/>
      </c>
    </row>
    <row r="658" spans="29:37" x14ac:dyDescent="0.2">
      <c r="AC658">
        <f>IF(ISBLANK(sbcc[[#This Row],[total_boys]]),SUM(sbcc[[#This Row],[boys_0-5_reached]],sbcc[[#This Row],[boys_6-12_reached]],sbcc[[#This Row],[boys_13-18_reached]]),sbcc[[#This Row],[total_boys]])</f>
        <v>0</v>
      </c>
      <c r="AD658">
        <f>IF(ISBLANK(sbcc[[#This Row],[total_girls]]),SUM(sbcc[[#This Row],[girls_0-5_reached]],sbcc[[#This Row],[girls_6-12_reached]],sbcc[[#This Row],[girls_13-18_reached]]),sbcc[[#This Row],[total_girls]])</f>
        <v>0</v>
      </c>
      <c r="AE658">
        <f>IF(ISBLANK(sbcc[[#This Row],[total_children]]),SUM(sbcc[[#This Row],[calc_boys]],sbcc[[#This Row],[calc_girls]]),sbcc[[#This Row],[total_children]])</f>
        <v>0</v>
      </c>
      <c r="AF658">
        <f>IF(ISBLANK(sbcc[[#This Row],[total_pwd]]),SUM(sbcc[[#This Row],[total_pwd_men]],sbcc[[#This Row],[total_pwd_women]]),sbcc[[#This Row],[total_pwd]])</f>
        <v>0</v>
      </c>
      <c r="AG658">
        <f>IF(ISBLANK(sbcc[[#This Row],[total_adults]]),SUM(sbcc[[#This Row],[total_men]],sbcc[[#This Row],[total_women]]),sbcc[[#This Row],[total_adults]])</f>
        <v>0</v>
      </c>
      <c r="AH658">
        <f>IF(ISBLANK(sbcc[[#This Row],[total_beneficiaries_reached]]),SUM(sbcc[[#This Row],[calc_children]],sbcc[[#This Row],[calc_adults]]),sbcc[[#This Row],[total_beneficiaries_reached]])</f>
        <v>0</v>
      </c>
      <c r="AI658" s="49" t="str">
        <f ca="1">IF(B658="","",OFFSET(table_admin1[[#Headers],[ADM1_PT]],MATCH(B658,admin1,0),1))</f>
        <v/>
      </c>
      <c r="AJ658" s="49" t="str">
        <f t="shared" ca="1" si="20"/>
        <v/>
      </c>
      <c r="AK658" s="49" t="str">
        <f t="shared" ca="1" si="21"/>
        <v/>
      </c>
    </row>
    <row r="659" spans="29:37" x14ac:dyDescent="0.2">
      <c r="AC659">
        <f>IF(ISBLANK(sbcc[[#This Row],[total_boys]]),SUM(sbcc[[#This Row],[boys_0-5_reached]],sbcc[[#This Row],[boys_6-12_reached]],sbcc[[#This Row],[boys_13-18_reached]]),sbcc[[#This Row],[total_boys]])</f>
        <v>0</v>
      </c>
      <c r="AD659">
        <f>IF(ISBLANK(sbcc[[#This Row],[total_girls]]),SUM(sbcc[[#This Row],[girls_0-5_reached]],sbcc[[#This Row],[girls_6-12_reached]],sbcc[[#This Row],[girls_13-18_reached]]),sbcc[[#This Row],[total_girls]])</f>
        <v>0</v>
      </c>
      <c r="AE659">
        <f>IF(ISBLANK(sbcc[[#This Row],[total_children]]),SUM(sbcc[[#This Row],[calc_boys]],sbcc[[#This Row],[calc_girls]]),sbcc[[#This Row],[total_children]])</f>
        <v>0</v>
      </c>
      <c r="AF659">
        <f>IF(ISBLANK(sbcc[[#This Row],[total_pwd]]),SUM(sbcc[[#This Row],[total_pwd_men]],sbcc[[#This Row],[total_pwd_women]]),sbcc[[#This Row],[total_pwd]])</f>
        <v>0</v>
      </c>
      <c r="AG659">
        <f>IF(ISBLANK(sbcc[[#This Row],[total_adults]]),SUM(sbcc[[#This Row],[total_men]],sbcc[[#This Row],[total_women]]),sbcc[[#This Row],[total_adults]])</f>
        <v>0</v>
      </c>
      <c r="AH659">
        <f>IF(ISBLANK(sbcc[[#This Row],[total_beneficiaries_reached]]),SUM(sbcc[[#This Row],[calc_children]],sbcc[[#This Row],[calc_adults]]),sbcc[[#This Row],[total_beneficiaries_reached]])</f>
        <v>0</v>
      </c>
      <c r="AI659" s="49" t="str">
        <f ca="1">IF(B659="","",OFFSET(table_admin1[[#Headers],[ADM1_PT]],MATCH(B659,admin1,0),1))</f>
        <v/>
      </c>
      <c r="AJ659" s="49" t="str">
        <f t="shared" ca="1" si="20"/>
        <v/>
      </c>
      <c r="AK659" s="49" t="str">
        <f t="shared" ca="1" si="21"/>
        <v/>
      </c>
    </row>
    <row r="660" spans="29:37" x14ac:dyDescent="0.2">
      <c r="AC660">
        <f>IF(ISBLANK(sbcc[[#This Row],[total_boys]]),SUM(sbcc[[#This Row],[boys_0-5_reached]],sbcc[[#This Row],[boys_6-12_reached]],sbcc[[#This Row],[boys_13-18_reached]]),sbcc[[#This Row],[total_boys]])</f>
        <v>0</v>
      </c>
      <c r="AD660">
        <f>IF(ISBLANK(sbcc[[#This Row],[total_girls]]),SUM(sbcc[[#This Row],[girls_0-5_reached]],sbcc[[#This Row],[girls_6-12_reached]],sbcc[[#This Row],[girls_13-18_reached]]),sbcc[[#This Row],[total_girls]])</f>
        <v>0</v>
      </c>
      <c r="AE660">
        <f>IF(ISBLANK(sbcc[[#This Row],[total_children]]),SUM(sbcc[[#This Row],[calc_boys]],sbcc[[#This Row],[calc_girls]]),sbcc[[#This Row],[total_children]])</f>
        <v>0</v>
      </c>
      <c r="AF660">
        <f>IF(ISBLANK(sbcc[[#This Row],[total_pwd]]),SUM(sbcc[[#This Row],[total_pwd_men]],sbcc[[#This Row],[total_pwd_women]]),sbcc[[#This Row],[total_pwd]])</f>
        <v>0</v>
      </c>
      <c r="AG660">
        <f>IF(ISBLANK(sbcc[[#This Row],[total_adults]]),SUM(sbcc[[#This Row],[total_men]],sbcc[[#This Row],[total_women]]),sbcc[[#This Row],[total_adults]])</f>
        <v>0</v>
      </c>
      <c r="AH660">
        <f>IF(ISBLANK(sbcc[[#This Row],[total_beneficiaries_reached]]),SUM(sbcc[[#This Row],[calc_children]],sbcc[[#This Row],[calc_adults]]),sbcc[[#This Row],[total_beneficiaries_reached]])</f>
        <v>0</v>
      </c>
      <c r="AI660" s="49" t="str">
        <f ca="1">IF(B660="","",OFFSET(table_admin1[[#Headers],[ADM1_PT]],MATCH(B660,admin1,0),1))</f>
        <v/>
      </c>
      <c r="AJ660" s="49" t="str">
        <f t="shared" ca="1" si="20"/>
        <v/>
      </c>
      <c r="AK660" s="49" t="str">
        <f t="shared" ca="1" si="21"/>
        <v/>
      </c>
    </row>
    <row r="661" spans="29:37" x14ac:dyDescent="0.2">
      <c r="AC661">
        <f>IF(ISBLANK(sbcc[[#This Row],[total_boys]]),SUM(sbcc[[#This Row],[boys_0-5_reached]],sbcc[[#This Row],[boys_6-12_reached]],sbcc[[#This Row],[boys_13-18_reached]]),sbcc[[#This Row],[total_boys]])</f>
        <v>0</v>
      </c>
      <c r="AD661">
        <f>IF(ISBLANK(sbcc[[#This Row],[total_girls]]),SUM(sbcc[[#This Row],[girls_0-5_reached]],sbcc[[#This Row],[girls_6-12_reached]],sbcc[[#This Row],[girls_13-18_reached]]),sbcc[[#This Row],[total_girls]])</f>
        <v>0</v>
      </c>
      <c r="AE661">
        <f>IF(ISBLANK(sbcc[[#This Row],[total_children]]),SUM(sbcc[[#This Row],[calc_boys]],sbcc[[#This Row],[calc_girls]]),sbcc[[#This Row],[total_children]])</f>
        <v>0</v>
      </c>
      <c r="AF661">
        <f>IF(ISBLANK(sbcc[[#This Row],[total_pwd]]),SUM(sbcc[[#This Row],[total_pwd_men]],sbcc[[#This Row],[total_pwd_women]]),sbcc[[#This Row],[total_pwd]])</f>
        <v>0</v>
      </c>
      <c r="AG661">
        <f>IF(ISBLANK(sbcc[[#This Row],[total_adults]]),SUM(sbcc[[#This Row],[total_men]],sbcc[[#This Row],[total_women]]),sbcc[[#This Row],[total_adults]])</f>
        <v>0</v>
      </c>
      <c r="AH661">
        <f>IF(ISBLANK(sbcc[[#This Row],[total_beneficiaries_reached]]),SUM(sbcc[[#This Row],[calc_children]],sbcc[[#This Row],[calc_adults]]),sbcc[[#This Row],[total_beneficiaries_reached]])</f>
        <v>0</v>
      </c>
      <c r="AI661" s="49" t="str">
        <f ca="1">IF(B661="","",OFFSET(table_admin1[[#Headers],[ADM1_PT]],MATCH(B661,admin1,0),1))</f>
        <v/>
      </c>
      <c r="AJ661" s="49" t="str">
        <f t="shared" ca="1" si="20"/>
        <v/>
      </c>
      <c r="AK661" s="49" t="str">
        <f t="shared" ca="1" si="21"/>
        <v/>
      </c>
    </row>
    <row r="662" spans="29:37" x14ac:dyDescent="0.2">
      <c r="AC662">
        <f>IF(ISBLANK(sbcc[[#This Row],[total_boys]]),SUM(sbcc[[#This Row],[boys_0-5_reached]],sbcc[[#This Row],[boys_6-12_reached]],sbcc[[#This Row],[boys_13-18_reached]]),sbcc[[#This Row],[total_boys]])</f>
        <v>0</v>
      </c>
      <c r="AD662">
        <f>IF(ISBLANK(sbcc[[#This Row],[total_girls]]),SUM(sbcc[[#This Row],[girls_0-5_reached]],sbcc[[#This Row],[girls_6-12_reached]],sbcc[[#This Row],[girls_13-18_reached]]),sbcc[[#This Row],[total_girls]])</f>
        <v>0</v>
      </c>
      <c r="AE662">
        <f>IF(ISBLANK(sbcc[[#This Row],[total_children]]),SUM(sbcc[[#This Row],[calc_boys]],sbcc[[#This Row],[calc_girls]]),sbcc[[#This Row],[total_children]])</f>
        <v>0</v>
      </c>
      <c r="AF662">
        <f>IF(ISBLANK(sbcc[[#This Row],[total_pwd]]),SUM(sbcc[[#This Row],[total_pwd_men]],sbcc[[#This Row],[total_pwd_women]]),sbcc[[#This Row],[total_pwd]])</f>
        <v>0</v>
      </c>
      <c r="AG662">
        <f>IF(ISBLANK(sbcc[[#This Row],[total_adults]]),SUM(sbcc[[#This Row],[total_men]],sbcc[[#This Row],[total_women]]),sbcc[[#This Row],[total_adults]])</f>
        <v>0</v>
      </c>
      <c r="AH662">
        <f>IF(ISBLANK(sbcc[[#This Row],[total_beneficiaries_reached]]),SUM(sbcc[[#This Row],[calc_children]],sbcc[[#This Row],[calc_adults]]),sbcc[[#This Row],[total_beneficiaries_reached]])</f>
        <v>0</v>
      </c>
      <c r="AI662" s="49" t="str">
        <f ca="1">IF(B662="","",OFFSET(table_admin1[[#Headers],[ADM1_PT]],MATCH(B662,admin1,0),1))</f>
        <v/>
      </c>
      <c r="AJ662" s="49" t="str">
        <f t="shared" ca="1" si="20"/>
        <v/>
      </c>
      <c r="AK662" s="49" t="str">
        <f t="shared" ca="1" si="21"/>
        <v/>
      </c>
    </row>
    <row r="663" spans="29:37" x14ac:dyDescent="0.2">
      <c r="AC663">
        <f>IF(ISBLANK(sbcc[[#This Row],[total_boys]]),SUM(sbcc[[#This Row],[boys_0-5_reached]],sbcc[[#This Row],[boys_6-12_reached]],sbcc[[#This Row],[boys_13-18_reached]]),sbcc[[#This Row],[total_boys]])</f>
        <v>0</v>
      </c>
      <c r="AD663">
        <f>IF(ISBLANK(sbcc[[#This Row],[total_girls]]),SUM(sbcc[[#This Row],[girls_0-5_reached]],sbcc[[#This Row],[girls_6-12_reached]],sbcc[[#This Row],[girls_13-18_reached]]),sbcc[[#This Row],[total_girls]])</f>
        <v>0</v>
      </c>
      <c r="AE663">
        <f>IF(ISBLANK(sbcc[[#This Row],[total_children]]),SUM(sbcc[[#This Row],[calc_boys]],sbcc[[#This Row],[calc_girls]]),sbcc[[#This Row],[total_children]])</f>
        <v>0</v>
      </c>
      <c r="AF663">
        <f>IF(ISBLANK(sbcc[[#This Row],[total_pwd]]),SUM(sbcc[[#This Row],[total_pwd_men]],sbcc[[#This Row],[total_pwd_women]]),sbcc[[#This Row],[total_pwd]])</f>
        <v>0</v>
      </c>
      <c r="AG663">
        <f>IF(ISBLANK(sbcc[[#This Row],[total_adults]]),SUM(sbcc[[#This Row],[total_men]],sbcc[[#This Row],[total_women]]),sbcc[[#This Row],[total_adults]])</f>
        <v>0</v>
      </c>
      <c r="AH663">
        <f>IF(ISBLANK(sbcc[[#This Row],[total_beneficiaries_reached]]),SUM(sbcc[[#This Row],[calc_children]],sbcc[[#This Row],[calc_adults]]),sbcc[[#This Row],[total_beneficiaries_reached]])</f>
        <v>0</v>
      </c>
      <c r="AI663" s="49" t="str">
        <f ca="1">IF(B663="","",OFFSET(table_admin1[[#Headers],[ADM1_PT]],MATCH(B663,admin1,0),1))</f>
        <v/>
      </c>
      <c r="AJ663" s="49" t="str">
        <f t="shared" ca="1" si="20"/>
        <v/>
      </c>
      <c r="AK663" s="49" t="str">
        <f t="shared" ca="1" si="21"/>
        <v/>
      </c>
    </row>
    <row r="664" spans="29:37" x14ac:dyDescent="0.2">
      <c r="AC664">
        <f>IF(ISBLANK(sbcc[[#This Row],[total_boys]]),SUM(sbcc[[#This Row],[boys_0-5_reached]],sbcc[[#This Row],[boys_6-12_reached]],sbcc[[#This Row],[boys_13-18_reached]]),sbcc[[#This Row],[total_boys]])</f>
        <v>0</v>
      </c>
      <c r="AD664">
        <f>IF(ISBLANK(sbcc[[#This Row],[total_girls]]),SUM(sbcc[[#This Row],[girls_0-5_reached]],sbcc[[#This Row],[girls_6-12_reached]],sbcc[[#This Row],[girls_13-18_reached]]),sbcc[[#This Row],[total_girls]])</f>
        <v>0</v>
      </c>
      <c r="AE664">
        <f>IF(ISBLANK(sbcc[[#This Row],[total_children]]),SUM(sbcc[[#This Row],[calc_boys]],sbcc[[#This Row],[calc_girls]]),sbcc[[#This Row],[total_children]])</f>
        <v>0</v>
      </c>
      <c r="AF664">
        <f>IF(ISBLANK(sbcc[[#This Row],[total_pwd]]),SUM(sbcc[[#This Row],[total_pwd_men]],sbcc[[#This Row],[total_pwd_women]]),sbcc[[#This Row],[total_pwd]])</f>
        <v>0</v>
      </c>
      <c r="AG664">
        <f>IF(ISBLANK(sbcc[[#This Row],[total_adults]]),SUM(sbcc[[#This Row],[total_men]],sbcc[[#This Row],[total_women]]),sbcc[[#This Row],[total_adults]])</f>
        <v>0</v>
      </c>
      <c r="AH664">
        <f>IF(ISBLANK(sbcc[[#This Row],[total_beneficiaries_reached]]),SUM(sbcc[[#This Row],[calc_children]],sbcc[[#This Row],[calc_adults]]),sbcc[[#This Row],[total_beneficiaries_reached]])</f>
        <v>0</v>
      </c>
      <c r="AI664" s="49" t="str">
        <f ca="1">IF(B664="","",OFFSET(table_admin1[[#Headers],[ADM1_PT]],MATCH(B664,admin1,0),1))</f>
        <v/>
      </c>
      <c r="AJ664" s="49" t="str">
        <f t="shared" ca="1" si="20"/>
        <v/>
      </c>
      <c r="AK664" s="49" t="str">
        <f t="shared" ca="1" si="21"/>
        <v/>
      </c>
    </row>
    <row r="665" spans="29:37" x14ac:dyDescent="0.2">
      <c r="AC665">
        <f>IF(ISBLANK(sbcc[[#This Row],[total_boys]]),SUM(sbcc[[#This Row],[boys_0-5_reached]],sbcc[[#This Row],[boys_6-12_reached]],sbcc[[#This Row],[boys_13-18_reached]]),sbcc[[#This Row],[total_boys]])</f>
        <v>0</v>
      </c>
      <c r="AD665">
        <f>IF(ISBLANK(sbcc[[#This Row],[total_girls]]),SUM(sbcc[[#This Row],[girls_0-5_reached]],sbcc[[#This Row],[girls_6-12_reached]],sbcc[[#This Row],[girls_13-18_reached]]),sbcc[[#This Row],[total_girls]])</f>
        <v>0</v>
      </c>
      <c r="AE665">
        <f>IF(ISBLANK(sbcc[[#This Row],[total_children]]),SUM(sbcc[[#This Row],[calc_boys]],sbcc[[#This Row],[calc_girls]]),sbcc[[#This Row],[total_children]])</f>
        <v>0</v>
      </c>
      <c r="AF665">
        <f>IF(ISBLANK(sbcc[[#This Row],[total_pwd]]),SUM(sbcc[[#This Row],[total_pwd_men]],sbcc[[#This Row],[total_pwd_women]]),sbcc[[#This Row],[total_pwd]])</f>
        <v>0</v>
      </c>
      <c r="AG665">
        <f>IF(ISBLANK(sbcc[[#This Row],[total_adults]]),SUM(sbcc[[#This Row],[total_men]],sbcc[[#This Row],[total_women]]),sbcc[[#This Row],[total_adults]])</f>
        <v>0</v>
      </c>
      <c r="AH665">
        <f>IF(ISBLANK(sbcc[[#This Row],[total_beneficiaries_reached]]),SUM(sbcc[[#This Row],[calc_children]],sbcc[[#This Row],[calc_adults]]),sbcc[[#This Row],[total_beneficiaries_reached]])</f>
        <v>0</v>
      </c>
      <c r="AI665" s="49" t="str">
        <f ca="1">IF(B665="","",OFFSET(table_admin1[[#Headers],[ADM1_PT]],MATCH(B665,admin1,0),1))</f>
        <v/>
      </c>
      <c r="AJ665" s="49" t="str">
        <f t="shared" ca="1" si="20"/>
        <v/>
      </c>
      <c r="AK665" s="49" t="str">
        <f t="shared" ca="1" si="21"/>
        <v/>
      </c>
    </row>
    <row r="666" spans="29:37" x14ac:dyDescent="0.2">
      <c r="AC666">
        <f>IF(ISBLANK(sbcc[[#This Row],[total_boys]]),SUM(sbcc[[#This Row],[boys_0-5_reached]],sbcc[[#This Row],[boys_6-12_reached]],sbcc[[#This Row],[boys_13-18_reached]]),sbcc[[#This Row],[total_boys]])</f>
        <v>0</v>
      </c>
      <c r="AD666">
        <f>IF(ISBLANK(sbcc[[#This Row],[total_girls]]),SUM(sbcc[[#This Row],[girls_0-5_reached]],sbcc[[#This Row],[girls_6-12_reached]],sbcc[[#This Row],[girls_13-18_reached]]),sbcc[[#This Row],[total_girls]])</f>
        <v>0</v>
      </c>
      <c r="AE666">
        <f>IF(ISBLANK(sbcc[[#This Row],[total_children]]),SUM(sbcc[[#This Row],[calc_boys]],sbcc[[#This Row],[calc_girls]]),sbcc[[#This Row],[total_children]])</f>
        <v>0</v>
      </c>
      <c r="AF666">
        <f>IF(ISBLANK(sbcc[[#This Row],[total_pwd]]),SUM(sbcc[[#This Row],[total_pwd_men]],sbcc[[#This Row],[total_pwd_women]]),sbcc[[#This Row],[total_pwd]])</f>
        <v>0</v>
      </c>
      <c r="AG666">
        <f>IF(ISBLANK(sbcc[[#This Row],[total_adults]]),SUM(sbcc[[#This Row],[total_men]],sbcc[[#This Row],[total_women]]),sbcc[[#This Row],[total_adults]])</f>
        <v>0</v>
      </c>
      <c r="AH666">
        <f>IF(ISBLANK(sbcc[[#This Row],[total_beneficiaries_reached]]),SUM(sbcc[[#This Row],[calc_children]],sbcc[[#This Row],[calc_adults]]),sbcc[[#This Row],[total_beneficiaries_reached]])</f>
        <v>0</v>
      </c>
      <c r="AI666" s="49" t="str">
        <f ca="1">IF(B666="","",OFFSET(table_admin1[[#Headers],[ADM1_PT]],MATCH(B666,admin1,0),1))</f>
        <v/>
      </c>
      <c r="AJ666" s="49" t="str">
        <f t="shared" ca="1" si="20"/>
        <v/>
      </c>
      <c r="AK666" s="49" t="str">
        <f t="shared" ca="1" si="21"/>
        <v/>
      </c>
    </row>
    <row r="667" spans="29:37" x14ac:dyDescent="0.2">
      <c r="AC667">
        <f>IF(ISBLANK(sbcc[[#This Row],[total_boys]]),SUM(sbcc[[#This Row],[boys_0-5_reached]],sbcc[[#This Row],[boys_6-12_reached]],sbcc[[#This Row],[boys_13-18_reached]]),sbcc[[#This Row],[total_boys]])</f>
        <v>0</v>
      </c>
      <c r="AD667">
        <f>IF(ISBLANK(sbcc[[#This Row],[total_girls]]),SUM(sbcc[[#This Row],[girls_0-5_reached]],sbcc[[#This Row],[girls_6-12_reached]],sbcc[[#This Row],[girls_13-18_reached]]),sbcc[[#This Row],[total_girls]])</f>
        <v>0</v>
      </c>
      <c r="AE667">
        <f>IF(ISBLANK(sbcc[[#This Row],[total_children]]),SUM(sbcc[[#This Row],[calc_boys]],sbcc[[#This Row],[calc_girls]]),sbcc[[#This Row],[total_children]])</f>
        <v>0</v>
      </c>
      <c r="AF667">
        <f>IF(ISBLANK(sbcc[[#This Row],[total_pwd]]),SUM(sbcc[[#This Row],[total_pwd_men]],sbcc[[#This Row],[total_pwd_women]]),sbcc[[#This Row],[total_pwd]])</f>
        <v>0</v>
      </c>
      <c r="AG667">
        <f>IF(ISBLANK(sbcc[[#This Row],[total_adults]]),SUM(sbcc[[#This Row],[total_men]],sbcc[[#This Row],[total_women]]),sbcc[[#This Row],[total_adults]])</f>
        <v>0</v>
      </c>
      <c r="AH667">
        <f>IF(ISBLANK(sbcc[[#This Row],[total_beneficiaries_reached]]),SUM(sbcc[[#This Row],[calc_children]],sbcc[[#This Row],[calc_adults]]),sbcc[[#This Row],[total_beneficiaries_reached]])</f>
        <v>0</v>
      </c>
      <c r="AI667" s="49" t="str">
        <f ca="1">IF(B667="","",OFFSET(table_admin1[[#Headers],[ADM1_PT]],MATCH(B667,admin1,0),1))</f>
        <v/>
      </c>
      <c r="AJ667" s="49" t="str">
        <f t="shared" ca="1" si="20"/>
        <v/>
      </c>
      <c r="AK667" s="49" t="str">
        <f t="shared" ca="1" si="21"/>
        <v/>
      </c>
    </row>
    <row r="668" spans="29:37" x14ac:dyDescent="0.2">
      <c r="AC668">
        <f>IF(ISBLANK(sbcc[[#This Row],[total_boys]]),SUM(sbcc[[#This Row],[boys_0-5_reached]],sbcc[[#This Row],[boys_6-12_reached]],sbcc[[#This Row],[boys_13-18_reached]]),sbcc[[#This Row],[total_boys]])</f>
        <v>0</v>
      </c>
      <c r="AD668">
        <f>IF(ISBLANK(sbcc[[#This Row],[total_girls]]),SUM(sbcc[[#This Row],[girls_0-5_reached]],sbcc[[#This Row],[girls_6-12_reached]],sbcc[[#This Row],[girls_13-18_reached]]),sbcc[[#This Row],[total_girls]])</f>
        <v>0</v>
      </c>
      <c r="AE668">
        <f>IF(ISBLANK(sbcc[[#This Row],[total_children]]),SUM(sbcc[[#This Row],[calc_boys]],sbcc[[#This Row],[calc_girls]]),sbcc[[#This Row],[total_children]])</f>
        <v>0</v>
      </c>
      <c r="AF668">
        <f>IF(ISBLANK(sbcc[[#This Row],[total_pwd]]),SUM(sbcc[[#This Row],[total_pwd_men]],sbcc[[#This Row],[total_pwd_women]]),sbcc[[#This Row],[total_pwd]])</f>
        <v>0</v>
      </c>
      <c r="AG668">
        <f>IF(ISBLANK(sbcc[[#This Row],[total_adults]]),SUM(sbcc[[#This Row],[total_men]],sbcc[[#This Row],[total_women]]),sbcc[[#This Row],[total_adults]])</f>
        <v>0</v>
      </c>
      <c r="AH668">
        <f>IF(ISBLANK(sbcc[[#This Row],[total_beneficiaries_reached]]),SUM(sbcc[[#This Row],[calc_children]],sbcc[[#This Row],[calc_adults]]),sbcc[[#This Row],[total_beneficiaries_reached]])</f>
        <v>0</v>
      </c>
      <c r="AI668" s="49" t="str">
        <f ca="1">IF(B668="","",OFFSET(table_admin1[[#Headers],[ADM1_PT]],MATCH(B668,admin1,0),1))</f>
        <v/>
      </c>
      <c r="AJ668" s="49" t="str">
        <f t="shared" ca="1" si="20"/>
        <v/>
      </c>
      <c r="AK668" s="49" t="str">
        <f t="shared" ca="1" si="21"/>
        <v/>
      </c>
    </row>
    <row r="669" spans="29:37" x14ac:dyDescent="0.2">
      <c r="AC669">
        <f>IF(ISBLANK(sbcc[[#This Row],[total_boys]]),SUM(sbcc[[#This Row],[boys_0-5_reached]],sbcc[[#This Row],[boys_6-12_reached]],sbcc[[#This Row],[boys_13-18_reached]]),sbcc[[#This Row],[total_boys]])</f>
        <v>0</v>
      </c>
      <c r="AD669">
        <f>IF(ISBLANK(sbcc[[#This Row],[total_girls]]),SUM(sbcc[[#This Row],[girls_0-5_reached]],sbcc[[#This Row],[girls_6-12_reached]],sbcc[[#This Row],[girls_13-18_reached]]),sbcc[[#This Row],[total_girls]])</f>
        <v>0</v>
      </c>
      <c r="AE669">
        <f>IF(ISBLANK(sbcc[[#This Row],[total_children]]),SUM(sbcc[[#This Row],[calc_boys]],sbcc[[#This Row],[calc_girls]]),sbcc[[#This Row],[total_children]])</f>
        <v>0</v>
      </c>
      <c r="AF669">
        <f>IF(ISBLANK(sbcc[[#This Row],[total_pwd]]),SUM(sbcc[[#This Row],[total_pwd_men]],sbcc[[#This Row],[total_pwd_women]]),sbcc[[#This Row],[total_pwd]])</f>
        <v>0</v>
      </c>
      <c r="AG669">
        <f>IF(ISBLANK(sbcc[[#This Row],[total_adults]]),SUM(sbcc[[#This Row],[total_men]],sbcc[[#This Row],[total_women]]),sbcc[[#This Row],[total_adults]])</f>
        <v>0</v>
      </c>
      <c r="AH669">
        <f>IF(ISBLANK(sbcc[[#This Row],[total_beneficiaries_reached]]),SUM(sbcc[[#This Row],[calc_children]],sbcc[[#This Row],[calc_adults]]),sbcc[[#This Row],[total_beneficiaries_reached]])</f>
        <v>0</v>
      </c>
      <c r="AI669" s="49" t="str">
        <f ca="1">IF(B669="","",OFFSET(table_admin1[[#Headers],[ADM1_PT]],MATCH(B669,admin1,0),1))</f>
        <v/>
      </c>
      <c r="AJ669" s="49" t="str">
        <f t="shared" ca="1" si="20"/>
        <v/>
      </c>
      <c r="AK669" s="49" t="str">
        <f t="shared" ca="1" si="21"/>
        <v/>
      </c>
    </row>
    <row r="670" spans="29:37" x14ac:dyDescent="0.2">
      <c r="AC670">
        <f>IF(ISBLANK(sbcc[[#This Row],[total_boys]]),SUM(sbcc[[#This Row],[boys_0-5_reached]],sbcc[[#This Row],[boys_6-12_reached]],sbcc[[#This Row],[boys_13-18_reached]]),sbcc[[#This Row],[total_boys]])</f>
        <v>0</v>
      </c>
      <c r="AD670">
        <f>IF(ISBLANK(sbcc[[#This Row],[total_girls]]),SUM(sbcc[[#This Row],[girls_0-5_reached]],sbcc[[#This Row],[girls_6-12_reached]],sbcc[[#This Row],[girls_13-18_reached]]),sbcc[[#This Row],[total_girls]])</f>
        <v>0</v>
      </c>
      <c r="AE670">
        <f>IF(ISBLANK(sbcc[[#This Row],[total_children]]),SUM(sbcc[[#This Row],[calc_boys]],sbcc[[#This Row],[calc_girls]]),sbcc[[#This Row],[total_children]])</f>
        <v>0</v>
      </c>
      <c r="AF670">
        <f>IF(ISBLANK(sbcc[[#This Row],[total_pwd]]),SUM(sbcc[[#This Row],[total_pwd_men]],sbcc[[#This Row],[total_pwd_women]]),sbcc[[#This Row],[total_pwd]])</f>
        <v>0</v>
      </c>
      <c r="AG670">
        <f>IF(ISBLANK(sbcc[[#This Row],[total_adults]]),SUM(sbcc[[#This Row],[total_men]],sbcc[[#This Row],[total_women]]),sbcc[[#This Row],[total_adults]])</f>
        <v>0</v>
      </c>
      <c r="AH670">
        <f>IF(ISBLANK(sbcc[[#This Row],[total_beneficiaries_reached]]),SUM(sbcc[[#This Row],[calc_children]],sbcc[[#This Row],[calc_adults]]),sbcc[[#This Row],[total_beneficiaries_reached]])</f>
        <v>0</v>
      </c>
      <c r="AI670" s="49" t="str">
        <f ca="1">IF(B670="","",OFFSET(table_admin1[[#Headers],[ADM1_PT]],MATCH(B670,admin1,0),1))</f>
        <v/>
      </c>
      <c r="AJ670" s="49" t="str">
        <f t="shared" ca="1" si="20"/>
        <v/>
      </c>
      <c r="AK670" s="49" t="str">
        <f t="shared" ca="1" si="21"/>
        <v/>
      </c>
    </row>
    <row r="671" spans="29:37" x14ac:dyDescent="0.2">
      <c r="AC671">
        <f>IF(ISBLANK(sbcc[[#This Row],[total_boys]]),SUM(sbcc[[#This Row],[boys_0-5_reached]],sbcc[[#This Row],[boys_6-12_reached]],sbcc[[#This Row],[boys_13-18_reached]]),sbcc[[#This Row],[total_boys]])</f>
        <v>0</v>
      </c>
      <c r="AD671">
        <f>IF(ISBLANK(sbcc[[#This Row],[total_girls]]),SUM(sbcc[[#This Row],[girls_0-5_reached]],sbcc[[#This Row],[girls_6-12_reached]],sbcc[[#This Row],[girls_13-18_reached]]),sbcc[[#This Row],[total_girls]])</f>
        <v>0</v>
      </c>
      <c r="AE671">
        <f>IF(ISBLANK(sbcc[[#This Row],[total_children]]),SUM(sbcc[[#This Row],[calc_boys]],sbcc[[#This Row],[calc_girls]]),sbcc[[#This Row],[total_children]])</f>
        <v>0</v>
      </c>
      <c r="AF671">
        <f>IF(ISBLANK(sbcc[[#This Row],[total_pwd]]),SUM(sbcc[[#This Row],[total_pwd_men]],sbcc[[#This Row],[total_pwd_women]]),sbcc[[#This Row],[total_pwd]])</f>
        <v>0</v>
      </c>
      <c r="AG671">
        <f>IF(ISBLANK(sbcc[[#This Row],[total_adults]]),SUM(sbcc[[#This Row],[total_men]],sbcc[[#This Row],[total_women]]),sbcc[[#This Row],[total_adults]])</f>
        <v>0</v>
      </c>
      <c r="AH671">
        <f>IF(ISBLANK(sbcc[[#This Row],[total_beneficiaries_reached]]),SUM(sbcc[[#This Row],[calc_children]],sbcc[[#This Row],[calc_adults]]),sbcc[[#This Row],[total_beneficiaries_reached]])</f>
        <v>0</v>
      </c>
      <c r="AI671" s="49" t="str">
        <f ca="1">IF(B671="","",OFFSET(table_admin1[[#Headers],[ADM1_PT]],MATCH(B671,admin1,0),1))</f>
        <v/>
      </c>
      <c r="AJ671" s="49" t="str">
        <f t="shared" ca="1" si="20"/>
        <v/>
      </c>
      <c r="AK671" s="49" t="str">
        <f t="shared" ca="1" si="21"/>
        <v/>
      </c>
    </row>
    <row r="672" spans="29:37" x14ac:dyDescent="0.2">
      <c r="AC672">
        <f>IF(ISBLANK(sbcc[[#This Row],[total_boys]]),SUM(sbcc[[#This Row],[boys_0-5_reached]],sbcc[[#This Row],[boys_6-12_reached]],sbcc[[#This Row],[boys_13-18_reached]]),sbcc[[#This Row],[total_boys]])</f>
        <v>0</v>
      </c>
      <c r="AD672">
        <f>IF(ISBLANK(sbcc[[#This Row],[total_girls]]),SUM(sbcc[[#This Row],[girls_0-5_reached]],sbcc[[#This Row],[girls_6-12_reached]],sbcc[[#This Row],[girls_13-18_reached]]),sbcc[[#This Row],[total_girls]])</f>
        <v>0</v>
      </c>
      <c r="AE672">
        <f>IF(ISBLANK(sbcc[[#This Row],[total_children]]),SUM(sbcc[[#This Row],[calc_boys]],sbcc[[#This Row],[calc_girls]]),sbcc[[#This Row],[total_children]])</f>
        <v>0</v>
      </c>
      <c r="AF672">
        <f>IF(ISBLANK(sbcc[[#This Row],[total_pwd]]),SUM(sbcc[[#This Row],[total_pwd_men]],sbcc[[#This Row],[total_pwd_women]]),sbcc[[#This Row],[total_pwd]])</f>
        <v>0</v>
      </c>
      <c r="AG672">
        <f>IF(ISBLANK(sbcc[[#This Row],[total_adults]]),SUM(sbcc[[#This Row],[total_men]],sbcc[[#This Row],[total_women]]),sbcc[[#This Row],[total_adults]])</f>
        <v>0</v>
      </c>
      <c r="AH672">
        <f>IF(ISBLANK(sbcc[[#This Row],[total_beneficiaries_reached]]),SUM(sbcc[[#This Row],[calc_children]],sbcc[[#This Row],[calc_adults]]),sbcc[[#This Row],[total_beneficiaries_reached]])</f>
        <v>0</v>
      </c>
      <c r="AI672" s="49" t="str">
        <f ca="1">IF(B672="","",OFFSET(table_admin1[[#Headers],[ADM1_PT]],MATCH(B672,admin1,0),1))</f>
        <v/>
      </c>
      <c r="AJ672" s="49" t="str">
        <f t="shared" ca="1" si="20"/>
        <v/>
      </c>
      <c r="AK672" s="49" t="str">
        <f t="shared" ca="1" si="21"/>
        <v/>
      </c>
    </row>
    <row r="673" spans="29:37" x14ac:dyDescent="0.2">
      <c r="AC673">
        <f>IF(ISBLANK(sbcc[[#This Row],[total_boys]]),SUM(sbcc[[#This Row],[boys_0-5_reached]],sbcc[[#This Row],[boys_6-12_reached]],sbcc[[#This Row],[boys_13-18_reached]]),sbcc[[#This Row],[total_boys]])</f>
        <v>0</v>
      </c>
      <c r="AD673">
        <f>IF(ISBLANK(sbcc[[#This Row],[total_girls]]),SUM(sbcc[[#This Row],[girls_0-5_reached]],sbcc[[#This Row],[girls_6-12_reached]],sbcc[[#This Row],[girls_13-18_reached]]),sbcc[[#This Row],[total_girls]])</f>
        <v>0</v>
      </c>
      <c r="AE673">
        <f>IF(ISBLANK(sbcc[[#This Row],[total_children]]),SUM(sbcc[[#This Row],[calc_boys]],sbcc[[#This Row],[calc_girls]]),sbcc[[#This Row],[total_children]])</f>
        <v>0</v>
      </c>
      <c r="AF673">
        <f>IF(ISBLANK(sbcc[[#This Row],[total_pwd]]),SUM(sbcc[[#This Row],[total_pwd_men]],sbcc[[#This Row],[total_pwd_women]]),sbcc[[#This Row],[total_pwd]])</f>
        <v>0</v>
      </c>
      <c r="AG673">
        <f>IF(ISBLANK(sbcc[[#This Row],[total_adults]]),SUM(sbcc[[#This Row],[total_men]],sbcc[[#This Row],[total_women]]),sbcc[[#This Row],[total_adults]])</f>
        <v>0</v>
      </c>
      <c r="AH673">
        <f>IF(ISBLANK(sbcc[[#This Row],[total_beneficiaries_reached]]),SUM(sbcc[[#This Row],[calc_children]],sbcc[[#This Row],[calc_adults]]),sbcc[[#This Row],[total_beneficiaries_reached]])</f>
        <v>0</v>
      </c>
      <c r="AI673" s="49" t="str">
        <f ca="1">IF(B673="","",OFFSET(table_admin1[[#Headers],[ADM1_PT]],MATCH(B673,admin1,0),1))</f>
        <v/>
      </c>
      <c r="AJ673" s="49" t="str">
        <f t="shared" ca="1" si="20"/>
        <v/>
      </c>
      <c r="AK673" s="49" t="str">
        <f t="shared" ca="1" si="21"/>
        <v/>
      </c>
    </row>
    <row r="674" spans="29:37" x14ac:dyDescent="0.2">
      <c r="AC674">
        <f>IF(ISBLANK(sbcc[[#This Row],[total_boys]]),SUM(sbcc[[#This Row],[boys_0-5_reached]],sbcc[[#This Row],[boys_6-12_reached]],sbcc[[#This Row],[boys_13-18_reached]]),sbcc[[#This Row],[total_boys]])</f>
        <v>0</v>
      </c>
      <c r="AD674">
        <f>IF(ISBLANK(sbcc[[#This Row],[total_girls]]),SUM(sbcc[[#This Row],[girls_0-5_reached]],sbcc[[#This Row],[girls_6-12_reached]],sbcc[[#This Row],[girls_13-18_reached]]),sbcc[[#This Row],[total_girls]])</f>
        <v>0</v>
      </c>
      <c r="AE674">
        <f>IF(ISBLANK(sbcc[[#This Row],[total_children]]),SUM(sbcc[[#This Row],[calc_boys]],sbcc[[#This Row],[calc_girls]]),sbcc[[#This Row],[total_children]])</f>
        <v>0</v>
      </c>
      <c r="AF674">
        <f>IF(ISBLANK(sbcc[[#This Row],[total_pwd]]),SUM(sbcc[[#This Row],[total_pwd_men]],sbcc[[#This Row],[total_pwd_women]]),sbcc[[#This Row],[total_pwd]])</f>
        <v>0</v>
      </c>
      <c r="AG674">
        <f>IF(ISBLANK(sbcc[[#This Row],[total_adults]]),SUM(sbcc[[#This Row],[total_men]],sbcc[[#This Row],[total_women]]),sbcc[[#This Row],[total_adults]])</f>
        <v>0</v>
      </c>
      <c r="AH674">
        <f>IF(ISBLANK(sbcc[[#This Row],[total_beneficiaries_reached]]),SUM(sbcc[[#This Row],[calc_children]],sbcc[[#This Row],[calc_adults]]),sbcc[[#This Row],[total_beneficiaries_reached]])</f>
        <v>0</v>
      </c>
      <c r="AI674" s="49" t="str">
        <f ca="1">IF(B674="","",OFFSET(table_admin1[[#Headers],[ADM1_PT]],MATCH(B674,admin1,0),1))</f>
        <v/>
      </c>
      <c r="AJ674" s="49" t="str">
        <f t="shared" ca="1" si="20"/>
        <v/>
      </c>
      <c r="AK674" s="49" t="str">
        <f t="shared" ca="1" si="21"/>
        <v/>
      </c>
    </row>
    <row r="675" spans="29:37" x14ac:dyDescent="0.2">
      <c r="AC675">
        <f>IF(ISBLANK(sbcc[[#This Row],[total_boys]]),SUM(sbcc[[#This Row],[boys_0-5_reached]],sbcc[[#This Row],[boys_6-12_reached]],sbcc[[#This Row],[boys_13-18_reached]]),sbcc[[#This Row],[total_boys]])</f>
        <v>0</v>
      </c>
      <c r="AD675">
        <f>IF(ISBLANK(sbcc[[#This Row],[total_girls]]),SUM(sbcc[[#This Row],[girls_0-5_reached]],sbcc[[#This Row],[girls_6-12_reached]],sbcc[[#This Row],[girls_13-18_reached]]),sbcc[[#This Row],[total_girls]])</f>
        <v>0</v>
      </c>
      <c r="AE675">
        <f>IF(ISBLANK(sbcc[[#This Row],[total_children]]),SUM(sbcc[[#This Row],[calc_boys]],sbcc[[#This Row],[calc_girls]]),sbcc[[#This Row],[total_children]])</f>
        <v>0</v>
      </c>
      <c r="AF675">
        <f>IF(ISBLANK(sbcc[[#This Row],[total_pwd]]),SUM(sbcc[[#This Row],[total_pwd_men]],sbcc[[#This Row],[total_pwd_women]]),sbcc[[#This Row],[total_pwd]])</f>
        <v>0</v>
      </c>
      <c r="AG675">
        <f>IF(ISBLANK(sbcc[[#This Row],[total_adults]]),SUM(sbcc[[#This Row],[total_men]],sbcc[[#This Row],[total_women]]),sbcc[[#This Row],[total_adults]])</f>
        <v>0</v>
      </c>
      <c r="AH675">
        <f>IF(ISBLANK(sbcc[[#This Row],[total_beneficiaries_reached]]),SUM(sbcc[[#This Row],[calc_children]],sbcc[[#This Row],[calc_adults]]),sbcc[[#This Row],[total_beneficiaries_reached]])</f>
        <v>0</v>
      </c>
      <c r="AI675" s="49" t="str">
        <f ca="1">IF(B675="","",OFFSET(table_admin1[[#Headers],[ADM1_PT]],MATCH(B675,admin1,0),1))</f>
        <v/>
      </c>
      <c r="AJ675" s="49" t="str">
        <f t="shared" ca="1" si="20"/>
        <v/>
      </c>
      <c r="AK675" s="49" t="str">
        <f t="shared" ca="1" si="21"/>
        <v/>
      </c>
    </row>
    <row r="676" spans="29:37" x14ac:dyDescent="0.2">
      <c r="AC676">
        <f>IF(ISBLANK(sbcc[[#This Row],[total_boys]]),SUM(sbcc[[#This Row],[boys_0-5_reached]],sbcc[[#This Row],[boys_6-12_reached]],sbcc[[#This Row],[boys_13-18_reached]]),sbcc[[#This Row],[total_boys]])</f>
        <v>0</v>
      </c>
      <c r="AD676">
        <f>IF(ISBLANK(sbcc[[#This Row],[total_girls]]),SUM(sbcc[[#This Row],[girls_0-5_reached]],sbcc[[#This Row],[girls_6-12_reached]],sbcc[[#This Row],[girls_13-18_reached]]),sbcc[[#This Row],[total_girls]])</f>
        <v>0</v>
      </c>
      <c r="AE676">
        <f>IF(ISBLANK(sbcc[[#This Row],[total_children]]),SUM(sbcc[[#This Row],[calc_boys]],sbcc[[#This Row],[calc_girls]]),sbcc[[#This Row],[total_children]])</f>
        <v>0</v>
      </c>
      <c r="AF676">
        <f>IF(ISBLANK(sbcc[[#This Row],[total_pwd]]),SUM(sbcc[[#This Row],[total_pwd_men]],sbcc[[#This Row],[total_pwd_women]]),sbcc[[#This Row],[total_pwd]])</f>
        <v>0</v>
      </c>
      <c r="AG676">
        <f>IF(ISBLANK(sbcc[[#This Row],[total_adults]]),SUM(sbcc[[#This Row],[total_men]],sbcc[[#This Row],[total_women]]),sbcc[[#This Row],[total_adults]])</f>
        <v>0</v>
      </c>
      <c r="AH676">
        <f>IF(ISBLANK(sbcc[[#This Row],[total_beneficiaries_reached]]),SUM(sbcc[[#This Row],[calc_children]],sbcc[[#This Row],[calc_adults]]),sbcc[[#This Row],[total_beneficiaries_reached]])</f>
        <v>0</v>
      </c>
      <c r="AI676" s="49" t="str">
        <f ca="1">IF(B676="","",OFFSET(table_admin1[[#Headers],[ADM1_PT]],MATCH(B676,admin1,0),1))</f>
        <v/>
      </c>
      <c r="AJ676" s="49" t="str">
        <f t="shared" ca="1" si="20"/>
        <v/>
      </c>
      <c r="AK676" s="49" t="str">
        <f t="shared" ca="1" si="21"/>
        <v/>
      </c>
    </row>
    <row r="677" spans="29:37" x14ac:dyDescent="0.2">
      <c r="AC677">
        <f>IF(ISBLANK(sbcc[[#This Row],[total_boys]]),SUM(sbcc[[#This Row],[boys_0-5_reached]],sbcc[[#This Row],[boys_6-12_reached]],sbcc[[#This Row],[boys_13-18_reached]]),sbcc[[#This Row],[total_boys]])</f>
        <v>0</v>
      </c>
      <c r="AD677">
        <f>IF(ISBLANK(sbcc[[#This Row],[total_girls]]),SUM(sbcc[[#This Row],[girls_0-5_reached]],sbcc[[#This Row],[girls_6-12_reached]],sbcc[[#This Row],[girls_13-18_reached]]),sbcc[[#This Row],[total_girls]])</f>
        <v>0</v>
      </c>
      <c r="AE677">
        <f>IF(ISBLANK(sbcc[[#This Row],[total_children]]),SUM(sbcc[[#This Row],[calc_boys]],sbcc[[#This Row],[calc_girls]]),sbcc[[#This Row],[total_children]])</f>
        <v>0</v>
      </c>
      <c r="AF677">
        <f>IF(ISBLANK(sbcc[[#This Row],[total_pwd]]),SUM(sbcc[[#This Row],[total_pwd_men]],sbcc[[#This Row],[total_pwd_women]]),sbcc[[#This Row],[total_pwd]])</f>
        <v>0</v>
      </c>
      <c r="AG677">
        <f>IF(ISBLANK(sbcc[[#This Row],[total_adults]]),SUM(sbcc[[#This Row],[total_men]],sbcc[[#This Row],[total_women]]),sbcc[[#This Row],[total_adults]])</f>
        <v>0</v>
      </c>
      <c r="AH677">
        <f>IF(ISBLANK(sbcc[[#This Row],[total_beneficiaries_reached]]),SUM(sbcc[[#This Row],[calc_children]],sbcc[[#This Row],[calc_adults]]),sbcc[[#This Row],[total_beneficiaries_reached]])</f>
        <v>0</v>
      </c>
      <c r="AI677" s="49" t="str">
        <f ca="1">IF(B677="","",OFFSET(table_admin1[[#Headers],[ADM1_PT]],MATCH(B677,admin1,0),1))</f>
        <v/>
      </c>
      <c r="AJ677" s="49" t="str">
        <f t="shared" ca="1" si="20"/>
        <v/>
      </c>
      <c r="AK677" s="49" t="str">
        <f t="shared" ca="1" si="21"/>
        <v/>
      </c>
    </row>
    <row r="678" spans="29:37" x14ac:dyDescent="0.2">
      <c r="AC678">
        <f>IF(ISBLANK(sbcc[[#This Row],[total_boys]]),SUM(sbcc[[#This Row],[boys_0-5_reached]],sbcc[[#This Row],[boys_6-12_reached]],sbcc[[#This Row],[boys_13-18_reached]]),sbcc[[#This Row],[total_boys]])</f>
        <v>0</v>
      </c>
      <c r="AD678">
        <f>IF(ISBLANK(sbcc[[#This Row],[total_girls]]),SUM(sbcc[[#This Row],[girls_0-5_reached]],sbcc[[#This Row],[girls_6-12_reached]],sbcc[[#This Row],[girls_13-18_reached]]),sbcc[[#This Row],[total_girls]])</f>
        <v>0</v>
      </c>
      <c r="AE678">
        <f>IF(ISBLANK(sbcc[[#This Row],[total_children]]),SUM(sbcc[[#This Row],[calc_boys]],sbcc[[#This Row],[calc_girls]]),sbcc[[#This Row],[total_children]])</f>
        <v>0</v>
      </c>
      <c r="AF678">
        <f>IF(ISBLANK(sbcc[[#This Row],[total_pwd]]),SUM(sbcc[[#This Row],[total_pwd_men]],sbcc[[#This Row],[total_pwd_women]]),sbcc[[#This Row],[total_pwd]])</f>
        <v>0</v>
      </c>
      <c r="AG678">
        <f>IF(ISBLANK(sbcc[[#This Row],[total_adults]]),SUM(sbcc[[#This Row],[total_men]],sbcc[[#This Row],[total_women]]),sbcc[[#This Row],[total_adults]])</f>
        <v>0</v>
      </c>
      <c r="AH678">
        <f>IF(ISBLANK(sbcc[[#This Row],[total_beneficiaries_reached]]),SUM(sbcc[[#This Row],[calc_children]],sbcc[[#This Row],[calc_adults]]),sbcc[[#This Row],[total_beneficiaries_reached]])</f>
        <v>0</v>
      </c>
      <c r="AI678" s="49" t="str">
        <f ca="1">IF(B678="","",OFFSET(table_admin1[[#Headers],[ADM1_PT]],MATCH(B678,admin1,0),1))</f>
        <v/>
      </c>
      <c r="AJ678" s="49" t="str">
        <f t="shared" ca="1" si="20"/>
        <v/>
      </c>
      <c r="AK678" s="49" t="str">
        <f t="shared" ca="1" si="21"/>
        <v/>
      </c>
    </row>
    <row r="679" spans="29:37" x14ac:dyDescent="0.2">
      <c r="AC679">
        <f>IF(ISBLANK(sbcc[[#This Row],[total_boys]]),SUM(sbcc[[#This Row],[boys_0-5_reached]],sbcc[[#This Row],[boys_6-12_reached]],sbcc[[#This Row],[boys_13-18_reached]]),sbcc[[#This Row],[total_boys]])</f>
        <v>0</v>
      </c>
      <c r="AD679">
        <f>IF(ISBLANK(sbcc[[#This Row],[total_girls]]),SUM(sbcc[[#This Row],[girls_0-5_reached]],sbcc[[#This Row],[girls_6-12_reached]],sbcc[[#This Row],[girls_13-18_reached]]),sbcc[[#This Row],[total_girls]])</f>
        <v>0</v>
      </c>
      <c r="AE679">
        <f>IF(ISBLANK(sbcc[[#This Row],[total_children]]),SUM(sbcc[[#This Row],[calc_boys]],sbcc[[#This Row],[calc_girls]]),sbcc[[#This Row],[total_children]])</f>
        <v>0</v>
      </c>
      <c r="AF679">
        <f>IF(ISBLANK(sbcc[[#This Row],[total_pwd]]),SUM(sbcc[[#This Row],[total_pwd_men]],sbcc[[#This Row],[total_pwd_women]]),sbcc[[#This Row],[total_pwd]])</f>
        <v>0</v>
      </c>
      <c r="AG679">
        <f>IF(ISBLANK(sbcc[[#This Row],[total_adults]]),SUM(sbcc[[#This Row],[total_men]],sbcc[[#This Row],[total_women]]),sbcc[[#This Row],[total_adults]])</f>
        <v>0</v>
      </c>
      <c r="AH679">
        <f>IF(ISBLANK(sbcc[[#This Row],[total_beneficiaries_reached]]),SUM(sbcc[[#This Row],[calc_children]],sbcc[[#This Row],[calc_adults]]),sbcc[[#This Row],[total_beneficiaries_reached]])</f>
        <v>0</v>
      </c>
      <c r="AI679" s="49" t="str">
        <f ca="1">IF(B679="","",OFFSET(table_admin1[[#Headers],[ADM1_PT]],MATCH(B679,admin1,0),1))</f>
        <v/>
      </c>
      <c r="AJ679" s="49" t="str">
        <f t="shared" ca="1" si="20"/>
        <v/>
      </c>
      <c r="AK679" s="49" t="str">
        <f t="shared" ca="1" si="21"/>
        <v/>
      </c>
    </row>
    <row r="680" spans="29:37" x14ac:dyDescent="0.2">
      <c r="AC680">
        <f>IF(ISBLANK(sbcc[[#This Row],[total_boys]]),SUM(sbcc[[#This Row],[boys_0-5_reached]],sbcc[[#This Row],[boys_6-12_reached]],sbcc[[#This Row],[boys_13-18_reached]]),sbcc[[#This Row],[total_boys]])</f>
        <v>0</v>
      </c>
      <c r="AD680">
        <f>IF(ISBLANK(sbcc[[#This Row],[total_girls]]),SUM(sbcc[[#This Row],[girls_0-5_reached]],sbcc[[#This Row],[girls_6-12_reached]],sbcc[[#This Row],[girls_13-18_reached]]),sbcc[[#This Row],[total_girls]])</f>
        <v>0</v>
      </c>
      <c r="AE680">
        <f>IF(ISBLANK(sbcc[[#This Row],[total_children]]),SUM(sbcc[[#This Row],[calc_boys]],sbcc[[#This Row],[calc_girls]]),sbcc[[#This Row],[total_children]])</f>
        <v>0</v>
      </c>
      <c r="AF680">
        <f>IF(ISBLANK(sbcc[[#This Row],[total_pwd]]),SUM(sbcc[[#This Row],[total_pwd_men]],sbcc[[#This Row],[total_pwd_women]]),sbcc[[#This Row],[total_pwd]])</f>
        <v>0</v>
      </c>
      <c r="AG680">
        <f>IF(ISBLANK(sbcc[[#This Row],[total_adults]]),SUM(sbcc[[#This Row],[total_men]],sbcc[[#This Row],[total_women]]),sbcc[[#This Row],[total_adults]])</f>
        <v>0</v>
      </c>
      <c r="AH680">
        <f>IF(ISBLANK(sbcc[[#This Row],[total_beneficiaries_reached]]),SUM(sbcc[[#This Row],[calc_children]],sbcc[[#This Row],[calc_adults]]),sbcc[[#This Row],[total_beneficiaries_reached]])</f>
        <v>0</v>
      </c>
      <c r="AI680" s="49" t="str">
        <f ca="1">IF(B680="","",OFFSET(table_admin1[[#Headers],[ADM1_PT]],MATCH(B680,admin1,0),1))</f>
        <v/>
      </c>
      <c r="AJ680" s="49" t="str">
        <f t="shared" ca="1" si="20"/>
        <v/>
      </c>
      <c r="AK680" s="49" t="str">
        <f t="shared" ca="1" si="21"/>
        <v/>
      </c>
    </row>
    <row r="681" spans="29:37" x14ac:dyDescent="0.2">
      <c r="AC681">
        <f>IF(ISBLANK(sbcc[[#This Row],[total_boys]]),SUM(sbcc[[#This Row],[boys_0-5_reached]],sbcc[[#This Row],[boys_6-12_reached]],sbcc[[#This Row],[boys_13-18_reached]]),sbcc[[#This Row],[total_boys]])</f>
        <v>0</v>
      </c>
      <c r="AD681">
        <f>IF(ISBLANK(sbcc[[#This Row],[total_girls]]),SUM(sbcc[[#This Row],[girls_0-5_reached]],sbcc[[#This Row],[girls_6-12_reached]],sbcc[[#This Row],[girls_13-18_reached]]),sbcc[[#This Row],[total_girls]])</f>
        <v>0</v>
      </c>
      <c r="AE681">
        <f>IF(ISBLANK(sbcc[[#This Row],[total_children]]),SUM(sbcc[[#This Row],[calc_boys]],sbcc[[#This Row],[calc_girls]]),sbcc[[#This Row],[total_children]])</f>
        <v>0</v>
      </c>
      <c r="AF681">
        <f>IF(ISBLANK(sbcc[[#This Row],[total_pwd]]),SUM(sbcc[[#This Row],[total_pwd_men]],sbcc[[#This Row],[total_pwd_women]]),sbcc[[#This Row],[total_pwd]])</f>
        <v>0</v>
      </c>
      <c r="AG681">
        <f>IF(ISBLANK(sbcc[[#This Row],[total_adults]]),SUM(sbcc[[#This Row],[total_men]],sbcc[[#This Row],[total_women]]),sbcc[[#This Row],[total_adults]])</f>
        <v>0</v>
      </c>
      <c r="AH681">
        <f>IF(ISBLANK(sbcc[[#This Row],[total_beneficiaries_reached]]),SUM(sbcc[[#This Row],[calc_children]],sbcc[[#This Row],[calc_adults]]),sbcc[[#This Row],[total_beneficiaries_reached]])</f>
        <v>0</v>
      </c>
      <c r="AI681" s="49" t="str">
        <f ca="1">IF(B681="","",OFFSET(table_admin1[[#Headers],[ADM1_PT]],MATCH(B681,admin1,0),1))</f>
        <v/>
      </c>
      <c r="AJ681" s="49" t="str">
        <f t="shared" ca="1" si="20"/>
        <v/>
      </c>
      <c r="AK681" s="49" t="str">
        <f t="shared" ca="1" si="21"/>
        <v/>
      </c>
    </row>
    <row r="682" spans="29:37" x14ac:dyDescent="0.2">
      <c r="AC682">
        <f>IF(ISBLANK(sbcc[[#This Row],[total_boys]]),SUM(sbcc[[#This Row],[boys_0-5_reached]],sbcc[[#This Row],[boys_6-12_reached]],sbcc[[#This Row],[boys_13-18_reached]]),sbcc[[#This Row],[total_boys]])</f>
        <v>0</v>
      </c>
      <c r="AD682">
        <f>IF(ISBLANK(sbcc[[#This Row],[total_girls]]),SUM(sbcc[[#This Row],[girls_0-5_reached]],sbcc[[#This Row],[girls_6-12_reached]],sbcc[[#This Row],[girls_13-18_reached]]),sbcc[[#This Row],[total_girls]])</f>
        <v>0</v>
      </c>
      <c r="AE682">
        <f>IF(ISBLANK(sbcc[[#This Row],[total_children]]),SUM(sbcc[[#This Row],[calc_boys]],sbcc[[#This Row],[calc_girls]]),sbcc[[#This Row],[total_children]])</f>
        <v>0</v>
      </c>
      <c r="AF682">
        <f>IF(ISBLANK(sbcc[[#This Row],[total_pwd]]),SUM(sbcc[[#This Row],[total_pwd_men]],sbcc[[#This Row],[total_pwd_women]]),sbcc[[#This Row],[total_pwd]])</f>
        <v>0</v>
      </c>
      <c r="AG682">
        <f>IF(ISBLANK(sbcc[[#This Row],[total_adults]]),SUM(sbcc[[#This Row],[total_men]],sbcc[[#This Row],[total_women]]),sbcc[[#This Row],[total_adults]])</f>
        <v>0</v>
      </c>
      <c r="AH682">
        <f>IF(ISBLANK(sbcc[[#This Row],[total_beneficiaries_reached]]),SUM(sbcc[[#This Row],[calc_children]],sbcc[[#This Row],[calc_adults]]),sbcc[[#This Row],[total_beneficiaries_reached]])</f>
        <v>0</v>
      </c>
      <c r="AI682" s="49" t="str">
        <f ca="1">IF(B682="","",OFFSET(table_admin1[[#Headers],[ADM1_PT]],MATCH(B682,admin1,0),1))</f>
        <v/>
      </c>
      <c r="AJ682" s="49" t="str">
        <f t="shared" ca="1" si="20"/>
        <v/>
      </c>
      <c r="AK682" s="49" t="str">
        <f t="shared" ca="1" si="21"/>
        <v/>
      </c>
    </row>
    <row r="683" spans="29:37" x14ac:dyDescent="0.2">
      <c r="AC683">
        <f>IF(ISBLANK(sbcc[[#This Row],[total_boys]]),SUM(sbcc[[#This Row],[boys_0-5_reached]],sbcc[[#This Row],[boys_6-12_reached]],sbcc[[#This Row],[boys_13-18_reached]]),sbcc[[#This Row],[total_boys]])</f>
        <v>0</v>
      </c>
      <c r="AD683">
        <f>IF(ISBLANK(sbcc[[#This Row],[total_girls]]),SUM(sbcc[[#This Row],[girls_0-5_reached]],sbcc[[#This Row],[girls_6-12_reached]],sbcc[[#This Row],[girls_13-18_reached]]),sbcc[[#This Row],[total_girls]])</f>
        <v>0</v>
      </c>
      <c r="AE683">
        <f>IF(ISBLANK(sbcc[[#This Row],[total_children]]),SUM(sbcc[[#This Row],[calc_boys]],sbcc[[#This Row],[calc_girls]]),sbcc[[#This Row],[total_children]])</f>
        <v>0</v>
      </c>
      <c r="AF683">
        <f>IF(ISBLANK(sbcc[[#This Row],[total_pwd]]),SUM(sbcc[[#This Row],[total_pwd_men]],sbcc[[#This Row],[total_pwd_women]]),sbcc[[#This Row],[total_pwd]])</f>
        <v>0</v>
      </c>
      <c r="AG683">
        <f>IF(ISBLANK(sbcc[[#This Row],[total_adults]]),SUM(sbcc[[#This Row],[total_men]],sbcc[[#This Row],[total_women]]),sbcc[[#This Row],[total_adults]])</f>
        <v>0</v>
      </c>
      <c r="AH683">
        <f>IF(ISBLANK(sbcc[[#This Row],[total_beneficiaries_reached]]),SUM(sbcc[[#This Row],[calc_children]],sbcc[[#This Row],[calc_adults]]),sbcc[[#This Row],[total_beneficiaries_reached]])</f>
        <v>0</v>
      </c>
      <c r="AI683" s="49" t="str">
        <f ca="1">IF(B683="","",OFFSET(table_admin1[[#Headers],[ADM1_PT]],MATCH(B683,admin1,0),1))</f>
        <v/>
      </c>
      <c r="AJ683" s="49" t="str">
        <f t="shared" ca="1" si="20"/>
        <v/>
      </c>
      <c r="AK683" s="49" t="str">
        <f t="shared" ca="1" si="21"/>
        <v/>
      </c>
    </row>
    <row r="684" spans="29:37" x14ac:dyDescent="0.2">
      <c r="AC684">
        <f>IF(ISBLANK(sbcc[[#This Row],[total_boys]]),SUM(sbcc[[#This Row],[boys_0-5_reached]],sbcc[[#This Row],[boys_6-12_reached]],sbcc[[#This Row],[boys_13-18_reached]]),sbcc[[#This Row],[total_boys]])</f>
        <v>0</v>
      </c>
      <c r="AD684">
        <f>IF(ISBLANK(sbcc[[#This Row],[total_girls]]),SUM(sbcc[[#This Row],[girls_0-5_reached]],sbcc[[#This Row],[girls_6-12_reached]],sbcc[[#This Row],[girls_13-18_reached]]),sbcc[[#This Row],[total_girls]])</f>
        <v>0</v>
      </c>
      <c r="AE684">
        <f>IF(ISBLANK(sbcc[[#This Row],[total_children]]),SUM(sbcc[[#This Row],[calc_boys]],sbcc[[#This Row],[calc_girls]]),sbcc[[#This Row],[total_children]])</f>
        <v>0</v>
      </c>
      <c r="AF684">
        <f>IF(ISBLANK(sbcc[[#This Row],[total_pwd]]),SUM(sbcc[[#This Row],[total_pwd_men]],sbcc[[#This Row],[total_pwd_women]]),sbcc[[#This Row],[total_pwd]])</f>
        <v>0</v>
      </c>
      <c r="AG684">
        <f>IF(ISBLANK(sbcc[[#This Row],[total_adults]]),SUM(sbcc[[#This Row],[total_men]],sbcc[[#This Row],[total_women]]),sbcc[[#This Row],[total_adults]])</f>
        <v>0</v>
      </c>
      <c r="AH684">
        <f>IF(ISBLANK(sbcc[[#This Row],[total_beneficiaries_reached]]),SUM(sbcc[[#This Row],[calc_children]],sbcc[[#This Row],[calc_adults]]),sbcc[[#This Row],[total_beneficiaries_reached]])</f>
        <v>0</v>
      </c>
      <c r="AI684" s="49" t="str">
        <f ca="1">IF(B684="","",OFFSET(table_admin1[[#Headers],[ADM1_PT]],MATCH(B684,admin1,0),1))</f>
        <v/>
      </c>
      <c r="AJ684" s="49" t="str">
        <f t="shared" ca="1" si="20"/>
        <v/>
      </c>
      <c r="AK684" s="49" t="str">
        <f t="shared" ca="1" si="21"/>
        <v/>
      </c>
    </row>
    <row r="685" spans="29:37" x14ac:dyDescent="0.2">
      <c r="AC685">
        <f>IF(ISBLANK(sbcc[[#This Row],[total_boys]]),SUM(sbcc[[#This Row],[boys_0-5_reached]],sbcc[[#This Row],[boys_6-12_reached]],sbcc[[#This Row],[boys_13-18_reached]]),sbcc[[#This Row],[total_boys]])</f>
        <v>0</v>
      </c>
      <c r="AD685">
        <f>IF(ISBLANK(sbcc[[#This Row],[total_girls]]),SUM(sbcc[[#This Row],[girls_0-5_reached]],sbcc[[#This Row],[girls_6-12_reached]],sbcc[[#This Row],[girls_13-18_reached]]),sbcc[[#This Row],[total_girls]])</f>
        <v>0</v>
      </c>
      <c r="AE685">
        <f>IF(ISBLANK(sbcc[[#This Row],[total_children]]),SUM(sbcc[[#This Row],[calc_boys]],sbcc[[#This Row],[calc_girls]]),sbcc[[#This Row],[total_children]])</f>
        <v>0</v>
      </c>
      <c r="AF685">
        <f>IF(ISBLANK(sbcc[[#This Row],[total_pwd]]),SUM(sbcc[[#This Row],[total_pwd_men]],sbcc[[#This Row],[total_pwd_women]]),sbcc[[#This Row],[total_pwd]])</f>
        <v>0</v>
      </c>
      <c r="AG685">
        <f>IF(ISBLANK(sbcc[[#This Row],[total_adults]]),SUM(sbcc[[#This Row],[total_men]],sbcc[[#This Row],[total_women]]),sbcc[[#This Row],[total_adults]])</f>
        <v>0</v>
      </c>
      <c r="AH685">
        <f>IF(ISBLANK(sbcc[[#This Row],[total_beneficiaries_reached]]),SUM(sbcc[[#This Row],[calc_children]],sbcc[[#This Row],[calc_adults]]),sbcc[[#This Row],[total_beneficiaries_reached]])</f>
        <v>0</v>
      </c>
      <c r="AI685" s="49" t="str">
        <f ca="1">IF(B685="","",OFFSET(table_admin1[[#Headers],[ADM1_PT]],MATCH(B685,admin1,0),1))</f>
        <v/>
      </c>
      <c r="AJ685" s="49" t="str">
        <f t="shared" ref="AJ685:AJ748" ca="1" si="22">IF(C685="","",INDEX(admin2_pcode,MATCH(C685,OFFSET(admin2_start,MATCH(AI685,admin1_linked_pcode,0),0,COUNTIF(admin1_linked_pcode,AI685)),0)+MATCH(AI685,admin1_linked_pcode,0)-1))</f>
        <v/>
      </c>
      <c r="AK685" s="49" t="str">
        <f t="shared" ref="AK685:AK748" ca="1" si="23">IF(D685="","",INDEX(admin3_pcode,MATCH(D685,OFFSET(admin3_start,MATCH(AJ685,admin2_linked_pcode,0),0,COUNTIF(admin2_linked_pcode,AJ685)),0)+MATCH(AJ685,admin2_linked_pcode,0)-1))</f>
        <v/>
      </c>
    </row>
    <row r="686" spans="29:37" x14ac:dyDescent="0.2">
      <c r="AC686">
        <f>IF(ISBLANK(sbcc[[#This Row],[total_boys]]),SUM(sbcc[[#This Row],[boys_0-5_reached]],sbcc[[#This Row],[boys_6-12_reached]],sbcc[[#This Row],[boys_13-18_reached]]),sbcc[[#This Row],[total_boys]])</f>
        <v>0</v>
      </c>
      <c r="AD686">
        <f>IF(ISBLANK(sbcc[[#This Row],[total_girls]]),SUM(sbcc[[#This Row],[girls_0-5_reached]],sbcc[[#This Row],[girls_6-12_reached]],sbcc[[#This Row],[girls_13-18_reached]]),sbcc[[#This Row],[total_girls]])</f>
        <v>0</v>
      </c>
      <c r="AE686">
        <f>IF(ISBLANK(sbcc[[#This Row],[total_children]]),SUM(sbcc[[#This Row],[calc_boys]],sbcc[[#This Row],[calc_girls]]),sbcc[[#This Row],[total_children]])</f>
        <v>0</v>
      </c>
      <c r="AF686">
        <f>IF(ISBLANK(sbcc[[#This Row],[total_pwd]]),SUM(sbcc[[#This Row],[total_pwd_men]],sbcc[[#This Row],[total_pwd_women]]),sbcc[[#This Row],[total_pwd]])</f>
        <v>0</v>
      </c>
      <c r="AG686">
        <f>IF(ISBLANK(sbcc[[#This Row],[total_adults]]),SUM(sbcc[[#This Row],[total_men]],sbcc[[#This Row],[total_women]]),sbcc[[#This Row],[total_adults]])</f>
        <v>0</v>
      </c>
      <c r="AH686">
        <f>IF(ISBLANK(sbcc[[#This Row],[total_beneficiaries_reached]]),SUM(sbcc[[#This Row],[calc_children]],sbcc[[#This Row],[calc_adults]]),sbcc[[#This Row],[total_beneficiaries_reached]])</f>
        <v>0</v>
      </c>
      <c r="AI686" s="49" t="str">
        <f ca="1">IF(B686="","",OFFSET(table_admin1[[#Headers],[ADM1_PT]],MATCH(B686,admin1,0),1))</f>
        <v/>
      </c>
      <c r="AJ686" s="49" t="str">
        <f t="shared" ca="1" si="22"/>
        <v/>
      </c>
      <c r="AK686" s="49" t="str">
        <f t="shared" ca="1" si="23"/>
        <v/>
      </c>
    </row>
    <row r="687" spans="29:37" x14ac:dyDescent="0.2">
      <c r="AC687">
        <f>IF(ISBLANK(sbcc[[#This Row],[total_boys]]),SUM(sbcc[[#This Row],[boys_0-5_reached]],sbcc[[#This Row],[boys_6-12_reached]],sbcc[[#This Row],[boys_13-18_reached]]),sbcc[[#This Row],[total_boys]])</f>
        <v>0</v>
      </c>
      <c r="AD687">
        <f>IF(ISBLANK(sbcc[[#This Row],[total_girls]]),SUM(sbcc[[#This Row],[girls_0-5_reached]],sbcc[[#This Row],[girls_6-12_reached]],sbcc[[#This Row],[girls_13-18_reached]]),sbcc[[#This Row],[total_girls]])</f>
        <v>0</v>
      </c>
      <c r="AE687">
        <f>IF(ISBLANK(sbcc[[#This Row],[total_children]]),SUM(sbcc[[#This Row],[calc_boys]],sbcc[[#This Row],[calc_girls]]),sbcc[[#This Row],[total_children]])</f>
        <v>0</v>
      </c>
      <c r="AF687">
        <f>IF(ISBLANK(sbcc[[#This Row],[total_pwd]]),SUM(sbcc[[#This Row],[total_pwd_men]],sbcc[[#This Row],[total_pwd_women]]),sbcc[[#This Row],[total_pwd]])</f>
        <v>0</v>
      </c>
      <c r="AG687">
        <f>IF(ISBLANK(sbcc[[#This Row],[total_adults]]),SUM(sbcc[[#This Row],[total_men]],sbcc[[#This Row],[total_women]]),sbcc[[#This Row],[total_adults]])</f>
        <v>0</v>
      </c>
      <c r="AH687">
        <f>IF(ISBLANK(sbcc[[#This Row],[total_beneficiaries_reached]]),SUM(sbcc[[#This Row],[calc_children]],sbcc[[#This Row],[calc_adults]]),sbcc[[#This Row],[total_beneficiaries_reached]])</f>
        <v>0</v>
      </c>
      <c r="AI687" s="49" t="str">
        <f ca="1">IF(B687="","",OFFSET(table_admin1[[#Headers],[ADM1_PT]],MATCH(B687,admin1,0),1))</f>
        <v/>
      </c>
      <c r="AJ687" s="49" t="str">
        <f t="shared" ca="1" si="22"/>
        <v/>
      </c>
      <c r="AK687" s="49" t="str">
        <f t="shared" ca="1" si="23"/>
        <v/>
      </c>
    </row>
    <row r="688" spans="29:37" x14ac:dyDescent="0.2">
      <c r="AC688">
        <f>IF(ISBLANK(sbcc[[#This Row],[total_boys]]),SUM(sbcc[[#This Row],[boys_0-5_reached]],sbcc[[#This Row],[boys_6-12_reached]],sbcc[[#This Row],[boys_13-18_reached]]),sbcc[[#This Row],[total_boys]])</f>
        <v>0</v>
      </c>
      <c r="AD688">
        <f>IF(ISBLANK(sbcc[[#This Row],[total_girls]]),SUM(sbcc[[#This Row],[girls_0-5_reached]],sbcc[[#This Row],[girls_6-12_reached]],sbcc[[#This Row],[girls_13-18_reached]]),sbcc[[#This Row],[total_girls]])</f>
        <v>0</v>
      </c>
      <c r="AE688">
        <f>IF(ISBLANK(sbcc[[#This Row],[total_children]]),SUM(sbcc[[#This Row],[calc_boys]],sbcc[[#This Row],[calc_girls]]),sbcc[[#This Row],[total_children]])</f>
        <v>0</v>
      </c>
      <c r="AF688">
        <f>IF(ISBLANK(sbcc[[#This Row],[total_pwd]]),SUM(sbcc[[#This Row],[total_pwd_men]],sbcc[[#This Row],[total_pwd_women]]),sbcc[[#This Row],[total_pwd]])</f>
        <v>0</v>
      </c>
      <c r="AG688">
        <f>IF(ISBLANK(sbcc[[#This Row],[total_adults]]),SUM(sbcc[[#This Row],[total_men]],sbcc[[#This Row],[total_women]]),sbcc[[#This Row],[total_adults]])</f>
        <v>0</v>
      </c>
      <c r="AH688">
        <f>IF(ISBLANK(sbcc[[#This Row],[total_beneficiaries_reached]]),SUM(sbcc[[#This Row],[calc_children]],sbcc[[#This Row],[calc_adults]]),sbcc[[#This Row],[total_beneficiaries_reached]])</f>
        <v>0</v>
      </c>
      <c r="AI688" s="49" t="str">
        <f ca="1">IF(B688="","",OFFSET(table_admin1[[#Headers],[ADM1_PT]],MATCH(B688,admin1,0),1))</f>
        <v/>
      </c>
      <c r="AJ688" s="49" t="str">
        <f t="shared" ca="1" si="22"/>
        <v/>
      </c>
      <c r="AK688" s="49" t="str">
        <f t="shared" ca="1" si="23"/>
        <v/>
      </c>
    </row>
    <row r="689" spans="29:37" x14ac:dyDescent="0.2">
      <c r="AC689">
        <f>IF(ISBLANK(sbcc[[#This Row],[total_boys]]),SUM(sbcc[[#This Row],[boys_0-5_reached]],sbcc[[#This Row],[boys_6-12_reached]],sbcc[[#This Row],[boys_13-18_reached]]),sbcc[[#This Row],[total_boys]])</f>
        <v>0</v>
      </c>
      <c r="AD689">
        <f>IF(ISBLANK(sbcc[[#This Row],[total_girls]]),SUM(sbcc[[#This Row],[girls_0-5_reached]],sbcc[[#This Row],[girls_6-12_reached]],sbcc[[#This Row],[girls_13-18_reached]]),sbcc[[#This Row],[total_girls]])</f>
        <v>0</v>
      </c>
      <c r="AE689">
        <f>IF(ISBLANK(sbcc[[#This Row],[total_children]]),SUM(sbcc[[#This Row],[calc_boys]],sbcc[[#This Row],[calc_girls]]),sbcc[[#This Row],[total_children]])</f>
        <v>0</v>
      </c>
      <c r="AF689">
        <f>IF(ISBLANK(sbcc[[#This Row],[total_pwd]]),SUM(sbcc[[#This Row],[total_pwd_men]],sbcc[[#This Row],[total_pwd_women]]),sbcc[[#This Row],[total_pwd]])</f>
        <v>0</v>
      </c>
      <c r="AG689">
        <f>IF(ISBLANK(sbcc[[#This Row],[total_adults]]),SUM(sbcc[[#This Row],[total_men]],sbcc[[#This Row],[total_women]]),sbcc[[#This Row],[total_adults]])</f>
        <v>0</v>
      </c>
      <c r="AH689">
        <f>IF(ISBLANK(sbcc[[#This Row],[total_beneficiaries_reached]]),SUM(sbcc[[#This Row],[calc_children]],sbcc[[#This Row],[calc_adults]]),sbcc[[#This Row],[total_beneficiaries_reached]])</f>
        <v>0</v>
      </c>
      <c r="AI689" s="49" t="str">
        <f ca="1">IF(B689="","",OFFSET(table_admin1[[#Headers],[ADM1_PT]],MATCH(B689,admin1,0),1))</f>
        <v/>
      </c>
      <c r="AJ689" s="49" t="str">
        <f t="shared" ca="1" si="22"/>
        <v/>
      </c>
      <c r="AK689" s="49" t="str">
        <f t="shared" ca="1" si="23"/>
        <v/>
      </c>
    </row>
    <row r="690" spans="29:37" x14ac:dyDescent="0.2">
      <c r="AC690">
        <f>IF(ISBLANK(sbcc[[#This Row],[total_boys]]),SUM(sbcc[[#This Row],[boys_0-5_reached]],sbcc[[#This Row],[boys_6-12_reached]],sbcc[[#This Row],[boys_13-18_reached]]),sbcc[[#This Row],[total_boys]])</f>
        <v>0</v>
      </c>
      <c r="AD690">
        <f>IF(ISBLANK(sbcc[[#This Row],[total_girls]]),SUM(sbcc[[#This Row],[girls_0-5_reached]],sbcc[[#This Row],[girls_6-12_reached]],sbcc[[#This Row],[girls_13-18_reached]]),sbcc[[#This Row],[total_girls]])</f>
        <v>0</v>
      </c>
      <c r="AE690">
        <f>IF(ISBLANK(sbcc[[#This Row],[total_children]]),SUM(sbcc[[#This Row],[calc_boys]],sbcc[[#This Row],[calc_girls]]),sbcc[[#This Row],[total_children]])</f>
        <v>0</v>
      </c>
      <c r="AF690">
        <f>IF(ISBLANK(sbcc[[#This Row],[total_pwd]]),SUM(sbcc[[#This Row],[total_pwd_men]],sbcc[[#This Row],[total_pwd_women]]),sbcc[[#This Row],[total_pwd]])</f>
        <v>0</v>
      </c>
      <c r="AG690">
        <f>IF(ISBLANK(sbcc[[#This Row],[total_adults]]),SUM(sbcc[[#This Row],[total_men]],sbcc[[#This Row],[total_women]]),sbcc[[#This Row],[total_adults]])</f>
        <v>0</v>
      </c>
      <c r="AH690">
        <f>IF(ISBLANK(sbcc[[#This Row],[total_beneficiaries_reached]]),SUM(sbcc[[#This Row],[calc_children]],sbcc[[#This Row],[calc_adults]]),sbcc[[#This Row],[total_beneficiaries_reached]])</f>
        <v>0</v>
      </c>
      <c r="AI690" s="49" t="str">
        <f ca="1">IF(B690="","",OFFSET(table_admin1[[#Headers],[ADM1_PT]],MATCH(B690,admin1,0),1))</f>
        <v/>
      </c>
      <c r="AJ690" s="49" t="str">
        <f t="shared" ca="1" si="22"/>
        <v/>
      </c>
      <c r="AK690" s="49" t="str">
        <f t="shared" ca="1" si="23"/>
        <v/>
      </c>
    </row>
    <row r="691" spans="29:37" x14ac:dyDescent="0.2">
      <c r="AC691">
        <f>IF(ISBLANK(sbcc[[#This Row],[total_boys]]),SUM(sbcc[[#This Row],[boys_0-5_reached]],sbcc[[#This Row],[boys_6-12_reached]],sbcc[[#This Row],[boys_13-18_reached]]),sbcc[[#This Row],[total_boys]])</f>
        <v>0</v>
      </c>
      <c r="AD691">
        <f>IF(ISBLANK(sbcc[[#This Row],[total_girls]]),SUM(sbcc[[#This Row],[girls_0-5_reached]],sbcc[[#This Row],[girls_6-12_reached]],sbcc[[#This Row],[girls_13-18_reached]]),sbcc[[#This Row],[total_girls]])</f>
        <v>0</v>
      </c>
      <c r="AE691">
        <f>IF(ISBLANK(sbcc[[#This Row],[total_children]]),SUM(sbcc[[#This Row],[calc_boys]],sbcc[[#This Row],[calc_girls]]),sbcc[[#This Row],[total_children]])</f>
        <v>0</v>
      </c>
      <c r="AF691">
        <f>IF(ISBLANK(sbcc[[#This Row],[total_pwd]]),SUM(sbcc[[#This Row],[total_pwd_men]],sbcc[[#This Row],[total_pwd_women]]),sbcc[[#This Row],[total_pwd]])</f>
        <v>0</v>
      </c>
      <c r="AG691">
        <f>IF(ISBLANK(sbcc[[#This Row],[total_adults]]),SUM(sbcc[[#This Row],[total_men]],sbcc[[#This Row],[total_women]]),sbcc[[#This Row],[total_adults]])</f>
        <v>0</v>
      </c>
      <c r="AH691">
        <f>IF(ISBLANK(sbcc[[#This Row],[total_beneficiaries_reached]]),SUM(sbcc[[#This Row],[calc_children]],sbcc[[#This Row],[calc_adults]]),sbcc[[#This Row],[total_beneficiaries_reached]])</f>
        <v>0</v>
      </c>
      <c r="AI691" s="49" t="str">
        <f ca="1">IF(B691="","",OFFSET(table_admin1[[#Headers],[ADM1_PT]],MATCH(B691,admin1,0),1))</f>
        <v/>
      </c>
      <c r="AJ691" s="49" t="str">
        <f t="shared" ca="1" si="22"/>
        <v/>
      </c>
      <c r="AK691" s="49" t="str">
        <f t="shared" ca="1" si="23"/>
        <v/>
      </c>
    </row>
    <row r="692" spans="29:37" x14ac:dyDescent="0.2">
      <c r="AC692">
        <f>IF(ISBLANK(sbcc[[#This Row],[total_boys]]),SUM(sbcc[[#This Row],[boys_0-5_reached]],sbcc[[#This Row],[boys_6-12_reached]],sbcc[[#This Row],[boys_13-18_reached]]),sbcc[[#This Row],[total_boys]])</f>
        <v>0</v>
      </c>
      <c r="AD692">
        <f>IF(ISBLANK(sbcc[[#This Row],[total_girls]]),SUM(sbcc[[#This Row],[girls_0-5_reached]],sbcc[[#This Row],[girls_6-12_reached]],sbcc[[#This Row],[girls_13-18_reached]]),sbcc[[#This Row],[total_girls]])</f>
        <v>0</v>
      </c>
      <c r="AE692">
        <f>IF(ISBLANK(sbcc[[#This Row],[total_children]]),SUM(sbcc[[#This Row],[calc_boys]],sbcc[[#This Row],[calc_girls]]),sbcc[[#This Row],[total_children]])</f>
        <v>0</v>
      </c>
      <c r="AF692">
        <f>IF(ISBLANK(sbcc[[#This Row],[total_pwd]]),SUM(sbcc[[#This Row],[total_pwd_men]],sbcc[[#This Row],[total_pwd_women]]),sbcc[[#This Row],[total_pwd]])</f>
        <v>0</v>
      </c>
      <c r="AG692">
        <f>IF(ISBLANK(sbcc[[#This Row],[total_adults]]),SUM(sbcc[[#This Row],[total_men]],sbcc[[#This Row],[total_women]]),sbcc[[#This Row],[total_adults]])</f>
        <v>0</v>
      </c>
      <c r="AH692">
        <f>IF(ISBLANK(sbcc[[#This Row],[total_beneficiaries_reached]]),SUM(sbcc[[#This Row],[calc_children]],sbcc[[#This Row],[calc_adults]]),sbcc[[#This Row],[total_beneficiaries_reached]])</f>
        <v>0</v>
      </c>
      <c r="AI692" s="49" t="str">
        <f ca="1">IF(B692="","",OFFSET(table_admin1[[#Headers],[ADM1_PT]],MATCH(B692,admin1,0),1))</f>
        <v/>
      </c>
      <c r="AJ692" s="49" t="str">
        <f t="shared" ca="1" si="22"/>
        <v/>
      </c>
      <c r="AK692" s="49" t="str">
        <f t="shared" ca="1" si="23"/>
        <v/>
      </c>
    </row>
    <row r="693" spans="29:37" x14ac:dyDescent="0.2">
      <c r="AC693">
        <f>IF(ISBLANK(sbcc[[#This Row],[total_boys]]),SUM(sbcc[[#This Row],[boys_0-5_reached]],sbcc[[#This Row],[boys_6-12_reached]],sbcc[[#This Row],[boys_13-18_reached]]),sbcc[[#This Row],[total_boys]])</f>
        <v>0</v>
      </c>
      <c r="AD693">
        <f>IF(ISBLANK(sbcc[[#This Row],[total_girls]]),SUM(sbcc[[#This Row],[girls_0-5_reached]],sbcc[[#This Row],[girls_6-12_reached]],sbcc[[#This Row],[girls_13-18_reached]]),sbcc[[#This Row],[total_girls]])</f>
        <v>0</v>
      </c>
      <c r="AE693">
        <f>IF(ISBLANK(sbcc[[#This Row],[total_children]]),SUM(sbcc[[#This Row],[calc_boys]],sbcc[[#This Row],[calc_girls]]),sbcc[[#This Row],[total_children]])</f>
        <v>0</v>
      </c>
      <c r="AF693">
        <f>IF(ISBLANK(sbcc[[#This Row],[total_pwd]]),SUM(sbcc[[#This Row],[total_pwd_men]],sbcc[[#This Row],[total_pwd_women]]),sbcc[[#This Row],[total_pwd]])</f>
        <v>0</v>
      </c>
      <c r="AG693">
        <f>IF(ISBLANK(sbcc[[#This Row],[total_adults]]),SUM(sbcc[[#This Row],[total_men]],sbcc[[#This Row],[total_women]]),sbcc[[#This Row],[total_adults]])</f>
        <v>0</v>
      </c>
      <c r="AH693">
        <f>IF(ISBLANK(sbcc[[#This Row],[total_beneficiaries_reached]]),SUM(sbcc[[#This Row],[calc_children]],sbcc[[#This Row],[calc_adults]]),sbcc[[#This Row],[total_beneficiaries_reached]])</f>
        <v>0</v>
      </c>
      <c r="AI693" s="49" t="str">
        <f ca="1">IF(B693="","",OFFSET(table_admin1[[#Headers],[ADM1_PT]],MATCH(B693,admin1,0),1))</f>
        <v/>
      </c>
      <c r="AJ693" s="49" t="str">
        <f t="shared" ca="1" si="22"/>
        <v/>
      </c>
      <c r="AK693" s="49" t="str">
        <f t="shared" ca="1" si="23"/>
        <v/>
      </c>
    </row>
    <row r="694" spans="29:37" x14ac:dyDescent="0.2">
      <c r="AC694">
        <f>IF(ISBLANK(sbcc[[#This Row],[total_boys]]),SUM(sbcc[[#This Row],[boys_0-5_reached]],sbcc[[#This Row],[boys_6-12_reached]],sbcc[[#This Row],[boys_13-18_reached]]),sbcc[[#This Row],[total_boys]])</f>
        <v>0</v>
      </c>
      <c r="AD694">
        <f>IF(ISBLANK(sbcc[[#This Row],[total_girls]]),SUM(sbcc[[#This Row],[girls_0-5_reached]],sbcc[[#This Row],[girls_6-12_reached]],sbcc[[#This Row],[girls_13-18_reached]]),sbcc[[#This Row],[total_girls]])</f>
        <v>0</v>
      </c>
      <c r="AE694">
        <f>IF(ISBLANK(sbcc[[#This Row],[total_children]]),SUM(sbcc[[#This Row],[calc_boys]],sbcc[[#This Row],[calc_girls]]),sbcc[[#This Row],[total_children]])</f>
        <v>0</v>
      </c>
      <c r="AF694">
        <f>IF(ISBLANK(sbcc[[#This Row],[total_pwd]]),SUM(sbcc[[#This Row],[total_pwd_men]],sbcc[[#This Row],[total_pwd_women]]),sbcc[[#This Row],[total_pwd]])</f>
        <v>0</v>
      </c>
      <c r="AG694">
        <f>IF(ISBLANK(sbcc[[#This Row],[total_adults]]),SUM(sbcc[[#This Row],[total_men]],sbcc[[#This Row],[total_women]]),sbcc[[#This Row],[total_adults]])</f>
        <v>0</v>
      </c>
      <c r="AH694">
        <f>IF(ISBLANK(sbcc[[#This Row],[total_beneficiaries_reached]]),SUM(sbcc[[#This Row],[calc_children]],sbcc[[#This Row],[calc_adults]]),sbcc[[#This Row],[total_beneficiaries_reached]])</f>
        <v>0</v>
      </c>
      <c r="AI694" s="49" t="str">
        <f ca="1">IF(B694="","",OFFSET(table_admin1[[#Headers],[ADM1_PT]],MATCH(B694,admin1,0),1))</f>
        <v/>
      </c>
      <c r="AJ694" s="49" t="str">
        <f t="shared" ca="1" si="22"/>
        <v/>
      </c>
      <c r="AK694" s="49" t="str">
        <f t="shared" ca="1" si="23"/>
        <v/>
      </c>
    </row>
    <row r="695" spans="29:37" x14ac:dyDescent="0.2">
      <c r="AC695">
        <f>IF(ISBLANK(sbcc[[#This Row],[total_boys]]),SUM(sbcc[[#This Row],[boys_0-5_reached]],sbcc[[#This Row],[boys_6-12_reached]],sbcc[[#This Row],[boys_13-18_reached]]),sbcc[[#This Row],[total_boys]])</f>
        <v>0</v>
      </c>
      <c r="AD695">
        <f>IF(ISBLANK(sbcc[[#This Row],[total_girls]]),SUM(sbcc[[#This Row],[girls_0-5_reached]],sbcc[[#This Row],[girls_6-12_reached]],sbcc[[#This Row],[girls_13-18_reached]]),sbcc[[#This Row],[total_girls]])</f>
        <v>0</v>
      </c>
      <c r="AE695">
        <f>IF(ISBLANK(sbcc[[#This Row],[total_children]]),SUM(sbcc[[#This Row],[calc_boys]],sbcc[[#This Row],[calc_girls]]),sbcc[[#This Row],[total_children]])</f>
        <v>0</v>
      </c>
      <c r="AF695">
        <f>IF(ISBLANK(sbcc[[#This Row],[total_pwd]]),SUM(sbcc[[#This Row],[total_pwd_men]],sbcc[[#This Row],[total_pwd_women]]),sbcc[[#This Row],[total_pwd]])</f>
        <v>0</v>
      </c>
      <c r="AG695">
        <f>IF(ISBLANK(sbcc[[#This Row],[total_adults]]),SUM(sbcc[[#This Row],[total_men]],sbcc[[#This Row],[total_women]]),sbcc[[#This Row],[total_adults]])</f>
        <v>0</v>
      </c>
      <c r="AH695">
        <f>IF(ISBLANK(sbcc[[#This Row],[total_beneficiaries_reached]]),SUM(sbcc[[#This Row],[calc_children]],sbcc[[#This Row],[calc_adults]]),sbcc[[#This Row],[total_beneficiaries_reached]])</f>
        <v>0</v>
      </c>
      <c r="AI695" s="49" t="str">
        <f ca="1">IF(B695="","",OFFSET(table_admin1[[#Headers],[ADM1_PT]],MATCH(B695,admin1,0),1))</f>
        <v/>
      </c>
      <c r="AJ695" s="49" t="str">
        <f t="shared" ca="1" si="22"/>
        <v/>
      </c>
      <c r="AK695" s="49" t="str">
        <f t="shared" ca="1" si="23"/>
        <v/>
      </c>
    </row>
    <row r="696" spans="29:37" x14ac:dyDescent="0.2">
      <c r="AC696">
        <f>IF(ISBLANK(sbcc[[#This Row],[total_boys]]),SUM(sbcc[[#This Row],[boys_0-5_reached]],sbcc[[#This Row],[boys_6-12_reached]],sbcc[[#This Row],[boys_13-18_reached]]),sbcc[[#This Row],[total_boys]])</f>
        <v>0</v>
      </c>
      <c r="AD696">
        <f>IF(ISBLANK(sbcc[[#This Row],[total_girls]]),SUM(sbcc[[#This Row],[girls_0-5_reached]],sbcc[[#This Row],[girls_6-12_reached]],sbcc[[#This Row],[girls_13-18_reached]]),sbcc[[#This Row],[total_girls]])</f>
        <v>0</v>
      </c>
      <c r="AE696">
        <f>IF(ISBLANK(sbcc[[#This Row],[total_children]]),SUM(sbcc[[#This Row],[calc_boys]],sbcc[[#This Row],[calc_girls]]),sbcc[[#This Row],[total_children]])</f>
        <v>0</v>
      </c>
      <c r="AF696">
        <f>IF(ISBLANK(sbcc[[#This Row],[total_pwd]]),SUM(sbcc[[#This Row],[total_pwd_men]],sbcc[[#This Row],[total_pwd_women]]),sbcc[[#This Row],[total_pwd]])</f>
        <v>0</v>
      </c>
      <c r="AG696">
        <f>IF(ISBLANK(sbcc[[#This Row],[total_adults]]),SUM(sbcc[[#This Row],[total_men]],sbcc[[#This Row],[total_women]]),sbcc[[#This Row],[total_adults]])</f>
        <v>0</v>
      </c>
      <c r="AH696">
        <f>IF(ISBLANK(sbcc[[#This Row],[total_beneficiaries_reached]]),SUM(sbcc[[#This Row],[calc_children]],sbcc[[#This Row],[calc_adults]]),sbcc[[#This Row],[total_beneficiaries_reached]])</f>
        <v>0</v>
      </c>
      <c r="AI696" s="49" t="str">
        <f ca="1">IF(B696="","",OFFSET(table_admin1[[#Headers],[ADM1_PT]],MATCH(B696,admin1,0),1))</f>
        <v/>
      </c>
      <c r="AJ696" s="49" t="str">
        <f t="shared" ca="1" si="22"/>
        <v/>
      </c>
      <c r="AK696" s="49" t="str">
        <f t="shared" ca="1" si="23"/>
        <v/>
      </c>
    </row>
    <row r="697" spans="29:37" x14ac:dyDescent="0.2">
      <c r="AC697">
        <f>IF(ISBLANK(sbcc[[#This Row],[total_boys]]),SUM(sbcc[[#This Row],[boys_0-5_reached]],sbcc[[#This Row],[boys_6-12_reached]],sbcc[[#This Row],[boys_13-18_reached]]),sbcc[[#This Row],[total_boys]])</f>
        <v>0</v>
      </c>
      <c r="AD697">
        <f>IF(ISBLANK(sbcc[[#This Row],[total_girls]]),SUM(sbcc[[#This Row],[girls_0-5_reached]],sbcc[[#This Row],[girls_6-12_reached]],sbcc[[#This Row],[girls_13-18_reached]]),sbcc[[#This Row],[total_girls]])</f>
        <v>0</v>
      </c>
      <c r="AE697">
        <f>IF(ISBLANK(sbcc[[#This Row],[total_children]]),SUM(sbcc[[#This Row],[calc_boys]],sbcc[[#This Row],[calc_girls]]),sbcc[[#This Row],[total_children]])</f>
        <v>0</v>
      </c>
      <c r="AF697">
        <f>IF(ISBLANK(sbcc[[#This Row],[total_pwd]]),SUM(sbcc[[#This Row],[total_pwd_men]],sbcc[[#This Row],[total_pwd_women]]),sbcc[[#This Row],[total_pwd]])</f>
        <v>0</v>
      </c>
      <c r="AG697">
        <f>IF(ISBLANK(sbcc[[#This Row],[total_adults]]),SUM(sbcc[[#This Row],[total_men]],sbcc[[#This Row],[total_women]]),sbcc[[#This Row],[total_adults]])</f>
        <v>0</v>
      </c>
      <c r="AH697">
        <f>IF(ISBLANK(sbcc[[#This Row],[total_beneficiaries_reached]]),SUM(sbcc[[#This Row],[calc_children]],sbcc[[#This Row],[calc_adults]]),sbcc[[#This Row],[total_beneficiaries_reached]])</f>
        <v>0</v>
      </c>
      <c r="AI697" s="49" t="str">
        <f ca="1">IF(B697="","",OFFSET(table_admin1[[#Headers],[ADM1_PT]],MATCH(B697,admin1,0),1))</f>
        <v/>
      </c>
      <c r="AJ697" s="49" t="str">
        <f t="shared" ca="1" si="22"/>
        <v/>
      </c>
      <c r="AK697" s="49" t="str">
        <f t="shared" ca="1" si="23"/>
        <v/>
      </c>
    </row>
    <row r="698" spans="29:37" x14ac:dyDescent="0.2">
      <c r="AC698">
        <f>IF(ISBLANK(sbcc[[#This Row],[total_boys]]),SUM(sbcc[[#This Row],[boys_0-5_reached]],sbcc[[#This Row],[boys_6-12_reached]],sbcc[[#This Row],[boys_13-18_reached]]),sbcc[[#This Row],[total_boys]])</f>
        <v>0</v>
      </c>
      <c r="AD698">
        <f>IF(ISBLANK(sbcc[[#This Row],[total_girls]]),SUM(sbcc[[#This Row],[girls_0-5_reached]],sbcc[[#This Row],[girls_6-12_reached]],sbcc[[#This Row],[girls_13-18_reached]]),sbcc[[#This Row],[total_girls]])</f>
        <v>0</v>
      </c>
      <c r="AE698">
        <f>IF(ISBLANK(sbcc[[#This Row],[total_children]]),SUM(sbcc[[#This Row],[calc_boys]],sbcc[[#This Row],[calc_girls]]),sbcc[[#This Row],[total_children]])</f>
        <v>0</v>
      </c>
      <c r="AF698">
        <f>IF(ISBLANK(sbcc[[#This Row],[total_pwd]]),SUM(sbcc[[#This Row],[total_pwd_men]],sbcc[[#This Row],[total_pwd_women]]),sbcc[[#This Row],[total_pwd]])</f>
        <v>0</v>
      </c>
      <c r="AG698">
        <f>IF(ISBLANK(sbcc[[#This Row],[total_adults]]),SUM(sbcc[[#This Row],[total_men]],sbcc[[#This Row],[total_women]]),sbcc[[#This Row],[total_adults]])</f>
        <v>0</v>
      </c>
      <c r="AH698">
        <f>IF(ISBLANK(sbcc[[#This Row],[total_beneficiaries_reached]]),SUM(sbcc[[#This Row],[calc_children]],sbcc[[#This Row],[calc_adults]]),sbcc[[#This Row],[total_beneficiaries_reached]])</f>
        <v>0</v>
      </c>
      <c r="AI698" s="49" t="str">
        <f ca="1">IF(B698="","",OFFSET(table_admin1[[#Headers],[ADM1_PT]],MATCH(B698,admin1,0),1))</f>
        <v/>
      </c>
      <c r="AJ698" s="49" t="str">
        <f t="shared" ca="1" si="22"/>
        <v/>
      </c>
      <c r="AK698" s="49" t="str">
        <f t="shared" ca="1" si="23"/>
        <v/>
      </c>
    </row>
    <row r="699" spans="29:37" x14ac:dyDescent="0.2">
      <c r="AC699">
        <f>IF(ISBLANK(sbcc[[#This Row],[total_boys]]),SUM(sbcc[[#This Row],[boys_0-5_reached]],sbcc[[#This Row],[boys_6-12_reached]],sbcc[[#This Row],[boys_13-18_reached]]),sbcc[[#This Row],[total_boys]])</f>
        <v>0</v>
      </c>
      <c r="AD699">
        <f>IF(ISBLANK(sbcc[[#This Row],[total_girls]]),SUM(sbcc[[#This Row],[girls_0-5_reached]],sbcc[[#This Row],[girls_6-12_reached]],sbcc[[#This Row],[girls_13-18_reached]]),sbcc[[#This Row],[total_girls]])</f>
        <v>0</v>
      </c>
      <c r="AE699">
        <f>IF(ISBLANK(sbcc[[#This Row],[total_children]]),SUM(sbcc[[#This Row],[calc_boys]],sbcc[[#This Row],[calc_girls]]),sbcc[[#This Row],[total_children]])</f>
        <v>0</v>
      </c>
      <c r="AF699">
        <f>IF(ISBLANK(sbcc[[#This Row],[total_pwd]]),SUM(sbcc[[#This Row],[total_pwd_men]],sbcc[[#This Row],[total_pwd_women]]),sbcc[[#This Row],[total_pwd]])</f>
        <v>0</v>
      </c>
      <c r="AG699">
        <f>IF(ISBLANK(sbcc[[#This Row],[total_adults]]),SUM(sbcc[[#This Row],[total_men]],sbcc[[#This Row],[total_women]]),sbcc[[#This Row],[total_adults]])</f>
        <v>0</v>
      </c>
      <c r="AH699">
        <f>IF(ISBLANK(sbcc[[#This Row],[total_beneficiaries_reached]]),SUM(sbcc[[#This Row],[calc_children]],sbcc[[#This Row],[calc_adults]]),sbcc[[#This Row],[total_beneficiaries_reached]])</f>
        <v>0</v>
      </c>
      <c r="AI699" s="49" t="str">
        <f ca="1">IF(B699="","",OFFSET(table_admin1[[#Headers],[ADM1_PT]],MATCH(B699,admin1,0),1))</f>
        <v/>
      </c>
      <c r="AJ699" s="49" t="str">
        <f t="shared" ca="1" si="22"/>
        <v/>
      </c>
      <c r="AK699" s="49" t="str">
        <f t="shared" ca="1" si="23"/>
        <v/>
      </c>
    </row>
    <row r="700" spans="29:37" x14ac:dyDescent="0.2">
      <c r="AC700">
        <f>IF(ISBLANK(sbcc[[#This Row],[total_boys]]),SUM(sbcc[[#This Row],[boys_0-5_reached]],sbcc[[#This Row],[boys_6-12_reached]],sbcc[[#This Row],[boys_13-18_reached]]),sbcc[[#This Row],[total_boys]])</f>
        <v>0</v>
      </c>
      <c r="AD700">
        <f>IF(ISBLANK(sbcc[[#This Row],[total_girls]]),SUM(sbcc[[#This Row],[girls_0-5_reached]],sbcc[[#This Row],[girls_6-12_reached]],sbcc[[#This Row],[girls_13-18_reached]]),sbcc[[#This Row],[total_girls]])</f>
        <v>0</v>
      </c>
      <c r="AE700">
        <f>IF(ISBLANK(sbcc[[#This Row],[total_children]]),SUM(sbcc[[#This Row],[calc_boys]],sbcc[[#This Row],[calc_girls]]),sbcc[[#This Row],[total_children]])</f>
        <v>0</v>
      </c>
      <c r="AF700">
        <f>IF(ISBLANK(sbcc[[#This Row],[total_pwd]]),SUM(sbcc[[#This Row],[total_pwd_men]],sbcc[[#This Row],[total_pwd_women]]),sbcc[[#This Row],[total_pwd]])</f>
        <v>0</v>
      </c>
      <c r="AG700">
        <f>IF(ISBLANK(sbcc[[#This Row],[total_adults]]),SUM(sbcc[[#This Row],[total_men]],sbcc[[#This Row],[total_women]]),sbcc[[#This Row],[total_adults]])</f>
        <v>0</v>
      </c>
      <c r="AH700">
        <f>IF(ISBLANK(sbcc[[#This Row],[total_beneficiaries_reached]]),SUM(sbcc[[#This Row],[calc_children]],sbcc[[#This Row],[calc_adults]]),sbcc[[#This Row],[total_beneficiaries_reached]])</f>
        <v>0</v>
      </c>
      <c r="AI700" s="49" t="str">
        <f ca="1">IF(B700="","",OFFSET(table_admin1[[#Headers],[ADM1_PT]],MATCH(B700,admin1,0),1))</f>
        <v/>
      </c>
      <c r="AJ700" s="49" t="str">
        <f t="shared" ca="1" si="22"/>
        <v/>
      </c>
      <c r="AK700" s="49" t="str">
        <f t="shared" ca="1" si="23"/>
        <v/>
      </c>
    </row>
    <row r="701" spans="29:37" x14ac:dyDescent="0.2">
      <c r="AC701">
        <f>IF(ISBLANK(sbcc[[#This Row],[total_boys]]),SUM(sbcc[[#This Row],[boys_0-5_reached]],sbcc[[#This Row],[boys_6-12_reached]],sbcc[[#This Row],[boys_13-18_reached]]),sbcc[[#This Row],[total_boys]])</f>
        <v>0</v>
      </c>
      <c r="AD701">
        <f>IF(ISBLANK(sbcc[[#This Row],[total_girls]]),SUM(sbcc[[#This Row],[girls_0-5_reached]],sbcc[[#This Row],[girls_6-12_reached]],sbcc[[#This Row],[girls_13-18_reached]]),sbcc[[#This Row],[total_girls]])</f>
        <v>0</v>
      </c>
      <c r="AE701">
        <f>IF(ISBLANK(sbcc[[#This Row],[total_children]]),SUM(sbcc[[#This Row],[calc_boys]],sbcc[[#This Row],[calc_girls]]),sbcc[[#This Row],[total_children]])</f>
        <v>0</v>
      </c>
      <c r="AF701">
        <f>IF(ISBLANK(sbcc[[#This Row],[total_pwd]]),SUM(sbcc[[#This Row],[total_pwd_men]],sbcc[[#This Row],[total_pwd_women]]),sbcc[[#This Row],[total_pwd]])</f>
        <v>0</v>
      </c>
      <c r="AG701">
        <f>IF(ISBLANK(sbcc[[#This Row],[total_adults]]),SUM(sbcc[[#This Row],[total_men]],sbcc[[#This Row],[total_women]]),sbcc[[#This Row],[total_adults]])</f>
        <v>0</v>
      </c>
      <c r="AH701">
        <f>IF(ISBLANK(sbcc[[#This Row],[total_beneficiaries_reached]]),SUM(sbcc[[#This Row],[calc_children]],sbcc[[#This Row],[calc_adults]]),sbcc[[#This Row],[total_beneficiaries_reached]])</f>
        <v>0</v>
      </c>
      <c r="AI701" s="49" t="str">
        <f ca="1">IF(B701="","",OFFSET(table_admin1[[#Headers],[ADM1_PT]],MATCH(B701,admin1,0),1))</f>
        <v/>
      </c>
      <c r="AJ701" s="49" t="str">
        <f t="shared" ca="1" si="22"/>
        <v/>
      </c>
      <c r="AK701" s="49" t="str">
        <f t="shared" ca="1" si="23"/>
        <v/>
      </c>
    </row>
    <row r="702" spans="29:37" x14ac:dyDescent="0.2">
      <c r="AC702">
        <f>IF(ISBLANK(sbcc[[#This Row],[total_boys]]),SUM(sbcc[[#This Row],[boys_0-5_reached]],sbcc[[#This Row],[boys_6-12_reached]],sbcc[[#This Row],[boys_13-18_reached]]),sbcc[[#This Row],[total_boys]])</f>
        <v>0</v>
      </c>
      <c r="AD702">
        <f>IF(ISBLANK(sbcc[[#This Row],[total_girls]]),SUM(sbcc[[#This Row],[girls_0-5_reached]],sbcc[[#This Row],[girls_6-12_reached]],sbcc[[#This Row],[girls_13-18_reached]]),sbcc[[#This Row],[total_girls]])</f>
        <v>0</v>
      </c>
      <c r="AE702">
        <f>IF(ISBLANK(sbcc[[#This Row],[total_children]]),SUM(sbcc[[#This Row],[calc_boys]],sbcc[[#This Row],[calc_girls]]),sbcc[[#This Row],[total_children]])</f>
        <v>0</v>
      </c>
      <c r="AF702">
        <f>IF(ISBLANK(sbcc[[#This Row],[total_pwd]]),SUM(sbcc[[#This Row],[total_pwd_men]],sbcc[[#This Row],[total_pwd_women]]),sbcc[[#This Row],[total_pwd]])</f>
        <v>0</v>
      </c>
      <c r="AG702">
        <f>IF(ISBLANK(sbcc[[#This Row],[total_adults]]),SUM(sbcc[[#This Row],[total_men]],sbcc[[#This Row],[total_women]]),sbcc[[#This Row],[total_adults]])</f>
        <v>0</v>
      </c>
      <c r="AH702">
        <f>IF(ISBLANK(sbcc[[#This Row],[total_beneficiaries_reached]]),SUM(sbcc[[#This Row],[calc_children]],sbcc[[#This Row],[calc_adults]]),sbcc[[#This Row],[total_beneficiaries_reached]])</f>
        <v>0</v>
      </c>
      <c r="AI702" s="49" t="str">
        <f ca="1">IF(B702="","",OFFSET(table_admin1[[#Headers],[ADM1_PT]],MATCH(B702,admin1,0),1))</f>
        <v/>
      </c>
      <c r="AJ702" s="49" t="str">
        <f t="shared" ca="1" si="22"/>
        <v/>
      </c>
      <c r="AK702" s="49" t="str">
        <f t="shared" ca="1" si="23"/>
        <v/>
      </c>
    </row>
    <row r="703" spans="29:37" x14ac:dyDescent="0.2">
      <c r="AC703">
        <f>IF(ISBLANK(sbcc[[#This Row],[total_boys]]),SUM(sbcc[[#This Row],[boys_0-5_reached]],sbcc[[#This Row],[boys_6-12_reached]],sbcc[[#This Row],[boys_13-18_reached]]),sbcc[[#This Row],[total_boys]])</f>
        <v>0</v>
      </c>
      <c r="AD703">
        <f>IF(ISBLANK(sbcc[[#This Row],[total_girls]]),SUM(sbcc[[#This Row],[girls_0-5_reached]],sbcc[[#This Row],[girls_6-12_reached]],sbcc[[#This Row],[girls_13-18_reached]]),sbcc[[#This Row],[total_girls]])</f>
        <v>0</v>
      </c>
      <c r="AE703">
        <f>IF(ISBLANK(sbcc[[#This Row],[total_children]]),SUM(sbcc[[#This Row],[calc_boys]],sbcc[[#This Row],[calc_girls]]),sbcc[[#This Row],[total_children]])</f>
        <v>0</v>
      </c>
      <c r="AF703">
        <f>IF(ISBLANK(sbcc[[#This Row],[total_pwd]]),SUM(sbcc[[#This Row],[total_pwd_men]],sbcc[[#This Row],[total_pwd_women]]),sbcc[[#This Row],[total_pwd]])</f>
        <v>0</v>
      </c>
      <c r="AG703">
        <f>IF(ISBLANK(sbcc[[#This Row],[total_adults]]),SUM(sbcc[[#This Row],[total_men]],sbcc[[#This Row],[total_women]]),sbcc[[#This Row],[total_adults]])</f>
        <v>0</v>
      </c>
      <c r="AH703">
        <f>IF(ISBLANK(sbcc[[#This Row],[total_beneficiaries_reached]]),SUM(sbcc[[#This Row],[calc_children]],sbcc[[#This Row],[calc_adults]]),sbcc[[#This Row],[total_beneficiaries_reached]])</f>
        <v>0</v>
      </c>
      <c r="AI703" s="49" t="str">
        <f ca="1">IF(B703="","",OFFSET(table_admin1[[#Headers],[ADM1_PT]],MATCH(B703,admin1,0),1))</f>
        <v/>
      </c>
      <c r="AJ703" s="49" t="str">
        <f t="shared" ca="1" si="22"/>
        <v/>
      </c>
      <c r="AK703" s="49" t="str">
        <f t="shared" ca="1" si="23"/>
        <v/>
      </c>
    </row>
    <row r="704" spans="29:37" x14ac:dyDescent="0.2">
      <c r="AC704">
        <f>IF(ISBLANK(sbcc[[#This Row],[total_boys]]),SUM(sbcc[[#This Row],[boys_0-5_reached]],sbcc[[#This Row],[boys_6-12_reached]],sbcc[[#This Row],[boys_13-18_reached]]),sbcc[[#This Row],[total_boys]])</f>
        <v>0</v>
      </c>
      <c r="AD704">
        <f>IF(ISBLANK(sbcc[[#This Row],[total_girls]]),SUM(sbcc[[#This Row],[girls_0-5_reached]],sbcc[[#This Row],[girls_6-12_reached]],sbcc[[#This Row],[girls_13-18_reached]]),sbcc[[#This Row],[total_girls]])</f>
        <v>0</v>
      </c>
      <c r="AE704">
        <f>IF(ISBLANK(sbcc[[#This Row],[total_children]]),SUM(sbcc[[#This Row],[calc_boys]],sbcc[[#This Row],[calc_girls]]),sbcc[[#This Row],[total_children]])</f>
        <v>0</v>
      </c>
      <c r="AF704">
        <f>IF(ISBLANK(sbcc[[#This Row],[total_pwd]]),SUM(sbcc[[#This Row],[total_pwd_men]],sbcc[[#This Row],[total_pwd_women]]),sbcc[[#This Row],[total_pwd]])</f>
        <v>0</v>
      </c>
      <c r="AG704">
        <f>IF(ISBLANK(sbcc[[#This Row],[total_adults]]),SUM(sbcc[[#This Row],[total_men]],sbcc[[#This Row],[total_women]]),sbcc[[#This Row],[total_adults]])</f>
        <v>0</v>
      </c>
      <c r="AH704">
        <f>IF(ISBLANK(sbcc[[#This Row],[total_beneficiaries_reached]]),SUM(sbcc[[#This Row],[calc_children]],sbcc[[#This Row],[calc_adults]]),sbcc[[#This Row],[total_beneficiaries_reached]])</f>
        <v>0</v>
      </c>
      <c r="AI704" s="49" t="str">
        <f ca="1">IF(B704="","",OFFSET(table_admin1[[#Headers],[ADM1_PT]],MATCH(B704,admin1,0),1))</f>
        <v/>
      </c>
      <c r="AJ704" s="49" t="str">
        <f t="shared" ca="1" si="22"/>
        <v/>
      </c>
      <c r="AK704" s="49" t="str">
        <f t="shared" ca="1" si="23"/>
        <v/>
      </c>
    </row>
    <row r="705" spans="29:37" x14ac:dyDescent="0.2">
      <c r="AC705">
        <f>IF(ISBLANK(sbcc[[#This Row],[total_boys]]),SUM(sbcc[[#This Row],[boys_0-5_reached]],sbcc[[#This Row],[boys_6-12_reached]],sbcc[[#This Row],[boys_13-18_reached]]),sbcc[[#This Row],[total_boys]])</f>
        <v>0</v>
      </c>
      <c r="AD705">
        <f>IF(ISBLANK(sbcc[[#This Row],[total_girls]]),SUM(sbcc[[#This Row],[girls_0-5_reached]],sbcc[[#This Row],[girls_6-12_reached]],sbcc[[#This Row],[girls_13-18_reached]]),sbcc[[#This Row],[total_girls]])</f>
        <v>0</v>
      </c>
      <c r="AE705">
        <f>IF(ISBLANK(sbcc[[#This Row],[total_children]]),SUM(sbcc[[#This Row],[calc_boys]],sbcc[[#This Row],[calc_girls]]),sbcc[[#This Row],[total_children]])</f>
        <v>0</v>
      </c>
      <c r="AF705">
        <f>IF(ISBLANK(sbcc[[#This Row],[total_pwd]]),SUM(sbcc[[#This Row],[total_pwd_men]],sbcc[[#This Row],[total_pwd_women]]),sbcc[[#This Row],[total_pwd]])</f>
        <v>0</v>
      </c>
      <c r="AG705">
        <f>IF(ISBLANK(sbcc[[#This Row],[total_adults]]),SUM(sbcc[[#This Row],[total_men]],sbcc[[#This Row],[total_women]]),sbcc[[#This Row],[total_adults]])</f>
        <v>0</v>
      </c>
      <c r="AH705">
        <f>IF(ISBLANK(sbcc[[#This Row],[total_beneficiaries_reached]]),SUM(sbcc[[#This Row],[calc_children]],sbcc[[#This Row],[calc_adults]]),sbcc[[#This Row],[total_beneficiaries_reached]])</f>
        <v>0</v>
      </c>
      <c r="AI705" s="49" t="str">
        <f ca="1">IF(B705="","",OFFSET(table_admin1[[#Headers],[ADM1_PT]],MATCH(B705,admin1,0),1))</f>
        <v/>
      </c>
      <c r="AJ705" s="49" t="str">
        <f t="shared" ca="1" si="22"/>
        <v/>
      </c>
      <c r="AK705" s="49" t="str">
        <f t="shared" ca="1" si="23"/>
        <v/>
      </c>
    </row>
    <row r="706" spans="29:37" x14ac:dyDescent="0.2">
      <c r="AC706">
        <f>IF(ISBLANK(sbcc[[#This Row],[total_boys]]),SUM(sbcc[[#This Row],[boys_0-5_reached]],sbcc[[#This Row],[boys_6-12_reached]],sbcc[[#This Row],[boys_13-18_reached]]),sbcc[[#This Row],[total_boys]])</f>
        <v>0</v>
      </c>
      <c r="AD706">
        <f>IF(ISBLANK(sbcc[[#This Row],[total_girls]]),SUM(sbcc[[#This Row],[girls_0-5_reached]],sbcc[[#This Row],[girls_6-12_reached]],sbcc[[#This Row],[girls_13-18_reached]]),sbcc[[#This Row],[total_girls]])</f>
        <v>0</v>
      </c>
      <c r="AE706">
        <f>IF(ISBLANK(sbcc[[#This Row],[total_children]]),SUM(sbcc[[#This Row],[calc_boys]],sbcc[[#This Row],[calc_girls]]),sbcc[[#This Row],[total_children]])</f>
        <v>0</v>
      </c>
      <c r="AF706">
        <f>IF(ISBLANK(sbcc[[#This Row],[total_pwd]]),SUM(sbcc[[#This Row],[total_pwd_men]],sbcc[[#This Row],[total_pwd_women]]),sbcc[[#This Row],[total_pwd]])</f>
        <v>0</v>
      </c>
      <c r="AG706">
        <f>IF(ISBLANK(sbcc[[#This Row],[total_adults]]),SUM(sbcc[[#This Row],[total_men]],sbcc[[#This Row],[total_women]]),sbcc[[#This Row],[total_adults]])</f>
        <v>0</v>
      </c>
      <c r="AH706">
        <f>IF(ISBLANK(sbcc[[#This Row],[total_beneficiaries_reached]]),SUM(sbcc[[#This Row],[calc_children]],sbcc[[#This Row],[calc_adults]]),sbcc[[#This Row],[total_beneficiaries_reached]])</f>
        <v>0</v>
      </c>
      <c r="AI706" s="49" t="str">
        <f ca="1">IF(B706="","",OFFSET(table_admin1[[#Headers],[ADM1_PT]],MATCH(B706,admin1,0),1))</f>
        <v/>
      </c>
      <c r="AJ706" s="49" t="str">
        <f t="shared" ca="1" si="22"/>
        <v/>
      </c>
      <c r="AK706" s="49" t="str">
        <f t="shared" ca="1" si="23"/>
        <v/>
      </c>
    </row>
    <row r="707" spans="29:37" x14ac:dyDescent="0.2">
      <c r="AC707">
        <f>IF(ISBLANK(sbcc[[#This Row],[total_boys]]),SUM(sbcc[[#This Row],[boys_0-5_reached]],sbcc[[#This Row],[boys_6-12_reached]],sbcc[[#This Row],[boys_13-18_reached]]),sbcc[[#This Row],[total_boys]])</f>
        <v>0</v>
      </c>
      <c r="AD707">
        <f>IF(ISBLANK(sbcc[[#This Row],[total_girls]]),SUM(sbcc[[#This Row],[girls_0-5_reached]],sbcc[[#This Row],[girls_6-12_reached]],sbcc[[#This Row],[girls_13-18_reached]]),sbcc[[#This Row],[total_girls]])</f>
        <v>0</v>
      </c>
      <c r="AE707">
        <f>IF(ISBLANK(sbcc[[#This Row],[total_children]]),SUM(sbcc[[#This Row],[calc_boys]],sbcc[[#This Row],[calc_girls]]),sbcc[[#This Row],[total_children]])</f>
        <v>0</v>
      </c>
      <c r="AF707">
        <f>IF(ISBLANK(sbcc[[#This Row],[total_pwd]]),SUM(sbcc[[#This Row],[total_pwd_men]],sbcc[[#This Row],[total_pwd_women]]),sbcc[[#This Row],[total_pwd]])</f>
        <v>0</v>
      </c>
      <c r="AG707">
        <f>IF(ISBLANK(sbcc[[#This Row],[total_adults]]),SUM(sbcc[[#This Row],[total_men]],sbcc[[#This Row],[total_women]]),sbcc[[#This Row],[total_adults]])</f>
        <v>0</v>
      </c>
      <c r="AH707">
        <f>IF(ISBLANK(sbcc[[#This Row],[total_beneficiaries_reached]]),SUM(sbcc[[#This Row],[calc_children]],sbcc[[#This Row],[calc_adults]]),sbcc[[#This Row],[total_beneficiaries_reached]])</f>
        <v>0</v>
      </c>
      <c r="AI707" s="49" t="str">
        <f ca="1">IF(B707="","",OFFSET(table_admin1[[#Headers],[ADM1_PT]],MATCH(B707,admin1,0),1))</f>
        <v/>
      </c>
      <c r="AJ707" s="49" t="str">
        <f t="shared" ca="1" si="22"/>
        <v/>
      </c>
      <c r="AK707" s="49" t="str">
        <f t="shared" ca="1" si="23"/>
        <v/>
      </c>
    </row>
    <row r="708" spans="29:37" x14ac:dyDescent="0.2">
      <c r="AC708">
        <f>IF(ISBLANK(sbcc[[#This Row],[total_boys]]),SUM(sbcc[[#This Row],[boys_0-5_reached]],sbcc[[#This Row],[boys_6-12_reached]],sbcc[[#This Row],[boys_13-18_reached]]),sbcc[[#This Row],[total_boys]])</f>
        <v>0</v>
      </c>
      <c r="AD708">
        <f>IF(ISBLANK(sbcc[[#This Row],[total_girls]]),SUM(sbcc[[#This Row],[girls_0-5_reached]],sbcc[[#This Row],[girls_6-12_reached]],sbcc[[#This Row],[girls_13-18_reached]]),sbcc[[#This Row],[total_girls]])</f>
        <v>0</v>
      </c>
      <c r="AE708">
        <f>IF(ISBLANK(sbcc[[#This Row],[total_children]]),SUM(sbcc[[#This Row],[calc_boys]],sbcc[[#This Row],[calc_girls]]),sbcc[[#This Row],[total_children]])</f>
        <v>0</v>
      </c>
      <c r="AF708">
        <f>IF(ISBLANK(sbcc[[#This Row],[total_pwd]]),SUM(sbcc[[#This Row],[total_pwd_men]],sbcc[[#This Row],[total_pwd_women]]),sbcc[[#This Row],[total_pwd]])</f>
        <v>0</v>
      </c>
      <c r="AG708">
        <f>IF(ISBLANK(sbcc[[#This Row],[total_adults]]),SUM(sbcc[[#This Row],[total_men]],sbcc[[#This Row],[total_women]]),sbcc[[#This Row],[total_adults]])</f>
        <v>0</v>
      </c>
      <c r="AH708">
        <f>IF(ISBLANK(sbcc[[#This Row],[total_beneficiaries_reached]]),SUM(sbcc[[#This Row],[calc_children]],sbcc[[#This Row],[calc_adults]]),sbcc[[#This Row],[total_beneficiaries_reached]])</f>
        <v>0</v>
      </c>
      <c r="AI708" s="49" t="str">
        <f ca="1">IF(B708="","",OFFSET(table_admin1[[#Headers],[ADM1_PT]],MATCH(B708,admin1,0),1))</f>
        <v/>
      </c>
      <c r="AJ708" s="49" t="str">
        <f t="shared" ca="1" si="22"/>
        <v/>
      </c>
      <c r="AK708" s="49" t="str">
        <f t="shared" ca="1" si="23"/>
        <v/>
      </c>
    </row>
    <row r="709" spans="29:37" x14ac:dyDescent="0.2">
      <c r="AC709">
        <f>IF(ISBLANK(sbcc[[#This Row],[total_boys]]),SUM(sbcc[[#This Row],[boys_0-5_reached]],sbcc[[#This Row],[boys_6-12_reached]],sbcc[[#This Row],[boys_13-18_reached]]),sbcc[[#This Row],[total_boys]])</f>
        <v>0</v>
      </c>
      <c r="AD709">
        <f>IF(ISBLANK(sbcc[[#This Row],[total_girls]]),SUM(sbcc[[#This Row],[girls_0-5_reached]],sbcc[[#This Row],[girls_6-12_reached]],sbcc[[#This Row],[girls_13-18_reached]]),sbcc[[#This Row],[total_girls]])</f>
        <v>0</v>
      </c>
      <c r="AE709">
        <f>IF(ISBLANK(sbcc[[#This Row],[total_children]]),SUM(sbcc[[#This Row],[calc_boys]],sbcc[[#This Row],[calc_girls]]),sbcc[[#This Row],[total_children]])</f>
        <v>0</v>
      </c>
      <c r="AF709">
        <f>IF(ISBLANK(sbcc[[#This Row],[total_pwd]]),SUM(sbcc[[#This Row],[total_pwd_men]],sbcc[[#This Row],[total_pwd_women]]),sbcc[[#This Row],[total_pwd]])</f>
        <v>0</v>
      </c>
      <c r="AG709">
        <f>IF(ISBLANK(sbcc[[#This Row],[total_adults]]),SUM(sbcc[[#This Row],[total_men]],sbcc[[#This Row],[total_women]]),sbcc[[#This Row],[total_adults]])</f>
        <v>0</v>
      </c>
      <c r="AH709">
        <f>IF(ISBLANK(sbcc[[#This Row],[total_beneficiaries_reached]]),SUM(sbcc[[#This Row],[calc_children]],sbcc[[#This Row],[calc_adults]]),sbcc[[#This Row],[total_beneficiaries_reached]])</f>
        <v>0</v>
      </c>
      <c r="AI709" s="49" t="str">
        <f ca="1">IF(B709="","",OFFSET(table_admin1[[#Headers],[ADM1_PT]],MATCH(B709,admin1,0),1))</f>
        <v/>
      </c>
      <c r="AJ709" s="49" t="str">
        <f t="shared" ca="1" si="22"/>
        <v/>
      </c>
      <c r="AK709" s="49" t="str">
        <f t="shared" ca="1" si="23"/>
        <v/>
      </c>
    </row>
    <row r="710" spans="29:37" x14ac:dyDescent="0.2">
      <c r="AC710">
        <f>IF(ISBLANK(sbcc[[#This Row],[total_boys]]),SUM(sbcc[[#This Row],[boys_0-5_reached]],sbcc[[#This Row],[boys_6-12_reached]],sbcc[[#This Row],[boys_13-18_reached]]),sbcc[[#This Row],[total_boys]])</f>
        <v>0</v>
      </c>
      <c r="AD710">
        <f>IF(ISBLANK(sbcc[[#This Row],[total_girls]]),SUM(sbcc[[#This Row],[girls_0-5_reached]],sbcc[[#This Row],[girls_6-12_reached]],sbcc[[#This Row],[girls_13-18_reached]]),sbcc[[#This Row],[total_girls]])</f>
        <v>0</v>
      </c>
      <c r="AE710">
        <f>IF(ISBLANK(sbcc[[#This Row],[total_children]]),SUM(sbcc[[#This Row],[calc_boys]],sbcc[[#This Row],[calc_girls]]),sbcc[[#This Row],[total_children]])</f>
        <v>0</v>
      </c>
      <c r="AF710">
        <f>IF(ISBLANK(sbcc[[#This Row],[total_pwd]]),SUM(sbcc[[#This Row],[total_pwd_men]],sbcc[[#This Row],[total_pwd_women]]),sbcc[[#This Row],[total_pwd]])</f>
        <v>0</v>
      </c>
      <c r="AG710">
        <f>IF(ISBLANK(sbcc[[#This Row],[total_adults]]),SUM(sbcc[[#This Row],[total_men]],sbcc[[#This Row],[total_women]]),sbcc[[#This Row],[total_adults]])</f>
        <v>0</v>
      </c>
      <c r="AH710">
        <f>IF(ISBLANK(sbcc[[#This Row],[total_beneficiaries_reached]]),SUM(sbcc[[#This Row],[calc_children]],sbcc[[#This Row],[calc_adults]]),sbcc[[#This Row],[total_beneficiaries_reached]])</f>
        <v>0</v>
      </c>
      <c r="AI710" s="49" t="str">
        <f ca="1">IF(B710="","",OFFSET(table_admin1[[#Headers],[ADM1_PT]],MATCH(B710,admin1,0),1))</f>
        <v/>
      </c>
      <c r="AJ710" s="49" t="str">
        <f t="shared" ca="1" si="22"/>
        <v/>
      </c>
      <c r="AK710" s="49" t="str">
        <f t="shared" ca="1" si="23"/>
        <v/>
      </c>
    </row>
    <row r="711" spans="29:37" x14ac:dyDescent="0.2">
      <c r="AC711">
        <f>IF(ISBLANK(sbcc[[#This Row],[total_boys]]),SUM(sbcc[[#This Row],[boys_0-5_reached]],sbcc[[#This Row],[boys_6-12_reached]],sbcc[[#This Row],[boys_13-18_reached]]),sbcc[[#This Row],[total_boys]])</f>
        <v>0</v>
      </c>
      <c r="AD711">
        <f>IF(ISBLANK(sbcc[[#This Row],[total_girls]]),SUM(sbcc[[#This Row],[girls_0-5_reached]],sbcc[[#This Row],[girls_6-12_reached]],sbcc[[#This Row],[girls_13-18_reached]]),sbcc[[#This Row],[total_girls]])</f>
        <v>0</v>
      </c>
      <c r="AE711">
        <f>IF(ISBLANK(sbcc[[#This Row],[total_children]]),SUM(sbcc[[#This Row],[calc_boys]],sbcc[[#This Row],[calc_girls]]),sbcc[[#This Row],[total_children]])</f>
        <v>0</v>
      </c>
      <c r="AF711">
        <f>IF(ISBLANK(sbcc[[#This Row],[total_pwd]]),SUM(sbcc[[#This Row],[total_pwd_men]],sbcc[[#This Row],[total_pwd_women]]),sbcc[[#This Row],[total_pwd]])</f>
        <v>0</v>
      </c>
      <c r="AG711">
        <f>IF(ISBLANK(sbcc[[#This Row],[total_adults]]),SUM(sbcc[[#This Row],[total_men]],sbcc[[#This Row],[total_women]]),sbcc[[#This Row],[total_adults]])</f>
        <v>0</v>
      </c>
      <c r="AH711">
        <f>IF(ISBLANK(sbcc[[#This Row],[total_beneficiaries_reached]]),SUM(sbcc[[#This Row],[calc_children]],sbcc[[#This Row],[calc_adults]]),sbcc[[#This Row],[total_beneficiaries_reached]])</f>
        <v>0</v>
      </c>
      <c r="AI711" s="49" t="str">
        <f ca="1">IF(B711="","",OFFSET(table_admin1[[#Headers],[ADM1_PT]],MATCH(B711,admin1,0),1))</f>
        <v/>
      </c>
      <c r="AJ711" s="49" t="str">
        <f t="shared" ca="1" si="22"/>
        <v/>
      </c>
      <c r="AK711" s="49" t="str">
        <f t="shared" ca="1" si="23"/>
        <v/>
      </c>
    </row>
    <row r="712" spans="29:37" x14ac:dyDescent="0.2">
      <c r="AC712">
        <f>IF(ISBLANK(sbcc[[#This Row],[total_boys]]),SUM(sbcc[[#This Row],[boys_0-5_reached]],sbcc[[#This Row],[boys_6-12_reached]],sbcc[[#This Row],[boys_13-18_reached]]),sbcc[[#This Row],[total_boys]])</f>
        <v>0</v>
      </c>
      <c r="AD712">
        <f>IF(ISBLANK(sbcc[[#This Row],[total_girls]]),SUM(sbcc[[#This Row],[girls_0-5_reached]],sbcc[[#This Row],[girls_6-12_reached]],sbcc[[#This Row],[girls_13-18_reached]]),sbcc[[#This Row],[total_girls]])</f>
        <v>0</v>
      </c>
      <c r="AE712">
        <f>IF(ISBLANK(sbcc[[#This Row],[total_children]]),SUM(sbcc[[#This Row],[calc_boys]],sbcc[[#This Row],[calc_girls]]),sbcc[[#This Row],[total_children]])</f>
        <v>0</v>
      </c>
      <c r="AF712">
        <f>IF(ISBLANK(sbcc[[#This Row],[total_pwd]]),SUM(sbcc[[#This Row],[total_pwd_men]],sbcc[[#This Row],[total_pwd_women]]),sbcc[[#This Row],[total_pwd]])</f>
        <v>0</v>
      </c>
      <c r="AG712">
        <f>IF(ISBLANK(sbcc[[#This Row],[total_adults]]),SUM(sbcc[[#This Row],[total_men]],sbcc[[#This Row],[total_women]]),sbcc[[#This Row],[total_adults]])</f>
        <v>0</v>
      </c>
      <c r="AH712">
        <f>IF(ISBLANK(sbcc[[#This Row],[total_beneficiaries_reached]]),SUM(sbcc[[#This Row],[calc_children]],sbcc[[#This Row],[calc_adults]]),sbcc[[#This Row],[total_beneficiaries_reached]])</f>
        <v>0</v>
      </c>
      <c r="AI712" s="49" t="str">
        <f ca="1">IF(B712="","",OFFSET(table_admin1[[#Headers],[ADM1_PT]],MATCH(B712,admin1,0),1))</f>
        <v/>
      </c>
      <c r="AJ712" s="49" t="str">
        <f t="shared" ca="1" si="22"/>
        <v/>
      </c>
      <c r="AK712" s="49" t="str">
        <f t="shared" ca="1" si="23"/>
        <v/>
      </c>
    </row>
    <row r="713" spans="29:37" x14ac:dyDescent="0.2">
      <c r="AC713">
        <f>IF(ISBLANK(sbcc[[#This Row],[total_boys]]),SUM(sbcc[[#This Row],[boys_0-5_reached]],sbcc[[#This Row],[boys_6-12_reached]],sbcc[[#This Row],[boys_13-18_reached]]),sbcc[[#This Row],[total_boys]])</f>
        <v>0</v>
      </c>
      <c r="AD713">
        <f>IF(ISBLANK(sbcc[[#This Row],[total_girls]]),SUM(sbcc[[#This Row],[girls_0-5_reached]],sbcc[[#This Row],[girls_6-12_reached]],sbcc[[#This Row],[girls_13-18_reached]]),sbcc[[#This Row],[total_girls]])</f>
        <v>0</v>
      </c>
      <c r="AE713">
        <f>IF(ISBLANK(sbcc[[#This Row],[total_children]]),SUM(sbcc[[#This Row],[calc_boys]],sbcc[[#This Row],[calc_girls]]),sbcc[[#This Row],[total_children]])</f>
        <v>0</v>
      </c>
      <c r="AF713">
        <f>IF(ISBLANK(sbcc[[#This Row],[total_pwd]]),SUM(sbcc[[#This Row],[total_pwd_men]],sbcc[[#This Row],[total_pwd_women]]),sbcc[[#This Row],[total_pwd]])</f>
        <v>0</v>
      </c>
      <c r="AG713">
        <f>IF(ISBLANK(sbcc[[#This Row],[total_adults]]),SUM(sbcc[[#This Row],[total_men]],sbcc[[#This Row],[total_women]]),sbcc[[#This Row],[total_adults]])</f>
        <v>0</v>
      </c>
      <c r="AH713">
        <f>IF(ISBLANK(sbcc[[#This Row],[total_beneficiaries_reached]]),SUM(sbcc[[#This Row],[calc_children]],sbcc[[#This Row],[calc_adults]]),sbcc[[#This Row],[total_beneficiaries_reached]])</f>
        <v>0</v>
      </c>
      <c r="AI713" s="49" t="str">
        <f ca="1">IF(B713="","",OFFSET(table_admin1[[#Headers],[ADM1_PT]],MATCH(B713,admin1,0),1))</f>
        <v/>
      </c>
      <c r="AJ713" s="49" t="str">
        <f t="shared" ca="1" si="22"/>
        <v/>
      </c>
      <c r="AK713" s="49" t="str">
        <f t="shared" ca="1" si="23"/>
        <v/>
      </c>
    </row>
    <row r="714" spans="29:37" x14ac:dyDescent="0.2">
      <c r="AC714">
        <f>IF(ISBLANK(sbcc[[#This Row],[total_boys]]),SUM(sbcc[[#This Row],[boys_0-5_reached]],sbcc[[#This Row],[boys_6-12_reached]],sbcc[[#This Row],[boys_13-18_reached]]),sbcc[[#This Row],[total_boys]])</f>
        <v>0</v>
      </c>
      <c r="AD714">
        <f>IF(ISBLANK(sbcc[[#This Row],[total_girls]]),SUM(sbcc[[#This Row],[girls_0-5_reached]],sbcc[[#This Row],[girls_6-12_reached]],sbcc[[#This Row],[girls_13-18_reached]]),sbcc[[#This Row],[total_girls]])</f>
        <v>0</v>
      </c>
      <c r="AE714">
        <f>IF(ISBLANK(sbcc[[#This Row],[total_children]]),SUM(sbcc[[#This Row],[calc_boys]],sbcc[[#This Row],[calc_girls]]),sbcc[[#This Row],[total_children]])</f>
        <v>0</v>
      </c>
      <c r="AF714">
        <f>IF(ISBLANK(sbcc[[#This Row],[total_pwd]]),SUM(sbcc[[#This Row],[total_pwd_men]],sbcc[[#This Row],[total_pwd_women]]),sbcc[[#This Row],[total_pwd]])</f>
        <v>0</v>
      </c>
      <c r="AG714">
        <f>IF(ISBLANK(sbcc[[#This Row],[total_adults]]),SUM(sbcc[[#This Row],[total_men]],sbcc[[#This Row],[total_women]]),sbcc[[#This Row],[total_adults]])</f>
        <v>0</v>
      </c>
      <c r="AH714">
        <f>IF(ISBLANK(sbcc[[#This Row],[total_beneficiaries_reached]]),SUM(sbcc[[#This Row],[calc_children]],sbcc[[#This Row],[calc_adults]]),sbcc[[#This Row],[total_beneficiaries_reached]])</f>
        <v>0</v>
      </c>
      <c r="AI714" s="49" t="str">
        <f ca="1">IF(B714="","",OFFSET(table_admin1[[#Headers],[ADM1_PT]],MATCH(B714,admin1,0),1))</f>
        <v/>
      </c>
      <c r="AJ714" s="49" t="str">
        <f t="shared" ca="1" si="22"/>
        <v/>
      </c>
      <c r="AK714" s="49" t="str">
        <f t="shared" ca="1" si="23"/>
        <v/>
      </c>
    </row>
    <row r="715" spans="29:37" x14ac:dyDescent="0.2">
      <c r="AC715">
        <f>IF(ISBLANK(sbcc[[#This Row],[total_boys]]),SUM(sbcc[[#This Row],[boys_0-5_reached]],sbcc[[#This Row],[boys_6-12_reached]],sbcc[[#This Row],[boys_13-18_reached]]),sbcc[[#This Row],[total_boys]])</f>
        <v>0</v>
      </c>
      <c r="AD715">
        <f>IF(ISBLANK(sbcc[[#This Row],[total_girls]]),SUM(sbcc[[#This Row],[girls_0-5_reached]],sbcc[[#This Row],[girls_6-12_reached]],sbcc[[#This Row],[girls_13-18_reached]]),sbcc[[#This Row],[total_girls]])</f>
        <v>0</v>
      </c>
      <c r="AE715">
        <f>IF(ISBLANK(sbcc[[#This Row],[total_children]]),SUM(sbcc[[#This Row],[calc_boys]],sbcc[[#This Row],[calc_girls]]),sbcc[[#This Row],[total_children]])</f>
        <v>0</v>
      </c>
      <c r="AF715">
        <f>IF(ISBLANK(sbcc[[#This Row],[total_pwd]]),SUM(sbcc[[#This Row],[total_pwd_men]],sbcc[[#This Row],[total_pwd_women]]),sbcc[[#This Row],[total_pwd]])</f>
        <v>0</v>
      </c>
      <c r="AG715">
        <f>IF(ISBLANK(sbcc[[#This Row],[total_adults]]),SUM(sbcc[[#This Row],[total_men]],sbcc[[#This Row],[total_women]]),sbcc[[#This Row],[total_adults]])</f>
        <v>0</v>
      </c>
      <c r="AH715">
        <f>IF(ISBLANK(sbcc[[#This Row],[total_beneficiaries_reached]]),SUM(sbcc[[#This Row],[calc_children]],sbcc[[#This Row],[calc_adults]]),sbcc[[#This Row],[total_beneficiaries_reached]])</f>
        <v>0</v>
      </c>
      <c r="AI715" s="49" t="str">
        <f ca="1">IF(B715="","",OFFSET(table_admin1[[#Headers],[ADM1_PT]],MATCH(B715,admin1,0),1))</f>
        <v/>
      </c>
      <c r="AJ715" s="49" t="str">
        <f t="shared" ca="1" si="22"/>
        <v/>
      </c>
      <c r="AK715" s="49" t="str">
        <f t="shared" ca="1" si="23"/>
        <v/>
      </c>
    </row>
    <row r="716" spans="29:37" x14ac:dyDescent="0.2">
      <c r="AC716">
        <f>IF(ISBLANK(sbcc[[#This Row],[total_boys]]),SUM(sbcc[[#This Row],[boys_0-5_reached]],sbcc[[#This Row],[boys_6-12_reached]],sbcc[[#This Row],[boys_13-18_reached]]),sbcc[[#This Row],[total_boys]])</f>
        <v>0</v>
      </c>
      <c r="AD716">
        <f>IF(ISBLANK(sbcc[[#This Row],[total_girls]]),SUM(sbcc[[#This Row],[girls_0-5_reached]],sbcc[[#This Row],[girls_6-12_reached]],sbcc[[#This Row],[girls_13-18_reached]]),sbcc[[#This Row],[total_girls]])</f>
        <v>0</v>
      </c>
      <c r="AE716">
        <f>IF(ISBLANK(sbcc[[#This Row],[total_children]]),SUM(sbcc[[#This Row],[calc_boys]],sbcc[[#This Row],[calc_girls]]),sbcc[[#This Row],[total_children]])</f>
        <v>0</v>
      </c>
      <c r="AF716">
        <f>IF(ISBLANK(sbcc[[#This Row],[total_pwd]]),SUM(sbcc[[#This Row],[total_pwd_men]],sbcc[[#This Row],[total_pwd_women]]),sbcc[[#This Row],[total_pwd]])</f>
        <v>0</v>
      </c>
      <c r="AG716">
        <f>IF(ISBLANK(sbcc[[#This Row],[total_adults]]),SUM(sbcc[[#This Row],[total_men]],sbcc[[#This Row],[total_women]]),sbcc[[#This Row],[total_adults]])</f>
        <v>0</v>
      </c>
      <c r="AH716">
        <f>IF(ISBLANK(sbcc[[#This Row],[total_beneficiaries_reached]]),SUM(sbcc[[#This Row],[calc_children]],sbcc[[#This Row],[calc_adults]]),sbcc[[#This Row],[total_beneficiaries_reached]])</f>
        <v>0</v>
      </c>
      <c r="AI716" s="49" t="str">
        <f ca="1">IF(B716="","",OFFSET(table_admin1[[#Headers],[ADM1_PT]],MATCH(B716,admin1,0),1))</f>
        <v/>
      </c>
      <c r="AJ716" s="49" t="str">
        <f t="shared" ca="1" si="22"/>
        <v/>
      </c>
      <c r="AK716" s="49" t="str">
        <f t="shared" ca="1" si="23"/>
        <v/>
      </c>
    </row>
    <row r="717" spans="29:37" x14ac:dyDescent="0.2">
      <c r="AC717">
        <f>IF(ISBLANK(sbcc[[#This Row],[total_boys]]),SUM(sbcc[[#This Row],[boys_0-5_reached]],sbcc[[#This Row],[boys_6-12_reached]],sbcc[[#This Row],[boys_13-18_reached]]),sbcc[[#This Row],[total_boys]])</f>
        <v>0</v>
      </c>
      <c r="AD717">
        <f>IF(ISBLANK(sbcc[[#This Row],[total_girls]]),SUM(sbcc[[#This Row],[girls_0-5_reached]],sbcc[[#This Row],[girls_6-12_reached]],sbcc[[#This Row],[girls_13-18_reached]]),sbcc[[#This Row],[total_girls]])</f>
        <v>0</v>
      </c>
      <c r="AE717">
        <f>IF(ISBLANK(sbcc[[#This Row],[total_children]]),SUM(sbcc[[#This Row],[calc_boys]],sbcc[[#This Row],[calc_girls]]),sbcc[[#This Row],[total_children]])</f>
        <v>0</v>
      </c>
      <c r="AF717">
        <f>IF(ISBLANK(sbcc[[#This Row],[total_pwd]]),SUM(sbcc[[#This Row],[total_pwd_men]],sbcc[[#This Row],[total_pwd_women]]),sbcc[[#This Row],[total_pwd]])</f>
        <v>0</v>
      </c>
      <c r="AG717">
        <f>IF(ISBLANK(sbcc[[#This Row],[total_adults]]),SUM(sbcc[[#This Row],[total_men]],sbcc[[#This Row],[total_women]]),sbcc[[#This Row],[total_adults]])</f>
        <v>0</v>
      </c>
      <c r="AH717">
        <f>IF(ISBLANK(sbcc[[#This Row],[total_beneficiaries_reached]]),SUM(sbcc[[#This Row],[calc_children]],sbcc[[#This Row],[calc_adults]]),sbcc[[#This Row],[total_beneficiaries_reached]])</f>
        <v>0</v>
      </c>
      <c r="AI717" s="49" t="str">
        <f ca="1">IF(B717="","",OFFSET(table_admin1[[#Headers],[ADM1_PT]],MATCH(B717,admin1,0),1))</f>
        <v/>
      </c>
      <c r="AJ717" s="49" t="str">
        <f t="shared" ca="1" si="22"/>
        <v/>
      </c>
      <c r="AK717" s="49" t="str">
        <f t="shared" ca="1" si="23"/>
        <v/>
      </c>
    </row>
    <row r="718" spans="29:37" x14ac:dyDescent="0.2">
      <c r="AC718">
        <f>IF(ISBLANK(sbcc[[#This Row],[total_boys]]),SUM(sbcc[[#This Row],[boys_0-5_reached]],sbcc[[#This Row],[boys_6-12_reached]],sbcc[[#This Row],[boys_13-18_reached]]),sbcc[[#This Row],[total_boys]])</f>
        <v>0</v>
      </c>
      <c r="AD718">
        <f>IF(ISBLANK(sbcc[[#This Row],[total_girls]]),SUM(sbcc[[#This Row],[girls_0-5_reached]],sbcc[[#This Row],[girls_6-12_reached]],sbcc[[#This Row],[girls_13-18_reached]]),sbcc[[#This Row],[total_girls]])</f>
        <v>0</v>
      </c>
      <c r="AE718">
        <f>IF(ISBLANK(sbcc[[#This Row],[total_children]]),SUM(sbcc[[#This Row],[calc_boys]],sbcc[[#This Row],[calc_girls]]),sbcc[[#This Row],[total_children]])</f>
        <v>0</v>
      </c>
      <c r="AF718">
        <f>IF(ISBLANK(sbcc[[#This Row],[total_pwd]]),SUM(sbcc[[#This Row],[total_pwd_men]],sbcc[[#This Row],[total_pwd_women]]),sbcc[[#This Row],[total_pwd]])</f>
        <v>0</v>
      </c>
      <c r="AG718">
        <f>IF(ISBLANK(sbcc[[#This Row],[total_adults]]),SUM(sbcc[[#This Row],[total_men]],sbcc[[#This Row],[total_women]]),sbcc[[#This Row],[total_adults]])</f>
        <v>0</v>
      </c>
      <c r="AH718">
        <f>IF(ISBLANK(sbcc[[#This Row],[total_beneficiaries_reached]]),SUM(sbcc[[#This Row],[calc_children]],sbcc[[#This Row],[calc_adults]]),sbcc[[#This Row],[total_beneficiaries_reached]])</f>
        <v>0</v>
      </c>
      <c r="AI718" s="49" t="str">
        <f ca="1">IF(B718="","",OFFSET(table_admin1[[#Headers],[ADM1_PT]],MATCH(B718,admin1,0),1))</f>
        <v/>
      </c>
      <c r="AJ718" s="49" t="str">
        <f t="shared" ca="1" si="22"/>
        <v/>
      </c>
      <c r="AK718" s="49" t="str">
        <f t="shared" ca="1" si="23"/>
        <v/>
      </c>
    </row>
    <row r="719" spans="29:37" x14ac:dyDescent="0.2">
      <c r="AC719">
        <f>IF(ISBLANK(sbcc[[#This Row],[total_boys]]),SUM(sbcc[[#This Row],[boys_0-5_reached]],sbcc[[#This Row],[boys_6-12_reached]],sbcc[[#This Row],[boys_13-18_reached]]),sbcc[[#This Row],[total_boys]])</f>
        <v>0</v>
      </c>
      <c r="AD719">
        <f>IF(ISBLANK(sbcc[[#This Row],[total_girls]]),SUM(sbcc[[#This Row],[girls_0-5_reached]],sbcc[[#This Row],[girls_6-12_reached]],sbcc[[#This Row],[girls_13-18_reached]]),sbcc[[#This Row],[total_girls]])</f>
        <v>0</v>
      </c>
      <c r="AE719">
        <f>IF(ISBLANK(sbcc[[#This Row],[total_children]]),SUM(sbcc[[#This Row],[calc_boys]],sbcc[[#This Row],[calc_girls]]),sbcc[[#This Row],[total_children]])</f>
        <v>0</v>
      </c>
      <c r="AF719">
        <f>IF(ISBLANK(sbcc[[#This Row],[total_pwd]]),SUM(sbcc[[#This Row],[total_pwd_men]],sbcc[[#This Row],[total_pwd_women]]),sbcc[[#This Row],[total_pwd]])</f>
        <v>0</v>
      </c>
      <c r="AG719">
        <f>IF(ISBLANK(sbcc[[#This Row],[total_adults]]),SUM(sbcc[[#This Row],[total_men]],sbcc[[#This Row],[total_women]]),sbcc[[#This Row],[total_adults]])</f>
        <v>0</v>
      </c>
      <c r="AH719">
        <f>IF(ISBLANK(sbcc[[#This Row],[total_beneficiaries_reached]]),SUM(sbcc[[#This Row],[calc_children]],sbcc[[#This Row],[calc_adults]]),sbcc[[#This Row],[total_beneficiaries_reached]])</f>
        <v>0</v>
      </c>
      <c r="AI719" s="49" t="str">
        <f ca="1">IF(B719="","",OFFSET(table_admin1[[#Headers],[ADM1_PT]],MATCH(B719,admin1,0),1))</f>
        <v/>
      </c>
      <c r="AJ719" s="49" t="str">
        <f t="shared" ca="1" si="22"/>
        <v/>
      </c>
      <c r="AK719" s="49" t="str">
        <f t="shared" ca="1" si="23"/>
        <v/>
      </c>
    </row>
    <row r="720" spans="29:37" x14ac:dyDescent="0.2">
      <c r="AC720">
        <f>IF(ISBLANK(sbcc[[#This Row],[total_boys]]),SUM(sbcc[[#This Row],[boys_0-5_reached]],sbcc[[#This Row],[boys_6-12_reached]],sbcc[[#This Row],[boys_13-18_reached]]),sbcc[[#This Row],[total_boys]])</f>
        <v>0</v>
      </c>
      <c r="AD720">
        <f>IF(ISBLANK(sbcc[[#This Row],[total_girls]]),SUM(sbcc[[#This Row],[girls_0-5_reached]],sbcc[[#This Row],[girls_6-12_reached]],sbcc[[#This Row],[girls_13-18_reached]]),sbcc[[#This Row],[total_girls]])</f>
        <v>0</v>
      </c>
      <c r="AE720">
        <f>IF(ISBLANK(sbcc[[#This Row],[total_children]]),SUM(sbcc[[#This Row],[calc_boys]],sbcc[[#This Row],[calc_girls]]),sbcc[[#This Row],[total_children]])</f>
        <v>0</v>
      </c>
      <c r="AF720">
        <f>IF(ISBLANK(sbcc[[#This Row],[total_pwd]]),SUM(sbcc[[#This Row],[total_pwd_men]],sbcc[[#This Row],[total_pwd_women]]),sbcc[[#This Row],[total_pwd]])</f>
        <v>0</v>
      </c>
      <c r="AG720">
        <f>IF(ISBLANK(sbcc[[#This Row],[total_adults]]),SUM(sbcc[[#This Row],[total_men]],sbcc[[#This Row],[total_women]]),sbcc[[#This Row],[total_adults]])</f>
        <v>0</v>
      </c>
      <c r="AH720">
        <f>IF(ISBLANK(sbcc[[#This Row],[total_beneficiaries_reached]]),SUM(sbcc[[#This Row],[calc_children]],sbcc[[#This Row],[calc_adults]]),sbcc[[#This Row],[total_beneficiaries_reached]])</f>
        <v>0</v>
      </c>
      <c r="AI720" s="49" t="str">
        <f ca="1">IF(B720="","",OFFSET(table_admin1[[#Headers],[ADM1_PT]],MATCH(B720,admin1,0),1))</f>
        <v/>
      </c>
      <c r="AJ720" s="49" t="str">
        <f t="shared" ca="1" si="22"/>
        <v/>
      </c>
      <c r="AK720" s="49" t="str">
        <f t="shared" ca="1" si="23"/>
        <v/>
      </c>
    </row>
    <row r="721" spans="29:37" x14ac:dyDescent="0.2">
      <c r="AC721">
        <f>IF(ISBLANK(sbcc[[#This Row],[total_boys]]),SUM(sbcc[[#This Row],[boys_0-5_reached]],sbcc[[#This Row],[boys_6-12_reached]],sbcc[[#This Row],[boys_13-18_reached]]),sbcc[[#This Row],[total_boys]])</f>
        <v>0</v>
      </c>
      <c r="AD721">
        <f>IF(ISBLANK(sbcc[[#This Row],[total_girls]]),SUM(sbcc[[#This Row],[girls_0-5_reached]],sbcc[[#This Row],[girls_6-12_reached]],sbcc[[#This Row],[girls_13-18_reached]]),sbcc[[#This Row],[total_girls]])</f>
        <v>0</v>
      </c>
      <c r="AE721">
        <f>IF(ISBLANK(sbcc[[#This Row],[total_children]]),SUM(sbcc[[#This Row],[calc_boys]],sbcc[[#This Row],[calc_girls]]),sbcc[[#This Row],[total_children]])</f>
        <v>0</v>
      </c>
      <c r="AF721">
        <f>IF(ISBLANK(sbcc[[#This Row],[total_pwd]]),SUM(sbcc[[#This Row],[total_pwd_men]],sbcc[[#This Row],[total_pwd_women]]),sbcc[[#This Row],[total_pwd]])</f>
        <v>0</v>
      </c>
      <c r="AG721">
        <f>IF(ISBLANK(sbcc[[#This Row],[total_adults]]),SUM(sbcc[[#This Row],[total_men]],sbcc[[#This Row],[total_women]]),sbcc[[#This Row],[total_adults]])</f>
        <v>0</v>
      </c>
      <c r="AH721">
        <f>IF(ISBLANK(sbcc[[#This Row],[total_beneficiaries_reached]]),SUM(sbcc[[#This Row],[calc_children]],sbcc[[#This Row],[calc_adults]]),sbcc[[#This Row],[total_beneficiaries_reached]])</f>
        <v>0</v>
      </c>
      <c r="AI721" s="49" t="str">
        <f ca="1">IF(B721="","",OFFSET(table_admin1[[#Headers],[ADM1_PT]],MATCH(B721,admin1,0),1))</f>
        <v/>
      </c>
      <c r="AJ721" s="49" t="str">
        <f t="shared" ca="1" si="22"/>
        <v/>
      </c>
      <c r="AK721" s="49" t="str">
        <f t="shared" ca="1" si="23"/>
        <v/>
      </c>
    </row>
    <row r="722" spans="29:37" x14ac:dyDescent="0.2">
      <c r="AC722">
        <f>IF(ISBLANK(sbcc[[#This Row],[total_boys]]),SUM(sbcc[[#This Row],[boys_0-5_reached]],sbcc[[#This Row],[boys_6-12_reached]],sbcc[[#This Row],[boys_13-18_reached]]),sbcc[[#This Row],[total_boys]])</f>
        <v>0</v>
      </c>
      <c r="AD722">
        <f>IF(ISBLANK(sbcc[[#This Row],[total_girls]]),SUM(sbcc[[#This Row],[girls_0-5_reached]],sbcc[[#This Row],[girls_6-12_reached]],sbcc[[#This Row],[girls_13-18_reached]]),sbcc[[#This Row],[total_girls]])</f>
        <v>0</v>
      </c>
      <c r="AE722">
        <f>IF(ISBLANK(sbcc[[#This Row],[total_children]]),SUM(sbcc[[#This Row],[calc_boys]],sbcc[[#This Row],[calc_girls]]),sbcc[[#This Row],[total_children]])</f>
        <v>0</v>
      </c>
      <c r="AF722">
        <f>IF(ISBLANK(sbcc[[#This Row],[total_pwd]]),SUM(sbcc[[#This Row],[total_pwd_men]],sbcc[[#This Row],[total_pwd_women]]),sbcc[[#This Row],[total_pwd]])</f>
        <v>0</v>
      </c>
      <c r="AG722">
        <f>IF(ISBLANK(sbcc[[#This Row],[total_adults]]),SUM(sbcc[[#This Row],[total_men]],sbcc[[#This Row],[total_women]]),sbcc[[#This Row],[total_adults]])</f>
        <v>0</v>
      </c>
      <c r="AH722">
        <f>IF(ISBLANK(sbcc[[#This Row],[total_beneficiaries_reached]]),SUM(sbcc[[#This Row],[calc_children]],sbcc[[#This Row],[calc_adults]]),sbcc[[#This Row],[total_beneficiaries_reached]])</f>
        <v>0</v>
      </c>
      <c r="AI722" s="49" t="str">
        <f ca="1">IF(B722="","",OFFSET(table_admin1[[#Headers],[ADM1_PT]],MATCH(B722,admin1,0),1))</f>
        <v/>
      </c>
      <c r="AJ722" s="49" t="str">
        <f t="shared" ca="1" si="22"/>
        <v/>
      </c>
      <c r="AK722" s="49" t="str">
        <f t="shared" ca="1" si="23"/>
        <v/>
      </c>
    </row>
    <row r="723" spans="29:37" x14ac:dyDescent="0.2">
      <c r="AC723">
        <f>IF(ISBLANK(sbcc[[#This Row],[total_boys]]),SUM(sbcc[[#This Row],[boys_0-5_reached]],sbcc[[#This Row],[boys_6-12_reached]],sbcc[[#This Row],[boys_13-18_reached]]),sbcc[[#This Row],[total_boys]])</f>
        <v>0</v>
      </c>
      <c r="AD723">
        <f>IF(ISBLANK(sbcc[[#This Row],[total_girls]]),SUM(sbcc[[#This Row],[girls_0-5_reached]],sbcc[[#This Row],[girls_6-12_reached]],sbcc[[#This Row],[girls_13-18_reached]]),sbcc[[#This Row],[total_girls]])</f>
        <v>0</v>
      </c>
      <c r="AE723">
        <f>IF(ISBLANK(sbcc[[#This Row],[total_children]]),SUM(sbcc[[#This Row],[calc_boys]],sbcc[[#This Row],[calc_girls]]),sbcc[[#This Row],[total_children]])</f>
        <v>0</v>
      </c>
      <c r="AF723">
        <f>IF(ISBLANK(sbcc[[#This Row],[total_pwd]]),SUM(sbcc[[#This Row],[total_pwd_men]],sbcc[[#This Row],[total_pwd_women]]),sbcc[[#This Row],[total_pwd]])</f>
        <v>0</v>
      </c>
      <c r="AG723">
        <f>IF(ISBLANK(sbcc[[#This Row],[total_adults]]),SUM(sbcc[[#This Row],[total_men]],sbcc[[#This Row],[total_women]]),sbcc[[#This Row],[total_adults]])</f>
        <v>0</v>
      </c>
      <c r="AH723">
        <f>IF(ISBLANK(sbcc[[#This Row],[total_beneficiaries_reached]]),SUM(sbcc[[#This Row],[calc_children]],sbcc[[#This Row],[calc_adults]]),sbcc[[#This Row],[total_beneficiaries_reached]])</f>
        <v>0</v>
      </c>
      <c r="AI723" s="49" t="str">
        <f ca="1">IF(B723="","",OFFSET(table_admin1[[#Headers],[ADM1_PT]],MATCH(B723,admin1,0),1))</f>
        <v/>
      </c>
      <c r="AJ723" s="49" t="str">
        <f t="shared" ca="1" si="22"/>
        <v/>
      </c>
      <c r="AK723" s="49" t="str">
        <f t="shared" ca="1" si="23"/>
        <v/>
      </c>
    </row>
    <row r="724" spans="29:37" x14ac:dyDescent="0.2">
      <c r="AC724">
        <f>IF(ISBLANK(sbcc[[#This Row],[total_boys]]),SUM(sbcc[[#This Row],[boys_0-5_reached]],sbcc[[#This Row],[boys_6-12_reached]],sbcc[[#This Row],[boys_13-18_reached]]),sbcc[[#This Row],[total_boys]])</f>
        <v>0</v>
      </c>
      <c r="AD724">
        <f>IF(ISBLANK(sbcc[[#This Row],[total_girls]]),SUM(sbcc[[#This Row],[girls_0-5_reached]],sbcc[[#This Row],[girls_6-12_reached]],sbcc[[#This Row],[girls_13-18_reached]]),sbcc[[#This Row],[total_girls]])</f>
        <v>0</v>
      </c>
      <c r="AE724">
        <f>IF(ISBLANK(sbcc[[#This Row],[total_children]]),SUM(sbcc[[#This Row],[calc_boys]],sbcc[[#This Row],[calc_girls]]),sbcc[[#This Row],[total_children]])</f>
        <v>0</v>
      </c>
      <c r="AF724">
        <f>IF(ISBLANK(sbcc[[#This Row],[total_pwd]]),SUM(sbcc[[#This Row],[total_pwd_men]],sbcc[[#This Row],[total_pwd_women]]),sbcc[[#This Row],[total_pwd]])</f>
        <v>0</v>
      </c>
      <c r="AG724">
        <f>IF(ISBLANK(sbcc[[#This Row],[total_adults]]),SUM(sbcc[[#This Row],[total_men]],sbcc[[#This Row],[total_women]]),sbcc[[#This Row],[total_adults]])</f>
        <v>0</v>
      </c>
      <c r="AH724">
        <f>IF(ISBLANK(sbcc[[#This Row],[total_beneficiaries_reached]]),SUM(sbcc[[#This Row],[calc_children]],sbcc[[#This Row],[calc_adults]]),sbcc[[#This Row],[total_beneficiaries_reached]])</f>
        <v>0</v>
      </c>
      <c r="AI724" s="49" t="str">
        <f ca="1">IF(B724="","",OFFSET(table_admin1[[#Headers],[ADM1_PT]],MATCH(B724,admin1,0),1))</f>
        <v/>
      </c>
      <c r="AJ724" s="49" t="str">
        <f t="shared" ca="1" si="22"/>
        <v/>
      </c>
      <c r="AK724" s="49" t="str">
        <f t="shared" ca="1" si="23"/>
        <v/>
      </c>
    </row>
    <row r="725" spans="29:37" x14ac:dyDescent="0.2">
      <c r="AC725">
        <f>IF(ISBLANK(sbcc[[#This Row],[total_boys]]),SUM(sbcc[[#This Row],[boys_0-5_reached]],sbcc[[#This Row],[boys_6-12_reached]],sbcc[[#This Row],[boys_13-18_reached]]),sbcc[[#This Row],[total_boys]])</f>
        <v>0</v>
      </c>
      <c r="AD725">
        <f>IF(ISBLANK(sbcc[[#This Row],[total_girls]]),SUM(sbcc[[#This Row],[girls_0-5_reached]],sbcc[[#This Row],[girls_6-12_reached]],sbcc[[#This Row],[girls_13-18_reached]]),sbcc[[#This Row],[total_girls]])</f>
        <v>0</v>
      </c>
      <c r="AE725">
        <f>IF(ISBLANK(sbcc[[#This Row],[total_children]]),SUM(sbcc[[#This Row],[calc_boys]],sbcc[[#This Row],[calc_girls]]),sbcc[[#This Row],[total_children]])</f>
        <v>0</v>
      </c>
      <c r="AF725">
        <f>IF(ISBLANK(sbcc[[#This Row],[total_pwd]]),SUM(sbcc[[#This Row],[total_pwd_men]],sbcc[[#This Row],[total_pwd_women]]),sbcc[[#This Row],[total_pwd]])</f>
        <v>0</v>
      </c>
      <c r="AG725">
        <f>IF(ISBLANK(sbcc[[#This Row],[total_adults]]),SUM(sbcc[[#This Row],[total_men]],sbcc[[#This Row],[total_women]]),sbcc[[#This Row],[total_adults]])</f>
        <v>0</v>
      </c>
      <c r="AH725">
        <f>IF(ISBLANK(sbcc[[#This Row],[total_beneficiaries_reached]]),SUM(sbcc[[#This Row],[calc_children]],sbcc[[#This Row],[calc_adults]]),sbcc[[#This Row],[total_beneficiaries_reached]])</f>
        <v>0</v>
      </c>
      <c r="AI725" s="49" t="str">
        <f ca="1">IF(B725="","",OFFSET(table_admin1[[#Headers],[ADM1_PT]],MATCH(B725,admin1,0),1))</f>
        <v/>
      </c>
      <c r="AJ725" s="49" t="str">
        <f t="shared" ca="1" si="22"/>
        <v/>
      </c>
      <c r="AK725" s="49" t="str">
        <f t="shared" ca="1" si="23"/>
        <v/>
      </c>
    </row>
    <row r="726" spans="29:37" x14ac:dyDescent="0.2">
      <c r="AC726">
        <f>IF(ISBLANK(sbcc[[#This Row],[total_boys]]),SUM(sbcc[[#This Row],[boys_0-5_reached]],sbcc[[#This Row],[boys_6-12_reached]],sbcc[[#This Row],[boys_13-18_reached]]),sbcc[[#This Row],[total_boys]])</f>
        <v>0</v>
      </c>
      <c r="AD726">
        <f>IF(ISBLANK(sbcc[[#This Row],[total_girls]]),SUM(sbcc[[#This Row],[girls_0-5_reached]],sbcc[[#This Row],[girls_6-12_reached]],sbcc[[#This Row],[girls_13-18_reached]]),sbcc[[#This Row],[total_girls]])</f>
        <v>0</v>
      </c>
      <c r="AE726">
        <f>IF(ISBLANK(sbcc[[#This Row],[total_children]]),SUM(sbcc[[#This Row],[calc_boys]],sbcc[[#This Row],[calc_girls]]),sbcc[[#This Row],[total_children]])</f>
        <v>0</v>
      </c>
      <c r="AF726">
        <f>IF(ISBLANK(sbcc[[#This Row],[total_pwd]]),SUM(sbcc[[#This Row],[total_pwd_men]],sbcc[[#This Row],[total_pwd_women]]),sbcc[[#This Row],[total_pwd]])</f>
        <v>0</v>
      </c>
      <c r="AG726">
        <f>IF(ISBLANK(sbcc[[#This Row],[total_adults]]),SUM(sbcc[[#This Row],[total_men]],sbcc[[#This Row],[total_women]]),sbcc[[#This Row],[total_adults]])</f>
        <v>0</v>
      </c>
      <c r="AH726">
        <f>IF(ISBLANK(sbcc[[#This Row],[total_beneficiaries_reached]]),SUM(sbcc[[#This Row],[calc_children]],sbcc[[#This Row],[calc_adults]]),sbcc[[#This Row],[total_beneficiaries_reached]])</f>
        <v>0</v>
      </c>
      <c r="AI726" s="49" t="str">
        <f ca="1">IF(B726="","",OFFSET(table_admin1[[#Headers],[ADM1_PT]],MATCH(B726,admin1,0),1))</f>
        <v/>
      </c>
      <c r="AJ726" s="49" t="str">
        <f t="shared" ca="1" si="22"/>
        <v/>
      </c>
      <c r="AK726" s="49" t="str">
        <f t="shared" ca="1" si="23"/>
        <v/>
      </c>
    </row>
    <row r="727" spans="29:37" x14ac:dyDescent="0.2">
      <c r="AC727">
        <f>IF(ISBLANK(sbcc[[#This Row],[total_boys]]),SUM(sbcc[[#This Row],[boys_0-5_reached]],sbcc[[#This Row],[boys_6-12_reached]],sbcc[[#This Row],[boys_13-18_reached]]),sbcc[[#This Row],[total_boys]])</f>
        <v>0</v>
      </c>
      <c r="AD727">
        <f>IF(ISBLANK(sbcc[[#This Row],[total_girls]]),SUM(sbcc[[#This Row],[girls_0-5_reached]],sbcc[[#This Row],[girls_6-12_reached]],sbcc[[#This Row],[girls_13-18_reached]]),sbcc[[#This Row],[total_girls]])</f>
        <v>0</v>
      </c>
      <c r="AE727">
        <f>IF(ISBLANK(sbcc[[#This Row],[total_children]]),SUM(sbcc[[#This Row],[calc_boys]],sbcc[[#This Row],[calc_girls]]),sbcc[[#This Row],[total_children]])</f>
        <v>0</v>
      </c>
      <c r="AF727">
        <f>IF(ISBLANK(sbcc[[#This Row],[total_pwd]]),SUM(sbcc[[#This Row],[total_pwd_men]],sbcc[[#This Row],[total_pwd_women]]),sbcc[[#This Row],[total_pwd]])</f>
        <v>0</v>
      </c>
      <c r="AG727">
        <f>IF(ISBLANK(sbcc[[#This Row],[total_adults]]),SUM(sbcc[[#This Row],[total_men]],sbcc[[#This Row],[total_women]]),sbcc[[#This Row],[total_adults]])</f>
        <v>0</v>
      </c>
      <c r="AH727">
        <f>IF(ISBLANK(sbcc[[#This Row],[total_beneficiaries_reached]]),SUM(sbcc[[#This Row],[calc_children]],sbcc[[#This Row],[calc_adults]]),sbcc[[#This Row],[total_beneficiaries_reached]])</f>
        <v>0</v>
      </c>
      <c r="AI727" s="49" t="str">
        <f ca="1">IF(B727="","",OFFSET(table_admin1[[#Headers],[ADM1_PT]],MATCH(B727,admin1,0),1))</f>
        <v/>
      </c>
      <c r="AJ727" s="49" t="str">
        <f t="shared" ca="1" si="22"/>
        <v/>
      </c>
      <c r="AK727" s="49" t="str">
        <f t="shared" ca="1" si="23"/>
        <v/>
      </c>
    </row>
    <row r="728" spans="29:37" x14ac:dyDescent="0.2">
      <c r="AC728">
        <f>IF(ISBLANK(sbcc[[#This Row],[total_boys]]),SUM(sbcc[[#This Row],[boys_0-5_reached]],sbcc[[#This Row],[boys_6-12_reached]],sbcc[[#This Row],[boys_13-18_reached]]),sbcc[[#This Row],[total_boys]])</f>
        <v>0</v>
      </c>
      <c r="AD728">
        <f>IF(ISBLANK(sbcc[[#This Row],[total_girls]]),SUM(sbcc[[#This Row],[girls_0-5_reached]],sbcc[[#This Row],[girls_6-12_reached]],sbcc[[#This Row],[girls_13-18_reached]]),sbcc[[#This Row],[total_girls]])</f>
        <v>0</v>
      </c>
      <c r="AE728">
        <f>IF(ISBLANK(sbcc[[#This Row],[total_children]]),SUM(sbcc[[#This Row],[calc_boys]],sbcc[[#This Row],[calc_girls]]),sbcc[[#This Row],[total_children]])</f>
        <v>0</v>
      </c>
      <c r="AF728">
        <f>IF(ISBLANK(sbcc[[#This Row],[total_pwd]]),SUM(sbcc[[#This Row],[total_pwd_men]],sbcc[[#This Row],[total_pwd_women]]),sbcc[[#This Row],[total_pwd]])</f>
        <v>0</v>
      </c>
      <c r="AG728">
        <f>IF(ISBLANK(sbcc[[#This Row],[total_adults]]),SUM(sbcc[[#This Row],[total_men]],sbcc[[#This Row],[total_women]]),sbcc[[#This Row],[total_adults]])</f>
        <v>0</v>
      </c>
      <c r="AH728">
        <f>IF(ISBLANK(sbcc[[#This Row],[total_beneficiaries_reached]]),SUM(sbcc[[#This Row],[calc_children]],sbcc[[#This Row],[calc_adults]]),sbcc[[#This Row],[total_beneficiaries_reached]])</f>
        <v>0</v>
      </c>
      <c r="AI728" s="49" t="str">
        <f ca="1">IF(B728="","",OFFSET(table_admin1[[#Headers],[ADM1_PT]],MATCH(B728,admin1,0),1))</f>
        <v/>
      </c>
      <c r="AJ728" s="49" t="str">
        <f t="shared" ca="1" si="22"/>
        <v/>
      </c>
      <c r="AK728" s="49" t="str">
        <f t="shared" ca="1" si="23"/>
        <v/>
      </c>
    </row>
    <row r="729" spans="29:37" x14ac:dyDescent="0.2">
      <c r="AC729">
        <f>IF(ISBLANK(sbcc[[#This Row],[total_boys]]),SUM(sbcc[[#This Row],[boys_0-5_reached]],sbcc[[#This Row],[boys_6-12_reached]],sbcc[[#This Row],[boys_13-18_reached]]),sbcc[[#This Row],[total_boys]])</f>
        <v>0</v>
      </c>
      <c r="AD729">
        <f>IF(ISBLANK(sbcc[[#This Row],[total_girls]]),SUM(sbcc[[#This Row],[girls_0-5_reached]],sbcc[[#This Row],[girls_6-12_reached]],sbcc[[#This Row],[girls_13-18_reached]]),sbcc[[#This Row],[total_girls]])</f>
        <v>0</v>
      </c>
      <c r="AE729">
        <f>IF(ISBLANK(sbcc[[#This Row],[total_children]]),SUM(sbcc[[#This Row],[calc_boys]],sbcc[[#This Row],[calc_girls]]),sbcc[[#This Row],[total_children]])</f>
        <v>0</v>
      </c>
      <c r="AF729">
        <f>IF(ISBLANK(sbcc[[#This Row],[total_pwd]]),SUM(sbcc[[#This Row],[total_pwd_men]],sbcc[[#This Row],[total_pwd_women]]),sbcc[[#This Row],[total_pwd]])</f>
        <v>0</v>
      </c>
      <c r="AG729">
        <f>IF(ISBLANK(sbcc[[#This Row],[total_adults]]),SUM(sbcc[[#This Row],[total_men]],sbcc[[#This Row],[total_women]]),sbcc[[#This Row],[total_adults]])</f>
        <v>0</v>
      </c>
      <c r="AH729">
        <f>IF(ISBLANK(sbcc[[#This Row],[total_beneficiaries_reached]]),SUM(sbcc[[#This Row],[calc_children]],sbcc[[#This Row],[calc_adults]]),sbcc[[#This Row],[total_beneficiaries_reached]])</f>
        <v>0</v>
      </c>
      <c r="AI729" s="49" t="str">
        <f ca="1">IF(B729="","",OFFSET(table_admin1[[#Headers],[ADM1_PT]],MATCH(B729,admin1,0),1))</f>
        <v/>
      </c>
      <c r="AJ729" s="49" t="str">
        <f t="shared" ca="1" si="22"/>
        <v/>
      </c>
      <c r="AK729" s="49" t="str">
        <f t="shared" ca="1" si="23"/>
        <v/>
      </c>
    </row>
    <row r="730" spans="29:37" x14ac:dyDescent="0.2">
      <c r="AC730">
        <f>IF(ISBLANK(sbcc[[#This Row],[total_boys]]),SUM(sbcc[[#This Row],[boys_0-5_reached]],sbcc[[#This Row],[boys_6-12_reached]],sbcc[[#This Row],[boys_13-18_reached]]),sbcc[[#This Row],[total_boys]])</f>
        <v>0</v>
      </c>
      <c r="AD730">
        <f>IF(ISBLANK(sbcc[[#This Row],[total_girls]]),SUM(sbcc[[#This Row],[girls_0-5_reached]],sbcc[[#This Row],[girls_6-12_reached]],sbcc[[#This Row],[girls_13-18_reached]]),sbcc[[#This Row],[total_girls]])</f>
        <v>0</v>
      </c>
      <c r="AE730">
        <f>IF(ISBLANK(sbcc[[#This Row],[total_children]]),SUM(sbcc[[#This Row],[calc_boys]],sbcc[[#This Row],[calc_girls]]),sbcc[[#This Row],[total_children]])</f>
        <v>0</v>
      </c>
      <c r="AF730">
        <f>IF(ISBLANK(sbcc[[#This Row],[total_pwd]]),SUM(sbcc[[#This Row],[total_pwd_men]],sbcc[[#This Row],[total_pwd_women]]),sbcc[[#This Row],[total_pwd]])</f>
        <v>0</v>
      </c>
      <c r="AG730">
        <f>IF(ISBLANK(sbcc[[#This Row],[total_adults]]),SUM(sbcc[[#This Row],[total_men]],sbcc[[#This Row],[total_women]]),sbcc[[#This Row],[total_adults]])</f>
        <v>0</v>
      </c>
      <c r="AH730">
        <f>IF(ISBLANK(sbcc[[#This Row],[total_beneficiaries_reached]]),SUM(sbcc[[#This Row],[calc_children]],sbcc[[#This Row],[calc_adults]]),sbcc[[#This Row],[total_beneficiaries_reached]])</f>
        <v>0</v>
      </c>
      <c r="AI730" s="49" t="str">
        <f ca="1">IF(B730="","",OFFSET(table_admin1[[#Headers],[ADM1_PT]],MATCH(B730,admin1,0),1))</f>
        <v/>
      </c>
      <c r="AJ730" s="49" t="str">
        <f t="shared" ca="1" si="22"/>
        <v/>
      </c>
      <c r="AK730" s="49" t="str">
        <f t="shared" ca="1" si="23"/>
        <v/>
      </c>
    </row>
    <row r="731" spans="29:37" x14ac:dyDescent="0.2">
      <c r="AC731">
        <f>IF(ISBLANK(sbcc[[#This Row],[total_boys]]),SUM(sbcc[[#This Row],[boys_0-5_reached]],sbcc[[#This Row],[boys_6-12_reached]],sbcc[[#This Row],[boys_13-18_reached]]),sbcc[[#This Row],[total_boys]])</f>
        <v>0</v>
      </c>
      <c r="AD731">
        <f>IF(ISBLANK(sbcc[[#This Row],[total_girls]]),SUM(sbcc[[#This Row],[girls_0-5_reached]],sbcc[[#This Row],[girls_6-12_reached]],sbcc[[#This Row],[girls_13-18_reached]]),sbcc[[#This Row],[total_girls]])</f>
        <v>0</v>
      </c>
      <c r="AE731">
        <f>IF(ISBLANK(sbcc[[#This Row],[total_children]]),SUM(sbcc[[#This Row],[calc_boys]],sbcc[[#This Row],[calc_girls]]),sbcc[[#This Row],[total_children]])</f>
        <v>0</v>
      </c>
      <c r="AF731">
        <f>IF(ISBLANK(sbcc[[#This Row],[total_pwd]]),SUM(sbcc[[#This Row],[total_pwd_men]],sbcc[[#This Row],[total_pwd_women]]),sbcc[[#This Row],[total_pwd]])</f>
        <v>0</v>
      </c>
      <c r="AG731">
        <f>IF(ISBLANK(sbcc[[#This Row],[total_adults]]),SUM(sbcc[[#This Row],[total_men]],sbcc[[#This Row],[total_women]]),sbcc[[#This Row],[total_adults]])</f>
        <v>0</v>
      </c>
      <c r="AH731">
        <f>IF(ISBLANK(sbcc[[#This Row],[total_beneficiaries_reached]]),SUM(sbcc[[#This Row],[calc_children]],sbcc[[#This Row],[calc_adults]]),sbcc[[#This Row],[total_beneficiaries_reached]])</f>
        <v>0</v>
      </c>
      <c r="AI731" s="49" t="str">
        <f ca="1">IF(B731="","",OFFSET(table_admin1[[#Headers],[ADM1_PT]],MATCH(B731,admin1,0),1))</f>
        <v/>
      </c>
      <c r="AJ731" s="49" t="str">
        <f t="shared" ca="1" si="22"/>
        <v/>
      </c>
      <c r="AK731" s="49" t="str">
        <f t="shared" ca="1" si="23"/>
        <v/>
      </c>
    </row>
    <row r="732" spans="29:37" x14ac:dyDescent="0.2">
      <c r="AC732">
        <f>IF(ISBLANK(sbcc[[#This Row],[total_boys]]),SUM(sbcc[[#This Row],[boys_0-5_reached]],sbcc[[#This Row],[boys_6-12_reached]],sbcc[[#This Row],[boys_13-18_reached]]),sbcc[[#This Row],[total_boys]])</f>
        <v>0</v>
      </c>
      <c r="AD732">
        <f>IF(ISBLANK(sbcc[[#This Row],[total_girls]]),SUM(sbcc[[#This Row],[girls_0-5_reached]],sbcc[[#This Row],[girls_6-12_reached]],sbcc[[#This Row],[girls_13-18_reached]]),sbcc[[#This Row],[total_girls]])</f>
        <v>0</v>
      </c>
      <c r="AE732">
        <f>IF(ISBLANK(sbcc[[#This Row],[total_children]]),SUM(sbcc[[#This Row],[calc_boys]],sbcc[[#This Row],[calc_girls]]),sbcc[[#This Row],[total_children]])</f>
        <v>0</v>
      </c>
      <c r="AF732">
        <f>IF(ISBLANK(sbcc[[#This Row],[total_pwd]]),SUM(sbcc[[#This Row],[total_pwd_men]],sbcc[[#This Row],[total_pwd_women]]),sbcc[[#This Row],[total_pwd]])</f>
        <v>0</v>
      </c>
      <c r="AG732">
        <f>IF(ISBLANK(sbcc[[#This Row],[total_adults]]),SUM(sbcc[[#This Row],[total_men]],sbcc[[#This Row],[total_women]]),sbcc[[#This Row],[total_adults]])</f>
        <v>0</v>
      </c>
      <c r="AH732">
        <f>IF(ISBLANK(sbcc[[#This Row],[total_beneficiaries_reached]]),SUM(sbcc[[#This Row],[calc_children]],sbcc[[#This Row],[calc_adults]]),sbcc[[#This Row],[total_beneficiaries_reached]])</f>
        <v>0</v>
      </c>
      <c r="AI732" s="49" t="str">
        <f ca="1">IF(B732="","",OFFSET(table_admin1[[#Headers],[ADM1_PT]],MATCH(B732,admin1,0),1))</f>
        <v/>
      </c>
      <c r="AJ732" s="49" t="str">
        <f t="shared" ca="1" si="22"/>
        <v/>
      </c>
      <c r="AK732" s="49" t="str">
        <f t="shared" ca="1" si="23"/>
        <v/>
      </c>
    </row>
    <row r="733" spans="29:37" x14ac:dyDescent="0.2">
      <c r="AC733">
        <f>IF(ISBLANK(sbcc[[#This Row],[total_boys]]),SUM(sbcc[[#This Row],[boys_0-5_reached]],sbcc[[#This Row],[boys_6-12_reached]],sbcc[[#This Row],[boys_13-18_reached]]),sbcc[[#This Row],[total_boys]])</f>
        <v>0</v>
      </c>
      <c r="AD733">
        <f>IF(ISBLANK(sbcc[[#This Row],[total_girls]]),SUM(sbcc[[#This Row],[girls_0-5_reached]],sbcc[[#This Row],[girls_6-12_reached]],sbcc[[#This Row],[girls_13-18_reached]]),sbcc[[#This Row],[total_girls]])</f>
        <v>0</v>
      </c>
      <c r="AE733">
        <f>IF(ISBLANK(sbcc[[#This Row],[total_children]]),SUM(sbcc[[#This Row],[calc_boys]],sbcc[[#This Row],[calc_girls]]),sbcc[[#This Row],[total_children]])</f>
        <v>0</v>
      </c>
      <c r="AF733">
        <f>IF(ISBLANK(sbcc[[#This Row],[total_pwd]]),SUM(sbcc[[#This Row],[total_pwd_men]],sbcc[[#This Row],[total_pwd_women]]),sbcc[[#This Row],[total_pwd]])</f>
        <v>0</v>
      </c>
      <c r="AG733">
        <f>IF(ISBLANK(sbcc[[#This Row],[total_adults]]),SUM(sbcc[[#This Row],[total_men]],sbcc[[#This Row],[total_women]]),sbcc[[#This Row],[total_adults]])</f>
        <v>0</v>
      </c>
      <c r="AH733">
        <f>IF(ISBLANK(sbcc[[#This Row],[total_beneficiaries_reached]]),SUM(sbcc[[#This Row],[calc_children]],sbcc[[#This Row],[calc_adults]]),sbcc[[#This Row],[total_beneficiaries_reached]])</f>
        <v>0</v>
      </c>
      <c r="AI733" s="49" t="str">
        <f ca="1">IF(B733="","",OFFSET(table_admin1[[#Headers],[ADM1_PT]],MATCH(B733,admin1,0),1))</f>
        <v/>
      </c>
      <c r="AJ733" s="49" t="str">
        <f t="shared" ca="1" si="22"/>
        <v/>
      </c>
      <c r="AK733" s="49" t="str">
        <f t="shared" ca="1" si="23"/>
        <v/>
      </c>
    </row>
    <row r="734" spans="29:37" x14ac:dyDescent="0.2">
      <c r="AC734">
        <f>IF(ISBLANK(sbcc[[#This Row],[total_boys]]),SUM(sbcc[[#This Row],[boys_0-5_reached]],sbcc[[#This Row],[boys_6-12_reached]],sbcc[[#This Row],[boys_13-18_reached]]),sbcc[[#This Row],[total_boys]])</f>
        <v>0</v>
      </c>
      <c r="AD734">
        <f>IF(ISBLANK(sbcc[[#This Row],[total_girls]]),SUM(sbcc[[#This Row],[girls_0-5_reached]],sbcc[[#This Row],[girls_6-12_reached]],sbcc[[#This Row],[girls_13-18_reached]]),sbcc[[#This Row],[total_girls]])</f>
        <v>0</v>
      </c>
      <c r="AE734">
        <f>IF(ISBLANK(sbcc[[#This Row],[total_children]]),SUM(sbcc[[#This Row],[calc_boys]],sbcc[[#This Row],[calc_girls]]),sbcc[[#This Row],[total_children]])</f>
        <v>0</v>
      </c>
      <c r="AF734">
        <f>IF(ISBLANK(sbcc[[#This Row],[total_pwd]]),SUM(sbcc[[#This Row],[total_pwd_men]],sbcc[[#This Row],[total_pwd_women]]),sbcc[[#This Row],[total_pwd]])</f>
        <v>0</v>
      </c>
      <c r="AG734">
        <f>IF(ISBLANK(sbcc[[#This Row],[total_adults]]),SUM(sbcc[[#This Row],[total_men]],sbcc[[#This Row],[total_women]]),sbcc[[#This Row],[total_adults]])</f>
        <v>0</v>
      </c>
      <c r="AH734">
        <f>IF(ISBLANK(sbcc[[#This Row],[total_beneficiaries_reached]]),SUM(sbcc[[#This Row],[calc_children]],sbcc[[#This Row],[calc_adults]]),sbcc[[#This Row],[total_beneficiaries_reached]])</f>
        <v>0</v>
      </c>
      <c r="AI734" s="49" t="str">
        <f ca="1">IF(B734="","",OFFSET(table_admin1[[#Headers],[ADM1_PT]],MATCH(B734,admin1,0),1))</f>
        <v/>
      </c>
      <c r="AJ734" s="49" t="str">
        <f t="shared" ca="1" si="22"/>
        <v/>
      </c>
      <c r="AK734" s="49" t="str">
        <f t="shared" ca="1" si="23"/>
        <v/>
      </c>
    </row>
    <row r="735" spans="29:37" x14ac:dyDescent="0.2">
      <c r="AC735">
        <f>IF(ISBLANK(sbcc[[#This Row],[total_boys]]),SUM(sbcc[[#This Row],[boys_0-5_reached]],sbcc[[#This Row],[boys_6-12_reached]],sbcc[[#This Row],[boys_13-18_reached]]),sbcc[[#This Row],[total_boys]])</f>
        <v>0</v>
      </c>
      <c r="AD735">
        <f>IF(ISBLANK(sbcc[[#This Row],[total_girls]]),SUM(sbcc[[#This Row],[girls_0-5_reached]],sbcc[[#This Row],[girls_6-12_reached]],sbcc[[#This Row],[girls_13-18_reached]]),sbcc[[#This Row],[total_girls]])</f>
        <v>0</v>
      </c>
      <c r="AE735">
        <f>IF(ISBLANK(sbcc[[#This Row],[total_children]]),SUM(sbcc[[#This Row],[calc_boys]],sbcc[[#This Row],[calc_girls]]),sbcc[[#This Row],[total_children]])</f>
        <v>0</v>
      </c>
      <c r="AF735">
        <f>IF(ISBLANK(sbcc[[#This Row],[total_pwd]]),SUM(sbcc[[#This Row],[total_pwd_men]],sbcc[[#This Row],[total_pwd_women]]),sbcc[[#This Row],[total_pwd]])</f>
        <v>0</v>
      </c>
      <c r="AG735">
        <f>IF(ISBLANK(sbcc[[#This Row],[total_adults]]),SUM(sbcc[[#This Row],[total_men]],sbcc[[#This Row],[total_women]]),sbcc[[#This Row],[total_adults]])</f>
        <v>0</v>
      </c>
      <c r="AH735">
        <f>IF(ISBLANK(sbcc[[#This Row],[total_beneficiaries_reached]]),SUM(sbcc[[#This Row],[calc_children]],sbcc[[#This Row],[calc_adults]]),sbcc[[#This Row],[total_beneficiaries_reached]])</f>
        <v>0</v>
      </c>
      <c r="AI735" s="49" t="str">
        <f ca="1">IF(B735="","",OFFSET(table_admin1[[#Headers],[ADM1_PT]],MATCH(B735,admin1,0),1))</f>
        <v/>
      </c>
      <c r="AJ735" s="49" t="str">
        <f t="shared" ca="1" si="22"/>
        <v/>
      </c>
      <c r="AK735" s="49" t="str">
        <f t="shared" ca="1" si="23"/>
        <v/>
      </c>
    </row>
    <row r="736" spans="29:37" x14ac:dyDescent="0.2">
      <c r="AC736">
        <f>IF(ISBLANK(sbcc[[#This Row],[total_boys]]),SUM(sbcc[[#This Row],[boys_0-5_reached]],sbcc[[#This Row],[boys_6-12_reached]],sbcc[[#This Row],[boys_13-18_reached]]),sbcc[[#This Row],[total_boys]])</f>
        <v>0</v>
      </c>
      <c r="AD736">
        <f>IF(ISBLANK(sbcc[[#This Row],[total_girls]]),SUM(sbcc[[#This Row],[girls_0-5_reached]],sbcc[[#This Row],[girls_6-12_reached]],sbcc[[#This Row],[girls_13-18_reached]]),sbcc[[#This Row],[total_girls]])</f>
        <v>0</v>
      </c>
      <c r="AE736">
        <f>IF(ISBLANK(sbcc[[#This Row],[total_children]]),SUM(sbcc[[#This Row],[calc_boys]],sbcc[[#This Row],[calc_girls]]),sbcc[[#This Row],[total_children]])</f>
        <v>0</v>
      </c>
      <c r="AF736">
        <f>IF(ISBLANK(sbcc[[#This Row],[total_pwd]]),SUM(sbcc[[#This Row],[total_pwd_men]],sbcc[[#This Row],[total_pwd_women]]),sbcc[[#This Row],[total_pwd]])</f>
        <v>0</v>
      </c>
      <c r="AG736">
        <f>IF(ISBLANK(sbcc[[#This Row],[total_adults]]),SUM(sbcc[[#This Row],[total_men]],sbcc[[#This Row],[total_women]]),sbcc[[#This Row],[total_adults]])</f>
        <v>0</v>
      </c>
      <c r="AH736">
        <f>IF(ISBLANK(sbcc[[#This Row],[total_beneficiaries_reached]]),SUM(sbcc[[#This Row],[calc_children]],sbcc[[#This Row],[calc_adults]]),sbcc[[#This Row],[total_beneficiaries_reached]])</f>
        <v>0</v>
      </c>
      <c r="AI736" s="49" t="str">
        <f ca="1">IF(B736="","",OFFSET(table_admin1[[#Headers],[ADM1_PT]],MATCH(B736,admin1,0),1))</f>
        <v/>
      </c>
      <c r="AJ736" s="49" t="str">
        <f t="shared" ca="1" si="22"/>
        <v/>
      </c>
      <c r="AK736" s="49" t="str">
        <f t="shared" ca="1" si="23"/>
        <v/>
      </c>
    </row>
    <row r="737" spans="29:37" x14ac:dyDescent="0.2">
      <c r="AC737">
        <f>IF(ISBLANK(sbcc[[#This Row],[total_boys]]),SUM(sbcc[[#This Row],[boys_0-5_reached]],sbcc[[#This Row],[boys_6-12_reached]],sbcc[[#This Row],[boys_13-18_reached]]),sbcc[[#This Row],[total_boys]])</f>
        <v>0</v>
      </c>
      <c r="AD737">
        <f>IF(ISBLANK(sbcc[[#This Row],[total_girls]]),SUM(sbcc[[#This Row],[girls_0-5_reached]],sbcc[[#This Row],[girls_6-12_reached]],sbcc[[#This Row],[girls_13-18_reached]]),sbcc[[#This Row],[total_girls]])</f>
        <v>0</v>
      </c>
      <c r="AE737">
        <f>IF(ISBLANK(sbcc[[#This Row],[total_children]]),SUM(sbcc[[#This Row],[calc_boys]],sbcc[[#This Row],[calc_girls]]),sbcc[[#This Row],[total_children]])</f>
        <v>0</v>
      </c>
      <c r="AF737">
        <f>IF(ISBLANK(sbcc[[#This Row],[total_pwd]]),SUM(sbcc[[#This Row],[total_pwd_men]],sbcc[[#This Row],[total_pwd_women]]),sbcc[[#This Row],[total_pwd]])</f>
        <v>0</v>
      </c>
      <c r="AG737">
        <f>IF(ISBLANK(sbcc[[#This Row],[total_adults]]),SUM(sbcc[[#This Row],[total_men]],sbcc[[#This Row],[total_women]]),sbcc[[#This Row],[total_adults]])</f>
        <v>0</v>
      </c>
      <c r="AH737">
        <f>IF(ISBLANK(sbcc[[#This Row],[total_beneficiaries_reached]]),SUM(sbcc[[#This Row],[calc_children]],sbcc[[#This Row],[calc_adults]]),sbcc[[#This Row],[total_beneficiaries_reached]])</f>
        <v>0</v>
      </c>
      <c r="AI737" s="49" t="str">
        <f ca="1">IF(B737="","",OFFSET(table_admin1[[#Headers],[ADM1_PT]],MATCH(B737,admin1,0),1))</f>
        <v/>
      </c>
      <c r="AJ737" s="49" t="str">
        <f t="shared" ca="1" si="22"/>
        <v/>
      </c>
      <c r="AK737" s="49" t="str">
        <f t="shared" ca="1" si="23"/>
        <v/>
      </c>
    </row>
    <row r="738" spans="29:37" x14ac:dyDescent="0.2">
      <c r="AC738">
        <f>IF(ISBLANK(sbcc[[#This Row],[total_boys]]),SUM(sbcc[[#This Row],[boys_0-5_reached]],sbcc[[#This Row],[boys_6-12_reached]],sbcc[[#This Row],[boys_13-18_reached]]),sbcc[[#This Row],[total_boys]])</f>
        <v>0</v>
      </c>
      <c r="AD738">
        <f>IF(ISBLANK(sbcc[[#This Row],[total_girls]]),SUM(sbcc[[#This Row],[girls_0-5_reached]],sbcc[[#This Row],[girls_6-12_reached]],sbcc[[#This Row],[girls_13-18_reached]]),sbcc[[#This Row],[total_girls]])</f>
        <v>0</v>
      </c>
      <c r="AE738">
        <f>IF(ISBLANK(sbcc[[#This Row],[total_children]]),SUM(sbcc[[#This Row],[calc_boys]],sbcc[[#This Row],[calc_girls]]),sbcc[[#This Row],[total_children]])</f>
        <v>0</v>
      </c>
      <c r="AF738">
        <f>IF(ISBLANK(sbcc[[#This Row],[total_pwd]]),SUM(sbcc[[#This Row],[total_pwd_men]],sbcc[[#This Row],[total_pwd_women]]),sbcc[[#This Row],[total_pwd]])</f>
        <v>0</v>
      </c>
      <c r="AG738">
        <f>IF(ISBLANK(sbcc[[#This Row],[total_adults]]),SUM(sbcc[[#This Row],[total_men]],sbcc[[#This Row],[total_women]]),sbcc[[#This Row],[total_adults]])</f>
        <v>0</v>
      </c>
      <c r="AH738">
        <f>IF(ISBLANK(sbcc[[#This Row],[total_beneficiaries_reached]]),SUM(sbcc[[#This Row],[calc_children]],sbcc[[#This Row],[calc_adults]]),sbcc[[#This Row],[total_beneficiaries_reached]])</f>
        <v>0</v>
      </c>
      <c r="AI738" s="49" t="str">
        <f ca="1">IF(B738="","",OFFSET(table_admin1[[#Headers],[ADM1_PT]],MATCH(B738,admin1,0),1))</f>
        <v/>
      </c>
      <c r="AJ738" s="49" t="str">
        <f t="shared" ca="1" si="22"/>
        <v/>
      </c>
      <c r="AK738" s="49" t="str">
        <f t="shared" ca="1" si="23"/>
        <v/>
      </c>
    </row>
    <row r="739" spans="29:37" x14ac:dyDescent="0.2">
      <c r="AC739">
        <f>IF(ISBLANK(sbcc[[#This Row],[total_boys]]),SUM(sbcc[[#This Row],[boys_0-5_reached]],sbcc[[#This Row],[boys_6-12_reached]],sbcc[[#This Row],[boys_13-18_reached]]),sbcc[[#This Row],[total_boys]])</f>
        <v>0</v>
      </c>
      <c r="AD739">
        <f>IF(ISBLANK(sbcc[[#This Row],[total_girls]]),SUM(sbcc[[#This Row],[girls_0-5_reached]],sbcc[[#This Row],[girls_6-12_reached]],sbcc[[#This Row],[girls_13-18_reached]]),sbcc[[#This Row],[total_girls]])</f>
        <v>0</v>
      </c>
      <c r="AE739">
        <f>IF(ISBLANK(sbcc[[#This Row],[total_children]]),SUM(sbcc[[#This Row],[calc_boys]],sbcc[[#This Row],[calc_girls]]),sbcc[[#This Row],[total_children]])</f>
        <v>0</v>
      </c>
      <c r="AF739">
        <f>IF(ISBLANK(sbcc[[#This Row],[total_pwd]]),SUM(sbcc[[#This Row],[total_pwd_men]],sbcc[[#This Row],[total_pwd_women]]),sbcc[[#This Row],[total_pwd]])</f>
        <v>0</v>
      </c>
      <c r="AG739">
        <f>IF(ISBLANK(sbcc[[#This Row],[total_adults]]),SUM(sbcc[[#This Row],[total_men]],sbcc[[#This Row],[total_women]]),sbcc[[#This Row],[total_adults]])</f>
        <v>0</v>
      </c>
      <c r="AH739">
        <f>IF(ISBLANK(sbcc[[#This Row],[total_beneficiaries_reached]]),SUM(sbcc[[#This Row],[calc_children]],sbcc[[#This Row],[calc_adults]]),sbcc[[#This Row],[total_beneficiaries_reached]])</f>
        <v>0</v>
      </c>
      <c r="AI739" s="49" t="str">
        <f ca="1">IF(B739="","",OFFSET(table_admin1[[#Headers],[ADM1_PT]],MATCH(B739,admin1,0),1))</f>
        <v/>
      </c>
      <c r="AJ739" s="49" t="str">
        <f t="shared" ca="1" si="22"/>
        <v/>
      </c>
      <c r="AK739" s="49" t="str">
        <f t="shared" ca="1" si="23"/>
        <v/>
      </c>
    </row>
    <row r="740" spans="29:37" x14ac:dyDescent="0.2">
      <c r="AC740">
        <f>IF(ISBLANK(sbcc[[#This Row],[total_boys]]),SUM(sbcc[[#This Row],[boys_0-5_reached]],sbcc[[#This Row],[boys_6-12_reached]],sbcc[[#This Row],[boys_13-18_reached]]),sbcc[[#This Row],[total_boys]])</f>
        <v>0</v>
      </c>
      <c r="AD740">
        <f>IF(ISBLANK(sbcc[[#This Row],[total_girls]]),SUM(sbcc[[#This Row],[girls_0-5_reached]],sbcc[[#This Row],[girls_6-12_reached]],sbcc[[#This Row],[girls_13-18_reached]]),sbcc[[#This Row],[total_girls]])</f>
        <v>0</v>
      </c>
      <c r="AE740">
        <f>IF(ISBLANK(sbcc[[#This Row],[total_children]]),SUM(sbcc[[#This Row],[calc_boys]],sbcc[[#This Row],[calc_girls]]),sbcc[[#This Row],[total_children]])</f>
        <v>0</v>
      </c>
      <c r="AF740">
        <f>IF(ISBLANK(sbcc[[#This Row],[total_pwd]]),SUM(sbcc[[#This Row],[total_pwd_men]],sbcc[[#This Row],[total_pwd_women]]),sbcc[[#This Row],[total_pwd]])</f>
        <v>0</v>
      </c>
      <c r="AG740">
        <f>IF(ISBLANK(sbcc[[#This Row],[total_adults]]),SUM(sbcc[[#This Row],[total_men]],sbcc[[#This Row],[total_women]]),sbcc[[#This Row],[total_adults]])</f>
        <v>0</v>
      </c>
      <c r="AH740">
        <f>IF(ISBLANK(sbcc[[#This Row],[total_beneficiaries_reached]]),SUM(sbcc[[#This Row],[calc_children]],sbcc[[#This Row],[calc_adults]]),sbcc[[#This Row],[total_beneficiaries_reached]])</f>
        <v>0</v>
      </c>
      <c r="AI740" s="49" t="str">
        <f ca="1">IF(B740="","",OFFSET(table_admin1[[#Headers],[ADM1_PT]],MATCH(B740,admin1,0),1))</f>
        <v/>
      </c>
      <c r="AJ740" s="49" t="str">
        <f t="shared" ca="1" si="22"/>
        <v/>
      </c>
      <c r="AK740" s="49" t="str">
        <f t="shared" ca="1" si="23"/>
        <v/>
      </c>
    </row>
    <row r="741" spans="29:37" x14ac:dyDescent="0.2">
      <c r="AC741">
        <f>IF(ISBLANK(sbcc[[#This Row],[total_boys]]),SUM(sbcc[[#This Row],[boys_0-5_reached]],sbcc[[#This Row],[boys_6-12_reached]],sbcc[[#This Row],[boys_13-18_reached]]),sbcc[[#This Row],[total_boys]])</f>
        <v>0</v>
      </c>
      <c r="AD741">
        <f>IF(ISBLANK(sbcc[[#This Row],[total_girls]]),SUM(sbcc[[#This Row],[girls_0-5_reached]],sbcc[[#This Row],[girls_6-12_reached]],sbcc[[#This Row],[girls_13-18_reached]]),sbcc[[#This Row],[total_girls]])</f>
        <v>0</v>
      </c>
      <c r="AE741">
        <f>IF(ISBLANK(sbcc[[#This Row],[total_children]]),SUM(sbcc[[#This Row],[calc_boys]],sbcc[[#This Row],[calc_girls]]),sbcc[[#This Row],[total_children]])</f>
        <v>0</v>
      </c>
      <c r="AF741">
        <f>IF(ISBLANK(sbcc[[#This Row],[total_pwd]]),SUM(sbcc[[#This Row],[total_pwd_men]],sbcc[[#This Row],[total_pwd_women]]),sbcc[[#This Row],[total_pwd]])</f>
        <v>0</v>
      </c>
      <c r="AG741">
        <f>IF(ISBLANK(sbcc[[#This Row],[total_adults]]),SUM(sbcc[[#This Row],[total_men]],sbcc[[#This Row],[total_women]]),sbcc[[#This Row],[total_adults]])</f>
        <v>0</v>
      </c>
      <c r="AH741">
        <f>IF(ISBLANK(sbcc[[#This Row],[total_beneficiaries_reached]]),SUM(sbcc[[#This Row],[calc_children]],sbcc[[#This Row],[calc_adults]]),sbcc[[#This Row],[total_beneficiaries_reached]])</f>
        <v>0</v>
      </c>
      <c r="AI741" s="49" t="str">
        <f ca="1">IF(B741="","",OFFSET(table_admin1[[#Headers],[ADM1_PT]],MATCH(B741,admin1,0),1))</f>
        <v/>
      </c>
      <c r="AJ741" s="49" t="str">
        <f t="shared" ca="1" si="22"/>
        <v/>
      </c>
      <c r="AK741" s="49" t="str">
        <f t="shared" ca="1" si="23"/>
        <v/>
      </c>
    </row>
    <row r="742" spans="29:37" x14ac:dyDescent="0.2">
      <c r="AC742">
        <f>IF(ISBLANK(sbcc[[#This Row],[total_boys]]),SUM(sbcc[[#This Row],[boys_0-5_reached]],sbcc[[#This Row],[boys_6-12_reached]],sbcc[[#This Row],[boys_13-18_reached]]),sbcc[[#This Row],[total_boys]])</f>
        <v>0</v>
      </c>
      <c r="AD742">
        <f>IF(ISBLANK(sbcc[[#This Row],[total_girls]]),SUM(sbcc[[#This Row],[girls_0-5_reached]],sbcc[[#This Row],[girls_6-12_reached]],sbcc[[#This Row],[girls_13-18_reached]]),sbcc[[#This Row],[total_girls]])</f>
        <v>0</v>
      </c>
      <c r="AE742">
        <f>IF(ISBLANK(sbcc[[#This Row],[total_children]]),SUM(sbcc[[#This Row],[calc_boys]],sbcc[[#This Row],[calc_girls]]),sbcc[[#This Row],[total_children]])</f>
        <v>0</v>
      </c>
      <c r="AF742">
        <f>IF(ISBLANK(sbcc[[#This Row],[total_pwd]]),SUM(sbcc[[#This Row],[total_pwd_men]],sbcc[[#This Row],[total_pwd_women]]),sbcc[[#This Row],[total_pwd]])</f>
        <v>0</v>
      </c>
      <c r="AG742">
        <f>IF(ISBLANK(sbcc[[#This Row],[total_adults]]),SUM(sbcc[[#This Row],[total_men]],sbcc[[#This Row],[total_women]]),sbcc[[#This Row],[total_adults]])</f>
        <v>0</v>
      </c>
      <c r="AH742">
        <f>IF(ISBLANK(sbcc[[#This Row],[total_beneficiaries_reached]]),SUM(sbcc[[#This Row],[calc_children]],sbcc[[#This Row],[calc_adults]]),sbcc[[#This Row],[total_beneficiaries_reached]])</f>
        <v>0</v>
      </c>
      <c r="AI742" s="49" t="str">
        <f ca="1">IF(B742="","",OFFSET(table_admin1[[#Headers],[ADM1_PT]],MATCH(B742,admin1,0),1))</f>
        <v/>
      </c>
      <c r="AJ742" s="49" t="str">
        <f t="shared" ca="1" si="22"/>
        <v/>
      </c>
      <c r="AK742" s="49" t="str">
        <f t="shared" ca="1" si="23"/>
        <v/>
      </c>
    </row>
    <row r="743" spans="29:37" x14ac:dyDescent="0.2">
      <c r="AC743">
        <f>IF(ISBLANK(sbcc[[#This Row],[total_boys]]),SUM(sbcc[[#This Row],[boys_0-5_reached]],sbcc[[#This Row],[boys_6-12_reached]],sbcc[[#This Row],[boys_13-18_reached]]),sbcc[[#This Row],[total_boys]])</f>
        <v>0</v>
      </c>
      <c r="AD743">
        <f>IF(ISBLANK(sbcc[[#This Row],[total_girls]]),SUM(sbcc[[#This Row],[girls_0-5_reached]],sbcc[[#This Row],[girls_6-12_reached]],sbcc[[#This Row],[girls_13-18_reached]]),sbcc[[#This Row],[total_girls]])</f>
        <v>0</v>
      </c>
      <c r="AE743">
        <f>IF(ISBLANK(sbcc[[#This Row],[total_children]]),SUM(sbcc[[#This Row],[calc_boys]],sbcc[[#This Row],[calc_girls]]),sbcc[[#This Row],[total_children]])</f>
        <v>0</v>
      </c>
      <c r="AF743">
        <f>IF(ISBLANK(sbcc[[#This Row],[total_pwd]]),SUM(sbcc[[#This Row],[total_pwd_men]],sbcc[[#This Row],[total_pwd_women]]),sbcc[[#This Row],[total_pwd]])</f>
        <v>0</v>
      </c>
      <c r="AG743">
        <f>IF(ISBLANK(sbcc[[#This Row],[total_adults]]),SUM(sbcc[[#This Row],[total_men]],sbcc[[#This Row],[total_women]]),sbcc[[#This Row],[total_adults]])</f>
        <v>0</v>
      </c>
      <c r="AH743">
        <f>IF(ISBLANK(sbcc[[#This Row],[total_beneficiaries_reached]]),SUM(sbcc[[#This Row],[calc_children]],sbcc[[#This Row],[calc_adults]]),sbcc[[#This Row],[total_beneficiaries_reached]])</f>
        <v>0</v>
      </c>
      <c r="AI743" s="49" t="str">
        <f ca="1">IF(B743="","",OFFSET(table_admin1[[#Headers],[ADM1_PT]],MATCH(B743,admin1,0),1))</f>
        <v/>
      </c>
      <c r="AJ743" s="49" t="str">
        <f t="shared" ca="1" si="22"/>
        <v/>
      </c>
      <c r="AK743" s="49" t="str">
        <f t="shared" ca="1" si="23"/>
        <v/>
      </c>
    </row>
    <row r="744" spans="29:37" x14ac:dyDescent="0.2">
      <c r="AC744">
        <f>IF(ISBLANK(sbcc[[#This Row],[total_boys]]),SUM(sbcc[[#This Row],[boys_0-5_reached]],sbcc[[#This Row],[boys_6-12_reached]],sbcc[[#This Row],[boys_13-18_reached]]),sbcc[[#This Row],[total_boys]])</f>
        <v>0</v>
      </c>
      <c r="AD744">
        <f>IF(ISBLANK(sbcc[[#This Row],[total_girls]]),SUM(sbcc[[#This Row],[girls_0-5_reached]],sbcc[[#This Row],[girls_6-12_reached]],sbcc[[#This Row],[girls_13-18_reached]]),sbcc[[#This Row],[total_girls]])</f>
        <v>0</v>
      </c>
      <c r="AE744">
        <f>IF(ISBLANK(sbcc[[#This Row],[total_children]]),SUM(sbcc[[#This Row],[calc_boys]],sbcc[[#This Row],[calc_girls]]),sbcc[[#This Row],[total_children]])</f>
        <v>0</v>
      </c>
      <c r="AF744">
        <f>IF(ISBLANK(sbcc[[#This Row],[total_pwd]]),SUM(sbcc[[#This Row],[total_pwd_men]],sbcc[[#This Row],[total_pwd_women]]),sbcc[[#This Row],[total_pwd]])</f>
        <v>0</v>
      </c>
      <c r="AG744">
        <f>IF(ISBLANK(sbcc[[#This Row],[total_adults]]),SUM(sbcc[[#This Row],[total_men]],sbcc[[#This Row],[total_women]]),sbcc[[#This Row],[total_adults]])</f>
        <v>0</v>
      </c>
      <c r="AH744">
        <f>IF(ISBLANK(sbcc[[#This Row],[total_beneficiaries_reached]]),SUM(sbcc[[#This Row],[calc_children]],sbcc[[#This Row],[calc_adults]]),sbcc[[#This Row],[total_beneficiaries_reached]])</f>
        <v>0</v>
      </c>
      <c r="AI744" s="49" t="str">
        <f ca="1">IF(B744="","",OFFSET(table_admin1[[#Headers],[ADM1_PT]],MATCH(B744,admin1,0),1))</f>
        <v/>
      </c>
      <c r="AJ744" s="49" t="str">
        <f t="shared" ca="1" si="22"/>
        <v/>
      </c>
      <c r="AK744" s="49" t="str">
        <f t="shared" ca="1" si="23"/>
        <v/>
      </c>
    </row>
    <row r="745" spans="29:37" x14ac:dyDescent="0.2">
      <c r="AC745">
        <f>IF(ISBLANK(sbcc[[#This Row],[total_boys]]),SUM(sbcc[[#This Row],[boys_0-5_reached]],sbcc[[#This Row],[boys_6-12_reached]],sbcc[[#This Row],[boys_13-18_reached]]),sbcc[[#This Row],[total_boys]])</f>
        <v>0</v>
      </c>
      <c r="AD745">
        <f>IF(ISBLANK(sbcc[[#This Row],[total_girls]]),SUM(sbcc[[#This Row],[girls_0-5_reached]],sbcc[[#This Row],[girls_6-12_reached]],sbcc[[#This Row],[girls_13-18_reached]]),sbcc[[#This Row],[total_girls]])</f>
        <v>0</v>
      </c>
      <c r="AE745">
        <f>IF(ISBLANK(sbcc[[#This Row],[total_children]]),SUM(sbcc[[#This Row],[calc_boys]],sbcc[[#This Row],[calc_girls]]),sbcc[[#This Row],[total_children]])</f>
        <v>0</v>
      </c>
      <c r="AF745">
        <f>IF(ISBLANK(sbcc[[#This Row],[total_pwd]]),SUM(sbcc[[#This Row],[total_pwd_men]],sbcc[[#This Row],[total_pwd_women]]),sbcc[[#This Row],[total_pwd]])</f>
        <v>0</v>
      </c>
      <c r="AG745">
        <f>IF(ISBLANK(sbcc[[#This Row],[total_adults]]),SUM(sbcc[[#This Row],[total_men]],sbcc[[#This Row],[total_women]]),sbcc[[#This Row],[total_adults]])</f>
        <v>0</v>
      </c>
      <c r="AH745">
        <f>IF(ISBLANK(sbcc[[#This Row],[total_beneficiaries_reached]]),SUM(sbcc[[#This Row],[calc_children]],sbcc[[#This Row],[calc_adults]]),sbcc[[#This Row],[total_beneficiaries_reached]])</f>
        <v>0</v>
      </c>
      <c r="AI745" s="49" t="str">
        <f ca="1">IF(B745="","",OFFSET(table_admin1[[#Headers],[ADM1_PT]],MATCH(B745,admin1,0),1))</f>
        <v/>
      </c>
      <c r="AJ745" s="49" t="str">
        <f t="shared" ca="1" si="22"/>
        <v/>
      </c>
      <c r="AK745" s="49" t="str">
        <f t="shared" ca="1" si="23"/>
        <v/>
      </c>
    </row>
    <row r="746" spans="29:37" x14ac:dyDescent="0.2">
      <c r="AC746">
        <f>IF(ISBLANK(sbcc[[#This Row],[total_boys]]),SUM(sbcc[[#This Row],[boys_0-5_reached]],sbcc[[#This Row],[boys_6-12_reached]],sbcc[[#This Row],[boys_13-18_reached]]),sbcc[[#This Row],[total_boys]])</f>
        <v>0</v>
      </c>
      <c r="AD746">
        <f>IF(ISBLANK(sbcc[[#This Row],[total_girls]]),SUM(sbcc[[#This Row],[girls_0-5_reached]],sbcc[[#This Row],[girls_6-12_reached]],sbcc[[#This Row],[girls_13-18_reached]]),sbcc[[#This Row],[total_girls]])</f>
        <v>0</v>
      </c>
      <c r="AE746">
        <f>IF(ISBLANK(sbcc[[#This Row],[total_children]]),SUM(sbcc[[#This Row],[calc_boys]],sbcc[[#This Row],[calc_girls]]),sbcc[[#This Row],[total_children]])</f>
        <v>0</v>
      </c>
      <c r="AF746">
        <f>IF(ISBLANK(sbcc[[#This Row],[total_pwd]]),SUM(sbcc[[#This Row],[total_pwd_men]],sbcc[[#This Row],[total_pwd_women]]),sbcc[[#This Row],[total_pwd]])</f>
        <v>0</v>
      </c>
      <c r="AG746">
        <f>IF(ISBLANK(sbcc[[#This Row],[total_adults]]),SUM(sbcc[[#This Row],[total_men]],sbcc[[#This Row],[total_women]]),sbcc[[#This Row],[total_adults]])</f>
        <v>0</v>
      </c>
      <c r="AH746">
        <f>IF(ISBLANK(sbcc[[#This Row],[total_beneficiaries_reached]]),SUM(sbcc[[#This Row],[calc_children]],sbcc[[#This Row],[calc_adults]]),sbcc[[#This Row],[total_beneficiaries_reached]])</f>
        <v>0</v>
      </c>
      <c r="AI746" s="49" t="str">
        <f ca="1">IF(B746="","",OFFSET(table_admin1[[#Headers],[ADM1_PT]],MATCH(B746,admin1,0),1))</f>
        <v/>
      </c>
      <c r="AJ746" s="49" t="str">
        <f t="shared" ca="1" si="22"/>
        <v/>
      </c>
      <c r="AK746" s="49" t="str">
        <f t="shared" ca="1" si="23"/>
        <v/>
      </c>
    </row>
    <row r="747" spans="29:37" x14ac:dyDescent="0.2">
      <c r="AC747">
        <f>IF(ISBLANK(sbcc[[#This Row],[total_boys]]),SUM(sbcc[[#This Row],[boys_0-5_reached]],sbcc[[#This Row],[boys_6-12_reached]],sbcc[[#This Row],[boys_13-18_reached]]),sbcc[[#This Row],[total_boys]])</f>
        <v>0</v>
      </c>
      <c r="AD747">
        <f>IF(ISBLANK(sbcc[[#This Row],[total_girls]]),SUM(sbcc[[#This Row],[girls_0-5_reached]],sbcc[[#This Row],[girls_6-12_reached]],sbcc[[#This Row],[girls_13-18_reached]]),sbcc[[#This Row],[total_girls]])</f>
        <v>0</v>
      </c>
      <c r="AE747">
        <f>IF(ISBLANK(sbcc[[#This Row],[total_children]]),SUM(sbcc[[#This Row],[calc_boys]],sbcc[[#This Row],[calc_girls]]),sbcc[[#This Row],[total_children]])</f>
        <v>0</v>
      </c>
      <c r="AF747">
        <f>IF(ISBLANK(sbcc[[#This Row],[total_pwd]]),SUM(sbcc[[#This Row],[total_pwd_men]],sbcc[[#This Row],[total_pwd_women]]),sbcc[[#This Row],[total_pwd]])</f>
        <v>0</v>
      </c>
      <c r="AG747">
        <f>IF(ISBLANK(sbcc[[#This Row],[total_adults]]),SUM(sbcc[[#This Row],[total_men]],sbcc[[#This Row],[total_women]]),sbcc[[#This Row],[total_adults]])</f>
        <v>0</v>
      </c>
      <c r="AH747">
        <f>IF(ISBLANK(sbcc[[#This Row],[total_beneficiaries_reached]]),SUM(sbcc[[#This Row],[calc_children]],sbcc[[#This Row],[calc_adults]]),sbcc[[#This Row],[total_beneficiaries_reached]])</f>
        <v>0</v>
      </c>
      <c r="AI747" s="49" t="str">
        <f ca="1">IF(B747="","",OFFSET(table_admin1[[#Headers],[ADM1_PT]],MATCH(B747,admin1,0),1))</f>
        <v/>
      </c>
      <c r="AJ747" s="49" t="str">
        <f t="shared" ca="1" si="22"/>
        <v/>
      </c>
      <c r="AK747" s="49" t="str">
        <f t="shared" ca="1" si="23"/>
        <v/>
      </c>
    </row>
    <row r="748" spans="29:37" x14ac:dyDescent="0.2">
      <c r="AC748">
        <f>IF(ISBLANK(sbcc[[#This Row],[total_boys]]),SUM(sbcc[[#This Row],[boys_0-5_reached]],sbcc[[#This Row],[boys_6-12_reached]],sbcc[[#This Row],[boys_13-18_reached]]),sbcc[[#This Row],[total_boys]])</f>
        <v>0</v>
      </c>
      <c r="AD748">
        <f>IF(ISBLANK(sbcc[[#This Row],[total_girls]]),SUM(sbcc[[#This Row],[girls_0-5_reached]],sbcc[[#This Row],[girls_6-12_reached]],sbcc[[#This Row],[girls_13-18_reached]]),sbcc[[#This Row],[total_girls]])</f>
        <v>0</v>
      </c>
      <c r="AE748">
        <f>IF(ISBLANK(sbcc[[#This Row],[total_children]]),SUM(sbcc[[#This Row],[calc_boys]],sbcc[[#This Row],[calc_girls]]),sbcc[[#This Row],[total_children]])</f>
        <v>0</v>
      </c>
      <c r="AF748">
        <f>IF(ISBLANK(sbcc[[#This Row],[total_pwd]]),SUM(sbcc[[#This Row],[total_pwd_men]],sbcc[[#This Row],[total_pwd_women]]),sbcc[[#This Row],[total_pwd]])</f>
        <v>0</v>
      </c>
      <c r="AG748">
        <f>IF(ISBLANK(sbcc[[#This Row],[total_adults]]),SUM(sbcc[[#This Row],[total_men]],sbcc[[#This Row],[total_women]]),sbcc[[#This Row],[total_adults]])</f>
        <v>0</v>
      </c>
      <c r="AH748">
        <f>IF(ISBLANK(sbcc[[#This Row],[total_beneficiaries_reached]]),SUM(sbcc[[#This Row],[calc_children]],sbcc[[#This Row],[calc_adults]]),sbcc[[#This Row],[total_beneficiaries_reached]])</f>
        <v>0</v>
      </c>
      <c r="AI748" s="49" t="str">
        <f ca="1">IF(B748="","",OFFSET(table_admin1[[#Headers],[ADM1_PT]],MATCH(B748,admin1,0),1))</f>
        <v/>
      </c>
      <c r="AJ748" s="49" t="str">
        <f t="shared" ca="1" si="22"/>
        <v/>
      </c>
      <c r="AK748" s="49" t="str">
        <f t="shared" ca="1" si="23"/>
        <v/>
      </c>
    </row>
    <row r="749" spans="29:37" x14ac:dyDescent="0.2">
      <c r="AC749">
        <f>IF(ISBLANK(sbcc[[#This Row],[total_boys]]),SUM(sbcc[[#This Row],[boys_0-5_reached]],sbcc[[#This Row],[boys_6-12_reached]],sbcc[[#This Row],[boys_13-18_reached]]),sbcc[[#This Row],[total_boys]])</f>
        <v>0</v>
      </c>
      <c r="AD749">
        <f>IF(ISBLANK(sbcc[[#This Row],[total_girls]]),SUM(sbcc[[#This Row],[girls_0-5_reached]],sbcc[[#This Row],[girls_6-12_reached]],sbcc[[#This Row],[girls_13-18_reached]]),sbcc[[#This Row],[total_girls]])</f>
        <v>0</v>
      </c>
      <c r="AE749">
        <f>IF(ISBLANK(sbcc[[#This Row],[total_children]]),SUM(sbcc[[#This Row],[calc_boys]],sbcc[[#This Row],[calc_girls]]),sbcc[[#This Row],[total_children]])</f>
        <v>0</v>
      </c>
      <c r="AF749">
        <f>IF(ISBLANK(sbcc[[#This Row],[total_pwd]]),SUM(sbcc[[#This Row],[total_pwd_men]],sbcc[[#This Row],[total_pwd_women]]),sbcc[[#This Row],[total_pwd]])</f>
        <v>0</v>
      </c>
      <c r="AG749">
        <f>IF(ISBLANK(sbcc[[#This Row],[total_adults]]),SUM(sbcc[[#This Row],[total_men]],sbcc[[#This Row],[total_women]]),sbcc[[#This Row],[total_adults]])</f>
        <v>0</v>
      </c>
      <c r="AH749">
        <f>IF(ISBLANK(sbcc[[#This Row],[total_beneficiaries_reached]]),SUM(sbcc[[#This Row],[calc_children]],sbcc[[#This Row],[calc_adults]]),sbcc[[#This Row],[total_beneficiaries_reached]])</f>
        <v>0</v>
      </c>
      <c r="AI749" s="49" t="str">
        <f ca="1">IF(B749="","",OFFSET(table_admin1[[#Headers],[ADM1_PT]],MATCH(B749,admin1,0),1))</f>
        <v/>
      </c>
      <c r="AJ749" s="49" t="str">
        <f t="shared" ref="AJ749:AJ812" ca="1" si="24">IF(C749="","",INDEX(admin2_pcode,MATCH(C749,OFFSET(admin2_start,MATCH(AI749,admin1_linked_pcode,0),0,COUNTIF(admin1_linked_pcode,AI749)),0)+MATCH(AI749,admin1_linked_pcode,0)-1))</f>
        <v/>
      </c>
      <c r="AK749" s="49" t="str">
        <f t="shared" ref="AK749:AK812" ca="1" si="25">IF(D749="","",INDEX(admin3_pcode,MATCH(D749,OFFSET(admin3_start,MATCH(AJ749,admin2_linked_pcode,0),0,COUNTIF(admin2_linked_pcode,AJ749)),0)+MATCH(AJ749,admin2_linked_pcode,0)-1))</f>
        <v/>
      </c>
    </row>
    <row r="750" spans="29:37" x14ac:dyDescent="0.2">
      <c r="AC750">
        <f>IF(ISBLANK(sbcc[[#This Row],[total_boys]]),SUM(sbcc[[#This Row],[boys_0-5_reached]],sbcc[[#This Row],[boys_6-12_reached]],sbcc[[#This Row],[boys_13-18_reached]]),sbcc[[#This Row],[total_boys]])</f>
        <v>0</v>
      </c>
      <c r="AD750">
        <f>IF(ISBLANK(sbcc[[#This Row],[total_girls]]),SUM(sbcc[[#This Row],[girls_0-5_reached]],sbcc[[#This Row],[girls_6-12_reached]],sbcc[[#This Row],[girls_13-18_reached]]),sbcc[[#This Row],[total_girls]])</f>
        <v>0</v>
      </c>
      <c r="AE750">
        <f>IF(ISBLANK(sbcc[[#This Row],[total_children]]),SUM(sbcc[[#This Row],[calc_boys]],sbcc[[#This Row],[calc_girls]]),sbcc[[#This Row],[total_children]])</f>
        <v>0</v>
      </c>
      <c r="AF750">
        <f>IF(ISBLANK(sbcc[[#This Row],[total_pwd]]),SUM(sbcc[[#This Row],[total_pwd_men]],sbcc[[#This Row],[total_pwd_women]]),sbcc[[#This Row],[total_pwd]])</f>
        <v>0</v>
      </c>
      <c r="AG750">
        <f>IF(ISBLANK(sbcc[[#This Row],[total_adults]]),SUM(sbcc[[#This Row],[total_men]],sbcc[[#This Row],[total_women]]),sbcc[[#This Row],[total_adults]])</f>
        <v>0</v>
      </c>
      <c r="AH750">
        <f>IF(ISBLANK(sbcc[[#This Row],[total_beneficiaries_reached]]),SUM(sbcc[[#This Row],[calc_children]],sbcc[[#This Row],[calc_adults]]),sbcc[[#This Row],[total_beneficiaries_reached]])</f>
        <v>0</v>
      </c>
      <c r="AI750" s="49" t="str">
        <f ca="1">IF(B750="","",OFFSET(table_admin1[[#Headers],[ADM1_PT]],MATCH(B750,admin1,0),1))</f>
        <v/>
      </c>
      <c r="AJ750" s="49" t="str">
        <f t="shared" ca="1" si="24"/>
        <v/>
      </c>
      <c r="AK750" s="49" t="str">
        <f t="shared" ca="1" si="25"/>
        <v/>
      </c>
    </row>
    <row r="751" spans="29:37" x14ac:dyDescent="0.2">
      <c r="AC751">
        <f>IF(ISBLANK(sbcc[[#This Row],[total_boys]]),SUM(sbcc[[#This Row],[boys_0-5_reached]],sbcc[[#This Row],[boys_6-12_reached]],sbcc[[#This Row],[boys_13-18_reached]]),sbcc[[#This Row],[total_boys]])</f>
        <v>0</v>
      </c>
      <c r="AD751">
        <f>IF(ISBLANK(sbcc[[#This Row],[total_girls]]),SUM(sbcc[[#This Row],[girls_0-5_reached]],sbcc[[#This Row],[girls_6-12_reached]],sbcc[[#This Row],[girls_13-18_reached]]),sbcc[[#This Row],[total_girls]])</f>
        <v>0</v>
      </c>
      <c r="AE751">
        <f>IF(ISBLANK(sbcc[[#This Row],[total_children]]),SUM(sbcc[[#This Row],[calc_boys]],sbcc[[#This Row],[calc_girls]]),sbcc[[#This Row],[total_children]])</f>
        <v>0</v>
      </c>
      <c r="AF751">
        <f>IF(ISBLANK(sbcc[[#This Row],[total_pwd]]),SUM(sbcc[[#This Row],[total_pwd_men]],sbcc[[#This Row],[total_pwd_women]]),sbcc[[#This Row],[total_pwd]])</f>
        <v>0</v>
      </c>
      <c r="AG751">
        <f>IF(ISBLANK(sbcc[[#This Row],[total_adults]]),SUM(sbcc[[#This Row],[total_men]],sbcc[[#This Row],[total_women]]),sbcc[[#This Row],[total_adults]])</f>
        <v>0</v>
      </c>
      <c r="AH751">
        <f>IF(ISBLANK(sbcc[[#This Row],[total_beneficiaries_reached]]),SUM(sbcc[[#This Row],[calc_children]],sbcc[[#This Row],[calc_adults]]),sbcc[[#This Row],[total_beneficiaries_reached]])</f>
        <v>0</v>
      </c>
      <c r="AI751" s="49" t="str">
        <f ca="1">IF(B751="","",OFFSET(table_admin1[[#Headers],[ADM1_PT]],MATCH(B751,admin1,0),1))</f>
        <v/>
      </c>
      <c r="AJ751" s="49" t="str">
        <f t="shared" ca="1" si="24"/>
        <v/>
      </c>
      <c r="AK751" s="49" t="str">
        <f t="shared" ca="1" si="25"/>
        <v/>
      </c>
    </row>
    <row r="752" spans="29:37" x14ac:dyDescent="0.2">
      <c r="AC752">
        <f>IF(ISBLANK(sbcc[[#This Row],[total_boys]]),SUM(sbcc[[#This Row],[boys_0-5_reached]],sbcc[[#This Row],[boys_6-12_reached]],sbcc[[#This Row],[boys_13-18_reached]]),sbcc[[#This Row],[total_boys]])</f>
        <v>0</v>
      </c>
      <c r="AD752">
        <f>IF(ISBLANK(sbcc[[#This Row],[total_girls]]),SUM(sbcc[[#This Row],[girls_0-5_reached]],sbcc[[#This Row],[girls_6-12_reached]],sbcc[[#This Row],[girls_13-18_reached]]),sbcc[[#This Row],[total_girls]])</f>
        <v>0</v>
      </c>
      <c r="AE752">
        <f>IF(ISBLANK(sbcc[[#This Row],[total_children]]),SUM(sbcc[[#This Row],[calc_boys]],sbcc[[#This Row],[calc_girls]]),sbcc[[#This Row],[total_children]])</f>
        <v>0</v>
      </c>
      <c r="AF752">
        <f>IF(ISBLANK(sbcc[[#This Row],[total_pwd]]),SUM(sbcc[[#This Row],[total_pwd_men]],sbcc[[#This Row],[total_pwd_women]]),sbcc[[#This Row],[total_pwd]])</f>
        <v>0</v>
      </c>
      <c r="AG752">
        <f>IF(ISBLANK(sbcc[[#This Row],[total_adults]]),SUM(sbcc[[#This Row],[total_men]],sbcc[[#This Row],[total_women]]),sbcc[[#This Row],[total_adults]])</f>
        <v>0</v>
      </c>
      <c r="AH752">
        <f>IF(ISBLANK(sbcc[[#This Row],[total_beneficiaries_reached]]),SUM(sbcc[[#This Row],[calc_children]],sbcc[[#This Row],[calc_adults]]),sbcc[[#This Row],[total_beneficiaries_reached]])</f>
        <v>0</v>
      </c>
      <c r="AI752" s="49" t="str">
        <f ca="1">IF(B752="","",OFFSET(table_admin1[[#Headers],[ADM1_PT]],MATCH(B752,admin1,0),1))</f>
        <v/>
      </c>
      <c r="AJ752" s="49" t="str">
        <f t="shared" ca="1" si="24"/>
        <v/>
      </c>
      <c r="AK752" s="49" t="str">
        <f t="shared" ca="1" si="25"/>
        <v/>
      </c>
    </row>
    <row r="753" spans="29:37" x14ac:dyDescent="0.2">
      <c r="AC753">
        <f>IF(ISBLANK(sbcc[[#This Row],[total_boys]]),SUM(sbcc[[#This Row],[boys_0-5_reached]],sbcc[[#This Row],[boys_6-12_reached]],sbcc[[#This Row],[boys_13-18_reached]]),sbcc[[#This Row],[total_boys]])</f>
        <v>0</v>
      </c>
      <c r="AD753">
        <f>IF(ISBLANK(sbcc[[#This Row],[total_girls]]),SUM(sbcc[[#This Row],[girls_0-5_reached]],sbcc[[#This Row],[girls_6-12_reached]],sbcc[[#This Row],[girls_13-18_reached]]),sbcc[[#This Row],[total_girls]])</f>
        <v>0</v>
      </c>
      <c r="AE753">
        <f>IF(ISBLANK(sbcc[[#This Row],[total_children]]),SUM(sbcc[[#This Row],[calc_boys]],sbcc[[#This Row],[calc_girls]]),sbcc[[#This Row],[total_children]])</f>
        <v>0</v>
      </c>
      <c r="AF753">
        <f>IF(ISBLANK(sbcc[[#This Row],[total_pwd]]),SUM(sbcc[[#This Row],[total_pwd_men]],sbcc[[#This Row],[total_pwd_women]]),sbcc[[#This Row],[total_pwd]])</f>
        <v>0</v>
      </c>
      <c r="AG753">
        <f>IF(ISBLANK(sbcc[[#This Row],[total_adults]]),SUM(sbcc[[#This Row],[total_men]],sbcc[[#This Row],[total_women]]),sbcc[[#This Row],[total_adults]])</f>
        <v>0</v>
      </c>
      <c r="AH753">
        <f>IF(ISBLANK(sbcc[[#This Row],[total_beneficiaries_reached]]),SUM(sbcc[[#This Row],[calc_children]],sbcc[[#This Row],[calc_adults]]),sbcc[[#This Row],[total_beneficiaries_reached]])</f>
        <v>0</v>
      </c>
      <c r="AI753" s="49" t="str">
        <f ca="1">IF(B753="","",OFFSET(table_admin1[[#Headers],[ADM1_PT]],MATCH(B753,admin1,0),1))</f>
        <v/>
      </c>
      <c r="AJ753" s="49" t="str">
        <f t="shared" ca="1" si="24"/>
        <v/>
      </c>
      <c r="AK753" s="49" t="str">
        <f t="shared" ca="1" si="25"/>
        <v/>
      </c>
    </row>
    <row r="754" spans="29:37" x14ac:dyDescent="0.2">
      <c r="AC754">
        <f>IF(ISBLANK(sbcc[[#This Row],[total_boys]]),SUM(sbcc[[#This Row],[boys_0-5_reached]],sbcc[[#This Row],[boys_6-12_reached]],sbcc[[#This Row],[boys_13-18_reached]]),sbcc[[#This Row],[total_boys]])</f>
        <v>0</v>
      </c>
      <c r="AD754">
        <f>IF(ISBLANK(sbcc[[#This Row],[total_girls]]),SUM(sbcc[[#This Row],[girls_0-5_reached]],sbcc[[#This Row],[girls_6-12_reached]],sbcc[[#This Row],[girls_13-18_reached]]),sbcc[[#This Row],[total_girls]])</f>
        <v>0</v>
      </c>
      <c r="AE754">
        <f>IF(ISBLANK(sbcc[[#This Row],[total_children]]),SUM(sbcc[[#This Row],[calc_boys]],sbcc[[#This Row],[calc_girls]]),sbcc[[#This Row],[total_children]])</f>
        <v>0</v>
      </c>
      <c r="AF754">
        <f>IF(ISBLANK(sbcc[[#This Row],[total_pwd]]),SUM(sbcc[[#This Row],[total_pwd_men]],sbcc[[#This Row],[total_pwd_women]]),sbcc[[#This Row],[total_pwd]])</f>
        <v>0</v>
      </c>
      <c r="AG754">
        <f>IF(ISBLANK(sbcc[[#This Row],[total_adults]]),SUM(sbcc[[#This Row],[total_men]],sbcc[[#This Row],[total_women]]),sbcc[[#This Row],[total_adults]])</f>
        <v>0</v>
      </c>
      <c r="AH754">
        <f>IF(ISBLANK(sbcc[[#This Row],[total_beneficiaries_reached]]),SUM(sbcc[[#This Row],[calc_children]],sbcc[[#This Row],[calc_adults]]),sbcc[[#This Row],[total_beneficiaries_reached]])</f>
        <v>0</v>
      </c>
      <c r="AI754" s="49" t="str">
        <f ca="1">IF(B754="","",OFFSET(table_admin1[[#Headers],[ADM1_PT]],MATCH(B754,admin1,0),1))</f>
        <v/>
      </c>
      <c r="AJ754" s="49" t="str">
        <f t="shared" ca="1" si="24"/>
        <v/>
      </c>
      <c r="AK754" s="49" t="str">
        <f t="shared" ca="1" si="25"/>
        <v/>
      </c>
    </row>
    <row r="755" spans="29:37" x14ac:dyDescent="0.2">
      <c r="AC755">
        <f>IF(ISBLANK(sbcc[[#This Row],[total_boys]]),SUM(sbcc[[#This Row],[boys_0-5_reached]],sbcc[[#This Row],[boys_6-12_reached]],sbcc[[#This Row],[boys_13-18_reached]]),sbcc[[#This Row],[total_boys]])</f>
        <v>0</v>
      </c>
      <c r="AD755">
        <f>IF(ISBLANK(sbcc[[#This Row],[total_girls]]),SUM(sbcc[[#This Row],[girls_0-5_reached]],sbcc[[#This Row],[girls_6-12_reached]],sbcc[[#This Row],[girls_13-18_reached]]),sbcc[[#This Row],[total_girls]])</f>
        <v>0</v>
      </c>
      <c r="AE755">
        <f>IF(ISBLANK(sbcc[[#This Row],[total_children]]),SUM(sbcc[[#This Row],[calc_boys]],sbcc[[#This Row],[calc_girls]]),sbcc[[#This Row],[total_children]])</f>
        <v>0</v>
      </c>
      <c r="AF755">
        <f>IF(ISBLANK(sbcc[[#This Row],[total_pwd]]),SUM(sbcc[[#This Row],[total_pwd_men]],sbcc[[#This Row],[total_pwd_women]]),sbcc[[#This Row],[total_pwd]])</f>
        <v>0</v>
      </c>
      <c r="AG755">
        <f>IF(ISBLANK(sbcc[[#This Row],[total_adults]]),SUM(sbcc[[#This Row],[total_men]],sbcc[[#This Row],[total_women]]),sbcc[[#This Row],[total_adults]])</f>
        <v>0</v>
      </c>
      <c r="AH755">
        <f>IF(ISBLANK(sbcc[[#This Row],[total_beneficiaries_reached]]),SUM(sbcc[[#This Row],[calc_children]],sbcc[[#This Row],[calc_adults]]),sbcc[[#This Row],[total_beneficiaries_reached]])</f>
        <v>0</v>
      </c>
      <c r="AI755" s="49" t="str">
        <f ca="1">IF(B755="","",OFFSET(table_admin1[[#Headers],[ADM1_PT]],MATCH(B755,admin1,0),1))</f>
        <v/>
      </c>
      <c r="AJ755" s="49" t="str">
        <f t="shared" ca="1" si="24"/>
        <v/>
      </c>
      <c r="AK755" s="49" t="str">
        <f t="shared" ca="1" si="25"/>
        <v/>
      </c>
    </row>
    <row r="756" spans="29:37" x14ac:dyDescent="0.2">
      <c r="AC756">
        <f>IF(ISBLANK(sbcc[[#This Row],[total_boys]]),SUM(sbcc[[#This Row],[boys_0-5_reached]],sbcc[[#This Row],[boys_6-12_reached]],sbcc[[#This Row],[boys_13-18_reached]]),sbcc[[#This Row],[total_boys]])</f>
        <v>0</v>
      </c>
      <c r="AD756">
        <f>IF(ISBLANK(sbcc[[#This Row],[total_girls]]),SUM(sbcc[[#This Row],[girls_0-5_reached]],sbcc[[#This Row],[girls_6-12_reached]],sbcc[[#This Row],[girls_13-18_reached]]),sbcc[[#This Row],[total_girls]])</f>
        <v>0</v>
      </c>
      <c r="AE756">
        <f>IF(ISBLANK(sbcc[[#This Row],[total_children]]),SUM(sbcc[[#This Row],[calc_boys]],sbcc[[#This Row],[calc_girls]]),sbcc[[#This Row],[total_children]])</f>
        <v>0</v>
      </c>
      <c r="AF756">
        <f>IF(ISBLANK(sbcc[[#This Row],[total_pwd]]),SUM(sbcc[[#This Row],[total_pwd_men]],sbcc[[#This Row],[total_pwd_women]]),sbcc[[#This Row],[total_pwd]])</f>
        <v>0</v>
      </c>
      <c r="AG756">
        <f>IF(ISBLANK(sbcc[[#This Row],[total_adults]]),SUM(sbcc[[#This Row],[total_men]],sbcc[[#This Row],[total_women]]),sbcc[[#This Row],[total_adults]])</f>
        <v>0</v>
      </c>
      <c r="AH756">
        <f>IF(ISBLANK(sbcc[[#This Row],[total_beneficiaries_reached]]),SUM(sbcc[[#This Row],[calc_children]],sbcc[[#This Row],[calc_adults]]),sbcc[[#This Row],[total_beneficiaries_reached]])</f>
        <v>0</v>
      </c>
      <c r="AI756" s="49" t="str">
        <f ca="1">IF(B756="","",OFFSET(table_admin1[[#Headers],[ADM1_PT]],MATCH(B756,admin1,0),1))</f>
        <v/>
      </c>
      <c r="AJ756" s="49" t="str">
        <f t="shared" ca="1" si="24"/>
        <v/>
      </c>
      <c r="AK756" s="49" t="str">
        <f t="shared" ca="1" si="25"/>
        <v/>
      </c>
    </row>
    <row r="757" spans="29:37" x14ac:dyDescent="0.2">
      <c r="AC757">
        <f>IF(ISBLANK(sbcc[[#This Row],[total_boys]]),SUM(sbcc[[#This Row],[boys_0-5_reached]],sbcc[[#This Row],[boys_6-12_reached]],sbcc[[#This Row],[boys_13-18_reached]]),sbcc[[#This Row],[total_boys]])</f>
        <v>0</v>
      </c>
      <c r="AD757">
        <f>IF(ISBLANK(sbcc[[#This Row],[total_girls]]),SUM(sbcc[[#This Row],[girls_0-5_reached]],sbcc[[#This Row],[girls_6-12_reached]],sbcc[[#This Row],[girls_13-18_reached]]),sbcc[[#This Row],[total_girls]])</f>
        <v>0</v>
      </c>
      <c r="AE757">
        <f>IF(ISBLANK(sbcc[[#This Row],[total_children]]),SUM(sbcc[[#This Row],[calc_boys]],sbcc[[#This Row],[calc_girls]]),sbcc[[#This Row],[total_children]])</f>
        <v>0</v>
      </c>
      <c r="AF757">
        <f>IF(ISBLANK(sbcc[[#This Row],[total_pwd]]),SUM(sbcc[[#This Row],[total_pwd_men]],sbcc[[#This Row],[total_pwd_women]]),sbcc[[#This Row],[total_pwd]])</f>
        <v>0</v>
      </c>
      <c r="AG757">
        <f>IF(ISBLANK(sbcc[[#This Row],[total_adults]]),SUM(sbcc[[#This Row],[total_men]],sbcc[[#This Row],[total_women]]),sbcc[[#This Row],[total_adults]])</f>
        <v>0</v>
      </c>
      <c r="AH757">
        <f>IF(ISBLANK(sbcc[[#This Row],[total_beneficiaries_reached]]),SUM(sbcc[[#This Row],[calc_children]],sbcc[[#This Row],[calc_adults]]),sbcc[[#This Row],[total_beneficiaries_reached]])</f>
        <v>0</v>
      </c>
      <c r="AI757" s="49" t="str">
        <f ca="1">IF(B757="","",OFFSET(table_admin1[[#Headers],[ADM1_PT]],MATCH(B757,admin1,0),1))</f>
        <v/>
      </c>
      <c r="AJ757" s="49" t="str">
        <f t="shared" ca="1" si="24"/>
        <v/>
      </c>
      <c r="AK757" s="49" t="str">
        <f t="shared" ca="1" si="25"/>
        <v/>
      </c>
    </row>
    <row r="758" spans="29:37" x14ac:dyDescent="0.2">
      <c r="AC758">
        <f>IF(ISBLANK(sbcc[[#This Row],[total_boys]]),SUM(sbcc[[#This Row],[boys_0-5_reached]],sbcc[[#This Row],[boys_6-12_reached]],sbcc[[#This Row],[boys_13-18_reached]]),sbcc[[#This Row],[total_boys]])</f>
        <v>0</v>
      </c>
      <c r="AD758">
        <f>IF(ISBLANK(sbcc[[#This Row],[total_girls]]),SUM(sbcc[[#This Row],[girls_0-5_reached]],sbcc[[#This Row],[girls_6-12_reached]],sbcc[[#This Row],[girls_13-18_reached]]),sbcc[[#This Row],[total_girls]])</f>
        <v>0</v>
      </c>
      <c r="AE758">
        <f>IF(ISBLANK(sbcc[[#This Row],[total_children]]),SUM(sbcc[[#This Row],[calc_boys]],sbcc[[#This Row],[calc_girls]]),sbcc[[#This Row],[total_children]])</f>
        <v>0</v>
      </c>
      <c r="AF758">
        <f>IF(ISBLANK(sbcc[[#This Row],[total_pwd]]),SUM(sbcc[[#This Row],[total_pwd_men]],sbcc[[#This Row],[total_pwd_women]]),sbcc[[#This Row],[total_pwd]])</f>
        <v>0</v>
      </c>
      <c r="AG758">
        <f>IF(ISBLANK(sbcc[[#This Row],[total_adults]]),SUM(sbcc[[#This Row],[total_men]],sbcc[[#This Row],[total_women]]),sbcc[[#This Row],[total_adults]])</f>
        <v>0</v>
      </c>
      <c r="AH758">
        <f>IF(ISBLANK(sbcc[[#This Row],[total_beneficiaries_reached]]),SUM(sbcc[[#This Row],[calc_children]],sbcc[[#This Row],[calc_adults]]),sbcc[[#This Row],[total_beneficiaries_reached]])</f>
        <v>0</v>
      </c>
      <c r="AI758" s="49" t="str">
        <f ca="1">IF(B758="","",OFFSET(table_admin1[[#Headers],[ADM1_PT]],MATCH(B758,admin1,0),1))</f>
        <v/>
      </c>
      <c r="AJ758" s="49" t="str">
        <f t="shared" ca="1" si="24"/>
        <v/>
      </c>
      <c r="AK758" s="49" t="str">
        <f t="shared" ca="1" si="25"/>
        <v/>
      </c>
    </row>
    <row r="759" spans="29:37" x14ac:dyDescent="0.2">
      <c r="AC759">
        <f>IF(ISBLANK(sbcc[[#This Row],[total_boys]]),SUM(sbcc[[#This Row],[boys_0-5_reached]],sbcc[[#This Row],[boys_6-12_reached]],sbcc[[#This Row],[boys_13-18_reached]]),sbcc[[#This Row],[total_boys]])</f>
        <v>0</v>
      </c>
      <c r="AD759">
        <f>IF(ISBLANK(sbcc[[#This Row],[total_girls]]),SUM(sbcc[[#This Row],[girls_0-5_reached]],sbcc[[#This Row],[girls_6-12_reached]],sbcc[[#This Row],[girls_13-18_reached]]),sbcc[[#This Row],[total_girls]])</f>
        <v>0</v>
      </c>
      <c r="AE759">
        <f>IF(ISBLANK(sbcc[[#This Row],[total_children]]),SUM(sbcc[[#This Row],[calc_boys]],sbcc[[#This Row],[calc_girls]]),sbcc[[#This Row],[total_children]])</f>
        <v>0</v>
      </c>
      <c r="AF759">
        <f>IF(ISBLANK(sbcc[[#This Row],[total_pwd]]),SUM(sbcc[[#This Row],[total_pwd_men]],sbcc[[#This Row],[total_pwd_women]]),sbcc[[#This Row],[total_pwd]])</f>
        <v>0</v>
      </c>
      <c r="AG759">
        <f>IF(ISBLANK(sbcc[[#This Row],[total_adults]]),SUM(sbcc[[#This Row],[total_men]],sbcc[[#This Row],[total_women]]),sbcc[[#This Row],[total_adults]])</f>
        <v>0</v>
      </c>
      <c r="AH759">
        <f>IF(ISBLANK(sbcc[[#This Row],[total_beneficiaries_reached]]),SUM(sbcc[[#This Row],[calc_children]],sbcc[[#This Row],[calc_adults]]),sbcc[[#This Row],[total_beneficiaries_reached]])</f>
        <v>0</v>
      </c>
      <c r="AI759" s="49" t="str">
        <f ca="1">IF(B759="","",OFFSET(table_admin1[[#Headers],[ADM1_PT]],MATCH(B759,admin1,0),1))</f>
        <v/>
      </c>
      <c r="AJ759" s="49" t="str">
        <f t="shared" ca="1" si="24"/>
        <v/>
      </c>
      <c r="AK759" s="49" t="str">
        <f t="shared" ca="1" si="25"/>
        <v/>
      </c>
    </row>
    <row r="760" spans="29:37" x14ac:dyDescent="0.2">
      <c r="AC760">
        <f>IF(ISBLANK(sbcc[[#This Row],[total_boys]]),SUM(sbcc[[#This Row],[boys_0-5_reached]],sbcc[[#This Row],[boys_6-12_reached]],sbcc[[#This Row],[boys_13-18_reached]]),sbcc[[#This Row],[total_boys]])</f>
        <v>0</v>
      </c>
      <c r="AD760">
        <f>IF(ISBLANK(sbcc[[#This Row],[total_girls]]),SUM(sbcc[[#This Row],[girls_0-5_reached]],sbcc[[#This Row],[girls_6-12_reached]],sbcc[[#This Row],[girls_13-18_reached]]),sbcc[[#This Row],[total_girls]])</f>
        <v>0</v>
      </c>
      <c r="AE760">
        <f>IF(ISBLANK(sbcc[[#This Row],[total_children]]),SUM(sbcc[[#This Row],[calc_boys]],sbcc[[#This Row],[calc_girls]]),sbcc[[#This Row],[total_children]])</f>
        <v>0</v>
      </c>
      <c r="AF760">
        <f>IF(ISBLANK(sbcc[[#This Row],[total_pwd]]),SUM(sbcc[[#This Row],[total_pwd_men]],sbcc[[#This Row],[total_pwd_women]]),sbcc[[#This Row],[total_pwd]])</f>
        <v>0</v>
      </c>
      <c r="AG760">
        <f>IF(ISBLANK(sbcc[[#This Row],[total_adults]]),SUM(sbcc[[#This Row],[total_men]],sbcc[[#This Row],[total_women]]),sbcc[[#This Row],[total_adults]])</f>
        <v>0</v>
      </c>
      <c r="AH760">
        <f>IF(ISBLANK(sbcc[[#This Row],[total_beneficiaries_reached]]),SUM(sbcc[[#This Row],[calc_children]],sbcc[[#This Row],[calc_adults]]),sbcc[[#This Row],[total_beneficiaries_reached]])</f>
        <v>0</v>
      </c>
      <c r="AI760" s="49" t="str">
        <f ca="1">IF(B760="","",OFFSET(table_admin1[[#Headers],[ADM1_PT]],MATCH(B760,admin1,0),1))</f>
        <v/>
      </c>
      <c r="AJ760" s="49" t="str">
        <f t="shared" ca="1" si="24"/>
        <v/>
      </c>
      <c r="AK760" s="49" t="str">
        <f t="shared" ca="1" si="25"/>
        <v/>
      </c>
    </row>
    <row r="761" spans="29:37" x14ac:dyDescent="0.2">
      <c r="AC761">
        <f>IF(ISBLANK(sbcc[[#This Row],[total_boys]]),SUM(sbcc[[#This Row],[boys_0-5_reached]],sbcc[[#This Row],[boys_6-12_reached]],sbcc[[#This Row],[boys_13-18_reached]]),sbcc[[#This Row],[total_boys]])</f>
        <v>0</v>
      </c>
      <c r="AD761">
        <f>IF(ISBLANK(sbcc[[#This Row],[total_girls]]),SUM(sbcc[[#This Row],[girls_0-5_reached]],sbcc[[#This Row],[girls_6-12_reached]],sbcc[[#This Row],[girls_13-18_reached]]),sbcc[[#This Row],[total_girls]])</f>
        <v>0</v>
      </c>
      <c r="AE761">
        <f>IF(ISBLANK(sbcc[[#This Row],[total_children]]),SUM(sbcc[[#This Row],[calc_boys]],sbcc[[#This Row],[calc_girls]]),sbcc[[#This Row],[total_children]])</f>
        <v>0</v>
      </c>
      <c r="AF761">
        <f>IF(ISBLANK(sbcc[[#This Row],[total_pwd]]),SUM(sbcc[[#This Row],[total_pwd_men]],sbcc[[#This Row],[total_pwd_women]]),sbcc[[#This Row],[total_pwd]])</f>
        <v>0</v>
      </c>
      <c r="AG761">
        <f>IF(ISBLANK(sbcc[[#This Row],[total_adults]]),SUM(sbcc[[#This Row],[total_men]],sbcc[[#This Row],[total_women]]),sbcc[[#This Row],[total_adults]])</f>
        <v>0</v>
      </c>
      <c r="AH761">
        <f>IF(ISBLANK(sbcc[[#This Row],[total_beneficiaries_reached]]),SUM(sbcc[[#This Row],[calc_children]],sbcc[[#This Row],[calc_adults]]),sbcc[[#This Row],[total_beneficiaries_reached]])</f>
        <v>0</v>
      </c>
      <c r="AI761" s="49" t="str">
        <f ca="1">IF(B761="","",OFFSET(table_admin1[[#Headers],[ADM1_PT]],MATCH(B761,admin1,0),1))</f>
        <v/>
      </c>
      <c r="AJ761" s="49" t="str">
        <f t="shared" ca="1" si="24"/>
        <v/>
      </c>
      <c r="AK761" s="49" t="str">
        <f t="shared" ca="1" si="25"/>
        <v/>
      </c>
    </row>
    <row r="762" spans="29:37" x14ac:dyDescent="0.2">
      <c r="AC762">
        <f>IF(ISBLANK(sbcc[[#This Row],[total_boys]]),SUM(sbcc[[#This Row],[boys_0-5_reached]],sbcc[[#This Row],[boys_6-12_reached]],sbcc[[#This Row],[boys_13-18_reached]]),sbcc[[#This Row],[total_boys]])</f>
        <v>0</v>
      </c>
      <c r="AD762">
        <f>IF(ISBLANK(sbcc[[#This Row],[total_girls]]),SUM(sbcc[[#This Row],[girls_0-5_reached]],sbcc[[#This Row],[girls_6-12_reached]],sbcc[[#This Row],[girls_13-18_reached]]),sbcc[[#This Row],[total_girls]])</f>
        <v>0</v>
      </c>
      <c r="AE762">
        <f>IF(ISBLANK(sbcc[[#This Row],[total_children]]),SUM(sbcc[[#This Row],[calc_boys]],sbcc[[#This Row],[calc_girls]]),sbcc[[#This Row],[total_children]])</f>
        <v>0</v>
      </c>
      <c r="AF762">
        <f>IF(ISBLANK(sbcc[[#This Row],[total_pwd]]),SUM(sbcc[[#This Row],[total_pwd_men]],sbcc[[#This Row],[total_pwd_women]]),sbcc[[#This Row],[total_pwd]])</f>
        <v>0</v>
      </c>
      <c r="AG762">
        <f>IF(ISBLANK(sbcc[[#This Row],[total_adults]]),SUM(sbcc[[#This Row],[total_men]],sbcc[[#This Row],[total_women]]),sbcc[[#This Row],[total_adults]])</f>
        <v>0</v>
      </c>
      <c r="AH762">
        <f>IF(ISBLANK(sbcc[[#This Row],[total_beneficiaries_reached]]),SUM(sbcc[[#This Row],[calc_children]],sbcc[[#This Row],[calc_adults]]),sbcc[[#This Row],[total_beneficiaries_reached]])</f>
        <v>0</v>
      </c>
      <c r="AI762" s="49" t="str">
        <f ca="1">IF(B762="","",OFFSET(table_admin1[[#Headers],[ADM1_PT]],MATCH(B762,admin1,0),1))</f>
        <v/>
      </c>
      <c r="AJ762" s="49" t="str">
        <f t="shared" ca="1" si="24"/>
        <v/>
      </c>
      <c r="AK762" s="49" t="str">
        <f t="shared" ca="1" si="25"/>
        <v/>
      </c>
    </row>
    <row r="763" spans="29:37" x14ac:dyDescent="0.2">
      <c r="AC763">
        <f>IF(ISBLANK(sbcc[[#This Row],[total_boys]]),SUM(sbcc[[#This Row],[boys_0-5_reached]],sbcc[[#This Row],[boys_6-12_reached]],sbcc[[#This Row],[boys_13-18_reached]]),sbcc[[#This Row],[total_boys]])</f>
        <v>0</v>
      </c>
      <c r="AD763">
        <f>IF(ISBLANK(sbcc[[#This Row],[total_girls]]),SUM(sbcc[[#This Row],[girls_0-5_reached]],sbcc[[#This Row],[girls_6-12_reached]],sbcc[[#This Row],[girls_13-18_reached]]),sbcc[[#This Row],[total_girls]])</f>
        <v>0</v>
      </c>
      <c r="AE763">
        <f>IF(ISBLANK(sbcc[[#This Row],[total_children]]),SUM(sbcc[[#This Row],[calc_boys]],sbcc[[#This Row],[calc_girls]]),sbcc[[#This Row],[total_children]])</f>
        <v>0</v>
      </c>
      <c r="AF763">
        <f>IF(ISBLANK(sbcc[[#This Row],[total_pwd]]),SUM(sbcc[[#This Row],[total_pwd_men]],sbcc[[#This Row],[total_pwd_women]]),sbcc[[#This Row],[total_pwd]])</f>
        <v>0</v>
      </c>
      <c r="AG763">
        <f>IF(ISBLANK(sbcc[[#This Row],[total_adults]]),SUM(sbcc[[#This Row],[total_men]],sbcc[[#This Row],[total_women]]),sbcc[[#This Row],[total_adults]])</f>
        <v>0</v>
      </c>
      <c r="AH763">
        <f>IF(ISBLANK(sbcc[[#This Row],[total_beneficiaries_reached]]),SUM(sbcc[[#This Row],[calc_children]],sbcc[[#This Row],[calc_adults]]),sbcc[[#This Row],[total_beneficiaries_reached]])</f>
        <v>0</v>
      </c>
      <c r="AI763" s="49" t="str">
        <f ca="1">IF(B763="","",OFFSET(table_admin1[[#Headers],[ADM1_PT]],MATCH(B763,admin1,0),1))</f>
        <v/>
      </c>
      <c r="AJ763" s="49" t="str">
        <f t="shared" ca="1" si="24"/>
        <v/>
      </c>
      <c r="AK763" s="49" t="str">
        <f t="shared" ca="1" si="25"/>
        <v/>
      </c>
    </row>
    <row r="764" spans="29:37" x14ac:dyDescent="0.2">
      <c r="AC764">
        <f>IF(ISBLANK(sbcc[[#This Row],[total_boys]]),SUM(sbcc[[#This Row],[boys_0-5_reached]],sbcc[[#This Row],[boys_6-12_reached]],sbcc[[#This Row],[boys_13-18_reached]]),sbcc[[#This Row],[total_boys]])</f>
        <v>0</v>
      </c>
      <c r="AD764">
        <f>IF(ISBLANK(sbcc[[#This Row],[total_girls]]),SUM(sbcc[[#This Row],[girls_0-5_reached]],sbcc[[#This Row],[girls_6-12_reached]],sbcc[[#This Row],[girls_13-18_reached]]),sbcc[[#This Row],[total_girls]])</f>
        <v>0</v>
      </c>
      <c r="AE764">
        <f>IF(ISBLANK(sbcc[[#This Row],[total_children]]),SUM(sbcc[[#This Row],[calc_boys]],sbcc[[#This Row],[calc_girls]]),sbcc[[#This Row],[total_children]])</f>
        <v>0</v>
      </c>
      <c r="AF764">
        <f>IF(ISBLANK(sbcc[[#This Row],[total_pwd]]),SUM(sbcc[[#This Row],[total_pwd_men]],sbcc[[#This Row],[total_pwd_women]]),sbcc[[#This Row],[total_pwd]])</f>
        <v>0</v>
      </c>
      <c r="AG764">
        <f>IF(ISBLANK(sbcc[[#This Row],[total_adults]]),SUM(sbcc[[#This Row],[total_men]],sbcc[[#This Row],[total_women]]),sbcc[[#This Row],[total_adults]])</f>
        <v>0</v>
      </c>
      <c r="AH764">
        <f>IF(ISBLANK(sbcc[[#This Row],[total_beneficiaries_reached]]),SUM(sbcc[[#This Row],[calc_children]],sbcc[[#This Row],[calc_adults]]),sbcc[[#This Row],[total_beneficiaries_reached]])</f>
        <v>0</v>
      </c>
      <c r="AI764" s="49" t="str">
        <f ca="1">IF(B764="","",OFFSET(table_admin1[[#Headers],[ADM1_PT]],MATCH(B764,admin1,0),1))</f>
        <v/>
      </c>
      <c r="AJ764" s="49" t="str">
        <f t="shared" ca="1" si="24"/>
        <v/>
      </c>
      <c r="AK764" s="49" t="str">
        <f t="shared" ca="1" si="25"/>
        <v/>
      </c>
    </row>
    <row r="765" spans="29:37" x14ac:dyDescent="0.2">
      <c r="AC765">
        <f>IF(ISBLANK(sbcc[[#This Row],[total_boys]]),SUM(sbcc[[#This Row],[boys_0-5_reached]],sbcc[[#This Row],[boys_6-12_reached]],sbcc[[#This Row],[boys_13-18_reached]]),sbcc[[#This Row],[total_boys]])</f>
        <v>0</v>
      </c>
      <c r="AD765">
        <f>IF(ISBLANK(sbcc[[#This Row],[total_girls]]),SUM(sbcc[[#This Row],[girls_0-5_reached]],sbcc[[#This Row],[girls_6-12_reached]],sbcc[[#This Row],[girls_13-18_reached]]),sbcc[[#This Row],[total_girls]])</f>
        <v>0</v>
      </c>
      <c r="AE765">
        <f>IF(ISBLANK(sbcc[[#This Row],[total_children]]),SUM(sbcc[[#This Row],[calc_boys]],sbcc[[#This Row],[calc_girls]]),sbcc[[#This Row],[total_children]])</f>
        <v>0</v>
      </c>
      <c r="AF765">
        <f>IF(ISBLANK(sbcc[[#This Row],[total_pwd]]),SUM(sbcc[[#This Row],[total_pwd_men]],sbcc[[#This Row],[total_pwd_women]]),sbcc[[#This Row],[total_pwd]])</f>
        <v>0</v>
      </c>
      <c r="AG765">
        <f>IF(ISBLANK(sbcc[[#This Row],[total_adults]]),SUM(sbcc[[#This Row],[total_men]],sbcc[[#This Row],[total_women]]),sbcc[[#This Row],[total_adults]])</f>
        <v>0</v>
      </c>
      <c r="AH765">
        <f>IF(ISBLANK(sbcc[[#This Row],[total_beneficiaries_reached]]),SUM(sbcc[[#This Row],[calc_children]],sbcc[[#This Row],[calc_adults]]),sbcc[[#This Row],[total_beneficiaries_reached]])</f>
        <v>0</v>
      </c>
      <c r="AI765" s="49" t="str">
        <f ca="1">IF(B765="","",OFFSET(table_admin1[[#Headers],[ADM1_PT]],MATCH(B765,admin1,0),1))</f>
        <v/>
      </c>
      <c r="AJ765" s="49" t="str">
        <f t="shared" ca="1" si="24"/>
        <v/>
      </c>
      <c r="AK765" s="49" t="str">
        <f t="shared" ca="1" si="25"/>
        <v/>
      </c>
    </row>
    <row r="766" spans="29:37" x14ac:dyDescent="0.2">
      <c r="AC766">
        <f>IF(ISBLANK(sbcc[[#This Row],[total_boys]]),SUM(sbcc[[#This Row],[boys_0-5_reached]],sbcc[[#This Row],[boys_6-12_reached]],sbcc[[#This Row],[boys_13-18_reached]]),sbcc[[#This Row],[total_boys]])</f>
        <v>0</v>
      </c>
      <c r="AD766">
        <f>IF(ISBLANK(sbcc[[#This Row],[total_girls]]),SUM(sbcc[[#This Row],[girls_0-5_reached]],sbcc[[#This Row],[girls_6-12_reached]],sbcc[[#This Row],[girls_13-18_reached]]),sbcc[[#This Row],[total_girls]])</f>
        <v>0</v>
      </c>
      <c r="AE766">
        <f>IF(ISBLANK(sbcc[[#This Row],[total_children]]),SUM(sbcc[[#This Row],[calc_boys]],sbcc[[#This Row],[calc_girls]]),sbcc[[#This Row],[total_children]])</f>
        <v>0</v>
      </c>
      <c r="AF766">
        <f>IF(ISBLANK(sbcc[[#This Row],[total_pwd]]),SUM(sbcc[[#This Row],[total_pwd_men]],sbcc[[#This Row],[total_pwd_women]]),sbcc[[#This Row],[total_pwd]])</f>
        <v>0</v>
      </c>
      <c r="AG766">
        <f>IF(ISBLANK(sbcc[[#This Row],[total_adults]]),SUM(sbcc[[#This Row],[total_men]],sbcc[[#This Row],[total_women]]),sbcc[[#This Row],[total_adults]])</f>
        <v>0</v>
      </c>
      <c r="AH766">
        <f>IF(ISBLANK(sbcc[[#This Row],[total_beneficiaries_reached]]),SUM(sbcc[[#This Row],[calc_children]],sbcc[[#This Row],[calc_adults]]),sbcc[[#This Row],[total_beneficiaries_reached]])</f>
        <v>0</v>
      </c>
      <c r="AI766" s="49" t="str">
        <f ca="1">IF(B766="","",OFFSET(table_admin1[[#Headers],[ADM1_PT]],MATCH(B766,admin1,0),1))</f>
        <v/>
      </c>
      <c r="AJ766" s="49" t="str">
        <f t="shared" ca="1" si="24"/>
        <v/>
      </c>
      <c r="AK766" s="49" t="str">
        <f t="shared" ca="1" si="25"/>
        <v/>
      </c>
    </row>
    <row r="767" spans="29:37" x14ac:dyDescent="0.2">
      <c r="AC767">
        <f>IF(ISBLANK(sbcc[[#This Row],[total_boys]]),SUM(sbcc[[#This Row],[boys_0-5_reached]],sbcc[[#This Row],[boys_6-12_reached]],sbcc[[#This Row],[boys_13-18_reached]]),sbcc[[#This Row],[total_boys]])</f>
        <v>0</v>
      </c>
      <c r="AD767">
        <f>IF(ISBLANK(sbcc[[#This Row],[total_girls]]),SUM(sbcc[[#This Row],[girls_0-5_reached]],sbcc[[#This Row],[girls_6-12_reached]],sbcc[[#This Row],[girls_13-18_reached]]),sbcc[[#This Row],[total_girls]])</f>
        <v>0</v>
      </c>
      <c r="AE767">
        <f>IF(ISBLANK(sbcc[[#This Row],[total_children]]),SUM(sbcc[[#This Row],[calc_boys]],sbcc[[#This Row],[calc_girls]]),sbcc[[#This Row],[total_children]])</f>
        <v>0</v>
      </c>
      <c r="AF767">
        <f>IF(ISBLANK(sbcc[[#This Row],[total_pwd]]),SUM(sbcc[[#This Row],[total_pwd_men]],sbcc[[#This Row],[total_pwd_women]]),sbcc[[#This Row],[total_pwd]])</f>
        <v>0</v>
      </c>
      <c r="AG767">
        <f>IF(ISBLANK(sbcc[[#This Row],[total_adults]]),SUM(sbcc[[#This Row],[total_men]],sbcc[[#This Row],[total_women]]),sbcc[[#This Row],[total_adults]])</f>
        <v>0</v>
      </c>
      <c r="AH767">
        <f>IF(ISBLANK(sbcc[[#This Row],[total_beneficiaries_reached]]),SUM(sbcc[[#This Row],[calc_children]],sbcc[[#This Row],[calc_adults]]),sbcc[[#This Row],[total_beneficiaries_reached]])</f>
        <v>0</v>
      </c>
      <c r="AI767" s="49" t="str">
        <f ca="1">IF(B767="","",OFFSET(table_admin1[[#Headers],[ADM1_PT]],MATCH(B767,admin1,0),1))</f>
        <v/>
      </c>
      <c r="AJ767" s="49" t="str">
        <f t="shared" ca="1" si="24"/>
        <v/>
      </c>
      <c r="AK767" s="49" t="str">
        <f t="shared" ca="1" si="25"/>
        <v/>
      </c>
    </row>
    <row r="768" spans="29:37" x14ac:dyDescent="0.2">
      <c r="AC768">
        <f>IF(ISBLANK(sbcc[[#This Row],[total_boys]]),SUM(sbcc[[#This Row],[boys_0-5_reached]],sbcc[[#This Row],[boys_6-12_reached]],sbcc[[#This Row],[boys_13-18_reached]]),sbcc[[#This Row],[total_boys]])</f>
        <v>0</v>
      </c>
      <c r="AD768">
        <f>IF(ISBLANK(sbcc[[#This Row],[total_girls]]),SUM(sbcc[[#This Row],[girls_0-5_reached]],sbcc[[#This Row],[girls_6-12_reached]],sbcc[[#This Row],[girls_13-18_reached]]),sbcc[[#This Row],[total_girls]])</f>
        <v>0</v>
      </c>
      <c r="AE768">
        <f>IF(ISBLANK(sbcc[[#This Row],[total_children]]),SUM(sbcc[[#This Row],[calc_boys]],sbcc[[#This Row],[calc_girls]]),sbcc[[#This Row],[total_children]])</f>
        <v>0</v>
      </c>
      <c r="AF768">
        <f>IF(ISBLANK(sbcc[[#This Row],[total_pwd]]),SUM(sbcc[[#This Row],[total_pwd_men]],sbcc[[#This Row],[total_pwd_women]]),sbcc[[#This Row],[total_pwd]])</f>
        <v>0</v>
      </c>
      <c r="AG768">
        <f>IF(ISBLANK(sbcc[[#This Row],[total_adults]]),SUM(sbcc[[#This Row],[total_men]],sbcc[[#This Row],[total_women]]),sbcc[[#This Row],[total_adults]])</f>
        <v>0</v>
      </c>
      <c r="AH768">
        <f>IF(ISBLANK(sbcc[[#This Row],[total_beneficiaries_reached]]),SUM(sbcc[[#This Row],[calc_children]],sbcc[[#This Row],[calc_adults]]),sbcc[[#This Row],[total_beneficiaries_reached]])</f>
        <v>0</v>
      </c>
      <c r="AI768" s="49" t="str">
        <f ca="1">IF(B768="","",OFFSET(table_admin1[[#Headers],[ADM1_PT]],MATCH(B768,admin1,0),1))</f>
        <v/>
      </c>
      <c r="AJ768" s="49" t="str">
        <f t="shared" ca="1" si="24"/>
        <v/>
      </c>
      <c r="AK768" s="49" t="str">
        <f t="shared" ca="1" si="25"/>
        <v/>
      </c>
    </row>
    <row r="769" spans="29:37" x14ac:dyDescent="0.2">
      <c r="AC769">
        <f>IF(ISBLANK(sbcc[[#This Row],[total_boys]]),SUM(sbcc[[#This Row],[boys_0-5_reached]],sbcc[[#This Row],[boys_6-12_reached]],sbcc[[#This Row],[boys_13-18_reached]]),sbcc[[#This Row],[total_boys]])</f>
        <v>0</v>
      </c>
      <c r="AD769">
        <f>IF(ISBLANK(sbcc[[#This Row],[total_girls]]),SUM(sbcc[[#This Row],[girls_0-5_reached]],sbcc[[#This Row],[girls_6-12_reached]],sbcc[[#This Row],[girls_13-18_reached]]),sbcc[[#This Row],[total_girls]])</f>
        <v>0</v>
      </c>
      <c r="AE769">
        <f>IF(ISBLANK(sbcc[[#This Row],[total_children]]),SUM(sbcc[[#This Row],[calc_boys]],sbcc[[#This Row],[calc_girls]]),sbcc[[#This Row],[total_children]])</f>
        <v>0</v>
      </c>
      <c r="AF769">
        <f>IF(ISBLANK(sbcc[[#This Row],[total_pwd]]),SUM(sbcc[[#This Row],[total_pwd_men]],sbcc[[#This Row],[total_pwd_women]]),sbcc[[#This Row],[total_pwd]])</f>
        <v>0</v>
      </c>
      <c r="AG769">
        <f>IF(ISBLANK(sbcc[[#This Row],[total_adults]]),SUM(sbcc[[#This Row],[total_men]],sbcc[[#This Row],[total_women]]),sbcc[[#This Row],[total_adults]])</f>
        <v>0</v>
      </c>
      <c r="AH769">
        <f>IF(ISBLANK(sbcc[[#This Row],[total_beneficiaries_reached]]),SUM(sbcc[[#This Row],[calc_children]],sbcc[[#This Row],[calc_adults]]),sbcc[[#This Row],[total_beneficiaries_reached]])</f>
        <v>0</v>
      </c>
      <c r="AI769" s="49" t="str">
        <f ca="1">IF(B769="","",OFFSET(table_admin1[[#Headers],[ADM1_PT]],MATCH(B769,admin1,0),1))</f>
        <v/>
      </c>
      <c r="AJ769" s="49" t="str">
        <f t="shared" ca="1" si="24"/>
        <v/>
      </c>
      <c r="AK769" s="49" t="str">
        <f t="shared" ca="1" si="25"/>
        <v/>
      </c>
    </row>
    <row r="770" spans="29:37" x14ac:dyDescent="0.2">
      <c r="AC770">
        <f>IF(ISBLANK(sbcc[[#This Row],[total_boys]]),SUM(sbcc[[#This Row],[boys_0-5_reached]],sbcc[[#This Row],[boys_6-12_reached]],sbcc[[#This Row],[boys_13-18_reached]]),sbcc[[#This Row],[total_boys]])</f>
        <v>0</v>
      </c>
      <c r="AD770">
        <f>IF(ISBLANK(sbcc[[#This Row],[total_girls]]),SUM(sbcc[[#This Row],[girls_0-5_reached]],sbcc[[#This Row],[girls_6-12_reached]],sbcc[[#This Row],[girls_13-18_reached]]),sbcc[[#This Row],[total_girls]])</f>
        <v>0</v>
      </c>
      <c r="AE770">
        <f>IF(ISBLANK(sbcc[[#This Row],[total_children]]),SUM(sbcc[[#This Row],[calc_boys]],sbcc[[#This Row],[calc_girls]]),sbcc[[#This Row],[total_children]])</f>
        <v>0</v>
      </c>
      <c r="AF770">
        <f>IF(ISBLANK(sbcc[[#This Row],[total_pwd]]),SUM(sbcc[[#This Row],[total_pwd_men]],sbcc[[#This Row],[total_pwd_women]]),sbcc[[#This Row],[total_pwd]])</f>
        <v>0</v>
      </c>
      <c r="AG770">
        <f>IF(ISBLANK(sbcc[[#This Row],[total_adults]]),SUM(sbcc[[#This Row],[total_men]],sbcc[[#This Row],[total_women]]),sbcc[[#This Row],[total_adults]])</f>
        <v>0</v>
      </c>
      <c r="AH770">
        <f>IF(ISBLANK(sbcc[[#This Row],[total_beneficiaries_reached]]),SUM(sbcc[[#This Row],[calc_children]],sbcc[[#This Row],[calc_adults]]),sbcc[[#This Row],[total_beneficiaries_reached]])</f>
        <v>0</v>
      </c>
      <c r="AI770" s="49" t="str">
        <f ca="1">IF(B770="","",OFFSET(table_admin1[[#Headers],[ADM1_PT]],MATCH(B770,admin1,0),1))</f>
        <v/>
      </c>
      <c r="AJ770" s="49" t="str">
        <f t="shared" ca="1" si="24"/>
        <v/>
      </c>
      <c r="AK770" s="49" t="str">
        <f t="shared" ca="1" si="25"/>
        <v/>
      </c>
    </row>
    <row r="771" spans="29:37" x14ac:dyDescent="0.2">
      <c r="AC771">
        <f>IF(ISBLANK(sbcc[[#This Row],[total_boys]]),SUM(sbcc[[#This Row],[boys_0-5_reached]],sbcc[[#This Row],[boys_6-12_reached]],sbcc[[#This Row],[boys_13-18_reached]]),sbcc[[#This Row],[total_boys]])</f>
        <v>0</v>
      </c>
      <c r="AD771">
        <f>IF(ISBLANK(sbcc[[#This Row],[total_girls]]),SUM(sbcc[[#This Row],[girls_0-5_reached]],sbcc[[#This Row],[girls_6-12_reached]],sbcc[[#This Row],[girls_13-18_reached]]),sbcc[[#This Row],[total_girls]])</f>
        <v>0</v>
      </c>
      <c r="AE771">
        <f>IF(ISBLANK(sbcc[[#This Row],[total_children]]),SUM(sbcc[[#This Row],[calc_boys]],sbcc[[#This Row],[calc_girls]]),sbcc[[#This Row],[total_children]])</f>
        <v>0</v>
      </c>
      <c r="AF771">
        <f>IF(ISBLANK(sbcc[[#This Row],[total_pwd]]),SUM(sbcc[[#This Row],[total_pwd_men]],sbcc[[#This Row],[total_pwd_women]]),sbcc[[#This Row],[total_pwd]])</f>
        <v>0</v>
      </c>
      <c r="AG771">
        <f>IF(ISBLANK(sbcc[[#This Row],[total_adults]]),SUM(sbcc[[#This Row],[total_men]],sbcc[[#This Row],[total_women]]),sbcc[[#This Row],[total_adults]])</f>
        <v>0</v>
      </c>
      <c r="AH771">
        <f>IF(ISBLANK(sbcc[[#This Row],[total_beneficiaries_reached]]),SUM(sbcc[[#This Row],[calc_children]],sbcc[[#This Row],[calc_adults]]),sbcc[[#This Row],[total_beneficiaries_reached]])</f>
        <v>0</v>
      </c>
      <c r="AI771" s="49" t="str">
        <f ca="1">IF(B771="","",OFFSET(table_admin1[[#Headers],[ADM1_PT]],MATCH(B771,admin1,0),1))</f>
        <v/>
      </c>
      <c r="AJ771" s="49" t="str">
        <f t="shared" ca="1" si="24"/>
        <v/>
      </c>
      <c r="AK771" s="49" t="str">
        <f t="shared" ca="1" si="25"/>
        <v/>
      </c>
    </row>
    <row r="772" spans="29:37" x14ac:dyDescent="0.2">
      <c r="AC772">
        <f>IF(ISBLANK(sbcc[[#This Row],[total_boys]]),SUM(sbcc[[#This Row],[boys_0-5_reached]],sbcc[[#This Row],[boys_6-12_reached]],sbcc[[#This Row],[boys_13-18_reached]]),sbcc[[#This Row],[total_boys]])</f>
        <v>0</v>
      </c>
      <c r="AD772">
        <f>IF(ISBLANK(sbcc[[#This Row],[total_girls]]),SUM(sbcc[[#This Row],[girls_0-5_reached]],sbcc[[#This Row],[girls_6-12_reached]],sbcc[[#This Row],[girls_13-18_reached]]),sbcc[[#This Row],[total_girls]])</f>
        <v>0</v>
      </c>
      <c r="AE772">
        <f>IF(ISBLANK(sbcc[[#This Row],[total_children]]),SUM(sbcc[[#This Row],[calc_boys]],sbcc[[#This Row],[calc_girls]]),sbcc[[#This Row],[total_children]])</f>
        <v>0</v>
      </c>
      <c r="AF772">
        <f>IF(ISBLANK(sbcc[[#This Row],[total_pwd]]),SUM(sbcc[[#This Row],[total_pwd_men]],sbcc[[#This Row],[total_pwd_women]]),sbcc[[#This Row],[total_pwd]])</f>
        <v>0</v>
      </c>
      <c r="AG772">
        <f>IF(ISBLANK(sbcc[[#This Row],[total_adults]]),SUM(sbcc[[#This Row],[total_men]],sbcc[[#This Row],[total_women]]),sbcc[[#This Row],[total_adults]])</f>
        <v>0</v>
      </c>
      <c r="AH772">
        <f>IF(ISBLANK(sbcc[[#This Row],[total_beneficiaries_reached]]),SUM(sbcc[[#This Row],[calc_children]],sbcc[[#This Row],[calc_adults]]),sbcc[[#This Row],[total_beneficiaries_reached]])</f>
        <v>0</v>
      </c>
      <c r="AI772" s="49" t="str">
        <f ca="1">IF(B772="","",OFFSET(table_admin1[[#Headers],[ADM1_PT]],MATCH(B772,admin1,0),1))</f>
        <v/>
      </c>
      <c r="AJ772" s="49" t="str">
        <f t="shared" ca="1" si="24"/>
        <v/>
      </c>
      <c r="AK772" s="49" t="str">
        <f t="shared" ca="1" si="25"/>
        <v/>
      </c>
    </row>
    <row r="773" spans="29:37" x14ac:dyDescent="0.2">
      <c r="AC773">
        <f>IF(ISBLANK(sbcc[[#This Row],[total_boys]]),SUM(sbcc[[#This Row],[boys_0-5_reached]],sbcc[[#This Row],[boys_6-12_reached]],sbcc[[#This Row],[boys_13-18_reached]]),sbcc[[#This Row],[total_boys]])</f>
        <v>0</v>
      </c>
      <c r="AD773">
        <f>IF(ISBLANK(sbcc[[#This Row],[total_girls]]),SUM(sbcc[[#This Row],[girls_0-5_reached]],sbcc[[#This Row],[girls_6-12_reached]],sbcc[[#This Row],[girls_13-18_reached]]),sbcc[[#This Row],[total_girls]])</f>
        <v>0</v>
      </c>
      <c r="AE773">
        <f>IF(ISBLANK(sbcc[[#This Row],[total_children]]),SUM(sbcc[[#This Row],[calc_boys]],sbcc[[#This Row],[calc_girls]]),sbcc[[#This Row],[total_children]])</f>
        <v>0</v>
      </c>
      <c r="AF773">
        <f>IF(ISBLANK(sbcc[[#This Row],[total_pwd]]),SUM(sbcc[[#This Row],[total_pwd_men]],sbcc[[#This Row],[total_pwd_women]]),sbcc[[#This Row],[total_pwd]])</f>
        <v>0</v>
      </c>
      <c r="AG773">
        <f>IF(ISBLANK(sbcc[[#This Row],[total_adults]]),SUM(sbcc[[#This Row],[total_men]],sbcc[[#This Row],[total_women]]),sbcc[[#This Row],[total_adults]])</f>
        <v>0</v>
      </c>
      <c r="AH773">
        <f>IF(ISBLANK(sbcc[[#This Row],[total_beneficiaries_reached]]),SUM(sbcc[[#This Row],[calc_children]],sbcc[[#This Row],[calc_adults]]),sbcc[[#This Row],[total_beneficiaries_reached]])</f>
        <v>0</v>
      </c>
      <c r="AI773" s="49" t="str">
        <f ca="1">IF(B773="","",OFFSET(table_admin1[[#Headers],[ADM1_PT]],MATCH(B773,admin1,0),1))</f>
        <v/>
      </c>
      <c r="AJ773" s="49" t="str">
        <f t="shared" ca="1" si="24"/>
        <v/>
      </c>
      <c r="AK773" s="49" t="str">
        <f t="shared" ca="1" si="25"/>
        <v/>
      </c>
    </row>
    <row r="774" spans="29:37" x14ac:dyDescent="0.2">
      <c r="AC774">
        <f>IF(ISBLANK(sbcc[[#This Row],[total_boys]]),SUM(sbcc[[#This Row],[boys_0-5_reached]],sbcc[[#This Row],[boys_6-12_reached]],sbcc[[#This Row],[boys_13-18_reached]]),sbcc[[#This Row],[total_boys]])</f>
        <v>0</v>
      </c>
      <c r="AD774">
        <f>IF(ISBLANK(sbcc[[#This Row],[total_girls]]),SUM(sbcc[[#This Row],[girls_0-5_reached]],sbcc[[#This Row],[girls_6-12_reached]],sbcc[[#This Row],[girls_13-18_reached]]),sbcc[[#This Row],[total_girls]])</f>
        <v>0</v>
      </c>
      <c r="AE774">
        <f>IF(ISBLANK(sbcc[[#This Row],[total_children]]),SUM(sbcc[[#This Row],[calc_boys]],sbcc[[#This Row],[calc_girls]]),sbcc[[#This Row],[total_children]])</f>
        <v>0</v>
      </c>
      <c r="AF774">
        <f>IF(ISBLANK(sbcc[[#This Row],[total_pwd]]),SUM(sbcc[[#This Row],[total_pwd_men]],sbcc[[#This Row],[total_pwd_women]]),sbcc[[#This Row],[total_pwd]])</f>
        <v>0</v>
      </c>
      <c r="AG774">
        <f>IF(ISBLANK(sbcc[[#This Row],[total_adults]]),SUM(sbcc[[#This Row],[total_men]],sbcc[[#This Row],[total_women]]),sbcc[[#This Row],[total_adults]])</f>
        <v>0</v>
      </c>
      <c r="AH774">
        <f>IF(ISBLANK(sbcc[[#This Row],[total_beneficiaries_reached]]),SUM(sbcc[[#This Row],[calc_children]],sbcc[[#This Row],[calc_adults]]),sbcc[[#This Row],[total_beneficiaries_reached]])</f>
        <v>0</v>
      </c>
      <c r="AI774" s="49" t="str">
        <f ca="1">IF(B774="","",OFFSET(table_admin1[[#Headers],[ADM1_PT]],MATCH(B774,admin1,0),1))</f>
        <v/>
      </c>
      <c r="AJ774" s="49" t="str">
        <f t="shared" ca="1" si="24"/>
        <v/>
      </c>
      <c r="AK774" s="49" t="str">
        <f t="shared" ca="1" si="25"/>
        <v/>
      </c>
    </row>
    <row r="775" spans="29:37" x14ac:dyDescent="0.2">
      <c r="AC775">
        <f>IF(ISBLANK(sbcc[[#This Row],[total_boys]]),SUM(sbcc[[#This Row],[boys_0-5_reached]],sbcc[[#This Row],[boys_6-12_reached]],sbcc[[#This Row],[boys_13-18_reached]]),sbcc[[#This Row],[total_boys]])</f>
        <v>0</v>
      </c>
      <c r="AD775">
        <f>IF(ISBLANK(sbcc[[#This Row],[total_girls]]),SUM(sbcc[[#This Row],[girls_0-5_reached]],sbcc[[#This Row],[girls_6-12_reached]],sbcc[[#This Row],[girls_13-18_reached]]),sbcc[[#This Row],[total_girls]])</f>
        <v>0</v>
      </c>
      <c r="AE775">
        <f>IF(ISBLANK(sbcc[[#This Row],[total_children]]),SUM(sbcc[[#This Row],[calc_boys]],sbcc[[#This Row],[calc_girls]]),sbcc[[#This Row],[total_children]])</f>
        <v>0</v>
      </c>
      <c r="AF775">
        <f>IF(ISBLANK(sbcc[[#This Row],[total_pwd]]),SUM(sbcc[[#This Row],[total_pwd_men]],sbcc[[#This Row],[total_pwd_women]]),sbcc[[#This Row],[total_pwd]])</f>
        <v>0</v>
      </c>
      <c r="AG775">
        <f>IF(ISBLANK(sbcc[[#This Row],[total_adults]]),SUM(sbcc[[#This Row],[total_men]],sbcc[[#This Row],[total_women]]),sbcc[[#This Row],[total_adults]])</f>
        <v>0</v>
      </c>
      <c r="AH775">
        <f>IF(ISBLANK(sbcc[[#This Row],[total_beneficiaries_reached]]),SUM(sbcc[[#This Row],[calc_children]],sbcc[[#This Row],[calc_adults]]),sbcc[[#This Row],[total_beneficiaries_reached]])</f>
        <v>0</v>
      </c>
      <c r="AI775" s="49" t="str">
        <f ca="1">IF(B775="","",OFFSET(table_admin1[[#Headers],[ADM1_PT]],MATCH(B775,admin1,0),1))</f>
        <v/>
      </c>
      <c r="AJ775" s="49" t="str">
        <f t="shared" ca="1" si="24"/>
        <v/>
      </c>
      <c r="AK775" s="49" t="str">
        <f t="shared" ca="1" si="25"/>
        <v/>
      </c>
    </row>
    <row r="776" spans="29:37" x14ac:dyDescent="0.2">
      <c r="AC776">
        <f>IF(ISBLANK(sbcc[[#This Row],[total_boys]]),SUM(sbcc[[#This Row],[boys_0-5_reached]],sbcc[[#This Row],[boys_6-12_reached]],sbcc[[#This Row],[boys_13-18_reached]]),sbcc[[#This Row],[total_boys]])</f>
        <v>0</v>
      </c>
      <c r="AD776">
        <f>IF(ISBLANK(sbcc[[#This Row],[total_girls]]),SUM(sbcc[[#This Row],[girls_0-5_reached]],sbcc[[#This Row],[girls_6-12_reached]],sbcc[[#This Row],[girls_13-18_reached]]),sbcc[[#This Row],[total_girls]])</f>
        <v>0</v>
      </c>
      <c r="AE776">
        <f>IF(ISBLANK(sbcc[[#This Row],[total_children]]),SUM(sbcc[[#This Row],[calc_boys]],sbcc[[#This Row],[calc_girls]]),sbcc[[#This Row],[total_children]])</f>
        <v>0</v>
      </c>
      <c r="AF776">
        <f>IF(ISBLANK(sbcc[[#This Row],[total_pwd]]),SUM(sbcc[[#This Row],[total_pwd_men]],sbcc[[#This Row],[total_pwd_women]]),sbcc[[#This Row],[total_pwd]])</f>
        <v>0</v>
      </c>
      <c r="AG776">
        <f>IF(ISBLANK(sbcc[[#This Row],[total_adults]]),SUM(sbcc[[#This Row],[total_men]],sbcc[[#This Row],[total_women]]),sbcc[[#This Row],[total_adults]])</f>
        <v>0</v>
      </c>
      <c r="AH776">
        <f>IF(ISBLANK(sbcc[[#This Row],[total_beneficiaries_reached]]),SUM(sbcc[[#This Row],[calc_children]],sbcc[[#This Row],[calc_adults]]),sbcc[[#This Row],[total_beneficiaries_reached]])</f>
        <v>0</v>
      </c>
      <c r="AI776" s="49" t="str">
        <f ca="1">IF(B776="","",OFFSET(table_admin1[[#Headers],[ADM1_PT]],MATCH(B776,admin1,0),1))</f>
        <v/>
      </c>
      <c r="AJ776" s="49" t="str">
        <f t="shared" ca="1" si="24"/>
        <v/>
      </c>
      <c r="AK776" s="49" t="str">
        <f t="shared" ca="1" si="25"/>
        <v/>
      </c>
    </row>
    <row r="777" spans="29:37" x14ac:dyDescent="0.2">
      <c r="AC777">
        <f>IF(ISBLANK(sbcc[[#This Row],[total_boys]]),SUM(sbcc[[#This Row],[boys_0-5_reached]],sbcc[[#This Row],[boys_6-12_reached]],sbcc[[#This Row],[boys_13-18_reached]]),sbcc[[#This Row],[total_boys]])</f>
        <v>0</v>
      </c>
      <c r="AD777">
        <f>IF(ISBLANK(sbcc[[#This Row],[total_girls]]),SUM(sbcc[[#This Row],[girls_0-5_reached]],sbcc[[#This Row],[girls_6-12_reached]],sbcc[[#This Row],[girls_13-18_reached]]),sbcc[[#This Row],[total_girls]])</f>
        <v>0</v>
      </c>
      <c r="AE777">
        <f>IF(ISBLANK(sbcc[[#This Row],[total_children]]),SUM(sbcc[[#This Row],[calc_boys]],sbcc[[#This Row],[calc_girls]]),sbcc[[#This Row],[total_children]])</f>
        <v>0</v>
      </c>
      <c r="AF777">
        <f>IF(ISBLANK(sbcc[[#This Row],[total_pwd]]),SUM(sbcc[[#This Row],[total_pwd_men]],sbcc[[#This Row],[total_pwd_women]]),sbcc[[#This Row],[total_pwd]])</f>
        <v>0</v>
      </c>
      <c r="AG777">
        <f>IF(ISBLANK(sbcc[[#This Row],[total_adults]]),SUM(sbcc[[#This Row],[total_men]],sbcc[[#This Row],[total_women]]),sbcc[[#This Row],[total_adults]])</f>
        <v>0</v>
      </c>
      <c r="AH777">
        <f>IF(ISBLANK(sbcc[[#This Row],[total_beneficiaries_reached]]),SUM(sbcc[[#This Row],[calc_children]],sbcc[[#This Row],[calc_adults]]),sbcc[[#This Row],[total_beneficiaries_reached]])</f>
        <v>0</v>
      </c>
      <c r="AI777" s="49" t="str">
        <f ca="1">IF(B777="","",OFFSET(table_admin1[[#Headers],[ADM1_PT]],MATCH(B777,admin1,0),1))</f>
        <v/>
      </c>
      <c r="AJ777" s="49" t="str">
        <f t="shared" ca="1" si="24"/>
        <v/>
      </c>
      <c r="AK777" s="49" t="str">
        <f t="shared" ca="1" si="25"/>
        <v/>
      </c>
    </row>
    <row r="778" spans="29:37" x14ac:dyDescent="0.2">
      <c r="AC778">
        <f>IF(ISBLANK(sbcc[[#This Row],[total_boys]]),SUM(sbcc[[#This Row],[boys_0-5_reached]],sbcc[[#This Row],[boys_6-12_reached]],sbcc[[#This Row],[boys_13-18_reached]]),sbcc[[#This Row],[total_boys]])</f>
        <v>0</v>
      </c>
      <c r="AD778">
        <f>IF(ISBLANK(sbcc[[#This Row],[total_girls]]),SUM(sbcc[[#This Row],[girls_0-5_reached]],sbcc[[#This Row],[girls_6-12_reached]],sbcc[[#This Row],[girls_13-18_reached]]),sbcc[[#This Row],[total_girls]])</f>
        <v>0</v>
      </c>
      <c r="AE778">
        <f>IF(ISBLANK(sbcc[[#This Row],[total_children]]),SUM(sbcc[[#This Row],[calc_boys]],sbcc[[#This Row],[calc_girls]]),sbcc[[#This Row],[total_children]])</f>
        <v>0</v>
      </c>
      <c r="AF778">
        <f>IF(ISBLANK(sbcc[[#This Row],[total_pwd]]),SUM(sbcc[[#This Row],[total_pwd_men]],sbcc[[#This Row],[total_pwd_women]]),sbcc[[#This Row],[total_pwd]])</f>
        <v>0</v>
      </c>
      <c r="AG778">
        <f>IF(ISBLANK(sbcc[[#This Row],[total_adults]]),SUM(sbcc[[#This Row],[total_men]],sbcc[[#This Row],[total_women]]),sbcc[[#This Row],[total_adults]])</f>
        <v>0</v>
      </c>
      <c r="AH778">
        <f>IF(ISBLANK(sbcc[[#This Row],[total_beneficiaries_reached]]),SUM(sbcc[[#This Row],[calc_children]],sbcc[[#This Row],[calc_adults]]),sbcc[[#This Row],[total_beneficiaries_reached]])</f>
        <v>0</v>
      </c>
      <c r="AI778" s="49" t="str">
        <f ca="1">IF(B778="","",OFFSET(table_admin1[[#Headers],[ADM1_PT]],MATCH(B778,admin1,0),1))</f>
        <v/>
      </c>
      <c r="AJ778" s="49" t="str">
        <f t="shared" ca="1" si="24"/>
        <v/>
      </c>
      <c r="AK778" s="49" t="str">
        <f t="shared" ca="1" si="25"/>
        <v/>
      </c>
    </row>
    <row r="779" spans="29:37" x14ac:dyDescent="0.2">
      <c r="AC779">
        <f>IF(ISBLANK(sbcc[[#This Row],[total_boys]]),SUM(sbcc[[#This Row],[boys_0-5_reached]],sbcc[[#This Row],[boys_6-12_reached]],sbcc[[#This Row],[boys_13-18_reached]]),sbcc[[#This Row],[total_boys]])</f>
        <v>0</v>
      </c>
      <c r="AD779">
        <f>IF(ISBLANK(sbcc[[#This Row],[total_girls]]),SUM(sbcc[[#This Row],[girls_0-5_reached]],sbcc[[#This Row],[girls_6-12_reached]],sbcc[[#This Row],[girls_13-18_reached]]),sbcc[[#This Row],[total_girls]])</f>
        <v>0</v>
      </c>
      <c r="AE779">
        <f>IF(ISBLANK(sbcc[[#This Row],[total_children]]),SUM(sbcc[[#This Row],[calc_boys]],sbcc[[#This Row],[calc_girls]]),sbcc[[#This Row],[total_children]])</f>
        <v>0</v>
      </c>
      <c r="AF779">
        <f>IF(ISBLANK(sbcc[[#This Row],[total_pwd]]),SUM(sbcc[[#This Row],[total_pwd_men]],sbcc[[#This Row],[total_pwd_women]]),sbcc[[#This Row],[total_pwd]])</f>
        <v>0</v>
      </c>
      <c r="AG779">
        <f>IF(ISBLANK(sbcc[[#This Row],[total_adults]]),SUM(sbcc[[#This Row],[total_men]],sbcc[[#This Row],[total_women]]),sbcc[[#This Row],[total_adults]])</f>
        <v>0</v>
      </c>
      <c r="AH779">
        <f>IF(ISBLANK(sbcc[[#This Row],[total_beneficiaries_reached]]),SUM(sbcc[[#This Row],[calc_children]],sbcc[[#This Row],[calc_adults]]),sbcc[[#This Row],[total_beneficiaries_reached]])</f>
        <v>0</v>
      </c>
      <c r="AI779" s="49" t="str">
        <f ca="1">IF(B779="","",OFFSET(table_admin1[[#Headers],[ADM1_PT]],MATCH(B779,admin1,0),1))</f>
        <v/>
      </c>
      <c r="AJ779" s="49" t="str">
        <f t="shared" ca="1" si="24"/>
        <v/>
      </c>
      <c r="AK779" s="49" t="str">
        <f t="shared" ca="1" si="25"/>
        <v/>
      </c>
    </row>
    <row r="780" spans="29:37" x14ac:dyDescent="0.2">
      <c r="AC780">
        <f>IF(ISBLANK(sbcc[[#This Row],[total_boys]]),SUM(sbcc[[#This Row],[boys_0-5_reached]],sbcc[[#This Row],[boys_6-12_reached]],sbcc[[#This Row],[boys_13-18_reached]]),sbcc[[#This Row],[total_boys]])</f>
        <v>0</v>
      </c>
      <c r="AD780">
        <f>IF(ISBLANK(sbcc[[#This Row],[total_girls]]),SUM(sbcc[[#This Row],[girls_0-5_reached]],sbcc[[#This Row],[girls_6-12_reached]],sbcc[[#This Row],[girls_13-18_reached]]),sbcc[[#This Row],[total_girls]])</f>
        <v>0</v>
      </c>
      <c r="AE780">
        <f>IF(ISBLANK(sbcc[[#This Row],[total_children]]),SUM(sbcc[[#This Row],[calc_boys]],sbcc[[#This Row],[calc_girls]]),sbcc[[#This Row],[total_children]])</f>
        <v>0</v>
      </c>
      <c r="AF780">
        <f>IF(ISBLANK(sbcc[[#This Row],[total_pwd]]),SUM(sbcc[[#This Row],[total_pwd_men]],sbcc[[#This Row],[total_pwd_women]]),sbcc[[#This Row],[total_pwd]])</f>
        <v>0</v>
      </c>
      <c r="AG780">
        <f>IF(ISBLANK(sbcc[[#This Row],[total_adults]]),SUM(sbcc[[#This Row],[total_men]],sbcc[[#This Row],[total_women]]),sbcc[[#This Row],[total_adults]])</f>
        <v>0</v>
      </c>
      <c r="AH780">
        <f>IF(ISBLANK(sbcc[[#This Row],[total_beneficiaries_reached]]),SUM(sbcc[[#This Row],[calc_children]],sbcc[[#This Row],[calc_adults]]),sbcc[[#This Row],[total_beneficiaries_reached]])</f>
        <v>0</v>
      </c>
      <c r="AI780" s="49" t="str">
        <f ca="1">IF(B780="","",OFFSET(table_admin1[[#Headers],[ADM1_PT]],MATCH(B780,admin1,0),1))</f>
        <v/>
      </c>
      <c r="AJ780" s="49" t="str">
        <f t="shared" ca="1" si="24"/>
        <v/>
      </c>
      <c r="AK780" s="49" t="str">
        <f t="shared" ca="1" si="25"/>
        <v/>
      </c>
    </row>
    <row r="781" spans="29:37" x14ac:dyDescent="0.2">
      <c r="AC781">
        <f>IF(ISBLANK(sbcc[[#This Row],[total_boys]]),SUM(sbcc[[#This Row],[boys_0-5_reached]],sbcc[[#This Row],[boys_6-12_reached]],sbcc[[#This Row],[boys_13-18_reached]]),sbcc[[#This Row],[total_boys]])</f>
        <v>0</v>
      </c>
      <c r="AD781">
        <f>IF(ISBLANK(sbcc[[#This Row],[total_girls]]),SUM(sbcc[[#This Row],[girls_0-5_reached]],sbcc[[#This Row],[girls_6-12_reached]],sbcc[[#This Row],[girls_13-18_reached]]),sbcc[[#This Row],[total_girls]])</f>
        <v>0</v>
      </c>
      <c r="AE781">
        <f>IF(ISBLANK(sbcc[[#This Row],[total_children]]),SUM(sbcc[[#This Row],[calc_boys]],sbcc[[#This Row],[calc_girls]]),sbcc[[#This Row],[total_children]])</f>
        <v>0</v>
      </c>
      <c r="AF781">
        <f>IF(ISBLANK(sbcc[[#This Row],[total_pwd]]),SUM(sbcc[[#This Row],[total_pwd_men]],sbcc[[#This Row],[total_pwd_women]]),sbcc[[#This Row],[total_pwd]])</f>
        <v>0</v>
      </c>
      <c r="AG781">
        <f>IF(ISBLANK(sbcc[[#This Row],[total_adults]]),SUM(sbcc[[#This Row],[total_men]],sbcc[[#This Row],[total_women]]),sbcc[[#This Row],[total_adults]])</f>
        <v>0</v>
      </c>
      <c r="AH781">
        <f>IF(ISBLANK(sbcc[[#This Row],[total_beneficiaries_reached]]),SUM(sbcc[[#This Row],[calc_children]],sbcc[[#This Row],[calc_adults]]),sbcc[[#This Row],[total_beneficiaries_reached]])</f>
        <v>0</v>
      </c>
      <c r="AI781" s="49" t="str">
        <f ca="1">IF(B781="","",OFFSET(table_admin1[[#Headers],[ADM1_PT]],MATCH(B781,admin1,0),1))</f>
        <v/>
      </c>
      <c r="AJ781" s="49" t="str">
        <f t="shared" ca="1" si="24"/>
        <v/>
      </c>
      <c r="AK781" s="49" t="str">
        <f t="shared" ca="1" si="25"/>
        <v/>
      </c>
    </row>
    <row r="782" spans="29:37" x14ac:dyDescent="0.2">
      <c r="AC782">
        <f>IF(ISBLANK(sbcc[[#This Row],[total_boys]]),SUM(sbcc[[#This Row],[boys_0-5_reached]],sbcc[[#This Row],[boys_6-12_reached]],sbcc[[#This Row],[boys_13-18_reached]]),sbcc[[#This Row],[total_boys]])</f>
        <v>0</v>
      </c>
      <c r="AD782">
        <f>IF(ISBLANK(sbcc[[#This Row],[total_girls]]),SUM(sbcc[[#This Row],[girls_0-5_reached]],sbcc[[#This Row],[girls_6-12_reached]],sbcc[[#This Row],[girls_13-18_reached]]),sbcc[[#This Row],[total_girls]])</f>
        <v>0</v>
      </c>
      <c r="AE782">
        <f>IF(ISBLANK(sbcc[[#This Row],[total_children]]),SUM(sbcc[[#This Row],[calc_boys]],sbcc[[#This Row],[calc_girls]]),sbcc[[#This Row],[total_children]])</f>
        <v>0</v>
      </c>
      <c r="AF782">
        <f>IF(ISBLANK(sbcc[[#This Row],[total_pwd]]),SUM(sbcc[[#This Row],[total_pwd_men]],sbcc[[#This Row],[total_pwd_women]]),sbcc[[#This Row],[total_pwd]])</f>
        <v>0</v>
      </c>
      <c r="AG782">
        <f>IF(ISBLANK(sbcc[[#This Row],[total_adults]]),SUM(sbcc[[#This Row],[total_men]],sbcc[[#This Row],[total_women]]),sbcc[[#This Row],[total_adults]])</f>
        <v>0</v>
      </c>
      <c r="AH782">
        <f>IF(ISBLANK(sbcc[[#This Row],[total_beneficiaries_reached]]),SUM(sbcc[[#This Row],[calc_children]],sbcc[[#This Row],[calc_adults]]),sbcc[[#This Row],[total_beneficiaries_reached]])</f>
        <v>0</v>
      </c>
      <c r="AI782" s="49" t="str">
        <f ca="1">IF(B782="","",OFFSET(table_admin1[[#Headers],[ADM1_PT]],MATCH(B782,admin1,0),1))</f>
        <v/>
      </c>
      <c r="AJ782" s="49" t="str">
        <f t="shared" ca="1" si="24"/>
        <v/>
      </c>
      <c r="AK782" s="49" t="str">
        <f t="shared" ca="1" si="25"/>
        <v/>
      </c>
    </row>
    <row r="783" spans="29:37" x14ac:dyDescent="0.2">
      <c r="AC783">
        <f>IF(ISBLANK(sbcc[[#This Row],[total_boys]]),SUM(sbcc[[#This Row],[boys_0-5_reached]],sbcc[[#This Row],[boys_6-12_reached]],sbcc[[#This Row],[boys_13-18_reached]]),sbcc[[#This Row],[total_boys]])</f>
        <v>0</v>
      </c>
      <c r="AD783">
        <f>IF(ISBLANK(sbcc[[#This Row],[total_girls]]),SUM(sbcc[[#This Row],[girls_0-5_reached]],sbcc[[#This Row],[girls_6-12_reached]],sbcc[[#This Row],[girls_13-18_reached]]),sbcc[[#This Row],[total_girls]])</f>
        <v>0</v>
      </c>
      <c r="AE783">
        <f>IF(ISBLANK(sbcc[[#This Row],[total_children]]),SUM(sbcc[[#This Row],[calc_boys]],sbcc[[#This Row],[calc_girls]]),sbcc[[#This Row],[total_children]])</f>
        <v>0</v>
      </c>
      <c r="AF783">
        <f>IF(ISBLANK(sbcc[[#This Row],[total_pwd]]),SUM(sbcc[[#This Row],[total_pwd_men]],sbcc[[#This Row],[total_pwd_women]]),sbcc[[#This Row],[total_pwd]])</f>
        <v>0</v>
      </c>
      <c r="AG783">
        <f>IF(ISBLANK(sbcc[[#This Row],[total_adults]]),SUM(sbcc[[#This Row],[total_men]],sbcc[[#This Row],[total_women]]),sbcc[[#This Row],[total_adults]])</f>
        <v>0</v>
      </c>
      <c r="AH783">
        <f>IF(ISBLANK(sbcc[[#This Row],[total_beneficiaries_reached]]),SUM(sbcc[[#This Row],[calc_children]],sbcc[[#This Row],[calc_adults]]),sbcc[[#This Row],[total_beneficiaries_reached]])</f>
        <v>0</v>
      </c>
      <c r="AI783" s="49" t="str">
        <f ca="1">IF(B783="","",OFFSET(table_admin1[[#Headers],[ADM1_PT]],MATCH(B783,admin1,0),1))</f>
        <v/>
      </c>
      <c r="AJ783" s="49" t="str">
        <f t="shared" ca="1" si="24"/>
        <v/>
      </c>
      <c r="AK783" s="49" t="str">
        <f t="shared" ca="1" si="25"/>
        <v/>
      </c>
    </row>
    <row r="784" spans="29:37" x14ac:dyDescent="0.2">
      <c r="AC784">
        <f>IF(ISBLANK(sbcc[[#This Row],[total_boys]]),SUM(sbcc[[#This Row],[boys_0-5_reached]],sbcc[[#This Row],[boys_6-12_reached]],sbcc[[#This Row],[boys_13-18_reached]]),sbcc[[#This Row],[total_boys]])</f>
        <v>0</v>
      </c>
      <c r="AD784">
        <f>IF(ISBLANK(sbcc[[#This Row],[total_girls]]),SUM(sbcc[[#This Row],[girls_0-5_reached]],sbcc[[#This Row],[girls_6-12_reached]],sbcc[[#This Row],[girls_13-18_reached]]),sbcc[[#This Row],[total_girls]])</f>
        <v>0</v>
      </c>
      <c r="AE784">
        <f>IF(ISBLANK(sbcc[[#This Row],[total_children]]),SUM(sbcc[[#This Row],[calc_boys]],sbcc[[#This Row],[calc_girls]]),sbcc[[#This Row],[total_children]])</f>
        <v>0</v>
      </c>
      <c r="AF784">
        <f>IF(ISBLANK(sbcc[[#This Row],[total_pwd]]),SUM(sbcc[[#This Row],[total_pwd_men]],sbcc[[#This Row],[total_pwd_women]]),sbcc[[#This Row],[total_pwd]])</f>
        <v>0</v>
      </c>
      <c r="AG784">
        <f>IF(ISBLANK(sbcc[[#This Row],[total_adults]]),SUM(sbcc[[#This Row],[total_men]],sbcc[[#This Row],[total_women]]),sbcc[[#This Row],[total_adults]])</f>
        <v>0</v>
      </c>
      <c r="AH784">
        <f>IF(ISBLANK(sbcc[[#This Row],[total_beneficiaries_reached]]),SUM(sbcc[[#This Row],[calc_children]],sbcc[[#This Row],[calc_adults]]),sbcc[[#This Row],[total_beneficiaries_reached]])</f>
        <v>0</v>
      </c>
      <c r="AI784" s="49" t="str">
        <f ca="1">IF(B784="","",OFFSET(table_admin1[[#Headers],[ADM1_PT]],MATCH(B784,admin1,0),1))</f>
        <v/>
      </c>
      <c r="AJ784" s="49" t="str">
        <f t="shared" ca="1" si="24"/>
        <v/>
      </c>
      <c r="AK784" s="49" t="str">
        <f t="shared" ca="1" si="25"/>
        <v/>
      </c>
    </row>
    <row r="785" spans="29:37" x14ac:dyDescent="0.2">
      <c r="AC785">
        <f>IF(ISBLANK(sbcc[[#This Row],[total_boys]]),SUM(sbcc[[#This Row],[boys_0-5_reached]],sbcc[[#This Row],[boys_6-12_reached]],sbcc[[#This Row],[boys_13-18_reached]]),sbcc[[#This Row],[total_boys]])</f>
        <v>0</v>
      </c>
      <c r="AD785">
        <f>IF(ISBLANK(sbcc[[#This Row],[total_girls]]),SUM(sbcc[[#This Row],[girls_0-5_reached]],sbcc[[#This Row],[girls_6-12_reached]],sbcc[[#This Row],[girls_13-18_reached]]),sbcc[[#This Row],[total_girls]])</f>
        <v>0</v>
      </c>
      <c r="AE785">
        <f>IF(ISBLANK(sbcc[[#This Row],[total_children]]),SUM(sbcc[[#This Row],[calc_boys]],sbcc[[#This Row],[calc_girls]]),sbcc[[#This Row],[total_children]])</f>
        <v>0</v>
      </c>
      <c r="AF785">
        <f>IF(ISBLANK(sbcc[[#This Row],[total_pwd]]),SUM(sbcc[[#This Row],[total_pwd_men]],sbcc[[#This Row],[total_pwd_women]]),sbcc[[#This Row],[total_pwd]])</f>
        <v>0</v>
      </c>
      <c r="AG785">
        <f>IF(ISBLANK(sbcc[[#This Row],[total_adults]]),SUM(sbcc[[#This Row],[total_men]],sbcc[[#This Row],[total_women]]),sbcc[[#This Row],[total_adults]])</f>
        <v>0</v>
      </c>
      <c r="AH785">
        <f>IF(ISBLANK(sbcc[[#This Row],[total_beneficiaries_reached]]),SUM(sbcc[[#This Row],[calc_children]],sbcc[[#This Row],[calc_adults]]),sbcc[[#This Row],[total_beneficiaries_reached]])</f>
        <v>0</v>
      </c>
      <c r="AI785" s="49" t="str">
        <f ca="1">IF(B785="","",OFFSET(table_admin1[[#Headers],[ADM1_PT]],MATCH(B785,admin1,0),1))</f>
        <v/>
      </c>
      <c r="AJ785" s="49" t="str">
        <f t="shared" ca="1" si="24"/>
        <v/>
      </c>
      <c r="AK785" s="49" t="str">
        <f t="shared" ca="1" si="25"/>
        <v/>
      </c>
    </row>
    <row r="786" spans="29:37" x14ac:dyDescent="0.2">
      <c r="AC786">
        <f>IF(ISBLANK(sbcc[[#This Row],[total_boys]]),SUM(sbcc[[#This Row],[boys_0-5_reached]],sbcc[[#This Row],[boys_6-12_reached]],sbcc[[#This Row],[boys_13-18_reached]]),sbcc[[#This Row],[total_boys]])</f>
        <v>0</v>
      </c>
      <c r="AD786">
        <f>IF(ISBLANK(sbcc[[#This Row],[total_girls]]),SUM(sbcc[[#This Row],[girls_0-5_reached]],sbcc[[#This Row],[girls_6-12_reached]],sbcc[[#This Row],[girls_13-18_reached]]),sbcc[[#This Row],[total_girls]])</f>
        <v>0</v>
      </c>
      <c r="AE786">
        <f>IF(ISBLANK(sbcc[[#This Row],[total_children]]),SUM(sbcc[[#This Row],[calc_boys]],sbcc[[#This Row],[calc_girls]]),sbcc[[#This Row],[total_children]])</f>
        <v>0</v>
      </c>
      <c r="AF786">
        <f>IF(ISBLANK(sbcc[[#This Row],[total_pwd]]),SUM(sbcc[[#This Row],[total_pwd_men]],sbcc[[#This Row],[total_pwd_women]]),sbcc[[#This Row],[total_pwd]])</f>
        <v>0</v>
      </c>
      <c r="AG786">
        <f>IF(ISBLANK(sbcc[[#This Row],[total_adults]]),SUM(sbcc[[#This Row],[total_men]],sbcc[[#This Row],[total_women]]),sbcc[[#This Row],[total_adults]])</f>
        <v>0</v>
      </c>
      <c r="AH786">
        <f>IF(ISBLANK(sbcc[[#This Row],[total_beneficiaries_reached]]),SUM(sbcc[[#This Row],[calc_children]],sbcc[[#This Row],[calc_adults]]),sbcc[[#This Row],[total_beneficiaries_reached]])</f>
        <v>0</v>
      </c>
      <c r="AI786" s="49" t="str">
        <f ca="1">IF(B786="","",OFFSET(table_admin1[[#Headers],[ADM1_PT]],MATCH(B786,admin1,0),1))</f>
        <v/>
      </c>
      <c r="AJ786" s="49" t="str">
        <f t="shared" ca="1" si="24"/>
        <v/>
      </c>
      <c r="AK786" s="49" t="str">
        <f t="shared" ca="1" si="25"/>
        <v/>
      </c>
    </row>
    <row r="787" spans="29:37" x14ac:dyDescent="0.2">
      <c r="AC787">
        <f>IF(ISBLANK(sbcc[[#This Row],[total_boys]]),SUM(sbcc[[#This Row],[boys_0-5_reached]],sbcc[[#This Row],[boys_6-12_reached]],sbcc[[#This Row],[boys_13-18_reached]]),sbcc[[#This Row],[total_boys]])</f>
        <v>0</v>
      </c>
      <c r="AD787">
        <f>IF(ISBLANK(sbcc[[#This Row],[total_girls]]),SUM(sbcc[[#This Row],[girls_0-5_reached]],sbcc[[#This Row],[girls_6-12_reached]],sbcc[[#This Row],[girls_13-18_reached]]),sbcc[[#This Row],[total_girls]])</f>
        <v>0</v>
      </c>
      <c r="AE787">
        <f>IF(ISBLANK(sbcc[[#This Row],[total_children]]),SUM(sbcc[[#This Row],[calc_boys]],sbcc[[#This Row],[calc_girls]]),sbcc[[#This Row],[total_children]])</f>
        <v>0</v>
      </c>
      <c r="AF787">
        <f>IF(ISBLANK(sbcc[[#This Row],[total_pwd]]),SUM(sbcc[[#This Row],[total_pwd_men]],sbcc[[#This Row],[total_pwd_women]]),sbcc[[#This Row],[total_pwd]])</f>
        <v>0</v>
      </c>
      <c r="AG787">
        <f>IF(ISBLANK(sbcc[[#This Row],[total_adults]]),SUM(sbcc[[#This Row],[total_men]],sbcc[[#This Row],[total_women]]),sbcc[[#This Row],[total_adults]])</f>
        <v>0</v>
      </c>
      <c r="AH787">
        <f>IF(ISBLANK(sbcc[[#This Row],[total_beneficiaries_reached]]),SUM(sbcc[[#This Row],[calc_children]],sbcc[[#This Row],[calc_adults]]),sbcc[[#This Row],[total_beneficiaries_reached]])</f>
        <v>0</v>
      </c>
      <c r="AI787" s="49" t="str">
        <f ca="1">IF(B787="","",OFFSET(table_admin1[[#Headers],[ADM1_PT]],MATCH(B787,admin1,0),1))</f>
        <v/>
      </c>
      <c r="AJ787" s="49" t="str">
        <f t="shared" ca="1" si="24"/>
        <v/>
      </c>
      <c r="AK787" s="49" t="str">
        <f t="shared" ca="1" si="25"/>
        <v/>
      </c>
    </row>
    <row r="788" spans="29:37" x14ac:dyDescent="0.2">
      <c r="AC788">
        <f>IF(ISBLANK(sbcc[[#This Row],[total_boys]]),SUM(sbcc[[#This Row],[boys_0-5_reached]],sbcc[[#This Row],[boys_6-12_reached]],sbcc[[#This Row],[boys_13-18_reached]]),sbcc[[#This Row],[total_boys]])</f>
        <v>0</v>
      </c>
      <c r="AD788">
        <f>IF(ISBLANK(sbcc[[#This Row],[total_girls]]),SUM(sbcc[[#This Row],[girls_0-5_reached]],sbcc[[#This Row],[girls_6-12_reached]],sbcc[[#This Row],[girls_13-18_reached]]),sbcc[[#This Row],[total_girls]])</f>
        <v>0</v>
      </c>
      <c r="AE788">
        <f>IF(ISBLANK(sbcc[[#This Row],[total_children]]),SUM(sbcc[[#This Row],[calc_boys]],sbcc[[#This Row],[calc_girls]]),sbcc[[#This Row],[total_children]])</f>
        <v>0</v>
      </c>
      <c r="AF788">
        <f>IF(ISBLANK(sbcc[[#This Row],[total_pwd]]),SUM(sbcc[[#This Row],[total_pwd_men]],sbcc[[#This Row],[total_pwd_women]]),sbcc[[#This Row],[total_pwd]])</f>
        <v>0</v>
      </c>
      <c r="AG788">
        <f>IF(ISBLANK(sbcc[[#This Row],[total_adults]]),SUM(sbcc[[#This Row],[total_men]],sbcc[[#This Row],[total_women]]),sbcc[[#This Row],[total_adults]])</f>
        <v>0</v>
      </c>
      <c r="AH788">
        <f>IF(ISBLANK(sbcc[[#This Row],[total_beneficiaries_reached]]),SUM(sbcc[[#This Row],[calc_children]],sbcc[[#This Row],[calc_adults]]),sbcc[[#This Row],[total_beneficiaries_reached]])</f>
        <v>0</v>
      </c>
      <c r="AI788" s="49" t="str">
        <f ca="1">IF(B788="","",OFFSET(table_admin1[[#Headers],[ADM1_PT]],MATCH(B788,admin1,0),1))</f>
        <v/>
      </c>
      <c r="AJ788" s="49" t="str">
        <f t="shared" ca="1" si="24"/>
        <v/>
      </c>
      <c r="AK788" s="49" t="str">
        <f t="shared" ca="1" si="25"/>
        <v/>
      </c>
    </row>
    <row r="789" spans="29:37" x14ac:dyDescent="0.2">
      <c r="AC789">
        <f>IF(ISBLANK(sbcc[[#This Row],[total_boys]]),SUM(sbcc[[#This Row],[boys_0-5_reached]],sbcc[[#This Row],[boys_6-12_reached]],sbcc[[#This Row],[boys_13-18_reached]]),sbcc[[#This Row],[total_boys]])</f>
        <v>0</v>
      </c>
      <c r="AD789">
        <f>IF(ISBLANK(sbcc[[#This Row],[total_girls]]),SUM(sbcc[[#This Row],[girls_0-5_reached]],sbcc[[#This Row],[girls_6-12_reached]],sbcc[[#This Row],[girls_13-18_reached]]),sbcc[[#This Row],[total_girls]])</f>
        <v>0</v>
      </c>
      <c r="AE789">
        <f>IF(ISBLANK(sbcc[[#This Row],[total_children]]),SUM(sbcc[[#This Row],[calc_boys]],sbcc[[#This Row],[calc_girls]]),sbcc[[#This Row],[total_children]])</f>
        <v>0</v>
      </c>
      <c r="AF789">
        <f>IF(ISBLANK(sbcc[[#This Row],[total_pwd]]),SUM(sbcc[[#This Row],[total_pwd_men]],sbcc[[#This Row],[total_pwd_women]]),sbcc[[#This Row],[total_pwd]])</f>
        <v>0</v>
      </c>
      <c r="AG789">
        <f>IF(ISBLANK(sbcc[[#This Row],[total_adults]]),SUM(sbcc[[#This Row],[total_men]],sbcc[[#This Row],[total_women]]),sbcc[[#This Row],[total_adults]])</f>
        <v>0</v>
      </c>
      <c r="AH789">
        <f>IF(ISBLANK(sbcc[[#This Row],[total_beneficiaries_reached]]),SUM(sbcc[[#This Row],[calc_children]],sbcc[[#This Row],[calc_adults]]),sbcc[[#This Row],[total_beneficiaries_reached]])</f>
        <v>0</v>
      </c>
      <c r="AI789" s="49" t="str">
        <f ca="1">IF(B789="","",OFFSET(table_admin1[[#Headers],[ADM1_PT]],MATCH(B789,admin1,0),1))</f>
        <v/>
      </c>
      <c r="AJ789" s="49" t="str">
        <f t="shared" ca="1" si="24"/>
        <v/>
      </c>
      <c r="AK789" s="49" t="str">
        <f t="shared" ca="1" si="25"/>
        <v/>
      </c>
    </row>
    <row r="790" spans="29:37" x14ac:dyDescent="0.2">
      <c r="AC790">
        <f>IF(ISBLANK(sbcc[[#This Row],[total_boys]]),SUM(sbcc[[#This Row],[boys_0-5_reached]],sbcc[[#This Row],[boys_6-12_reached]],sbcc[[#This Row],[boys_13-18_reached]]),sbcc[[#This Row],[total_boys]])</f>
        <v>0</v>
      </c>
      <c r="AD790">
        <f>IF(ISBLANK(sbcc[[#This Row],[total_girls]]),SUM(sbcc[[#This Row],[girls_0-5_reached]],sbcc[[#This Row],[girls_6-12_reached]],sbcc[[#This Row],[girls_13-18_reached]]),sbcc[[#This Row],[total_girls]])</f>
        <v>0</v>
      </c>
      <c r="AE790">
        <f>IF(ISBLANK(sbcc[[#This Row],[total_children]]),SUM(sbcc[[#This Row],[calc_boys]],sbcc[[#This Row],[calc_girls]]),sbcc[[#This Row],[total_children]])</f>
        <v>0</v>
      </c>
      <c r="AF790">
        <f>IF(ISBLANK(sbcc[[#This Row],[total_pwd]]),SUM(sbcc[[#This Row],[total_pwd_men]],sbcc[[#This Row],[total_pwd_women]]),sbcc[[#This Row],[total_pwd]])</f>
        <v>0</v>
      </c>
      <c r="AG790">
        <f>IF(ISBLANK(sbcc[[#This Row],[total_adults]]),SUM(sbcc[[#This Row],[total_men]],sbcc[[#This Row],[total_women]]),sbcc[[#This Row],[total_adults]])</f>
        <v>0</v>
      </c>
      <c r="AH790">
        <f>IF(ISBLANK(sbcc[[#This Row],[total_beneficiaries_reached]]),SUM(sbcc[[#This Row],[calc_children]],sbcc[[#This Row],[calc_adults]]),sbcc[[#This Row],[total_beneficiaries_reached]])</f>
        <v>0</v>
      </c>
      <c r="AI790" s="49" t="str">
        <f ca="1">IF(B790="","",OFFSET(table_admin1[[#Headers],[ADM1_PT]],MATCH(B790,admin1,0),1))</f>
        <v/>
      </c>
      <c r="AJ790" s="49" t="str">
        <f t="shared" ca="1" si="24"/>
        <v/>
      </c>
      <c r="AK790" s="49" t="str">
        <f t="shared" ca="1" si="25"/>
        <v/>
      </c>
    </row>
    <row r="791" spans="29:37" x14ac:dyDescent="0.2">
      <c r="AC791">
        <f>IF(ISBLANK(sbcc[[#This Row],[total_boys]]),SUM(sbcc[[#This Row],[boys_0-5_reached]],sbcc[[#This Row],[boys_6-12_reached]],sbcc[[#This Row],[boys_13-18_reached]]),sbcc[[#This Row],[total_boys]])</f>
        <v>0</v>
      </c>
      <c r="AD791">
        <f>IF(ISBLANK(sbcc[[#This Row],[total_girls]]),SUM(sbcc[[#This Row],[girls_0-5_reached]],sbcc[[#This Row],[girls_6-12_reached]],sbcc[[#This Row],[girls_13-18_reached]]),sbcc[[#This Row],[total_girls]])</f>
        <v>0</v>
      </c>
      <c r="AE791">
        <f>IF(ISBLANK(sbcc[[#This Row],[total_children]]),SUM(sbcc[[#This Row],[calc_boys]],sbcc[[#This Row],[calc_girls]]),sbcc[[#This Row],[total_children]])</f>
        <v>0</v>
      </c>
      <c r="AF791">
        <f>IF(ISBLANK(sbcc[[#This Row],[total_pwd]]),SUM(sbcc[[#This Row],[total_pwd_men]],sbcc[[#This Row],[total_pwd_women]]),sbcc[[#This Row],[total_pwd]])</f>
        <v>0</v>
      </c>
      <c r="AG791">
        <f>IF(ISBLANK(sbcc[[#This Row],[total_adults]]),SUM(sbcc[[#This Row],[total_men]],sbcc[[#This Row],[total_women]]),sbcc[[#This Row],[total_adults]])</f>
        <v>0</v>
      </c>
      <c r="AH791">
        <f>IF(ISBLANK(sbcc[[#This Row],[total_beneficiaries_reached]]),SUM(sbcc[[#This Row],[calc_children]],sbcc[[#This Row],[calc_adults]]),sbcc[[#This Row],[total_beneficiaries_reached]])</f>
        <v>0</v>
      </c>
      <c r="AI791" s="49" t="str">
        <f ca="1">IF(B791="","",OFFSET(table_admin1[[#Headers],[ADM1_PT]],MATCH(B791,admin1,0),1))</f>
        <v/>
      </c>
      <c r="AJ791" s="49" t="str">
        <f t="shared" ca="1" si="24"/>
        <v/>
      </c>
      <c r="AK791" s="49" t="str">
        <f t="shared" ca="1" si="25"/>
        <v/>
      </c>
    </row>
    <row r="792" spans="29:37" x14ac:dyDescent="0.2">
      <c r="AC792">
        <f>IF(ISBLANK(sbcc[[#This Row],[total_boys]]),SUM(sbcc[[#This Row],[boys_0-5_reached]],sbcc[[#This Row],[boys_6-12_reached]],sbcc[[#This Row],[boys_13-18_reached]]),sbcc[[#This Row],[total_boys]])</f>
        <v>0</v>
      </c>
      <c r="AD792">
        <f>IF(ISBLANK(sbcc[[#This Row],[total_girls]]),SUM(sbcc[[#This Row],[girls_0-5_reached]],sbcc[[#This Row],[girls_6-12_reached]],sbcc[[#This Row],[girls_13-18_reached]]),sbcc[[#This Row],[total_girls]])</f>
        <v>0</v>
      </c>
      <c r="AE792">
        <f>IF(ISBLANK(sbcc[[#This Row],[total_children]]),SUM(sbcc[[#This Row],[calc_boys]],sbcc[[#This Row],[calc_girls]]),sbcc[[#This Row],[total_children]])</f>
        <v>0</v>
      </c>
      <c r="AF792">
        <f>IF(ISBLANK(sbcc[[#This Row],[total_pwd]]),SUM(sbcc[[#This Row],[total_pwd_men]],sbcc[[#This Row],[total_pwd_women]]),sbcc[[#This Row],[total_pwd]])</f>
        <v>0</v>
      </c>
      <c r="AG792">
        <f>IF(ISBLANK(sbcc[[#This Row],[total_adults]]),SUM(sbcc[[#This Row],[total_men]],sbcc[[#This Row],[total_women]]),sbcc[[#This Row],[total_adults]])</f>
        <v>0</v>
      </c>
      <c r="AH792">
        <f>IF(ISBLANK(sbcc[[#This Row],[total_beneficiaries_reached]]),SUM(sbcc[[#This Row],[calc_children]],sbcc[[#This Row],[calc_adults]]),sbcc[[#This Row],[total_beneficiaries_reached]])</f>
        <v>0</v>
      </c>
      <c r="AI792" s="49" t="str">
        <f ca="1">IF(B792="","",OFFSET(table_admin1[[#Headers],[ADM1_PT]],MATCH(B792,admin1,0),1))</f>
        <v/>
      </c>
      <c r="AJ792" s="49" t="str">
        <f t="shared" ca="1" si="24"/>
        <v/>
      </c>
      <c r="AK792" s="49" t="str">
        <f t="shared" ca="1" si="25"/>
        <v/>
      </c>
    </row>
    <row r="793" spans="29:37" x14ac:dyDescent="0.2">
      <c r="AC793">
        <f>IF(ISBLANK(sbcc[[#This Row],[total_boys]]),SUM(sbcc[[#This Row],[boys_0-5_reached]],sbcc[[#This Row],[boys_6-12_reached]],sbcc[[#This Row],[boys_13-18_reached]]),sbcc[[#This Row],[total_boys]])</f>
        <v>0</v>
      </c>
      <c r="AD793">
        <f>IF(ISBLANK(sbcc[[#This Row],[total_girls]]),SUM(sbcc[[#This Row],[girls_0-5_reached]],sbcc[[#This Row],[girls_6-12_reached]],sbcc[[#This Row],[girls_13-18_reached]]),sbcc[[#This Row],[total_girls]])</f>
        <v>0</v>
      </c>
      <c r="AE793">
        <f>IF(ISBLANK(sbcc[[#This Row],[total_children]]),SUM(sbcc[[#This Row],[calc_boys]],sbcc[[#This Row],[calc_girls]]),sbcc[[#This Row],[total_children]])</f>
        <v>0</v>
      </c>
      <c r="AF793">
        <f>IF(ISBLANK(sbcc[[#This Row],[total_pwd]]),SUM(sbcc[[#This Row],[total_pwd_men]],sbcc[[#This Row],[total_pwd_women]]),sbcc[[#This Row],[total_pwd]])</f>
        <v>0</v>
      </c>
      <c r="AG793">
        <f>IF(ISBLANK(sbcc[[#This Row],[total_adults]]),SUM(sbcc[[#This Row],[total_men]],sbcc[[#This Row],[total_women]]),sbcc[[#This Row],[total_adults]])</f>
        <v>0</v>
      </c>
      <c r="AH793">
        <f>IF(ISBLANK(sbcc[[#This Row],[total_beneficiaries_reached]]),SUM(sbcc[[#This Row],[calc_children]],sbcc[[#This Row],[calc_adults]]),sbcc[[#This Row],[total_beneficiaries_reached]])</f>
        <v>0</v>
      </c>
      <c r="AI793" s="49" t="str">
        <f ca="1">IF(B793="","",OFFSET(table_admin1[[#Headers],[ADM1_PT]],MATCH(B793,admin1,0),1))</f>
        <v/>
      </c>
      <c r="AJ793" s="49" t="str">
        <f t="shared" ca="1" si="24"/>
        <v/>
      </c>
      <c r="AK793" s="49" t="str">
        <f t="shared" ca="1" si="25"/>
        <v/>
      </c>
    </row>
    <row r="794" spans="29:37" x14ac:dyDescent="0.2">
      <c r="AC794">
        <f>IF(ISBLANK(sbcc[[#This Row],[total_boys]]),SUM(sbcc[[#This Row],[boys_0-5_reached]],sbcc[[#This Row],[boys_6-12_reached]],sbcc[[#This Row],[boys_13-18_reached]]),sbcc[[#This Row],[total_boys]])</f>
        <v>0</v>
      </c>
      <c r="AD794">
        <f>IF(ISBLANK(sbcc[[#This Row],[total_girls]]),SUM(sbcc[[#This Row],[girls_0-5_reached]],sbcc[[#This Row],[girls_6-12_reached]],sbcc[[#This Row],[girls_13-18_reached]]),sbcc[[#This Row],[total_girls]])</f>
        <v>0</v>
      </c>
      <c r="AE794">
        <f>IF(ISBLANK(sbcc[[#This Row],[total_children]]),SUM(sbcc[[#This Row],[calc_boys]],sbcc[[#This Row],[calc_girls]]),sbcc[[#This Row],[total_children]])</f>
        <v>0</v>
      </c>
      <c r="AF794">
        <f>IF(ISBLANK(sbcc[[#This Row],[total_pwd]]),SUM(sbcc[[#This Row],[total_pwd_men]],sbcc[[#This Row],[total_pwd_women]]),sbcc[[#This Row],[total_pwd]])</f>
        <v>0</v>
      </c>
      <c r="AG794">
        <f>IF(ISBLANK(sbcc[[#This Row],[total_adults]]),SUM(sbcc[[#This Row],[total_men]],sbcc[[#This Row],[total_women]]),sbcc[[#This Row],[total_adults]])</f>
        <v>0</v>
      </c>
      <c r="AH794">
        <f>IF(ISBLANK(sbcc[[#This Row],[total_beneficiaries_reached]]),SUM(sbcc[[#This Row],[calc_children]],sbcc[[#This Row],[calc_adults]]),sbcc[[#This Row],[total_beneficiaries_reached]])</f>
        <v>0</v>
      </c>
      <c r="AI794" s="49" t="str">
        <f ca="1">IF(B794="","",OFFSET(table_admin1[[#Headers],[ADM1_PT]],MATCH(B794,admin1,0),1))</f>
        <v/>
      </c>
      <c r="AJ794" s="49" t="str">
        <f t="shared" ca="1" si="24"/>
        <v/>
      </c>
      <c r="AK794" s="49" t="str">
        <f t="shared" ca="1" si="25"/>
        <v/>
      </c>
    </row>
    <row r="795" spans="29:37" x14ac:dyDescent="0.2">
      <c r="AC795">
        <f>IF(ISBLANK(sbcc[[#This Row],[total_boys]]),SUM(sbcc[[#This Row],[boys_0-5_reached]],sbcc[[#This Row],[boys_6-12_reached]],sbcc[[#This Row],[boys_13-18_reached]]),sbcc[[#This Row],[total_boys]])</f>
        <v>0</v>
      </c>
      <c r="AD795">
        <f>IF(ISBLANK(sbcc[[#This Row],[total_girls]]),SUM(sbcc[[#This Row],[girls_0-5_reached]],sbcc[[#This Row],[girls_6-12_reached]],sbcc[[#This Row],[girls_13-18_reached]]),sbcc[[#This Row],[total_girls]])</f>
        <v>0</v>
      </c>
      <c r="AE795">
        <f>IF(ISBLANK(sbcc[[#This Row],[total_children]]),SUM(sbcc[[#This Row],[calc_boys]],sbcc[[#This Row],[calc_girls]]),sbcc[[#This Row],[total_children]])</f>
        <v>0</v>
      </c>
      <c r="AF795">
        <f>IF(ISBLANK(sbcc[[#This Row],[total_pwd]]),SUM(sbcc[[#This Row],[total_pwd_men]],sbcc[[#This Row],[total_pwd_women]]),sbcc[[#This Row],[total_pwd]])</f>
        <v>0</v>
      </c>
      <c r="AG795">
        <f>IF(ISBLANK(sbcc[[#This Row],[total_adults]]),SUM(sbcc[[#This Row],[total_men]],sbcc[[#This Row],[total_women]]),sbcc[[#This Row],[total_adults]])</f>
        <v>0</v>
      </c>
      <c r="AH795">
        <f>IF(ISBLANK(sbcc[[#This Row],[total_beneficiaries_reached]]),SUM(sbcc[[#This Row],[calc_children]],sbcc[[#This Row],[calc_adults]]),sbcc[[#This Row],[total_beneficiaries_reached]])</f>
        <v>0</v>
      </c>
      <c r="AI795" s="49" t="str">
        <f ca="1">IF(B795="","",OFFSET(table_admin1[[#Headers],[ADM1_PT]],MATCH(B795,admin1,0),1))</f>
        <v/>
      </c>
      <c r="AJ795" s="49" t="str">
        <f t="shared" ca="1" si="24"/>
        <v/>
      </c>
      <c r="AK795" s="49" t="str">
        <f t="shared" ca="1" si="25"/>
        <v/>
      </c>
    </row>
    <row r="796" spans="29:37" x14ac:dyDescent="0.2">
      <c r="AC796">
        <f>IF(ISBLANK(sbcc[[#This Row],[total_boys]]),SUM(sbcc[[#This Row],[boys_0-5_reached]],sbcc[[#This Row],[boys_6-12_reached]],sbcc[[#This Row],[boys_13-18_reached]]),sbcc[[#This Row],[total_boys]])</f>
        <v>0</v>
      </c>
      <c r="AD796">
        <f>IF(ISBLANK(sbcc[[#This Row],[total_girls]]),SUM(sbcc[[#This Row],[girls_0-5_reached]],sbcc[[#This Row],[girls_6-12_reached]],sbcc[[#This Row],[girls_13-18_reached]]),sbcc[[#This Row],[total_girls]])</f>
        <v>0</v>
      </c>
      <c r="AE796">
        <f>IF(ISBLANK(sbcc[[#This Row],[total_children]]),SUM(sbcc[[#This Row],[calc_boys]],sbcc[[#This Row],[calc_girls]]),sbcc[[#This Row],[total_children]])</f>
        <v>0</v>
      </c>
      <c r="AF796">
        <f>IF(ISBLANK(sbcc[[#This Row],[total_pwd]]),SUM(sbcc[[#This Row],[total_pwd_men]],sbcc[[#This Row],[total_pwd_women]]),sbcc[[#This Row],[total_pwd]])</f>
        <v>0</v>
      </c>
      <c r="AG796">
        <f>IF(ISBLANK(sbcc[[#This Row],[total_adults]]),SUM(sbcc[[#This Row],[total_men]],sbcc[[#This Row],[total_women]]),sbcc[[#This Row],[total_adults]])</f>
        <v>0</v>
      </c>
      <c r="AH796">
        <f>IF(ISBLANK(sbcc[[#This Row],[total_beneficiaries_reached]]),SUM(sbcc[[#This Row],[calc_children]],sbcc[[#This Row],[calc_adults]]),sbcc[[#This Row],[total_beneficiaries_reached]])</f>
        <v>0</v>
      </c>
      <c r="AI796" s="49" t="str">
        <f ca="1">IF(B796="","",OFFSET(table_admin1[[#Headers],[ADM1_PT]],MATCH(B796,admin1,0),1))</f>
        <v/>
      </c>
      <c r="AJ796" s="49" t="str">
        <f t="shared" ca="1" si="24"/>
        <v/>
      </c>
      <c r="AK796" s="49" t="str">
        <f t="shared" ca="1" si="25"/>
        <v/>
      </c>
    </row>
    <row r="797" spans="29:37" x14ac:dyDescent="0.2">
      <c r="AC797">
        <f>IF(ISBLANK(sbcc[[#This Row],[total_boys]]),SUM(sbcc[[#This Row],[boys_0-5_reached]],sbcc[[#This Row],[boys_6-12_reached]],sbcc[[#This Row],[boys_13-18_reached]]),sbcc[[#This Row],[total_boys]])</f>
        <v>0</v>
      </c>
      <c r="AD797">
        <f>IF(ISBLANK(sbcc[[#This Row],[total_girls]]),SUM(sbcc[[#This Row],[girls_0-5_reached]],sbcc[[#This Row],[girls_6-12_reached]],sbcc[[#This Row],[girls_13-18_reached]]),sbcc[[#This Row],[total_girls]])</f>
        <v>0</v>
      </c>
      <c r="AE797">
        <f>IF(ISBLANK(sbcc[[#This Row],[total_children]]),SUM(sbcc[[#This Row],[calc_boys]],sbcc[[#This Row],[calc_girls]]),sbcc[[#This Row],[total_children]])</f>
        <v>0</v>
      </c>
      <c r="AF797">
        <f>IF(ISBLANK(sbcc[[#This Row],[total_pwd]]),SUM(sbcc[[#This Row],[total_pwd_men]],sbcc[[#This Row],[total_pwd_women]]),sbcc[[#This Row],[total_pwd]])</f>
        <v>0</v>
      </c>
      <c r="AG797">
        <f>IF(ISBLANK(sbcc[[#This Row],[total_adults]]),SUM(sbcc[[#This Row],[total_men]],sbcc[[#This Row],[total_women]]),sbcc[[#This Row],[total_adults]])</f>
        <v>0</v>
      </c>
      <c r="AH797">
        <f>IF(ISBLANK(sbcc[[#This Row],[total_beneficiaries_reached]]),SUM(sbcc[[#This Row],[calc_children]],sbcc[[#This Row],[calc_adults]]),sbcc[[#This Row],[total_beneficiaries_reached]])</f>
        <v>0</v>
      </c>
      <c r="AI797" s="49" t="str">
        <f ca="1">IF(B797="","",OFFSET(table_admin1[[#Headers],[ADM1_PT]],MATCH(B797,admin1,0),1))</f>
        <v/>
      </c>
      <c r="AJ797" s="49" t="str">
        <f t="shared" ca="1" si="24"/>
        <v/>
      </c>
      <c r="AK797" s="49" t="str">
        <f t="shared" ca="1" si="25"/>
        <v/>
      </c>
    </row>
    <row r="798" spans="29:37" x14ac:dyDescent="0.2">
      <c r="AC798">
        <f>IF(ISBLANK(sbcc[[#This Row],[total_boys]]),SUM(sbcc[[#This Row],[boys_0-5_reached]],sbcc[[#This Row],[boys_6-12_reached]],sbcc[[#This Row],[boys_13-18_reached]]),sbcc[[#This Row],[total_boys]])</f>
        <v>0</v>
      </c>
      <c r="AD798">
        <f>IF(ISBLANK(sbcc[[#This Row],[total_girls]]),SUM(sbcc[[#This Row],[girls_0-5_reached]],sbcc[[#This Row],[girls_6-12_reached]],sbcc[[#This Row],[girls_13-18_reached]]),sbcc[[#This Row],[total_girls]])</f>
        <v>0</v>
      </c>
      <c r="AE798">
        <f>IF(ISBLANK(sbcc[[#This Row],[total_children]]),SUM(sbcc[[#This Row],[calc_boys]],sbcc[[#This Row],[calc_girls]]),sbcc[[#This Row],[total_children]])</f>
        <v>0</v>
      </c>
      <c r="AF798">
        <f>IF(ISBLANK(sbcc[[#This Row],[total_pwd]]),SUM(sbcc[[#This Row],[total_pwd_men]],sbcc[[#This Row],[total_pwd_women]]),sbcc[[#This Row],[total_pwd]])</f>
        <v>0</v>
      </c>
      <c r="AG798">
        <f>IF(ISBLANK(sbcc[[#This Row],[total_adults]]),SUM(sbcc[[#This Row],[total_men]],sbcc[[#This Row],[total_women]]),sbcc[[#This Row],[total_adults]])</f>
        <v>0</v>
      </c>
      <c r="AH798">
        <f>IF(ISBLANK(sbcc[[#This Row],[total_beneficiaries_reached]]),SUM(sbcc[[#This Row],[calc_children]],sbcc[[#This Row],[calc_adults]]),sbcc[[#This Row],[total_beneficiaries_reached]])</f>
        <v>0</v>
      </c>
      <c r="AI798" s="49" t="str">
        <f ca="1">IF(B798="","",OFFSET(table_admin1[[#Headers],[ADM1_PT]],MATCH(B798,admin1,0),1))</f>
        <v/>
      </c>
      <c r="AJ798" s="49" t="str">
        <f t="shared" ca="1" si="24"/>
        <v/>
      </c>
      <c r="AK798" s="49" t="str">
        <f t="shared" ca="1" si="25"/>
        <v/>
      </c>
    </row>
    <row r="799" spans="29:37" x14ac:dyDescent="0.2">
      <c r="AC799">
        <f>IF(ISBLANK(sbcc[[#This Row],[total_boys]]),SUM(sbcc[[#This Row],[boys_0-5_reached]],sbcc[[#This Row],[boys_6-12_reached]],sbcc[[#This Row],[boys_13-18_reached]]),sbcc[[#This Row],[total_boys]])</f>
        <v>0</v>
      </c>
      <c r="AD799">
        <f>IF(ISBLANK(sbcc[[#This Row],[total_girls]]),SUM(sbcc[[#This Row],[girls_0-5_reached]],sbcc[[#This Row],[girls_6-12_reached]],sbcc[[#This Row],[girls_13-18_reached]]),sbcc[[#This Row],[total_girls]])</f>
        <v>0</v>
      </c>
      <c r="AE799">
        <f>IF(ISBLANK(sbcc[[#This Row],[total_children]]),SUM(sbcc[[#This Row],[calc_boys]],sbcc[[#This Row],[calc_girls]]),sbcc[[#This Row],[total_children]])</f>
        <v>0</v>
      </c>
      <c r="AF799">
        <f>IF(ISBLANK(sbcc[[#This Row],[total_pwd]]),SUM(sbcc[[#This Row],[total_pwd_men]],sbcc[[#This Row],[total_pwd_women]]),sbcc[[#This Row],[total_pwd]])</f>
        <v>0</v>
      </c>
      <c r="AG799">
        <f>IF(ISBLANK(sbcc[[#This Row],[total_adults]]),SUM(sbcc[[#This Row],[total_men]],sbcc[[#This Row],[total_women]]),sbcc[[#This Row],[total_adults]])</f>
        <v>0</v>
      </c>
      <c r="AH799">
        <f>IF(ISBLANK(sbcc[[#This Row],[total_beneficiaries_reached]]),SUM(sbcc[[#This Row],[calc_children]],sbcc[[#This Row],[calc_adults]]),sbcc[[#This Row],[total_beneficiaries_reached]])</f>
        <v>0</v>
      </c>
      <c r="AI799" s="49" t="str">
        <f ca="1">IF(B799="","",OFFSET(table_admin1[[#Headers],[ADM1_PT]],MATCH(B799,admin1,0),1))</f>
        <v/>
      </c>
      <c r="AJ799" s="49" t="str">
        <f t="shared" ca="1" si="24"/>
        <v/>
      </c>
      <c r="AK799" s="49" t="str">
        <f t="shared" ca="1" si="25"/>
        <v/>
      </c>
    </row>
    <row r="800" spans="29:37" x14ac:dyDescent="0.2">
      <c r="AC800">
        <f>IF(ISBLANK(sbcc[[#This Row],[total_boys]]),SUM(sbcc[[#This Row],[boys_0-5_reached]],sbcc[[#This Row],[boys_6-12_reached]],sbcc[[#This Row],[boys_13-18_reached]]),sbcc[[#This Row],[total_boys]])</f>
        <v>0</v>
      </c>
      <c r="AD800">
        <f>IF(ISBLANK(sbcc[[#This Row],[total_girls]]),SUM(sbcc[[#This Row],[girls_0-5_reached]],sbcc[[#This Row],[girls_6-12_reached]],sbcc[[#This Row],[girls_13-18_reached]]),sbcc[[#This Row],[total_girls]])</f>
        <v>0</v>
      </c>
      <c r="AE800">
        <f>IF(ISBLANK(sbcc[[#This Row],[total_children]]),SUM(sbcc[[#This Row],[calc_boys]],sbcc[[#This Row],[calc_girls]]),sbcc[[#This Row],[total_children]])</f>
        <v>0</v>
      </c>
      <c r="AF800">
        <f>IF(ISBLANK(sbcc[[#This Row],[total_pwd]]),SUM(sbcc[[#This Row],[total_pwd_men]],sbcc[[#This Row],[total_pwd_women]]),sbcc[[#This Row],[total_pwd]])</f>
        <v>0</v>
      </c>
      <c r="AG800">
        <f>IF(ISBLANK(sbcc[[#This Row],[total_adults]]),SUM(sbcc[[#This Row],[total_men]],sbcc[[#This Row],[total_women]]),sbcc[[#This Row],[total_adults]])</f>
        <v>0</v>
      </c>
      <c r="AH800">
        <f>IF(ISBLANK(sbcc[[#This Row],[total_beneficiaries_reached]]),SUM(sbcc[[#This Row],[calc_children]],sbcc[[#This Row],[calc_adults]]),sbcc[[#This Row],[total_beneficiaries_reached]])</f>
        <v>0</v>
      </c>
      <c r="AI800" s="49" t="str">
        <f ca="1">IF(B800="","",OFFSET(table_admin1[[#Headers],[ADM1_PT]],MATCH(B800,admin1,0),1))</f>
        <v/>
      </c>
      <c r="AJ800" s="49" t="str">
        <f t="shared" ca="1" si="24"/>
        <v/>
      </c>
      <c r="AK800" s="49" t="str">
        <f t="shared" ca="1" si="25"/>
        <v/>
      </c>
    </row>
    <row r="801" spans="29:37" x14ac:dyDescent="0.2">
      <c r="AC801">
        <f>IF(ISBLANK(sbcc[[#This Row],[total_boys]]),SUM(sbcc[[#This Row],[boys_0-5_reached]],sbcc[[#This Row],[boys_6-12_reached]],sbcc[[#This Row],[boys_13-18_reached]]),sbcc[[#This Row],[total_boys]])</f>
        <v>0</v>
      </c>
      <c r="AD801">
        <f>IF(ISBLANK(sbcc[[#This Row],[total_girls]]),SUM(sbcc[[#This Row],[girls_0-5_reached]],sbcc[[#This Row],[girls_6-12_reached]],sbcc[[#This Row],[girls_13-18_reached]]),sbcc[[#This Row],[total_girls]])</f>
        <v>0</v>
      </c>
      <c r="AE801">
        <f>IF(ISBLANK(sbcc[[#This Row],[total_children]]),SUM(sbcc[[#This Row],[calc_boys]],sbcc[[#This Row],[calc_girls]]),sbcc[[#This Row],[total_children]])</f>
        <v>0</v>
      </c>
      <c r="AF801">
        <f>IF(ISBLANK(sbcc[[#This Row],[total_pwd]]),SUM(sbcc[[#This Row],[total_pwd_men]],sbcc[[#This Row],[total_pwd_women]]),sbcc[[#This Row],[total_pwd]])</f>
        <v>0</v>
      </c>
      <c r="AG801">
        <f>IF(ISBLANK(sbcc[[#This Row],[total_adults]]),SUM(sbcc[[#This Row],[total_men]],sbcc[[#This Row],[total_women]]),sbcc[[#This Row],[total_adults]])</f>
        <v>0</v>
      </c>
      <c r="AH801">
        <f>IF(ISBLANK(sbcc[[#This Row],[total_beneficiaries_reached]]),SUM(sbcc[[#This Row],[calc_children]],sbcc[[#This Row],[calc_adults]]),sbcc[[#This Row],[total_beneficiaries_reached]])</f>
        <v>0</v>
      </c>
      <c r="AI801" s="49" t="str">
        <f ca="1">IF(B801="","",OFFSET(table_admin1[[#Headers],[ADM1_PT]],MATCH(B801,admin1,0),1))</f>
        <v/>
      </c>
      <c r="AJ801" s="49" t="str">
        <f t="shared" ca="1" si="24"/>
        <v/>
      </c>
      <c r="AK801" s="49" t="str">
        <f t="shared" ca="1" si="25"/>
        <v/>
      </c>
    </row>
    <row r="802" spans="29:37" x14ac:dyDescent="0.2">
      <c r="AC802">
        <f>IF(ISBLANK(sbcc[[#This Row],[total_boys]]),SUM(sbcc[[#This Row],[boys_0-5_reached]],sbcc[[#This Row],[boys_6-12_reached]],sbcc[[#This Row],[boys_13-18_reached]]),sbcc[[#This Row],[total_boys]])</f>
        <v>0</v>
      </c>
      <c r="AD802">
        <f>IF(ISBLANK(sbcc[[#This Row],[total_girls]]),SUM(sbcc[[#This Row],[girls_0-5_reached]],sbcc[[#This Row],[girls_6-12_reached]],sbcc[[#This Row],[girls_13-18_reached]]),sbcc[[#This Row],[total_girls]])</f>
        <v>0</v>
      </c>
      <c r="AE802">
        <f>IF(ISBLANK(sbcc[[#This Row],[total_children]]),SUM(sbcc[[#This Row],[calc_boys]],sbcc[[#This Row],[calc_girls]]),sbcc[[#This Row],[total_children]])</f>
        <v>0</v>
      </c>
      <c r="AF802">
        <f>IF(ISBLANK(sbcc[[#This Row],[total_pwd]]),SUM(sbcc[[#This Row],[total_pwd_men]],sbcc[[#This Row],[total_pwd_women]]),sbcc[[#This Row],[total_pwd]])</f>
        <v>0</v>
      </c>
      <c r="AG802">
        <f>IF(ISBLANK(sbcc[[#This Row],[total_adults]]),SUM(sbcc[[#This Row],[total_men]],sbcc[[#This Row],[total_women]]),sbcc[[#This Row],[total_adults]])</f>
        <v>0</v>
      </c>
      <c r="AH802">
        <f>IF(ISBLANK(sbcc[[#This Row],[total_beneficiaries_reached]]),SUM(sbcc[[#This Row],[calc_children]],sbcc[[#This Row],[calc_adults]]),sbcc[[#This Row],[total_beneficiaries_reached]])</f>
        <v>0</v>
      </c>
      <c r="AI802" s="49" t="str">
        <f ca="1">IF(B802="","",OFFSET(table_admin1[[#Headers],[ADM1_PT]],MATCH(B802,admin1,0),1))</f>
        <v/>
      </c>
      <c r="AJ802" s="49" t="str">
        <f t="shared" ca="1" si="24"/>
        <v/>
      </c>
      <c r="AK802" s="49" t="str">
        <f t="shared" ca="1" si="25"/>
        <v/>
      </c>
    </row>
    <row r="803" spans="29:37" x14ac:dyDescent="0.2">
      <c r="AC803">
        <f>IF(ISBLANK(sbcc[[#This Row],[total_boys]]),SUM(sbcc[[#This Row],[boys_0-5_reached]],sbcc[[#This Row],[boys_6-12_reached]],sbcc[[#This Row],[boys_13-18_reached]]),sbcc[[#This Row],[total_boys]])</f>
        <v>0</v>
      </c>
      <c r="AD803">
        <f>IF(ISBLANK(sbcc[[#This Row],[total_girls]]),SUM(sbcc[[#This Row],[girls_0-5_reached]],sbcc[[#This Row],[girls_6-12_reached]],sbcc[[#This Row],[girls_13-18_reached]]),sbcc[[#This Row],[total_girls]])</f>
        <v>0</v>
      </c>
      <c r="AE803">
        <f>IF(ISBLANK(sbcc[[#This Row],[total_children]]),SUM(sbcc[[#This Row],[calc_boys]],sbcc[[#This Row],[calc_girls]]),sbcc[[#This Row],[total_children]])</f>
        <v>0</v>
      </c>
      <c r="AF803">
        <f>IF(ISBLANK(sbcc[[#This Row],[total_pwd]]),SUM(sbcc[[#This Row],[total_pwd_men]],sbcc[[#This Row],[total_pwd_women]]),sbcc[[#This Row],[total_pwd]])</f>
        <v>0</v>
      </c>
      <c r="AG803">
        <f>IF(ISBLANK(sbcc[[#This Row],[total_adults]]),SUM(sbcc[[#This Row],[total_men]],sbcc[[#This Row],[total_women]]),sbcc[[#This Row],[total_adults]])</f>
        <v>0</v>
      </c>
      <c r="AH803">
        <f>IF(ISBLANK(sbcc[[#This Row],[total_beneficiaries_reached]]),SUM(sbcc[[#This Row],[calc_children]],sbcc[[#This Row],[calc_adults]]),sbcc[[#This Row],[total_beneficiaries_reached]])</f>
        <v>0</v>
      </c>
      <c r="AI803" s="49" t="str">
        <f ca="1">IF(B803="","",OFFSET(table_admin1[[#Headers],[ADM1_PT]],MATCH(B803,admin1,0),1))</f>
        <v/>
      </c>
      <c r="AJ803" s="49" t="str">
        <f t="shared" ca="1" si="24"/>
        <v/>
      </c>
      <c r="AK803" s="49" t="str">
        <f t="shared" ca="1" si="25"/>
        <v/>
      </c>
    </row>
    <row r="804" spans="29:37" x14ac:dyDescent="0.2">
      <c r="AC804">
        <f>IF(ISBLANK(sbcc[[#This Row],[total_boys]]),SUM(sbcc[[#This Row],[boys_0-5_reached]],sbcc[[#This Row],[boys_6-12_reached]],sbcc[[#This Row],[boys_13-18_reached]]),sbcc[[#This Row],[total_boys]])</f>
        <v>0</v>
      </c>
      <c r="AD804">
        <f>IF(ISBLANK(sbcc[[#This Row],[total_girls]]),SUM(sbcc[[#This Row],[girls_0-5_reached]],sbcc[[#This Row],[girls_6-12_reached]],sbcc[[#This Row],[girls_13-18_reached]]),sbcc[[#This Row],[total_girls]])</f>
        <v>0</v>
      </c>
      <c r="AE804">
        <f>IF(ISBLANK(sbcc[[#This Row],[total_children]]),SUM(sbcc[[#This Row],[calc_boys]],sbcc[[#This Row],[calc_girls]]),sbcc[[#This Row],[total_children]])</f>
        <v>0</v>
      </c>
      <c r="AF804">
        <f>IF(ISBLANK(sbcc[[#This Row],[total_pwd]]),SUM(sbcc[[#This Row],[total_pwd_men]],sbcc[[#This Row],[total_pwd_women]]),sbcc[[#This Row],[total_pwd]])</f>
        <v>0</v>
      </c>
      <c r="AG804">
        <f>IF(ISBLANK(sbcc[[#This Row],[total_adults]]),SUM(sbcc[[#This Row],[total_men]],sbcc[[#This Row],[total_women]]),sbcc[[#This Row],[total_adults]])</f>
        <v>0</v>
      </c>
      <c r="AH804">
        <f>IF(ISBLANK(sbcc[[#This Row],[total_beneficiaries_reached]]),SUM(sbcc[[#This Row],[calc_children]],sbcc[[#This Row],[calc_adults]]),sbcc[[#This Row],[total_beneficiaries_reached]])</f>
        <v>0</v>
      </c>
      <c r="AI804" s="49" t="str">
        <f ca="1">IF(B804="","",OFFSET(table_admin1[[#Headers],[ADM1_PT]],MATCH(B804,admin1,0),1))</f>
        <v/>
      </c>
      <c r="AJ804" s="49" t="str">
        <f t="shared" ca="1" si="24"/>
        <v/>
      </c>
      <c r="AK804" s="49" t="str">
        <f t="shared" ca="1" si="25"/>
        <v/>
      </c>
    </row>
    <row r="805" spans="29:37" x14ac:dyDescent="0.2">
      <c r="AC805">
        <f>IF(ISBLANK(sbcc[[#This Row],[total_boys]]),SUM(sbcc[[#This Row],[boys_0-5_reached]],sbcc[[#This Row],[boys_6-12_reached]],sbcc[[#This Row],[boys_13-18_reached]]),sbcc[[#This Row],[total_boys]])</f>
        <v>0</v>
      </c>
      <c r="AD805">
        <f>IF(ISBLANK(sbcc[[#This Row],[total_girls]]),SUM(sbcc[[#This Row],[girls_0-5_reached]],sbcc[[#This Row],[girls_6-12_reached]],sbcc[[#This Row],[girls_13-18_reached]]),sbcc[[#This Row],[total_girls]])</f>
        <v>0</v>
      </c>
      <c r="AE805">
        <f>IF(ISBLANK(sbcc[[#This Row],[total_children]]),SUM(sbcc[[#This Row],[calc_boys]],sbcc[[#This Row],[calc_girls]]),sbcc[[#This Row],[total_children]])</f>
        <v>0</v>
      </c>
      <c r="AF805">
        <f>IF(ISBLANK(sbcc[[#This Row],[total_pwd]]),SUM(sbcc[[#This Row],[total_pwd_men]],sbcc[[#This Row],[total_pwd_women]]),sbcc[[#This Row],[total_pwd]])</f>
        <v>0</v>
      </c>
      <c r="AG805">
        <f>IF(ISBLANK(sbcc[[#This Row],[total_adults]]),SUM(sbcc[[#This Row],[total_men]],sbcc[[#This Row],[total_women]]),sbcc[[#This Row],[total_adults]])</f>
        <v>0</v>
      </c>
      <c r="AH805">
        <f>IF(ISBLANK(sbcc[[#This Row],[total_beneficiaries_reached]]),SUM(sbcc[[#This Row],[calc_children]],sbcc[[#This Row],[calc_adults]]),sbcc[[#This Row],[total_beneficiaries_reached]])</f>
        <v>0</v>
      </c>
      <c r="AI805" s="49" t="str">
        <f ca="1">IF(B805="","",OFFSET(table_admin1[[#Headers],[ADM1_PT]],MATCH(B805,admin1,0),1))</f>
        <v/>
      </c>
      <c r="AJ805" s="49" t="str">
        <f t="shared" ca="1" si="24"/>
        <v/>
      </c>
      <c r="AK805" s="49" t="str">
        <f t="shared" ca="1" si="25"/>
        <v/>
      </c>
    </row>
    <row r="806" spans="29:37" x14ac:dyDescent="0.2">
      <c r="AC806">
        <f>IF(ISBLANK(sbcc[[#This Row],[total_boys]]),SUM(sbcc[[#This Row],[boys_0-5_reached]],sbcc[[#This Row],[boys_6-12_reached]],sbcc[[#This Row],[boys_13-18_reached]]),sbcc[[#This Row],[total_boys]])</f>
        <v>0</v>
      </c>
      <c r="AD806">
        <f>IF(ISBLANK(sbcc[[#This Row],[total_girls]]),SUM(sbcc[[#This Row],[girls_0-5_reached]],sbcc[[#This Row],[girls_6-12_reached]],sbcc[[#This Row],[girls_13-18_reached]]),sbcc[[#This Row],[total_girls]])</f>
        <v>0</v>
      </c>
      <c r="AE806">
        <f>IF(ISBLANK(sbcc[[#This Row],[total_children]]),SUM(sbcc[[#This Row],[calc_boys]],sbcc[[#This Row],[calc_girls]]),sbcc[[#This Row],[total_children]])</f>
        <v>0</v>
      </c>
      <c r="AF806">
        <f>IF(ISBLANK(sbcc[[#This Row],[total_pwd]]),SUM(sbcc[[#This Row],[total_pwd_men]],sbcc[[#This Row],[total_pwd_women]]),sbcc[[#This Row],[total_pwd]])</f>
        <v>0</v>
      </c>
      <c r="AG806">
        <f>IF(ISBLANK(sbcc[[#This Row],[total_adults]]),SUM(sbcc[[#This Row],[total_men]],sbcc[[#This Row],[total_women]]),sbcc[[#This Row],[total_adults]])</f>
        <v>0</v>
      </c>
      <c r="AH806">
        <f>IF(ISBLANK(sbcc[[#This Row],[total_beneficiaries_reached]]),SUM(sbcc[[#This Row],[calc_children]],sbcc[[#This Row],[calc_adults]]),sbcc[[#This Row],[total_beneficiaries_reached]])</f>
        <v>0</v>
      </c>
      <c r="AI806" s="49" t="str">
        <f ca="1">IF(B806="","",OFFSET(table_admin1[[#Headers],[ADM1_PT]],MATCH(B806,admin1,0),1))</f>
        <v/>
      </c>
      <c r="AJ806" s="49" t="str">
        <f t="shared" ca="1" si="24"/>
        <v/>
      </c>
      <c r="AK806" s="49" t="str">
        <f t="shared" ca="1" si="25"/>
        <v/>
      </c>
    </row>
    <row r="807" spans="29:37" x14ac:dyDescent="0.2">
      <c r="AC807">
        <f>IF(ISBLANK(sbcc[[#This Row],[total_boys]]),SUM(sbcc[[#This Row],[boys_0-5_reached]],sbcc[[#This Row],[boys_6-12_reached]],sbcc[[#This Row],[boys_13-18_reached]]),sbcc[[#This Row],[total_boys]])</f>
        <v>0</v>
      </c>
      <c r="AD807">
        <f>IF(ISBLANK(sbcc[[#This Row],[total_girls]]),SUM(sbcc[[#This Row],[girls_0-5_reached]],sbcc[[#This Row],[girls_6-12_reached]],sbcc[[#This Row],[girls_13-18_reached]]),sbcc[[#This Row],[total_girls]])</f>
        <v>0</v>
      </c>
      <c r="AE807">
        <f>IF(ISBLANK(sbcc[[#This Row],[total_children]]),SUM(sbcc[[#This Row],[calc_boys]],sbcc[[#This Row],[calc_girls]]),sbcc[[#This Row],[total_children]])</f>
        <v>0</v>
      </c>
      <c r="AF807">
        <f>IF(ISBLANK(sbcc[[#This Row],[total_pwd]]),SUM(sbcc[[#This Row],[total_pwd_men]],sbcc[[#This Row],[total_pwd_women]]),sbcc[[#This Row],[total_pwd]])</f>
        <v>0</v>
      </c>
      <c r="AG807">
        <f>IF(ISBLANK(sbcc[[#This Row],[total_adults]]),SUM(sbcc[[#This Row],[total_men]],sbcc[[#This Row],[total_women]]),sbcc[[#This Row],[total_adults]])</f>
        <v>0</v>
      </c>
      <c r="AH807">
        <f>IF(ISBLANK(sbcc[[#This Row],[total_beneficiaries_reached]]),SUM(sbcc[[#This Row],[calc_children]],sbcc[[#This Row],[calc_adults]]),sbcc[[#This Row],[total_beneficiaries_reached]])</f>
        <v>0</v>
      </c>
      <c r="AI807" s="49" t="str">
        <f ca="1">IF(B807="","",OFFSET(table_admin1[[#Headers],[ADM1_PT]],MATCH(B807,admin1,0),1))</f>
        <v/>
      </c>
      <c r="AJ807" s="49" t="str">
        <f t="shared" ca="1" si="24"/>
        <v/>
      </c>
      <c r="AK807" s="49" t="str">
        <f t="shared" ca="1" si="25"/>
        <v/>
      </c>
    </row>
    <row r="808" spans="29:37" x14ac:dyDescent="0.2">
      <c r="AC808">
        <f>IF(ISBLANK(sbcc[[#This Row],[total_boys]]),SUM(sbcc[[#This Row],[boys_0-5_reached]],sbcc[[#This Row],[boys_6-12_reached]],sbcc[[#This Row],[boys_13-18_reached]]),sbcc[[#This Row],[total_boys]])</f>
        <v>0</v>
      </c>
      <c r="AD808">
        <f>IF(ISBLANK(sbcc[[#This Row],[total_girls]]),SUM(sbcc[[#This Row],[girls_0-5_reached]],sbcc[[#This Row],[girls_6-12_reached]],sbcc[[#This Row],[girls_13-18_reached]]),sbcc[[#This Row],[total_girls]])</f>
        <v>0</v>
      </c>
      <c r="AE808">
        <f>IF(ISBLANK(sbcc[[#This Row],[total_children]]),SUM(sbcc[[#This Row],[calc_boys]],sbcc[[#This Row],[calc_girls]]),sbcc[[#This Row],[total_children]])</f>
        <v>0</v>
      </c>
      <c r="AF808">
        <f>IF(ISBLANK(sbcc[[#This Row],[total_pwd]]),SUM(sbcc[[#This Row],[total_pwd_men]],sbcc[[#This Row],[total_pwd_women]]),sbcc[[#This Row],[total_pwd]])</f>
        <v>0</v>
      </c>
      <c r="AG808">
        <f>IF(ISBLANK(sbcc[[#This Row],[total_adults]]),SUM(sbcc[[#This Row],[total_men]],sbcc[[#This Row],[total_women]]),sbcc[[#This Row],[total_adults]])</f>
        <v>0</v>
      </c>
      <c r="AH808">
        <f>IF(ISBLANK(sbcc[[#This Row],[total_beneficiaries_reached]]),SUM(sbcc[[#This Row],[calc_children]],sbcc[[#This Row],[calc_adults]]),sbcc[[#This Row],[total_beneficiaries_reached]])</f>
        <v>0</v>
      </c>
      <c r="AI808" s="49" t="str">
        <f ca="1">IF(B808="","",OFFSET(table_admin1[[#Headers],[ADM1_PT]],MATCH(B808,admin1,0),1))</f>
        <v/>
      </c>
      <c r="AJ808" s="49" t="str">
        <f t="shared" ca="1" si="24"/>
        <v/>
      </c>
      <c r="AK808" s="49" t="str">
        <f t="shared" ca="1" si="25"/>
        <v/>
      </c>
    </row>
    <row r="809" spans="29:37" x14ac:dyDescent="0.2">
      <c r="AC809">
        <f>IF(ISBLANK(sbcc[[#This Row],[total_boys]]),SUM(sbcc[[#This Row],[boys_0-5_reached]],sbcc[[#This Row],[boys_6-12_reached]],sbcc[[#This Row],[boys_13-18_reached]]),sbcc[[#This Row],[total_boys]])</f>
        <v>0</v>
      </c>
      <c r="AD809">
        <f>IF(ISBLANK(sbcc[[#This Row],[total_girls]]),SUM(sbcc[[#This Row],[girls_0-5_reached]],sbcc[[#This Row],[girls_6-12_reached]],sbcc[[#This Row],[girls_13-18_reached]]),sbcc[[#This Row],[total_girls]])</f>
        <v>0</v>
      </c>
      <c r="AE809">
        <f>IF(ISBLANK(sbcc[[#This Row],[total_children]]),SUM(sbcc[[#This Row],[calc_boys]],sbcc[[#This Row],[calc_girls]]),sbcc[[#This Row],[total_children]])</f>
        <v>0</v>
      </c>
      <c r="AF809">
        <f>IF(ISBLANK(sbcc[[#This Row],[total_pwd]]),SUM(sbcc[[#This Row],[total_pwd_men]],sbcc[[#This Row],[total_pwd_women]]),sbcc[[#This Row],[total_pwd]])</f>
        <v>0</v>
      </c>
      <c r="AG809">
        <f>IF(ISBLANK(sbcc[[#This Row],[total_adults]]),SUM(sbcc[[#This Row],[total_men]],sbcc[[#This Row],[total_women]]),sbcc[[#This Row],[total_adults]])</f>
        <v>0</v>
      </c>
      <c r="AH809">
        <f>IF(ISBLANK(sbcc[[#This Row],[total_beneficiaries_reached]]),SUM(sbcc[[#This Row],[calc_children]],sbcc[[#This Row],[calc_adults]]),sbcc[[#This Row],[total_beneficiaries_reached]])</f>
        <v>0</v>
      </c>
      <c r="AI809" s="49" t="str">
        <f ca="1">IF(B809="","",OFFSET(table_admin1[[#Headers],[ADM1_PT]],MATCH(B809,admin1,0),1))</f>
        <v/>
      </c>
      <c r="AJ809" s="49" t="str">
        <f t="shared" ca="1" si="24"/>
        <v/>
      </c>
      <c r="AK809" s="49" t="str">
        <f t="shared" ca="1" si="25"/>
        <v/>
      </c>
    </row>
    <row r="810" spans="29:37" x14ac:dyDescent="0.2">
      <c r="AC810">
        <f>IF(ISBLANK(sbcc[[#This Row],[total_boys]]),SUM(sbcc[[#This Row],[boys_0-5_reached]],sbcc[[#This Row],[boys_6-12_reached]],sbcc[[#This Row],[boys_13-18_reached]]),sbcc[[#This Row],[total_boys]])</f>
        <v>0</v>
      </c>
      <c r="AD810">
        <f>IF(ISBLANK(sbcc[[#This Row],[total_girls]]),SUM(sbcc[[#This Row],[girls_0-5_reached]],sbcc[[#This Row],[girls_6-12_reached]],sbcc[[#This Row],[girls_13-18_reached]]),sbcc[[#This Row],[total_girls]])</f>
        <v>0</v>
      </c>
      <c r="AE810">
        <f>IF(ISBLANK(sbcc[[#This Row],[total_children]]),SUM(sbcc[[#This Row],[calc_boys]],sbcc[[#This Row],[calc_girls]]),sbcc[[#This Row],[total_children]])</f>
        <v>0</v>
      </c>
      <c r="AF810">
        <f>IF(ISBLANK(sbcc[[#This Row],[total_pwd]]),SUM(sbcc[[#This Row],[total_pwd_men]],sbcc[[#This Row],[total_pwd_women]]),sbcc[[#This Row],[total_pwd]])</f>
        <v>0</v>
      </c>
      <c r="AG810">
        <f>IF(ISBLANK(sbcc[[#This Row],[total_adults]]),SUM(sbcc[[#This Row],[total_men]],sbcc[[#This Row],[total_women]]),sbcc[[#This Row],[total_adults]])</f>
        <v>0</v>
      </c>
      <c r="AH810">
        <f>IF(ISBLANK(sbcc[[#This Row],[total_beneficiaries_reached]]),SUM(sbcc[[#This Row],[calc_children]],sbcc[[#This Row],[calc_adults]]),sbcc[[#This Row],[total_beneficiaries_reached]])</f>
        <v>0</v>
      </c>
      <c r="AI810" s="49" t="str">
        <f ca="1">IF(B810="","",OFFSET(table_admin1[[#Headers],[ADM1_PT]],MATCH(B810,admin1,0),1))</f>
        <v/>
      </c>
      <c r="AJ810" s="49" t="str">
        <f t="shared" ca="1" si="24"/>
        <v/>
      </c>
      <c r="AK810" s="49" t="str">
        <f t="shared" ca="1" si="25"/>
        <v/>
      </c>
    </row>
    <row r="811" spans="29:37" x14ac:dyDescent="0.2">
      <c r="AC811">
        <f>IF(ISBLANK(sbcc[[#This Row],[total_boys]]),SUM(sbcc[[#This Row],[boys_0-5_reached]],sbcc[[#This Row],[boys_6-12_reached]],sbcc[[#This Row],[boys_13-18_reached]]),sbcc[[#This Row],[total_boys]])</f>
        <v>0</v>
      </c>
      <c r="AD811">
        <f>IF(ISBLANK(sbcc[[#This Row],[total_girls]]),SUM(sbcc[[#This Row],[girls_0-5_reached]],sbcc[[#This Row],[girls_6-12_reached]],sbcc[[#This Row],[girls_13-18_reached]]),sbcc[[#This Row],[total_girls]])</f>
        <v>0</v>
      </c>
      <c r="AE811">
        <f>IF(ISBLANK(sbcc[[#This Row],[total_children]]),SUM(sbcc[[#This Row],[calc_boys]],sbcc[[#This Row],[calc_girls]]),sbcc[[#This Row],[total_children]])</f>
        <v>0</v>
      </c>
      <c r="AF811">
        <f>IF(ISBLANK(sbcc[[#This Row],[total_pwd]]),SUM(sbcc[[#This Row],[total_pwd_men]],sbcc[[#This Row],[total_pwd_women]]),sbcc[[#This Row],[total_pwd]])</f>
        <v>0</v>
      </c>
      <c r="AG811">
        <f>IF(ISBLANK(sbcc[[#This Row],[total_adults]]),SUM(sbcc[[#This Row],[total_men]],sbcc[[#This Row],[total_women]]),sbcc[[#This Row],[total_adults]])</f>
        <v>0</v>
      </c>
      <c r="AH811">
        <f>IF(ISBLANK(sbcc[[#This Row],[total_beneficiaries_reached]]),SUM(sbcc[[#This Row],[calc_children]],sbcc[[#This Row],[calc_adults]]),sbcc[[#This Row],[total_beneficiaries_reached]])</f>
        <v>0</v>
      </c>
      <c r="AI811" s="49" t="str">
        <f ca="1">IF(B811="","",OFFSET(table_admin1[[#Headers],[ADM1_PT]],MATCH(B811,admin1,0),1))</f>
        <v/>
      </c>
      <c r="AJ811" s="49" t="str">
        <f t="shared" ca="1" si="24"/>
        <v/>
      </c>
      <c r="AK811" s="49" t="str">
        <f t="shared" ca="1" si="25"/>
        <v/>
      </c>
    </row>
    <row r="812" spans="29:37" x14ac:dyDescent="0.2">
      <c r="AC812">
        <f>IF(ISBLANK(sbcc[[#This Row],[total_boys]]),SUM(sbcc[[#This Row],[boys_0-5_reached]],sbcc[[#This Row],[boys_6-12_reached]],sbcc[[#This Row],[boys_13-18_reached]]),sbcc[[#This Row],[total_boys]])</f>
        <v>0</v>
      </c>
      <c r="AD812">
        <f>IF(ISBLANK(sbcc[[#This Row],[total_girls]]),SUM(sbcc[[#This Row],[girls_0-5_reached]],sbcc[[#This Row],[girls_6-12_reached]],sbcc[[#This Row],[girls_13-18_reached]]),sbcc[[#This Row],[total_girls]])</f>
        <v>0</v>
      </c>
      <c r="AE812">
        <f>IF(ISBLANK(sbcc[[#This Row],[total_children]]),SUM(sbcc[[#This Row],[calc_boys]],sbcc[[#This Row],[calc_girls]]),sbcc[[#This Row],[total_children]])</f>
        <v>0</v>
      </c>
      <c r="AF812">
        <f>IF(ISBLANK(sbcc[[#This Row],[total_pwd]]),SUM(sbcc[[#This Row],[total_pwd_men]],sbcc[[#This Row],[total_pwd_women]]),sbcc[[#This Row],[total_pwd]])</f>
        <v>0</v>
      </c>
      <c r="AG812">
        <f>IF(ISBLANK(sbcc[[#This Row],[total_adults]]),SUM(sbcc[[#This Row],[total_men]],sbcc[[#This Row],[total_women]]),sbcc[[#This Row],[total_adults]])</f>
        <v>0</v>
      </c>
      <c r="AH812">
        <f>IF(ISBLANK(sbcc[[#This Row],[total_beneficiaries_reached]]),SUM(sbcc[[#This Row],[calc_children]],sbcc[[#This Row],[calc_adults]]),sbcc[[#This Row],[total_beneficiaries_reached]])</f>
        <v>0</v>
      </c>
      <c r="AI812" s="49" t="str">
        <f ca="1">IF(B812="","",OFFSET(table_admin1[[#Headers],[ADM1_PT]],MATCH(B812,admin1,0),1))</f>
        <v/>
      </c>
      <c r="AJ812" s="49" t="str">
        <f t="shared" ca="1" si="24"/>
        <v/>
      </c>
      <c r="AK812" s="49" t="str">
        <f t="shared" ca="1" si="25"/>
        <v/>
      </c>
    </row>
    <row r="813" spans="29:37" x14ac:dyDescent="0.2">
      <c r="AC813">
        <f>IF(ISBLANK(sbcc[[#This Row],[total_boys]]),SUM(sbcc[[#This Row],[boys_0-5_reached]],sbcc[[#This Row],[boys_6-12_reached]],sbcc[[#This Row],[boys_13-18_reached]]),sbcc[[#This Row],[total_boys]])</f>
        <v>0</v>
      </c>
      <c r="AD813">
        <f>IF(ISBLANK(sbcc[[#This Row],[total_girls]]),SUM(sbcc[[#This Row],[girls_0-5_reached]],sbcc[[#This Row],[girls_6-12_reached]],sbcc[[#This Row],[girls_13-18_reached]]),sbcc[[#This Row],[total_girls]])</f>
        <v>0</v>
      </c>
      <c r="AE813">
        <f>IF(ISBLANK(sbcc[[#This Row],[total_children]]),SUM(sbcc[[#This Row],[calc_boys]],sbcc[[#This Row],[calc_girls]]),sbcc[[#This Row],[total_children]])</f>
        <v>0</v>
      </c>
      <c r="AF813">
        <f>IF(ISBLANK(sbcc[[#This Row],[total_pwd]]),SUM(sbcc[[#This Row],[total_pwd_men]],sbcc[[#This Row],[total_pwd_women]]),sbcc[[#This Row],[total_pwd]])</f>
        <v>0</v>
      </c>
      <c r="AG813">
        <f>IF(ISBLANK(sbcc[[#This Row],[total_adults]]),SUM(sbcc[[#This Row],[total_men]],sbcc[[#This Row],[total_women]]),sbcc[[#This Row],[total_adults]])</f>
        <v>0</v>
      </c>
      <c r="AH813">
        <f>IF(ISBLANK(sbcc[[#This Row],[total_beneficiaries_reached]]),SUM(sbcc[[#This Row],[calc_children]],sbcc[[#This Row],[calc_adults]]),sbcc[[#This Row],[total_beneficiaries_reached]])</f>
        <v>0</v>
      </c>
      <c r="AI813" s="49" t="str">
        <f ca="1">IF(B813="","",OFFSET(table_admin1[[#Headers],[ADM1_PT]],MATCH(B813,admin1,0),1))</f>
        <v/>
      </c>
      <c r="AJ813" s="49" t="str">
        <f t="shared" ref="AJ813:AJ876" ca="1" si="26">IF(C813="","",INDEX(admin2_pcode,MATCH(C813,OFFSET(admin2_start,MATCH(AI813,admin1_linked_pcode,0),0,COUNTIF(admin1_linked_pcode,AI813)),0)+MATCH(AI813,admin1_linked_pcode,0)-1))</f>
        <v/>
      </c>
      <c r="AK813" s="49" t="str">
        <f t="shared" ref="AK813:AK876" ca="1" si="27">IF(D813="","",INDEX(admin3_pcode,MATCH(D813,OFFSET(admin3_start,MATCH(AJ813,admin2_linked_pcode,0),0,COUNTIF(admin2_linked_pcode,AJ813)),0)+MATCH(AJ813,admin2_linked_pcode,0)-1))</f>
        <v/>
      </c>
    </row>
    <row r="814" spans="29:37" x14ac:dyDescent="0.2">
      <c r="AC814">
        <f>IF(ISBLANK(sbcc[[#This Row],[total_boys]]),SUM(sbcc[[#This Row],[boys_0-5_reached]],sbcc[[#This Row],[boys_6-12_reached]],sbcc[[#This Row],[boys_13-18_reached]]),sbcc[[#This Row],[total_boys]])</f>
        <v>0</v>
      </c>
      <c r="AD814">
        <f>IF(ISBLANK(sbcc[[#This Row],[total_girls]]),SUM(sbcc[[#This Row],[girls_0-5_reached]],sbcc[[#This Row],[girls_6-12_reached]],sbcc[[#This Row],[girls_13-18_reached]]),sbcc[[#This Row],[total_girls]])</f>
        <v>0</v>
      </c>
      <c r="AE814">
        <f>IF(ISBLANK(sbcc[[#This Row],[total_children]]),SUM(sbcc[[#This Row],[calc_boys]],sbcc[[#This Row],[calc_girls]]),sbcc[[#This Row],[total_children]])</f>
        <v>0</v>
      </c>
      <c r="AF814">
        <f>IF(ISBLANK(sbcc[[#This Row],[total_pwd]]),SUM(sbcc[[#This Row],[total_pwd_men]],sbcc[[#This Row],[total_pwd_women]]),sbcc[[#This Row],[total_pwd]])</f>
        <v>0</v>
      </c>
      <c r="AG814">
        <f>IF(ISBLANK(sbcc[[#This Row],[total_adults]]),SUM(sbcc[[#This Row],[total_men]],sbcc[[#This Row],[total_women]]),sbcc[[#This Row],[total_adults]])</f>
        <v>0</v>
      </c>
      <c r="AH814">
        <f>IF(ISBLANK(sbcc[[#This Row],[total_beneficiaries_reached]]),SUM(sbcc[[#This Row],[calc_children]],sbcc[[#This Row],[calc_adults]]),sbcc[[#This Row],[total_beneficiaries_reached]])</f>
        <v>0</v>
      </c>
      <c r="AI814" s="49" t="str">
        <f ca="1">IF(B814="","",OFFSET(table_admin1[[#Headers],[ADM1_PT]],MATCH(B814,admin1,0),1))</f>
        <v/>
      </c>
      <c r="AJ814" s="49" t="str">
        <f t="shared" ca="1" si="26"/>
        <v/>
      </c>
      <c r="AK814" s="49" t="str">
        <f t="shared" ca="1" si="27"/>
        <v/>
      </c>
    </row>
    <row r="815" spans="29:37" x14ac:dyDescent="0.2">
      <c r="AC815">
        <f>IF(ISBLANK(sbcc[[#This Row],[total_boys]]),SUM(sbcc[[#This Row],[boys_0-5_reached]],sbcc[[#This Row],[boys_6-12_reached]],sbcc[[#This Row],[boys_13-18_reached]]),sbcc[[#This Row],[total_boys]])</f>
        <v>0</v>
      </c>
      <c r="AD815">
        <f>IF(ISBLANK(sbcc[[#This Row],[total_girls]]),SUM(sbcc[[#This Row],[girls_0-5_reached]],sbcc[[#This Row],[girls_6-12_reached]],sbcc[[#This Row],[girls_13-18_reached]]),sbcc[[#This Row],[total_girls]])</f>
        <v>0</v>
      </c>
      <c r="AE815">
        <f>IF(ISBLANK(sbcc[[#This Row],[total_children]]),SUM(sbcc[[#This Row],[calc_boys]],sbcc[[#This Row],[calc_girls]]),sbcc[[#This Row],[total_children]])</f>
        <v>0</v>
      </c>
      <c r="AF815">
        <f>IF(ISBLANK(sbcc[[#This Row],[total_pwd]]),SUM(sbcc[[#This Row],[total_pwd_men]],sbcc[[#This Row],[total_pwd_women]]),sbcc[[#This Row],[total_pwd]])</f>
        <v>0</v>
      </c>
      <c r="AG815">
        <f>IF(ISBLANK(sbcc[[#This Row],[total_adults]]),SUM(sbcc[[#This Row],[total_men]],sbcc[[#This Row],[total_women]]),sbcc[[#This Row],[total_adults]])</f>
        <v>0</v>
      </c>
      <c r="AH815">
        <f>IF(ISBLANK(sbcc[[#This Row],[total_beneficiaries_reached]]),SUM(sbcc[[#This Row],[calc_children]],sbcc[[#This Row],[calc_adults]]),sbcc[[#This Row],[total_beneficiaries_reached]])</f>
        <v>0</v>
      </c>
      <c r="AI815" s="49" t="str">
        <f ca="1">IF(B815="","",OFFSET(table_admin1[[#Headers],[ADM1_PT]],MATCH(B815,admin1,0),1))</f>
        <v/>
      </c>
      <c r="AJ815" s="49" t="str">
        <f t="shared" ca="1" si="26"/>
        <v/>
      </c>
      <c r="AK815" s="49" t="str">
        <f t="shared" ca="1" si="27"/>
        <v/>
      </c>
    </row>
    <row r="816" spans="29:37" x14ac:dyDescent="0.2">
      <c r="AC816">
        <f>IF(ISBLANK(sbcc[[#This Row],[total_boys]]),SUM(sbcc[[#This Row],[boys_0-5_reached]],sbcc[[#This Row],[boys_6-12_reached]],sbcc[[#This Row],[boys_13-18_reached]]),sbcc[[#This Row],[total_boys]])</f>
        <v>0</v>
      </c>
      <c r="AD816">
        <f>IF(ISBLANK(sbcc[[#This Row],[total_girls]]),SUM(sbcc[[#This Row],[girls_0-5_reached]],sbcc[[#This Row],[girls_6-12_reached]],sbcc[[#This Row],[girls_13-18_reached]]),sbcc[[#This Row],[total_girls]])</f>
        <v>0</v>
      </c>
      <c r="AE816">
        <f>IF(ISBLANK(sbcc[[#This Row],[total_children]]),SUM(sbcc[[#This Row],[calc_boys]],sbcc[[#This Row],[calc_girls]]),sbcc[[#This Row],[total_children]])</f>
        <v>0</v>
      </c>
      <c r="AF816">
        <f>IF(ISBLANK(sbcc[[#This Row],[total_pwd]]),SUM(sbcc[[#This Row],[total_pwd_men]],sbcc[[#This Row],[total_pwd_women]]),sbcc[[#This Row],[total_pwd]])</f>
        <v>0</v>
      </c>
      <c r="AG816">
        <f>IF(ISBLANK(sbcc[[#This Row],[total_adults]]),SUM(sbcc[[#This Row],[total_men]],sbcc[[#This Row],[total_women]]),sbcc[[#This Row],[total_adults]])</f>
        <v>0</v>
      </c>
      <c r="AH816">
        <f>IF(ISBLANK(sbcc[[#This Row],[total_beneficiaries_reached]]),SUM(sbcc[[#This Row],[calc_children]],sbcc[[#This Row],[calc_adults]]),sbcc[[#This Row],[total_beneficiaries_reached]])</f>
        <v>0</v>
      </c>
      <c r="AI816" s="49" t="str">
        <f ca="1">IF(B816="","",OFFSET(table_admin1[[#Headers],[ADM1_PT]],MATCH(B816,admin1,0),1))</f>
        <v/>
      </c>
      <c r="AJ816" s="49" t="str">
        <f t="shared" ca="1" si="26"/>
        <v/>
      </c>
      <c r="AK816" s="49" t="str">
        <f t="shared" ca="1" si="27"/>
        <v/>
      </c>
    </row>
    <row r="817" spans="29:37" x14ac:dyDescent="0.2">
      <c r="AC817">
        <f>IF(ISBLANK(sbcc[[#This Row],[total_boys]]),SUM(sbcc[[#This Row],[boys_0-5_reached]],sbcc[[#This Row],[boys_6-12_reached]],sbcc[[#This Row],[boys_13-18_reached]]),sbcc[[#This Row],[total_boys]])</f>
        <v>0</v>
      </c>
      <c r="AD817">
        <f>IF(ISBLANK(sbcc[[#This Row],[total_girls]]),SUM(sbcc[[#This Row],[girls_0-5_reached]],sbcc[[#This Row],[girls_6-12_reached]],sbcc[[#This Row],[girls_13-18_reached]]),sbcc[[#This Row],[total_girls]])</f>
        <v>0</v>
      </c>
      <c r="AE817">
        <f>IF(ISBLANK(sbcc[[#This Row],[total_children]]),SUM(sbcc[[#This Row],[calc_boys]],sbcc[[#This Row],[calc_girls]]),sbcc[[#This Row],[total_children]])</f>
        <v>0</v>
      </c>
      <c r="AF817">
        <f>IF(ISBLANK(sbcc[[#This Row],[total_pwd]]),SUM(sbcc[[#This Row],[total_pwd_men]],sbcc[[#This Row],[total_pwd_women]]),sbcc[[#This Row],[total_pwd]])</f>
        <v>0</v>
      </c>
      <c r="AG817">
        <f>IF(ISBLANK(sbcc[[#This Row],[total_adults]]),SUM(sbcc[[#This Row],[total_men]],sbcc[[#This Row],[total_women]]),sbcc[[#This Row],[total_adults]])</f>
        <v>0</v>
      </c>
      <c r="AH817">
        <f>IF(ISBLANK(sbcc[[#This Row],[total_beneficiaries_reached]]),SUM(sbcc[[#This Row],[calc_children]],sbcc[[#This Row],[calc_adults]]),sbcc[[#This Row],[total_beneficiaries_reached]])</f>
        <v>0</v>
      </c>
      <c r="AI817" s="49" t="str">
        <f ca="1">IF(B817="","",OFFSET(table_admin1[[#Headers],[ADM1_PT]],MATCH(B817,admin1,0),1))</f>
        <v/>
      </c>
      <c r="AJ817" s="49" t="str">
        <f t="shared" ca="1" si="26"/>
        <v/>
      </c>
      <c r="AK817" s="49" t="str">
        <f t="shared" ca="1" si="27"/>
        <v/>
      </c>
    </row>
    <row r="818" spans="29:37" x14ac:dyDescent="0.2">
      <c r="AC818">
        <f>IF(ISBLANK(sbcc[[#This Row],[total_boys]]),SUM(sbcc[[#This Row],[boys_0-5_reached]],sbcc[[#This Row],[boys_6-12_reached]],sbcc[[#This Row],[boys_13-18_reached]]),sbcc[[#This Row],[total_boys]])</f>
        <v>0</v>
      </c>
      <c r="AD818">
        <f>IF(ISBLANK(sbcc[[#This Row],[total_girls]]),SUM(sbcc[[#This Row],[girls_0-5_reached]],sbcc[[#This Row],[girls_6-12_reached]],sbcc[[#This Row],[girls_13-18_reached]]),sbcc[[#This Row],[total_girls]])</f>
        <v>0</v>
      </c>
      <c r="AE818">
        <f>IF(ISBLANK(sbcc[[#This Row],[total_children]]),SUM(sbcc[[#This Row],[calc_boys]],sbcc[[#This Row],[calc_girls]]),sbcc[[#This Row],[total_children]])</f>
        <v>0</v>
      </c>
      <c r="AF818">
        <f>IF(ISBLANK(sbcc[[#This Row],[total_pwd]]),SUM(sbcc[[#This Row],[total_pwd_men]],sbcc[[#This Row],[total_pwd_women]]),sbcc[[#This Row],[total_pwd]])</f>
        <v>0</v>
      </c>
      <c r="AG818">
        <f>IF(ISBLANK(sbcc[[#This Row],[total_adults]]),SUM(sbcc[[#This Row],[total_men]],sbcc[[#This Row],[total_women]]),sbcc[[#This Row],[total_adults]])</f>
        <v>0</v>
      </c>
      <c r="AH818">
        <f>IF(ISBLANK(sbcc[[#This Row],[total_beneficiaries_reached]]),SUM(sbcc[[#This Row],[calc_children]],sbcc[[#This Row],[calc_adults]]),sbcc[[#This Row],[total_beneficiaries_reached]])</f>
        <v>0</v>
      </c>
      <c r="AI818" s="49" t="str">
        <f ca="1">IF(B818="","",OFFSET(table_admin1[[#Headers],[ADM1_PT]],MATCH(B818,admin1,0),1))</f>
        <v/>
      </c>
      <c r="AJ818" s="49" t="str">
        <f t="shared" ca="1" si="26"/>
        <v/>
      </c>
      <c r="AK818" s="49" t="str">
        <f t="shared" ca="1" si="27"/>
        <v/>
      </c>
    </row>
    <row r="819" spans="29:37" x14ac:dyDescent="0.2">
      <c r="AC819">
        <f>IF(ISBLANK(sbcc[[#This Row],[total_boys]]),SUM(sbcc[[#This Row],[boys_0-5_reached]],sbcc[[#This Row],[boys_6-12_reached]],sbcc[[#This Row],[boys_13-18_reached]]),sbcc[[#This Row],[total_boys]])</f>
        <v>0</v>
      </c>
      <c r="AD819">
        <f>IF(ISBLANK(sbcc[[#This Row],[total_girls]]),SUM(sbcc[[#This Row],[girls_0-5_reached]],sbcc[[#This Row],[girls_6-12_reached]],sbcc[[#This Row],[girls_13-18_reached]]),sbcc[[#This Row],[total_girls]])</f>
        <v>0</v>
      </c>
      <c r="AE819">
        <f>IF(ISBLANK(sbcc[[#This Row],[total_children]]),SUM(sbcc[[#This Row],[calc_boys]],sbcc[[#This Row],[calc_girls]]),sbcc[[#This Row],[total_children]])</f>
        <v>0</v>
      </c>
      <c r="AF819">
        <f>IF(ISBLANK(sbcc[[#This Row],[total_pwd]]),SUM(sbcc[[#This Row],[total_pwd_men]],sbcc[[#This Row],[total_pwd_women]]),sbcc[[#This Row],[total_pwd]])</f>
        <v>0</v>
      </c>
      <c r="AG819">
        <f>IF(ISBLANK(sbcc[[#This Row],[total_adults]]),SUM(sbcc[[#This Row],[total_men]],sbcc[[#This Row],[total_women]]),sbcc[[#This Row],[total_adults]])</f>
        <v>0</v>
      </c>
      <c r="AH819">
        <f>IF(ISBLANK(sbcc[[#This Row],[total_beneficiaries_reached]]),SUM(sbcc[[#This Row],[calc_children]],sbcc[[#This Row],[calc_adults]]),sbcc[[#This Row],[total_beneficiaries_reached]])</f>
        <v>0</v>
      </c>
      <c r="AI819" s="49" t="str">
        <f ca="1">IF(B819="","",OFFSET(table_admin1[[#Headers],[ADM1_PT]],MATCH(B819,admin1,0),1))</f>
        <v/>
      </c>
      <c r="AJ819" s="49" t="str">
        <f t="shared" ca="1" si="26"/>
        <v/>
      </c>
      <c r="AK819" s="49" t="str">
        <f t="shared" ca="1" si="27"/>
        <v/>
      </c>
    </row>
    <row r="820" spans="29:37" x14ac:dyDescent="0.2">
      <c r="AC820">
        <f>IF(ISBLANK(sbcc[[#This Row],[total_boys]]),SUM(sbcc[[#This Row],[boys_0-5_reached]],sbcc[[#This Row],[boys_6-12_reached]],sbcc[[#This Row],[boys_13-18_reached]]),sbcc[[#This Row],[total_boys]])</f>
        <v>0</v>
      </c>
      <c r="AD820">
        <f>IF(ISBLANK(sbcc[[#This Row],[total_girls]]),SUM(sbcc[[#This Row],[girls_0-5_reached]],sbcc[[#This Row],[girls_6-12_reached]],sbcc[[#This Row],[girls_13-18_reached]]),sbcc[[#This Row],[total_girls]])</f>
        <v>0</v>
      </c>
      <c r="AE820">
        <f>IF(ISBLANK(sbcc[[#This Row],[total_children]]),SUM(sbcc[[#This Row],[calc_boys]],sbcc[[#This Row],[calc_girls]]),sbcc[[#This Row],[total_children]])</f>
        <v>0</v>
      </c>
      <c r="AF820">
        <f>IF(ISBLANK(sbcc[[#This Row],[total_pwd]]),SUM(sbcc[[#This Row],[total_pwd_men]],sbcc[[#This Row],[total_pwd_women]]),sbcc[[#This Row],[total_pwd]])</f>
        <v>0</v>
      </c>
      <c r="AG820">
        <f>IF(ISBLANK(sbcc[[#This Row],[total_adults]]),SUM(sbcc[[#This Row],[total_men]],sbcc[[#This Row],[total_women]]),sbcc[[#This Row],[total_adults]])</f>
        <v>0</v>
      </c>
      <c r="AH820">
        <f>IF(ISBLANK(sbcc[[#This Row],[total_beneficiaries_reached]]),SUM(sbcc[[#This Row],[calc_children]],sbcc[[#This Row],[calc_adults]]),sbcc[[#This Row],[total_beneficiaries_reached]])</f>
        <v>0</v>
      </c>
      <c r="AI820" s="49" t="str">
        <f ca="1">IF(B820="","",OFFSET(table_admin1[[#Headers],[ADM1_PT]],MATCH(B820,admin1,0),1))</f>
        <v/>
      </c>
      <c r="AJ820" s="49" t="str">
        <f t="shared" ca="1" si="26"/>
        <v/>
      </c>
      <c r="AK820" s="49" t="str">
        <f t="shared" ca="1" si="27"/>
        <v/>
      </c>
    </row>
    <row r="821" spans="29:37" x14ac:dyDescent="0.2">
      <c r="AC821">
        <f>IF(ISBLANK(sbcc[[#This Row],[total_boys]]),SUM(sbcc[[#This Row],[boys_0-5_reached]],sbcc[[#This Row],[boys_6-12_reached]],sbcc[[#This Row],[boys_13-18_reached]]),sbcc[[#This Row],[total_boys]])</f>
        <v>0</v>
      </c>
      <c r="AD821">
        <f>IF(ISBLANK(sbcc[[#This Row],[total_girls]]),SUM(sbcc[[#This Row],[girls_0-5_reached]],sbcc[[#This Row],[girls_6-12_reached]],sbcc[[#This Row],[girls_13-18_reached]]),sbcc[[#This Row],[total_girls]])</f>
        <v>0</v>
      </c>
      <c r="AE821">
        <f>IF(ISBLANK(sbcc[[#This Row],[total_children]]),SUM(sbcc[[#This Row],[calc_boys]],sbcc[[#This Row],[calc_girls]]),sbcc[[#This Row],[total_children]])</f>
        <v>0</v>
      </c>
      <c r="AF821">
        <f>IF(ISBLANK(sbcc[[#This Row],[total_pwd]]),SUM(sbcc[[#This Row],[total_pwd_men]],sbcc[[#This Row],[total_pwd_women]]),sbcc[[#This Row],[total_pwd]])</f>
        <v>0</v>
      </c>
      <c r="AG821">
        <f>IF(ISBLANK(sbcc[[#This Row],[total_adults]]),SUM(sbcc[[#This Row],[total_men]],sbcc[[#This Row],[total_women]]),sbcc[[#This Row],[total_adults]])</f>
        <v>0</v>
      </c>
      <c r="AH821">
        <f>IF(ISBLANK(sbcc[[#This Row],[total_beneficiaries_reached]]),SUM(sbcc[[#This Row],[calc_children]],sbcc[[#This Row],[calc_adults]]),sbcc[[#This Row],[total_beneficiaries_reached]])</f>
        <v>0</v>
      </c>
      <c r="AI821" s="49" t="str">
        <f ca="1">IF(B821="","",OFFSET(table_admin1[[#Headers],[ADM1_PT]],MATCH(B821,admin1,0),1))</f>
        <v/>
      </c>
      <c r="AJ821" s="49" t="str">
        <f t="shared" ca="1" si="26"/>
        <v/>
      </c>
      <c r="AK821" s="49" t="str">
        <f t="shared" ca="1" si="27"/>
        <v/>
      </c>
    </row>
    <row r="822" spans="29:37" x14ac:dyDescent="0.2">
      <c r="AC822">
        <f>IF(ISBLANK(sbcc[[#This Row],[total_boys]]),SUM(sbcc[[#This Row],[boys_0-5_reached]],sbcc[[#This Row],[boys_6-12_reached]],sbcc[[#This Row],[boys_13-18_reached]]),sbcc[[#This Row],[total_boys]])</f>
        <v>0</v>
      </c>
      <c r="AD822">
        <f>IF(ISBLANK(sbcc[[#This Row],[total_girls]]),SUM(sbcc[[#This Row],[girls_0-5_reached]],sbcc[[#This Row],[girls_6-12_reached]],sbcc[[#This Row],[girls_13-18_reached]]),sbcc[[#This Row],[total_girls]])</f>
        <v>0</v>
      </c>
      <c r="AE822">
        <f>IF(ISBLANK(sbcc[[#This Row],[total_children]]),SUM(sbcc[[#This Row],[calc_boys]],sbcc[[#This Row],[calc_girls]]),sbcc[[#This Row],[total_children]])</f>
        <v>0</v>
      </c>
      <c r="AF822">
        <f>IF(ISBLANK(sbcc[[#This Row],[total_pwd]]),SUM(sbcc[[#This Row],[total_pwd_men]],sbcc[[#This Row],[total_pwd_women]]),sbcc[[#This Row],[total_pwd]])</f>
        <v>0</v>
      </c>
      <c r="AG822">
        <f>IF(ISBLANK(sbcc[[#This Row],[total_adults]]),SUM(sbcc[[#This Row],[total_men]],sbcc[[#This Row],[total_women]]),sbcc[[#This Row],[total_adults]])</f>
        <v>0</v>
      </c>
      <c r="AH822">
        <f>IF(ISBLANK(sbcc[[#This Row],[total_beneficiaries_reached]]),SUM(sbcc[[#This Row],[calc_children]],sbcc[[#This Row],[calc_adults]]),sbcc[[#This Row],[total_beneficiaries_reached]])</f>
        <v>0</v>
      </c>
      <c r="AI822" s="49" t="str">
        <f ca="1">IF(B822="","",OFFSET(table_admin1[[#Headers],[ADM1_PT]],MATCH(B822,admin1,0),1))</f>
        <v/>
      </c>
      <c r="AJ822" s="49" t="str">
        <f t="shared" ca="1" si="26"/>
        <v/>
      </c>
      <c r="AK822" s="49" t="str">
        <f t="shared" ca="1" si="27"/>
        <v/>
      </c>
    </row>
    <row r="823" spans="29:37" x14ac:dyDescent="0.2">
      <c r="AC823">
        <f>IF(ISBLANK(sbcc[[#This Row],[total_boys]]),SUM(sbcc[[#This Row],[boys_0-5_reached]],sbcc[[#This Row],[boys_6-12_reached]],sbcc[[#This Row],[boys_13-18_reached]]),sbcc[[#This Row],[total_boys]])</f>
        <v>0</v>
      </c>
      <c r="AD823">
        <f>IF(ISBLANK(sbcc[[#This Row],[total_girls]]),SUM(sbcc[[#This Row],[girls_0-5_reached]],sbcc[[#This Row],[girls_6-12_reached]],sbcc[[#This Row],[girls_13-18_reached]]),sbcc[[#This Row],[total_girls]])</f>
        <v>0</v>
      </c>
      <c r="AE823">
        <f>IF(ISBLANK(sbcc[[#This Row],[total_children]]),SUM(sbcc[[#This Row],[calc_boys]],sbcc[[#This Row],[calc_girls]]),sbcc[[#This Row],[total_children]])</f>
        <v>0</v>
      </c>
      <c r="AF823">
        <f>IF(ISBLANK(sbcc[[#This Row],[total_pwd]]),SUM(sbcc[[#This Row],[total_pwd_men]],sbcc[[#This Row],[total_pwd_women]]),sbcc[[#This Row],[total_pwd]])</f>
        <v>0</v>
      </c>
      <c r="AG823">
        <f>IF(ISBLANK(sbcc[[#This Row],[total_adults]]),SUM(sbcc[[#This Row],[total_men]],sbcc[[#This Row],[total_women]]),sbcc[[#This Row],[total_adults]])</f>
        <v>0</v>
      </c>
      <c r="AH823">
        <f>IF(ISBLANK(sbcc[[#This Row],[total_beneficiaries_reached]]),SUM(sbcc[[#This Row],[calc_children]],sbcc[[#This Row],[calc_adults]]),sbcc[[#This Row],[total_beneficiaries_reached]])</f>
        <v>0</v>
      </c>
      <c r="AI823" s="49" t="str">
        <f ca="1">IF(B823="","",OFFSET(table_admin1[[#Headers],[ADM1_PT]],MATCH(B823,admin1,0),1))</f>
        <v/>
      </c>
      <c r="AJ823" s="49" t="str">
        <f t="shared" ca="1" si="26"/>
        <v/>
      </c>
      <c r="AK823" s="49" t="str">
        <f t="shared" ca="1" si="27"/>
        <v/>
      </c>
    </row>
    <row r="824" spans="29:37" x14ac:dyDescent="0.2">
      <c r="AC824">
        <f>IF(ISBLANK(sbcc[[#This Row],[total_boys]]),SUM(sbcc[[#This Row],[boys_0-5_reached]],sbcc[[#This Row],[boys_6-12_reached]],sbcc[[#This Row],[boys_13-18_reached]]),sbcc[[#This Row],[total_boys]])</f>
        <v>0</v>
      </c>
      <c r="AD824">
        <f>IF(ISBLANK(sbcc[[#This Row],[total_girls]]),SUM(sbcc[[#This Row],[girls_0-5_reached]],sbcc[[#This Row],[girls_6-12_reached]],sbcc[[#This Row],[girls_13-18_reached]]),sbcc[[#This Row],[total_girls]])</f>
        <v>0</v>
      </c>
      <c r="AE824">
        <f>IF(ISBLANK(sbcc[[#This Row],[total_children]]),SUM(sbcc[[#This Row],[calc_boys]],sbcc[[#This Row],[calc_girls]]),sbcc[[#This Row],[total_children]])</f>
        <v>0</v>
      </c>
      <c r="AF824">
        <f>IF(ISBLANK(sbcc[[#This Row],[total_pwd]]),SUM(sbcc[[#This Row],[total_pwd_men]],sbcc[[#This Row],[total_pwd_women]]),sbcc[[#This Row],[total_pwd]])</f>
        <v>0</v>
      </c>
      <c r="AG824">
        <f>IF(ISBLANK(sbcc[[#This Row],[total_adults]]),SUM(sbcc[[#This Row],[total_men]],sbcc[[#This Row],[total_women]]),sbcc[[#This Row],[total_adults]])</f>
        <v>0</v>
      </c>
      <c r="AH824">
        <f>IF(ISBLANK(sbcc[[#This Row],[total_beneficiaries_reached]]),SUM(sbcc[[#This Row],[calc_children]],sbcc[[#This Row],[calc_adults]]),sbcc[[#This Row],[total_beneficiaries_reached]])</f>
        <v>0</v>
      </c>
      <c r="AI824" s="49" t="str">
        <f ca="1">IF(B824="","",OFFSET(table_admin1[[#Headers],[ADM1_PT]],MATCH(B824,admin1,0),1))</f>
        <v/>
      </c>
      <c r="AJ824" s="49" t="str">
        <f t="shared" ca="1" si="26"/>
        <v/>
      </c>
      <c r="AK824" s="49" t="str">
        <f t="shared" ca="1" si="27"/>
        <v/>
      </c>
    </row>
    <row r="825" spans="29:37" x14ac:dyDescent="0.2">
      <c r="AC825">
        <f>IF(ISBLANK(sbcc[[#This Row],[total_boys]]),SUM(sbcc[[#This Row],[boys_0-5_reached]],sbcc[[#This Row],[boys_6-12_reached]],sbcc[[#This Row],[boys_13-18_reached]]),sbcc[[#This Row],[total_boys]])</f>
        <v>0</v>
      </c>
      <c r="AD825">
        <f>IF(ISBLANK(sbcc[[#This Row],[total_girls]]),SUM(sbcc[[#This Row],[girls_0-5_reached]],sbcc[[#This Row],[girls_6-12_reached]],sbcc[[#This Row],[girls_13-18_reached]]),sbcc[[#This Row],[total_girls]])</f>
        <v>0</v>
      </c>
      <c r="AE825">
        <f>IF(ISBLANK(sbcc[[#This Row],[total_children]]),SUM(sbcc[[#This Row],[calc_boys]],sbcc[[#This Row],[calc_girls]]),sbcc[[#This Row],[total_children]])</f>
        <v>0</v>
      </c>
      <c r="AF825">
        <f>IF(ISBLANK(sbcc[[#This Row],[total_pwd]]),SUM(sbcc[[#This Row],[total_pwd_men]],sbcc[[#This Row],[total_pwd_women]]),sbcc[[#This Row],[total_pwd]])</f>
        <v>0</v>
      </c>
      <c r="AG825">
        <f>IF(ISBLANK(sbcc[[#This Row],[total_adults]]),SUM(sbcc[[#This Row],[total_men]],sbcc[[#This Row],[total_women]]),sbcc[[#This Row],[total_adults]])</f>
        <v>0</v>
      </c>
      <c r="AH825">
        <f>IF(ISBLANK(sbcc[[#This Row],[total_beneficiaries_reached]]),SUM(sbcc[[#This Row],[calc_children]],sbcc[[#This Row],[calc_adults]]),sbcc[[#This Row],[total_beneficiaries_reached]])</f>
        <v>0</v>
      </c>
      <c r="AI825" s="49" t="str">
        <f ca="1">IF(B825="","",OFFSET(table_admin1[[#Headers],[ADM1_PT]],MATCH(B825,admin1,0),1))</f>
        <v/>
      </c>
      <c r="AJ825" s="49" t="str">
        <f t="shared" ca="1" si="26"/>
        <v/>
      </c>
      <c r="AK825" s="49" t="str">
        <f t="shared" ca="1" si="27"/>
        <v/>
      </c>
    </row>
    <row r="826" spans="29:37" x14ac:dyDescent="0.2">
      <c r="AC826">
        <f>IF(ISBLANK(sbcc[[#This Row],[total_boys]]),SUM(sbcc[[#This Row],[boys_0-5_reached]],sbcc[[#This Row],[boys_6-12_reached]],sbcc[[#This Row],[boys_13-18_reached]]),sbcc[[#This Row],[total_boys]])</f>
        <v>0</v>
      </c>
      <c r="AD826">
        <f>IF(ISBLANK(sbcc[[#This Row],[total_girls]]),SUM(sbcc[[#This Row],[girls_0-5_reached]],sbcc[[#This Row],[girls_6-12_reached]],sbcc[[#This Row],[girls_13-18_reached]]),sbcc[[#This Row],[total_girls]])</f>
        <v>0</v>
      </c>
      <c r="AE826">
        <f>IF(ISBLANK(sbcc[[#This Row],[total_children]]),SUM(sbcc[[#This Row],[calc_boys]],sbcc[[#This Row],[calc_girls]]),sbcc[[#This Row],[total_children]])</f>
        <v>0</v>
      </c>
      <c r="AF826">
        <f>IF(ISBLANK(sbcc[[#This Row],[total_pwd]]),SUM(sbcc[[#This Row],[total_pwd_men]],sbcc[[#This Row],[total_pwd_women]]),sbcc[[#This Row],[total_pwd]])</f>
        <v>0</v>
      </c>
      <c r="AG826">
        <f>IF(ISBLANK(sbcc[[#This Row],[total_adults]]),SUM(sbcc[[#This Row],[total_men]],sbcc[[#This Row],[total_women]]),sbcc[[#This Row],[total_adults]])</f>
        <v>0</v>
      </c>
      <c r="AH826">
        <f>IF(ISBLANK(sbcc[[#This Row],[total_beneficiaries_reached]]),SUM(sbcc[[#This Row],[calc_children]],sbcc[[#This Row],[calc_adults]]),sbcc[[#This Row],[total_beneficiaries_reached]])</f>
        <v>0</v>
      </c>
      <c r="AI826" s="49" t="str">
        <f ca="1">IF(B826="","",OFFSET(table_admin1[[#Headers],[ADM1_PT]],MATCH(B826,admin1,0),1))</f>
        <v/>
      </c>
      <c r="AJ826" s="49" t="str">
        <f t="shared" ca="1" si="26"/>
        <v/>
      </c>
      <c r="AK826" s="49" t="str">
        <f t="shared" ca="1" si="27"/>
        <v/>
      </c>
    </row>
    <row r="827" spans="29:37" x14ac:dyDescent="0.2">
      <c r="AC827">
        <f>IF(ISBLANK(sbcc[[#This Row],[total_boys]]),SUM(sbcc[[#This Row],[boys_0-5_reached]],sbcc[[#This Row],[boys_6-12_reached]],sbcc[[#This Row],[boys_13-18_reached]]),sbcc[[#This Row],[total_boys]])</f>
        <v>0</v>
      </c>
      <c r="AD827">
        <f>IF(ISBLANK(sbcc[[#This Row],[total_girls]]),SUM(sbcc[[#This Row],[girls_0-5_reached]],sbcc[[#This Row],[girls_6-12_reached]],sbcc[[#This Row],[girls_13-18_reached]]),sbcc[[#This Row],[total_girls]])</f>
        <v>0</v>
      </c>
      <c r="AE827">
        <f>IF(ISBLANK(sbcc[[#This Row],[total_children]]),SUM(sbcc[[#This Row],[calc_boys]],sbcc[[#This Row],[calc_girls]]),sbcc[[#This Row],[total_children]])</f>
        <v>0</v>
      </c>
      <c r="AF827">
        <f>IF(ISBLANK(sbcc[[#This Row],[total_pwd]]),SUM(sbcc[[#This Row],[total_pwd_men]],sbcc[[#This Row],[total_pwd_women]]),sbcc[[#This Row],[total_pwd]])</f>
        <v>0</v>
      </c>
      <c r="AG827">
        <f>IF(ISBLANK(sbcc[[#This Row],[total_adults]]),SUM(sbcc[[#This Row],[total_men]],sbcc[[#This Row],[total_women]]),sbcc[[#This Row],[total_adults]])</f>
        <v>0</v>
      </c>
      <c r="AH827">
        <f>IF(ISBLANK(sbcc[[#This Row],[total_beneficiaries_reached]]),SUM(sbcc[[#This Row],[calc_children]],sbcc[[#This Row],[calc_adults]]),sbcc[[#This Row],[total_beneficiaries_reached]])</f>
        <v>0</v>
      </c>
      <c r="AI827" s="49" t="str">
        <f ca="1">IF(B827="","",OFFSET(table_admin1[[#Headers],[ADM1_PT]],MATCH(B827,admin1,0),1))</f>
        <v/>
      </c>
      <c r="AJ827" s="49" t="str">
        <f t="shared" ca="1" si="26"/>
        <v/>
      </c>
      <c r="AK827" s="49" t="str">
        <f t="shared" ca="1" si="27"/>
        <v/>
      </c>
    </row>
    <row r="828" spans="29:37" x14ac:dyDescent="0.2">
      <c r="AC828">
        <f>IF(ISBLANK(sbcc[[#This Row],[total_boys]]),SUM(sbcc[[#This Row],[boys_0-5_reached]],sbcc[[#This Row],[boys_6-12_reached]],sbcc[[#This Row],[boys_13-18_reached]]),sbcc[[#This Row],[total_boys]])</f>
        <v>0</v>
      </c>
      <c r="AD828">
        <f>IF(ISBLANK(sbcc[[#This Row],[total_girls]]),SUM(sbcc[[#This Row],[girls_0-5_reached]],sbcc[[#This Row],[girls_6-12_reached]],sbcc[[#This Row],[girls_13-18_reached]]),sbcc[[#This Row],[total_girls]])</f>
        <v>0</v>
      </c>
      <c r="AE828">
        <f>IF(ISBLANK(sbcc[[#This Row],[total_children]]),SUM(sbcc[[#This Row],[calc_boys]],sbcc[[#This Row],[calc_girls]]),sbcc[[#This Row],[total_children]])</f>
        <v>0</v>
      </c>
      <c r="AF828">
        <f>IF(ISBLANK(sbcc[[#This Row],[total_pwd]]),SUM(sbcc[[#This Row],[total_pwd_men]],sbcc[[#This Row],[total_pwd_women]]),sbcc[[#This Row],[total_pwd]])</f>
        <v>0</v>
      </c>
      <c r="AG828">
        <f>IF(ISBLANK(sbcc[[#This Row],[total_adults]]),SUM(sbcc[[#This Row],[total_men]],sbcc[[#This Row],[total_women]]),sbcc[[#This Row],[total_adults]])</f>
        <v>0</v>
      </c>
      <c r="AH828">
        <f>IF(ISBLANK(sbcc[[#This Row],[total_beneficiaries_reached]]),SUM(sbcc[[#This Row],[calc_children]],sbcc[[#This Row],[calc_adults]]),sbcc[[#This Row],[total_beneficiaries_reached]])</f>
        <v>0</v>
      </c>
      <c r="AI828" s="49" t="str">
        <f ca="1">IF(B828="","",OFFSET(table_admin1[[#Headers],[ADM1_PT]],MATCH(B828,admin1,0),1))</f>
        <v/>
      </c>
      <c r="AJ828" s="49" t="str">
        <f t="shared" ca="1" si="26"/>
        <v/>
      </c>
      <c r="AK828" s="49" t="str">
        <f t="shared" ca="1" si="27"/>
        <v/>
      </c>
    </row>
    <row r="829" spans="29:37" x14ac:dyDescent="0.2">
      <c r="AC829">
        <f>IF(ISBLANK(sbcc[[#This Row],[total_boys]]),SUM(sbcc[[#This Row],[boys_0-5_reached]],sbcc[[#This Row],[boys_6-12_reached]],sbcc[[#This Row],[boys_13-18_reached]]),sbcc[[#This Row],[total_boys]])</f>
        <v>0</v>
      </c>
      <c r="AD829">
        <f>IF(ISBLANK(sbcc[[#This Row],[total_girls]]),SUM(sbcc[[#This Row],[girls_0-5_reached]],sbcc[[#This Row],[girls_6-12_reached]],sbcc[[#This Row],[girls_13-18_reached]]),sbcc[[#This Row],[total_girls]])</f>
        <v>0</v>
      </c>
      <c r="AE829">
        <f>IF(ISBLANK(sbcc[[#This Row],[total_children]]),SUM(sbcc[[#This Row],[calc_boys]],sbcc[[#This Row],[calc_girls]]),sbcc[[#This Row],[total_children]])</f>
        <v>0</v>
      </c>
      <c r="AF829">
        <f>IF(ISBLANK(sbcc[[#This Row],[total_pwd]]),SUM(sbcc[[#This Row],[total_pwd_men]],sbcc[[#This Row],[total_pwd_women]]),sbcc[[#This Row],[total_pwd]])</f>
        <v>0</v>
      </c>
      <c r="AG829">
        <f>IF(ISBLANK(sbcc[[#This Row],[total_adults]]),SUM(sbcc[[#This Row],[total_men]],sbcc[[#This Row],[total_women]]),sbcc[[#This Row],[total_adults]])</f>
        <v>0</v>
      </c>
      <c r="AH829">
        <f>IF(ISBLANK(sbcc[[#This Row],[total_beneficiaries_reached]]),SUM(sbcc[[#This Row],[calc_children]],sbcc[[#This Row],[calc_adults]]),sbcc[[#This Row],[total_beneficiaries_reached]])</f>
        <v>0</v>
      </c>
      <c r="AI829" s="49" t="str">
        <f ca="1">IF(B829="","",OFFSET(table_admin1[[#Headers],[ADM1_PT]],MATCH(B829,admin1,0),1))</f>
        <v/>
      </c>
      <c r="AJ829" s="49" t="str">
        <f t="shared" ca="1" si="26"/>
        <v/>
      </c>
      <c r="AK829" s="49" t="str">
        <f t="shared" ca="1" si="27"/>
        <v/>
      </c>
    </row>
    <row r="830" spans="29:37" x14ac:dyDescent="0.2">
      <c r="AC830">
        <f>IF(ISBLANK(sbcc[[#This Row],[total_boys]]),SUM(sbcc[[#This Row],[boys_0-5_reached]],sbcc[[#This Row],[boys_6-12_reached]],sbcc[[#This Row],[boys_13-18_reached]]),sbcc[[#This Row],[total_boys]])</f>
        <v>0</v>
      </c>
      <c r="AD830">
        <f>IF(ISBLANK(sbcc[[#This Row],[total_girls]]),SUM(sbcc[[#This Row],[girls_0-5_reached]],sbcc[[#This Row],[girls_6-12_reached]],sbcc[[#This Row],[girls_13-18_reached]]),sbcc[[#This Row],[total_girls]])</f>
        <v>0</v>
      </c>
      <c r="AE830">
        <f>IF(ISBLANK(sbcc[[#This Row],[total_children]]),SUM(sbcc[[#This Row],[calc_boys]],sbcc[[#This Row],[calc_girls]]),sbcc[[#This Row],[total_children]])</f>
        <v>0</v>
      </c>
      <c r="AF830">
        <f>IF(ISBLANK(sbcc[[#This Row],[total_pwd]]),SUM(sbcc[[#This Row],[total_pwd_men]],sbcc[[#This Row],[total_pwd_women]]),sbcc[[#This Row],[total_pwd]])</f>
        <v>0</v>
      </c>
      <c r="AG830">
        <f>IF(ISBLANK(sbcc[[#This Row],[total_adults]]),SUM(sbcc[[#This Row],[total_men]],sbcc[[#This Row],[total_women]]),sbcc[[#This Row],[total_adults]])</f>
        <v>0</v>
      </c>
      <c r="AH830">
        <f>IF(ISBLANK(sbcc[[#This Row],[total_beneficiaries_reached]]),SUM(sbcc[[#This Row],[calc_children]],sbcc[[#This Row],[calc_adults]]),sbcc[[#This Row],[total_beneficiaries_reached]])</f>
        <v>0</v>
      </c>
      <c r="AI830" s="49" t="str">
        <f ca="1">IF(B830="","",OFFSET(table_admin1[[#Headers],[ADM1_PT]],MATCH(B830,admin1,0),1))</f>
        <v/>
      </c>
      <c r="AJ830" s="49" t="str">
        <f t="shared" ca="1" si="26"/>
        <v/>
      </c>
      <c r="AK830" s="49" t="str">
        <f t="shared" ca="1" si="27"/>
        <v/>
      </c>
    </row>
    <row r="831" spans="29:37" x14ac:dyDescent="0.2">
      <c r="AC831">
        <f>IF(ISBLANK(sbcc[[#This Row],[total_boys]]),SUM(sbcc[[#This Row],[boys_0-5_reached]],sbcc[[#This Row],[boys_6-12_reached]],sbcc[[#This Row],[boys_13-18_reached]]),sbcc[[#This Row],[total_boys]])</f>
        <v>0</v>
      </c>
      <c r="AD831">
        <f>IF(ISBLANK(sbcc[[#This Row],[total_girls]]),SUM(sbcc[[#This Row],[girls_0-5_reached]],sbcc[[#This Row],[girls_6-12_reached]],sbcc[[#This Row],[girls_13-18_reached]]),sbcc[[#This Row],[total_girls]])</f>
        <v>0</v>
      </c>
      <c r="AE831">
        <f>IF(ISBLANK(sbcc[[#This Row],[total_children]]),SUM(sbcc[[#This Row],[calc_boys]],sbcc[[#This Row],[calc_girls]]),sbcc[[#This Row],[total_children]])</f>
        <v>0</v>
      </c>
      <c r="AF831">
        <f>IF(ISBLANK(sbcc[[#This Row],[total_pwd]]),SUM(sbcc[[#This Row],[total_pwd_men]],sbcc[[#This Row],[total_pwd_women]]),sbcc[[#This Row],[total_pwd]])</f>
        <v>0</v>
      </c>
      <c r="AG831">
        <f>IF(ISBLANK(sbcc[[#This Row],[total_adults]]),SUM(sbcc[[#This Row],[total_men]],sbcc[[#This Row],[total_women]]),sbcc[[#This Row],[total_adults]])</f>
        <v>0</v>
      </c>
      <c r="AH831">
        <f>IF(ISBLANK(sbcc[[#This Row],[total_beneficiaries_reached]]),SUM(sbcc[[#This Row],[calc_children]],sbcc[[#This Row],[calc_adults]]),sbcc[[#This Row],[total_beneficiaries_reached]])</f>
        <v>0</v>
      </c>
      <c r="AI831" s="49" t="str">
        <f ca="1">IF(B831="","",OFFSET(table_admin1[[#Headers],[ADM1_PT]],MATCH(B831,admin1,0),1))</f>
        <v/>
      </c>
      <c r="AJ831" s="49" t="str">
        <f t="shared" ca="1" si="26"/>
        <v/>
      </c>
      <c r="AK831" s="49" t="str">
        <f t="shared" ca="1" si="27"/>
        <v/>
      </c>
    </row>
    <row r="832" spans="29:37" x14ac:dyDescent="0.2">
      <c r="AC832">
        <f>IF(ISBLANK(sbcc[[#This Row],[total_boys]]),SUM(sbcc[[#This Row],[boys_0-5_reached]],sbcc[[#This Row],[boys_6-12_reached]],sbcc[[#This Row],[boys_13-18_reached]]),sbcc[[#This Row],[total_boys]])</f>
        <v>0</v>
      </c>
      <c r="AD832">
        <f>IF(ISBLANK(sbcc[[#This Row],[total_girls]]),SUM(sbcc[[#This Row],[girls_0-5_reached]],sbcc[[#This Row],[girls_6-12_reached]],sbcc[[#This Row],[girls_13-18_reached]]),sbcc[[#This Row],[total_girls]])</f>
        <v>0</v>
      </c>
      <c r="AE832">
        <f>IF(ISBLANK(sbcc[[#This Row],[total_children]]),SUM(sbcc[[#This Row],[calc_boys]],sbcc[[#This Row],[calc_girls]]),sbcc[[#This Row],[total_children]])</f>
        <v>0</v>
      </c>
      <c r="AF832">
        <f>IF(ISBLANK(sbcc[[#This Row],[total_pwd]]),SUM(sbcc[[#This Row],[total_pwd_men]],sbcc[[#This Row],[total_pwd_women]]),sbcc[[#This Row],[total_pwd]])</f>
        <v>0</v>
      </c>
      <c r="AG832">
        <f>IF(ISBLANK(sbcc[[#This Row],[total_adults]]),SUM(sbcc[[#This Row],[total_men]],sbcc[[#This Row],[total_women]]),sbcc[[#This Row],[total_adults]])</f>
        <v>0</v>
      </c>
      <c r="AH832">
        <f>IF(ISBLANK(sbcc[[#This Row],[total_beneficiaries_reached]]),SUM(sbcc[[#This Row],[calc_children]],sbcc[[#This Row],[calc_adults]]),sbcc[[#This Row],[total_beneficiaries_reached]])</f>
        <v>0</v>
      </c>
      <c r="AI832" s="49" t="str">
        <f ca="1">IF(B832="","",OFFSET(table_admin1[[#Headers],[ADM1_PT]],MATCH(B832,admin1,0),1))</f>
        <v/>
      </c>
      <c r="AJ832" s="49" t="str">
        <f t="shared" ca="1" si="26"/>
        <v/>
      </c>
      <c r="AK832" s="49" t="str">
        <f t="shared" ca="1" si="27"/>
        <v/>
      </c>
    </row>
    <row r="833" spans="29:37" x14ac:dyDescent="0.2">
      <c r="AC833">
        <f>IF(ISBLANK(sbcc[[#This Row],[total_boys]]),SUM(sbcc[[#This Row],[boys_0-5_reached]],sbcc[[#This Row],[boys_6-12_reached]],sbcc[[#This Row],[boys_13-18_reached]]),sbcc[[#This Row],[total_boys]])</f>
        <v>0</v>
      </c>
      <c r="AD833">
        <f>IF(ISBLANK(sbcc[[#This Row],[total_girls]]),SUM(sbcc[[#This Row],[girls_0-5_reached]],sbcc[[#This Row],[girls_6-12_reached]],sbcc[[#This Row],[girls_13-18_reached]]),sbcc[[#This Row],[total_girls]])</f>
        <v>0</v>
      </c>
      <c r="AE833">
        <f>IF(ISBLANK(sbcc[[#This Row],[total_children]]),SUM(sbcc[[#This Row],[calc_boys]],sbcc[[#This Row],[calc_girls]]),sbcc[[#This Row],[total_children]])</f>
        <v>0</v>
      </c>
      <c r="AF833">
        <f>IF(ISBLANK(sbcc[[#This Row],[total_pwd]]),SUM(sbcc[[#This Row],[total_pwd_men]],sbcc[[#This Row],[total_pwd_women]]),sbcc[[#This Row],[total_pwd]])</f>
        <v>0</v>
      </c>
      <c r="AG833">
        <f>IF(ISBLANK(sbcc[[#This Row],[total_adults]]),SUM(sbcc[[#This Row],[total_men]],sbcc[[#This Row],[total_women]]),sbcc[[#This Row],[total_adults]])</f>
        <v>0</v>
      </c>
      <c r="AH833">
        <f>IF(ISBLANK(sbcc[[#This Row],[total_beneficiaries_reached]]),SUM(sbcc[[#This Row],[calc_children]],sbcc[[#This Row],[calc_adults]]),sbcc[[#This Row],[total_beneficiaries_reached]])</f>
        <v>0</v>
      </c>
      <c r="AI833" s="49" t="str">
        <f ca="1">IF(B833="","",OFFSET(table_admin1[[#Headers],[ADM1_PT]],MATCH(B833,admin1,0),1))</f>
        <v/>
      </c>
      <c r="AJ833" s="49" t="str">
        <f t="shared" ca="1" si="26"/>
        <v/>
      </c>
      <c r="AK833" s="49" t="str">
        <f t="shared" ca="1" si="27"/>
        <v/>
      </c>
    </row>
    <row r="834" spans="29:37" x14ac:dyDescent="0.2">
      <c r="AC834">
        <f>IF(ISBLANK(sbcc[[#This Row],[total_boys]]),SUM(sbcc[[#This Row],[boys_0-5_reached]],sbcc[[#This Row],[boys_6-12_reached]],sbcc[[#This Row],[boys_13-18_reached]]),sbcc[[#This Row],[total_boys]])</f>
        <v>0</v>
      </c>
      <c r="AD834">
        <f>IF(ISBLANK(sbcc[[#This Row],[total_girls]]),SUM(sbcc[[#This Row],[girls_0-5_reached]],sbcc[[#This Row],[girls_6-12_reached]],sbcc[[#This Row],[girls_13-18_reached]]),sbcc[[#This Row],[total_girls]])</f>
        <v>0</v>
      </c>
      <c r="AE834">
        <f>IF(ISBLANK(sbcc[[#This Row],[total_children]]),SUM(sbcc[[#This Row],[calc_boys]],sbcc[[#This Row],[calc_girls]]),sbcc[[#This Row],[total_children]])</f>
        <v>0</v>
      </c>
      <c r="AF834">
        <f>IF(ISBLANK(sbcc[[#This Row],[total_pwd]]),SUM(sbcc[[#This Row],[total_pwd_men]],sbcc[[#This Row],[total_pwd_women]]),sbcc[[#This Row],[total_pwd]])</f>
        <v>0</v>
      </c>
      <c r="AG834">
        <f>IF(ISBLANK(sbcc[[#This Row],[total_adults]]),SUM(sbcc[[#This Row],[total_men]],sbcc[[#This Row],[total_women]]),sbcc[[#This Row],[total_adults]])</f>
        <v>0</v>
      </c>
      <c r="AH834">
        <f>IF(ISBLANK(sbcc[[#This Row],[total_beneficiaries_reached]]),SUM(sbcc[[#This Row],[calc_children]],sbcc[[#This Row],[calc_adults]]),sbcc[[#This Row],[total_beneficiaries_reached]])</f>
        <v>0</v>
      </c>
      <c r="AI834" s="49" t="str">
        <f ca="1">IF(B834="","",OFFSET(table_admin1[[#Headers],[ADM1_PT]],MATCH(B834,admin1,0),1))</f>
        <v/>
      </c>
      <c r="AJ834" s="49" t="str">
        <f t="shared" ca="1" si="26"/>
        <v/>
      </c>
      <c r="AK834" s="49" t="str">
        <f t="shared" ca="1" si="27"/>
        <v/>
      </c>
    </row>
    <row r="835" spans="29:37" x14ac:dyDescent="0.2">
      <c r="AC835">
        <f>IF(ISBLANK(sbcc[[#This Row],[total_boys]]),SUM(sbcc[[#This Row],[boys_0-5_reached]],sbcc[[#This Row],[boys_6-12_reached]],sbcc[[#This Row],[boys_13-18_reached]]),sbcc[[#This Row],[total_boys]])</f>
        <v>0</v>
      </c>
      <c r="AD835">
        <f>IF(ISBLANK(sbcc[[#This Row],[total_girls]]),SUM(sbcc[[#This Row],[girls_0-5_reached]],sbcc[[#This Row],[girls_6-12_reached]],sbcc[[#This Row],[girls_13-18_reached]]),sbcc[[#This Row],[total_girls]])</f>
        <v>0</v>
      </c>
      <c r="AE835">
        <f>IF(ISBLANK(sbcc[[#This Row],[total_children]]),SUM(sbcc[[#This Row],[calc_boys]],sbcc[[#This Row],[calc_girls]]),sbcc[[#This Row],[total_children]])</f>
        <v>0</v>
      </c>
      <c r="AF835">
        <f>IF(ISBLANK(sbcc[[#This Row],[total_pwd]]),SUM(sbcc[[#This Row],[total_pwd_men]],sbcc[[#This Row],[total_pwd_women]]),sbcc[[#This Row],[total_pwd]])</f>
        <v>0</v>
      </c>
      <c r="AG835">
        <f>IF(ISBLANK(sbcc[[#This Row],[total_adults]]),SUM(sbcc[[#This Row],[total_men]],sbcc[[#This Row],[total_women]]),sbcc[[#This Row],[total_adults]])</f>
        <v>0</v>
      </c>
      <c r="AH835">
        <f>IF(ISBLANK(sbcc[[#This Row],[total_beneficiaries_reached]]),SUM(sbcc[[#This Row],[calc_children]],sbcc[[#This Row],[calc_adults]]),sbcc[[#This Row],[total_beneficiaries_reached]])</f>
        <v>0</v>
      </c>
      <c r="AI835" s="49" t="str">
        <f ca="1">IF(B835="","",OFFSET(table_admin1[[#Headers],[ADM1_PT]],MATCH(B835,admin1,0),1))</f>
        <v/>
      </c>
      <c r="AJ835" s="49" t="str">
        <f t="shared" ca="1" si="26"/>
        <v/>
      </c>
      <c r="AK835" s="49" t="str">
        <f t="shared" ca="1" si="27"/>
        <v/>
      </c>
    </row>
    <row r="836" spans="29:37" x14ac:dyDescent="0.2">
      <c r="AC836">
        <f>IF(ISBLANK(sbcc[[#This Row],[total_boys]]),SUM(sbcc[[#This Row],[boys_0-5_reached]],sbcc[[#This Row],[boys_6-12_reached]],sbcc[[#This Row],[boys_13-18_reached]]),sbcc[[#This Row],[total_boys]])</f>
        <v>0</v>
      </c>
      <c r="AD836">
        <f>IF(ISBLANK(sbcc[[#This Row],[total_girls]]),SUM(sbcc[[#This Row],[girls_0-5_reached]],sbcc[[#This Row],[girls_6-12_reached]],sbcc[[#This Row],[girls_13-18_reached]]),sbcc[[#This Row],[total_girls]])</f>
        <v>0</v>
      </c>
      <c r="AE836">
        <f>IF(ISBLANK(sbcc[[#This Row],[total_children]]),SUM(sbcc[[#This Row],[calc_boys]],sbcc[[#This Row],[calc_girls]]),sbcc[[#This Row],[total_children]])</f>
        <v>0</v>
      </c>
      <c r="AF836">
        <f>IF(ISBLANK(sbcc[[#This Row],[total_pwd]]),SUM(sbcc[[#This Row],[total_pwd_men]],sbcc[[#This Row],[total_pwd_women]]),sbcc[[#This Row],[total_pwd]])</f>
        <v>0</v>
      </c>
      <c r="AG836">
        <f>IF(ISBLANK(sbcc[[#This Row],[total_adults]]),SUM(sbcc[[#This Row],[total_men]],sbcc[[#This Row],[total_women]]),sbcc[[#This Row],[total_adults]])</f>
        <v>0</v>
      </c>
      <c r="AH836">
        <f>IF(ISBLANK(sbcc[[#This Row],[total_beneficiaries_reached]]),SUM(sbcc[[#This Row],[calc_children]],sbcc[[#This Row],[calc_adults]]),sbcc[[#This Row],[total_beneficiaries_reached]])</f>
        <v>0</v>
      </c>
      <c r="AI836" s="49" t="str">
        <f ca="1">IF(B836="","",OFFSET(table_admin1[[#Headers],[ADM1_PT]],MATCH(B836,admin1,0),1))</f>
        <v/>
      </c>
      <c r="AJ836" s="49" t="str">
        <f t="shared" ca="1" si="26"/>
        <v/>
      </c>
      <c r="AK836" s="49" t="str">
        <f t="shared" ca="1" si="27"/>
        <v/>
      </c>
    </row>
    <row r="837" spans="29:37" x14ac:dyDescent="0.2">
      <c r="AC837">
        <f>IF(ISBLANK(sbcc[[#This Row],[total_boys]]),SUM(sbcc[[#This Row],[boys_0-5_reached]],sbcc[[#This Row],[boys_6-12_reached]],sbcc[[#This Row],[boys_13-18_reached]]),sbcc[[#This Row],[total_boys]])</f>
        <v>0</v>
      </c>
      <c r="AD837">
        <f>IF(ISBLANK(sbcc[[#This Row],[total_girls]]),SUM(sbcc[[#This Row],[girls_0-5_reached]],sbcc[[#This Row],[girls_6-12_reached]],sbcc[[#This Row],[girls_13-18_reached]]),sbcc[[#This Row],[total_girls]])</f>
        <v>0</v>
      </c>
      <c r="AE837">
        <f>IF(ISBLANK(sbcc[[#This Row],[total_children]]),SUM(sbcc[[#This Row],[calc_boys]],sbcc[[#This Row],[calc_girls]]),sbcc[[#This Row],[total_children]])</f>
        <v>0</v>
      </c>
      <c r="AF837">
        <f>IF(ISBLANK(sbcc[[#This Row],[total_pwd]]),SUM(sbcc[[#This Row],[total_pwd_men]],sbcc[[#This Row],[total_pwd_women]]),sbcc[[#This Row],[total_pwd]])</f>
        <v>0</v>
      </c>
      <c r="AG837">
        <f>IF(ISBLANK(sbcc[[#This Row],[total_adults]]),SUM(sbcc[[#This Row],[total_men]],sbcc[[#This Row],[total_women]]),sbcc[[#This Row],[total_adults]])</f>
        <v>0</v>
      </c>
      <c r="AH837">
        <f>IF(ISBLANK(sbcc[[#This Row],[total_beneficiaries_reached]]),SUM(sbcc[[#This Row],[calc_children]],sbcc[[#This Row],[calc_adults]]),sbcc[[#This Row],[total_beneficiaries_reached]])</f>
        <v>0</v>
      </c>
      <c r="AI837" s="49" t="str">
        <f ca="1">IF(B837="","",OFFSET(table_admin1[[#Headers],[ADM1_PT]],MATCH(B837,admin1,0),1))</f>
        <v/>
      </c>
      <c r="AJ837" s="49" t="str">
        <f t="shared" ca="1" si="26"/>
        <v/>
      </c>
      <c r="AK837" s="49" t="str">
        <f t="shared" ca="1" si="27"/>
        <v/>
      </c>
    </row>
    <row r="838" spans="29:37" x14ac:dyDescent="0.2">
      <c r="AC838">
        <f>IF(ISBLANK(sbcc[[#This Row],[total_boys]]),SUM(sbcc[[#This Row],[boys_0-5_reached]],sbcc[[#This Row],[boys_6-12_reached]],sbcc[[#This Row],[boys_13-18_reached]]),sbcc[[#This Row],[total_boys]])</f>
        <v>0</v>
      </c>
      <c r="AD838">
        <f>IF(ISBLANK(sbcc[[#This Row],[total_girls]]),SUM(sbcc[[#This Row],[girls_0-5_reached]],sbcc[[#This Row],[girls_6-12_reached]],sbcc[[#This Row],[girls_13-18_reached]]),sbcc[[#This Row],[total_girls]])</f>
        <v>0</v>
      </c>
      <c r="AE838">
        <f>IF(ISBLANK(sbcc[[#This Row],[total_children]]),SUM(sbcc[[#This Row],[calc_boys]],sbcc[[#This Row],[calc_girls]]),sbcc[[#This Row],[total_children]])</f>
        <v>0</v>
      </c>
      <c r="AF838">
        <f>IF(ISBLANK(sbcc[[#This Row],[total_pwd]]),SUM(sbcc[[#This Row],[total_pwd_men]],sbcc[[#This Row],[total_pwd_women]]),sbcc[[#This Row],[total_pwd]])</f>
        <v>0</v>
      </c>
      <c r="AG838">
        <f>IF(ISBLANK(sbcc[[#This Row],[total_adults]]),SUM(sbcc[[#This Row],[total_men]],sbcc[[#This Row],[total_women]]),sbcc[[#This Row],[total_adults]])</f>
        <v>0</v>
      </c>
      <c r="AH838">
        <f>IF(ISBLANK(sbcc[[#This Row],[total_beneficiaries_reached]]),SUM(sbcc[[#This Row],[calc_children]],sbcc[[#This Row],[calc_adults]]),sbcc[[#This Row],[total_beneficiaries_reached]])</f>
        <v>0</v>
      </c>
      <c r="AI838" s="49" t="str">
        <f ca="1">IF(B838="","",OFFSET(table_admin1[[#Headers],[ADM1_PT]],MATCH(B838,admin1,0),1))</f>
        <v/>
      </c>
      <c r="AJ838" s="49" t="str">
        <f t="shared" ca="1" si="26"/>
        <v/>
      </c>
      <c r="AK838" s="49" t="str">
        <f t="shared" ca="1" si="27"/>
        <v/>
      </c>
    </row>
    <row r="839" spans="29:37" x14ac:dyDescent="0.2">
      <c r="AC839">
        <f>IF(ISBLANK(sbcc[[#This Row],[total_boys]]),SUM(sbcc[[#This Row],[boys_0-5_reached]],sbcc[[#This Row],[boys_6-12_reached]],sbcc[[#This Row],[boys_13-18_reached]]),sbcc[[#This Row],[total_boys]])</f>
        <v>0</v>
      </c>
      <c r="AD839">
        <f>IF(ISBLANK(sbcc[[#This Row],[total_girls]]),SUM(sbcc[[#This Row],[girls_0-5_reached]],sbcc[[#This Row],[girls_6-12_reached]],sbcc[[#This Row],[girls_13-18_reached]]),sbcc[[#This Row],[total_girls]])</f>
        <v>0</v>
      </c>
      <c r="AE839">
        <f>IF(ISBLANK(sbcc[[#This Row],[total_children]]),SUM(sbcc[[#This Row],[calc_boys]],sbcc[[#This Row],[calc_girls]]),sbcc[[#This Row],[total_children]])</f>
        <v>0</v>
      </c>
      <c r="AF839">
        <f>IF(ISBLANK(sbcc[[#This Row],[total_pwd]]),SUM(sbcc[[#This Row],[total_pwd_men]],sbcc[[#This Row],[total_pwd_women]]),sbcc[[#This Row],[total_pwd]])</f>
        <v>0</v>
      </c>
      <c r="AG839">
        <f>IF(ISBLANK(sbcc[[#This Row],[total_adults]]),SUM(sbcc[[#This Row],[total_men]],sbcc[[#This Row],[total_women]]),sbcc[[#This Row],[total_adults]])</f>
        <v>0</v>
      </c>
      <c r="AH839">
        <f>IF(ISBLANK(sbcc[[#This Row],[total_beneficiaries_reached]]),SUM(sbcc[[#This Row],[calc_children]],sbcc[[#This Row],[calc_adults]]),sbcc[[#This Row],[total_beneficiaries_reached]])</f>
        <v>0</v>
      </c>
      <c r="AI839" s="49" t="str">
        <f ca="1">IF(B839="","",OFFSET(table_admin1[[#Headers],[ADM1_PT]],MATCH(B839,admin1,0),1))</f>
        <v/>
      </c>
      <c r="AJ839" s="49" t="str">
        <f t="shared" ca="1" si="26"/>
        <v/>
      </c>
      <c r="AK839" s="49" t="str">
        <f t="shared" ca="1" si="27"/>
        <v/>
      </c>
    </row>
    <row r="840" spans="29:37" x14ac:dyDescent="0.2">
      <c r="AC840">
        <f>IF(ISBLANK(sbcc[[#This Row],[total_boys]]),SUM(sbcc[[#This Row],[boys_0-5_reached]],sbcc[[#This Row],[boys_6-12_reached]],sbcc[[#This Row],[boys_13-18_reached]]),sbcc[[#This Row],[total_boys]])</f>
        <v>0</v>
      </c>
      <c r="AD840">
        <f>IF(ISBLANK(sbcc[[#This Row],[total_girls]]),SUM(sbcc[[#This Row],[girls_0-5_reached]],sbcc[[#This Row],[girls_6-12_reached]],sbcc[[#This Row],[girls_13-18_reached]]),sbcc[[#This Row],[total_girls]])</f>
        <v>0</v>
      </c>
      <c r="AE840">
        <f>IF(ISBLANK(sbcc[[#This Row],[total_children]]),SUM(sbcc[[#This Row],[calc_boys]],sbcc[[#This Row],[calc_girls]]),sbcc[[#This Row],[total_children]])</f>
        <v>0</v>
      </c>
      <c r="AF840">
        <f>IF(ISBLANK(sbcc[[#This Row],[total_pwd]]),SUM(sbcc[[#This Row],[total_pwd_men]],sbcc[[#This Row],[total_pwd_women]]),sbcc[[#This Row],[total_pwd]])</f>
        <v>0</v>
      </c>
      <c r="AG840">
        <f>IF(ISBLANK(sbcc[[#This Row],[total_adults]]),SUM(sbcc[[#This Row],[total_men]],sbcc[[#This Row],[total_women]]),sbcc[[#This Row],[total_adults]])</f>
        <v>0</v>
      </c>
      <c r="AH840">
        <f>IF(ISBLANK(sbcc[[#This Row],[total_beneficiaries_reached]]),SUM(sbcc[[#This Row],[calc_children]],sbcc[[#This Row],[calc_adults]]),sbcc[[#This Row],[total_beneficiaries_reached]])</f>
        <v>0</v>
      </c>
      <c r="AI840" s="49" t="str">
        <f ca="1">IF(B840="","",OFFSET(table_admin1[[#Headers],[ADM1_PT]],MATCH(B840,admin1,0),1))</f>
        <v/>
      </c>
      <c r="AJ840" s="49" t="str">
        <f t="shared" ca="1" si="26"/>
        <v/>
      </c>
      <c r="AK840" s="49" t="str">
        <f t="shared" ca="1" si="27"/>
        <v/>
      </c>
    </row>
    <row r="841" spans="29:37" x14ac:dyDescent="0.2">
      <c r="AC841">
        <f>IF(ISBLANK(sbcc[[#This Row],[total_boys]]),SUM(sbcc[[#This Row],[boys_0-5_reached]],sbcc[[#This Row],[boys_6-12_reached]],sbcc[[#This Row],[boys_13-18_reached]]),sbcc[[#This Row],[total_boys]])</f>
        <v>0</v>
      </c>
      <c r="AD841">
        <f>IF(ISBLANK(sbcc[[#This Row],[total_girls]]),SUM(sbcc[[#This Row],[girls_0-5_reached]],sbcc[[#This Row],[girls_6-12_reached]],sbcc[[#This Row],[girls_13-18_reached]]),sbcc[[#This Row],[total_girls]])</f>
        <v>0</v>
      </c>
      <c r="AE841">
        <f>IF(ISBLANK(sbcc[[#This Row],[total_children]]),SUM(sbcc[[#This Row],[calc_boys]],sbcc[[#This Row],[calc_girls]]),sbcc[[#This Row],[total_children]])</f>
        <v>0</v>
      </c>
      <c r="AF841">
        <f>IF(ISBLANK(sbcc[[#This Row],[total_pwd]]),SUM(sbcc[[#This Row],[total_pwd_men]],sbcc[[#This Row],[total_pwd_women]]),sbcc[[#This Row],[total_pwd]])</f>
        <v>0</v>
      </c>
      <c r="AG841">
        <f>IF(ISBLANK(sbcc[[#This Row],[total_adults]]),SUM(sbcc[[#This Row],[total_men]],sbcc[[#This Row],[total_women]]),sbcc[[#This Row],[total_adults]])</f>
        <v>0</v>
      </c>
      <c r="AH841">
        <f>IF(ISBLANK(sbcc[[#This Row],[total_beneficiaries_reached]]),SUM(sbcc[[#This Row],[calc_children]],sbcc[[#This Row],[calc_adults]]),sbcc[[#This Row],[total_beneficiaries_reached]])</f>
        <v>0</v>
      </c>
      <c r="AI841" s="49" t="str">
        <f ca="1">IF(B841="","",OFFSET(table_admin1[[#Headers],[ADM1_PT]],MATCH(B841,admin1,0),1))</f>
        <v/>
      </c>
      <c r="AJ841" s="49" t="str">
        <f t="shared" ca="1" si="26"/>
        <v/>
      </c>
      <c r="AK841" s="49" t="str">
        <f t="shared" ca="1" si="27"/>
        <v/>
      </c>
    </row>
    <row r="842" spans="29:37" x14ac:dyDescent="0.2">
      <c r="AC842">
        <f>IF(ISBLANK(sbcc[[#This Row],[total_boys]]),SUM(sbcc[[#This Row],[boys_0-5_reached]],sbcc[[#This Row],[boys_6-12_reached]],sbcc[[#This Row],[boys_13-18_reached]]),sbcc[[#This Row],[total_boys]])</f>
        <v>0</v>
      </c>
      <c r="AD842">
        <f>IF(ISBLANK(sbcc[[#This Row],[total_girls]]),SUM(sbcc[[#This Row],[girls_0-5_reached]],sbcc[[#This Row],[girls_6-12_reached]],sbcc[[#This Row],[girls_13-18_reached]]),sbcc[[#This Row],[total_girls]])</f>
        <v>0</v>
      </c>
      <c r="AE842">
        <f>IF(ISBLANK(sbcc[[#This Row],[total_children]]),SUM(sbcc[[#This Row],[calc_boys]],sbcc[[#This Row],[calc_girls]]),sbcc[[#This Row],[total_children]])</f>
        <v>0</v>
      </c>
      <c r="AF842">
        <f>IF(ISBLANK(sbcc[[#This Row],[total_pwd]]),SUM(sbcc[[#This Row],[total_pwd_men]],sbcc[[#This Row],[total_pwd_women]]),sbcc[[#This Row],[total_pwd]])</f>
        <v>0</v>
      </c>
      <c r="AG842">
        <f>IF(ISBLANK(sbcc[[#This Row],[total_adults]]),SUM(sbcc[[#This Row],[total_men]],sbcc[[#This Row],[total_women]]),sbcc[[#This Row],[total_adults]])</f>
        <v>0</v>
      </c>
      <c r="AH842">
        <f>IF(ISBLANK(sbcc[[#This Row],[total_beneficiaries_reached]]),SUM(sbcc[[#This Row],[calc_children]],sbcc[[#This Row],[calc_adults]]),sbcc[[#This Row],[total_beneficiaries_reached]])</f>
        <v>0</v>
      </c>
      <c r="AI842" s="49" t="str">
        <f ca="1">IF(B842="","",OFFSET(table_admin1[[#Headers],[ADM1_PT]],MATCH(B842,admin1,0),1))</f>
        <v/>
      </c>
      <c r="AJ842" s="49" t="str">
        <f t="shared" ca="1" si="26"/>
        <v/>
      </c>
      <c r="AK842" s="49" t="str">
        <f t="shared" ca="1" si="27"/>
        <v/>
      </c>
    </row>
    <row r="843" spans="29:37" x14ac:dyDescent="0.2">
      <c r="AC843">
        <f>IF(ISBLANK(sbcc[[#This Row],[total_boys]]),SUM(sbcc[[#This Row],[boys_0-5_reached]],sbcc[[#This Row],[boys_6-12_reached]],sbcc[[#This Row],[boys_13-18_reached]]),sbcc[[#This Row],[total_boys]])</f>
        <v>0</v>
      </c>
      <c r="AD843">
        <f>IF(ISBLANK(sbcc[[#This Row],[total_girls]]),SUM(sbcc[[#This Row],[girls_0-5_reached]],sbcc[[#This Row],[girls_6-12_reached]],sbcc[[#This Row],[girls_13-18_reached]]),sbcc[[#This Row],[total_girls]])</f>
        <v>0</v>
      </c>
      <c r="AE843">
        <f>IF(ISBLANK(sbcc[[#This Row],[total_children]]),SUM(sbcc[[#This Row],[calc_boys]],sbcc[[#This Row],[calc_girls]]),sbcc[[#This Row],[total_children]])</f>
        <v>0</v>
      </c>
      <c r="AF843">
        <f>IF(ISBLANK(sbcc[[#This Row],[total_pwd]]),SUM(sbcc[[#This Row],[total_pwd_men]],sbcc[[#This Row],[total_pwd_women]]),sbcc[[#This Row],[total_pwd]])</f>
        <v>0</v>
      </c>
      <c r="AG843">
        <f>IF(ISBLANK(sbcc[[#This Row],[total_adults]]),SUM(sbcc[[#This Row],[total_men]],sbcc[[#This Row],[total_women]]),sbcc[[#This Row],[total_adults]])</f>
        <v>0</v>
      </c>
      <c r="AH843">
        <f>IF(ISBLANK(sbcc[[#This Row],[total_beneficiaries_reached]]),SUM(sbcc[[#This Row],[calc_children]],sbcc[[#This Row],[calc_adults]]),sbcc[[#This Row],[total_beneficiaries_reached]])</f>
        <v>0</v>
      </c>
      <c r="AI843" s="49" t="str">
        <f ca="1">IF(B843="","",OFFSET(table_admin1[[#Headers],[ADM1_PT]],MATCH(B843,admin1,0),1))</f>
        <v/>
      </c>
      <c r="AJ843" s="49" t="str">
        <f t="shared" ca="1" si="26"/>
        <v/>
      </c>
      <c r="AK843" s="49" t="str">
        <f t="shared" ca="1" si="27"/>
        <v/>
      </c>
    </row>
    <row r="844" spans="29:37" x14ac:dyDescent="0.2">
      <c r="AC844">
        <f>IF(ISBLANK(sbcc[[#This Row],[total_boys]]),SUM(sbcc[[#This Row],[boys_0-5_reached]],sbcc[[#This Row],[boys_6-12_reached]],sbcc[[#This Row],[boys_13-18_reached]]),sbcc[[#This Row],[total_boys]])</f>
        <v>0</v>
      </c>
      <c r="AD844">
        <f>IF(ISBLANK(sbcc[[#This Row],[total_girls]]),SUM(sbcc[[#This Row],[girls_0-5_reached]],sbcc[[#This Row],[girls_6-12_reached]],sbcc[[#This Row],[girls_13-18_reached]]),sbcc[[#This Row],[total_girls]])</f>
        <v>0</v>
      </c>
      <c r="AE844">
        <f>IF(ISBLANK(sbcc[[#This Row],[total_children]]),SUM(sbcc[[#This Row],[calc_boys]],sbcc[[#This Row],[calc_girls]]),sbcc[[#This Row],[total_children]])</f>
        <v>0</v>
      </c>
      <c r="AF844">
        <f>IF(ISBLANK(sbcc[[#This Row],[total_pwd]]),SUM(sbcc[[#This Row],[total_pwd_men]],sbcc[[#This Row],[total_pwd_women]]),sbcc[[#This Row],[total_pwd]])</f>
        <v>0</v>
      </c>
      <c r="AG844">
        <f>IF(ISBLANK(sbcc[[#This Row],[total_adults]]),SUM(sbcc[[#This Row],[total_men]],sbcc[[#This Row],[total_women]]),sbcc[[#This Row],[total_adults]])</f>
        <v>0</v>
      </c>
      <c r="AH844">
        <f>IF(ISBLANK(sbcc[[#This Row],[total_beneficiaries_reached]]),SUM(sbcc[[#This Row],[calc_children]],sbcc[[#This Row],[calc_adults]]),sbcc[[#This Row],[total_beneficiaries_reached]])</f>
        <v>0</v>
      </c>
      <c r="AI844" s="49" t="str">
        <f ca="1">IF(B844="","",OFFSET(table_admin1[[#Headers],[ADM1_PT]],MATCH(B844,admin1,0),1))</f>
        <v/>
      </c>
      <c r="AJ844" s="49" t="str">
        <f t="shared" ca="1" si="26"/>
        <v/>
      </c>
      <c r="AK844" s="49" t="str">
        <f t="shared" ca="1" si="27"/>
        <v/>
      </c>
    </row>
    <row r="845" spans="29:37" x14ac:dyDescent="0.2">
      <c r="AC845">
        <f>IF(ISBLANK(sbcc[[#This Row],[total_boys]]),SUM(sbcc[[#This Row],[boys_0-5_reached]],sbcc[[#This Row],[boys_6-12_reached]],sbcc[[#This Row],[boys_13-18_reached]]),sbcc[[#This Row],[total_boys]])</f>
        <v>0</v>
      </c>
      <c r="AD845">
        <f>IF(ISBLANK(sbcc[[#This Row],[total_girls]]),SUM(sbcc[[#This Row],[girls_0-5_reached]],sbcc[[#This Row],[girls_6-12_reached]],sbcc[[#This Row],[girls_13-18_reached]]),sbcc[[#This Row],[total_girls]])</f>
        <v>0</v>
      </c>
      <c r="AE845">
        <f>IF(ISBLANK(sbcc[[#This Row],[total_children]]),SUM(sbcc[[#This Row],[calc_boys]],sbcc[[#This Row],[calc_girls]]),sbcc[[#This Row],[total_children]])</f>
        <v>0</v>
      </c>
      <c r="AF845">
        <f>IF(ISBLANK(sbcc[[#This Row],[total_pwd]]),SUM(sbcc[[#This Row],[total_pwd_men]],sbcc[[#This Row],[total_pwd_women]]),sbcc[[#This Row],[total_pwd]])</f>
        <v>0</v>
      </c>
      <c r="AG845">
        <f>IF(ISBLANK(sbcc[[#This Row],[total_adults]]),SUM(sbcc[[#This Row],[total_men]],sbcc[[#This Row],[total_women]]),sbcc[[#This Row],[total_adults]])</f>
        <v>0</v>
      </c>
      <c r="AH845">
        <f>IF(ISBLANK(sbcc[[#This Row],[total_beneficiaries_reached]]),SUM(sbcc[[#This Row],[calc_children]],sbcc[[#This Row],[calc_adults]]),sbcc[[#This Row],[total_beneficiaries_reached]])</f>
        <v>0</v>
      </c>
      <c r="AI845" s="49" t="str">
        <f ca="1">IF(B845="","",OFFSET(table_admin1[[#Headers],[ADM1_PT]],MATCH(B845,admin1,0),1))</f>
        <v/>
      </c>
      <c r="AJ845" s="49" t="str">
        <f t="shared" ca="1" si="26"/>
        <v/>
      </c>
      <c r="AK845" s="49" t="str">
        <f t="shared" ca="1" si="27"/>
        <v/>
      </c>
    </row>
    <row r="846" spans="29:37" x14ac:dyDescent="0.2">
      <c r="AC846">
        <f>IF(ISBLANK(sbcc[[#This Row],[total_boys]]),SUM(sbcc[[#This Row],[boys_0-5_reached]],sbcc[[#This Row],[boys_6-12_reached]],sbcc[[#This Row],[boys_13-18_reached]]),sbcc[[#This Row],[total_boys]])</f>
        <v>0</v>
      </c>
      <c r="AD846">
        <f>IF(ISBLANK(sbcc[[#This Row],[total_girls]]),SUM(sbcc[[#This Row],[girls_0-5_reached]],sbcc[[#This Row],[girls_6-12_reached]],sbcc[[#This Row],[girls_13-18_reached]]),sbcc[[#This Row],[total_girls]])</f>
        <v>0</v>
      </c>
      <c r="AE846">
        <f>IF(ISBLANK(sbcc[[#This Row],[total_children]]),SUM(sbcc[[#This Row],[calc_boys]],sbcc[[#This Row],[calc_girls]]),sbcc[[#This Row],[total_children]])</f>
        <v>0</v>
      </c>
      <c r="AF846">
        <f>IF(ISBLANK(sbcc[[#This Row],[total_pwd]]),SUM(sbcc[[#This Row],[total_pwd_men]],sbcc[[#This Row],[total_pwd_women]]),sbcc[[#This Row],[total_pwd]])</f>
        <v>0</v>
      </c>
      <c r="AG846">
        <f>IF(ISBLANK(sbcc[[#This Row],[total_adults]]),SUM(sbcc[[#This Row],[total_men]],sbcc[[#This Row],[total_women]]),sbcc[[#This Row],[total_adults]])</f>
        <v>0</v>
      </c>
      <c r="AH846">
        <f>IF(ISBLANK(sbcc[[#This Row],[total_beneficiaries_reached]]),SUM(sbcc[[#This Row],[calc_children]],sbcc[[#This Row],[calc_adults]]),sbcc[[#This Row],[total_beneficiaries_reached]])</f>
        <v>0</v>
      </c>
      <c r="AI846" s="49" t="str">
        <f ca="1">IF(B846="","",OFFSET(table_admin1[[#Headers],[ADM1_PT]],MATCH(B846,admin1,0),1))</f>
        <v/>
      </c>
      <c r="AJ846" s="49" t="str">
        <f t="shared" ca="1" si="26"/>
        <v/>
      </c>
      <c r="AK846" s="49" t="str">
        <f t="shared" ca="1" si="27"/>
        <v/>
      </c>
    </row>
    <row r="847" spans="29:37" x14ac:dyDescent="0.2">
      <c r="AC847">
        <f>IF(ISBLANK(sbcc[[#This Row],[total_boys]]),SUM(sbcc[[#This Row],[boys_0-5_reached]],sbcc[[#This Row],[boys_6-12_reached]],sbcc[[#This Row],[boys_13-18_reached]]),sbcc[[#This Row],[total_boys]])</f>
        <v>0</v>
      </c>
      <c r="AD847">
        <f>IF(ISBLANK(sbcc[[#This Row],[total_girls]]),SUM(sbcc[[#This Row],[girls_0-5_reached]],sbcc[[#This Row],[girls_6-12_reached]],sbcc[[#This Row],[girls_13-18_reached]]),sbcc[[#This Row],[total_girls]])</f>
        <v>0</v>
      </c>
      <c r="AE847">
        <f>IF(ISBLANK(sbcc[[#This Row],[total_children]]),SUM(sbcc[[#This Row],[calc_boys]],sbcc[[#This Row],[calc_girls]]),sbcc[[#This Row],[total_children]])</f>
        <v>0</v>
      </c>
      <c r="AF847">
        <f>IF(ISBLANK(sbcc[[#This Row],[total_pwd]]),SUM(sbcc[[#This Row],[total_pwd_men]],sbcc[[#This Row],[total_pwd_women]]),sbcc[[#This Row],[total_pwd]])</f>
        <v>0</v>
      </c>
      <c r="AG847">
        <f>IF(ISBLANK(sbcc[[#This Row],[total_adults]]),SUM(sbcc[[#This Row],[total_men]],sbcc[[#This Row],[total_women]]),sbcc[[#This Row],[total_adults]])</f>
        <v>0</v>
      </c>
      <c r="AH847">
        <f>IF(ISBLANK(sbcc[[#This Row],[total_beneficiaries_reached]]),SUM(sbcc[[#This Row],[calc_children]],sbcc[[#This Row],[calc_adults]]),sbcc[[#This Row],[total_beneficiaries_reached]])</f>
        <v>0</v>
      </c>
      <c r="AI847" s="49" t="str">
        <f ca="1">IF(B847="","",OFFSET(table_admin1[[#Headers],[ADM1_PT]],MATCH(B847,admin1,0),1))</f>
        <v/>
      </c>
      <c r="AJ847" s="49" t="str">
        <f t="shared" ca="1" si="26"/>
        <v/>
      </c>
      <c r="AK847" s="49" t="str">
        <f t="shared" ca="1" si="27"/>
        <v/>
      </c>
    </row>
    <row r="848" spans="29:37" x14ac:dyDescent="0.2">
      <c r="AC848">
        <f>IF(ISBLANK(sbcc[[#This Row],[total_boys]]),SUM(sbcc[[#This Row],[boys_0-5_reached]],sbcc[[#This Row],[boys_6-12_reached]],sbcc[[#This Row],[boys_13-18_reached]]),sbcc[[#This Row],[total_boys]])</f>
        <v>0</v>
      </c>
      <c r="AD848">
        <f>IF(ISBLANK(sbcc[[#This Row],[total_girls]]),SUM(sbcc[[#This Row],[girls_0-5_reached]],sbcc[[#This Row],[girls_6-12_reached]],sbcc[[#This Row],[girls_13-18_reached]]),sbcc[[#This Row],[total_girls]])</f>
        <v>0</v>
      </c>
      <c r="AE848">
        <f>IF(ISBLANK(sbcc[[#This Row],[total_children]]),SUM(sbcc[[#This Row],[calc_boys]],sbcc[[#This Row],[calc_girls]]),sbcc[[#This Row],[total_children]])</f>
        <v>0</v>
      </c>
      <c r="AF848">
        <f>IF(ISBLANK(sbcc[[#This Row],[total_pwd]]),SUM(sbcc[[#This Row],[total_pwd_men]],sbcc[[#This Row],[total_pwd_women]]),sbcc[[#This Row],[total_pwd]])</f>
        <v>0</v>
      </c>
      <c r="AG848">
        <f>IF(ISBLANK(sbcc[[#This Row],[total_adults]]),SUM(sbcc[[#This Row],[total_men]],sbcc[[#This Row],[total_women]]),sbcc[[#This Row],[total_adults]])</f>
        <v>0</v>
      </c>
      <c r="AH848">
        <f>IF(ISBLANK(sbcc[[#This Row],[total_beneficiaries_reached]]),SUM(sbcc[[#This Row],[calc_children]],sbcc[[#This Row],[calc_adults]]),sbcc[[#This Row],[total_beneficiaries_reached]])</f>
        <v>0</v>
      </c>
      <c r="AI848" s="49" t="str">
        <f ca="1">IF(B848="","",OFFSET(table_admin1[[#Headers],[ADM1_PT]],MATCH(B848,admin1,0),1))</f>
        <v/>
      </c>
      <c r="AJ848" s="49" t="str">
        <f t="shared" ca="1" si="26"/>
        <v/>
      </c>
      <c r="AK848" s="49" t="str">
        <f t="shared" ca="1" si="27"/>
        <v/>
      </c>
    </row>
    <row r="849" spans="29:37" x14ac:dyDescent="0.2">
      <c r="AC849">
        <f>IF(ISBLANK(sbcc[[#This Row],[total_boys]]),SUM(sbcc[[#This Row],[boys_0-5_reached]],sbcc[[#This Row],[boys_6-12_reached]],sbcc[[#This Row],[boys_13-18_reached]]),sbcc[[#This Row],[total_boys]])</f>
        <v>0</v>
      </c>
      <c r="AD849">
        <f>IF(ISBLANK(sbcc[[#This Row],[total_girls]]),SUM(sbcc[[#This Row],[girls_0-5_reached]],sbcc[[#This Row],[girls_6-12_reached]],sbcc[[#This Row],[girls_13-18_reached]]),sbcc[[#This Row],[total_girls]])</f>
        <v>0</v>
      </c>
      <c r="AE849">
        <f>IF(ISBLANK(sbcc[[#This Row],[total_children]]),SUM(sbcc[[#This Row],[calc_boys]],sbcc[[#This Row],[calc_girls]]),sbcc[[#This Row],[total_children]])</f>
        <v>0</v>
      </c>
      <c r="AF849">
        <f>IF(ISBLANK(sbcc[[#This Row],[total_pwd]]),SUM(sbcc[[#This Row],[total_pwd_men]],sbcc[[#This Row],[total_pwd_women]]),sbcc[[#This Row],[total_pwd]])</f>
        <v>0</v>
      </c>
      <c r="AG849">
        <f>IF(ISBLANK(sbcc[[#This Row],[total_adults]]),SUM(sbcc[[#This Row],[total_men]],sbcc[[#This Row],[total_women]]),sbcc[[#This Row],[total_adults]])</f>
        <v>0</v>
      </c>
      <c r="AH849">
        <f>IF(ISBLANK(sbcc[[#This Row],[total_beneficiaries_reached]]),SUM(sbcc[[#This Row],[calc_children]],sbcc[[#This Row],[calc_adults]]),sbcc[[#This Row],[total_beneficiaries_reached]])</f>
        <v>0</v>
      </c>
      <c r="AI849" s="49" t="str">
        <f ca="1">IF(B849="","",OFFSET(table_admin1[[#Headers],[ADM1_PT]],MATCH(B849,admin1,0),1))</f>
        <v/>
      </c>
      <c r="AJ849" s="49" t="str">
        <f t="shared" ca="1" si="26"/>
        <v/>
      </c>
      <c r="AK849" s="49" t="str">
        <f t="shared" ca="1" si="27"/>
        <v/>
      </c>
    </row>
    <row r="850" spans="29:37" x14ac:dyDescent="0.2">
      <c r="AC850">
        <f>IF(ISBLANK(sbcc[[#This Row],[total_boys]]),SUM(sbcc[[#This Row],[boys_0-5_reached]],sbcc[[#This Row],[boys_6-12_reached]],sbcc[[#This Row],[boys_13-18_reached]]),sbcc[[#This Row],[total_boys]])</f>
        <v>0</v>
      </c>
      <c r="AD850">
        <f>IF(ISBLANK(sbcc[[#This Row],[total_girls]]),SUM(sbcc[[#This Row],[girls_0-5_reached]],sbcc[[#This Row],[girls_6-12_reached]],sbcc[[#This Row],[girls_13-18_reached]]),sbcc[[#This Row],[total_girls]])</f>
        <v>0</v>
      </c>
      <c r="AE850">
        <f>IF(ISBLANK(sbcc[[#This Row],[total_children]]),SUM(sbcc[[#This Row],[calc_boys]],sbcc[[#This Row],[calc_girls]]),sbcc[[#This Row],[total_children]])</f>
        <v>0</v>
      </c>
      <c r="AF850">
        <f>IF(ISBLANK(sbcc[[#This Row],[total_pwd]]),SUM(sbcc[[#This Row],[total_pwd_men]],sbcc[[#This Row],[total_pwd_women]]),sbcc[[#This Row],[total_pwd]])</f>
        <v>0</v>
      </c>
      <c r="AG850">
        <f>IF(ISBLANK(sbcc[[#This Row],[total_adults]]),SUM(sbcc[[#This Row],[total_men]],sbcc[[#This Row],[total_women]]),sbcc[[#This Row],[total_adults]])</f>
        <v>0</v>
      </c>
      <c r="AH850">
        <f>IF(ISBLANK(sbcc[[#This Row],[total_beneficiaries_reached]]),SUM(sbcc[[#This Row],[calc_children]],sbcc[[#This Row],[calc_adults]]),sbcc[[#This Row],[total_beneficiaries_reached]])</f>
        <v>0</v>
      </c>
      <c r="AI850" s="49" t="str">
        <f ca="1">IF(B850="","",OFFSET(table_admin1[[#Headers],[ADM1_PT]],MATCH(B850,admin1,0),1))</f>
        <v/>
      </c>
      <c r="AJ850" s="49" t="str">
        <f t="shared" ca="1" si="26"/>
        <v/>
      </c>
      <c r="AK850" s="49" t="str">
        <f t="shared" ca="1" si="27"/>
        <v/>
      </c>
    </row>
    <row r="851" spans="29:37" x14ac:dyDescent="0.2">
      <c r="AC851">
        <f>IF(ISBLANK(sbcc[[#This Row],[total_boys]]),SUM(sbcc[[#This Row],[boys_0-5_reached]],sbcc[[#This Row],[boys_6-12_reached]],sbcc[[#This Row],[boys_13-18_reached]]),sbcc[[#This Row],[total_boys]])</f>
        <v>0</v>
      </c>
      <c r="AD851">
        <f>IF(ISBLANK(sbcc[[#This Row],[total_girls]]),SUM(sbcc[[#This Row],[girls_0-5_reached]],sbcc[[#This Row],[girls_6-12_reached]],sbcc[[#This Row],[girls_13-18_reached]]),sbcc[[#This Row],[total_girls]])</f>
        <v>0</v>
      </c>
      <c r="AE851">
        <f>IF(ISBLANK(sbcc[[#This Row],[total_children]]),SUM(sbcc[[#This Row],[calc_boys]],sbcc[[#This Row],[calc_girls]]),sbcc[[#This Row],[total_children]])</f>
        <v>0</v>
      </c>
      <c r="AF851">
        <f>IF(ISBLANK(sbcc[[#This Row],[total_pwd]]),SUM(sbcc[[#This Row],[total_pwd_men]],sbcc[[#This Row],[total_pwd_women]]),sbcc[[#This Row],[total_pwd]])</f>
        <v>0</v>
      </c>
      <c r="AG851">
        <f>IF(ISBLANK(sbcc[[#This Row],[total_adults]]),SUM(sbcc[[#This Row],[total_men]],sbcc[[#This Row],[total_women]]),sbcc[[#This Row],[total_adults]])</f>
        <v>0</v>
      </c>
      <c r="AH851">
        <f>IF(ISBLANK(sbcc[[#This Row],[total_beneficiaries_reached]]),SUM(sbcc[[#This Row],[calc_children]],sbcc[[#This Row],[calc_adults]]),sbcc[[#This Row],[total_beneficiaries_reached]])</f>
        <v>0</v>
      </c>
      <c r="AI851" s="49" t="str">
        <f ca="1">IF(B851="","",OFFSET(table_admin1[[#Headers],[ADM1_PT]],MATCH(B851,admin1,0),1))</f>
        <v/>
      </c>
      <c r="AJ851" s="49" t="str">
        <f t="shared" ca="1" si="26"/>
        <v/>
      </c>
      <c r="AK851" s="49" t="str">
        <f t="shared" ca="1" si="27"/>
        <v/>
      </c>
    </row>
    <row r="852" spans="29:37" x14ac:dyDescent="0.2">
      <c r="AC852">
        <f>IF(ISBLANK(sbcc[[#This Row],[total_boys]]),SUM(sbcc[[#This Row],[boys_0-5_reached]],sbcc[[#This Row],[boys_6-12_reached]],sbcc[[#This Row],[boys_13-18_reached]]),sbcc[[#This Row],[total_boys]])</f>
        <v>0</v>
      </c>
      <c r="AD852">
        <f>IF(ISBLANK(sbcc[[#This Row],[total_girls]]),SUM(sbcc[[#This Row],[girls_0-5_reached]],sbcc[[#This Row],[girls_6-12_reached]],sbcc[[#This Row],[girls_13-18_reached]]),sbcc[[#This Row],[total_girls]])</f>
        <v>0</v>
      </c>
      <c r="AE852">
        <f>IF(ISBLANK(sbcc[[#This Row],[total_children]]),SUM(sbcc[[#This Row],[calc_boys]],sbcc[[#This Row],[calc_girls]]),sbcc[[#This Row],[total_children]])</f>
        <v>0</v>
      </c>
      <c r="AF852">
        <f>IF(ISBLANK(sbcc[[#This Row],[total_pwd]]),SUM(sbcc[[#This Row],[total_pwd_men]],sbcc[[#This Row],[total_pwd_women]]),sbcc[[#This Row],[total_pwd]])</f>
        <v>0</v>
      </c>
      <c r="AG852">
        <f>IF(ISBLANK(sbcc[[#This Row],[total_adults]]),SUM(sbcc[[#This Row],[total_men]],sbcc[[#This Row],[total_women]]),sbcc[[#This Row],[total_adults]])</f>
        <v>0</v>
      </c>
      <c r="AH852">
        <f>IF(ISBLANK(sbcc[[#This Row],[total_beneficiaries_reached]]),SUM(sbcc[[#This Row],[calc_children]],sbcc[[#This Row],[calc_adults]]),sbcc[[#This Row],[total_beneficiaries_reached]])</f>
        <v>0</v>
      </c>
      <c r="AI852" s="49" t="str">
        <f ca="1">IF(B852="","",OFFSET(table_admin1[[#Headers],[ADM1_PT]],MATCH(B852,admin1,0),1))</f>
        <v/>
      </c>
      <c r="AJ852" s="49" t="str">
        <f t="shared" ca="1" si="26"/>
        <v/>
      </c>
      <c r="AK852" s="49" t="str">
        <f t="shared" ca="1" si="27"/>
        <v/>
      </c>
    </row>
    <row r="853" spans="29:37" x14ac:dyDescent="0.2">
      <c r="AC853">
        <f>IF(ISBLANK(sbcc[[#This Row],[total_boys]]),SUM(sbcc[[#This Row],[boys_0-5_reached]],sbcc[[#This Row],[boys_6-12_reached]],sbcc[[#This Row],[boys_13-18_reached]]),sbcc[[#This Row],[total_boys]])</f>
        <v>0</v>
      </c>
      <c r="AD853">
        <f>IF(ISBLANK(sbcc[[#This Row],[total_girls]]),SUM(sbcc[[#This Row],[girls_0-5_reached]],sbcc[[#This Row],[girls_6-12_reached]],sbcc[[#This Row],[girls_13-18_reached]]),sbcc[[#This Row],[total_girls]])</f>
        <v>0</v>
      </c>
      <c r="AE853">
        <f>IF(ISBLANK(sbcc[[#This Row],[total_children]]),SUM(sbcc[[#This Row],[calc_boys]],sbcc[[#This Row],[calc_girls]]),sbcc[[#This Row],[total_children]])</f>
        <v>0</v>
      </c>
      <c r="AF853">
        <f>IF(ISBLANK(sbcc[[#This Row],[total_pwd]]),SUM(sbcc[[#This Row],[total_pwd_men]],sbcc[[#This Row],[total_pwd_women]]),sbcc[[#This Row],[total_pwd]])</f>
        <v>0</v>
      </c>
      <c r="AG853">
        <f>IF(ISBLANK(sbcc[[#This Row],[total_adults]]),SUM(sbcc[[#This Row],[total_men]],sbcc[[#This Row],[total_women]]),sbcc[[#This Row],[total_adults]])</f>
        <v>0</v>
      </c>
      <c r="AH853">
        <f>IF(ISBLANK(sbcc[[#This Row],[total_beneficiaries_reached]]),SUM(sbcc[[#This Row],[calc_children]],sbcc[[#This Row],[calc_adults]]),sbcc[[#This Row],[total_beneficiaries_reached]])</f>
        <v>0</v>
      </c>
      <c r="AI853" s="49" t="str">
        <f ca="1">IF(B853="","",OFFSET(table_admin1[[#Headers],[ADM1_PT]],MATCH(B853,admin1,0),1))</f>
        <v/>
      </c>
      <c r="AJ853" s="49" t="str">
        <f t="shared" ca="1" si="26"/>
        <v/>
      </c>
      <c r="AK853" s="49" t="str">
        <f t="shared" ca="1" si="27"/>
        <v/>
      </c>
    </row>
    <row r="854" spans="29:37" x14ac:dyDescent="0.2">
      <c r="AC854">
        <f>IF(ISBLANK(sbcc[[#This Row],[total_boys]]),SUM(sbcc[[#This Row],[boys_0-5_reached]],sbcc[[#This Row],[boys_6-12_reached]],sbcc[[#This Row],[boys_13-18_reached]]),sbcc[[#This Row],[total_boys]])</f>
        <v>0</v>
      </c>
      <c r="AD854">
        <f>IF(ISBLANK(sbcc[[#This Row],[total_girls]]),SUM(sbcc[[#This Row],[girls_0-5_reached]],sbcc[[#This Row],[girls_6-12_reached]],sbcc[[#This Row],[girls_13-18_reached]]),sbcc[[#This Row],[total_girls]])</f>
        <v>0</v>
      </c>
      <c r="AE854">
        <f>IF(ISBLANK(sbcc[[#This Row],[total_children]]),SUM(sbcc[[#This Row],[calc_boys]],sbcc[[#This Row],[calc_girls]]),sbcc[[#This Row],[total_children]])</f>
        <v>0</v>
      </c>
      <c r="AF854">
        <f>IF(ISBLANK(sbcc[[#This Row],[total_pwd]]),SUM(sbcc[[#This Row],[total_pwd_men]],sbcc[[#This Row],[total_pwd_women]]),sbcc[[#This Row],[total_pwd]])</f>
        <v>0</v>
      </c>
      <c r="AG854">
        <f>IF(ISBLANK(sbcc[[#This Row],[total_adults]]),SUM(sbcc[[#This Row],[total_men]],sbcc[[#This Row],[total_women]]),sbcc[[#This Row],[total_adults]])</f>
        <v>0</v>
      </c>
      <c r="AH854">
        <f>IF(ISBLANK(sbcc[[#This Row],[total_beneficiaries_reached]]),SUM(sbcc[[#This Row],[calc_children]],sbcc[[#This Row],[calc_adults]]),sbcc[[#This Row],[total_beneficiaries_reached]])</f>
        <v>0</v>
      </c>
      <c r="AI854" s="49" t="str">
        <f ca="1">IF(B854="","",OFFSET(table_admin1[[#Headers],[ADM1_PT]],MATCH(B854,admin1,0),1))</f>
        <v/>
      </c>
      <c r="AJ854" s="49" t="str">
        <f t="shared" ca="1" si="26"/>
        <v/>
      </c>
      <c r="AK854" s="49" t="str">
        <f t="shared" ca="1" si="27"/>
        <v/>
      </c>
    </row>
    <row r="855" spans="29:37" x14ac:dyDescent="0.2">
      <c r="AC855">
        <f>IF(ISBLANK(sbcc[[#This Row],[total_boys]]),SUM(sbcc[[#This Row],[boys_0-5_reached]],sbcc[[#This Row],[boys_6-12_reached]],sbcc[[#This Row],[boys_13-18_reached]]),sbcc[[#This Row],[total_boys]])</f>
        <v>0</v>
      </c>
      <c r="AD855">
        <f>IF(ISBLANK(sbcc[[#This Row],[total_girls]]),SUM(sbcc[[#This Row],[girls_0-5_reached]],sbcc[[#This Row],[girls_6-12_reached]],sbcc[[#This Row],[girls_13-18_reached]]),sbcc[[#This Row],[total_girls]])</f>
        <v>0</v>
      </c>
      <c r="AE855">
        <f>IF(ISBLANK(sbcc[[#This Row],[total_children]]),SUM(sbcc[[#This Row],[calc_boys]],sbcc[[#This Row],[calc_girls]]),sbcc[[#This Row],[total_children]])</f>
        <v>0</v>
      </c>
      <c r="AF855">
        <f>IF(ISBLANK(sbcc[[#This Row],[total_pwd]]),SUM(sbcc[[#This Row],[total_pwd_men]],sbcc[[#This Row],[total_pwd_women]]),sbcc[[#This Row],[total_pwd]])</f>
        <v>0</v>
      </c>
      <c r="AG855">
        <f>IF(ISBLANK(sbcc[[#This Row],[total_adults]]),SUM(sbcc[[#This Row],[total_men]],sbcc[[#This Row],[total_women]]),sbcc[[#This Row],[total_adults]])</f>
        <v>0</v>
      </c>
      <c r="AH855">
        <f>IF(ISBLANK(sbcc[[#This Row],[total_beneficiaries_reached]]),SUM(sbcc[[#This Row],[calc_children]],sbcc[[#This Row],[calc_adults]]),sbcc[[#This Row],[total_beneficiaries_reached]])</f>
        <v>0</v>
      </c>
      <c r="AI855" s="49" t="str">
        <f ca="1">IF(B855="","",OFFSET(table_admin1[[#Headers],[ADM1_PT]],MATCH(B855,admin1,0),1))</f>
        <v/>
      </c>
      <c r="AJ855" s="49" t="str">
        <f t="shared" ca="1" si="26"/>
        <v/>
      </c>
      <c r="AK855" s="49" t="str">
        <f t="shared" ca="1" si="27"/>
        <v/>
      </c>
    </row>
    <row r="856" spans="29:37" x14ac:dyDescent="0.2">
      <c r="AC856">
        <f>IF(ISBLANK(sbcc[[#This Row],[total_boys]]),SUM(sbcc[[#This Row],[boys_0-5_reached]],sbcc[[#This Row],[boys_6-12_reached]],sbcc[[#This Row],[boys_13-18_reached]]),sbcc[[#This Row],[total_boys]])</f>
        <v>0</v>
      </c>
      <c r="AD856">
        <f>IF(ISBLANK(sbcc[[#This Row],[total_girls]]),SUM(sbcc[[#This Row],[girls_0-5_reached]],sbcc[[#This Row],[girls_6-12_reached]],sbcc[[#This Row],[girls_13-18_reached]]),sbcc[[#This Row],[total_girls]])</f>
        <v>0</v>
      </c>
      <c r="AE856">
        <f>IF(ISBLANK(sbcc[[#This Row],[total_children]]),SUM(sbcc[[#This Row],[calc_boys]],sbcc[[#This Row],[calc_girls]]),sbcc[[#This Row],[total_children]])</f>
        <v>0</v>
      </c>
      <c r="AF856">
        <f>IF(ISBLANK(sbcc[[#This Row],[total_pwd]]),SUM(sbcc[[#This Row],[total_pwd_men]],sbcc[[#This Row],[total_pwd_women]]),sbcc[[#This Row],[total_pwd]])</f>
        <v>0</v>
      </c>
      <c r="AG856">
        <f>IF(ISBLANK(sbcc[[#This Row],[total_adults]]),SUM(sbcc[[#This Row],[total_men]],sbcc[[#This Row],[total_women]]),sbcc[[#This Row],[total_adults]])</f>
        <v>0</v>
      </c>
      <c r="AH856">
        <f>IF(ISBLANK(sbcc[[#This Row],[total_beneficiaries_reached]]),SUM(sbcc[[#This Row],[calc_children]],sbcc[[#This Row],[calc_adults]]),sbcc[[#This Row],[total_beneficiaries_reached]])</f>
        <v>0</v>
      </c>
      <c r="AI856" s="49" t="str">
        <f ca="1">IF(B856="","",OFFSET(table_admin1[[#Headers],[ADM1_PT]],MATCH(B856,admin1,0),1))</f>
        <v/>
      </c>
      <c r="AJ856" s="49" t="str">
        <f t="shared" ca="1" si="26"/>
        <v/>
      </c>
      <c r="AK856" s="49" t="str">
        <f t="shared" ca="1" si="27"/>
        <v/>
      </c>
    </row>
    <row r="857" spans="29:37" x14ac:dyDescent="0.2">
      <c r="AC857">
        <f>IF(ISBLANK(sbcc[[#This Row],[total_boys]]),SUM(sbcc[[#This Row],[boys_0-5_reached]],sbcc[[#This Row],[boys_6-12_reached]],sbcc[[#This Row],[boys_13-18_reached]]),sbcc[[#This Row],[total_boys]])</f>
        <v>0</v>
      </c>
      <c r="AD857">
        <f>IF(ISBLANK(sbcc[[#This Row],[total_girls]]),SUM(sbcc[[#This Row],[girls_0-5_reached]],sbcc[[#This Row],[girls_6-12_reached]],sbcc[[#This Row],[girls_13-18_reached]]),sbcc[[#This Row],[total_girls]])</f>
        <v>0</v>
      </c>
      <c r="AE857">
        <f>IF(ISBLANK(sbcc[[#This Row],[total_children]]),SUM(sbcc[[#This Row],[calc_boys]],sbcc[[#This Row],[calc_girls]]),sbcc[[#This Row],[total_children]])</f>
        <v>0</v>
      </c>
      <c r="AF857">
        <f>IF(ISBLANK(sbcc[[#This Row],[total_pwd]]),SUM(sbcc[[#This Row],[total_pwd_men]],sbcc[[#This Row],[total_pwd_women]]),sbcc[[#This Row],[total_pwd]])</f>
        <v>0</v>
      </c>
      <c r="AG857">
        <f>IF(ISBLANK(sbcc[[#This Row],[total_adults]]),SUM(sbcc[[#This Row],[total_men]],sbcc[[#This Row],[total_women]]),sbcc[[#This Row],[total_adults]])</f>
        <v>0</v>
      </c>
      <c r="AH857">
        <f>IF(ISBLANK(sbcc[[#This Row],[total_beneficiaries_reached]]),SUM(sbcc[[#This Row],[calc_children]],sbcc[[#This Row],[calc_adults]]),sbcc[[#This Row],[total_beneficiaries_reached]])</f>
        <v>0</v>
      </c>
      <c r="AI857" s="49" t="str">
        <f ca="1">IF(B857="","",OFFSET(table_admin1[[#Headers],[ADM1_PT]],MATCH(B857,admin1,0),1))</f>
        <v/>
      </c>
      <c r="AJ857" s="49" t="str">
        <f t="shared" ca="1" si="26"/>
        <v/>
      </c>
      <c r="AK857" s="49" t="str">
        <f t="shared" ca="1" si="27"/>
        <v/>
      </c>
    </row>
    <row r="858" spans="29:37" x14ac:dyDescent="0.2">
      <c r="AC858">
        <f>IF(ISBLANK(sbcc[[#This Row],[total_boys]]),SUM(sbcc[[#This Row],[boys_0-5_reached]],sbcc[[#This Row],[boys_6-12_reached]],sbcc[[#This Row],[boys_13-18_reached]]),sbcc[[#This Row],[total_boys]])</f>
        <v>0</v>
      </c>
      <c r="AD858">
        <f>IF(ISBLANK(sbcc[[#This Row],[total_girls]]),SUM(sbcc[[#This Row],[girls_0-5_reached]],sbcc[[#This Row],[girls_6-12_reached]],sbcc[[#This Row],[girls_13-18_reached]]),sbcc[[#This Row],[total_girls]])</f>
        <v>0</v>
      </c>
      <c r="AE858">
        <f>IF(ISBLANK(sbcc[[#This Row],[total_children]]),SUM(sbcc[[#This Row],[calc_boys]],sbcc[[#This Row],[calc_girls]]),sbcc[[#This Row],[total_children]])</f>
        <v>0</v>
      </c>
      <c r="AF858">
        <f>IF(ISBLANK(sbcc[[#This Row],[total_pwd]]),SUM(sbcc[[#This Row],[total_pwd_men]],sbcc[[#This Row],[total_pwd_women]]),sbcc[[#This Row],[total_pwd]])</f>
        <v>0</v>
      </c>
      <c r="AG858">
        <f>IF(ISBLANK(sbcc[[#This Row],[total_adults]]),SUM(sbcc[[#This Row],[total_men]],sbcc[[#This Row],[total_women]]),sbcc[[#This Row],[total_adults]])</f>
        <v>0</v>
      </c>
      <c r="AH858">
        <f>IF(ISBLANK(sbcc[[#This Row],[total_beneficiaries_reached]]),SUM(sbcc[[#This Row],[calc_children]],sbcc[[#This Row],[calc_adults]]),sbcc[[#This Row],[total_beneficiaries_reached]])</f>
        <v>0</v>
      </c>
      <c r="AI858" s="49" t="str">
        <f ca="1">IF(B858="","",OFFSET(table_admin1[[#Headers],[ADM1_PT]],MATCH(B858,admin1,0),1))</f>
        <v/>
      </c>
      <c r="AJ858" s="49" t="str">
        <f t="shared" ca="1" si="26"/>
        <v/>
      </c>
      <c r="AK858" s="49" t="str">
        <f t="shared" ca="1" si="27"/>
        <v/>
      </c>
    </row>
    <row r="859" spans="29:37" x14ac:dyDescent="0.2">
      <c r="AC859">
        <f>IF(ISBLANK(sbcc[[#This Row],[total_boys]]),SUM(sbcc[[#This Row],[boys_0-5_reached]],sbcc[[#This Row],[boys_6-12_reached]],sbcc[[#This Row],[boys_13-18_reached]]),sbcc[[#This Row],[total_boys]])</f>
        <v>0</v>
      </c>
      <c r="AD859">
        <f>IF(ISBLANK(sbcc[[#This Row],[total_girls]]),SUM(sbcc[[#This Row],[girls_0-5_reached]],sbcc[[#This Row],[girls_6-12_reached]],sbcc[[#This Row],[girls_13-18_reached]]),sbcc[[#This Row],[total_girls]])</f>
        <v>0</v>
      </c>
      <c r="AE859">
        <f>IF(ISBLANK(sbcc[[#This Row],[total_children]]),SUM(sbcc[[#This Row],[calc_boys]],sbcc[[#This Row],[calc_girls]]),sbcc[[#This Row],[total_children]])</f>
        <v>0</v>
      </c>
      <c r="AF859">
        <f>IF(ISBLANK(sbcc[[#This Row],[total_pwd]]),SUM(sbcc[[#This Row],[total_pwd_men]],sbcc[[#This Row],[total_pwd_women]]),sbcc[[#This Row],[total_pwd]])</f>
        <v>0</v>
      </c>
      <c r="AG859">
        <f>IF(ISBLANK(sbcc[[#This Row],[total_adults]]),SUM(sbcc[[#This Row],[total_men]],sbcc[[#This Row],[total_women]]),sbcc[[#This Row],[total_adults]])</f>
        <v>0</v>
      </c>
      <c r="AH859">
        <f>IF(ISBLANK(sbcc[[#This Row],[total_beneficiaries_reached]]),SUM(sbcc[[#This Row],[calc_children]],sbcc[[#This Row],[calc_adults]]),sbcc[[#This Row],[total_beneficiaries_reached]])</f>
        <v>0</v>
      </c>
      <c r="AI859" s="49" t="str">
        <f ca="1">IF(B859="","",OFFSET(table_admin1[[#Headers],[ADM1_PT]],MATCH(B859,admin1,0),1))</f>
        <v/>
      </c>
      <c r="AJ859" s="49" t="str">
        <f t="shared" ca="1" si="26"/>
        <v/>
      </c>
      <c r="AK859" s="49" t="str">
        <f t="shared" ca="1" si="27"/>
        <v/>
      </c>
    </row>
    <row r="860" spans="29:37" x14ac:dyDescent="0.2">
      <c r="AC860">
        <f>IF(ISBLANK(sbcc[[#This Row],[total_boys]]),SUM(sbcc[[#This Row],[boys_0-5_reached]],sbcc[[#This Row],[boys_6-12_reached]],sbcc[[#This Row],[boys_13-18_reached]]),sbcc[[#This Row],[total_boys]])</f>
        <v>0</v>
      </c>
      <c r="AD860">
        <f>IF(ISBLANK(sbcc[[#This Row],[total_girls]]),SUM(sbcc[[#This Row],[girls_0-5_reached]],sbcc[[#This Row],[girls_6-12_reached]],sbcc[[#This Row],[girls_13-18_reached]]),sbcc[[#This Row],[total_girls]])</f>
        <v>0</v>
      </c>
      <c r="AE860">
        <f>IF(ISBLANK(sbcc[[#This Row],[total_children]]),SUM(sbcc[[#This Row],[calc_boys]],sbcc[[#This Row],[calc_girls]]),sbcc[[#This Row],[total_children]])</f>
        <v>0</v>
      </c>
      <c r="AF860">
        <f>IF(ISBLANK(sbcc[[#This Row],[total_pwd]]),SUM(sbcc[[#This Row],[total_pwd_men]],sbcc[[#This Row],[total_pwd_women]]),sbcc[[#This Row],[total_pwd]])</f>
        <v>0</v>
      </c>
      <c r="AG860">
        <f>IF(ISBLANK(sbcc[[#This Row],[total_adults]]),SUM(sbcc[[#This Row],[total_men]],sbcc[[#This Row],[total_women]]),sbcc[[#This Row],[total_adults]])</f>
        <v>0</v>
      </c>
      <c r="AH860">
        <f>IF(ISBLANK(sbcc[[#This Row],[total_beneficiaries_reached]]),SUM(sbcc[[#This Row],[calc_children]],sbcc[[#This Row],[calc_adults]]),sbcc[[#This Row],[total_beneficiaries_reached]])</f>
        <v>0</v>
      </c>
      <c r="AI860" s="49" t="str">
        <f ca="1">IF(B860="","",OFFSET(table_admin1[[#Headers],[ADM1_PT]],MATCH(B860,admin1,0),1))</f>
        <v/>
      </c>
      <c r="AJ860" s="49" t="str">
        <f t="shared" ca="1" si="26"/>
        <v/>
      </c>
      <c r="AK860" s="49" t="str">
        <f t="shared" ca="1" si="27"/>
        <v/>
      </c>
    </row>
    <row r="861" spans="29:37" x14ac:dyDescent="0.2">
      <c r="AC861">
        <f>IF(ISBLANK(sbcc[[#This Row],[total_boys]]),SUM(sbcc[[#This Row],[boys_0-5_reached]],sbcc[[#This Row],[boys_6-12_reached]],sbcc[[#This Row],[boys_13-18_reached]]),sbcc[[#This Row],[total_boys]])</f>
        <v>0</v>
      </c>
      <c r="AD861">
        <f>IF(ISBLANK(sbcc[[#This Row],[total_girls]]),SUM(sbcc[[#This Row],[girls_0-5_reached]],sbcc[[#This Row],[girls_6-12_reached]],sbcc[[#This Row],[girls_13-18_reached]]),sbcc[[#This Row],[total_girls]])</f>
        <v>0</v>
      </c>
      <c r="AE861">
        <f>IF(ISBLANK(sbcc[[#This Row],[total_children]]),SUM(sbcc[[#This Row],[calc_boys]],sbcc[[#This Row],[calc_girls]]),sbcc[[#This Row],[total_children]])</f>
        <v>0</v>
      </c>
      <c r="AF861">
        <f>IF(ISBLANK(sbcc[[#This Row],[total_pwd]]),SUM(sbcc[[#This Row],[total_pwd_men]],sbcc[[#This Row],[total_pwd_women]]),sbcc[[#This Row],[total_pwd]])</f>
        <v>0</v>
      </c>
      <c r="AG861">
        <f>IF(ISBLANK(sbcc[[#This Row],[total_adults]]),SUM(sbcc[[#This Row],[total_men]],sbcc[[#This Row],[total_women]]),sbcc[[#This Row],[total_adults]])</f>
        <v>0</v>
      </c>
      <c r="AH861">
        <f>IF(ISBLANK(sbcc[[#This Row],[total_beneficiaries_reached]]),SUM(sbcc[[#This Row],[calc_children]],sbcc[[#This Row],[calc_adults]]),sbcc[[#This Row],[total_beneficiaries_reached]])</f>
        <v>0</v>
      </c>
      <c r="AI861" s="49" t="str">
        <f ca="1">IF(B861="","",OFFSET(table_admin1[[#Headers],[ADM1_PT]],MATCH(B861,admin1,0),1))</f>
        <v/>
      </c>
      <c r="AJ861" s="49" t="str">
        <f t="shared" ca="1" si="26"/>
        <v/>
      </c>
      <c r="AK861" s="49" t="str">
        <f t="shared" ca="1" si="27"/>
        <v/>
      </c>
    </row>
    <row r="862" spans="29:37" x14ac:dyDescent="0.2">
      <c r="AC862">
        <f>IF(ISBLANK(sbcc[[#This Row],[total_boys]]),SUM(sbcc[[#This Row],[boys_0-5_reached]],sbcc[[#This Row],[boys_6-12_reached]],sbcc[[#This Row],[boys_13-18_reached]]),sbcc[[#This Row],[total_boys]])</f>
        <v>0</v>
      </c>
      <c r="AD862">
        <f>IF(ISBLANK(sbcc[[#This Row],[total_girls]]),SUM(sbcc[[#This Row],[girls_0-5_reached]],sbcc[[#This Row],[girls_6-12_reached]],sbcc[[#This Row],[girls_13-18_reached]]),sbcc[[#This Row],[total_girls]])</f>
        <v>0</v>
      </c>
      <c r="AE862">
        <f>IF(ISBLANK(sbcc[[#This Row],[total_children]]),SUM(sbcc[[#This Row],[calc_boys]],sbcc[[#This Row],[calc_girls]]),sbcc[[#This Row],[total_children]])</f>
        <v>0</v>
      </c>
      <c r="AF862">
        <f>IF(ISBLANK(sbcc[[#This Row],[total_pwd]]),SUM(sbcc[[#This Row],[total_pwd_men]],sbcc[[#This Row],[total_pwd_women]]),sbcc[[#This Row],[total_pwd]])</f>
        <v>0</v>
      </c>
      <c r="AG862">
        <f>IF(ISBLANK(sbcc[[#This Row],[total_adults]]),SUM(sbcc[[#This Row],[total_men]],sbcc[[#This Row],[total_women]]),sbcc[[#This Row],[total_adults]])</f>
        <v>0</v>
      </c>
      <c r="AH862">
        <f>IF(ISBLANK(sbcc[[#This Row],[total_beneficiaries_reached]]),SUM(sbcc[[#This Row],[calc_children]],sbcc[[#This Row],[calc_adults]]),sbcc[[#This Row],[total_beneficiaries_reached]])</f>
        <v>0</v>
      </c>
      <c r="AI862" s="49" t="str">
        <f ca="1">IF(B862="","",OFFSET(table_admin1[[#Headers],[ADM1_PT]],MATCH(B862,admin1,0),1))</f>
        <v/>
      </c>
      <c r="AJ862" s="49" t="str">
        <f t="shared" ca="1" si="26"/>
        <v/>
      </c>
      <c r="AK862" s="49" t="str">
        <f t="shared" ca="1" si="27"/>
        <v/>
      </c>
    </row>
    <row r="863" spans="29:37" x14ac:dyDescent="0.2">
      <c r="AC863">
        <f>IF(ISBLANK(sbcc[[#This Row],[total_boys]]),SUM(sbcc[[#This Row],[boys_0-5_reached]],sbcc[[#This Row],[boys_6-12_reached]],sbcc[[#This Row],[boys_13-18_reached]]),sbcc[[#This Row],[total_boys]])</f>
        <v>0</v>
      </c>
      <c r="AD863">
        <f>IF(ISBLANK(sbcc[[#This Row],[total_girls]]),SUM(sbcc[[#This Row],[girls_0-5_reached]],sbcc[[#This Row],[girls_6-12_reached]],sbcc[[#This Row],[girls_13-18_reached]]),sbcc[[#This Row],[total_girls]])</f>
        <v>0</v>
      </c>
      <c r="AE863">
        <f>IF(ISBLANK(sbcc[[#This Row],[total_children]]),SUM(sbcc[[#This Row],[calc_boys]],sbcc[[#This Row],[calc_girls]]),sbcc[[#This Row],[total_children]])</f>
        <v>0</v>
      </c>
      <c r="AF863">
        <f>IF(ISBLANK(sbcc[[#This Row],[total_pwd]]),SUM(sbcc[[#This Row],[total_pwd_men]],sbcc[[#This Row],[total_pwd_women]]),sbcc[[#This Row],[total_pwd]])</f>
        <v>0</v>
      </c>
      <c r="AG863">
        <f>IF(ISBLANK(sbcc[[#This Row],[total_adults]]),SUM(sbcc[[#This Row],[total_men]],sbcc[[#This Row],[total_women]]),sbcc[[#This Row],[total_adults]])</f>
        <v>0</v>
      </c>
      <c r="AH863">
        <f>IF(ISBLANK(sbcc[[#This Row],[total_beneficiaries_reached]]),SUM(sbcc[[#This Row],[calc_children]],sbcc[[#This Row],[calc_adults]]),sbcc[[#This Row],[total_beneficiaries_reached]])</f>
        <v>0</v>
      </c>
      <c r="AI863" s="49" t="str">
        <f ca="1">IF(B863="","",OFFSET(table_admin1[[#Headers],[ADM1_PT]],MATCH(B863,admin1,0),1))</f>
        <v/>
      </c>
      <c r="AJ863" s="49" t="str">
        <f t="shared" ca="1" si="26"/>
        <v/>
      </c>
      <c r="AK863" s="49" t="str">
        <f t="shared" ca="1" si="27"/>
        <v/>
      </c>
    </row>
    <row r="864" spans="29:37" x14ac:dyDescent="0.2">
      <c r="AC864">
        <f>IF(ISBLANK(sbcc[[#This Row],[total_boys]]),SUM(sbcc[[#This Row],[boys_0-5_reached]],sbcc[[#This Row],[boys_6-12_reached]],sbcc[[#This Row],[boys_13-18_reached]]),sbcc[[#This Row],[total_boys]])</f>
        <v>0</v>
      </c>
      <c r="AD864">
        <f>IF(ISBLANK(sbcc[[#This Row],[total_girls]]),SUM(sbcc[[#This Row],[girls_0-5_reached]],sbcc[[#This Row],[girls_6-12_reached]],sbcc[[#This Row],[girls_13-18_reached]]),sbcc[[#This Row],[total_girls]])</f>
        <v>0</v>
      </c>
      <c r="AE864">
        <f>IF(ISBLANK(sbcc[[#This Row],[total_children]]),SUM(sbcc[[#This Row],[calc_boys]],sbcc[[#This Row],[calc_girls]]),sbcc[[#This Row],[total_children]])</f>
        <v>0</v>
      </c>
      <c r="AF864">
        <f>IF(ISBLANK(sbcc[[#This Row],[total_pwd]]),SUM(sbcc[[#This Row],[total_pwd_men]],sbcc[[#This Row],[total_pwd_women]]),sbcc[[#This Row],[total_pwd]])</f>
        <v>0</v>
      </c>
      <c r="AG864">
        <f>IF(ISBLANK(sbcc[[#This Row],[total_adults]]),SUM(sbcc[[#This Row],[total_men]],sbcc[[#This Row],[total_women]]),sbcc[[#This Row],[total_adults]])</f>
        <v>0</v>
      </c>
      <c r="AH864">
        <f>IF(ISBLANK(sbcc[[#This Row],[total_beneficiaries_reached]]),SUM(sbcc[[#This Row],[calc_children]],sbcc[[#This Row],[calc_adults]]),sbcc[[#This Row],[total_beneficiaries_reached]])</f>
        <v>0</v>
      </c>
      <c r="AI864" s="49" t="str">
        <f ca="1">IF(B864="","",OFFSET(table_admin1[[#Headers],[ADM1_PT]],MATCH(B864,admin1,0),1))</f>
        <v/>
      </c>
      <c r="AJ864" s="49" t="str">
        <f t="shared" ca="1" si="26"/>
        <v/>
      </c>
      <c r="AK864" s="49" t="str">
        <f t="shared" ca="1" si="27"/>
        <v/>
      </c>
    </row>
    <row r="865" spans="29:37" x14ac:dyDescent="0.2">
      <c r="AC865">
        <f>IF(ISBLANK(sbcc[[#This Row],[total_boys]]),SUM(sbcc[[#This Row],[boys_0-5_reached]],sbcc[[#This Row],[boys_6-12_reached]],sbcc[[#This Row],[boys_13-18_reached]]),sbcc[[#This Row],[total_boys]])</f>
        <v>0</v>
      </c>
      <c r="AD865">
        <f>IF(ISBLANK(sbcc[[#This Row],[total_girls]]),SUM(sbcc[[#This Row],[girls_0-5_reached]],sbcc[[#This Row],[girls_6-12_reached]],sbcc[[#This Row],[girls_13-18_reached]]),sbcc[[#This Row],[total_girls]])</f>
        <v>0</v>
      </c>
      <c r="AE865">
        <f>IF(ISBLANK(sbcc[[#This Row],[total_children]]),SUM(sbcc[[#This Row],[calc_boys]],sbcc[[#This Row],[calc_girls]]),sbcc[[#This Row],[total_children]])</f>
        <v>0</v>
      </c>
      <c r="AF865">
        <f>IF(ISBLANK(sbcc[[#This Row],[total_pwd]]),SUM(sbcc[[#This Row],[total_pwd_men]],sbcc[[#This Row],[total_pwd_women]]),sbcc[[#This Row],[total_pwd]])</f>
        <v>0</v>
      </c>
      <c r="AG865">
        <f>IF(ISBLANK(sbcc[[#This Row],[total_adults]]),SUM(sbcc[[#This Row],[total_men]],sbcc[[#This Row],[total_women]]),sbcc[[#This Row],[total_adults]])</f>
        <v>0</v>
      </c>
      <c r="AH865">
        <f>IF(ISBLANK(sbcc[[#This Row],[total_beneficiaries_reached]]),SUM(sbcc[[#This Row],[calc_children]],sbcc[[#This Row],[calc_adults]]),sbcc[[#This Row],[total_beneficiaries_reached]])</f>
        <v>0</v>
      </c>
      <c r="AI865" s="49" t="str">
        <f ca="1">IF(B865="","",OFFSET(table_admin1[[#Headers],[ADM1_PT]],MATCH(B865,admin1,0),1))</f>
        <v/>
      </c>
      <c r="AJ865" s="49" t="str">
        <f t="shared" ca="1" si="26"/>
        <v/>
      </c>
      <c r="AK865" s="49" t="str">
        <f t="shared" ca="1" si="27"/>
        <v/>
      </c>
    </row>
    <row r="866" spans="29:37" x14ac:dyDescent="0.2">
      <c r="AC866">
        <f>IF(ISBLANK(sbcc[[#This Row],[total_boys]]),SUM(sbcc[[#This Row],[boys_0-5_reached]],sbcc[[#This Row],[boys_6-12_reached]],sbcc[[#This Row],[boys_13-18_reached]]),sbcc[[#This Row],[total_boys]])</f>
        <v>0</v>
      </c>
      <c r="AD866">
        <f>IF(ISBLANK(sbcc[[#This Row],[total_girls]]),SUM(sbcc[[#This Row],[girls_0-5_reached]],sbcc[[#This Row],[girls_6-12_reached]],sbcc[[#This Row],[girls_13-18_reached]]),sbcc[[#This Row],[total_girls]])</f>
        <v>0</v>
      </c>
      <c r="AE866">
        <f>IF(ISBLANK(sbcc[[#This Row],[total_children]]),SUM(sbcc[[#This Row],[calc_boys]],sbcc[[#This Row],[calc_girls]]),sbcc[[#This Row],[total_children]])</f>
        <v>0</v>
      </c>
      <c r="AF866">
        <f>IF(ISBLANK(sbcc[[#This Row],[total_pwd]]),SUM(sbcc[[#This Row],[total_pwd_men]],sbcc[[#This Row],[total_pwd_women]]),sbcc[[#This Row],[total_pwd]])</f>
        <v>0</v>
      </c>
      <c r="AG866">
        <f>IF(ISBLANK(sbcc[[#This Row],[total_adults]]),SUM(sbcc[[#This Row],[total_men]],sbcc[[#This Row],[total_women]]),sbcc[[#This Row],[total_adults]])</f>
        <v>0</v>
      </c>
      <c r="AH866">
        <f>IF(ISBLANK(sbcc[[#This Row],[total_beneficiaries_reached]]),SUM(sbcc[[#This Row],[calc_children]],sbcc[[#This Row],[calc_adults]]),sbcc[[#This Row],[total_beneficiaries_reached]])</f>
        <v>0</v>
      </c>
      <c r="AI866" s="49" t="str">
        <f ca="1">IF(B866="","",OFFSET(table_admin1[[#Headers],[ADM1_PT]],MATCH(B866,admin1,0),1))</f>
        <v/>
      </c>
      <c r="AJ866" s="49" t="str">
        <f t="shared" ca="1" si="26"/>
        <v/>
      </c>
      <c r="AK866" s="49" t="str">
        <f t="shared" ca="1" si="27"/>
        <v/>
      </c>
    </row>
    <row r="867" spans="29:37" x14ac:dyDescent="0.2">
      <c r="AC867">
        <f>IF(ISBLANK(sbcc[[#This Row],[total_boys]]),SUM(sbcc[[#This Row],[boys_0-5_reached]],sbcc[[#This Row],[boys_6-12_reached]],sbcc[[#This Row],[boys_13-18_reached]]),sbcc[[#This Row],[total_boys]])</f>
        <v>0</v>
      </c>
      <c r="AD867">
        <f>IF(ISBLANK(sbcc[[#This Row],[total_girls]]),SUM(sbcc[[#This Row],[girls_0-5_reached]],sbcc[[#This Row],[girls_6-12_reached]],sbcc[[#This Row],[girls_13-18_reached]]),sbcc[[#This Row],[total_girls]])</f>
        <v>0</v>
      </c>
      <c r="AE867">
        <f>IF(ISBLANK(sbcc[[#This Row],[total_children]]),SUM(sbcc[[#This Row],[calc_boys]],sbcc[[#This Row],[calc_girls]]),sbcc[[#This Row],[total_children]])</f>
        <v>0</v>
      </c>
      <c r="AF867">
        <f>IF(ISBLANK(sbcc[[#This Row],[total_pwd]]),SUM(sbcc[[#This Row],[total_pwd_men]],sbcc[[#This Row],[total_pwd_women]]),sbcc[[#This Row],[total_pwd]])</f>
        <v>0</v>
      </c>
      <c r="AG867">
        <f>IF(ISBLANK(sbcc[[#This Row],[total_adults]]),SUM(sbcc[[#This Row],[total_men]],sbcc[[#This Row],[total_women]]),sbcc[[#This Row],[total_adults]])</f>
        <v>0</v>
      </c>
      <c r="AH867">
        <f>IF(ISBLANK(sbcc[[#This Row],[total_beneficiaries_reached]]),SUM(sbcc[[#This Row],[calc_children]],sbcc[[#This Row],[calc_adults]]),sbcc[[#This Row],[total_beneficiaries_reached]])</f>
        <v>0</v>
      </c>
      <c r="AI867" s="49" t="str">
        <f ca="1">IF(B867="","",OFFSET(table_admin1[[#Headers],[ADM1_PT]],MATCH(B867,admin1,0),1))</f>
        <v/>
      </c>
      <c r="AJ867" s="49" t="str">
        <f t="shared" ca="1" si="26"/>
        <v/>
      </c>
      <c r="AK867" s="49" t="str">
        <f t="shared" ca="1" si="27"/>
        <v/>
      </c>
    </row>
    <row r="868" spans="29:37" x14ac:dyDescent="0.2">
      <c r="AC868">
        <f>IF(ISBLANK(sbcc[[#This Row],[total_boys]]),SUM(sbcc[[#This Row],[boys_0-5_reached]],sbcc[[#This Row],[boys_6-12_reached]],sbcc[[#This Row],[boys_13-18_reached]]),sbcc[[#This Row],[total_boys]])</f>
        <v>0</v>
      </c>
      <c r="AD868">
        <f>IF(ISBLANK(sbcc[[#This Row],[total_girls]]),SUM(sbcc[[#This Row],[girls_0-5_reached]],sbcc[[#This Row],[girls_6-12_reached]],sbcc[[#This Row],[girls_13-18_reached]]),sbcc[[#This Row],[total_girls]])</f>
        <v>0</v>
      </c>
      <c r="AE868">
        <f>IF(ISBLANK(sbcc[[#This Row],[total_children]]),SUM(sbcc[[#This Row],[calc_boys]],sbcc[[#This Row],[calc_girls]]),sbcc[[#This Row],[total_children]])</f>
        <v>0</v>
      </c>
      <c r="AF868">
        <f>IF(ISBLANK(sbcc[[#This Row],[total_pwd]]),SUM(sbcc[[#This Row],[total_pwd_men]],sbcc[[#This Row],[total_pwd_women]]),sbcc[[#This Row],[total_pwd]])</f>
        <v>0</v>
      </c>
      <c r="AG868">
        <f>IF(ISBLANK(sbcc[[#This Row],[total_adults]]),SUM(sbcc[[#This Row],[total_men]],sbcc[[#This Row],[total_women]]),sbcc[[#This Row],[total_adults]])</f>
        <v>0</v>
      </c>
      <c r="AH868">
        <f>IF(ISBLANK(sbcc[[#This Row],[total_beneficiaries_reached]]),SUM(sbcc[[#This Row],[calc_children]],sbcc[[#This Row],[calc_adults]]),sbcc[[#This Row],[total_beneficiaries_reached]])</f>
        <v>0</v>
      </c>
      <c r="AI868" s="49" t="str">
        <f ca="1">IF(B868="","",OFFSET(table_admin1[[#Headers],[ADM1_PT]],MATCH(B868,admin1,0),1))</f>
        <v/>
      </c>
      <c r="AJ868" s="49" t="str">
        <f t="shared" ca="1" si="26"/>
        <v/>
      </c>
      <c r="AK868" s="49" t="str">
        <f t="shared" ca="1" si="27"/>
        <v/>
      </c>
    </row>
    <row r="869" spans="29:37" x14ac:dyDescent="0.2">
      <c r="AC869">
        <f>IF(ISBLANK(sbcc[[#This Row],[total_boys]]),SUM(sbcc[[#This Row],[boys_0-5_reached]],sbcc[[#This Row],[boys_6-12_reached]],sbcc[[#This Row],[boys_13-18_reached]]),sbcc[[#This Row],[total_boys]])</f>
        <v>0</v>
      </c>
      <c r="AD869">
        <f>IF(ISBLANK(sbcc[[#This Row],[total_girls]]),SUM(sbcc[[#This Row],[girls_0-5_reached]],sbcc[[#This Row],[girls_6-12_reached]],sbcc[[#This Row],[girls_13-18_reached]]),sbcc[[#This Row],[total_girls]])</f>
        <v>0</v>
      </c>
      <c r="AE869">
        <f>IF(ISBLANK(sbcc[[#This Row],[total_children]]),SUM(sbcc[[#This Row],[calc_boys]],sbcc[[#This Row],[calc_girls]]),sbcc[[#This Row],[total_children]])</f>
        <v>0</v>
      </c>
      <c r="AF869">
        <f>IF(ISBLANK(sbcc[[#This Row],[total_pwd]]),SUM(sbcc[[#This Row],[total_pwd_men]],sbcc[[#This Row],[total_pwd_women]]),sbcc[[#This Row],[total_pwd]])</f>
        <v>0</v>
      </c>
      <c r="AG869">
        <f>IF(ISBLANK(sbcc[[#This Row],[total_adults]]),SUM(sbcc[[#This Row],[total_men]],sbcc[[#This Row],[total_women]]),sbcc[[#This Row],[total_adults]])</f>
        <v>0</v>
      </c>
      <c r="AH869">
        <f>IF(ISBLANK(sbcc[[#This Row],[total_beneficiaries_reached]]),SUM(sbcc[[#This Row],[calc_children]],sbcc[[#This Row],[calc_adults]]),sbcc[[#This Row],[total_beneficiaries_reached]])</f>
        <v>0</v>
      </c>
      <c r="AI869" s="49" t="str">
        <f ca="1">IF(B869="","",OFFSET(table_admin1[[#Headers],[ADM1_PT]],MATCH(B869,admin1,0),1))</f>
        <v/>
      </c>
      <c r="AJ869" s="49" t="str">
        <f t="shared" ca="1" si="26"/>
        <v/>
      </c>
      <c r="AK869" s="49" t="str">
        <f t="shared" ca="1" si="27"/>
        <v/>
      </c>
    </row>
    <row r="870" spans="29:37" x14ac:dyDescent="0.2">
      <c r="AC870">
        <f>IF(ISBLANK(sbcc[[#This Row],[total_boys]]),SUM(sbcc[[#This Row],[boys_0-5_reached]],sbcc[[#This Row],[boys_6-12_reached]],sbcc[[#This Row],[boys_13-18_reached]]),sbcc[[#This Row],[total_boys]])</f>
        <v>0</v>
      </c>
      <c r="AD870">
        <f>IF(ISBLANK(sbcc[[#This Row],[total_girls]]),SUM(sbcc[[#This Row],[girls_0-5_reached]],sbcc[[#This Row],[girls_6-12_reached]],sbcc[[#This Row],[girls_13-18_reached]]),sbcc[[#This Row],[total_girls]])</f>
        <v>0</v>
      </c>
      <c r="AE870">
        <f>IF(ISBLANK(sbcc[[#This Row],[total_children]]),SUM(sbcc[[#This Row],[calc_boys]],sbcc[[#This Row],[calc_girls]]),sbcc[[#This Row],[total_children]])</f>
        <v>0</v>
      </c>
      <c r="AF870">
        <f>IF(ISBLANK(sbcc[[#This Row],[total_pwd]]),SUM(sbcc[[#This Row],[total_pwd_men]],sbcc[[#This Row],[total_pwd_women]]),sbcc[[#This Row],[total_pwd]])</f>
        <v>0</v>
      </c>
      <c r="AG870">
        <f>IF(ISBLANK(sbcc[[#This Row],[total_adults]]),SUM(sbcc[[#This Row],[total_men]],sbcc[[#This Row],[total_women]]),sbcc[[#This Row],[total_adults]])</f>
        <v>0</v>
      </c>
      <c r="AH870">
        <f>IF(ISBLANK(sbcc[[#This Row],[total_beneficiaries_reached]]),SUM(sbcc[[#This Row],[calc_children]],sbcc[[#This Row],[calc_adults]]),sbcc[[#This Row],[total_beneficiaries_reached]])</f>
        <v>0</v>
      </c>
      <c r="AI870" s="49" t="str">
        <f ca="1">IF(B870="","",OFFSET(table_admin1[[#Headers],[ADM1_PT]],MATCH(B870,admin1,0),1))</f>
        <v/>
      </c>
      <c r="AJ870" s="49" t="str">
        <f t="shared" ca="1" si="26"/>
        <v/>
      </c>
      <c r="AK870" s="49" t="str">
        <f t="shared" ca="1" si="27"/>
        <v/>
      </c>
    </row>
    <row r="871" spans="29:37" x14ac:dyDescent="0.2">
      <c r="AC871">
        <f>IF(ISBLANK(sbcc[[#This Row],[total_boys]]),SUM(sbcc[[#This Row],[boys_0-5_reached]],sbcc[[#This Row],[boys_6-12_reached]],sbcc[[#This Row],[boys_13-18_reached]]),sbcc[[#This Row],[total_boys]])</f>
        <v>0</v>
      </c>
      <c r="AD871">
        <f>IF(ISBLANK(sbcc[[#This Row],[total_girls]]),SUM(sbcc[[#This Row],[girls_0-5_reached]],sbcc[[#This Row],[girls_6-12_reached]],sbcc[[#This Row],[girls_13-18_reached]]),sbcc[[#This Row],[total_girls]])</f>
        <v>0</v>
      </c>
      <c r="AE871">
        <f>IF(ISBLANK(sbcc[[#This Row],[total_children]]),SUM(sbcc[[#This Row],[calc_boys]],sbcc[[#This Row],[calc_girls]]),sbcc[[#This Row],[total_children]])</f>
        <v>0</v>
      </c>
      <c r="AF871">
        <f>IF(ISBLANK(sbcc[[#This Row],[total_pwd]]),SUM(sbcc[[#This Row],[total_pwd_men]],sbcc[[#This Row],[total_pwd_women]]),sbcc[[#This Row],[total_pwd]])</f>
        <v>0</v>
      </c>
      <c r="AG871">
        <f>IF(ISBLANK(sbcc[[#This Row],[total_adults]]),SUM(sbcc[[#This Row],[total_men]],sbcc[[#This Row],[total_women]]),sbcc[[#This Row],[total_adults]])</f>
        <v>0</v>
      </c>
      <c r="AH871">
        <f>IF(ISBLANK(sbcc[[#This Row],[total_beneficiaries_reached]]),SUM(sbcc[[#This Row],[calc_children]],sbcc[[#This Row],[calc_adults]]),sbcc[[#This Row],[total_beneficiaries_reached]])</f>
        <v>0</v>
      </c>
      <c r="AI871" s="49" t="str">
        <f ca="1">IF(B871="","",OFFSET(table_admin1[[#Headers],[ADM1_PT]],MATCH(B871,admin1,0),1))</f>
        <v/>
      </c>
      <c r="AJ871" s="49" t="str">
        <f t="shared" ca="1" si="26"/>
        <v/>
      </c>
      <c r="AK871" s="49" t="str">
        <f t="shared" ca="1" si="27"/>
        <v/>
      </c>
    </row>
    <row r="872" spans="29:37" x14ac:dyDescent="0.2">
      <c r="AC872">
        <f>IF(ISBLANK(sbcc[[#This Row],[total_boys]]),SUM(sbcc[[#This Row],[boys_0-5_reached]],sbcc[[#This Row],[boys_6-12_reached]],sbcc[[#This Row],[boys_13-18_reached]]),sbcc[[#This Row],[total_boys]])</f>
        <v>0</v>
      </c>
      <c r="AD872">
        <f>IF(ISBLANK(sbcc[[#This Row],[total_girls]]),SUM(sbcc[[#This Row],[girls_0-5_reached]],sbcc[[#This Row],[girls_6-12_reached]],sbcc[[#This Row],[girls_13-18_reached]]),sbcc[[#This Row],[total_girls]])</f>
        <v>0</v>
      </c>
      <c r="AE872">
        <f>IF(ISBLANK(sbcc[[#This Row],[total_children]]),SUM(sbcc[[#This Row],[calc_boys]],sbcc[[#This Row],[calc_girls]]),sbcc[[#This Row],[total_children]])</f>
        <v>0</v>
      </c>
      <c r="AF872">
        <f>IF(ISBLANK(sbcc[[#This Row],[total_pwd]]),SUM(sbcc[[#This Row],[total_pwd_men]],sbcc[[#This Row],[total_pwd_women]]),sbcc[[#This Row],[total_pwd]])</f>
        <v>0</v>
      </c>
      <c r="AG872">
        <f>IF(ISBLANK(sbcc[[#This Row],[total_adults]]),SUM(sbcc[[#This Row],[total_men]],sbcc[[#This Row],[total_women]]),sbcc[[#This Row],[total_adults]])</f>
        <v>0</v>
      </c>
      <c r="AH872">
        <f>IF(ISBLANK(sbcc[[#This Row],[total_beneficiaries_reached]]),SUM(sbcc[[#This Row],[calc_children]],sbcc[[#This Row],[calc_adults]]),sbcc[[#This Row],[total_beneficiaries_reached]])</f>
        <v>0</v>
      </c>
      <c r="AI872" s="49" t="str">
        <f ca="1">IF(B872="","",OFFSET(table_admin1[[#Headers],[ADM1_PT]],MATCH(B872,admin1,0),1))</f>
        <v/>
      </c>
      <c r="AJ872" s="49" t="str">
        <f t="shared" ca="1" si="26"/>
        <v/>
      </c>
      <c r="AK872" s="49" t="str">
        <f t="shared" ca="1" si="27"/>
        <v/>
      </c>
    </row>
    <row r="873" spans="29:37" x14ac:dyDescent="0.2">
      <c r="AC873">
        <f>IF(ISBLANK(sbcc[[#This Row],[total_boys]]),SUM(sbcc[[#This Row],[boys_0-5_reached]],sbcc[[#This Row],[boys_6-12_reached]],sbcc[[#This Row],[boys_13-18_reached]]),sbcc[[#This Row],[total_boys]])</f>
        <v>0</v>
      </c>
      <c r="AD873">
        <f>IF(ISBLANK(sbcc[[#This Row],[total_girls]]),SUM(sbcc[[#This Row],[girls_0-5_reached]],sbcc[[#This Row],[girls_6-12_reached]],sbcc[[#This Row],[girls_13-18_reached]]),sbcc[[#This Row],[total_girls]])</f>
        <v>0</v>
      </c>
      <c r="AE873">
        <f>IF(ISBLANK(sbcc[[#This Row],[total_children]]),SUM(sbcc[[#This Row],[calc_boys]],sbcc[[#This Row],[calc_girls]]),sbcc[[#This Row],[total_children]])</f>
        <v>0</v>
      </c>
      <c r="AF873">
        <f>IF(ISBLANK(sbcc[[#This Row],[total_pwd]]),SUM(sbcc[[#This Row],[total_pwd_men]],sbcc[[#This Row],[total_pwd_women]]),sbcc[[#This Row],[total_pwd]])</f>
        <v>0</v>
      </c>
      <c r="AG873">
        <f>IF(ISBLANK(sbcc[[#This Row],[total_adults]]),SUM(sbcc[[#This Row],[total_men]],sbcc[[#This Row],[total_women]]),sbcc[[#This Row],[total_adults]])</f>
        <v>0</v>
      </c>
      <c r="AH873">
        <f>IF(ISBLANK(sbcc[[#This Row],[total_beneficiaries_reached]]),SUM(sbcc[[#This Row],[calc_children]],sbcc[[#This Row],[calc_adults]]),sbcc[[#This Row],[total_beneficiaries_reached]])</f>
        <v>0</v>
      </c>
      <c r="AI873" s="49" t="str">
        <f ca="1">IF(B873="","",OFFSET(table_admin1[[#Headers],[ADM1_PT]],MATCH(B873,admin1,0),1))</f>
        <v/>
      </c>
      <c r="AJ873" s="49" t="str">
        <f t="shared" ca="1" si="26"/>
        <v/>
      </c>
      <c r="AK873" s="49" t="str">
        <f t="shared" ca="1" si="27"/>
        <v/>
      </c>
    </row>
    <row r="874" spans="29:37" x14ac:dyDescent="0.2">
      <c r="AC874">
        <f>IF(ISBLANK(sbcc[[#This Row],[total_boys]]),SUM(sbcc[[#This Row],[boys_0-5_reached]],sbcc[[#This Row],[boys_6-12_reached]],sbcc[[#This Row],[boys_13-18_reached]]),sbcc[[#This Row],[total_boys]])</f>
        <v>0</v>
      </c>
      <c r="AD874">
        <f>IF(ISBLANK(sbcc[[#This Row],[total_girls]]),SUM(sbcc[[#This Row],[girls_0-5_reached]],sbcc[[#This Row],[girls_6-12_reached]],sbcc[[#This Row],[girls_13-18_reached]]),sbcc[[#This Row],[total_girls]])</f>
        <v>0</v>
      </c>
      <c r="AE874">
        <f>IF(ISBLANK(sbcc[[#This Row],[total_children]]),SUM(sbcc[[#This Row],[calc_boys]],sbcc[[#This Row],[calc_girls]]),sbcc[[#This Row],[total_children]])</f>
        <v>0</v>
      </c>
      <c r="AF874">
        <f>IF(ISBLANK(sbcc[[#This Row],[total_pwd]]),SUM(sbcc[[#This Row],[total_pwd_men]],sbcc[[#This Row],[total_pwd_women]]),sbcc[[#This Row],[total_pwd]])</f>
        <v>0</v>
      </c>
      <c r="AG874">
        <f>IF(ISBLANK(sbcc[[#This Row],[total_adults]]),SUM(sbcc[[#This Row],[total_men]],sbcc[[#This Row],[total_women]]),sbcc[[#This Row],[total_adults]])</f>
        <v>0</v>
      </c>
      <c r="AH874">
        <f>IF(ISBLANK(sbcc[[#This Row],[total_beneficiaries_reached]]),SUM(sbcc[[#This Row],[calc_children]],sbcc[[#This Row],[calc_adults]]),sbcc[[#This Row],[total_beneficiaries_reached]])</f>
        <v>0</v>
      </c>
      <c r="AI874" s="49" t="str">
        <f ca="1">IF(B874="","",OFFSET(table_admin1[[#Headers],[ADM1_PT]],MATCH(B874,admin1,0),1))</f>
        <v/>
      </c>
      <c r="AJ874" s="49" t="str">
        <f t="shared" ca="1" si="26"/>
        <v/>
      </c>
      <c r="AK874" s="49" t="str">
        <f t="shared" ca="1" si="27"/>
        <v/>
      </c>
    </row>
    <row r="875" spans="29:37" x14ac:dyDescent="0.2">
      <c r="AC875">
        <f>IF(ISBLANK(sbcc[[#This Row],[total_boys]]),SUM(sbcc[[#This Row],[boys_0-5_reached]],sbcc[[#This Row],[boys_6-12_reached]],sbcc[[#This Row],[boys_13-18_reached]]),sbcc[[#This Row],[total_boys]])</f>
        <v>0</v>
      </c>
      <c r="AD875">
        <f>IF(ISBLANK(sbcc[[#This Row],[total_girls]]),SUM(sbcc[[#This Row],[girls_0-5_reached]],sbcc[[#This Row],[girls_6-12_reached]],sbcc[[#This Row],[girls_13-18_reached]]),sbcc[[#This Row],[total_girls]])</f>
        <v>0</v>
      </c>
      <c r="AE875">
        <f>IF(ISBLANK(sbcc[[#This Row],[total_children]]),SUM(sbcc[[#This Row],[calc_boys]],sbcc[[#This Row],[calc_girls]]),sbcc[[#This Row],[total_children]])</f>
        <v>0</v>
      </c>
      <c r="AF875">
        <f>IF(ISBLANK(sbcc[[#This Row],[total_pwd]]),SUM(sbcc[[#This Row],[total_pwd_men]],sbcc[[#This Row],[total_pwd_women]]),sbcc[[#This Row],[total_pwd]])</f>
        <v>0</v>
      </c>
      <c r="AG875">
        <f>IF(ISBLANK(sbcc[[#This Row],[total_adults]]),SUM(sbcc[[#This Row],[total_men]],sbcc[[#This Row],[total_women]]),sbcc[[#This Row],[total_adults]])</f>
        <v>0</v>
      </c>
      <c r="AH875">
        <f>IF(ISBLANK(sbcc[[#This Row],[total_beneficiaries_reached]]),SUM(sbcc[[#This Row],[calc_children]],sbcc[[#This Row],[calc_adults]]),sbcc[[#This Row],[total_beneficiaries_reached]])</f>
        <v>0</v>
      </c>
      <c r="AI875" s="49" t="str">
        <f ca="1">IF(B875="","",OFFSET(table_admin1[[#Headers],[ADM1_PT]],MATCH(B875,admin1,0),1))</f>
        <v/>
      </c>
      <c r="AJ875" s="49" t="str">
        <f t="shared" ca="1" si="26"/>
        <v/>
      </c>
      <c r="AK875" s="49" t="str">
        <f t="shared" ca="1" si="27"/>
        <v/>
      </c>
    </row>
    <row r="876" spans="29:37" x14ac:dyDescent="0.2">
      <c r="AC876">
        <f>IF(ISBLANK(sbcc[[#This Row],[total_boys]]),SUM(sbcc[[#This Row],[boys_0-5_reached]],sbcc[[#This Row],[boys_6-12_reached]],sbcc[[#This Row],[boys_13-18_reached]]),sbcc[[#This Row],[total_boys]])</f>
        <v>0</v>
      </c>
      <c r="AD876">
        <f>IF(ISBLANK(sbcc[[#This Row],[total_girls]]),SUM(sbcc[[#This Row],[girls_0-5_reached]],sbcc[[#This Row],[girls_6-12_reached]],sbcc[[#This Row],[girls_13-18_reached]]),sbcc[[#This Row],[total_girls]])</f>
        <v>0</v>
      </c>
      <c r="AE876">
        <f>IF(ISBLANK(sbcc[[#This Row],[total_children]]),SUM(sbcc[[#This Row],[calc_boys]],sbcc[[#This Row],[calc_girls]]),sbcc[[#This Row],[total_children]])</f>
        <v>0</v>
      </c>
      <c r="AF876">
        <f>IF(ISBLANK(sbcc[[#This Row],[total_pwd]]),SUM(sbcc[[#This Row],[total_pwd_men]],sbcc[[#This Row],[total_pwd_women]]),sbcc[[#This Row],[total_pwd]])</f>
        <v>0</v>
      </c>
      <c r="AG876">
        <f>IF(ISBLANK(sbcc[[#This Row],[total_adults]]),SUM(sbcc[[#This Row],[total_men]],sbcc[[#This Row],[total_women]]),sbcc[[#This Row],[total_adults]])</f>
        <v>0</v>
      </c>
      <c r="AH876">
        <f>IF(ISBLANK(sbcc[[#This Row],[total_beneficiaries_reached]]),SUM(sbcc[[#This Row],[calc_children]],sbcc[[#This Row],[calc_adults]]),sbcc[[#This Row],[total_beneficiaries_reached]])</f>
        <v>0</v>
      </c>
      <c r="AI876" s="49" t="str">
        <f ca="1">IF(B876="","",OFFSET(table_admin1[[#Headers],[ADM1_PT]],MATCH(B876,admin1,0),1))</f>
        <v/>
      </c>
      <c r="AJ876" s="49" t="str">
        <f t="shared" ca="1" si="26"/>
        <v/>
      </c>
      <c r="AK876" s="49" t="str">
        <f t="shared" ca="1" si="27"/>
        <v/>
      </c>
    </row>
    <row r="877" spans="29:37" x14ac:dyDescent="0.2">
      <c r="AC877">
        <f>IF(ISBLANK(sbcc[[#This Row],[total_boys]]),SUM(sbcc[[#This Row],[boys_0-5_reached]],sbcc[[#This Row],[boys_6-12_reached]],sbcc[[#This Row],[boys_13-18_reached]]),sbcc[[#This Row],[total_boys]])</f>
        <v>0</v>
      </c>
      <c r="AD877">
        <f>IF(ISBLANK(sbcc[[#This Row],[total_girls]]),SUM(sbcc[[#This Row],[girls_0-5_reached]],sbcc[[#This Row],[girls_6-12_reached]],sbcc[[#This Row],[girls_13-18_reached]]),sbcc[[#This Row],[total_girls]])</f>
        <v>0</v>
      </c>
      <c r="AE877">
        <f>IF(ISBLANK(sbcc[[#This Row],[total_children]]),SUM(sbcc[[#This Row],[calc_boys]],sbcc[[#This Row],[calc_girls]]),sbcc[[#This Row],[total_children]])</f>
        <v>0</v>
      </c>
      <c r="AF877">
        <f>IF(ISBLANK(sbcc[[#This Row],[total_pwd]]),SUM(sbcc[[#This Row],[total_pwd_men]],sbcc[[#This Row],[total_pwd_women]]),sbcc[[#This Row],[total_pwd]])</f>
        <v>0</v>
      </c>
      <c r="AG877">
        <f>IF(ISBLANK(sbcc[[#This Row],[total_adults]]),SUM(sbcc[[#This Row],[total_men]],sbcc[[#This Row],[total_women]]),sbcc[[#This Row],[total_adults]])</f>
        <v>0</v>
      </c>
      <c r="AH877">
        <f>IF(ISBLANK(sbcc[[#This Row],[total_beneficiaries_reached]]),SUM(sbcc[[#This Row],[calc_children]],sbcc[[#This Row],[calc_adults]]),sbcc[[#This Row],[total_beneficiaries_reached]])</f>
        <v>0</v>
      </c>
      <c r="AI877" s="49" t="str">
        <f ca="1">IF(B877="","",OFFSET(table_admin1[[#Headers],[ADM1_PT]],MATCH(B877,admin1,0),1))</f>
        <v/>
      </c>
      <c r="AJ877" s="49" t="str">
        <f t="shared" ref="AJ877:AJ940" ca="1" si="28">IF(C877="","",INDEX(admin2_pcode,MATCH(C877,OFFSET(admin2_start,MATCH(AI877,admin1_linked_pcode,0),0,COUNTIF(admin1_linked_pcode,AI877)),0)+MATCH(AI877,admin1_linked_pcode,0)-1))</f>
        <v/>
      </c>
      <c r="AK877" s="49" t="str">
        <f t="shared" ref="AK877:AK940" ca="1" si="29">IF(D877="","",INDEX(admin3_pcode,MATCH(D877,OFFSET(admin3_start,MATCH(AJ877,admin2_linked_pcode,0),0,COUNTIF(admin2_linked_pcode,AJ877)),0)+MATCH(AJ877,admin2_linked_pcode,0)-1))</f>
        <v/>
      </c>
    </row>
    <row r="878" spans="29:37" x14ac:dyDescent="0.2">
      <c r="AC878">
        <f>IF(ISBLANK(sbcc[[#This Row],[total_boys]]),SUM(sbcc[[#This Row],[boys_0-5_reached]],sbcc[[#This Row],[boys_6-12_reached]],sbcc[[#This Row],[boys_13-18_reached]]),sbcc[[#This Row],[total_boys]])</f>
        <v>0</v>
      </c>
      <c r="AD878">
        <f>IF(ISBLANK(sbcc[[#This Row],[total_girls]]),SUM(sbcc[[#This Row],[girls_0-5_reached]],sbcc[[#This Row],[girls_6-12_reached]],sbcc[[#This Row],[girls_13-18_reached]]),sbcc[[#This Row],[total_girls]])</f>
        <v>0</v>
      </c>
      <c r="AE878">
        <f>IF(ISBLANK(sbcc[[#This Row],[total_children]]),SUM(sbcc[[#This Row],[calc_boys]],sbcc[[#This Row],[calc_girls]]),sbcc[[#This Row],[total_children]])</f>
        <v>0</v>
      </c>
      <c r="AF878">
        <f>IF(ISBLANK(sbcc[[#This Row],[total_pwd]]),SUM(sbcc[[#This Row],[total_pwd_men]],sbcc[[#This Row],[total_pwd_women]]),sbcc[[#This Row],[total_pwd]])</f>
        <v>0</v>
      </c>
      <c r="AG878">
        <f>IF(ISBLANK(sbcc[[#This Row],[total_adults]]),SUM(sbcc[[#This Row],[total_men]],sbcc[[#This Row],[total_women]]),sbcc[[#This Row],[total_adults]])</f>
        <v>0</v>
      </c>
      <c r="AH878">
        <f>IF(ISBLANK(sbcc[[#This Row],[total_beneficiaries_reached]]),SUM(sbcc[[#This Row],[calc_children]],sbcc[[#This Row],[calc_adults]]),sbcc[[#This Row],[total_beneficiaries_reached]])</f>
        <v>0</v>
      </c>
      <c r="AI878" s="49" t="str">
        <f ca="1">IF(B878="","",OFFSET(table_admin1[[#Headers],[ADM1_PT]],MATCH(B878,admin1,0),1))</f>
        <v/>
      </c>
      <c r="AJ878" s="49" t="str">
        <f t="shared" ca="1" si="28"/>
        <v/>
      </c>
      <c r="AK878" s="49" t="str">
        <f t="shared" ca="1" si="29"/>
        <v/>
      </c>
    </row>
    <row r="879" spans="29:37" x14ac:dyDescent="0.2">
      <c r="AC879">
        <f>IF(ISBLANK(sbcc[[#This Row],[total_boys]]),SUM(sbcc[[#This Row],[boys_0-5_reached]],sbcc[[#This Row],[boys_6-12_reached]],sbcc[[#This Row],[boys_13-18_reached]]),sbcc[[#This Row],[total_boys]])</f>
        <v>0</v>
      </c>
      <c r="AD879">
        <f>IF(ISBLANK(sbcc[[#This Row],[total_girls]]),SUM(sbcc[[#This Row],[girls_0-5_reached]],sbcc[[#This Row],[girls_6-12_reached]],sbcc[[#This Row],[girls_13-18_reached]]),sbcc[[#This Row],[total_girls]])</f>
        <v>0</v>
      </c>
      <c r="AE879">
        <f>IF(ISBLANK(sbcc[[#This Row],[total_children]]),SUM(sbcc[[#This Row],[calc_boys]],sbcc[[#This Row],[calc_girls]]),sbcc[[#This Row],[total_children]])</f>
        <v>0</v>
      </c>
      <c r="AF879">
        <f>IF(ISBLANK(sbcc[[#This Row],[total_pwd]]),SUM(sbcc[[#This Row],[total_pwd_men]],sbcc[[#This Row],[total_pwd_women]]),sbcc[[#This Row],[total_pwd]])</f>
        <v>0</v>
      </c>
      <c r="AG879">
        <f>IF(ISBLANK(sbcc[[#This Row],[total_adults]]),SUM(sbcc[[#This Row],[total_men]],sbcc[[#This Row],[total_women]]),sbcc[[#This Row],[total_adults]])</f>
        <v>0</v>
      </c>
      <c r="AH879">
        <f>IF(ISBLANK(sbcc[[#This Row],[total_beneficiaries_reached]]),SUM(sbcc[[#This Row],[calc_children]],sbcc[[#This Row],[calc_adults]]),sbcc[[#This Row],[total_beneficiaries_reached]])</f>
        <v>0</v>
      </c>
      <c r="AI879" s="49" t="str">
        <f ca="1">IF(B879="","",OFFSET(table_admin1[[#Headers],[ADM1_PT]],MATCH(B879,admin1,0),1))</f>
        <v/>
      </c>
      <c r="AJ879" s="49" t="str">
        <f t="shared" ca="1" si="28"/>
        <v/>
      </c>
      <c r="AK879" s="49" t="str">
        <f t="shared" ca="1" si="29"/>
        <v/>
      </c>
    </row>
    <row r="880" spans="29:37" x14ac:dyDescent="0.2">
      <c r="AC880">
        <f>IF(ISBLANK(sbcc[[#This Row],[total_boys]]),SUM(sbcc[[#This Row],[boys_0-5_reached]],sbcc[[#This Row],[boys_6-12_reached]],sbcc[[#This Row],[boys_13-18_reached]]),sbcc[[#This Row],[total_boys]])</f>
        <v>0</v>
      </c>
      <c r="AD880">
        <f>IF(ISBLANK(sbcc[[#This Row],[total_girls]]),SUM(sbcc[[#This Row],[girls_0-5_reached]],sbcc[[#This Row],[girls_6-12_reached]],sbcc[[#This Row],[girls_13-18_reached]]),sbcc[[#This Row],[total_girls]])</f>
        <v>0</v>
      </c>
      <c r="AE880">
        <f>IF(ISBLANK(sbcc[[#This Row],[total_children]]),SUM(sbcc[[#This Row],[calc_boys]],sbcc[[#This Row],[calc_girls]]),sbcc[[#This Row],[total_children]])</f>
        <v>0</v>
      </c>
      <c r="AF880">
        <f>IF(ISBLANK(sbcc[[#This Row],[total_pwd]]),SUM(sbcc[[#This Row],[total_pwd_men]],sbcc[[#This Row],[total_pwd_women]]),sbcc[[#This Row],[total_pwd]])</f>
        <v>0</v>
      </c>
      <c r="AG880">
        <f>IF(ISBLANK(sbcc[[#This Row],[total_adults]]),SUM(sbcc[[#This Row],[total_men]],sbcc[[#This Row],[total_women]]),sbcc[[#This Row],[total_adults]])</f>
        <v>0</v>
      </c>
      <c r="AH880">
        <f>IF(ISBLANK(sbcc[[#This Row],[total_beneficiaries_reached]]),SUM(sbcc[[#This Row],[calc_children]],sbcc[[#This Row],[calc_adults]]),sbcc[[#This Row],[total_beneficiaries_reached]])</f>
        <v>0</v>
      </c>
      <c r="AI880" s="49" t="str">
        <f ca="1">IF(B880="","",OFFSET(table_admin1[[#Headers],[ADM1_PT]],MATCH(B880,admin1,0),1))</f>
        <v/>
      </c>
      <c r="AJ880" s="49" t="str">
        <f t="shared" ca="1" si="28"/>
        <v/>
      </c>
      <c r="AK880" s="49" t="str">
        <f t="shared" ca="1" si="29"/>
        <v/>
      </c>
    </row>
    <row r="881" spans="29:37" x14ac:dyDescent="0.2">
      <c r="AC881">
        <f>IF(ISBLANK(sbcc[[#This Row],[total_boys]]),SUM(sbcc[[#This Row],[boys_0-5_reached]],sbcc[[#This Row],[boys_6-12_reached]],sbcc[[#This Row],[boys_13-18_reached]]),sbcc[[#This Row],[total_boys]])</f>
        <v>0</v>
      </c>
      <c r="AD881">
        <f>IF(ISBLANK(sbcc[[#This Row],[total_girls]]),SUM(sbcc[[#This Row],[girls_0-5_reached]],sbcc[[#This Row],[girls_6-12_reached]],sbcc[[#This Row],[girls_13-18_reached]]),sbcc[[#This Row],[total_girls]])</f>
        <v>0</v>
      </c>
      <c r="AE881">
        <f>IF(ISBLANK(sbcc[[#This Row],[total_children]]),SUM(sbcc[[#This Row],[calc_boys]],sbcc[[#This Row],[calc_girls]]),sbcc[[#This Row],[total_children]])</f>
        <v>0</v>
      </c>
      <c r="AF881">
        <f>IF(ISBLANK(sbcc[[#This Row],[total_pwd]]),SUM(sbcc[[#This Row],[total_pwd_men]],sbcc[[#This Row],[total_pwd_women]]),sbcc[[#This Row],[total_pwd]])</f>
        <v>0</v>
      </c>
      <c r="AG881">
        <f>IF(ISBLANK(sbcc[[#This Row],[total_adults]]),SUM(sbcc[[#This Row],[total_men]],sbcc[[#This Row],[total_women]]),sbcc[[#This Row],[total_adults]])</f>
        <v>0</v>
      </c>
      <c r="AH881">
        <f>IF(ISBLANK(sbcc[[#This Row],[total_beneficiaries_reached]]),SUM(sbcc[[#This Row],[calc_children]],sbcc[[#This Row],[calc_adults]]),sbcc[[#This Row],[total_beneficiaries_reached]])</f>
        <v>0</v>
      </c>
      <c r="AI881" s="49" t="str">
        <f ca="1">IF(B881="","",OFFSET(table_admin1[[#Headers],[ADM1_PT]],MATCH(B881,admin1,0),1))</f>
        <v/>
      </c>
      <c r="AJ881" s="49" t="str">
        <f t="shared" ca="1" si="28"/>
        <v/>
      </c>
      <c r="AK881" s="49" t="str">
        <f t="shared" ca="1" si="29"/>
        <v/>
      </c>
    </row>
    <row r="882" spans="29:37" x14ac:dyDescent="0.2">
      <c r="AC882">
        <f>IF(ISBLANK(sbcc[[#This Row],[total_boys]]),SUM(sbcc[[#This Row],[boys_0-5_reached]],sbcc[[#This Row],[boys_6-12_reached]],sbcc[[#This Row],[boys_13-18_reached]]),sbcc[[#This Row],[total_boys]])</f>
        <v>0</v>
      </c>
      <c r="AD882">
        <f>IF(ISBLANK(sbcc[[#This Row],[total_girls]]),SUM(sbcc[[#This Row],[girls_0-5_reached]],sbcc[[#This Row],[girls_6-12_reached]],sbcc[[#This Row],[girls_13-18_reached]]),sbcc[[#This Row],[total_girls]])</f>
        <v>0</v>
      </c>
      <c r="AE882">
        <f>IF(ISBLANK(sbcc[[#This Row],[total_children]]),SUM(sbcc[[#This Row],[calc_boys]],sbcc[[#This Row],[calc_girls]]),sbcc[[#This Row],[total_children]])</f>
        <v>0</v>
      </c>
      <c r="AF882">
        <f>IF(ISBLANK(sbcc[[#This Row],[total_pwd]]),SUM(sbcc[[#This Row],[total_pwd_men]],sbcc[[#This Row],[total_pwd_women]]),sbcc[[#This Row],[total_pwd]])</f>
        <v>0</v>
      </c>
      <c r="AG882">
        <f>IF(ISBLANK(sbcc[[#This Row],[total_adults]]),SUM(sbcc[[#This Row],[total_men]],sbcc[[#This Row],[total_women]]),sbcc[[#This Row],[total_adults]])</f>
        <v>0</v>
      </c>
      <c r="AH882">
        <f>IF(ISBLANK(sbcc[[#This Row],[total_beneficiaries_reached]]),SUM(sbcc[[#This Row],[calc_children]],sbcc[[#This Row],[calc_adults]]),sbcc[[#This Row],[total_beneficiaries_reached]])</f>
        <v>0</v>
      </c>
      <c r="AI882" s="49" t="str">
        <f ca="1">IF(B882="","",OFFSET(table_admin1[[#Headers],[ADM1_PT]],MATCH(B882,admin1,0),1))</f>
        <v/>
      </c>
      <c r="AJ882" s="49" t="str">
        <f t="shared" ca="1" si="28"/>
        <v/>
      </c>
      <c r="AK882" s="49" t="str">
        <f t="shared" ca="1" si="29"/>
        <v/>
      </c>
    </row>
    <row r="883" spans="29:37" x14ac:dyDescent="0.2">
      <c r="AC883">
        <f>IF(ISBLANK(sbcc[[#This Row],[total_boys]]),SUM(sbcc[[#This Row],[boys_0-5_reached]],sbcc[[#This Row],[boys_6-12_reached]],sbcc[[#This Row],[boys_13-18_reached]]),sbcc[[#This Row],[total_boys]])</f>
        <v>0</v>
      </c>
      <c r="AD883">
        <f>IF(ISBLANK(sbcc[[#This Row],[total_girls]]),SUM(sbcc[[#This Row],[girls_0-5_reached]],sbcc[[#This Row],[girls_6-12_reached]],sbcc[[#This Row],[girls_13-18_reached]]),sbcc[[#This Row],[total_girls]])</f>
        <v>0</v>
      </c>
      <c r="AE883">
        <f>IF(ISBLANK(sbcc[[#This Row],[total_children]]),SUM(sbcc[[#This Row],[calc_boys]],sbcc[[#This Row],[calc_girls]]),sbcc[[#This Row],[total_children]])</f>
        <v>0</v>
      </c>
      <c r="AF883">
        <f>IF(ISBLANK(sbcc[[#This Row],[total_pwd]]),SUM(sbcc[[#This Row],[total_pwd_men]],sbcc[[#This Row],[total_pwd_women]]),sbcc[[#This Row],[total_pwd]])</f>
        <v>0</v>
      </c>
      <c r="AG883">
        <f>IF(ISBLANK(sbcc[[#This Row],[total_adults]]),SUM(sbcc[[#This Row],[total_men]],sbcc[[#This Row],[total_women]]),sbcc[[#This Row],[total_adults]])</f>
        <v>0</v>
      </c>
      <c r="AH883">
        <f>IF(ISBLANK(sbcc[[#This Row],[total_beneficiaries_reached]]),SUM(sbcc[[#This Row],[calc_children]],sbcc[[#This Row],[calc_adults]]),sbcc[[#This Row],[total_beneficiaries_reached]])</f>
        <v>0</v>
      </c>
      <c r="AI883" s="49" t="str">
        <f ca="1">IF(B883="","",OFFSET(table_admin1[[#Headers],[ADM1_PT]],MATCH(B883,admin1,0),1))</f>
        <v/>
      </c>
      <c r="AJ883" s="49" t="str">
        <f t="shared" ca="1" si="28"/>
        <v/>
      </c>
      <c r="AK883" s="49" t="str">
        <f t="shared" ca="1" si="29"/>
        <v/>
      </c>
    </row>
    <row r="884" spans="29:37" x14ac:dyDescent="0.2">
      <c r="AC884">
        <f>IF(ISBLANK(sbcc[[#This Row],[total_boys]]),SUM(sbcc[[#This Row],[boys_0-5_reached]],sbcc[[#This Row],[boys_6-12_reached]],sbcc[[#This Row],[boys_13-18_reached]]),sbcc[[#This Row],[total_boys]])</f>
        <v>0</v>
      </c>
      <c r="AD884">
        <f>IF(ISBLANK(sbcc[[#This Row],[total_girls]]),SUM(sbcc[[#This Row],[girls_0-5_reached]],sbcc[[#This Row],[girls_6-12_reached]],sbcc[[#This Row],[girls_13-18_reached]]),sbcc[[#This Row],[total_girls]])</f>
        <v>0</v>
      </c>
      <c r="AE884">
        <f>IF(ISBLANK(sbcc[[#This Row],[total_children]]),SUM(sbcc[[#This Row],[calc_boys]],sbcc[[#This Row],[calc_girls]]),sbcc[[#This Row],[total_children]])</f>
        <v>0</v>
      </c>
      <c r="AF884">
        <f>IF(ISBLANK(sbcc[[#This Row],[total_pwd]]),SUM(sbcc[[#This Row],[total_pwd_men]],sbcc[[#This Row],[total_pwd_women]]),sbcc[[#This Row],[total_pwd]])</f>
        <v>0</v>
      </c>
      <c r="AG884">
        <f>IF(ISBLANK(sbcc[[#This Row],[total_adults]]),SUM(sbcc[[#This Row],[total_men]],sbcc[[#This Row],[total_women]]),sbcc[[#This Row],[total_adults]])</f>
        <v>0</v>
      </c>
      <c r="AH884">
        <f>IF(ISBLANK(sbcc[[#This Row],[total_beneficiaries_reached]]),SUM(sbcc[[#This Row],[calc_children]],sbcc[[#This Row],[calc_adults]]),sbcc[[#This Row],[total_beneficiaries_reached]])</f>
        <v>0</v>
      </c>
      <c r="AI884" s="49" t="str">
        <f ca="1">IF(B884="","",OFFSET(table_admin1[[#Headers],[ADM1_PT]],MATCH(B884,admin1,0),1))</f>
        <v/>
      </c>
      <c r="AJ884" s="49" t="str">
        <f t="shared" ca="1" si="28"/>
        <v/>
      </c>
      <c r="AK884" s="49" t="str">
        <f t="shared" ca="1" si="29"/>
        <v/>
      </c>
    </row>
    <row r="885" spans="29:37" x14ac:dyDescent="0.2">
      <c r="AC885">
        <f>IF(ISBLANK(sbcc[[#This Row],[total_boys]]),SUM(sbcc[[#This Row],[boys_0-5_reached]],sbcc[[#This Row],[boys_6-12_reached]],sbcc[[#This Row],[boys_13-18_reached]]),sbcc[[#This Row],[total_boys]])</f>
        <v>0</v>
      </c>
      <c r="AD885">
        <f>IF(ISBLANK(sbcc[[#This Row],[total_girls]]),SUM(sbcc[[#This Row],[girls_0-5_reached]],sbcc[[#This Row],[girls_6-12_reached]],sbcc[[#This Row],[girls_13-18_reached]]),sbcc[[#This Row],[total_girls]])</f>
        <v>0</v>
      </c>
      <c r="AE885">
        <f>IF(ISBLANK(sbcc[[#This Row],[total_children]]),SUM(sbcc[[#This Row],[calc_boys]],sbcc[[#This Row],[calc_girls]]),sbcc[[#This Row],[total_children]])</f>
        <v>0</v>
      </c>
      <c r="AF885">
        <f>IF(ISBLANK(sbcc[[#This Row],[total_pwd]]),SUM(sbcc[[#This Row],[total_pwd_men]],sbcc[[#This Row],[total_pwd_women]]),sbcc[[#This Row],[total_pwd]])</f>
        <v>0</v>
      </c>
      <c r="AG885">
        <f>IF(ISBLANK(sbcc[[#This Row],[total_adults]]),SUM(sbcc[[#This Row],[total_men]],sbcc[[#This Row],[total_women]]),sbcc[[#This Row],[total_adults]])</f>
        <v>0</v>
      </c>
      <c r="AH885">
        <f>IF(ISBLANK(sbcc[[#This Row],[total_beneficiaries_reached]]),SUM(sbcc[[#This Row],[calc_children]],sbcc[[#This Row],[calc_adults]]),sbcc[[#This Row],[total_beneficiaries_reached]])</f>
        <v>0</v>
      </c>
      <c r="AI885" s="49" t="str">
        <f ca="1">IF(B885="","",OFFSET(table_admin1[[#Headers],[ADM1_PT]],MATCH(B885,admin1,0),1))</f>
        <v/>
      </c>
      <c r="AJ885" s="49" t="str">
        <f t="shared" ca="1" si="28"/>
        <v/>
      </c>
      <c r="AK885" s="49" t="str">
        <f t="shared" ca="1" si="29"/>
        <v/>
      </c>
    </row>
    <row r="886" spans="29:37" x14ac:dyDescent="0.2">
      <c r="AC886">
        <f>IF(ISBLANK(sbcc[[#This Row],[total_boys]]),SUM(sbcc[[#This Row],[boys_0-5_reached]],sbcc[[#This Row],[boys_6-12_reached]],sbcc[[#This Row],[boys_13-18_reached]]),sbcc[[#This Row],[total_boys]])</f>
        <v>0</v>
      </c>
      <c r="AD886">
        <f>IF(ISBLANK(sbcc[[#This Row],[total_girls]]),SUM(sbcc[[#This Row],[girls_0-5_reached]],sbcc[[#This Row],[girls_6-12_reached]],sbcc[[#This Row],[girls_13-18_reached]]),sbcc[[#This Row],[total_girls]])</f>
        <v>0</v>
      </c>
      <c r="AE886">
        <f>IF(ISBLANK(sbcc[[#This Row],[total_children]]),SUM(sbcc[[#This Row],[calc_boys]],sbcc[[#This Row],[calc_girls]]),sbcc[[#This Row],[total_children]])</f>
        <v>0</v>
      </c>
      <c r="AF886">
        <f>IF(ISBLANK(sbcc[[#This Row],[total_pwd]]),SUM(sbcc[[#This Row],[total_pwd_men]],sbcc[[#This Row],[total_pwd_women]]),sbcc[[#This Row],[total_pwd]])</f>
        <v>0</v>
      </c>
      <c r="AG886">
        <f>IF(ISBLANK(sbcc[[#This Row],[total_adults]]),SUM(sbcc[[#This Row],[total_men]],sbcc[[#This Row],[total_women]]),sbcc[[#This Row],[total_adults]])</f>
        <v>0</v>
      </c>
      <c r="AH886">
        <f>IF(ISBLANK(sbcc[[#This Row],[total_beneficiaries_reached]]),SUM(sbcc[[#This Row],[calc_children]],sbcc[[#This Row],[calc_adults]]),sbcc[[#This Row],[total_beneficiaries_reached]])</f>
        <v>0</v>
      </c>
      <c r="AI886" s="49" t="str">
        <f ca="1">IF(B886="","",OFFSET(table_admin1[[#Headers],[ADM1_PT]],MATCH(B886,admin1,0),1))</f>
        <v/>
      </c>
      <c r="AJ886" s="49" t="str">
        <f t="shared" ca="1" si="28"/>
        <v/>
      </c>
      <c r="AK886" s="49" t="str">
        <f t="shared" ca="1" si="29"/>
        <v/>
      </c>
    </row>
    <row r="887" spans="29:37" x14ac:dyDescent="0.2">
      <c r="AC887">
        <f>IF(ISBLANK(sbcc[[#This Row],[total_boys]]),SUM(sbcc[[#This Row],[boys_0-5_reached]],sbcc[[#This Row],[boys_6-12_reached]],sbcc[[#This Row],[boys_13-18_reached]]),sbcc[[#This Row],[total_boys]])</f>
        <v>0</v>
      </c>
      <c r="AD887">
        <f>IF(ISBLANK(sbcc[[#This Row],[total_girls]]),SUM(sbcc[[#This Row],[girls_0-5_reached]],sbcc[[#This Row],[girls_6-12_reached]],sbcc[[#This Row],[girls_13-18_reached]]),sbcc[[#This Row],[total_girls]])</f>
        <v>0</v>
      </c>
      <c r="AE887">
        <f>IF(ISBLANK(sbcc[[#This Row],[total_children]]),SUM(sbcc[[#This Row],[calc_boys]],sbcc[[#This Row],[calc_girls]]),sbcc[[#This Row],[total_children]])</f>
        <v>0</v>
      </c>
      <c r="AF887">
        <f>IF(ISBLANK(sbcc[[#This Row],[total_pwd]]),SUM(sbcc[[#This Row],[total_pwd_men]],sbcc[[#This Row],[total_pwd_women]]),sbcc[[#This Row],[total_pwd]])</f>
        <v>0</v>
      </c>
      <c r="AG887">
        <f>IF(ISBLANK(sbcc[[#This Row],[total_adults]]),SUM(sbcc[[#This Row],[total_men]],sbcc[[#This Row],[total_women]]),sbcc[[#This Row],[total_adults]])</f>
        <v>0</v>
      </c>
      <c r="AH887">
        <f>IF(ISBLANK(sbcc[[#This Row],[total_beneficiaries_reached]]),SUM(sbcc[[#This Row],[calc_children]],sbcc[[#This Row],[calc_adults]]),sbcc[[#This Row],[total_beneficiaries_reached]])</f>
        <v>0</v>
      </c>
      <c r="AI887" s="49" t="str">
        <f ca="1">IF(B887="","",OFFSET(table_admin1[[#Headers],[ADM1_PT]],MATCH(B887,admin1,0),1))</f>
        <v/>
      </c>
      <c r="AJ887" s="49" t="str">
        <f t="shared" ca="1" si="28"/>
        <v/>
      </c>
      <c r="AK887" s="49" t="str">
        <f t="shared" ca="1" si="29"/>
        <v/>
      </c>
    </row>
    <row r="888" spans="29:37" x14ac:dyDescent="0.2">
      <c r="AC888">
        <f>IF(ISBLANK(sbcc[[#This Row],[total_boys]]),SUM(sbcc[[#This Row],[boys_0-5_reached]],sbcc[[#This Row],[boys_6-12_reached]],sbcc[[#This Row],[boys_13-18_reached]]),sbcc[[#This Row],[total_boys]])</f>
        <v>0</v>
      </c>
      <c r="AD888">
        <f>IF(ISBLANK(sbcc[[#This Row],[total_girls]]),SUM(sbcc[[#This Row],[girls_0-5_reached]],sbcc[[#This Row],[girls_6-12_reached]],sbcc[[#This Row],[girls_13-18_reached]]),sbcc[[#This Row],[total_girls]])</f>
        <v>0</v>
      </c>
      <c r="AE888">
        <f>IF(ISBLANK(sbcc[[#This Row],[total_children]]),SUM(sbcc[[#This Row],[calc_boys]],sbcc[[#This Row],[calc_girls]]),sbcc[[#This Row],[total_children]])</f>
        <v>0</v>
      </c>
      <c r="AF888">
        <f>IF(ISBLANK(sbcc[[#This Row],[total_pwd]]),SUM(sbcc[[#This Row],[total_pwd_men]],sbcc[[#This Row],[total_pwd_women]]),sbcc[[#This Row],[total_pwd]])</f>
        <v>0</v>
      </c>
      <c r="AG888">
        <f>IF(ISBLANK(sbcc[[#This Row],[total_adults]]),SUM(sbcc[[#This Row],[total_men]],sbcc[[#This Row],[total_women]]),sbcc[[#This Row],[total_adults]])</f>
        <v>0</v>
      </c>
      <c r="AH888">
        <f>IF(ISBLANK(sbcc[[#This Row],[total_beneficiaries_reached]]),SUM(sbcc[[#This Row],[calc_children]],sbcc[[#This Row],[calc_adults]]),sbcc[[#This Row],[total_beneficiaries_reached]])</f>
        <v>0</v>
      </c>
      <c r="AI888" s="49" t="str">
        <f ca="1">IF(B888="","",OFFSET(table_admin1[[#Headers],[ADM1_PT]],MATCH(B888,admin1,0),1))</f>
        <v/>
      </c>
      <c r="AJ888" s="49" t="str">
        <f t="shared" ca="1" si="28"/>
        <v/>
      </c>
      <c r="AK888" s="49" t="str">
        <f t="shared" ca="1" si="29"/>
        <v/>
      </c>
    </row>
    <row r="889" spans="29:37" x14ac:dyDescent="0.2">
      <c r="AC889">
        <f>IF(ISBLANK(sbcc[[#This Row],[total_boys]]),SUM(sbcc[[#This Row],[boys_0-5_reached]],sbcc[[#This Row],[boys_6-12_reached]],sbcc[[#This Row],[boys_13-18_reached]]),sbcc[[#This Row],[total_boys]])</f>
        <v>0</v>
      </c>
      <c r="AD889">
        <f>IF(ISBLANK(sbcc[[#This Row],[total_girls]]),SUM(sbcc[[#This Row],[girls_0-5_reached]],sbcc[[#This Row],[girls_6-12_reached]],sbcc[[#This Row],[girls_13-18_reached]]),sbcc[[#This Row],[total_girls]])</f>
        <v>0</v>
      </c>
      <c r="AE889">
        <f>IF(ISBLANK(sbcc[[#This Row],[total_children]]),SUM(sbcc[[#This Row],[calc_boys]],sbcc[[#This Row],[calc_girls]]),sbcc[[#This Row],[total_children]])</f>
        <v>0</v>
      </c>
      <c r="AF889">
        <f>IF(ISBLANK(sbcc[[#This Row],[total_pwd]]),SUM(sbcc[[#This Row],[total_pwd_men]],sbcc[[#This Row],[total_pwd_women]]),sbcc[[#This Row],[total_pwd]])</f>
        <v>0</v>
      </c>
      <c r="AG889">
        <f>IF(ISBLANK(sbcc[[#This Row],[total_adults]]),SUM(sbcc[[#This Row],[total_men]],sbcc[[#This Row],[total_women]]),sbcc[[#This Row],[total_adults]])</f>
        <v>0</v>
      </c>
      <c r="AH889">
        <f>IF(ISBLANK(sbcc[[#This Row],[total_beneficiaries_reached]]),SUM(sbcc[[#This Row],[calc_children]],sbcc[[#This Row],[calc_adults]]),sbcc[[#This Row],[total_beneficiaries_reached]])</f>
        <v>0</v>
      </c>
      <c r="AI889" s="49" t="str">
        <f ca="1">IF(B889="","",OFFSET(table_admin1[[#Headers],[ADM1_PT]],MATCH(B889,admin1,0),1))</f>
        <v/>
      </c>
      <c r="AJ889" s="49" t="str">
        <f t="shared" ca="1" si="28"/>
        <v/>
      </c>
      <c r="AK889" s="49" t="str">
        <f t="shared" ca="1" si="29"/>
        <v/>
      </c>
    </row>
    <row r="890" spans="29:37" x14ac:dyDescent="0.2">
      <c r="AC890">
        <f>IF(ISBLANK(sbcc[[#This Row],[total_boys]]),SUM(sbcc[[#This Row],[boys_0-5_reached]],sbcc[[#This Row],[boys_6-12_reached]],sbcc[[#This Row],[boys_13-18_reached]]),sbcc[[#This Row],[total_boys]])</f>
        <v>0</v>
      </c>
      <c r="AD890">
        <f>IF(ISBLANK(sbcc[[#This Row],[total_girls]]),SUM(sbcc[[#This Row],[girls_0-5_reached]],sbcc[[#This Row],[girls_6-12_reached]],sbcc[[#This Row],[girls_13-18_reached]]),sbcc[[#This Row],[total_girls]])</f>
        <v>0</v>
      </c>
      <c r="AE890">
        <f>IF(ISBLANK(sbcc[[#This Row],[total_children]]),SUM(sbcc[[#This Row],[calc_boys]],sbcc[[#This Row],[calc_girls]]),sbcc[[#This Row],[total_children]])</f>
        <v>0</v>
      </c>
      <c r="AF890">
        <f>IF(ISBLANK(sbcc[[#This Row],[total_pwd]]),SUM(sbcc[[#This Row],[total_pwd_men]],sbcc[[#This Row],[total_pwd_women]]),sbcc[[#This Row],[total_pwd]])</f>
        <v>0</v>
      </c>
      <c r="AG890">
        <f>IF(ISBLANK(sbcc[[#This Row],[total_adults]]),SUM(sbcc[[#This Row],[total_men]],sbcc[[#This Row],[total_women]]),sbcc[[#This Row],[total_adults]])</f>
        <v>0</v>
      </c>
      <c r="AH890">
        <f>IF(ISBLANK(sbcc[[#This Row],[total_beneficiaries_reached]]),SUM(sbcc[[#This Row],[calc_children]],sbcc[[#This Row],[calc_adults]]),sbcc[[#This Row],[total_beneficiaries_reached]])</f>
        <v>0</v>
      </c>
      <c r="AI890" s="49" t="str">
        <f ca="1">IF(B890="","",OFFSET(table_admin1[[#Headers],[ADM1_PT]],MATCH(B890,admin1,0),1))</f>
        <v/>
      </c>
      <c r="AJ890" s="49" t="str">
        <f t="shared" ca="1" si="28"/>
        <v/>
      </c>
      <c r="AK890" s="49" t="str">
        <f t="shared" ca="1" si="29"/>
        <v/>
      </c>
    </row>
    <row r="891" spans="29:37" x14ac:dyDescent="0.2">
      <c r="AC891">
        <f>IF(ISBLANK(sbcc[[#This Row],[total_boys]]),SUM(sbcc[[#This Row],[boys_0-5_reached]],sbcc[[#This Row],[boys_6-12_reached]],sbcc[[#This Row],[boys_13-18_reached]]),sbcc[[#This Row],[total_boys]])</f>
        <v>0</v>
      </c>
      <c r="AD891">
        <f>IF(ISBLANK(sbcc[[#This Row],[total_girls]]),SUM(sbcc[[#This Row],[girls_0-5_reached]],sbcc[[#This Row],[girls_6-12_reached]],sbcc[[#This Row],[girls_13-18_reached]]),sbcc[[#This Row],[total_girls]])</f>
        <v>0</v>
      </c>
      <c r="AE891">
        <f>IF(ISBLANK(sbcc[[#This Row],[total_children]]),SUM(sbcc[[#This Row],[calc_boys]],sbcc[[#This Row],[calc_girls]]),sbcc[[#This Row],[total_children]])</f>
        <v>0</v>
      </c>
      <c r="AF891">
        <f>IF(ISBLANK(sbcc[[#This Row],[total_pwd]]),SUM(sbcc[[#This Row],[total_pwd_men]],sbcc[[#This Row],[total_pwd_women]]),sbcc[[#This Row],[total_pwd]])</f>
        <v>0</v>
      </c>
      <c r="AG891">
        <f>IF(ISBLANK(sbcc[[#This Row],[total_adults]]),SUM(sbcc[[#This Row],[total_men]],sbcc[[#This Row],[total_women]]),sbcc[[#This Row],[total_adults]])</f>
        <v>0</v>
      </c>
      <c r="AH891">
        <f>IF(ISBLANK(sbcc[[#This Row],[total_beneficiaries_reached]]),SUM(sbcc[[#This Row],[calc_children]],sbcc[[#This Row],[calc_adults]]),sbcc[[#This Row],[total_beneficiaries_reached]])</f>
        <v>0</v>
      </c>
      <c r="AI891" s="49" t="str">
        <f ca="1">IF(B891="","",OFFSET(table_admin1[[#Headers],[ADM1_PT]],MATCH(B891,admin1,0),1))</f>
        <v/>
      </c>
      <c r="AJ891" s="49" t="str">
        <f t="shared" ca="1" si="28"/>
        <v/>
      </c>
      <c r="AK891" s="49" t="str">
        <f t="shared" ca="1" si="29"/>
        <v/>
      </c>
    </row>
    <row r="892" spans="29:37" x14ac:dyDescent="0.2">
      <c r="AC892">
        <f>IF(ISBLANK(sbcc[[#This Row],[total_boys]]),SUM(sbcc[[#This Row],[boys_0-5_reached]],sbcc[[#This Row],[boys_6-12_reached]],sbcc[[#This Row],[boys_13-18_reached]]),sbcc[[#This Row],[total_boys]])</f>
        <v>0</v>
      </c>
      <c r="AD892">
        <f>IF(ISBLANK(sbcc[[#This Row],[total_girls]]),SUM(sbcc[[#This Row],[girls_0-5_reached]],sbcc[[#This Row],[girls_6-12_reached]],sbcc[[#This Row],[girls_13-18_reached]]),sbcc[[#This Row],[total_girls]])</f>
        <v>0</v>
      </c>
      <c r="AE892">
        <f>IF(ISBLANK(sbcc[[#This Row],[total_children]]),SUM(sbcc[[#This Row],[calc_boys]],sbcc[[#This Row],[calc_girls]]),sbcc[[#This Row],[total_children]])</f>
        <v>0</v>
      </c>
      <c r="AF892">
        <f>IF(ISBLANK(sbcc[[#This Row],[total_pwd]]),SUM(sbcc[[#This Row],[total_pwd_men]],sbcc[[#This Row],[total_pwd_women]]),sbcc[[#This Row],[total_pwd]])</f>
        <v>0</v>
      </c>
      <c r="AG892">
        <f>IF(ISBLANK(sbcc[[#This Row],[total_adults]]),SUM(sbcc[[#This Row],[total_men]],sbcc[[#This Row],[total_women]]),sbcc[[#This Row],[total_adults]])</f>
        <v>0</v>
      </c>
      <c r="AH892">
        <f>IF(ISBLANK(sbcc[[#This Row],[total_beneficiaries_reached]]),SUM(sbcc[[#This Row],[calc_children]],sbcc[[#This Row],[calc_adults]]),sbcc[[#This Row],[total_beneficiaries_reached]])</f>
        <v>0</v>
      </c>
      <c r="AI892" s="49" t="str">
        <f ca="1">IF(B892="","",OFFSET(table_admin1[[#Headers],[ADM1_PT]],MATCH(B892,admin1,0),1))</f>
        <v/>
      </c>
      <c r="AJ892" s="49" t="str">
        <f t="shared" ca="1" si="28"/>
        <v/>
      </c>
      <c r="AK892" s="49" t="str">
        <f t="shared" ca="1" si="29"/>
        <v/>
      </c>
    </row>
    <row r="893" spans="29:37" x14ac:dyDescent="0.2">
      <c r="AC893">
        <f>IF(ISBLANK(sbcc[[#This Row],[total_boys]]),SUM(sbcc[[#This Row],[boys_0-5_reached]],sbcc[[#This Row],[boys_6-12_reached]],sbcc[[#This Row],[boys_13-18_reached]]),sbcc[[#This Row],[total_boys]])</f>
        <v>0</v>
      </c>
      <c r="AD893">
        <f>IF(ISBLANK(sbcc[[#This Row],[total_girls]]),SUM(sbcc[[#This Row],[girls_0-5_reached]],sbcc[[#This Row],[girls_6-12_reached]],sbcc[[#This Row],[girls_13-18_reached]]),sbcc[[#This Row],[total_girls]])</f>
        <v>0</v>
      </c>
      <c r="AE893">
        <f>IF(ISBLANK(sbcc[[#This Row],[total_children]]),SUM(sbcc[[#This Row],[calc_boys]],sbcc[[#This Row],[calc_girls]]),sbcc[[#This Row],[total_children]])</f>
        <v>0</v>
      </c>
      <c r="AF893">
        <f>IF(ISBLANK(sbcc[[#This Row],[total_pwd]]),SUM(sbcc[[#This Row],[total_pwd_men]],sbcc[[#This Row],[total_pwd_women]]),sbcc[[#This Row],[total_pwd]])</f>
        <v>0</v>
      </c>
      <c r="AG893">
        <f>IF(ISBLANK(sbcc[[#This Row],[total_adults]]),SUM(sbcc[[#This Row],[total_men]],sbcc[[#This Row],[total_women]]),sbcc[[#This Row],[total_adults]])</f>
        <v>0</v>
      </c>
      <c r="AH893">
        <f>IF(ISBLANK(sbcc[[#This Row],[total_beneficiaries_reached]]),SUM(sbcc[[#This Row],[calc_children]],sbcc[[#This Row],[calc_adults]]),sbcc[[#This Row],[total_beneficiaries_reached]])</f>
        <v>0</v>
      </c>
      <c r="AI893" s="49" t="str">
        <f ca="1">IF(B893="","",OFFSET(table_admin1[[#Headers],[ADM1_PT]],MATCH(B893,admin1,0),1))</f>
        <v/>
      </c>
      <c r="AJ893" s="49" t="str">
        <f t="shared" ca="1" si="28"/>
        <v/>
      </c>
      <c r="AK893" s="49" t="str">
        <f t="shared" ca="1" si="29"/>
        <v/>
      </c>
    </row>
    <row r="894" spans="29:37" x14ac:dyDescent="0.2">
      <c r="AC894">
        <f>IF(ISBLANK(sbcc[[#This Row],[total_boys]]),SUM(sbcc[[#This Row],[boys_0-5_reached]],sbcc[[#This Row],[boys_6-12_reached]],sbcc[[#This Row],[boys_13-18_reached]]),sbcc[[#This Row],[total_boys]])</f>
        <v>0</v>
      </c>
      <c r="AD894">
        <f>IF(ISBLANK(sbcc[[#This Row],[total_girls]]),SUM(sbcc[[#This Row],[girls_0-5_reached]],sbcc[[#This Row],[girls_6-12_reached]],sbcc[[#This Row],[girls_13-18_reached]]),sbcc[[#This Row],[total_girls]])</f>
        <v>0</v>
      </c>
      <c r="AE894">
        <f>IF(ISBLANK(sbcc[[#This Row],[total_children]]),SUM(sbcc[[#This Row],[calc_boys]],sbcc[[#This Row],[calc_girls]]),sbcc[[#This Row],[total_children]])</f>
        <v>0</v>
      </c>
      <c r="AF894">
        <f>IF(ISBLANK(sbcc[[#This Row],[total_pwd]]),SUM(sbcc[[#This Row],[total_pwd_men]],sbcc[[#This Row],[total_pwd_women]]),sbcc[[#This Row],[total_pwd]])</f>
        <v>0</v>
      </c>
      <c r="AG894">
        <f>IF(ISBLANK(sbcc[[#This Row],[total_adults]]),SUM(sbcc[[#This Row],[total_men]],sbcc[[#This Row],[total_women]]),sbcc[[#This Row],[total_adults]])</f>
        <v>0</v>
      </c>
      <c r="AH894">
        <f>IF(ISBLANK(sbcc[[#This Row],[total_beneficiaries_reached]]),SUM(sbcc[[#This Row],[calc_children]],sbcc[[#This Row],[calc_adults]]),sbcc[[#This Row],[total_beneficiaries_reached]])</f>
        <v>0</v>
      </c>
      <c r="AI894" s="49" t="str">
        <f ca="1">IF(B894="","",OFFSET(table_admin1[[#Headers],[ADM1_PT]],MATCH(B894,admin1,0),1))</f>
        <v/>
      </c>
      <c r="AJ894" s="49" t="str">
        <f t="shared" ca="1" si="28"/>
        <v/>
      </c>
      <c r="AK894" s="49" t="str">
        <f t="shared" ca="1" si="29"/>
        <v/>
      </c>
    </row>
    <row r="895" spans="29:37" x14ac:dyDescent="0.2">
      <c r="AC895">
        <f>IF(ISBLANK(sbcc[[#This Row],[total_boys]]),SUM(sbcc[[#This Row],[boys_0-5_reached]],sbcc[[#This Row],[boys_6-12_reached]],sbcc[[#This Row],[boys_13-18_reached]]),sbcc[[#This Row],[total_boys]])</f>
        <v>0</v>
      </c>
      <c r="AD895">
        <f>IF(ISBLANK(sbcc[[#This Row],[total_girls]]),SUM(sbcc[[#This Row],[girls_0-5_reached]],sbcc[[#This Row],[girls_6-12_reached]],sbcc[[#This Row],[girls_13-18_reached]]),sbcc[[#This Row],[total_girls]])</f>
        <v>0</v>
      </c>
      <c r="AE895">
        <f>IF(ISBLANK(sbcc[[#This Row],[total_children]]),SUM(sbcc[[#This Row],[calc_boys]],sbcc[[#This Row],[calc_girls]]),sbcc[[#This Row],[total_children]])</f>
        <v>0</v>
      </c>
      <c r="AF895">
        <f>IF(ISBLANK(sbcc[[#This Row],[total_pwd]]),SUM(sbcc[[#This Row],[total_pwd_men]],sbcc[[#This Row],[total_pwd_women]]),sbcc[[#This Row],[total_pwd]])</f>
        <v>0</v>
      </c>
      <c r="AG895">
        <f>IF(ISBLANK(sbcc[[#This Row],[total_adults]]),SUM(sbcc[[#This Row],[total_men]],sbcc[[#This Row],[total_women]]),sbcc[[#This Row],[total_adults]])</f>
        <v>0</v>
      </c>
      <c r="AH895">
        <f>IF(ISBLANK(sbcc[[#This Row],[total_beneficiaries_reached]]),SUM(sbcc[[#This Row],[calc_children]],sbcc[[#This Row],[calc_adults]]),sbcc[[#This Row],[total_beneficiaries_reached]])</f>
        <v>0</v>
      </c>
      <c r="AI895" s="49" t="str">
        <f ca="1">IF(B895="","",OFFSET(table_admin1[[#Headers],[ADM1_PT]],MATCH(B895,admin1,0),1))</f>
        <v/>
      </c>
      <c r="AJ895" s="49" t="str">
        <f t="shared" ca="1" si="28"/>
        <v/>
      </c>
      <c r="AK895" s="49" t="str">
        <f t="shared" ca="1" si="29"/>
        <v/>
      </c>
    </row>
    <row r="896" spans="29:37" x14ac:dyDescent="0.2">
      <c r="AC896">
        <f>IF(ISBLANK(sbcc[[#This Row],[total_boys]]),SUM(sbcc[[#This Row],[boys_0-5_reached]],sbcc[[#This Row],[boys_6-12_reached]],sbcc[[#This Row],[boys_13-18_reached]]),sbcc[[#This Row],[total_boys]])</f>
        <v>0</v>
      </c>
      <c r="AD896">
        <f>IF(ISBLANK(sbcc[[#This Row],[total_girls]]),SUM(sbcc[[#This Row],[girls_0-5_reached]],sbcc[[#This Row],[girls_6-12_reached]],sbcc[[#This Row],[girls_13-18_reached]]),sbcc[[#This Row],[total_girls]])</f>
        <v>0</v>
      </c>
      <c r="AE896">
        <f>IF(ISBLANK(sbcc[[#This Row],[total_children]]),SUM(sbcc[[#This Row],[calc_boys]],sbcc[[#This Row],[calc_girls]]),sbcc[[#This Row],[total_children]])</f>
        <v>0</v>
      </c>
      <c r="AF896">
        <f>IF(ISBLANK(sbcc[[#This Row],[total_pwd]]),SUM(sbcc[[#This Row],[total_pwd_men]],sbcc[[#This Row],[total_pwd_women]]),sbcc[[#This Row],[total_pwd]])</f>
        <v>0</v>
      </c>
      <c r="AG896">
        <f>IF(ISBLANK(sbcc[[#This Row],[total_adults]]),SUM(sbcc[[#This Row],[total_men]],sbcc[[#This Row],[total_women]]),sbcc[[#This Row],[total_adults]])</f>
        <v>0</v>
      </c>
      <c r="AH896">
        <f>IF(ISBLANK(sbcc[[#This Row],[total_beneficiaries_reached]]),SUM(sbcc[[#This Row],[calc_children]],sbcc[[#This Row],[calc_adults]]),sbcc[[#This Row],[total_beneficiaries_reached]])</f>
        <v>0</v>
      </c>
      <c r="AI896" s="49" t="str">
        <f ca="1">IF(B896="","",OFFSET(table_admin1[[#Headers],[ADM1_PT]],MATCH(B896,admin1,0),1))</f>
        <v/>
      </c>
      <c r="AJ896" s="49" t="str">
        <f t="shared" ca="1" si="28"/>
        <v/>
      </c>
      <c r="AK896" s="49" t="str">
        <f t="shared" ca="1" si="29"/>
        <v/>
      </c>
    </row>
    <row r="897" spans="29:37" x14ac:dyDescent="0.2">
      <c r="AC897">
        <f>IF(ISBLANK(sbcc[[#This Row],[total_boys]]),SUM(sbcc[[#This Row],[boys_0-5_reached]],sbcc[[#This Row],[boys_6-12_reached]],sbcc[[#This Row],[boys_13-18_reached]]),sbcc[[#This Row],[total_boys]])</f>
        <v>0</v>
      </c>
      <c r="AD897">
        <f>IF(ISBLANK(sbcc[[#This Row],[total_girls]]),SUM(sbcc[[#This Row],[girls_0-5_reached]],sbcc[[#This Row],[girls_6-12_reached]],sbcc[[#This Row],[girls_13-18_reached]]),sbcc[[#This Row],[total_girls]])</f>
        <v>0</v>
      </c>
      <c r="AE897">
        <f>IF(ISBLANK(sbcc[[#This Row],[total_children]]),SUM(sbcc[[#This Row],[calc_boys]],sbcc[[#This Row],[calc_girls]]),sbcc[[#This Row],[total_children]])</f>
        <v>0</v>
      </c>
      <c r="AF897">
        <f>IF(ISBLANK(sbcc[[#This Row],[total_pwd]]),SUM(sbcc[[#This Row],[total_pwd_men]],sbcc[[#This Row],[total_pwd_women]]),sbcc[[#This Row],[total_pwd]])</f>
        <v>0</v>
      </c>
      <c r="AG897">
        <f>IF(ISBLANK(sbcc[[#This Row],[total_adults]]),SUM(sbcc[[#This Row],[total_men]],sbcc[[#This Row],[total_women]]),sbcc[[#This Row],[total_adults]])</f>
        <v>0</v>
      </c>
      <c r="AH897">
        <f>IF(ISBLANK(sbcc[[#This Row],[total_beneficiaries_reached]]),SUM(sbcc[[#This Row],[calc_children]],sbcc[[#This Row],[calc_adults]]),sbcc[[#This Row],[total_beneficiaries_reached]])</f>
        <v>0</v>
      </c>
      <c r="AI897" s="49" t="str">
        <f ca="1">IF(B897="","",OFFSET(table_admin1[[#Headers],[ADM1_PT]],MATCH(B897,admin1,0),1))</f>
        <v/>
      </c>
      <c r="AJ897" s="49" t="str">
        <f t="shared" ca="1" si="28"/>
        <v/>
      </c>
      <c r="AK897" s="49" t="str">
        <f t="shared" ca="1" si="29"/>
        <v/>
      </c>
    </row>
    <row r="898" spans="29:37" x14ac:dyDescent="0.2">
      <c r="AC898">
        <f>IF(ISBLANK(sbcc[[#This Row],[total_boys]]),SUM(sbcc[[#This Row],[boys_0-5_reached]],sbcc[[#This Row],[boys_6-12_reached]],sbcc[[#This Row],[boys_13-18_reached]]),sbcc[[#This Row],[total_boys]])</f>
        <v>0</v>
      </c>
      <c r="AD898">
        <f>IF(ISBLANK(sbcc[[#This Row],[total_girls]]),SUM(sbcc[[#This Row],[girls_0-5_reached]],sbcc[[#This Row],[girls_6-12_reached]],sbcc[[#This Row],[girls_13-18_reached]]),sbcc[[#This Row],[total_girls]])</f>
        <v>0</v>
      </c>
      <c r="AE898">
        <f>IF(ISBLANK(sbcc[[#This Row],[total_children]]),SUM(sbcc[[#This Row],[calc_boys]],sbcc[[#This Row],[calc_girls]]),sbcc[[#This Row],[total_children]])</f>
        <v>0</v>
      </c>
      <c r="AF898">
        <f>IF(ISBLANK(sbcc[[#This Row],[total_pwd]]),SUM(sbcc[[#This Row],[total_pwd_men]],sbcc[[#This Row],[total_pwd_women]]),sbcc[[#This Row],[total_pwd]])</f>
        <v>0</v>
      </c>
      <c r="AG898">
        <f>IF(ISBLANK(sbcc[[#This Row],[total_adults]]),SUM(sbcc[[#This Row],[total_men]],sbcc[[#This Row],[total_women]]),sbcc[[#This Row],[total_adults]])</f>
        <v>0</v>
      </c>
      <c r="AH898">
        <f>IF(ISBLANK(sbcc[[#This Row],[total_beneficiaries_reached]]),SUM(sbcc[[#This Row],[calc_children]],sbcc[[#This Row],[calc_adults]]),sbcc[[#This Row],[total_beneficiaries_reached]])</f>
        <v>0</v>
      </c>
      <c r="AI898" s="49" t="str">
        <f ca="1">IF(B898="","",OFFSET(table_admin1[[#Headers],[ADM1_PT]],MATCH(B898,admin1,0),1))</f>
        <v/>
      </c>
      <c r="AJ898" s="49" t="str">
        <f t="shared" ca="1" si="28"/>
        <v/>
      </c>
      <c r="AK898" s="49" t="str">
        <f t="shared" ca="1" si="29"/>
        <v/>
      </c>
    </row>
    <row r="899" spans="29:37" x14ac:dyDescent="0.2">
      <c r="AC899">
        <f>IF(ISBLANK(sbcc[[#This Row],[total_boys]]),SUM(sbcc[[#This Row],[boys_0-5_reached]],sbcc[[#This Row],[boys_6-12_reached]],sbcc[[#This Row],[boys_13-18_reached]]),sbcc[[#This Row],[total_boys]])</f>
        <v>0</v>
      </c>
      <c r="AD899">
        <f>IF(ISBLANK(sbcc[[#This Row],[total_girls]]),SUM(sbcc[[#This Row],[girls_0-5_reached]],sbcc[[#This Row],[girls_6-12_reached]],sbcc[[#This Row],[girls_13-18_reached]]),sbcc[[#This Row],[total_girls]])</f>
        <v>0</v>
      </c>
      <c r="AE899">
        <f>IF(ISBLANK(sbcc[[#This Row],[total_children]]),SUM(sbcc[[#This Row],[calc_boys]],sbcc[[#This Row],[calc_girls]]),sbcc[[#This Row],[total_children]])</f>
        <v>0</v>
      </c>
      <c r="AF899">
        <f>IF(ISBLANK(sbcc[[#This Row],[total_pwd]]),SUM(sbcc[[#This Row],[total_pwd_men]],sbcc[[#This Row],[total_pwd_women]]),sbcc[[#This Row],[total_pwd]])</f>
        <v>0</v>
      </c>
      <c r="AG899">
        <f>IF(ISBLANK(sbcc[[#This Row],[total_adults]]),SUM(sbcc[[#This Row],[total_men]],sbcc[[#This Row],[total_women]]),sbcc[[#This Row],[total_adults]])</f>
        <v>0</v>
      </c>
      <c r="AH899">
        <f>IF(ISBLANK(sbcc[[#This Row],[total_beneficiaries_reached]]),SUM(sbcc[[#This Row],[calc_children]],sbcc[[#This Row],[calc_adults]]),sbcc[[#This Row],[total_beneficiaries_reached]])</f>
        <v>0</v>
      </c>
      <c r="AI899" s="49" t="str">
        <f ca="1">IF(B899="","",OFFSET(table_admin1[[#Headers],[ADM1_PT]],MATCH(B899,admin1,0),1))</f>
        <v/>
      </c>
      <c r="AJ899" s="49" t="str">
        <f t="shared" ca="1" si="28"/>
        <v/>
      </c>
      <c r="AK899" s="49" t="str">
        <f t="shared" ca="1" si="29"/>
        <v/>
      </c>
    </row>
    <row r="900" spans="29:37" x14ac:dyDescent="0.2">
      <c r="AC900">
        <f>IF(ISBLANK(sbcc[[#This Row],[total_boys]]),SUM(sbcc[[#This Row],[boys_0-5_reached]],sbcc[[#This Row],[boys_6-12_reached]],sbcc[[#This Row],[boys_13-18_reached]]),sbcc[[#This Row],[total_boys]])</f>
        <v>0</v>
      </c>
      <c r="AD900">
        <f>IF(ISBLANK(sbcc[[#This Row],[total_girls]]),SUM(sbcc[[#This Row],[girls_0-5_reached]],sbcc[[#This Row],[girls_6-12_reached]],sbcc[[#This Row],[girls_13-18_reached]]),sbcc[[#This Row],[total_girls]])</f>
        <v>0</v>
      </c>
      <c r="AE900">
        <f>IF(ISBLANK(sbcc[[#This Row],[total_children]]),SUM(sbcc[[#This Row],[calc_boys]],sbcc[[#This Row],[calc_girls]]),sbcc[[#This Row],[total_children]])</f>
        <v>0</v>
      </c>
      <c r="AF900">
        <f>IF(ISBLANK(sbcc[[#This Row],[total_pwd]]),SUM(sbcc[[#This Row],[total_pwd_men]],sbcc[[#This Row],[total_pwd_women]]),sbcc[[#This Row],[total_pwd]])</f>
        <v>0</v>
      </c>
      <c r="AG900">
        <f>IF(ISBLANK(sbcc[[#This Row],[total_adults]]),SUM(sbcc[[#This Row],[total_men]],sbcc[[#This Row],[total_women]]),sbcc[[#This Row],[total_adults]])</f>
        <v>0</v>
      </c>
      <c r="AH900">
        <f>IF(ISBLANK(sbcc[[#This Row],[total_beneficiaries_reached]]),SUM(sbcc[[#This Row],[calc_children]],sbcc[[#This Row],[calc_adults]]),sbcc[[#This Row],[total_beneficiaries_reached]])</f>
        <v>0</v>
      </c>
      <c r="AI900" s="49" t="str">
        <f ca="1">IF(B900="","",OFFSET(table_admin1[[#Headers],[ADM1_PT]],MATCH(B900,admin1,0),1))</f>
        <v/>
      </c>
      <c r="AJ900" s="49" t="str">
        <f t="shared" ca="1" si="28"/>
        <v/>
      </c>
      <c r="AK900" s="49" t="str">
        <f t="shared" ca="1" si="29"/>
        <v/>
      </c>
    </row>
    <row r="901" spans="29:37" x14ac:dyDescent="0.2">
      <c r="AC901">
        <f>IF(ISBLANK(sbcc[[#This Row],[total_boys]]),SUM(sbcc[[#This Row],[boys_0-5_reached]],sbcc[[#This Row],[boys_6-12_reached]],sbcc[[#This Row],[boys_13-18_reached]]),sbcc[[#This Row],[total_boys]])</f>
        <v>0</v>
      </c>
      <c r="AD901">
        <f>IF(ISBLANK(sbcc[[#This Row],[total_girls]]),SUM(sbcc[[#This Row],[girls_0-5_reached]],sbcc[[#This Row],[girls_6-12_reached]],sbcc[[#This Row],[girls_13-18_reached]]),sbcc[[#This Row],[total_girls]])</f>
        <v>0</v>
      </c>
      <c r="AE901">
        <f>IF(ISBLANK(sbcc[[#This Row],[total_children]]),SUM(sbcc[[#This Row],[calc_boys]],sbcc[[#This Row],[calc_girls]]),sbcc[[#This Row],[total_children]])</f>
        <v>0</v>
      </c>
      <c r="AF901">
        <f>IF(ISBLANK(sbcc[[#This Row],[total_pwd]]),SUM(sbcc[[#This Row],[total_pwd_men]],sbcc[[#This Row],[total_pwd_women]]),sbcc[[#This Row],[total_pwd]])</f>
        <v>0</v>
      </c>
      <c r="AG901">
        <f>IF(ISBLANK(sbcc[[#This Row],[total_adults]]),SUM(sbcc[[#This Row],[total_men]],sbcc[[#This Row],[total_women]]),sbcc[[#This Row],[total_adults]])</f>
        <v>0</v>
      </c>
      <c r="AH901">
        <f>IF(ISBLANK(sbcc[[#This Row],[total_beneficiaries_reached]]),SUM(sbcc[[#This Row],[calc_children]],sbcc[[#This Row],[calc_adults]]),sbcc[[#This Row],[total_beneficiaries_reached]])</f>
        <v>0</v>
      </c>
      <c r="AI901" s="49" t="str">
        <f ca="1">IF(B901="","",OFFSET(table_admin1[[#Headers],[ADM1_PT]],MATCH(B901,admin1,0),1))</f>
        <v/>
      </c>
      <c r="AJ901" s="49" t="str">
        <f t="shared" ca="1" si="28"/>
        <v/>
      </c>
      <c r="AK901" s="49" t="str">
        <f t="shared" ca="1" si="29"/>
        <v/>
      </c>
    </row>
    <row r="902" spans="29:37" x14ac:dyDescent="0.2">
      <c r="AC902">
        <f>IF(ISBLANK(sbcc[[#This Row],[total_boys]]),SUM(sbcc[[#This Row],[boys_0-5_reached]],sbcc[[#This Row],[boys_6-12_reached]],sbcc[[#This Row],[boys_13-18_reached]]),sbcc[[#This Row],[total_boys]])</f>
        <v>0</v>
      </c>
      <c r="AD902">
        <f>IF(ISBLANK(sbcc[[#This Row],[total_girls]]),SUM(sbcc[[#This Row],[girls_0-5_reached]],sbcc[[#This Row],[girls_6-12_reached]],sbcc[[#This Row],[girls_13-18_reached]]),sbcc[[#This Row],[total_girls]])</f>
        <v>0</v>
      </c>
      <c r="AE902">
        <f>IF(ISBLANK(sbcc[[#This Row],[total_children]]),SUM(sbcc[[#This Row],[calc_boys]],sbcc[[#This Row],[calc_girls]]),sbcc[[#This Row],[total_children]])</f>
        <v>0</v>
      </c>
      <c r="AF902">
        <f>IF(ISBLANK(sbcc[[#This Row],[total_pwd]]),SUM(sbcc[[#This Row],[total_pwd_men]],sbcc[[#This Row],[total_pwd_women]]),sbcc[[#This Row],[total_pwd]])</f>
        <v>0</v>
      </c>
      <c r="AG902">
        <f>IF(ISBLANK(sbcc[[#This Row],[total_adults]]),SUM(sbcc[[#This Row],[total_men]],sbcc[[#This Row],[total_women]]),sbcc[[#This Row],[total_adults]])</f>
        <v>0</v>
      </c>
      <c r="AH902">
        <f>IF(ISBLANK(sbcc[[#This Row],[total_beneficiaries_reached]]),SUM(sbcc[[#This Row],[calc_children]],sbcc[[#This Row],[calc_adults]]),sbcc[[#This Row],[total_beneficiaries_reached]])</f>
        <v>0</v>
      </c>
      <c r="AI902" s="49" t="str">
        <f ca="1">IF(B902="","",OFFSET(table_admin1[[#Headers],[ADM1_PT]],MATCH(B902,admin1,0),1))</f>
        <v/>
      </c>
      <c r="AJ902" s="49" t="str">
        <f t="shared" ca="1" si="28"/>
        <v/>
      </c>
      <c r="AK902" s="49" t="str">
        <f t="shared" ca="1" si="29"/>
        <v/>
      </c>
    </row>
    <row r="903" spans="29:37" x14ac:dyDescent="0.2">
      <c r="AC903">
        <f>IF(ISBLANK(sbcc[[#This Row],[total_boys]]),SUM(sbcc[[#This Row],[boys_0-5_reached]],sbcc[[#This Row],[boys_6-12_reached]],sbcc[[#This Row],[boys_13-18_reached]]),sbcc[[#This Row],[total_boys]])</f>
        <v>0</v>
      </c>
      <c r="AD903">
        <f>IF(ISBLANK(sbcc[[#This Row],[total_girls]]),SUM(sbcc[[#This Row],[girls_0-5_reached]],sbcc[[#This Row],[girls_6-12_reached]],sbcc[[#This Row],[girls_13-18_reached]]),sbcc[[#This Row],[total_girls]])</f>
        <v>0</v>
      </c>
      <c r="AE903">
        <f>IF(ISBLANK(sbcc[[#This Row],[total_children]]),SUM(sbcc[[#This Row],[calc_boys]],sbcc[[#This Row],[calc_girls]]),sbcc[[#This Row],[total_children]])</f>
        <v>0</v>
      </c>
      <c r="AF903">
        <f>IF(ISBLANK(sbcc[[#This Row],[total_pwd]]),SUM(sbcc[[#This Row],[total_pwd_men]],sbcc[[#This Row],[total_pwd_women]]),sbcc[[#This Row],[total_pwd]])</f>
        <v>0</v>
      </c>
      <c r="AG903">
        <f>IF(ISBLANK(sbcc[[#This Row],[total_adults]]),SUM(sbcc[[#This Row],[total_men]],sbcc[[#This Row],[total_women]]),sbcc[[#This Row],[total_adults]])</f>
        <v>0</v>
      </c>
      <c r="AH903">
        <f>IF(ISBLANK(sbcc[[#This Row],[total_beneficiaries_reached]]),SUM(sbcc[[#This Row],[calc_children]],sbcc[[#This Row],[calc_adults]]),sbcc[[#This Row],[total_beneficiaries_reached]])</f>
        <v>0</v>
      </c>
      <c r="AI903" s="49" t="str">
        <f ca="1">IF(B903="","",OFFSET(table_admin1[[#Headers],[ADM1_PT]],MATCH(B903,admin1,0),1))</f>
        <v/>
      </c>
      <c r="AJ903" s="49" t="str">
        <f t="shared" ca="1" si="28"/>
        <v/>
      </c>
      <c r="AK903" s="49" t="str">
        <f t="shared" ca="1" si="29"/>
        <v/>
      </c>
    </row>
    <row r="904" spans="29:37" x14ac:dyDescent="0.2">
      <c r="AC904">
        <f>IF(ISBLANK(sbcc[[#This Row],[total_boys]]),SUM(sbcc[[#This Row],[boys_0-5_reached]],sbcc[[#This Row],[boys_6-12_reached]],sbcc[[#This Row],[boys_13-18_reached]]),sbcc[[#This Row],[total_boys]])</f>
        <v>0</v>
      </c>
      <c r="AD904">
        <f>IF(ISBLANK(sbcc[[#This Row],[total_girls]]),SUM(sbcc[[#This Row],[girls_0-5_reached]],sbcc[[#This Row],[girls_6-12_reached]],sbcc[[#This Row],[girls_13-18_reached]]),sbcc[[#This Row],[total_girls]])</f>
        <v>0</v>
      </c>
      <c r="AE904">
        <f>IF(ISBLANK(sbcc[[#This Row],[total_children]]),SUM(sbcc[[#This Row],[calc_boys]],sbcc[[#This Row],[calc_girls]]),sbcc[[#This Row],[total_children]])</f>
        <v>0</v>
      </c>
      <c r="AF904">
        <f>IF(ISBLANK(sbcc[[#This Row],[total_pwd]]),SUM(sbcc[[#This Row],[total_pwd_men]],sbcc[[#This Row],[total_pwd_women]]),sbcc[[#This Row],[total_pwd]])</f>
        <v>0</v>
      </c>
      <c r="AG904">
        <f>IF(ISBLANK(sbcc[[#This Row],[total_adults]]),SUM(sbcc[[#This Row],[total_men]],sbcc[[#This Row],[total_women]]),sbcc[[#This Row],[total_adults]])</f>
        <v>0</v>
      </c>
      <c r="AH904">
        <f>IF(ISBLANK(sbcc[[#This Row],[total_beneficiaries_reached]]),SUM(sbcc[[#This Row],[calc_children]],sbcc[[#This Row],[calc_adults]]),sbcc[[#This Row],[total_beneficiaries_reached]])</f>
        <v>0</v>
      </c>
      <c r="AI904" s="49" t="str">
        <f ca="1">IF(B904="","",OFFSET(table_admin1[[#Headers],[ADM1_PT]],MATCH(B904,admin1,0),1))</f>
        <v/>
      </c>
      <c r="AJ904" s="49" t="str">
        <f t="shared" ca="1" si="28"/>
        <v/>
      </c>
      <c r="AK904" s="49" t="str">
        <f t="shared" ca="1" si="29"/>
        <v/>
      </c>
    </row>
    <row r="905" spans="29:37" x14ac:dyDescent="0.2">
      <c r="AC905">
        <f>IF(ISBLANK(sbcc[[#This Row],[total_boys]]),SUM(sbcc[[#This Row],[boys_0-5_reached]],sbcc[[#This Row],[boys_6-12_reached]],sbcc[[#This Row],[boys_13-18_reached]]),sbcc[[#This Row],[total_boys]])</f>
        <v>0</v>
      </c>
      <c r="AD905">
        <f>IF(ISBLANK(sbcc[[#This Row],[total_girls]]),SUM(sbcc[[#This Row],[girls_0-5_reached]],sbcc[[#This Row],[girls_6-12_reached]],sbcc[[#This Row],[girls_13-18_reached]]),sbcc[[#This Row],[total_girls]])</f>
        <v>0</v>
      </c>
      <c r="AE905">
        <f>IF(ISBLANK(sbcc[[#This Row],[total_children]]),SUM(sbcc[[#This Row],[calc_boys]],sbcc[[#This Row],[calc_girls]]),sbcc[[#This Row],[total_children]])</f>
        <v>0</v>
      </c>
      <c r="AF905">
        <f>IF(ISBLANK(sbcc[[#This Row],[total_pwd]]),SUM(sbcc[[#This Row],[total_pwd_men]],sbcc[[#This Row],[total_pwd_women]]),sbcc[[#This Row],[total_pwd]])</f>
        <v>0</v>
      </c>
      <c r="AG905">
        <f>IF(ISBLANK(sbcc[[#This Row],[total_adults]]),SUM(sbcc[[#This Row],[total_men]],sbcc[[#This Row],[total_women]]),sbcc[[#This Row],[total_adults]])</f>
        <v>0</v>
      </c>
      <c r="AH905">
        <f>IF(ISBLANK(sbcc[[#This Row],[total_beneficiaries_reached]]),SUM(sbcc[[#This Row],[calc_children]],sbcc[[#This Row],[calc_adults]]),sbcc[[#This Row],[total_beneficiaries_reached]])</f>
        <v>0</v>
      </c>
      <c r="AI905" s="49" t="str">
        <f ca="1">IF(B905="","",OFFSET(table_admin1[[#Headers],[ADM1_PT]],MATCH(B905,admin1,0),1))</f>
        <v/>
      </c>
      <c r="AJ905" s="49" t="str">
        <f t="shared" ca="1" si="28"/>
        <v/>
      </c>
      <c r="AK905" s="49" t="str">
        <f t="shared" ca="1" si="29"/>
        <v/>
      </c>
    </row>
    <row r="906" spans="29:37" x14ac:dyDescent="0.2">
      <c r="AC906">
        <f>IF(ISBLANK(sbcc[[#This Row],[total_boys]]),SUM(sbcc[[#This Row],[boys_0-5_reached]],sbcc[[#This Row],[boys_6-12_reached]],sbcc[[#This Row],[boys_13-18_reached]]),sbcc[[#This Row],[total_boys]])</f>
        <v>0</v>
      </c>
      <c r="AD906">
        <f>IF(ISBLANK(sbcc[[#This Row],[total_girls]]),SUM(sbcc[[#This Row],[girls_0-5_reached]],sbcc[[#This Row],[girls_6-12_reached]],sbcc[[#This Row],[girls_13-18_reached]]),sbcc[[#This Row],[total_girls]])</f>
        <v>0</v>
      </c>
      <c r="AE906">
        <f>IF(ISBLANK(sbcc[[#This Row],[total_children]]),SUM(sbcc[[#This Row],[calc_boys]],sbcc[[#This Row],[calc_girls]]),sbcc[[#This Row],[total_children]])</f>
        <v>0</v>
      </c>
      <c r="AF906">
        <f>IF(ISBLANK(sbcc[[#This Row],[total_pwd]]),SUM(sbcc[[#This Row],[total_pwd_men]],sbcc[[#This Row],[total_pwd_women]]),sbcc[[#This Row],[total_pwd]])</f>
        <v>0</v>
      </c>
      <c r="AG906">
        <f>IF(ISBLANK(sbcc[[#This Row],[total_adults]]),SUM(sbcc[[#This Row],[total_men]],sbcc[[#This Row],[total_women]]),sbcc[[#This Row],[total_adults]])</f>
        <v>0</v>
      </c>
      <c r="AH906">
        <f>IF(ISBLANK(sbcc[[#This Row],[total_beneficiaries_reached]]),SUM(sbcc[[#This Row],[calc_children]],sbcc[[#This Row],[calc_adults]]),sbcc[[#This Row],[total_beneficiaries_reached]])</f>
        <v>0</v>
      </c>
      <c r="AI906" s="49" t="str">
        <f ca="1">IF(B906="","",OFFSET(table_admin1[[#Headers],[ADM1_PT]],MATCH(B906,admin1,0),1))</f>
        <v/>
      </c>
      <c r="AJ906" s="49" t="str">
        <f t="shared" ca="1" si="28"/>
        <v/>
      </c>
      <c r="AK906" s="49" t="str">
        <f t="shared" ca="1" si="29"/>
        <v/>
      </c>
    </row>
    <row r="907" spans="29:37" x14ac:dyDescent="0.2">
      <c r="AC907">
        <f>IF(ISBLANK(sbcc[[#This Row],[total_boys]]),SUM(sbcc[[#This Row],[boys_0-5_reached]],sbcc[[#This Row],[boys_6-12_reached]],sbcc[[#This Row],[boys_13-18_reached]]),sbcc[[#This Row],[total_boys]])</f>
        <v>0</v>
      </c>
      <c r="AD907">
        <f>IF(ISBLANK(sbcc[[#This Row],[total_girls]]),SUM(sbcc[[#This Row],[girls_0-5_reached]],sbcc[[#This Row],[girls_6-12_reached]],sbcc[[#This Row],[girls_13-18_reached]]),sbcc[[#This Row],[total_girls]])</f>
        <v>0</v>
      </c>
      <c r="AE907">
        <f>IF(ISBLANK(sbcc[[#This Row],[total_children]]),SUM(sbcc[[#This Row],[calc_boys]],sbcc[[#This Row],[calc_girls]]),sbcc[[#This Row],[total_children]])</f>
        <v>0</v>
      </c>
      <c r="AF907">
        <f>IF(ISBLANK(sbcc[[#This Row],[total_pwd]]),SUM(sbcc[[#This Row],[total_pwd_men]],sbcc[[#This Row],[total_pwd_women]]),sbcc[[#This Row],[total_pwd]])</f>
        <v>0</v>
      </c>
      <c r="AG907">
        <f>IF(ISBLANK(sbcc[[#This Row],[total_adults]]),SUM(sbcc[[#This Row],[total_men]],sbcc[[#This Row],[total_women]]),sbcc[[#This Row],[total_adults]])</f>
        <v>0</v>
      </c>
      <c r="AH907">
        <f>IF(ISBLANK(sbcc[[#This Row],[total_beneficiaries_reached]]),SUM(sbcc[[#This Row],[calc_children]],sbcc[[#This Row],[calc_adults]]),sbcc[[#This Row],[total_beneficiaries_reached]])</f>
        <v>0</v>
      </c>
      <c r="AI907" s="49" t="str">
        <f ca="1">IF(B907="","",OFFSET(table_admin1[[#Headers],[ADM1_PT]],MATCH(B907,admin1,0),1))</f>
        <v/>
      </c>
      <c r="AJ907" s="49" t="str">
        <f t="shared" ca="1" si="28"/>
        <v/>
      </c>
      <c r="AK907" s="49" t="str">
        <f t="shared" ca="1" si="29"/>
        <v/>
      </c>
    </row>
    <row r="908" spans="29:37" x14ac:dyDescent="0.2">
      <c r="AC908">
        <f>IF(ISBLANK(sbcc[[#This Row],[total_boys]]),SUM(sbcc[[#This Row],[boys_0-5_reached]],sbcc[[#This Row],[boys_6-12_reached]],sbcc[[#This Row],[boys_13-18_reached]]),sbcc[[#This Row],[total_boys]])</f>
        <v>0</v>
      </c>
      <c r="AD908">
        <f>IF(ISBLANK(sbcc[[#This Row],[total_girls]]),SUM(sbcc[[#This Row],[girls_0-5_reached]],sbcc[[#This Row],[girls_6-12_reached]],sbcc[[#This Row],[girls_13-18_reached]]),sbcc[[#This Row],[total_girls]])</f>
        <v>0</v>
      </c>
      <c r="AE908">
        <f>IF(ISBLANK(sbcc[[#This Row],[total_children]]),SUM(sbcc[[#This Row],[calc_boys]],sbcc[[#This Row],[calc_girls]]),sbcc[[#This Row],[total_children]])</f>
        <v>0</v>
      </c>
      <c r="AF908">
        <f>IF(ISBLANK(sbcc[[#This Row],[total_pwd]]),SUM(sbcc[[#This Row],[total_pwd_men]],sbcc[[#This Row],[total_pwd_women]]),sbcc[[#This Row],[total_pwd]])</f>
        <v>0</v>
      </c>
      <c r="AG908">
        <f>IF(ISBLANK(sbcc[[#This Row],[total_adults]]),SUM(sbcc[[#This Row],[total_men]],sbcc[[#This Row],[total_women]]),sbcc[[#This Row],[total_adults]])</f>
        <v>0</v>
      </c>
      <c r="AH908">
        <f>IF(ISBLANK(sbcc[[#This Row],[total_beneficiaries_reached]]),SUM(sbcc[[#This Row],[calc_children]],sbcc[[#This Row],[calc_adults]]),sbcc[[#This Row],[total_beneficiaries_reached]])</f>
        <v>0</v>
      </c>
      <c r="AI908" s="49" t="str">
        <f ca="1">IF(B908="","",OFFSET(table_admin1[[#Headers],[ADM1_PT]],MATCH(B908,admin1,0),1))</f>
        <v/>
      </c>
      <c r="AJ908" s="49" t="str">
        <f t="shared" ca="1" si="28"/>
        <v/>
      </c>
      <c r="AK908" s="49" t="str">
        <f t="shared" ca="1" si="29"/>
        <v/>
      </c>
    </row>
    <row r="909" spans="29:37" x14ac:dyDescent="0.2">
      <c r="AC909">
        <f>IF(ISBLANK(sbcc[[#This Row],[total_boys]]),SUM(sbcc[[#This Row],[boys_0-5_reached]],sbcc[[#This Row],[boys_6-12_reached]],sbcc[[#This Row],[boys_13-18_reached]]),sbcc[[#This Row],[total_boys]])</f>
        <v>0</v>
      </c>
      <c r="AD909">
        <f>IF(ISBLANK(sbcc[[#This Row],[total_girls]]),SUM(sbcc[[#This Row],[girls_0-5_reached]],sbcc[[#This Row],[girls_6-12_reached]],sbcc[[#This Row],[girls_13-18_reached]]),sbcc[[#This Row],[total_girls]])</f>
        <v>0</v>
      </c>
      <c r="AE909">
        <f>IF(ISBLANK(sbcc[[#This Row],[total_children]]),SUM(sbcc[[#This Row],[calc_boys]],sbcc[[#This Row],[calc_girls]]),sbcc[[#This Row],[total_children]])</f>
        <v>0</v>
      </c>
      <c r="AF909">
        <f>IF(ISBLANK(sbcc[[#This Row],[total_pwd]]),SUM(sbcc[[#This Row],[total_pwd_men]],sbcc[[#This Row],[total_pwd_women]]),sbcc[[#This Row],[total_pwd]])</f>
        <v>0</v>
      </c>
      <c r="AG909">
        <f>IF(ISBLANK(sbcc[[#This Row],[total_adults]]),SUM(sbcc[[#This Row],[total_men]],sbcc[[#This Row],[total_women]]),sbcc[[#This Row],[total_adults]])</f>
        <v>0</v>
      </c>
      <c r="AH909">
        <f>IF(ISBLANK(sbcc[[#This Row],[total_beneficiaries_reached]]),SUM(sbcc[[#This Row],[calc_children]],sbcc[[#This Row],[calc_adults]]),sbcc[[#This Row],[total_beneficiaries_reached]])</f>
        <v>0</v>
      </c>
      <c r="AI909" s="49" t="str">
        <f ca="1">IF(B909="","",OFFSET(table_admin1[[#Headers],[ADM1_PT]],MATCH(B909,admin1,0),1))</f>
        <v/>
      </c>
      <c r="AJ909" s="49" t="str">
        <f t="shared" ca="1" si="28"/>
        <v/>
      </c>
      <c r="AK909" s="49" t="str">
        <f t="shared" ca="1" si="29"/>
        <v/>
      </c>
    </row>
    <row r="910" spans="29:37" x14ac:dyDescent="0.2">
      <c r="AC910">
        <f>IF(ISBLANK(sbcc[[#This Row],[total_boys]]),SUM(sbcc[[#This Row],[boys_0-5_reached]],sbcc[[#This Row],[boys_6-12_reached]],sbcc[[#This Row],[boys_13-18_reached]]),sbcc[[#This Row],[total_boys]])</f>
        <v>0</v>
      </c>
      <c r="AD910">
        <f>IF(ISBLANK(sbcc[[#This Row],[total_girls]]),SUM(sbcc[[#This Row],[girls_0-5_reached]],sbcc[[#This Row],[girls_6-12_reached]],sbcc[[#This Row],[girls_13-18_reached]]),sbcc[[#This Row],[total_girls]])</f>
        <v>0</v>
      </c>
      <c r="AE910">
        <f>IF(ISBLANK(sbcc[[#This Row],[total_children]]),SUM(sbcc[[#This Row],[calc_boys]],sbcc[[#This Row],[calc_girls]]),sbcc[[#This Row],[total_children]])</f>
        <v>0</v>
      </c>
      <c r="AF910">
        <f>IF(ISBLANK(sbcc[[#This Row],[total_pwd]]),SUM(sbcc[[#This Row],[total_pwd_men]],sbcc[[#This Row],[total_pwd_women]]),sbcc[[#This Row],[total_pwd]])</f>
        <v>0</v>
      </c>
      <c r="AG910">
        <f>IF(ISBLANK(sbcc[[#This Row],[total_adults]]),SUM(sbcc[[#This Row],[total_men]],sbcc[[#This Row],[total_women]]),sbcc[[#This Row],[total_adults]])</f>
        <v>0</v>
      </c>
      <c r="AH910">
        <f>IF(ISBLANK(sbcc[[#This Row],[total_beneficiaries_reached]]),SUM(sbcc[[#This Row],[calc_children]],sbcc[[#This Row],[calc_adults]]),sbcc[[#This Row],[total_beneficiaries_reached]])</f>
        <v>0</v>
      </c>
      <c r="AI910" s="49" t="str">
        <f ca="1">IF(B910="","",OFFSET(table_admin1[[#Headers],[ADM1_PT]],MATCH(B910,admin1,0),1))</f>
        <v/>
      </c>
      <c r="AJ910" s="49" t="str">
        <f t="shared" ca="1" si="28"/>
        <v/>
      </c>
      <c r="AK910" s="49" t="str">
        <f t="shared" ca="1" si="29"/>
        <v/>
      </c>
    </row>
    <row r="911" spans="29:37" x14ac:dyDescent="0.2">
      <c r="AC911">
        <f>IF(ISBLANK(sbcc[[#This Row],[total_boys]]),SUM(sbcc[[#This Row],[boys_0-5_reached]],sbcc[[#This Row],[boys_6-12_reached]],sbcc[[#This Row],[boys_13-18_reached]]),sbcc[[#This Row],[total_boys]])</f>
        <v>0</v>
      </c>
      <c r="AD911">
        <f>IF(ISBLANK(sbcc[[#This Row],[total_girls]]),SUM(sbcc[[#This Row],[girls_0-5_reached]],sbcc[[#This Row],[girls_6-12_reached]],sbcc[[#This Row],[girls_13-18_reached]]),sbcc[[#This Row],[total_girls]])</f>
        <v>0</v>
      </c>
      <c r="AE911">
        <f>IF(ISBLANK(sbcc[[#This Row],[total_children]]),SUM(sbcc[[#This Row],[calc_boys]],sbcc[[#This Row],[calc_girls]]),sbcc[[#This Row],[total_children]])</f>
        <v>0</v>
      </c>
      <c r="AF911">
        <f>IF(ISBLANK(sbcc[[#This Row],[total_pwd]]),SUM(sbcc[[#This Row],[total_pwd_men]],sbcc[[#This Row],[total_pwd_women]]),sbcc[[#This Row],[total_pwd]])</f>
        <v>0</v>
      </c>
      <c r="AG911">
        <f>IF(ISBLANK(sbcc[[#This Row],[total_adults]]),SUM(sbcc[[#This Row],[total_men]],sbcc[[#This Row],[total_women]]),sbcc[[#This Row],[total_adults]])</f>
        <v>0</v>
      </c>
      <c r="AH911">
        <f>IF(ISBLANK(sbcc[[#This Row],[total_beneficiaries_reached]]),SUM(sbcc[[#This Row],[calc_children]],sbcc[[#This Row],[calc_adults]]),sbcc[[#This Row],[total_beneficiaries_reached]])</f>
        <v>0</v>
      </c>
      <c r="AI911" s="49" t="str">
        <f ca="1">IF(B911="","",OFFSET(table_admin1[[#Headers],[ADM1_PT]],MATCH(B911,admin1,0),1))</f>
        <v/>
      </c>
      <c r="AJ911" s="49" t="str">
        <f t="shared" ca="1" si="28"/>
        <v/>
      </c>
      <c r="AK911" s="49" t="str">
        <f t="shared" ca="1" si="29"/>
        <v/>
      </c>
    </row>
    <row r="912" spans="29:37" x14ac:dyDescent="0.2">
      <c r="AC912">
        <f>IF(ISBLANK(sbcc[[#This Row],[total_boys]]),SUM(sbcc[[#This Row],[boys_0-5_reached]],sbcc[[#This Row],[boys_6-12_reached]],sbcc[[#This Row],[boys_13-18_reached]]),sbcc[[#This Row],[total_boys]])</f>
        <v>0</v>
      </c>
      <c r="AD912">
        <f>IF(ISBLANK(sbcc[[#This Row],[total_girls]]),SUM(sbcc[[#This Row],[girls_0-5_reached]],sbcc[[#This Row],[girls_6-12_reached]],sbcc[[#This Row],[girls_13-18_reached]]),sbcc[[#This Row],[total_girls]])</f>
        <v>0</v>
      </c>
      <c r="AE912">
        <f>IF(ISBLANK(sbcc[[#This Row],[total_children]]),SUM(sbcc[[#This Row],[calc_boys]],sbcc[[#This Row],[calc_girls]]),sbcc[[#This Row],[total_children]])</f>
        <v>0</v>
      </c>
      <c r="AF912">
        <f>IF(ISBLANK(sbcc[[#This Row],[total_pwd]]),SUM(sbcc[[#This Row],[total_pwd_men]],sbcc[[#This Row],[total_pwd_women]]),sbcc[[#This Row],[total_pwd]])</f>
        <v>0</v>
      </c>
      <c r="AG912">
        <f>IF(ISBLANK(sbcc[[#This Row],[total_adults]]),SUM(sbcc[[#This Row],[total_men]],sbcc[[#This Row],[total_women]]),sbcc[[#This Row],[total_adults]])</f>
        <v>0</v>
      </c>
      <c r="AH912">
        <f>IF(ISBLANK(sbcc[[#This Row],[total_beneficiaries_reached]]),SUM(sbcc[[#This Row],[calc_children]],sbcc[[#This Row],[calc_adults]]),sbcc[[#This Row],[total_beneficiaries_reached]])</f>
        <v>0</v>
      </c>
      <c r="AI912" s="49" t="str">
        <f ca="1">IF(B912="","",OFFSET(table_admin1[[#Headers],[ADM1_PT]],MATCH(B912,admin1,0),1))</f>
        <v/>
      </c>
      <c r="AJ912" s="49" t="str">
        <f t="shared" ca="1" si="28"/>
        <v/>
      </c>
      <c r="AK912" s="49" t="str">
        <f t="shared" ca="1" si="29"/>
        <v/>
      </c>
    </row>
    <row r="913" spans="29:37" x14ac:dyDescent="0.2">
      <c r="AC913">
        <f>IF(ISBLANK(sbcc[[#This Row],[total_boys]]),SUM(sbcc[[#This Row],[boys_0-5_reached]],sbcc[[#This Row],[boys_6-12_reached]],sbcc[[#This Row],[boys_13-18_reached]]),sbcc[[#This Row],[total_boys]])</f>
        <v>0</v>
      </c>
      <c r="AD913">
        <f>IF(ISBLANK(sbcc[[#This Row],[total_girls]]),SUM(sbcc[[#This Row],[girls_0-5_reached]],sbcc[[#This Row],[girls_6-12_reached]],sbcc[[#This Row],[girls_13-18_reached]]),sbcc[[#This Row],[total_girls]])</f>
        <v>0</v>
      </c>
      <c r="AE913">
        <f>IF(ISBLANK(sbcc[[#This Row],[total_children]]),SUM(sbcc[[#This Row],[calc_boys]],sbcc[[#This Row],[calc_girls]]),sbcc[[#This Row],[total_children]])</f>
        <v>0</v>
      </c>
      <c r="AF913">
        <f>IF(ISBLANK(sbcc[[#This Row],[total_pwd]]),SUM(sbcc[[#This Row],[total_pwd_men]],sbcc[[#This Row],[total_pwd_women]]),sbcc[[#This Row],[total_pwd]])</f>
        <v>0</v>
      </c>
      <c r="AG913">
        <f>IF(ISBLANK(sbcc[[#This Row],[total_adults]]),SUM(sbcc[[#This Row],[total_men]],sbcc[[#This Row],[total_women]]),sbcc[[#This Row],[total_adults]])</f>
        <v>0</v>
      </c>
      <c r="AH913">
        <f>IF(ISBLANK(sbcc[[#This Row],[total_beneficiaries_reached]]),SUM(sbcc[[#This Row],[calc_children]],sbcc[[#This Row],[calc_adults]]),sbcc[[#This Row],[total_beneficiaries_reached]])</f>
        <v>0</v>
      </c>
      <c r="AI913" s="49" t="str">
        <f ca="1">IF(B913="","",OFFSET(table_admin1[[#Headers],[ADM1_PT]],MATCH(B913,admin1,0),1))</f>
        <v/>
      </c>
      <c r="AJ913" s="49" t="str">
        <f t="shared" ca="1" si="28"/>
        <v/>
      </c>
      <c r="AK913" s="49" t="str">
        <f t="shared" ca="1" si="29"/>
        <v/>
      </c>
    </row>
    <row r="914" spans="29:37" x14ac:dyDescent="0.2">
      <c r="AC914">
        <f>IF(ISBLANK(sbcc[[#This Row],[total_boys]]),SUM(sbcc[[#This Row],[boys_0-5_reached]],sbcc[[#This Row],[boys_6-12_reached]],sbcc[[#This Row],[boys_13-18_reached]]),sbcc[[#This Row],[total_boys]])</f>
        <v>0</v>
      </c>
      <c r="AD914">
        <f>IF(ISBLANK(sbcc[[#This Row],[total_girls]]),SUM(sbcc[[#This Row],[girls_0-5_reached]],sbcc[[#This Row],[girls_6-12_reached]],sbcc[[#This Row],[girls_13-18_reached]]),sbcc[[#This Row],[total_girls]])</f>
        <v>0</v>
      </c>
      <c r="AE914">
        <f>IF(ISBLANK(sbcc[[#This Row],[total_children]]),SUM(sbcc[[#This Row],[calc_boys]],sbcc[[#This Row],[calc_girls]]),sbcc[[#This Row],[total_children]])</f>
        <v>0</v>
      </c>
      <c r="AF914">
        <f>IF(ISBLANK(sbcc[[#This Row],[total_pwd]]),SUM(sbcc[[#This Row],[total_pwd_men]],sbcc[[#This Row],[total_pwd_women]]),sbcc[[#This Row],[total_pwd]])</f>
        <v>0</v>
      </c>
      <c r="AG914">
        <f>IF(ISBLANK(sbcc[[#This Row],[total_adults]]),SUM(sbcc[[#This Row],[total_men]],sbcc[[#This Row],[total_women]]),sbcc[[#This Row],[total_adults]])</f>
        <v>0</v>
      </c>
      <c r="AH914">
        <f>IF(ISBLANK(sbcc[[#This Row],[total_beneficiaries_reached]]),SUM(sbcc[[#This Row],[calc_children]],sbcc[[#This Row],[calc_adults]]),sbcc[[#This Row],[total_beneficiaries_reached]])</f>
        <v>0</v>
      </c>
      <c r="AI914" s="49" t="str">
        <f ca="1">IF(B914="","",OFFSET(table_admin1[[#Headers],[ADM1_PT]],MATCH(B914,admin1,0),1))</f>
        <v/>
      </c>
      <c r="AJ914" s="49" t="str">
        <f t="shared" ca="1" si="28"/>
        <v/>
      </c>
      <c r="AK914" s="49" t="str">
        <f t="shared" ca="1" si="29"/>
        <v/>
      </c>
    </row>
    <row r="915" spans="29:37" x14ac:dyDescent="0.2">
      <c r="AC915">
        <f>IF(ISBLANK(sbcc[[#This Row],[total_boys]]),SUM(sbcc[[#This Row],[boys_0-5_reached]],sbcc[[#This Row],[boys_6-12_reached]],sbcc[[#This Row],[boys_13-18_reached]]),sbcc[[#This Row],[total_boys]])</f>
        <v>0</v>
      </c>
      <c r="AD915">
        <f>IF(ISBLANK(sbcc[[#This Row],[total_girls]]),SUM(sbcc[[#This Row],[girls_0-5_reached]],sbcc[[#This Row],[girls_6-12_reached]],sbcc[[#This Row],[girls_13-18_reached]]),sbcc[[#This Row],[total_girls]])</f>
        <v>0</v>
      </c>
      <c r="AE915">
        <f>IF(ISBLANK(sbcc[[#This Row],[total_children]]),SUM(sbcc[[#This Row],[calc_boys]],sbcc[[#This Row],[calc_girls]]),sbcc[[#This Row],[total_children]])</f>
        <v>0</v>
      </c>
      <c r="AF915">
        <f>IF(ISBLANK(sbcc[[#This Row],[total_pwd]]),SUM(sbcc[[#This Row],[total_pwd_men]],sbcc[[#This Row],[total_pwd_women]]),sbcc[[#This Row],[total_pwd]])</f>
        <v>0</v>
      </c>
      <c r="AG915">
        <f>IF(ISBLANK(sbcc[[#This Row],[total_adults]]),SUM(sbcc[[#This Row],[total_men]],sbcc[[#This Row],[total_women]]),sbcc[[#This Row],[total_adults]])</f>
        <v>0</v>
      </c>
      <c r="AH915">
        <f>IF(ISBLANK(sbcc[[#This Row],[total_beneficiaries_reached]]),SUM(sbcc[[#This Row],[calc_children]],sbcc[[#This Row],[calc_adults]]),sbcc[[#This Row],[total_beneficiaries_reached]])</f>
        <v>0</v>
      </c>
      <c r="AI915" s="49" t="str">
        <f ca="1">IF(B915="","",OFFSET(table_admin1[[#Headers],[ADM1_PT]],MATCH(B915,admin1,0),1))</f>
        <v/>
      </c>
      <c r="AJ915" s="49" t="str">
        <f t="shared" ca="1" si="28"/>
        <v/>
      </c>
      <c r="AK915" s="49" t="str">
        <f t="shared" ca="1" si="29"/>
        <v/>
      </c>
    </row>
    <row r="916" spans="29:37" x14ac:dyDescent="0.2">
      <c r="AC916">
        <f>IF(ISBLANK(sbcc[[#This Row],[total_boys]]),SUM(sbcc[[#This Row],[boys_0-5_reached]],sbcc[[#This Row],[boys_6-12_reached]],sbcc[[#This Row],[boys_13-18_reached]]),sbcc[[#This Row],[total_boys]])</f>
        <v>0</v>
      </c>
      <c r="AD916">
        <f>IF(ISBLANK(sbcc[[#This Row],[total_girls]]),SUM(sbcc[[#This Row],[girls_0-5_reached]],sbcc[[#This Row],[girls_6-12_reached]],sbcc[[#This Row],[girls_13-18_reached]]),sbcc[[#This Row],[total_girls]])</f>
        <v>0</v>
      </c>
      <c r="AE916">
        <f>IF(ISBLANK(sbcc[[#This Row],[total_children]]),SUM(sbcc[[#This Row],[calc_boys]],sbcc[[#This Row],[calc_girls]]),sbcc[[#This Row],[total_children]])</f>
        <v>0</v>
      </c>
      <c r="AF916">
        <f>IF(ISBLANK(sbcc[[#This Row],[total_pwd]]),SUM(sbcc[[#This Row],[total_pwd_men]],sbcc[[#This Row],[total_pwd_women]]),sbcc[[#This Row],[total_pwd]])</f>
        <v>0</v>
      </c>
      <c r="AG916">
        <f>IF(ISBLANK(sbcc[[#This Row],[total_adults]]),SUM(sbcc[[#This Row],[total_men]],sbcc[[#This Row],[total_women]]),sbcc[[#This Row],[total_adults]])</f>
        <v>0</v>
      </c>
      <c r="AH916">
        <f>IF(ISBLANK(sbcc[[#This Row],[total_beneficiaries_reached]]),SUM(sbcc[[#This Row],[calc_children]],sbcc[[#This Row],[calc_adults]]),sbcc[[#This Row],[total_beneficiaries_reached]])</f>
        <v>0</v>
      </c>
      <c r="AI916" s="49" t="str">
        <f ca="1">IF(B916="","",OFFSET(table_admin1[[#Headers],[ADM1_PT]],MATCH(B916,admin1,0),1))</f>
        <v/>
      </c>
      <c r="AJ916" s="49" t="str">
        <f t="shared" ca="1" si="28"/>
        <v/>
      </c>
      <c r="AK916" s="49" t="str">
        <f t="shared" ca="1" si="29"/>
        <v/>
      </c>
    </row>
    <row r="917" spans="29:37" x14ac:dyDescent="0.2">
      <c r="AC917">
        <f>IF(ISBLANK(sbcc[[#This Row],[total_boys]]),SUM(sbcc[[#This Row],[boys_0-5_reached]],sbcc[[#This Row],[boys_6-12_reached]],sbcc[[#This Row],[boys_13-18_reached]]),sbcc[[#This Row],[total_boys]])</f>
        <v>0</v>
      </c>
      <c r="AD917">
        <f>IF(ISBLANK(sbcc[[#This Row],[total_girls]]),SUM(sbcc[[#This Row],[girls_0-5_reached]],sbcc[[#This Row],[girls_6-12_reached]],sbcc[[#This Row],[girls_13-18_reached]]),sbcc[[#This Row],[total_girls]])</f>
        <v>0</v>
      </c>
      <c r="AE917">
        <f>IF(ISBLANK(sbcc[[#This Row],[total_children]]),SUM(sbcc[[#This Row],[calc_boys]],sbcc[[#This Row],[calc_girls]]),sbcc[[#This Row],[total_children]])</f>
        <v>0</v>
      </c>
      <c r="AF917">
        <f>IF(ISBLANK(sbcc[[#This Row],[total_pwd]]),SUM(sbcc[[#This Row],[total_pwd_men]],sbcc[[#This Row],[total_pwd_women]]),sbcc[[#This Row],[total_pwd]])</f>
        <v>0</v>
      </c>
      <c r="AG917">
        <f>IF(ISBLANK(sbcc[[#This Row],[total_adults]]),SUM(sbcc[[#This Row],[total_men]],sbcc[[#This Row],[total_women]]),sbcc[[#This Row],[total_adults]])</f>
        <v>0</v>
      </c>
      <c r="AH917">
        <f>IF(ISBLANK(sbcc[[#This Row],[total_beneficiaries_reached]]),SUM(sbcc[[#This Row],[calc_children]],sbcc[[#This Row],[calc_adults]]),sbcc[[#This Row],[total_beneficiaries_reached]])</f>
        <v>0</v>
      </c>
      <c r="AI917" s="49" t="str">
        <f ca="1">IF(B917="","",OFFSET(table_admin1[[#Headers],[ADM1_PT]],MATCH(B917,admin1,0),1))</f>
        <v/>
      </c>
      <c r="AJ917" s="49" t="str">
        <f t="shared" ca="1" si="28"/>
        <v/>
      </c>
      <c r="AK917" s="49" t="str">
        <f t="shared" ca="1" si="29"/>
        <v/>
      </c>
    </row>
    <row r="918" spans="29:37" x14ac:dyDescent="0.2">
      <c r="AC918">
        <f>IF(ISBLANK(sbcc[[#This Row],[total_boys]]),SUM(sbcc[[#This Row],[boys_0-5_reached]],sbcc[[#This Row],[boys_6-12_reached]],sbcc[[#This Row],[boys_13-18_reached]]),sbcc[[#This Row],[total_boys]])</f>
        <v>0</v>
      </c>
      <c r="AD918">
        <f>IF(ISBLANK(sbcc[[#This Row],[total_girls]]),SUM(sbcc[[#This Row],[girls_0-5_reached]],sbcc[[#This Row],[girls_6-12_reached]],sbcc[[#This Row],[girls_13-18_reached]]),sbcc[[#This Row],[total_girls]])</f>
        <v>0</v>
      </c>
      <c r="AE918">
        <f>IF(ISBLANK(sbcc[[#This Row],[total_children]]),SUM(sbcc[[#This Row],[calc_boys]],sbcc[[#This Row],[calc_girls]]),sbcc[[#This Row],[total_children]])</f>
        <v>0</v>
      </c>
      <c r="AF918">
        <f>IF(ISBLANK(sbcc[[#This Row],[total_pwd]]),SUM(sbcc[[#This Row],[total_pwd_men]],sbcc[[#This Row],[total_pwd_women]]),sbcc[[#This Row],[total_pwd]])</f>
        <v>0</v>
      </c>
      <c r="AG918">
        <f>IF(ISBLANK(sbcc[[#This Row],[total_adults]]),SUM(sbcc[[#This Row],[total_men]],sbcc[[#This Row],[total_women]]),sbcc[[#This Row],[total_adults]])</f>
        <v>0</v>
      </c>
      <c r="AH918">
        <f>IF(ISBLANK(sbcc[[#This Row],[total_beneficiaries_reached]]),SUM(sbcc[[#This Row],[calc_children]],sbcc[[#This Row],[calc_adults]]),sbcc[[#This Row],[total_beneficiaries_reached]])</f>
        <v>0</v>
      </c>
      <c r="AI918" s="49" t="str">
        <f ca="1">IF(B918="","",OFFSET(table_admin1[[#Headers],[ADM1_PT]],MATCH(B918,admin1,0),1))</f>
        <v/>
      </c>
      <c r="AJ918" s="49" t="str">
        <f t="shared" ca="1" si="28"/>
        <v/>
      </c>
      <c r="AK918" s="49" t="str">
        <f t="shared" ca="1" si="29"/>
        <v/>
      </c>
    </row>
    <row r="919" spans="29:37" x14ac:dyDescent="0.2">
      <c r="AC919">
        <f>IF(ISBLANK(sbcc[[#This Row],[total_boys]]),SUM(sbcc[[#This Row],[boys_0-5_reached]],sbcc[[#This Row],[boys_6-12_reached]],sbcc[[#This Row],[boys_13-18_reached]]),sbcc[[#This Row],[total_boys]])</f>
        <v>0</v>
      </c>
      <c r="AD919">
        <f>IF(ISBLANK(sbcc[[#This Row],[total_girls]]),SUM(sbcc[[#This Row],[girls_0-5_reached]],sbcc[[#This Row],[girls_6-12_reached]],sbcc[[#This Row],[girls_13-18_reached]]),sbcc[[#This Row],[total_girls]])</f>
        <v>0</v>
      </c>
      <c r="AE919">
        <f>IF(ISBLANK(sbcc[[#This Row],[total_children]]),SUM(sbcc[[#This Row],[calc_boys]],sbcc[[#This Row],[calc_girls]]),sbcc[[#This Row],[total_children]])</f>
        <v>0</v>
      </c>
      <c r="AF919">
        <f>IF(ISBLANK(sbcc[[#This Row],[total_pwd]]),SUM(sbcc[[#This Row],[total_pwd_men]],sbcc[[#This Row],[total_pwd_women]]),sbcc[[#This Row],[total_pwd]])</f>
        <v>0</v>
      </c>
      <c r="AG919">
        <f>IF(ISBLANK(sbcc[[#This Row],[total_adults]]),SUM(sbcc[[#This Row],[total_men]],sbcc[[#This Row],[total_women]]),sbcc[[#This Row],[total_adults]])</f>
        <v>0</v>
      </c>
      <c r="AH919">
        <f>IF(ISBLANK(sbcc[[#This Row],[total_beneficiaries_reached]]),SUM(sbcc[[#This Row],[calc_children]],sbcc[[#This Row],[calc_adults]]),sbcc[[#This Row],[total_beneficiaries_reached]])</f>
        <v>0</v>
      </c>
      <c r="AI919" s="49" t="str">
        <f ca="1">IF(B919="","",OFFSET(table_admin1[[#Headers],[ADM1_PT]],MATCH(B919,admin1,0),1))</f>
        <v/>
      </c>
      <c r="AJ919" s="49" t="str">
        <f t="shared" ca="1" si="28"/>
        <v/>
      </c>
      <c r="AK919" s="49" t="str">
        <f t="shared" ca="1" si="29"/>
        <v/>
      </c>
    </row>
    <row r="920" spans="29:37" x14ac:dyDescent="0.2">
      <c r="AC920">
        <f>IF(ISBLANK(sbcc[[#This Row],[total_boys]]),SUM(sbcc[[#This Row],[boys_0-5_reached]],sbcc[[#This Row],[boys_6-12_reached]],sbcc[[#This Row],[boys_13-18_reached]]),sbcc[[#This Row],[total_boys]])</f>
        <v>0</v>
      </c>
      <c r="AD920">
        <f>IF(ISBLANK(sbcc[[#This Row],[total_girls]]),SUM(sbcc[[#This Row],[girls_0-5_reached]],sbcc[[#This Row],[girls_6-12_reached]],sbcc[[#This Row],[girls_13-18_reached]]),sbcc[[#This Row],[total_girls]])</f>
        <v>0</v>
      </c>
      <c r="AE920">
        <f>IF(ISBLANK(sbcc[[#This Row],[total_children]]),SUM(sbcc[[#This Row],[calc_boys]],sbcc[[#This Row],[calc_girls]]),sbcc[[#This Row],[total_children]])</f>
        <v>0</v>
      </c>
      <c r="AF920">
        <f>IF(ISBLANK(sbcc[[#This Row],[total_pwd]]),SUM(sbcc[[#This Row],[total_pwd_men]],sbcc[[#This Row],[total_pwd_women]]),sbcc[[#This Row],[total_pwd]])</f>
        <v>0</v>
      </c>
      <c r="AG920">
        <f>IF(ISBLANK(sbcc[[#This Row],[total_adults]]),SUM(sbcc[[#This Row],[total_men]],sbcc[[#This Row],[total_women]]),sbcc[[#This Row],[total_adults]])</f>
        <v>0</v>
      </c>
      <c r="AH920">
        <f>IF(ISBLANK(sbcc[[#This Row],[total_beneficiaries_reached]]),SUM(sbcc[[#This Row],[calc_children]],sbcc[[#This Row],[calc_adults]]),sbcc[[#This Row],[total_beneficiaries_reached]])</f>
        <v>0</v>
      </c>
      <c r="AI920" s="49" t="str">
        <f ca="1">IF(B920="","",OFFSET(table_admin1[[#Headers],[ADM1_PT]],MATCH(B920,admin1,0),1))</f>
        <v/>
      </c>
      <c r="AJ920" s="49" t="str">
        <f t="shared" ca="1" si="28"/>
        <v/>
      </c>
      <c r="AK920" s="49" t="str">
        <f t="shared" ca="1" si="29"/>
        <v/>
      </c>
    </row>
    <row r="921" spans="29:37" x14ac:dyDescent="0.2">
      <c r="AC921">
        <f>IF(ISBLANK(sbcc[[#This Row],[total_boys]]),SUM(sbcc[[#This Row],[boys_0-5_reached]],sbcc[[#This Row],[boys_6-12_reached]],sbcc[[#This Row],[boys_13-18_reached]]),sbcc[[#This Row],[total_boys]])</f>
        <v>0</v>
      </c>
      <c r="AD921">
        <f>IF(ISBLANK(sbcc[[#This Row],[total_girls]]),SUM(sbcc[[#This Row],[girls_0-5_reached]],sbcc[[#This Row],[girls_6-12_reached]],sbcc[[#This Row],[girls_13-18_reached]]),sbcc[[#This Row],[total_girls]])</f>
        <v>0</v>
      </c>
      <c r="AE921">
        <f>IF(ISBLANK(sbcc[[#This Row],[total_children]]),SUM(sbcc[[#This Row],[calc_boys]],sbcc[[#This Row],[calc_girls]]),sbcc[[#This Row],[total_children]])</f>
        <v>0</v>
      </c>
      <c r="AF921">
        <f>IF(ISBLANK(sbcc[[#This Row],[total_pwd]]),SUM(sbcc[[#This Row],[total_pwd_men]],sbcc[[#This Row],[total_pwd_women]]),sbcc[[#This Row],[total_pwd]])</f>
        <v>0</v>
      </c>
      <c r="AG921">
        <f>IF(ISBLANK(sbcc[[#This Row],[total_adults]]),SUM(sbcc[[#This Row],[total_men]],sbcc[[#This Row],[total_women]]),sbcc[[#This Row],[total_adults]])</f>
        <v>0</v>
      </c>
      <c r="AH921">
        <f>IF(ISBLANK(sbcc[[#This Row],[total_beneficiaries_reached]]),SUM(sbcc[[#This Row],[calc_children]],sbcc[[#This Row],[calc_adults]]),sbcc[[#This Row],[total_beneficiaries_reached]])</f>
        <v>0</v>
      </c>
      <c r="AI921" s="49" t="str">
        <f ca="1">IF(B921="","",OFFSET(table_admin1[[#Headers],[ADM1_PT]],MATCH(B921,admin1,0),1))</f>
        <v/>
      </c>
      <c r="AJ921" s="49" t="str">
        <f t="shared" ca="1" si="28"/>
        <v/>
      </c>
      <c r="AK921" s="49" t="str">
        <f t="shared" ca="1" si="29"/>
        <v/>
      </c>
    </row>
    <row r="922" spans="29:37" x14ac:dyDescent="0.2">
      <c r="AC922">
        <f>IF(ISBLANK(sbcc[[#This Row],[total_boys]]),SUM(sbcc[[#This Row],[boys_0-5_reached]],sbcc[[#This Row],[boys_6-12_reached]],sbcc[[#This Row],[boys_13-18_reached]]),sbcc[[#This Row],[total_boys]])</f>
        <v>0</v>
      </c>
      <c r="AD922">
        <f>IF(ISBLANK(sbcc[[#This Row],[total_girls]]),SUM(sbcc[[#This Row],[girls_0-5_reached]],sbcc[[#This Row],[girls_6-12_reached]],sbcc[[#This Row],[girls_13-18_reached]]),sbcc[[#This Row],[total_girls]])</f>
        <v>0</v>
      </c>
      <c r="AE922">
        <f>IF(ISBLANK(sbcc[[#This Row],[total_children]]),SUM(sbcc[[#This Row],[calc_boys]],sbcc[[#This Row],[calc_girls]]),sbcc[[#This Row],[total_children]])</f>
        <v>0</v>
      </c>
      <c r="AF922">
        <f>IF(ISBLANK(sbcc[[#This Row],[total_pwd]]),SUM(sbcc[[#This Row],[total_pwd_men]],sbcc[[#This Row],[total_pwd_women]]),sbcc[[#This Row],[total_pwd]])</f>
        <v>0</v>
      </c>
      <c r="AG922">
        <f>IF(ISBLANK(sbcc[[#This Row],[total_adults]]),SUM(sbcc[[#This Row],[total_men]],sbcc[[#This Row],[total_women]]),sbcc[[#This Row],[total_adults]])</f>
        <v>0</v>
      </c>
      <c r="AH922">
        <f>IF(ISBLANK(sbcc[[#This Row],[total_beneficiaries_reached]]),SUM(sbcc[[#This Row],[calc_children]],sbcc[[#This Row],[calc_adults]]),sbcc[[#This Row],[total_beneficiaries_reached]])</f>
        <v>0</v>
      </c>
      <c r="AI922" s="49" t="str">
        <f ca="1">IF(B922="","",OFFSET(table_admin1[[#Headers],[ADM1_PT]],MATCH(B922,admin1,0),1))</f>
        <v/>
      </c>
      <c r="AJ922" s="49" t="str">
        <f t="shared" ca="1" si="28"/>
        <v/>
      </c>
      <c r="AK922" s="49" t="str">
        <f t="shared" ca="1" si="29"/>
        <v/>
      </c>
    </row>
    <row r="923" spans="29:37" x14ac:dyDescent="0.2">
      <c r="AC923">
        <f>IF(ISBLANK(sbcc[[#This Row],[total_boys]]),SUM(sbcc[[#This Row],[boys_0-5_reached]],sbcc[[#This Row],[boys_6-12_reached]],sbcc[[#This Row],[boys_13-18_reached]]),sbcc[[#This Row],[total_boys]])</f>
        <v>0</v>
      </c>
      <c r="AD923">
        <f>IF(ISBLANK(sbcc[[#This Row],[total_girls]]),SUM(sbcc[[#This Row],[girls_0-5_reached]],sbcc[[#This Row],[girls_6-12_reached]],sbcc[[#This Row],[girls_13-18_reached]]),sbcc[[#This Row],[total_girls]])</f>
        <v>0</v>
      </c>
      <c r="AE923">
        <f>IF(ISBLANK(sbcc[[#This Row],[total_children]]),SUM(sbcc[[#This Row],[calc_boys]],sbcc[[#This Row],[calc_girls]]),sbcc[[#This Row],[total_children]])</f>
        <v>0</v>
      </c>
      <c r="AF923">
        <f>IF(ISBLANK(sbcc[[#This Row],[total_pwd]]),SUM(sbcc[[#This Row],[total_pwd_men]],sbcc[[#This Row],[total_pwd_women]]),sbcc[[#This Row],[total_pwd]])</f>
        <v>0</v>
      </c>
      <c r="AG923">
        <f>IF(ISBLANK(sbcc[[#This Row],[total_adults]]),SUM(sbcc[[#This Row],[total_men]],sbcc[[#This Row],[total_women]]),sbcc[[#This Row],[total_adults]])</f>
        <v>0</v>
      </c>
      <c r="AH923">
        <f>IF(ISBLANK(sbcc[[#This Row],[total_beneficiaries_reached]]),SUM(sbcc[[#This Row],[calc_children]],sbcc[[#This Row],[calc_adults]]),sbcc[[#This Row],[total_beneficiaries_reached]])</f>
        <v>0</v>
      </c>
      <c r="AI923" s="49" t="str">
        <f ca="1">IF(B923="","",OFFSET(table_admin1[[#Headers],[ADM1_PT]],MATCH(B923,admin1,0),1))</f>
        <v/>
      </c>
      <c r="AJ923" s="49" t="str">
        <f t="shared" ca="1" si="28"/>
        <v/>
      </c>
      <c r="AK923" s="49" t="str">
        <f t="shared" ca="1" si="29"/>
        <v/>
      </c>
    </row>
    <row r="924" spans="29:37" x14ac:dyDescent="0.2">
      <c r="AC924">
        <f>IF(ISBLANK(sbcc[[#This Row],[total_boys]]),SUM(sbcc[[#This Row],[boys_0-5_reached]],sbcc[[#This Row],[boys_6-12_reached]],sbcc[[#This Row],[boys_13-18_reached]]),sbcc[[#This Row],[total_boys]])</f>
        <v>0</v>
      </c>
      <c r="AD924">
        <f>IF(ISBLANK(sbcc[[#This Row],[total_girls]]),SUM(sbcc[[#This Row],[girls_0-5_reached]],sbcc[[#This Row],[girls_6-12_reached]],sbcc[[#This Row],[girls_13-18_reached]]),sbcc[[#This Row],[total_girls]])</f>
        <v>0</v>
      </c>
      <c r="AE924">
        <f>IF(ISBLANK(sbcc[[#This Row],[total_children]]),SUM(sbcc[[#This Row],[calc_boys]],sbcc[[#This Row],[calc_girls]]),sbcc[[#This Row],[total_children]])</f>
        <v>0</v>
      </c>
      <c r="AF924">
        <f>IF(ISBLANK(sbcc[[#This Row],[total_pwd]]),SUM(sbcc[[#This Row],[total_pwd_men]],sbcc[[#This Row],[total_pwd_women]]),sbcc[[#This Row],[total_pwd]])</f>
        <v>0</v>
      </c>
      <c r="AG924">
        <f>IF(ISBLANK(sbcc[[#This Row],[total_adults]]),SUM(sbcc[[#This Row],[total_men]],sbcc[[#This Row],[total_women]]),sbcc[[#This Row],[total_adults]])</f>
        <v>0</v>
      </c>
      <c r="AH924">
        <f>IF(ISBLANK(sbcc[[#This Row],[total_beneficiaries_reached]]),SUM(sbcc[[#This Row],[calc_children]],sbcc[[#This Row],[calc_adults]]),sbcc[[#This Row],[total_beneficiaries_reached]])</f>
        <v>0</v>
      </c>
      <c r="AI924" s="49" t="str">
        <f ca="1">IF(B924="","",OFFSET(table_admin1[[#Headers],[ADM1_PT]],MATCH(B924,admin1,0),1))</f>
        <v/>
      </c>
      <c r="AJ924" s="49" t="str">
        <f t="shared" ca="1" si="28"/>
        <v/>
      </c>
      <c r="AK924" s="49" t="str">
        <f t="shared" ca="1" si="29"/>
        <v/>
      </c>
    </row>
    <row r="925" spans="29:37" x14ac:dyDescent="0.2">
      <c r="AC925">
        <f>IF(ISBLANK(sbcc[[#This Row],[total_boys]]),SUM(sbcc[[#This Row],[boys_0-5_reached]],sbcc[[#This Row],[boys_6-12_reached]],sbcc[[#This Row],[boys_13-18_reached]]),sbcc[[#This Row],[total_boys]])</f>
        <v>0</v>
      </c>
      <c r="AD925">
        <f>IF(ISBLANK(sbcc[[#This Row],[total_girls]]),SUM(sbcc[[#This Row],[girls_0-5_reached]],sbcc[[#This Row],[girls_6-12_reached]],sbcc[[#This Row],[girls_13-18_reached]]),sbcc[[#This Row],[total_girls]])</f>
        <v>0</v>
      </c>
      <c r="AE925">
        <f>IF(ISBLANK(sbcc[[#This Row],[total_children]]),SUM(sbcc[[#This Row],[calc_boys]],sbcc[[#This Row],[calc_girls]]),sbcc[[#This Row],[total_children]])</f>
        <v>0</v>
      </c>
      <c r="AF925">
        <f>IF(ISBLANK(sbcc[[#This Row],[total_pwd]]),SUM(sbcc[[#This Row],[total_pwd_men]],sbcc[[#This Row],[total_pwd_women]]),sbcc[[#This Row],[total_pwd]])</f>
        <v>0</v>
      </c>
      <c r="AG925">
        <f>IF(ISBLANK(sbcc[[#This Row],[total_adults]]),SUM(sbcc[[#This Row],[total_men]],sbcc[[#This Row],[total_women]]),sbcc[[#This Row],[total_adults]])</f>
        <v>0</v>
      </c>
      <c r="AH925">
        <f>IF(ISBLANK(sbcc[[#This Row],[total_beneficiaries_reached]]),SUM(sbcc[[#This Row],[calc_children]],sbcc[[#This Row],[calc_adults]]),sbcc[[#This Row],[total_beneficiaries_reached]])</f>
        <v>0</v>
      </c>
      <c r="AI925" s="49" t="str">
        <f ca="1">IF(B925="","",OFFSET(table_admin1[[#Headers],[ADM1_PT]],MATCH(B925,admin1,0),1))</f>
        <v/>
      </c>
      <c r="AJ925" s="49" t="str">
        <f t="shared" ca="1" si="28"/>
        <v/>
      </c>
      <c r="AK925" s="49" t="str">
        <f t="shared" ca="1" si="29"/>
        <v/>
      </c>
    </row>
    <row r="926" spans="29:37" x14ac:dyDescent="0.2">
      <c r="AC926">
        <f>IF(ISBLANK(sbcc[[#This Row],[total_boys]]),SUM(sbcc[[#This Row],[boys_0-5_reached]],sbcc[[#This Row],[boys_6-12_reached]],sbcc[[#This Row],[boys_13-18_reached]]),sbcc[[#This Row],[total_boys]])</f>
        <v>0</v>
      </c>
      <c r="AD926">
        <f>IF(ISBLANK(sbcc[[#This Row],[total_girls]]),SUM(sbcc[[#This Row],[girls_0-5_reached]],sbcc[[#This Row],[girls_6-12_reached]],sbcc[[#This Row],[girls_13-18_reached]]),sbcc[[#This Row],[total_girls]])</f>
        <v>0</v>
      </c>
      <c r="AE926">
        <f>IF(ISBLANK(sbcc[[#This Row],[total_children]]),SUM(sbcc[[#This Row],[calc_boys]],sbcc[[#This Row],[calc_girls]]),sbcc[[#This Row],[total_children]])</f>
        <v>0</v>
      </c>
      <c r="AF926">
        <f>IF(ISBLANK(sbcc[[#This Row],[total_pwd]]),SUM(sbcc[[#This Row],[total_pwd_men]],sbcc[[#This Row],[total_pwd_women]]),sbcc[[#This Row],[total_pwd]])</f>
        <v>0</v>
      </c>
      <c r="AG926">
        <f>IF(ISBLANK(sbcc[[#This Row],[total_adults]]),SUM(sbcc[[#This Row],[total_men]],sbcc[[#This Row],[total_women]]),sbcc[[#This Row],[total_adults]])</f>
        <v>0</v>
      </c>
      <c r="AH926">
        <f>IF(ISBLANK(sbcc[[#This Row],[total_beneficiaries_reached]]),SUM(sbcc[[#This Row],[calc_children]],sbcc[[#This Row],[calc_adults]]),sbcc[[#This Row],[total_beneficiaries_reached]])</f>
        <v>0</v>
      </c>
      <c r="AI926" s="49" t="str">
        <f ca="1">IF(B926="","",OFFSET(table_admin1[[#Headers],[ADM1_PT]],MATCH(B926,admin1,0),1))</f>
        <v/>
      </c>
      <c r="AJ926" s="49" t="str">
        <f t="shared" ca="1" si="28"/>
        <v/>
      </c>
      <c r="AK926" s="49" t="str">
        <f t="shared" ca="1" si="29"/>
        <v/>
      </c>
    </row>
    <row r="927" spans="29:37" x14ac:dyDescent="0.2">
      <c r="AC927">
        <f>IF(ISBLANK(sbcc[[#This Row],[total_boys]]),SUM(sbcc[[#This Row],[boys_0-5_reached]],sbcc[[#This Row],[boys_6-12_reached]],sbcc[[#This Row],[boys_13-18_reached]]),sbcc[[#This Row],[total_boys]])</f>
        <v>0</v>
      </c>
      <c r="AD927">
        <f>IF(ISBLANK(sbcc[[#This Row],[total_girls]]),SUM(sbcc[[#This Row],[girls_0-5_reached]],sbcc[[#This Row],[girls_6-12_reached]],sbcc[[#This Row],[girls_13-18_reached]]),sbcc[[#This Row],[total_girls]])</f>
        <v>0</v>
      </c>
      <c r="AE927">
        <f>IF(ISBLANK(sbcc[[#This Row],[total_children]]),SUM(sbcc[[#This Row],[calc_boys]],sbcc[[#This Row],[calc_girls]]),sbcc[[#This Row],[total_children]])</f>
        <v>0</v>
      </c>
      <c r="AF927">
        <f>IF(ISBLANK(sbcc[[#This Row],[total_pwd]]),SUM(sbcc[[#This Row],[total_pwd_men]],sbcc[[#This Row],[total_pwd_women]]),sbcc[[#This Row],[total_pwd]])</f>
        <v>0</v>
      </c>
      <c r="AG927">
        <f>IF(ISBLANK(sbcc[[#This Row],[total_adults]]),SUM(sbcc[[#This Row],[total_men]],sbcc[[#This Row],[total_women]]),sbcc[[#This Row],[total_adults]])</f>
        <v>0</v>
      </c>
      <c r="AH927">
        <f>IF(ISBLANK(sbcc[[#This Row],[total_beneficiaries_reached]]),SUM(sbcc[[#This Row],[calc_children]],sbcc[[#This Row],[calc_adults]]),sbcc[[#This Row],[total_beneficiaries_reached]])</f>
        <v>0</v>
      </c>
      <c r="AI927" s="49" t="str">
        <f ca="1">IF(B927="","",OFFSET(table_admin1[[#Headers],[ADM1_PT]],MATCH(B927,admin1,0),1))</f>
        <v/>
      </c>
      <c r="AJ927" s="49" t="str">
        <f t="shared" ca="1" si="28"/>
        <v/>
      </c>
      <c r="AK927" s="49" t="str">
        <f t="shared" ca="1" si="29"/>
        <v/>
      </c>
    </row>
    <row r="928" spans="29:37" x14ac:dyDescent="0.2">
      <c r="AC928">
        <f>IF(ISBLANK(sbcc[[#This Row],[total_boys]]),SUM(sbcc[[#This Row],[boys_0-5_reached]],sbcc[[#This Row],[boys_6-12_reached]],sbcc[[#This Row],[boys_13-18_reached]]),sbcc[[#This Row],[total_boys]])</f>
        <v>0</v>
      </c>
      <c r="AD928">
        <f>IF(ISBLANK(sbcc[[#This Row],[total_girls]]),SUM(sbcc[[#This Row],[girls_0-5_reached]],sbcc[[#This Row],[girls_6-12_reached]],sbcc[[#This Row],[girls_13-18_reached]]),sbcc[[#This Row],[total_girls]])</f>
        <v>0</v>
      </c>
      <c r="AE928">
        <f>IF(ISBLANK(sbcc[[#This Row],[total_children]]),SUM(sbcc[[#This Row],[calc_boys]],sbcc[[#This Row],[calc_girls]]),sbcc[[#This Row],[total_children]])</f>
        <v>0</v>
      </c>
      <c r="AF928">
        <f>IF(ISBLANK(sbcc[[#This Row],[total_pwd]]),SUM(sbcc[[#This Row],[total_pwd_men]],sbcc[[#This Row],[total_pwd_women]]),sbcc[[#This Row],[total_pwd]])</f>
        <v>0</v>
      </c>
      <c r="AG928">
        <f>IF(ISBLANK(sbcc[[#This Row],[total_adults]]),SUM(sbcc[[#This Row],[total_men]],sbcc[[#This Row],[total_women]]),sbcc[[#This Row],[total_adults]])</f>
        <v>0</v>
      </c>
      <c r="AH928">
        <f>IF(ISBLANK(sbcc[[#This Row],[total_beneficiaries_reached]]),SUM(sbcc[[#This Row],[calc_children]],sbcc[[#This Row],[calc_adults]]),sbcc[[#This Row],[total_beneficiaries_reached]])</f>
        <v>0</v>
      </c>
      <c r="AI928" s="49" t="str">
        <f ca="1">IF(B928="","",OFFSET(table_admin1[[#Headers],[ADM1_PT]],MATCH(B928,admin1,0),1))</f>
        <v/>
      </c>
      <c r="AJ928" s="49" t="str">
        <f t="shared" ca="1" si="28"/>
        <v/>
      </c>
      <c r="AK928" s="49" t="str">
        <f t="shared" ca="1" si="29"/>
        <v/>
      </c>
    </row>
    <row r="929" spans="29:37" x14ac:dyDescent="0.2">
      <c r="AC929">
        <f>IF(ISBLANK(sbcc[[#This Row],[total_boys]]),SUM(sbcc[[#This Row],[boys_0-5_reached]],sbcc[[#This Row],[boys_6-12_reached]],sbcc[[#This Row],[boys_13-18_reached]]),sbcc[[#This Row],[total_boys]])</f>
        <v>0</v>
      </c>
      <c r="AD929">
        <f>IF(ISBLANK(sbcc[[#This Row],[total_girls]]),SUM(sbcc[[#This Row],[girls_0-5_reached]],sbcc[[#This Row],[girls_6-12_reached]],sbcc[[#This Row],[girls_13-18_reached]]),sbcc[[#This Row],[total_girls]])</f>
        <v>0</v>
      </c>
      <c r="AE929">
        <f>IF(ISBLANK(sbcc[[#This Row],[total_children]]),SUM(sbcc[[#This Row],[calc_boys]],sbcc[[#This Row],[calc_girls]]),sbcc[[#This Row],[total_children]])</f>
        <v>0</v>
      </c>
      <c r="AF929">
        <f>IF(ISBLANK(sbcc[[#This Row],[total_pwd]]),SUM(sbcc[[#This Row],[total_pwd_men]],sbcc[[#This Row],[total_pwd_women]]),sbcc[[#This Row],[total_pwd]])</f>
        <v>0</v>
      </c>
      <c r="AG929">
        <f>IF(ISBLANK(sbcc[[#This Row],[total_adults]]),SUM(sbcc[[#This Row],[total_men]],sbcc[[#This Row],[total_women]]),sbcc[[#This Row],[total_adults]])</f>
        <v>0</v>
      </c>
      <c r="AH929">
        <f>IF(ISBLANK(sbcc[[#This Row],[total_beneficiaries_reached]]),SUM(sbcc[[#This Row],[calc_children]],sbcc[[#This Row],[calc_adults]]),sbcc[[#This Row],[total_beneficiaries_reached]])</f>
        <v>0</v>
      </c>
      <c r="AI929" s="49" t="str">
        <f ca="1">IF(B929="","",OFFSET(table_admin1[[#Headers],[ADM1_PT]],MATCH(B929,admin1,0),1))</f>
        <v/>
      </c>
      <c r="AJ929" s="49" t="str">
        <f t="shared" ca="1" si="28"/>
        <v/>
      </c>
      <c r="AK929" s="49" t="str">
        <f t="shared" ca="1" si="29"/>
        <v/>
      </c>
    </row>
    <row r="930" spans="29:37" x14ac:dyDescent="0.2">
      <c r="AC930">
        <f>IF(ISBLANK(sbcc[[#This Row],[total_boys]]),SUM(sbcc[[#This Row],[boys_0-5_reached]],sbcc[[#This Row],[boys_6-12_reached]],sbcc[[#This Row],[boys_13-18_reached]]),sbcc[[#This Row],[total_boys]])</f>
        <v>0</v>
      </c>
      <c r="AD930">
        <f>IF(ISBLANK(sbcc[[#This Row],[total_girls]]),SUM(sbcc[[#This Row],[girls_0-5_reached]],sbcc[[#This Row],[girls_6-12_reached]],sbcc[[#This Row],[girls_13-18_reached]]),sbcc[[#This Row],[total_girls]])</f>
        <v>0</v>
      </c>
      <c r="AE930">
        <f>IF(ISBLANK(sbcc[[#This Row],[total_children]]),SUM(sbcc[[#This Row],[calc_boys]],sbcc[[#This Row],[calc_girls]]),sbcc[[#This Row],[total_children]])</f>
        <v>0</v>
      </c>
      <c r="AF930">
        <f>IF(ISBLANK(sbcc[[#This Row],[total_pwd]]),SUM(sbcc[[#This Row],[total_pwd_men]],sbcc[[#This Row],[total_pwd_women]]),sbcc[[#This Row],[total_pwd]])</f>
        <v>0</v>
      </c>
      <c r="AG930">
        <f>IF(ISBLANK(sbcc[[#This Row],[total_adults]]),SUM(sbcc[[#This Row],[total_men]],sbcc[[#This Row],[total_women]]),sbcc[[#This Row],[total_adults]])</f>
        <v>0</v>
      </c>
      <c r="AH930">
        <f>IF(ISBLANK(sbcc[[#This Row],[total_beneficiaries_reached]]),SUM(sbcc[[#This Row],[calc_children]],sbcc[[#This Row],[calc_adults]]),sbcc[[#This Row],[total_beneficiaries_reached]])</f>
        <v>0</v>
      </c>
      <c r="AI930" s="49" t="str">
        <f ca="1">IF(B930="","",OFFSET(table_admin1[[#Headers],[ADM1_PT]],MATCH(B930,admin1,0),1))</f>
        <v/>
      </c>
      <c r="AJ930" s="49" t="str">
        <f t="shared" ca="1" si="28"/>
        <v/>
      </c>
      <c r="AK930" s="49" t="str">
        <f t="shared" ca="1" si="29"/>
        <v/>
      </c>
    </row>
    <row r="931" spans="29:37" x14ac:dyDescent="0.2">
      <c r="AC931">
        <f>IF(ISBLANK(sbcc[[#This Row],[total_boys]]),SUM(sbcc[[#This Row],[boys_0-5_reached]],sbcc[[#This Row],[boys_6-12_reached]],sbcc[[#This Row],[boys_13-18_reached]]),sbcc[[#This Row],[total_boys]])</f>
        <v>0</v>
      </c>
      <c r="AD931">
        <f>IF(ISBLANK(sbcc[[#This Row],[total_girls]]),SUM(sbcc[[#This Row],[girls_0-5_reached]],sbcc[[#This Row],[girls_6-12_reached]],sbcc[[#This Row],[girls_13-18_reached]]),sbcc[[#This Row],[total_girls]])</f>
        <v>0</v>
      </c>
      <c r="AE931">
        <f>IF(ISBLANK(sbcc[[#This Row],[total_children]]),SUM(sbcc[[#This Row],[calc_boys]],sbcc[[#This Row],[calc_girls]]),sbcc[[#This Row],[total_children]])</f>
        <v>0</v>
      </c>
      <c r="AF931">
        <f>IF(ISBLANK(sbcc[[#This Row],[total_pwd]]),SUM(sbcc[[#This Row],[total_pwd_men]],sbcc[[#This Row],[total_pwd_women]]),sbcc[[#This Row],[total_pwd]])</f>
        <v>0</v>
      </c>
      <c r="AG931">
        <f>IF(ISBLANK(sbcc[[#This Row],[total_adults]]),SUM(sbcc[[#This Row],[total_men]],sbcc[[#This Row],[total_women]]),sbcc[[#This Row],[total_adults]])</f>
        <v>0</v>
      </c>
      <c r="AH931">
        <f>IF(ISBLANK(sbcc[[#This Row],[total_beneficiaries_reached]]),SUM(sbcc[[#This Row],[calc_children]],sbcc[[#This Row],[calc_adults]]),sbcc[[#This Row],[total_beneficiaries_reached]])</f>
        <v>0</v>
      </c>
      <c r="AI931" s="49" t="str">
        <f ca="1">IF(B931="","",OFFSET(table_admin1[[#Headers],[ADM1_PT]],MATCH(B931,admin1,0),1))</f>
        <v/>
      </c>
      <c r="AJ931" s="49" t="str">
        <f t="shared" ca="1" si="28"/>
        <v/>
      </c>
      <c r="AK931" s="49" t="str">
        <f t="shared" ca="1" si="29"/>
        <v/>
      </c>
    </row>
    <row r="932" spans="29:37" x14ac:dyDescent="0.2">
      <c r="AC932">
        <f>IF(ISBLANK(sbcc[[#This Row],[total_boys]]),SUM(sbcc[[#This Row],[boys_0-5_reached]],sbcc[[#This Row],[boys_6-12_reached]],sbcc[[#This Row],[boys_13-18_reached]]),sbcc[[#This Row],[total_boys]])</f>
        <v>0</v>
      </c>
      <c r="AD932">
        <f>IF(ISBLANK(sbcc[[#This Row],[total_girls]]),SUM(sbcc[[#This Row],[girls_0-5_reached]],sbcc[[#This Row],[girls_6-12_reached]],sbcc[[#This Row],[girls_13-18_reached]]),sbcc[[#This Row],[total_girls]])</f>
        <v>0</v>
      </c>
      <c r="AE932">
        <f>IF(ISBLANK(sbcc[[#This Row],[total_children]]),SUM(sbcc[[#This Row],[calc_boys]],sbcc[[#This Row],[calc_girls]]),sbcc[[#This Row],[total_children]])</f>
        <v>0</v>
      </c>
      <c r="AF932">
        <f>IF(ISBLANK(sbcc[[#This Row],[total_pwd]]),SUM(sbcc[[#This Row],[total_pwd_men]],sbcc[[#This Row],[total_pwd_women]]),sbcc[[#This Row],[total_pwd]])</f>
        <v>0</v>
      </c>
      <c r="AG932">
        <f>IF(ISBLANK(sbcc[[#This Row],[total_adults]]),SUM(sbcc[[#This Row],[total_men]],sbcc[[#This Row],[total_women]]),sbcc[[#This Row],[total_adults]])</f>
        <v>0</v>
      </c>
      <c r="AH932">
        <f>IF(ISBLANK(sbcc[[#This Row],[total_beneficiaries_reached]]),SUM(sbcc[[#This Row],[calc_children]],sbcc[[#This Row],[calc_adults]]),sbcc[[#This Row],[total_beneficiaries_reached]])</f>
        <v>0</v>
      </c>
      <c r="AI932" s="49" t="str">
        <f ca="1">IF(B932="","",OFFSET(table_admin1[[#Headers],[ADM1_PT]],MATCH(B932,admin1,0),1))</f>
        <v/>
      </c>
      <c r="AJ932" s="49" t="str">
        <f t="shared" ca="1" si="28"/>
        <v/>
      </c>
      <c r="AK932" s="49" t="str">
        <f t="shared" ca="1" si="29"/>
        <v/>
      </c>
    </row>
    <row r="933" spans="29:37" x14ac:dyDescent="0.2">
      <c r="AC933">
        <f>IF(ISBLANK(sbcc[[#This Row],[total_boys]]),SUM(sbcc[[#This Row],[boys_0-5_reached]],sbcc[[#This Row],[boys_6-12_reached]],sbcc[[#This Row],[boys_13-18_reached]]),sbcc[[#This Row],[total_boys]])</f>
        <v>0</v>
      </c>
      <c r="AD933">
        <f>IF(ISBLANK(sbcc[[#This Row],[total_girls]]),SUM(sbcc[[#This Row],[girls_0-5_reached]],sbcc[[#This Row],[girls_6-12_reached]],sbcc[[#This Row],[girls_13-18_reached]]),sbcc[[#This Row],[total_girls]])</f>
        <v>0</v>
      </c>
      <c r="AE933">
        <f>IF(ISBLANK(sbcc[[#This Row],[total_children]]),SUM(sbcc[[#This Row],[calc_boys]],sbcc[[#This Row],[calc_girls]]),sbcc[[#This Row],[total_children]])</f>
        <v>0</v>
      </c>
      <c r="AF933">
        <f>IF(ISBLANK(sbcc[[#This Row],[total_pwd]]),SUM(sbcc[[#This Row],[total_pwd_men]],sbcc[[#This Row],[total_pwd_women]]),sbcc[[#This Row],[total_pwd]])</f>
        <v>0</v>
      </c>
      <c r="AG933">
        <f>IF(ISBLANK(sbcc[[#This Row],[total_adults]]),SUM(sbcc[[#This Row],[total_men]],sbcc[[#This Row],[total_women]]),sbcc[[#This Row],[total_adults]])</f>
        <v>0</v>
      </c>
      <c r="AH933">
        <f>IF(ISBLANK(sbcc[[#This Row],[total_beneficiaries_reached]]),SUM(sbcc[[#This Row],[calc_children]],sbcc[[#This Row],[calc_adults]]),sbcc[[#This Row],[total_beneficiaries_reached]])</f>
        <v>0</v>
      </c>
      <c r="AI933" s="49" t="str">
        <f ca="1">IF(B933="","",OFFSET(table_admin1[[#Headers],[ADM1_PT]],MATCH(B933,admin1,0),1))</f>
        <v/>
      </c>
      <c r="AJ933" s="49" t="str">
        <f t="shared" ca="1" si="28"/>
        <v/>
      </c>
      <c r="AK933" s="49" t="str">
        <f t="shared" ca="1" si="29"/>
        <v/>
      </c>
    </row>
    <row r="934" spans="29:37" x14ac:dyDescent="0.2">
      <c r="AC934">
        <f>IF(ISBLANK(sbcc[[#This Row],[total_boys]]),SUM(sbcc[[#This Row],[boys_0-5_reached]],sbcc[[#This Row],[boys_6-12_reached]],sbcc[[#This Row],[boys_13-18_reached]]),sbcc[[#This Row],[total_boys]])</f>
        <v>0</v>
      </c>
      <c r="AD934">
        <f>IF(ISBLANK(sbcc[[#This Row],[total_girls]]),SUM(sbcc[[#This Row],[girls_0-5_reached]],sbcc[[#This Row],[girls_6-12_reached]],sbcc[[#This Row],[girls_13-18_reached]]),sbcc[[#This Row],[total_girls]])</f>
        <v>0</v>
      </c>
      <c r="AE934">
        <f>IF(ISBLANK(sbcc[[#This Row],[total_children]]),SUM(sbcc[[#This Row],[calc_boys]],sbcc[[#This Row],[calc_girls]]),sbcc[[#This Row],[total_children]])</f>
        <v>0</v>
      </c>
      <c r="AF934">
        <f>IF(ISBLANK(sbcc[[#This Row],[total_pwd]]),SUM(sbcc[[#This Row],[total_pwd_men]],sbcc[[#This Row],[total_pwd_women]]),sbcc[[#This Row],[total_pwd]])</f>
        <v>0</v>
      </c>
      <c r="AG934">
        <f>IF(ISBLANK(sbcc[[#This Row],[total_adults]]),SUM(sbcc[[#This Row],[total_men]],sbcc[[#This Row],[total_women]]),sbcc[[#This Row],[total_adults]])</f>
        <v>0</v>
      </c>
      <c r="AH934">
        <f>IF(ISBLANK(sbcc[[#This Row],[total_beneficiaries_reached]]),SUM(sbcc[[#This Row],[calc_children]],sbcc[[#This Row],[calc_adults]]),sbcc[[#This Row],[total_beneficiaries_reached]])</f>
        <v>0</v>
      </c>
      <c r="AI934" s="49" t="str">
        <f ca="1">IF(B934="","",OFFSET(table_admin1[[#Headers],[ADM1_PT]],MATCH(B934,admin1,0),1))</f>
        <v/>
      </c>
      <c r="AJ934" s="49" t="str">
        <f t="shared" ca="1" si="28"/>
        <v/>
      </c>
      <c r="AK934" s="49" t="str">
        <f t="shared" ca="1" si="29"/>
        <v/>
      </c>
    </row>
    <row r="935" spans="29:37" x14ac:dyDescent="0.2">
      <c r="AC935">
        <f>IF(ISBLANK(sbcc[[#This Row],[total_boys]]),SUM(sbcc[[#This Row],[boys_0-5_reached]],sbcc[[#This Row],[boys_6-12_reached]],sbcc[[#This Row],[boys_13-18_reached]]),sbcc[[#This Row],[total_boys]])</f>
        <v>0</v>
      </c>
      <c r="AD935">
        <f>IF(ISBLANK(sbcc[[#This Row],[total_girls]]),SUM(sbcc[[#This Row],[girls_0-5_reached]],sbcc[[#This Row],[girls_6-12_reached]],sbcc[[#This Row],[girls_13-18_reached]]),sbcc[[#This Row],[total_girls]])</f>
        <v>0</v>
      </c>
      <c r="AE935">
        <f>IF(ISBLANK(sbcc[[#This Row],[total_children]]),SUM(sbcc[[#This Row],[calc_boys]],sbcc[[#This Row],[calc_girls]]),sbcc[[#This Row],[total_children]])</f>
        <v>0</v>
      </c>
      <c r="AF935">
        <f>IF(ISBLANK(sbcc[[#This Row],[total_pwd]]),SUM(sbcc[[#This Row],[total_pwd_men]],sbcc[[#This Row],[total_pwd_women]]),sbcc[[#This Row],[total_pwd]])</f>
        <v>0</v>
      </c>
      <c r="AG935">
        <f>IF(ISBLANK(sbcc[[#This Row],[total_adults]]),SUM(sbcc[[#This Row],[total_men]],sbcc[[#This Row],[total_women]]),sbcc[[#This Row],[total_adults]])</f>
        <v>0</v>
      </c>
      <c r="AH935">
        <f>IF(ISBLANK(sbcc[[#This Row],[total_beneficiaries_reached]]),SUM(sbcc[[#This Row],[calc_children]],sbcc[[#This Row],[calc_adults]]),sbcc[[#This Row],[total_beneficiaries_reached]])</f>
        <v>0</v>
      </c>
      <c r="AI935" s="49" t="str">
        <f ca="1">IF(B935="","",OFFSET(table_admin1[[#Headers],[ADM1_PT]],MATCH(B935,admin1,0),1))</f>
        <v/>
      </c>
      <c r="AJ935" s="49" t="str">
        <f t="shared" ca="1" si="28"/>
        <v/>
      </c>
      <c r="AK935" s="49" t="str">
        <f t="shared" ca="1" si="29"/>
        <v/>
      </c>
    </row>
    <row r="936" spans="29:37" x14ac:dyDescent="0.2">
      <c r="AC936">
        <f>IF(ISBLANK(sbcc[[#This Row],[total_boys]]),SUM(sbcc[[#This Row],[boys_0-5_reached]],sbcc[[#This Row],[boys_6-12_reached]],sbcc[[#This Row],[boys_13-18_reached]]),sbcc[[#This Row],[total_boys]])</f>
        <v>0</v>
      </c>
      <c r="AD936">
        <f>IF(ISBLANK(sbcc[[#This Row],[total_girls]]),SUM(sbcc[[#This Row],[girls_0-5_reached]],sbcc[[#This Row],[girls_6-12_reached]],sbcc[[#This Row],[girls_13-18_reached]]),sbcc[[#This Row],[total_girls]])</f>
        <v>0</v>
      </c>
      <c r="AE936">
        <f>IF(ISBLANK(sbcc[[#This Row],[total_children]]),SUM(sbcc[[#This Row],[calc_boys]],sbcc[[#This Row],[calc_girls]]),sbcc[[#This Row],[total_children]])</f>
        <v>0</v>
      </c>
      <c r="AF936">
        <f>IF(ISBLANK(sbcc[[#This Row],[total_pwd]]),SUM(sbcc[[#This Row],[total_pwd_men]],sbcc[[#This Row],[total_pwd_women]]),sbcc[[#This Row],[total_pwd]])</f>
        <v>0</v>
      </c>
      <c r="AG936">
        <f>IF(ISBLANK(sbcc[[#This Row],[total_adults]]),SUM(sbcc[[#This Row],[total_men]],sbcc[[#This Row],[total_women]]),sbcc[[#This Row],[total_adults]])</f>
        <v>0</v>
      </c>
      <c r="AH936">
        <f>IF(ISBLANK(sbcc[[#This Row],[total_beneficiaries_reached]]),SUM(sbcc[[#This Row],[calc_children]],sbcc[[#This Row],[calc_adults]]),sbcc[[#This Row],[total_beneficiaries_reached]])</f>
        <v>0</v>
      </c>
      <c r="AI936" s="49" t="str">
        <f ca="1">IF(B936="","",OFFSET(table_admin1[[#Headers],[ADM1_PT]],MATCH(B936,admin1,0),1))</f>
        <v/>
      </c>
      <c r="AJ936" s="49" t="str">
        <f t="shared" ca="1" si="28"/>
        <v/>
      </c>
      <c r="AK936" s="49" t="str">
        <f t="shared" ca="1" si="29"/>
        <v/>
      </c>
    </row>
    <row r="937" spans="29:37" x14ac:dyDescent="0.2">
      <c r="AC937">
        <f>IF(ISBLANK(sbcc[[#This Row],[total_boys]]),SUM(sbcc[[#This Row],[boys_0-5_reached]],sbcc[[#This Row],[boys_6-12_reached]],sbcc[[#This Row],[boys_13-18_reached]]),sbcc[[#This Row],[total_boys]])</f>
        <v>0</v>
      </c>
      <c r="AD937">
        <f>IF(ISBLANK(sbcc[[#This Row],[total_girls]]),SUM(sbcc[[#This Row],[girls_0-5_reached]],sbcc[[#This Row],[girls_6-12_reached]],sbcc[[#This Row],[girls_13-18_reached]]),sbcc[[#This Row],[total_girls]])</f>
        <v>0</v>
      </c>
      <c r="AE937">
        <f>IF(ISBLANK(sbcc[[#This Row],[total_children]]),SUM(sbcc[[#This Row],[calc_boys]],sbcc[[#This Row],[calc_girls]]),sbcc[[#This Row],[total_children]])</f>
        <v>0</v>
      </c>
      <c r="AF937">
        <f>IF(ISBLANK(sbcc[[#This Row],[total_pwd]]),SUM(sbcc[[#This Row],[total_pwd_men]],sbcc[[#This Row],[total_pwd_women]]),sbcc[[#This Row],[total_pwd]])</f>
        <v>0</v>
      </c>
      <c r="AG937">
        <f>IF(ISBLANK(sbcc[[#This Row],[total_adults]]),SUM(sbcc[[#This Row],[total_men]],sbcc[[#This Row],[total_women]]),sbcc[[#This Row],[total_adults]])</f>
        <v>0</v>
      </c>
      <c r="AH937">
        <f>IF(ISBLANK(sbcc[[#This Row],[total_beneficiaries_reached]]),SUM(sbcc[[#This Row],[calc_children]],sbcc[[#This Row],[calc_adults]]),sbcc[[#This Row],[total_beneficiaries_reached]])</f>
        <v>0</v>
      </c>
      <c r="AI937" s="49" t="str">
        <f ca="1">IF(B937="","",OFFSET(table_admin1[[#Headers],[ADM1_PT]],MATCH(B937,admin1,0),1))</f>
        <v/>
      </c>
      <c r="AJ937" s="49" t="str">
        <f t="shared" ca="1" si="28"/>
        <v/>
      </c>
      <c r="AK937" s="49" t="str">
        <f t="shared" ca="1" si="29"/>
        <v/>
      </c>
    </row>
    <row r="938" spans="29:37" x14ac:dyDescent="0.2">
      <c r="AC938">
        <f>IF(ISBLANK(sbcc[[#This Row],[total_boys]]),SUM(sbcc[[#This Row],[boys_0-5_reached]],sbcc[[#This Row],[boys_6-12_reached]],sbcc[[#This Row],[boys_13-18_reached]]),sbcc[[#This Row],[total_boys]])</f>
        <v>0</v>
      </c>
      <c r="AD938">
        <f>IF(ISBLANK(sbcc[[#This Row],[total_girls]]),SUM(sbcc[[#This Row],[girls_0-5_reached]],sbcc[[#This Row],[girls_6-12_reached]],sbcc[[#This Row],[girls_13-18_reached]]),sbcc[[#This Row],[total_girls]])</f>
        <v>0</v>
      </c>
      <c r="AE938">
        <f>IF(ISBLANK(sbcc[[#This Row],[total_children]]),SUM(sbcc[[#This Row],[calc_boys]],sbcc[[#This Row],[calc_girls]]),sbcc[[#This Row],[total_children]])</f>
        <v>0</v>
      </c>
      <c r="AF938">
        <f>IF(ISBLANK(sbcc[[#This Row],[total_pwd]]),SUM(sbcc[[#This Row],[total_pwd_men]],sbcc[[#This Row],[total_pwd_women]]),sbcc[[#This Row],[total_pwd]])</f>
        <v>0</v>
      </c>
      <c r="AG938">
        <f>IF(ISBLANK(sbcc[[#This Row],[total_adults]]),SUM(sbcc[[#This Row],[total_men]],sbcc[[#This Row],[total_women]]),sbcc[[#This Row],[total_adults]])</f>
        <v>0</v>
      </c>
      <c r="AH938">
        <f>IF(ISBLANK(sbcc[[#This Row],[total_beneficiaries_reached]]),SUM(sbcc[[#This Row],[calc_children]],sbcc[[#This Row],[calc_adults]]),sbcc[[#This Row],[total_beneficiaries_reached]])</f>
        <v>0</v>
      </c>
      <c r="AI938" s="49" t="str">
        <f ca="1">IF(B938="","",OFFSET(table_admin1[[#Headers],[ADM1_PT]],MATCH(B938,admin1,0),1))</f>
        <v/>
      </c>
      <c r="AJ938" s="49" t="str">
        <f t="shared" ca="1" si="28"/>
        <v/>
      </c>
      <c r="AK938" s="49" t="str">
        <f t="shared" ca="1" si="29"/>
        <v/>
      </c>
    </row>
    <row r="939" spans="29:37" x14ac:dyDescent="0.2">
      <c r="AC939">
        <f>IF(ISBLANK(sbcc[[#This Row],[total_boys]]),SUM(sbcc[[#This Row],[boys_0-5_reached]],sbcc[[#This Row],[boys_6-12_reached]],sbcc[[#This Row],[boys_13-18_reached]]),sbcc[[#This Row],[total_boys]])</f>
        <v>0</v>
      </c>
      <c r="AD939">
        <f>IF(ISBLANK(sbcc[[#This Row],[total_girls]]),SUM(sbcc[[#This Row],[girls_0-5_reached]],sbcc[[#This Row],[girls_6-12_reached]],sbcc[[#This Row],[girls_13-18_reached]]),sbcc[[#This Row],[total_girls]])</f>
        <v>0</v>
      </c>
      <c r="AE939">
        <f>IF(ISBLANK(sbcc[[#This Row],[total_children]]),SUM(sbcc[[#This Row],[calc_boys]],sbcc[[#This Row],[calc_girls]]),sbcc[[#This Row],[total_children]])</f>
        <v>0</v>
      </c>
      <c r="AF939">
        <f>IF(ISBLANK(sbcc[[#This Row],[total_pwd]]),SUM(sbcc[[#This Row],[total_pwd_men]],sbcc[[#This Row],[total_pwd_women]]),sbcc[[#This Row],[total_pwd]])</f>
        <v>0</v>
      </c>
      <c r="AG939">
        <f>IF(ISBLANK(sbcc[[#This Row],[total_adults]]),SUM(sbcc[[#This Row],[total_men]],sbcc[[#This Row],[total_women]]),sbcc[[#This Row],[total_adults]])</f>
        <v>0</v>
      </c>
      <c r="AH939">
        <f>IF(ISBLANK(sbcc[[#This Row],[total_beneficiaries_reached]]),SUM(sbcc[[#This Row],[calc_children]],sbcc[[#This Row],[calc_adults]]),sbcc[[#This Row],[total_beneficiaries_reached]])</f>
        <v>0</v>
      </c>
      <c r="AI939" s="49" t="str">
        <f ca="1">IF(B939="","",OFFSET(table_admin1[[#Headers],[ADM1_PT]],MATCH(B939,admin1,0),1))</f>
        <v/>
      </c>
      <c r="AJ939" s="49" t="str">
        <f t="shared" ca="1" si="28"/>
        <v/>
      </c>
      <c r="AK939" s="49" t="str">
        <f t="shared" ca="1" si="29"/>
        <v/>
      </c>
    </row>
    <row r="940" spans="29:37" x14ac:dyDescent="0.2">
      <c r="AC940">
        <f>IF(ISBLANK(sbcc[[#This Row],[total_boys]]),SUM(sbcc[[#This Row],[boys_0-5_reached]],sbcc[[#This Row],[boys_6-12_reached]],sbcc[[#This Row],[boys_13-18_reached]]),sbcc[[#This Row],[total_boys]])</f>
        <v>0</v>
      </c>
      <c r="AD940">
        <f>IF(ISBLANK(sbcc[[#This Row],[total_girls]]),SUM(sbcc[[#This Row],[girls_0-5_reached]],sbcc[[#This Row],[girls_6-12_reached]],sbcc[[#This Row],[girls_13-18_reached]]),sbcc[[#This Row],[total_girls]])</f>
        <v>0</v>
      </c>
      <c r="AE940">
        <f>IF(ISBLANK(sbcc[[#This Row],[total_children]]),SUM(sbcc[[#This Row],[calc_boys]],sbcc[[#This Row],[calc_girls]]),sbcc[[#This Row],[total_children]])</f>
        <v>0</v>
      </c>
      <c r="AF940">
        <f>IF(ISBLANK(sbcc[[#This Row],[total_pwd]]),SUM(sbcc[[#This Row],[total_pwd_men]],sbcc[[#This Row],[total_pwd_women]]),sbcc[[#This Row],[total_pwd]])</f>
        <v>0</v>
      </c>
      <c r="AG940">
        <f>IF(ISBLANK(sbcc[[#This Row],[total_adults]]),SUM(sbcc[[#This Row],[total_men]],sbcc[[#This Row],[total_women]]),sbcc[[#This Row],[total_adults]])</f>
        <v>0</v>
      </c>
      <c r="AH940">
        <f>IF(ISBLANK(sbcc[[#This Row],[total_beneficiaries_reached]]),SUM(sbcc[[#This Row],[calc_children]],sbcc[[#This Row],[calc_adults]]),sbcc[[#This Row],[total_beneficiaries_reached]])</f>
        <v>0</v>
      </c>
      <c r="AI940" s="49" t="str">
        <f ca="1">IF(B940="","",OFFSET(table_admin1[[#Headers],[ADM1_PT]],MATCH(B940,admin1,0),1))</f>
        <v/>
      </c>
      <c r="AJ940" s="49" t="str">
        <f t="shared" ca="1" si="28"/>
        <v/>
      </c>
      <c r="AK940" s="49" t="str">
        <f t="shared" ca="1" si="29"/>
        <v/>
      </c>
    </row>
    <row r="941" spans="29:37" x14ac:dyDescent="0.2">
      <c r="AC941">
        <f>IF(ISBLANK(sbcc[[#This Row],[total_boys]]),SUM(sbcc[[#This Row],[boys_0-5_reached]],sbcc[[#This Row],[boys_6-12_reached]],sbcc[[#This Row],[boys_13-18_reached]]),sbcc[[#This Row],[total_boys]])</f>
        <v>0</v>
      </c>
      <c r="AD941">
        <f>IF(ISBLANK(sbcc[[#This Row],[total_girls]]),SUM(sbcc[[#This Row],[girls_0-5_reached]],sbcc[[#This Row],[girls_6-12_reached]],sbcc[[#This Row],[girls_13-18_reached]]),sbcc[[#This Row],[total_girls]])</f>
        <v>0</v>
      </c>
      <c r="AE941">
        <f>IF(ISBLANK(sbcc[[#This Row],[total_children]]),SUM(sbcc[[#This Row],[calc_boys]],sbcc[[#This Row],[calc_girls]]),sbcc[[#This Row],[total_children]])</f>
        <v>0</v>
      </c>
      <c r="AF941">
        <f>IF(ISBLANK(sbcc[[#This Row],[total_pwd]]),SUM(sbcc[[#This Row],[total_pwd_men]],sbcc[[#This Row],[total_pwd_women]]),sbcc[[#This Row],[total_pwd]])</f>
        <v>0</v>
      </c>
      <c r="AG941">
        <f>IF(ISBLANK(sbcc[[#This Row],[total_adults]]),SUM(sbcc[[#This Row],[total_men]],sbcc[[#This Row],[total_women]]),sbcc[[#This Row],[total_adults]])</f>
        <v>0</v>
      </c>
      <c r="AH941">
        <f>IF(ISBLANK(sbcc[[#This Row],[total_beneficiaries_reached]]),SUM(sbcc[[#This Row],[calc_children]],sbcc[[#This Row],[calc_adults]]),sbcc[[#This Row],[total_beneficiaries_reached]])</f>
        <v>0</v>
      </c>
      <c r="AI941" s="49" t="str">
        <f ca="1">IF(B941="","",OFFSET(table_admin1[[#Headers],[ADM1_PT]],MATCH(B941,admin1,0),1))</f>
        <v/>
      </c>
      <c r="AJ941" s="49" t="str">
        <f t="shared" ref="AJ941:AJ1000" ca="1" si="30">IF(C941="","",INDEX(admin2_pcode,MATCH(C941,OFFSET(admin2_start,MATCH(AI941,admin1_linked_pcode,0),0,COUNTIF(admin1_linked_pcode,AI941)),0)+MATCH(AI941,admin1_linked_pcode,0)-1))</f>
        <v/>
      </c>
      <c r="AK941" s="49" t="str">
        <f t="shared" ref="AK941:AK1000" ca="1" si="31">IF(D941="","",INDEX(admin3_pcode,MATCH(D941,OFFSET(admin3_start,MATCH(AJ941,admin2_linked_pcode,0),0,COUNTIF(admin2_linked_pcode,AJ941)),0)+MATCH(AJ941,admin2_linked_pcode,0)-1))</f>
        <v/>
      </c>
    </row>
    <row r="942" spans="29:37" x14ac:dyDescent="0.2">
      <c r="AC942">
        <f>IF(ISBLANK(sbcc[[#This Row],[total_boys]]),SUM(sbcc[[#This Row],[boys_0-5_reached]],sbcc[[#This Row],[boys_6-12_reached]],sbcc[[#This Row],[boys_13-18_reached]]),sbcc[[#This Row],[total_boys]])</f>
        <v>0</v>
      </c>
      <c r="AD942">
        <f>IF(ISBLANK(sbcc[[#This Row],[total_girls]]),SUM(sbcc[[#This Row],[girls_0-5_reached]],sbcc[[#This Row],[girls_6-12_reached]],sbcc[[#This Row],[girls_13-18_reached]]),sbcc[[#This Row],[total_girls]])</f>
        <v>0</v>
      </c>
      <c r="AE942">
        <f>IF(ISBLANK(sbcc[[#This Row],[total_children]]),SUM(sbcc[[#This Row],[calc_boys]],sbcc[[#This Row],[calc_girls]]),sbcc[[#This Row],[total_children]])</f>
        <v>0</v>
      </c>
      <c r="AF942">
        <f>IF(ISBLANK(sbcc[[#This Row],[total_pwd]]),SUM(sbcc[[#This Row],[total_pwd_men]],sbcc[[#This Row],[total_pwd_women]]),sbcc[[#This Row],[total_pwd]])</f>
        <v>0</v>
      </c>
      <c r="AG942">
        <f>IF(ISBLANK(sbcc[[#This Row],[total_adults]]),SUM(sbcc[[#This Row],[total_men]],sbcc[[#This Row],[total_women]]),sbcc[[#This Row],[total_adults]])</f>
        <v>0</v>
      </c>
      <c r="AH942">
        <f>IF(ISBLANK(sbcc[[#This Row],[total_beneficiaries_reached]]),SUM(sbcc[[#This Row],[calc_children]],sbcc[[#This Row],[calc_adults]]),sbcc[[#This Row],[total_beneficiaries_reached]])</f>
        <v>0</v>
      </c>
      <c r="AI942" s="49" t="str">
        <f ca="1">IF(B942="","",OFFSET(table_admin1[[#Headers],[ADM1_PT]],MATCH(B942,admin1,0),1))</f>
        <v/>
      </c>
      <c r="AJ942" s="49" t="str">
        <f t="shared" ca="1" si="30"/>
        <v/>
      </c>
      <c r="AK942" s="49" t="str">
        <f t="shared" ca="1" si="31"/>
        <v/>
      </c>
    </row>
    <row r="943" spans="29:37" x14ac:dyDescent="0.2">
      <c r="AC943">
        <f>IF(ISBLANK(sbcc[[#This Row],[total_boys]]),SUM(sbcc[[#This Row],[boys_0-5_reached]],sbcc[[#This Row],[boys_6-12_reached]],sbcc[[#This Row],[boys_13-18_reached]]),sbcc[[#This Row],[total_boys]])</f>
        <v>0</v>
      </c>
      <c r="AD943">
        <f>IF(ISBLANK(sbcc[[#This Row],[total_girls]]),SUM(sbcc[[#This Row],[girls_0-5_reached]],sbcc[[#This Row],[girls_6-12_reached]],sbcc[[#This Row],[girls_13-18_reached]]),sbcc[[#This Row],[total_girls]])</f>
        <v>0</v>
      </c>
      <c r="AE943">
        <f>IF(ISBLANK(sbcc[[#This Row],[total_children]]),SUM(sbcc[[#This Row],[calc_boys]],sbcc[[#This Row],[calc_girls]]),sbcc[[#This Row],[total_children]])</f>
        <v>0</v>
      </c>
      <c r="AF943">
        <f>IF(ISBLANK(sbcc[[#This Row],[total_pwd]]),SUM(sbcc[[#This Row],[total_pwd_men]],sbcc[[#This Row],[total_pwd_women]]),sbcc[[#This Row],[total_pwd]])</f>
        <v>0</v>
      </c>
      <c r="AG943">
        <f>IF(ISBLANK(sbcc[[#This Row],[total_adults]]),SUM(sbcc[[#This Row],[total_men]],sbcc[[#This Row],[total_women]]),sbcc[[#This Row],[total_adults]])</f>
        <v>0</v>
      </c>
      <c r="AH943">
        <f>IF(ISBLANK(sbcc[[#This Row],[total_beneficiaries_reached]]),SUM(sbcc[[#This Row],[calc_children]],sbcc[[#This Row],[calc_adults]]),sbcc[[#This Row],[total_beneficiaries_reached]])</f>
        <v>0</v>
      </c>
      <c r="AI943" s="49" t="str">
        <f ca="1">IF(B943="","",OFFSET(table_admin1[[#Headers],[ADM1_PT]],MATCH(B943,admin1,0),1))</f>
        <v/>
      </c>
      <c r="AJ943" s="49" t="str">
        <f t="shared" ca="1" si="30"/>
        <v/>
      </c>
      <c r="AK943" s="49" t="str">
        <f t="shared" ca="1" si="31"/>
        <v/>
      </c>
    </row>
    <row r="944" spans="29:37" x14ac:dyDescent="0.2">
      <c r="AC944">
        <f>IF(ISBLANK(sbcc[[#This Row],[total_boys]]),SUM(sbcc[[#This Row],[boys_0-5_reached]],sbcc[[#This Row],[boys_6-12_reached]],sbcc[[#This Row],[boys_13-18_reached]]),sbcc[[#This Row],[total_boys]])</f>
        <v>0</v>
      </c>
      <c r="AD944">
        <f>IF(ISBLANK(sbcc[[#This Row],[total_girls]]),SUM(sbcc[[#This Row],[girls_0-5_reached]],sbcc[[#This Row],[girls_6-12_reached]],sbcc[[#This Row],[girls_13-18_reached]]),sbcc[[#This Row],[total_girls]])</f>
        <v>0</v>
      </c>
      <c r="AE944">
        <f>IF(ISBLANK(sbcc[[#This Row],[total_children]]),SUM(sbcc[[#This Row],[calc_boys]],sbcc[[#This Row],[calc_girls]]),sbcc[[#This Row],[total_children]])</f>
        <v>0</v>
      </c>
      <c r="AF944">
        <f>IF(ISBLANK(sbcc[[#This Row],[total_pwd]]),SUM(sbcc[[#This Row],[total_pwd_men]],sbcc[[#This Row],[total_pwd_women]]),sbcc[[#This Row],[total_pwd]])</f>
        <v>0</v>
      </c>
      <c r="AG944">
        <f>IF(ISBLANK(sbcc[[#This Row],[total_adults]]),SUM(sbcc[[#This Row],[total_men]],sbcc[[#This Row],[total_women]]),sbcc[[#This Row],[total_adults]])</f>
        <v>0</v>
      </c>
      <c r="AH944">
        <f>IF(ISBLANK(sbcc[[#This Row],[total_beneficiaries_reached]]),SUM(sbcc[[#This Row],[calc_children]],sbcc[[#This Row],[calc_adults]]),sbcc[[#This Row],[total_beneficiaries_reached]])</f>
        <v>0</v>
      </c>
      <c r="AI944" s="49" t="str">
        <f ca="1">IF(B944="","",OFFSET(table_admin1[[#Headers],[ADM1_PT]],MATCH(B944,admin1,0),1))</f>
        <v/>
      </c>
      <c r="AJ944" s="49" t="str">
        <f t="shared" ca="1" si="30"/>
        <v/>
      </c>
      <c r="AK944" s="49" t="str">
        <f t="shared" ca="1" si="31"/>
        <v/>
      </c>
    </row>
    <row r="945" spans="29:37" x14ac:dyDescent="0.2">
      <c r="AC945">
        <f>IF(ISBLANK(sbcc[[#This Row],[total_boys]]),SUM(sbcc[[#This Row],[boys_0-5_reached]],sbcc[[#This Row],[boys_6-12_reached]],sbcc[[#This Row],[boys_13-18_reached]]),sbcc[[#This Row],[total_boys]])</f>
        <v>0</v>
      </c>
      <c r="AD945">
        <f>IF(ISBLANK(sbcc[[#This Row],[total_girls]]),SUM(sbcc[[#This Row],[girls_0-5_reached]],sbcc[[#This Row],[girls_6-12_reached]],sbcc[[#This Row],[girls_13-18_reached]]),sbcc[[#This Row],[total_girls]])</f>
        <v>0</v>
      </c>
      <c r="AE945">
        <f>IF(ISBLANK(sbcc[[#This Row],[total_children]]),SUM(sbcc[[#This Row],[calc_boys]],sbcc[[#This Row],[calc_girls]]),sbcc[[#This Row],[total_children]])</f>
        <v>0</v>
      </c>
      <c r="AF945">
        <f>IF(ISBLANK(sbcc[[#This Row],[total_pwd]]),SUM(sbcc[[#This Row],[total_pwd_men]],sbcc[[#This Row],[total_pwd_women]]),sbcc[[#This Row],[total_pwd]])</f>
        <v>0</v>
      </c>
      <c r="AG945">
        <f>IF(ISBLANK(sbcc[[#This Row],[total_adults]]),SUM(sbcc[[#This Row],[total_men]],sbcc[[#This Row],[total_women]]),sbcc[[#This Row],[total_adults]])</f>
        <v>0</v>
      </c>
      <c r="AH945">
        <f>IF(ISBLANK(sbcc[[#This Row],[total_beneficiaries_reached]]),SUM(sbcc[[#This Row],[calc_children]],sbcc[[#This Row],[calc_adults]]),sbcc[[#This Row],[total_beneficiaries_reached]])</f>
        <v>0</v>
      </c>
      <c r="AI945" s="49" t="str">
        <f ca="1">IF(B945="","",OFFSET(table_admin1[[#Headers],[ADM1_PT]],MATCH(B945,admin1,0),1))</f>
        <v/>
      </c>
      <c r="AJ945" s="49" t="str">
        <f t="shared" ca="1" si="30"/>
        <v/>
      </c>
      <c r="AK945" s="49" t="str">
        <f t="shared" ca="1" si="31"/>
        <v/>
      </c>
    </row>
    <row r="946" spans="29:37" x14ac:dyDescent="0.2">
      <c r="AC946">
        <f>IF(ISBLANK(sbcc[[#This Row],[total_boys]]),SUM(sbcc[[#This Row],[boys_0-5_reached]],sbcc[[#This Row],[boys_6-12_reached]],sbcc[[#This Row],[boys_13-18_reached]]),sbcc[[#This Row],[total_boys]])</f>
        <v>0</v>
      </c>
      <c r="AD946">
        <f>IF(ISBLANK(sbcc[[#This Row],[total_girls]]),SUM(sbcc[[#This Row],[girls_0-5_reached]],sbcc[[#This Row],[girls_6-12_reached]],sbcc[[#This Row],[girls_13-18_reached]]),sbcc[[#This Row],[total_girls]])</f>
        <v>0</v>
      </c>
      <c r="AE946">
        <f>IF(ISBLANK(sbcc[[#This Row],[total_children]]),SUM(sbcc[[#This Row],[calc_boys]],sbcc[[#This Row],[calc_girls]]),sbcc[[#This Row],[total_children]])</f>
        <v>0</v>
      </c>
      <c r="AF946">
        <f>IF(ISBLANK(sbcc[[#This Row],[total_pwd]]),SUM(sbcc[[#This Row],[total_pwd_men]],sbcc[[#This Row],[total_pwd_women]]),sbcc[[#This Row],[total_pwd]])</f>
        <v>0</v>
      </c>
      <c r="AG946">
        <f>IF(ISBLANK(sbcc[[#This Row],[total_adults]]),SUM(sbcc[[#This Row],[total_men]],sbcc[[#This Row],[total_women]]),sbcc[[#This Row],[total_adults]])</f>
        <v>0</v>
      </c>
      <c r="AH946">
        <f>IF(ISBLANK(sbcc[[#This Row],[total_beneficiaries_reached]]),SUM(sbcc[[#This Row],[calc_children]],sbcc[[#This Row],[calc_adults]]),sbcc[[#This Row],[total_beneficiaries_reached]])</f>
        <v>0</v>
      </c>
      <c r="AI946" s="49" t="str">
        <f ca="1">IF(B946="","",OFFSET(table_admin1[[#Headers],[ADM1_PT]],MATCH(B946,admin1,0),1))</f>
        <v/>
      </c>
      <c r="AJ946" s="49" t="str">
        <f t="shared" ca="1" si="30"/>
        <v/>
      </c>
      <c r="AK946" s="49" t="str">
        <f t="shared" ca="1" si="31"/>
        <v/>
      </c>
    </row>
    <row r="947" spans="29:37" x14ac:dyDescent="0.2">
      <c r="AC947">
        <f>IF(ISBLANK(sbcc[[#This Row],[total_boys]]),SUM(sbcc[[#This Row],[boys_0-5_reached]],sbcc[[#This Row],[boys_6-12_reached]],sbcc[[#This Row],[boys_13-18_reached]]),sbcc[[#This Row],[total_boys]])</f>
        <v>0</v>
      </c>
      <c r="AD947">
        <f>IF(ISBLANK(sbcc[[#This Row],[total_girls]]),SUM(sbcc[[#This Row],[girls_0-5_reached]],sbcc[[#This Row],[girls_6-12_reached]],sbcc[[#This Row],[girls_13-18_reached]]),sbcc[[#This Row],[total_girls]])</f>
        <v>0</v>
      </c>
      <c r="AE947">
        <f>IF(ISBLANK(sbcc[[#This Row],[total_children]]),SUM(sbcc[[#This Row],[calc_boys]],sbcc[[#This Row],[calc_girls]]),sbcc[[#This Row],[total_children]])</f>
        <v>0</v>
      </c>
      <c r="AF947">
        <f>IF(ISBLANK(sbcc[[#This Row],[total_pwd]]),SUM(sbcc[[#This Row],[total_pwd_men]],sbcc[[#This Row],[total_pwd_women]]),sbcc[[#This Row],[total_pwd]])</f>
        <v>0</v>
      </c>
      <c r="AG947">
        <f>IF(ISBLANK(sbcc[[#This Row],[total_adults]]),SUM(sbcc[[#This Row],[total_men]],sbcc[[#This Row],[total_women]]),sbcc[[#This Row],[total_adults]])</f>
        <v>0</v>
      </c>
      <c r="AH947">
        <f>IF(ISBLANK(sbcc[[#This Row],[total_beneficiaries_reached]]),SUM(sbcc[[#This Row],[calc_children]],sbcc[[#This Row],[calc_adults]]),sbcc[[#This Row],[total_beneficiaries_reached]])</f>
        <v>0</v>
      </c>
      <c r="AI947" s="49" t="str">
        <f ca="1">IF(B947="","",OFFSET(table_admin1[[#Headers],[ADM1_PT]],MATCH(B947,admin1,0),1))</f>
        <v/>
      </c>
      <c r="AJ947" s="49" t="str">
        <f t="shared" ca="1" si="30"/>
        <v/>
      </c>
      <c r="AK947" s="49" t="str">
        <f t="shared" ca="1" si="31"/>
        <v/>
      </c>
    </row>
    <row r="948" spans="29:37" x14ac:dyDescent="0.2">
      <c r="AC948">
        <f>IF(ISBLANK(sbcc[[#This Row],[total_boys]]),SUM(sbcc[[#This Row],[boys_0-5_reached]],sbcc[[#This Row],[boys_6-12_reached]],sbcc[[#This Row],[boys_13-18_reached]]),sbcc[[#This Row],[total_boys]])</f>
        <v>0</v>
      </c>
      <c r="AD948">
        <f>IF(ISBLANK(sbcc[[#This Row],[total_girls]]),SUM(sbcc[[#This Row],[girls_0-5_reached]],sbcc[[#This Row],[girls_6-12_reached]],sbcc[[#This Row],[girls_13-18_reached]]),sbcc[[#This Row],[total_girls]])</f>
        <v>0</v>
      </c>
      <c r="AE948">
        <f>IF(ISBLANK(sbcc[[#This Row],[total_children]]),SUM(sbcc[[#This Row],[calc_boys]],sbcc[[#This Row],[calc_girls]]),sbcc[[#This Row],[total_children]])</f>
        <v>0</v>
      </c>
      <c r="AF948">
        <f>IF(ISBLANK(sbcc[[#This Row],[total_pwd]]),SUM(sbcc[[#This Row],[total_pwd_men]],sbcc[[#This Row],[total_pwd_women]]),sbcc[[#This Row],[total_pwd]])</f>
        <v>0</v>
      </c>
      <c r="AG948">
        <f>IF(ISBLANK(sbcc[[#This Row],[total_adults]]),SUM(sbcc[[#This Row],[total_men]],sbcc[[#This Row],[total_women]]),sbcc[[#This Row],[total_adults]])</f>
        <v>0</v>
      </c>
      <c r="AH948">
        <f>IF(ISBLANK(sbcc[[#This Row],[total_beneficiaries_reached]]),SUM(sbcc[[#This Row],[calc_children]],sbcc[[#This Row],[calc_adults]]),sbcc[[#This Row],[total_beneficiaries_reached]])</f>
        <v>0</v>
      </c>
      <c r="AI948" s="49" t="str">
        <f ca="1">IF(B948="","",OFFSET(table_admin1[[#Headers],[ADM1_PT]],MATCH(B948,admin1,0),1))</f>
        <v/>
      </c>
      <c r="AJ948" s="49" t="str">
        <f t="shared" ca="1" si="30"/>
        <v/>
      </c>
      <c r="AK948" s="49" t="str">
        <f t="shared" ca="1" si="31"/>
        <v/>
      </c>
    </row>
    <row r="949" spans="29:37" x14ac:dyDescent="0.2">
      <c r="AC949">
        <f>IF(ISBLANK(sbcc[[#This Row],[total_boys]]),SUM(sbcc[[#This Row],[boys_0-5_reached]],sbcc[[#This Row],[boys_6-12_reached]],sbcc[[#This Row],[boys_13-18_reached]]),sbcc[[#This Row],[total_boys]])</f>
        <v>0</v>
      </c>
      <c r="AD949">
        <f>IF(ISBLANK(sbcc[[#This Row],[total_girls]]),SUM(sbcc[[#This Row],[girls_0-5_reached]],sbcc[[#This Row],[girls_6-12_reached]],sbcc[[#This Row],[girls_13-18_reached]]),sbcc[[#This Row],[total_girls]])</f>
        <v>0</v>
      </c>
      <c r="AE949">
        <f>IF(ISBLANK(sbcc[[#This Row],[total_children]]),SUM(sbcc[[#This Row],[calc_boys]],sbcc[[#This Row],[calc_girls]]),sbcc[[#This Row],[total_children]])</f>
        <v>0</v>
      </c>
      <c r="AF949">
        <f>IF(ISBLANK(sbcc[[#This Row],[total_pwd]]),SUM(sbcc[[#This Row],[total_pwd_men]],sbcc[[#This Row],[total_pwd_women]]),sbcc[[#This Row],[total_pwd]])</f>
        <v>0</v>
      </c>
      <c r="AG949">
        <f>IF(ISBLANK(sbcc[[#This Row],[total_adults]]),SUM(sbcc[[#This Row],[total_men]],sbcc[[#This Row],[total_women]]),sbcc[[#This Row],[total_adults]])</f>
        <v>0</v>
      </c>
      <c r="AH949">
        <f>IF(ISBLANK(sbcc[[#This Row],[total_beneficiaries_reached]]),SUM(sbcc[[#This Row],[calc_children]],sbcc[[#This Row],[calc_adults]]),sbcc[[#This Row],[total_beneficiaries_reached]])</f>
        <v>0</v>
      </c>
      <c r="AI949" s="49" t="str">
        <f ca="1">IF(B949="","",OFFSET(table_admin1[[#Headers],[ADM1_PT]],MATCH(B949,admin1,0),1))</f>
        <v/>
      </c>
      <c r="AJ949" s="49" t="str">
        <f t="shared" ca="1" si="30"/>
        <v/>
      </c>
      <c r="AK949" s="49" t="str">
        <f t="shared" ca="1" si="31"/>
        <v/>
      </c>
    </row>
    <row r="950" spans="29:37" x14ac:dyDescent="0.2">
      <c r="AC950">
        <f>IF(ISBLANK(sbcc[[#This Row],[total_boys]]),SUM(sbcc[[#This Row],[boys_0-5_reached]],sbcc[[#This Row],[boys_6-12_reached]],sbcc[[#This Row],[boys_13-18_reached]]),sbcc[[#This Row],[total_boys]])</f>
        <v>0</v>
      </c>
      <c r="AD950">
        <f>IF(ISBLANK(sbcc[[#This Row],[total_girls]]),SUM(sbcc[[#This Row],[girls_0-5_reached]],sbcc[[#This Row],[girls_6-12_reached]],sbcc[[#This Row],[girls_13-18_reached]]),sbcc[[#This Row],[total_girls]])</f>
        <v>0</v>
      </c>
      <c r="AE950">
        <f>IF(ISBLANK(sbcc[[#This Row],[total_children]]),SUM(sbcc[[#This Row],[calc_boys]],sbcc[[#This Row],[calc_girls]]),sbcc[[#This Row],[total_children]])</f>
        <v>0</v>
      </c>
      <c r="AF950">
        <f>IF(ISBLANK(sbcc[[#This Row],[total_pwd]]),SUM(sbcc[[#This Row],[total_pwd_men]],sbcc[[#This Row],[total_pwd_women]]),sbcc[[#This Row],[total_pwd]])</f>
        <v>0</v>
      </c>
      <c r="AG950">
        <f>IF(ISBLANK(sbcc[[#This Row],[total_adults]]),SUM(sbcc[[#This Row],[total_men]],sbcc[[#This Row],[total_women]]),sbcc[[#This Row],[total_adults]])</f>
        <v>0</v>
      </c>
      <c r="AH950">
        <f>IF(ISBLANK(sbcc[[#This Row],[total_beneficiaries_reached]]),SUM(sbcc[[#This Row],[calc_children]],sbcc[[#This Row],[calc_adults]]),sbcc[[#This Row],[total_beneficiaries_reached]])</f>
        <v>0</v>
      </c>
      <c r="AI950" s="49" t="str">
        <f ca="1">IF(B950="","",OFFSET(table_admin1[[#Headers],[ADM1_PT]],MATCH(B950,admin1,0),1))</f>
        <v/>
      </c>
      <c r="AJ950" s="49" t="str">
        <f t="shared" ca="1" si="30"/>
        <v/>
      </c>
      <c r="AK950" s="49" t="str">
        <f t="shared" ca="1" si="31"/>
        <v/>
      </c>
    </row>
    <row r="951" spans="29:37" x14ac:dyDescent="0.2">
      <c r="AC951">
        <f>IF(ISBLANK(sbcc[[#This Row],[total_boys]]),SUM(sbcc[[#This Row],[boys_0-5_reached]],sbcc[[#This Row],[boys_6-12_reached]],sbcc[[#This Row],[boys_13-18_reached]]),sbcc[[#This Row],[total_boys]])</f>
        <v>0</v>
      </c>
      <c r="AD951">
        <f>IF(ISBLANK(sbcc[[#This Row],[total_girls]]),SUM(sbcc[[#This Row],[girls_0-5_reached]],sbcc[[#This Row],[girls_6-12_reached]],sbcc[[#This Row],[girls_13-18_reached]]),sbcc[[#This Row],[total_girls]])</f>
        <v>0</v>
      </c>
      <c r="AE951">
        <f>IF(ISBLANK(sbcc[[#This Row],[total_children]]),SUM(sbcc[[#This Row],[calc_boys]],sbcc[[#This Row],[calc_girls]]),sbcc[[#This Row],[total_children]])</f>
        <v>0</v>
      </c>
      <c r="AF951">
        <f>IF(ISBLANK(sbcc[[#This Row],[total_pwd]]),SUM(sbcc[[#This Row],[total_pwd_men]],sbcc[[#This Row],[total_pwd_women]]),sbcc[[#This Row],[total_pwd]])</f>
        <v>0</v>
      </c>
      <c r="AG951">
        <f>IF(ISBLANK(sbcc[[#This Row],[total_adults]]),SUM(sbcc[[#This Row],[total_men]],sbcc[[#This Row],[total_women]]),sbcc[[#This Row],[total_adults]])</f>
        <v>0</v>
      </c>
      <c r="AH951">
        <f>IF(ISBLANK(sbcc[[#This Row],[total_beneficiaries_reached]]),SUM(sbcc[[#This Row],[calc_children]],sbcc[[#This Row],[calc_adults]]),sbcc[[#This Row],[total_beneficiaries_reached]])</f>
        <v>0</v>
      </c>
      <c r="AI951" s="49" t="str">
        <f ca="1">IF(B951="","",OFFSET(table_admin1[[#Headers],[ADM1_PT]],MATCH(B951,admin1,0),1))</f>
        <v/>
      </c>
      <c r="AJ951" s="49" t="str">
        <f t="shared" ca="1" si="30"/>
        <v/>
      </c>
      <c r="AK951" s="49" t="str">
        <f t="shared" ca="1" si="31"/>
        <v/>
      </c>
    </row>
    <row r="952" spans="29:37" x14ac:dyDescent="0.2">
      <c r="AC952">
        <f>IF(ISBLANK(sbcc[[#This Row],[total_boys]]),SUM(sbcc[[#This Row],[boys_0-5_reached]],sbcc[[#This Row],[boys_6-12_reached]],sbcc[[#This Row],[boys_13-18_reached]]),sbcc[[#This Row],[total_boys]])</f>
        <v>0</v>
      </c>
      <c r="AD952">
        <f>IF(ISBLANK(sbcc[[#This Row],[total_girls]]),SUM(sbcc[[#This Row],[girls_0-5_reached]],sbcc[[#This Row],[girls_6-12_reached]],sbcc[[#This Row],[girls_13-18_reached]]),sbcc[[#This Row],[total_girls]])</f>
        <v>0</v>
      </c>
      <c r="AE952">
        <f>IF(ISBLANK(sbcc[[#This Row],[total_children]]),SUM(sbcc[[#This Row],[calc_boys]],sbcc[[#This Row],[calc_girls]]),sbcc[[#This Row],[total_children]])</f>
        <v>0</v>
      </c>
      <c r="AF952">
        <f>IF(ISBLANK(sbcc[[#This Row],[total_pwd]]),SUM(sbcc[[#This Row],[total_pwd_men]],sbcc[[#This Row],[total_pwd_women]]),sbcc[[#This Row],[total_pwd]])</f>
        <v>0</v>
      </c>
      <c r="AG952">
        <f>IF(ISBLANK(sbcc[[#This Row],[total_adults]]),SUM(sbcc[[#This Row],[total_men]],sbcc[[#This Row],[total_women]]),sbcc[[#This Row],[total_adults]])</f>
        <v>0</v>
      </c>
      <c r="AH952">
        <f>IF(ISBLANK(sbcc[[#This Row],[total_beneficiaries_reached]]),SUM(sbcc[[#This Row],[calc_children]],sbcc[[#This Row],[calc_adults]]),sbcc[[#This Row],[total_beneficiaries_reached]])</f>
        <v>0</v>
      </c>
      <c r="AI952" s="49" t="str">
        <f ca="1">IF(B952="","",OFFSET(table_admin1[[#Headers],[ADM1_PT]],MATCH(B952,admin1,0),1))</f>
        <v/>
      </c>
      <c r="AJ952" s="49" t="str">
        <f t="shared" ca="1" si="30"/>
        <v/>
      </c>
      <c r="AK952" s="49" t="str">
        <f t="shared" ca="1" si="31"/>
        <v/>
      </c>
    </row>
    <row r="953" spans="29:37" x14ac:dyDescent="0.2">
      <c r="AC953">
        <f>IF(ISBLANK(sbcc[[#This Row],[total_boys]]),SUM(sbcc[[#This Row],[boys_0-5_reached]],sbcc[[#This Row],[boys_6-12_reached]],sbcc[[#This Row],[boys_13-18_reached]]),sbcc[[#This Row],[total_boys]])</f>
        <v>0</v>
      </c>
      <c r="AD953">
        <f>IF(ISBLANK(sbcc[[#This Row],[total_girls]]),SUM(sbcc[[#This Row],[girls_0-5_reached]],sbcc[[#This Row],[girls_6-12_reached]],sbcc[[#This Row],[girls_13-18_reached]]),sbcc[[#This Row],[total_girls]])</f>
        <v>0</v>
      </c>
      <c r="AE953">
        <f>IF(ISBLANK(sbcc[[#This Row],[total_children]]),SUM(sbcc[[#This Row],[calc_boys]],sbcc[[#This Row],[calc_girls]]),sbcc[[#This Row],[total_children]])</f>
        <v>0</v>
      </c>
      <c r="AF953">
        <f>IF(ISBLANK(sbcc[[#This Row],[total_pwd]]),SUM(sbcc[[#This Row],[total_pwd_men]],sbcc[[#This Row],[total_pwd_women]]),sbcc[[#This Row],[total_pwd]])</f>
        <v>0</v>
      </c>
      <c r="AG953">
        <f>IF(ISBLANK(sbcc[[#This Row],[total_adults]]),SUM(sbcc[[#This Row],[total_men]],sbcc[[#This Row],[total_women]]),sbcc[[#This Row],[total_adults]])</f>
        <v>0</v>
      </c>
      <c r="AH953">
        <f>IF(ISBLANK(sbcc[[#This Row],[total_beneficiaries_reached]]),SUM(sbcc[[#This Row],[calc_children]],sbcc[[#This Row],[calc_adults]]),sbcc[[#This Row],[total_beneficiaries_reached]])</f>
        <v>0</v>
      </c>
      <c r="AI953" s="49" t="str">
        <f ca="1">IF(B953="","",OFFSET(table_admin1[[#Headers],[ADM1_PT]],MATCH(B953,admin1,0),1))</f>
        <v/>
      </c>
      <c r="AJ953" s="49" t="str">
        <f t="shared" ca="1" si="30"/>
        <v/>
      </c>
      <c r="AK953" s="49" t="str">
        <f t="shared" ca="1" si="31"/>
        <v/>
      </c>
    </row>
    <row r="954" spans="29:37" x14ac:dyDescent="0.2">
      <c r="AC954">
        <f>IF(ISBLANK(sbcc[[#This Row],[total_boys]]),SUM(sbcc[[#This Row],[boys_0-5_reached]],sbcc[[#This Row],[boys_6-12_reached]],sbcc[[#This Row],[boys_13-18_reached]]),sbcc[[#This Row],[total_boys]])</f>
        <v>0</v>
      </c>
      <c r="AD954">
        <f>IF(ISBLANK(sbcc[[#This Row],[total_girls]]),SUM(sbcc[[#This Row],[girls_0-5_reached]],sbcc[[#This Row],[girls_6-12_reached]],sbcc[[#This Row],[girls_13-18_reached]]),sbcc[[#This Row],[total_girls]])</f>
        <v>0</v>
      </c>
      <c r="AE954">
        <f>IF(ISBLANK(sbcc[[#This Row],[total_children]]),SUM(sbcc[[#This Row],[calc_boys]],sbcc[[#This Row],[calc_girls]]),sbcc[[#This Row],[total_children]])</f>
        <v>0</v>
      </c>
      <c r="AF954">
        <f>IF(ISBLANK(sbcc[[#This Row],[total_pwd]]),SUM(sbcc[[#This Row],[total_pwd_men]],sbcc[[#This Row],[total_pwd_women]]),sbcc[[#This Row],[total_pwd]])</f>
        <v>0</v>
      </c>
      <c r="AG954">
        <f>IF(ISBLANK(sbcc[[#This Row],[total_adults]]),SUM(sbcc[[#This Row],[total_men]],sbcc[[#This Row],[total_women]]),sbcc[[#This Row],[total_adults]])</f>
        <v>0</v>
      </c>
      <c r="AH954">
        <f>IF(ISBLANK(sbcc[[#This Row],[total_beneficiaries_reached]]),SUM(sbcc[[#This Row],[calc_children]],sbcc[[#This Row],[calc_adults]]),sbcc[[#This Row],[total_beneficiaries_reached]])</f>
        <v>0</v>
      </c>
      <c r="AI954" s="49" t="str">
        <f ca="1">IF(B954="","",OFFSET(table_admin1[[#Headers],[ADM1_PT]],MATCH(B954,admin1,0),1))</f>
        <v/>
      </c>
      <c r="AJ954" s="49" t="str">
        <f t="shared" ca="1" si="30"/>
        <v/>
      </c>
      <c r="AK954" s="49" t="str">
        <f t="shared" ca="1" si="31"/>
        <v/>
      </c>
    </row>
    <row r="955" spans="29:37" x14ac:dyDescent="0.2">
      <c r="AC955">
        <f>IF(ISBLANK(sbcc[[#This Row],[total_boys]]),SUM(sbcc[[#This Row],[boys_0-5_reached]],sbcc[[#This Row],[boys_6-12_reached]],sbcc[[#This Row],[boys_13-18_reached]]),sbcc[[#This Row],[total_boys]])</f>
        <v>0</v>
      </c>
      <c r="AD955">
        <f>IF(ISBLANK(sbcc[[#This Row],[total_girls]]),SUM(sbcc[[#This Row],[girls_0-5_reached]],sbcc[[#This Row],[girls_6-12_reached]],sbcc[[#This Row],[girls_13-18_reached]]),sbcc[[#This Row],[total_girls]])</f>
        <v>0</v>
      </c>
      <c r="AE955">
        <f>IF(ISBLANK(sbcc[[#This Row],[total_children]]),SUM(sbcc[[#This Row],[calc_boys]],sbcc[[#This Row],[calc_girls]]),sbcc[[#This Row],[total_children]])</f>
        <v>0</v>
      </c>
      <c r="AF955">
        <f>IF(ISBLANK(sbcc[[#This Row],[total_pwd]]),SUM(sbcc[[#This Row],[total_pwd_men]],sbcc[[#This Row],[total_pwd_women]]),sbcc[[#This Row],[total_pwd]])</f>
        <v>0</v>
      </c>
      <c r="AG955">
        <f>IF(ISBLANK(sbcc[[#This Row],[total_adults]]),SUM(sbcc[[#This Row],[total_men]],sbcc[[#This Row],[total_women]]),sbcc[[#This Row],[total_adults]])</f>
        <v>0</v>
      </c>
      <c r="AH955">
        <f>IF(ISBLANK(sbcc[[#This Row],[total_beneficiaries_reached]]),SUM(sbcc[[#This Row],[calc_children]],sbcc[[#This Row],[calc_adults]]),sbcc[[#This Row],[total_beneficiaries_reached]])</f>
        <v>0</v>
      </c>
      <c r="AI955" s="49" t="str">
        <f ca="1">IF(B955="","",OFFSET(table_admin1[[#Headers],[ADM1_PT]],MATCH(B955,admin1,0),1))</f>
        <v/>
      </c>
      <c r="AJ955" s="49" t="str">
        <f t="shared" ca="1" si="30"/>
        <v/>
      </c>
      <c r="AK955" s="49" t="str">
        <f t="shared" ca="1" si="31"/>
        <v/>
      </c>
    </row>
    <row r="956" spans="29:37" x14ac:dyDescent="0.2">
      <c r="AC956">
        <f>IF(ISBLANK(sbcc[[#This Row],[total_boys]]),SUM(sbcc[[#This Row],[boys_0-5_reached]],sbcc[[#This Row],[boys_6-12_reached]],sbcc[[#This Row],[boys_13-18_reached]]),sbcc[[#This Row],[total_boys]])</f>
        <v>0</v>
      </c>
      <c r="AD956">
        <f>IF(ISBLANK(sbcc[[#This Row],[total_girls]]),SUM(sbcc[[#This Row],[girls_0-5_reached]],sbcc[[#This Row],[girls_6-12_reached]],sbcc[[#This Row],[girls_13-18_reached]]),sbcc[[#This Row],[total_girls]])</f>
        <v>0</v>
      </c>
      <c r="AE956">
        <f>IF(ISBLANK(sbcc[[#This Row],[total_children]]),SUM(sbcc[[#This Row],[calc_boys]],sbcc[[#This Row],[calc_girls]]),sbcc[[#This Row],[total_children]])</f>
        <v>0</v>
      </c>
      <c r="AF956">
        <f>IF(ISBLANK(sbcc[[#This Row],[total_pwd]]),SUM(sbcc[[#This Row],[total_pwd_men]],sbcc[[#This Row],[total_pwd_women]]),sbcc[[#This Row],[total_pwd]])</f>
        <v>0</v>
      </c>
      <c r="AG956">
        <f>IF(ISBLANK(sbcc[[#This Row],[total_adults]]),SUM(sbcc[[#This Row],[total_men]],sbcc[[#This Row],[total_women]]),sbcc[[#This Row],[total_adults]])</f>
        <v>0</v>
      </c>
      <c r="AH956">
        <f>IF(ISBLANK(sbcc[[#This Row],[total_beneficiaries_reached]]),SUM(sbcc[[#This Row],[calc_children]],sbcc[[#This Row],[calc_adults]]),sbcc[[#This Row],[total_beneficiaries_reached]])</f>
        <v>0</v>
      </c>
      <c r="AI956" s="49" t="str">
        <f ca="1">IF(B956="","",OFFSET(table_admin1[[#Headers],[ADM1_PT]],MATCH(B956,admin1,0),1))</f>
        <v/>
      </c>
      <c r="AJ956" s="49" t="str">
        <f t="shared" ca="1" si="30"/>
        <v/>
      </c>
      <c r="AK956" s="49" t="str">
        <f t="shared" ca="1" si="31"/>
        <v/>
      </c>
    </row>
    <row r="957" spans="29:37" x14ac:dyDescent="0.2">
      <c r="AC957">
        <f>IF(ISBLANK(sbcc[[#This Row],[total_boys]]),SUM(sbcc[[#This Row],[boys_0-5_reached]],sbcc[[#This Row],[boys_6-12_reached]],sbcc[[#This Row],[boys_13-18_reached]]),sbcc[[#This Row],[total_boys]])</f>
        <v>0</v>
      </c>
      <c r="AD957">
        <f>IF(ISBLANK(sbcc[[#This Row],[total_girls]]),SUM(sbcc[[#This Row],[girls_0-5_reached]],sbcc[[#This Row],[girls_6-12_reached]],sbcc[[#This Row],[girls_13-18_reached]]),sbcc[[#This Row],[total_girls]])</f>
        <v>0</v>
      </c>
      <c r="AE957">
        <f>IF(ISBLANK(sbcc[[#This Row],[total_children]]),SUM(sbcc[[#This Row],[calc_boys]],sbcc[[#This Row],[calc_girls]]),sbcc[[#This Row],[total_children]])</f>
        <v>0</v>
      </c>
      <c r="AF957">
        <f>IF(ISBLANK(sbcc[[#This Row],[total_pwd]]),SUM(sbcc[[#This Row],[total_pwd_men]],sbcc[[#This Row],[total_pwd_women]]),sbcc[[#This Row],[total_pwd]])</f>
        <v>0</v>
      </c>
      <c r="AG957">
        <f>IF(ISBLANK(sbcc[[#This Row],[total_adults]]),SUM(sbcc[[#This Row],[total_men]],sbcc[[#This Row],[total_women]]),sbcc[[#This Row],[total_adults]])</f>
        <v>0</v>
      </c>
      <c r="AH957">
        <f>IF(ISBLANK(sbcc[[#This Row],[total_beneficiaries_reached]]),SUM(sbcc[[#This Row],[calc_children]],sbcc[[#This Row],[calc_adults]]),sbcc[[#This Row],[total_beneficiaries_reached]])</f>
        <v>0</v>
      </c>
      <c r="AI957" s="49" t="str">
        <f ca="1">IF(B957="","",OFFSET(table_admin1[[#Headers],[ADM1_PT]],MATCH(B957,admin1,0),1))</f>
        <v/>
      </c>
      <c r="AJ957" s="49" t="str">
        <f t="shared" ca="1" si="30"/>
        <v/>
      </c>
      <c r="AK957" s="49" t="str">
        <f t="shared" ca="1" si="31"/>
        <v/>
      </c>
    </row>
    <row r="958" spans="29:37" x14ac:dyDescent="0.2">
      <c r="AC958">
        <f>IF(ISBLANK(sbcc[[#This Row],[total_boys]]),SUM(sbcc[[#This Row],[boys_0-5_reached]],sbcc[[#This Row],[boys_6-12_reached]],sbcc[[#This Row],[boys_13-18_reached]]),sbcc[[#This Row],[total_boys]])</f>
        <v>0</v>
      </c>
      <c r="AD958">
        <f>IF(ISBLANK(sbcc[[#This Row],[total_girls]]),SUM(sbcc[[#This Row],[girls_0-5_reached]],sbcc[[#This Row],[girls_6-12_reached]],sbcc[[#This Row],[girls_13-18_reached]]),sbcc[[#This Row],[total_girls]])</f>
        <v>0</v>
      </c>
      <c r="AE958">
        <f>IF(ISBLANK(sbcc[[#This Row],[total_children]]),SUM(sbcc[[#This Row],[calc_boys]],sbcc[[#This Row],[calc_girls]]),sbcc[[#This Row],[total_children]])</f>
        <v>0</v>
      </c>
      <c r="AF958">
        <f>IF(ISBLANK(sbcc[[#This Row],[total_pwd]]),SUM(sbcc[[#This Row],[total_pwd_men]],sbcc[[#This Row],[total_pwd_women]]),sbcc[[#This Row],[total_pwd]])</f>
        <v>0</v>
      </c>
      <c r="AG958">
        <f>IF(ISBLANK(sbcc[[#This Row],[total_adults]]),SUM(sbcc[[#This Row],[total_men]],sbcc[[#This Row],[total_women]]),sbcc[[#This Row],[total_adults]])</f>
        <v>0</v>
      </c>
      <c r="AH958">
        <f>IF(ISBLANK(sbcc[[#This Row],[total_beneficiaries_reached]]),SUM(sbcc[[#This Row],[calc_children]],sbcc[[#This Row],[calc_adults]]),sbcc[[#This Row],[total_beneficiaries_reached]])</f>
        <v>0</v>
      </c>
      <c r="AI958" s="49" t="str">
        <f ca="1">IF(B958="","",OFFSET(table_admin1[[#Headers],[ADM1_PT]],MATCH(B958,admin1,0),1))</f>
        <v/>
      </c>
      <c r="AJ958" s="49" t="str">
        <f t="shared" ca="1" si="30"/>
        <v/>
      </c>
      <c r="AK958" s="49" t="str">
        <f t="shared" ca="1" si="31"/>
        <v/>
      </c>
    </row>
    <row r="959" spans="29:37" x14ac:dyDescent="0.2">
      <c r="AC959">
        <f>IF(ISBLANK(sbcc[[#This Row],[total_boys]]),SUM(sbcc[[#This Row],[boys_0-5_reached]],sbcc[[#This Row],[boys_6-12_reached]],sbcc[[#This Row],[boys_13-18_reached]]),sbcc[[#This Row],[total_boys]])</f>
        <v>0</v>
      </c>
      <c r="AD959">
        <f>IF(ISBLANK(sbcc[[#This Row],[total_girls]]),SUM(sbcc[[#This Row],[girls_0-5_reached]],sbcc[[#This Row],[girls_6-12_reached]],sbcc[[#This Row],[girls_13-18_reached]]),sbcc[[#This Row],[total_girls]])</f>
        <v>0</v>
      </c>
      <c r="AE959">
        <f>IF(ISBLANK(sbcc[[#This Row],[total_children]]),SUM(sbcc[[#This Row],[calc_boys]],sbcc[[#This Row],[calc_girls]]),sbcc[[#This Row],[total_children]])</f>
        <v>0</v>
      </c>
      <c r="AF959">
        <f>IF(ISBLANK(sbcc[[#This Row],[total_pwd]]),SUM(sbcc[[#This Row],[total_pwd_men]],sbcc[[#This Row],[total_pwd_women]]),sbcc[[#This Row],[total_pwd]])</f>
        <v>0</v>
      </c>
      <c r="AG959">
        <f>IF(ISBLANK(sbcc[[#This Row],[total_adults]]),SUM(sbcc[[#This Row],[total_men]],sbcc[[#This Row],[total_women]]),sbcc[[#This Row],[total_adults]])</f>
        <v>0</v>
      </c>
      <c r="AH959">
        <f>IF(ISBLANK(sbcc[[#This Row],[total_beneficiaries_reached]]),SUM(sbcc[[#This Row],[calc_children]],sbcc[[#This Row],[calc_adults]]),sbcc[[#This Row],[total_beneficiaries_reached]])</f>
        <v>0</v>
      </c>
      <c r="AI959" s="49" t="str">
        <f ca="1">IF(B959="","",OFFSET(table_admin1[[#Headers],[ADM1_PT]],MATCH(B959,admin1,0),1))</f>
        <v/>
      </c>
      <c r="AJ959" s="49" t="str">
        <f t="shared" ca="1" si="30"/>
        <v/>
      </c>
      <c r="AK959" s="49" t="str">
        <f t="shared" ca="1" si="31"/>
        <v/>
      </c>
    </row>
    <row r="960" spans="29:37" x14ac:dyDescent="0.2">
      <c r="AC960">
        <f>IF(ISBLANK(sbcc[[#This Row],[total_boys]]),SUM(sbcc[[#This Row],[boys_0-5_reached]],sbcc[[#This Row],[boys_6-12_reached]],sbcc[[#This Row],[boys_13-18_reached]]),sbcc[[#This Row],[total_boys]])</f>
        <v>0</v>
      </c>
      <c r="AD960">
        <f>IF(ISBLANK(sbcc[[#This Row],[total_girls]]),SUM(sbcc[[#This Row],[girls_0-5_reached]],sbcc[[#This Row],[girls_6-12_reached]],sbcc[[#This Row],[girls_13-18_reached]]),sbcc[[#This Row],[total_girls]])</f>
        <v>0</v>
      </c>
      <c r="AE960">
        <f>IF(ISBLANK(sbcc[[#This Row],[total_children]]),SUM(sbcc[[#This Row],[calc_boys]],sbcc[[#This Row],[calc_girls]]),sbcc[[#This Row],[total_children]])</f>
        <v>0</v>
      </c>
      <c r="AF960">
        <f>IF(ISBLANK(sbcc[[#This Row],[total_pwd]]),SUM(sbcc[[#This Row],[total_pwd_men]],sbcc[[#This Row],[total_pwd_women]]),sbcc[[#This Row],[total_pwd]])</f>
        <v>0</v>
      </c>
      <c r="AG960">
        <f>IF(ISBLANK(sbcc[[#This Row],[total_adults]]),SUM(sbcc[[#This Row],[total_men]],sbcc[[#This Row],[total_women]]),sbcc[[#This Row],[total_adults]])</f>
        <v>0</v>
      </c>
      <c r="AH960">
        <f>IF(ISBLANK(sbcc[[#This Row],[total_beneficiaries_reached]]),SUM(sbcc[[#This Row],[calc_children]],sbcc[[#This Row],[calc_adults]]),sbcc[[#This Row],[total_beneficiaries_reached]])</f>
        <v>0</v>
      </c>
      <c r="AI960" s="49" t="str">
        <f ca="1">IF(B960="","",OFFSET(table_admin1[[#Headers],[ADM1_PT]],MATCH(B960,admin1,0),1))</f>
        <v/>
      </c>
      <c r="AJ960" s="49" t="str">
        <f t="shared" ca="1" si="30"/>
        <v/>
      </c>
      <c r="AK960" s="49" t="str">
        <f t="shared" ca="1" si="31"/>
        <v/>
      </c>
    </row>
    <row r="961" spans="29:37" x14ac:dyDescent="0.2">
      <c r="AC961">
        <f>IF(ISBLANK(sbcc[[#This Row],[total_boys]]),SUM(sbcc[[#This Row],[boys_0-5_reached]],sbcc[[#This Row],[boys_6-12_reached]],sbcc[[#This Row],[boys_13-18_reached]]),sbcc[[#This Row],[total_boys]])</f>
        <v>0</v>
      </c>
      <c r="AD961">
        <f>IF(ISBLANK(sbcc[[#This Row],[total_girls]]),SUM(sbcc[[#This Row],[girls_0-5_reached]],sbcc[[#This Row],[girls_6-12_reached]],sbcc[[#This Row],[girls_13-18_reached]]),sbcc[[#This Row],[total_girls]])</f>
        <v>0</v>
      </c>
      <c r="AE961">
        <f>IF(ISBLANK(sbcc[[#This Row],[total_children]]),SUM(sbcc[[#This Row],[calc_boys]],sbcc[[#This Row],[calc_girls]]),sbcc[[#This Row],[total_children]])</f>
        <v>0</v>
      </c>
      <c r="AF961">
        <f>IF(ISBLANK(sbcc[[#This Row],[total_pwd]]),SUM(sbcc[[#This Row],[total_pwd_men]],sbcc[[#This Row],[total_pwd_women]]),sbcc[[#This Row],[total_pwd]])</f>
        <v>0</v>
      </c>
      <c r="AG961">
        <f>IF(ISBLANK(sbcc[[#This Row],[total_adults]]),SUM(sbcc[[#This Row],[total_men]],sbcc[[#This Row],[total_women]]),sbcc[[#This Row],[total_adults]])</f>
        <v>0</v>
      </c>
      <c r="AH961">
        <f>IF(ISBLANK(sbcc[[#This Row],[total_beneficiaries_reached]]),SUM(sbcc[[#This Row],[calc_children]],sbcc[[#This Row],[calc_adults]]),sbcc[[#This Row],[total_beneficiaries_reached]])</f>
        <v>0</v>
      </c>
      <c r="AI961" s="49" t="str">
        <f ca="1">IF(B961="","",OFFSET(table_admin1[[#Headers],[ADM1_PT]],MATCH(B961,admin1,0),1))</f>
        <v/>
      </c>
      <c r="AJ961" s="49" t="str">
        <f t="shared" ca="1" si="30"/>
        <v/>
      </c>
      <c r="AK961" s="49" t="str">
        <f t="shared" ca="1" si="31"/>
        <v/>
      </c>
    </row>
    <row r="962" spans="29:37" x14ac:dyDescent="0.2">
      <c r="AC962">
        <f>IF(ISBLANK(sbcc[[#This Row],[total_boys]]),SUM(sbcc[[#This Row],[boys_0-5_reached]],sbcc[[#This Row],[boys_6-12_reached]],sbcc[[#This Row],[boys_13-18_reached]]),sbcc[[#This Row],[total_boys]])</f>
        <v>0</v>
      </c>
      <c r="AD962">
        <f>IF(ISBLANK(sbcc[[#This Row],[total_girls]]),SUM(sbcc[[#This Row],[girls_0-5_reached]],sbcc[[#This Row],[girls_6-12_reached]],sbcc[[#This Row],[girls_13-18_reached]]),sbcc[[#This Row],[total_girls]])</f>
        <v>0</v>
      </c>
      <c r="AE962">
        <f>IF(ISBLANK(sbcc[[#This Row],[total_children]]),SUM(sbcc[[#This Row],[calc_boys]],sbcc[[#This Row],[calc_girls]]),sbcc[[#This Row],[total_children]])</f>
        <v>0</v>
      </c>
      <c r="AF962">
        <f>IF(ISBLANK(sbcc[[#This Row],[total_pwd]]),SUM(sbcc[[#This Row],[total_pwd_men]],sbcc[[#This Row],[total_pwd_women]]),sbcc[[#This Row],[total_pwd]])</f>
        <v>0</v>
      </c>
      <c r="AG962">
        <f>IF(ISBLANK(sbcc[[#This Row],[total_adults]]),SUM(sbcc[[#This Row],[total_men]],sbcc[[#This Row],[total_women]]),sbcc[[#This Row],[total_adults]])</f>
        <v>0</v>
      </c>
      <c r="AH962">
        <f>IF(ISBLANK(sbcc[[#This Row],[total_beneficiaries_reached]]),SUM(sbcc[[#This Row],[calc_children]],sbcc[[#This Row],[calc_adults]]),sbcc[[#This Row],[total_beneficiaries_reached]])</f>
        <v>0</v>
      </c>
      <c r="AI962" s="49" t="str">
        <f ca="1">IF(B962="","",OFFSET(table_admin1[[#Headers],[ADM1_PT]],MATCH(B962,admin1,0),1))</f>
        <v/>
      </c>
      <c r="AJ962" s="49" t="str">
        <f t="shared" ca="1" si="30"/>
        <v/>
      </c>
      <c r="AK962" s="49" t="str">
        <f t="shared" ca="1" si="31"/>
        <v/>
      </c>
    </row>
    <row r="963" spans="29:37" x14ac:dyDescent="0.2">
      <c r="AC963">
        <f>IF(ISBLANK(sbcc[[#This Row],[total_boys]]),SUM(sbcc[[#This Row],[boys_0-5_reached]],sbcc[[#This Row],[boys_6-12_reached]],sbcc[[#This Row],[boys_13-18_reached]]),sbcc[[#This Row],[total_boys]])</f>
        <v>0</v>
      </c>
      <c r="AD963">
        <f>IF(ISBLANK(sbcc[[#This Row],[total_girls]]),SUM(sbcc[[#This Row],[girls_0-5_reached]],sbcc[[#This Row],[girls_6-12_reached]],sbcc[[#This Row],[girls_13-18_reached]]),sbcc[[#This Row],[total_girls]])</f>
        <v>0</v>
      </c>
      <c r="AE963">
        <f>IF(ISBLANK(sbcc[[#This Row],[total_children]]),SUM(sbcc[[#This Row],[calc_boys]],sbcc[[#This Row],[calc_girls]]),sbcc[[#This Row],[total_children]])</f>
        <v>0</v>
      </c>
      <c r="AF963">
        <f>IF(ISBLANK(sbcc[[#This Row],[total_pwd]]),SUM(sbcc[[#This Row],[total_pwd_men]],sbcc[[#This Row],[total_pwd_women]]),sbcc[[#This Row],[total_pwd]])</f>
        <v>0</v>
      </c>
      <c r="AG963">
        <f>IF(ISBLANK(sbcc[[#This Row],[total_adults]]),SUM(sbcc[[#This Row],[total_men]],sbcc[[#This Row],[total_women]]),sbcc[[#This Row],[total_adults]])</f>
        <v>0</v>
      </c>
      <c r="AH963">
        <f>IF(ISBLANK(sbcc[[#This Row],[total_beneficiaries_reached]]),SUM(sbcc[[#This Row],[calc_children]],sbcc[[#This Row],[calc_adults]]),sbcc[[#This Row],[total_beneficiaries_reached]])</f>
        <v>0</v>
      </c>
      <c r="AI963" s="49" t="str">
        <f ca="1">IF(B963="","",OFFSET(table_admin1[[#Headers],[ADM1_PT]],MATCH(B963,admin1,0),1))</f>
        <v/>
      </c>
      <c r="AJ963" s="49" t="str">
        <f t="shared" ca="1" si="30"/>
        <v/>
      </c>
      <c r="AK963" s="49" t="str">
        <f t="shared" ca="1" si="31"/>
        <v/>
      </c>
    </row>
    <row r="964" spans="29:37" x14ac:dyDescent="0.2">
      <c r="AC964">
        <f>IF(ISBLANK(sbcc[[#This Row],[total_boys]]),SUM(sbcc[[#This Row],[boys_0-5_reached]],sbcc[[#This Row],[boys_6-12_reached]],sbcc[[#This Row],[boys_13-18_reached]]),sbcc[[#This Row],[total_boys]])</f>
        <v>0</v>
      </c>
      <c r="AD964">
        <f>IF(ISBLANK(sbcc[[#This Row],[total_girls]]),SUM(sbcc[[#This Row],[girls_0-5_reached]],sbcc[[#This Row],[girls_6-12_reached]],sbcc[[#This Row],[girls_13-18_reached]]),sbcc[[#This Row],[total_girls]])</f>
        <v>0</v>
      </c>
      <c r="AE964">
        <f>IF(ISBLANK(sbcc[[#This Row],[total_children]]),SUM(sbcc[[#This Row],[calc_boys]],sbcc[[#This Row],[calc_girls]]),sbcc[[#This Row],[total_children]])</f>
        <v>0</v>
      </c>
      <c r="AF964">
        <f>IF(ISBLANK(sbcc[[#This Row],[total_pwd]]),SUM(sbcc[[#This Row],[total_pwd_men]],sbcc[[#This Row],[total_pwd_women]]),sbcc[[#This Row],[total_pwd]])</f>
        <v>0</v>
      </c>
      <c r="AG964">
        <f>IF(ISBLANK(sbcc[[#This Row],[total_adults]]),SUM(sbcc[[#This Row],[total_men]],sbcc[[#This Row],[total_women]]),sbcc[[#This Row],[total_adults]])</f>
        <v>0</v>
      </c>
      <c r="AH964">
        <f>IF(ISBLANK(sbcc[[#This Row],[total_beneficiaries_reached]]),SUM(sbcc[[#This Row],[calc_children]],sbcc[[#This Row],[calc_adults]]),sbcc[[#This Row],[total_beneficiaries_reached]])</f>
        <v>0</v>
      </c>
      <c r="AI964" s="49" t="str">
        <f ca="1">IF(B964="","",OFFSET(table_admin1[[#Headers],[ADM1_PT]],MATCH(B964,admin1,0),1))</f>
        <v/>
      </c>
      <c r="AJ964" s="49" t="str">
        <f t="shared" ca="1" si="30"/>
        <v/>
      </c>
      <c r="AK964" s="49" t="str">
        <f t="shared" ca="1" si="31"/>
        <v/>
      </c>
    </row>
    <row r="965" spans="29:37" x14ac:dyDescent="0.2">
      <c r="AC965">
        <f>IF(ISBLANK(sbcc[[#This Row],[total_boys]]),SUM(sbcc[[#This Row],[boys_0-5_reached]],sbcc[[#This Row],[boys_6-12_reached]],sbcc[[#This Row],[boys_13-18_reached]]),sbcc[[#This Row],[total_boys]])</f>
        <v>0</v>
      </c>
      <c r="AD965">
        <f>IF(ISBLANK(sbcc[[#This Row],[total_girls]]),SUM(sbcc[[#This Row],[girls_0-5_reached]],sbcc[[#This Row],[girls_6-12_reached]],sbcc[[#This Row],[girls_13-18_reached]]),sbcc[[#This Row],[total_girls]])</f>
        <v>0</v>
      </c>
      <c r="AE965">
        <f>IF(ISBLANK(sbcc[[#This Row],[total_children]]),SUM(sbcc[[#This Row],[calc_boys]],sbcc[[#This Row],[calc_girls]]),sbcc[[#This Row],[total_children]])</f>
        <v>0</v>
      </c>
      <c r="AF965">
        <f>IF(ISBLANK(sbcc[[#This Row],[total_pwd]]),SUM(sbcc[[#This Row],[total_pwd_men]],sbcc[[#This Row],[total_pwd_women]]),sbcc[[#This Row],[total_pwd]])</f>
        <v>0</v>
      </c>
      <c r="AG965">
        <f>IF(ISBLANK(sbcc[[#This Row],[total_adults]]),SUM(sbcc[[#This Row],[total_men]],sbcc[[#This Row],[total_women]]),sbcc[[#This Row],[total_adults]])</f>
        <v>0</v>
      </c>
      <c r="AH965">
        <f>IF(ISBLANK(sbcc[[#This Row],[total_beneficiaries_reached]]),SUM(sbcc[[#This Row],[calc_children]],sbcc[[#This Row],[calc_adults]]),sbcc[[#This Row],[total_beneficiaries_reached]])</f>
        <v>0</v>
      </c>
      <c r="AI965" s="49" t="str">
        <f ca="1">IF(B965="","",OFFSET(table_admin1[[#Headers],[ADM1_PT]],MATCH(B965,admin1,0),1))</f>
        <v/>
      </c>
      <c r="AJ965" s="49" t="str">
        <f t="shared" ca="1" si="30"/>
        <v/>
      </c>
      <c r="AK965" s="49" t="str">
        <f t="shared" ca="1" si="31"/>
        <v/>
      </c>
    </row>
    <row r="966" spans="29:37" x14ac:dyDescent="0.2">
      <c r="AC966">
        <f>IF(ISBLANK(sbcc[[#This Row],[total_boys]]),SUM(sbcc[[#This Row],[boys_0-5_reached]],sbcc[[#This Row],[boys_6-12_reached]],sbcc[[#This Row],[boys_13-18_reached]]),sbcc[[#This Row],[total_boys]])</f>
        <v>0</v>
      </c>
      <c r="AD966">
        <f>IF(ISBLANK(sbcc[[#This Row],[total_girls]]),SUM(sbcc[[#This Row],[girls_0-5_reached]],sbcc[[#This Row],[girls_6-12_reached]],sbcc[[#This Row],[girls_13-18_reached]]),sbcc[[#This Row],[total_girls]])</f>
        <v>0</v>
      </c>
      <c r="AE966">
        <f>IF(ISBLANK(sbcc[[#This Row],[total_children]]),SUM(sbcc[[#This Row],[calc_boys]],sbcc[[#This Row],[calc_girls]]),sbcc[[#This Row],[total_children]])</f>
        <v>0</v>
      </c>
      <c r="AF966">
        <f>IF(ISBLANK(sbcc[[#This Row],[total_pwd]]),SUM(sbcc[[#This Row],[total_pwd_men]],sbcc[[#This Row],[total_pwd_women]]),sbcc[[#This Row],[total_pwd]])</f>
        <v>0</v>
      </c>
      <c r="AG966">
        <f>IF(ISBLANK(sbcc[[#This Row],[total_adults]]),SUM(sbcc[[#This Row],[total_men]],sbcc[[#This Row],[total_women]]),sbcc[[#This Row],[total_adults]])</f>
        <v>0</v>
      </c>
      <c r="AH966">
        <f>IF(ISBLANK(sbcc[[#This Row],[total_beneficiaries_reached]]),SUM(sbcc[[#This Row],[calc_children]],sbcc[[#This Row],[calc_adults]]),sbcc[[#This Row],[total_beneficiaries_reached]])</f>
        <v>0</v>
      </c>
      <c r="AI966" s="49" t="str">
        <f ca="1">IF(B966="","",OFFSET(table_admin1[[#Headers],[ADM1_PT]],MATCH(B966,admin1,0),1))</f>
        <v/>
      </c>
      <c r="AJ966" s="49" t="str">
        <f t="shared" ca="1" si="30"/>
        <v/>
      </c>
      <c r="AK966" s="49" t="str">
        <f t="shared" ca="1" si="31"/>
        <v/>
      </c>
    </row>
    <row r="967" spans="29:37" x14ac:dyDescent="0.2">
      <c r="AC967">
        <f>IF(ISBLANK(sbcc[[#This Row],[total_boys]]),SUM(sbcc[[#This Row],[boys_0-5_reached]],sbcc[[#This Row],[boys_6-12_reached]],sbcc[[#This Row],[boys_13-18_reached]]),sbcc[[#This Row],[total_boys]])</f>
        <v>0</v>
      </c>
      <c r="AD967">
        <f>IF(ISBLANK(sbcc[[#This Row],[total_girls]]),SUM(sbcc[[#This Row],[girls_0-5_reached]],sbcc[[#This Row],[girls_6-12_reached]],sbcc[[#This Row],[girls_13-18_reached]]),sbcc[[#This Row],[total_girls]])</f>
        <v>0</v>
      </c>
      <c r="AE967">
        <f>IF(ISBLANK(sbcc[[#This Row],[total_children]]),SUM(sbcc[[#This Row],[calc_boys]],sbcc[[#This Row],[calc_girls]]),sbcc[[#This Row],[total_children]])</f>
        <v>0</v>
      </c>
      <c r="AF967">
        <f>IF(ISBLANK(sbcc[[#This Row],[total_pwd]]),SUM(sbcc[[#This Row],[total_pwd_men]],sbcc[[#This Row],[total_pwd_women]]),sbcc[[#This Row],[total_pwd]])</f>
        <v>0</v>
      </c>
      <c r="AG967">
        <f>IF(ISBLANK(sbcc[[#This Row],[total_adults]]),SUM(sbcc[[#This Row],[total_men]],sbcc[[#This Row],[total_women]]),sbcc[[#This Row],[total_adults]])</f>
        <v>0</v>
      </c>
      <c r="AH967">
        <f>IF(ISBLANK(sbcc[[#This Row],[total_beneficiaries_reached]]),SUM(sbcc[[#This Row],[calc_children]],sbcc[[#This Row],[calc_adults]]),sbcc[[#This Row],[total_beneficiaries_reached]])</f>
        <v>0</v>
      </c>
      <c r="AI967" s="49" t="str">
        <f ca="1">IF(B967="","",OFFSET(table_admin1[[#Headers],[ADM1_PT]],MATCH(B967,admin1,0),1))</f>
        <v/>
      </c>
      <c r="AJ967" s="49" t="str">
        <f t="shared" ca="1" si="30"/>
        <v/>
      </c>
      <c r="AK967" s="49" t="str">
        <f t="shared" ca="1" si="31"/>
        <v/>
      </c>
    </row>
    <row r="968" spans="29:37" x14ac:dyDescent="0.2">
      <c r="AC968">
        <f>IF(ISBLANK(sbcc[[#This Row],[total_boys]]),SUM(sbcc[[#This Row],[boys_0-5_reached]],sbcc[[#This Row],[boys_6-12_reached]],sbcc[[#This Row],[boys_13-18_reached]]),sbcc[[#This Row],[total_boys]])</f>
        <v>0</v>
      </c>
      <c r="AD968">
        <f>IF(ISBLANK(sbcc[[#This Row],[total_girls]]),SUM(sbcc[[#This Row],[girls_0-5_reached]],sbcc[[#This Row],[girls_6-12_reached]],sbcc[[#This Row],[girls_13-18_reached]]),sbcc[[#This Row],[total_girls]])</f>
        <v>0</v>
      </c>
      <c r="AE968">
        <f>IF(ISBLANK(sbcc[[#This Row],[total_children]]),SUM(sbcc[[#This Row],[calc_boys]],sbcc[[#This Row],[calc_girls]]),sbcc[[#This Row],[total_children]])</f>
        <v>0</v>
      </c>
      <c r="AF968">
        <f>IF(ISBLANK(sbcc[[#This Row],[total_pwd]]),SUM(sbcc[[#This Row],[total_pwd_men]],sbcc[[#This Row],[total_pwd_women]]),sbcc[[#This Row],[total_pwd]])</f>
        <v>0</v>
      </c>
      <c r="AG968">
        <f>IF(ISBLANK(sbcc[[#This Row],[total_adults]]),SUM(sbcc[[#This Row],[total_men]],sbcc[[#This Row],[total_women]]),sbcc[[#This Row],[total_adults]])</f>
        <v>0</v>
      </c>
      <c r="AH968">
        <f>IF(ISBLANK(sbcc[[#This Row],[total_beneficiaries_reached]]),SUM(sbcc[[#This Row],[calc_children]],sbcc[[#This Row],[calc_adults]]),sbcc[[#This Row],[total_beneficiaries_reached]])</f>
        <v>0</v>
      </c>
      <c r="AI968" s="49" t="str">
        <f ca="1">IF(B968="","",OFFSET(table_admin1[[#Headers],[ADM1_PT]],MATCH(B968,admin1,0),1))</f>
        <v/>
      </c>
      <c r="AJ968" s="49" t="str">
        <f t="shared" ca="1" si="30"/>
        <v/>
      </c>
      <c r="AK968" s="49" t="str">
        <f t="shared" ca="1" si="31"/>
        <v/>
      </c>
    </row>
    <row r="969" spans="29:37" x14ac:dyDescent="0.2">
      <c r="AC969">
        <f>IF(ISBLANK(sbcc[[#This Row],[total_boys]]),SUM(sbcc[[#This Row],[boys_0-5_reached]],sbcc[[#This Row],[boys_6-12_reached]],sbcc[[#This Row],[boys_13-18_reached]]),sbcc[[#This Row],[total_boys]])</f>
        <v>0</v>
      </c>
      <c r="AD969">
        <f>IF(ISBLANK(sbcc[[#This Row],[total_girls]]),SUM(sbcc[[#This Row],[girls_0-5_reached]],sbcc[[#This Row],[girls_6-12_reached]],sbcc[[#This Row],[girls_13-18_reached]]),sbcc[[#This Row],[total_girls]])</f>
        <v>0</v>
      </c>
      <c r="AE969">
        <f>IF(ISBLANK(sbcc[[#This Row],[total_children]]),SUM(sbcc[[#This Row],[calc_boys]],sbcc[[#This Row],[calc_girls]]),sbcc[[#This Row],[total_children]])</f>
        <v>0</v>
      </c>
      <c r="AF969">
        <f>IF(ISBLANK(sbcc[[#This Row],[total_pwd]]),SUM(sbcc[[#This Row],[total_pwd_men]],sbcc[[#This Row],[total_pwd_women]]),sbcc[[#This Row],[total_pwd]])</f>
        <v>0</v>
      </c>
      <c r="AG969">
        <f>IF(ISBLANK(sbcc[[#This Row],[total_adults]]),SUM(sbcc[[#This Row],[total_men]],sbcc[[#This Row],[total_women]]),sbcc[[#This Row],[total_adults]])</f>
        <v>0</v>
      </c>
      <c r="AH969">
        <f>IF(ISBLANK(sbcc[[#This Row],[total_beneficiaries_reached]]),SUM(sbcc[[#This Row],[calc_children]],sbcc[[#This Row],[calc_adults]]),sbcc[[#This Row],[total_beneficiaries_reached]])</f>
        <v>0</v>
      </c>
      <c r="AI969" s="49" t="str">
        <f ca="1">IF(B969="","",OFFSET(table_admin1[[#Headers],[ADM1_PT]],MATCH(B969,admin1,0),1))</f>
        <v/>
      </c>
      <c r="AJ969" s="49" t="str">
        <f t="shared" ca="1" si="30"/>
        <v/>
      </c>
      <c r="AK969" s="49" t="str">
        <f t="shared" ca="1" si="31"/>
        <v/>
      </c>
    </row>
    <row r="970" spans="29:37" x14ac:dyDescent="0.2">
      <c r="AC970">
        <f>IF(ISBLANK(sbcc[[#This Row],[total_boys]]),SUM(sbcc[[#This Row],[boys_0-5_reached]],sbcc[[#This Row],[boys_6-12_reached]],sbcc[[#This Row],[boys_13-18_reached]]),sbcc[[#This Row],[total_boys]])</f>
        <v>0</v>
      </c>
      <c r="AD970">
        <f>IF(ISBLANK(sbcc[[#This Row],[total_girls]]),SUM(sbcc[[#This Row],[girls_0-5_reached]],sbcc[[#This Row],[girls_6-12_reached]],sbcc[[#This Row],[girls_13-18_reached]]),sbcc[[#This Row],[total_girls]])</f>
        <v>0</v>
      </c>
      <c r="AE970">
        <f>IF(ISBLANK(sbcc[[#This Row],[total_children]]),SUM(sbcc[[#This Row],[calc_boys]],sbcc[[#This Row],[calc_girls]]),sbcc[[#This Row],[total_children]])</f>
        <v>0</v>
      </c>
      <c r="AF970">
        <f>IF(ISBLANK(sbcc[[#This Row],[total_pwd]]),SUM(sbcc[[#This Row],[total_pwd_men]],sbcc[[#This Row],[total_pwd_women]]),sbcc[[#This Row],[total_pwd]])</f>
        <v>0</v>
      </c>
      <c r="AG970">
        <f>IF(ISBLANK(sbcc[[#This Row],[total_adults]]),SUM(sbcc[[#This Row],[total_men]],sbcc[[#This Row],[total_women]]),sbcc[[#This Row],[total_adults]])</f>
        <v>0</v>
      </c>
      <c r="AH970">
        <f>IF(ISBLANK(sbcc[[#This Row],[total_beneficiaries_reached]]),SUM(sbcc[[#This Row],[calc_children]],sbcc[[#This Row],[calc_adults]]),sbcc[[#This Row],[total_beneficiaries_reached]])</f>
        <v>0</v>
      </c>
      <c r="AI970" s="49" t="str">
        <f ca="1">IF(B970="","",OFFSET(table_admin1[[#Headers],[ADM1_PT]],MATCH(B970,admin1,0),1))</f>
        <v/>
      </c>
      <c r="AJ970" s="49" t="str">
        <f t="shared" ca="1" si="30"/>
        <v/>
      </c>
      <c r="AK970" s="49" t="str">
        <f t="shared" ca="1" si="31"/>
        <v/>
      </c>
    </row>
    <row r="971" spans="29:37" x14ac:dyDescent="0.2">
      <c r="AC971">
        <f>IF(ISBLANK(sbcc[[#This Row],[total_boys]]),SUM(sbcc[[#This Row],[boys_0-5_reached]],sbcc[[#This Row],[boys_6-12_reached]],sbcc[[#This Row],[boys_13-18_reached]]),sbcc[[#This Row],[total_boys]])</f>
        <v>0</v>
      </c>
      <c r="AD971">
        <f>IF(ISBLANK(sbcc[[#This Row],[total_girls]]),SUM(sbcc[[#This Row],[girls_0-5_reached]],sbcc[[#This Row],[girls_6-12_reached]],sbcc[[#This Row],[girls_13-18_reached]]),sbcc[[#This Row],[total_girls]])</f>
        <v>0</v>
      </c>
      <c r="AE971">
        <f>IF(ISBLANK(sbcc[[#This Row],[total_children]]),SUM(sbcc[[#This Row],[calc_boys]],sbcc[[#This Row],[calc_girls]]),sbcc[[#This Row],[total_children]])</f>
        <v>0</v>
      </c>
      <c r="AF971">
        <f>IF(ISBLANK(sbcc[[#This Row],[total_pwd]]),SUM(sbcc[[#This Row],[total_pwd_men]],sbcc[[#This Row],[total_pwd_women]]),sbcc[[#This Row],[total_pwd]])</f>
        <v>0</v>
      </c>
      <c r="AG971">
        <f>IF(ISBLANK(sbcc[[#This Row],[total_adults]]),SUM(sbcc[[#This Row],[total_men]],sbcc[[#This Row],[total_women]]),sbcc[[#This Row],[total_adults]])</f>
        <v>0</v>
      </c>
      <c r="AH971">
        <f>IF(ISBLANK(sbcc[[#This Row],[total_beneficiaries_reached]]),SUM(sbcc[[#This Row],[calc_children]],sbcc[[#This Row],[calc_adults]]),sbcc[[#This Row],[total_beneficiaries_reached]])</f>
        <v>0</v>
      </c>
      <c r="AI971" s="49" t="str">
        <f ca="1">IF(B971="","",OFFSET(table_admin1[[#Headers],[ADM1_PT]],MATCH(B971,admin1,0),1))</f>
        <v/>
      </c>
      <c r="AJ971" s="49" t="str">
        <f t="shared" ca="1" si="30"/>
        <v/>
      </c>
      <c r="AK971" s="49" t="str">
        <f t="shared" ca="1" si="31"/>
        <v/>
      </c>
    </row>
    <row r="972" spans="29:37" x14ac:dyDescent="0.2">
      <c r="AC972">
        <f>IF(ISBLANK(sbcc[[#This Row],[total_boys]]),SUM(sbcc[[#This Row],[boys_0-5_reached]],sbcc[[#This Row],[boys_6-12_reached]],sbcc[[#This Row],[boys_13-18_reached]]),sbcc[[#This Row],[total_boys]])</f>
        <v>0</v>
      </c>
      <c r="AD972">
        <f>IF(ISBLANK(sbcc[[#This Row],[total_girls]]),SUM(sbcc[[#This Row],[girls_0-5_reached]],sbcc[[#This Row],[girls_6-12_reached]],sbcc[[#This Row],[girls_13-18_reached]]),sbcc[[#This Row],[total_girls]])</f>
        <v>0</v>
      </c>
      <c r="AE972">
        <f>IF(ISBLANK(sbcc[[#This Row],[total_children]]),SUM(sbcc[[#This Row],[calc_boys]],sbcc[[#This Row],[calc_girls]]),sbcc[[#This Row],[total_children]])</f>
        <v>0</v>
      </c>
      <c r="AF972">
        <f>IF(ISBLANK(sbcc[[#This Row],[total_pwd]]),SUM(sbcc[[#This Row],[total_pwd_men]],sbcc[[#This Row],[total_pwd_women]]),sbcc[[#This Row],[total_pwd]])</f>
        <v>0</v>
      </c>
      <c r="AG972">
        <f>IF(ISBLANK(sbcc[[#This Row],[total_adults]]),SUM(sbcc[[#This Row],[total_men]],sbcc[[#This Row],[total_women]]),sbcc[[#This Row],[total_adults]])</f>
        <v>0</v>
      </c>
      <c r="AH972">
        <f>IF(ISBLANK(sbcc[[#This Row],[total_beneficiaries_reached]]),SUM(sbcc[[#This Row],[calc_children]],sbcc[[#This Row],[calc_adults]]),sbcc[[#This Row],[total_beneficiaries_reached]])</f>
        <v>0</v>
      </c>
      <c r="AI972" s="49" t="str">
        <f ca="1">IF(B972="","",OFFSET(table_admin1[[#Headers],[ADM1_PT]],MATCH(B972,admin1,0),1))</f>
        <v/>
      </c>
      <c r="AJ972" s="49" t="str">
        <f t="shared" ca="1" si="30"/>
        <v/>
      </c>
      <c r="AK972" s="49" t="str">
        <f t="shared" ca="1" si="31"/>
        <v/>
      </c>
    </row>
    <row r="973" spans="29:37" x14ac:dyDescent="0.2">
      <c r="AC973">
        <f>IF(ISBLANK(sbcc[[#This Row],[total_boys]]),SUM(sbcc[[#This Row],[boys_0-5_reached]],sbcc[[#This Row],[boys_6-12_reached]],sbcc[[#This Row],[boys_13-18_reached]]),sbcc[[#This Row],[total_boys]])</f>
        <v>0</v>
      </c>
      <c r="AD973">
        <f>IF(ISBLANK(sbcc[[#This Row],[total_girls]]),SUM(sbcc[[#This Row],[girls_0-5_reached]],sbcc[[#This Row],[girls_6-12_reached]],sbcc[[#This Row],[girls_13-18_reached]]),sbcc[[#This Row],[total_girls]])</f>
        <v>0</v>
      </c>
      <c r="AE973">
        <f>IF(ISBLANK(sbcc[[#This Row],[total_children]]),SUM(sbcc[[#This Row],[calc_boys]],sbcc[[#This Row],[calc_girls]]),sbcc[[#This Row],[total_children]])</f>
        <v>0</v>
      </c>
      <c r="AF973">
        <f>IF(ISBLANK(sbcc[[#This Row],[total_pwd]]),SUM(sbcc[[#This Row],[total_pwd_men]],sbcc[[#This Row],[total_pwd_women]]),sbcc[[#This Row],[total_pwd]])</f>
        <v>0</v>
      </c>
      <c r="AG973">
        <f>IF(ISBLANK(sbcc[[#This Row],[total_adults]]),SUM(sbcc[[#This Row],[total_men]],sbcc[[#This Row],[total_women]]),sbcc[[#This Row],[total_adults]])</f>
        <v>0</v>
      </c>
      <c r="AH973">
        <f>IF(ISBLANK(sbcc[[#This Row],[total_beneficiaries_reached]]),SUM(sbcc[[#This Row],[calc_children]],sbcc[[#This Row],[calc_adults]]),sbcc[[#This Row],[total_beneficiaries_reached]])</f>
        <v>0</v>
      </c>
      <c r="AI973" s="49" t="str">
        <f ca="1">IF(B973="","",OFFSET(table_admin1[[#Headers],[ADM1_PT]],MATCH(B973,admin1,0),1))</f>
        <v/>
      </c>
      <c r="AJ973" s="49" t="str">
        <f t="shared" ca="1" si="30"/>
        <v/>
      </c>
      <c r="AK973" s="49" t="str">
        <f t="shared" ca="1" si="31"/>
        <v/>
      </c>
    </row>
    <row r="974" spans="29:37" x14ac:dyDescent="0.2">
      <c r="AC974">
        <f>IF(ISBLANK(sbcc[[#This Row],[total_boys]]),SUM(sbcc[[#This Row],[boys_0-5_reached]],sbcc[[#This Row],[boys_6-12_reached]],sbcc[[#This Row],[boys_13-18_reached]]),sbcc[[#This Row],[total_boys]])</f>
        <v>0</v>
      </c>
      <c r="AD974">
        <f>IF(ISBLANK(sbcc[[#This Row],[total_girls]]),SUM(sbcc[[#This Row],[girls_0-5_reached]],sbcc[[#This Row],[girls_6-12_reached]],sbcc[[#This Row],[girls_13-18_reached]]),sbcc[[#This Row],[total_girls]])</f>
        <v>0</v>
      </c>
      <c r="AE974">
        <f>IF(ISBLANK(sbcc[[#This Row],[total_children]]),SUM(sbcc[[#This Row],[calc_boys]],sbcc[[#This Row],[calc_girls]]),sbcc[[#This Row],[total_children]])</f>
        <v>0</v>
      </c>
      <c r="AF974">
        <f>IF(ISBLANK(sbcc[[#This Row],[total_pwd]]),SUM(sbcc[[#This Row],[total_pwd_men]],sbcc[[#This Row],[total_pwd_women]]),sbcc[[#This Row],[total_pwd]])</f>
        <v>0</v>
      </c>
      <c r="AG974">
        <f>IF(ISBLANK(sbcc[[#This Row],[total_adults]]),SUM(sbcc[[#This Row],[total_men]],sbcc[[#This Row],[total_women]]),sbcc[[#This Row],[total_adults]])</f>
        <v>0</v>
      </c>
      <c r="AH974">
        <f>IF(ISBLANK(sbcc[[#This Row],[total_beneficiaries_reached]]),SUM(sbcc[[#This Row],[calc_children]],sbcc[[#This Row],[calc_adults]]),sbcc[[#This Row],[total_beneficiaries_reached]])</f>
        <v>0</v>
      </c>
      <c r="AI974" s="49" t="str">
        <f ca="1">IF(B974="","",OFFSET(table_admin1[[#Headers],[ADM1_PT]],MATCH(B974,admin1,0),1))</f>
        <v/>
      </c>
      <c r="AJ974" s="49" t="str">
        <f t="shared" ca="1" si="30"/>
        <v/>
      </c>
      <c r="AK974" s="49" t="str">
        <f t="shared" ca="1" si="31"/>
        <v/>
      </c>
    </row>
    <row r="975" spans="29:37" x14ac:dyDescent="0.2">
      <c r="AC975">
        <f>IF(ISBLANK(sbcc[[#This Row],[total_boys]]),SUM(sbcc[[#This Row],[boys_0-5_reached]],sbcc[[#This Row],[boys_6-12_reached]],sbcc[[#This Row],[boys_13-18_reached]]),sbcc[[#This Row],[total_boys]])</f>
        <v>0</v>
      </c>
      <c r="AD975">
        <f>IF(ISBLANK(sbcc[[#This Row],[total_girls]]),SUM(sbcc[[#This Row],[girls_0-5_reached]],sbcc[[#This Row],[girls_6-12_reached]],sbcc[[#This Row],[girls_13-18_reached]]),sbcc[[#This Row],[total_girls]])</f>
        <v>0</v>
      </c>
      <c r="AE975">
        <f>IF(ISBLANK(sbcc[[#This Row],[total_children]]),SUM(sbcc[[#This Row],[calc_boys]],sbcc[[#This Row],[calc_girls]]),sbcc[[#This Row],[total_children]])</f>
        <v>0</v>
      </c>
      <c r="AF975">
        <f>IF(ISBLANK(sbcc[[#This Row],[total_pwd]]),SUM(sbcc[[#This Row],[total_pwd_men]],sbcc[[#This Row],[total_pwd_women]]),sbcc[[#This Row],[total_pwd]])</f>
        <v>0</v>
      </c>
      <c r="AG975">
        <f>IF(ISBLANK(sbcc[[#This Row],[total_adults]]),SUM(sbcc[[#This Row],[total_men]],sbcc[[#This Row],[total_women]]),sbcc[[#This Row],[total_adults]])</f>
        <v>0</v>
      </c>
      <c r="AH975">
        <f>IF(ISBLANK(sbcc[[#This Row],[total_beneficiaries_reached]]),SUM(sbcc[[#This Row],[calc_children]],sbcc[[#This Row],[calc_adults]]),sbcc[[#This Row],[total_beneficiaries_reached]])</f>
        <v>0</v>
      </c>
      <c r="AI975" s="49" t="str">
        <f ca="1">IF(B975="","",OFFSET(table_admin1[[#Headers],[ADM1_PT]],MATCH(B975,admin1,0),1))</f>
        <v/>
      </c>
      <c r="AJ975" s="49" t="str">
        <f t="shared" ca="1" si="30"/>
        <v/>
      </c>
      <c r="AK975" s="49" t="str">
        <f t="shared" ca="1" si="31"/>
        <v/>
      </c>
    </row>
    <row r="976" spans="29:37" x14ac:dyDescent="0.2">
      <c r="AC976">
        <f>IF(ISBLANK(sbcc[[#This Row],[total_boys]]),SUM(sbcc[[#This Row],[boys_0-5_reached]],sbcc[[#This Row],[boys_6-12_reached]],sbcc[[#This Row],[boys_13-18_reached]]),sbcc[[#This Row],[total_boys]])</f>
        <v>0</v>
      </c>
      <c r="AD976">
        <f>IF(ISBLANK(sbcc[[#This Row],[total_girls]]),SUM(sbcc[[#This Row],[girls_0-5_reached]],sbcc[[#This Row],[girls_6-12_reached]],sbcc[[#This Row],[girls_13-18_reached]]),sbcc[[#This Row],[total_girls]])</f>
        <v>0</v>
      </c>
      <c r="AE976">
        <f>IF(ISBLANK(sbcc[[#This Row],[total_children]]),SUM(sbcc[[#This Row],[calc_boys]],sbcc[[#This Row],[calc_girls]]),sbcc[[#This Row],[total_children]])</f>
        <v>0</v>
      </c>
      <c r="AF976">
        <f>IF(ISBLANK(sbcc[[#This Row],[total_pwd]]),SUM(sbcc[[#This Row],[total_pwd_men]],sbcc[[#This Row],[total_pwd_women]]),sbcc[[#This Row],[total_pwd]])</f>
        <v>0</v>
      </c>
      <c r="AG976">
        <f>IF(ISBLANK(sbcc[[#This Row],[total_adults]]),SUM(sbcc[[#This Row],[total_men]],sbcc[[#This Row],[total_women]]),sbcc[[#This Row],[total_adults]])</f>
        <v>0</v>
      </c>
      <c r="AH976">
        <f>IF(ISBLANK(sbcc[[#This Row],[total_beneficiaries_reached]]),SUM(sbcc[[#This Row],[calc_children]],sbcc[[#This Row],[calc_adults]]),sbcc[[#This Row],[total_beneficiaries_reached]])</f>
        <v>0</v>
      </c>
      <c r="AI976" s="49" t="str">
        <f ca="1">IF(B976="","",OFFSET(table_admin1[[#Headers],[ADM1_PT]],MATCH(B976,admin1,0),1))</f>
        <v/>
      </c>
      <c r="AJ976" s="49" t="str">
        <f t="shared" ca="1" si="30"/>
        <v/>
      </c>
      <c r="AK976" s="49" t="str">
        <f t="shared" ca="1" si="31"/>
        <v/>
      </c>
    </row>
    <row r="977" spans="29:37" x14ac:dyDescent="0.2">
      <c r="AC977">
        <f>IF(ISBLANK(sbcc[[#This Row],[total_boys]]),SUM(sbcc[[#This Row],[boys_0-5_reached]],sbcc[[#This Row],[boys_6-12_reached]],sbcc[[#This Row],[boys_13-18_reached]]),sbcc[[#This Row],[total_boys]])</f>
        <v>0</v>
      </c>
      <c r="AD977">
        <f>IF(ISBLANK(sbcc[[#This Row],[total_girls]]),SUM(sbcc[[#This Row],[girls_0-5_reached]],sbcc[[#This Row],[girls_6-12_reached]],sbcc[[#This Row],[girls_13-18_reached]]),sbcc[[#This Row],[total_girls]])</f>
        <v>0</v>
      </c>
      <c r="AE977">
        <f>IF(ISBLANK(sbcc[[#This Row],[total_children]]),SUM(sbcc[[#This Row],[calc_boys]],sbcc[[#This Row],[calc_girls]]),sbcc[[#This Row],[total_children]])</f>
        <v>0</v>
      </c>
      <c r="AF977">
        <f>IF(ISBLANK(sbcc[[#This Row],[total_pwd]]),SUM(sbcc[[#This Row],[total_pwd_men]],sbcc[[#This Row],[total_pwd_women]]),sbcc[[#This Row],[total_pwd]])</f>
        <v>0</v>
      </c>
      <c r="AG977">
        <f>IF(ISBLANK(sbcc[[#This Row],[total_adults]]),SUM(sbcc[[#This Row],[total_men]],sbcc[[#This Row],[total_women]]),sbcc[[#This Row],[total_adults]])</f>
        <v>0</v>
      </c>
      <c r="AH977">
        <f>IF(ISBLANK(sbcc[[#This Row],[total_beneficiaries_reached]]),SUM(sbcc[[#This Row],[calc_children]],sbcc[[#This Row],[calc_adults]]),sbcc[[#This Row],[total_beneficiaries_reached]])</f>
        <v>0</v>
      </c>
      <c r="AI977" s="49" t="str">
        <f ca="1">IF(B977="","",OFFSET(table_admin1[[#Headers],[ADM1_PT]],MATCH(B977,admin1,0),1))</f>
        <v/>
      </c>
      <c r="AJ977" s="49" t="str">
        <f t="shared" ca="1" si="30"/>
        <v/>
      </c>
      <c r="AK977" s="49" t="str">
        <f t="shared" ca="1" si="31"/>
        <v/>
      </c>
    </row>
    <row r="978" spans="29:37" x14ac:dyDescent="0.2">
      <c r="AC978">
        <f>IF(ISBLANK(sbcc[[#This Row],[total_boys]]),SUM(sbcc[[#This Row],[boys_0-5_reached]],sbcc[[#This Row],[boys_6-12_reached]],sbcc[[#This Row],[boys_13-18_reached]]),sbcc[[#This Row],[total_boys]])</f>
        <v>0</v>
      </c>
      <c r="AD978">
        <f>IF(ISBLANK(sbcc[[#This Row],[total_girls]]),SUM(sbcc[[#This Row],[girls_0-5_reached]],sbcc[[#This Row],[girls_6-12_reached]],sbcc[[#This Row],[girls_13-18_reached]]),sbcc[[#This Row],[total_girls]])</f>
        <v>0</v>
      </c>
      <c r="AE978">
        <f>IF(ISBLANK(sbcc[[#This Row],[total_children]]),SUM(sbcc[[#This Row],[calc_boys]],sbcc[[#This Row],[calc_girls]]),sbcc[[#This Row],[total_children]])</f>
        <v>0</v>
      </c>
      <c r="AF978">
        <f>IF(ISBLANK(sbcc[[#This Row],[total_pwd]]),SUM(sbcc[[#This Row],[total_pwd_men]],sbcc[[#This Row],[total_pwd_women]]),sbcc[[#This Row],[total_pwd]])</f>
        <v>0</v>
      </c>
      <c r="AG978">
        <f>IF(ISBLANK(sbcc[[#This Row],[total_adults]]),SUM(sbcc[[#This Row],[total_men]],sbcc[[#This Row],[total_women]]),sbcc[[#This Row],[total_adults]])</f>
        <v>0</v>
      </c>
      <c r="AH978">
        <f>IF(ISBLANK(sbcc[[#This Row],[total_beneficiaries_reached]]),SUM(sbcc[[#This Row],[calc_children]],sbcc[[#This Row],[calc_adults]]),sbcc[[#This Row],[total_beneficiaries_reached]])</f>
        <v>0</v>
      </c>
      <c r="AI978" s="49" t="str">
        <f ca="1">IF(B978="","",OFFSET(table_admin1[[#Headers],[ADM1_PT]],MATCH(B978,admin1,0),1))</f>
        <v/>
      </c>
      <c r="AJ978" s="49" t="str">
        <f t="shared" ca="1" si="30"/>
        <v/>
      </c>
      <c r="AK978" s="49" t="str">
        <f t="shared" ca="1" si="31"/>
        <v/>
      </c>
    </row>
    <row r="979" spans="29:37" x14ac:dyDescent="0.2">
      <c r="AC979">
        <f>IF(ISBLANK(sbcc[[#This Row],[total_boys]]),SUM(sbcc[[#This Row],[boys_0-5_reached]],sbcc[[#This Row],[boys_6-12_reached]],sbcc[[#This Row],[boys_13-18_reached]]),sbcc[[#This Row],[total_boys]])</f>
        <v>0</v>
      </c>
      <c r="AD979">
        <f>IF(ISBLANK(sbcc[[#This Row],[total_girls]]),SUM(sbcc[[#This Row],[girls_0-5_reached]],sbcc[[#This Row],[girls_6-12_reached]],sbcc[[#This Row],[girls_13-18_reached]]),sbcc[[#This Row],[total_girls]])</f>
        <v>0</v>
      </c>
      <c r="AE979">
        <f>IF(ISBLANK(sbcc[[#This Row],[total_children]]),SUM(sbcc[[#This Row],[calc_boys]],sbcc[[#This Row],[calc_girls]]),sbcc[[#This Row],[total_children]])</f>
        <v>0</v>
      </c>
      <c r="AF979">
        <f>IF(ISBLANK(sbcc[[#This Row],[total_pwd]]),SUM(sbcc[[#This Row],[total_pwd_men]],sbcc[[#This Row],[total_pwd_women]]),sbcc[[#This Row],[total_pwd]])</f>
        <v>0</v>
      </c>
      <c r="AG979">
        <f>IF(ISBLANK(sbcc[[#This Row],[total_adults]]),SUM(sbcc[[#This Row],[total_men]],sbcc[[#This Row],[total_women]]),sbcc[[#This Row],[total_adults]])</f>
        <v>0</v>
      </c>
      <c r="AH979">
        <f>IF(ISBLANK(sbcc[[#This Row],[total_beneficiaries_reached]]),SUM(sbcc[[#This Row],[calc_children]],sbcc[[#This Row],[calc_adults]]),sbcc[[#This Row],[total_beneficiaries_reached]])</f>
        <v>0</v>
      </c>
      <c r="AI979" s="49" t="str">
        <f ca="1">IF(B979="","",OFFSET(table_admin1[[#Headers],[ADM1_PT]],MATCH(B979,admin1,0),1))</f>
        <v/>
      </c>
      <c r="AJ979" s="49" t="str">
        <f t="shared" ca="1" si="30"/>
        <v/>
      </c>
      <c r="AK979" s="49" t="str">
        <f t="shared" ca="1" si="31"/>
        <v/>
      </c>
    </row>
    <row r="980" spans="29:37" x14ac:dyDescent="0.2">
      <c r="AC980">
        <f>IF(ISBLANK(sbcc[[#This Row],[total_boys]]),SUM(sbcc[[#This Row],[boys_0-5_reached]],sbcc[[#This Row],[boys_6-12_reached]],sbcc[[#This Row],[boys_13-18_reached]]),sbcc[[#This Row],[total_boys]])</f>
        <v>0</v>
      </c>
      <c r="AD980">
        <f>IF(ISBLANK(sbcc[[#This Row],[total_girls]]),SUM(sbcc[[#This Row],[girls_0-5_reached]],sbcc[[#This Row],[girls_6-12_reached]],sbcc[[#This Row],[girls_13-18_reached]]),sbcc[[#This Row],[total_girls]])</f>
        <v>0</v>
      </c>
      <c r="AE980">
        <f>IF(ISBLANK(sbcc[[#This Row],[total_children]]),SUM(sbcc[[#This Row],[calc_boys]],sbcc[[#This Row],[calc_girls]]),sbcc[[#This Row],[total_children]])</f>
        <v>0</v>
      </c>
      <c r="AF980">
        <f>IF(ISBLANK(sbcc[[#This Row],[total_pwd]]),SUM(sbcc[[#This Row],[total_pwd_men]],sbcc[[#This Row],[total_pwd_women]]),sbcc[[#This Row],[total_pwd]])</f>
        <v>0</v>
      </c>
      <c r="AG980">
        <f>IF(ISBLANK(sbcc[[#This Row],[total_adults]]),SUM(sbcc[[#This Row],[total_men]],sbcc[[#This Row],[total_women]]),sbcc[[#This Row],[total_adults]])</f>
        <v>0</v>
      </c>
      <c r="AH980">
        <f>IF(ISBLANK(sbcc[[#This Row],[total_beneficiaries_reached]]),SUM(sbcc[[#This Row],[calc_children]],sbcc[[#This Row],[calc_adults]]),sbcc[[#This Row],[total_beneficiaries_reached]])</f>
        <v>0</v>
      </c>
      <c r="AI980" s="49" t="str">
        <f ca="1">IF(B980="","",OFFSET(table_admin1[[#Headers],[ADM1_PT]],MATCH(B980,admin1,0),1))</f>
        <v/>
      </c>
      <c r="AJ980" s="49" t="str">
        <f t="shared" ca="1" si="30"/>
        <v/>
      </c>
      <c r="AK980" s="49" t="str">
        <f t="shared" ca="1" si="31"/>
        <v/>
      </c>
    </row>
    <row r="981" spans="29:37" x14ac:dyDescent="0.2">
      <c r="AC981">
        <f>IF(ISBLANK(sbcc[[#This Row],[total_boys]]),SUM(sbcc[[#This Row],[boys_0-5_reached]],sbcc[[#This Row],[boys_6-12_reached]],sbcc[[#This Row],[boys_13-18_reached]]),sbcc[[#This Row],[total_boys]])</f>
        <v>0</v>
      </c>
      <c r="AD981">
        <f>IF(ISBLANK(sbcc[[#This Row],[total_girls]]),SUM(sbcc[[#This Row],[girls_0-5_reached]],sbcc[[#This Row],[girls_6-12_reached]],sbcc[[#This Row],[girls_13-18_reached]]),sbcc[[#This Row],[total_girls]])</f>
        <v>0</v>
      </c>
      <c r="AE981">
        <f>IF(ISBLANK(sbcc[[#This Row],[total_children]]),SUM(sbcc[[#This Row],[calc_boys]],sbcc[[#This Row],[calc_girls]]),sbcc[[#This Row],[total_children]])</f>
        <v>0</v>
      </c>
      <c r="AF981">
        <f>IF(ISBLANK(sbcc[[#This Row],[total_pwd]]),SUM(sbcc[[#This Row],[total_pwd_men]],sbcc[[#This Row],[total_pwd_women]]),sbcc[[#This Row],[total_pwd]])</f>
        <v>0</v>
      </c>
      <c r="AG981">
        <f>IF(ISBLANK(sbcc[[#This Row],[total_adults]]),SUM(sbcc[[#This Row],[total_men]],sbcc[[#This Row],[total_women]]),sbcc[[#This Row],[total_adults]])</f>
        <v>0</v>
      </c>
      <c r="AH981">
        <f>IF(ISBLANK(sbcc[[#This Row],[total_beneficiaries_reached]]),SUM(sbcc[[#This Row],[calc_children]],sbcc[[#This Row],[calc_adults]]),sbcc[[#This Row],[total_beneficiaries_reached]])</f>
        <v>0</v>
      </c>
      <c r="AI981" s="49" t="str">
        <f ca="1">IF(B981="","",OFFSET(table_admin1[[#Headers],[ADM1_PT]],MATCH(B981,admin1,0),1))</f>
        <v/>
      </c>
      <c r="AJ981" s="49" t="str">
        <f t="shared" ca="1" si="30"/>
        <v/>
      </c>
      <c r="AK981" s="49" t="str">
        <f t="shared" ca="1" si="31"/>
        <v/>
      </c>
    </row>
    <row r="982" spans="29:37" x14ac:dyDescent="0.2">
      <c r="AC982">
        <f>IF(ISBLANK(sbcc[[#This Row],[total_boys]]),SUM(sbcc[[#This Row],[boys_0-5_reached]],sbcc[[#This Row],[boys_6-12_reached]],sbcc[[#This Row],[boys_13-18_reached]]),sbcc[[#This Row],[total_boys]])</f>
        <v>0</v>
      </c>
      <c r="AD982">
        <f>IF(ISBLANK(sbcc[[#This Row],[total_girls]]),SUM(sbcc[[#This Row],[girls_0-5_reached]],sbcc[[#This Row],[girls_6-12_reached]],sbcc[[#This Row],[girls_13-18_reached]]),sbcc[[#This Row],[total_girls]])</f>
        <v>0</v>
      </c>
      <c r="AE982">
        <f>IF(ISBLANK(sbcc[[#This Row],[total_children]]),SUM(sbcc[[#This Row],[calc_boys]],sbcc[[#This Row],[calc_girls]]),sbcc[[#This Row],[total_children]])</f>
        <v>0</v>
      </c>
      <c r="AF982">
        <f>IF(ISBLANK(sbcc[[#This Row],[total_pwd]]),SUM(sbcc[[#This Row],[total_pwd_men]],sbcc[[#This Row],[total_pwd_women]]),sbcc[[#This Row],[total_pwd]])</f>
        <v>0</v>
      </c>
      <c r="AG982">
        <f>IF(ISBLANK(sbcc[[#This Row],[total_adults]]),SUM(sbcc[[#This Row],[total_men]],sbcc[[#This Row],[total_women]]),sbcc[[#This Row],[total_adults]])</f>
        <v>0</v>
      </c>
      <c r="AH982">
        <f>IF(ISBLANK(sbcc[[#This Row],[total_beneficiaries_reached]]),SUM(sbcc[[#This Row],[calc_children]],sbcc[[#This Row],[calc_adults]]),sbcc[[#This Row],[total_beneficiaries_reached]])</f>
        <v>0</v>
      </c>
      <c r="AI982" s="49" t="str">
        <f ca="1">IF(B982="","",OFFSET(table_admin1[[#Headers],[ADM1_PT]],MATCH(B982,admin1,0),1))</f>
        <v/>
      </c>
      <c r="AJ982" s="49" t="str">
        <f t="shared" ca="1" si="30"/>
        <v/>
      </c>
      <c r="AK982" s="49" t="str">
        <f t="shared" ca="1" si="31"/>
        <v/>
      </c>
    </row>
    <row r="983" spans="29:37" x14ac:dyDescent="0.2">
      <c r="AC983">
        <f>IF(ISBLANK(sbcc[[#This Row],[total_boys]]),SUM(sbcc[[#This Row],[boys_0-5_reached]],sbcc[[#This Row],[boys_6-12_reached]],sbcc[[#This Row],[boys_13-18_reached]]),sbcc[[#This Row],[total_boys]])</f>
        <v>0</v>
      </c>
      <c r="AD983">
        <f>IF(ISBLANK(sbcc[[#This Row],[total_girls]]),SUM(sbcc[[#This Row],[girls_0-5_reached]],sbcc[[#This Row],[girls_6-12_reached]],sbcc[[#This Row],[girls_13-18_reached]]),sbcc[[#This Row],[total_girls]])</f>
        <v>0</v>
      </c>
      <c r="AE983">
        <f>IF(ISBLANK(sbcc[[#This Row],[total_children]]),SUM(sbcc[[#This Row],[calc_boys]],sbcc[[#This Row],[calc_girls]]),sbcc[[#This Row],[total_children]])</f>
        <v>0</v>
      </c>
      <c r="AF983">
        <f>IF(ISBLANK(sbcc[[#This Row],[total_pwd]]),SUM(sbcc[[#This Row],[total_pwd_men]],sbcc[[#This Row],[total_pwd_women]]),sbcc[[#This Row],[total_pwd]])</f>
        <v>0</v>
      </c>
      <c r="AG983">
        <f>IF(ISBLANK(sbcc[[#This Row],[total_adults]]),SUM(sbcc[[#This Row],[total_men]],sbcc[[#This Row],[total_women]]),sbcc[[#This Row],[total_adults]])</f>
        <v>0</v>
      </c>
      <c r="AH983">
        <f>IF(ISBLANK(sbcc[[#This Row],[total_beneficiaries_reached]]),SUM(sbcc[[#This Row],[calc_children]],sbcc[[#This Row],[calc_adults]]),sbcc[[#This Row],[total_beneficiaries_reached]])</f>
        <v>0</v>
      </c>
      <c r="AI983" s="49" t="str">
        <f ca="1">IF(B983="","",OFFSET(table_admin1[[#Headers],[ADM1_PT]],MATCH(B983,admin1,0),1))</f>
        <v/>
      </c>
      <c r="AJ983" s="49" t="str">
        <f t="shared" ca="1" si="30"/>
        <v/>
      </c>
      <c r="AK983" s="49" t="str">
        <f t="shared" ca="1" si="31"/>
        <v/>
      </c>
    </row>
    <row r="984" spans="29:37" x14ac:dyDescent="0.2">
      <c r="AC984">
        <f>IF(ISBLANK(sbcc[[#This Row],[total_boys]]),SUM(sbcc[[#This Row],[boys_0-5_reached]],sbcc[[#This Row],[boys_6-12_reached]],sbcc[[#This Row],[boys_13-18_reached]]),sbcc[[#This Row],[total_boys]])</f>
        <v>0</v>
      </c>
      <c r="AD984">
        <f>IF(ISBLANK(sbcc[[#This Row],[total_girls]]),SUM(sbcc[[#This Row],[girls_0-5_reached]],sbcc[[#This Row],[girls_6-12_reached]],sbcc[[#This Row],[girls_13-18_reached]]),sbcc[[#This Row],[total_girls]])</f>
        <v>0</v>
      </c>
      <c r="AE984">
        <f>IF(ISBLANK(sbcc[[#This Row],[total_children]]),SUM(sbcc[[#This Row],[calc_boys]],sbcc[[#This Row],[calc_girls]]),sbcc[[#This Row],[total_children]])</f>
        <v>0</v>
      </c>
      <c r="AF984">
        <f>IF(ISBLANK(sbcc[[#This Row],[total_pwd]]),SUM(sbcc[[#This Row],[total_pwd_men]],sbcc[[#This Row],[total_pwd_women]]),sbcc[[#This Row],[total_pwd]])</f>
        <v>0</v>
      </c>
      <c r="AG984">
        <f>IF(ISBLANK(sbcc[[#This Row],[total_adults]]),SUM(sbcc[[#This Row],[total_men]],sbcc[[#This Row],[total_women]]),sbcc[[#This Row],[total_adults]])</f>
        <v>0</v>
      </c>
      <c r="AH984">
        <f>IF(ISBLANK(sbcc[[#This Row],[total_beneficiaries_reached]]),SUM(sbcc[[#This Row],[calc_children]],sbcc[[#This Row],[calc_adults]]),sbcc[[#This Row],[total_beneficiaries_reached]])</f>
        <v>0</v>
      </c>
      <c r="AI984" s="49" t="str">
        <f ca="1">IF(B984="","",OFFSET(table_admin1[[#Headers],[ADM1_PT]],MATCH(B984,admin1,0),1))</f>
        <v/>
      </c>
      <c r="AJ984" s="49" t="str">
        <f t="shared" ca="1" si="30"/>
        <v/>
      </c>
      <c r="AK984" s="49" t="str">
        <f t="shared" ca="1" si="31"/>
        <v/>
      </c>
    </row>
    <row r="985" spans="29:37" x14ac:dyDescent="0.2">
      <c r="AC985">
        <f>IF(ISBLANK(sbcc[[#This Row],[total_boys]]),SUM(sbcc[[#This Row],[boys_0-5_reached]],sbcc[[#This Row],[boys_6-12_reached]],sbcc[[#This Row],[boys_13-18_reached]]),sbcc[[#This Row],[total_boys]])</f>
        <v>0</v>
      </c>
      <c r="AD985">
        <f>IF(ISBLANK(sbcc[[#This Row],[total_girls]]),SUM(sbcc[[#This Row],[girls_0-5_reached]],sbcc[[#This Row],[girls_6-12_reached]],sbcc[[#This Row],[girls_13-18_reached]]),sbcc[[#This Row],[total_girls]])</f>
        <v>0</v>
      </c>
      <c r="AE985">
        <f>IF(ISBLANK(sbcc[[#This Row],[total_children]]),SUM(sbcc[[#This Row],[calc_boys]],sbcc[[#This Row],[calc_girls]]),sbcc[[#This Row],[total_children]])</f>
        <v>0</v>
      </c>
      <c r="AF985">
        <f>IF(ISBLANK(sbcc[[#This Row],[total_pwd]]),SUM(sbcc[[#This Row],[total_pwd_men]],sbcc[[#This Row],[total_pwd_women]]),sbcc[[#This Row],[total_pwd]])</f>
        <v>0</v>
      </c>
      <c r="AG985">
        <f>IF(ISBLANK(sbcc[[#This Row],[total_adults]]),SUM(sbcc[[#This Row],[total_men]],sbcc[[#This Row],[total_women]]),sbcc[[#This Row],[total_adults]])</f>
        <v>0</v>
      </c>
      <c r="AH985">
        <f>IF(ISBLANK(sbcc[[#This Row],[total_beneficiaries_reached]]),SUM(sbcc[[#This Row],[calc_children]],sbcc[[#This Row],[calc_adults]]),sbcc[[#This Row],[total_beneficiaries_reached]])</f>
        <v>0</v>
      </c>
      <c r="AI985" s="49" t="str">
        <f ca="1">IF(B985="","",OFFSET(table_admin1[[#Headers],[ADM1_PT]],MATCH(B985,admin1,0),1))</f>
        <v/>
      </c>
      <c r="AJ985" s="49" t="str">
        <f t="shared" ca="1" si="30"/>
        <v/>
      </c>
      <c r="AK985" s="49" t="str">
        <f t="shared" ca="1" si="31"/>
        <v/>
      </c>
    </row>
    <row r="986" spans="29:37" x14ac:dyDescent="0.2">
      <c r="AC986">
        <f>IF(ISBLANK(sbcc[[#This Row],[total_boys]]),SUM(sbcc[[#This Row],[boys_0-5_reached]],sbcc[[#This Row],[boys_6-12_reached]],sbcc[[#This Row],[boys_13-18_reached]]),sbcc[[#This Row],[total_boys]])</f>
        <v>0</v>
      </c>
      <c r="AD986">
        <f>IF(ISBLANK(sbcc[[#This Row],[total_girls]]),SUM(sbcc[[#This Row],[girls_0-5_reached]],sbcc[[#This Row],[girls_6-12_reached]],sbcc[[#This Row],[girls_13-18_reached]]),sbcc[[#This Row],[total_girls]])</f>
        <v>0</v>
      </c>
      <c r="AE986">
        <f>IF(ISBLANK(sbcc[[#This Row],[total_children]]),SUM(sbcc[[#This Row],[calc_boys]],sbcc[[#This Row],[calc_girls]]),sbcc[[#This Row],[total_children]])</f>
        <v>0</v>
      </c>
      <c r="AF986">
        <f>IF(ISBLANK(sbcc[[#This Row],[total_pwd]]),SUM(sbcc[[#This Row],[total_pwd_men]],sbcc[[#This Row],[total_pwd_women]]),sbcc[[#This Row],[total_pwd]])</f>
        <v>0</v>
      </c>
      <c r="AG986">
        <f>IF(ISBLANK(sbcc[[#This Row],[total_adults]]),SUM(sbcc[[#This Row],[total_men]],sbcc[[#This Row],[total_women]]),sbcc[[#This Row],[total_adults]])</f>
        <v>0</v>
      </c>
      <c r="AH986">
        <f>IF(ISBLANK(sbcc[[#This Row],[total_beneficiaries_reached]]),SUM(sbcc[[#This Row],[calc_children]],sbcc[[#This Row],[calc_adults]]),sbcc[[#This Row],[total_beneficiaries_reached]])</f>
        <v>0</v>
      </c>
      <c r="AI986" s="49" t="str">
        <f ca="1">IF(B986="","",OFFSET(table_admin1[[#Headers],[ADM1_PT]],MATCH(B986,admin1,0),1))</f>
        <v/>
      </c>
      <c r="AJ986" s="49" t="str">
        <f t="shared" ca="1" si="30"/>
        <v/>
      </c>
      <c r="AK986" s="49" t="str">
        <f t="shared" ca="1" si="31"/>
        <v/>
      </c>
    </row>
    <row r="987" spans="29:37" x14ac:dyDescent="0.2">
      <c r="AC987">
        <f>IF(ISBLANK(sbcc[[#This Row],[total_boys]]),SUM(sbcc[[#This Row],[boys_0-5_reached]],sbcc[[#This Row],[boys_6-12_reached]],sbcc[[#This Row],[boys_13-18_reached]]),sbcc[[#This Row],[total_boys]])</f>
        <v>0</v>
      </c>
      <c r="AD987">
        <f>IF(ISBLANK(sbcc[[#This Row],[total_girls]]),SUM(sbcc[[#This Row],[girls_0-5_reached]],sbcc[[#This Row],[girls_6-12_reached]],sbcc[[#This Row],[girls_13-18_reached]]),sbcc[[#This Row],[total_girls]])</f>
        <v>0</v>
      </c>
      <c r="AE987">
        <f>IF(ISBLANK(sbcc[[#This Row],[total_children]]),SUM(sbcc[[#This Row],[calc_boys]],sbcc[[#This Row],[calc_girls]]),sbcc[[#This Row],[total_children]])</f>
        <v>0</v>
      </c>
      <c r="AF987">
        <f>IF(ISBLANK(sbcc[[#This Row],[total_pwd]]),SUM(sbcc[[#This Row],[total_pwd_men]],sbcc[[#This Row],[total_pwd_women]]),sbcc[[#This Row],[total_pwd]])</f>
        <v>0</v>
      </c>
      <c r="AG987">
        <f>IF(ISBLANK(sbcc[[#This Row],[total_adults]]),SUM(sbcc[[#This Row],[total_men]],sbcc[[#This Row],[total_women]]),sbcc[[#This Row],[total_adults]])</f>
        <v>0</v>
      </c>
      <c r="AH987">
        <f>IF(ISBLANK(sbcc[[#This Row],[total_beneficiaries_reached]]),SUM(sbcc[[#This Row],[calc_children]],sbcc[[#This Row],[calc_adults]]),sbcc[[#This Row],[total_beneficiaries_reached]])</f>
        <v>0</v>
      </c>
      <c r="AI987" s="49" t="str">
        <f ca="1">IF(B987="","",OFFSET(table_admin1[[#Headers],[ADM1_PT]],MATCH(B987,admin1,0),1))</f>
        <v/>
      </c>
      <c r="AJ987" s="49" t="str">
        <f t="shared" ca="1" si="30"/>
        <v/>
      </c>
      <c r="AK987" s="49" t="str">
        <f t="shared" ca="1" si="31"/>
        <v/>
      </c>
    </row>
    <row r="988" spans="29:37" x14ac:dyDescent="0.2">
      <c r="AC988">
        <f>IF(ISBLANK(sbcc[[#This Row],[total_boys]]),SUM(sbcc[[#This Row],[boys_0-5_reached]],sbcc[[#This Row],[boys_6-12_reached]],sbcc[[#This Row],[boys_13-18_reached]]),sbcc[[#This Row],[total_boys]])</f>
        <v>0</v>
      </c>
      <c r="AD988">
        <f>IF(ISBLANK(sbcc[[#This Row],[total_girls]]),SUM(sbcc[[#This Row],[girls_0-5_reached]],sbcc[[#This Row],[girls_6-12_reached]],sbcc[[#This Row],[girls_13-18_reached]]),sbcc[[#This Row],[total_girls]])</f>
        <v>0</v>
      </c>
      <c r="AE988">
        <f>IF(ISBLANK(sbcc[[#This Row],[total_children]]),SUM(sbcc[[#This Row],[calc_boys]],sbcc[[#This Row],[calc_girls]]),sbcc[[#This Row],[total_children]])</f>
        <v>0</v>
      </c>
      <c r="AF988">
        <f>IF(ISBLANK(sbcc[[#This Row],[total_pwd]]),SUM(sbcc[[#This Row],[total_pwd_men]],sbcc[[#This Row],[total_pwd_women]]),sbcc[[#This Row],[total_pwd]])</f>
        <v>0</v>
      </c>
      <c r="AG988">
        <f>IF(ISBLANK(sbcc[[#This Row],[total_adults]]),SUM(sbcc[[#This Row],[total_men]],sbcc[[#This Row],[total_women]]),sbcc[[#This Row],[total_adults]])</f>
        <v>0</v>
      </c>
      <c r="AH988">
        <f>IF(ISBLANK(sbcc[[#This Row],[total_beneficiaries_reached]]),SUM(sbcc[[#This Row],[calc_children]],sbcc[[#This Row],[calc_adults]]),sbcc[[#This Row],[total_beneficiaries_reached]])</f>
        <v>0</v>
      </c>
      <c r="AI988" s="49" t="str">
        <f ca="1">IF(B988="","",OFFSET(table_admin1[[#Headers],[ADM1_PT]],MATCH(B988,admin1,0),1))</f>
        <v/>
      </c>
      <c r="AJ988" s="49" t="str">
        <f t="shared" ca="1" si="30"/>
        <v/>
      </c>
      <c r="AK988" s="49" t="str">
        <f t="shared" ca="1" si="31"/>
        <v/>
      </c>
    </row>
    <row r="989" spans="29:37" x14ac:dyDescent="0.2">
      <c r="AC989">
        <f>IF(ISBLANK(sbcc[[#This Row],[total_boys]]),SUM(sbcc[[#This Row],[boys_0-5_reached]],sbcc[[#This Row],[boys_6-12_reached]],sbcc[[#This Row],[boys_13-18_reached]]),sbcc[[#This Row],[total_boys]])</f>
        <v>0</v>
      </c>
      <c r="AD989">
        <f>IF(ISBLANK(sbcc[[#This Row],[total_girls]]),SUM(sbcc[[#This Row],[girls_0-5_reached]],sbcc[[#This Row],[girls_6-12_reached]],sbcc[[#This Row],[girls_13-18_reached]]),sbcc[[#This Row],[total_girls]])</f>
        <v>0</v>
      </c>
      <c r="AE989">
        <f>IF(ISBLANK(sbcc[[#This Row],[total_children]]),SUM(sbcc[[#This Row],[calc_boys]],sbcc[[#This Row],[calc_girls]]),sbcc[[#This Row],[total_children]])</f>
        <v>0</v>
      </c>
      <c r="AF989">
        <f>IF(ISBLANK(sbcc[[#This Row],[total_pwd]]),SUM(sbcc[[#This Row],[total_pwd_men]],sbcc[[#This Row],[total_pwd_women]]),sbcc[[#This Row],[total_pwd]])</f>
        <v>0</v>
      </c>
      <c r="AG989">
        <f>IF(ISBLANK(sbcc[[#This Row],[total_adults]]),SUM(sbcc[[#This Row],[total_men]],sbcc[[#This Row],[total_women]]),sbcc[[#This Row],[total_adults]])</f>
        <v>0</v>
      </c>
      <c r="AH989">
        <f>IF(ISBLANK(sbcc[[#This Row],[total_beneficiaries_reached]]),SUM(sbcc[[#This Row],[calc_children]],sbcc[[#This Row],[calc_adults]]),sbcc[[#This Row],[total_beneficiaries_reached]])</f>
        <v>0</v>
      </c>
      <c r="AI989" s="49" t="str">
        <f ca="1">IF(B989="","",OFFSET(table_admin1[[#Headers],[ADM1_PT]],MATCH(B989,admin1,0),1))</f>
        <v/>
      </c>
      <c r="AJ989" s="49" t="str">
        <f t="shared" ca="1" si="30"/>
        <v/>
      </c>
      <c r="AK989" s="49" t="str">
        <f t="shared" ca="1" si="31"/>
        <v/>
      </c>
    </row>
    <row r="990" spans="29:37" x14ac:dyDescent="0.2">
      <c r="AC990">
        <f>IF(ISBLANK(sbcc[[#This Row],[total_boys]]),SUM(sbcc[[#This Row],[boys_0-5_reached]],sbcc[[#This Row],[boys_6-12_reached]],sbcc[[#This Row],[boys_13-18_reached]]),sbcc[[#This Row],[total_boys]])</f>
        <v>0</v>
      </c>
      <c r="AD990">
        <f>IF(ISBLANK(sbcc[[#This Row],[total_girls]]),SUM(sbcc[[#This Row],[girls_0-5_reached]],sbcc[[#This Row],[girls_6-12_reached]],sbcc[[#This Row],[girls_13-18_reached]]),sbcc[[#This Row],[total_girls]])</f>
        <v>0</v>
      </c>
      <c r="AE990">
        <f>IF(ISBLANK(sbcc[[#This Row],[total_children]]),SUM(sbcc[[#This Row],[calc_boys]],sbcc[[#This Row],[calc_girls]]),sbcc[[#This Row],[total_children]])</f>
        <v>0</v>
      </c>
      <c r="AF990">
        <f>IF(ISBLANK(sbcc[[#This Row],[total_pwd]]),SUM(sbcc[[#This Row],[total_pwd_men]],sbcc[[#This Row],[total_pwd_women]]),sbcc[[#This Row],[total_pwd]])</f>
        <v>0</v>
      </c>
      <c r="AG990">
        <f>IF(ISBLANK(sbcc[[#This Row],[total_adults]]),SUM(sbcc[[#This Row],[total_men]],sbcc[[#This Row],[total_women]]),sbcc[[#This Row],[total_adults]])</f>
        <v>0</v>
      </c>
      <c r="AH990">
        <f>IF(ISBLANK(sbcc[[#This Row],[total_beneficiaries_reached]]),SUM(sbcc[[#This Row],[calc_children]],sbcc[[#This Row],[calc_adults]]),sbcc[[#This Row],[total_beneficiaries_reached]])</f>
        <v>0</v>
      </c>
      <c r="AI990" s="49" t="str">
        <f ca="1">IF(B990="","",OFFSET(table_admin1[[#Headers],[ADM1_PT]],MATCH(B990,admin1,0),1))</f>
        <v/>
      </c>
      <c r="AJ990" s="49" t="str">
        <f t="shared" ca="1" si="30"/>
        <v/>
      </c>
      <c r="AK990" s="49" t="str">
        <f t="shared" ca="1" si="31"/>
        <v/>
      </c>
    </row>
    <row r="991" spans="29:37" x14ac:dyDescent="0.2">
      <c r="AC991">
        <f>IF(ISBLANK(sbcc[[#This Row],[total_boys]]),SUM(sbcc[[#This Row],[boys_0-5_reached]],sbcc[[#This Row],[boys_6-12_reached]],sbcc[[#This Row],[boys_13-18_reached]]),sbcc[[#This Row],[total_boys]])</f>
        <v>0</v>
      </c>
      <c r="AD991">
        <f>IF(ISBLANK(sbcc[[#This Row],[total_girls]]),SUM(sbcc[[#This Row],[girls_0-5_reached]],sbcc[[#This Row],[girls_6-12_reached]],sbcc[[#This Row],[girls_13-18_reached]]),sbcc[[#This Row],[total_girls]])</f>
        <v>0</v>
      </c>
      <c r="AE991">
        <f>IF(ISBLANK(sbcc[[#This Row],[total_children]]),SUM(sbcc[[#This Row],[calc_boys]],sbcc[[#This Row],[calc_girls]]),sbcc[[#This Row],[total_children]])</f>
        <v>0</v>
      </c>
      <c r="AF991">
        <f>IF(ISBLANK(sbcc[[#This Row],[total_pwd]]),SUM(sbcc[[#This Row],[total_pwd_men]],sbcc[[#This Row],[total_pwd_women]]),sbcc[[#This Row],[total_pwd]])</f>
        <v>0</v>
      </c>
      <c r="AG991">
        <f>IF(ISBLANK(sbcc[[#This Row],[total_adults]]),SUM(sbcc[[#This Row],[total_men]],sbcc[[#This Row],[total_women]]),sbcc[[#This Row],[total_adults]])</f>
        <v>0</v>
      </c>
      <c r="AH991">
        <f>IF(ISBLANK(sbcc[[#This Row],[total_beneficiaries_reached]]),SUM(sbcc[[#This Row],[calc_children]],sbcc[[#This Row],[calc_adults]]),sbcc[[#This Row],[total_beneficiaries_reached]])</f>
        <v>0</v>
      </c>
      <c r="AI991" s="49" t="str">
        <f ca="1">IF(B991="","",OFFSET(table_admin1[[#Headers],[ADM1_PT]],MATCH(B991,admin1,0),1))</f>
        <v/>
      </c>
      <c r="AJ991" s="49" t="str">
        <f t="shared" ca="1" si="30"/>
        <v/>
      </c>
      <c r="AK991" s="49" t="str">
        <f t="shared" ca="1" si="31"/>
        <v/>
      </c>
    </row>
    <row r="992" spans="29:37" x14ac:dyDescent="0.2">
      <c r="AC992">
        <f>IF(ISBLANK(sbcc[[#This Row],[total_boys]]),SUM(sbcc[[#This Row],[boys_0-5_reached]],sbcc[[#This Row],[boys_6-12_reached]],sbcc[[#This Row],[boys_13-18_reached]]),sbcc[[#This Row],[total_boys]])</f>
        <v>0</v>
      </c>
      <c r="AD992">
        <f>IF(ISBLANK(sbcc[[#This Row],[total_girls]]),SUM(sbcc[[#This Row],[girls_0-5_reached]],sbcc[[#This Row],[girls_6-12_reached]],sbcc[[#This Row],[girls_13-18_reached]]),sbcc[[#This Row],[total_girls]])</f>
        <v>0</v>
      </c>
      <c r="AE992">
        <f>IF(ISBLANK(sbcc[[#This Row],[total_children]]),SUM(sbcc[[#This Row],[calc_boys]],sbcc[[#This Row],[calc_girls]]),sbcc[[#This Row],[total_children]])</f>
        <v>0</v>
      </c>
      <c r="AF992">
        <f>IF(ISBLANK(sbcc[[#This Row],[total_pwd]]),SUM(sbcc[[#This Row],[total_pwd_men]],sbcc[[#This Row],[total_pwd_women]]),sbcc[[#This Row],[total_pwd]])</f>
        <v>0</v>
      </c>
      <c r="AG992">
        <f>IF(ISBLANK(sbcc[[#This Row],[total_adults]]),SUM(sbcc[[#This Row],[total_men]],sbcc[[#This Row],[total_women]]),sbcc[[#This Row],[total_adults]])</f>
        <v>0</v>
      </c>
      <c r="AH992">
        <f>IF(ISBLANK(sbcc[[#This Row],[total_beneficiaries_reached]]),SUM(sbcc[[#This Row],[calc_children]],sbcc[[#This Row],[calc_adults]]),sbcc[[#This Row],[total_beneficiaries_reached]])</f>
        <v>0</v>
      </c>
      <c r="AI992" s="49" t="str">
        <f ca="1">IF(B992="","",OFFSET(table_admin1[[#Headers],[ADM1_PT]],MATCH(B992,admin1,0),1))</f>
        <v/>
      </c>
      <c r="AJ992" s="49" t="str">
        <f t="shared" ca="1" si="30"/>
        <v/>
      </c>
      <c r="AK992" s="49" t="str">
        <f t="shared" ca="1" si="31"/>
        <v/>
      </c>
    </row>
    <row r="993" spans="29:37" x14ac:dyDescent="0.2">
      <c r="AC993">
        <f>IF(ISBLANK(sbcc[[#This Row],[total_boys]]),SUM(sbcc[[#This Row],[boys_0-5_reached]],sbcc[[#This Row],[boys_6-12_reached]],sbcc[[#This Row],[boys_13-18_reached]]),sbcc[[#This Row],[total_boys]])</f>
        <v>0</v>
      </c>
      <c r="AD993">
        <f>IF(ISBLANK(sbcc[[#This Row],[total_girls]]),SUM(sbcc[[#This Row],[girls_0-5_reached]],sbcc[[#This Row],[girls_6-12_reached]],sbcc[[#This Row],[girls_13-18_reached]]),sbcc[[#This Row],[total_girls]])</f>
        <v>0</v>
      </c>
      <c r="AE993">
        <f>IF(ISBLANK(sbcc[[#This Row],[total_children]]),SUM(sbcc[[#This Row],[calc_boys]],sbcc[[#This Row],[calc_girls]]),sbcc[[#This Row],[total_children]])</f>
        <v>0</v>
      </c>
      <c r="AF993">
        <f>IF(ISBLANK(sbcc[[#This Row],[total_pwd]]),SUM(sbcc[[#This Row],[total_pwd_men]],sbcc[[#This Row],[total_pwd_women]]),sbcc[[#This Row],[total_pwd]])</f>
        <v>0</v>
      </c>
      <c r="AG993">
        <f>IF(ISBLANK(sbcc[[#This Row],[total_adults]]),SUM(sbcc[[#This Row],[total_men]],sbcc[[#This Row],[total_women]]),sbcc[[#This Row],[total_adults]])</f>
        <v>0</v>
      </c>
      <c r="AH993">
        <f>IF(ISBLANK(sbcc[[#This Row],[total_beneficiaries_reached]]),SUM(sbcc[[#This Row],[calc_children]],sbcc[[#This Row],[calc_adults]]),sbcc[[#This Row],[total_beneficiaries_reached]])</f>
        <v>0</v>
      </c>
      <c r="AI993" s="49" t="str">
        <f ca="1">IF(B993="","",OFFSET(table_admin1[[#Headers],[ADM1_PT]],MATCH(B993,admin1,0),1))</f>
        <v/>
      </c>
      <c r="AJ993" s="49" t="str">
        <f t="shared" ca="1" si="30"/>
        <v/>
      </c>
      <c r="AK993" s="49" t="str">
        <f t="shared" ca="1" si="31"/>
        <v/>
      </c>
    </row>
    <row r="994" spans="29:37" x14ac:dyDescent="0.2">
      <c r="AC994">
        <f>IF(ISBLANK(sbcc[[#This Row],[total_boys]]),SUM(sbcc[[#This Row],[boys_0-5_reached]],sbcc[[#This Row],[boys_6-12_reached]],sbcc[[#This Row],[boys_13-18_reached]]),sbcc[[#This Row],[total_boys]])</f>
        <v>0</v>
      </c>
      <c r="AD994">
        <f>IF(ISBLANK(sbcc[[#This Row],[total_girls]]),SUM(sbcc[[#This Row],[girls_0-5_reached]],sbcc[[#This Row],[girls_6-12_reached]],sbcc[[#This Row],[girls_13-18_reached]]),sbcc[[#This Row],[total_girls]])</f>
        <v>0</v>
      </c>
      <c r="AE994">
        <f>IF(ISBLANK(sbcc[[#This Row],[total_children]]),SUM(sbcc[[#This Row],[calc_boys]],sbcc[[#This Row],[calc_girls]]),sbcc[[#This Row],[total_children]])</f>
        <v>0</v>
      </c>
      <c r="AF994">
        <f>IF(ISBLANK(sbcc[[#This Row],[total_pwd]]),SUM(sbcc[[#This Row],[total_pwd_men]],sbcc[[#This Row],[total_pwd_women]]),sbcc[[#This Row],[total_pwd]])</f>
        <v>0</v>
      </c>
      <c r="AG994">
        <f>IF(ISBLANK(sbcc[[#This Row],[total_adults]]),SUM(sbcc[[#This Row],[total_men]],sbcc[[#This Row],[total_women]]),sbcc[[#This Row],[total_adults]])</f>
        <v>0</v>
      </c>
      <c r="AH994">
        <f>IF(ISBLANK(sbcc[[#This Row],[total_beneficiaries_reached]]),SUM(sbcc[[#This Row],[calc_children]],sbcc[[#This Row],[calc_adults]]),sbcc[[#This Row],[total_beneficiaries_reached]])</f>
        <v>0</v>
      </c>
      <c r="AI994" s="49" t="str">
        <f ca="1">IF(B994="","",OFFSET(table_admin1[[#Headers],[ADM1_PT]],MATCH(B994,admin1,0),1))</f>
        <v/>
      </c>
      <c r="AJ994" s="49" t="str">
        <f t="shared" ca="1" si="30"/>
        <v/>
      </c>
      <c r="AK994" s="49" t="str">
        <f t="shared" ca="1" si="31"/>
        <v/>
      </c>
    </row>
    <row r="995" spans="29:37" x14ac:dyDescent="0.2">
      <c r="AC995">
        <f>IF(ISBLANK(sbcc[[#This Row],[total_boys]]),SUM(sbcc[[#This Row],[boys_0-5_reached]],sbcc[[#This Row],[boys_6-12_reached]],sbcc[[#This Row],[boys_13-18_reached]]),sbcc[[#This Row],[total_boys]])</f>
        <v>0</v>
      </c>
      <c r="AD995">
        <f>IF(ISBLANK(sbcc[[#This Row],[total_girls]]),SUM(sbcc[[#This Row],[girls_0-5_reached]],sbcc[[#This Row],[girls_6-12_reached]],sbcc[[#This Row],[girls_13-18_reached]]),sbcc[[#This Row],[total_girls]])</f>
        <v>0</v>
      </c>
      <c r="AE995">
        <f>IF(ISBLANK(sbcc[[#This Row],[total_children]]),SUM(sbcc[[#This Row],[calc_boys]],sbcc[[#This Row],[calc_girls]]),sbcc[[#This Row],[total_children]])</f>
        <v>0</v>
      </c>
      <c r="AF995">
        <f>IF(ISBLANK(sbcc[[#This Row],[total_pwd]]),SUM(sbcc[[#This Row],[total_pwd_men]],sbcc[[#This Row],[total_pwd_women]]),sbcc[[#This Row],[total_pwd]])</f>
        <v>0</v>
      </c>
      <c r="AG995">
        <f>IF(ISBLANK(sbcc[[#This Row],[total_adults]]),SUM(sbcc[[#This Row],[total_men]],sbcc[[#This Row],[total_women]]),sbcc[[#This Row],[total_adults]])</f>
        <v>0</v>
      </c>
      <c r="AH995">
        <f>IF(ISBLANK(sbcc[[#This Row],[total_beneficiaries_reached]]),SUM(sbcc[[#This Row],[calc_children]],sbcc[[#This Row],[calc_adults]]),sbcc[[#This Row],[total_beneficiaries_reached]])</f>
        <v>0</v>
      </c>
      <c r="AI995" s="49" t="str">
        <f ca="1">IF(B995="","",OFFSET(table_admin1[[#Headers],[ADM1_PT]],MATCH(B995,admin1,0),1))</f>
        <v/>
      </c>
      <c r="AJ995" s="49" t="str">
        <f t="shared" ca="1" si="30"/>
        <v/>
      </c>
      <c r="AK995" s="49" t="str">
        <f t="shared" ca="1" si="31"/>
        <v/>
      </c>
    </row>
    <row r="996" spans="29:37" x14ac:dyDescent="0.2">
      <c r="AC996">
        <f>IF(ISBLANK(sbcc[[#This Row],[total_boys]]),SUM(sbcc[[#This Row],[boys_0-5_reached]],sbcc[[#This Row],[boys_6-12_reached]],sbcc[[#This Row],[boys_13-18_reached]]),sbcc[[#This Row],[total_boys]])</f>
        <v>0</v>
      </c>
      <c r="AD996">
        <f>IF(ISBLANK(sbcc[[#This Row],[total_girls]]),SUM(sbcc[[#This Row],[girls_0-5_reached]],sbcc[[#This Row],[girls_6-12_reached]],sbcc[[#This Row],[girls_13-18_reached]]),sbcc[[#This Row],[total_girls]])</f>
        <v>0</v>
      </c>
      <c r="AE996">
        <f>IF(ISBLANK(sbcc[[#This Row],[total_children]]),SUM(sbcc[[#This Row],[calc_boys]],sbcc[[#This Row],[calc_girls]]),sbcc[[#This Row],[total_children]])</f>
        <v>0</v>
      </c>
      <c r="AF996">
        <f>IF(ISBLANK(sbcc[[#This Row],[total_pwd]]),SUM(sbcc[[#This Row],[total_pwd_men]],sbcc[[#This Row],[total_pwd_women]]),sbcc[[#This Row],[total_pwd]])</f>
        <v>0</v>
      </c>
      <c r="AG996">
        <f>IF(ISBLANK(sbcc[[#This Row],[total_adults]]),SUM(sbcc[[#This Row],[total_men]],sbcc[[#This Row],[total_women]]),sbcc[[#This Row],[total_adults]])</f>
        <v>0</v>
      </c>
      <c r="AH996">
        <f>IF(ISBLANK(sbcc[[#This Row],[total_beneficiaries_reached]]),SUM(sbcc[[#This Row],[calc_children]],sbcc[[#This Row],[calc_adults]]),sbcc[[#This Row],[total_beneficiaries_reached]])</f>
        <v>0</v>
      </c>
      <c r="AI996" s="49" t="str">
        <f ca="1">IF(B996="","",OFFSET(table_admin1[[#Headers],[ADM1_PT]],MATCH(B996,admin1,0),1))</f>
        <v/>
      </c>
      <c r="AJ996" s="49" t="str">
        <f t="shared" ca="1" si="30"/>
        <v/>
      </c>
      <c r="AK996" s="49" t="str">
        <f t="shared" ca="1" si="31"/>
        <v/>
      </c>
    </row>
    <row r="997" spans="29:37" x14ac:dyDescent="0.2">
      <c r="AC997">
        <f>IF(ISBLANK(sbcc[[#This Row],[total_boys]]),SUM(sbcc[[#This Row],[boys_0-5_reached]],sbcc[[#This Row],[boys_6-12_reached]],sbcc[[#This Row],[boys_13-18_reached]]),sbcc[[#This Row],[total_boys]])</f>
        <v>0</v>
      </c>
      <c r="AD997">
        <f>IF(ISBLANK(sbcc[[#This Row],[total_girls]]),SUM(sbcc[[#This Row],[girls_0-5_reached]],sbcc[[#This Row],[girls_6-12_reached]],sbcc[[#This Row],[girls_13-18_reached]]),sbcc[[#This Row],[total_girls]])</f>
        <v>0</v>
      </c>
      <c r="AE997">
        <f>IF(ISBLANK(sbcc[[#This Row],[total_children]]),SUM(sbcc[[#This Row],[calc_boys]],sbcc[[#This Row],[calc_girls]]),sbcc[[#This Row],[total_children]])</f>
        <v>0</v>
      </c>
      <c r="AF997">
        <f>IF(ISBLANK(sbcc[[#This Row],[total_pwd]]),SUM(sbcc[[#This Row],[total_pwd_men]],sbcc[[#This Row],[total_pwd_women]]),sbcc[[#This Row],[total_pwd]])</f>
        <v>0</v>
      </c>
      <c r="AG997">
        <f>IF(ISBLANK(sbcc[[#This Row],[total_adults]]),SUM(sbcc[[#This Row],[total_men]],sbcc[[#This Row],[total_women]]),sbcc[[#This Row],[total_adults]])</f>
        <v>0</v>
      </c>
      <c r="AH997">
        <f>IF(ISBLANK(sbcc[[#This Row],[total_beneficiaries_reached]]),SUM(sbcc[[#This Row],[calc_children]],sbcc[[#This Row],[calc_adults]]),sbcc[[#This Row],[total_beneficiaries_reached]])</f>
        <v>0</v>
      </c>
      <c r="AI997" s="49" t="str">
        <f ca="1">IF(B997="","",OFFSET(table_admin1[[#Headers],[ADM1_PT]],MATCH(B997,admin1,0),1))</f>
        <v/>
      </c>
      <c r="AJ997" s="49" t="str">
        <f t="shared" ca="1" si="30"/>
        <v/>
      </c>
      <c r="AK997" s="49" t="str">
        <f t="shared" ca="1" si="31"/>
        <v/>
      </c>
    </row>
    <row r="998" spans="29:37" x14ac:dyDescent="0.2">
      <c r="AC998">
        <f>IF(ISBLANK(sbcc[[#This Row],[total_boys]]),SUM(sbcc[[#This Row],[boys_0-5_reached]],sbcc[[#This Row],[boys_6-12_reached]],sbcc[[#This Row],[boys_13-18_reached]]),sbcc[[#This Row],[total_boys]])</f>
        <v>0</v>
      </c>
      <c r="AD998">
        <f>IF(ISBLANK(sbcc[[#This Row],[total_girls]]),SUM(sbcc[[#This Row],[girls_0-5_reached]],sbcc[[#This Row],[girls_6-12_reached]],sbcc[[#This Row],[girls_13-18_reached]]),sbcc[[#This Row],[total_girls]])</f>
        <v>0</v>
      </c>
      <c r="AE998">
        <f>IF(ISBLANK(sbcc[[#This Row],[total_children]]),SUM(sbcc[[#This Row],[calc_boys]],sbcc[[#This Row],[calc_girls]]),sbcc[[#This Row],[total_children]])</f>
        <v>0</v>
      </c>
      <c r="AF998">
        <f>IF(ISBLANK(sbcc[[#This Row],[total_pwd]]),SUM(sbcc[[#This Row],[total_pwd_men]],sbcc[[#This Row],[total_pwd_women]]),sbcc[[#This Row],[total_pwd]])</f>
        <v>0</v>
      </c>
      <c r="AG998">
        <f>IF(ISBLANK(sbcc[[#This Row],[total_adults]]),SUM(sbcc[[#This Row],[total_men]],sbcc[[#This Row],[total_women]]),sbcc[[#This Row],[total_adults]])</f>
        <v>0</v>
      </c>
      <c r="AH998">
        <f>IF(ISBLANK(sbcc[[#This Row],[total_beneficiaries_reached]]),SUM(sbcc[[#This Row],[calc_children]],sbcc[[#This Row],[calc_adults]]),sbcc[[#This Row],[total_beneficiaries_reached]])</f>
        <v>0</v>
      </c>
      <c r="AI998" s="49" t="str">
        <f ca="1">IF(B998="","",OFFSET(table_admin1[[#Headers],[ADM1_PT]],MATCH(B998,admin1,0),1))</f>
        <v/>
      </c>
      <c r="AJ998" s="49" t="str">
        <f t="shared" ca="1" si="30"/>
        <v/>
      </c>
      <c r="AK998" s="49" t="str">
        <f t="shared" ca="1" si="31"/>
        <v/>
      </c>
    </row>
    <row r="999" spans="29:37" x14ac:dyDescent="0.2">
      <c r="AC999">
        <f>IF(ISBLANK(sbcc[[#This Row],[total_boys]]),SUM(sbcc[[#This Row],[boys_0-5_reached]],sbcc[[#This Row],[boys_6-12_reached]],sbcc[[#This Row],[boys_13-18_reached]]),sbcc[[#This Row],[total_boys]])</f>
        <v>0</v>
      </c>
      <c r="AD999">
        <f>IF(ISBLANK(sbcc[[#This Row],[total_girls]]),SUM(sbcc[[#This Row],[girls_0-5_reached]],sbcc[[#This Row],[girls_6-12_reached]],sbcc[[#This Row],[girls_13-18_reached]]),sbcc[[#This Row],[total_girls]])</f>
        <v>0</v>
      </c>
      <c r="AE999">
        <f>IF(ISBLANK(sbcc[[#This Row],[total_children]]),SUM(sbcc[[#This Row],[calc_boys]],sbcc[[#This Row],[calc_girls]]),sbcc[[#This Row],[total_children]])</f>
        <v>0</v>
      </c>
      <c r="AF999">
        <f>IF(ISBLANK(sbcc[[#This Row],[total_pwd]]),SUM(sbcc[[#This Row],[total_pwd_men]],sbcc[[#This Row],[total_pwd_women]]),sbcc[[#This Row],[total_pwd]])</f>
        <v>0</v>
      </c>
      <c r="AG999">
        <f>IF(ISBLANK(sbcc[[#This Row],[total_adults]]),SUM(sbcc[[#This Row],[total_men]],sbcc[[#This Row],[total_women]]),sbcc[[#This Row],[total_adults]])</f>
        <v>0</v>
      </c>
      <c r="AH999">
        <f>IF(ISBLANK(sbcc[[#This Row],[total_beneficiaries_reached]]),SUM(sbcc[[#This Row],[calc_children]],sbcc[[#This Row],[calc_adults]]),sbcc[[#This Row],[total_beneficiaries_reached]])</f>
        <v>0</v>
      </c>
      <c r="AI999" s="49" t="str">
        <f ca="1">IF(B999="","",OFFSET(table_admin1[[#Headers],[ADM1_PT]],MATCH(B999,admin1,0),1))</f>
        <v/>
      </c>
      <c r="AJ999" s="49" t="str">
        <f t="shared" ca="1" si="30"/>
        <v/>
      </c>
      <c r="AK999" s="49" t="str">
        <f t="shared" ca="1" si="31"/>
        <v/>
      </c>
    </row>
    <row r="1000" spans="29:37" x14ac:dyDescent="0.2">
      <c r="AC1000">
        <f>IF(ISBLANK(sbcc[[#This Row],[total_boys]]),SUM(sbcc[[#This Row],[boys_0-5_reached]],sbcc[[#This Row],[boys_6-12_reached]],sbcc[[#This Row],[boys_13-18_reached]]),sbcc[[#This Row],[total_boys]])</f>
        <v>0</v>
      </c>
      <c r="AD1000">
        <f>IF(ISBLANK(sbcc[[#This Row],[total_girls]]),SUM(sbcc[[#This Row],[girls_0-5_reached]],sbcc[[#This Row],[girls_6-12_reached]],sbcc[[#This Row],[girls_13-18_reached]]),sbcc[[#This Row],[total_girls]])</f>
        <v>0</v>
      </c>
      <c r="AE1000">
        <f>IF(ISBLANK(sbcc[[#This Row],[total_children]]),SUM(sbcc[[#This Row],[calc_boys]],sbcc[[#This Row],[calc_girls]]),sbcc[[#This Row],[total_children]])</f>
        <v>0</v>
      </c>
      <c r="AF1000">
        <f>IF(ISBLANK(sbcc[[#This Row],[total_pwd]]),SUM(sbcc[[#This Row],[total_pwd_men]],sbcc[[#This Row],[total_pwd_women]]),sbcc[[#This Row],[total_pwd]])</f>
        <v>0</v>
      </c>
      <c r="AG1000">
        <f>IF(ISBLANK(sbcc[[#This Row],[total_adults]]),SUM(sbcc[[#This Row],[total_men]],sbcc[[#This Row],[total_women]]),sbcc[[#This Row],[total_adults]])</f>
        <v>0</v>
      </c>
      <c r="AH1000">
        <f>IF(ISBLANK(sbcc[[#This Row],[total_beneficiaries_reached]]),SUM(sbcc[[#This Row],[calc_children]],sbcc[[#This Row],[calc_adults]]),sbcc[[#This Row],[total_beneficiaries_reached]])</f>
        <v>0</v>
      </c>
      <c r="AI1000" s="49" t="str">
        <f ca="1">IF(B1000="","",OFFSET(table_admin1[[#Headers],[ADM1_PT]],MATCH(B1000,admin1,0),1))</f>
        <v/>
      </c>
      <c r="AJ1000" s="49" t="str">
        <f t="shared" ca="1" si="30"/>
        <v/>
      </c>
      <c r="AK1000" s="49" t="str">
        <f t="shared" ca="1" si="31"/>
        <v/>
      </c>
    </row>
  </sheetData>
  <sheetProtection sheet="1" formatColumns="0" insertRows="0" deleteRows="0" sort="0" autoFilter="0"/>
  <phoneticPr fontId="18" type="noConversion"/>
  <conditionalFormatting sqref="A6:A1000">
    <cfRule type="expression" dxfId="93" priority="77">
      <formula>ISERROR(MATCH(A6, period, 0))</formula>
    </cfRule>
  </conditionalFormatting>
  <conditionalFormatting sqref="B6:B1000">
    <cfRule type="expression" dxfId="92" priority="85">
      <formula>ISERROR(MATCH(B6, admin1, 0))</formula>
    </cfRule>
  </conditionalFormatting>
  <conditionalFormatting sqref="C6:C1000">
    <cfRule type="expression" dxfId="91" priority="84">
      <formula>ISERROR(MATCH(C6, OFFSET(admin2,MATCH(AI6,admin1_linked_pcode,0)-1,0,COUNTIF(admin1_linked_pcode,AI6)), 0))</formula>
    </cfRule>
  </conditionalFormatting>
  <conditionalFormatting sqref="D6:D1000">
    <cfRule type="expression" dxfId="90" priority="83">
      <formula>ISERROR(MATCH(D6, OFFSET(admin3,MATCH(AJ6,admin2_linked_pcode,0)-1,0,COUNTIF(admin2_linked_pcode,AJ6)), 0))</formula>
    </cfRule>
  </conditionalFormatting>
  <conditionalFormatting sqref="F6:F1000">
    <cfRule type="expression" dxfId="89" priority="82">
      <formula>ISERROR(MATCH(F6, project_type, 0))</formula>
    </cfRule>
  </conditionalFormatting>
  <conditionalFormatting sqref="G6:G1000">
    <cfRule type="expression" dxfId="88" priority="81">
      <formula>ISERROR(MATCH(G6, risk_events, 0))</formula>
    </cfRule>
  </conditionalFormatting>
  <conditionalFormatting sqref="H6:H1000">
    <cfRule type="expression" dxfId="87" priority="78">
      <formula>ISERROR(MATCH(H6, sbcc_indicators, 0))</formula>
    </cfRule>
  </conditionalFormatting>
  <conditionalFormatting sqref="I6:I1000">
    <cfRule type="expression" dxfId="86" priority="80">
      <formula>ISERROR(MATCH(I6, type_ip, 0))</formula>
    </cfRule>
  </conditionalFormatting>
  <conditionalFormatting sqref="K6:K1000">
    <cfRule type="expression" dxfId="85" priority="79">
      <formula>ISERROR(MATCH(K6, type_beneficiaries, 0))</formula>
    </cfRule>
  </conditionalFormatting>
  <conditionalFormatting sqref="L6:L1000">
    <cfRule type="expression" dxfId="84" priority="30" stopIfTrue="1">
      <formula>NOT(ISNUMBER(L6))</formula>
    </cfRule>
    <cfRule type="expression" dxfId="83" priority="31">
      <formula>(L6&lt;&gt;INT(L6))</formula>
    </cfRule>
  </conditionalFormatting>
  <conditionalFormatting sqref="M6:M1000">
    <cfRule type="expression" dxfId="82" priority="20" stopIfTrue="1">
      <formula>NOT(ISNUMBER(M6))</formula>
    </cfRule>
    <cfRule type="expression" dxfId="81" priority="21">
      <formula>(M6&lt;&gt;INT(M6))</formula>
    </cfRule>
  </conditionalFormatting>
  <conditionalFormatting sqref="N6:N1000">
    <cfRule type="expression" dxfId="80" priority="18" stopIfTrue="1">
      <formula>NOT(ISNUMBER(N6))</formula>
    </cfRule>
    <cfRule type="expression" dxfId="79" priority="19">
      <formula>(N6&lt;&gt;INT(N6))</formula>
    </cfRule>
  </conditionalFormatting>
  <conditionalFormatting sqref="O6:O1000">
    <cfRule type="expression" dxfId="78" priority="16" stopIfTrue="1">
      <formula>NOT(ISNUMBER(O6))</formula>
    </cfRule>
    <cfRule type="expression" dxfId="77" priority="17">
      <formula>(O6&lt;&gt;INT(O6))</formula>
    </cfRule>
  </conditionalFormatting>
  <conditionalFormatting sqref="P6:P1000">
    <cfRule type="expression" dxfId="76" priority="14" stopIfTrue="1">
      <formula>NOT(ISNUMBER(P6))</formula>
    </cfRule>
    <cfRule type="expression" dxfId="75" priority="15">
      <formula>(P6&lt;&gt;INT(P6))</formula>
    </cfRule>
  </conditionalFormatting>
  <conditionalFormatting sqref="Q6:Q1000">
    <cfRule type="expression" dxfId="74" priority="12" stopIfTrue="1">
      <formula>NOT(ISNUMBER(Q6))</formula>
    </cfRule>
    <cfRule type="expression" dxfId="73" priority="13">
      <formula>(Q6&lt;&gt;INT(Q6))</formula>
    </cfRule>
  </conditionalFormatting>
  <conditionalFormatting sqref="R6:R1000">
    <cfRule type="expression" dxfId="72" priority="28" stopIfTrue="1">
      <formula>NOT(ISNUMBER(R6))</formula>
    </cfRule>
    <cfRule type="expression" dxfId="71" priority="29">
      <formula>(R6&lt;&gt;INT(R6))</formula>
    </cfRule>
    <cfRule type="expression" dxfId="70" priority="35">
      <formula>AND(COUNTA(L6, N6, P6)&gt;0, R6&lt;&gt;SUM(L6,N6,P6))</formula>
    </cfRule>
  </conditionalFormatting>
  <conditionalFormatting sqref="S6:S1000">
    <cfRule type="expression" dxfId="69" priority="26" stopIfTrue="1">
      <formula>NOT(ISNUMBER(S6))</formula>
    </cfRule>
    <cfRule type="expression" dxfId="68" priority="27">
      <formula>(S6&lt;&gt;INT(S6))</formula>
    </cfRule>
    <cfRule type="expression" dxfId="67" priority="34">
      <formula>AND(COUNTA(M6, O6, Q6)&gt;0, S6&lt;&gt;SUM(M6,O6,Q6))</formula>
    </cfRule>
  </conditionalFormatting>
  <conditionalFormatting sqref="T6:T1000">
    <cfRule type="expression" dxfId="66" priority="32" stopIfTrue="1">
      <formula>NOT(ISNUMBER(T6))</formula>
    </cfRule>
    <cfRule type="expression" dxfId="65" priority="33">
      <formula>(T6&lt;&gt;INT(T6))</formula>
    </cfRule>
    <cfRule type="expression" dxfId="64" priority="36">
      <formula>AND(COUNTA(R6,S6)&gt;0, T6&lt;&gt;(R6+S6))</formula>
    </cfRule>
  </conditionalFormatting>
  <conditionalFormatting sqref="U6:U1000">
    <cfRule type="expression" dxfId="63" priority="7" stopIfTrue="1">
      <formula>NOT(ISNUMBER(U6))</formula>
    </cfRule>
    <cfRule type="expression" dxfId="62" priority="8">
      <formula>(U6&lt;&gt;INT(U6))</formula>
    </cfRule>
  </conditionalFormatting>
  <conditionalFormatting sqref="V6:V1000">
    <cfRule type="expression" dxfId="61" priority="5" stopIfTrue="1">
      <formula>NOT(ISNUMBER(V6))</formula>
    </cfRule>
    <cfRule type="expression" dxfId="60" priority="6">
      <formula>(V6&lt;&gt;INT(V6))</formula>
    </cfRule>
  </conditionalFormatting>
  <conditionalFormatting sqref="W6:W1000">
    <cfRule type="expression" dxfId="59" priority="9" stopIfTrue="1">
      <formula>NOT(ISNUMBER(W6))</formula>
    </cfRule>
    <cfRule type="expression" dxfId="58" priority="10">
      <formula>(W6&lt;&gt;INT(W6))</formula>
    </cfRule>
    <cfRule type="expression" dxfId="57" priority="11">
      <formula>AND(COUNTA(U6,V6)&gt;0, W6&lt;&gt;(U6+V6))</formula>
    </cfRule>
  </conditionalFormatting>
  <conditionalFormatting sqref="X6:X1000">
    <cfRule type="expression" dxfId="56" priority="3" stopIfTrue="1">
      <formula>NOT(ISNUMBER(X6))</formula>
    </cfRule>
    <cfRule type="expression" dxfId="55" priority="4">
      <formula>(X6&lt;&gt;INT(X6))</formula>
    </cfRule>
  </conditionalFormatting>
  <conditionalFormatting sqref="Y6:Y1000">
    <cfRule type="expression" dxfId="54" priority="1" stopIfTrue="1">
      <formula>NOT(ISNUMBER(Y6))</formula>
    </cfRule>
    <cfRule type="expression" dxfId="53" priority="2">
      <formula>(Y6&lt;&gt;INT(Y6))</formula>
    </cfRule>
  </conditionalFormatting>
  <conditionalFormatting sqref="Z6:Z1000">
    <cfRule type="expression" dxfId="52" priority="24" stopIfTrue="1">
      <formula>NOT(ISNUMBER(Z6))</formula>
    </cfRule>
    <cfRule type="expression" dxfId="51" priority="25">
      <formula>(Z6&lt;&gt;INT(Z6))</formula>
    </cfRule>
    <cfRule type="expression" dxfId="50" priority="37">
      <formula>AND(COUNTA(X6, Y6)&gt;0, Z6&lt;&gt;(X6+Y6))</formula>
    </cfRule>
  </conditionalFormatting>
  <conditionalFormatting sqref="AA6:AA1000">
    <cfRule type="expression" dxfId="49" priority="22" stopIfTrue="1">
      <formula>NOT(ISNUMBER(AA6))</formula>
    </cfRule>
    <cfRule type="expression" dxfId="48" priority="23">
      <formula>(AA6&lt;&gt;INT(AA6))</formula>
    </cfRule>
    <cfRule type="expression" dxfId="47" priority="38">
      <formula>AND(COUNTA(T6, W6, Z6)&gt;0, AA6&lt;&gt;SUM(T6, Z6))</formula>
    </cfRule>
  </conditionalFormatting>
  <dataValidations count="10">
    <dataValidation type="whole" operator="greaterThanOrEqual" allowBlank="1" showInputMessage="1" showErrorMessage="1" sqref="L6:AA1000" xr:uid="{00000000-0002-0000-0400-000000000000}">
      <formula1>0</formula1>
    </dataValidation>
    <dataValidation type="list" allowBlank="1" showInputMessage="1" showErrorMessage="1" sqref="A6:A1000" xr:uid="{00000000-0002-0000-0400-000001000000}">
      <formula1>period</formula1>
    </dataValidation>
    <dataValidation type="list" allowBlank="1" showInputMessage="1" showErrorMessage="1" sqref="B6:B1000" xr:uid="{00000000-0002-0000-0400-000002000000}">
      <formula1>admin1</formula1>
    </dataValidation>
    <dataValidation type="list" allowBlank="1" showInputMessage="1" showErrorMessage="1" sqref="F6:F1000" xr:uid="{00000000-0002-0000-0400-000003000000}">
      <formula1>project_type</formula1>
    </dataValidation>
    <dataValidation type="list" allowBlank="1" showInputMessage="1" showErrorMessage="1" sqref="G6:G1000" xr:uid="{00000000-0002-0000-0400-000004000000}">
      <formula1>risk_events</formula1>
    </dataValidation>
    <dataValidation type="list" allowBlank="1" showInputMessage="1" showErrorMessage="1" sqref="H6:H1000" xr:uid="{00000000-0002-0000-0400-000005000000}">
      <formula1>sbcc_indicators</formula1>
    </dataValidation>
    <dataValidation type="list" allowBlank="1" showInputMessage="1" showErrorMessage="1" sqref="I6:I1000" xr:uid="{00000000-0002-0000-0400-000006000000}">
      <formula1>type_ip</formula1>
    </dataValidation>
    <dataValidation type="list" allowBlank="1" showInputMessage="1" showErrorMessage="1" sqref="K6:K1000" xr:uid="{00000000-0002-0000-0400-000007000000}">
      <formula1>type_beneficiaries</formula1>
    </dataValidation>
    <dataValidation type="list" allowBlank="1" showInputMessage="1" showErrorMessage="1" sqref="C6:C1000" xr:uid="{00000000-0002-0000-0400-000008000000}">
      <formula1>OFFSET(admin2,MATCH(AI6,admin1_linked_pcode,0)-1,0,COUNTIF(admin1_linked_pcode,AI6))</formula1>
    </dataValidation>
    <dataValidation type="list" allowBlank="1" showInputMessage="1" showErrorMessage="1" sqref="D6:D1000" xr:uid="{00000000-0002-0000-0400-000009000000}">
      <formula1>OFFSET(admin3,MATCH(AJ6,admin2_linked_pcode,0)-1,0,COUNTIF(admin2_linked_pcode,AJ6))</formula1>
    </dataValidation>
  </dataValidations>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12C31-648C-184F-9F83-90203471FE65}">
  <sheetPr codeName="Sheet17"/>
  <dimension ref="A2:L41"/>
  <sheetViews>
    <sheetView topLeftCell="A11" zoomScale="130" zoomScaleNormal="130" workbookViewId="0">
      <selection activeCell="C43" sqref="C43"/>
    </sheetView>
  </sheetViews>
  <sheetFormatPr baseColWidth="10" defaultColWidth="11.5" defaultRowHeight="15" x14ac:dyDescent="0.2"/>
  <cols>
    <col min="2" max="2" width="68.1640625" style="30" customWidth="1"/>
    <col min="4" max="4" width="19.33203125" customWidth="1"/>
    <col min="5" max="5" width="30.83203125" customWidth="1"/>
    <col min="6" max="6" width="14" customWidth="1"/>
    <col min="8" max="8" width="19" customWidth="1"/>
    <col min="9" max="9" width="26.6640625" customWidth="1"/>
    <col min="11" max="11" width="19.1640625" customWidth="1"/>
    <col min="12" max="12" width="23.1640625" customWidth="1"/>
  </cols>
  <sheetData>
    <row r="2" spans="3:12" x14ac:dyDescent="0.2">
      <c r="C2" s="46" t="s">
        <v>134</v>
      </c>
    </row>
    <row r="3" spans="3:12" x14ac:dyDescent="0.2">
      <c r="C3" s="46">
        <v>45292</v>
      </c>
    </row>
    <row r="4" spans="3:12" x14ac:dyDescent="0.2">
      <c r="C4" s="46">
        <v>45323</v>
      </c>
    </row>
    <row r="5" spans="3:12" x14ac:dyDescent="0.2">
      <c r="C5" s="46">
        <v>45352</v>
      </c>
    </row>
    <row r="6" spans="3:12" x14ac:dyDescent="0.2">
      <c r="C6" s="46">
        <v>45383</v>
      </c>
    </row>
    <row r="7" spans="3:12" x14ac:dyDescent="0.2">
      <c r="C7" s="46">
        <v>45413</v>
      </c>
    </row>
    <row r="8" spans="3:12" x14ac:dyDescent="0.2">
      <c r="C8" s="46">
        <v>45444</v>
      </c>
    </row>
    <row r="9" spans="3:12" x14ac:dyDescent="0.2">
      <c r="C9" s="46">
        <v>45474</v>
      </c>
    </row>
    <row r="10" spans="3:12" x14ac:dyDescent="0.2">
      <c r="C10" s="46">
        <v>45505</v>
      </c>
    </row>
    <row r="11" spans="3:12" x14ac:dyDescent="0.2">
      <c r="C11" s="46">
        <v>45536</v>
      </c>
    </row>
    <row r="12" spans="3:12" x14ac:dyDescent="0.2">
      <c r="C12" s="46">
        <v>45566</v>
      </c>
    </row>
    <row r="13" spans="3:12" x14ac:dyDescent="0.2">
      <c r="C13" s="46">
        <v>45597</v>
      </c>
    </row>
    <row r="14" spans="3:12" x14ac:dyDescent="0.2">
      <c r="C14" s="46">
        <v>45627</v>
      </c>
    </row>
    <row r="15" spans="3:12" ht="16" thickBot="1" x14ac:dyDescent="0.25">
      <c r="C15" s="46"/>
    </row>
    <row r="16" spans="3:12" ht="16" thickBot="1" x14ac:dyDescent="0.25">
      <c r="D16" s="47" t="s">
        <v>135</v>
      </c>
      <c r="E16" s="14"/>
      <c r="F16" s="15"/>
      <c r="G16" s="19" t="s">
        <v>136</v>
      </c>
      <c r="H16" s="20"/>
      <c r="I16" s="21"/>
      <c r="J16" s="25" t="s">
        <v>137</v>
      </c>
      <c r="K16" s="26"/>
      <c r="L16" s="27"/>
    </row>
    <row r="17" spans="1:12" ht="16" x14ac:dyDescent="0.2">
      <c r="A17" s="2" t="s">
        <v>138</v>
      </c>
      <c r="B17" s="31" t="s">
        <v>64</v>
      </c>
      <c r="C17" s="3" t="s">
        <v>139</v>
      </c>
      <c r="D17" s="16" t="s">
        <v>140</v>
      </c>
      <c r="E17" s="17" t="s">
        <v>141</v>
      </c>
      <c r="F17" s="18" t="s">
        <v>142</v>
      </c>
      <c r="G17" s="22" t="s">
        <v>140</v>
      </c>
      <c r="H17" s="23" t="s">
        <v>141</v>
      </c>
      <c r="I17" s="24" t="s">
        <v>142</v>
      </c>
      <c r="J17" s="28" t="s">
        <v>140</v>
      </c>
      <c r="K17" s="28" t="s">
        <v>141</v>
      </c>
      <c r="L17" s="29" t="s">
        <v>142</v>
      </c>
    </row>
    <row r="18" spans="1:12" ht="16" x14ac:dyDescent="0.2">
      <c r="A18" s="32" t="s">
        <v>143</v>
      </c>
      <c r="B18" s="33" t="s">
        <v>144</v>
      </c>
      <c r="C18" s="4"/>
      <c r="D18" s="6"/>
      <c r="E18" s="7"/>
      <c r="F18" s="8"/>
      <c r="G18" s="9"/>
      <c r="H18" s="7"/>
      <c r="I18" s="7"/>
      <c r="J18" s="7"/>
      <c r="K18" s="7"/>
      <c r="L18" s="8"/>
    </row>
    <row r="19" spans="1:12" ht="32" x14ac:dyDescent="0.2">
      <c r="A19" s="32" t="s">
        <v>143</v>
      </c>
      <c r="B19" s="33" t="s">
        <v>145</v>
      </c>
      <c r="C19" s="4"/>
      <c r="D19" s="6"/>
      <c r="E19" s="7"/>
      <c r="F19" s="8"/>
      <c r="G19" s="9"/>
      <c r="H19" s="7"/>
      <c r="I19" s="7"/>
      <c r="J19" s="7"/>
      <c r="K19" s="7"/>
      <c r="L19" s="8"/>
    </row>
    <row r="20" spans="1:12" ht="32" x14ac:dyDescent="0.2">
      <c r="A20" s="32" t="s">
        <v>143</v>
      </c>
      <c r="B20" s="33" t="s">
        <v>146</v>
      </c>
      <c r="C20" s="4"/>
      <c r="D20" s="6"/>
      <c r="E20" s="7"/>
      <c r="F20" s="8"/>
      <c r="G20" s="9"/>
      <c r="H20" s="7"/>
      <c r="I20" s="7"/>
      <c r="J20" s="7"/>
      <c r="K20" s="7"/>
      <c r="L20" s="8"/>
    </row>
    <row r="21" spans="1:12" ht="32" x14ac:dyDescent="0.2">
      <c r="A21" s="32" t="s">
        <v>143</v>
      </c>
      <c r="B21" s="33" t="s">
        <v>147</v>
      </c>
      <c r="C21" s="4"/>
      <c r="D21" s="6"/>
      <c r="E21" s="7"/>
      <c r="F21" s="8"/>
      <c r="G21" s="9"/>
      <c r="H21" s="7"/>
      <c r="I21" s="7"/>
      <c r="J21" s="7"/>
      <c r="K21" s="7"/>
      <c r="L21" s="8"/>
    </row>
    <row r="22" spans="1:12" ht="16" x14ac:dyDescent="0.2">
      <c r="A22" s="32" t="s">
        <v>143</v>
      </c>
      <c r="B22" s="33" t="s">
        <v>148</v>
      </c>
      <c r="C22" s="4"/>
      <c r="D22" s="6"/>
      <c r="E22" s="7"/>
      <c r="F22" s="8"/>
      <c r="G22" s="9"/>
      <c r="H22" s="7"/>
      <c r="I22" s="7"/>
      <c r="J22" s="7"/>
      <c r="K22" s="7"/>
      <c r="L22" s="8"/>
    </row>
    <row r="23" spans="1:12" ht="16" x14ac:dyDescent="0.2">
      <c r="A23" s="34" t="s">
        <v>149</v>
      </c>
      <c r="B23" s="35" t="s">
        <v>117</v>
      </c>
      <c r="C23" s="4"/>
      <c r="D23" s="6"/>
      <c r="E23" s="7"/>
      <c r="F23" s="8"/>
      <c r="G23" s="9"/>
      <c r="H23" s="7"/>
      <c r="I23" s="7"/>
      <c r="J23" s="7"/>
      <c r="K23" s="7"/>
      <c r="L23" s="8"/>
    </row>
    <row r="24" spans="1:12" ht="16" x14ac:dyDescent="0.2">
      <c r="A24" s="34" t="s">
        <v>149</v>
      </c>
      <c r="B24" s="35" t="s">
        <v>150</v>
      </c>
      <c r="C24" s="4"/>
      <c r="D24" s="6"/>
      <c r="E24" s="7"/>
      <c r="F24" s="8"/>
      <c r="G24" s="9"/>
      <c r="H24" s="7"/>
      <c r="I24" s="7"/>
      <c r="J24" s="7"/>
      <c r="K24" s="7"/>
      <c r="L24" s="8"/>
    </row>
    <row r="25" spans="1:12" ht="32" x14ac:dyDescent="0.2">
      <c r="A25" s="34" t="s">
        <v>149</v>
      </c>
      <c r="B25" s="35" t="s">
        <v>151</v>
      </c>
      <c r="C25" s="4"/>
      <c r="D25" s="6"/>
      <c r="E25" s="7"/>
      <c r="F25" s="8"/>
      <c r="G25" s="9"/>
      <c r="H25" s="7"/>
      <c r="I25" s="7"/>
      <c r="J25" s="7"/>
      <c r="K25" s="7"/>
      <c r="L25" s="8"/>
    </row>
    <row r="26" spans="1:12" ht="32" x14ac:dyDescent="0.2">
      <c r="A26" s="36" t="s">
        <v>152</v>
      </c>
      <c r="B26" s="37" t="s">
        <v>153</v>
      </c>
      <c r="C26" s="4"/>
      <c r="D26" s="6"/>
      <c r="E26" s="7"/>
      <c r="F26" s="8"/>
      <c r="G26" s="9"/>
      <c r="H26" s="7"/>
      <c r="I26" s="7"/>
      <c r="J26" s="7"/>
      <c r="K26" s="7"/>
      <c r="L26" s="8"/>
    </row>
    <row r="27" spans="1:12" ht="16" x14ac:dyDescent="0.2">
      <c r="A27" s="36" t="s">
        <v>152</v>
      </c>
      <c r="B27" s="37" t="s">
        <v>123</v>
      </c>
      <c r="C27" s="4"/>
      <c r="D27" s="6"/>
      <c r="E27" s="7"/>
      <c r="F27" s="8"/>
      <c r="G27" s="9"/>
      <c r="H27" s="7"/>
      <c r="I27" s="7"/>
      <c r="J27" s="7"/>
      <c r="K27" s="7"/>
      <c r="L27" s="8"/>
    </row>
    <row r="28" spans="1:12" ht="16" x14ac:dyDescent="0.2">
      <c r="A28" s="36" t="s">
        <v>152</v>
      </c>
      <c r="B28" s="37" t="s">
        <v>154</v>
      </c>
      <c r="C28" s="4"/>
      <c r="D28" s="6"/>
      <c r="E28" s="7"/>
      <c r="F28" s="8"/>
      <c r="G28" s="9"/>
      <c r="H28" s="7"/>
      <c r="I28" s="7"/>
      <c r="J28" s="7"/>
      <c r="K28" s="7"/>
      <c r="L28" s="8"/>
    </row>
    <row r="29" spans="1:12" ht="16" x14ac:dyDescent="0.2">
      <c r="A29" s="38" t="s">
        <v>155</v>
      </c>
      <c r="B29" s="39" t="s">
        <v>156</v>
      </c>
      <c r="C29" s="4"/>
      <c r="D29" s="6"/>
      <c r="E29" s="7"/>
      <c r="F29" s="8"/>
      <c r="G29" s="9"/>
      <c r="H29" s="7"/>
      <c r="I29" s="7"/>
      <c r="J29" s="7"/>
      <c r="K29" s="7"/>
      <c r="L29" s="8"/>
    </row>
    <row r="30" spans="1:12" ht="16" x14ac:dyDescent="0.2">
      <c r="A30" s="38" t="s">
        <v>155</v>
      </c>
      <c r="B30" s="39" t="s">
        <v>157</v>
      </c>
      <c r="C30" s="4"/>
      <c r="D30" s="6"/>
      <c r="E30" s="7"/>
      <c r="F30" s="8"/>
      <c r="G30" s="9"/>
      <c r="H30" s="7"/>
      <c r="I30" s="7"/>
      <c r="J30" s="7"/>
      <c r="K30" s="7"/>
      <c r="L30" s="8"/>
    </row>
    <row r="31" spans="1:12" ht="16" x14ac:dyDescent="0.2">
      <c r="A31" s="38" t="s">
        <v>155</v>
      </c>
      <c r="B31" s="39" t="s">
        <v>158</v>
      </c>
      <c r="C31" s="4"/>
      <c r="D31" s="6"/>
      <c r="E31" s="7"/>
      <c r="F31" s="8"/>
      <c r="G31" s="9"/>
      <c r="H31" s="7"/>
      <c r="I31" s="7"/>
      <c r="J31" s="7"/>
      <c r="K31" s="7"/>
      <c r="L31" s="8"/>
    </row>
    <row r="32" spans="1:12" ht="16" x14ac:dyDescent="0.2">
      <c r="A32" s="38" t="s">
        <v>155</v>
      </c>
      <c r="B32" s="39" t="s">
        <v>159</v>
      </c>
      <c r="C32" s="4"/>
      <c r="D32" s="6"/>
      <c r="E32" s="7"/>
      <c r="F32" s="8"/>
      <c r="G32" s="9"/>
      <c r="H32" s="7"/>
      <c r="I32" s="7"/>
      <c r="J32" s="7"/>
      <c r="K32" s="7"/>
      <c r="L32" s="8"/>
    </row>
    <row r="33" spans="1:12" ht="16" x14ac:dyDescent="0.2">
      <c r="A33" s="40" t="s">
        <v>160</v>
      </c>
      <c r="B33" s="41" t="s">
        <v>161</v>
      </c>
      <c r="C33" s="4"/>
      <c r="D33" s="6"/>
      <c r="E33" s="7"/>
      <c r="F33" s="8"/>
      <c r="G33" s="9"/>
      <c r="H33" s="7"/>
      <c r="I33" s="7"/>
      <c r="J33" s="7"/>
      <c r="K33" s="7"/>
      <c r="L33" s="8"/>
    </row>
    <row r="34" spans="1:12" ht="16" x14ac:dyDescent="0.2">
      <c r="A34" s="40" t="s">
        <v>160</v>
      </c>
      <c r="B34" s="41" t="s">
        <v>162</v>
      </c>
      <c r="C34" s="4"/>
      <c r="D34" s="6"/>
      <c r="E34" s="7"/>
      <c r="F34" s="8"/>
      <c r="G34" s="9"/>
      <c r="H34" s="7"/>
      <c r="I34" s="7"/>
      <c r="J34" s="7"/>
      <c r="K34" s="7"/>
      <c r="L34" s="8"/>
    </row>
    <row r="35" spans="1:12" ht="16" x14ac:dyDescent="0.2">
      <c r="A35" s="40" t="s">
        <v>160</v>
      </c>
      <c r="B35" s="41" t="s">
        <v>163</v>
      </c>
      <c r="C35" s="4"/>
      <c r="D35" s="6"/>
      <c r="E35" s="7"/>
      <c r="F35" s="8"/>
      <c r="G35" s="9"/>
      <c r="H35" s="7"/>
      <c r="I35" s="7"/>
      <c r="J35" s="7"/>
      <c r="K35" s="7"/>
      <c r="L35" s="8"/>
    </row>
    <row r="36" spans="1:12" ht="16" x14ac:dyDescent="0.2">
      <c r="A36" s="40" t="s">
        <v>160</v>
      </c>
      <c r="B36" s="41" t="s">
        <v>164</v>
      </c>
      <c r="C36" s="4"/>
      <c r="D36" s="6"/>
      <c r="E36" s="7"/>
      <c r="F36" s="8"/>
      <c r="G36" s="9"/>
      <c r="H36" s="7"/>
      <c r="I36" s="7"/>
      <c r="J36" s="7"/>
      <c r="K36" s="7"/>
      <c r="L36" s="8"/>
    </row>
    <row r="37" spans="1:12" ht="16" x14ac:dyDescent="0.2">
      <c r="A37" s="40" t="s">
        <v>160</v>
      </c>
      <c r="B37" s="41" t="s">
        <v>165</v>
      </c>
      <c r="C37" s="4"/>
      <c r="D37" s="6"/>
      <c r="E37" s="7"/>
      <c r="F37" s="8"/>
      <c r="G37" s="9"/>
      <c r="H37" s="7"/>
      <c r="I37" s="7"/>
      <c r="J37" s="7"/>
      <c r="K37" s="7"/>
      <c r="L37" s="8"/>
    </row>
    <row r="38" spans="1:12" ht="16" x14ac:dyDescent="0.2">
      <c r="A38" s="42" t="s">
        <v>166</v>
      </c>
      <c r="B38" s="43" t="s">
        <v>167</v>
      </c>
      <c r="C38" s="4"/>
      <c r="D38" s="6"/>
      <c r="E38" s="7"/>
      <c r="F38" s="8"/>
      <c r="G38" s="9"/>
      <c r="H38" s="7"/>
      <c r="I38" s="7"/>
      <c r="J38" s="7"/>
      <c r="K38" s="7"/>
      <c r="L38" s="8"/>
    </row>
    <row r="39" spans="1:12" ht="32" x14ac:dyDescent="0.2">
      <c r="A39" s="42" t="s">
        <v>166</v>
      </c>
      <c r="B39" s="43" t="s">
        <v>168</v>
      </c>
      <c r="C39" s="4"/>
      <c r="D39" s="6"/>
      <c r="E39" s="7"/>
      <c r="F39" s="8"/>
      <c r="G39" s="9"/>
      <c r="H39" s="7"/>
      <c r="I39" s="7"/>
      <c r="J39" s="7"/>
      <c r="K39" s="7"/>
      <c r="L39" s="8"/>
    </row>
    <row r="40" spans="1:12" ht="16" x14ac:dyDescent="0.2">
      <c r="A40" s="44" t="s">
        <v>169</v>
      </c>
      <c r="B40" s="45" t="s">
        <v>170</v>
      </c>
      <c r="C40" s="4"/>
      <c r="D40" s="6"/>
      <c r="E40" s="7"/>
      <c r="F40" s="8"/>
      <c r="G40" s="9"/>
      <c r="H40" s="7"/>
      <c r="I40" s="7"/>
      <c r="J40" s="7"/>
      <c r="K40" s="7"/>
      <c r="L40" s="8"/>
    </row>
    <row r="41" spans="1:12" ht="33" thickBot="1" x14ac:dyDescent="0.25">
      <c r="A41" s="44" t="s">
        <v>169</v>
      </c>
      <c r="B41" s="45" t="s">
        <v>171</v>
      </c>
      <c r="C41" s="5"/>
      <c r="D41" s="10"/>
      <c r="E41" s="11"/>
      <c r="F41" s="12"/>
      <c r="G41" s="13"/>
      <c r="H41" s="11"/>
      <c r="I41" s="11"/>
      <c r="J41" s="11"/>
      <c r="K41" s="11"/>
      <c r="L41" s="12"/>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412"/>
  <sheetViews>
    <sheetView showGridLines="0" workbookViewId="0">
      <selection activeCell="L15" sqref="L15"/>
    </sheetView>
  </sheetViews>
  <sheetFormatPr baseColWidth="10" defaultColWidth="11.5" defaultRowHeight="15" x14ac:dyDescent="0.2"/>
  <sheetData>
    <row r="1" spans="1:12" x14ac:dyDescent="0.2">
      <c r="A1" t="s">
        <v>172</v>
      </c>
      <c r="B1" t="s">
        <v>173</v>
      </c>
      <c r="C1" t="s">
        <v>172</v>
      </c>
      <c r="D1" t="s">
        <v>173</v>
      </c>
      <c r="E1" t="s">
        <v>174</v>
      </c>
      <c r="F1" t="s">
        <v>175</v>
      </c>
      <c r="G1" t="s">
        <v>172</v>
      </c>
      <c r="H1" t="s">
        <v>173</v>
      </c>
      <c r="I1" t="s">
        <v>174</v>
      </c>
      <c r="J1" t="s">
        <v>175</v>
      </c>
      <c r="K1" t="s">
        <v>176</v>
      </c>
      <c r="L1" t="s">
        <v>177</v>
      </c>
    </row>
    <row r="2" spans="1:12" x14ac:dyDescent="0.2">
      <c r="A2" t="s">
        <v>120</v>
      </c>
      <c r="B2" t="s">
        <v>178</v>
      </c>
      <c r="C2" t="s">
        <v>120</v>
      </c>
      <c r="D2" t="s">
        <v>178</v>
      </c>
      <c r="E2" t="s">
        <v>127</v>
      </c>
      <c r="F2" t="s">
        <v>179</v>
      </c>
      <c r="G2" t="s">
        <v>120</v>
      </c>
      <c r="H2" t="s">
        <v>178</v>
      </c>
      <c r="I2" t="s">
        <v>127</v>
      </c>
      <c r="J2" t="s">
        <v>179</v>
      </c>
      <c r="K2" t="s">
        <v>127</v>
      </c>
      <c r="L2" t="s">
        <v>180</v>
      </c>
    </row>
    <row r="3" spans="1:12" x14ac:dyDescent="0.2">
      <c r="A3" t="s">
        <v>181</v>
      </c>
      <c r="B3" t="s">
        <v>182</v>
      </c>
      <c r="C3" t="s">
        <v>120</v>
      </c>
      <c r="D3" t="s">
        <v>178</v>
      </c>
      <c r="E3" t="s">
        <v>183</v>
      </c>
      <c r="F3" t="s">
        <v>184</v>
      </c>
      <c r="G3" t="s">
        <v>120</v>
      </c>
      <c r="H3" t="s">
        <v>178</v>
      </c>
      <c r="I3" t="s">
        <v>127</v>
      </c>
      <c r="J3" t="s">
        <v>179</v>
      </c>
      <c r="K3" t="s">
        <v>185</v>
      </c>
      <c r="L3" t="s">
        <v>186</v>
      </c>
    </row>
    <row r="4" spans="1:12" x14ac:dyDescent="0.2">
      <c r="A4" t="s">
        <v>187</v>
      </c>
      <c r="B4" t="s">
        <v>188</v>
      </c>
      <c r="C4" t="s">
        <v>120</v>
      </c>
      <c r="D4" t="s">
        <v>178</v>
      </c>
      <c r="E4" t="s">
        <v>126</v>
      </c>
      <c r="F4" t="s">
        <v>189</v>
      </c>
      <c r="G4" t="s">
        <v>120</v>
      </c>
      <c r="H4" t="s">
        <v>178</v>
      </c>
      <c r="I4" t="s">
        <v>127</v>
      </c>
      <c r="J4" t="s">
        <v>179</v>
      </c>
      <c r="K4" t="s">
        <v>190</v>
      </c>
      <c r="L4" t="s">
        <v>191</v>
      </c>
    </row>
    <row r="5" spans="1:12" x14ac:dyDescent="0.2">
      <c r="A5" t="s">
        <v>192</v>
      </c>
      <c r="B5" t="s">
        <v>193</v>
      </c>
      <c r="C5" t="s">
        <v>120</v>
      </c>
      <c r="D5" t="s">
        <v>178</v>
      </c>
      <c r="E5" t="s">
        <v>194</v>
      </c>
      <c r="F5" t="s">
        <v>195</v>
      </c>
      <c r="G5" t="s">
        <v>120</v>
      </c>
      <c r="H5" t="s">
        <v>178</v>
      </c>
      <c r="I5" t="s">
        <v>183</v>
      </c>
      <c r="J5" t="s">
        <v>184</v>
      </c>
      <c r="K5" t="s">
        <v>183</v>
      </c>
      <c r="L5" t="s">
        <v>196</v>
      </c>
    </row>
    <row r="6" spans="1:12" x14ac:dyDescent="0.2">
      <c r="A6" t="s">
        <v>197</v>
      </c>
      <c r="B6" t="s">
        <v>198</v>
      </c>
      <c r="C6" t="s">
        <v>120</v>
      </c>
      <c r="D6" t="s">
        <v>178</v>
      </c>
      <c r="E6" t="s">
        <v>199</v>
      </c>
      <c r="F6" t="s">
        <v>200</v>
      </c>
      <c r="G6" t="s">
        <v>120</v>
      </c>
      <c r="H6" t="s">
        <v>178</v>
      </c>
      <c r="I6" t="s">
        <v>183</v>
      </c>
      <c r="J6" t="s">
        <v>184</v>
      </c>
      <c r="K6" t="s">
        <v>201</v>
      </c>
      <c r="L6" t="s">
        <v>202</v>
      </c>
    </row>
    <row r="7" spans="1:12" x14ac:dyDescent="0.2">
      <c r="A7" t="s">
        <v>203</v>
      </c>
      <c r="B7" t="s">
        <v>204</v>
      </c>
      <c r="C7" t="s">
        <v>120</v>
      </c>
      <c r="D7" t="s">
        <v>178</v>
      </c>
      <c r="E7" t="s">
        <v>205</v>
      </c>
      <c r="F7" t="s">
        <v>206</v>
      </c>
      <c r="G7" t="s">
        <v>120</v>
      </c>
      <c r="H7" t="s">
        <v>178</v>
      </c>
      <c r="I7" t="s">
        <v>183</v>
      </c>
      <c r="J7" t="s">
        <v>184</v>
      </c>
      <c r="K7" t="s">
        <v>207</v>
      </c>
      <c r="L7" t="s">
        <v>208</v>
      </c>
    </row>
    <row r="8" spans="1:12" x14ac:dyDescent="0.2">
      <c r="A8" t="s">
        <v>209</v>
      </c>
      <c r="B8" t="s">
        <v>210</v>
      </c>
      <c r="C8" t="s">
        <v>120</v>
      </c>
      <c r="D8" t="s">
        <v>178</v>
      </c>
      <c r="E8" t="s">
        <v>131</v>
      </c>
      <c r="F8" t="s">
        <v>211</v>
      </c>
      <c r="G8" t="s">
        <v>120</v>
      </c>
      <c r="H8" t="s">
        <v>178</v>
      </c>
      <c r="I8" t="s">
        <v>183</v>
      </c>
      <c r="J8" t="s">
        <v>184</v>
      </c>
      <c r="K8" t="s">
        <v>212</v>
      </c>
      <c r="L8" t="s">
        <v>213</v>
      </c>
    </row>
    <row r="9" spans="1:12" x14ac:dyDescent="0.2">
      <c r="A9" t="s">
        <v>214</v>
      </c>
      <c r="B9" t="s">
        <v>215</v>
      </c>
      <c r="C9" t="s">
        <v>120</v>
      </c>
      <c r="D9" t="s">
        <v>178</v>
      </c>
      <c r="E9" t="s">
        <v>216</v>
      </c>
      <c r="F9" t="s">
        <v>217</v>
      </c>
      <c r="G9" t="s">
        <v>120</v>
      </c>
      <c r="H9" t="s">
        <v>178</v>
      </c>
      <c r="I9" t="s">
        <v>126</v>
      </c>
      <c r="J9" t="s">
        <v>189</v>
      </c>
      <c r="K9" t="s">
        <v>126</v>
      </c>
      <c r="L9" t="s">
        <v>218</v>
      </c>
    </row>
    <row r="10" spans="1:12" x14ac:dyDescent="0.2">
      <c r="A10" t="s">
        <v>113</v>
      </c>
      <c r="B10" t="s">
        <v>219</v>
      </c>
      <c r="C10" t="s">
        <v>120</v>
      </c>
      <c r="D10" t="s">
        <v>178</v>
      </c>
      <c r="E10" t="s">
        <v>220</v>
      </c>
      <c r="F10" t="s">
        <v>221</v>
      </c>
      <c r="G10" t="s">
        <v>120</v>
      </c>
      <c r="H10" t="s">
        <v>178</v>
      </c>
      <c r="I10" t="s">
        <v>126</v>
      </c>
      <c r="J10" t="s">
        <v>189</v>
      </c>
      <c r="K10" t="s">
        <v>222</v>
      </c>
      <c r="L10" t="s">
        <v>223</v>
      </c>
    </row>
    <row r="11" spans="1:12" x14ac:dyDescent="0.2">
      <c r="A11" t="s">
        <v>224</v>
      </c>
      <c r="B11" t="s">
        <v>225</v>
      </c>
      <c r="C11" t="s">
        <v>120</v>
      </c>
      <c r="D11" t="s">
        <v>178</v>
      </c>
      <c r="E11" t="s">
        <v>129</v>
      </c>
      <c r="F11" t="s">
        <v>226</v>
      </c>
      <c r="G11" t="s">
        <v>120</v>
      </c>
      <c r="H11" t="s">
        <v>178</v>
      </c>
      <c r="I11" t="s">
        <v>126</v>
      </c>
      <c r="J11" t="s">
        <v>189</v>
      </c>
      <c r="K11" t="s">
        <v>227</v>
      </c>
      <c r="L11" t="s">
        <v>228</v>
      </c>
    </row>
    <row r="12" spans="1:12" x14ac:dyDescent="0.2">
      <c r="A12" t="s">
        <v>229</v>
      </c>
      <c r="B12" t="s">
        <v>230</v>
      </c>
      <c r="C12" t="s">
        <v>120</v>
      </c>
      <c r="D12" t="s">
        <v>178</v>
      </c>
      <c r="E12" t="s">
        <v>231</v>
      </c>
      <c r="F12" t="s">
        <v>232</v>
      </c>
      <c r="G12" t="s">
        <v>120</v>
      </c>
      <c r="H12" t="s">
        <v>178</v>
      </c>
      <c r="I12" t="s">
        <v>126</v>
      </c>
      <c r="J12" t="s">
        <v>189</v>
      </c>
      <c r="K12" t="s">
        <v>233</v>
      </c>
      <c r="L12" t="s">
        <v>234</v>
      </c>
    </row>
    <row r="13" spans="1:12" x14ac:dyDescent="0.2">
      <c r="C13" t="s">
        <v>120</v>
      </c>
      <c r="D13" t="s">
        <v>178</v>
      </c>
      <c r="E13" t="s">
        <v>128</v>
      </c>
      <c r="F13" t="s">
        <v>235</v>
      </c>
      <c r="G13" t="s">
        <v>120</v>
      </c>
      <c r="H13" t="s">
        <v>178</v>
      </c>
      <c r="I13" t="s">
        <v>126</v>
      </c>
      <c r="J13" t="s">
        <v>189</v>
      </c>
      <c r="K13" t="s">
        <v>236</v>
      </c>
      <c r="L13" t="s">
        <v>237</v>
      </c>
    </row>
    <row r="14" spans="1:12" x14ac:dyDescent="0.2">
      <c r="C14" t="s">
        <v>120</v>
      </c>
      <c r="D14" t="s">
        <v>178</v>
      </c>
      <c r="E14" t="s">
        <v>238</v>
      </c>
      <c r="F14" t="s">
        <v>239</v>
      </c>
      <c r="G14" t="s">
        <v>120</v>
      </c>
      <c r="H14" t="s">
        <v>178</v>
      </c>
      <c r="I14" t="s">
        <v>126</v>
      </c>
      <c r="J14" t="s">
        <v>189</v>
      </c>
      <c r="K14" t="s">
        <v>240</v>
      </c>
      <c r="L14" t="s">
        <v>241</v>
      </c>
    </row>
    <row r="15" spans="1:12" x14ac:dyDescent="0.2">
      <c r="C15" t="s">
        <v>120</v>
      </c>
      <c r="D15" t="s">
        <v>178</v>
      </c>
      <c r="E15" t="s">
        <v>242</v>
      </c>
      <c r="F15" t="s">
        <v>243</v>
      </c>
      <c r="G15" t="s">
        <v>120</v>
      </c>
      <c r="H15" t="s">
        <v>178</v>
      </c>
      <c r="I15" t="s">
        <v>194</v>
      </c>
      <c r="J15" t="s">
        <v>195</v>
      </c>
      <c r="K15" t="s">
        <v>194</v>
      </c>
      <c r="L15" t="s">
        <v>244</v>
      </c>
    </row>
    <row r="16" spans="1:12" x14ac:dyDescent="0.2">
      <c r="C16" t="s">
        <v>120</v>
      </c>
      <c r="D16" t="s">
        <v>178</v>
      </c>
      <c r="E16" t="s">
        <v>245</v>
      </c>
      <c r="F16" t="s">
        <v>246</v>
      </c>
      <c r="G16" t="s">
        <v>120</v>
      </c>
      <c r="H16" t="s">
        <v>178</v>
      </c>
      <c r="I16" t="s">
        <v>199</v>
      </c>
      <c r="J16" t="s">
        <v>200</v>
      </c>
      <c r="K16" t="s">
        <v>199</v>
      </c>
      <c r="L16" t="s">
        <v>247</v>
      </c>
    </row>
    <row r="17" spans="3:12" x14ac:dyDescent="0.2">
      <c r="C17" t="s">
        <v>120</v>
      </c>
      <c r="D17" t="s">
        <v>178</v>
      </c>
      <c r="E17" t="s">
        <v>248</v>
      </c>
      <c r="F17" t="s">
        <v>249</v>
      </c>
      <c r="G17" t="s">
        <v>120</v>
      </c>
      <c r="H17" t="s">
        <v>178</v>
      </c>
      <c r="I17" t="s">
        <v>199</v>
      </c>
      <c r="J17" t="s">
        <v>200</v>
      </c>
      <c r="K17" t="s">
        <v>250</v>
      </c>
      <c r="L17" t="s">
        <v>251</v>
      </c>
    </row>
    <row r="18" spans="3:12" x14ac:dyDescent="0.2">
      <c r="C18" t="s">
        <v>120</v>
      </c>
      <c r="D18" t="s">
        <v>178</v>
      </c>
      <c r="E18" t="s">
        <v>121</v>
      </c>
      <c r="F18" t="s">
        <v>252</v>
      </c>
      <c r="G18" t="s">
        <v>120</v>
      </c>
      <c r="H18" t="s">
        <v>178</v>
      </c>
      <c r="I18" t="s">
        <v>205</v>
      </c>
      <c r="J18" t="s">
        <v>206</v>
      </c>
      <c r="K18" t="s">
        <v>253</v>
      </c>
      <c r="L18" t="s">
        <v>254</v>
      </c>
    </row>
    <row r="19" spans="3:12" x14ac:dyDescent="0.2">
      <c r="C19" t="s">
        <v>181</v>
      </c>
      <c r="D19" t="s">
        <v>182</v>
      </c>
      <c r="E19" t="s">
        <v>255</v>
      </c>
      <c r="F19" t="s">
        <v>256</v>
      </c>
      <c r="G19" t="s">
        <v>120</v>
      </c>
      <c r="H19" t="s">
        <v>178</v>
      </c>
      <c r="I19" t="s">
        <v>205</v>
      </c>
      <c r="J19" t="s">
        <v>206</v>
      </c>
      <c r="K19" t="s">
        <v>205</v>
      </c>
      <c r="L19" t="s">
        <v>257</v>
      </c>
    </row>
    <row r="20" spans="3:12" x14ac:dyDescent="0.2">
      <c r="C20" t="s">
        <v>181</v>
      </c>
      <c r="D20" t="s">
        <v>182</v>
      </c>
      <c r="E20" t="s">
        <v>258</v>
      </c>
      <c r="F20" t="s">
        <v>259</v>
      </c>
      <c r="G20" t="s">
        <v>120</v>
      </c>
      <c r="H20" t="s">
        <v>178</v>
      </c>
      <c r="I20" t="s">
        <v>205</v>
      </c>
      <c r="J20" t="s">
        <v>206</v>
      </c>
      <c r="K20" t="s">
        <v>260</v>
      </c>
      <c r="L20" t="s">
        <v>261</v>
      </c>
    </row>
    <row r="21" spans="3:12" x14ac:dyDescent="0.2">
      <c r="C21" t="s">
        <v>181</v>
      </c>
      <c r="D21" t="s">
        <v>182</v>
      </c>
      <c r="E21" t="s">
        <v>262</v>
      </c>
      <c r="F21" t="s">
        <v>263</v>
      </c>
      <c r="G21" t="s">
        <v>120</v>
      </c>
      <c r="H21" t="s">
        <v>178</v>
      </c>
      <c r="I21" t="s">
        <v>205</v>
      </c>
      <c r="J21" t="s">
        <v>206</v>
      </c>
      <c r="K21" t="s">
        <v>264</v>
      </c>
      <c r="L21" t="s">
        <v>265</v>
      </c>
    </row>
    <row r="22" spans="3:12" x14ac:dyDescent="0.2">
      <c r="C22" t="s">
        <v>181</v>
      </c>
      <c r="D22" t="s">
        <v>182</v>
      </c>
      <c r="E22" t="s">
        <v>266</v>
      </c>
      <c r="F22" t="s">
        <v>267</v>
      </c>
      <c r="G22" t="s">
        <v>120</v>
      </c>
      <c r="H22" t="s">
        <v>178</v>
      </c>
      <c r="I22" t="s">
        <v>131</v>
      </c>
      <c r="J22" t="s">
        <v>211</v>
      </c>
      <c r="K22" t="s">
        <v>131</v>
      </c>
      <c r="L22" t="s">
        <v>268</v>
      </c>
    </row>
    <row r="23" spans="3:12" x14ac:dyDescent="0.2">
      <c r="C23" t="s">
        <v>181</v>
      </c>
      <c r="D23" t="s">
        <v>182</v>
      </c>
      <c r="E23" t="s">
        <v>269</v>
      </c>
      <c r="F23" t="s">
        <v>270</v>
      </c>
      <c r="G23" t="s">
        <v>120</v>
      </c>
      <c r="H23" t="s">
        <v>178</v>
      </c>
      <c r="I23" t="s">
        <v>131</v>
      </c>
      <c r="J23" t="s">
        <v>211</v>
      </c>
      <c r="K23" t="s">
        <v>271</v>
      </c>
      <c r="L23" t="s">
        <v>272</v>
      </c>
    </row>
    <row r="24" spans="3:12" x14ac:dyDescent="0.2">
      <c r="C24" t="s">
        <v>181</v>
      </c>
      <c r="D24" t="s">
        <v>182</v>
      </c>
      <c r="E24" t="s">
        <v>273</v>
      </c>
      <c r="F24" t="s">
        <v>274</v>
      </c>
      <c r="G24" t="s">
        <v>120</v>
      </c>
      <c r="H24" t="s">
        <v>178</v>
      </c>
      <c r="I24" t="s">
        <v>216</v>
      </c>
      <c r="J24" t="s">
        <v>217</v>
      </c>
      <c r="K24" t="s">
        <v>216</v>
      </c>
      <c r="L24" t="s">
        <v>275</v>
      </c>
    </row>
    <row r="25" spans="3:12" x14ac:dyDescent="0.2">
      <c r="C25" t="s">
        <v>181</v>
      </c>
      <c r="D25" t="s">
        <v>182</v>
      </c>
      <c r="E25" t="s">
        <v>276</v>
      </c>
      <c r="F25" t="s">
        <v>277</v>
      </c>
      <c r="G25" t="s">
        <v>120</v>
      </c>
      <c r="H25" t="s">
        <v>178</v>
      </c>
      <c r="I25" t="s">
        <v>216</v>
      </c>
      <c r="J25" t="s">
        <v>217</v>
      </c>
      <c r="K25" t="s">
        <v>278</v>
      </c>
      <c r="L25" t="s">
        <v>279</v>
      </c>
    </row>
    <row r="26" spans="3:12" x14ac:dyDescent="0.2">
      <c r="C26" t="s">
        <v>181</v>
      </c>
      <c r="D26" t="s">
        <v>182</v>
      </c>
      <c r="E26" t="s">
        <v>280</v>
      </c>
      <c r="F26" t="s">
        <v>281</v>
      </c>
      <c r="G26" t="s">
        <v>120</v>
      </c>
      <c r="H26" t="s">
        <v>178</v>
      </c>
      <c r="I26" t="s">
        <v>220</v>
      </c>
      <c r="J26" t="s">
        <v>221</v>
      </c>
      <c r="K26" t="s">
        <v>220</v>
      </c>
      <c r="L26" t="s">
        <v>282</v>
      </c>
    </row>
    <row r="27" spans="3:12" x14ac:dyDescent="0.2">
      <c r="C27" t="s">
        <v>181</v>
      </c>
      <c r="D27" t="s">
        <v>182</v>
      </c>
      <c r="E27" t="s">
        <v>283</v>
      </c>
      <c r="F27" t="s">
        <v>284</v>
      </c>
      <c r="G27" t="s">
        <v>120</v>
      </c>
      <c r="H27" t="s">
        <v>178</v>
      </c>
      <c r="I27" t="s">
        <v>220</v>
      </c>
      <c r="J27" t="s">
        <v>221</v>
      </c>
      <c r="K27" t="s">
        <v>285</v>
      </c>
      <c r="L27" t="s">
        <v>286</v>
      </c>
    </row>
    <row r="28" spans="3:12" x14ac:dyDescent="0.2">
      <c r="C28" t="s">
        <v>181</v>
      </c>
      <c r="D28" t="s">
        <v>182</v>
      </c>
      <c r="E28" t="s">
        <v>287</v>
      </c>
      <c r="F28" t="s">
        <v>288</v>
      </c>
      <c r="G28" t="s">
        <v>120</v>
      </c>
      <c r="H28" t="s">
        <v>178</v>
      </c>
      <c r="I28" t="s">
        <v>129</v>
      </c>
      <c r="J28" t="s">
        <v>226</v>
      </c>
      <c r="K28" t="s">
        <v>289</v>
      </c>
      <c r="L28" t="s">
        <v>290</v>
      </c>
    </row>
    <row r="29" spans="3:12" x14ac:dyDescent="0.2">
      <c r="C29" t="s">
        <v>181</v>
      </c>
      <c r="D29" t="s">
        <v>182</v>
      </c>
      <c r="E29" t="s">
        <v>291</v>
      </c>
      <c r="F29" t="s">
        <v>292</v>
      </c>
      <c r="G29" t="s">
        <v>120</v>
      </c>
      <c r="H29" t="s">
        <v>178</v>
      </c>
      <c r="I29" t="s">
        <v>129</v>
      </c>
      <c r="J29" t="s">
        <v>226</v>
      </c>
      <c r="K29" t="s">
        <v>293</v>
      </c>
      <c r="L29" t="s">
        <v>294</v>
      </c>
    </row>
    <row r="30" spans="3:12" x14ac:dyDescent="0.2">
      <c r="C30" t="s">
        <v>181</v>
      </c>
      <c r="D30" t="s">
        <v>182</v>
      </c>
      <c r="E30" t="s">
        <v>295</v>
      </c>
      <c r="F30" t="s">
        <v>296</v>
      </c>
      <c r="G30" t="s">
        <v>120</v>
      </c>
      <c r="H30" t="s">
        <v>178</v>
      </c>
      <c r="I30" t="s">
        <v>129</v>
      </c>
      <c r="J30" t="s">
        <v>226</v>
      </c>
      <c r="K30" t="s">
        <v>129</v>
      </c>
      <c r="L30" t="s">
        <v>297</v>
      </c>
    </row>
    <row r="31" spans="3:12" x14ac:dyDescent="0.2">
      <c r="C31" t="s">
        <v>181</v>
      </c>
      <c r="D31" t="s">
        <v>182</v>
      </c>
      <c r="E31" t="s">
        <v>298</v>
      </c>
      <c r="F31" t="s">
        <v>299</v>
      </c>
      <c r="G31" t="s">
        <v>120</v>
      </c>
      <c r="H31" t="s">
        <v>178</v>
      </c>
      <c r="I31" t="s">
        <v>231</v>
      </c>
      <c r="J31" t="s">
        <v>232</v>
      </c>
      <c r="K31" t="s">
        <v>300</v>
      </c>
      <c r="L31" t="s">
        <v>301</v>
      </c>
    </row>
    <row r="32" spans="3:12" x14ac:dyDescent="0.2">
      <c r="C32" t="s">
        <v>181</v>
      </c>
      <c r="D32" t="s">
        <v>182</v>
      </c>
      <c r="E32" t="s">
        <v>302</v>
      </c>
      <c r="F32" t="s">
        <v>303</v>
      </c>
      <c r="G32" t="s">
        <v>120</v>
      </c>
      <c r="H32" t="s">
        <v>178</v>
      </c>
      <c r="I32" t="s">
        <v>231</v>
      </c>
      <c r="J32" t="s">
        <v>232</v>
      </c>
      <c r="K32" t="s">
        <v>304</v>
      </c>
      <c r="L32" t="s">
        <v>305</v>
      </c>
    </row>
    <row r="33" spans="3:12" x14ac:dyDescent="0.2">
      <c r="C33" t="s">
        <v>187</v>
      </c>
      <c r="D33" t="s">
        <v>188</v>
      </c>
      <c r="E33" t="s">
        <v>306</v>
      </c>
      <c r="F33" t="s">
        <v>307</v>
      </c>
      <c r="G33" t="s">
        <v>120</v>
      </c>
      <c r="H33" t="s">
        <v>178</v>
      </c>
      <c r="I33" t="s">
        <v>231</v>
      </c>
      <c r="J33" t="s">
        <v>232</v>
      </c>
      <c r="K33" t="s">
        <v>231</v>
      </c>
      <c r="L33" t="s">
        <v>308</v>
      </c>
    </row>
    <row r="34" spans="3:12" x14ac:dyDescent="0.2">
      <c r="C34" t="s">
        <v>187</v>
      </c>
      <c r="D34" t="s">
        <v>188</v>
      </c>
      <c r="E34" t="s">
        <v>309</v>
      </c>
      <c r="F34" t="s">
        <v>310</v>
      </c>
      <c r="G34" t="s">
        <v>120</v>
      </c>
      <c r="H34" t="s">
        <v>178</v>
      </c>
      <c r="I34" t="s">
        <v>231</v>
      </c>
      <c r="J34" t="s">
        <v>232</v>
      </c>
      <c r="K34" t="s">
        <v>311</v>
      </c>
      <c r="L34" t="s">
        <v>312</v>
      </c>
    </row>
    <row r="35" spans="3:12" x14ac:dyDescent="0.2">
      <c r="C35" t="s">
        <v>187</v>
      </c>
      <c r="D35" t="s">
        <v>188</v>
      </c>
      <c r="E35" t="s">
        <v>313</v>
      </c>
      <c r="F35" t="s">
        <v>314</v>
      </c>
      <c r="G35" t="s">
        <v>120</v>
      </c>
      <c r="H35" t="s">
        <v>178</v>
      </c>
      <c r="I35" t="s">
        <v>231</v>
      </c>
      <c r="J35" t="s">
        <v>232</v>
      </c>
      <c r="K35" t="s">
        <v>315</v>
      </c>
      <c r="L35" t="s">
        <v>316</v>
      </c>
    </row>
    <row r="36" spans="3:12" x14ac:dyDescent="0.2">
      <c r="C36" t="s">
        <v>187</v>
      </c>
      <c r="D36" t="s">
        <v>188</v>
      </c>
      <c r="E36" t="s">
        <v>317</v>
      </c>
      <c r="F36" t="s">
        <v>318</v>
      </c>
      <c r="G36" t="s">
        <v>120</v>
      </c>
      <c r="H36" t="s">
        <v>178</v>
      </c>
      <c r="I36" t="s">
        <v>128</v>
      </c>
      <c r="J36" t="s">
        <v>235</v>
      </c>
      <c r="K36" t="s">
        <v>319</v>
      </c>
      <c r="L36" t="s">
        <v>320</v>
      </c>
    </row>
    <row r="37" spans="3:12" x14ac:dyDescent="0.2">
      <c r="C37" t="s">
        <v>187</v>
      </c>
      <c r="D37" t="s">
        <v>188</v>
      </c>
      <c r="E37" t="s">
        <v>321</v>
      </c>
      <c r="F37" t="s">
        <v>322</v>
      </c>
      <c r="G37" t="s">
        <v>120</v>
      </c>
      <c r="H37" t="s">
        <v>178</v>
      </c>
      <c r="I37" t="s">
        <v>128</v>
      </c>
      <c r="J37" t="s">
        <v>235</v>
      </c>
      <c r="K37" t="s">
        <v>323</v>
      </c>
      <c r="L37" t="s">
        <v>324</v>
      </c>
    </row>
    <row r="38" spans="3:12" x14ac:dyDescent="0.2">
      <c r="C38" t="s">
        <v>187</v>
      </c>
      <c r="D38" t="s">
        <v>188</v>
      </c>
      <c r="E38" t="s">
        <v>325</v>
      </c>
      <c r="F38" t="s">
        <v>326</v>
      </c>
      <c r="G38" t="s">
        <v>120</v>
      </c>
      <c r="H38" t="s">
        <v>178</v>
      </c>
      <c r="I38" t="s">
        <v>128</v>
      </c>
      <c r="J38" t="s">
        <v>235</v>
      </c>
      <c r="K38" t="s">
        <v>128</v>
      </c>
      <c r="L38" t="s">
        <v>327</v>
      </c>
    </row>
    <row r="39" spans="3:12" x14ac:dyDescent="0.2">
      <c r="C39" t="s">
        <v>187</v>
      </c>
      <c r="D39" t="s">
        <v>188</v>
      </c>
      <c r="E39" t="s">
        <v>328</v>
      </c>
      <c r="F39" t="s">
        <v>329</v>
      </c>
      <c r="G39" t="s">
        <v>120</v>
      </c>
      <c r="H39" t="s">
        <v>178</v>
      </c>
      <c r="I39" t="s">
        <v>128</v>
      </c>
      <c r="J39" t="s">
        <v>235</v>
      </c>
      <c r="K39" t="s">
        <v>330</v>
      </c>
      <c r="L39" t="s">
        <v>331</v>
      </c>
    </row>
    <row r="40" spans="3:12" x14ac:dyDescent="0.2">
      <c r="C40" t="s">
        <v>187</v>
      </c>
      <c r="D40" t="s">
        <v>188</v>
      </c>
      <c r="E40" t="s">
        <v>332</v>
      </c>
      <c r="F40" t="s">
        <v>333</v>
      </c>
      <c r="G40" t="s">
        <v>120</v>
      </c>
      <c r="H40" t="s">
        <v>178</v>
      </c>
      <c r="I40" t="s">
        <v>128</v>
      </c>
      <c r="J40" t="s">
        <v>235</v>
      </c>
      <c r="K40" t="s">
        <v>334</v>
      </c>
      <c r="L40" t="s">
        <v>335</v>
      </c>
    </row>
    <row r="41" spans="3:12" x14ac:dyDescent="0.2">
      <c r="C41" t="s">
        <v>187</v>
      </c>
      <c r="D41" t="s">
        <v>188</v>
      </c>
      <c r="E41" t="s">
        <v>336</v>
      </c>
      <c r="F41" t="s">
        <v>337</v>
      </c>
      <c r="G41" t="s">
        <v>120</v>
      </c>
      <c r="H41" t="s">
        <v>178</v>
      </c>
      <c r="I41" t="s">
        <v>238</v>
      </c>
      <c r="J41" t="s">
        <v>239</v>
      </c>
      <c r="K41" t="s">
        <v>338</v>
      </c>
      <c r="L41" t="s">
        <v>339</v>
      </c>
    </row>
    <row r="42" spans="3:12" x14ac:dyDescent="0.2">
      <c r="C42" t="s">
        <v>187</v>
      </c>
      <c r="D42" t="s">
        <v>188</v>
      </c>
      <c r="E42" t="s">
        <v>340</v>
      </c>
      <c r="F42" t="s">
        <v>341</v>
      </c>
      <c r="G42" t="s">
        <v>120</v>
      </c>
      <c r="H42" t="s">
        <v>178</v>
      </c>
      <c r="I42" t="s">
        <v>238</v>
      </c>
      <c r="J42" t="s">
        <v>239</v>
      </c>
      <c r="K42" t="s">
        <v>342</v>
      </c>
      <c r="L42" t="s">
        <v>343</v>
      </c>
    </row>
    <row r="43" spans="3:12" x14ac:dyDescent="0.2">
      <c r="C43" t="s">
        <v>187</v>
      </c>
      <c r="D43" t="s">
        <v>188</v>
      </c>
      <c r="E43" t="s">
        <v>344</v>
      </c>
      <c r="F43" t="s">
        <v>345</v>
      </c>
      <c r="G43" t="s">
        <v>120</v>
      </c>
      <c r="H43" t="s">
        <v>178</v>
      </c>
      <c r="I43" t="s">
        <v>238</v>
      </c>
      <c r="J43" t="s">
        <v>239</v>
      </c>
      <c r="K43" t="s">
        <v>238</v>
      </c>
      <c r="L43" t="s">
        <v>346</v>
      </c>
    </row>
    <row r="44" spans="3:12" x14ac:dyDescent="0.2">
      <c r="C44" t="s">
        <v>187</v>
      </c>
      <c r="D44" t="s">
        <v>188</v>
      </c>
      <c r="E44" t="s">
        <v>347</v>
      </c>
      <c r="F44" t="s">
        <v>348</v>
      </c>
      <c r="G44" t="s">
        <v>120</v>
      </c>
      <c r="H44" t="s">
        <v>178</v>
      </c>
      <c r="I44" t="s">
        <v>242</v>
      </c>
      <c r="J44" t="s">
        <v>243</v>
      </c>
      <c r="K44" t="s">
        <v>349</v>
      </c>
      <c r="L44" t="s">
        <v>350</v>
      </c>
    </row>
    <row r="45" spans="3:12" x14ac:dyDescent="0.2">
      <c r="C45" t="s">
        <v>187</v>
      </c>
      <c r="D45" t="s">
        <v>188</v>
      </c>
      <c r="E45" t="s">
        <v>351</v>
      </c>
      <c r="F45" t="s">
        <v>352</v>
      </c>
      <c r="G45" t="s">
        <v>120</v>
      </c>
      <c r="H45" t="s">
        <v>178</v>
      </c>
      <c r="I45" t="s">
        <v>242</v>
      </c>
      <c r="J45" t="s">
        <v>243</v>
      </c>
      <c r="K45" t="s">
        <v>353</v>
      </c>
      <c r="L45" t="s">
        <v>354</v>
      </c>
    </row>
    <row r="46" spans="3:12" x14ac:dyDescent="0.2">
      <c r="C46" t="s">
        <v>187</v>
      </c>
      <c r="D46" t="s">
        <v>188</v>
      </c>
      <c r="E46" t="s">
        <v>355</v>
      </c>
      <c r="F46" t="s">
        <v>356</v>
      </c>
      <c r="G46" t="s">
        <v>120</v>
      </c>
      <c r="H46" t="s">
        <v>178</v>
      </c>
      <c r="I46" t="s">
        <v>242</v>
      </c>
      <c r="J46" t="s">
        <v>243</v>
      </c>
      <c r="K46" t="s">
        <v>357</v>
      </c>
      <c r="L46" t="s">
        <v>358</v>
      </c>
    </row>
    <row r="47" spans="3:12" x14ac:dyDescent="0.2">
      <c r="C47" t="s">
        <v>192</v>
      </c>
      <c r="D47" t="s">
        <v>193</v>
      </c>
      <c r="E47" t="s">
        <v>359</v>
      </c>
      <c r="F47" t="s">
        <v>360</v>
      </c>
      <c r="G47" t="s">
        <v>120</v>
      </c>
      <c r="H47" t="s">
        <v>178</v>
      </c>
      <c r="I47" t="s">
        <v>242</v>
      </c>
      <c r="J47" t="s">
        <v>243</v>
      </c>
      <c r="K47" t="s">
        <v>361</v>
      </c>
      <c r="L47" t="s">
        <v>362</v>
      </c>
    </row>
    <row r="48" spans="3:12" x14ac:dyDescent="0.2">
      <c r="C48" t="s">
        <v>192</v>
      </c>
      <c r="D48" t="s">
        <v>193</v>
      </c>
      <c r="E48" t="s">
        <v>363</v>
      </c>
      <c r="F48" t="s">
        <v>364</v>
      </c>
      <c r="G48" t="s">
        <v>120</v>
      </c>
      <c r="H48" t="s">
        <v>178</v>
      </c>
      <c r="I48" t="s">
        <v>242</v>
      </c>
      <c r="J48" t="s">
        <v>243</v>
      </c>
      <c r="K48" t="s">
        <v>242</v>
      </c>
      <c r="L48" t="s">
        <v>365</v>
      </c>
    </row>
    <row r="49" spans="3:12" x14ac:dyDescent="0.2">
      <c r="C49" t="s">
        <v>192</v>
      </c>
      <c r="D49" t="s">
        <v>193</v>
      </c>
      <c r="E49" t="s">
        <v>366</v>
      </c>
      <c r="F49" t="s">
        <v>367</v>
      </c>
      <c r="G49" t="s">
        <v>120</v>
      </c>
      <c r="H49" t="s">
        <v>178</v>
      </c>
      <c r="I49" t="s">
        <v>242</v>
      </c>
      <c r="J49" t="s">
        <v>243</v>
      </c>
      <c r="K49" t="s">
        <v>368</v>
      </c>
      <c r="L49" t="s">
        <v>369</v>
      </c>
    </row>
    <row r="50" spans="3:12" x14ac:dyDescent="0.2">
      <c r="C50" t="s">
        <v>192</v>
      </c>
      <c r="D50" t="s">
        <v>193</v>
      </c>
      <c r="E50" t="s">
        <v>370</v>
      </c>
      <c r="F50" t="s">
        <v>371</v>
      </c>
      <c r="G50" t="s">
        <v>120</v>
      </c>
      <c r="H50" t="s">
        <v>178</v>
      </c>
      <c r="I50" t="s">
        <v>245</v>
      </c>
      <c r="J50" t="s">
        <v>246</v>
      </c>
      <c r="K50" t="s">
        <v>372</v>
      </c>
      <c r="L50" t="s">
        <v>373</v>
      </c>
    </row>
    <row r="51" spans="3:12" x14ac:dyDescent="0.2">
      <c r="C51" t="s">
        <v>192</v>
      </c>
      <c r="D51" t="s">
        <v>193</v>
      </c>
      <c r="E51" t="s">
        <v>374</v>
      </c>
      <c r="F51" t="s">
        <v>375</v>
      </c>
      <c r="G51" t="s">
        <v>120</v>
      </c>
      <c r="H51" t="s">
        <v>178</v>
      </c>
      <c r="I51" t="s">
        <v>245</v>
      </c>
      <c r="J51" t="s">
        <v>246</v>
      </c>
      <c r="K51" t="s">
        <v>245</v>
      </c>
      <c r="L51" t="s">
        <v>376</v>
      </c>
    </row>
    <row r="52" spans="3:12" x14ac:dyDescent="0.2">
      <c r="C52" t="s">
        <v>192</v>
      </c>
      <c r="D52" t="s">
        <v>193</v>
      </c>
      <c r="E52" t="s">
        <v>377</v>
      </c>
      <c r="F52" t="s">
        <v>378</v>
      </c>
      <c r="G52" t="s">
        <v>120</v>
      </c>
      <c r="H52" t="s">
        <v>178</v>
      </c>
      <c r="I52" t="s">
        <v>248</v>
      </c>
      <c r="J52" t="s">
        <v>249</v>
      </c>
      <c r="K52" t="s">
        <v>379</v>
      </c>
      <c r="L52" t="s">
        <v>380</v>
      </c>
    </row>
    <row r="53" spans="3:12" x14ac:dyDescent="0.2">
      <c r="C53" t="s">
        <v>192</v>
      </c>
      <c r="D53" t="s">
        <v>193</v>
      </c>
      <c r="E53" t="s">
        <v>381</v>
      </c>
      <c r="F53" t="s">
        <v>382</v>
      </c>
      <c r="G53" t="s">
        <v>120</v>
      </c>
      <c r="H53" t="s">
        <v>178</v>
      </c>
      <c r="I53" t="s">
        <v>248</v>
      </c>
      <c r="J53" t="s">
        <v>249</v>
      </c>
      <c r="K53" t="s">
        <v>248</v>
      </c>
      <c r="L53" t="s">
        <v>383</v>
      </c>
    </row>
    <row r="54" spans="3:12" x14ac:dyDescent="0.2">
      <c r="C54" t="s">
        <v>192</v>
      </c>
      <c r="D54" t="s">
        <v>193</v>
      </c>
      <c r="E54" t="s">
        <v>192</v>
      </c>
      <c r="F54" t="s">
        <v>384</v>
      </c>
      <c r="G54" t="s">
        <v>120</v>
      </c>
      <c r="H54" t="s">
        <v>178</v>
      </c>
      <c r="I54" t="s">
        <v>248</v>
      </c>
      <c r="J54" t="s">
        <v>249</v>
      </c>
      <c r="K54" t="s">
        <v>385</v>
      </c>
      <c r="L54" t="s">
        <v>386</v>
      </c>
    </row>
    <row r="55" spans="3:12" x14ac:dyDescent="0.2">
      <c r="C55" t="s">
        <v>192</v>
      </c>
      <c r="D55" t="s">
        <v>193</v>
      </c>
      <c r="E55" t="s">
        <v>387</v>
      </c>
      <c r="F55" t="s">
        <v>388</v>
      </c>
      <c r="G55" t="s">
        <v>120</v>
      </c>
      <c r="H55" t="s">
        <v>178</v>
      </c>
      <c r="I55" t="s">
        <v>248</v>
      </c>
      <c r="J55" t="s">
        <v>249</v>
      </c>
      <c r="K55" t="s">
        <v>389</v>
      </c>
      <c r="L55" t="s">
        <v>390</v>
      </c>
    </row>
    <row r="56" spans="3:12" x14ac:dyDescent="0.2">
      <c r="C56" t="s">
        <v>192</v>
      </c>
      <c r="D56" t="s">
        <v>193</v>
      </c>
      <c r="E56" t="s">
        <v>391</v>
      </c>
      <c r="F56" t="s">
        <v>392</v>
      </c>
      <c r="G56" t="s">
        <v>120</v>
      </c>
      <c r="H56" t="s">
        <v>178</v>
      </c>
      <c r="I56" t="s">
        <v>121</v>
      </c>
      <c r="J56" t="s">
        <v>252</v>
      </c>
      <c r="K56" t="s">
        <v>393</v>
      </c>
      <c r="L56" t="s">
        <v>394</v>
      </c>
    </row>
    <row r="57" spans="3:12" x14ac:dyDescent="0.2">
      <c r="C57" t="s">
        <v>192</v>
      </c>
      <c r="D57" t="s">
        <v>193</v>
      </c>
      <c r="E57" t="s">
        <v>395</v>
      </c>
      <c r="F57" t="s">
        <v>396</v>
      </c>
      <c r="G57" t="s">
        <v>120</v>
      </c>
      <c r="H57" t="s">
        <v>178</v>
      </c>
      <c r="I57" t="s">
        <v>121</v>
      </c>
      <c r="J57" t="s">
        <v>252</v>
      </c>
      <c r="K57" t="s">
        <v>397</v>
      </c>
      <c r="L57" t="s">
        <v>398</v>
      </c>
    </row>
    <row r="58" spans="3:12" x14ac:dyDescent="0.2">
      <c r="C58" t="s">
        <v>192</v>
      </c>
      <c r="D58" t="s">
        <v>193</v>
      </c>
      <c r="E58" t="s">
        <v>399</v>
      </c>
      <c r="F58" t="s">
        <v>400</v>
      </c>
      <c r="G58" t="s">
        <v>120</v>
      </c>
      <c r="H58" t="s">
        <v>178</v>
      </c>
      <c r="I58" t="s">
        <v>121</v>
      </c>
      <c r="J58" t="s">
        <v>252</v>
      </c>
      <c r="K58" t="s">
        <v>121</v>
      </c>
      <c r="L58" t="s">
        <v>401</v>
      </c>
    </row>
    <row r="59" spans="3:12" x14ac:dyDescent="0.2">
      <c r="C59" t="s">
        <v>197</v>
      </c>
      <c r="D59" t="s">
        <v>198</v>
      </c>
      <c r="E59" t="s">
        <v>402</v>
      </c>
      <c r="F59" t="s">
        <v>403</v>
      </c>
      <c r="G59" t="s">
        <v>181</v>
      </c>
      <c r="H59" t="s">
        <v>182</v>
      </c>
      <c r="I59" t="s">
        <v>255</v>
      </c>
      <c r="J59" t="s">
        <v>256</v>
      </c>
      <c r="K59" t="s">
        <v>404</v>
      </c>
      <c r="L59" t="s">
        <v>405</v>
      </c>
    </row>
    <row r="60" spans="3:12" x14ac:dyDescent="0.2">
      <c r="C60" t="s">
        <v>197</v>
      </c>
      <c r="D60" t="s">
        <v>198</v>
      </c>
      <c r="E60" t="s">
        <v>406</v>
      </c>
      <c r="F60" t="s">
        <v>407</v>
      </c>
      <c r="G60" t="s">
        <v>181</v>
      </c>
      <c r="H60" t="s">
        <v>182</v>
      </c>
      <c r="I60" t="s">
        <v>255</v>
      </c>
      <c r="J60" t="s">
        <v>256</v>
      </c>
      <c r="K60" t="s">
        <v>408</v>
      </c>
      <c r="L60" t="s">
        <v>409</v>
      </c>
    </row>
    <row r="61" spans="3:12" x14ac:dyDescent="0.2">
      <c r="C61" t="s">
        <v>197</v>
      </c>
      <c r="D61" t="s">
        <v>198</v>
      </c>
      <c r="E61" t="s">
        <v>410</v>
      </c>
      <c r="F61" t="s">
        <v>411</v>
      </c>
      <c r="G61" t="s">
        <v>181</v>
      </c>
      <c r="H61" t="s">
        <v>182</v>
      </c>
      <c r="I61" t="s">
        <v>255</v>
      </c>
      <c r="J61" t="s">
        <v>256</v>
      </c>
      <c r="K61" t="s">
        <v>412</v>
      </c>
      <c r="L61" t="s">
        <v>413</v>
      </c>
    </row>
    <row r="62" spans="3:12" x14ac:dyDescent="0.2">
      <c r="C62" t="s">
        <v>197</v>
      </c>
      <c r="D62" t="s">
        <v>198</v>
      </c>
      <c r="E62" t="s">
        <v>414</v>
      </c>
      <c r="F62" t="s">
        <v>415</v>
      </c>
      <c r="G62" t="s">
        <v>181</v>
      </c>
      <c r="H62" t="s">
        <v>182</v>
      </c>
      <c r="I62" t="s">
        <v>255</v>
      </c>
      <c r="J62" t="s">
        <v>256</v>
      </c>
      <c r="K62" t="s">
        <v>416</v>
      </c>
      <c r="L62" t="s">
        <v>417</v>
      </c>
    </row>
    <row r="63" spans="3:12" x14ac:dyDescent="0.2">
      <c r="C63" t="s">
        <v>197</v>
      </c>
      <c r="D63" t="s">
        <v>198</v>
      </c>
      <c r="E63" t="s">
        <v>418</v>
      </c>
      <c r="F63" t="s">
        <v>419</v>
      </c>
      <c r="G63" t="s">
        <v>181</v>
      </c>
      <c r="H63" t="s">
        <v>182</v>
      </c>
      <c r="I63" t="s">
        <v>255</v>
      </c>
      <c r="J63" t="s">
        <v>256</v>
      </c>
      <c r="K63" t="s">
        <v>420</v>
      </c>
      <c r="L63" t="s">
        <v>421</v>
      </c>
    </row>
    <row r="64" spans="3:12" x14ac:dyDescent="0.2">
      <c r="C64" t="s">
        <v>197</v>
      </c>
      <c r="D64" t="s">
        <v>198</v>
      </c>
      <c r="E64" t="s">
        <v>422</v>
      </c>
      <c r="F64" t="s">
        <v>423</v>
      </c>
      <c r="G64" t="s">
        <v>181</v>
      </c>
      <c r="H64" t="s">
        <v>182</v>
      </c>
      <c r="I64" t="s">
        <v>258</v>
      </c>
      <c r="J64" t="s">
        <v>259</v>
      </c>
      <c r="K64" t="s">
        <v>424</v>
      </c>
      <c r="L64" t="s">
        <v>425</v>
      </c>
    </row>
    <row r="65" spans="3:12" x14ac:dyDescent="0.2">
      <c r="C65" t="s">
        <v>197</v>
      </c>
      <c r="D65" t="s">
        <v>198</v>
      </c>
      <c r="E65" t="s">
        <v>426</v>
      </c>
      <c r="F65" t="s">
        <v>427</v>
      </c>
      <c r="G65" t="s">
        <v>181</v>
      </c>
      <c r="H65" t="s">
        <v>182</v>
      </c>
      <c r="I65" t="s">
        <v>258</v>
      </c>
      <c r="J65" t="s">
        <v>259</v>
      </c>
      <c r="K65" t="s">
        <v>428</v>
      </c>
      <c r="L65" t="s">
        <v>429</v>
      </c>
    </row>
    <row r="66" spans="3:12" x14ac:dyDescent="0.2">
      <c r="C66" t="s">
        <v>197</v>
      </c>
      <c r="D66" t="s">
        <v>198</v>
      </c>
      <c r="E66" t="s">
        <v>430</v>
      </c>
      <c r="F66" t="s">
        <v>431</v>
      </c>
      <c r="G66" t="s">
        <v>181</v>
      </c>
      <c r="H66" t="s">
        <v>182</v>
      </c>
      <c r="I66" t="s">
        <v>258</v>
      </c>
      <c r="J66" t="s">
        <v>259</v>
      </c>
      <c r="K66" t="s">
        <v>432</v>
      </c>
      <c r="L66" t="s">
        <v>433</v>
      </c>
    </row>
    <row r="67" spans="3:12" x14ac:dyDescent="0.2">
      <c r="C67" t="s">
        <v>203</v>
      </c>
      <c r="D67" t="s">
        <v>204</v>
      </c>
      <c r="E67" t="s">
        <v>434</v>
      </c>
      <c r="F67" t="s">
        <v>435</v>
      </c>
      <c r="G67" t="s">
        <v>181</v>
      </c>
      <c r="H67" t="s">
        <v>182</v>
      </c>
      <c r="I67" t="s">
        <v>258</v>
      </c>
      <c r="J67" t="s">
        <v>259</v>
      </c>
      <c r="K67" t="s">
        <v>258</v>
      </c>
      <c r="L67" t="s">
        <v>436</v>
      </c>
    </row>
    <row r="68" spans="3:12" x14ac:dyDescent="0.2">
      <c r="C68" t="s">
        <v>209</v>
      </c>
      <c r="D68" t="s">
        <v>210</v>
      </c>
      <c r="E68" t="s">
        <v>437</v>
      </c>
      <c r="F68" t="s">
        <v>438</v>
      </c>
      <c r="G68" t="s">
        <v>181</v>
      </c>
      <c r="H68" t="s">
        <v>182</v>
      </c>
      <c r="I68" t="s">
        <v>258</v>
      </c>
      <c r="J68" t="s">
        <v>259</v>
      </c>
      <c r="K68" t="s">
        <v>439</v>
      </c>
      <c r="L68" t="s">
        <v>440</v>
      </c>
    </row>
    <row r="69" spans="3:12" x14ac:dyDescent="0.2">
      <c r="C69" t="s">
        <v>209</v>
      </c>
      <c r="D69" t="s">
        <v>210</v>
      </c>
      <c r="E69" t="s">
        <v>441</v>
      </c>
      <c r="F69" t="s">
        <v>442</v>
      </c>
      <c r="G69" t="s">
        <v>181</v>
      </c>
      <c r="H69" t="s">
        <v>182</v>
      </c>
      <c r="I69" t="s">
        <v>258</v>
      </c>
      <c r="J69" t="s">
        <v>259</v>
      </c>
      <c r="K69" t="s">
        <v>443</v>
      </c>
      <c r="L69" t="s">
        <v>444</v>
      </c>
    </row>
    <row r="70" spans="3:12" x14ac:dyDescent="0.2">
      <c r="C70" t="s">
        <v>209</v>
      </c>
      <c r="D70" t="s">
        <v>210</v>
      </c>
      <c r="E70" t="s">
        <v>445</v>
      </c>
      <c r="F70" t="s">
        <v>446</v>
      </c>
      <c r="G70" t="s">
        <v>181</v>
      </c>
      <c r="H70" t="s">
        <v>182</v>
      </c>
      <c r="I70" t="s">
        <v>262</v>
      </c>
      <c r="J70" t="s">
        <v>263</v>
      </c>
      <c r="K70" t="s">
        <v>447</v>
      </c>
      <c r="L70" t="s">
        <v>448</v>
      </c>
    </row>
    <row r="71" spans="3:12" x14ac:dyDescent="0.2">
      <c r="C71" t="s">
        <v>209</v>
      </c>
      <c r="D71" t="s">
        <v>210</v>
      </c>
      <c r="E71" t="s">
        <v>449</v>
      </c>
      <c r="F71" t="s">
        <v>450</v>
      </c>
      <c r="G71" t="s">
        <v>181</v>
      </c>
      <c r="H71" t="s">
        <v>182</v>
      </c>
      <c r="I71" t="s">
        <v>262</v>
      </c>
      <c r="J71" t="s">
        <v>263</v>
      </c>
      <c r="K71" t="s">
        <v>451</v>
      </c>
      <c r="L71" t="s">
        <v>452</v>
      </c>
    </row>
    <row r="72" spans="3:12" x14ac:dyDescent="0.2">
      <c r="C72" t="s">
        <v>209</v>
      </c>
      <c r="D72" t="s">
        <v>210</v>
      </c>
      <c r="E72" t="s">
        <v>453</v>
      </c>
      <c r="F72" t="s">
        <v>454</v>
      </c>
      <c r="G72" t="s">
        <v>181</v>
      </c>
      <c r="H72" t="s">
        <v>182</v>
      </c>
      <c r="I72" t="s">
        <v>266</v>
      </c>
      <c r="J72" t="s">
        <v>267</v>
      </c>
      <c r="K72" t="s">
        <v>266</v>
      </c>
      <c r="L72" t="s">
        <v>455</v>
      </c>
    </row>
    <row r="73" spans="3:12" x14ac:dyDescent="0.2">
      <c r="C73" t="s">
        <v>209</v>
      </c>
      <c r="D73" t="s">
        <v>210</v>
      </c>
      <c r="E73" t="s">
        <v>456</v>
      </c>
      <c r="F73" t="s">
        <v>457</v>
      </c>
      <c r="G73" t="s">
        <v>181</v>
      </c>
      <c r="H73" t="s">
        <v>182</v>
      </c>
      <c r="I73" t="s">
        <v>266</v>
      </c>
      <c r="J73" t="s">
        <v>267</v>
      </c>
      <c r="K73" t="s">
        <v>458</v>
      </c>
      <c r="L73" t="s">
        <v>459</v>
      </c>
    </row>
    <row r="74" spans="3:12" x14ac:dyDescent="0.2">
      <c r="C74" t="s">
        <v>209</v>
      </c>
      <c r="D74" t="s">
        <v>210</v>
      </c>
      <c r="E74" t="s">
        <v>460</v>
      </c>
      <c r="F74" t="s">
        <v>461</v>
      </c>
      <c r="G74" t="s">
        <v>181</v>
      </c>
      <c r="H74" t="s">
        <v>182</v>
      </c>
      <c r="I74" t="s">
        <v>269</v>
      </c>
      <c r="J74" t="s">
        <v>270</v>
      </c>
      <c r="K74" t="s">
        <v>269</v>
      </c>
      <c r="L74" t="s">
        <v>462</v>
      </c>
    </row>
    <row r="75" spans="3:12" x14ac:dyDescent="0.2">
      <c r="C75" t="s">
        <v>209</v>
      </c>
      <c r="D75" t="s">
        <v>210</v>
      </c>
      <c r="E75" t="s">
        <v>463</v>
      </c>
      <c r="F75" t="s">
        <v>464</v>
      </c>
      <c r="G75" t="s">
        <v>181</v>
      </c>
      <c r="H75" t="s">
        <v>182</v>
      </c>
      <c r="I75" t="s">
        <v>269</v>
      </c>
      <c r="J75" t="s">
        <v>270</v>
      </c>
      <c r="K75" t="s">
        <v>465</v>
      </c>
      <c r="L75" t="s">
        <v>466</v>
      </c>
    </row>
    <row r="76" spans="3:12" x14ac:dyDescent="0.2">
      <c r="C76" t="s">
        <v>209</v>
      </c>
      <c r="D76" t="s">
        <v>210</v>
      </c>
      <c r="E76" t="s">
        <v>467</v>
      </c>
      <c r="F76" t="s">
        <v>468</v>
      </c>
      <c r="G76" t="s">
        <v>181</v>
      </c>
      <c r="H76" t="s">
        <v>182</v>
      </c>
      <c r="I76" t="s">
        <v>269</v>
      </c>
      <c r="J76" t="s">
        <v>270</v>
      </c>
      <c r="K76" t="s">
        <v>469</v>
      </c>
      <c r="L76" t="s">
        <v>470</v>
      </c>
    </row>
    <row r="77" spans="3:12" x14ac:dyDescent="0.2">
      <c r="C77" t="s">
        <v>209</v>
      </c>
      <c r="D77" t="s">
        <v>210</v>
      </c>
      <c r="E77" t="s">
        <v>471</v>
      </c>
      <c r="F77" t="s">
        <v>472</v>
      </c>
      <c r="G77" t="s">
        <v>181</v>
      </c>
      <c r="H77" t="s">
        <v>182</v>
      </c>
      <c r="I77" t="s">
        <v>269</v>
      </c>
      <c r="J77" t="s">
        <v>270</v>
      </c>
      <c r="K77" t="s">
        <v>473</v>
      </c>
      <c r="L77" t="s">
        <v>474</v>
      </c>
    </row>
    <row r="78" spans="3:12" x14ac:dyDescent="0.2">
      <c r="C78" t="s">
        <v>209</v>
      </c>
      <c r="D78" t="s">
        <v>210</v>
      </c>
      <c r="E78" t="s">
        <v>475</v>
      </c>
      <c r="F78" t="s">
        <v>476</v>
      </c>
      <c r="G78" t="s">
        <v>181</v>
      </c>
      <c r="H78" t="s">
        <v>182</v>
      </c>
      <c r="I78" t="s">
        <v>273</v>
      </c>
      <c r="J78" t="s">
        <v>274</v>
      </c>
      <c r="K78" t="s">
        <v>273</v>
      </c>
      <c r="L78" t="s">
        <v>477</v>
      </c>
    </row>
    <row r="79" spans="3:12" x14ac:dyDescent="0.2">
      <c r="C79" t="s">
        <v>209</v>
      </c>
      <c r="D79" t="s">
        <v>210</v>
      </c>
      <c r="E79" t="s">
        <v>478</v>
      </c>
      <c r="F79" t="s">
        <v>479</v>
      </c>
      <c r="G79" t="s">
        <v>181</v>
      </c>
      <c r="H79" t="s">
        <v>182</v>
      </c>
      <c r="I79" t="s">
        <v>273</v>
      </c>
      <c r="J79" t="s">
        <v>274</v>
      </c>
      <c r="K79" t="s">
        <v>480</v>
      </c>
      <c r="L79" t="s">
        <v>481</v>
      </c>
    </row>
    <row r="80" spans="3:12" x14ac:dyDescent="0.2">
      <c r="C80" t="s">
        <v>209</v>
      </c>
      <c r="D80" t="s">
        <v>210</v>
      </c>
      <c r="E80" t="s">
        <v>482</v>
      </c>
      <c r="F80" t="s">
        <v>483</v>
      </c>
      <c r="G80" t="s">
        <v>181</v>
      </c>
      <c r="H80" t="s">
        <v>182</v>
      </c>
      <c r="I80" t="s">
        <v>273</v>
      </c>
      <c r="J80" t="s">
        <v>274</v>
      </c>
      <c r="K80" t="s">
        <v>484</v>
      </c>
      <c r="L80" t="s">
        <v>485</v>
      </c>
    </row>
    <row r="81" spans="3:12" x14ac:dyDescent="0.2">
      <c r="C81" t="s">
        <v>209</v>
      </c>
      <c r="D81" t="s">
        <v>210</v>
      </c>
      <c r="E81" t="s">
        <v>486</v>
      </c>
      <c r="F81" t="s">
        <v>487</v>
      </c>
      <c r="G81" t="s">
        <v>181</v>
      </c>
      <c r="H81" t="s">
        <v>182</v>
      </c>
      <c r="I81" t="s">
        <v>276</v>
      </c>
      <c r="J81" t="s">
        <v>277</v>
      </c>
      <c r="K81" t="s">
        <v>276</v>
      </c>
      <c r="L81" t="s">
        <v>488</v>
      </c>
    </row>
    <row r="82" spans="3:12" x14ac:dyDescent="0.2">
      <c r="C82" t="s">
        <v>209</v>
      </c>
      <c r="D82" t="s">
        <v>210</v>
      </c>
      <c r="E82" t="s">
        <v>489</v>
      </c>
      <c r="F82" t="s">
        <v>490</v>
      </c>
      <c r="G82" t="s">
        <v>181</v>
      </c>
      <c r="H82" t="s">
        <v>182</v>
      </c>
      <c r="I82" t="s">
        <v>280</v>
      </c>
      <c r="J82" t="s">
        <v>281</v>
      </c>
      <c r="K82" t="s">
        <v>491</v>
      </c>
      <c r="L82" t="s">
        <v>492</v>
      </c>
    </row>
    <row r="83" spans="3:12" x14ac:dyDescent="0.2">
      <c r="C83" t="s">
        <v>209</v>
      </c>
      <c r="D83" t="s">
        <v>210</v>
      </c>
      <c r="E83" t="s">
        <v>493</v>
      </c>
      <c r="F83" t="s">
        <v>494</v>
      </c>
      <c r="G83" t="s">
        <v>181</v>
      </c>
      <c r="H83" t="s">
        <v>182</v>
      </c>
      <c r="I83" t="s">
        <v>280</v>
      </c>
      <c r="J83" t="s">
        <v>281</v>
      </c>
      <c r="K83" t="s">
        <v>495</v>
      </c>
      <c r="L83" t="s">
        <v>496</v>
      </c>
    </row>
    <row r="84" spans="3:12" x14ac:dyDescent="0.2">
      <c r="C84" t="s">
        <v>209</v>
      </c>
      <c r="D84" t="s">
        <v>210</v>
      </c>
      <c r="E84" t="s">
        <v>497</v>
      </c>
      <c r="F84" t="s">
        <v>498</v>
      </c>
      <c r="G84" t="s">
        <v>181</v>
      </c>
      <c r="H84" t="s">
        <v>182</v>
      </c>
      <c r="I84" t="s">
        <v>280</v>
      </c>
      <c r="J84" t="s">
        <v>281</v>
      </c>
      <c r="K84" t="s">
        <v>499</v>
      </c>
      <c r="L84" t="s">
        <v>500</v>
      </c>
    </row>
    <row r="85" spans="3:12" x14ac:dyDescent="0.2">
      <c r="C85" t="s">
        <v>209</v>
      </c>
      <c r="D85" t="s">
        <v>210</v>
      </c>
      <c r="E85" t="s">
        <v>501</v>
      </c>
      <c r="F85" t="s">
        <v>502</v>
      </c>
      <c r="G85" t="s">
        <v>181</v>
      </c>
      <c r="H85" t="s">
        <v>182</v>
      </c>
      <c r="I85" t="s">
        <v>280</v>
      </c>
      <c r="J85" t="s">
        <v>281</v>
      </c>
      <c r="K85" t="s">
        <v>503</v>
      </c>
      <c r="L85" t="s">
        <v>504</v>
      </c>
    </row>
    <row r="86" spans="3:12" x14ac:dyDescent="0.2">
      <c r="C86" t="s">
        <v>209</v>
      </c>
      <c r="D86" t="s">
        <v>210</v>
      </c>
      <c r="E86" t="s">
        <v>505</v>
      </c>
      <c r="F86" t="s">
        <v>506</v>
      </c>
      <c r="G86" t="s">
        <v>181</v>
      </c>
      <c r="H86" t="s">
        <v>182</v>
      </c>
      <c r="I86" t="s">
        <v>283</v>
      </c>
      <c r="J86" t="s">
        <v>284</v>
      </c>
      <c r="K86" t="s">
        <v>507</v>
      </c>
      <c r="L86" t="s">
        <v>508</v>
      </c>
    </row>
    <row r="87" spans="3:12" x14ac:dyDescent="0.2">
      <c r="C87" t="s">
        <v>209</v>
      </c>
      <c r="D87" t="s">
        <v>210</v>
      </c>
      <c r="E87" t="s">
        <v>509</v>
      </c>
      <c r="F87" t="s">
        <v>510</v>
      </c>
      <c r="G87" t="s">
        <v>181</v>
      </c>
      <c r="H87" t="s">
        <v>182</v>
      </c>
      <c r="I87" t="s">
        <v>283</v>
      </c>
      <c r="J87" t="s">
        <v>284</v>
      </c>
      <c r="K87" t="s">
        <v>511</v>
      </c>
      <c r="L87" t="s">
        <v>512</v>
      </c>
    </row>
    <row r="88" spans="3:12" x14ac:dyDescent="0.2">
      <c r="C88" t="s">
        <v>209</v>
      </c>
      <c r="D88" t="s">
        <v>210</v>
      </c>
      <c r="E88" t="s">
        <v>513</v>
      </c>
      <c r="F88" t="s">
        <v>514</v>
      </c>
      <c r="G88" t="s">
        <v>181</v>
      </c>
      <c r="H88" t="s">
        <v>182</v>
      </c>
      <c r="I88" t="s">
        <v>283</v>
      </c>
      <c r="J88" t="s">
        <v>284</v>
      </c>
      <c r="K88" t="s">
        <v>515</v>
      </c>
      <c r="L88" t="s">
        <v>516</v>
      </c>
    </row>
    <row r="89" spans="3:12" x14ac:dyDescent="0.2">
      <c r="C89" t="s">
        <v>209</v>
      </c>
      <c r="D89" t="s">
        <v>210</v>
      </c>
      <c r="E89" t="s">
        <v>517</v>
      </c>
      <c r="F89" t="s">
        <v>518</v>
      </c>
      <c r="G89" t="s">
        <v>181</v>
      </c>
      <c r="H89" t="s">
        <v>182</v>
      </c>
      <c r="I89" t="s">
        <v>287</v>
      </c>
      <c r="J89" t="s">
        <v>288</v>
      </c>
      <c r="K89" t="s">
        <v>519</v>
      </c>
      <c r="L89" t="s">
        <v>520</v>
      </c>
    </row>
    <row r="90" spans="3:12" x14ac:dyDescent="0.2">
      <c r="C90" t="s">
        <v>209</v>
      </c>
      <c r="D90" t="s">
        <v>210</v>
      </c>
      <c r="E90" t="s">
        <v>521</v>
      </c>
      <c r="F90" t="s">
        <v>522</v>
      </c>
      <c r="G90" t="s">
        <v>181</v>
      </c>
      <c r="H90" t="s">
        <v>182</v>
      </c>
      <c r="I90" t="s">
        <v>287</v>
      </c>
      <c r="J90" t="s">
        <v>288</v>
      </c>
      <c r="K90" t="s">
        <v>287</v>
      </c>
      <c r="L90" t="s">
        <v>523</v>
      </c>
    </row>
    <row r="91" spans="3:12" x14ac:dyDescent="0.2">
      <c r="C91" t="s">
        <v>214</v>
      </c>
      <c r="D91" t="s">
        <v>215</v>
      </c>
      <c r="E91" t="s">
        <v>524</v>
      </c>
      <c r="F91" t="s">
        <v>525</v>
      </c>
      <c r="G91" t="s">
        <v>181</v>
      </c>
      <c r="H91" t="s">
        <v>182</v>
      </c>
      <c r="I91" t="s">
        <v>287</v>
      </c>
      <c r="J91" t="s">
        <v>288</v>
      </c>
      <c r="K91" t="s">
        <v>526</v>
      </c>
      <c r="L91" t="s">
        <v>527</v>
      </c>
    </row>
    <row r="92" spans="3:12" x14ac:dyDescent="0.2">
      <c r="C92" t="s">
        <v>214</v>
      </c>
      <c r="D92" t="s">
        <v>215</v>
      </c>
      <c r="E92" t="s">
        <v>528</v>
      </c>
      <c r="F92" t="s">
        <v>529</v>
      </c>
      <c r="G92" t="s">
        <v>181</v>
      </c>
      <c r="H92" t="s">
        <v>182</v>
      </c>
      <c r="I92" t="s">
        <v>291</v>
      </c>
      <c r="J92" t="s">
        <v>292</v>
      </c>
      <c r="K92" t="s">
        <v>530</v>
      </c>
      <c r="L92" t="s">
        <v>531</v>
      </c>
    </row>
    <row r="93" spans="3:12" x14ac:dyDescent="0.2">
      <c r="C93" t="s">
        <v>214</v>
      </c>
      <c r="D93" t="s">
        <v>215</v>
      </c>
      <c r="E93" t="s">
        <v>532</v>
      </c>
      <c r="F93" t="s">
        <v>533</v>
      </c>
      <c r="G93" t="s">
        <v>181</v>
      </c>
      <c r="H93" t="s">
        <v>182</v>
      </c>
      <c r="I93" t="s">
        <v>291</v>
      </c>
      <c r="J93" t="s">
        <v>292</v>
      </c>
      <c r="K93" t="s">
        <v>534</v>
      </c>
      <c r="L93" t="s">
        <v>535</v>
      </c>
    </row>
    <row r="94" spans="3:12" x14ac:dyDescent="0.2">
      <c r="C94" t="s">
        <v>214</v>
      </c>
      <c r="D94" t="s">
        <v>215</v>
      </c>
      <c r="E94" t="s">
        <v>536</v>
      </c>
      <c r="F94" t="s">
        <v>537</v>
      </c>
      <c r="G94" t="s">
        <v>181</v>
      </c>
      <c r="H94" t="s">
        <v>182</v>
      </c>
      <c r="I94" t="s">
        <v>291</v>
      </c>
      <c r="J94" t="s">
        <v>292</v>
      </c>
      <c r="K94" t="s">
        <v>538</v>
      </c>
      <c r="L94" t="s">
        <v>539</v>
      </c>
    </row>
    <row r="95" spans="3:12" x14ac:dyDescent="0.2">
      <c r="C95" t="s">
        <v>214</v>
      </c>
      <c r="D95" t="s">
        <v>215</v>
      </c>
      <c r="E95" t="s">
        <v>540</v>
      </c>
      <c r="F95" t="s">
        <v>541</v>
      </c>
      <c r="G95" t="s">
        <v>181</v>
      </c>
      <c r="H95" t="s">
        <v>182</v>
      </c>
      <c r="I95" t="s">
        <v>291</v>
      </c>
      <c r="J95" t="s">
        <v>292</v>
      </c>
      <c r="K95" t="s">
        <v>291</v>
      </c>
      <c r="L95" t="s">
        <v>542</v>
      </c>
    </row>
    <row r="96" spans="3:12" x14ac:dyDescent="0.2">
      <c r="C96" t="s">
        <v>214</v>
      </c>
      <c r="D96" t="s">
        <v>215</v>
      </c>
      <c r="E96" t="s">
        <v>543</v>
      </c>
      <c r="F96" t="s">
        <v>544</v>
      </c>
      <c r="G96" t="s">
        <v>181</v>
      </c>
      <c r="H96" t="s">
        <v>182</v>
      </c>
      <c r="I96" t="s">
        <v>291</v>
      </c>
      <c r="J96" t="s">
        <v>292</v>
      </c>
      <c r="K96" t="s">
        <v>545</v>
      </c>
      <c r="L96" t="s">
        <v>546</v>
      </c>
    </row>
    <row r="97" spans="3:12" x14ac:dyDescent="0.2">
      <c r="C97" t="s">
        <v>214</v>
      </c>
      <c r="D97" t="s">
        <v>215</v>
      </c>
      <c r="E97" t="s">
        <v>547</v>
      </c>
      <c r="F97" t="s">
        <v>548</v>
      </c>
      <c r="G97" t="s">
        <v>181</v>
      </c>
      <c r="H97" t="s">
        <v>182</v>
      </c>
      <c r="I97" t="s">
        <v>295</v>
      </c>
      <c r="J97" t="s">
        <v>296</v>
      </c>
      <c r="K97" t="s">
        <v>295</v>
      </c>
      <c r="L97" t="s">
        <v>549</v>
      </c>
    </row>
    <row r="98" spans="3:12" x14ac:dyDescent="0.2">
      <c r="C98" t="s">
        <v>214</v>
      </c>
      <c r="D98" t="s">
        <v>215</v>
      </c>
      <c r="E98" t="s">
        <v>550</v>
      </c>
      <c r="F98" t="s">
        <v>551</v>
      </c>
      <c r="G98" t="s">
        <v>181</v>
      </c>
      <c r="H98" t="s">
        <v>182</v>
      </c>
      <c r="I98" t="s">
        <v>298</v>
      </c>
      <c r="J98" t="s">
        <v>299</v>
      </c>
      <c r="K98" t="s">
        <v>298</v>
      </c>
      <c r="L98" t="s">
        <v>552</v>
      </c>
    </row>
    <row r="99" spans="3:12" x14ac:dyDescent="0.2">
      <c r="C99" t="s">
        <v>214</v>
      </c>
      <c r="D99" t="s">
        <v>215</v>
      </c>
      <c r="E99" t="s">
        <v>553</v>
      </c>
      <c r="F99" t="s">
        <v>554</v>
      </c>
      <c r="G99" t="s">
        <v>181</v>
      </c>
      <c r="H99" t="s">
        <v>182</v>
      </c>
      <c r="I99" t="s">
        <v>298</v>
      </c>
      <c r="J99" t="s">
        <v>299</v>
      </c>
      <c r="K99" t="s">
        <v>555</v>
      </c>
      <c r="L99" t="s">
        <v>556</v>
      </c>
    </row>
    <row r="100" spans="3:12" x14ac:dyDescent="0.2">
      <c r="C100" t="s">
        <v>214</v>
      </c>
      <c r="D100" t="s">
        <v>215</v>
      </c>
      <c r="E100" t="s">
        <v>557</v>
      </c>
      <c r="F100" t="s">
        <v>558</v>
      </c>
      <c r="G100" t="s">
        <v>181</v>
      </c>
      <c r="H100" t="s">
        <v>182</v>
      </c>
      <c r="I100" t="s">
        <v>302</v>
      </c>
      <c r="J100" t="s">
        <v>303</v>
      </c>
      <c r="K100" t="s">
        <v>302</v>
      </c>
      <c r="L100" t="s">
        <v>559</v>
      </c>
    </row>
    <row r="101" spans="3:12" x14ac:dyDescent="0.2">
      <c r="C101" t="s">
        <v>214</v>
      </c>
      <c r="D101" t="s">
        <v>215</v>
      </c>
      <c r="E101" t="s">
        <v>560</v>
      </c>
      <c r="F101" t="s">
        <v>561</v>
      </c>
      <c r="G101" t="s">
        <v>181</v>
      </c>
      <c r="H101" t="s">
        <v>182</v>
      </c>
      <c r="I101" t="s">
        <v>302</v>
      </c>
      <c r="J101" t="s">
        <v>303</v>
      </c>
      <c r="K101" t="s">
        <v>562</v>
      </c>
      <c r="L101" t="s">
        <v>563</v>
      </c>
    </row>
    <row r="102" spans="3:12" x14ac:dyDescent="0.2">
      <c r="C102" t="s">
        <v>214</v>
      </c>
      <c r="D102" t="s">
        <v>215</v>
      </c>
      <c r="E102" t="s">
        <v>564</v>
      </c>
      <c r="F102" t="s">
        <v>565</v>
      </c>
      <c r="G102" t="s">
        <v>181</v>
      </c>
      <c r="H102" t="s">
        <v>182</v>
      </c>
      <c r="I102" t="s">
        <v>302</v>
      </c>
      <c r="J102" t="s">
        <v>303</v>
      </c>
      <c r="K102" t="s">
        <v>566</v>
      </c>
      <c r="L102" t="s">
        <v>567</v>
      </c>
    </row>
    <row r="103" spans="3:12" x14ac:dyDescent="0.2">
      <c r="C103" t="s">
        <v>214</v>
      </c>
      <c r="D103" t="s">
        <v>215</v>
      </c>
      <c r="E103" t="s">
        <v>568</v>
      </c>
      <c r="F103" t="s">
        <v>569</v>
      </c>
      <c r="G103" t="s">
        <v>187</v>
      </c>
      <c r="H103" t="s">
        <v>188</v>
      </c>
      <c r="I103" t="s">
        <v>306</v>
      </c>
      <c r="J103" t="s">
        <v>307</v>
      </c>
      <c r="K103" t="s">
        <v>306</v>
      </c>
      <c r="L103" t="s">
        <v>570</v>
      </c>
    </row>
    <row r="104" spans="3:12" x14ac:dyDescent="0.2">
      <c r="C104" t="s">
        <v>214</v>
      </c>
      <c r="D104" t="s">
        <v>215</v>
      </c>
      <c r="E104" t="s">
        <v>571</v>
      </c>
      <c r="F104" t="s">
        <v>572</v>
      </c>
      <c r="G104" t="s">
        <v>187</v>
      </c>
      <c r="H104" t="s">
        <v>188</v>
      </c>
      <c r="I104" t="s">
        <v>309</v>
      </c>
      <c r="J104" t="s">
        <v>310</v>
      </c>
      <c r="K104" t="s">
        <v>309</v>
      </c>
      <c r="L104" t="s">
        <v>573</v>
      </c>
    </row>
    <row r="105" spans="3:12" x14ac:dyDescent="0.2">
      <c r="C105" t="s">
        <v>214</v>
      </c>
      <c r="D105" t="s">
        <v>215</v>
      </c>
      <c r="E105" t="s">
        <v>574</v>
      </c>
      <c r="F105" t="s">
        <v>575</v>
      </c>
      <c r="G105" t="s">
        <v>187</v>
      </c>
      <c r="H105" t="s">
        <v>188</v>
      </c>
      <c r="I105" t="s">
        <v>309</v>
      </c>
      <c r="J105" t="s">
        <v>310</v>
      </c>
      <c r="K105" t="s">
        <v>576</v>
      </c>
      <c r="L105" t="s">
        <v>577</v>
      </c>
    </row>
    <row r="106" spans="3:12" x14ac:dyDescent="0.2">
      <c r="C106" t="s">
        <v>214</v>
      </c>
      <c r="D106" t="s">
        <v>215</v>
      </c>
      <c r="E106" t="s">
        <v>578</v>
      </c>
      <c r="F106" t="s">
        <v>579</v>
      </c>
      <c r="G106" t="s">
        <v>187</v>
      </c>
      <c r="H106" t="s">
        <v>188</v>
      </c>
      <c r="I106" t="s">
        <v>313</v>
      </c>
      <c r="J106" t="s">
        <v>314</v>
      </c>
      <c r="K106" t="s">
        <v>580</v>
      </c>
      <c r="L106" t="s">
        <v>581</v>
      </c>
    </row>
    <row r="107" spans="3:12" x14ac:dyDescent="0.2">
      <c r="C107" t="s">
        <v>214</v>
      </c>
      <c r="D107" t="s">
        <v>215</v>
      </c>
      <c r="E107" t="s">
        <v>582</v>
      </c>
      <c r="F107" t="s">
        <v>583</v>
      </c>
      <c r="G107" t="s">
        <v>187</v>
      </c>
      <c r="H107" t="s">
        <v>188</v>
      </c>
      <c r="I107" t="s">
        <v>313</v>
      </c>
      <c r="J107" t="s">
        <v>314</v>
      </c>
      <c r="K107" t="s">
        <v>584</v>
      </c>
      <c r="L107" t="s">
        <v>585</v>
      </c>
    </row>
    <row r="108" spans="3:12" x14ac:dyDescent="0.2">
      <c r="C108" t="s">
        <v>214</v>
      </c>
      <c r="D108" t="s">
        <v>215</v>
      </c>
      <c r="E108" t="s">
        <v>586</v>
      </c>
      <c r="F108" t="s">
        <v>587</v>
      </c>
      <c r="G108" t="s">
        <v>187</v>
      </c>
      <c r="H108" t="s">
        <v>188</v>
      </c>
      <c r="I108" t="s">
        <v>317</v>
      </c>
      <c r="J108" t="s">
        <v>318</v>
      </c>
      <c r="K108" t="s">
        <v>317</v>
      </c>
      <c r="L108" t="s">
        <v>588</v>
      </c>
    </row>
    <row r="109" spans="3:12" x14ac:dyDescent="0.2">
      <c r="C109" t="s">
        <v>214</v>
      </c>
      <c r="D109" t="s">
        <v>215</v>
      </c>
      <c r="E109" t="s">
        <v>589</v>
      </c>
      <c r="F109" t="s">
        <v>590</v>
      </c>
      <c r="G109" t="s">
        <v>187</v>
      </c>
      <c r="H109" t="s">
        <v>188</v>
      </c>
      <c r="I109" t="s">
        <v>317</v>
      </c>
      <c r="J109" t="s">
        <v>318</v>
      </c>
      <c r="K109" t="s">
        <v>591</v>
      </c>
      <c r="L109" t="s">
        <v>592</v>
      </c>
    </row>
    <row r="110" spans="3:12" x14ac:dyDescent="0.2">
      <c r="C110" t="s">
        <v>113</v>
      </c>
      <c r="D110" t="s">
        <v>219</v>
      </c>
      <c r="E110" t="s">
        <v>593</v>
      </c>
      <c r="F110" t="s">
        <v>594</v>
      </c>
      <c r="G110" t="s">
        <v>187</v>
      </c>
      <c r="H110" t="s">
        <v>188</v>
      </c>
      <c r="I110" t="s">
        <v>321</v>
      </c>
      <c r="J110" t="s">
        <v>322</v>
      </c>
      <c r="K110" t="s">
        <v>321</v>
      </c>
      <c r="L110" t="s">
        <v>595</v>
      </c>
    </row>
    <row r="111" spans="3:12" x14ac:dyDescent="0.2">
      <c r="C111" t="s">
        <v>113</v>
      </c>
      <c r="D111" t="s">
        <v>219</v>
      </c>
      <c r="E111" t="s">
        <v>596</v>
      </c>
      <c r="F111" t="s">
        <v>597</v>
      </c>
      <c r="G111" t="s">
        <v>187</v>
      </c>
      <c r="H111" t="s">
        <v>188</v>
      </c>
      <c r="I111" t="s">
        <v>321</v>
      </c>
      <c r="J111" t="s">
        <v>322</v>
      </c>
      <c r="K111" t="s">
        <v>598</v>
      </c>
      <c r="L111" t="s">
        <v>599</v>
      </c>
    </row>
    <row r="112" spans="3:12" x14ac:dyDescent="0.2">
      <c r="C112" t="s">
        <v>113</v>
      </c>
      <c r="D112" t="s">
        <v>219</v>
      </c>
      <c r="E112" t="s">
        <v>600</v>
      </c>
      <c r="F112" t="s">
        <v>601</v>
      </c>
      <c r="G112" t="s">
        <v>187</v>
      </c>
      <c r="H112" t="s">
        <v>188</v>
      </c>
      <c r="I112" t="s">
        <v>325</v>
      </c>
      <c r="J112" t="s">
        <v>326</v>
      </c>
      <c r="K112" t="s">
        <v>602</v>
      </c>
      <c r="L112" t="s">
        <v>603</v>
      </c>
    </row>
    <row r="113" spans="3:12" x14ac:dyDescent="0.2">
      <c r="C113" t="s">
        <v>113</v>
      </c>
      <c r="D113" t="s">
        <v>219</v>
      </c>
      <c r="E113" t="s">
        <v>604</v>
      </c>
      <c r="F113" t="s">
        <v>605</v>
      </c>
      <c r="G113" t="s">
        <v>187</v>
      </c>
      <c r="H113" t="s">
        <v>188</v>
      </c>
      <c r="I113" t="s">
        <v>325</v>
      </c>
      <c r="J113" t="s">
        <v>326</v>
      </c>
      <c r="K113" t="s">
        <v>325</v>
      </c>
      <c r="L113" t="s">
        <v>606</v>
      </c>
    </row>
    <row r="114" spans="3:12" x14ac:dyDescent="0.2">
      <c r="C114" t="s">
        <v>113</v>
      </c>
      <c r="D114" t="s">
        <v>219</v>
      </c>
      <c r="E114" t="s">
        <v>607</v>
      </c>
      <c r="F114" t="s">
        <v>608</v>
      </c>
      <c r="G114" t="s">
        <v>187</v>
      </c>
      <c r="H114" t="s">
        <v>188</v>
      </c>
      <c r="I114" t="s">
        <v>328</v>
      </c>
      <c r="J114" t="s">
        <v>329</v>
      </c>
      <c r="K114" t="s">
        <v>609</v>
      </c>
      <c r="L114" t="s">
        <v>610</v>
      </c>
    </row>
    <row r="115" spans="3:12" x14ac:dyDescent="0.2">
      <c r="C115" t="s">
        <v>113</v>
      </c>
      <c r="D115" t="s">
        <v>219</v>
      </c>
      <c r="E115" t="s">
        <v>114</v>
      </c>
      <c r="F115" t="s">
        <v>611</v>
      </c>
      <c r="G115" t="s">
        <v>187</v>
      </c>
      <c r="H115" t="s">
        <v>188</v>
      </c>
      <c r="I115" t="s">
        <v>328</v>
      </c>
      <c r="J115" t="s">
        <v>329</v>
      </c>
      <c r="K115" t="s">
        <v>328</v>
      </c>
      <c r="L115" t="s">
        <v>612</v>
      </c>
    </row>
    <row r="116" spans="3:12" x14ac:dyDescent="0.2">
      <c r="C116" t="s">
        <v>113</v>
      </c>
      <c r="D116" t="s">
        <v>219</v>
      </c>
      <c r="E116" t="s">
        <v>613</v>
      </c>
      <c r="F116" t="s">
        <v>614</v>
      </c>
      <c r="G116" t="s">
        <v>187</v>
      </c>
      <c r="H116" t="s">
        <v>188</v>
      </c>
      <c r="I116" t="s">
        <v>332</v>
      </c>
      <c r="J116" t="s">
        <v>333</v>
      </c>
      <c r="K116" t="s">
        <v>332</v>
      </c>
      <c r="L116" t="s">
        <v>615</v>
      </c>
    </row>
    <row r="117" spans="3:12" x14ac:dyDescent="0.2">
      <c r="C117" t="s">
        <v>113</v>
      </c>
      <c r="D117" t="s">
        <v>219</v>
      </c>
      <c r="E117" t="s">
        <v>616</v>
      </c>
      <c r="F117" t="s">
        <v>617</v>
      </c>
      <c r="G117" t="s">
        <v>187</v>
      </c>
      <c r="H117" t="s">
        <v>188</v>
      </c>
      <c r="I117" t="s">
        <v>332</v>
      </c>
      <c r="J117" t="s">
        <v>333</v>
      </c>
      <c r="K117" t="s">
        <v>618</v>
      </c>
      <c r="L117" t="s">
        <v>619</v>
      </c>
    </row>
    <row r="118" spans="3:12" x14ac:dyDescent="0.2">
      <c r="C118" t="s">
        <v>113</v>
      </c>
      <c r="D118" t="s">
        <v>219</v>
      </c>
      <c r="E118" t="s">
        <v>620</v>
      </c>
      <c r="F118" t="s">
        <v>621</v>
      </c>
      <c r="G118" t="s">
        <v>187</v>
      </c>
      <c r="H118" t="s">
        <v>188</v>
      </c>
      <c r="I118" t="s">
        <v>332</v>
      </c>
      <c r="J118" t="s">
        <v>333</v>
      </c>
      <c r="K118" t="s">
        <v>622</v>
      </c>
      <c r="L118" t="s">
        <v>623</v>
      </c>
    </row>
    <row r="119" spans="3:12" x14ac:dyDescent="0.2">
      <c r="C119" t="s">
        <v>113</v>
      </c>
      <c r="D119" t="s">
        <v>219</v>
      </c>
      <c r="E119" t="s">
        <v>624</v>
      </c>
      <c r="F119" t="s">
        <v>625</v>
      </c>
      <c r="G119" t="s">
        <v>187</v>
      </c>
      <c r="H119" t="s">
        <v>188</v>
      </c>
      <c r="I119" t="s">
        <v>336</v>
      </c>
      <c r="J119" t="s">
        <v>337</v>
      </c>
      <c r="K119" t="s">
        <v>626</v>
      </c>
      <c r="L119" t="s">
        <v>627</v>
      </c>
    </row>
    <row r="120" spans="3:12" x14ac:dyDescent="0.2">
      <c r="C120" t="s">
        <v>113</v>
      </c>
      <c r="D120" t="s">
        <v>219</v>
      </c>
      <c r="E120" t="s">
        <v>628</v>
      </c>
      <c r="F120" t="s">
        <v>629</v>
      </c>
      <c r="G120" t="s">
        <v>187</v>
      </c>
      <c r="H120" t="s">
        <v>188</v>
      </c>
      <c r="I120" t="s">
        <v>336</v>
      </c>
      <c r="J120" t="s">
        <v>337</v>
      </c>
      <c r="K120" t="s">
        <v>336</v>
      </c>
      <c r="L120" t="s">
        <v>630</v>
      </c>
    </row>
    <row r="121" spans="3:12" x14ac:dyDescent="0.2">
      <c r="C121" t="s">
        <v>113</v>
      </c>
      <c r="D121" t="s">
        <v>219</v>
      </c>
      <c r="E121" t="s">
        <v>631</v>
      </c>
      <c r="F121" t="s">
        <v>632</v>
      </c>
      <c r="G121" t="s">
        <v>187</v>
      </c>
      <c r="H121" t="s">
        <v>188</v>
      </c>
      <c r="I121" t="s">
        <v>340</v>
      </c>
      <c r="J121" t="s">
        <v>341</v>
      </c>
      <c r="K121" t="s">
        <v>340</v>
      </c>
      <c r="L121" t="s">
        <v>633</v>
      </c>
    </row>
    <row r="122" spans="3:12" x14ac:dyDescent="0.2">
      <c r="C122" t="s">
        <v>113</v>
      </c>
      <c r="D122" t="s">
        <v>219</v>
      </c>
      <c r="E122" t="s">
        <v>634</v>
      </c>
      <c r="F122" t="s">
        <v>635</v>
      </c>
      <c r="G122" t="s">
        <v>187</v>
      </c>
      <c r="H122" t="s">
        <v>188</v>
      </c>
      <c r="I122" t="s">
        <v>344</v>
      </c>
      <c r="J122" t="s">
        <v>345</v>
      </c>
      <c r="K122" t="s">
        <v>344</v>
      </c>
      <c r="L122" t="s">
        <v>636</v>
      </c>
    </row>
    <row r="123" spans="3:12" x14ac:dyDescent="0.2">
      <c r="C123" t="s">
        <v>224</v>
      </c>
      <c r="D123" t="s">
        <v>225</v>
      </c>
      <c r="E123" t="s">
        <v>637</v>
      </c>
      <c r="F123" t="s">
        <v>638</v>
      </c>
      <c r="G123" t="s">
        <v>187</v>
      </c>
      <c r="H123" t="s">
        <v>188</v>
      </c>
      <c r="I123" t="s">
        <v>344</v>
      </c>
      <c r="J123" t="s">
        <v>345</v>
      </c>
      <c r="K123" t="s">
        <v>639</v>
      </c>
      <c r="L123" t="s">
        <v>640</v>
      </c>
    </row>
    <row r="124" spans="3:12" x14ac:dyDescent="0.2">
      <c r="C124" t="s">
        <v>224</v>
      </c>
      <c r="D124" t="s">
        <v>225</v>
      </c>
      <c r="E124" t="s">
        <v>641</v>
      </c>
      <c r="F124" t="s">
        <v>642</v>
      </c>
      <c r="G124" t="s">
        <v>187</v>
      </c>
      <c r="H124" t="s">
        <v>188</v>
      </c>
      <c r="I124" t="s">
        <v>347</v>
      </c>
      <c r="J124" t="s">
        <v>348</v>
      </c>
      <c r="K124" t="s">
        <v>643</v>
      </c>
      <c r="L124" t="s">
        <v>644</v>
      </c>
    </row>
    <row r="125" spans="3:12" x14ac:dyDescent="0.2">
      <c r="C125" t="s">
        <v>224</v>
      </c>
      <c r="D125" t="s">
        <v>225</v>
      </c>
      <c r="E125" t="s">
        <v>645</v>
      </c>
      <c r="F125" t="s">
        <v>646</v>
      </c>
      <c r="G125" t="s">
        <v>187</v>
      </c>
      <c r="H125" t="s">
        <v>188</v>
      </c>
      <c r="I125" t="s">
        <v>347</v>
      </c>
      <c r="J125" t="s">
        <v>348</v>
      </c>
      <c r="K125" t="s">
        <v>347</v>
      </c>
      <c r="L125" t="s">
        <v>647</v>
      </c>
    </row>
    <row r="126" spans="3:12" x14ac:dyDescent="0.2">
      <c r="C126" t="s">
        <v>224</v>
      </c>
      <c r="D126" t="s">
        <v>225</v>
      </c>
      <c r="E126" t="s">
        <v>648</v>
      </c>
      <c r="F126" t="s">
        <v>649</v>
      </c>
      <c r="G126" t="s">
        <v>187</v>
      </c>
      <c r="H126" t="s">
        <v>188</v>
      </c>
      <c r="I126" t="s">
        <v>347</v>
      </c>
      <c r="J126" t="s">
        <v>348</v>
      </c>
      <c r="K126" t="s">
        <v>650</v>
      </c>
      <c r="L126" t="s">
        <v>651</v>
      </c>
    </row>
    <row r="127" spans="3:12" x14ac:dyDescent="0.2">
      <c r="C127" t="s">
        <v>224</v>
      </c>
      <c r="D127" t="s">
        <v>225</v>
      </c>
      <c r="E127" t="s">
        <v>652</v>
      </c>
      <c r="F127" t="s">
        <v>653</v>
      </c>
      <c r="G127" t="s">
        <v>187</v>
      </c>
      <c r="H127" t="s">
        <v>188</v>
      </c>
      <c r="I127" t="s">
        <v>351</v>
      </c>
      <c r="J127" t="s">
        <v>352</v>
      </c>
      <c r="K127" t="s">
        <v>654</v>
      </c>
      <c r="L127" t="s">
        <v>655</v>
      </c>
    </row>
    <row r="128" spans="3:12" x14ac:dyDescent="0.2">
      <c r="C128" t="s">
        <v>224</v>
      </c>
      <c r="D128" t="s">
        <v>225</v>
      </c>
      <c r="E128" t="s">
        <v>656</v>
      </c>
      <c r="F128" t="s">
        <v>657</v>
      </c>
      <c r="G128" t="s">
        <v>187</v>
      </c>
      <c r="H128" t="s">
        <v>188</v>
      </c>
      <c r="I128" t="s">
        <v>351</v>
      </c>
      <c r="J128" t="s">
        <v>352</v>
      </c>
      <c r="K128" t="s">
        <v>351</v>
      </c>
      <c r="L128" t="s">
        <v>658</v>
      </c>
    </row>
    <row r="129" spans="3:12" x14ac:dyDescent="0.2">
      <c r="C129" t="s">
        <v>224</v>
      </c>
      <c r="D129" t="s">
        <v>225</v>
      </c>
      <c r="E129" t="s">
        <v>659</v>
      </c>
      <c r="F129" t="s">
        <v>660</v>
      </c>
      <c r="G129" t="s">
        <v>187</v>
      </c>
      <c r="H129" t="s">
        <v>188</v>
      </c>
      <c r="I129" t="s">
        <v>355</v>
      </c>
      <c r="J129" t="s">
        <v>356</v>
      </c>
      <c r="K129" t="s">
        <v>661</v>
      </c>
      <c r="L129" t="s">
        <v>662</v>
      </c>
    </row>
    <row r="130" spans="3:12" x14ac:dyDescent="0.2">
      <c r="C130" t="s">
        <v>224</v>
      </c>
      <c r="D130" t="s">
        <v>225</v>
      </c>
      <c r="E130" t="s">
        <v>663</v>
      </c>
      <c r="F130" t="s">
        <v>664</v>
      </c>
      <c r="G130" t="s">
        <v>187</v>
      </c>
      <c r="H130" t="s">
        <v>188</v>
      </c>
      <c r="I130" t="s">
        <v>355</v>
      </c>
      <c r="J130" t="s">
        <v>356</v>
      </c>
      <c r="K130" t="s">
        <v>665</v>
      </c>
      <c r="L130" t="s">
        <v>666</v>
      </c>
    </row>
    <row r="131" spans="3:12" x14ac:dyDescent="0.2">
      <c r="C131" t="s">
        <v>224</v>
      </c>
      <c r="D131" t="s">
        <v>225</v>
      </c>
      <c r="E131" t="s">
        <v>667</v>
      </c>
      <c r="F131" t="s">
        <v>668</v>
      </c>
      <c r="G131" t="s">
        <v>192</v>
      </c>
      <c r="H131" t="s">
        <v>193</v>
      </c>
      <c r="I131" t="s">
        <v>359</v>
      </c>
      <c r="J131" t="s">
        <v>360</v>
      </c>
      <c r="K131" t="s">
        <v>669</v>
      </c>
      <c r="L131" t="s">
        <v>670</v>
      </c>
    </row>
    <row r="132" spans="3:12" x14ac:dyDescent="0.2">
      <c r="C132" t="s">
        <v>224</v>
      </c>
      <c r="D132" t="s">
        <v>225</v>
      </c>
      <c r="E132" t="s">
        <v>671</v>
      </c>
      <c r="F132" t="s">
        <v>672</v>
      </c>
      <c r="G132" t="s">
        <v>192</v>
      </c>
      <c r="H132" t="s">
        <v>193</v>
      </c>
      <c r="I132" t="s">
        <v>359</v>
      </c>
      <c r="J132" t="s">
        <v>360</v>
      </c>
      <c r="K132" t="s">
        <v>673</v>
      </c>
      <c r="L132" t="s">
        <v>674</v>
      </c>
    </row>
    <row r="133" spans="3:12" x14ac:dyDescent="0.2">
      <c r="C133" t="s">
        <v>224</v>
      </c>
      <c r="D133" t="s">
        <v>225</v>
      </c>
      <c r="E133" t="s">
        <v>675</v>
      </c>
      <c r="F133" t="s">
        <v>676</v>
      </c>
      <c r="G133" t="s">
        <v>192</v>
      </c>
      <c r="H133" t="s">
        <v>193</v>
      </c>
      <c r="I133" t="s">
        <v>359</v>
      </c>
      <c r="J133" t="s">
        <v>360</v>
      </c>
      <c r="K133" t="s">
        <v>677</v>
      </c>
      <c r="L133" t="s">
        <v>678</v>
      </c>
    </row>
    <row r="134" spans="3:12" x14ac:dyDescent="0.2">
      <c r="C134" t="s">
        <v>224</v>
      </c>
      <c r="D134" t="s">
        <v>225</v>
      </c>
      <c r="E134" t="s">
        <v>679</v>
      </c>
      <c r="F134" t="s">
        <v>680</v>
      </c>
      <c r="G134" t="s">
        <v>192</v>
      </c>
      <c r="H134" t="s">
        <v>193</v>
      </c>
      <c r="I134" t="s">
        <v>363</v>
      </c>
      <c r="J134" t="s">
        <v>364</v>
      </c>
      <c r="K134" t="s">
        <v>363</v>
      </c>
      <c r="L134" t="s">
        <v>681</v>
      </c>
    </row>
    <row r="135" spans="3:12" x14ac:dyDescent="0.2">
      <c r="C135" t="s">
        <v>224</v>
      </c>
      <c r="D135" t="s">
        <v>225</v>
      </c>
      <c r="E135" t="s">
        <v>682</v>
      </c>
      <c r="F135" t="s">
        <v>683</v>
      </c>
      <c r="G135" t="s">
        <v>192</v>
      </c>
      <c r="H135" t="s">
        <v>193</v>
      </c>
      <c r="I135" t="s">
        <v>366</v>
      </c>
      <c r="J135" t="s">
        <v>367</v>
      </c>
      <c r="K135" t="s">
        <v>684</v>
      </c>
      <c r="L135" t="s">
        <v>685</v>
      </c>
    </row>
    <row r="136" spans="3:12" x14ac:dyDescent="0.2">
      <c r="C136" t="s">
        <v>224</v>
      </c>
      <c r="D136" t="s">
        <v>225</v>
      </c>
      <c r="E136" t="s">
        <v>686</v>
      </c>
      <c r="F136" t="s">
        <v>687</v>
      </c>
      <c r="G136" t="s">
        <v>192</v>
      </c>
      <c r="H136" t="s">
        <v>193</v>
      </c>
      <c r="I136" t="s">
        <v>366</v>
      </c>
      <c r="J136" t="s">
        <v>367</v>
      </c>
      <c r="K136" t="s">
        <v>688</v>
      </c>
      <c r="L136" t="s">
        <v>689</v>
      </c>
    </row>
    <row r="137" spans="3:12" x14ac:dyDescent="0.2">
      <c r="C137" t="s">
        <v>224</v>
      </c>
      <c r="D137" t="s">
        <v>225</v>
      </c>
      <c r="E137" t="s">
        <v>690</v>
      </c>
      <c r="F137" t="s">
        <v>691</v>
      </c>
      <c r="G137" t="s">
        <v>192</v>
      </c>
      <c r="H137" t="s">
        <v>193</v>
      </c>
      <c r="I137" t="s">
        <v>366</v>
      </c>
      <c r="J137" t="s">
        <v>367</v>
      </c>
      <c r="K137" t="s">
        <v>366</v>
      </c>
      <c r="L137" t="s">
        <v>692</v>
      </c>
    </row>
    <row r="138" spans="3:12" x14ac:dyDescent="0.2">
      <c r="C138" t="s">
        <v>229</v>
      </c>
      <c r="D138" t="s">
        <v>230</v>
      </c>
      <c r="E138" t="s">
        <v>693</v>
      </c>
      <c r="F138" t="s">
        <v>694</v>
      </c>
      <c r="G138" t="s">
        <v>192</v>
      </c>
      <c r="H138" t="s">
        <v>193</v>
      </c>
      <c r="I138" t="s">
        <v>366</v>
      </c>
      <c r="J138" t="s">
        <v>367</v>
      </c>
      <c r="K138" t="s">
        <v>695</v>
      </c>
      <c r="L138" t="s">
        <v>696</v>
      </c>
    </row>
    <row r="139" spans="3:12" x14ac:dyDescent="0.2">
      <c r="C139" t="s">
        <v>229</v>
      </c>
      <c r="D139" t="s">
        <v>230</v>
      </c>
      <c r="E139" t="s">
        <v>697</v>
      </c>
      <c r="F139" t="s">
        <v>698</v>
      </c>
      <c r="G139" t="s">
        <v>192</v>
      </c>
      <c r="H139" t="s">
        <v>193</v>
      </c>
      <c r="I139" t="s">
        <v>370</v>
      </c>
      <c r="J139" t="s">
        <v>371</v>
      </c>
      <c r="K139" t="s">
        <v>370</v>
      </c>
      <c r="L139" t="s">
        <v>699</v>
      </c>
    </row>
    <row r="140" spans="3:12" x14ac:dyDescent="0.2">
      <c r="C140" t="s">
        <v>229</v>
      </c>
      <c r="D140" t="s">
        <v>230</v>
      </c>
      <c r="E140" t="s">
        <v>700</v>
      </c>
      <c r="F140" t="s">
        <v>701</v>
      </c>
      <c r="G140" t="s">
        <v>192</v>
      </c>
      <c r="H140" t="s">
        <v>193</v>
      </c>
      <c r="I140" t="s">
        <v>370</v>
      </c>
      <c r="J140" t="s">
        <v>371</v>
      </c>
      <c r="K140" t="s">
        <v>702</v>
      </c>
      <c r="L140" t="s">
        <v>703</v>
      </c>
    </row>
    <row r="141" spans="3:12" x14ac:dyDescent="0.2">
      <c r="C141" t="s">
        <v>229</v>
      </c>
      <c r="D141" t="s">
        <v>230</v>
      </c>
      <c r="E141" t="s">
        <v>704</v>
      </c>
      <c r="F141" t="s">
        <v>705</v>
      </c>
      <c r="G141" t="s">
        <v>192</v>
      </c>
      <c r="H141" t="s">
        <v>193</v>
      </c>
      <c r="I141" t="s">
        <v>370</v>
      </c>
      <c r="J141" t="s">
        <v>371</v>
      </c>
      <c r="K141" t="s">
        <v>706</v>
      </c>
      <c r="L141" t="s">
        <v>707</v>
      </c>
    </row>
    <row r="142" spans="3:12" x14ac:dyDescent="0.2">
      <c r="C142" t="s">
        <v>229</v>
      </c>
      <c r="D142" t="s">
        <v>230</v>
      </c>
      <c r="E142" t="s">
        <v>708</v>
      </c>
      <c r="F142" t="s">
        <v>709</v>
      </c>
      <c r="G142" t="s">
        <v>192</v>
      </c>
      <c r="H142" t="s">
        <v>193</v>
      </c>
      <c r="I142" t="s">
        <v>370</v>
      </c>
      <c r="J142" t="s">
        <v>371</v>
      </c>
      <c r="K142" t="s">
        <v>710</v>
      </c>
      <c r="L142" t="s">
        <v>711</v>
      </c>
    </row>
    <row r="143" spans="3:12" x14ac:dyDescent="0.2">
      <c r="C143" t="s">
        <v>229</v>
      </c>
      <c r="D143" t="s">
        <v>230</v>
      </c>
      <c r="E143" t="s">
        <v>712</v>
      </c>
      <c r="F143" t="s">
        <v>713</v>
      </c>
      <c r="G143" t="s">
        <v>192</v>
      </c>
      <c r="H143" t="s">
        <v>193</v>
      </c>
      <c r="I143" t="s">
        <v>374</v>
      </c>
      <c r="J143" t="s">
        <v>375</v>
      </c>
      <c r="K143" t="s">
        <v>374</v>
      </c>
      <c r="L143" t="s">
        <v>714</v>
      </c>
    </row>
    <row r="144" spans="3:12" x14ac:dyDescent="0.2">
      <c r="C144" t="s">
        <v>229</v>
      </c>
      <c r="D144" t="s">
        <v>230</v>
      </c>
      <c r="E144" t="s">
        <v>715</v>
      </c>
      <c r="F144" t="s">
        <v>716</v>
      </c>
      <c r="G144" t="s">
        <v>192</v>
      </c>
      <c r="H144" t="s">
        <v>193</v>
      </c>
      <c r="I144" t="s">
        <v>374</v>
      </c>
      <c r="J144" t="s">
        <v>375</v>
      </c>
      <c r="K144" t="s">
        <v>717</v>
      </c>
      <c r="L144" t="s">
        <v>718</v>
      </c>
    </row>
    <row r="145" spans="3:12" x14ac:dyDescent="0.2">
      <c r="C145" t="s">
        <v>229</v>
      </c>
      <c r="D145" t="s">
        <v>230</v>
      </c>
      <c r="E145" t="s">
        <v>719</v>
      </c>
      <c r="F145" t="s">
        <v>720</v>
      </c>
      <c r="G145" t="s">
        <v>192</v>
      </c>
      <c r="H145" t="s">
        <v>193</v>
      </c>
      <c r="I145" t="s">
        <v>377</v>
      </c>
      <c r="J145" t="s">
        <v>378</v>
      </c>
      <c r="K145" t="s">
        <v>721</v>
      </c>
      <c r="L145" t="s">
        <v>722</v>
      </c>
    </row>
    <row r="146" spans="3:12" x14ac:dyDescent="0.2">
      <c r="C146" t="s">
        <v>229</v>
      </c>
      <c r="D146" t="s">
        <v>230</v>
      </c>
      <c r="E146" t="s">
        <v>723</v>
      </c>
      <c r="F146" t="s">
        <v>724</v>
      </c>
      <c r="G146" t="s">
        <v>192</v>
      </c>
      <c r="H146" t="s">
        <v>193</v>
      </c>
      <c r="I146" t="s">
        <v>377</v>
      </c>
      <c r="J146" t="s">
        <v>378</v>
      </c>
      <c r="K146" t="s">
        <v>584</v>
      </c>
      <c r="L146" t="s">
        <v>725</v>
      </c>
    </row>
    <row r="147" spans="3:12" x14ac:dyDescent="0.2">
      <c r="C147" t="s">
        <v>229</v>
      </c>
      <c r="D147" t="s">
        <v>230</v>
      </c>
      <c r="E147" t="s">
        <v>726</v>
      </c>
      <c r="F147" t="s">
        <v>727</v>
      </c>
      <c r="G147" t="s">
        <v>192</v>
      </c>
      <c r="H147" t="s">
        <v>193</v>
      </c>
      <c r="I147" t="s">
        <v>381</v>
      </c>
      <c r="J147" t="s">
        <v>382</v>
      </c>
      <c r="K147" t="s">
        <v>381</v>
      </c>
      <c r="L147" t="s">
        <v>728</v>
      </c>
    </row>
    <row r="148" spans="3:12" x14ac:dyDescent="0.2">
      <c r="C148" t="s">
        <v>229</v>
      </c>
      <c r="D148" t="s">
        <v>230</v>
      </c>
      <c r="E148" t="s">
        <v>729</v>
      </c>
      <c r="F148" t="s">
        <v>730</v>
      </c>
      <c r="G148" t="s">
        <v>192</v>
      </c>
      <c r="H148" t="s">
        <v>193</v>
      </c>
      <c r="I148" t="s">
        <v>381</v>
      </c>
      <c r="J148" t="s">
        <v>382</v>
      </c>
      <c r="K148" t="s">
        <v>731</v>
      </c>
      <c r="L148" t="s">
        <v>732</v>
      </c>
    </row>
    <row r="149" spans="3:12" x14ac:dyDescent="0.2">
      <c r="C149" t="s">
        <v>229</v>
      </c>
      <c r="D149" t="s">
        <v>230</v>
      </c>
      <c r="E149" t="s">
        <v>733</v>
      </c>
      <c r="F149" t="s">
        <v>734</v>
      </c>
      <c r="G149" t="s">
        <v>192</v>
      </c>
      <c r="H149" t="s">
        <v>193</v>
      </c>
      <c r="I149" t="s">
        <v>381</v>
      </c>
      <c r="J149" t="s">
        <v>382</v>
      </c>
      <c r="K149" t="s">
        <v>735</v>
      </c>
      <c r="L149" t="s">
        <v>736</v>
      </c>
    </row>
    <row r="150" spans="3:12" x14ac:dyDescent="0.2">
      <c r="C150" t="s">
        <v>229</v>
      </c>
      <c r="D150" t="s">
        <v>230</v>
      </c>
      <c r="E150" t="s">
        <v>737</v>
      </c>
      <c r="F150" t="s">
        <v>738</v>
      </c>
      <c r="G150" t="s">
        <v>192</v>
      </c>
      <c r="H150" t="s">
        <v>193</v>
      </c>
      <c r="I150" t="s">
        <v>192</v>
      </c>
      <c r="J150" t="s">
        <v>384</v>
      </c>
      <c r="K150" t="s">
        <v>739</v>
      </c>
      <c r="L150" t="s">
        <v>740</v>
      </c>
    </row>
    <row r="151" spans="3:12" x14ac:dyDescent="0.2">
      <c r="C151" t="s">
        <v>229</v>
      </c>
      <c r="D151" t="s">
        <v>230</v>
      </c>
      <c r="E151" t="s">
        <v>741</v>
      </c>
      <c r="F151" t="s">
        <v>742</v>
      </c>
      <c r="G151" t="s">
        <v>192</v>
      </c>
      <c r="H151" t="s">
        <v>193</v>
      </c>
      <c r="I151" t="s">
        <v>192</v>
      </c>
      <c r="J151" t="s">
        <v>384</v>
      </c>
      <c r="K151" t="s">
        <v>192</v>
      </c>
      <c r="L151" t="s">
        <v>743</v>
      </c>
    </row>
    <row r="152" spans="3:12" x14ac:dyDescent="0.2">
      <c r="C152" t="s">
        <v>229</v>
      </c>
      <c r="D152" t="s">
        <v>230</v>
      </c>
      <c r="E152" t="s">
        <v>744</v>
      </c>
      <c r="F152" t="s">
        <v>745</v>
      </c>
      <c r="G152" t="s">
        <v>192</v>
      </c>
      <c r="H152" t="s">
        <v>193</v>
      </c>
      <c r="I152" t="s">
        <v>192</v>
      </c>
      <c r="J152" t="s">
        <v>384</v>
      </c>
      <c r="K152" t="s">
        <v>746</v>
      </c>
      <c r="L152" t="s">
        <v>747</v>
      </c>
    </row>
    <row r="153" spans="3:12" x14ac:dyDescent="0.2">
      <c r="C153" t="s">
        <v>229</v>
      </c>
      <c r="D153" t="s">
        <v>230</v>
      </c>
      <c r="E153" t="s">
        <v>748</v>
      </c>
      <c r="F153" t="s">
        <v>749</v>
      </c>
      <c r="G153" t="s">
        <v>192</v>
      </c>
      <c r="H153" t="s">
        <v>193</v>
      </c>
      <c r="I153" t="s">
        <v>192</v>
      </c>
      <c r="J153" t="s">
        <v>384</v>
      </c>
      <c r="K153" t="s">
        <v>750</v>
      </c>
      <c r="L153" t="s">
        <v>751</v>
      </c>
    </row>
    <row r="154" spans="3:12" x14ac:dyDescent="0.2">
      <c r="C154" t="s">
        <v>229</v>
      </c>
      <c r="D154" t="s">
        <v>230</v>
      </c>
      <c r="E154" t="s">
        <v>752</v>
      </c>
      <c r="F154" t="s">
        <v>753</v>
      </c>
      <c r="G154" t="s">
        <v>192</v>
      </c>
      <c r="H154" t="s">
        <v>193</v>
      </c>
      <c r="I154" t="s">
        <v>387</v>
      </c>
      <c r="J154" t="s">
        <v>388</v>
      </c>
      <c r="K154" t="s">
        <v>754</v>
      </c>
      <c r="L154" t="s">
        <v>755</v>
      </c>
    </row>
    <row r="155" spans="3:12" x14ac:dyDescent="0.2">
      <c r="C155" t="s">
        <v>229</v>
      </c>
      <c r="D155" t="s">
        <v>230</v>
      </c>
      <c r="E155" t="s">
        <v>756</v>
      </c>
      <c r="F155" t="s">
        <v>757</v>
      </c>
      <c r="G155" t="s">
        <v>192</v>
      </c>
      <c r="H155" t="s">
        <v>193</v>
      </c>
      <c r="I155" t="s">
        <v>387</v>
      </c>
      <c r="J155" t="s">
        <v>388</v>
      </c>
      <c r="K155" t="s">
        <v>758</v>
      </c>
      <c r="L155" t="s">
        <v>759</v>
      </c>
    </row>
    <row r="156" spans="3:12" x14ac:dyDescent="0.2">
      <c r="C156" t="s">
        <v>229</v>
      </c>
      <c r="D156" t="s">
        <v>230</v>
      </c>
      <c r="E156" t="s">
        <v>760</v>
      </c>
      <c r="F156" t="s">
        <v>761</v>
      </c>
      <c r="G156" t="s">
        <v>192</v>
      </c>
      <c r="H156" t="s">
        <v>193</v>
      </c>
      <c r="I156" t="s">
        <v>387</v>
      </c>
      <c r="J156" t="s">
        <v>388</v>
      </c>
      <c r="K156" t="s">
        <v>762</v>
      </c>
      <c r="L156" t="s">
        <v>763</v>
      </c>
    </row>
    <row r="157" spans="3:12" x14ac:dyDescent="0.2">
      <c r="C157" t="s">
        <v>229</v>
      </c>
      <c r="D157" t="s">
        <v>230</v>
      </c>
      <c r="E157" t="s">
        <v>764</v>
      </c>
      <c r="F157" t="s">
        <v>765</v>
      </c>
      <c r="G157" t="s">
        <v>192</v>
      </c>
      <c r="H157" t="s">
        <v>193</v>
      </c>
      <c r="I157" t="s">
        <v>391</v>
      </c>
      <c r="J157" t="s">
        <v>392</v>
      </c>
      <c r="K157" t="s">
        <v>766</v>
      </c>
      <c r="L157" t="s">
        <v>767</v>
      </c>
    </row>
    <row r="158" spans="3:12" x14ac:dyDescent="0.2">
      <c r="C158" t="s">
        <v>229</v>
      </c>
      <c r="D158" t="s">
        <v>230</v>
      </c>
      <c r="E158" t="s">
        <v>768</v>
      </c>
      <c r="F158" t="s">
        <v>769</v>
      </c>
      <c r="G158" t="s">
        <v>192</v>
      </c>
      <c r="H158" t="s">
        <v>193</v>
      </c>
      <c r="I158" t="s">
        <v>391</v>
      </c>
      <c r="J158" t="s">
        <v>392</v>
      </c>
      <c r="K158" t="s">
        <v>770</v>
      </c>
      <c r="L158" t="s">
        <v>771</v>
      </c>
    </row>
    <row r="159" spans="3:12" x14ac:dyDescent="0.2">
      <c r="C159" t="s">
        <v>229</v>
      </c>
      <c r="D159" t="s">
        <v>230</v>
      </c>
      <c r="E159" t="s">
        <v>772</v>
      </c>
      <c r="F159" t="s">
        <v>773</v>
      </c>
      <c r="G159" t="s">
        <v>192</v>
      </c>
      <c r="H159" t="s">
        <v>193</v>
      </c>
      <c r="I159" t="s">
        <v>391</v>
      </c>
      <c r="J159" t="s">
        <v>392</v>
      </c>
      <c r="K159" t="s">
        <v>774</v>
      </c>
      <c r="L159" t="s">
        <v>775</v>
      </c>
    </row>
    <row r="160" spans="3:12" x14ac:dyDescent="0.2">
      <c r="C160" t="s">
        <v>229</v>
      </c>
      <c r="D160" t="s">
        <v>230</v>
      </c>
      <c r="E160" t="s">
        <v>776</v>
      </c>
      <c r="F160" t="s">
        <v>777</v>
      </c>
      <c r="G160" t="s">
        <v>192</v>
      </c>
      <c r="H160" t="s">
        <v>193</v>
      </c>
      <c r="I160" t="s">
        <v>391</v>
      </c>
      <c r="J160" t="s">
        <v>392</v>
      </c>
      <c r="K160" t="s">
        <v>391</v>
      </c>
      <c r="L160" t="s">
        <v>778</v>
      </c>
    </row>
    <row r="161" spans="7:12" x14ac:dyDescent="0.2">
      <c r="G161" t="s">
        <v>192</v>
      </c>
      <c r="H161" t="s">
        <v>193</v>
      </c>
      <c r="I161" t="s">
        <v>395</v>
      </c>
      <c r="J161" t="s">
        <v>396</v>
      </c>
      <c r="K161" t="s">
        <v>779</v>
      </c>
      <c r="L161" t="s">
        <v>780</v>
      </c>
    </row>
    <row r="162" spans="7:12" x14ac:dyDescent="0.2">
      <c r="G162" t="s">
        <v>192</v>
      </c>
      <c r="H162" t="s">
        <v>193</v>
      </c>
      <c r="I162" t="s">
        <v>395</v>
      </c>
      <c r="J162" t="s">
        <v>396</v>
      </c>
      <c r="K162" t="s">
        <v>781</v>
      </c>
      <c r="L162" t="s">
        <v>782</v>
      </c>
    </row>
    <row r="163" spans="7:12" x14ac:dyDescent="0.2">
      <c r="G163" t="s">
        <v>192</v>
      </c>
      <c r="H163" t="s">
        <v>193</v>
      </c>
      <c r="I163" t="s">
        <v>395</v>
      </c>
      <c r="J163" t="s">
        <v>396</v>
      </c>
      <c r="K163" t="s">
        <v>783</v>
      </c>
      <c r="L163" t="s">
        <v>784</v>
      </c>
    </row>
    <row r="164" spans="7:12" x14ac:dyDescent="0.2">
      <c r="G164" t="s">
        <v>192</v>
      </c>
      <c r="H164" t="s">
        <v>193</v>
      </c>
      <c r="I164" t="s">
        <v>399</v>
      </c>
      <c r="J164" t="s">
        <v>400</v>
      </c>
      <c r="K164" t="s">
        <v>785</v>
      </c>
      <c r="L164" t="s">
        <v>786</v>
      </c>
    </row>
    <row r="165" spans="7:12" x14ac:dyDescent="0.2">
      <c r="G165" t="s">
        <v>192</v>
      </c>
      <c r="H165" t="s">
        <v>193</v>
      </c>
      <c r="I165" t="s">
        <v>399</v>
      </c>
      <c r="J165" t="s">
        <v>400</v>
      </c>
      <c r="K165" t="s">
        <v>399</v>
      </c>
      <c r="L165" t="s">
        <v>787</v>
      </c>
    </row>
    <row r="166" spans="7:12" x14ac:dyDescent="0.2">
      <c r="G166" t="s">
        <v>197</v>
      </c>
      <c r="H166" t="s">
        <v>198</v>
      </c>
      <c r="I166" t="s">
        <v>402</v>
      </c>
      <c r="J166" t="s">
        <v>403</v>
      </c>
      <c r="K166" t="s">
        <v>402</v>
      </c>
      <c r="L166" t="s">
        <v>788</v>
      </c>
    </row>
    <row r="167" spans="7:12" x14ac:dyDescent="0.2">
      <c r="G167" t="s">
        <v>197</v>
      </c>
      <c r="H167" t="s">
        <v>198</v>
      </c>
      <c r="I167" t="s">
        <v>402</v>
      </c>
      <c r="J167" t="s">
        <v>403</v>
      </c>
      <c r="K167" t="s">
        <v>789</v>
      </c>
      <c r="L167" t="s">
        <v>790</v>
      </c>
    </row>
    <row r="168" spans="7:12" x14ac:dyDescent="0.2">
      <c r="G168" t="s">
        <v>197</v>
      </c>
      <c r="H168" t="s">
        <v>198</v>
      </c>
      <c r="I168" t="s">
        <v>406</v>
      </c>
      <c r="J168" t="s">
        <v>407</v>
      </c>
      <c r="K168" t="s">
        <v>406</v>
      </c>
      <c r="L168" t="s">
        <v>791</v>
      </c>
    </row>
    <row r="169" spans="7:12" x14ac:dyDescent="0.2">
      <c r="G169" t="s">
        <v>197</v>
      </c>
      <c r="H169" t="s">
        <v>198</v>
      </c>
      <c r="I169" t="s">
        <v>410</v>
      </c>
      <c r="J169" t="s">
        <v>411</v>
      </c>
      <c r="K169" t="s">
        <v>410</v>
      </c>
      <c r="L169" t="s">
        <v>792</v>
      </c>
    </row>
    <row r="170" spans="7:12" x14ac:dyDescent="0.2">
      <c r="G170" t="s">
        <v>197</v>
      </c>
      <c r="H170" t="s">
        <v>198</v>
      </c>
      <c r="I170" t="s">
        <v>410</v>
      </c>
      <c r="J170" t="s">
        <v>411</v>
      </c>
      <c r="K170" t="s">
        <v>793</v>
      </c>
      <c r="L170" t="s">
        <v>794</v>
      </c>
    </row>
    <row r="171" spans="7:12" x14ac:dyDescent="0.2">
      <c r="G171" t="s">
        <v>197</v>
      </c>
      <c r="H171" t="s">
        <v>198</v>
      </c>
      <c r="I171" t="s">
        <v>410</v>
      </c>
      <c r="J171" t="s">
        <v>411</v>
      </c>
      <c r="K171" t="s">
        <v>795</v>
      </c>
      <c r="L171" t="s">
        <v>796</v>
      </c>
    </row>
    <row r="172" spans="7:12" x14ac:dyDescent="0.2">
      <c r="G172" t="s">
        <v>197</v>
      </c>
      <c r="H172" t="s">
        <v>198</v>
      </c>
      <c r="I172" t="s">
        <v>410</v>
      </c>
      <c r="J172" t="s">
        <v>411</v>
      </c>
      <c r="K172" t="s">
        <v>797</v>
      </c>
      <c r="L172" t="s">
        <v>798</v>
      </c>
    </row>
    <row r="173" spans="7:12" x14ac:dyDescent="0.2">
      <c r="G173" t="s">
        <v>197</v>
      </c>
      <c r="H173" t="s">
        <v>198</v>
      </c>
      <c r="I173" t="s">
        <v>410</v>
      </c>
      <c r="J173" t="s">
        <v>411</v>
      </c>
      <c r="K173" t="s">
        <v>799</v>
      </c>
      <c r="L173" t="s">
        <v>800</v>
      </c>
    </row>
    <row r="174" spans="7:12" x14ac:dyDescent="0.2">
      <c r="G174" t="s">
        <v>197</v>
      </c>
      <c r="H174" t="s">
        <v>198</v>
      </c>
      <c r="I174" t="s">
        <v>414</v>
      </c>
      <c r="J174" t="s">
        <v>415</v>
      </c>
      <c r="K174" t="s">
        <v>801</v>
      </c>
      <c r="L174" t="s">
        <v>802</v>
      </c>
    </row>
    <row r="175" spans="7:12" x14ac:dyDescent="0.2">
      <c r="G175" t="s">
        <v>197</v>
      </c>
      <c r="H175" t="s">
        <v>198</v>
      </c>
      <c r="I175" t="s">
        <v>414</v>
      </c>
      <c r="J175" t="s">
        <v>415</v>
      </c>
      <c r="K175" t="s">
        <v>803</v>
      </c>
      <c r="L175" t="s">
        <v>804</v>
      </c>
    </row>
    <row r="176" spans="7:12" x14ac:dyDescent="0.2">
      <c r="G176" t="s">
        <v>197</v>
      </c>
      <c r="H176" t="s">
        <v>198</v>
      </c>
      <c r="I176" t="s">
        <v>414</v>
      </c>
      <c r="J176" t="s">
        <v>415</v>
      </c>
      <c r="K176" t="s">
        <v>805</v>
      </c>
      <c r="L176" t="s">
        <v>806</v>
      </c>
    </row>
    <row r="177" spans="7:12" x14ac:dyDescent="0.2">
      <c r="G177" t="s">
        <v>197</v>
      </c>
      <c r="H177" t="s">
        <v>198</v>
      </c>
      <c r="I177" t="s">
        <v>414</v>
      </c>
      <c r="J177" t="s">
        <v>415</v>
      </c>
      <c r="K177" t="s">
        <v>414</v>
      </c>
      <c r="L177" t="s">
        <v>807</v>
      </c>
    </row>
    <row r="178" spans="7:12" x14ac:dyDescent="0.2">
      <c r="G178" t="s">
        <v>197</v>
      </c>
      <c r="H178" t="s">
        <v>198</v>
      </c>
      <c r="I178" t="s">
        <v>414</v>
      </c>
      <c r="J178" t="s">
        <v>415</v>
      </c>
      <c r="K178" t="s">
        <v>808</v>
      </c>
      <c r="L178" t="s">
        <v>809</v>
      </c>
    </row>
    <row r="179" spans="7:12" x14ac:dyDescent="0.2">
      <c r="G179" t="s">
        <v>197</v>
      </c>
      <c r="H179" t="s">
        <v>198</v>
      </c>
      <c r="I179" t="s">
        <v>414</v>
      </c>
      <c r="J179" t="s">
        <v>415</v>
      </c>
      <c r="K179" t="s">
        <v>810</v>
      </c>
      <c r="L179" t="s">
        <v>811</v>
      </c>
    </row>
    <row r="180" spans="7:12" x14ac:dyDescent="0.2">
      <c r="G180" t="s">
        <v>197</v>
      </c>
      <c r="H180" t="s">
        <v>198</v>
      </c>
      <c r="I180" t="s">
        <v>418</v>
      </c>
      <c r="J180" t="s">
        <v>419</v>
      </c>
      <c r="K180" t="s">
        <v>812</v>
      </c>
      <c r="L180" t="s">
        <v>813</v>
      </c>
    </row>
    <row r="181" spans="7:12" x14ac:dyDescent="0.2">
      <c r="G181" t="s">
        <v>197</v>
      </c>
      <c r="H181" t="s">
        <v>198</v>
      </c>
      <c r="I181" t="s">
        <v>418</v>
      </c>
      <c r="J181" t="s">
        <v>419</v>
      </c>
      <c r="K181" t="s">
        <v>418</v>
      </c>
      <c r="L181" t="s">
        <v>814</v>
      </c>
    </row>
    <row r="182" spans="7:12" x14ac:dyDescent="0.2">
      <c r="G182" t="s">
        <v>197</v>
      </c>
      <c r="H182" t="s">
        <v>198</v>
      </c>
      <c r="I182" t="s">
        <v>422</v>
      </c>
      <c r="J182" t="s">
        <v>423</v>
      </c>
      <c r="K182" t="s">
        <v>815</v>
      </c>
      <c r="L182" t="s">
        <v>816</v>
      </c>
    </row>
    <row r="183" spans="7:12" x14ac:dyDescent="0.2">
      <c r="G183" t="s">
        <v>197</v>
      </c>
      <c r="H183" t="s">
        <v>198</v>
      </c>
      <c r="I183" t="s">
        <v>422</v>
      </c>
      <c r="J183" t="s">
        <v>423</v>
      </c>
      <c r="K183" t="s">
        <v>817</v>
      </c>
      <c r="L183" t="s">
        <v>818</v>
      </c>
    </row>
    <row r="184" spans="7:12" x14ac:dyDescent="0.2">
      <c r="G184" t="s">
        <v>197</v>
      </c>
      <c r="H184" t="s">
        <v>198</v>
      </c>
      <c r="I184" t="s">
        <v>422</v>
      </c>
      <c r="J184" t="s">
        <v>423</v>
      </c>
      <c r="K184" t="s">
        <v>819</v>
      </c>
      <c r="L184" t="s">
        <v>820</v>
      </c>
    </row>
    <row r="185" spans="7:12" x14ac:dyDescent="0.2">
      <c r="G185" t="s">
        <v>197</v>
      </c>
      <c r="H185" t="s">
        <v>198</v>
      </c>
      <c r="I185" t="s">
        <v>422</v>
      </c>
      <c r="J185" t="s">
        <v>423</v>
      </c>
      <c r="K185" t="s">
        <v>821</v>
      </c>
      <c r="L185" t="s">
        <v>822</v>
      </c>
    </row>
    <row r="186" spans="7:12" x14ac:dyDescent="0.2">
      <c r="G186" t="s">
        <v>197</v>
      </c>
      <c r="H186" t="s">
        <v>198</v>
      </c>
      <c r="I186" t="s">
        <v>422</v>
      </c>
      <c r="J186" t="s">
        <v>423</v>
      </c>
      <c r="K186" t="s">
        <v>823</v>
      </c>
      <c r="L186" t="s">
        <v>824</v>
      </c>
    </row>
    <row r="187" spans="7:12" x14ac:dyDescent="0.2">
      <c r="G187" t="s">
        <v>197</v>
      </c>
      <c r="H187" t="s">
        <v>198</v>
      </c>
      <c r="I187" t="s">
        <v>426</v>
      </c>
      <c r="J187" t="s">
        <v>427</v>
      </c>
      <c r="K187" t="s">
        <v>426</v>
      </c>
      <c r="L187" t="s">
        <v>825</v>
      </c>
    </row>
    <row r="188" spans="7:12" x14ac:dyDescent="0.2">
      <c r="G188" t="s">
        <v>197</v>
      </c>
      <c r="H188" t="s">
        <v>198</v>
      </c>
      <c r="I188" t="s">
        <v>426</v>
      </c>
      <c r="J188" t="s">
        <v>427</v>
      </c>
      <c r="K188" t="s">
        <v>826</v>
      </c>
      <c r="L188" t="s">
        <v>827</v>
      </c>
    </row>
    <row r="189" spans="7:12" x14ac:dyDescent="0.2">
      <c r="G189" t="s">
        <v>197</v>
      </c>
      <c r="H189" t="s">
        <v>198</v>
      </c>
      <c r="I189" t="s">
        <v>426</v>
      </c>
      <c r="J189" t="s">
        <v>427</v>
      </c>
      <c r="K189" t="s">
        <v>828</v>
      </c>
      <c r="L189" t="s">
        <v>829</v>
      </c>
    </row>
    <row r="190" spans="7:12" x14ac:dyDescent="0.2">
      <c r="G190" t="s">
        <v>197</v>
      </c>
      <c r="H190" t="s">
        <v>198</v>
      </c>
      <c r="I190" t="s">
        <v>426</v>
      </c>
      <c r="J190" t="s">
        <v>427</v>
      </c>
      <c r="K190" t="s">
        <v>830</v>
      </c>
      <c r="L190" t="s">
        <v>831</v>
      </c>
    </row>
    <row r="191" spans="7:12" x14ac:dyDescent="0.2">
      <c r="G191" t="s">
        <v>197</v>
      </c>
      <c r="H191" t="s">
        <v>198</v>
      </c>
      <c r="I191" t="s">
        <v>430</v>
      </c>
      <c r="J191" t="s">
        <v>431</v>
      </c>
      <c r="K191" t="s">
        <v>832</v>
      </c>
      <c r="L191" t="s">
        <v>833</v>
      </c>
    </row>
    <row r="192" spans="7:12" x14ac:dyDescent="0.2">
      <c r="G192" t="s">
        <v>197</v>
      </c>
      <c r="H192" t="s">
        <v>198</v>
      </c>
      <c r="I192" t="s">
        <v>430</v>
      </c>
      <c r="J192" t="s">
        <v>431</v>
      </c>
      <c r="K192" t="s">
        <v>430</v>
      </c>
      <c r="L192" t="s">
        <v>834</v>
      </c>
    </row>
    <row r="193" spans="7:12" x14ac:dyDescent="0.2">
      <c r="G193" t="s">
        <v>203</v>
      </c>
      <c r="H193" t="s">
        <v>204</v>
      </c>
      <c r="I193" t="s">
        <v>434</v>
      </c>
      <c r="J193" t="s">
        <v>435</v>
      </c>
      <c r="K193" t="s">
        <v>434</v>
      </c>
      <c r="L193" t="s">
        <v>835</v>
      </c>
    </row>
    <row r="194" spans="7:12" x14ac:dyDescent="0.2">
      <c r="G194" t="s">
        <v>209</v>
      </c>
      <c r="H194" t="s">
        <v>210</v>
      </c>
      <c r="I194" t="s">
        <v>437</v>
      </c>
      <c r="J194" t="s">
        <v>438</v>
      </c>
      <c r="K194" t="s">
        <v>437</v>
      </c>
      <c r="L194" t="s">
        <v>836</v>
      </c>
    </row>
    <row r="195" spans="7:12" x14ac:dyDescent="0.2">
      <c r="G195" t="s">
        <v>209</v>
      </c>
      <c r="H195" t="s">
        <v>210</v>
      </c>
      <c r="I195" t="s">
        <v>437</v>
      </c>
      <c r="J195" t="s">
        <v>438</v>
      </c>
      <c r="K195" t="s">
        <v>837</v>
      </c>
      <c r="L195" t="s">
        <v>838</v>
      </c>
    </row>
    <row r="196" spans="7:12" x14ac:dyDescent="0.2">
      <c r="G196" t="s">
        <v>209</v>
      </c>
      <c r="H196" t="s">
        <v>210</v>
      </c>
      <c r="I196" t="s">
        <v>437</v>
      </c>
      <c r="J196" t="s">
        <v>438</v>
      </c>
      <c r="K196" t="s">
        <v>839</v>
      </c>
      <c r="L196" t="s">
        <v>840</v>
      </c>
    </row>
    <row r="197" spans="7:12" x14ac:dyDescent="0.2">
      <c r="G197" t="s">
        <v>209</v>
      </c>
      <c r="H197" t="s">
        <v>210</v>
      </c>
      <c r="I197" t="s">
        <v>437</v>
      </c>
      <c r="J197" t="s">
        <v>438</v>
      </c>
      <c r="K197" t="s">
        <v>841</v>
      </c>
      <c r="L197" t="s">
        <v>842</v>
      </c>
    </row>
    <row r="198" spans="7:12" x14ac:dyDescent="0.2">
      <c r="G198" t="s">
        <v>209</v>
      </c>
      <c r="H198" t="s">
        <v>210</v>
      </c>
      <c r="I198" t="s">
        <v>441</v>
      </c>
      <c r="J198" t="s">
        <v>442</v>
      </c>
      <c r="K198" t="s">
        <v>441</v>
      </c>
      <c r="L198" t="s">
        <v>843</v>
      </c>
    </row>
    <row r="199" spans="7:12" x14ac:dyDescent="0.2">
      <c r="G199" t="s">
        <v>209</v>
      </c>
      <c r="H199" t="s">
        <v>210</v>
      </c>
      <c r="I199" t="s">
        <v>445</v>
      </c>
      <c r="J199" t="s">
        <v>446</v>
      </c>
      <c r="K199" t="s">
        <v>844</v>
      </c>
      <c r="L199" t="s">
        <v>845</v>
      </c>
    </row>
    <row r="200" spans="7:12" x14ac:dyDescent="0.2">
      <c r="G200" t="s">
        <v>209</v>
      </c>
      <c r="H200" t="s">
        <v>210</v>
      </c>
      <c r="I200" t="s">
        <v>445</v>
      </c>
      <c r="J200" t="s">
        <v>446</v>
      </c>
      <c r="K200" t="s">
        <v>846</v>
      </c>
      <c r="L200" t="s">
        <v>847</v>
      </c>
    </row>
    <row r="201" spans="7:12" x14ac:dyDescent="0.2">
      <c r="G201" t="s">
        <v>209</v>
      </c>
      <c r="H201" t="s">
        <v>210</v>
      </c>
      <c r="I201" t="s">
        <v>445</v>
      </c>
      <c r="J201" t="s">
        <v>446</v>
      </c>
      <c r="K201" t="s">
        <v>848</v>
      </c>
      <c r="L201" t="s">
        <v>849</v>
      </c>
    </row>
    <row r="202" spans="7:12" x14ac:dyDescent="0.2">
      <c r="G202" t="s">
        <v>209</v>
      </c>
      <c r="H202" t="s">
        <v>210</v>
      </c>
      <c r="I202" t="s">
        <v>449</v>
      </c>
      <c r="J202" t="s">
        <v>450</v>
      </c>
      <c r="K202" t="s">
        <v>449</v>
      </c>
      <c r="L202" t="s">
        <v>850</v>
      </c>
    </row>
    <row r="203" spans="7:12" x14ac:dyDescent="0.2">
      <c r="G203" t="s">
        <v>209</v>
      </c>
      <c r="H203" t="s">
        <v>210</v>
      </c>
      <c r="I203" t="s">
        <v>449</v>
      </c>
      <c r="J203" t="s">
        <v>450</v>
      </c>
      <c r="K203" t="s">
        <v>851</v>
      </c>
      <c r="L203" t="s">
        <v>852</v>
      </c>
    </row>
    <row r="204" spans="7:12" x14ac:dyDescent="0.2">
      <c r="G204" t="s">
        <v>209</v>
      </c>
      <c r="H204" t="s">
        <v>210</v>
      </c>
      <c r="I204" t="s">
        <v>453</v>
      </c>
      <c r="J204" t="s">
        <v>454</v>
      </c>
      <c r="K204" t="s">
        <v>453</v>
      </c>
      <c r="L204" t="s">
        <v>853</v>
      </c>
    </row>
    <row r="205" spans="7:12" x14ac:dyDescent="0.2">
      <c r="G205" t="s">
        <v>209</v>
      </c>
      <c r="H205" t="s">
        <v>210</v>
      </c>
      <c r="I205" t="s">
        <v>453</v>
      </c>
      <c r="J205" t="s">
        <v>454</v>
      </c>
      <c r="K205" t="s">
        <v>854</v>
      </c>
      <c r="L205" t="s">
        <v>855</v>
      </c>
    </row>
    <row r="206" spans="7:12" x14ac:dyDescent="0.2">
      <c r="G206" t="s">
        <v>209</v>
      </c>
      <c r="H206" t="s">
        <v>210</v>
      </c>
      <c r="I206" t="s">
        <v>456</v>
      </c>
      <c r="J206" t="s">
        <v>457</v>
      </c>
      <c r="K206" t="s">
        <v>456</v>
      </c>
      <c r="L206" t="s">
        <v>856</v>
      </c>
    </row>
    <row r="207" spans="7:12" x14ac:dyDescent="0.2">
      <c r="G207" t="s">
        <v>209</v>
      </c>
      <c r="H207" t="s">
        <v>210</v>
      </c>
      <c r="I207" t="s">
        <v>456</v>
      </c>
      <c r="J207" t="s">
        <v>457</v>
      </c>
      <c r="K207" t="s">
        <v>857</v>
      </c>
      <c r="L207" t="s">
        <v>858</v>
      </c>
    </row>
    <row r="208" spans="7:12" x14ac:dyDescent="0.2">
      <c r="G208" t="s">
        <v>209</v>
      </c>
      <c r="H208" t="s">
        <v>210</v>
      </c>
      <c r="I208" t="s">
        <v>460</v>
      </c>
      <c r="J208" t="s">
        <v>461</v>
      </c>
      <c r="K208" t="s">
        <v>460</v>
      </c>
      <c r="L208" t="s">
        <v>859</v>
      </c>
    </row>
    <row r="209" spans="7:12" x14ac:dyDescent="0.2">
      <c r="G209" t="s">
        <v>209</v>
      </c>
      <c r="H209" t="s">
        <v>210</v>
      </c>
      <c r="I209" t="s">
        <v>460</v>
      </c>
      <c r="J209" t="s">
        <v>461</v>
      </c>
      <c r="K209" t="s">
        <v>860</v>
      </c>
      <c r="L209" t="s">
        <v>861</v>
      </c>
    </row>
    <row r="210" spans="7:12" x14ac:dyDescent="0.2">
      <c r="G210" t="s">
        <v>209</v>
      </c>
      <c r="H210" t="s">
        <v>210</v>
      </c>
      <c r="I210" t="s">
        <v>463</v>
      </c>
      <c r="J210" t="s">
        <v>464</v>
      </c>
      <c r="K210" t="s">
        <v>862</v>
      </c>
      <c r="L210" t="s">
        <v>863</v>
      </c>
    </row>
    <row r="211" spans="7:12" x14ac:dyDescent="0.2">
      <c r="G211" t="s">
        <v>209</v>
      </c>
      <c r="H211" t="s">
        <v>210</v>
      </c>
      <c r="I211" t="s">
        <v>463</v>
      </c>
      <c r="J211" t="s">
        <v>464</v>
      </c>
      <c r="K211" t="s">
        <v>463</v>
      </c>
      <c r="L211" t="s">
        <v>864</v>
      </c>
    </row>
    <row r="212" spans="7:12" x14ac:dyDescent="0.2">
      <c r="G212" t="s">
        <v>209</v>
      </c>
      <c r="H212" t="s">
        <v>210</v>
      </c>
      <c r="I212" t="s">
        <v>463</v>
      </c>
      <c r="J212" t="s">
        <v>464</v>
      </c>
      <c r="K212" t="s">
        <v>865</v>
      </c>
      <c r="L212" t="s">
        <v>866</v>
      </c>
    </row>
    <row r="213" spans="7:12" x14ac:dyDescent="0.2">
      <c r="G213" t="s">
        <v>209</v>
      </c>
      <c r="H213" t="s">
        <v>210</v>
      </c>
      <c r="I213" t="s">
        <v>467</v>
      </c>
      <c r="J213" t="s">
        <v>468</v>
      </c>
      <c r="K213" t="s">
        <v>867</v>
      </c>
      <c r="L213" t="s">
        <v>868</v>
      </c>
    </row>
    <row r="214" spans="7:12" x14ac:dyDescent="0.2">
      <c r="G214" t="s">
        <v>209</v>
      </c>
      <c r="H214" t="s">
        <v>210</v>
      </c>
      <c r="I214" t="s">
        <v>467</v>
      </c>
      <c r="J214" t="s">
        <v>468</v>
      </c>
      <c r="K214" t="s">
        <v>869</v>
      </c>
      <c r="L214" t="s">
        <v>870</v>
      </c>
    </row>
    <row r="215" spans="7:12" x14ac:dyDescent="0.2">
      <c r="G215" t="s">
        <v>209</v>
      </c>
      <c r="H215" t="s">
        <v>210</v>
      </c>
      <c r="I215" t="s">
        <v>467</v>
      </c>
      <c r="J215" t="s">
        <v>468</v>
      </c>
      <c r="K215" t="s">
        <v>467</v>
      </c>
      <c r="L215" t="s">
        <v>871</v>
      </c>
    </row>
    <row r="216" spans="7:12" x14ac:dyDescent="0.2">
      <c r="G216" t="s">
        <v>209</v>
      </c>
      <c r="H216" t="s">
        <v>210</v>
      </c>
      <c r="I216" t="s">
        <v>467</v>
      </c>
      <c r="J216" t="s">
        <v>468</v>
      </c>
      <c r="K216" t="s">
        <v>872</v>
      </c>
      <c r="L216" t="s">
        <v>873</v>
      </c>
    </row>
    <row r="217" spans="7:12" x14ac:dyDescent="0.2">
      <c r="G217" t="s">
        <v>209</v>
      </c>
      <c r="H217" t="s">
        <v>210</v>
      </c>
      <c r="I217" t="s">
        <v>471</v>
      </c>
      <c r="J217" t="s">
        <v>472</v>
      </c>
      <c r="K217" t="s">
        <v>471</v>
      </c>
      <c r="L217" t="s">
        <v>874</v>
      </c>
    </row>
    <row r="218" spans="7:12" x14ac:dyDescent="0.2">
      <c r="G218" t="s">
        <v>209</v>
      </c>
      <c r="H218" t="s">
        <v>210</v>
      </c>
      <c r="I218" t="s">
        <v>471</v>
      </c>
      <c r="J218" t="s">
        <v>472</v>
      </c>
      <c r="K218" t="s">
        <v>875</v>
      </c>
      <c r="L218" t="s">
        <v>876</v>
      </c>
    </row>
    <row r="219" spans="7:12" x14ac:dyDescent="0.2">
      <c r="G219" t="s">
        <v>209</v>
      </c>
      <c r="H219" t="s">
        <v>210</v>
      </c>
      <c r="I219" t="s">
        <v>471</v>
      </c>
      <c r="J219" t="s">
        <v>472</v>
      </c>
      <c r="K219" t="s">
        <v>877</v>
      </c>
      <c r="L219" t="s">
        <v>878</v>
      </c>
    </row>
    <row r="220" spans="7:12" x14ac:dyDescent="0.2">
      <c r="G220" t="s">
        <v>209</v>
      </c>
      <c r="H220" t="s">
        <v>210</v>
      </c>
      <c r="I220" t="s">
        <v>471</v>
      </c>
      <c r="J220" t="s">
        <v>472</v>
      </c>
      <c r="K220" t="s">
        <v>879</v>
      </c>
      <c r="L220" t="s">
        <v>880</v>
      </c>
    </row>
    <row r="221" spans="7:12" x14ac:dyDescent="0.2">
      <c r="G221" t="s">
        <v>209</v>
      </c>
      <c r="H221" t="s">
        <v>210</v>
      </c>
      <c r="I221" t="s">
        <v>475</v>
      </c>
      <c r="J221" t="s">
        <v>476</v>
      </c>
      <c r="K221" t="s">
        <v>881</v>
      </c>
      <c r="L221" t="s">
        <v>882</v>
      </c>
    </row>
    <row r="222" spans="7:12" x14ac:dyDescent="0.2">
      <c r="G222" t="s">
        <v>209</v>
      </c>
      <c r="H222" t="s">
        <v>210</v>
      </c>
      <c r="I222" t="s">
        <v>475</v>
      </c>
      <c r="J222" t="s">
        <v>476</v>
      </c>
      <c r="K222" t="s">
        <v>883</v>
      </c>
      <c r="L222" t="s">
        <v>884</v>
      </c>
    </row>
    <row r="223" spans="7:12" x14ac:dyDescent="0.2">
      <c r="G223" t="s">
        <v>209</v>
      </c>
      <c r="H223" t="s">
        <v>210</v>
      </c>
      <c r="I223" t="s">
        <v>475</v>
      </c>
      <c r="J223" t="s">
        <v>476</v>
      </c>
      <c r="K223" t="s">
        <v>885</v>
      </c>
      <c r="L223" t="s">
        <v>886</v>
      </c>
    </row>
    <row r="224" spans="7:12" x14ac:dyDescent="0.2">
      <c r="G224" t="s">
        <v>209</v>
      </c>
      <c r="H224" t="s">
        <v>210</v>
      </c>
      <c r="I224" t="s">
        <v>475</v>
      </c>
      <c r="J224" t="s">
        <v>476</v>
      </c>
      <c r="K224" t="s">
        <v>475</v>
      </c>
      <c r="L224" t="s">
        <v>887</v>
      </c>
    </row>
    <row r="225" spans="7:12" x14ac:dyDescent="0.2">
      <c r="G225" t="s">
        <v>209</v>
      </c>
      <c r="H225" t="s">
        <v>210</v>
      </c>
      <c r="I225" t="s">
        <v>478</v>
      </c>
      <c r="J225" t="s">
        <v>479</v>
      </c>
      <c r="K225" t="s">
        <v>888</v>
      </c>
      <c r="L225" t="s">
        <v>889</v>
      </c>
    </row>
    <row r="226" spans="7:12" x14ac:dyDescent="0.2">
      <c r="G226" t="s">
        <v>209</v>
      </c>
      <c r="H226" t="s">
        <v>210</v>
      </c>
      <c r="I226" t="s">
        <v>478</v>
      </c>
      <c r="J226" t="s">
        <v>479</v>
      </c>
      <c r="K226" t="s">
        <v>890</v>
      </c>
      <c r="L226" t="s">
        <v>891</v>
      </c>
    </row>
    <row r="227" spans="7:12" x14ac:dyDescent="0.2">
      <c r="G227" t="s">
        <v>209</v>
      </c>
      <c r="H227" t="s">
        <v>210</v>
      </c>
      <c r="I227" t="s">
        <v>482</v>
      </c>
      <c r="J227" t="s">
        <v>483</v>
      </c>
      <c r="K227" t="s">
        <v>892</v>
      </c>
      <c r="L227" t="s">
        <v>893</v>
      </c>
    </row>
    <row r="228" spans="7:12" x14ac:dyDescent="0.2">
      <c r="G228" t="s">
        <v>209</v>
      </c>
      <c r="H228" t="s">
        <v>210</v>
      </c>
      <c r="I228" t="s">
        <v>482</v>
      </c>
      <c r="J228" t="s">
        <v>483</v>
      </c>
      <c r="K228" t="s">
        <v>894</v>
      </c>
      <c r="L228" t="s">
        <v>895</v>
      </c>
    </row>
    <row r="229" spans="7:12" x14ac:dyDescent="0.2">
      <c r="G229" t="s">
        <v>209</v>
      </c>
      <c r="H229" t="s">
        <v>210</v>
      </c>
      <c r="I229" t="s">
        <v>482</v>
      </c>
      <c r="J229" t="s">
        <v>483</v>
      </c>
      <c r="K229" t="s">
        <v>896</v>
      </c>
      <c r="L229" t="s">
        <v>897</v>
      </c>
    </row>
    <row r="230" spans="7:12" x14ac:dyDescent="0.2">
      <c r="G230" t="s">
        <v>209</v>
      </c>
      <c r="H230" t="s">
        <v>210</v>
      </c>
      <c r="I230" t="s">
        <v>482</v>
      </c>
      <c r="J230" t="s">
        <v>483</v>
      </c>
      <c r="K230" t="s">
        <v>898</v>
      </c>
      <c r="L230" t="s">
        <v>899</v>
      </c>
    </row>
    <row r="231" spans="7:12" x14ac:dyDescent="0.2">
      <c r="G231" t="s">
        <v>209</v>
      </c>
      <c r="H231" t="s">
        <v>210</v>
      </c>
      <c r="I231" t="s">
        <v>482</v>
      </c>
      <c r="J231" t="s">
        <v>483</v>
      </c>
      <c r="K231" t="s">
        <v>900</v>
      </c>
      <c r="L231" t="s">
        <v>901</v>
      </c>
    </row>
    <row r="232" spans="7:12" x14ac:dyDescent="0.2">
      <c r="G232" t="s">
        <v>209</v>
      </c>
      <c r="H232" t="s">
        <v>210</v>
      </c>
      <c r="I232" t="s">
        <v>486</v>
      </c>
      <c r="J232" t="s">
        <v>487</v>
      </c>
      <c r="K232" t="s">
        <v>902</v>
      </c>
      <c r="L232" t="s">
        <v>903</v>
      </c>
    </row>
    <row r="233" spans="7:12" x14ac:dyDescent="0.2">
      <c r="G233" t="s">
        <v>209</v>
      </c>
      <c r="H233" t="s">
        <v>210</v>
      </c>
      <c r="I233" t="s">
        <v>486</v>
      </c>
      <c r="J233" t="s">
        <v>487</v>
      </c>
      <c r="K233" t="s">
        <v>486</v>
      </c>
      <c r="L233" t="s">
        <v>904</v>
      </c>
    </row>
    <row r="234" spans="7:12" x14ac:dyDescent="0.2">
      <c r="G234" t="s">
        <v>209</v>
      </c>
      <c r="H234" t="s">
        <v>210</v>
      </c>
      <c r="I234" t="s">
        <v>489</v>
      </c>
      <c r="J234" t="s">
        <v>490</v>
      </c>
      <c r="K234" t="s">
        <v>905</v>
      </c>
      <c r="L234" t="s">
        <v>906</v>
      </c>
    </row>
    <row r="235" spans="7:12" x14ac:dyDescent="0.2">
      <c r="G235" t="s">
        <v>209</v>
      </c>
      <c r="H235" t="s">
        <v>210</v>
      </c>
      <c r="I235" t="s">
        <v>489</v>
      </c>
      <c r="J235" t="s">
        <v>490</v>
      </c>
      <c r="K235" t="s">
        <v>489</v>
      </c>
      <c r="L235" t="s">
        <v>907</v>
      </c>
    </row>
    <row r="236" spans="7:12" x14ac:dyDescent="0.2">
      <c r="G236" t="s">
        <v>209</v>
      </c>
      <c r="H236" t="s">
        <v>210</v>
      </c>
      <c r="I236" t="s">
        <v>489</v>
      </c>
      <c r="J236" t="s">
        <v>490</v>
      </c>
      <c r="K236" t="s">
        <v>908</v>
      </c>
      <c r="L236" t="s">
        <v>909</v>
      </c>
    </row>
    <row r="237" spans="7:12" x14ac:dyDescent="0.2">
      <c r="G237" t="s">
        <v>209</v>
      </c>
      <c r="H237" t="s">
        <v>210</v>
      </c>
      <c r="I237" t="s">
        <v>493</v>
      </c>
      <c r="J237" t="s">
        <v>494</v>
      </c>
      <c r="K237" t="s">
        <v>910</v>
      </c>
      <c r="L237" t="s">
        <v>911</v>
      </c>
    </row>
    <row r="238" spans="7:12" x14ac:dyDescent="0.2">
      <c r="G238" t="s">
        <v>209</v>
      </c>
      <c r="H238" t="s">
        <v>210</v>
      </c>
      <c r="I238" t="s">
        <v>493</v>
      </c>
      <c r="J238" t="s">
        <v>494</v>
      </c>
      <c r="K238" t="s">
        <v>912</v>
      </c>
      <c r="L238" t="s">
        <v>913</v>
      </c>
    </row>
    <row r="239" spans="7:12" x14ac:dyDescent="0.2">
      <c r="G239" t="s">
        <v>209</v>
      </c>
      <c r="H239" t="s">
        <v>210</v>
      </c>
      <c r="I239" t="s">
        <v>493</v>
      </c>
      <c r="J239" t="s">
        <v>494</v>
      </c>
      <c r="K239" t="s">
        <v>493</v>
      </c>
      <c r="L239" t="s">
        <v>914</v>
      </c>
    </row>
    <row r="240" spans="7:12" x14ac:dyDescent="0.2">
      <c r="G240" t="s">
        <v>209</v>
      </c>
      <c r="H240" t="s">
        <v>210</v>
      </c>
      <c r="I240" t="s">
        <v>497</v>
      </c>
      <c r="J240" t="s">
        <v>498</v>
      </c>
      <c r="K240" t="s">
        <v>915</v>
      </c>
      <c r="L240" t="s">
        <v>916</v>
      </c>
    </row>
    <row r="241" spans="7:12" x14ac:dyDescent="0.2">
      <c r="G241" t="s">
        <v>209</v>
      </c>
      <c r="H241" t="s">
        <v>210</v>
      </c>
      <c r="I241" t="s">
        <v>497</v>
      </c>
      <c r="J241" t="s">
        <v>498</v>
      </c>
      <c r="K241" t="s">
        <v>917</v>
      </c>
      <c r="L241" t="s">
        <v>918</v>
      </c>
    </row>
    <row r="242" spans="7:12" x14ac:dyDescent="0.2">
      <c r="G242" t="s">
        <v>209</v>
      </c>
      <c r="H242" t="s">
        <v>210</v>
      </c>
      <c r="I242" t="s">
        <v>497</v>
      </c>
      <c r="J242" t="s">
        <v>498</v>
      </c>
      <c r="K242" t="s">
        <v>497</v>
      </c>
      <c r="L242" t="s">
        <v>919</v>
      </c>
    </row>
    <row r="243" spans="7:12" x14ac:dyDescent="0.2">
      <c r="G243" t="s">
        <v>209</v>
      </c>
      <c r="H243" t="s">
        <v>210</v>
      </c>
      <c r="I243" t="s">
        <v>501</v>
      </c>
      <c r="J243" t="s">
        <v>502</v>
      </c>
      <c r="K243" t="s">
        <v>920</v>
      </c>
      <c r="L243" t="s">
        <v>921</v>
      </c>
    </row>
    <row r="244" spans="7:12" x14ac:dyDescent="0.2">
      <c r="G244" t="s">
        <v>209</v>
      </c>
      <c r="H244" t="s">
        <v>210</v>
      </c>
      <c r="I244" t="s">
        <v>501</v>
      </c>
      <c r="J244" t="s">
        <v>502</v>
      </c>
      <c r="K244" t="s">
        <v>501</v>
      </c>
      <c r="L244" t="s">
        <v>922</v>
      </c>
    </row>
    <row r="245" spans="7:12" x14ac:dyDescent="0.2">
      <c r="G245" t="s">
        <v>209</v>
      </c>
      <c r="H245" t="s">
        <v>210</v>
      </c>
      <c r="I245" t="s">
        <v>501</v>
      </c>
      <c r="J245" t="s">
        <v>502</v>
      </c>
      <c r="K245" t="s">
        <v>923</v>
      </c>
      <c r="L245" t="s">
        <v>924</v>
      </c>
    </row>
    <row r="246" spans="7:12" x14ac:dyDescent="0.2">
      <c r="G246" t="s">
        <v>209</v>
      </c>
      <c r="H246" t="s">
        <v>210</v>
      </c>
      <c r="I246" t="s">
        <v>505</v>
      </c>
      <c r="J246" t="s">
        <v>506</v>
      </c>
      <c r="K246" t="s">
        <v>505</v>
      </c>
      <c r="L246" t="s">
        <v>925</v>
      </c>
    </row>
    <row r="247" spans="7:12" x14ac:dyDescent="0.2">
      <c r="G247" t="s">
        <v>209</v>
      </c>
      <c r="H247" t="s">
        <v>210</v>
      </c>
      <c r="I247" t="s">
        <v>509</v>
      </c>
      <c r="J247" t="s">
        <v>510</v>
      </c>
      <c r="K247" t="s">
        <v>926</v>
      </c>
      <c r="L247" t="s">
        <v>927</v>
      </c>
    </row>
    <row r="248" spans="7:12" x14ac:dyDescent="0.2">
      <c r="G248" t="s">
        <v>209</v>
      </c>
      <c r="H248" t="s">
        <v>210</v>
      </c>
      <c r="I248" t="s">
        <v>509</v>
      </c>
      <c r="J248" t="s">
        <v>510</v>
      </c>
      <c r="K248" t="s">
        <v>509</v>
      </c>
      <c r="L248" t="s">
        <v>928</v>
      </c>
    </row>
    <row r="249" spans="7:12" x14ac:dyDescent="0.2">
      <c r="G249" t="s">
        <v>209</v>
      </c>
      <c r="H249" t="s">
        <v>210</v>
      </c>
      <c r="I249" t="s">
        <v>513</v>
      </c>
      <c r="J249" t="s">
        <v>514</v>
      </c>
      <c r="K249" t="s">
        <v>929</v>
      </c>
      <c r="L249" t="s">
        <v>930</v>
      </c>
    </row>
    <row r="250" spans="7:12" x14ac:dyDescent="0.2">
      <c r="G250" t="s">
        <v>209</v>
      </c>
      <c r="H250" t="s">
        <v>210</v>
      </c>
      <c r="I250" t="s">
        <v>513</v>
      </c>
      <c r="J250" t="s">
        <v>514</v>
      </c>
      <c r="K250" t="s">
        <v>513</v>
      </c>
      <c r="L250" t="s">
        <v>931</v>
      </c>
    </row>
    <row r="251" spans="7:12" x14ac:dyDescent="0.2">
      <c r="G251" t="s">
        <v>209</v>
      </c>
      <c r="H251" t="s">
        <v>210</v>
      </c>
      <c r="I251" t="s">
        <v>513</v>
      </c>
      <c r="J251" t="s">
        <v>514</v>
      </c>
      <c r="K251" t="s">
        <v>932</v>
      </c>
      <c r="L251" t="s">
        <v>933</v>
      </c>
    </row>
    <row r="252" spans="7:12" x14ac:dyDescent="0.2">
      <c r="G252" t="s">
        <v>209</v>
      </c>
      <c r="H252" t="s">
        <v>210</v>
      </c>
      <c r="I252" t="s">
        <v>517</v>
      </c>
      <c r="J252" t="s">
        <v>518</v>
      </c>
      <c r="K252" t="s">
        <v>934</v>
      </c>
      <c r="L252" t="s">
        <v>935</v>
      </c>
    </row>
    <row r="253" spans="7:12" x14ac:dyDescent="0.2">
      <c r="G253" t="s">
        <v>209</v>
      </c>
      <c r="H253" t="s">
        <v>210</v>
      </c>
      <c r="I253" t="s">
        <v>517</v>
      </c>
      <c r="J253" t="s">
        <v>518</v>
      </c>
      <c r="K253" t="s">
        <v>936</v>
      </c>
      <c r="L253" t="s">
        <v>937</v>
      </c>
    </row>
    <row r="254" spans="7:12" x14ac:dyDescent="0.2">
      <c r="G254" t="s">
        <v>209</v>
      </c>
      <c r="H254" t="s">
        <v>210</v>
      </c>
      <c r="I254" t="s">
        <v>517</v>
      </c>
      <c r="J254" t="s">
        <v>518</v>
      </c>
      <c r="K254" t="s">
        <v>938</v>
      </c>
      <c r="L254" t="s">
        <v>939</v>
      </c>
    </row>
    <row r="255" spans="7:12" x14ac:dyDescent="0.2">
      <c r="G255" t="s">
        <v>209</v>
      </c>
      <c r="H255" t="s">
        <v>210</v>
      </c>
      <c r="I255" t="s">
        <v>517</v>
      </c>
      <c r="J255" t="s">
        <v>518</v>
      </c>
      <c r="K255" t="s">
        <v>517</v>
      </c>
      <c r="L255" t="s">
        <v>940</v>
      </c>
    </row>
    <row r="256" spans="7:12" x14ac:dyDescent="0.2">
      <c r="G256" t="s">
        <v>209</v>
      </c>
      <c r="H256" t="s">
        <v>210</v>
      </c>
      <c r="I256" t="s">
        <v>521</v>
      </c>
      <c r="J256" t="s">
        <v>522</v>
      </c>
      <c r="K256" t="s">
        <v>941</v>
      </c>
      <c r="L256" t="s">
        <v>942</v>
      </c>
    </row>
    <row r="257" spans="7:12" x14ac:dyDescent="0.2">
      <c r="G257" t="s">
        <v>209</v>
      </c>
      <c r="H257" t="s">
        <v>210</v>
      </c>
      <c r="I257" t="s">
        <v>521</v>
      </c>
      <c r="J257" t="s">
        <v>522</v>
      </c>
      <c r="K257" t="s">
        <v>943</v>
      </c>
      <c r="L257" t="s">
        <v>944</v>
      </c>
    </row>
    <row r="258" spans="7:12" x14ac:dyDescent="0.2">
      <c r="G258" t="s">
        <v>209</v>
      </c>
      <c r="H258" t="s">
        <v>210</v>
      </c>
      <c r="I258" t="s">
        <v>521</v>
      </c>
      <c r="J258" t="s">
        <v>522</v>
      </c>
      <c r="K258" t="s">
        <v>521</v>
      </c>
      <c r="L258" t="s">
        <v>945</v>
      </c>
    </row>
    <row r="259" spans="7:12" x14ac:dyDescent="0.2">
      <c r="G259" t="s">
        <v>214</v>
      </c>
      <c r="H259" t="s">
        <v>215</v>
      </c>
      <c r="I259" t="s">
        <v>524</v>
      </c>
      <c r="J259" t="s">
        <v>525</v>
      </c>
      <c r="K259" t="s">
        <v>524</v>
      </c>
      <c r="L259" t="s">
        <v>946</v>
      </c>
    </row>
    <row r="260" spans="7:12" x14ac:dyDescent="0.2">
      <c r="G260" t="s">
        <v>214</v>
      </c>
      <c r="H260" t="s">
        <v>215</v>
      </c>
      <c r="I260" t="s">
        <v>524</v>
      </c>
      <c r="J260" t="s">
        <v>525</v>
      </c>
      <c r="K260" t="s">
        <v>947</v>
      </c>
      <c r="L260" t="s">
        <v>948</v>
      </c>
    </row>
    <row r="261" spans="7:12" x14ac:dyDescent="0.2">
      <c r="G261" t="s">
        <v>214</v>
      </c>
      <c r="H261" t="s">
        <v>215</v>
      </c>
      <c r="I261" t="s">
        <v>524</v>
      </c>
      <c r="J261" t="s">
        <v>525</v>
      </c>
      <c r="K261" t="s">
        <v>949</v>
      </c>
      <c r="L261" t="s">
        <v>950</v>
      </c>
    </row>
    <row r="262" spans="7:12" x14ac:dyDescent="0.2">
      <c r="G262" t="s">
        <v>214</v>
      </c>
      <c r="H262" t="s">
        <v>215</v>
      </c>
      <c r="I262" t="s">
        <v>528</v>
      </c>
      <c r="J262" t="s">
        <v>529</v>
      </c>
      <c r="K262" t="s">
        <v>528</v>
      </c>
      <c r="L262" t="s">
        <v>951</v>
      </c>
    </row>
    <row r="263" spans="7:12" x14ac:dyDescent="0.2">
      <c r="G263" t="s">
        <v>214</v>
      </c>
      <c r="H263" t="s">
        <v>215</v>
      </c>
      <c r="I263" t="s">
        <v>532</v>
      </c>
      <c r="J263" t="s">
        <v>533</v>
      </c>
      <c r="K263" t="s">
        <v>532</v>
      </c>
      <c r="L263" t="s">
        <v>952</v>
      </c>
    </row>
    <row r="264" spans="7:12" x14ac:dyDescent="0.2">
      <c r="G264" t="s">
        <v>214</v>
      </c>
      <c r="H264" t="s">
        <v>215</v>
      </c>
      <c r="I264" t="s">
        <v>532</v>
      </c>
      <c r="J264" t="s">
        <v>533</v>
      </c>
      <c r="K264" t="s">
        <v>953</v>
      </c>
      <c r="L264" t="s">
        <v>954</v>
      </c>
    </row>
    <row r="265" spans="7:12" x14ac:dyDescent="0.2">
      <c r="G265" t="s">
        <v>214</v>
      </c>
      <c r="H265" t="s">
        <v>215</v>
      </c>
      <c r="I265" t="s">
        <v>532</v>
      </c>
      <c r="J265" t="s">
        <v>533</v>
      </c>
      <c r="K265" t="s">
        <v>883</v>
      </c>
      <c r="L265" t="s">
        <v>955</v>
      </c>
    </row>
    <row r="266" spans="7:12" x14ac:dyDescent="0.2">
      <c r="G266" t="s">
        <v>214</v>
      </c>
      <c r="H266" t="s">
        <v>215</v>
      </c>
      <c r="I266" t="s">
        <v>536</v>
      </c>
      <c r="J266" t="s">
        <v>537</v>
      </c>
      <c r="K266" t="s">
        <v>536</v>
      </c>
      <c r="L266" t="s">
        <v>956</v>
      </c>
    </row>
    <row r="267" spans="7:12" x14ac:dyDescent="0.2">
      <c r="G267" t="s">
        <v>214</v>
      </c>
      <c r="H267" t="s">
        <v>215</v>
      </c>
      <c r="I267" t="s">
        <v>540</v>
      </c>
      <c r="J267" t="s">
        <v>541</v>
      </c>
      <c r="K267" t="s">
        <v>540</v>
      </c>
      <c r="L267" t="s">
        <v>957</v>
      </c>
    </row>
    <row r="268" spans="7:12" x14ac:dyDescent="0.2">
      <c r="G268" t="s">
        <v>214</v>
      </c>
      <c r="H268" t="s">
        <v>215</v>
      </c>
      <c r="I268" t="s">
        <v>543</v>
      </c>
      <c r="J268" t="s">
        <v>544</v>
      </c>
      <c r="K268" t="s">
        <v>958</v>
      </c>
      <c r="L268" t="s">
        <v>959</v>
      </c>
    </row>
    <row r="269" spans="7:12" x14ac:dyDescent="0.2">
      <c r="G269" t="s">
        <v>214</v>
      </c>
      <c r="H269" t="s">
        <v>215</v>
      </c>
      <c r="I269" t="s">
        <v>543</v>
      </c>
      <c r="J269" t="s">
        <v>544</v>
      </c>
      <c r="K269" t="s">
        <v>960</v>
      </c>
      <c r="L269" t="s">
        <v>961</v>
      </c>
    </row>
    <row r="270" spans="7:12" x14ac:dyDescent="0.2">
      <c r="G270" t="s">
        <v>214</v>
      </c>
      <c r="H270" t="s">
        <v>215</v>
      </c>
      <c r="I270" t="s">
        <v>543</v>
      </c>
      <c r="J270" t="s">
        <v>544</v>
      </c>
      <c r="K270" t="s">
        <v>962</v>
      </c>
      <c r="L270" t="s">
        <v>963</v>
      </c>
    </row>
    <row r="271" spans="7:12" x14ac:dyDescent="0.2">
      <c r="G271" t="s">
        <v>214</v>
      </c>
      <c r="H271" t="s">
        <v>215</v>
      </c>
      <c r="I271" t="s">
        <v>543</v>
      </c>
      <c r="J271" t="s">
        <v>544</v>
      </c>
      <c r="K271" t="s">
        <v>964</v>
      </c>
      <c r="L271" t="s">
        <v>965</v>
      </c>
    </row>
    <row r="272" spans="7:12" x14ac:dyDescent="0.2">
      <c r="G272" t="s">
        <v>214</v>
      </c>
      <c r="H272" t="s">
        <v>215</v>
      </c>
      <c r="I272" t="s">
        <v>547</v>
      </c>
      <c r="J272" t="s">
        <v>548</v>
      </c>
      <c r="K272" t="s">
        <v>547</v>
      </c>
      <c r="L272" t="s">
        <v>966</v>
      </c>
    </row>
    <row r="273" spans="7:12" x14ac:dyDescent="0.2">
      <c r="G273" t="s">
        <v>214</v>
      </c>
      <c r="H273" t="s">
        <v>215</v>
      </c>
      <c r="I273" t="s">
        <v>550</v>
      </c>
      <c r="J273" t="s">
        <v>551</v>
      </c>
      <c r="K273" t="s">
        <v>967</v>
      </c>
      <c r="L273" t="s">
        <v>968</v>
      </c>
    </row>
    <row r="274" spans="7:12" x14ac:dyDescent="0.2">
      <c r="G274" t="s">
        <v>214</v>
      </c>
      <c r="H274" t="s">
        <v>215</v>
      </c>
      <c r="I274" t="s">
        <v>550</v>
      </c>
      <c r="J274" t="s">
        <v>551</v>
      </c>
      <c r="K274" t="s">
        <v>969</v>
      </c>
      <c r="L274" t="s">
        <v>970</v>
      </c>
    </row>
    <row r="275" spans="7:12" x14ac:dyDescent="0.2">
      <c r="G275" t="s">
        <v>214</v>
      </c>
      <c r="H275" t="s">
        <v>215</v>
      </c>
      <c r="I275" t="s">
        <v>550</v>
      </c>
      <c r="J275" t="s">
        <v>551</v>
      </c>
      <c r="K275" t="s">
        <v>971</v>
      </c>
      <c r="L275" t="s">
        <v>972</v>
      </c>
    </row>
    <row r="276" spans="7:12" x14ac:dyDescent="0.2">
      <c r="G276" t="s">
        <v>214</v>
      </c>
      <c r="H276" t="s">
        <v>215</v>
      </c>
      <c r="I276" t="s">
        <v>553</v>
      </c>
      <c r="J276" t="s">
        <v>554</v>
      </c>
      <c r="K276" t="s">
        <v>553</v>
      </c>
      <c r="L276" t="s">
        <v>973</v>
      </c>
    </row>
    <row r="277" spans="7:12" x14ac:dyDescent="0.2">
      <c r="G277" t="s">
        <v>214</v>
      </c>
      <c r="H277" t="s">
        <v>215</v>
      </c>
      <c r="I277" t="s">
        <v>553</v>
      </c>
      <c r="J277" t="s">
        <v>554</v>
      </c>
      <c r="K277" t="s">
        <v>974</v>
      </c>
      <c r="L277" t="s">
        <v>975</v>
      </c>
    </row>
    <row r="278" spans="7:12" x14ac:dyDescent="0.2">
      <c r="G278" t="s">
        <v>214</v>
      </c>
      <c r="H278" t="s">
        <v>215</v>
      </c>
      <c r="I278" t="s">
        <v>557</v>
      </c>
      <c r="J278" t="s">
        <v>558</v>
      </c>
      <c r="K278" t="s">
        <v>976</v>
      </c>
      <c r="L278" t="s">
        <v>977</v>
      </c>
    </row>
    <row r="279" spans="7:12" x14ac:dyDescent="0.2">
      <c r="G279" t="s">
        <v>214</v>
      </c>
      <c r="H279" t="s">
        <v>215</v>
      </c>
      <c r="I279" t="s">
        <v>557</v>
      </c>
      <c r="J279" t="s">
        <v>558</v>
      </c>
      <c r="K279" t="s">
        <v>557</v>
      </c>
      <c r="L279" t="s">
        <v>978</v>
      </c>
    </row>
    <row r="280" spans="7:12" x14ac:dyDescent="0.2">
      <c r="G280" t="s">
        <v>214</v>
      </c>
      <c r="H280" t="s">
        <v>215</v>
      </c>
      <c r="I280" t="s">
        <v>557</v>
      </c>
      <c r="J280" t="s">
        <v>558</v>
      </c>
      <c r="K280" t="s">
        <v>979</v>
      </c>
      <c r="L280" t="s">
        <v>980</v>
      </c>
    </row>
    <row r="281" spans="7:12" x14ac:dyDescent="0.2">
      <c r="G281" t="s">
        <v>214</v>
      </c>
      <c r="H281" t="s">
        <v>215</v>
      </c>
      <c r="I281" t="s">
        <v>560</v>
      </c>
      <c r="J281" t="s">
        <v>561</v>
      </c>
      <c r="K281" t="s">
        <v>981</v>
      </c>
      <c r="L281" t="s">
        <v>982</v>
      </c>
    </row>
    <row r="282" spans="7:12" x14ac:dyDescent="0.2">
      <c r="G282" t="s">
        <v>214</v>
      </c>
      <c r="H282" t="s">
        <v>215</v>
      </c>
      <c r="I282" t="s">
        <v>560</v>
      </c>
      <c r="J282" t="s">
        <v>561</v>
      </c>
      <c r="K282" t="s">
        <v>560</v>
      </c>
      <c r="L282" t="s">
        <v>983</v>
      </c>
    </row>
    <row r="283" spans="7:12" x14ac:dyDescent="0.2">
      <c r="G283" t="s">
        <v>214</v>
      </c>
      <c r="H283" t="s">
        <v>215</v>
      </c>
      <c r="I283" t="s">
        <v>564</v>
      </c>
      <c r="J283" t="s">
        <v>565</v>
      </c>
      <c r="K283" t="s">
        <v>984</v>
      </c>
      <c r="L283" t="s">
        <v>985</v>
      </c>
    </row>
    <row r="284" spans="7:12" x14ac:dyDescent="0.2">
      <c r="G284" t="s">
        <v>214</v>
      </c>
      <c r="H284" t="s">
        <v>215</v>
      </c>
      <c r="I284" t="s">
        <v>564</v>
      </c>
      <c r="J284" t="s">
        <v>565</v>
      </c>
      <c r="K284" t="s">
        <v>564</v>
      </c>
      <c r="L284" t="s">
        <v>986</v>
      </c>
    </row>
    <row r="285" spans="7:12" x14ac:dyDescent="0.2">
      <c r="G285" t="s">
        <v>214</v>
      </c>
      <c r="H285" t="s">
        <v>215</v>
      </c>
      <c r="I285" t="s">
        <v>568</v>
      </c>
      <c r="J285" t="s">
        <v>569</v>
      </c>
      <c r="K285" t="s">
        <v>652</v>
      </c>
      <c r="L285" t="s">
        <v>987</v>
      </c>
    </row>
    <row r="286" spans="7:12" x14ac:dyDescent="0.2">
      <c r="G286" t="s">
        <v>214</v>
      </c>
      <c r="H286" t="s">
        <v>215</v>
      </c>
      <c r="I286" t="s">
        <v>568</v>
      </c>
      <c r="J286" t="s">
        <v>569</v>
      </c>
      <c r="K286" t="s">
        <v>988</v>
      </c>
      <c r="L286" t="s">
        <v>989</v>
      </c>
    </row>
    <row r="287" spans="7:12" x14ac:dyDescent="0.2">
      <c r="G287" t="s">
        <v>214</v>
      </c>
      <c r="H287" t="s">
        <v>215</v>
      </c>
      <c r="I287" t="s">
        <v>571</v>
      </c>
      <c r="J287" t="s">
        <v>572</v>
      </c>
      <c r="K287" t="s">
        <v>990</v>
      </c>
      <c r="L287" t="s">
        <v>991</v>
      </c>
    </row>
    <row r="288" spans="7:12" x14ac:dyDescent="0.2">
      <c r="G288" t="s">
        <v>214</v>
      </c>
      <c r="H288" t="s">
        <v>215</v>
      </c>
      <c r="I288" t="s">
        <v>571</v>
      </c>
      <c r="J288" t="s">
        <v>572</v>
      </c>
      <c r="K288" t="s">
        <v>571</v>
      </c>
      <c r="L288" t="s">
        <v>992</v>
      </c>
    </row>
    <row r="289" spans="7:12" x14ac:dyDescent="0.2">
      <c r="G289" t="s">
        <v>214</v>
      </c>
      <c r="H289" t="s">
        <v>215</v>
      </c>
      <c r="I289" t="s">
        <v>574</v>
      </c>
      <c r="J289" t="s">
        <v>575</v>
      </c>
      <c r="K289" t="s">
        <v>574</v>
      </c>
      <c r="L289" t="s">
        <v>993</v>
      </c>
    </row>
    <row r="290" spans="7:12" x14ac:dyDescent="0.2">
      <c r="G290" t="s">
        <v>214</v>
      </c>
      <c r="H290" t="s">
        <v>215</v>
      </c>
      <c r="I290" t="s">
        <v>574</v>
      </c>
      <c r="J290" t="s">
        <v>575</v>
      </c>
      <c r="K290" t="s">
        <v>994</v>
      </c>
      <c r="L290" t="s">
        <v>995</v>
      </c>
    </row>
    <row r="291" spans="7:12" x14ac:dyDescent="0.2">
      <c r="G291" t="s">
        <v>214</v>
      </c>
      <c r="H291" t="s">
        <v>215</v>
      </c>
      <c r="I291" t="s">
        <v>578</v>
      </c>
      <c r="J291" t="s">
        <v>579</v>
      </c>
      <c r="K291" t="s">
        <v>996</v>
      </c>
      <c r="L291" t="s">
        <v>997</v>
      </c>
    </row>
    <row r="292" spans="7:12" x14ac:dyDescent="0.2">
      <c r="G292" t="s">
        <v>214</v>
      </c>
      <c r="H292" t="s">
        <v>215</v>
      </c>
      <c r="I292" t="s">
        <v>578</v>
      </c>
      <c r="J292" t="s">
        <v>579</v>
      </c>
      <c r="K292" t="s">
        <v>578</v>
      </c>
      <c r="L292" t="s">
        <v>998</v>
      </c>
    </row>
    <row r="293" spans="7:12" x14ac:dyDescent="0.2">
      <c r="G293" t="s">
        <v>214</v>
      </c>
      <c r="H293" t="s">
        <v>215</v>
      </c>
      <c r="I293" t="s">
        <v>582</v>
      </c>
      <c r="J293" t="s">
        <v>583</v>
      </c>
      <c r="K293" t="s">
        <v>999</v>
      </c>
      <c r="L293" t="s">
        <v>1000</v>
      </c>
    </row>
    <row r="294" spans="7:12" x14ac:dyDescent="0.2">
      <c r="G294" t="s">
        <v>214</v>
      </c>
      <c r="H294" t="s">
        <v>215</v>
      </c>
      <c r="I294" t="s">
        <v>582</v>
      </c>
      <c r="J294" t="s">
        <v>583</v>
      </c>
      <c r="K294" t="s">
        <v>1001</v>
      </c>
      <c r="L294" t="s">
        <v>1002</v>
      </c>
    </row>
    <row r="295" spans="7:12" x14ac:dyDescent="0.2">
      <c r="G295" t="s">
        <v>214</v>
      </c>
      <c r="H295" t="s">
        <v>215</v>
      </c>
      <c r="I295" t="s">
        <v>586</v>
      </c>
      <c r="J295" t="s">
        <v>587</v>
      </c>
      <c r="K295" t="s">
        <v>1003</v>
      </c>
      <c r="L295" t="s">
        <v>1004</v>
      </c>
    </row>
    <row r="296" spans="7:12" x14ac:dyDescent="0.2">
      <c r="G296" t="s">
        <v>214</v>
      </c>
      <c r="H296" t="s">
        <v>215</v>
      </c>
      <c r="I296" t="s">
        <v>586</v>
      </c>
      <c r="J296" t="s">
        <v>587</v>
      </c>
      <c r="K296" t="s">
        <v>586</v>
      </c>
      <c r="L296" t="s">
        <v>1005</v>
      </c>
    </row>
    <row r="297" spans="7:12" x14ac:dyDescent="0.2">
      <c r="G297" t="s">
        <v>214</v>
      </c>
      <c r="H297" t="s">
        <v>215</v>
      </c>
      <c r="I297" t="s">
        <v>589</v>
      </c>
      <c r="J297" t="s">
        <v>590</v>
      </c>
      <c r="K297" t="s">
        <v>1006</v>
      </c>
      <c r="L297" t="s">
        <v>1007</v>
      </c>
    </row>
    <row r="298" spans="7:12" x14ac:dyDescent="0.2">
      <c r="G298" t="s">
        <v>214</v>
      </c>
      <c r="H298" t="s">
        <v>215</v>
      </c>
      <c r="I298" t="s">
        <v>589</v>
      </c>
      <c r="J298" t="s">
        <v>590</v>
      </c>
      <c r="K298" t="s">
        <v>1008</v>
      </c>
      <c r="L298" t="s">
        <v>1009</v>
      </c>
    </row>
    <row r="299" spans="7:12" x14ac:dyDescent="0.2">
      <c r="G299" t="s">
        <v>214</v>
      </c>
      <c r="H299" t="s">
        <v>215</v>
      </c>
      <c r="I299" t="s">
        <v>589</v>
      </c>
      <c r="J299" t="s">
        <v>590</v>
      </c>
      <c r="K299" t="s">
        <v>1010</v>
      </c>
      <c r="L299" t="s">
        <v>1011</v>
      </c>
    </row>
    <row r="300" spans="7:12" x14ac:dyDescent="0.2">
      <c r="G300" t="s">
        <v>214</v>
      </c>
      <c r="H300" t="s">
        <v>215</v>
      </c>
      <c r="I300" t="s">
        <v>589</v>
      </c>
      <c r="J300" t="s">
        <v>590</v>
      </c>
      <c r="K300" t="s">
        <v>1012</v>
      </c>
      <c r="L300" t="s">
        <v>1013</v>
      </c>
    </row>
    <row r="301" spans="7:12" x14ac:dyDescent="0.2">
      <c r="G301" t="s">
        <v>113</v>
      </c>
      <c r="H301" t="s">
        <v>219</v>
      </c>
      <c r="I301" t="s">
        <v>593</v>
      </c>
      <c r="J301" t="s">
        <v>594</v>
      </c>
      <c r="K301" t="s">
        <v>593</v>
      </c>
      <c r="L301" t="s">
        <v>1014</v>
      </c>
    </row>
    <row r="302" spans="7:12" x14ac:dyDescent="0.2">
      <c r="G302" t="s">
        <v>113</v>
      </c>
      <c r="H302" t="s">
        <v>219</v>
      </c>
      <c r="I302" t="s">
        <v>593</v>
      </c>
      <c r="J302" t="s">
        <v>594</v>
      </c>
      <c r="K302" t="s">
        <v>1015</v>
      </c>
      <c r="L302" t="s">
        <v>1016</v>
      </c>
    </row>
    <row r="303" spans="7:12" x14ac:dyDescent="0.2">
      <c r="G303" t="s">
        <v>113</v>
      </c>
      <c r="H303" t="s">
        <v>219</v>
      </c>
      <c r="I303" t="s">
        <v>593</v>
      </c>
      <c r="J303" t="s">
        <v>594</v>
      </c>
      <c r="K303" t="s">
        <v>113</v>
      </c>
      <c r="L303" t="s">
        <v>1017</v>
      </c>
    </row>
    <row r="304" spans="7:12" x14ac:dyDescent="0.2">
      <c r="G304" t="s">
        <v>113</v>
      </c>
      <c r="H304" t="s">
        <v>219</v>
      </c>
      <c r="I304" t="s">
        <v>596</v>
      </c>
      <c r="J304" t="s">
        <v>597</v>
      </c>
      <c r="K304" t="s">
        <v>596</v>
      </c>
      <c r="L304" t="s">
        <v>1018</v>
      </c>
    </row>
    <row r="305" spans="7:12" x14ac:dyDescent="0.2">
      <c r="G305" t="s">
        <v>113</v>
      </c>
      <c r="H305" t="s">
        <v>219</v>
      </c>
      <c r="I305" t="s">
        <v>596</v>
      </c>
      <c r="J305" t="s">
        <v>597</v>
      </c>
      <c r="K305" t="s">
        <v>1019</v>
      </c>
      <c r="L305" t="s">
        <v>1020</v>
      </c>
    </row>
    <row r="306" spans="7:12" x14ac:dyDescent="0.2">
      <c r="G306" t="s">
        <v>113</v>
      </c>
      <c r="H306" t="s">
        <v>219</v>
      </c>
      <c r="I306" t="s">
        <v>596</v>
      </c>
      <c r="J306" t="s">
        <v>597</v>
      </c>
      <c r="K306" t="s">
        <v>1021</v>
      </c>
      <c r="L306" t="s">
        <v>1022</v>
      </c>
    </row>
    <row r="307" spans="7:12" x14ac:dyDescent="0.2">
      <c r="G307" t="s">
        <v>113</v>
      </c>
      <c r="H307" t="s">
        <v>219</v>
      </c>
      <c r="I307" t="s">
        <v>600</v>
      </c>
      <c r="J307" t="s">
        <v>601</v>
      </c>
      <c r="K307" t="s">
        <v>600</v>
      </c>
      <c r="L307" t="s">
        <v>1023</v>
      </c>
    </row>
    <row r="308" spans="7:12" x14ac:dyDescent="0.2">
      <c r="G308" t="s">
        <v>113</v>
      </c>
      <c r="H308" t="s">
        <v>219</v>
      </c>
      <c r="I308" t="s">
        <v>600</v>
      </c>
      <c r="J308" t="s">
        <v>601</v>
      </c>
      <c r="K308" t="s">
        <v>1024</v>
      </c>
      <c r="L308" t="s">
        <v>1025</v>
      </c>
    </row>
    <row r="309" spans="7:12" x14ac:dyDescent="0.2">
      <c r="G309" t="s">
        <v>113</v>
      </c>
      <c r="H309" t="s">
        <v>219</v>
      </c>
      <c r="I309" t="s">
        <v>600</v>
      </c>
      <c r="J309" t="s">
        <v>601</v>
      </c>
      <c r="K309" t="s">
        <v>1026</v>
      </c>
      <c r="L309" t="s">
        <v>1027</v>
      </c>
    </row>
    <row r="310" spans="7:12" x14ac:dyDescent="0.2">
      <c r="G310" t="s">
        <v>113</v>
      </c>
      <c r="H310" t="s">
        <v>219</v>
      </c>
      <c r="I310" t="s">
        <v>604</v>
      </c>
      <c r="J310" t="s">
        <v>605</v>
      </c>
      <c r="K310" t="s">
        <v>1028</v>
      </c>
      <c r="L310" t="s">
        <v>1029</v>
      </c>
    </row>
    <row r="311" spans="7:12" x14ac:dyDescent="0.2">
      <c r="G311" t="s">
        <v>113</v>
      </c>
      <c r="H311" t="s">
        <v>219</v>
      </c>
      <c r="I311" t="s">
        <v>604</v>
      </c>
      <c r="J311" t="s">
        <v>605</v>
      </c>
      <c r="K311" t="s">
        <v>1030</v>
      </c>
      <c r="L311" t="s">
        <v>1031</v>
      </c>
    </row>
    <row r="312" spans="7:12" x14ac:dyDescent="0.2">
      <c r="G312" t="s">
        <v>113</v>
      </c>
      <c r="H312" t="s">
        <v>219</v>
      </c>
      <c r="I312" t="s">
        <v>607</v>
      </c>
      <c r="J312" t="s">
        <v>608</v>
      </c>
      <c r="K312" t="s">
        <v>607</v>
      </c>
      <c r="L312" t="s">
        <v>1032</v>
      </c>
    </row>
    <row r="313" spans="7:12" x14ac:dyDescent="0.2">
      <c r="G313" t="s">
        <v>113</v>
      </c>
      <c r="H313" t="s">
        <v>219</v>
      </c>
      <c r="I313" t="s">
        <v>607</v>
      </c>
      <c r="J313" t="s">
        <v>608</v>
      </c>
      <c r="K313" t="s">
        <v>1033</v>
      </c>
      <c r="L313" t="s">
        <v>1034</v>
      </c>
    </row>
    <row r="314" spans="7:12" x14ac:dyDescent="0.2">
      <c r="G314" t="s">
        <v>113</v>
      </c>
      <c r="H314" t="s">
        <v>219</v>
      </c>
      <c r="I314" t="s">
        <v>607</v>
      </c>
      <c r="J314" t="s">
        <v>608</v>
      </c>
      <c r="K314" t="s">
        <v>1035</v>
      </c>
      <c r="L314" t="s">
        <v>1036</v>
      </c>
    </row>
    <row r="315" spans="7:12" x14ac:dyDescent="0.2">
      <c r="G315" t="s">
        <v>113</v>
      </c>
      <c r="H315" t="s">
        <v>219</v>
      </c>
      <c r="I315" t="s">
        <v>114</v>
      </c>
      <c r="J315" t="s">
        <v>611</v>
      </c>
      <c r="K315" t="s">
        <v>114</v>
      </c>
      <c r="L315" t="s">
        <v>1037</v>
      </c>
    </row>
    <row r="316" spans="7:12" x14ac:dyDescent="0.2">
      <c r="G316" t="s">
        <v>113</v>
      </c>
      <c r="H316" t="s">
        <v>219</v>
      </c>
      <c r="I316" t="s">
        <v>613</v>
      </c>
      <c r="J316" t="s">
        <v>614</v>
      </c>
      <c r="K316" t="s">
        <v>613</v>
      </c>
      <c r="L316" t="s">
        <v>1038</v>
      </c>
    </row>
    <row r="317" spans="7:12" x14ac:dyDescent="0.2">
      <c r="G317" t="s">
        <v>113</v>
      </c>
      <c r="H317" t="s">
        <v>219</v>
      </c>
      <c r="I317" t="s">
        <v>613</v>
      </c>
      <c r="J317" t="s">
        <v>614</v>
      </c>
      <c r="K317" t="s">
        <v>1039</v>
      </c>
      <c r="L317" t="s">
        <v>1040</v>
      </c>
    </row>
    <row r="318" spans="7:12" x14ac:dyDescent="0.2">
      <c r="G318" t="s">
        <v>113</v>
      </c>
      <c r="H318" t="s">
        <v>219</v>
      </c>
      <c r="I318" t="s">
        <v>616</v>
      </c>
      <c r="J318" t="s">
        <v>617</v>
      </c>
      <c r="K318" t="s">
        <v>616</v>
      </c>
      <c r="L318" t="s">
        <v>1041</v>
      </c>
    </row>
    <row r="319" spans="7:12" x14ac:dyDescent="0.2">
      <c r="G319" t="s">
        <v>113</v>
      </c>
      <c r="H319" t="s">
        <v>219</v>
      </c>
      <c r="I319" t="s">
        <v>616</v>
      </c>
      <c r="J319" t="s">
        <v>617</v>
      </c>
      <c r="K319" t="s">
        <v>1042</v>
      </c>
      <c r="L319" t="s">
        <v>1043</v>
      </c>
    </row>
    <row r="320" spans="7:12" x14ac:dyDescent="0.2">
      <c r="G320" t="s">
        <v>113</v>
      </c>
      <c r="H320" t="s">
        <v>219</v>
      </c>
      <c r="I320" t="s">
        <v>616</v>
      </c>
      <c r="J320" t="s">
        <v>617</v>
      </c>
      <c r="K320" t="s">
        <v>399</v>
      </c>
      <c r="L320" t="s">
        <v>1044</v>
      </c>
    </row>
    <row r="321" spans="7:12" x14ac:dyDescent="0.2">
      <c r="G321" t="s">
        <v>113</v>
      </c>
      <c r="H321" t="s">
        <v>219</v>
      </c>
      <c r="I321" t="s">
        <v>620</v>
      </c>
      <c r="J321" t="s">
        <v>621</v>
      </c>
      <c r="K321" t="s">
        <v>1045</v>
      </c>
      <c r="L321" t="s">
        <v>1046</v>
      </c>
    </row>
    <row r="322" spans="7:12" x14ac:dyDescent="0.2">
      <c r="G322" t="s">
        <v>113</v>
      </c>
      <c r="H322" t="s">
        <v>219</v>
      </c>
      <c r="I322" t="s">
        <v>620</v>
      </c>
      <c r="J322" t="s">
        <v>621</v>
      </c>
      <c r="K322" t="s">
        <v>620</v>
      </c>
      <c r="L322" t="s">
        <v>1047</v>
      </c>
    </row>
    <row r="323" spans="7:12" x14ac:dyDescent="0.2">
      <c r="G323" t="s">
        <v>113</v>
      </c>
      <c r="H323" t="s">
        <v>219</v>
      </c>
      <c r="I323" t="s">
        <v>624</v>
      </c>
      <c r="J323" t="s">
        <v>625</v>
      </c>
      <c r="K323" t="s">
        <v>1048</v>
      </c>
      <c r="L323" t="s">
        <v>1049</v>
      </c>
    </row>
    <row r="324" spans="7:12" x14ac:dyDescent="0.2">
      <c r="G324" t="s">
        <v>113</v>
      </c>
      <c r="H324" t="s">
        <v>219</v>
      </c>
      <c r="I324" t="s">
        <v>624</v>
      </c>
      <c r="J324" t="s">
        <v>625</v>
      </c>
      <c r="K324" t="s">
        <v>624</v>
      </c>
      <c r="L324" t="s">
        <v>1050</v>
      </c>
    </row>
    <row r="325" spans="7:12" x14ac:dyDescent="0.2">
      <c r="G325" t="s">
        <v>113</v>
      </c>
      <c r="H325" t="s">
        <v>219</v>
      </c>
      <c r="I325" t="s">
        <v>624</v>
      </c>
      <c r="J325" t="s">
        <v>625</v>
      </c>
      <c r="K325" t="s">
        <v>1051</v>
      </c>
      <c r="L325" t="s">
        <v>1052</v>
      </c>
    </row>
    <row r="326" spans="7:12" x14ac:dyDescent="0.2">
      <c r="G326" t="s">
        <v>113</v>
      </c>
      <c r="H326" t="s">
        <v>219</v>
      </c>
      <c r="I326" t="s">
        <v>628</v>
      </c>
      <c r="J326" t="s">
        <v>629</v>
      </c>
      <c r="K326" t="s">
        <v>1053</v>
      </c>
      <c r="L326" t="s">
        <v>1054</v>
      </c>
    </row>
    <row r="327" spans="7:12" x14ac:dyDescent="0.2">
      <c r="G327" t="s">
        <v>113</v>
      </c>
      <c r="H327" t="s">
        <v>219</v>
      </c>
      <c r="I327" t="s">
        <v>628</v>
      </c>
      <c r="J327" t="s">
        <v>629</v>
      </c>
      <c r="K327" t="s">
        <v>628</v>
      </c>
      <c r="L327" t="s">
        <v>1055</v>
      </c>
    </row>
    <row r="328" spans="7:12" x14ac:dyDescent="0.2">
      <c r="G328" t="s">
        <v>113</v>
      </c>
      <c r="H328" t="s">
        <v>219</v>
      </c>
      <c r="I328" t="s">
        <v>631</v>
      </c>
      <c r="J328" t="s">
        <v>632</v>
      </c>
      <c r="K328" t="s">
        <v>1056</v>
      </c>
      <c r="L328" t="s">
        <v>1057</v>
      </c>
    </row>
    <row r="329" spans="7:12" x14ac:dyDescent="0.2">
      <c r="G329" t="s">
        <v>113</v>
      </c>
      <c r="H329" t="s">
        <v>219</v>
      </c>
      <c r="I329" t="s">
        <v>631</v>
      </c>
      <c r="J329" t="s">
        <v>632</v>
      </c>
      <c r="K329" t="s">
        <v>631</v>
      </c>
      <c r="L329" t="s">
        <v>1058</v>
      </c>
    </row>
    <row r="330" spans="7:12" x14ac:dyDescent="0.2">
      <c r="G330" t="s">
        <v>113</v>
      </c>
      <c r="H330" t="s">
        <v>219</v>
      </c>
      <c r="I330" t="s">
        <v>634</v>
      </c>
      <c r="J330" t="s">
        <v>635</v>
      </c>
      <c r="K330" t="s">
        <v>634</v>
      </c>
      <c r="L330" t="s">
        <v>1059</v>
      </c>
    </row>
    <row r="331" spans="7:12" x14ac:dyDescent="0.2">
      <c r="G331" t="s">
        <v>113</v>
      </c>
      <c r="H331" t="s">
        <v>219</v>
      </c>
      <c r="I331" t="s">
        <v>634</v>
      </c>
      <c r="J331" t="s">
        <v>635</v>
      </c>
      <c r="K331" t="s">
        <v>1060</v>
      </c>
      <c r="L331" t="s">
        <v>1061</v>
      </c>
    </row>
    <row r="332" spans="7:12" x14ac:dyDescent="0.2">
      <c r="G332" t="s">
        <v>224</v>
      </c>
      <c r="H332" t="s">
        <v>225</v>
      </c>
      <c r="I332" t="s">
        <v>637</v>
      </c>
      <c r="J332" t="s">
        <v>638</v>
      </c>
      <c r="K332" t="s">
        <v>1062</v>
      </c>
      <c r="L332" t="s">
        <v>1063</v>
      </c>
    </row>
    <row r="333" spans="7:12" x14ac:dyDescent="0.2">
      <c r="G333" t="s">
        <v>224</v>
      </c>
      <c r="H333" t="s">
        <v>225</v>
      </c>
      <c r="I333" t="s">
        <v>637</v>
      </c>
      <c r="J333" t="s">
        <v>638</v>
      </c>
      <c r="K333" t="s">
        <v>1064</v>
      </c>
      <c r="L333" t="s">
        <v>1065</v>
      </c>
    </row>
    <row r="334" spans="7:12" x14ac:dyDescent="0.2">
      <c r="G334" t="s">
        <v>224</v>
      </c>
      <c r="H334" t="s">
        <v>225</v>
      </c>
      <c r="I334" t="s">
        <v>641</v>
      </c>
      <c r="J334" t="s">
        <v>642</v>
      </c>
      <c r="K334" t="s">
        <v>1066</v>
      </c>
      <c r="L334" t="s">
        <v>1067</v>
      </c>
    </row>
    <row r="335" spans="7:12" x14ac:dyDescent="0.2">
      <c r="G335" t="s">
        <v>224</v>
      </c>
      <c r="H335" t="s">
        <v>225</v>
      </c>
      <c r="I335" t="s">
        <v>641</v>
      </c>
      <c r="J335" t="s">
        <v>642</v>
      </c>
      <c r="K335" t="s">
        <v>1068</v>
      </c>
      <c r="L335" t="s">
        <v>1069</v>
      </c>
    </row>
    <row r="336" spans="7:12" x14ac:dyDescent="0.2">
      <c r="G336" t="s">
        <v>224</v>
      </c>
      <c r="H336" t="s">
        <v>225</v>
      </c>
      <c r="I336" t="s">
        <v>641</v>
      </c>
      <c r="J336" t="s">
        <v>642</v>
      </c>
      <c r="K336" t="s">
        <v>1070</v>
      </c>
      <c r="L336" t="s">
        <v>1071</v>
      </c>
    </row>
    <row r="337" spans="7:12" x14ac:dyDescent="0.2">
      <c r="G337" t="s">
        <v>224</v>
      </c>
      <c r="H337" t="s">
        <v>225</v>
      </c>
      <c r="I337" t="s">
        <v>645</v>
      </c>
      <c r="J337" t="s">
        <v>646</v>
      </c>
      <c r="K337" t="s">
        <v>1072</v>
      </c>
      <c r="L337" t="s">
        <v>1073</v>
      </c>
    </row>
    <row r="338" spans="7:12" x14ac:dyDescent="0.2">
      <c r="G338" t="s">
        <v>224</v>
      </c>
      <c r="H338" t="s">
        <v>225</v>
      </c>
      <c r="I338" t="s">
        <v>645</v>
      </c>
      <c r="J338" t="s">
        <v>646</v>
      </c>
      <c r="K338" t="s">
        <v>1074</v>
      </c>
      <c r="L338" t="s">
        <v>1075</v>
      </c>
    </row>
    <row r="339" spans="7:12" x14ac:dyDescent="0.2">
      <c r="G339" t="s">
        <v>224</v>
      </c>
      <c r="H339" t="s">
        <v>225</v>
      </c>
      <c r="I339" t="s">
        <v>648</v>
      </c>
      <c r="J339" t="s">
        <v>649</v>
      </c>
      <c r="K339" t="s">
        <v>648</v>
      </c>
      <c r="L339" t="s">
        <v>1076</v>
      </c>
    </row>
    <row r="340" spans="7:12" x14ac:dyDescent="0.2">
      <c r="G340" t="s">
        <v>224</v>
      </c>
      <c r="H340" t="s">
        <v>225</v>
      </c>
      <c r="I340" t="s">
        <v>648</v>
      </c>
      <c r="J340" t="s">
        <v>649</v>
      </c>
      <c r="K340" t="s">
        <v>1077</v>
      </c>
      <c r="L340" t="s">
        <v>1078</v>
      </c>
    </row>
    <row r="341" spans="7:12" x14ac:dyDescent="0.2">
      <c r="G341" t="s">
        <v>224</v>
      </c>
      <c r="H341" t="s">
        <v>225</v>
      </c>
      <c r="I341" t="s">
        <v>648</v>
      </c>
      <c r="J341" t="s">
        <v>649</v>
      </c>
      <c r="K341" t="s">
        <v>1079</v>
      </c>
      <c r="L341" t="s">
        <v>1080</v>
      </c>
    </row>
    <row r="342" spans="7:12" x14ac:dyDescent="0.2">
      <c r="G342" t="s">
        <v>224</v>
      </c>
      <c r="H342" t="s">
        <v>225</v>
      </c>
      <c r="I342" t="s">
        <v>652</v>
      </c>
      <c r="J342" t="s">
        <v>653</v>
      </c>
      <c r="K342" t="s">
        <v>1081</v>
      </c>
      <c r="L342" t="s">
        <v>1082</v>
      </c>
    </row>
    <row r="343" spans="7:12" x14ac:dyDescent="0.2">
      <c r="G343" t="s">
        <v>224</v>
      </c>
      <c r="H343" t="s">
        <v>225</v>
      </c>
      <c r="I343" t="s">
        <v>652</v>
      </c>
      <c r="J343" t="s">
        <v>653</v>
      </c>
      <c r="K343" t="s">
        <v>1083</v>
      </c>
      <c r="L343" t="s">
        <v>1084</v>
      </c>
    </row>
    <row r="344" spans="7:12" x14ac:dyDescent="0.2">
      <c r="G344" t="s">
        <v>224</v>
      </c>
      <c r="H344" t="s">
        <v>225</v>
      </c>
      <c r="I344" t="s">
        <v>656</v>
      </c>
      <c r="J344" t="s">
        <v>657</v>
      </c>
      <c r="K344" t="s">
        <v>656</v>
      </c>
      <c r="L344" t="s">
        <v>1085</v>
      </c>
    </row>
    <row r="345" spans="7:12" x14ac:dyDescent="0.2">
      <c r="G345" t="s">
        <v>224</v>
      </c>
      <c r="H345" t="s">
        <v>225</v>
      </c>
      <c r="I345" t="s">
        <v>659</v>
      </c>
      <c r="J345" t="s">
        <v>660</v>
      </c>
      <c r="K345" t="s">
        <v>659</v>
      </c>
      <c r="L345" t="s">
        <v>1086</v>
      </c>
    </row>
    <row r="346" spans="7:12" x14ac:dyDescent="0.2">
      <c r="G346" t="s">
        <v>224</v>
      </c>
      <c r="H346" t="s">
        <v>225</v>
      </c>
      <c r="I346" t="s">
        <v>663</v>
      </c>
      <c r="J346" t="s">
        <v>664</v>
      </c>
      <c r="K346" t="s">
        <v>1087</v>
      </c>
      <c r="L346" t="s">
        <v>1088</v>
      </c>
    </row>
    <row r="347" spans="7:12" x14ac:dyDescent="0.2">
      <c r="G347" t="s">
        <v>224</v>
      </c>
      <c r="H347" t="s">
        <v>225</v>
      </c>
      <c r="I347" t="s">
        <v>663</v>
      </c>
      <c r="J347" t="s">
        <v>664</v>
      </c>
      <c r="K347" t="s">
        <v>1089</v>
      </c>
      <c r="L347" t="s">
        <v>1090</v>
      </c>
    </row>
    <row r="348" spans="7:12" x14ac:dyDescent="0.2">
      <c r="G348" t="s">
        <v>224</v>
      </c>
      <c r="H348" t="s">
        <v>225</v>
      </c>
      <c r="I348" t="s">
        <v>667</v>
      </c>
      <c r="J348" t="s">
        <v>668</v>
      </c>
      <c r="K348" t="s">
        <v>1091</v>
      </c>
      <c r="L348" t="s">
        <v>1092</v>
      </c>
    </row>
    <row r="349" spans="7:12" x14ac:dyDescent="0.2">
      <c r="G349" t="s">
        <v>224</v>
      </c>
      <c r="H349" t="s">
        <v>225</v>
      </c>
      <c r="I349" t="s">
        <v>667</v>
      </c>
      <c r="J349" t="s">
        <v>668</v>
      </c>
      <c r="K349" t="s">
        <v>1093</v>
      </c>
      <c r="L349" t="s">
        <v>1094</v>
      </c>
    </row>
    <row r="350" spans="7:12" x14ac:dyDescent="0.2">
      <c r="G350" t="s">
        <v>224</v>
      </c>
      <c r="H350" t="s">
        <v>225</v>
      </c>
      <c r="I350" t="s">
        <v>667</v>
      </c>
      <c r="J350" t="s">
        <v>668</v>
      </c>
      <c r="K350" t="s">
        <v>1095</v>
      </c>
      <c r="L350" t="s">
        <v>1096</v>
      </c>
    </row>
    <row r="351" spans="7:12" x14ac:dyDescent="0.2">
      <c r="G351" t="s">
        <v>224</v>
      </c>
      <c r="H351" t="s">
        <v>225</v>
      </c>
      <c r="I351" t="s">
        <v>671</v>
      </c>
      <c r="J351" t="s">
        <v>672</v>
      </c>
      <c r="K351" t="s">
        <v>671</v>
      </c>
      <c r="L351" t="s">
        <v>1097</v>
      </c>
    </row>
    <row r="352" spans="7:12" x14ac:dyDescent="0.2">
      <c r="G352" t="s">
        <v>224</v>
      </c>
      <c r="H352" t="s">
        <v>225</v>
      </c>
      <c r="I352" t="s">
        <v>675</v>
      </c>
      <c r="J352" t="s">
        <v>676</v>
      </c>
      <c r="K352" t="s">
        <v>1098</v>
      </c>
      <c r="L352" t="s">
        <v>1099</v>
      </c>
    </row>
    <row r="353" spans="7:12" x14ac:dyDescent="0.2">
      <c r="G353" t="s">
        <v>224</v>
      </c>
      <c r="H353" t="s">
        <v>225</v>
      </c>
      <c r="I353" t="s">
        <v>675</v>
      </c>
      <c r="J353" t="s">
        <v>676</v>
      </c>
      <c r="K353" t="s">
        <v>1100</v>
      </c>
      <c r="L353" t="s">
        <v>1101</v>
      </c>
    </row>
    <row r="354" spans="7:12" x14ac:dyDescent="0.2">
      <c r="G354" t="s">
        <v>224</v>
      </c>
      <c r="H354" t="s">
        <v>225</v>
      </c>
      <c r="I354" t="s">
        <v>675</v>
      </c>
      <c r="J354" t="s">
        <v>676</v>
      </c>
      <c r="K354" t="s">
        <v>1102</v>
      </c>
      <c r="L354" t="s">
        <v>1103</v>
      </c>
    </row>
    <row r="355" spans="7:12" x14ac:dyDescent="0.2">
      <c r="G355" t="s">
        <v>224</v>
      </c>
      <c r="H355" t="s">
        <v>225</v>
      </c>
      <c r="I355" t="s">
        <v>675</v>
      </c>
      <c r="J355" t="s">
        <v>676</v>
      </c>
      <c r="K355" t="s">
        <v>1104</v>
      </c>
      <c r="L355" t="s">
        <v>1105</v>
      </c>
    </row>
    <row r="356" spans="7:12" x14ac:dyDescent="0.2">
      <c r="G356" t="s">
        <v>224</v>
      </c>
      <c r="H356" t="s">
        <v>225</v>
      </c>
      <c r="I356" t="s">
        <v>679</v>
      </c>
      <c r="J356" t="s">
        <v>680</v>
      </c>
      <c r="K356" t="s">
        <v>1106</v>
      </c>
      <c r="L356" t="s">
        <v>1107</v>
      </c>
    </row>
    <row r="357" spans="7:12" x14ac:dyDescent="0.2">
      <c r="G357" t="s">
        <v>224</v>
      </c>
      <c r="H357" t="s">
        <v>225</v>
      </c>
      <c r="I357" t="s">
        <v>679</v>
      </c>
      <c r="J357" t="s">
        <v>680</v>
      </c>
      <c r="K357" t="s">
        <v>679</v>
      </c>
      <c r="L357" t="s">
        <v>1108</v>
      </c>
    </row>
    <row r="358" spans="7:12" x14ac:dyDescent="0.2">
      <c r="G358" t="s">
        <v>224</v>
      </c>
      <c r="H358" t="s">
        <v>225</v>
      </c>
      <c r="I358" t="s">
        <v>679</v>
      </c>
      <c r="J358" t="s">
        <v>680</v>
      </c>
      <c r="K358" t="s">
        <v>1109</v>
      </c>
      <c r="L358" t="s">
        <v>1110</v>
      </c>
    </row>
    <row r="359" spans="7:12" x14ac:dyDescent="0.2">
      <c r="G359" t="s">
        <v>224</v>
      </c>
      <c r="H359" t="s">
        <v>225</v>
      </c>
      <c r="I359" t="s">
        <v>682</v>
      </c>
      <c r="J359" t="s">
        <v>683</v>
      </c>
      <c r="K359" t="s">
        <v>1111</v>
      </c>
      <c r="L359" t="s">
        <v>1112</v>
      </c>
    </row>
    <row r="360" spans="7:12" x14ac:dyDescent="0.2">
      <c r="G360" t="s">
        <v>224</v>
      </c>
      <c r="H360" t="s">
        <v>225</v>
      </c>
      <c r="I360" t="s">
        <v>682</v>
      </c>
      <c r="J360" t="s">
        <v>683</v>
      </c>
      <c r="K360" t="s">
        <v>1113</v>
      </c>
      <c r="L360" t="s">
        <v>1114</v>
      </c>
    </row>
    <row r="361" spans="7:12" x14ac:dyDescent="0.2">
      <c r="G361" t="s">
        <v>224</v>
      </c>
      <c r="H361" t="s">
        <v>225</v>
      </c>
      <c r="I361" t="s">
        <v>682</v>
      </c>
      <c r="J361" t="s">
        <v>683</v>
      </c>
      <c r="K361" t="s">
        <v>1115</v>
      </c>
      <c r="L361" t="s">
        <v>1116</v>
      </c>
    </row>
    <row r="362" spans="7:12" x14ac:dyDescent="0.2">
      <c r="G362" t="s">
        <v>224</v>
      </c>
      <c r="H362" t="s">
        <v>225</v>
      </c>
      <c r="I362" t="s">
        <v>686</v>
      </c>
      <c r="J362" t="s">
        <v>687</v>
      </c>
      <c r="K362" t="s">
        <v>1117</v>
      </c>
      <c r="L362" t="s">
        <v>1118</v>
      </c>
    </row>
    <row r="363" spans="7:12" x14ac:dyDescent="0.2">
      <c r="G363" t="s">
        <v>224</v>
      </c>
      <c r="H363" t="s">
        <v>225</v>
      </c>
      <c r="I363" t="s">
        <v>686</v>
      </c>
      <c r="J363" t="s">
        <v>687</v>
      </c>
      <c r="K363" t="s">
        <v>686</v>
      </c>
      <c r="L363" t="s">
        <v>1119</v>
      </c>
    </row>
    <row r="364" spans="7:12" x14ac:dyDescent="0.2">
      <c r="G364" t="s">
        <v>224</v>
      </c>
      <c r="H364" t="s">
        <v>225</v>
      </c>
      <c r="I364" t="s">
        <v>690</v>
      </c>
      <c r="J364" t="s">
        <v>691</v>
      </c>
      <c r="K364" t="s">
        <v>1120</v>
      </c>
      <c r="L364" t="s">
        <v>1121</v>
      </c>
    </row>
    <row r="365" spans="7:12" x14ac:dyDescent="0.2">
      <c r="G365" t="s">
        <v>224</v>
      </c>
      <c r="H365" t="s">
        <v>225</v>
      </c>
      <c r="I365" t="s">
        <v>690</v>
      </c>
      <c r="J365" t="s">
        <v>691</v>
      </c>
      <c r="K365" t="s">
        <v>1122</v>
      </c>
      <c r="L365" t="s">
        <v>1123</v>
      </c>
    </row>
    <row r="366" spans="7:12" x14ac:dyDescent="0.2">
      <c r="G366" t="s">
        <v>224</v>
      </c>
      <c r="H366" t="s">
        <v>225</v>
      </c>
      <c r="I366" t="s">
        <v>690</v>
      </c>
      <c r="J366" t="s">
        <v>691</v>
      </c>
      <c r="K366" t="s">
        <v>690</v>
      </c>
      <c r="L366" t="s">
        <v>1124</v>
      </c>
    </row>
    <row r="367" spans="7:12" x14ac:dyDescent="0.2">
      <c r="G367" t="s">
        <v>229</v>
      </c>
      <c r="H367" t="s">
        <v>230</v>
      </c>
      <c r="I367" t="s">
        <v>693</v>
      </c>
      <c r="J367" t="s">
        <v>694</v>
      </c>
      <c r="K367" t="s">
        <v>693</v>
      </c>
      <c r="L367" t="s">
        <v>1125</v>
      </c>
    </row>
    <row r="368" spans="7:12" x14ac:dyDescent="0.2">
      <c r="G368" t="s">
        <v>229</v>
      </c>
      <c r="H368" t="s">
        <v>230</v>
      </c>
      <c r="I368" t="s">
        <v>693</v>
      </c>
      <c r="J368" t="s">
        <v>694</v>
      </c>
      <c r="K368" t="s">
        <v>1126</v>
      </c>
      <c r="L368" t="s">
        <v>1127</v>
      </c>
    </row>
    <row r="369" spans="7:12" x14ac:dyDescent="0.2">
      <c r="G369" t="s">
        <v>229</v>
      </c>
      <c r="H369" t="s">
        <v>230</v>
      </c>
      <c r="I369" t="s">
        <v>697</v>
      </c>
      <c r="J369" t="s">
        <v>698</v>
      </c>
      <c r="K369" t="s">
        <v>697</v>
      </c>
      <c r="L369" t="s">
        <v>1128</v>
      </c>
    </row>
    <row r="370" spans="7:12" x14ac:dyDescent="0.2">
      <c r="G370" t="s">
        <v>229</v>
      </c>
      <c r="H370" t="s">
        <v>230</v>
      </c>
      <c r="I370" t="s">
        <v>697</v>
      </c>
      <c r="J370" t="s">
        <v>698</v>
      </c>
      <c r="K370" t="s">
        <v>1129</v>
      </c>
      <c r="L370" t="s">
        <v>1130</v>
      </c>
    </row>
    <row r="371" spans="7:12" x14ac:dyDescent="0.2">
      <c r="G371" t="s">
        <v>229</v>
      </c>
      <c r="H371" t="s">
        <v>230</v>
      </c>
      <c r="I371" t="s">
        <v>700</v>
      </c>
      <c r="J371" t="s">
        <v>701</v>
      </c>
      <c r="K371" t="s">
        <v>700</v>
      </c>
      <c r="L371" t="s">
        <v>1131</v>
      </c>
    </row>
    <row r="372" spans="7:12" x14ac:dyDescent="0.2">
      <c r="G372" t="s">
        <v>229</v>
      </c>
      <c r="H372" t="s">
        <v>230</v>
      </c>
      <c r="I372" t="s">
        <v>704</v>
      </c>
      <c r="J372" t="s">
        <v>705</v>
      </c>
      <c r="K372" t="s">
        <v>704</v>
      </c>
      <c r="L372" t="s">
        <v>1132</v>
      </c>
    </row>
    <row r="373" spans="7:12" x14ac:dyDescent="0.2">
      <c r="G373" t="s">
        <v>229</v>
      </c>
      <c r="H373" t="s">
        <v>230</v>
      </c>
      <c r="I373" t="s">
        <v>708</v>
      </c>
      <c r="J373" t="s">
        <v>709</v>
      </c>
      <c r="K373" t="s">
        <v>1133</v>
      </c>
      <c r="L373" t="s">
        <v>1134</v>
      </c>
    </row>
    <row r="374" spans="7:12" x14ac:dyDescent="0.2">
      <c r="G374" t="s">
        <v>229</v>
      </c>
      <c r="H374" t="s">
        <v>230</v>
      </c>
      <c r="I374" t="s">
        <v>708</v>
      </c>
      <c r="J374" t="s">
        <v>709</v>
      </c>
      <c r="K374" t="s">
        <v>708</v>
      </c>
      <c r="L374" t="s">
        <v>1135</v>
      </c>
    </row>
    <row r="375" spans="7:12" x14ac:dyDescent="0.2">
      <c r="G375" t="s">
        <v>229</v>
      </c>
      <c r="H375" t="s">
        <v>230</v>
      </c>
      <c r="I375" t="s">
        <v>712</v>
      </c>
      <c r="J375" t="s">
        <v>713</v>
      </c>
      <c r="K375" t="s">
        <v>712</v>
      </c>
      <c r="L375" t="s">
        <v>1136</v>
      </c>
    </row>
    <row r="376" spans="7:12" x14ac:dyDescent="0.2">
      <c r="G376" t="s">
        <v>229</v>
      </c>
      <c r="H376" t="s">
        <v>230</v>
      </c>
      <c r="I376" t="s">
        <v>712</v>
      </c>
      <c r="J376" t="s">
        <v>713</v>
      </c>
      <c r="K376" t="s">
        <v>1137</v>
      </c>
      <c r="L376" t="s">
        <v>1138</v>
      </c>
    </row>
    <row r="377" spans="7:12" x14ac:dyDescent="0.2">
      <c r="G377" t="s">
        <v>229</v>
      </c>
      <c r="H377" t="s">
        <v>230</v>
      </c>
      <c r="I377" t="s">
        <v>712</v>
      </c>
      <c r="J377" t="s">
        <v>713</v>
      </c>
      <c r="K377" t="s">
        <v>1139</v>
      </c>
      <c r="L377" t="s">
        <v>1140</v>
      </c>
    </row>
    <row r="378" spans="7:12" x14ac:dyDescent="0.2">
      <c r="G378" t="s">
        <v>229</v>
      </c>
      <c r="H378" t="s">
        <v>230</v>
      </c>
      <c r="I378" t="s">
        <v>715</v>
      </c>
      <c r="J378" t="s">
        <v>716</v>
      </c>
      <c r="K378" t="s">
        <v>715</v>
      </c>
      <c r="L378" t="s">
        <v>1141</v>
      </c>
    </row>
    <row r="379" spans="7:12" x14ac:dyDescent="0.2">
      <c r="G379" t="s">
        <v>229</v>
      </c>
      <c r="H379" t="s">
        <v>230</v>
      </c>
      <c r="I379" t="s">
        <v>715</v>
      </c>
      <c r="J379" t="s">
        <v>716</v>
      </c>
      <c r="K379" t="s">
        <v>1142</v>
      </c>
      <c r="L379" t="s">
        <v>1143</v>
      </c>
    </row>
    <row r="380" spans="7:12" x14ac:dyDescent="0.2">
      <c r="G380" t="s">
        <v>229</v>
      </c>
      <c r="H380" t="s">
        <v>230</v>
      </c>
      <c r="I380" t="s">
        <v>719</v>
      </c>
      <c r="J380" t="s">
        <v>720</v>
      </c>
      <c r="K380" t="s">
        <v>1144</v>
      </c>
      <c r="L380" t="s">
        <v>1145</v>
      </c>
    </row>
    <row r="381" spans="7:12" x14ac:dyDescent="0.2">
      <c r="G381" t="s">
        <v>229</v>
      </c>
      <c r="H381" t="s">
        <v>230</v>
      </c>
      <c r="I381" t="s">
        <v>719</v>
      </c>
      <c r="J381" t="s">
        <v>720</v>
      </c>
      <c r="K381" t="s">
        <v>719</v>
      </c>
      <c r="L381" t="s">
        <v>1146</v>
      </c>
    </row>
    <row r="382" spans="7:12" x14ac:dyDescent="0.2">
      <c r="G382" t="s">
        <v>229</v>
      </c>
      <c r="H382" t="s">
        <v>230</v>
      </c>
      <c r="I382" t="s">
        <v>723</v>
      </c>
      <c r="J382" t="s">
        <v>724</v>
      </c>
      <c r="K382" t="s">
        <v>723</v>
      </c>
      <c r="L382" t="s">
        <v>1147</v>
      </c>
    </row>
    <row r="383" spans="7:12" x14ac:dyDescent="0.2">
      <c r="G383" t="s">
        <v>229</v>
      </c>
      <c r="H383" t="s">
        <v>230</v>
      </c>
      <c r="I383" t="s">
        <v>726</v>
      </c>
      <c r="J383" t="s">
        <v>727</v>
      </c>
      <c r="K383" t="s">
        <v>726</v>
      </c>
      <c r="L383" t="s">
        <v>1148</v>
      </c>
    </row>
    <row r="384" spans="7:12" x14ac:dyDescent="0.2">
      <c r="G384" t="s">
        <v>229</v>
      </c>
      <c r="H384" t="s">
        <v>230</v>
      </c>
      <c r="I384" t="s">
        <v>726</v>
      </c>
      <c r="J384" t="s">
        <v>727</v>
      </c>
      <c r="K384" t="s">
        <v>1149</v>
      </c>
      <c r="L384" t="s">
        <v>1150</v>
      </c>
    </row>
    <row r="385" spans="7:12" x14ac:dyDescent="0.2">
      <c r="G385" t="s">
        <v>229</v>
      </c>
      <c r="H385" t="s">
        <v>230</v>
      </c>
      <c r="I385" t="s">
        <v>726</v>
      </c>
      <c r="J385" t="s">
        <v>727</v>
      </c>
      <c r="K385" t="s">
        <v>1151</v>
      </c>
      <c r="L385" t="s">
        <v>1152</v>
      </c>
    </row>
    <row r="386" spans="7:12" x14ac:dyDescent="0.2">
      <c r="G386" t="s">
        <v>229</v>
      </c>
      <c r="H386" t="s">
        <v>230</v>
      </c>
      <c r="I386" t="s">
        <v>726</v>
      </c>
      <c r="J386" t="s">
        <v>727</v>
      </c>
      <c r="K386" t="s">
        <v>1153</v>
      </c>
      <c r="L386" t="s">
        <v>1154</v>
      </c>
    </row>
    <row r="387" spans="7:12" x14ac:dyDescent="0.2">
      <c r="G387" t="s">
        <v>229</v>
      </c>
      <c r="H387" t="s">
        <v>230</v>
      </c>
      <c r="I387" t="s">
        <v>729</v>
      </c>
      <c r="J387" t="s">
        <v>730</v>
      </c>
      <c r="K387" t="s">
        <v>1155</v>
      </c>
      <c r="L387" t="s">
        <v>1156</v>
      </c>
    </row>
    <row r="388" spans="7:12" x14ac:dyDescent="0.2">
      <c r="G388" t="s">
        <v>229</v>
      </c>
      <c r="H388" t="s">
        <v>230</v>
      </c>
      <c r="I388" t="s">
        <v>729</v>
      </c>
      <c r="J388" t="s">
        <v>730</v>
      </c>
      <c r="K388" t="s">
        <v>1157</v>
      </c>
      <c r="L388" t="s">
        <v>1158</v>
      </c>
    </row>
    <row r="389" spans="7:12" x14ac:dyDescent="0.2">
      <c r="G389" t="s">
        <v>229</v>
      </c>
      <c r="H389" t="s">
        <v>230</v>
      </c>
      <c r="I389" t="s">
        <v>733</v>
      </c>
      <c r="J389" t="s">
        <v>734</v>
      </c>
      <c r="K389" t="s">
        <v>733</v>
      </c>
      <c r="L389" t="s">
        <v>1159</v>
      </c>
    </row>
    <row r="390" spans="7:12" x14ac:dyDescent="0.2">
      <c r="G390" t="s">
        <v>229</v>
      </c>
      <c r="H390" t="s">
        <v>230</v>
      </c>
      <c r="I390" t="s">
        <v>737</v>
      </c>
      <c r="J390" t="s">
        <v>738</v>
      </c>
      <c r="K390" t="s">
        <v>1160</v>
      </c>
      <c r="L390" t="s">
        <v>1161</v>
      </c>
    </row>
    <row r="391" spans="7:12" x14ac:dyDescent="0.2">
      <c r="G391" t="s">
        <v>229</v>
      </c>
      <c r="H391" t="s">
        <v>230</v>
      </c>
      <c r="I391" t="s">
        <v>737</v>
      </c>
      <c r="J391" t="s">
        <v>738</v>
      </c>
      <c r="K391" t="s">
        <v>737</v>
      </c>
      <c r="L391" t="s">
        <v>1162</v>
      </c>
    </row>
    <row r="392" spans="7:12" x14ac:dyDescent="0.2">
      <c r="G392" t="s">
        <v>229</v>
      </c>
      <c r="H392" t="s">
        <v>230</v>
      </c>
      <c r="I392" t="s">
        <v>737</v>
      </c>
      <c r="J392" t="s">
        <v>738</v>
      </c>
      <c r="K392" t="s">
        <v>1163</v>
      </c>
      <c r="L392" t="s">
        <v>1164</v>
      </c>
    </row>
    <row r="393" spans="7:12" x14ac:dyDescent="0.2">
      <c r="G393" t="s">
        <v>229</v>
      </c>
      <c r="H393" t="s">
        <v>230</v>
      </c>
      <c r="I393" t="s">
        <v>741</v>
      </c>
      <c r="J393" t="s">
        <v>742</v>
      </c>
      <c r="K393" t="s">
        <v>741</v>
      </c>
      <c r="L393" t="s">
        <v>1165</v>
      </c>
    </row>
    <row r="394" spans="7:12" x14ac:dyDescent="0.2">
      <c r="G394" t="s">
        <v>229</v>
      </c>
      <c r="H394" t="s">
        <v>230</v>
      </c>
      <c r="I394" t="s">
        <v>741</v>
      </c>
      <c r="J394" t="s">
        <v>742</v>
      </c>
      <c r="K394" t="s">
        <v>1166</v>
      </c>
      <c r="L394" t="s">
        <v>1167</v>
      </c>
    </row>
    <row r="395" spans="7:12" x14ac:dyDescent="0.2">
      <c r="G395" t="s">
        <v>229</v>
      </c>
      <c r="H395" t="s">
        <v>230</v>
      </c>
      <c r="I395" t="s">
        <v>741</v>
      </c>
      <c r="J395" t="s">
        <v>742</v>
      </c>
      <c r="K395" t="s">
        <v>1168</v>
      </c>
      <c r="L395" t="s">
        <v>1169</v>
      </c>
    </row>
    <row r="396" spans="7:12" x14ac:dyDescent="0.2">
      <c r="G396" t="s">
        <v>229</v>
      </c>
      <c r="H396" t="s">
        <v>230</v>
      </c>
      <c r="I396" t="s">
        <v>744</v>
      </c>
      <c r="J396" t="s">
        <v>745</v>
      </c>
      <c r="K396" t="s">
        <v>1170</v>
      </c>
      <c r="L396" t="s">
        <v>1171</v>
      </c>
    </row>
    <row r="397" spans="7:12" x14ac:dyDescent="0.2">
      <c r="G397" t="s">
        <v>229</v>
      </c>
      <c r="H397" t="s">
        <v>230</v>
      </c>
      <c r="I397" t="s">
        <v>744</v>
      </c>
      <c r="J397" t="s">
        <v>745</v>
      </c>
      <c r="K397" t="s">
        <v>744</v>
      </c>
      <c r="L397" t="s">
        <v>1172</v>
      </c>
    </row>
    <row r="398" spans="7:12" x14ac:dyDescent="0.2">
      <c r="G398" t="s">
        <v>229</v>
      </c>
      <c r="H398" t="s">
        <v>230</v>
      </c>
      <c r="I398" t="s">
        <v>748</v>
      </c>
      <c r="J398" t="s">
        <v>749</v>
      </c>
      <c r="K398" t="s">
        <v>748</v>
      </c>
      <c r="L398" t="s">
        <v>1173</v>
      </c>
    </row>
    <row r="399" spans="7:12" x14ac:dyDescent="0.2">
      <c r="G399" t="s">
        <v>229</v>
      </c>
      <c r="H399" t="s">
        <v>230</v>
      </c>
      <c r="I399" t="s">
        <v>752</v>
      </c>
      <c r="J399" t="s">
        <v>753</v>
      </c>
      <c r="K399" t="s">
        <v>1174</v>
      </c>
      <c r="L399" t="s">
        <v>1175</v>
      </c>
    </row>
    <row r="400" spans="7:12" x14ac:dyDescent="0.2">
      <c r="G400" t="s">
        <v>229</v>
      </c>
      <c r="H400" t="s">
        <v>230</v>
      </c>
      <c r="I400" t="s">
        <v>752</v>
      </c>
      <c r="J400" t="s">
        <v>753</v>
      </c>
      <c r="K400" t="s">
        <v>752</v>
      </c>
      <c r="L400" t="s">
        <v>1176</v>
      </c>
    </row>
    <row r="401" spans="7:12" x14ac:dyDescent="0.2">
      <c r="G401" t="s">
        <v>229</v>
      </c>
      <c r="H401" t="s">
        <v>230</v>
      </c>
      <c r="I401" t="s">
        <v>756</v>
      </c>
      <c r="J401" t="s">
        <v>757</v>
      </c>
      <c r="K401" t="s">
        <v>1177</v>
      </c>
      <c r="L401" t="s">
        <v>1178</v>
      </c>
    </row>
    <row r="402" spans="7:12" x14ac:dyDescent="0.2">
      <c r="G402" t="s">
        <v>229</v>
      </c>
      <c r="H402" t="s">
        <v>230</v>
      </c>
      <c r="I402" t="s">
        <v>756</v>
      </c>
      <c r="J402" t="s">
        <v>757</v>
      </c>
      <c r="K402" t="s">
        <v>1179</v>
      </c>
      <c r="L402" t="s">
        <v>1180</v>
      </c>
    </row>
    <row r="403" spans="7:12" x14ac:dyDescent="0.2">
      <c r="G403" t="s">
        <v>229</v>
      </c>
      <c r="H403" t="s">
        <v>230</v>
      </c>
      <c r="I403" t="s">
        <v>756</v>
      </c>
      <c r="J403" t="s">
        <v>757</v>
      </c>
      <c r="K403" t="s">
        <v>756</v>
      </c>
      <c r="L403" t="s">
        <v>1181</v>
      </c>
    </row>
    <row r="404" spans="7:12" x14ac:dyDescent="0.2">
      <c r="G404" t="s">
        <v>229</v>
      </c>
      <c r="H404" t="s">
        <v>230</v>
      </c>
      <c r="I404" t="s">
        <v>760</v>
      </c>
      <c r="J404" t="s">
        <v>761</v>
      </c>
      <c r="K404" t="s">
        <v>760</v>
      </c>
      <c r="L404" t="s">
        <v>1182</v>
      </c>
    </row>
    <row r="405" spans="7:12" x14ac:dyDescent="0.2">
      <c r="G405" t="s">
        <v>229</v>
      </c>
      <c r="H405" t="s">
        <v>230</v>
      </c>
      <c r="I405" t="s">
        <v>764</v>
      </c>
      <c r="J405" t="s">
        <v>765</v>
      </c>
      <c r="K405" t="s">
        <v>1183</v>
      </c>
      <c r="L405" t="s">
        <v>1184</v>
      </c>
    </row>
    <row r="406" spans="7:12" x14ac:dyDescent="0.2">
      <c r="G406" t="s">
        <v>229</v>
      </c>
      <c r="H406" t="s">
        <v>230</v>
      </c>
      <c r="I406" t="s">
        <v>764</v>
      </c>
      <c r="J406" t="s">
        <v>765</v>
      </c>
      <c r="K406" t="s">
        <v>764</v>
      </c>
      <c r="L406" t="s">
        <v>1185</v>
      </c>
    </row>
    <row r="407" spans="7:12" x14ac:dyDescent="0.2">
      <c r="G407" t="s">
        <v>229</v>
      </c>
      <c r="H407" t="s">
        <v>230</v>
      </c>
      <c r="I407" t="s">
        <v>768</v>
      </c>
      <c r="J407" t="s">
        <v>769</v>
      </c>
      <c r="K407" t="s">
        <v>768</v>
      </c>
      <c r="L407" t="s">
        <v>1186</v>
      </c>
    </row>
    <row r="408" spans="7:12" x14ac:dyDescent="0.2">
      <c r="G408" t="s">
        <v>229</v>
      </c>
      <c r="H408" t="s">
        <v>230</v>
      </c>
      <c r="I408" t="s">
        <v>768</v>
      </c>
      <c r="J408" t="s">
        <v>769</v>
      </c>
      <c r="K408" t="s">
        <v>1187</v>
      </c>
      <c r="L408" t="s">
        <v>1188</v>
      </c>
    </row>
    <row r="409" spans="7:12" x14ac:dyDescent="0.2">
      <c r="G409" t="s">
        <v>229</v>
      </c>
      <c r="H409" t="s">
        <v>230</v>
      </c>
      <c r="I409" t="s">
        <v>772</v>
      </c>
      <c r="J409" t="s">
        <v>773</v>
      </c>
      <c r="K409" t="s">
        <v>772</v>
      </c>
      <c r="L409" t="s">
        <v>1189</v>
      </c>
    </row>
    <row r="410" spans="7:12" x14ac:dyDescent="0.2">
      <c r="G410" t="s">
        <v>229</v>
      </c>
      <c r="H410" t="s">
        <v>230</v>
      </c>
      <c r="I410" t="s">
        <v>776</v>
      </c>
      <c r="J410" t="s">
        <v>777</v>
      </c>
      <c r="K410" t="s">
        <v>1190</v>
      </c>
      <c r="L410" t="s">
        <v>1191</v>
      </c>
    </row>
    <row r="411" spans="7:12" x14ac:dyDescent="0.2">
      <c r="G411" t="s">
        <v>229</v>
      </c>
      <c r="H411" t="s">
        <v>230</v>
      </c>
      <c r="I411" t="s">
        <v>776</v>
      </c>
      <c r="J411" t="s">
        <v>777</v>
      </c>
      <c r="K411" t="s">
        <v>1192</v>
      </c>
      <c r="L411" t="s">
        <v>1193</v>
      </c>
    </row>
    <row r="412" spans="7:12" x14ac:dyDescent="0.2">
      <c r="G412" t="s">
        <v>229</v>
      </c>
      <c r="H412" t="s">
        <v>230</v>
      </c>
      <c r="I412" t="s">
        <v>776</v>
      </c>
      <c r="J412" t="s">
        <v>777</v>
      </c>
      <c r="K412" t="s">
        <v>776</v>
      </c>
      <c r="L412" t="s">
        <v>1194</v>
      </c>
    </row>
  </sheetData>
  <sheetProtection sheet="1" objects="1" scenarios="1"/>
  <pageMargins left="0.7" right="0.7" top="0.75" bottom="0.75" header="0.3" footer="0.3"/>
  <pageSetup paperSize="9" orientation="portrait" horizontalDpi="300" verticalDpi="300"/>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showGridLines="0" zoomScaleNormal="100" workbookViewId="0">
      <selection activeCell="F2" sqref="F2"/>
    </sheetView>
  </sheetViews>
  <sheetFormatPr baseColWidth="10" defaultColWidth="11.5" defaultRowHeight="15" x14ac:dyDescent="0.2"/>
  <cols>
    <col min="2" max="2" width="79.1640625" customWidth="1"/>
    <col min="4" max="4" width="88" customWidth="1"/>
    <col min="5" max="5" width="70.33203125" customWidth="1"/>
  </cols>
  <sheetData>
    <row r="1" spans="1:7" x14ac:dyDescent="0.2">
      <c r="A1" s="1" t="s">
        <v>143</v>
      </c>
      <c r="B1" s="1" t="s">
        <v>155</v>
      </c>
      <c r="C1" s="1" t="s">
        <v>149</v>
      </c>
      <c r="D1" s="1" t="s">
        <v>1195</v>
      </c>
      <c r="E1" s="1" t="s">
        <v>160</v>
      </c>
      <c r="F1" s="1" t="s">
        <v>169</v>
      </c>
      <c r="G1" s="1" t="s">
        <v>166</v>
      </c>
    </row>
    <row r="2" spans="1:7" x14ac:dyDescent="0.2">
      <c r="A2" t="s">
        <v>144</v>
      </c>
      <c r="B2" t="s">
        <v>1196</v>
      </c>
      <c r="C2" t="s">
        <v>117</v>
      </c>
      <c r="D2" t="s">
        <v>153</v>
      </c>
      <c r="E2" t="s">
        <v>161</v>
      </c>
      <c r="F2" t="s">
        <v>170</v>
      </c>
      <c r="G2" t="s">
        <v>167</v>
      </c>
    </row>
    <row r="3" spans="1:7" x14ac:dyDescent="0.2">
      <c r="A3" t="s">
        <v>145</v>
      </c>
      <c r="B3" t="s">
        <v>133</v>
      </c>
      <c r="C3" t="s">
        <v>150</v>
      </c>
      <c r="D3" t="s">
        <v>123</v>
      </c>
      <c r="E3" t="s">
        <v>162</v>
      </c>
      <c r="F3" t="s">
        <v>1197</v>
      </c>
      <c r="G3" t="s">
        <v>168</v>
      </c>
    </row>
    <row r="4" spans="1:7" x14ac:dyDescent="0.2">
      <c r="A4" t="s">
        <v>146</v>
      </c>
      <c r="B4" t="s">
        <v>1198</v>
      </c>
      <c r="D4" t="s">
        <v>1214</v>
      </c>
      <c r="E4" t="s">
        <v>163</v>
      </c>
    </row>
    <row r="5" spans="1:7" x14ac:dyDescent="0.2">
      <c r="A5" t="s">
        <v>1199</v>
      </c>
      <c r="B5" t="s">
        <v>1200</v>
      </c>
      <c r="D5" t="s">
        <v>1201</v>
      </c>
      <c r="E5" t="s">
        <v>164</v>
      </c>
    </row>
    <row r="6" spans="1:7" x14ac:dyDescent="0.2">
      <c r="A6" t="s">
        <v>1202</v>
      </c>
      <c r="E6" t="s">
        <v>1203</v>
      </c>
    </row>
  </sheetData>
  <sheetProtection sheet="1" objects="1" scenarios="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3"/>
  <sheetViews>
    <sheetView showGridLines="0" workbookViewId="0">
      <selection activeCell="C7" sqref="C7"/>
    </sheetView>
  </sheetViews>
  <sheetFormatPr baseColWidth="10" defaultColWidth="11.5" defaultRowHeight="15" x14ac:dyDescent="0.2"/>
  <cols>
    <col min="2" max="2" width="14.1640625" customWidth="1"/>
    <col min="5" max="5" width="16.5" customWidth="1"/>
  </cols>
  <sheetData>
    <row r="1" spans="1:6" x14ac:dyDescent="0.2">
      <c r="A1" s="1" t="s">
        <v>1204</v>
      </c>
      <c r="B1" s="1" t="s">
        <v>87</v>
      </c>
      <c r="C1" s="1" t="s">
        <v>88</v>
      </c>
      <c r="D1" s="1" t="s">
        <v>90</v>
      </c>
      <c r="E1" s="1" t="s">
        <v>92</v>
      </c>
      <c r="F1" s="1" t="s">
        <v>1205</v>
      </c>
    </row>
    <row r="2" spans="1:6" x14ac:dyDescent="0.2">
      <c r="A2" t="s">
        <v>143</v>
      </c>
      <c r="B2" t="s">
        <v>115</v>
      </c>
      <c r="C2" t="s">
        <v>1206</v>
      </c>
      <c r="D2" t="s">
        <v>124</v>
      </c>
      <c r="E2" t="s">
        <v>119</v>
      </c>
      <c r="F2" s="48">
        <v>45292</v>
      </c>
    </row>
    <row r="3" spans="1:6" x14ac:dyDescent="0.2">
      <c r="A3" t="s">
        <v>149</v>
      </c>
      <c r="B3" t="s">
        <v>1207</v>
      </c>
      <c r="C3" t="s">
        <v>122</v>
      </c>
      <c r="D3" t="s">
        <v>130</v>
      </c>
      <c r="E3" t="s">
        <v>1208</v>
      </c>
      <c r="F3" s="48">
        <v>45323</v>
      </c>
    </row>
    <row r="4" spans="1:6" x14ac:dyDescent="0.2">
      <c r="A4" t="s">
        <v>1195</v>
      </c>
      <c r="C4" t="s">
        <v>115</v>
      </c>
      <c r="D4" t="s">
        <v>1209</v>
      </c>
      <c r="E4" t="s">
        <v>125</v>
      </c>
      <c r="F4" s="48">
        <v>45352</v>
      </c>
    </row>
    <row r="5" spans="1:6" x14ac:dyDescent="0.2">
      <c r="A5" t="s">
        <v>155</v>
      </c>
      <c r="C5" t="s">
        <v>1210</v>
      </c>
      <c r="D5" t="s">
        <v>118</v>
      </c>
      <c r="E5" t="s">
        <v>1211</v>
      </c>
      <c r="F5" s="48">
        <v>45383</v>
      </c>
    </row>
    <row r="6" spans="1:6" x14ac:dyDescent="0.2">
      <c r="A6" t="s">
        <v>166</v>
      </c>
      <c r="C6" t="s">
        <v>116</v>
      </c>
      <c r="D6" t="s">
        <v>1212</v>
      </c>
      <c r="E6" t="s">
        <v>1213</v>
      </c>
      <c r="F6" s="48">
        <v>45413</v>
      </c>
    </row>
    <row r="7" spans="1:6" x14ac:dyDescent="0.2">
      <c r="A7" t="s">
        <v>169</v>
      </c>
      <c r="C7" t="s">
        <v>1224</v>
      </c>
      <c r="E7" t="s">
        <v>1212</v>
      </c>
      <c r="F7" s="48">
        <v>45444</v>
      </c>
    </row>
    <row r="8" spans="1:6" x14ac:dyDescent="0.2">
      <c r="A8" t="s">
        <v>160</v>
      </c>
      <c r="F8" s="48">
        <v>45474</v>
      </c>
    </row>
    <row r="9" spans="1:6" x14ac:dyDescent="0.2">
      <c r="F9" s="48">
        <v>45505</v>
      </c>
    </row>
    <row r="10" spans="1:6" x14ac:dyDescent="0.2">
      <c r="F10" s="48">
        <v>45536</v>
      </c>
    </row>
    <row r="11" spans="1:6" x14ac:dyDescent="0.2">
      <c r="F11" s="48">
        <v>45566</v>
      </c>
    </row>
    <row r="12" spans="1:6" x14ac:dyDescent="0.2">
      <c r="F12" s="48">
        <v>45597</v>
      </c>
    </row>
    <row r="13" spans="1:6" x14ac:dyDescent="0.2">
      <c r="F13" s="48">
        <v>45627</v>
      </c>
    </row>
  </sheetData>
  <sheetProtection algorithmName="SHA-512" hashValue="SIkM7Gq5flbSqaauoDiDbGkqRCUPNUY+Krtb5SWY2IWIBPS6NMuVLKjEreTRbHjUku3C0QVLRX01TKFTFgc6Lg==" saltValue="0sWubdQLLQTpsIb/xo6POw==" spinCount="100000" sheet="1" objects="1" scenarios="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8" tint="0.39997558519241921"/>
  </sheetPr>
  <dimension ref="A1:AK1000"/>
  <sheetViews>
    <sheetView showGridLines="0" zoomScaleNormal="100" workbookViewId="0">
      <pane ySplit="5" topLeftCell="A7" activePane="bottomLeft" state="frozen"/>
      <selection activeCell="G39" sqref="G39"/>
      <selection pane="bottomLeft" activeCell="G18" sqref="G18"/>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style="49" customWidth="1"/>
    <col min="35" max="37" width="13.6640625" style="49" hidden="1" customWidth="1"/>
    <col min="38" max="16384" width="11.5" style="49"/>
  </cols>
  <sheetData>
    <row r="1" spans="1:37" x14ac:dyDescent="0.2">
      <c r="A1" s="56"/>
      <c r="B1"/>
      <c r="C1"/>
      <c r="D1"/>
      <c r="E1"/>
      <c r="F1"/>
      <c r="G1"/>
      <c r="H1"/>
      <c r="I1"/>
      <c r="J1"/>
      <c r="K1"/>
      <c r="L1"/>
      <c r="M1"/>
      <c r="N1"/>
      <c r="O1"/>
      <c r="P1"/>
      <c r="Q1"/>
      <c r="R1"/>
      <c r="S1"/>
      <c r="T1"/>
      <c r="U1"/>
      <c r="V1"/>
      <c r="W1"/>
      <c r="X1"/>
      <c r="Y1"/>
      <c r="Z1"/>
      <c r="AA1"/>
      <c r="AB1"/>
      <c r="AC1"/>
      <c r="AD1"/>
      <c r="AE1"/>
      <c r="AF1"/>
      <c r="AG1"/>
      <c r="AH1"/>
    </row>
    <row r="2" spans="1:37" ht="19" x14ac:dyDescent="0.2">
      <c r="A2" s="73" t="s">
        <v>56</v>
      </c>
      <c r="B2"/>
      <c r="C2"/>
      <c r="D2"/>
      <c r="E2"/>
      <c r="F2"/>
      <c r="G2"/>
      <c r="H2"/>
      <c r="I2"/>
      <c r="J2"/>
      <c r="K2"/>
      <c r="L2"/>
      <c r="M2"/>
      <c r="N2"/>
      <c r="O2"/>
      <c r="P2"/>
      <c r="Q2"/>
      <c r="R2"/>
      <c r="S2"/>
      <c r="T2"/>
      <c r="U2"/>
      <c r="V2"/>
      <c r="W2"/>
      <c r="X2"/>
      <c r="Y2"/>
      <c r="Z2"/>
      <c r="AA2"/>
      <c r="AB2"/>
      <c r="AC2"/>
      <c r="AD2"/>
      <c r="AE2"/>
      <c r="AF2"/>
      <c r="AG2"/>
      <c r="AH2"/>
    </row>
    <row r="3" spans="1:37" x14ac:dyDescent="0.2">
      <c r="A3" s="56"/>
      <c r="B3"/>
      <c r="C3"/>
      <c r="D3"/>
      <c r="E3"/>
      <c r="F3"/>
      <c r="G3"/>
      <c r="H3"/>
      <c r="I3"/>
      <c r="J3"/>
      <c r="K3"/>
      <c r="L3"/>
      <c r="M3"/>
      <c r="N3"/>
      <c r="O3"/>
      <c r="P3"/>
      <c r="Q3"/>
      <c r="R3"/>
      <c r="S3"/>
      <c r="T3"/>
      <c r="U3"/>
      <c r="V3"/>
      <c r="W3"/>
      <c r="X3"/>
      <c r="Y3"/>
      <c r="Z3"/>
      <c r="AA3"/>
      <c r="AB3"/>
      <c r="AC3"/>
      <c r="AD3"/>
      <c r="AE3"/>
      <c r="AF3"/>
      <c r="AG3"/>
      <c r="AH3"/>
    </row>
    <row r="4" spans="1:37" x14ac:dyDescent="0.2">
      <c r="A4" s="98" t="s">
        <v>57</v>
      </c>
      <c r="B4" s="99" t="s">
        <v>58</v>
      </c>
      <c r="C4" s="99" t="s">
        <v>59</v>
      </c>
      <c r="D4" s="99" t="s">
        <v>60</v>
      </c>
      <c r="E4" s="99" t="s">
        <v>61</v>
      </c>
      <c r="F4" s="99" t="s">
        <v>62</v>
      </c>
      <c r="G4" s="99" t="s">
        <v>63</v>
      </c>
      <c r="H4" s="99" t="s">
        <v>64</v>
      </c>
      <c r="I4" s="99" t="s">
        <v>65</v>
      </c>
      <c r="J4" s="99" t="s">
        <v>66</v>
      </c>
      <c r="K4" s="99" t="s">
        <v>67</v>
      </c>
      <c r="L4" s="98" t="s">
        <v>69</v>
      </c>
      <c r="M4" s="99" t="s">
        <v>68</v>
      </c>
      <c r="N4" s="99" t="s">
        <v>1313</v>
      </c>
      <c r="O4" s="99" t="s">
        <v>70</v>
      </c>
      <c r="P4" s="99" t="s">
        <v>72</v>
      </c>
      <c r="Q4" s="99" t="s">
        <v>71</v>
      </c>
      <c r="R4" s="99" t="s">
        <v>73</v>
      </c>
      <c r="S4" s="99" t="s">
        <v>74</v>
      </c>
      <c r="T4" s="99" t="s">
        <v>75</v>
      </c>
      <c r="U4" s="99" t="s">
        <v>1225</v>
      </c>
      <c r="V4" s="99" t="s">
        <v>1226</v>
      </c>
      <c r="W4" s="99" t="s">
        <v>76</v>
      </c>
      <c r="X4" s="99" t="s">
        <v>77</v>
      </c>
      <c r="Y4" s="99" t="s">
        <v>78</v>
      </c>
      <c r="Z4" s="99" t="s">
        <v>79</v>
      </c>
      <c r="AA4" s="99" t="s">
        <v>80</v>
      </c>
      <c r="AB4" s="99" t="s">
        <v>81</v>
      </c>
      <c r="AC4" s="138" t="s">
        <v>1514</v>
      </c>
      <c r="AD4" s="139" t="s">
        <v>1515</v>
      </c>
      <c r="AE4" s="139" t="s">
        <v>1506</v>
      </c>
      <c r="AF4" s="139" t="s">
        <v>1507</v>
      </c>
      <c r="AG4" s="139" t="s">
        <v>1508</v>
      </c>
      <c r="AH4" s="140" t="s">
        <v>1509</v>
      </c>
    </row>
    <row r="5" spans="1:37" x14ac:dyDescent="0.2">
      <c r="A5" s="134" t="s">
        <v>82</v>
      </c>
      <c r="B5" s="135" t="s">
        <v>83</v>
      </c>
      <c r="C5" s="135" t="s">
        <v>84</v>
      </c>
      <c r="D5" s="135" t="s">
        <v>85</v>
      </c>
      <c r="E5" s="135" t="s">
        <v>86</v>
      </c>
      <c r="F5" s="135" t="s">
        <v>87</v>
      </c>
      <c r="G5" s="135" t="s">
        <v>88</v>
      </c>
      <c r="H5" s="135" t="s">
        <v>89</v>
      </c>
      <c r="I5" s="135" t="s">
        <v>90</v>
      </c>
      <c r="J5" s="135" t="s">
        <v>91</v>
      </c>
      <c r="K5" s="135" t="s">
        <v>92</v>
      </c>
      <c r="L5" s="134" t="s">
        <v>94</v>
      </c>
      <c r="M5" s="135" t="s">
        <v>93</v>
      </c>
      <c r="N5" s="135" t="s">
        <v>96</v>
      </c>
      <c r="O5" s="135" t="s">
        <v>95</v>
      </c>
      <c r="P5" s="135" t="s">
        <v>97</v>
      </c>
      <c r="Q5" s="135" t="s">
        <v>1505</v>
      </c>
      <c r="R5" s="135" t="s">
        <v>98</v>
      </c>
      <c r="S5" s="135" t="s">
        <v>99</v>
      </c>
      <c r="T5" s="135" t="s">
        <v>100</v>
      </c>
      <c r="U5" s="135" t="s">
        <v>101</v>
      </c>
      <c r="V5" s="135" t="s">
        <v>102</v>
      </c>
      <c r="W5" s="135" t="s">
        <v>103</v>
      </c>
      <c r="X5" s="135" t="s">
        <v>104</v>
      </c>
      <c r="Y5" s="135" t="s">
        <v>105</v>
      </c>
      <c r="Z5" s="135" t="s">
        <v>106</v>
      </c>
      <c r="AA5" s="135" t="s">
        <v>107</v>
      </c>
      <c r="AB5" s="135" t="s">
        <v>108</v>
      </c>
      <c r="AC5" s="137" t="s">
        <v>1516</v>
      </c>
      <c r="AD5" s="141" t="s">
        <v>1517</v>
      </c>
      <c r="AE5" s="141" t="s">
        <v>1510</v>
      </c>
      <c r="AF5" s="141" t="s">
        <v>1511</v>
      </c>
      <c r="AG5" s="141" t="s">
        <v>1512</v>
      </c>
      <c r="AH5" s="142" t="s">
        <v>1513</v>
      </c>
      <c r="AI5" s="49" t="s">
        <v>109</v>
      </c>
      <c r="AJ5" s="49" t="s">
        <v>110</v>
      </c>
      <c r="AK5" s="49" t="s">
        <v>111</v>
      </c>
    </row>
    <row r="6" spans="1:37" hidden="1" x14ac:dyDescent="0.2">
      <c r="AC6" s="49">
        <f>IF(ISBLANK(sbcc18[[#This Row],[total_boys]]),SUM(sbcc18[[#This Row],[boys_0-5_reached]],sbcc18[[#This Row],[boys_6-12_reached]],sbcc18[[#This Row],[boys_13-18_reached]]),sbcc18[[#This Row],[total_boys]])</f>
        <v>0</v>
      </c>
      <c r="AD6" s="49">
        <f>IF(ISBLANK(sbcc18[[#This Row],[total_girls]]),SUM(sbcc18[[#This Row],[girls_0-5_reached]],sbcc18[[#This Row],[girls_6-12_reached]],sbcc18[[#This Row],[girls_13-18_reached]]),sbcc18[[#This Row],[total_girls]])</f>
        <v>0</v>
      </c>
      <c r="AE6" s="49">
        <f>IF(ISBLANK(sbcc18[[#This Row],[total_children]]),SUM(sbcc18[[#This Row],[calc_boys]],sbcc18[[#This Row],[calc_girls]]),sbcc18[[#This Row],[total_children]])</f>
        <v>0</v>
      </c>
      <c r="AF6" s="49">
        <f>IF(ISBLANK(sbcc18[[#This Row],[total_pwd]]),SUM(sbcc18[[#This Row],[total_pwd_men]],sbcc18[[#This Row],[total_pwd_women]]),sbcc18[[#This Row],[total_pwd]])</f>
        <v>0</v>
      </c>
      <c r="AG6" s="49">
        <f>IF(ISBLANK(sbcc18[[#This Row],[total_adults]]),SUM(sbcc18[[#This Row],[total_men]],sbcc18[[#This Row],[total_women]]),sbcc18[[#This Row],[total_adults]])</f>
        <v>0</v>
      </c>
      <c r="AH6" s="49">
        <f>IF(ISBLANK(sbcc18[[#This Row],[total_beneficiaries_reached]]),SUM(sbcc18[[#This Row],[calc_children]],sbcc18[[#This Row],[calc_adults]]),sbcc18[[#This Row],[total_beneficiaries_reached]])</f>
        <v>0</v>
      </c>
      <c r="AI6" s="49" t="str">
        <f ca="1">IF(B6="","",OFFSET(table_admin1[[#Headers],[ADM1_PT]],MATCH(B6,admin1,0),1))</f>
        <v/>
      </c>
      <c r="AJ6" s="49" t="str">
        <f t="shared" ref="AJ6:AJ69" ca="1" si="0">IF(C6="","",INDEX(admin2_pcode,MATCH(C6,OFFSET(admin2_start,MATCH(AI6,admin1_linked_pcode,0),0,COUNTIF(admin1_linked_pcode,AI6)),0)+MATCH(AI6,admin1_linked_pcode,0)-1))</f>
        <v/>
      </c>
      <c r="AK6" s="49" t="str">
        <f t="shared" ref="AK6:AK69" ca="1" si="1">IF(D6="","",INDEX(admin3_pcode,MATCH(D6,OFFSET(admin3_start,MATCH(AJ6,admin2_linked_pcode,0),0,COUNTIF(admin2_linked_pcode,AJ6)),0)+MATCH(AJ6,admin2_linked_pcode,0)-1))</f>
        <v/>
      </c>
    </row>
    <row r="7" spans="1:37" x14ac:dyDescent="0.2">
      <c r="A7" s="58">
        <v>45292</v>
      </c>
      <c r="B7" s="49" t="s">
        <v>209</v>
      </c>
      <c r="C7" s="49" t="s">
        <v>475</v>
      </c>
      <c r="G7" s="49" t="s">
        <v>122</v>
      </c>
      <c r="H7" s="49" t="s">
        <v>170</v>
      </c>
      <c r="I7" s="49" t="s">
        <v>118</v>
      </c>
      <c r="J7" s="49" t="s">
        <v>1501</v>
      </c>
      <c r="K7" s="49" t="s">
        <v>1212</v>
      </c>
      <c r="L7" s="49">
        <v>3519</v>
      </c>
      <c r="M7" s="49">
        <v>1662</v>
      </c>
      <c r="T7" s="49">
        <v>5181</v>
      </c>
      <c r="U7" s="49">
        <v>37</v>
      </c>
      <c r="V7" s="49">
        <v>2</v>
      </c>
      <c r="W7" s="49">
        <v>39</v>
      </c>
      <c r="AB7" s="49" t="s">
        <v>1502</v>
      </c>
      <c r="AC7" s="49">
        <f>IF(ISBLANK(sbcc18[[#This Row],[total_boys]]),SUM(sbcc18[[#This Row],[boys_0-5_reached]],sbcc18[[#This Row],[boys_6-12_reached]],sbcc18[[#This Row],[boys_13-18_reached]]),sbcc18[[#This Row],[total_boys]])</f>
        <v>3519</v>
      </c>
      <c r="AD7" s="49">
        <f>IF(ISBLANK(sbcc18[[#This Row],[total_girls]]),SUM(sbcc18[[#This Row],[girls_0-5_reached]],sbcc18[[#This Row],[girls_6-12_reached]],sbcc18[[#This Row],[girls_13-18_reached]]),sbcc18[[#This Row],[total_girls]])</f>
        <v>1662</v>
      </c>
      <c r="AE7" s="49">
        <f>IF(ISBLANK(sbcc18[[#This Row],[total_children]]),SUM(sbcc18[[#This Row],[calc_boys]],sbcc18[[#This Row],[calc_girls]]),sbcc18[[#This Row],[total_children]])</f>
        <v>5181</v>
      </c>
      <c r="AF7" s="49">
        <f>IF(ISBLANK(sbcc18[[#This Row],[total_pwd]]),SUM(sbcc18[[#This Row],[total_pwd_men]],sbcc18[[#This Row],[total_pwd_women]]),sbcc18[[#This Row],[total_pwd]])</f>
        <v>39</v>
      </c>
      <c r="AG7" s="49">
        <f>IF(ISBLANK(sbcc18[[#This Row],[total_adults]]),SUM(sbcc18[[#This Row],[total_men]],sbcc18[[#This Row],[total_women]]),sbcc18[[#This Row],[total_adults]])</f>
        <v>0</v>
      </c>
      <c r="AH7" s="49">
        <f>IF(ISBLANK(sbcc18[[#This Row],[total_beneficiaries_reached]]),SUM(sbcc18[[#This Row],[calc_children]],sbcc18[[#This Row],[calc_adults]]),sbcc18[[#This Row],[total_beneficiaries_reached]])</f>
        <v>5181</v>
      </c>
      <c r="AI7" s="49" t="str">
        <f ca="1">IF(B7="","",OFFSET(table_admin1[[#Headers],[ADM1_PT]],MATCH(B7,admin1,0),1))</f>
        <v>MZ07</v>
      </c>
      <c r="AJ7" s="49" t="str">
        <f t="shared" ca="1" si="0"/>
        <v>MZ0711</v>
      </c>
      <c r="AK7" s="49" t="str">
        <f t="shared" ca="1" si="1"/>
        <v/>
      </c>
    </row>
    <row r="8" spans="1:37" x14ac:dyDescent="0.2">
      <c r="A8" s="58">
        <v>45292</v>
      </c>
      <c r="B8" s="49" t="s">
        <v>209</v>
      </c>
      <c r="C8" s="49" t="s">
        <v>475</v>
      </c>
      <c r="G8" s="49" t="s">
        <v>122</v>
      </c>
      <c r="H8" s="49" t="s">
        <v>1197</v>
      </c>
      <c r="I8" s="49" t="s">
        <v>118</v>
      </c>
      <c r="J8" s="49" t="s">
        <v>1501</v>
      </c>
      <c r="K8" s="49" t="s">
        <v>1212</v>
      </c>
      <c r="T8" s="49">
        <v>30998</v>
      </c>
      <c r="AC8" s="49">
        <f>IF(ISBLANK(sbcc18[[#This Row],[total_boys]]),SUM(sbcc18[[#This Row],[boys_0-5_reached]],sbcc18[[#This Row],[boys_6-12_reached]],sbcc18[[#This Row],[boys_13-18_reached]]),sbcc18[[#This Row],[total_boys]])</f>
        <v>0</v>
      </c>
      <c r="AD8" s="49">
        <f>IF(ISBLANK(sbcc18[[#This Row],[total_girls]]),SUM(sbcc18[[#This Row],[girls_0-5_reached]],sbcc18[[#This Row],[girls_6-12_reached]],sbcc18[[#This Row],[girls_13-18_reached]]),sbcc18[[#This Row],[total_girls]])</f>
        <v>0</v>
      </c>
      <c r="AE8" s="49">
        <f>IF(ISBLANK(sbcc18[[#This Row],[total_children]]),SUM(sbcc18[[#This Row],[calc_boys]],sbcc18[[#This Row],[calc_girls]]),sbcc18[[#This Row],[total_children]])</f>
        <v>30998</v>
      </c>
      <c r="AF8" s="49">
        <f>IF(ISBLANK(sbcc18[[#This Row],[total_pwd]]),SUM(sbcc18[[#This Row],[total_pwd_men]],sbcc18[[#This Row],[total_pwd_women]]),sbcc18[[#This Row],[total_pwd]])</f>
        <v>0</v>
      </c>
      <c r="AG8" s="49">
        <f>IF(ISBLANK(sbcc18[[#This Row],[total_adults]]),SUM(sbcc18[[#This Row],[total_men]],sbcc18[[#This Row],[total_women]]),sbcc18[[#This Row],[total_adults]])</f>
        <v>0</v>
      </c>
      <c r="AH8" s="49">
        <f>IF(ISBLANK(sbcc18[[#This Row],[total_beneficiaries_reached]]),SUM(sbcc18[[#This Row],[calc_children]],sbcc18[[#This Row],[calc_adults]]),sbcc18[[#This Row],[total_beneficiaries_reached]])</f>
        <v>30998</v>
      </c>
      <c r="AI8" s="49" t="str">
        <f ca="1">IF(B8="","",OFFSET(table_admin1[[#Headers],[ADM1_PT]],MATCH(B8,admin1,0),1))</f>
        <v>MZ07</v>
      </c>
      <c r="AJ8" s="49" t="str">
        <f t="shared" ca="1" si="0"/>
        <v>MZ0711</v>
      </c>
      <c r="AK8" s="49" t="str">
        <f t="shared" ca="1" si="1"/>
        <v/>
      </c>
    </row>
    <row r="9" spans="1:37" x14ac:dyDescent="0.2">
      <c r="A9" s="58">
        <v>45323</v>
      </c>
      <c r="B9" s="49" t="s">
        <v>120</v>
      </c>
      <c r="C9" s="49" t="s">
        <v>205</v>
      </c>
      <c r="G9" s="49" t="s">
        <v>122</v>
      </c>
      <c r="H9" s="49" t="s">
        <v>170</v>
      </c>
      <c r="I9" s="49" t="s">
        <v>118</v>
      </c>
      <c r="J9" s="49" t="s">
        <v>1503</v>
      </c>
      <c r="K9" s="49" t="s">
        <v>1212</v>
      </c>
      <c r="L9" s="49">
        <v>426</v>
      </c>
      <c r="M9" s="49">
        <v>1567</v>
      </c>
      <c r="T9" s="49">
        <v>1993</v>
      </c>
      <c r="AC9" s="49">
        <f>IF(ISBLANK(sbcc18[[#This Row],[total_boys]]),SUM(sbcc18[[#This Row],[boys_0-5_reached]],sbcc18[[#This Row],[boys_6-12_reached]],sbcc18[[#This Row],[boys_13-18_reached]]),sbcc18[[#This Row],[total_boys]])</f>
        <v>426</v>
      </c>
      <c r="AD9" s="49">
        <f>IF(ISBLANK(sbcc18[[#This Row],[total_girls]]),SUM(sbcc18[[#This Row],[girls_0-5_reached]],sbcc18[[#This Row],[girls_6-12_reached]],sbcc18[[#This Row],[girls_13-18_reached]]),sbcc18[[#This Row],[total_girls]])</f>
        <v>1567</v>
      </c>
      <c r="AE9" s="49">
        <f>IF(ISBLANK(sbcc18[[#This Row],[total_children]]),SUM(sbcc18[[#This Row],[calc_boys]],sbcc18[[#This Row],[calc_girls]]),sbcc18[[#This Row],[total_children]])</f>
        <v>1993</v>
      </c>
      <c r="AF9" s="49">
        <f>IF(ISBLANK(sbcc18[[#This Row],[total_pwd]]),SUM(sbcc18[[#This Row],[total_pwd_men]],sbcc18[[#This Row],[total_pwd_women]]),sbcc18[[#This Row],[total_pwd]])</f>
        <v>0</v>
      </c>
      <c r="AG9" s="49">
        <f>IF(ISBLANK(sbcc18[[#This Row],[total_adults]]),SUM(sbcc18[[#This Row],[total_men]],sbcc18[[#This Row],[total_women]]),sbcc18[[#This Row],[total_adults]])</f>
        <v>0</v>
      </c>
      <c r="AH9" s="49">
        <f>IF(ISBLANK(sbcc18[[#This Row],[total_beneficiaries_reached]]),SUM(sbcc18[[#This Row],[calc_children]],sbcc18[[#This Row],[calc_adults]]),sbcc18[[#This Row],[total_beneficiaries_reached]])</f>
        <v>1993</v>
      </c>
      <c r="AI9" s="49" t="str">
        <f ca="1">IF(B9="","",OFFSET(table_admin1[[#Headers],[ADM1_PT]],MATCH(B9,admin1,0),1))</f>
        <v>MZ01</v>
      </c>
      <c r="AJ9" s="49" t="str">
        <f t="shared" ca="1" si="0"/>
        <v>MZ0106</v>
      </c>
      <c r="AK9" s="49" t="str">
        <f t="shared" ca="1" si="1"/>
        <v/>
      </c>
    </row>
    <row r="10" spans="1:37" x14ac:dyDescent="0.2">
      <c r="A10" s="58">
        <v>45323</v>
      </c>
      <c r="B10" s="49" t="s">
        <v>120</v>
      </c>
      <c r="C10" s="49" t="s">
        <v>128</v>
      </c>
      <c r="G10" s="49" t="s">
        <v>122</v>
      </c>
      <c r="H10" s="49" t="s">
        <v>170</v>
      </c>
      <c r="I10" s="49" t="s">
        <v>118</v>
      </c>
      <c r="J10" s="49" t="s">
        <v>1504</v>
      </c>
      <c r="K10" s="49" t="s">
        <v>1212</v>
      </c>
      <c r="L10" s="49">
        <v>1655</v>
      </c>
      <c r="M10" s="49">
        <v>186</v>
      </c>
      <c r="T10" s="49">
        <v>1841</v>
      </c>
      <c r="AC10" s="49">
        <f>IF(ISBLANK(sbcc18[[#This Row],[total_boys]]),SUM(sbcc18[[#This Row],[boys_0-5_reached]],sbcc18[[#This Row],[boys_6-12_reached]],sbcc18[[#This Row],[boys_13-18_reached]]),sbcc18[[#This Row],[total_boys]])</f>
        <v>1655</v>
      </c>
      <c r="AD10" s="49">
        <f>IF(ISBLANK(sbcc18[[#This Row],[total_girls]]),SUM(sbcc18[[#This Row],[girls_0-5_reached]],sbcc18[[#This Row],[girls_6-12_reached]],sbcc18[[#This Row],[girls_13-18_reached]]),sbcc18[[#This Row],[total_girls]])</f>
        <v>186</v>
      </c>
      <c r="AE10" s="49">
        <f>IF(ISBLANK(sbcc18[[#This Row],[total_children]]),SUM(sbcc18[[#This Row],[calc_boys]],sbcc18[[#This Row],[calc_girls]]),sbcc18[[#This Row],[total_children]])</f>
        <v>1841</v>
      </c>
      <c r="AF10" s="49">
        <f>IF(ISBLANK(sbcc18[[#This Row],[total_pwd]]),SUM(sbcc18[[#This Row],[total_pwd_men]],sbcc18[[#This Row],[total_pwd_women]]),sbcc18[[#This Row],[total_pwd]])</f>
        <v>0</v>
      </c>
      <c r="AG10" s="49">
        <f>IF(ISBLANK(sbcc18[[#This Row],[total_adults]]),SUM(sbcc18[[#This Row],[total_men]],sbcc18[[#This Row],[total_women]]),sbcc18[[#This Row],[total_adults]])</f>
        <v>0</v>
      </c>
      <c r="AH10" s="49">
        <f>IF(ISBLANK(sbcc18[[#This Row],[total_beneficiaries_reached]]),SUM(sbcc18[[#This Row],[calc_children]],sbcc18[[#This Row],[calc_adults]]),sbcc18[[#This Row],[total_beneficiaries_reached]])</f>
        <v>1841</v>
      </c>
      <c r="AI10" s="49" t="str">
        <f ca="1">IF(B10="","",OFFSET(table_admin1[[#Headers],[ADM1_PT]],MATCH(B10,admin1,0),1))</f>
        <v>MZ01</v>
      </c>
      <c r="AJ10" s="49" t="str">
        <f t="shared" ca="1" si="0"/>
        <v>MZ0112</v>
      </c>
      <c r="AK10" s="49" t="str">
        <f t="shared" ca="1" si="1"/>
        <v/>
      </c>
    </row>
    <row r="11" spans="1:37" x14ac:dyDescent="0.2">
      <c r="A11" s="58">
        <v>45292</v>
      </c>
      <c r="B11" s="49" t="s">
        <v>120</v>
      </c>
      <c r="C11" s="49" t="s">
        <v>205</v>
      </c>
      <c r="G11" s="49" t="s">
        <v>122</v>
      </c>
      <c r="H11" s="49" t="s">
        <v>1197</v>
      </c>
      <c r="I11" s="49" t="s">
        <v>118</v>
      </c>
      <c r="J11" s="49" t="s">
        <v>1503</v>
      </c>
      <c r="K11" s="49" t="s">
        <v>1212</v>
      </c>
      <c r="T11" s="49">
        <v>2035</v>
      </c>
      <c r="AC11" s="49">
        <f>IF(ISBLANK(sbcc18[[#This Row],[total_boys]]),SUM(sbcc18[[#This Row],[boys_0-5_reached]],sbcc18[[#This Row],[boys_6-12_reached]],sbcc18[[#This Row],[boys_13-18_reached]]),sbcc18[[#This Row],[total_boys]])</f>
        <v>0</v>
      </c>
      <c r="AD11" s="49">
        <f>IF(ISBLANK(sbcc18[[#This Row],[total_girls]]),SUM(sbcc18[[#This Row],[girls_0-5_reached]],sbcc18[[#This Row],[girls_6-12_reached]],sbcc18[[#This Row],[girls_13-18_reached]]),sbcc18[[#This Row],[total_girls]])</f>
        <v>0</v>
      </c>
      <c r="AE11" s="49">
        <f>IF(ISBLANK(sbcc18[[#This Row],[total_children]]),SUM(sbcc18[[#This Row],[calc_boys]],sbcc18[[#This Row],[calc_girls]]),sbcc18[[#This Row],[total_children]])</f>
        <v>2035</v>
      </c>
      <c r="AF11" s="49">
        <f>IF(ISBLANK(sbcc18[[#This Row],[total_pwd]]),SUM(sbcc18[[#This Row],[total_pwd_men]],sbcc18[[#This Row],[total_pwd_women]]),sbcc18[[#This Row],[total_pwd]])</f>
        <v>0</v>
      </c>
      <c r="AG11" s="49">
        <f>IF(ISBLANK(sbcc18[[#This Row],[total_adults]]),SUM(sbcc18[[#This Row],[total_men]],sbcc18[[#This Row],[total_women]]),sbcc18[[#This Row],[total_adults]])</f>
        <v>0</v>
      </c>
      <c r="AH11" s="49">
        <f>IF(ISBLANK(sbcc18[[#This Row],[total_beneficiaries_reached]]),SUM(sbcc18[[#This Row],[calc_children]],sbcc18[[#This Row],[calc_adults]]),sbcc18[[#This Row],[total_beneficiaries_reached]])</f>
        <v>2035</v>
      </c>
      <c r="AI11" s="49" t="str">
        <f ca="1">IF(B11="","",OFFSET(table_admin1[[#Headers],[ADM1_PT]],MATCH(B11,admin1,0),1))</f>
        <v>MZ01</v>
      </c>
      <c r="AJ11" s="49" t="str">
        <f t="shared" ca="1" si="0"/>
        <v>MZ0106</v>
      </c>
      <c r="AK11" s="49" t="str">
        <f t="shared" ca="1" si="1"/>
        <v/>
      </c>
    </row>
    <row r="12" spans="1:37" x14ac:dyDescent="0.2">
      <c r="A12" s="58">
        <v>45292</v>
      </c>
      <c r="B12" s="49" t="s">
        <v>120</v>
      </c>
      <c r="C12" s="49" t="s">
        <v>121</v>
      </c>
      <c r="G12" s="49" t="s">
        <v>122</v>
      </c>
      <c r="H12" s="49" t="s">
        <v>1197</v>
      </c>
      <c r="I12" s="49" t="s">
        <v>118</v>
      </c>
      <c r="J12" s="49" t="s">
        <v>1503</v>
      </c>
      <c r="K12" s="49" t="s">
        <v>1212</v>
      </c>
      <c r="T12" s="49">
        <v>1215</v>
      </c>
      <c r="AC12" s="49">
        <f>IF(ISBLANK(sbcc18[[#This Row],[total_boys]]),SUM(sbcc18[[#This Row],[boys_0-5_reached]],sbcc18[[#This Row],[boys_6-12_reached]],sbcc18[[#This Row],[boys_13-18_reached]]),sbcc18[[#This Row],[total_boys]])</f>
        <v>0</v>
      </c>
      <c r="AD12" s="49">
        <f>IF(ISBLANK(sbcc18[[#This Row],[total_girls]]),SUM(sbcc18[[#This Row],[girls_0-5_reached]],sbcc18[[#This Row],[girls_6-12_reached]],sbcc18[[#This Row],[girls_13-18_reached]]),sbcc18[[#This Row],[total_girls]])</f>
        <v>0</v>
      </c>
      <c r="AE12" s="49">
        <f>IF(ISBLANK(sbcc18[[#This Row],[total_children]]),SUM(sbcc18[[#This Row],[calc_boys]],sbcc18[[#This Row],[calc_girls]]),sbcc18[[#This Row],[total_children]])</f>
        <v>1215</v>
      </c>
      <c r="AF12" s="49">
        <f>IF(ISBLANK(sbcc18[[#This Row],[total_pwd]]),SUM(sbcc18[[#This Row],[total_pwd_men]],sbcc18[[#This Row],[total_pwd_women]]),sbcc18[[#This Row],[total_pwd]])</f>
        <v>0</v>
      </c>
      <c r="AG12" s="49">
        <f>IF(ISBLANK(sbcc18[[#This Row],[total_adults]]),SUM(sbcc18[[#This Row],[total_men]],sbcc18[[#This Row],[total_women]]),sbcc18[[#This Row],[total_adults]])</f>
        <v>0</v>
      </c>
      <c r="AH12" s="49">
        <f>IF(ISBLANK(sbcc18[[#This Row],[total_beneficiaries_reached]]),SUM(sbcc18[[#This Row],[calc_children]],sbcc18[[#This Row],[calc_adults]]),sbcc18[[#This Row],[total_beneficiaries_reached]])</f>
        <v>1215</v>
      </c>
      <c r="AI12" s="49" t="str">
        <f ca="1">IF(B12="","",OFFSET(table_admin1[[#Headers],[ADM1_PT]],MATCH(B12,admin1,0),1))</f>
        <v>MZ01</v>
      </c>
      <c r="AJ12" s="49" t="str">
        <f t="shared" ca="1" si="0"/>
        <v>MZ0118</v>
      </c>
      <c r="AK12" s="49" t="str">
        <f t="shared" ca="1" si="1"/>
        <v/>
      </c>
    </row>
    <row r="13" spans="1:37" x14ac:dyDescent="0.2">
      <c r="A13" s="58">
        <v>45292</v>
      </c>
      <c r="B13" s="49" t="s">
        <v>120</v>
      </c>
      <c r="C13" s="49" t="s">
        <v>128</v>
      </c>
      <c r="G13" s="49" t="s">
        <v>122</v>
      </c>
      <c r="H13" s="49" t="s">
        <v>1197</v>
      </c>
      <c r="I13" s="49" t="s">
        <v>118</v>
      </c>
      <c r="J13" s="49" t="s">
        <v>1504</v>
      </c>
      <c r="K13" s="49" t="s">
        <v>1212</v>
      </c>
      <c r="T13" s="49">
        <v>2656</v>
      </c>
      <c r="AC13" s="49">
        <f>IF(ISBLANK(sbcc18[[#This Row],[total_boys]]),SUM(sbcc18[[#This Row],[boys_0-5_reached]],sbcc18[[#This Row],[boys_6-12_reached]],sbcc18[[#This Row],[boys_13-18_reached]]),sbcc18[[#This Row],[total_boys]])</f>
        <v>0</v>
      </c>
      <c r="AD13" s="49">
        <f>IF(ISBLANK(sbcc18[[#This Row],[total_girls]]),SUM(sbcc18[[#This Row],[girls_0-5_reached]],sbcc18[[#This Row],[girls_6-12_reached]],sbcc18[[#This Row],[girls_13-18_reached]]),sbcc18[[#This Row],[total_girls]])</f>
        <v>0</v>
      </c>
      <c r="AE13" s="49">
        <f>IF(ISBLANK(sbcc18[[#This Row],[total_children]]),SUM(sbcc18[[#This Row],[calc_boys]],sbcc18[[#This Row],[calc_girls]]),sbcc18[[#This Row],[total_children]])</f>
        <v>2656</v>
      </c>
      <c r="AF13" s="49">
        <f>IF(ISBLANK(sbcc18[[#This Row],[total_pwd]]),SUM(sbcc18[[#This Row],[total_pwd_men]],sbcc18[[#This Row],[total_pwd_women]]),sbcc18[[#This Row],[total_pwd]])</f>
        <v>0</v>
      </c>
      <c r="AG13" s="49">
        <f>IF(ISBLANK(sbcc18[[#This Row],[total_adults]]),SUM(sbcc18[[#This Row],[total_men]],sbcc18[[#This Row],[total_women]]),sbcc18[[#This Row],[total_adults]])</f>
        <v>0</v>
      </c>
      <c r="AH13" s="49">
        <f>IF(ISBLANK(sbcc18[[#This Row],[total_beneficiaries_reached]]),SUM(sbcc18[[#This Row],[calc_children]],sbcc18[[#This Row],[calc_adults]]),sbcc18[[#This Row],[total_beneficiaries_reached]])</f>
        <v>2656</v>
      </c>
      <c r="AI13" s="49" t="str">
        <f ca="1">IF(B13="","",OFFSET(table_admin1[[#Headers],[ADM1_PT]],MATCH(B13,admin1,0),1))</f>
        <v>MZ01</v>
      </c>
      <c r="AJ13" s="49" t="str">
        <f t="shared" ca="1" si="0"/>
        <v>MZ0112</v>
      </c>
      <c r="AK13" s="49" t="str">
        <f t="shared" ca="1" si="1"/>
        <v/>
      </c>
    </row>
    <row r="14" spans="1:37" x14ac:dyDescent="0.2">
      <c r="A14" s="58">
        <v>45352</v>
      </c>
      <c r="B14" s="49" t="s">
        <v>120</v>
      </c>
      <c r="C14" s="49" t="s">
        <v>129</v>
      </c>
      <c r="G14" s="49" t="s">
        <v>122</v>
      </c>
      <c r="H14" s="49" t="s">
        <v>1197</v>
      </c>
      <c r="I14" s="49" t="s">
        <v>130</v>
      </c>
      <c r="J14" s="49" t="s">
        <v>1317</v>
      </c>
      <c r="K14" s="49" t="s">
        <v>125</v>
      </c>
      <c r="T14" s="49">
        <v>1000</v>
      </c>
      <c r="W14" s="49">
        <v>30</v>
      </c>
      <c r="AC14" s="49">
        <f>IF(ISBLANK(sbcc18[[#This Row],[total_boys]]),SUM(sbcc18[[#This Row],[boys_0-5_reached]],sbcc18[[#This Row],[boys_6-12_reached]],sbcc18[[#This Row],[boys_13-18_reached]]),sbcc18[[#This Row],[total_boys]])</f>
        <v>0</v>
      </c>
      <c r="AD14" s="49">
        <f>IF(ISBLANK(sbcc18[[#This Row],[total_girls]]),SUM(sbcc18[[#This Row],[girls_0-5_reached]],sbcc18[[#This Row],[girls_6-12_reached]],sbcc18[[#This Row],[girls_13-18_reached]]),sbcc18[[#This Row],[total_girls]])</f>
        <v>0</v>
      </c>
      <c r="AE14" s="49">
        <f>IF(ISBLANK(sbcc18[[#This Row],[total_children]]),SUM(sbcc18[[#This Row],[calc_boys]],sbcc18[[#This Row],[calc_girls]]),sbcc18[[#This Row],[total_children]])</f>
        <v>1000</v>
      </c>
      <c r="AF14" s="49">
        <f>IF(ISBLANK(sbcc18[[#This Row],[total_pwd]]),SUM(sbcc18[[#This Row],[total_pwd_men]],sbcc18[[#This Row],[total_pwd_women]]),sbcc18[[#This Row],[total_pwd]])</f>
        <v>30</v>
      </c>
      <c r="AG14" s="49">
        <f>IF(ISBLANK(sbcc18[[#This Row],[total_adults]]),SUM(sbcc18[[#This Row],[total_men]],sbcc18[[#This Row],[total_women]]),sbcc18[[#This Row],[total_adults]])</f>
        <v>0</v>
      </c>
      <c r="AH14" s="49">
        <f>IF(ISBLANK(sbcc18[[#This Row],[total_beneficiaries_reached]]),SUM(sbcc18[[#This Row],[calc_children]],sbcc18[[#This Row],[calc_adults]]),sbcc18[[#This Row],[total_beneficiaries_reached]])</f>
        <v>1000</v>
      </c>
      <c r="AI14" s="49" t="str">
        <f ca="1">IF(B14="","",OFFSET(table_admin1[[#Headers],[ADM1_PT]],MATCH(B14,admin1,0),1))</f>
        <v>MZ01</v>
      </c>
      <c r="AJ14" s="49" t="str">
        <f t="shared" ca="1" si="0"/>
        <v>MZ0110</v>
      </c>
      <c r="AK14" s="49" t="str">
        <f t="shared" ca="1" si="1"/>
        <v/>
      </c>
    </row>
    <row r="15" spans="1:37" x14ac:dyDescent="0.2">
      <c r="A15" s="58">
        <v>45383</v>
      </c>
      <c r="B15" s="49" t="s">
        <v>113</v>
      </c>
      <c r="C15" s="49" t="s">
        <v>634</v>
      </c>
      <c r="G15" s="49" t="s">
        <v>116</v>
      </c>
      <c r="H15" s="49" t="s">
        <v>1197</v>
      </c>
      <c r="I15" s="49" t="s">
        <v>118</v>
      </c>
      <c r="K15" s="49" t="s">
        <v>1212</v>
      </c>
      <c r="T15" s="49">
        <v>88</v>
      </c>
      <c r="W15" s="49">
        <v>9</v>
      </c>
      <c r="Z15" s="49">
        <v>11</v>
      </c>
      <c r="AC15" s="49">
        <f>IF(ISBLANK(sbcc18[[#This Row],[total_boys]]),SUM(sbcc18[[#This Row],[boys_0-5_reached]],sbcc18[[#This Row],[boys_6-12_reached]],sbcc18[[#This Row],[boys_13-18_reached]]),sbcc18[[#This Row],[total_boys]])</f>
        <v>0</v>
      </c>
      <c r="AD15" s="49">
        <f>IF(ISBLANK(sbcc18[[#This Row],[total_girls]]),SUM(sbcc18[[#This Row],[girls_0-5_reached]],sbcc18[[#This Row],[girls_6-12_reached]],sbcc18[[#This Row],[girls_13-18_reached]]),sbcc18[[#This Row],[total_girls]])</f>
        <v>0</v>
      </c>
      <c r="AE15" s="49">
        <f>IF(ISBLANK(sbcc18[[#This Row],[total_children]]),SUM(sbcc18[[#This Row],[calc_boys]],sbcc18[[#This Row],[calc_girls]]),sbcc18[[#This Row],[total_children]])</f>
        <v>88</v>
      </c>
      <c r="AF15" s="49">
        <f>IF(ISBLANK(sbcc18[[#This Row],[total_pwd]]),SUM(sbcc18[[#This Row],[total_pwd_men]],sbcc18[[#This Row],[total_pwd_women]]),sbcc18[[#This Row],[total_pwd]])</f>
        <v>9</v>
      </c>
      <c r="AG15" s="49">
        <f>IF(ISBLANK(sbcc18[[#This Row],[total_adults]]),SUM(sbcc18[[#This Row],[total_men]],sbcc18[[#This Row],[total_women]]),sbcc18[[#This Row],[total_adults]])</f>
        <v>11</v>
      </c>
      <c r="AH15" s="49">
        <f>IF(ISBLANK(sbcc18[[#This Row],[total_beneficiaries_reached]]),SUM(sbcc18[[#This Row],[calc_children]],sbcc18[[#This Row],[calc_adults]]),sbcc18[[#This Row],[total_beneficiaries_reached]])</f>
        <v>99</v>
      </c>
      <c r="AI15" s="49" t="str">
        <f ca="1">IF(B15="","",OFFSET(table_admin1[[#Headers],[ADM1_PT]],MATCH(B15,admin1,0),1))</f>
        <v>MZ09</v>
      </c>
      <c r="AJ15" s="49" t="str">
        <f t="shared" ca="1" si="0"/>
        <v>MZ0913</v>
      </c>
      <c r="AK15" s="49" t="str">
        <f t="shared" ca="1" si="1"/>
        <v/>
      </c>
    </row>
    <row r="16" spans="1:37" x14ac:dyDescent="0.2">
      <c r="A16" s="58">
        <v>45292</v>
      </c>
      <c r="B16" s="49" t="s">
        <v>120</v>
      </c>
      <c r="C16" s="49" t="s">
        <v>126</v>
      </c>
      <c r="G16" s="49" t="s">
        <v>122</v>
      </c>
      <c r="H16" s="49" t="s">
        <v>1197</v>
      </c>
      <c r="I16" s="49" t="s">
        <v>130</v>
      </c>
      <c r="J16" s="49" t="s">
        <v>1318</v>
      </c>
      <c r="K16" s="49" t="s">
        <v>125</v>
      </c>
      <c r="T16" s="49">
        <v>69</v>
      </c>
      <c r="W16" s="49">
        <v>11</v>
      </c>
      <c r="Z16" s="49">
        <v>39</v>
      </c>
      <c r="AC16" s="49">
        <f>IF(ISBLANK(sbcc18[[#This Row],[total_boys]]),SUM(sbcc18[[#This Row],[boys_0-5_reached]],sbcc18[[#This Row],[boys_6-12_reached]],sbcc18[[#This Row],[boys_13-18_reached]]),sbcc18[[#This Row],[total_boys]])</f>
        <v>0</v>
      </c>
      <c r="AD16" s="49">
        <f>IF(ISBLANK(sbcc18[[#This Row],[total_girls]]),SUM(sbcc18[[#This Row],[girls_0-5_reached]],sbcc18[[#This Row],[girls_6-12_reached]],sbcc18[[#This Row],[girls_13-18_reached]]),sbcc18[[#This Row],[total_girls]])</f>
        <v>0</v>
      </c>
      <c r="AE16" s="49">
        <f>IF(ISBLANK(sbcc18[[#This Row],[total_children]]),SUM(sbcc18[[#This Row],[calc_boys]],sbcc18[[#This Row],[calc_girls]]),sbcc18[[#This Row],[total_children]])</f>
        <v>69</v>
      </c>
      <c r="AF16" s="49">
        <f>IF(ISBLANK(sbcc18[[#This Row],[total_pwd]]),SUM(sbcc18[[#This Row],[total_pwd_men]],sbcc18[[#This Row],[total_pwd_women]]),sbcc18[[#This Row],[total_pwd]])</f>
        <v>11</v>
      </c>
      <c r="AG16" s="49">
        <f>IF(ISBLANK(sbcc18[[#This Row],[total_adults]]),SUM(sbcc18[[#This Row],[total_men]],sbcc18[[#This Row],[total_women]]),sbcc18[[#This Row],[total_adults]])</f>
        <v>39</v>
      </c>
      <c r="AH16" s="49">
        <f>IF(ISBLANK(sbcc18[[#This Row],[total_beneficiaries_reached]]),SUM(sbcc18[[#This Row],[calc_children]],sbcc18[[#This Row],[calc_adults]]),sbcc18[[#This Row],[total_beneficiaries_reached]])</f>
        <v>108</v>
      </c>
      <c r="AI16" s="49" t="str">
        <f ca="1">IF(B16="","",OFFSET(table_admin1[[#Headers],[ADM1_PT]],MATCH(B16,admin1,0),1))</f>
        <v>MZ01</v>
      </c>
      <c r="AJ16" s="49" t="str">
        <f t="shared" ca="1" si="0"/>
        <v>MZ0103</v>
      </c>
      <c r="AK16" s="49" t="str">
        <f t="shared" ca="1" si="1"/>
        <v/>
      </c>
    </row>
    <row r="17" spans="1:37" x14ac:dyDescent="0.2">
      <c r="A17" s="58">
        <v>45292</v>
      </c>
      <c r="B17" s="49" t="s">
        <v>192</v>
      </c>
      <c r="C17" s="49" t="s">
        <v>370</v>
      </c>
      <c r="G17" s="49" t="s">
        <v>122</v>
      </c>
      <c r="H17" s="49" t="s">
        <v>1197</v>
      </c>
      <c r="I17" s="49" t="s">
        <v>124</v>
      </c>
      <c r="J17" s="49" t="s">
        <v>1316</v>
      </c>
      <c r="K17" s="49" t="s">
        <v>125</v>
      </c>
      <c r="T17" s="49">
        <v>85</v>
      </c>
      <c r="W17" s="49">
        <v>3</v>
      </c>
      <c r="Z17" s="49">
        <v>26</v>
      </c>
      <c r="AC17" s="49">
        <f>IF(ISBLANK(sbcc18[[#This Row],[total_boys]]),SUM(sbcc18[[#This Row],[boys_0-5_reached]],sbcc18[[#This Row],[boys_6-12_reached]],sbcc18[[#This Row],[boys_13-18_reached]]),sbcc18[[#This Row],[total_boys]])</f>
        <v>0</v>
      </c>
      <c r="AD17" s="49">
        <f>IF(ISBLANK(sbcc18[[#This Row],[total_girls]]),SUM(sbcc18[[#This Row],[girls_0-5_reached]],sbcc18[[#This Row],[girls_6-12_reached]],sbcc18[[#This Row],[girls_13-18_reached]]),sbcc18[[#This Row],[total_girls]])</f>
        <v>0</v>
      </c>
      <c r="AE17" s="49">
        <f>IF(ISBLANK(sbcc18[[#This Row],[total_children]]),SUM(sbcc18[[#This Row],[calc_boys]],sbcc18[[#This Row],[calc_girls]]),sbcc18[[#This Row],[total_children]])</f>
        <v>85</v>
      </c>
      <c r="AF17" s="49">
        <f>IF(ISBLANK(sbcc18[[#This Row],[total_pwd]]),SUM(sbcc18[[#This Row],[total_pwd_men]],sbcc18[[#This Row],[total_pwd_women]]),sbcc18[[#This Row],[total_pwd]])</f>
        <v>3</v>
      </c>
      <c r="AG17" s="49">
        <f>IF(ISBLANK(sbcc18[[#This Row],[total_adults]]),SUM(sbcc18[[#This Row],[total_men]],sbcc18[[#This Row],[total_women]]),sbcc18[[#This Row],[total_adults]])</f>
        <v>26</v>
      </c>
      <c r="AH17" s="49">
        <f>IF(ISBLANK(sbcc18[[#This Row],[total_beneficiaries_reached]]),SUM(sbcc18[[#This Row],[calc_children]],sbcc18[[#This Row],[calc_adults]]),sbcc18[[#This Row],[total_beneficiaries_reached]])</f>
        <v>111</v>
      </c>
      <c r="AI17" s="49" t="str">
        <f ca="1">IF(B17="","",OFFSET(table_admin1[[#Headers],[ADM1_PT]],MATCH(B17,admin1,0),1))</f>
        <v>MZ04</v>
      </c>
      <c r="AJ17" s="49" t="str">
        <f t="shared" ca="1" si="0"/>
        <v>MZ0404</v>
      </c>
      <c r="AK17" s="49" t="str">
        <f t="shared" ca="1" si="1"/>
        <v/>
      </c>
    </row>
    <row r="18" spans="1:37" x14ac:dyDescent="0.2">
      <c r="A18" s="58">
        <v>45323</v>
      </c>
      <c r="B18" s="49" t="s">
        <v>192</v>
      </c>
      <c r="C18" s="49" t="s">
        <v>370</v>
      </c>
      <c r="G18" s="49" t="s">
        <v>116</v>
      </c>
      <c r="H18" s="49" t="s">
        <v>170</v>
      </c>
      <c r="I18" s="49" t="s">
        <v>118</v>
      </c>
      <c r="K18" s="49" t="s">
        <v>1212</v>
      </c>
      <c r="T18" s="49">
        <v>104</v>
      </c>
      <c r="W18" s="49">
        <v>12</v>
      </c>
      <c r="Z18" s="49">
        <v>87</v>
      </c>
      <c r="AC18" s="49">
        <f>IF(ISBLANK(sbcc18[[#This Row],[total_boys]]),SUM(sbcc18[[#This Row],[boys_0-5_reached]],sbcc18[[#This Row],[boys_6-12_reached]],sbcc18[[#This Row],[boys_13-18_reached]]),sbcc18[[#This Row],[total_boys]])</f>
        <v>0</v>
      </c>
      <c r="AD18" s="49">
        <f>IF(ISBLANK(sbcc18[[#This Row],[total_girls]]),SUM(sbcc18[[#This Row],[girls_0-5_reached]],sbcc18[[#This Row],[girls_6-12_reached]],sbcc18[[#This Row],[girls_13-18_reached]]),sbcc18[[#This Row],[total_girls]])</f>
        <v>0</v>
      </c>
      <c r="AE18" s="49">
        <f>IF(ISBLANK(sbcc18[[#This Row],[total_children]]),SUM(sbcc18[[#This Row],[calc_boys]],sbcc18[[#This Row],[calc_girls]]),sbcc18[[#This Row],[total_children]])</f>
        <v>104</v>
      </c>
      <c r="AF18" s="49">
        <f>IF(ISBLANK(sbcc18[[#This Row],[total_pwd]]),SUM(sbcc18[[#This Row],[total_pwd_men]],sbcc18[[#This Row],[total_pwd_women]]),sbcc18[[#This Row],[total_pwd]])</f>
        <v>12</v>
      </c>
      <c r="AG18" s="49">
        <f>IF(ISBLANK(sbcc18[[#This Row],[total_adults]]),SUM(sbcc18[[#This Row],[total_men]],sbcc18[[#This Row],[total_women]]),sbcc18[[#This Row],[total_adults]])</f>
        <v>87</v>
      </c>
      <c r="AH18" s="49">
        <f>IF(ISBLANK(sbcc18[[#This Row],[total_beneficiaries_reached]]),SUM(sbcc18[[#This Row],[calc_children]],sbcc18[[#This Row],[calc_adults]]),sbcc18[[#This Row],[total_beneficiaries_reached]])</f>
        <v>191</v>
      </c>
      <c r="AI18" s="49" t="str">
        <f ca="1">IF(B18="","",OFFSET(table_admin1[[#Headers],[ADM1_PT]],MATCH(B18,admin1,0),1))</f>
        <v>MZ04</v>
      </c>
      <c r="AJ18" s="49" t="str">
        <f t="shared" ca="1" si="0"/>
        <v>MZ0404</v>
      </c>
      <c r="AK18" s="49" t="str">
        <f t="shared" ca="1" si="1"/>
        <v/>
      </c>
    </row>
    <row r="19" spans="1:37" x14ac:dyDescent="0.2">
      <c r="A19" s="58">
        <v>45323</v>
      </c>
      <c r="B19" s="49" t="s">
        <v>113</v>
      </c>
      <c r="C19" s="49" t="s">
        <v>634</v>
      </c>
      <c r="G19" s="49" t="s">
        <v>122</v>
      </c>
      <c r="H19" s="49" t="s">
        <v>170</v>
      </c>
      <c r="I19" s="49" t="s">
        <v>124</v>
      </c>
      <c r="J19" s="49" t="s">
        <v>1316</v>
      </c>
      <c r="K19" s="49" t="s">
        <v>125</v>
      </c>
      <c r="T19" s="49">
        <v>80</v>
      </c>
      <c r="W19" s="49">
        <v>4</v>
      </c>
      <c r="Z19" s="49">
        <v>133</v>
      </c>
      <c r="AC19" s="49">
        <f>IF(ISBLANK(sbcc18[[#This Row],[total_boys]]),SUM(sbcc18[[#This Row],[boys_0-5_reached]],sbcc18[[#This Row],[boys_6-12_reached]],sbcc18[[#This Row],[boys_13-18_reached]]),sbcc18[[#This Row],[total_boys]])</f>
        <v>0</v>
      </c>
      <c r="AD19" s="49">
        <f>IF(ISBLANK(sbcc18[[#This Row],[total_girls]]),SUM(sbcc18[[#This Row],[girls_0-5_reached]],sbcc18[[#This Row],[girls_6-12_reached]],sbcc18[[#This Row],[girls_13-18_reached]]),sbcc18[[#This Row],[total_girls]])</f>
        <v>0</v>
      </c>
      <c r="AE19" s="49">
        <f>IF(ISBLANK(sbcc18[[#This Row],[total_children]]),SUM(sbcc18[[#This Row],[calc_boys]],sbcc18[[#This Row],[calc_girls]]),sbcc18[[#This Row],[total_children]])</f>
        <v>80</v>
      </c>
      <c r="AF19" s="49">
        <f>IF(ISBLANK(sbcc18[[#This Row],[total_pwd]]),SUM(sbcc18[[#This Row],[total_pwd_men]],sbcc18[[#This Row],[total_pwd_women]]),sbcc18[[#This Row],[total_pwd]])</f>
        <v>4</v>
      </c>
      <c r="AG19" s="49">
        <f>IF(ISBLANK(sbcc18[[#This Row],[total_adults]]),SUM(sbcc18[[#This Row],[total_men]],sbcc18[[#This Row],[total_women]]),sbcc18[[#This Row],[total_adults]])</f>
        <v>133</v>
      </c>
      <c r="AH19" s="49">
        <f>IF(ISBLANK(sbcc18[[#This Row],[total_beneficiaries_reached]]),SUM(sbcc18[[#This Row],[calc_children]],sbcc18[[#This Row],[calc_adults]]),sbcc18[[#This Row],[total_beneficiaries_reached]])</f>
        <v>213</v>
      </c>
      <c r="AI19" s="49" t="str">
        <f ca="1">IF(B19="","",OFFSET(table_admin1[[#Headers],[ADM1_PT]],MATCH(B19,admin1,0),1))</f>
        <v>MZ09</v>
      </c>
      <c r="AJ19" s="49" t="str">
        <f t="shared" ca="1" si="0"/>
        <v>MZ0913</v>
      </c>
      <c r="AK19" s="49" t="str">
        <f t="shared" ca="1" si="1"/>
        <v/>
      </c>
    </row>
    <row r="20" spans="1:37" x14ac:dyDescent="0.2">
      <c r="A20" s="58">
        <v>45323</v>
      </c>
      <c r="B20" s="49" t="s">
        <v>214</v>
      </c>
      <c r="C20" s="49" t="s">
        <v>574</v>
      </c>
      <c r="G20" s="49" t="s">
        <v>122</v>
      </c>
      <c r="H20" s="49" t="s">
        <v>170</v>
      </c>
      <c r="I20" s="49" t="s">
        <v>118</v>
      </c>
      <c r="K20" s="49" t="s">
        <v>125</v>
      </c>
      <c r="T20" s="49">
        <v>18</v>
      </c>
      <c r="W20" s="49">
        <v>5</v>
      </c>
      <c r="Z20" s="49">
        <v>33</v>
      </c>
      <c r="AC20" s="49">
        <f>IF(ISBLANK(sbcc18[[#This Row],[total_boys]]),SUM(sbcc18[[#This Row],[boys_0-5_reached]],sbcc18[[#This Row],[boys_6-12_reached]],sbcc18[[#This Row],[boys_13-18_reached]]),sbcc18[[#This Row],[total_boys]])</f>
        <v>0</v>
      </c>
      <c r="AD20" s="49">
        <f>IF(ISBLANK(sbcc18[[#This Row],[total_girls]]),SUM(sbcc18[[#This Row],[girls_0-5_reached]],sbcc18[[#This Row],[girls_6-12_reached]],sbcc18[[#This Row],[girls_13-18_reached]]),sbcc18[[#This Row],[total_girls]])</f>
        <v>0</v>
      </c>
      <c r="AE20" s="49">
        <f>IF(ISBLANK(sbcc18[[#This Row],[total_children]]),SUM(sbcc18[[#This Row],[calc_boys]],sbcc18[[#This Row],[calc_girls]]),sbcc18[[#This Row],[total_children]])</f>
        <v>18</v>
      </c>
      <c r="AF20" s="49">
        <f>IF(ISBLANK(sbcc18[[#This Row],[total_pwd]]),SUM(sbcc18[[#This Row],[total_pwd_men]],sbcc18[[#This Row],[total_pwd_women]]),sbcc18[[#This Row],[total_pwd]])</f>
        <v>5</v>
      </c>
      <c r="AG20" s="49">
        <f>IF(ISBLANK(sbcc18[[#This Row],[total_adults]]),SUM(sbcc18[[#This Row],[total_men]],sbcc18[[#This Row],[total_women]]),sbcc18[[#This Row],[total_adults]])</f>
        <v>33</v>
      </c>
      <c r="AH20" s="49">
        <f>IF(ISBLANK(sbcc18[[#This Row],[total_beneficiaries_reached]]),SUM(sbcc18[[#This Row],[calc_children]],sbcc18[[#This Row],[calc_adults]]),sbcc18[[#This Row],[total_beneficiaries_reached]])</f>
        <v>51</v>
      </c>
      <c r="AI20" s="49" t="str">
        <f ca="1">IF(B20="","",OFFSET(table_admin1[[#Headers],[ADM1_PT]],MATCH(B20,admin1,0),1))</f>
        <v>MZ08</v>
      </c>
      <c r="AJ20" s="49" t="str">
        <f t="shared" ca="1" si="0"/>
        <v>MZ0815</v>
      </c>
      <c r="AK20" s="49" t="str">
        <f t="shared" ca="1" si="1"/>
        <v/>
      </c>
    </row>
    <row r="21" spans="1:37" x14ac:dyDescent="0.2">
      <c r="A21" s="58">
        <v>45323</v>
      </c>
      <c r="B21" s="49" t="s">
        <v>113</v>
      </c>
      <c r="C21" s="49" t="s">
        <v>634</v>
      </c>
      <c r="G21" s="49" t="s">
        <v>122</v>
      </c>
      <c r="H21" s="49" t="s">
        <v>1197</v>
      </c>
      <c r="I21" s="49" t="s">
        <v>124</v>
      </c>
      <c r="J21" s="49" t="s">
        <v>1315</v>
      </c>
      <c r="K21" s="49" t="s">
        <v>125</v>
      </c>
      <c r="T21" s="49">
        <v>8</v>
      </c>
      <c r="W21" s="49">
        <v>10</v>
      </c>
      <c r="Z21" s="49">
        <v>114</v>
      </c>
      <c r="AC21" s="49">
        <f>IF(ISBLANK(sbcc18[[#This Row],[total_boys]]),SUM(sbcc18[[#This Row],[boys_0-5_reached]],sbcc18[[#This Row],[boys_6-12_reached]],sbcc18[[#This Row],[boys_13-18_reached]]),sbcc18[[#This Row],[total_boys]])</f>
        <v>0</v>
      </c>
      <c r="AD21" s="49">
        <f>IF(ISBLANK(sbcc18[[#This Row],[total_girls]]),SUM(sbcc18[[#This Row],[girls_0-5_reached]],sbcc18[[#This Row],[girls_6-12_reached]],sbcc18[[#This Row],[girls_13-18_reached]]),sbcc18[[#This Row],[total_girls]])</f>
        <v>0</v>
      </c>
      <c r="AE21" s="49">
        <f>IF(ISBLANK(sbcc18[[#This Row],[total_children]]),SUM(sbcc18[[#This Row],[calc_boys]],sbcc18[[#This Row],[calc_girls]]),sbcc18[[#This Row],[total_children]])</f>
        <v>8</v>
      </c>
      <c r="AF21" s="49">
        <f>IF(ISBLANK(sbcc18[[#This Row],[total_pwd]]),SUM(sbcc18[[#This Row],[total_pwd_men]],sbcc18[[#This Row],[total_pwd_women]]),sbcc18[[#This Row],[total_pwd]])</f>
        <v>10</v>
      </c>
      <c r="AG21" s="49">
        <f>IF(ISBLANK(sbcc18[[#This Row],[total_adults]]),SUM(sbcc18[[#This Row],[total_men]],sbcc18[[#This Row],[total_women]]),sbcc18[[#This Row],[total_adults]])</f>
        <v>114</v>
      </c>
      <c r="AH21" s="49">
        <f>IF(ISBLANK(sbcc18[[#This Row],[total_beneficiaries_reached]]),SUM(sbcc18[[#This Row],[calc_children]],sbcc18[[#This Row],[calc_adults]]),sbcc18[[#This Row],[total_beneficiaries_reached]])</f>
        <v>122</v>
      </c>
      <c r="AI21" s="49" t="str">
        <f ca="1">IF(B21="","",OFFSET(table_admin1[[#Headers],[ADM1_PT]],MATCH(B21,admin1,0),1))</f>
        <v>MZ09</v>
      </c>
      <c r="AJ21" s="49" t="str">
        <f t="shared" ca="1" si="0"/>
        <v>MZ0913</v>
      </c>
      <c r="AK21" s="49" t="str">
        <f t="shared" ca="1" si="1"/>
        <v/>
      </c>
    </row>
    <row r="22" spans="1:37" x14ac:dyDescent="0.2">
      <c r="A22" s="58">
        <v>45352</v>
      </c>
      <c r="B22" s="49" t="s">
        <v>209</v>
      </c>
      <c r="C22" s="49" t="s">
        <v>445</v>
      </c>
      <c r="G22" s="49" t="s">
        <v>116</v>
      </c>
      <c r="H22" s="49" t="s">
        <v>1197</v>
      </c>
      <c r="I22" s="49" t="s">
        <v>118</v>
      </c>
      <c r="K22" s="49" t="s">
        <v>1212</v>
      </c>
      <c r="T22" s="49">
        <v>63</v>
      </c>
      <c r="W22" s="49">
        <v>15</v>
      </c>
      <c r="Z22" s="49">
        <v>129</v>
      </c>
      <c r="AC22" s="49">
        <f>IF(ISBLANK(sbcc18[[#This Row],[total_boys]]),SUM(sbcc18[[#This Row],[boys_0-5_reached]],sbcc18[[#This Row],[boys_6-12_reached]],sbcc18[[#This Row],[boys_13-18_reached]]),sbcc18[[#This Row],[total_boys]])</f>
        <v>0</v>
      </c>
      <c r="AD22" s="49">
        <f>IF(ISBLANK(sbcc18[[#This Row],[total_girls]]),SUM(sbcc18[[#This Row],[girls_0-5_reached]],sbcc18[[#This Row],[girls_6-12_reached]],sbcc18[[#This Row],[girls_13-18_reached]]),sbcc18[[#This Row],[total_girls]])</f>
        <v>0</v>
      </c>
      <c r="AE22" s="49">
        <f>IF(ISBLANK(sbcc18[[#This Row],[total_children]]),SUM(sbcc18[[#This Row],[calc_boys]],sbcc18[[#This Row],[calc_girls]]),sbcc18[[#This Row],[total_children]])</f>
        <v>63</v>
      </c>
      <c r="AF22" s="49">
        <f>IF(ISBLANK(sbcc18[[#This Row],[total_pwd]]),SUM(sbcc18[[#This Row],[total_pwd_men]],sbcc18[[#This Row],[total_pwd_women]]),sbcc18[[#This Row],[total_pwd]])</f>
        <v>15</v>
      </c>
      <c r="AG22" s="49">
        <f>IF(ISBLANK(sbcc18[[#This Row],[total_adults]]),SUM(sbcc18[[#This Row],[total_men]],sbcc18[[#This Row],[total_women]]),sbcc18[[#This Row],[total_adults]])</f>
        <v>129</v>
      </c>
      <c r="AH22" s="49">
        <f>IF(ISBLANK(sbcc18[[#This Row],[total_beneficiaries_reached]]),SUM(sbcc18[[#This Row],[calc_children]],sbcc18[[#This Row],[calc_adults]]),sbcc18[[#This Row],[total_beneficiaries_reached]])</f>
        <v>192</v>
      </c>
      <c r="AI22" s="49" t="str">
        <f ca="1">IF(B22="","",OFFSET(table_admin1[[#Headers],[ADM1_PT]],MATCH(B22,admin1,0),1))</f>
        <v>MZ07</v>
      </c>
      <c r="AJ22" s="49" t="str">
        <f t="shared" ca="1" si="0"/>
        <v>MZ0703</v>
      </c>
      <c r="AK22" s="49" t="str">
        <f t="shared" ca="1" si="1"/>
        <v/>
      </c>
    </row>
    <row r="23" spans="1:37" x14ac:dyDescent="0.2">
      <c r="A23" s="58">
        <v>45292</v>
      </c>
      <c r="B23" s="49" t="s">
        <v>229</v>
      </c>
      <c r="C23" s="49" t="s">
        <v>741</v>
      </c>
      <c r="G23" s="49" t="s">
        <v>116</v>
      </c>
      <c r="H23" s="49" t="s">
        <v>1197</v>
      </c>
      <c r="I23" s="49" t="s">
        <v>130</v>
      </c>
      <c r="J23" s="49" t="s">
        <v>1319</v>
      </c>
      <c r="K23" s="49" t="s">
        <v>1212</v>
      </c>
      <c r="T23" s="49">
        <v>21</v>
      </c>
      <c r="W23" s="49">
        <v>13</v>
      </c>
      <c r="Z23" s="49">
        <v>130</v>
      </c>
      <c r="AC23" s="49">
        <f>IF(ISBLANK(sbcc18[[#This Row],[total_boys]]),SUM(sbcc18[[#This Row],[boys_0-5_reached]],sbcc18[[#This Row],[boys_6-12_reached]],sbcc18[[#This Row],[boys_13-18_reached]]),sbcc18[[#This Row],[total_boys]])</f>
        <v>0</v>
      </c>
      <c r="AD23" s="49">
        <f>IF(ISBLANK(sbcc18[[#This Row],[total_girls]]),SUM(sbcc18[[#This Row],[girls_0-5_reached]],sbcc18[[#This Row],[girls_6-12_reached]],sbcc18[[#This Row],[girls_13-18_reached]]),sbcc18[[#This Row],[total_girls]])</f>
        <v>0</v>
      </c>
      <c r="AE23" s="49">
        <f>IF(ISBLANK(sbcc18[[#This Row],[total_children]]),SUM(sbcc18[[#This Row],[calc_boys]],sbcc18[[#This Row],[calc_girls]]),sbcc18[[#This Row],[total_children]])</f>
        <v>21</v>
      </c>
      <c r="AF23" s="49">
        <f>IF(ISBLANK(sbcc18[[#This Row],[total_pwd]]),SUM(sbcc18[[#This Row],[total_pwd_men]],sbcc18[[#This Row],[total_pwd_women]]),sbcc18[[#This Row],[total_pwd]])</f>
        <v>13</v>
      </c>
      <c r="AG23" s="49">
        <f>IF(ISBLANK(sbcc18[[#This Row],[total_adults]]),SUM(sbcc18[[#This Row],[total_men]],sbcc18[[#This Row],[total_women]]),sbcc18[[#This Row],[total_adults]])</f>
        <v>130</v>
      </c>
      <c r="AH23" s="49">
        <f>IF(ISBLANK(sbcc18[[#This Row],[total_beneficiaries_reached]]),SUM(sbcc18[[#This Row],[calc_children]],sbcc18[[#This Row],[calc_adults]]),sbcc18[[#This Row],[total_beneficiaries_reached]])</f>
        <v>151</v>
      </c>
      <c r="AI23" s="49" t="str">
        <f ca="1">IF(B23="","",OFFSET(table_admin1[[#Headers],[ADM1_PT]],MATCH(B23,admin1,0),1))</f>
        <v>MZ11</v>
      </c>
      <c r="AJ23" s="49" t="str">
        <f t="shared" ca="1" si="0"/>
        <v>MZ1114</v>
      </c>
      <c r="AK23" s="49" t="str">
        <f t="shared" ca="1" si="1"/>
        <v/>
      </c>
    </row>
    <row r="24" spans="1:37" x14ac:dyDescent="0.2">
      <c r="A24" s="58">
        <v>45323</v>
      </c>
      <c r="B24" s="49" t="s">
        <v>209</v>
      </c>
      <c r="C24" s="49" t="s">
        <v>489</v>
      </c>
      <c r="G24" s="49" t="s">
        <v>116</v>
      </c>
      <c r="H24" s="49" t="s">
        <v>170</v>
      </c>
      <c r="I24" s="49" t="s">
        <v>118</v>
      </c>
      <c r="K24" s="49" t="s">
        <v>1212</v>
      </c>
      <c r="T24" s="49">
        <v>21</v>
      </c>
      <c r="W24" s="49">
        <v>12</v>
      </c>
      <c r="Z24" s="49">
        <v>84</v>
      </c>
      <c r="AC24" s="49">
        <f>IF(ISBLANK(sbcc18[[#This Row],[total_boys]]),SUM(sbcc18[[#This Row],[boys_0-5_reached]],sbcc18[[#This Row],[boys_6-12_reached]],sbcc18[[#This Row],[boys_13-18_reached]]),sbcc18[[#This Row],[total_boys]])</f>
        <v>0</v>
      </c>
      <c r="AD24" s="49">
        <f>IF(ISBLANK(sbcc18[[#This Row],[total_girls]]),SUM(sbcc18[[#This Row],[girls_0-5_reached]],sbcc18[[#This Row],[girls_6-12_reached]],sbcc18[[#This Row],[girls_13-18_reached]]),sbcc18[[#This Row],[total_girls]])</f>
        <v>0</v>
      </c>
      <c r="AE24" s="49">
        <f>IF(ISBLANK(sbcc18[[#This Row],[total_children]]),SUM(sbcc18[[#This Row],[calc_boys]],sbcc18[[#This Row],[calc_girls]]),sbcc18[[#This Row],[total_children]])</f>
        <v>21</v>
      </c>
      <c r="AF24" s="49">
        <f>IF(ISBLANK(sbcc18[[#This Row],[total_pwd]]),SUM(sbcc18[[#This Row],[total_pwd_men]],sbcc18[[#This Row],[total_pwd_women]]),sbcc18[[#This Row],[total_pwd]])</f>
        <v>12</v>
      </c>
      <c r="AG24" s="49">
        <f>IF(ISBLANK(sbcc18[[#This Row],[total_adults]]),SUM(sbcc18[[#This Row],[total_men]],sbcc18[[#This Row],[total_women]]),sbcc18[[#This Row],[total_adults]])</f>
        <v>84</v>
      </c>
      <c r="AH24" s="49">
        <f>IF(ISBLANK(sbcc18[[#This Row],[total_beneficiaries_reached]]),SUM(sbcc18[[#This Row],[calc_children]],sbcc18[[#This Row],[calc_adults]]),sbcc18[[#This Row],[total_beneficiaries_reached]])</f>
        <v>105</v>
      </c>
      <c r="AI24" s="49" t="str">
        <f ca="1">IF(B24="","",OFFSET(table_admin1[[#Headers],[ADM1_PT]],MATCH(B24,admin1,0),1))</f>
        <v>MZ07</v>
      </c>
      <c r="AJ24" s="49" t="str">
        <f t="shared" ca="1" si="0"/>
        <v>MZ0715</v>
      </c>
      <c r="AK24" s="49" t="str">
        <f t="shared" ca="1" si="1"/>
        <v/>
      </c>
    </row>
    <row r="25" spans="1:37" x14ac:dyDescent="0.2">
      <c r="A25" s="58">
        <v>45383</v>
      </c>
      <c r="B25" s="49" t="s">
        <v>229</v>
      </c>
      <c r="C25" s="49" t="s">
        <v>693</v>
      </c>
      <c r="G25" s="49" t="s">
        <v>116</v>
      </c>
      <c r="H25" s="49" t="s">
        <v>170</v>
      </c>
      <c r="I25" s="49" t="s">
        <v>118</v>
      </c>
      <c r="K25" s="49" t="s">
        <v>1212</v>
      </c>
      <c r="T25" s="49">
        <v>57</v>
      </c>
      <c r="W25" s="49">
        <v>7</v>
      </c>
      <c r="Z25" s="49">
        <v>116</v>
      </c>
      <c r="AC25" s="49">
        <f>IF(ISBLANK(sbcc18[[#This Row],[total_boys]]),SUM(sbcc18[[#This Row],[boys_0-5_reached]],sbcc18[[#This Row],[boys_6-12_reached]],sbcc18[[#This Row],[boys_13-18_reached]]),sbcc18[[#This Row],[total_boys]])</f>
        <v>0</v>
      </c>
      <c r="AD25" s="49">
        <f>IF(ISBLANK(sbcc18[[#This Row],[total_girls]]),SUM(sbcc18[[#This Row],[girls_0-5_reached]],sbcc18[[#This Row],[girls_6-12_reached]],sbcc18[[#This Row],[girls_13-18_reached]]),sbcc18[[#This Row],[total_girls]])</f>
        <v>0</v>
      </c>
      <c r="AE25" s="49">
        <f>IF(ISBLANK(sbcc18[[#This Row],[total_children]]),SUM(sbcc18[[#This Row],[calc_boys]],sbcc18[[#This Row],[calc_girls]]),sbcc18[[#This Row],[total_children]])</f>
        <v>57</v>
      </c>
      <c r="AF25" s="49">
        <f>IF(ISBLANK(sbcc18[[#This Row],[total_pwd]]),SUM(sbcc18[[#This Row],[total_pwd_men]],sbcc18[[#This Row],[total_pwd_women]]),sbcc18[[#This Row],[total_pwd]])</f>
        <v>7</v>
      </c>
      <c r="AG25" s="49">
        <f>IF(ISBLANK(sbcc18[[#This Row],[total_adults]]),SUM(sbcc18[[#This Row],[total_men]],sbcc18[[#This Row],[total_women]]),sbcc18[[#This Row],[total_adults]])</f>
        <v>116</v>
      </c>
      <c r="AH25" s="49">
        <f>IF(ISBLANK(sbcc18[[#This Row],[total_beneficiaries_reached]]),SUM(sbcc18[[#This Row],[calc_children]],sbcc18[[#This Row],[calc_adults]]),sbcc18[[#This Row],[total_beneficiaries_reached]])</f>
        <v>173</v>
      </c>
      <c r="AI25" s="49" t="str">
        <f ca="1">IF(B25="","",OFFSET(table_admin1[[#Headers],[ADM1_PT]],MATCH(B25,admin1,0),1))</f>
        <v>MZ11</v>
      </c>
      <c r="AJ25" s="49" t="str">
        <f t="shared" ca="1" si="0"/>
        <v>MZ1101</v>
      </c>
      <c r="AK25" s="49" t="str">
        <f t="shared" ca="1" si="1"/>
        <v/>
      </c>
    </row>
    <row r="26" spans="1:37" x14ac:dyDescent="0.2">
      <c r="A26" s="58">
        <v>45323</v>
      </c>
      <c r="B26" s="49" t="s">
        <v>209</v>
      </c>
      <c r="C26" s="49" t="s">
        <v>437</v>
      </c>
      <c r="G26" s="49" t="s">
        <v>116</v>
      </c>
      <c r="H26" s="49" t="s">
        <v>170</v>
      </c>
      <c r="I26" s="49" t="s">
        <v>118</v>
      </c>
      <c r="K26" s="49" t="s">
        <v>1212</v>
      </c>
      <c r="T26" s="49">
        <v>147</v>
      </c>
      <c r="W26" s="49">
        <v>1</v>
      </c>
      <c r="Z26" s="49">
        <v>15</v>
      </c>
      <c r="AC26" s="49">
        <f>IF(ISBLANK(sbcc18[[#This Row],[total_boys]]),SUM(sbcc18[[#This Row],[boys_0-5_reached]],sbcc18[[#This Row],[boys_6-12_reached]],sbcc18[[#This Row],[boys_13-18_reached]]),sbcc18[[#This Row],[total_boys]])</f>
        <v>0</v>
      </c>
      <c r="AD26" s="49">
        <f>IF(ISBLANK(sbcc18[[#This Row],[total_girls]]),SUM(sbcc18[[#This Row],[girls_0-5_reached]],sbcc18[[#This Row],[girls_6-12_reached]],sbcc18[[#This Row],[girls_13-18_reached]]),sbcc18[[#This Row],[total_girls]])</f>
        <v>0</v>
      </c>
      <c r="AE26" s="49">
        <f>IF(ISBLANK(sbcc18[[#This Row],[total_children]]),SUM(sbcc18[[#This Row],[calc_boys]],sbcc18[[#This Row],[calc_girls]]),sbcc18[[#This Row],[total_children]])</f>
        <v>147</v>
      </c>
      <c r="AF26" s="49">
        <f>IF(ISBLANK(sbcc18[[#This Row],[total_pwd]]),SUM(sbcc18[[#This Row],[total_pwd_men]],sbcc18[[#This Row],[total_pwd_women]]),sbcc18[[#This Row],[total_pwd]])</f>
        <v>1</v>
      </c>
      <c r="AG26" s="49">
        <f>IF(ISBLANK(sbcc18[[#This Row],[total_adults]]),SUM(sbcc18[[#This Row],[total_men]],sbcc18[[#This Row],[total_women]]),sbcc18[[#This Row],[total_adults]])</f>
        <v>15</v>
      </c>
      <c r="AH26" s="49">
        <f>IF(ISBLANK(sbcc18[[#This Row],[total_beneficiaries_reached]]),SUM(sbcc18[[#This Row],[calc_children]],sbcc18[[#This Row],[calc_adults]]),sbcc18[[#This Row],[total_beneficiaries_reached]])</f>
        <v>162</v>
      </c>
      <c r="AI26" s="49" t="str">
        <f ca="1">IF(B26="","",OFFSET(table_admin1[[#Headers],[ADM1_PT]],MATCH(B26,admin1,0),1))</f>
        <v>MZ07</v>
      </c>
      <c r="AJ26" s="49" t="str">
        <f t="shared" ca="1" si="0"/>
        <v>MZ0701</v>
      </c>
      <c r="AK26" s="49" t="str">
        <f t="shared" ca="1" si="1"/>
        <v/>
      </c>
    </row>
    <row r="27" spans="1:37" x14ac:dyDescent="0.2">
      <c r="A27" s="58">
        <v>45323</v>
      </c>
      <c r="B27" s="49" t="s">
        <v>224</v>
      </c>
      <c r="C27" s="49" t="s">
        <v>645</v>
      </c>
      <c r="G27" s="49" t="s">
        <v>116</v>
      </c>
      <c r="H27" s="49" t="s">
        <v>1197</v>
      </c>
      <c r="I27" s="49" t="s">
        <v>118</v>
      </c>
      <c r="K27" s="49" t="s">
        <v>1212</v>
      </c>
      <c r="T27" s="49">
        <v>19</v>
      </c>
      <c r="W27" s="49">
        <v>8</v>
      </c>
      <c r="Z27" s="49">
        <v>199</v>
      </c>
      <c r="AC27" s="49">
        <f>IF(ISBLANK(sbcc18[[#This Row],[total_boys]]),SUM(sbcc18[[#This Row],[boys_0-5_reached]],sbcc18[[#This Row],[boys_6-12_reached]],sbcc18[[#This Row],[boys_13-18_reached]]),sbcc18[[#This Row],[total_boys]])</f>
        <v>0</v>
      </c>
      <c r="AD27" s="49">
        <f>IF(ISBLANK(sbcc18[[#This Row],[total_girls]]),SUM(sbcc18[[#This Row],[girls_0-5_reached]],sbcc18[[#This Row],[girls_6-12_reached]],sbcc18[[#This Row],[girls_13-18_reached]]),sbcc18[[#This Row],[total_girls]])</f>
        <v>0</v>
      </c>
      <c r="AE27" s="49">
        <f>IF(ISBLANK(sbcc18[[#This Row],[total_children]]),SUM(sbcc18[[#This Row],[calc_boys]],sbcc18[[#This Row],[calc_girls]]),sbcc18[[#This Row],[total_children]])</f>
        <v>19</v>
      </c>
      <c r="AF27" s="49">
        <f>IF(ISBLANK(sbcc18[[#This Row],[total_pwd]]),SUM(sbcc18[[#This Row],[total_pwd_men]],sbcc18[[#This Row],[total_pwd_women]]),sbcc18[[#This Row],[total_pwd]])</f>
        <v>8</v>
      </c>
      <c r="AG27" s="49">
        <f>IF(ISBLANK(sbcc18[[#This Row],[total_adults]]),SUM(sbcc18[[#This Row],[total_men]],sbcc18[[#This Row],[total_women]]),sbcc18[[#This Row],[total_adults]])</f>
        <v>199</v>
      </c>
      <c r="AH27" s="49">
        <f>IF(ISBLANK(sbcc18[[#This Row],[total_beneficiaries_reached]]),SUM(sbcc18[[#This Row],[calc_children]],sbcc18[[#This Row],[calc_adults]]),sbcc18[[#This Row],[total_beneficiaries_reached]])</f>
        <v>218</v>
      </c>
      <c r="AI27" s="49" t="str">
        <f ca="1">IF(B27="","",OFFSET(table_admin1[[#Headers],[ADM1_PT]],MATCH(B27,admin1,0),1))</f>
        <v>MZ10</v>
      </c>
      <c r="AJ27" s="49" t="str">
        <f t="shared" ca="1" si="0"/>
        <v>MZ1003</v>
      </c>
      <c r="AK27" s="49" t="str">
        <f t="shared" ca="1" si="1"/>
        <v/>
      </c>
    </row>
    <row r="28" spans="1:37" x14ac:dyDescent="0.2">
      <c r="A28" s="58">
        <v>45352</v>
      </c>
      <c r="B28" s="49" t="s">
        <v>214</v>
      </c>
      <c r="C28" s="49" t="s">
        <v>528</v>
      </c>
      <c r="G28" s="49" t="s">
        <v>116</v>
      </c>
      <c r="H28" s="49" t="s">
        <v>1197</v>
      </c>
      <c r="I28" s="49" t="s">
        <v>118</v>
      </c>
      <c r="K28" s="49" t="s">
        <v>1212</v>
      </c>
      <c r="T28" s="49">
        <v>1</v>
      </c>
      <c r="W28" s="49">
        <v>1</v>
      </c>
      <c r="Z28" s="49">
        <v>125</v>
      </c>
      <c r="AC28" s="49">
        <f>IF(ISBLANK(sbcc18[[#This Row],[total_boys]]),SUM(sbcc18[[#This Row],[boys_0-5_reached]],sbcc18[[#This Row],[boys_6-12_reached]],sbcc18[[#This Row],[boys_13-18_reached]]),sbcc18[[#This Row],[total_boys]])</f>
        <v>0</v>
      </c>
      <c r="AD28" s="49">
        <f>IF(ISBLANK(sbcc18[[#This Row],[total_girls]]),SUM(sbcc18[[#This Row],[girls_0-5_reached]],sbcc18[[#This Row],[girls_6-12_reached]],sbcc18[[#This Row],[girls_13-18_reached]]),sbcc18[[#This Row],[total_girls]])</f>
        <v>0</v>
      </c>
      <c r="AE28" s="49">
        <f>IF(ISBLANK(sbcc18[[#This Row],[total_children]]),SUM(sbcc18[[#This Row],[calc_boys]],sbcc18[[#This Row],[calc_girls]]),sbcc18[[#This Row],[total_children]])</f>
        <v>1</v>
      </c>
      <c r="AF28" s="49">
        <f>IF(ISBLANK(sbcc18[[#This Row],[total_pwd]]),SUM(sbcc18[[#This Row],[total_pwd_men]],sbcc18[[#This Row],[total_pwd_women]]),sbcc18[[#This Row],[total_pwd]])</f>
        <v>1</v>
      </c>
      <c r="AG28" s="49">
        <f>IF(ISBLANK(sbcc18[[#This Row],[total_adults]]),SUM(sbcc18[[#This Row],[total_men]],sbcc18[[#This Row],[total_women]]),sbcc18[[#This Row],[total_adults]])</f>
        <v>125</v>
      </c>
      <c r="AH28" s="49">
        <f>IF(ISBLANK(sbcc18[[#This Row],[total_beneficiaries_reached]]),SUM(sbcc18[[#This Row],[calc_children]],sbcc18[[#This Row],[calc_adults]]),sbcc18[[#This Row],[total_beneficiaries_reached]])</f>
        <v>126</v>
      </c>
      <c r="AI28" s="49" t="str">
        <f ca="1">IF(B28="","",OFFSET(table_admin1[[#Headers],[ADM1_PT]],MATCH(B28,admin1,0),1))</f>
        <v>MZ08</v>
      </c>
      <c r="AJ28" s="49" t="str">
        <f t="shared" ca="1" si="0"/>
        <v>MZ0802</v>
      </c>
      <c r="AK28" s="49" t="str">
        <f t="shared" ca="1" si="1"/>
        <v/>
      </c>
    </row>
    <row r="29" spans="1:37" x14ac:dyDescent="0.2">
      <c r="A29" s="58">
        <v>45352</v>
      </c>
      <c r="B29" s="49" t="s">
        <v>120</v>
      </c>
      <c r="C29" s="49" t="s">
        <v>126</v>
      </c>
      <c r="G29" s="49" t="s">
        <v>122</v>
      </c>
      <c r="H29" s="49" t="s">
        <v>1197</v>
      </c>
      <c r="I29" s="49" t="s">
        <v>130</v>
      </c>
      <c r="J29" s="49" t="s">
        <v>1318</v>
      </c>
      <c r="K29" s="49" t="s">
        <v>125</v>
      </c>
      <c r="T29" s="49">
        <v>90</v>
      </c>
      <c r="W29" s="49">
        <v>12</v>
      </c>
      <c r="Z29" s="49">
        <v>94</v>
      </c>
      <c r="AC29" s="49">
        <f>IF(ISBLANK(sbcc18[[#This Row],[total_boys]]),SUM(sbcc18[[#This Row],[boys_0-5_reached]],sbcc18[[#This Row],[boys_6-12_reached]],sbcc18[[#This Row],[boys_13-18_reached]]),sbcc18[[#This Row],[total_boys]])</f>
        <v>0</v>
      </c>
      <c r="AD29" s="49">
        <f>IF(ISBLANK(sbcc18[[#This Row],[total_girls]]),SUM(sbcc18[[#This Row],[girls_0-5_reached]],sbcc18[[#This Row],[girls_6-12_reached]],sbcc18[[#This Row],[girls_13-18_reached]]),sbcc18[[#This Row],[total_girls]])</f>
        <v>0</v>
      </c>
      <c r="AE29" s="49">
        <f>IF(ISBLANK(sbcc18[[#This Row],[total_children]]),SUM(sbcc18[[#This Row],[calc_boys]],sbcc18[[#This Row],[calc_girls]]),sbcc18[[#This Row],[total_children]])</f>
        <v>90</v>
      </c>
      <c r="AF29" s="49">
        <f>IF(ISBLANK(sbcc18[[#This Row],[total_pwd]]),SUM(sbcc18[[#This Row],[total_pwd_men]],sbcc18[[#This Row],[total_pwd_women]]),sbcc18[[#This Row],[total_pwd]])</f>
        <v>12</v>
      </c>
      <c r="AG29" s="49">
        <f>IF(ISBLANK(sbcc18[[#This Row],[total_adults]]),SUM(sbcc18[[#This Row],[total_men]],sbcc18[[#This Row],[total_women]]),sbcc18[[#This Row],[total_adults]])</f>
        <v>94</v>
      </c>
      <c r="AH29" s="49">
        <f>IF(ISBLANK(sbcc18[[#This Row],[total_beneficiaries_reached]]),SUM(sbcc18[[#This Row],[calc_children]],sbcc18[[#This Row],[calc_adults]]),sbcc18[[#This Row],[total_beneficiaries_reached]])</f>
        <v>184</v>
      </c>
      <c r="AI29" s="49" t="str">
        <f ca="1">IF(B29="","",OFFSET(table_admin1[[#Headers],[ADM1_PT]],MATCH(B29,admin1,0),1))</f>
        <v>MZ01</v>
      </c>
      <c r="AJ29" s="49" t="str">
        <f t="shared" ca="1" si="0"/>
        <v>MZ0103</v>
      </c>
      <c r="AK29" s="49" t="str">
        <f t="shared" ca="1" si="1"/>
        <v/>
      </c>
    </row>
    <row r="30" spans="1:37" x14ac:dyDescent="0.2">
      <c r="A30" s="58">
        <v>45352</v>
      </c>
      <c r="B30" s="49" t="s">
        <v>209</v>
      </c>
      <c r="C30" s="49" t="s">
        <v>437</v>
      </c>
      <c r="G30" s="49" t="s">
        <v>116</v>
      </c>
      <c r="H30" s="49" t="s">
        <v>1197</v>
      </c>
      <c r="I30" s="49" t="s">
        <v>118</v>
      </c>
      <c r="K30" s="49" t="s">
        <v>1212</v>
      </c>
      <c r="T30" s="49">
        <v>108</v>
      </c>
      <c r="W30" s="49">
        <v>1</v>
      </c>
      <c r="Z30" s="49">
        <v>129</v>
      </c>
      <c r="AC30" s="49">
        <f>IF(ISBLANK(sbcc18[[#This Row],[total_boys]]),SUM(sbcc18[[#This Row],[boys_0-5_reached]],sbcc18[[#This Row],[boys_6-12_reached]],sbcc18[[#This Row],[boys_13-18_reached]]),sbcc18[[#This Row],[total_boys]])</f>
        <v>0</v>
      </c>
      <c r="AD30" s="49">
        <f>IF(ISBLANK(sbcc18[[#This Row],[total_girls]]),SUM(sbcc18[[#This Row],[girls_0-5_reached]],sbcc18[[#This Row],[girls_6-12_reached]],sbcc18[[#This Row],[girls_13-18_reached]]),sbcc18[[#This Row],[total_girls]])</f>
        <v>0</v>
      </c>
      <c r="AE30" s="49">
        <f>IF(ISBLANK(sbcc18[[#This Row],[total_children]]),SUM(sbcc18[[#This Row],[calc_boys]],sbcc18[[#This Row],[calc_girls]]),sbcc18[[#This Row],[total_children]])</f>
        <v>108</v>
      </c>
      <c r="AF30" s="49">
        <f>IF(ISBLANK(sbcc18[[#This Row],[total_pwd]]),SUM(sbcc18[[#This Row],[total_pwd_men]],sbcc18[[#This Row],[total_pwd_women]]),sbcc18[[#This Row],[total_pwd]])</f>
        <v>1</v>
      </c>
      <c r="AG30" s="49">
        <f>IF(ISBLANK(sbcc18[[#This Row],[total_adults]]),SUM(sbcc18[[#This Row],[total_men]],sbcc18[[#This Row],[total_women]]),sbcc18[[#This Row],[total_adults]])</f>
        <v>129</v>
      </c>
      <c r="AH30" s="49">
        <f>IF(ISBLANK(sbcc18[[#This Row],[total_beneficiaries_reached]]),SUM(sbcc18[[#This Row],[calc_children]],sbcc18[[#This Row],[calc_adults]]),sbcc18[[#This Row],[total_beneficiaries_reached]])</f>
        <v>237</v>
      </c>
      <c r="AI30" s="49" t="str">
        <f ca="1">IF(B30="","",OFFSET(table_admin1[[#Headers],[ADM1_PT]],MATCH(B30,admin1,0),1))</f>
        <v>MZ07</v>
      </c>
      <c r="AJ30" s="49" t="str">
        <f t="shared" ca="1" si="0"/>
        <v>MZ0701</v>
      </c>
      <c r="AK30" s="49" t="str">
        <f t="shared" ca="1" si="1"/>
        <v/>
      </c>
    </row>
    <row r="31" spans="1:37" x14ac:dyDescent="0.2">
      <c r="A31" s="58">
        <v>45292</v>
      </c>
      <c r="B31" s="49" t="s">
        <v>113</v>
      </c>
      <c r="C31" s="49" t="s">
        <v>634</v>
      </c>
      <c r="G31" s="49" t="s">
        <v>122</v>
      </c>
      <c r="H31" s="49" t="s">
        <v>170</v>
      </c>
      <c r="I31" s="49" t="s">
        <v>124</v>
      </c>
      <c r="J31" s="49" t="s">
        <v>1316</v>
      </c>
      <c r="K31" s="49" t="s">
        <v>125</v>
      </c>
      <c r="T31" s="49">
        <v>40</v>
      </c>
      <c r="W31" s="49">
        <v>8</v>
      </c>
      <c r="Z31" s="49">
        <v>141</v>
      </c>
      <c r="AC31" s="49">
        <f>IF(ISBLANK(sbcc18[[#This Row],[total_boys]]),SUM(sbcc18[[#This Row],[boys_0-5_reached]],sbcc18[[#This Row],[boys_6-12_reached]],sbcc18[[#This Row],[boys_13-18_reached]]),sbcc18[[#This Row],[total_boys]])</f>
        <v>0</v>
      </c>
      <c r="AD31" s="49">
        <f>IF(ISBLANK(sbcc18[[#This Row],[total_girls]]),SUM(sbcc18[[#This Row],[girls_0-5_reached]],sbcc18[[#This Row],[girls_6-12_reached]],sbcc18[[#This Row],[girls_13-18_reached]]),sbcc18[[#This Row],[total_girls]])</f>
        <v>0</v>
      </c>
      <c r="AE31" s="49">
        <f>IF(ISBLANK(sbcc18[[#This Row],[total_children]]),SUM(sbcc18[[#This Row],[calc_boys]],sbcc18[[#This Row],[calc_girls]]),sbcc18[[#This Row],[total_children]])</f>
        <v>40</v>
      </c>
      <c r="AF31" s="49">
        <f>IF(ISBLANK(sbcc18[[#This Row],[total_pwd]]),SUM(sbcc18[[#This Row],[total_pwd_men]],sbcc18[[#This Row],[total_pwd_women]]),sbcc18[[#This Row],[total_pwd]])</f>
        <v>8</v>
      </c>
      <c r="AG31" s="49">
        <f>IF(ISBLANK(sbcc18[[#This Row],[total_adults]]),SUM(sbcc18[[#This Row],[total_men]],sbcc18[[#This Row],[total_women]]),sbcc18[[#This Row],[total_adults]])</f>
        <v>141</v>
      </c>
      <c r="AH31" s="49">
        <f>IF(ISBLANK(sbcc18[[#This Row],[total_beneficiaries_reached]]),SUM(sbcc18[[#This Row],[calc_children]],sbcc18[[#This Row],[calc_adults]]),sbcc18[[#This Row],[total_beneficiaries_reached]])</f>
        <v>181</v>
      </c>
      <c r="AI31" s="49" t="str">
        <f ca="1">IF(B31="","",OFFSET(table_admin1[[#Headers],[ADM1_PT]],MATCH(B31,admin1,0),1))</f>
        <v>MZ09</v>
      </c>
      <c r="AJ31" s="49" t="str">
        <f t="shared" ca="1" si="0"/>
        <v>MZ0913</v>
      </c>
      <c r="AK31" s="49" t="str">
        <f t="shared" ca="1" si="1"/>
        <v/>
      </c>
    </row>
    <row r="32" spans="1:37" x14ac:dyDescent="0.2">
      <c r="A32" s="58">
        <v>45323</v>
      </c>
      <c r="B32" s="49" t="s">
        <v>209</v>
      </c>
      <c r="C32" s="49" t="s">
        <v>467</v>
      </c>
      <c r="G32" s="49" t="s">
        <v>116</v>
      </c>
      <c r="H32" s="49" t="s">
        <v>1197</v>
      </c>
      <c r="I32" s="49" t="s">
        <v>118</v>
      </c>
      <c r="K32" s="49" t="s">
        <v>1212</v>
      </c>
      <c r="T32" s="49">
        <v>33</v>
      </c>
      <c r="W32" s="49">
        <v>9</v>
      </c>
      <c r="Z32" s="49">
        <v>57</v>
      </c>
      <c r="AC32" s="49">
        <f>IF(ISBLANK(sbcc18[[#This Row],[total_boys]]),SUM(sbcc18[[#This Row],[boys_0-5_reached]],sbcc18[[#This Row],[boys_6-12_reached]],sbcc18[[#This Row],[boys_13-18_reached]]),sbcc18[[#This Row],[total_boys]])</f>
        <v>0</v>
      </c>
      <c r="AD32" s="49">
        <f>IF(ISBLANK(sbcc18[[#This Row],[total_girls]]),SUM(sbcc18[[#This Row],[girls_0-5_reached]],sbcc18[[#This Row],[girls_6-12_reached]],sbcc18[[#This Row],[girls_13-18_reached]]),sbcc18[[#This Row],[total_girls]])</f>
        <v>0</v>
      </c>
      <c r="AE32" s="49">
        <f>IF(ISBLANK(sbcc18[[#This Row],[total_children]]),SUM(sbcc18[[#This Row],[calc_boys]],sbcc18[[#This Row],[calc_girls]]),sbcc18[[#This Row],[total_children]])</f>
        <v>33</v>
      </c>
      <c r="AF32" s="49">
        <f>IF(ISBLANK(sbcc18[[#This Row],[total_pwd]]),SUM(sbcc18[[#This Row],[total_pwd_men]],sbcc18[[#This Row],[total_pwd_women]]),sbcc18[[#This Row],[total_pwd]])</f>
        <v>9</v>
      </c>
      <c r="AG32" s="49">
        <f>IF(ISBLANK(sbcc18[[#This Row],[total_adults]]),SUM(sbcc18[[#This Row],[total_men]],sbcc18[[#This Row],[total_women]]),sbcc18[[#This Row],[total_adults]])</f>
        <v>57</v>
      </c>
      <c r="AH32" s="49">
        <f>IF(ISBLANK(sbcc18[[#This Row],[total_beneficiaries_reached]]),SUM(sbcc18[[#This Row],[calc_children]],sbcc18[[#This Row],[calc_adults]]),sbcc18[[#This Row],[total_beneficiaries_reached]])</f>
        <v>90</v>
      </c>
      <c r="AI32" s="49" t="str">
        <f ca="1">IF(B32="","",OFFSET(table_admin1[[#Headers],[ADM1_PT]],MATCH(B32,admin1,0),1))</f>
        <v>MZ07</v>
      </c>
      <c r="AJ32" s="49" t="str">
        <f t="shared" ca="1" si="0"/>
        <v>MZ0709</v>
      </c>
      <c r="AK32" s="49" t="str">
        <f t="shared" ca="1" si="1"/>
        <v/>
      </c>
    </row>
    <row r="33" spans="1:37" x14ac:dyDescent="0.2">
      <c r="A33" s="58">
        <v>45292</v>
      </c>
      <c r="B33" s="49" t="s">
        <v>120</v>
      </c>
      <c r="C33" s="49" t="s">
        <v>131</v>
      </c>
      <c r="G33" s="49" t="s">
        <v>116</v>
      </c>
      <c r="H33" s="49" t="s">
        <v>1197</v>
      </c>
      <c r="I33" s="49" t="s">
        <v>118</v>
      </c>
      <c r="K33" s="49" t="s">
        <v>1212</v>
      </c>
      <c r="T33" s="49">
        <v>48</v>
      </c>
      <c r="W33" s="49">
        <v>5</v>
      </c>
      <c r="Z33" s="49">
        <v>22</v>
      </c>
      <c r="AC33" s="49">
        <f>IF(ISBLANK(sbcc18[[#This Row],[total_boys]]),SUM(sbcc18[[#This Row],[boys_0-5_reached]],sbcc18[[#This Row],[boys_6-12_reached]],sbcc18[[#This Row],[boys_13-18_reached]]),sbcc18[[#This Row],[total_boys]])</f>
        <v>0</v>
      </c>
      <c r="AD33" s="49">
        <f>IF(ISBLANK(sbcc18[[#This Row],[total_girls]]),SUM(sbcc18[[#This Row],[girls_0-5_reached]],sbcc18[[#This Row],[girls_6-12_reached]],sbcc18[[#This Row],[girls_13-18_reached]]),sbcc18[[#This Row],[total_girls]])</f>
        <v>0</v>
      </c>
      <c r="AE33" s="49">
        <f>IF(ISBLANK(sbcc18[[#This Row],[total_children]]),SUM(sbcc18[[#This Row],[calc_boys]],sbcc18[[#This Row],[calc_girls]]),sbcc18[[#This Row],[total_children]])</f>
        <v>48</v>
      </c>
      <c r="AF33" s="49">
        <f>IF(ISBLANK(sbcc18[[#This Row],[total_pwd]]),SUM(sbcc18[[#This Row],[total_pwd_men]],sbcc18[[#This Row],[total_pwd_women]]),sbcc18[[#This Row],[total_pwd]])</f>
        <v>5</v>
      </c>
      <c r="AG33" s="49">
        <f>IF(ISBLANK(sbcc18[[#This Row],[total_adults]]),SUM(sbcc18[[#This Row],[total_men]],sbcc18[[#This Row],[total_women]]),sbcc18[[#This Row],[total_adults]])</f>
        <v>22</v>
      </c>
      <c r="AH33" s="49">
        <f>IF(ISBLANK(sbcc18[[#This Row],[total_beneficiaries_reached]]),SUM(sbcc18[[#This Row],[calc_children]],sbcc18[[#This Row],[calc_adults]]),sbcc18[[#This Row],[total_beneficiaries_reached]])</f>
        <v>70</v>
      </c>
      <c r="AI33" s="49" t="str">
        <f ca="1">IF(B33="","",OFFSET(table_admin1[[#Headers],[ADM1_PT]],MATCH(B33,admin1,0),1))</f>
        <v>MZ01</v>
      </c>
      <c r="AJ33" s="49" t="str">
        <f t="shared" ca="1" si="0"/>
        <v>MZ0107</v>
      </c>
      <c r="AK33" s="49" t="str">
        <f t="shared" ca="1" si="1"/>
        <v/>
      </c>
    </row>
    <row r="34" spans="1:37" x14ac:dyDescent="0.2">
      <c r="A34" s="58">
        <v>45352</v>
      </c>
      <c r="B34" s="49" t="s">
        <v>192</v>
      </c>
      <c r="C34" s="49" t="s">
        <v>370</v>
      </c>
      <c r="G34" s="49" t="s">
        <v>116</v>
      </c>
      <c r="H34" s="49" t="s">
        <v>170</v>
      </c>
      <c r="I34" s="49" t="s">
        <v>118</v>
      </c>
      <c r="K34" s="49" t="s">
        <v>1212</v>
      </c>
      <c r="T34" s="49">
        <v>190</v>
      </c>
      <c r="W34" s="49">
        <v>12</v>
      </c>
      <c r="Z34" s="49">
        <v>99</v>
      </c>
      <c r="AC34" s="49">
        <f>IF(ISBLANK(sbcc18[[#This Row],[total_boys]]),SUM(sbcc18[[#This Row],[boys_0-5_reached]],sbcc18[[#This Row],[boys_6-12_reached]],sbcc18[[#This Row],[boys_13-18_reached]]),sbcc18[[#This Row],[total_boys]])</f>
        <v>0</v>
      </c>
      <c r="AD34" s="49">
        <f>IF(ISBLANK(sbcc18[[#This Row],[total_girls]]),SUM(sbcc18[[#This Row],[girls_0-5_reached]],sbcc18[[#This Row],[girls_6-12_reached]],sbcc18[[#This Row],[girls_13-18_reached]]),sbcc18[[#This Row],[total_girls]])</f>
        <v>0</v>
      </c>
      <c r="AE34" s="49">
        <f>IF(ISBLANK(sbcc18[[#This Row],[total_children]]),SUM(sbcc18[[#This Row],[calc_boys]],sbcc18[[#This Row],[calc_girls]]),sbcc18[[#This Row],[total_children]])</f>
        <v>190</v>
      </c>
      <c r="AF34" s="49">
        <f>IF(ISBLANK(sbcc18[[#This Row],[total_pwd]]),SUM(sbcc18[[#This Row],[total_pwd_men]],sbcc18[[#This Row],[total_pwd_women]]),sbcc18[[#This Row],[total_pwd]])</f>
        <v>12</v>
      </c>
      <c r="AG34" s="49">
        <f>IF(ISBLANK(sbcc18[[#This Row],[total_adults]]),SUM(sbcc18[[#This Row],[total_men]],sbcc18[[#This Row],[total_women]]),sbcc18[[#This Row],[total_adults]])</f>
        <v>99</v>
      </c>
      <c r="AH34" s="49">
        <f>IF(ISBLANK(sbcc18[[#This Row],[total_beneficiaries_reached]]),SUM(sbcc18[[#This Row],[calc_children]],sbcc18[[#This Row],[calc_adults]]),sbcc18[[#This Row],[total_beneficiaries_reached]])</f>
        <v>289</v>
      </c>
      <c r="AI34" s="49" t="str">
        <f ca="1">IF(B34="","",OFFSET(table_admin1[[#Headers],[ADM1_PT]],MATCH(B34,admin1,0),1))</f>
        <v>MZ04</v>
      </c>
      <c r="AJ34" s="49" t="str">
        <f t="shared" ca="1" si="0"/>
        <v>MZ0404</v>
      </c>
      <c r="AK34" s="49" t="str">
        <f t="shared" ca="1" si="1"/>
        <v/>
      </c>
    </row>
    <row r="35" spans="1:37" x14ac:dyDescent="0.2">
      <c r="A35" s="58">
        <v>45292</v>
      </c>
      <c r="B35" s="49" t="s">
        <v>229</v>
      </c>
      <c r="C35" s="49" t="s">
        <v>712</v>
      </c>
      <c r="G35" s="49" t="s">
        <v>122</v>
      </c>
      <c r="H35" s="49" t="s">
        <v>170</v>
      </c>
      <c r="I35" s="49" t="s">
        <v>130</v>
      </c>
      <c r="J35" s="49" t="s">
        <v>1317</v>
      </c>
      <c r="K35" s="49" t="s">
        <v>125</v>
      </c>
      <c r="T35" s="49">
        <v>109</v>
      </c>
      <c r="W35" s="49">
        <v>13</v>
      </c>
      <c r="Z35" s="49">
        <v>69</v>
      </c>
      <c r="AC35" s="49">
        <f>IF(ISBLANK(sbcc18[[#This Row],[total_boys]]),SUM(sbcc18[[#This Row],[boys_0-5_reached]],sbcc18[[#This Row],[boys_6-12_reached]],sbcc18[[#This Row],[boys_13-18_reached]]),sbcc18[[#This Row],[total_boys]])</f>
        <v>0</v>
      </c>
      <c r="AD35" s="49">
        <f>IF(ISBLANK(sbcc18[[#This Row],[total_girls]]),SUM(sbcc18[[#This Row],[girls_0-5_reached]],sbcc18[[#This Row],[girls_6-12_reached]],sbcc18[[#This Row],[girls_13-18_reached]]),sbcc18[[#This Row],[total_girls]])</f>
        <v>0</v>
      </c>
      <c r="AE35" s="49">
        <f>IF(ISBLANK(sbcc18[[#This Row],[total_children]]),SUM(sbcc18[[#This Row],[calc_boys]],sbcc18[[#This Row],[calc_girls]]),sbcc18[[#This Row],[total_children]])</f>
        <v>109</v>
      </c>
      <c r="AF35" s="49">
        <f>IF(ISBLANK(sbcc18[[#This Row],[total_pwd]]),SUM(sbcc18[[#This Row],[total_pwd_men]],sbcc18[[#This Row],[total_pwd_women]]),sbcc18[[#This Row],[total_pwd]])</f>
        <v>13</v>
      </c>
      <c r="AG35" s="49">
        <f>IF(ISBLANK(sbcc18[[#This Row],[total_adults]]),SUM(sbcc18[[#This Row],[total_men]],sbcc18[[#This Row],[total_women]]),sbcc18[[#This Row],[total_adults]])</f>
        <v>69</v>
      </c>
      <c r="AH35" s="49">
        <f>IF(ISBLANK(sbcc18[[#This Row],[total_beneficiaries_reached]]),SUM(sbcc18[[#This Row],[calc_children]],sbcc18[[#This Row],[calc_adults]]),sbcc18[[#This Row],[total_beneficiaries_reached]])</f>
        <v>178</v>
      </c>
      <c r="AI35" s="49" t="str">
        <f ca="1">IF(B35="","",OFFSET(table_admin1[[#Headers],[ADM1_PT]],MATCH(B35,admin1,0),1))</f>
        <v>MZ11</v>
      </c>
      <c r="AJ35" s="49" t="str">
        <f t="shared" ca="1" si="0"/>
        <v>MZ1106</v>
      </c>
      <c r="AK35" s="49" t="str">
        <f t="shared" ca="1" si="1"/>
        <v/>
      </c>
    </row>
    <row r="36" spans="1:37" x14ac:dyDescent="0.2">
      <c r="A36" s="58">
        <v>45323</v>
      </c>
      <c r="B36" s="49" t="s">
        <v>120</v>
      </c>
      <c r="C36" s="49" t="s">
        <v>129</v>
      </c>
      <c r="G36" s="49" t="s">
        <v>122</v>
      </c>
      <c r="H36" s="49" t="s">
        <v>1197</v>
      </c>
      <c r="I36" s="49" t="s">
        <v>130</v>
      </c>
      <c r="J36" s="49" t="s">
        <v>1317</v>
      </c>
      <c r="K36" s="49" t="s">
        <v>125</v>
      </c>
      <c r="T36" s="49">
        <v>149</v>
      </c>
      <c r="W36" s="49">
        <v>15</v>
      </c>
      <c r="Z36" s="49">
        <v>32</v>
      </c>
      <c r="AC36" s="49">
        <f>IF(ISBLANK(sbcc18[[#This Row],[total_boys]]),SUM(sbcc18[[#This Row],[boys_0-5_reached]],sbcc18[[#This Row],[boys_6-12_reached]],sbcc18[[#This Row],[boys_13-18_reached]]),sbcc18[[#This Row],[total_boys]])</f>
        <v>0</v>
      </c>
      <c r="AD36" s="49">
        <f>IF(ISBLANK(sbcc18[[#This Row],[total_girls]]),SUM(sbcc18[[#This Row],[girls_0-5_reached]],sbcc18[[#This Row],[girls_6-12_reached]],sbcc18[[#This Row],[girls_13-18_reached]]),sbcc18[[#This Row],[total_girls]])</f>
        <v>0</v>
      </c>
      <c r="AE36" s="49">
        <f>IF(ISBLANK(sbcc18[[#This Row],[total_children]]),SUM(sbcc18[[#This Row],[calc_boys]],sbcc18[[#This Row],[calc_girls]]),sbcc18[[#This Row],[total_children]])</f>
        <v>149</v>
      </c>
      <c r="AF36" s="49">
        <f>IF(ISBLANK(sbcc18[[#This Row],[total_pwd]]),SUM(sbcc18[[#This Row],[total_pwd_men]],sbcc18[[#This Row],[total_pwd_women]]),sbcc18[[#This Row],[total_pwd]])</f>
        <v>15</v>
      </c>
      <c r="AG36" s="49">
        <f>IF(ISBLANK(sbcc18[[#This Row],[total_adults]]),SUM(sbcc18[[#This Row],[total_men]],sbcc18[[#This Row],[total_women]]),sbcc18[[#This Row],[total_adults]])</f>
        <v>32</v>
      </c>
      <c r="AH36" s="49">
        <f>IF(ISBLANK(sbcc18[[#This Row],[total_beneficiaries_reached]]),SUM(sbcc18[[#This Row],[calc_children]],sbcc18[[#This Row],[calc_adults]]),sbcc18[[#This Row],[total_beneficiaries_reached]])</f>
        <v>181</v>
      </c>
      <c r="AI36" s="49" t="str">
        <f ca="1">IF(B36="","",OFFSET(table_admin1[[#Headers],[ADM1_PT]],MATCH(B36,admin1,0),1))</f>
        <v>MZ01</v>
      </c>
      <c r="AJ36" s="49" t="str">
        <f t="shared" ca="1" si="0"/>
        <v>MZ0110</v>
      </c>
      <c r="AK36" s="49" t="str">
        <f t="shared" ca="1" si="1"/>
        <v/>
      </c>
    </row>
    <row r="37" spans="1:37" x14ac:dyDescent="0.2">
      <c r="A37" s="58">
        <v>45292</v>
      </c>
      <c r="B37" s="49" t="s">
        <v>229</v>
      </c>
      <c r="C37" s="49" t="s">
        <v>700</v>
      </c>
      <c r="G37" s="49" t="s">
        <v>116</v>
      </c>
      <c r="H37" s="49" t="s">
        <v>170</v>
      </c>
      <c r="I37" s="49" t="s">
        <v>118</v>
      </c>
      <c r="K37" s="49" t="s">
        <v>1212</v>
      </c>
      <c r="T37" s="49">
        <v>22</v>
      </c>
      <c r="W37" s="49">
        <v>9</v>
      </c>
      <c r="Z37" s="49">
        <v>157</v>
      </c>
      <c r="AC37" s="49">
        <f>IF(ISBLANK(sbcc18[[#This Row],[total_boys]]),SUM(sbcc18[[#This Row],[boys_0-5_reached]],sbcc18[[#This Row],[boys_6-12_reached]],sbcc18[[#This Row],[boys_13-18_reached]]),sbcc18[[#This Row],[total_boys]])</f>
        <v>0</v>
      </c>
      <c r="AD37" s="49">
        <f>IF(ISBLANK(sbcc18[[#This Row],[total_girls]]),SUM(sbcc18[[#This Row],[girls_0-5_reached]],sbcc18[[#This Row],[girls_6-12_reached]],sbcc18[[#This Row],[girls_13-18_reached]]),sbcc18[[#This Row],[total_girls]])</f>
        <v>0</v>
      </c>
      <c r="AE37" s="49">
        <f>IF(ISBLANK(sbcc18[[#This Row],[total_children]]),SUM(sbcc18[[#This Row],[calc_boys]],sbcc18[[#This Row],[calc_girls]]),sbcc18[[#This Row],[total_children]])</f>
        <v>22</v>
      </c>
      <c r="AF37" s="49">
        <f>IF(ISBLANK(sbcc18[[#This Row],[total_pwd]]),SUM(sbcc18[[#This Row],[total_pwd_men]],sbcc18[[#This Row],[total_pwd_women]]),sbcc18[[#This Row],[total_pwd]])</f>
        <v>9</v>
      </c>
      <c r="AG37" s="49">
        <f>IF(ISBLANK(sbcc18[[#This Row],[total_adults]]),SUM(sbcc18[[#This Row],[total_men]],sbcc18[[#This Row],[total_women]]),sbcc18[[#This Row],[total_adults]])</f>
        <v>157</v>
      </c>
      <c r="AH37" s="49">
        <f>IF(ISBLANK(sbcc18[[#This Row],[total_beneficiaries_reached]]),SUM(sbcc18[[#This Row],[calc_children]],sbcc18[[#This Row],[calc_adults]]),sbcc18[[#This Row],[total_beneficiaries_reached]])</f>
        <v>179</v>
      </c>
      <c r="AI37" s="49" t="str">
        <f ca="1">IF(B37="","",OFFSET(table_admin1[[#Headers],[ADM1_PT]],MATCH(B37,admin1,0),1))</f>
        <v>MZ11</v>
      </c>
      <c r="AJ37" s="49" t="str">
        <f t="shared" ca="1" si="0"/>
        <v>MZ1103</v>
      </c>
      <c r="AK37" s="49" t="str">
        <f t="shared" ca="1" si="1"/>
        <v/>
      </c>
    </row>
    <row r="38" spans="1:37" x14ac:dyDescent="0.2">
      <c r="A38" s="58">
        <v>45352</v>
      </c>
      <c r="B38" s="49" t="s">
        <v>120</v>
      </c>
      <c r="C38" s="49" t="s">
        <v>129</v>
      </c>
      <c r="G38" s="49" t="s">
        <v>122</v>
      </c>
      <c r="H38" s="49" t="s">
        <v>1197</v>
      </c>
      <c r="I38" s="49" t="s">
        <v>124</v>
      </c>
      <c r="J38" s="49" t="s">
        <v>1314</v>
      </c>
      <c r="K38" s="49" t="s">
        <v>125</v>
      </c>
      <c r="T38" s="49">
        <v>147</v>
      </c>
      <c r="W38" s="49">
        <v>8</v>
      </c>
      <c r="Z38" s="49">
        <v>60</v>
      </c>
      <c r="AC38" s="49">
        <f>IF(ISBLANK(sbcc18[[#This Row],[total_boys]]),SUM(sbcc18[[#This Row],[boys_0-5_reached]],sbcc18[[#This Row],[boys_6-12_reached]],sbcc18[[#This Row],[boys_13-18_reached]]),sbcc18[[#This Row],[total_boys]])</f>
        <v>0</v>
      </c>
      <c r="AD38" s="49">
        <f>IF(ISBLANK(sbcc18[[#This Row],[total_girls]]),SUM(sbcc18[[#This Row],[girls_0-5_reached]],sbcc18[[#This Row],[girls_6-12_reached]],sbcc18[[#This Row],[girls_13-18_reached]]),sbcc18[[#This Row],[total_girls]])</f>
        <v>0</v>
      </c>
      <c r="AE38" s="49">
        <f>IF(ISBLANK(sbcc18[[#This Row],[total_children]]),SUM(sbcc18[[#This Row],[calc_boys]],sbcc18[[#This Row],[calc_girls]]),sbcc18[[#This Row],[total_children]])</f>
        <v>147</v>
      </c>
      <c r="AF38" s="49">
        <f>IF(ISBLANK(sbcc18[[#This Row],[total_pwd]]),SUM(sbcc18[[#This Row],[total_pwd_men]],sbcc18[[#This Row],[total_pwd_women]]),sbcc18[[#This Row],[total_pwd]])</f>
        <v>8</v>
      </c>
      <c r="AG38" s="49">
        <f>IF(ISBLANK(sbcc18[[#This Row],[total_adults]]),SUM(sbcc18[[#This Row],[total_men]],sbcc18[[#This Row],[total_women]]),sbcc18[[#This Row],[total_adults]])</f>
        <v>60</v>
      </c>
      <c r="AH38" s="49">
        <f>IF(ISBLANK(sbcc18[[#This Row],[total_beneficiaries_reached]]),SUM(sbcc18[[#This Row],[calc_children]],sbcc18[[#This Row],[calc_adults]]),sbcc18[[#This Row],[total_beneficiaries_reached]])</f>
        <v>207</v>
      </c>
      <c r="AI38" s="49" t="str">
        <f ca="1">IF(B38="","",OFFSET(table_admin1[[#Headers],[ADM1_PT]],MATCH(B38,admin1,0),1))</f>
        <v>MZ01</v>
      </c>
      <c r="AJ38" s="49" t="str">
        <f t="shared" ca="1" si="0"/>
        <v>MZ0110</v>
      </c>
      <c r="AK38" s="49" t="str">
        <f t="shared" ca="1" si="1"/>
        <v/>
      </c>
    </row>
    <row r="39" spans="1:37" x14ac:dyDescent="0.2">
      <c r="A39" s="58">
        <v>45383</v>
      </c>
      <c r="B39" s="49" t="s">
        <v>113</v>
      </c>
      <c r="C39" s="49" t="s">
        <v>613</v>
      </c>
      <c r="G39" s="49" t="s">
        <v>122</v>
      </c>
      <c r="H39" s="49" t="s">
        <v>170</v>
      </c>
      <c r="I39" s="49" t="s">
        <v>124</v>
      </c>
      <c r="J39" s="49" t="s">
        <v>1315</v>
      </c>
      <c r="K39" s="49" t="s">
        <v>125</v>
      </c>
      <c r="T39" s="49">
        <v>185</v>
      </c>
      <c r="W39" s="49">
        <v>7</v>
      </c>
      <c r="Z39" s="49">
        <v>116</v>
      </c>
      <c r="AC39" s="49">
        <f>IF(ISBLANK(sbcc18[[#This Row],[total_boys]]),SUM(sbcc18[[#This Row],[boys_0-5_reached]],sbcc18[[#This Row],[boys_6-12_reached]],sbcc18[[#This Row],[boys_13-18_reached]]),sbcc18[[#This Row],[total_boys]])</f>
        <v>0</v>
      </c>
      <c r="AD39" s="49">
        <f>IF(ISBLANK(sbcc18[[#This Row],[total_girls]]),SUM(sbcc18[[#This Row],[girls_0-5_reached]],sbcc18[[#This Row],[girls_6-12_reached]],sbcc18[[#This Row],[girls_13-18_reached]]),sbcc18[[#This Row],[total_girls]])</f>
        <v>0</v>
      </c>
      <c r="AE39" s="49">
        <f>IF(ISBLANK(sbcc18[[#This Row],[total_children]]),SUM(sbcc18[[#This Row],[calc_boys]],sbcc18[[#This Row],[calc_girls]]),sbcc18[[#This Row],[total_children]])</f>
        <v>185</v>
      </c>
      <c r="AF39" s="49">
        <f>IF(ISBLANK(sbcc18[[#This Row],[total_pwd]]),SUM(sbcc18[[#This Row],[total_pwd_men]],sbcc18[[#This Row],[total_pwd_women]]),sbcc18[[#This Row],[total_pwd]])</f>
        <v>7</v>
      </c>
      <c r="AG39" s="49">
        <f>IF(ISBLANK(sbcc18[[#This Row],[total_adults]]),SUM(sbcc18[[#This Row],[total_men]],sbcc18[[#This Row],[total_women]]),sbcc18[[#This Row],[total_adults]])</f>
        <v>116</v>
      </c>
      <c r="AH39" s="49">
        <f>IF(ISBLANK(sbcc18[[#This Row],[total_beneficiaries_reached]]),SUM(sbcc18[[#This Row],[calc_children]],sbcc18[[#This Row],[calc_adults]]),sbcc18[[#This Row],[total_beneficiaries_reached]])</f>
        <v>301</v>
      </c>
      <c r="AI39" s="49" t="str">
        <f ca="1">IF(B39="","",OFFSET(table_admin1[[#Headers],[ADM1_PT]],MATCH(B39,admin1,0),1))</f>
        <v>MZ09</v>
      </c>
      <c r="AJ39" s="49" t="str">
        <f t="shared" ca="1" si="0"/>
        <v>MZ0907</v>
      </c>
      <c r="AK39" s="49" t="str">
        <f t="shared" ca="1" si="1"/>
        <v/>
      </c>
    </row>
    <row r="40" spans="1:37" x14ac:dyDescent="0.2">
      <c r="A40" s="58">
        <v>45352</v>
      </c>
      <c r="B40" s="49" t="s">
        <v>120</v>
      </c>
      <c r="C40" s="49" t="s">
        <v>127</v>
      </c>
      <c r="G40" s="49" t="s">
        <v>122</v>
      </c>
      <c r="H40" s="49" t="s">
        <v>1197</v>
      </c>
      <c r="I40" s="49" t="s">
        <v>130</v>
      </c>
      <c r="J40" s="49" t="s">
        <v>1318</v>
      </c>
      <c r="K40" s="49" t="s">
        <v>125</v>
      </c>
      <c r="T40" s="49">
        <v>170</v>
      </c>
      <c r="W40" s="49">
        <v>8</v>
      </c>
      <c r="Z40" s="49">
        <v>124</v>
      </c>
      <c r="AC40" s="49">
        <f>IF(ISBLANK(sbcc18[[#This Row],[total_boys]]),SUM(sbcc18[[#This Row],[boys_0-5_reached]],sbcc18[[#This Row],[boys_6-12_reached]],sbcc18[[#This Row],[boys_13-18_reached]]),sbcc18[[#This Row],[total_boys]])</f>
        <v>0</v>
      </c>
      <c r="AD40" s="49">
        <f>IF(ISBLANK(sbcc18[[#This Row],[total_girls]]),SUM(sbcc18[[#This Row],[girls_0-5_reached]],sbcc18[[#This Row],[girls_6-12_reached]],sbcc18[[#This Row],[girls_13-18_reached]]),sbcc18[[#This Row],[total_girls]])</f>
        <v>0</v>
      </c>
      <c r="AE40" s="49">
        <f>IF(ISBLANK(sbcc18[[#This Row],[total_children]]),SUM(sbcc18[[#This Row],[calc_boys]],sbcc18[[#This Row],[calc_girls]]),sbcc18[[#This Row],[total_children]])</f>
        <v>170</v>
      </c>
      <c r="AF40" s="49">
        <f>IF(ISBLANK(sbcc18[[#This Row],[total_pwd]]),SUM(sbcc18[[#This Row],[total_pwd_men]],sbcc18[[#This Row],[total_pwd_women]]),sbcc18[[#This Row],[total_pwd]])</f>
        <v>8</v>
      </c>
      <c r="AG40" s="49">
        <f>IF(ISBLANK(sbcc18[[#This Row],[total_adults]]),SUM(sbcc18[[#This Row],[total_men]],sbcc18[[#This Row],[total_women]]),sbcc18[[#This Row],[total_adults]])</f>
        <v>124</v>
      </c>
      <c r="AH40" s="49">
        <f>IF(ISBLANK(sbcc18[[#This Row],[total_beneficiaries_reached]]),SUM(sbcc18[[#This Row],[calc_children]],sbcc18[[#This Row],[calc_adults]]),sbcc18[[#This Row],[total_beneficiaries_reached]])</f>
        <v>294</v>
      </c>
      <c r="AI40" s="49" t="str">
        <f ca="1">IF(B40="","",OFFSET(table_admin1[[#Headers],[ADM1_PT]],MATCH(B40,admin1,0),1))</f>
        <v>MZ01</v>
      </c>
      <c r="AJ40" s="49" t="str">
        <f t="shared" ca="1" si="0"/>
        <v>MZ0101</v>
      </c>
      <c r="AK40" s="49" t="str">
        <f t="shared" ca="1" si="1"/>
        <v/>
      </c>
    </row>
    <row r="41" spans="1:37" x14ac:dyDescent="0.2">
      <c r="A41" s="58">
        <v>45383</v>
      </c>
      <c r="B41" s="49" t="s">
        <v>120</v>
      </c>
      <c r="C41" s="49" t="s">
        <v>126</v>
      </c>
      <c r="G41" s="49" t="s">
        <v>122</v>
      </c>
      <c r="H41" s="49" t="s">
        <v>1197</v>
      </c>
      <c r="I41" s="49" t="s">
        <v>124</v>
      </c>
      <c r="K41" s="49" t="s">
        <v>1212</v>
      </c>
      <c r="T41" s="49">
        <v>111</v>
      </c>
      <c r="W41" s="49">
        <v>10</v>
      </c>
      <c r="Z41" s="49">
        <v>36</v>
      </c>
      <c r="AC41" s="49">
        <f>IF(ISBLANK(sbcc18[[#This Row],[total_boys]]),SUM(sbcc18[[#This Row],[boys_0-5_reached]],sbcc18[[#This Row],[boys_6-12_reached]],sbcc18[[#This Row],[boys_13-18_reached]]),sbcc18[[#This Row],[total_boys]])</f>
        <v>0</v>
      </c>
      <c r="AD41" s="49">
        <f>IF(ISBLANK(sbcc18[[#This Row],[total_girls]]),SUM(sbcc18[[#This Row],[girls_0-5_reached]],sbcc18[[#This Row],[girls_6-12_reached]],sbcc18[[#This Row],[girls_13-18_reached]]),sbcc18[[#This Row],[total_girls]])</f>
        <v>0</v>
      </c>
      <c r="AE41" s="49">
        <f>IF(ISBLANK(sbcc18[[#This Row],[total_children]]),SUM(sbcc18[[#This Row],[calc_boys]],sbcc18[[#This Row],[calc_girls]]),sbcc18[[#This Row],[total_children]])</f>
        <v>111</v>
      </c>
      <c r="AF41" s="49">
        <f>IF(ISBLANK(sbcc18[[#This Row],[total_pwd]]),SUM(sbcc18[[#This Row],[total_pwd_men]],sbcc18[[#This Row],[total_pwd_women]]),sbcc18[[#This Row],[total_pwd]])</f>
        <v>10</v>
      </c>
      <c r="AG41" s="49">
        <f>IF(ISBLANK(sbcc18[[#This Row],[total_adults]]),SUM(sbcc18[[#This Row],[total_men]],sbcc18[[#This Row],[total_women]]),sbcc18[[#This Row],[total_adults]])</f>
        <v>36</v>
      </c>
      <c r="AH41" s="49">
        <f>IF(ISBLANK(sbcc18[[#This Row],[total_beneficiaries_reached]]),SUM(sbcc18[[#This Row],[calc_children]],sbcc18[[#This Row],[calc_adults]]),sbcc18[[#This Row],[total_beneficiaries_reached]])</f>
        <v>147</v>
      </c>
      <c r="AI41" s="49" t="str">
        <f ca="1">IF(B41="","",OFFSET(table_admin1[[#Headers],[ADM1_PT]],MATCH(B41,admin1,0),1))</f>
        <v>MZ01</v>
      </c>
      <c r="AJ41" s="49" t="str">
        <f t="shared" ca="1" si="0"/>
        <v>MZ0103</v>
      </c>
      <c r="AK41" s="49" t="str">
        <f t="shared" ca="1" si="1"/>
        <v/>
      </c>
    </row>
    <row r="42" spans="1:37" x14ac:dyDescent="0.2">
      <c r="A42" s="58">
        <v>45383</v>
      </c>
      <c r="B42" s="49" t="s">
        <v>120</v>
      </c>
      <c r="C42" s="49" t="s">
        <v>129</v>
      </c>
      <c r="G42" s="49" t="s">
        <v>122</v>
      </c>
      <c r="H42" s="49" t="s">
        <v>1197</v>
      </c>
      <c r="I42" s="49" t="s">
        <v>124</v>
      </c>
      <c r="K42" s="49" t="s">
        <v>1212</v>
      </c>
      <c r="T42" s="49">
        <v>76</v>
      </c>
      <c r="W42" s="49">
        <v>13</v>
      </c>
      <c r="Z42" s="49">
        <v>189</v>
      </c>
      <c r="AC42" s="49">
        <f>IF(ISBLANK(sbcc18[[#This Row],[total_boys]]),SUM(sbcc18[[#This Row],[boys_0-5_reached]],sbcc18[[#This Row],[boys_6-12_reached]],sbcc18[[#This Row],[boys_13-18_reached]]),sbcc18[[#This Row],[total_boys]])</f>
        <v>0</v>
      </c>
      <c r="AD42" s="49">
        <f>IF(ISBLANK(sbcc18[[#This Row],[total_girls]]),SUM(sbcc18[[#This Row],[girls_0-5_reached]],sbcc18[[#This Row],[girls_6-12_reached]],sbcc18[[#This Row],[girls_13-18_reached]]),sbcc18[[#This Row],[total_girls]])</f>
        <v>0</v>
      </c>
      <c r="AE42" s="49">
        <f>IF(ISBLANK(sbcc18[[#This Row],[total_children]]),SUM(sbcc18[[#This Row],[calc_boys]],sbcc18[[#This Row],[calc_girls]]),sbcc18[[#This Row],[total_children]])</f>
        <v>76</v>
      </c>
      <c r="AF42" s="49">
        <f>IF(ISBLANK(sbcc18[[#This Row],[total_pwd]]),SUM(sbcc18[[#This Row],[total_pwd_men]],sbcc18[[#This Row],[total_pwd_women]]),sbcc18[[#This Row],[total_pwd]])</f>
        <v>13</v>
      </c>
      <c r="AG42" s="49">
        <f>IF(ISBLANK(sbcc18[[#This Row],[total_adults]]),SUM(sbcc18[[#This Row],[total_men]],sbcc18[[#This Row],[total_women]]),sbcc18[[#This Row],[total_adults]])</f>
        <v>189</v>
      </c>
      <c r="AH42" s="49">
        <f>IF(ISBLANK(sbcc18[[#This Row],[total_beneficiaries_reached]]),SUM(sbcc18[[#This Row],[calc_children]],sbcc18[[#This Row],[calc_adults]]),sbcc18[[#This Row],[total_beneficiaries_reached]])</f>
        <v>265</v>
      </c>
      <c r="AI42" s="49" t="str">
        <f ca="1">IF(B42="","",OFFSET(table_admin1[[#Headers],[ADM1_PT]],MATCH(B42,admin1,0),1))</f>
        <v>MZ01</v>
      </c>
      <c r="AJ42" s="49" t="str">
        <f t="shared" ca="1" si="0"/>
        <v>MZ0110</v>
      </c>
      <c r="AK42" s="49" t="str">
        <f t="shared" ca="1" si="1"/>
        <v/>
      </c>
    </row>
    <row r="43" spans="1:37" x14ac:dyDescent="0.2">
      <c r="A43" s="58">
        <v>45352</v>
      </c>
      <c r="B43" s="49" t="s">
        <v>224</v>
      </c>
      <c r="C43" s="49" t="s">
        <v>656</v>
      </c>
      <c r="G43" s="49" t="s">
        <v>116</v>
      </c>
      <c r="H43" s="49" t="s">
        <v>1197</v>
      </c>
      <c r="I43" s="49" t="s">
        <v>118</v>
      </c>
      <c r="K43" s="49" t="s">
        <v>1212</v>
      </c>
      <c r="T43" s="49">
        <v>109</v>
      </c>
      <c r="W43" s="49">
        <v>14</v>
      </c>
      <c r="Z43" s="49">
        <v>21</v>
      </c>
      <c r="AC43" s="49">
        <f>IF(ISBLANK(sbcc18[[#This Row],[total_boys]]),SUM(sbcc18[[#This Row],[boys_0-5_reached]],sbcc18[[#This Row],[boys_6-12_reached]],sbcc18[[#This Row],[boys_13-18_reached]]),sbcc18[[#This Row],[total_boys]])</f>
        <v>0</v>
      </c>
      <c r="AD43" s="49">
        <f>IF(ISBLANK(sbcc18[[#This Row],[total_girls]]),SUM(sbcc18[[#This Row],[girls_0-5_reached]],sbcc18[[#This Row],[girls_6-12_reached]],sbcc18[[#This Row],[girls_13-18_reached]]),sbcc18[[#This Row],[total_girls]])</f>
        <v>0</v>
      </c>
      <c r="AE43" s="49">
        <f>IF(ISBLANK(sbcc18[[#This Row],[total_children]]),SUM(sbcc18[[#This Row],[calc_boys]],sbcc18[[#This Row],[calc_girls]]),sbcc18[[#This Row],[total_children]])</f>
        <v>109</v>
      </c>
      <c r="AF43" s="49">
        <f>IF(ISBLANK(sbcc18[[#This Row],[total_pwd]]),SUM(sbcc18[[#This Row],[total_pwd_men]],sbcc18[[#This Row],[total_pwd_women]]),sbcc18[[#This Row],[total_pwd]])</f>
        <v>14</v>
      </c>
      <c r="AG43" s="49">
        <f>IF(ISBLANK(sbcc18[[#This Row],[total_adults]]),SUM(sbcc18[[#This Row],[total_men]],sbcc18[[#This Row],[total_women]]),sbcc18[[#This Row],[total_adults]])</f>
        <v>21</v>
      </c>
      <c r="AH43" s="49">
        <f>IF(ISBLANK(sbcc18[[#This Row],[total_beneficiaries_reached]]),SUM(sbcc18[[#This Row],[calc_children]],sbcc18[[#This Row],[calc_adults]]),sbcc18[[#This Row],[total_beneficiaries_reached]])</f>
        <v>130</v>
      </c>
      <c r="AI43" s="49" t="str">
        <f ca="1">IF(B43="","",OFFSET(table_admin1[[#Headers],[ADM1_PT]],MATCH(B43,admin1,0),1))</f>
        <v>MZ10</v>
      </c>
      <c r="AJ43" s="49" t="str">
        <f t="shared" ca="1" si="0"/>
        <v>MZ1006</v>
      </c>
      <c r="AK43" s="49" t="str">
        <f t="shared" ca="1" si="1"/>
        <v/>
      </c>
    </row>
    <row r="44" spans="1:37" x14ac:dyDescent="0.2">
      <c r="A44" s="58">
        <v>45292</v>
      </c>
      <c r="B44" s="49" t="s">
        <v>120</v>
      </c>
      <c r="C44" s="49" t="s">
        <v>205</v>
      </c>
      <c r="G44" s="49" t="s">
        <v>122</v>
      </c>
      <c r="H44" s="49" t="s">
        <v>1197</v>
      </c>
      <c r="I44" s="49" t="s">
        <v>124</v>
      </c>
      <c r="J44" s="49" t="s">
        <v>1315</v>
      </c>
      <c r="K44" s="49" t="s">
        <v>125</v>
      </c>
      <c r="T44" s="49">
        <v>20</v>
      </c>
      <c r="W44" s="49">
        <v>1</v>
      </c>
      <c r="Z44" s="49">
        <v>156</v>
      </c>
      <c r="AC44" s="49">
        <f>IF(ISBLANK(sbcc18[[#This Row],[total_boys]]),SUM(sbcc18[[#This Row],[boys_0-5_reached]],sbcc18[[#This Row],[boys_6-12_reached]],sbcc18[[#This Row],[boys_13-18_reached]]),sbcc18[[#This Row],[total_boys]])</f>
        <v>0</v>
      </c>
      <c r="AD44" s="49">
        <f>IF(ISBLANK(sbcc18[[#This Row],[total_girls]]),SUM(sbcc18[[#This Row],[girls_0-5_reached]],sbcc18[[#This Row],[girls_6-12_reached]],sbcc18[[#This Row],[girls_13-18_reached]]),sbcc18[[#This Row],[total_girls]])</f>
        <v>0</v>
      </c>
      <c r="AE44" s="49">
        <f>IF(ISBLANK(sbcc18[[#This Row],[total_children]]),SUM(sbcc18[[#This Row],[calc_boys]],sbcc18[[#This Row],[calc_girls]]),sbcc18[[#This Row],[total_children]])</f>
        <v>20</v>
      </c>
      <c r="AF44" s="49">
        <f>IF(ISBLANK(sbcc18[[#This Row],[total_pwd]]),SUM(sbcc18[[#This Row],[total_pwd_men]],sbcc18[[#This Row],[total_pwd_women]]),sbcc18[[#This Row],[total_pwd]])</f>
        <v>1</v>
      </c>
      <c r="AG44" s="49">
        <f>IF(ISBLANK(sbcc18[[#This Row],[total_adults]]),SUM(sbcc18[[#This Row],[total_men]],sbcc18[[#This Row],[total_women]]),sbcc18[[#This Row],[total_adults]])</f>
        <v>156</v>
      </c>
      <c r="AH44" s="49">
        <f>IF(ISBLANK(sbcc18[[#This Row],[total_beneficiaries_reached]]),SUM(sbcc18[[#This Row],[calc_children]],sbcc18[[#This Row],[calc_adults]]),sbcc18[[#This Row],[total_beneficiaries_reached]])</f>
        <v>176</v>
      </c>
      <c r="AI44" s="49" t="str">
        <f ca="1">IF(B44="","",OFFSET(table_admin1[[#Headers],[ADM1_PT]],MATCH(B44,admin1,0),1))</f>
        <v>MZ01</v>
      </c>
      <c r="AJ44" s="49" t="str">
        <f t="shared" ca="1" si="0"/>
        <v>MZ0106</v>
      </c>
      <c r="AK44" s="49" t="str">
        <f t="shared" ca="1" si="1"/>
        <v/>
      </c>
    </row>
    <row r="45" spans="1:37" x14ac:dyDescent="0.2">
      <c r="A45" s="58">
        <v>45323</v>
      </c>
      <c r="B45" s="49" t="s">
        <v>224</v>
      </c>
      <c r="C45" s="49" t="s">
        <v>637</v>
      </c>
      <c r="G45" s="49" t="s">
        <v>116</v>
      </c>
      <c r="H45" s="49" t="s">
        <v>1197</v>
      </c>
      <c r="I45" s="49" t="s">
        <v>118</v>
      </c>
      <c r="K45" s="49" t="s">
        <v>1212</v>
      </c>
      <c r="T45" s="49">
        <v>191</v>
      </c>
      <c r="W45" s="49">
        <v>15</v>
      </c>
      <c r="Z45" s="49">
        <v>12</v>
      </c>
      <c r="AC45" s="49">
        <f>IF(ISBLANK(sbcc18[[#This Row],[total_boys]]),SUM(sbcc18[[#This Row],[boys_0-5_reached]],sbcc18[[#This Row],[boys_6-12_reached]],sbcc18[[#This Row],[boys_13-18_reached]]),sbcc18[[#This Row],[total_boys]])</f>
        <v>0</v>
      </c>
      <c r="AD45" s="49">
        <f>IF(ISBLANK(sbcc18[[#This Row],[total_girls]]),SUM(sbcc18[[#This Row],[girls_0-5_reached]],sbcc18[[#This Row],[girls_6-12_reached]],sbcc18[[#This Row],[girls_13-18_reached]]),sbcc18[[#This Row],[total_girls]])</f>
        <v>0</v>
      </c>
      <c r="AE45" s="49">
        <f>IF(ISBLANK(sbcc18[[#This Row],[total_children]]),SUM(sbcc18[[#This Row],[calc_boys]],sbcc18[[#This Row],[calc_girls]]),sbcc18[[#This Row],[total_children]])</f>
        <v>191</v>
      </c>
      <c r="AF45" s="49">
        <f>IF(ISBLANK(sbcc18[[#This Row],[total_pwd]]),SUM(sbcc18[[#This Row],[total_pwd_men]],sbcc18[[#This Row],[total_pwd_women]]),sbcc18[[#This Row],[total_pwd]])</f>
        <v>15</v>
      </c>
      <c r="AG45" s="49">
        <f>IF(ISBLANK(sbcc18[[#This Row],[total_adults]]),SUM(sbcc18[[#This Row],[total_men]],sbcc18[[#This Row],[total_women]]),sbcc18[[#This Row],[total_adults]])</f>
        <v>12</v>
      </c>
      <c r="AH45" s="49">
        <f>IF(ISBLANK(sbcc18[[#This Row],[total_beneficiaries_reached]]),SUM(sbcc18[[#This Row],[calc_children]],sbcc18[[#This Row],[calc_adults]]),sbcc18[[#This Row],[total_beneficiaries_reached]])</f>
        <v>203</v>
      </c>
      <c r="AI45" s="49" t="str">
        <f ca="1">IF(B45="","",OFFSET(table_admin1[[#Headers],[ADM1_PT]],MATCH(B45,admin1,0),1))</f>
        <v>MZ10</v>
      </c>
      <c r="AJ45" s="49" t="str">
        <f t="shared" ca="1" si="0"/>
        <v>MZ1001</v>
      </c>
      <c r="AK45" s="49" t="str">
        <f t="shared" ca="1" si="1"/>
        <v/>
      </c>
    </row>
    <row r="46" spans="1:37" x14ac:dyDescent="0.2">
      <c r="A46" s="58">
        <v>45323</v>
      </c>
      <c r="B46" s="49" t="s">
        <v>192</v>
      </c>
      <c r="C46" s="49" t="s">
        <v>370</v>
      </c>
      <c r="G46" s="49" t="s">
        <v>116</v>
      </c>
      <c r="H46" s="49" t="s">
        <v>170</v>
      </c>
      <c r="I46" s="49" t="s">
        <v>118</v>
      </c>
      <c r="K46" s="49" t="s">
        <v>1212</v>
      </c>
      <c r="T46" s="49">
        <v>182</v>
      </c>
      <c r="W46" s="49">
        <v>7</v>
      </c>
      <c r="Z46" s="49">
        <v>162</v>
      </c>
      <c r="AC46" s="49">
        <f>IF(ISBLANK(sbcc18[[#This Row],[total_boys]]),SUM(sbcc18[[#This Row],[boys_0-5_reached]],sbcc18[[#This Row],[boys_6-12_reached]],sbcc18[[#This Row],[boys_13-18_reached]]),sbcc18[[#This Row],[total_boys]])</f>
        <v>0</v>
      </c>
      <c r="AD46" s="49">
        <f>IF(ISBLANK(sbcc18[[#This Row],[total_girls]]),SUM(sbcc18[[#This Row],[girls_0-5_reached]],sbcc18[[#This Row],[girls_6-12_reached]],sbcc18[[#This Row],[girls_13-18_reached]]),sbcc18[[#This Row],[total_girls]])</f>
        <v>0</v>
      </c>
      <c r="AE46" s="49">
        <f>IF(ISBLANK(sbcc18[[#This Row],[total_children]]),SUM(sbcc18[[#This Row],[calc_boys]],sbcc18[[#This Row],[calc_girls]]),sbcc18[[#This Row],[total_children]])</f>
        <v>182</v>
      </c>
      <c r="AF46" s="49">
        <f>IF(ISBLANK(sbcc18[[#This Row],[total_pwd]]),SUM(sbcc18[[#This Row],[total_pwd_men]],sbcc18[[#This Row],[total_pwd_women]]),sbcc18[[#This Row],[total_pwd]])</f>
        <v>7</v>
      </c>
      <c r="AG46" s="49">
        <f>IF(ISBLANK(sbcc18[[#This Row],[total_adults]]),SUM(sbcc18[[#This Row],[total_men]],sbcc18[[#This Row],[total_women]]),sbcc18[[#This Row],[total_adults]])</f>
        <v>162</v>
      </c>
      <c r="AH46" s="49">
        <f>IF(ISBLANK(sbcc18[[#This Row],[total_beneficiaries_reached]]),SUM(sbcc18[[#This Row],[calc_children]],sbcc18[[#This Row],[calc_adults]]),sbcc18[[#This Row],[total_beneficiaries_reached]])</f>
        <v>344</v>
      </c>
      <c r="AI46" s="49" t="str">
        <f ca="1">IF(B46="","",OFFSET(table_admin1[[#Headers],[ADM1_PT]],MATCH(B46,admin1,0),1))</f>
        <v>MZ04</v>
      </c>
      <c r="AJ46" s="49" t="str">
        <f t="shared" ca="1" si="0"/>
        <v>MZ0404</v>
      </c>
      <c r="AK46" s="49" t="str">
        <f t="shared" ca="1" si="1"/>
        <v/>
      </c>
    </row>
    <row r="47" spans="1:37" x14ac:dyDescent="0.2">
      <c r="A47" s="58">
        <v>45323</v>
      </c>
      <c r="B47" s="49" t="s">
        <v>209</v>
      </c>
      <c r="C47" s="49" t="s">
        <v>437</v>
      </c>
      <c r="G47" s="49" t="s">
        <v>116</v>
      </c>
      <c r="H47" s="49" t="s">
        <v>1197</v>
      </c>
      <c r="I47" s="49" t="s">
        <v>118</v>
      </c>
      <c r="K47" s="49" t="s">
        <v>1212</v>
      </c>
      <c r="T47" s="49">
        <v>1</v>
      </c>
      <c r="W47" s="49">
        <v>7</v>
      </c>
      <c r="Z47" s="49">
        <v>193</v>
      </c>
      <c r="AC47" s="49">
        <f>IF(ISBLANK(sbcc18[[#This Row],[total_boys]]),SUM(sbcc18[[#This Row],[boys_0-5_reached]],sbcc18[[#This Row],[boys_6-12_reached]],sbcc18[[#This Row],[boys_13-18_reached]]),sbcc18[[#This Row],[total_boys]])</f>
        <v>0</v>
      </c>
      <c r="AD47" s="49">
        <f>IF(ISBLANK(sbcc18[[#This Row],[total_girls]]),SUM(sbcc18[[#This Row],[girls_0-5_reached]],sbcc18[[#This Row],[girls_6-12_reached]],sbcc18[[#This Row],[girls_13-18_reached]]),sbcc18[[#This Row],[total_girls]])</f>
        <v>0</v>
      </c>
      <c r="AE47" s="49">
        <f>IF(ISBLANK(sbcc18[[#This Row],[total_children]]),SUM(sbcc18[[#This Row],[calc_boys]],sbcc18[[#This Row],[calc_girls]]),sbcc18[[#This Row],[total_children]])</f>
        <v>1</v>
      </c>
      <c r="AF47" s="49">
        <f>IF(ISBLANK(sbcc18[[#This Row],[total_pwd]]),SUM(sbcc18[[#This Row],[total_pwd_men]],sbcc18[[#This Row],[total_pwd_women]]),sbcc18[[#This Row],[total_pwd]])</f>
        <v>7</v>
      </c>
      <c r="AG47" s="49">
        <f>IF(ISBLANK(sbcc18[[#This Row],[total_adults]]),SUM(sbcc18[[#This Row],[total_men]],sbcc18[[#This Row],[total_women]]),sbcc18[[#This Row],[total_adults]])</f>
        <v>193</v>
      </c>
      <c r="AH47" s="49">
        <f>IF(ISBLANK(sbcc18[[#This Row],[total_beneficiaries_reached]]),SUM(sbcc18[[#This Row],[calc_children]],sbcc18[[#This Row],[calc_adults]]),sbcc18[[#This Row],[total_beneficiaries_reached]])</f>
        <v>194</v>
      </c>
      <c r="AI47" s="49" t="str">
        <f ca="1">IF(B47="","",OFFSET(table_admin1[[#Headers],[ADM1_PT]],MATCH(B47,admin1,0),1))</f>
        <v>MZ07</v>
      </c>
      <c r="AJ47" s="49" t="str">
        <f t="shared" ca="1" si="0"/>
        <v>MZ0701</v>
      </c>
      <c r="AK47" s="49" t="str">
        <f t="shared" ca="1" si="1"/>
        <v/>
      </c>
    </row>
    <row r="48" spans="1:37" x14ac:dyDescent="0.2">
      <c r="A48" s="58">
        <v>45352</v>
      </c>
      <c r="B48" s="49" t="s">
        <v>209</v>
      </c>
      <c r="C48" s="49" t="s">
        <v>467</v>
      </c>
      <c r="G48" s="49" t="s">
        <v>122</v>
      </c>
      <c r="H48" s="49" t="s">
        <v>1197</v>
      </c>
      <c r="I48" s="49" t="s">
        <v>124</v>
      </c>
      <c r="J48" s="49" t="s">
        <v>1315</v>
      </c>
      <c r="K48" s="49" t="s">
        <v>125</v>
      </c>
      <c r="T48" s="49">
        <v>135</v>
      </c>
      <c r="W48" s="49">
        <v>13</v>
      </c>
      <c r="Z48" s="49">
        <v>8</v>
      </c>
      <c r="AC48" s="49">
        <f>IF(ISBLANK(sbcc18[[#This Row],[total_boys]]),SUM(sbcc18[[#This Row],[boys_0-5_reached]],sbcc18[[#This Row],[boys_6-12_reached]],sbcc18[[#This Row],[boys_13-18_reached]]),sbcc18[[#This Row],[total_boys]])</f>
        <v>0</v>
      </c>
      <c r="AD48" s="49">
        <f>IF(ISBLANK(sbcc18[[#This Row],[total_girls]]),SUM(sbcc18[[#This Row],[girls_0-5_reached]],sbcc18[[#This Row],[girls_6-12_reached]],sbcc18[[#This Row],[girls_13-18_reached]]),sbcc18[[#This Row],[total_girls]])</f>
        <v>0</v>
      </c>
      <c r="AE48" s="49">
        <f>IF(ISBLANK(sbcc18[[#This Row],[total_children]]),SUM(sbcc18[[#This Row],[calc_boys]],sbcc18[[#This Row],[calc_girls]]),sbcc18[[#This Row],[total_children]])</f>
        <v>135</v>
      </c>
      <c r="AF48" s="49">
        <f>IF(ISBLANK(sbcc18[[#This Row],[total_pwd]]),SUM(sbcc18[[#This Row],[total_pwd_men]],sbcc18[[#This Row],[total_pwd_women]]),sbcc18[[#This Row],[total_pwd]])</f>
        <v>13</v>
      </c>
      <c r="AG48" s="49">
        <f>IF(ISBLANK(sbcc18[[#This Row],[total_adults]]),SUM(sbcc18[[#This Row],[total_men]],sbcc18[[#This Row],[total_women]]),sbcc18[[#This Row],[total_adults]])</f>
        <v>8</v>
      </c>
      <c r="AH48" s="49">
        <f>IF(ISBLANK(sbcc18[[#This Row],[total_beneficiaries_reached]]),SUM(sbcc18[[#This Row],[calc_children]],sbcc18[[#This Row],[calc_adults]]),sbcc18[[#This Row],[total_beneficiaries_reached]])</f>
        <v>143</v>
      </c>
      <c r="AI48" s="49" t="str">
        <f ca="1">IF(B48="","",OFFSET(table_admin1[[#Headers],[ADM1_PT]],MATCH(B48,admin1,0),1))</f>
        <v>MZ07</v>
      </c>
      <c r="AJ48" s="49" t="str">
        <f t="shared" ca="1" si="0"/>
        <v>MZ0709</v>
      </c>
      <c r="AK48" s="49" t="str">
        <f t="shared" ca="1" si="1"/>
        <v/>
      </c>
    </row>
    <row r="49" spans="1:37" x14ac:dyDescent="0.2">
      <c r="A49" s="58">
        <v>45383</v>
      </c>
      <c r="B49" s="49" t="s">
        <v>209</v>
      </c>
      <c r="C49" s="49" t="s">
        <v>489</v>
      </c>
      <c r="G49" s="49" t="s">
        <v>116</v>
      </c>
      <c r="H49" s="49" t="s">
        <v>1197</v>
      </c>
      <c r="I49" s="49" t="s">
        <v>118</v>
      </c>
      <c r="K49" s="49" t="s">
        <v>1212</v>
      </c>
      <c r="T49" s="49">
        <v>87</v>
      </c>
      <c r="W49" s="49">
        <v>13</v>
      </c>
      <c r="Z49" s="49">
        <v>10</v>
      </c>
      <c r="AC49" s="49">
        <f>IF(ISBLANK(sbcc18[[#This Row],[total_boys]]),SUM(sbcc18[[#This Row],[boys_0-5_reached]],sbcc18[[#This Row],[boys_6-12_reached]],sbcc18[[#This Row],[boys_13-18_reached]]),sbcc18[[#This Row],[total_boys]])</f>
        <v>0</v>
      </c>
      <c r="AD49" s="49">
        <f>IF(ISBLANK(sbcc18[[#This Row],[total_girls]]),SUM(sbcc18[[#This Row],[girls_0-5_reached]],sbcc18[[#This Row],[girls_6-12_reached]],sbcc18[[#This Row],[girls_13-18_reached]]),sbcc18[[#This Row],[total_girls]])</f>
        <v>0</v>
      </c>
      <c r="AE49" s="49">
        <f>IF(ISBLANK(sbcc18[[#This Row],[total_children]]),SUM(sbcc18[[#This Row],[calc_boys]],sbcc18[[#This Row],[calc_girls]]),sbcc18[[#This Row],[total_children]])</f>
        <v>87</v>
      </c>
      <c r="AF49" s="49">
        <f>IF(ISBLANK(sbcc18[[#This Row],[total_pwd]]),SUM(sbcc18[[#This Row],[total_pwd_men]],sbcc18[[#This Row],[total_pwd_women]]),sbcc18[[#This Row],[total_pwd]])</f>
        <v>13</v>
      </c>
      <c r="AG49" s="49">
        <f>IF(ISBLANK(sbcc18[[#This Row],[total_adults]]),SUM(sbcc18[[#This Row],[total_men]],sbcc18[[#This Row],[total_women]]),sbcc18[[#This Row],[total_adults]])</f>
        <v>10</v>
      </c>
      <c r="AH49" s="49">
        <f>IF(ISBLANK(sbcc18[[#This Row],[total_beneficiaries_reached]]),SUM(sbcc18[[#This Row],[calc_children]],sbcc18[[#This Row],[calc_adults]]),sbcc18[[#This Row],[total_beneficiaries_reached]])</f>
        <v>97</v>
      </c>
      <c r="AI49" s="49" t="str">
        <f ca="1">IF(B49="","",OFFSET(table_admin1[[#Headers],[ADM1_PT]],MATCH(B49,admin1,0),1))</f>
        <v>MZ07</v>
      </c>
      <c r="AJ49" s="49" t="str">
        <f t="shared" ca="1" si="0"/>
        <v>MZ0715</v>
      </c>
      <c r="AK49" s="49" t="str">
        <f t="shared" ca="1" si="1"/>
        <v/>
      </c>
    </row>
    <row r="50" spans="1:37" x14ac:dyDescent="0.2">
      <c r="A50" s="58">
        <v>45292</v>
      </c>
      <c r="B50" s="49" t="s">
        <v>120</v>
      </c>
      <c r="C50" s="49" t="s">
        <v>127</v>
      </c>
      <c r="G50" s="49" t="s">
        <v>122</v>
      </c>
      <c r="H50" s="49" t="s">
        <v>1197</v>
      </c>
      <c r="I50" s="49" t="s">
        <v>124</v>
      </c>
      <c r="J50" s="49" t="s">
        <v>1316</v>
      </c>
      <c r="K50" s="49" t="s">
        <v>125</v>
      </c>
      <c r="T50" s="49">
        <v>2</v>
      </c>
      <c r="W50" s="49">
        <v>12</v>
      </c>
      <c r="Z50" s="49">
        <v>160</v>
      </c>
      <c r="AC50" s="49">
        <f>IF(ISBLANK(sbcc18[[#This Row],[total_boys]]),SUM(sbcc18[[#This Row],[boys_0-5_reached]],sbcc18[[#This Row],[boys_6-12_reached]],sbcc18[[#This Row],[boys_13-18_reached]]),sbcc18[[#This Row],[total_boys]])</f>
        <v>0</v>
      </c>
      <c r="AD50" s="49">
        <f>IF(ISBLANK(sbcc18[[#This Row],[total_girls]]),SUM(sbcc18[[#This Row],[girls_0-5_reached]],sbcc18[[#This Row],[girls_6-12_reached]],sbcc18[[#This Row],[girls_13-18_reached]]),sbcc18[[#This Row],[total_girls]])</f>
        <v>0</v>
      </c>
      <c r="AE50" s="49">
        <f>IF(ISBLANK(sbcc18[[#This Row],[total_children]]),SUM(sbcc18[[#This Row],[calc_boys]],sbcc18[[#This Row],[calc_girls]]),sbcc18[[#This Row],[total_children]])</f>
        <v>2</v>
      </c>
      <c r="AF50" s="49">
        <f>IF(ISBLANK(sbcc18[[#This Row],[total_pwd]]),SUM(sbcc18[[#This Row],[total_pwd_men]],sbcc18[[#This Row],[total_pwd_women]]),sbcc18[[#This Row],[total_pwd]])</f>
        <v>12</v>
      </c>
      <c r="AG50" s="49">
        <f>IF(ISBLANK(sbcc18[[#This Row],[total_adults]]),SUM(sbcc18[[#This Row],[total_men]],sbcc18[[#This Row],[total_women]]),sbcc18[[#This Row],[total_adults]])</f>
        <v>160</v>
      </c>
      <c r="AH50" s="49">
        <f>IF(ISBLANK(sbcc18[[#This Row],[total_beneficiaries_reached]]),SUM(sbcc18[[#This Row],[calc_children]],sbcc18[[#This Row],[calc_adults]]),sbcc18[[#This Row],[total_beneficiaries_reached]])</f>
        <v>162</v>
      </c>
      <c r="AI50" s="49" t="str">
        <f ca="1">IF(B50="","",OFFSET(table_admin1[[#Headers],[ADM1_PT]],MATCH(B50,admin1,0),1))</f>
        <v>MZ01</v>
      </c>
      <c r="AJ50" s="49" t="str">
        <f t="shared" ca="1" si="0"/>
        <v>MZ0101</v>
      </c>
      <c r="AK50" s="49" t="str">
        <f t="shared" ca="1" si="1"/>
        <v/>
      </c>
    </row>
    <row r="51" spans="1:37" x14ac:dyDescent="0.2">
      <c r="A51" s="58">
        <v>45323</v>
      </c>
      <c r="B51" s="49" t="s">
        <v>192</v>
      </c>
      <c r="C51" s="49" t="s">
        <v>363</v>
      </c>
      <c r="G51" s="49" t="s">
        <v>116</v>
      </c>
      <c r="H51" s="49" t="s">
        <v>1197</v>
      </c>
      <c r="I51" s="49" t="s">
        <v>118</v>
      </c>
      <c r="K51" s="49" t="s">
        <v>1212</v>
      </c>
      <c r="T51" s="49">
        <v>142</v>
      </c>
      <c r="W51" s="49">
        <v>12</v>
      </c>
      <c r="Z51" s="49">
        <v>150</v>
      </c>
      <c r="AC51" s="49">
        <f>IF(ISBLANK(sbcc18[[#This Row],[total_boys]]),SUM(sbcc18[[#This Row],[boys_0-5_reached]],sbcc18[[#This Row],[boys_6-12_reached]],sbcc18[[#This Row],[boys_13-18_reached]]),sbcc18[[#This Row],[total_boys]])</f>
        <v>0</v>
      </c>
      <c r="AD51" s="49">
        <f>IF(ISBLANK(sbcc18[[#This Row],[total_girls]]),SUM(sbcc18[[#This Row],[girls_0-5_reached]],sbcc18[[#This Row],[girls_6-12_reached]],sbcc18[[#This Row],[girls_13-18_reached]]),sbcc18[[#This Row],[total_girls]])</f>
        <v>0</v>
      </c>
      <c r="AE51" s="49">
        <f>IF(ISBLANK(sbcc18[[#This Row],[total_children]]),SUM(sbcc18[[#This Row],[calc_boys]],sbcc18[[#This Row],[calc_girls]]),sbcc18[[#This Row],[total_children]])</f>
        <v>142</v>
      </c>
      <c r="AF51" s="49">
        <f>IF(ISBLANK(sbcc18[[#This Row],[total_pwd]]),SUM(sbcc18[[#This Row],[total_pwd_men]],sbcc18[[#This Row],[total_pwd_women]]),sbcc18[[#This Row],[total_pwd]])</f>
        <v>12</v>
      </c>
      <c r="AG51" s="49">
        <f>IF(ISBLANK(sbcc18[[#This Row],[total_adults]]),SUM(sbcc18[[#This Row],[total_men]],sbcc18[[#This Row],[total_women]]),sbcc18[[#This Row],[total_adults]])</f>
        <v>150</v>
      </c>
      <c r="AH51" s="49">
        <f>IF(ISBLANK(sbcc18[[#This Row],[total_beneficiaries_reached]]),SUM(sbcc18[[#This Row],[calc_children]],sbcc18[[#This Row],[calc_adults]]),sbcc18[[#This Row],[total_beneficiaries_reached]])</f>
        <v>292</v>
      </c>
      <c r="AI51" s="49" t="str">
        <f ca="1">IF(B51="","",OFFSET(table_admin1[[#Headers],[ADM1_PT]],MATCH(B51,admin1,0),1))</f>
        <v>MZ04</v>
      </c>
      <c r="AJ51" s="49" t="str">
        <f t="shared" ca="1" si="0"/>
        <v>MZ0402</v>
      </c>
      <c r="AK51" s="49" t="str">
        <f t="shared" ca="1" si="1"/>
        <v/>
      </c>
    </row>
    <row r="52" spans="1:37" x14ac:dyDescent="0.2">
      <c r="A52" s="58">
        <v>45383</v>
      </c>
      <c r="B52" s="49" t="s">
        <v>120</v>
      </c>
      <c r="C52" s="49" t="s">
        <v>199</v>
      </c>
      <c r="G52" s="49" t="s">
        <v>122</v>
      </c>
      <c r="H52" s="49" t="s">
        <v>170</v>
      </c>
      <c r="I52" s="49" t="s">
        <v>124</v>
      </c>
      <c r="K52" s="49" t="s">
        <v>1212</v>
      </c>
      <c r="T52" s="49">
        <v>159</v>
      </c>
      <c r="W52" s="49">
        <v>10</v>
      </c>
      <c r="Z52" s="49">
        <v>44</v>
      </c>
      <c r="AC52" s="49">
        <f>IF(ISBLANK(sbcc18[[#This Row],[total_boys]]),SUM(sbcc18[[#This Row],[boys_0-5_reached]],sbcc18[[#This Row],[boys_6-12_reached]],sbcc18[[#This Row],[boys_13-18_reached]]),sbcc18[[#This Row],[total_boys]])</f>
        <v>0</v>
      </c>
      <c r="AD52" s="49">
        <f>IF(ISBLANK(sbcc18[[#This Row],[total_girls]]),SUM(sbcc18[[#This Row],[girls_0-5_reached]],sbcc18[[#This Row],[girls_6-12_reached]],sbcc18[[#This Row],[girls_13-18_reached]]),sbcc18[[#This Row],[total_girls]])</f>
        <v>0</v>
      </c>
      <c r="AE52" s="49">
        <f>IF(ISBLANK(sbcc18[[#This Row],[total_children]]),SUM(sbcc18[[#This Row],[calc_boys]],sbcc18[[#This Row],[calc_girls]]),sbcc18[[#This Row],[total_children]])</f>
        <v>159</v>
      </c>
      <c r="AF52" s="49">
        <f>IF(ISBLANK(sbcc18[[#This Row],[total_pwd]]),SUM(sbcc18[[#This Row],[total_pwd_men]],sbcc18[[#This Row],[total_pwd_women]]),sbcc18[[#This Row],[total_pwd]])</f>
        <v>10</v>
      </c>
      <c r="AG52" s="49">
        <f>IF(ISBLANK(sbcc18[[#This Row],[total_adults]]),SUM(sbcc18[[#This Row],[total_men]],sbcc18[[#This Row],[total_women]]),sbcc18[[#This Row],[total_adults]])</f>
        <v>44</v>
      </c>
      <c r="AH52" s="49">
        <f>IF(ISBLANK(sbcc18[[#This Row],[total_beneficiaries_reached]]),SUM(sbcc18[[#This Row],[calc_children]],sbcc18[[#This Row],[calc_adults]]),sbcc18[[#This Row],[total_beneficiaries_reached]])</f>
        <v>203</v>
      </c>
      <c r="AI52" s="49" t="str">
        <f ca="1">IF(B52="","",OFFSET(table_admin1[[#Headers],[ADM1_PT]],MATCH(B52,admin1,0),1))</f>
        <v>MZ01</v>
      </c>
      <c r="AJ52" s="49" t="str">
        <f t="shared" ca="1" si="0"/>
        <v>MZ0105</v>
      </c>
      <c r="AK52" s="49" t="str">
        <f t="shared" ca="1" si="1"/>
        <v/>
      </c>
    </row>
    <row r="53" spans="1:37" x14ac:dyDescent="0.2">
      <c r="A53" s="58">
        <v>45292</v>
      </c>
      <c r="B53" s="49" t="s">
        <v>120</v>
      </c>
      <c r="C53" s="49" t="s">
        <v>194</v>
      </c>
      <c r="G53" s="49" t="s">
        <v>116</v>
      </c>
      <c r="H53" s="49" t="s">
        <v>170</v>
      </c>
      <c r="I53" s="49" t="s">
        <v>118</v>
      </c>
      <c r="K53" s="49" t="s">
        <v>1212</v>
      </c>
      <c r="T53" s="49">
        <v>111</v>
      </c>
      <c r="W53" s="49">
        <v>14</v>
      </c>
      <c r="Z53" s="49">
        <v>166</v>
      </c>
      <c r="AC53" s="49">
        <f>IF(ISBLANK(sbcc18[[#This Row],[total_boys]]),SUM(sbcc18[[#This Row],[boys_0-5_reached]],sbcc18[[#This Row],[boys_6-12_reached]],sbcc18[[#This Row],[boys_13-18_reached]]),sbcc18[[#This Row],[total_boys]])</f>
        <v>0</v>
      </c>
      <c r="AD53" s="49">
        <f>IF(ISBLANK(sbcc18[[#This Row],[total_girls]]),SUM(sbcc18[[#This Row],[girls_0-5_reached]],sbcc18[[#This Row],[girls_6-12_reached]],sbcc18[[#This Row],[girls_13-18_reached]]),sbcc18[[#This Row],[total_girls]])</f>
        <v>0</v>
      </c>
      <c r="AE53" s="49">
        <f>IF(ISBLANK(sbcc18[[#This Row],[total_children]]),SUM(sbcc18[[#This Row],[calc_boys]],sbcc18[[#This Row],[calc_girls]]),sbcc18[[#This Row],[total_children]])</f>
        <v>111</v>
      </c>
      <c r="AF53" s="49">
        <f>IF(ISBLANK(sbcc18[[#This Row],[total_pwd]]),SUM(sbcc18[[#This Row],[total_pwd_men]],sbcc18[[#This Row],[total_pwd_women]]),sbcc18[[#This Row],[total_pwd]])</f>
        <v>14</v>
      </c>
      <c r="AG53" s="49">
        <f>IF(ISBLANK(sbcc18[[#This Row],[total_adults]]),SUM(sbcc18[[#This Row],[total_men]],sbcc18[[#This Row],[total_women]]),sbcc18[[#This Row],[total_adults]])</f>
        <v>166</v>
      </c>
      <c r="AH53" s="49">
        <f>IF(ISBLANK(sbcc18[[#This Row],[total_beneficiaries_reached]]),SUM(sbcc18[[#This Row],[calc_children]],sbcc18[[#This Row],[calc_adults]]),sbcc18[[#This Row],[total_beneficiaries_reached]])</f>
        <v>277</v>
      </c>
      <c r="AI53" s="49" t="str">
        <f ca="1">IF(B53="","",OFFSET(table_admin1[[#Headers],[ADM1_PT]],MATCH(B53,admin1,0),1))</f>
        <v>MZ01</v>
      </c>
      <c r="AJ53" s="49" t="str">
        <f t="shared" ca="1" si="0"/>
        <v>MZ0104</v>
      </c>
      <c r="AK53" s="49" t="str">
        <f t="shared" ca="1" si="1"/>
        <v/>
      </c>
    </row>
    <row r="54" spans="1:37" x14ac:dyDescent="0.2">
      <c r="A54" s="58">
        <v>45323</v>
      </c>
      <c r="B54" s="49" t="s">
        <v>113</v>
      </c>
      <c r="C54" s="49" t="s">
        <v>604</v>
      </c>
      <c r="G54" s="49" t="s">
        <v>116</v>
      </c>
      <c r="H54" s="49" t="s">
        <v>1197</v>
      </c>
      <c r="I54" s="49" t="s">
        <v>118</v>
      </c>
      <c r="K54" s="49" t="s">
        <v>1212</v>
      </c>
      <c r="T54" s="49">
        <v>47</v>
      </c>
      <c r="W54" s="49">
        <v>10</v>
      </c>
      <c r="Z54" s="49">
        <v>114</v>
      </c>
      <c r="AC54" s="49">
        <f>IF(ISBLANK(sbcc18[[#This Row],[total_boys]]),SUM(sbcc18[[#This Row],[boys_0-5_reached]],sbcc18[[#This Row],[boys_6-12_reached]],sbcc18[[#This Row],[boys_13-18_reached]]),sbcc18[[#This Row],[total_boys]])</f>
        <v>0</v>
      </c>
      <c r="AD54" s="49">
        <f>IF(ISBLANK(sbcc18[[#This Row],[total_girls]]),SUM(sbcc18[[#This Row],[girls_0-5_reached]],sbcc18[[#This Row],[girls_6-12_reached]],sbcc18[[#This Row],[girls_13-18_reached]]),sbcc18[[#This Row],[total_girls]])</f>
        <v>0</v>
      </c>
      <c r="AE54" s="49">
        <f>IF(ISBLANK(sbcc18[[#This Row],[total_children]]),SUM(sbcc18[[#This Row],[calc_boys]],sbcc18[[#This Row],[calc_girls]]),sbcc18[[#This Row],[total_children]])</f>
        <v>47</v>
      </c>
      <c r="AF54" s="49">
        <f>IF(ISBLANK(sbcc18[[#This Row],[total_pwd]]),SUM(sbcc18[[#This Row],[total_pwd_men]],sbcc18[[#This Row],[total_pwd_women]]),sbcc18[[#This Row],[total_pwd]])</f>
        <v>10</v>
      </c>
      <c r="AG54" s="49">
        <f>IF(ISBLANK(sbcc18[[#This Row],[total_adults]]),SUM(sbcc18[[#This Row],[total_men]],sbcc18[[#This Row],[total_women]]),sbcc18[[#This Row],[total_adults]])</f>
        <v>114</v>
      </c>
      <c r="AH54" s="49">
        <f>IF(ISBLANK(sbcc18[[#This Row],[total_beneficiaries_reached]]),SUM(sbcc18[[#This Row],[calc_children]],sbcc18[[#This Row],[calc_adults]]),sbcc18[[#This Row],[total_beneficiaries_reached]])</f>
        <v>161</v>
      </c>
      <c r="AI54" s="49" t="str">
        <f ca="1">IF(B54="","",OFFSET(table_admin1[[#Headers],[ADM1_PT]],MATCH(B54,admin1,0),1))</f>
        <v>MZ09</v>
      </c>
      <c r="AJ54" s="49" t="str">
        <f t="shared" ca="1" si="0"/>
        <v>MZ0904</v>
      </c>
      <c r="AK54" s="49" t="str">
        <f t="shared" ca="1" si="1"/>
        <v/>
      </c>
    </row>
    <row r="55" spans="1:37" x14ac:dyDescent="0.2">
      <c r="A55" s="58">
        <v>45323</v>
      </c>
      <c r="B55" s="49" t="s">
        <v>120</v>
      </c>
      <c r="C55" s="49" t="s">
        <v>126</v>
      </c>
      <c r="G55" s="49" t="s">
        <v>122</v>
      </c>
      <c r="H55" s="49" t="s">
        <v>170</v>
      </c>
      <c r="I55" s="49" t="s">
        <v>124</v>
      </c>
      <c r="J55" s="49" t="s">
        <v>1315</v>
      </c>
      <c r="K55" s="49" t="s">
        <v>125</v>
      </c>
      <c r="T55" s="49">
        <v>125</v>
      </c>
      <c r="W55" s="49">
        <v>3</v>
      </c>
      <c r="Z55" s="49">
        <v>2</v>
      </c>
      <c r="AC55" s="49">
        <f>IF(ISBLANK(sbcc18[[#This Row],[total_boys]]),SUM(sbcc18[[#This Row],[boys_0-5_reached]],sbcc18[[#This Row],[boys_6-12_reached]],sbcc18[[#This Row],[boys_13-18_reached]]),sbcc18[[#This Row],[total_boys]])</f>
        <v>0</v>
      </c>
      <c r="AD55" s="49">
        <f>IF(ISBLANK(sbcc18[[#This Row],[total_girls]]),SUM(sbcc18[[#This Row],[girls_0-5_reached]],sbcc18[[#This Row],[girls_6-12_reached]],sbcc18[[#This Row],[girls_13-18_reached]]),sbcc18[[#This Row],[total_girls]])</f>
        <v>0</v>
      </c>
      <c r="AE55" s="49">
        <f>IF(ISBLANK(sbcc18[[#This Row],[total_children]]),SUM(sbcc18[[#This Row],[calc_boys]],sbcc18[[#This Row],[calc_girls]]),sbcc18[[#This Row],[total_children]])</f>
        <v>125</v>
      </c>
      <c r="AF55" s="49">
        <f>IF(ISBLANK(sbcc18[[#This Row],[total_pwd]]),SUM(sbcc18[[#This Row],[total_pwd_men]],sbcc18[[#This Row],[total_pwd_women]]),sbcc18[[#This Row],[total_pwd]])</f>
        <v>3</v>
      </c>
      <c r="AG55" s="49">
        <f>IF(ISBLANK(sbcc18[[#This Row],[total_adults]]),SUM(sbcc18[[#This Row],[total_men]],sbcc18[[#This Row],[total_women]]),sbcc18[[#This Row],[total_adults]])</f>
        <v>2</v>
      </c>
      <c r="AH55" s="49">
        <f>IF(ISBLANK(sbcc18[[#This Row],[total_beneficiaries_reached]]),SUM(sbcc18[[#This Row],[calc_children]],sbcc18[[#This Row],[calc_adults]]),sbcc18[[#This Row],[total_beneficiaries_reached]])</f>
        <v>127</v>
      </c>
      <c r="AI55" s="49" t="str">
        <f ca="1">IF(B55="","",OFFSET(table_admin1[[#Headers],[ADM1_PT]],MATCH(B55,admin1,0),1))</f>
        <v>MZ01</v>
      </c>
      <c r="AJ55" s="49" t="str">
        <f t="shared" ca="1" si="0"/>
        <v>MZ0103</v>
      </c>
      <c r="AK55" s="49" t="str">
        <f t="shared" ca="1" si="1"/>
        <v/>
      </c>
    </row>
    <row r="56" spans="1:37" x14ac:dyDescent="0.2">
      <c r="A56" s="58">
        <v>45352</v>
      </c>
      <c r="B56" s="49" t="s">
        <v>120</v>
      </c>
      <c r="C56" s="49" t="s">
        <v>205</v>
      </c>
      <c r="G56" s="49" t="s">
        <v>122</v>
      </c>
      <c r="H56" s="49" t="s">
        <v>170</v>
      </c>
      <c r="T56" s="49">
        <v>110</v>
      </c>
      <c r="W56" s="49">
        <v>1</v>
      </c>
      <c r="Z56" s="49">
        <v>186</v>
      </c>
      <c r="AC56" s="49">
        <f>IF(ISBLANK(sbcc18[[#This Row],[total_boys]]),SUM(sbcc18[[#This Row],[boys_0-5_reached]],sbcc18[[#This Row],[boys_6-12_reached]],sbcc18[[#This Row],[boys_13-18_reached]]),sbcc18[[#This Row],[total_boys]])</f>
        <v>0</v>
      </c>
      <c r="AD56" s="49">
        <f>IF(ISBLANK(sbcc18[[#This Row],[total_girls]]),SUM(sbcc18[[#This Row],[girls_0-5_reached]],sbcc18[[#This Row],[girls_6-12_reached]],sbcc18[[#This Row],[girls_13-18_reached]]),sbcc18[[#This Row],[total_girls]])</f>
        <v>0</v>
      </c>
      <c r="AE56" s="49">
        <f>IF(ISBLANK(sbcc18[[#This Row],[total_children]]),SUM(sbcc18[[#This Row],[calc_boys]],sbcc18[[#This Row],[calc_girls]]),sbcc18[[#This Row],[total_children]])</f>
        <v>110</v>
      </c>
      <c r="AF56" s="49">
        <f>IF(ISBLANK(sbcc18[[#This Row],[total_pwd]]),SUM(sbcc18[[#This Row],[total_pwd_men]],sbcc18[[#This Row],[total_pwd_women]]),sbcc18[[#This Row],[total_pwd]])</f>
        <v>1</v>
      </c>
      <c r="AG56" s="49">
        <f>IF(ISBLANK(sbcc18[[#This Row],[total_adults]]),SUM(sbcc18[[#This Row],[total_men]],sbcc18[[#This Row],[total_women]]),sbcc18[[#This Row],[total_adults]])</f>
        <v>186</v>
      </c>
      <c r="AH56" s="49">
        <f>IF(ISBLANK(sbcc18[[#This Row],[total_beneficiaries_reached]]),SUM(sbcc18[[#This Row],[calc_children]],sbcc18[[#This Row],[calc_adults]]),sbcc18[[#This Row],[total_beneficiaries_reached]])</f>
        <v>296</v>
      </c>
      <c r="AI56" s="49" t="str">
        <f ca="1">IF(B56="","",OFFSET(table_admin1[[#Headers],[ADM1_PT]],MATCH(B56,admin1,0),1))</f>
        <v>MZ01</v>
      </c>
      <c r="AJ56" s="49" t="str">
        <f t="shared" ca="1" si="0"/>
        <v>MZ0106</v>
      </c>
      <c r="AK56" s="49" t="str">
        <f t="shared" ca="1" si="1"/>
        <v/>
      </c>
    </row>
    <row r="57" spans="1:37" x14ac:dyDescent="0.2">
      <c r="A57" s="58">
        <v>45383</v>
      </c>
      <c r="B57" s="49" t="s">
        <v>209</v>
      </c>
      <c r="C57" s="49" t="s">
        <v>445</v>
      </c>
      <c r="G57" s="49" t="s">
        <v>122</v>
      </c>
      <c r="H57" s="49" t="s">
        <v>170</v>
      </c>
      <c r="I57" s="49" t="s">
        <v>124</v>
      </c>
      <c r="J57" s="49" t="s">
        <v>1314</v>
      </c>
      <c r="K57" s="49" t="s">
        <v>125</v>
      </c>
      <c r="T57" s="49">
        <v>168</v>
      </c>
      <c r="W57" s="49">
        <v>12</v>
      </c>
      <c r="Z57" s="49">
        <v>118</v>
      </c>
      <c r="AC57" s="49">
        <f>IF(ISBLANK(sbcc18[[#This Row],[total_boys]]),SUM(sbcc18[[#This Row],[boys_0-5_reached]],sbcc18[[#This Row],[boys_6-12_reached]],sbcc18[[#This Row],[boys_13-18_reached]]),sbcc18[[#This Row],[total_boys]])</f>
        <v>0</v>
      </c>
      <c r="AD57" s="49">
        <f>IF(ISBLANK(sbcc18[[#This Row],[total_girls]]),SUM(sbcc18[[#This Row],[girls_0-5_reached]],sbcc18[[#This Row],[girls_6-12_reached]],sbcc18[[#This Row],[girls_13-18_reached]]),sbcc18[[#This Row],[total_girls]])</f>
        <v>0</v>
      </c>
      <c r="AE57" s="49">
        <f>IF(ISBLANK(sbcc18[[#This Row],[total_children]]),SUM(sbcc18[[#This Row],[calc_boys]],sbcc18[[#This Row],[calc_girls]]),sbcc18[[#This Row],[total_children]])</f>
        <v>168</v>
      </c>
      <c r="AF57" s="49">
        <f>IF(ISBLANK(sbcc18[[#This Row],[total_pwd]]),SUM(sbcc18[[#This Row],[total_pwd_men]],sbcc18[[#This Row],[total_pwd_women]]),sbcc18[[#This Row],[total_pwd]])</f>
        <v>12</v>
      </c>
      <c r="AG57" s="49">
        <f>IF(ISBLANK(sbcc18[[#This Row],[total_adults]]),SUM(sbcc18[[#This Row],[total_men]],sbcc18[[#This Row],[total_women]]),sbcc18[[#This Row],[total_adults]])</f>
        <v>118</v>
      </c>
      <c r="AH57" s="49">
        <f>IF(ISBLANK(sbcc18[[#This Row],[total_beneficiaries_reached]]),SUM(sbcc18[[#This Row],[calc_children]],sbcc18[[#This Row],[calc_adults]]),sbcc18[[#This Row],[total_beneficiaries_reached]])</f>
        <v>286</v>
      </c>
      <c r="AI57" s="49" t="str">
        <f ca="1">IF(B57="","",OFFSET(table_admin1[[#Headers],[ADM1_PT]],MATCH(B57,admin1,0),1))</f>
        <v>MZ07</v>
      </c>
      <c r="AJ57" s="49" t="str">
        <f t="shared" ca="1" si="0"/>
        <v>MZ0703</v>
      </c>
      <c r="AK57" s="49" t="str">
        <f t="shared" ca="1" si="1"/>
        <v/>
      </c>
    </row>
    <row r="58" spans="1:37" x14ac:dyDescent="0.2">
      <c r="A58" s="58">
        <v>45352</v>
      </c>
      <c r="B58" s="49" t="s">
        <v>120</v>
      </c>
      <c r="C58" s="49" t="s">
        <v>129</v>
      </c>
      <c r="G58" s="49" t="s">
        <v>122</v>
      </c>
      <c r="H58" s="49" t="s">
        <v>1197</v>
      </c>
      <c r="I58" s="49" t="s">
        <v>130</v>
      </c>
      <c r="J58" s="49" t="s">
        <v>1317</v>
      </c>
      <c r="K58" s="49" t="s">
        <v>125</v>
      </c>
      <c r="T58" s="49">
        <v>145</v>
      </c>
      <c r="W58" s="49">
        <v>13</v>
      </c>
      <c r="Z58" s="49">
        <v>117</v>
      </c>
      <c r="AC58" s="49">
        <f>IF(ISBLANK(sbcc18[[#This Row],[total_boys]]),SUM(sbcc18[[#This Row],[boys_0-5_reached]],sbcc18[[#This Row],[boys_6-12_reached]],sbcc18[[#This Row],[boys_13-18_reached]]),sbcc18[[#This Row],[total_boys]])</f>
        <v>0</v>
      </c>
      <c r="AD58" s="49">
        <f>IF(ISBLANK(sbcc18[[#This Row],[total_girls]]),SUM(sbcc18[[#This Row],[girls_0-5_reached]],sbcc18[[#This Row],[girls_6-12_reached]],sbcc18[[#This Row],[girls_13-18_reached]]),sbcc18[[#This Row],[total_girls]])</f>
        <v>0</v>
      </c>
      <c r="AE58" s="49">
        <f>IF(ISBLANK(sbcc18[[#This Row],[total_children]]),SUM(sbcc18[[#This Row],[calc_boys]],sbcc18[[#This Row],[calc_girls]]),sbcc18[[#This Row],[total_children]])</f>
        <v>145</v>
      </c>
      <c r="AF58" s="49">
        <f>IF(ISBLANK(sbcc18[[#This Row],[total_pwd]]),SUM(sbcc18[[#This Row],[total_pwd_men]],sbcc18[[#This Row],[total_pwd_women]]),sbcc18[[#This Row],[total_pwd]])</f>
        <v>13</v>
      </c>
      <c r="AG58" s="49">
        <f>IF(ISBLANK(sbcc18[[#This Row],[total_adults]]),SUM(sbcc18[[#This Row],[total_men]],sbcc18[[#This Row],[total_women]]),sbcc18[[#This Row],[total_adults]])</f>
        <v>117</v>
      </c>
      <c r="AH58" s="49">
        <f>IF(ISBLANK(sbcc18[[#This Row],[total_beneficiaries_reached]]),SUM(sbcc18[[#This Row],[calc_children]],sbcc18[[#This Row],[calc_adults]]),sbcc18[[#This Row],[total_beneficiaries_reached]])</f>
        <v>262</v>
      </c>
      <c r="AI58" s="49" t="str">
        <f ca="1">IF(B58="","",OFFSET(table_admin1[[#Headers],[ADM1_PT]],MATCH(B58,admin1,0),1))</f>
        <v>MZ01</v>
      </c>
      <c r="AJ58" s="49" t="str">
        <f t="shared" ca="1" si="0"/>
        <v>MZ0110</v>
      </c>
      <c r="AK58" s="49" t="str">
        <f t="shared" ca="1" si="1"/>
        <v/>
      </c>
    </row>
    <row r="59" spans="1:37" x14ac:dyDescent="0.2">
      <c r="A59" s="58">
        <v>45383</v>
      </c>
      <c r="B59" s="49" t="s">
        <v>229</v>
      </c>
      <c r="C59" s="49" t="s">
        <v>693</v>
      </c>
      <c r="G59" s="49" t="s">
        <v>122</v>
      </c>
      <c r="H59" s="49" t="s">
        <v>170</v>
      </c>
      <c r="I59" s="49" t="s">
        <v>130</v>
      </c>
      <c r="J59" s="49" t="s">
        <v>1318</v>
      </c>
      <c r="K59" s="49" t="s">
        <v>125</v>
      </c>
      <c r="T59" s="49">
        <v>38</v>
      </c>
      <c r="W59" s="49">
        <v>5</v>
      </c>
      <c r="Z59" s="49">
        <v>106</v>
      </c>
      <c r="AC59" s="49">
        <f>IF(ISBLANK(sbcc18[[#This Row],[total_boys]]),SUM(sbcc18[[#This Row],[boys_0-5_reached]],sbcc18[[#This Row],[boys_6-12_reached]],sbcc18[[#This Row],[boys_13-18_reached]]),sbcc18[[#This Row],[total_boys]])</f>
        <v>0</v>
      </c>
      <c r="AD59" s="49">
        <f>IF(ISBLANK(sbcc18[[#This Row],[total_girls]]),SUM(sbcc18[[#This Row],[girls_0-5_reached]],sbcc18[[#This Row],[girls_6-12_reached]],sbcc18[[#This Row],[girls_13-18_reached]]),sbcc18[[#This Row],[total_girls]])</f>
        <v>0</v>
      </c>
      <c r="AE59" s="49">
        <f>IF(ISBLANK(sbcc18[[#This Row],[total_children]]),SUM(sbcc18[[#This Row],[calc_boys]],sbcc18[[#This Row],[calc_girls]]),sbcc18[[#This Row],[total_children]])</f>
        <v>38</v>
      </c>
      <c r="AF59" s="49">
        <f>IF(ISBLANK(sbcc18[[#This Row],[total_pwd]]),SUM(sbcc18[[#This Row],[total_pwd_men]],sbcc18[[#This Row],[total_pwd_women]]),sbcc18[[#This Row],[total_pwd]])</f>
        <v>5</v>
      </c>
      <c r="AG59" s="49">
        <f>IF(ISBLANK(sbcc18[[#This Row],[total_adults]]),SUM(sbcc18[[#This Row],[total_men]],sbcc18[[#This Row],[total_women]]),sbcc18[[#This Row],[total_adults]])</f>
        <v>106</v>
      </c>
      <c r="AH59" s="49">
        <f>IF(ISBLANK(sbcc18[[#This Row],[total_beneficiaries_reached]]),SUM(sbcc18[[#This Row],[calc_children]],sbcc18[[#This Row],[calc_adults]]),sbcc18[[#This Row],[total_beneficiaries_reached]])</f>
        <v>144</v>
      </c>
      <c r="AI59" s="49" t="str">
        <f ca="1">IF(B59="","",OFFSET(table_admin1[[#Headers],[ADM1_PT]],MATCH(B59,admin1,0),1))</f>
        <v>MZ11</v>
      </c>
      <c r="AJ59" s="49" t="str">
        <f t="shared" ca="1" si="0"/>
        <v>MZ1101</v>
      </c>
      <c r="AK59" s="49" t="str">
        <f t="shared" ca="1" si="1"/>
        <v/>
      </c>
    </row>
    <row r="60" spans="1:37" x14ac:dyDescent="0.2">
      <c r="A60" s="58">
        <v>45352</v>
      </c>
      <c r="B60" s="49" t="s">
        <v>120</v>
      </c>
      <c r="C60" s="49" t="s">
        <v>121</v>
      </c>
      <c r="G60" s="49" t="s">
        <v>122</v>
      </c>
      <c r="H60" s="49" t="s">
        <v>1197</v>
      </c>
      <c r="I60" s="49" t="s">
        <v>118</v>
      </c>
      <c r="K60" s="49" t="s">
        <v>125</v>
      </c>
      <c r="T60" s="49">
        <v>119</v>
      </c>
      <c r="W60" s="49">
        <v>12</v>
      </c>
      <c r="Z60" s="49">
        <v>59</v>
      </c>
      <c r="AC60" s="49">
        <f>IF(ISBLANK(sbcc18[[#This Row],[total_boys]]),SUM(sbcc18[[#This Row],[boys_0-5_reached]],sbcc18[[#This Row],[boys_6-12_reached]],sbcc18[[#This Row],[boys_13-18_reached]]),sbcc18[[#This Row],[total_boys]])</f>
        <v>0</v>
      </c>
      <c r="AD60" s="49">
        <f>IF(ISBLANK(sbcc18[[#This Row],[total_girls]]),SUM(sbcc18[[#This Row],[girls_0-5_reached]],sbcc18[[#This Row],[girls_6-12_reached]],sbcc18[[#This Row],[girls_13-18_reached]]),sbcc18[[#This Row],[total_girls]])</f>
        <v>0</v>
      </c>
      <c r="AE60" s="49">
        <f>IF(ISBLANK(sbcc18[[#This Row],[total_children]]),SUM(sbcc18[[#This Row],[calc_boys]],sbcc18[[#This Row],[calc_girls]]),sbcc18[[#This Row],[total_children]])</f>
        <v>119</v>
      </c>
      <c r="AF60" s="49">
        <f>IF(ISBLANK(sbcc18[[#This Row],[total_pwd]]),SUM(sbcc18[[#This Row],[total_pwd_men]],sbcc18[[#This Row],[total_pwd_women]]),sbcc18[[#This Row],[total_pwd]])</f>
        <v>12</v>
      </c>
      <c r="AG60" s="49">
        <f>IF(ISBLANK(sbcc18[[#This Row],[total_adults]]),SUM(sbcc18[[#This Row],[total_men]],sbcc18[[#This Row],[total_women]]),sbcc18[[#This Row],[total_adults]])</f>
        <v>59</v>
      </c>
      <c r="AH60" s="49">
        <f>IF(ISBLANK(sbcc18[[#This Row],[total_beneficiaries_reached]]),SUM(sbcc18[[#This Row],[calc_children]],sbcc18[[#This Row],[calc_adults]]),sbcc18[[#This Row],[total_beneficiaries_reached]])</f>
        <v>178</v>
      </c>
      <c r="AI60" s="49" t="str">
        <f ca="1">IF(B60="","",OFFSET(table_admin1[[#Headers],[ADM1_PT]],MATCH(B60,admin1,0),1))</f>
        <v>MZ01</v>
      </c>
      <c r="AJ60" s="49" t="str">
        <f t="shared" ca="1" si="0"/>
        <v>MZ0118</v>
      </c>
      <c r="AK60" s="49" t="str">
        <f t="shared" ca="1" si="1"/>
        <v/>
      </c>
    </row>
    <row r="61" spans="1:37" x14ac:dyDescent="0.2">
      <c r="A61" s="58">
        <v>45352</v>
      </c>
      <c r="B61" s="49" t="s">
        <v>209</v>
      </c>
      <c r="C61" s="49" t="s">
        <v>489</v>
      </c>
      <c r="G61" s="49" t="s">
        <v>122</v>
      </c>
      <c r="H61" s="49" t="s">
        <v>1197</v>
      </c>
      <c r="I61" s="49" t="s">
        <v>124</v>
      </c>
      <c r="J61" s="49" t="s">
        <v>1315</v>
      </c>
      <c r="K61" s="49" t="s">
        <v>125</v>
      </c>
      <c r="T61" s="49">
        <v>98</v>
      </c>
      <c r="W61" s="49">
        <v>5</v>
      </c>
      <c r="Z61" s="49">
        <v>50</v>
      </c>
      <c r="AC61" s="49">
        <f>IF(ISBLANK(sbcc18[[#This Row],[total_boys]]),SUM(sbcc18[[#This Row],[boys_0-5_reached]],sbcc18[[#This Row],[boys_6-12_reached]],sbcc18[[#This Row],[boys_13-18_reached]]),sbcc18[[#This Row],[total_boys]])</f>
        <v>0</v>
      </c>
      <c r="AD61" s="49">
        <f>IF(ISBLANK(sbcc18[[#This Row],[total_girls]]),SUM(sbcc18[[#This Row],[girls_0-5_reached]],sbcc18[[#This Row],[girls_6-12_reached]],sbcc18[[#This Row],[girls_13-18_reached]]),sbcc18[[#This Row],[total_girls]])</f>
        <v>0</v>
      </c>
      <c r="AE61" s="49">
        <f>IF(ISBLANK(sbcc18[[#This Row],[total_children]]),SUM(sbcc18[[#This Row],[calc_boys]],sbcc18[[#This Row],[calc_girls]]),sbcc18[[#This Row],[total_children]])</f>
        <v>98</v>
      </c>
      <c r="AF61" s="49">
        <f>IF(ISBLANK(sbcc18[[#This Row],[total_pwd]]),SUM(sbcc18[[#This Row],[total_pwd_men]],sbcc18[[#This Row],[total_pwd_women]]),sbcc18[[#This Row],[total_pwd]])</f>
        <v>5</v>
      </c>
      <c r="AG61" s="49">
        <f>IF(ISBLANK(sbcc18[[#This Row],[total_adults]]),SUM(sbcc18[[#This Row],[total_men]],sbcc18[[#This Row],[total_women]]),sbcc18[[#This Row],[total_adults]])</f>
        <v>50</v>
      </c>
      <c r="AH61" s="49">
        <f>IF(ISBLANK(sbcc18[[#This Row],[total_beneficiaries_reached]]),SUM(sbcc18[[#This Row],[calc_children]],sbcc18[[#This Row],[calc_adults]]),sbcc18[[#This Row],[total_beneficiaries_reached]])</f>
        <v>148</v>
      </c>
      <c r="AI61" s="49" t="str">
        <f ca="1">IF(B61="","",OFFSET(table_admin1[[#Headers],[ADM1_PT]],MATCH(B61,admin1,0),1))</f>
        <v>MZ07</v>
      </c>
      <c r="AJ61" s="49" t="str">
        <f t="shared" ca="1" si="0"/>
        <v>MZ0715</v>
      </c>
      <c r="AK61" s="49" t="str">
        <f t="shared" ca="1" si="1"/>
        <v/>
      </c>
    </row>
    <row r="62" spans="1:37" x14ac:dyDescent="0.2">
      <c r="A62" s="58">
        <v>45323</v>
      </c>
      <c r="B62" s="49" t="s">
        <v>192</v>
      </c>
      <c r="C62" s="49" t="s">
        <v>363</v>
      </c>
      <c r="G62" s="49" t="s">
        <v>122</v>
      </c>
      <c r="H62" s="49" t="s">
        <v>1197</v>
      </c>
      <c r="I62" s="49" t="s">
        <v>130</v>
      </c>
      <c r="J62" s="49" t="s">
        <v>1318</v>
      </c>
      <c r="K62" s="49" t="s">
        <v>125</v>
      </c>
      <c r="T62" s="49">
        <v>59</v>
      </c>
      <c r="W62" s="49">
        <v>5</v>
      </c>
      <c r="Z62" s="49">
        <v>87</v>
      </c>
      <c r="AC62" s="49">
        <f>IF(ISBLANK(sbcc18[[#This Row],[total_boys]]),SUM(sbcc18[[#This Row],[boys_0-5_reached]],sbcc18[[#This Row],[boys_6-12_reached]],sbcc18[[#This Row],[boys_13-18_reached]]),sbcc18[[#This Row],[total_boys]])</f>
        <v>0</v>
      </c>
      <c r="AD62" s="49">
        <f>IF(ISBLANK(sbcc18[[#This Row],[total_girls]]),SUM(sbcc18[[#This Row],[girls_0-5_reached]],sbcc18[[#This Row],[girls_6-12_reached]],sbcc18[[#This Row],[girls_13-18_reached]]),sbcc18[[#This Row],[total_girls]])</f>
        <v>0</v>
      </c>
      <c r="AE62" s="49">
        <f>IF(ISBLANK(sbcc18[[#This Row],[total_children]]),SUM(sbcc18[[#This Row],[calc_boys]],sbcc18[[#This Row],[calc_girls]]),sbcc18[[#This Row],[total_children]])</f>
        <v>59</v>
      </c>
      <c r="AF62" s="49">
        <f>IF(ISBLANK(sbcc18[[#This Row],[total_pwd]]),SUM(sbcc18[[#This Row],[total_pwd_men]],sbcc18[[#This Row],[total_pwd_women]]),sbcc18[[#This Row],[total_pwd]])</f>
        <v>5</v>
      </c>
      <c r="AG62" s="49">
        <f>IF(ISBLANK(sbcc18[[#This Row],[total_adults]]),SUM(sbcc18[[#This Row],[total_men]],sbcc18[[#This Row],[total_women]]),sbcc18[[#This Row],[total_adults]])</f>
        <v>87</v>
      </c>
      <c r="AH62" s="49">
        <f>IF(ISBLANK(sbcc18[[#This Row],[total_beneficiaries_reached]]),SUM(sbcc18[[#This Row],[calc_children]],sbcc18[[#This Row],[calc_adults]]),sbcc18[[#This Row],[total_beneficiaries_reached]])</f>
        <v>146</v>
      </c>
      <c r="AI62" s="49" t="str">
        <f ca="1">IF(B62="","",OFFSET(table_admin1[[#Headers],[ADM1_PT]],MATCH(B62,admin1,0),1))</f>
        <v>MZ04</v>
      </c>
      <c r="AJ62" s="49" t="str">
        <f t="shared" ca="1" si="0"/>
        <v>MZ0402</v>
      </c>
      <c r="AK62" s="49" t="str">
        <f t="shared" ca="1" si="1"/>
        <v/>
      </c>
    </row>
    <row r="63" spans="1:37" x14ac:dyDescent="0.2">
      <c r="A63" s="58">
        <v>45323</v>
      </c>
      <c r="B63" s="49" t="s">
        <v>209</v>
      </c>
      <c r="C63" s="49" t="s">
        <v>445</v>
      </c>
      <c r="G63" s="49" t="s">
        <v>122</v>
      </c>
      <c r="H63" s="49" t="s">
        <v>1197</v>
      </c>
      <c r="I63" s="49" t="s">
        <v>118</v>
      </c>
      <c r="K63" s="49" t="s">
        <v>125</v>
      </c>
      <c r="T63" s="49">
        <v>182</v>
      </c>
      <c r="W63" s="49">
        <v>3</v>
      </c>
      <c r="Z63" s="49">
        <v>16</v>
      </c>
      <c r="AC63" s="49">
        <f>IF(ISBLANK(sbcc18[[#This Row],[total_boys]]),SUM(sbcc18[[#This Row],[boys_0-5_reached]],sbcc18[[#This Row],[boys_6-12_reached]],sbcc18[[#This Row],[boys_13-18_reached]]),sbcc18[[#This Row],[total_boys]])</f>
        <v>0</v>
      </c>
      <c r="AD63" s="49">
        <f>IF(ISBLANK(sbcc18[[#This Row],[total_girls]]),SUM(sbcc18[[#This Row],[girls_0-5_reached]],sbcc18[[#This Row],[girls_6-12_reached]],sbcc18[[#This Row],[girls_13-18_reached]]),sbcc18[[#This Row],[total_girls]])</f>
        <v>0</v>
      </c>
      <c r="AE63" s="49">
        <f>IF(ISBLANK(sbcc18[[#This Row],[total_children]]),SUM(sbcc18[[#This Row],[calc_boys]],sbcc18[[#This Row],[calc_girls]]),sbcc18[[#This Row],[total_children]])</f>
        <v>182</v>
      </c>
      <c r="AF63" s="49">
        <f>IF(ISBLANK(sbcc18[[#This Row],[total_pwd]]),SUM(sbcc18[[#This Row],[total_pwd_men]],sbcc18[[#This Row],[total_pwd_women]]),sbcc18[[#This Row],[total_pwd]])</f>
        <v>3</v>
      </c>
      <c r="AG63" s="49">
        <f>IF(ISBLANK(sbcc18[[#This Row],[total_adults]]),SUM(sbcc18[[#This Row],[total_men]],sbcc18[[#This Row],[total_women]]),sbcc18[[#This Row],[total_adults]])</f>
        <v>16</v>
      </c>
      <c r="AH63" s="49">
        <f>IF(ISBLANK(sbcc18[[#This Row],[total_beneficiaries_reached]]),SUM(sbcc18[[#This Row],[calc_children]],sbcc18[[#This Row],[calc_adults]]),sbcc18[[#This Row],[total_beneficiaries_reached]])</f>
        <v>198</v>
      </c>
      <c r="AI63" s="49" t="str">
        <f ca="1">IF(B63="","",OFFSET(table_admin1[[#Headers],[ADM1_PT]],MATCH(B63,admin1,0),1))</f>
        <v>MZ07</v>
      </c>
      <c r="AJ63" s="49" t="str">
        <f t="shared" ca="1" si="0"/>
        <v>MZ0703</v>
      </c>
      <c r="AK63" s="49" t="str">
        <f t="shared" ca="1" si="1"/>
        <v/>
      </c>
    </row>
    <row r="64" spans="1:37" x14ac:dyDescent="0.2">
      <c r="A64" s="58">
        <v>45323</v>
      </c>
      <c r="B64" s="49" t="s">
        <v>192</v>
      </c>
      <c r="C64" s="49" t="s">
        <v>363</v>
      </c>
      <c r="G64" s="49" t="s">
        <v>116</v>
      </c>
      <c r="H64" s="49" t="s">
        <v>1197</v>
      </c>
      <c r="I64" s="49" t="s">
        <v>118</v>
      </c>
      <c r="K64" s="49" t="s">
        <v>1212</v>
      </c>
      <c r="T64" s="49">
        <v>169</v>
      </c>
      <c r="W64" s="49">
        <v>7</v>
      </c>
      <c r="Z64" s="49">
        <v>113</v>
      </c>
      <c r="AC64" s="49">
        <f>IF(ISBLANK(sbcc18[[#This Row],[total_boys]]),SUM(sbcc18[[#This Row],[boys_0-5_reached]],sbcc18[[#This Row],[boys_6-12_reached]],sbcc18[[#This Row],[boys_13-18_reached]]),sbcc18[[#This Row],[total_boys]])</f>
        <v>0</v>
      </c>
      <c r="AD64" s="49">
        <f>IF(ISBLANK(sbcc18[[#This Row],[total_girls]]),SUM(sbcc18[[#This Row],[girls_0-5_reached]],sbcc18[[#This Row],[girls_6-12_reached]],sbcc18[[#This Row],[girls_13-18_reached]]),sbcc18[[#This Row],[total_girls]])</f>
        <v>0</v>
      </c>
      <c r="AE64" s="49">
        <f>IF(ISBLANK(sbcc18[[#This Row],[total_children]]),SUM(sbcc18[[#This Row],[calc_boys]],sbcc18[[#This Row],[calc_girls]]),sbcc18[[#This Row],[total_children]])</f>
        <v>169</v>
      </c>
      <c r="AF64" s="49">
        <f>IF(ISBLANK(sbcc18[[#This Row],[total_pwd]]),SUM(sbcc18[[#This Row],[total_pwd_men]],sbcc18[[#This Row],[total_pwd_women]]),sbcc18[[#This Row],[total_pwd]])</f>
        <v>7</v>
      </c>
      <c r="AG64" s="49">
        <f>IF(ISBLANK(sbcc18[[#This Row],[total_adults]]),SUM(sbcc18[[#This Row],[total_men]],sbcc18[[#This Row],[total_women]]),sbcc18[[#This Row],[total_adults]])</f>
        <v>113</v>
      </c>
      <c r="AH64" s="49">
        <f>IF(ISBLANK(sbcc18[[#This Row],[total_beneficiaries_reached]]),SUM(sbcc18[[#This Row],[calc_children]],sbcc18[[#This Row],[calc_adults]]),sbcc18[[#This Row],[total_beneficiaries_reached]])</f>
        <v>282</v>
      </c>
      <c r="AI64" s="49" t="str">
        <f ca="1">IF(B64="","",OFFSET(table_admin1[[#Headers],[ADM1_PT]],MATCH(B64,admin1,0),1))</f>
        <v>MZ04</v>
      </c>
      <c r="AJ64" s="49" t="str">
        <f t="shared" ca="1" si="0"/>
        <v>MZ0402</v>
      </c>
      <c r="AK64" s="49" t="str">
        <f t="shared" ca="1" si="1"/>
        <v/>
      </c>
    </row>
    <row r="65" spans="1:37" x14ac:dyDescent="0.2">
      <c r="A65" s="58">
        <v>45323</v>
      </c>
      <c r="B65" s="49" t="s">
        <v>209</v>
      </c>
      <c r="C65" s="49" t="s">
        <v>471</v>
      </c>
      <c r="G65" s="49" t="s">
        <v>122</v>
      </c>
      <c r="H65" s="49" t="s">
        <v>170</v>
      </c>
      <c r="I65" s="49" t="s">
        <v>124</v>
      </c>
      <c r="J65" s="49" t="s">
        <v>1315</v>
      </c>
      <c r="K65" s="49" t="s">
        <v>125</v>
      </c>
      <c r="T65" s="49">
        <v>17</v>
      </c>
      <c r="W65" s="49">
        <v>10</v>
      </c>
      <c r="Z65" s="49">
        <v>97</v>
      </c>
      <c r="AC65" s="49">
        <f>IF(ISBLANK(sbcc18[[#This Row],[total_boys]]),SUM(sbcc18[[#This Row],[boys_0-5_reached]],sbcc18[[#This Row],[boys_6-12_reached]],sbcc18[[#This Row],[boys_13-18_reached]]),sbcc18[[#This Row],[total_boys]])</f>
        <v>0</v>
      </c>
      <c r="AD65" s="49">
        <f>IF(ISBLANK(sbcc18[[#This Row],[total_girls]]),SUM(sbcc18[[#This Row],[girls_0-5_reached]],sbcc18[[#This Row],[girls_6-12_reached]],sbcc18[[#This Row],[girls_13-18_reached]]),sbcc18[[#This Row],[total_girls]])</f>
        <v>0</v>
      </c>
      <c r="AE65" s="49">
        <f>IF(ISBLANK(sbcc18[[#This Row],[total_children]]),SUM(sbcc18[[#This Row],[calc_boys]],sbcc18[[#This Row],[calc_girls]]),sbcc18[[#This Row],[total_children]])</f>
        <v>17</v>
      </c>
      <c r="AF65" s="49">
        <f>IF(ISBLANK(sbcc18[[#This Row],[total_pwd]]),SUM(sbcc18[[#This Row],[total_pwd_men]],sbcc18[[#This Row],[total_pwd_women]]),sbcc18[[#This Row],[total_pwd]])</f>
        <v>10</v>
      </c>
      <c r="AG65" s="49">
        <f>IF(ISBLANK(sbcc18[[#This Row],[total_adults]]),SUM(sbcc18[[#This Row],[total_men]],sbcc18[[#This Row],[total_women]]),sbcc18[[#This Row],[total_adults]])</f>
        <v>97</v>
      </c>
      <c r="AH65" s="49">
        <f>IF(ISBLANK(sbcc18[[#This Row],[total_beneficiaries_reached]]),SUM(sbcc18[[#This Row],[calc_children]],sbcc18[[#This Row],[calc_adults]]),sbcc18[[#This Row],[total_beneficiaries_reached]])</f>
        <v>114</v>
      </c>
      <c r="AI65" s="49" t="str">
        <f ca="1">IF(B65="","",OFFSET(table_admin1[[#Headers],[ADM1_PT]],MATCH(B65,admin1,0),1))</f>
        <v>MZ07</v>
      </c>
      <c r="AJ65" s="49" t="str">
        <f t="shared" ca="1" si="0"/>
        <v>MZ0710</v>
      </c>
      <c r="AK65" s="49" t="str">
        <f t="shared" ca="1" si="1"/>
        <v/>
      </c>
    </row>
    <row r="66" spans="1:37" x14ac:dyDescent="0.2">
      <c r="A66" s="58">
        <v>45323</v>
      </c>
      <c r="B66" s="49" t="s">
        <v>120</v>
      </c>
      <c r="C66" s="49" t="s">
        <v>127</v>
      </c>
      <c r="G66" s="49" t="s">
        <v>122</v>
      </c>
      <c r="H66" s="49" t="s">
        <v>1197</v>
      </c>
      <c r="I66" s="49" t="s">
        <v>124</v>
      </c>
      <c r="J66" s="49" t="s">
        <v>1315</v>
      </c>
      <c r="K66" s="49" t="s">
        <v>125</v>
      </c>
      <c r="T66" s="49">
        <v>189</v>
      </c>
      <c r="W66" s="49">
        <v>14</v>
      </c>
      <c r="Z66" s="49">
        <v>135</v>
      </c>
      <c r="AC66" s="49">
        <f>IF(ISBLANK(sbcc18[[#This Row],[total_boys]]),SUM(sbcc18[[#This Row],[boys_0-5_reached]],sbcc18[[#This Row],[boys_6-12_reached]],sbcc18[[#This Row],[boys_13-18_reached]]),sbcc18[[#This Row],[total_boys]])</f>
        <v>0</v>
      </c>
      <c r="AD66" s="49">
        <f>IF(ISBLANK(sbcc18[[#This Row],[total_girls]]),SUM(sbcc18[[#This Row],[girls_0-5_reached]],sbcc18[[#This Row],[girls_6-12_reached]],sbcc18[[#This Row],[girls_13-18_reached]]),sbcc18[[#This Row],[total_girls]])</f>
        <v>0</v>
      </c>
      <c r="AE66" s="49">
        <f>IF(ISBLANK(sbcc18[[#This Row],[total_children]]),SUM(sbcc18[[#This Row],[calc_boys]],sbcc18[[#This Row],[calc_girls]]),sbcc18[[#This Row],[total_children]])</f>
        <v>189</v>
      </c>
      <c r="AF66" s="49">
        <f>IF(ISBLANK(sbcc18[[#This Row],[total_pwd]]),SUM(sbcc18[[#This Row],[total_pwd_men]],sbcc18[[#This Row],[total_pwd_women]]),sbcc18[[#This Row],[total_pwd]])</f>
        <v>14</v>
      </c>
      <c r="AG66" s="49">
        <f>IF(ISBLANK(sbcc18[[#This Row],[total_adults]]),SUM(sbcc18[[#This Row],[total_men]],sbcc18[[#This Row],[total_women]]),sbcc18[[#This Row],[total_adults]])</f>
        <v>135</v>
      </c>
      <c r="AH66" s="49">
        <f>IF(ISBLANK(sbcc18[[#This Row],[total_beneficiaries_reached]]),SUM(sbcc18[[#This Row],[calc_children]],sbcc18[[#This Row],[calc_adults]]),sbcc18[[#This Row],[total_beneficiaries_reached]])</f>
        <v>324</v>
      </c>
      <c r="AI66" s="49" t="str">
        <f ca="1">IF(B66="","",OFFSET(table_admin1[[#Headers],[ADM1_PT]],MATCH(B66,admin1,0),1))</f>
        <v>MZ01</v>
      </c>
      <c r="AJ66" s="49" t="str">
        <f t="shared" ca="1" si="0"/>
        <v>MZ0101</v>
      </c>
      <c r="AK66" s="49" t="str">
        <f t="shared" ca="1" si="1"/>
        <v/>
      </c>
    </row>
    <row r="67" spans="1:37" x14ac:dyDescent="0.2">
      <c r="A67" s="58">
        <v>45383</v>
      </c>
      <c r="B67" s="49" t="s">
        <v>209</v>
      </c>
      <c r="C67" s="49" t="s">
        <v>437</v>
      </c>
      <c r="G67" s="49" t="s">
        <v>116</v>
      </c>
      <c r="H67" s="49" t="s">
        <v>1197</v>
      </c>
      <c r="I67" s="49" t="s">
        <v>118</v>
      </c>
      <c r="K67" s="49" t="s">
        <v>1212</v>
      </c>
      <c r="T67" s="49">
        <v>73</v>
      </c>
      <c r="W67" s="49">
        <v>7</v>
      </c>
      <c r="Z67" s="49">
        <v>122</v>
      </c>
      <c r="AC67" s="49">
        <f>IF(ISBLANK(sbcc18[[#This Row],[total_boys]]),SUM(sbcc18[[#This Row],[boys_0-5_reached]],sbcc18[[#This Row],[boys_6-12_reached]],sbcc18[[#This Row],[boys_13-18_reached]]),sbcc18[[#This Row],[total_boys]])</f>
        <v>0</v>
      </c>
      <c r="AD67" s="49">
        <f>IF(ISBLANK(sbcc18[[#This Row],[total_girls]]),SUM(sbcc18[[#This Row],[girls_0-5_reached]],sbcc18[[#This Row],[girls_6-12_reached]],sbcc18[[#This Row],[girls_13-18_reached]]),sbcc18[[#This Row],[total_girls]])</f>
        <v>0</v>
      </c>
      <c r="AE67" s="49">
        <f>IF(ISBLANK(sbcc18[[#This Row],[total_children]]),SUM(sbcc18[[#This Row],[calc_boys]],sbcc18[[#This Row],[calc_girls]]),sbcc18[[#This Row],[total_children]])</f>
        <v>73</v>
      </c>
      <c r="AF67" s="49">
        <f>IF(ISBLANK(sbcc18[[#This Row],[total_pwd]]),SUM(sbcc18[[#This Row],[total_pwd_men]],sbcc18[[#This Row],[total_pwd_women]]),sbcc18[[#This Row],[total_pwd]])</f>
        <v>7</v>
      </c>
      <c r="AG67" s="49">
        <f>IF(ISBLANK(sbcc18[[#This Row],[total_adults]]),SUM(sbcc18[[#This Row],[total_men]],sbcc18[[#This Row],[total_women]]),sbcc18[[#This Row],[total_adults]])</f>
        <v>122</v>
      </c>
      <c r="AH67" s="49">
        <f>IF(ISBLANK(sbcc18[[#This Row],[total_beneficiaries_reached]]),SUM(sbcc18[[#This Row],[calc_children]],sbcc18[[#This Row],[calc_adults]]),sbcc18[[#This Row],[total_beneficiaries_reached]])</f>
        <v>195</v>
      </c>
      <c r="AI67" s="49" t="str">
        <f ca="1">IF(B67="","",OFFSET(table_admin1[[#Headers],[ADM1_PT]],MATCH(B67,admin1,0),1))</f>
        <v>MZ07</v>
      </c>
      <c r="AJ67" s="49" t="str">
        <f t="shared" ca="1" si="0"/>
        <v>MZ0701</v>
      </c>
      <c r="AK67" s="49" t="str">
        <f t="shared" ca="1" si="1"/>
        <v/>
      </c>
    </row>
    <row r="68" spans="1:37" x14ac:dyDescent="0.2">
      <c r="A68" s="58">
        <v>45383</v>
      </c>
      <c r="B68" s="49" t="s">
        <v>113</v>
      </c>
      <c r="C68" s="49" t="s">
        <v>613</v>
      </c>
      <c r="G68" s="49" t="s">
        <v>116</v>
      </c>
      <c r="H68" s="49" t="s">
        <v>1197</v>
      </c>
      <c r="I68" s="49" t="s">
        <v>118</v>
      </c>
      <c r="K68" s="49" t="s">
        <v>1212</v>
      </c>
      <c r="T68" s="49">
        <v>67</v>
      </c>
      <c r="W68" s="49">
        <v>12</v>
      </c>
      <c r="Z68" s="49">
        <v>109</v>
      </c>
      <c r="AC68" s="49">
        <f>IF(ISBLANK(sbcc18[[#This Row],[total_boys]]),SUM(sbcc18[[#This Row],[boys_0-5_reached]],sbcc18[[#This Row],[boys_6-12_reached]],sbcc18[[#This Row],[boys_13-18_reached]]),sbcc18[[#This Row],[total_boys]])</f>
        <v>0</v>
      </c>
      <c r="AD68" s="49">
        <f>IF(ISBLANK(sbcc18[[#This Row],[total_girls]]),SUM(sbcc18[[#This Row],[girls_0-5_reached]],sbcc18[[#This Row],[girls_6-12_reached]],sbcc18[[#This Row],[girls_13-18_reached]]),sbcc18[[#This Row],[total_girls]])</f>
        <v>0</v>
      </c>
      <c r="AE68" s="49">
        <f>IF(ISBLANK(sbcc18[[#This Row],[total_children]]),SUM(sbcc18[[#This Row],[calc_boys]],sbcc18[[#This Row],[calc_girls]]),sbcc18[[#This Row],[total_children]])</f>
        <v>67</v>
      </c>
      <c r="AF68" s="49">
        <f>IF(ISBLANK(sbcc18[[#This Row],[total_pwd]]),SUM(sbcc18[[#This Row],[total_pwd_men]],sbcc18[[#This Row],[total_pwd_women]]),sbcc18[[#This Row],[total_pwd]])</f>
        <v>12</v>
      </c>
      <c r="AG68" s="49">
        <f>IF(ISBLANK(sbcc18[[#This Row],[total_adults]]),SUM(sbcc18[[#This Row],[total_men]],sbcc18[[#This Row],[total_women]]),sbcc18[[#This Row],[total_adults]])</f>
        <v>109</v>
      </c>
      <c r="AH68" s="49">
        <f>IF(ISBLANK(sbcc18[[#This Row],[total_beneficiaries_reached]]),SUM(sbcc18[[#This Row],[calc_children]],sbcc18[[#This Row],[calc_adults]]),sbcc18[[#This Row],[total_beneficiaries_reached]])</f>
        <v>176</v>
      </c>
      <c r="AI68" s="49" t="str">
        <f ca="1">IF(B68="","",OFFSET(table_admin1[[#Headers],[ADM1_PT]],MATCH(B68,admin1,0),1))</f>
        <v>MZ09</v>
      </c>
      <c r="AJ68" s="49" t="str">
        <f t="shared" ca="1" si="0"/>
        <v>MZ0907</v>
      </c>
      <c r="AK68" s="49" t="str">
        <f t="shared" ca="1" si="1"/>
        <v/>
      </c>
    </row>
    <row r="69" spans="1:37" x14ac:dyDescent="0.2">
      <c r="A69" s="58">
        <v>45352</v>
      </c>
      <c r="B69" s="49" t="s">
        <v>113</v>
      </c>
      <c r="C69" s="49" t="s">
        <v>114</v>
      </c>
      <c r="G69" s="49" t="s">
        <v>122</v>
      </c>
      <c r="H69" s="49" t="s">
        <v>170</v>
      </c>
      <c r="I69" s="49" t="s">
        <v>124</v>
      </c>
      <c r="J69" s="49" t="s">
        <v>1315</v>
      </c>
      <c r="K69" s="49" t="s">
        <v>125</v>
      </c>
      <c r="T69" s="49">
        <v>99</v>
      </c>
      <c r="W69" s="49">
        <v>9</v>
      </c>
      <c r="Z69" s="49">
        <v>124</v>
      </c>
      <c r="AC69" s="49">
        <f>IF(ISBLANK(sbcc18[[#This Row],[total_boys]]),SUM(sbcc18[[#This Row],[boys_0-5_reached]],sbcc18[[#This Row],[boys_6-12_reached]],sbcc18[[#This Row],[boys_13-18_reached]]),sbcc18[[#This Row],[total_boys]])</f>
        <v>0</v>
      </c>
      <c r="AD69" s="49">
        <f>IF(ISBLANK(sbcc18[[#This Row],[total_girls]]),SUM(sbcc18[[#This Row],[girls_0-5_reached]],sbcc18[[#This Row],[girls_6-12_reached]],sbcc18[[#This Row],[girls_13-18_reached]]),sbcc18[[#This Row],[total_girls]])</f>
        <v>0</v>
      </c>
      <c r="AE69" s="49">
        <f>IF(ISBLANK(sbcc18[[#This Row],[total_children]]),SUM(sbcc18[[#This Row],[calc_boys]],sbcc18[[#This Row],[calc_girls]]),sbcc18[[#This Row],[total_children]])</f>
        <v>99</v>
      </c>
      <c r="AF69" s="49">
        <f>IF(ISBLANK(sbcc18[[#This Row],[total_pwd]]),SUM(sbcc18[[#This Row],[total_pwd_men]],sbcc18[[#This Row],[total_pwd_women]]),sbcc18[[#This Row],[total_pwd]])</f>
        <v>9</v>
      </c>
      <c r="AG69" s="49">
        <f>IF(ISBLANK(sbcc18[[#This Row],[total_adults]]),SUM(sbcc18[[#This Row],[total_men]],sbcc18[[#This Row],[total_women]]),sbcc18[[#This Row],[total_adults]])</f>
        <v>124</v>
      </c>
      <c r="AH69" s="49">
        <f>IF(ISBLANK(sbcc18[[#This Row],[total_beneficiaries_reached]]),SUM(sbcc18[[#This Row],[calc_children]],sbcc18[[#This Row],[calc_adults]]),sbcc18[[#This Row],[total_beneficiaries_reached]])</f>
        <v>223</v>
      </c>
      <c r="AI69" s="49" t="str">
        <f ca="1">IF(B69="","",OFFSET(table_admin1[[#Headers],[ADM1_PT]],MATCH(B69,admin1,0),1))</f>
        <v>MZ09</v>
      </c>
      <c r="AJ69" s="49" t="str">
        <f t="shared" ca="1" si="0"/>
        <v>MZ0906</v>
      </c>
      <c r="AK69" s="49" t="str">
        <f t="shared" ca="1" si="1"/>
        <v/>
      </c>
    </row>
    <row r="70" spans="1:37" x14ac:dyDescent="0.2">
      <c r="A70" s="58">
        <v>45292</v>
      </c>
      <c r="B70" s="49" t="s">
        <v>120</v>
      </c>
      <c r="C70" s="49" t="s">
        <v>129</v>
      </c>
      <c r="G70" s="49" t="s">
        <v>122</v>
      </c>
      <c r="H70" s="49" t="s">
        <v>1197</v>
      </c>
      <c r="I70" s="49" t="s">
        <v>130</v>
      </c>
      <c r="J70" s="49" t="s">
        <v>1317</v>
      </c>
      <c r="K70" s="49" t="s">
        <v>125</v>
      </c>
      <c r="T70" s="49">
        <v>108</v>
      </c>
      <c r="W70" s="49">
        <v>6</v>
      </c>
      <c r="Z70" s="49">
        <v>5</v>
      </c>
      <c r="AC70" s="49">
        <f>IF(ISBLANK(sbcc18[[#This Row],[total_boys]]),SUM(sbcc18[[#This Row],[boys_0-5_reached]],sbcc18[[#This Row],[boys_6-12_reached]],sbcc18[[#This Row],[boys_13-18_reached]]),sbcc18[[#This Row],[total_boys]])</f>
        <v>0</v>
      </c>
      <c r="AD70" s="49">
        <f>IF(ISBLANK(sbcc18[[#This Row],[total_girls]]),SUM(sbcc18[[#This Row],[girls_0-5_reached]],sbcc18[[#This Row],[girls_6-12_reached]],sbcc18[[#This Row],[girls_13-18_reached]]),sbcc18[[#This Row],[total_girls]])</f>
        <v>0</v>
      </c>
      <c r="AE70" s="49">
        <f>IF(ISBLANK(sbcc18[[#This Row],[total_children]]),SUM(sbcc18[[#This Row],[calc_boys]],sbcc18[[#This Row],[calc_girls]]),sbcc18[[#This Row],[total_children]])</f>
        <v>108</v>
      </c>
      <c r="AF70" s="49">
        <f>IF(ISBLANK(sbcc18[[#This Row],[total_pwd]]),SUM(sbcc18[[#This Row],[total_pwd_men]],sbcc18[[#This Row],[total_pwd_women]]),sbcc18[[#This Row],[total_pwd]])</f>
        <v>6</v>
      </c>
      <c r="AG70" s="49">
        <f>IF(ISBLANK(sbcc18[[#This Row],[total_adults]]),SUM(sbcc18[[#This Row],[total_men]],sbcc18[[#This Row],[total_women]]),sbcc18[[#This Row],[total_adults]])</f>
        <v>5</v>
      </c>
      <c r="AH70" s="49">
        <f>IF(ISBLANK(sbcc18[[#This Row],[total_beneficiaries_reached]]),SUM(sbcc18[[#This Row],[calc_children]],sbcc18[[#This Row],[calc_adults]]),sbcc18[[#This Row],[total_beneficiaries_reached]])</f>
        <v>113</v>
      </c>
      <c r="AI70" s="49" t="str">
        <f ca="1">IF(B70="","",OFFSET(table_admin1[[#Headers],[ADM1_PT]],MATCH(B70,admin1,0),1))</f>
        <v>MZ01</v>
      </c>
      <c r="AJ70" s="49" t="str">
        <f t="shared" ref="AJ70:AJ133" ca="1" si="2">IF(C70="","",INDEX(admin2_pcode,MATCH(C70,OFFSET(admin2_start,MATCH(AI70,admin1_linked_pcode,0),0,COUNTIF(admin1_linked_pcode,AI70)),0)+MATCH(AI70,admin1_linked_pcode,0)-1))</f>
        <v>MZ0110</v>
      </c>
      <c r="AK70" s="49" t="str">
        <f t="shared" ref="AK70:AK133" ca="1" si="3">IF(D70="","",INDEX(admin3_pcode,MATCH(D70,OFFSET(admin3_start,MATCH(AJ70,admin2_linked_pcode,0),0,COUNTIF(admin2_linked_pcode,AJ70)),0)+MATCH(AJ70,admin2_linked_pcode,0)-1))</f>
        <v/>
      </c>
    </row>
    <row r="71" spans="1:37" x14ac:dyDescent="0.2">
      <c r="A71" s="58">
        <v>45292</v>
      </c>
      <c r="B71" s="49" t="s">
        <v>120</v>
      </c>
      <c r="C71" s="49" t="s">
        <v>129</v>
      </c>
      <c r="G71" s="49" t="s">
        <v>122</v>
      </c>
      <c r="H71" s="49" t="s">
        <v>170</v>
      </c>
      <c r="I71" s="49" t="s">
        <v>124</v>
      </c>
      <c r="J71" s="49" t="s">
        <v>1315</v>
      </c>
      <c r="K71" s="49" t="s">
        <v>125</v>
      </c>
      <c r="T71" s="49">
        <v>162</v>
      </c>
      <c r="W71" s="49">
        <v>1</v>
      </c>
      <c r="Z71" s="49">
        <v>196</v>
      </c>
      <c r="AC71" s="49">
        <f>IF(ISBLANK(sbcc18[[#This Row],[total_boys]]),SUM(sbcc18[[#This Row],[boys_0-5_reached]],sbcc18[[#This Row],[boys_6-12_reached]],sbcc18[[#This Row],[boys_13-18_reached]]),sbcc18[[#This Row],[total_boys]])</f>
        <v>0</v>
      </c>
      <c r="AD71" s="49">
        <f>IF(ISBLANK(sbcc18[[#This Row],[total_girls]]),SUM(sbcc18[[#This Row],[girls_0-5_reached]],sbcc18[[#This Row],[girls_6-12_reached]],sbcc18[[#This Row],[girls_13-18_reached]]),sbcc18[[#This Row],[total_girls]])</f>
        <v>0</v>
      </c>
      <c r="AE71" s="49">
        <f>IF(ISBLANK(sbcc18[[#This Row],[total_children]]),SUM(sbcc18[[#This Row],[calc_boys]],sbcc18[[#This Row],[calc_girls]]),sbcc18[[#This Row],[total_children]])</f>
        <v>162</v>
      </c>
      <c r="AF71" s="49">
        <f>IF(ISBLANK(sbcc18[[#This Row],[total_pwd]]),SUM(sbcc18[[#This Row],[total_pwd_men]],sbcc18[[#This Row],[total_pwd_women]]),sbcc18[[#This Row],[total_pwd]])</f>
        <v>1</v>
      </c>
      <c r="AG71" s="49">
        <f>IF(ISBLANK(sbcc18[[#This Row],[total_adults]]),SUM(sbcc18[[#This Row],[total_men]],sbcc18[[#This Row],[total_women]]),sbcc18[[#This Row],[total_adults]])</f>
        <v>196</v>
      </c>
      <c r="AH71" s="49">
        <f>IF(ISBLANK(sbcc18[[#This Row],[total_beneficiaries_reached]]),SUM(sbcc18[[#This Row],[calc_children]],sbcc18[[#This Row],[calc_adults]]),sbcc18[[#This Row],[total_beneficiaries_reached]])</f>
        <v>358</v>
      </c>
      <c r="AI71" s="49" t="str">
        <f ca="1">IF(B71="","",OFFSET(table_admin1[[#Headers],[ADM1_PT]],MATCH(B71,admin1,0),1))</f>
        <v>MZ01</v>
      </c>
      <c r="AJ71" s="49" t="str">
        <f t="shared" ca="1" si="2"/>
        <v>MZ0110</v>
      </c>
      <c r="AK71" s="49" t="str">
        <f t="shared" ca="1" si="3"/>
        <v/>
      </c>
    </row>
    <row r="72" spans="1:37" x14ac:dyDescent="0.2">
      <c r="A72" s="58">
        <v>45323</v>
      </c>
      <c r="B72" s="49" t="s">
        <v>120</v>
      </c>
      <c r="C72" s="49" t="s">
        <v>220</v>
      </c>
      <c r="G72" s="49" t="s">
        <v>122</v>
      </c>
      <c r="H72" s="49" t="s">
        <v>170</v>
      </c>
      <c r="I72" s="49" t="s">
        <v>124</v>
      </c>
      <c r="J72" s="49" t="s">
        <v>1315</v>
      </c>
      <c r="K72" s="49" t="s">
        <v>125</v>
      </c>
      <c r="T72" s="49">
        <v>191</v>
      </c>
      <c r="W72" s="49">
        <v>13</v>
      </c>
      <c r="Z72" s="49">
        <v>17</v>
      </c>
      <c r="AC72" s="49">
        <f>IF(ISBLANK(sbcc18[[#This Row],[total_boys]]),SUM(sbcc18[[#This Row],[boys_0-5_reached]],sbcc18[[#This Row],[boys_6-12_reached]],sbcc18[[#This Row],[boys_13-18_reached]]),sbcc18[[#This Row],[total_boys]])</f>
        <v>0</v>
      </c>
      <c r="AD72" s="49">
        <f>IF(ISBLANK(sbcc18[[#This Row],[total_girls]]),SUM(sbcc18[[#This Row],[girls_0-5_reached]],sbcc18[[#This Row],[girls_6-12_reached]],sbcc18[[#This Row],[girls_13-18_reached]]),sbcc18[[#This Row],[total_girls]])</f>
        <v>0</v>
      </c>
      <c r="AE72" s="49">
        <f>IF(ISBLANK(sbcc18[[#This Row],[total_children]]),SUM(sbcc18[[#This Row],[calc_boys]],sbcc18[[#This Row],[calc_girls]]),sbcc18[[#This Row],[total_children]])</f>
        <v>191</v>
      </c>
      <c r="AF72" s="49">
        <f>IF(ISBLANK(sbcc18[[#This Row],[total_pwd]]),SUM(sbcc18[[#This Row],[total_pwd_men]],sbcc18[[#This Row],[total_pwd_women]]),sbcc18[[#This Row],[total_pwd]])</f>
        <v>13</v>
      </c>
      <c r="AG72" s="49">
        <f>IF(ISBLANK(sbcc18[[#This Row],[total_adults]]),SUM(sbcc18[[#This Row],[total_men]],sbcc18[[#This Row],[total_women]]),sbcc18[[#This Row],[total_adults]])</f>
        <v>17</v>
      </c>
      <c r="AH72" s="49">
        <f>IF(ISBLANK(sbcc18[[#This Row],[total_beneficiaries_reached]]),SUM(sbcc18[[#This Row],[calc_children]],sbcc18[[#This Row],[calc_adults]]),sbcc18[[#This Row],[total_beneficiaries_reached]])</f>
        <v>208</v>
      </c>
      <c r="AI72" s="49" t="str">
        <f ca="1">IF(B72="","",OFFSET(table_admin1[[#Headers],[ADM1_PT]],MATCH(B72,admin1,0),1))</f>
        <v>MZ01</v>
      </c>
      <c r="AJ72" s="49" t="str">
        <f t="shared" ca="1" si="2"/>
        <v>MZ0109</v>
      </c>
      <c r="AK72" s="49" t="str">
        <f t="shared" ca="1" si="3"/>
        <v/>
      </c>
    </row>
    <row r="73" spans="1:37" x14ac:dyDescent="0.2">
      <c r="A73" s="58">
        <v>45323</v>
      </c>
      <c r="B73" s="49" t="s">
        <v>113</v>
      </c>
      <c r="C73" s="49" t="s">
        <v>613</v>
      </c>
      <c r="G73" s="49" t="s">
        <v>122</v>
      </c>
      <c r="H73" s="49" t="s">
        <v>1197</v>
      </c>
      <c r="I73" s="49" t="s">
        <v>124</v>
      </c>
      <c r="J73" s="49" t="s">
        <v>1316</v>
      </c>
      <c r="K73" s="49" t="s">
        <v>125</v>
      </c>
      <c r="T73" s="49">
        <v>38</v>
      </c>
      <c r="W73" s="49">
        <v>13</v>
      </c>
      <c r="Z73" s="49">
        <v>196</v>
      </c>
      <c r="AC73" s="49">
        <f>IF(ISBLANK(sbcc18[[#This Row],[total_boys]]),SUM(sbcc18[[#This Row],[boys_0-5_reached]],sbcc18[[#This Row],[boys_6-12_reached]],sbcc18[[#This Row],[boys_13-18_reached]]),sbcc18[[#This Row],[total_boys]])</f>
        <v>0</v>
      </c>
      <c r="AD73" s="49">
        <f>IF(ISBLANK(sbcc18[[#This Row],[total_girls]]),SUM(sbcc18[[#This Row],[girls_0-5_reached]],sbcc18[[#This Row],[girls_6-12_reached]],sbcc18[[#This Row],[girls_13-18_reached]]),sbcc18[[#This Row],[total_girls]])</f>
        <v>0</v>
      </c>
      <c r="AE73" s="49">
        <f>IF(ISBLANK(sbcc18[[#This Row],[total_children]]),SUM(sbcc18[[#This Row],[calc_boys]],sbcc18[[#This Row],[calc_girls]]),sbcc18[[#This Row],[total_children]])</f>
        <v>38</v>
      </c>
      <c r="AF73" s="49">
        <f>IF(ISBLANK(sbcc18[[#This Row],[total_pwd]]),SUM(sbcc18[[#This Row],[total_pwd_men]],sbcc18[[#This Row],[total_pwd_women]]),sbcc18[[#This Row],[total_pwd]])</f>
        <v>13</v>
      </c>
      <c r="AG73" s="49">
        <f>IF(ISBLANK(sbcc18[[#This Row],[total_adults]]),SUM(sbcc18[[#This Row],[total_men]],sbcc18[[#This Row],[total_women]]),sbcc18[[#This Row],[total_adults]])</f>
        <v>196</v>
      </c>
      <c r="AH73" s="49">
        <f>IF(ISBLANK(sbcc18[[#This Row],[total_beneficiaries_reached]]),SUM(sbcc18[[#This Row],[calc_children]],sbcc18[[#This Row],[calc_adults]]),sbcc18[[#This Row],[total_beneficiaries_reached]])</f>
        <v>234</v>
      </c>
      <c r="AI73" s="49" t="str">
        <f ca="1">IF(B73="","",OFFSET(table_admin1[[#Headers],[ADM1_PT]],MATCH(B73,admin1,0),1))</f>
        <v>MZ09</v>
      </c>
      <c r="AJ73" s="49" t="str">
        <f t="shared" ca="1" si="2"/>
        <v>MZ0907</v>
      </c>
      <c r="AK73" s="49" t="str">
        <f t="shared" ca="1" si="3"/>
        <v/>
      </c>
    </row>
    <row r="74" spans="1:37" x14ac:dyDescent="0.2">
      <c r="A74" s="58">
        <v>45383</v>
      </c>
      <c r="B74" s="49" t="s">
        <v>209</v>
      </c>
      <c r="C74" s="49" t="s">
        <v>489</v>
      </c>
      <c r="G74" s="49" t="s">
        <v>122</v>
      </c>
      <c r="H74" s="49" t="s">
        <v>1197</v>
      </c>
      <c r="I74" s="49" t="s">
        <v>124</v>
      </c>
      <c r="J74" s="49" t="s">
        <v>1315</v>
      </c>
      <c r="K74" s="49" t="s">
        <v>125</v>
      </c>
      <c r="T74" s="49">
        <v>75</v>
      </c>
      <c r="W74" s="49">
        <v>12</v>
      </c>
      <c r="Z74" s="49">
        <v>100</v>
      </c>
      <c r="AC74" s="49">
        <f>IF(ISBLANK(sbcc18[[#This Row],[total_boys]]),SUM(sbcc18[[#This Row],[boys_0-5_reached]],sbcc18[[#This Row],[boys_6-12_reached]],sbcc18[[#This Row],[boys_13-18_reached]]),sbcc18[[#This Row],[total_boys]])</f>
        <v>0</v>
      </c>
      <c r="AD74" s="49">
        <f>IF(ISBLANK(sbcc18[[#This Row],[total_girls]]),SUM(sbcc18[[#This Row],[girls_0-5_reached]],sbcc18[[#This Row],[girls_6-12_reached]],sbcc18[[#This Row],[girls_13-18_reached]]),sbcc18[[#This Row],[total_girls]])</f>
        <v>0</v>
      </c>
      <c r="AE74" s="49">
        <f>IF(ISBLANK(sbcc18[[#This Row],[total_children]]),SUM(sbcc18[[#This Row],[calc_boys]],sbcc18[[#This Row],[calc_girls]]),sbcc18[[#This Row],[total_children]])</f>
        <v>75</v>
      </c>
      <c r="AF74" s="49">
        <f>IF(ISBLANK(sbcc18[[#This Row],[total_pwd]]),SUM(sbcc18[[#This Row],[total_pwd_men]],sbcc18[[#This Row],[total_pwd_women]]),sbcc18[[#This Row],[total_pwd]])</f>
        <v>12</v>
      </c>
      <c r="AG74" s="49">
        <f>IF(ISBLANK(sbcc18[[#This Row],[total_adults]]),SUM(sbcc18[[#This Row],[total_men]],sbcc18[[#This Row],[total_women]]),sbcc18[[#This Row],[total_adults]])</f>
        <v>100</v>
      </c>
      <c r="AH74" s="49">
        <f>IF(ISBLANK(sbcc18[[#This Row],[total_beneficiaries_reached]]),SUM(sbcc18[[#This Row],[calc_children]],sbcc18[[#This Row],[calc_adults]]),sbcc18[[#This Row],[total_beneficiaries_reached]])</f>
        <v>175</v>
      </c>
      <c r="AI74" s="49" t="str">
        <f ca="1">IF(B74="","",OFFSET(table_admin1[[#Headers],[ADM1_PT]],MATCH(B74,admin1,0),1))</f>
        <v>MZ07</v>
      </c>
      <c r="AJ74" s="49" t="str">
        <f t="shared" ca="1" si="2"/>
        <v>MZ0715</v>
      </c>
      <c r="AK74" s="49" t="str">
        <f t="shared" ca="1" si="3"/>
        <v/>
      </c>
    </row>
    <row r="75" spans="1:37" x14ac:dyDescent="0.2">
      <c r="A75" s="58">
        <v>45292</v>
      </c>
      <c r="B75" s="49" t="s">
        <v>120</v>
      </c>
      <c r="C75" s="49" t="s">
        <v>205</v>
      </c>
      <c r="G75" s="49" t="s">
        <v>116</v>
      </c>
      <c r="H75" s="49" t="s">
        <v>1197</v>
      </c>
      <c r="I75" s="49" t="s">
        <v>118</v>
      </c>
      <c r="K75" s="49" t="s">
        <v>1212</v>
      </c>
      <c r="T75" s="49">
        <v>154</v>
      </c>
      <c r="W75" s="49">
        <v>2</v>
      </c>
      <c r="Z75" s="49">
        <v>182</v>
      </c>
      <c r="AC75" s="49">
        <f>IF(ISBLANK(sbcc18[[#This Row],[total_boys]]),SUM(sbcc18[[#This Row],[boys_0-5_reached]],sbcc18[[#This Row],[boys_6-12_reached]],sbcc18[[#This Row],[boys_13-18_reached]]),sbcc18[[#This Row],[total_boys]])</f>
        <v>0</v>
      </c>
      <c r="AD75" s="49">
        <f>IF(ISBLANK(sbcc18[[#This Row],[total_girls]]),SUM(sbcc18[[#This Row],[girls_0-5_reached]],sbcc18[[#This Row],[girls_6-12_reached]],sbcc18[[#This Row],[girls_13-18_reached]]),sbcc18[[#This Row],[total_girls]])</f>
        <v>0</v>
      </c>
      <c r="AE75" s="49">
        <f>IF(ISBLANK(sbcc18[[#This Row],[total_children]]),SUM(sbcc18[[#This Row],[calc_boys]],sbcc18[[#This Row],[calc_girls]]),sbcc18[[#This Row],[total_children]])</f>
        <v>154</v>
      </c>
      <c r="AF75" s="49">
        <f>IF(ISBLANK(sbcc18[[#This Row],[total_pwd]]),SUM(sbcc18[[#This Row],[total_pwd_men]],sbcc18[[#This Row],[total_pwd_women]]),sbcc18[[#This Row],[total_pwd]])</f>
        <v>2</v>
      </c>
      <c r="AG75" s="49">
        <f>IF(ISBLANK(sbcc18[[#This Row],[total_adults]]),SUM(sbcc18[[#This Row],[total_men]],sbcc18[[#This Row],[total_women]]),sbcc18[[#This Row],[total_adults]])</f>
        <v>182</v>
      </c>
      <c r="AH75" s="49">
        <f>IF(ISBLANK(sbcc18[[#This Row],[total_beneficiaries_reached]]),SUM(sbcc18[[#This Row],[calc_children]],sbcc18[[#This Row],[calc_adults]]),sbcc18[[#This Row],[total_beneficiaries_reached]])</f>
        <v>336</v>
      </c>
      <c r="AI75" s="49" t="str">
        <f ca="1">IF(B75="","",OFFSET(table_admin1[[#Headers],[ADM1_PT]],MATCH(B75,admin1,0),1))</f>
        <v>MZ01</v>
      </c>
      <c r="AJ75" s="49" t="str">
        <f t="shared" ca="1" si="2"/>
        <v>MZ0106</v>
      </c>
      <c r="AK75" s="49" t="str">
        <f t="shared" ca="1" si="3"/>
        <v/>
      </c>
    </row>
    <row r="76" spans="1:37" x14ac:dyDescent="0.2">
      <c r="A76" s="58">
        <v>45352</v>
      </c>
      <c r="B76" s="49" t="s">
        <v>120</v>
      </c>
      <c r="C76" s="49" t="s">
        <v>127</v>
      </c>
      <c r="G76" s="49" t="s">
        <v>116</v>
      </c>
      <c r="H76" s="49" t="s">
        <v>1197</v>
      </c>
      <c r="I76" s="49" t="s">
        <v>118</v>
      </c>
      <c r="K76" s="49" t="s">
        <v>1212</v>
      </c>
      <c r="T76" s="49">
        <v>5</v>
      </c>
      <c r="W76" s="49">
        <v>4</v>
      </c>
      <c r="Z76" s="49">
        <v>72</v>
      </c>
      <c r="AC76" s="49">
        <f>IF(ISBLANK(sbcc18[[#This Row],[total_boys]]),SUM(sbcc18[[#This Row],[boys_0-5_reached]],sbcc18[[#This Row],[boys_6-12_reached]],sbcc18[[#This Row],[boys_13-18_reached]]),sbcc18[[#This Row],[total_boys]])</f>
        <v>0</v>
      </c>
      <c r="AD76" s="49">
        <f>IF(ISBLANK(sbcc18[[#This Row],[total_girls]]),SUM(sbcc18[[#This Row],[girls_0-5_reached]],sbcc18[[#This Row],[girls_6-12_reached]],sbcc18[[#This Row],[girls_13-18_reached]]),sbcc18[[#This Row],[total_girls]])</f>
        <v>0</v>
      </c>
      <c r="AE76" s="49">
        <f>IF(ISBLANK(sbcc18[[#This Row],[total_children]]),SUM(sbcc18[[#This Row],[calc_boys]],sbcc18[[#This Row],[calc_girls]]),sbcc18[[#This Row],[total_children]])</f>
        <v>5</v>
      </c>
      <c r="AF76" s="49">
        <f>IF(ISBLANK(sbcc18[[#This Row],[total_pwd]]),SUM(sbcc18[[#This Row],[total_pwd_men]],sbcc18[[#This Row],[total_pwd_women]]),sbcc18[[#This Row],[total_pwd]])</f>
        <v>4</v>
      </c>
      <c r="AG76" s="49">
        <f>IF(ISBLANK(sbcc18[[#This Row],[total_adults]]),SUM(sbcc18[[#This Row],[total_men]],sbcc18[[#This Row],[total_women]]),sbcc18[[#This Row],[total_adults]])</f>
        <v>72</v>
      </c>
      <c r="AH76" s="49">
        <f>IF(ISBLANK(sbcc18[[#This Row],[total_beneficiaries_reached]]),SUM(sbcc18[[#This Row],[calc_children]],sbcc18[[#This Row],[calc_adults]]),sbcc18[[#This Row],[total_beneficiaries_reached]])</f>
        <v>77</v>
      </c>
      <c r="AI76" s="49" t="str">
        <f ca="1">IF(B76="","",OFFSET(table_admin1[[#Headers],[ADM1_PT]],MATCH(B76,admin1,0),1))</f>
        <v>MZ01</v>
      </c>
      <c r="AJ76" s="49" t="str">
        <f t="shared" ca="1" si="2"/>
        <v>MZ0101</v>
      </c>
      <c r="AK76" s="49" t="str">
        <f t="shared" ca="1" si="3"/>
        <v/>
      </c>
    </row>
    <row r="77" spans="1:37" x14ac:dyDescent="0.2">
      <c r="A77" s="58">
        <v>45383</v>
      </c>
      <c r="B77" s="49" t="s">
        <v>113</v>
      </c>
      <c r="C77" s="49" t="s">
        <v>634</v>
      </c>
      <c r="G77" s="49" t="s">
        <v>116</v>
      </c>
      <c r="H77" s="49" t="s">
        <v>170</v>
      </c>
      <c r="I77" s="49" t="s">
        <v>118</v>
      </c>
      <c r="K77" s="49" t="s">
        <v>1212</v>
      </c>
      <c r="T77" s="49">
        <v>4</v>
      </c>
      <c r="W77" s="49">
        <v>12</v>
      </c>
      <c r="Z77" s="49">
        <v>139</v>
      </c>
      <c r="AC77" s="49">
        <f>IF(ISBLANK(sbcc18[[#This Row],[total_boys]]),SUM(sbcc18[[#This Row],[boys_0-5_reached]],sbcc18[[#This Row],[boys_6-12_reached]],sbcc18[[#This Row],[boys_13-18_reached]]),sbcc18[[#This Row],[total_boys]])</f>
        <v>0</v>
      </c>
      <c r="AD77" s="49">
        <f>IF(ISBLANK(sbcc18[[#This Row],[total_girls]]),SUM(sbcc18[[#This Row],[girls_0-5_reached]],sbcc18[[#This Row],[girls_6-12_reached]],sbcc18[[#This Row],[girls_13-18_reached]]),sbcc18[[#This Row],[total_girls]])</f>
        <v>0</v>
      </c>
      <c r="AE77" s="49">
        <f>IF(ISBLANK(sbcc18[[#This Row],[total_children]]),SUM(sbcc18[[#This Row],[calc_boys]],sbcc18[[#This Row],[calc_girls]]),sbcc18[[#This Row],[total_children]])</f>
        <v>4</v>
      </c>
      <c r="AF77" s="49">
        <f>IF(ISBLANK(sbcc18[[#This Row],[total_pwd]]),SUM(sbcc18[[#This Row],[total_pwd_men]],sbcc18[[#This Row],[total_pwd_women]]),sbcc18[[#This Row],[total_pwd]])</f>
        <v>12</v>
      </c>
      <c r="AG77" s="49">
        <f>IF(ISBLANK(sbcc18[[#This Row],[total_adults]]),SUM(sbcc18[[#This Row],[total_men]],sbcc18[[#This Row],[total_women]]),sbcc18[[#This Row],[total_adults]])</f>
        <v>139</v>
      </c>
      <c r="AH77" s="49">
        <f>IF(ISBLANK(sbcc18[[#This Row],[total_beneficiaries_reached]]),SUM(sbcc18[[#This Row],[calc_children]],sbcc18[[#This Row],[calc_adults]]),sbcc18[[#This Row],[total_beneficiaries_reached]])</f>
        <v>143</v>
      </c>
      <c r="AI77" s="49" t="str">
        <f ca="1">IF(B77="","",OFFSET(table_admin1[[#Headers],[ADM1_PT]],MATCH(B77,admin1,0),1))</f>
        <v>MZ09</v>
      </c>
      <c r="AJ77" s="49" t="str">
        <f t="shared" ca="1" si="2"/>
        <v>MZ0913</v>
      </c>
      <c r="AK77" s="49" t="str">
        <f t="shared" ca="1" si="3"/>
        <v/>
      </c>
    </row>
    <row r="78" spans="1:37" x14ac:dyDescent="0.2">
      <c r="A78" s="58">
        <v>45383</v>
      </c>
      <c r="B78" s="49" t="s">
        <v>229</v>
      </c>
      <c r="C78" s="49" t="s">
        <v>693</v>
      </c>
      <c r="G78" s="49" t="s">
        <v>116</v>
      </c>
      <c r="H78" s="49" t="s">
        <v>1197</v>
      </c>
      <c r="I78" s="49" t="s">
        <v>118</v>
      </c>
      <c r="K78" s="49" t="s">
        <v>1212</v>
      </c>
      <c r="T78" s="49">
        <v>113</v>
      </c>
      <c r="W78" s="49">
        <v>13</v>
      </c>
      <c r="Z78" s="49">
        <v>154</v>
      </c>
      <c r="AC78" s="49">
        <f>IF(ISBLANK(sbcc18[[#This Row],[total_boys]]),SUM(sbcc18[[#This Row],[boys_0-5_reached]],sbcc18[[#This Row],[boys_6-12_reached]],sbcc18[[#This Row],[boys_13-18_reached]]),sbcc18[[#This Row],[total_boys]])</f>
        <v>0</v>
      </c>
      <c r="AD78" s="49">
        <f>IF(ISBLANK(sbcc18[[#This Row],[total_girls]]),SUM(sbcc18[[#This Row],[girls_0-5_reached]],sbcc18[[#This Row],[girls_6-12_reached]],sbcc18[[#This Row],[girls_13-18_reached]]),sbcc18[[#This Row],[total_girls]])</f>
        <v>0</v>
      </c>
      <c r="AE78" s="49">
        <f>IF(ISBLANK(sbcc18[[#This Row],[total_children]]),SUM(sbcc18[[#This Row],[calc_boys]],sbcc18[[#This Row],[calc_girls]]),sbcc18[[#This Row],[total_children]])</f>
        <v>113</v>
      </c>
      <c r="AF78" s="49">
        <f>IF(ISBLANK(sbcc18[[#This Row],[total_pwd]]),SUM(sbcc18[[#This Row],[total_pwd_men]],sbcc18[[#This Row],[total_pwd_women]]),sbcc18[[#This Row],[total_pwd]])</f>
        <v>13</v>
      </c>
      <c r="AG78" s="49">
        <f>IF(ISBLANK(sbcc18[[#This Row],[total_adults]]),SUM(sbcc18[[#This Row],[total_men]],sbcc18[[#This Row],[total_women]]),sbcc18[[#This Row],[total_adults]])</f>
        <v>154</v>
      </c>
      <c r="AH78" s="49">
        <f>IF(ISBLANK(sbcc18[[#This Row],[total_beneficiaries_reached]]),SUM(sbcc18[[#This Row],[calc_children]],sbcc18[[#This Row],[calc_adults]]),sbcc18[[#This Row],[total_beneficiaries_reached]])</f>
        <v>267</v>
      </c>
      <c r="AI78" s="49" t="str">
        <f ca="1">IF(B78="","",OFFSET(table_admin1[[#Headers],[ADM1_PT]],MATCH(B78,admin1,0),1))</f>
        <v>MZ11</v>
      </c>
      <c r="AJ78" s="49" t="str">
        <f t="shared" ca="1" si="2"/>
        <v>MZ1101</v>
      </c>
      <c r="AK78" s="49" t="str">
        <f t="shared" ca="1" si="3"/>
        <v/>
      </c>
    </row>
    <row r="79" spans="1:37" x14ac:dyDescent="0.2">
      <c r="A79" s="58">
        <v>45292</v>
      </c>
      <c r="B79" s="49" t="s">
        <v>209</v>
      </c>
      <c r="C79" s="49" t="s">
        <v>441</v>
      </c>
      <c r="G79" s="49" t="s">
        <v>116</v>
      </c>
      <c r="H79" s="49" t="s">
        <v>1197</v>
      </c>
      <c r="I79" s="49" t="s">
        <v>118</v>
      </c>
      <c r="K79" s="49" t="s">
        <v>1212</v>
      </c>
      <c r="T79" s="49">
        <v>157</v>
      </c>
      <c r="W79" s="49">
        <v>2</v>
      </c>
      <c r="Z79" s="49">
        <v>97</v>
      </c>
      <c r="AC79" s="49">
        <f>IF(ISBLANK(sbcc18[[#This Row],[total_boys]]),SUM(sbcc18[[#This Row],[boys_0-5_reached]],sbcc18[[#This Row],[boys_6-12_reached]],sbcc18[[#This Row],[boys_13-18_reached]]),sbcc18[[#This Row],[total_boys]])</f>
        <v>0</v>
      </c>
      <c r="AD79" s="49">
        <f>IF(ISBLANK(sbcc18[[#This Row],[total_girls]]),SUM(sbcc18[[#This Row],[girls_0-5_reached]],sbcc18[[#This Row],[girls_6-12_reached]],sbcc18[[#This Row],[girls_13-18_reached]]),sbcc18[[#This Row],[total_girls]])</f>
        <v>0</v>
      </c>
      <c r="AE79" s="49">
        <f>IF(ISBLANK(sbcc18[[#This Row],[total_children]]),SUM(sbcc18[[#This Row],[calc_boys]],sbcc18[[#This Row],[calc_girls]]),sbcc18[[#This Row],[total_children]])</f>
        <v>157</v>
      </c>
      <c r="AF79" s="49">
        <f>IF(ISBLANK(sbcc18[[#This Row],[total_pwd]]),SUM(sbcc18[[#This Row],[total_pwd_men]],sbcc18[[#This Row],[total_pwd_women]]),sbcc18[[#This Row],[total_pwd]])</f>
        <v>2</v>
      </c>
      <c r="AG79" s="49">
        <f>IF(ISBLANK(sbcc18[[#This Row],[total_adults]]),SUM(sbcc18[[#This Row],[total_men]],sbcc18[[#This Row],[total_women]]),sbcc18[[#This Row],[total_adults]])</f>
        <v>97</v>
      </c>
      <c r="AH79" s="49">
        <f>IF(ISBLANK(sbcc18[[#This Row],[total_beneficiaries_reached]]),SUM(sbcc18[[#This Row],[calc_children]],sbcc18[[#This Row],[calc_adults]]),sbcc18[[#This Row],[total_beneficiaries_reached]])</f>
        <v>254</v>
      </c>
      <c r="AI79" s="49" t="str">
        <f ca="1">IF(B79="","",OFFSET(table_admin1[[#Headers],[ADM1_PT]],MATCH(B79,admin1,0),1))</f>
        <v>MZ07</v>
      </c>
      <c r="AJ79" s="49" t="str">
        <f t="shared" ca="1" si="2"/>
        <v>MZ0702</v>
      </c>
      <c r="AK79" s="49" t="str">
        <f t="shared" ca="1" si="3"/>
        <v/>
      </c>
    </row>
    <row r="80" spans="1:37" x14ac:dyDescent="0.2">
      <c r="A80" s="58">
        <v>45352</v>
      </c>
      <c r="B80" s="49" t="s">
        <v>120</v>
      </c>
      <c r="C80" s="49" t="s">
        <v>126</v>
      </c>
      <c r="G80" s="49" t="s">
        <v>122</v>
      </c>
      <c r="H80" s="49" t="s">
        <v>1197</v>
      </c>
      <c r="T80" s="49">
        <v>62</v>
      </c>
      <c r="W80" s="49">
        <v>15</v>
      </c>
      <c r="Z80" s="49">
        <v>200</v>
      </c>
      <c r="AC80" s="49">
        <f>IF(ISBLANK(sbcc18[[#This Row],[total_boys]]),SUM(sbcc18[[#This Row],[boys_0-5_reached]],sbcc18[[#This Row],[boys_6-12_reached]],sbcc18[[#This Row],[boys_13-18_reached]]),sbcc18[[#This Row],[total_boys]])</f>
        <v>0</v>
      </c>
      <c r="AD80" s="49">
        <f>IF(ISBLANK(sbcc18[[#This Row],[total_girls]]),SUM(sbcc18[[#This Row],[girls_0-5_reached]],sbcc18[[#This Row],[girls_6-12_reached]],sbcc18[[#This Row],[girls_13-18_reached]]),sbcc18[[#This Row],[total_girls]])</f>
        <v>0</v>
      </c>
      <c r="AE80" s="49">
        <f>IF(ISBLANK(sbcc18[[#This Row],[total_children]]),SUM(sbcc18[[#This Row],[calc_boys]],sbcc18[[#This Row],[calc_girls]]),sbcc18[[#This Row],[total_children]])</f>
        <v>62</v>
      </c>
      <c r="AF80" s="49">
        <f>IF(ISBLANK(sbcc18[[#This Row],[total_pwd]]),SUM(sbcc18[[#This Row],[total_pwd_men]],sbcc18[[#This Row],[total_pwd_women]]),sbcc18[[#This Row],[total_pwd]])</f>
        <v>15</v>
      </c>
      <c r="AG80" s="49">
        <f>IF(ISBLANK(sbcc18[[#This Row],[total_adults]]),SUM(sbcc18[[#This Row],[total_men]],sbcc18[[#This Row],[total_women]]),sbcc18[[#This Row],[total_adults]])</f>
        <v>200</v>
      </c>
      <c r="AH80" s="49">
        <f>IF(ISBLANK(sbcc18[[#This Row],[total_beneficiaries_reached]]),SUM(sbcc18[[#This Row],[calc_children]],sbcc18[[#This Row],[calc_adults]]),sbcc18[[#This Row],[total_beneficiaries_reached]])</f>
        <v>262</v>
      </c>
      <c r="AI80" s="49" t="str">
        <f ca="1">IF(B80="","",OFFSET(table_admin1[[#Headers],[ADM1_PT]],MATCH(B80,admin1,0),1))</f>
        <v>MZ01</v>
      </c>
      <c r="AJ80" s="49" t="str">
        <f t="shared" ca="1" si="2"/>
        <v>MZ0103</v>
      </c>
      <c r="AK80" s="49" t="str">
        <f t="shared" ca="1" si="3"/>
        <v/>
      </c>
    </row>
    <row r="81" spans="1:37" x14ac:dyDescent="0.2">
      <c r="A81" s="58">
        <v>45383</v>
      </c>
      <c r="B81" s="49" t="s">
        <v>214</v>
      </c>
      <c r="C81" s="49" t="s">
        <v>528</v>
      </c>
      <c r="G81" s="49" t="s">
        <v>122</v>
      </c>
      <c r="H81" s="49" t="s">
        <v>170</v>
      </c>
      <c r="I81" s="49" t="s">
        <v>130</v>
      </c>
      <c r="J81" s="49" t="s">
        <v>1318</v>
      </c>
      <c r="K81" s="49" t="s">
        <v>125</v>
      </c>
      <c r="T81" s="49">
        <v>135</v>
      </c>
      <c r="W81" s="49">
        <v>4</v>
      </c>
      <c r="Z81" s="49">
        <v>193</v>
      </c>
      <c r="AC81" s="49">
        <f>IF(ISBLANK(sbcc18[[#This Row],[total_boys]]),SUM(sbcc18[[#This Row],[boys_0-5_reached]],sbcc18[[#This Row],[boys_6-12_reached]],sbcc18[[#This Row],[boys_13-18_reached]]),sbcc18[[#This Row],[total_boys]])</f>
        <v>0</v>
      </c>
      <c r="AD81" s="49">
        <f>IF(ISBLANK(sbcc18[[#This Row],[total_girls]]),SUM(sbcc18[[#This Row],[girls_0-5_reached]],sbcc18[[#This Row],[girls_6-12_reached]],sbcc18[[#This Row],[girls_13-18_reached]]),sbcc18[[#This Row],[total_girls]])</f>
        <v>0</v>
      </c>
      <c r="AE81" s="49">
        <f>IF(ISBLANK(sbcc18[[#This Row],[total_children]]),SUM(sbcc18[[#This Row],[calc_boys]],sbcc18[[#This Row],[calc_girls]]),sbcc18[[#This Row],[total_children]])</f>
        <v>135</v>
      </c>
      <c r="AF81" s="49">
        <f>IF(ISBLANK(sbcc18[[#This Row],[total_pwd]]),SUM(sbcc18[[#This Row],[total_pwd_men]],sbcc18[[#This Row],[total_pwd_women]]),sbcc18[[#This Row],[total_pwd]])</f>
        <v>4</v>
      </c>
      <c r="AG81" s="49">
        <f>IF(ISBLANK(sbcc18[[#This Row],[total_adults]]),SUM(sbcc18[[#This Row],[total_men]],sbcc18[[#This Row],[total_women]]),sbcc18[[#This Row],[total_adults]])</f>
        <v>193</v>
      </c>
      <c r="AH81" s="49">
        <f>IF(ISBLANK(sbcc18[[#This Row],[total_beneficiaries_reached]]),SUM(sbcc18[[#This Row],[calc_children]],sbcc18[[#This Row],[calc_adults]]),sbcc18[[#This Row],[total_beneficiaries_reached]])</f>
        <v>328</v>
      </c>
      <c r="AI81" s="49" t="str">
        <f ca="1">IF(B81="","",OFFSET(table_admin1[[#Headers],[ADM1_PT]],MATCH(B81,admin1,0),1))</f>
        <v>MZ08</v>
      </c>
      <c r="AJ81" s="49" t="str">
        <f t="shared" ca="1" si="2"/>
        <v>MZ0802</v>
      </c>
      <c r="AK81" s="49" t="str">
        <f t="shared" ca="1" si="3"/>
        <v/>
      </c>
    </row>
    <row r="82" spans="1:37" x14ac:dyDescent="0.2">
      <c r="A82" s="58">
        <v>45352</v>
      </c>
      <c r="B82" s="49" t="s">
        <v>120</v>
      </c>
      <c r="C82" s="49" t="s">
        <v>131</v>
      </c>
      <c r="G82" s="49" t="s">
        <v>122</v>
      </c>
      <c r="H82" s="49" t="s">
        <v>1197</v>
      </c>
      <c r="I82" s="49" t="s">
        <v>124</v>
      </c>
      <c r="J82" s="49" t="s">
        <v>1314</v>
      </c>
      <c r="K82" s="49" t="s">
        <v>125</v>
      </c>
      <c r="T82" s="49">
        <v>100</v>
      </c>
      <c r="W82" s="49">
        <v>3</v>
      </c>
      <c r="Z82" s="49">
        <v>192</v>
      </c>
      <c r="AC82" s="49">
        <f>IF(ISBLANK(sbcc18[[#This Row],[total_boys]]),SUM(sbcc18[[#This Row],[boys_0-5_reached]],sbcc18[[#This Row],[boys_6-12_reached]],sbcc18[[#This Row],[boys_13-18_reached]]),sbcc18[[#This Row],[total_boys]])</f>
        <v>0</v>
      </c>
      <c r="AD82" s="49">
        <f>IF(ISBLANK(sbcc18[[#This Row],[total_girls]]),SUM(sbcc18[[#This Row],[girls_0-5_reached]],sbcc18[[#This Row],[girls_6-12_reached]],sbcc18[[#This Row],[girls_13-18_reached]]),sbcc18[[#This Row],[total_girls]])</f>
        <v>0</v>
      </c>
      <c r="AE82" s="49">
        <f>IF(ISBLANK(sbcc18[[#This Row],[total_children]]),SUM(sbcc18[[#This Row],[calc_boys]],sbcc18[[#This Row],[calc_girls]]),sbcc18[[#This Row],[total_children]])</f>
        <v>100</v>
      </c>
      <c r="AF82" s="49">
        <f>IF(ISBLANK(sbcc18[[#This Row],[total_pwd]]),SUM(sbcc18[[#This Row],[total_pwd_men]],sbcc18[[#This Row],[total_pwd_women]]),sbcc18[[#This Row],[total_pwd]])</f>
        <v>3</v>
      </c>
      <c r="AG82" s="49">
        <f>IF(ISBLANK(sbcc18[[#This Row],[total_adults]]),SUM(sbcc18[[#This Row],[total_men]],sbcc18[[#This Row],[total_women]]),sbcc18[[#This Row],[total_adults]])</f>
        <v>192</v>
      </c>
      <c r="AH82" s="49">
        <f>IF(ISBLANK(sbcc18[[#This Row],[total_beneficiaries_reached]]),SUM(sbcc18[[#This Row],[calc_children]],sbcc18[[#This Row],[calc_adults]]),sbcc18[[#This Row],[total_beneficiaries_reached]])</f>
        <v>292</v>
      </c>
      <c r="AI82" s="49" t="str">
        <f ca="1">IF(B82="","",OFFSET(table_admin1[[#Headers],[ADM1_PT]],MATCH(B82,admin1,0),1))</f>
        <v>MZ01</v>
      </c>
      <c r="AJ82" s="49" t="str">
        <f t="shared" ca="1" si="2"/>
        <v>MZ0107</v>
      </c>
      <c r="AK82" s="49" t="str">
        <f t="shared" ca="1" si="3"/>
        <v/>
      </c>
    </row>
    <row r="83" spans="1:37" x14ac:dyDescent="0.2">
      <c r="A83" s="58">
        <v>45292</v>
      </c>
      <c r="B83" s="49" t="s">
        <v>120</v>
      </c>
      <c r="C83" s="49" t="s">
        <v>242</v>
      </c>
      <c r="G83" s="49" t="s">
        <v>122</v>
      </c>
      <c r="H83" s="49" t="s">
        <v>170</v>
      </c>
      <c r="I83" s="49" t="s">
        <v>124</v>
      </c>
      <c r="J83" s="49" t="s">
        <v>1315</v>
      </c>
      <c r="K83" s="49" t="s">
        <v>125</v>
      </c>
      <c r="T83" s="49">
        <v>134</v>
      </c>
      <c r="W83" s="49">
        <v>11</v>
      </c>
      <c r="Z83" s="49">
        <v>110</v>
      </c>
      <c r="AC83" s="49">
        <f>IF(ISBLANK(sbcc18[[#This Row],[total_boys]]),SUM(sbcc18[[#This Row],[boys_0-5_reached]],sbcc18[[#This Row],[boys_6-12_reached]],sbcc18[[#This Row],[boys_13-18_reached]]),sbcc18[[#This Row],[total_boys]])</f>
        <v>0</v>
      </c>
      <c r="AD83" s="49">
        <f>IF(ISBLANK(sbcc18[[#This Row],[total_girls]]),SUM(sbcc18[[#This Row],[girls_0-5_reached]],sbcc18[[#This Row],[girls_6-12_reached]],sbcc18[[#This Row],[girls_13-18_reached]]),sbcc18[[#This Row],[total_girls]])</f>
        <v>0</v>
      </c>
      <c r="AE83" s="49">
        <f>IF(ISBLANK(sbcc18[[#This Row],[total_children]]),SUM(sbcc18[[#This Row],[calc_boys]],sbcc18[[#This Row],[calc_girls]]),sbcc18[[#This Row],[total_children]])</f>
        <v>134</v>
      </c>
      <c r="AF83" s="49">
        <f>IF(ISBLANK(sbcc18[[#This Row],[total_pwd]]),SUM(sbcc18[[#This Row],[total_pwd_men]],sbcc18[[#This Row],[total_pwd_women]]),sbcc18[[#This Row],[total_pwd]])</f>
        <v>11</v>
      </c>
      <c r="AG83" s="49">
        <f>IF(ISBLANK(sbcc18[[#This Row],[total_adults]]),SUM(sbcc18[[#This Row],[total_men]],sbcc18[[#This Row],[total_women]]),sbcc18[[#This Row],[total_adults]])</f>
        <v>110</v>
      </c>
      <c r="AH83" s="49">
        <f>IF(ISBLANK(sbcc18[[#This Row],[total_beneficiaries_reached]]),SUM(sbcc18[[#This Row],[calc_children]],sbcc18[[#This Row],[calc_adults]]),sbcc18[[#This Row],[total_beneficiaries_reached]])</f>
        <v>244</v>
      </c>
      <c r="AI83" s="49" t="str">
        <f ca="1">IF(B83="","",OFFSET(table_admin1[[#Headers],[ADM1_PT]],MATCH(B83,admin1,0),1))</f>
        <v>MZ01</v>
      </c>
      <c r="AJ83" s="49" t="str">
        <f t="shared" ca="1" si="2"/>
        <v>MZ0114</v>
      </c>
      <c r="AK83" s="49" t="str">
        <f t="shared" ca="1" si="3"/>
        <v/>
      </c>
    </row>
    <row r="84" spans="1:37" x14ac:dyDescent="0.2">
      <c r="A84" s="58">
        <v>45383</v>
      </c>
      <c r="B84" s="49" t="s">
        <v>113</v>
      </c>
      <c r="C84" s="49" t="s">
        <v>596</v>
      </c>
      <c r="G84" s="49" t="s">
        <v>122</v>
      </c>
      <c r="H84" s="49" t="s">
        <v>170</v>
      </c>
      <c r="I84" s="49" t="s">
        <v>124</v>
      </c>
      <c r="J84" s="49" t="s">
        <v>1314</v>
      </c>
      <c r="K84" s="49" t="s">
        <v>125</v>
      </c>
      <c r="T84" s="49">
        <v>84</v>
      </c>
      <c r="W84" s="49">
        <v>7</v>
      </c>
      <c r="Z84" s="49">
        <v>54</v>
      </c>
      <c r="AC84" s="49">
        <f>IF(ISBLANK(sbcc18[[#This Row],[total_boys]]),SUM(sbcc18[[#This Row],[boys_0-5_reached]],sbcc18[[#This Row],[boys_6-12_reached]],sbcc18[[#This Row],[boys_13-18_reached]]),sbcc18[[#This Row],[total_boys]])</f>
        <v>0</v>
      </c>
      <c r="AD84" s="49">
        <f>IF(ISBLANK(sbcc18[[#This Row],[total_girls]]),SUM(sbcc18[[#This Row],[girls_0-5_reached]],sbcc18[[#This Row],[girls_6-12_reached]],sbcc18[[#This Row],[girls_13-18_reached]]),sbcc18[[#This Row],[total_girls]])</f>
        <v>0</v>
      </c>
      <c r="AE84" s="49">
        <f>IF(ISBLANK(sbcc18[[#This Row],[total_children]]),SUM(sbcc18[[#This Row],[calc_boys]],sbcc18[[#This Row],[calc_girls]]),sbcc18[[#This Row],[total_children]])</f>
        <v>84</v>
      </c>
      <c r="AF84" s="49">
        <f>IF(ISBLANK(sbcc18[[#This Row],[total_pwd]]),SUM(sbcc18[[#This Row],[total_pwd_men]],sbcc18[[#This Row],[total_pwd_women]]),sbcc18[[#This Row],[total_pwd]])</f>
        <v>7</v>
      </c>
      <c r="AG84" s="49">
        <f>IF(ISBLANK(sbcc18[[#This Row],[total_adults]]),SUM(sbcc18[[#This Row],[total_men]],sbcc18[[#This Row],[total_women]]),sbcc18[[#This Row],[total_adults]])</f>
        <v>54</v>
      </c>
      <c r="AH84" s="49">
        <f>IF(ISBLANK(sbcc18[[#This Row],[total_beneficiaries_reached]]),SUM(sbcc18[[#This Row],[calc_children]],sbcc18[[#This Row],[calc_adults]]),sbcc18[[#This Row],[total_beneficiaries_reached]])</f>
        <v>138</v>
      </c>
      <c r="AI84" s="49" t="str">
        <f ca="1">IF(B84="","",OFFSET(table_admin1[[#Headers],[ADM1_PT]],MATCH(B84,admin1,0),1))</f>
        <v>MZ09</v>
      </c>
      <c r="AJ84" s="49" t="str">
        <f t="shared" ca="1" si="2"/>
        <v>MZ0902</v>
      </c>
      <c r="AK84" s="49" t="str">
        <f t="shared" ca="1" si="3"/>
        <v/>
      </c>
    </row>
    <row r="85" spans="1:37" x14ac:dyDescent="0.2">
      <c r="A85" s="58">
        <v>45383</v>
      </c>
      <c r="B85" s="49" t="s">
        <v>224</v>
      </c>
      <c r="C85" s="49" t="s">
        <v>641</v>
      </c>
      <c r="G85" s="49" t="s">
        <v>116</v>
      </c>
      <c r="H85" s="49" t="s">
        <v>1197</v>
      </c>
      <c r="I85" s="49" t="s">
        <v>118</v>
      </c>
      <c r="K85" s="49" t="s">
        <v>1212</v>
      </c>
      <c r="T85" s="49">
        <v>157</v>
      </c>
      <c r="W85" s="49">
        <v>4</v>
      </c>
      <c r="Z85" s="49">
        <v>165</v>
      </c>
      <c r="AC85" s="49">
        <f>IF(ISBLANK(sbcc18[[#This Row],[total_boys]]),SUM(sbcc18[[#This Row],[boys_0-5_reached]],sbcc18[[#This Row],[boys_6-12_reached]],sbcc18[[#This Row],[boys_13-18_reached]]),sbcc18[[#This Row],[total_boys]])</f>
        <v>0</v>
      </c>
      <c r="AD85" s="49">
        <f>IF(ISBLANK(sbcc18[[#This Row],[total_girls]]),SUM(sbcc18[[#This Row],[girls_0-5_reached]],sbcc18[[#This Row],[girls_6-12_reached]],sbcc18[[#This Row],[girls_13-18_reached]]),sbcc18[[#This Row],[total_girls]])</f>
        <v>0</v>
      </c>
      <c r="AE85" s="49">
        <f>IF(ISBLANK(sbcc18[[#This Row],[total_children]]),SUM(sbcc18[[#This Row],[calc_boys]],sbcc18[[#This Row],[calc_girls]]),sbcc18[[#This Row],[total_children]])</f>
        <v>157</v>
      </c>
      <c r="AF85" s="49">
        <f>IF(ISBLANK(sbcc18[[#This Row],[total_pwd]]),SUM(sbcc18[[#This Row],[total_pwd_men]],sbcc18[[#This Row],[total_pwd_women]]),sbcc18[[#This Row],[total_pwd]])</f>
        <v>4</v>
      </c>
      <c r="AG85" s="49">
        <f>IF(ISBLANK(sbcc18[[#This Row],[total_adults]]),SUM(sbcc18[[#This Row],[total_men]],sbcc18[[#This Row],[total_women]]),sbcc18[[#This Row],[total_adults]])</f>
        <v>165</v>
      </c>
      <c r="AH85" s="49">
        <f>IF(ISBLANK(sbcc18[[#This Row],[total_beneficiaries_reached]]),SUM(sbcc18[[#This Row],[calc_children]],sbcc18[[#This Row],[calc_adults]]),sbcc18[[#This Row],[total_beneficiaries_reached]])</f>
        <v>322</v>
      </c>
      <c r="AI85" s="49" t="str">
        <f ca="1">IF(B85="","",OFFSET(table_admin1[[#Headers],[ADM1_PT]],MATCH(B85,admin1,0),1))</f>
        <v>MZ10</v>
      </c>
      <c r="AJ85" s="49" t="str">
        <f t="shared" ca="1" si="2"/>
        <v>MZ1002</v>
      </c>
      <c r="AK85" s="49" t="str">
        <f t="shared" ca="1" si="3"/>
        <v/>
      </c>
    </row>
    <row r="86" spans="1:37" x14ac:dyDescent="0.2">
      <c r="A86" s="58">
        <v>45292</v>
      </c>
      <c r="B86" s="49" t="s">
        <v>120</v>
      </c>
      <c r="C86" s="49" t="s">
        <v>127</v>
      </c>
      <c r="G86" s="49" t="s">
        <v>116</v>
      </c>
      <c r="H86" s="49" t="s">
        <v>170</v>
      </c>
      <c r="I86" s="49" t="s">
        <v>118</v>
      </c>
      <c r="K86" s="49" t="s">
        <v>1212</v>
      </c>
      <c r="T86" s="49">
        <v>88</v>
      </c>
      <c r="W86" s="49">
        <v>6</v>
      </c>
      <c r="Z86" s="49">
        <v>81</v>
      </c>
      <c r="AC86" s="49">
        <f>IF(ISBLANK(sbcc18[[#This Row],[total_boys]]),SUM(sbcc18[[#This Row],[boys_0-5_reached]],sbcc18[[#This Row],[boys_6-12_reached]],sbcc18[[#This Row],[boys_13-18_reached]]),sbcc18[[#This Row],[total_boys]])</f>
        <v>0</v>
      </c>
      <c r="AD86" s="49">
        <f>IF(ISBLANK(sbcc18[[#This Row],[total_girls]]),SUM(sbcc18[[#This Row],[girls_0-5_reached]],sbcc18[[#This Row],[girls_6-12_reached]],sbcc18[[#This Row],[girls_13-18_reached]]),sbcc18[[#This Row],[total_girls]])</f>
        <v>0</v>
      </c>
      <c r="AE86" s="49">
        <f>IF(ISBLANK(sbcc18[[#This Row],[total_children]]),SUM(sbcc18[[#This Row],[calc_boys]],sbcc18[[#This Row],[calc_girls]]),sbcc18[[#This Row],[total_children]])</f>
        <v>88</v>
      </c>
      <c r="AF86" s="49">
        <f>IF(ISBLANK(sbcc18[[#This Row],[total_pwd]]),SUM(sbcc18[[#This Row],[total_pwd_men]],sbcc18[[#This Row],[total_pwd_women]]),sbcc18[[#This Row],[total_pwd]])</f>
        <v>6</v>
      </c>
      <c r="AG86" s="49">
        <f>IF(ISBLANK(sbcc18[[#This Row],[total_adults]]),SUM(sbcc18[[#This Row],[total_men]],sbcc18[[#This Row],[total_women]]),sbcc18[[#This Row],[total_adults]])</f>
        <v>81</v>
      </c>
      <c r="AH86" s="49">
        <f>IF(ISBLANK(sbcc18[[#This Row],[total_beneficiaries_reached]]),SUM(sbcc18[[#This Row],[calc_children]],sbcc18[[#This Row],[calc_adults]]),sbcc18[[#This Row],[total_beneficiaries_reached]])</f>
        <v>169</v>
      </c>
      <c r="AI86" s="49" t="str">
        <f ca="1">IF(B86="","",OFFSET(table_admin1[[#Headers],[ADM1_PT]],MATCH(B86,admin1,0),1))</f>
        <v>MZ01</v>
      </c>
      <c r="AJ86" s="49" t="str">
        <f t="shared" ca="1" si="2"/>
        <v>MZ0101</v>
      </c>
      <c r="AK86" s="49" t="str">
        <f t="shared" ca="1" si="3"/>
        <v/>
      </c>
    </row>
    <row r="87" spans="1:37" x14ac:dyDescent="0.2">
      <c r="A87" s="58">
        <v>45323</v>
      </c>
      <c r="B87" s="49" t="s">
        <v>209</v>
      </c>
      <c r="C87" s="49" t="s">
        <v>441</v>
      </c>
      <c r="G87" s="49" t="s">
        <v>116</v>
      </c>
      <c r="H87" s="49" t="s">
        <v>1197</v>
      </c>
      <c r="I87" s="49" t="s">
        <v>118</v>
      </c>
      <c r="K87" s="49" t="s">
        <v>1212</v>
      </c>
      <c r="T87" s="49">
        <v>84</v>
      </c>
      <c r="W87" s="49">
        <v>4</v>
      </c>
      <c r="Z87" s="49">
        <v>173</v>
      </c>
      <c r="AC87" s="49">
        <f>IF(ISBLANK(sbcc18[[#This Row],[total_boys]]),SUM(sbcc18[[#This Row],[boys_0-5_reached]],sbcc18[[#This Row],[boys_6-12_reached]],sbcc18[[#This Row],[boys_13-18_reached]]),sbcc18[[#This Row],[total_boys]])</f>
        <v>0</v>
      </c>
      <c r="AD87" s="49">
        <f>IF(ISBLANK(sbcc18[[#This Row],[total_girls]]),SUM(sbcc18[[#This Row],[girls_0-5_reached]],sbcc18[[#This Row],[girls_6-12_reached]],sbcc18[[#This Row],[girls_13-18_reached]]),sbcc18[[#This Row],[total_girls]])</f>
        <v>0</v>
      </c>
      <c r="AE87" s="49">
        <f>IF(ISBLANK(sbcc18[[#This Row],[total_children]]),SUM(sbcc18[[#This Row],[calc_boys]],sbcc18[[#This Row],[calc_girls]]),sbcc18[[#This Row],[total_children]])</f>
        <v>84</v>
      </c>
      <c r="AF87" s="49">
        <f>IF(ISBLANK(sbcc18[[#This Row],[total_pwd]]),SUM(sbcc18[[#This Row],[total_pwd_men]],sbcc18[[#This Row],[total_pwd_women]]),sbcc18[[#This Row],[total_pwd]])</f>
        <v>4</v>
      </c>
      <c r="AG87" s="49">
        <f>IF(ISBLANK(sbcc18[[#This Row],[total_adults]]),SUM(sbcc18[[#This Row],[total_men]],sbcc18[[#This Row],[total_women]]),sbcc18[[#This Row],[total_adults]])</f>
        <v>173</v>
      </c>
      <c r="AH87" s="49">
        <f>IF(ISBLANK(sbcc18[[#This Row],[total_beneficiaries_reached]]),SUM(sbcc18[[#This Row],[calc_children]],sbcc18[[#This Row],[calc_adults]]),sbcc18[[#This Row],[total_beneficiaries_reached]])</f>
        <v>257</v>
      </c>
      <c r="AI87" s="49" t="str">
        <f ca="1">IF(B87="","",OFFSET(table_admin1[[#Headers],[ADM1_PT]],MATCH(B87,admin1,0),1))</f>
        <v>MZ07</v>
      </c>
      <c r="AJ87" s="49" t="str">
        <f t="shared" ca="1" si="2"/>
        <v>MZ0702</v>
      </c>
      <c r="AK87" s="49" t="str">
        <f t="shared" ca="1" si="3"/>
        <v/>
      </c>
    </row>
    <row r="88" spans="1:37" x14ac:dyDescent="0.2">
      <c r="A88" s="58">
        <v>45383</v>
      </c>
      <c r="B88" s="49" t="s">
        <v>120</v>
      </c>
      <c r="C88" s="49" t="s">
        <v>220</v>
      </c>
      <c r="G88" s="49" t="s">
        <v>122</v>
      </c>
      <c r="H88" s="49" t="s">
        <v>1197</v>
      </c>
      <c r="I88" s="49" t="s">
        <v>124</v>
      </c>
      <c r="K88" s="49" t="s">
        <v>1212</v>
      </c>
      <c r="T88" s="49">
        <v>104</v>
      </c>
      <c r="W88" s="49">
        <v>11</v>
      </c>
      <c r="Z88" s="49">
        <v>156</v>
      </c>
      <c r="AC88" s="49">
        <f>IF(ISBLANK(sbcc18[[#This Row],[total_boys]]),SUM(sbcc18[[#This Row],[boys_0-5_reached]],sbcc18[[#This Row],[boys_6-12_reached]],sbcc18[[#This Row],[boys_13-18_reached]]),sbcc18[[#This Row],[total_boys]])</f>
        <v>0</v>
      </c>
      <c r="AD88" s="49">
        <f>IF(ISBLANK(sbcc18[[#This Row],[total_girls]]),SUM(sbcc18[[#This Row],[girls_0-5_reached]],sbcc18[[#This Row],[girls_6-12_reached]],sbcc18[[#This Row],[girls_13-18_reached]]),sbcc18[[#This Row],[total_girls]])</f>
        <v>0</v>
      </c>
      <c r="AE88" s="49">
        <f>IF(ISBLANK(sbcc18[[#This Row],[total_children]]),SUM(sbcc18[[#This Row],[calc_boys]],sbcc18[[#This Row],[calc_girls]]),sbcc18[[#This Row],[total_children]])</f>
        <v>104</v>
      </c>
      <c r="AF88" s="49">
        <f>IF(ISBLANK(sbcc18[[#This Row],[total_pwd]]),SUM(sbcc18[[#This Row],[total_pwd_men]],sbcc18[[#This Row],[total_pwd_women]]),sbcc18[[#This Row],[total_pwd]])</f>
        <v>11</v>
      </c>
      <c r="AG88" s="49">
        <f>IF(ISBLANK(sbcc18[[#This Row],[total_adults]]),SUM(sbcc18[[#This Row],[total_men]],sbcc18[[#This Row],[total_women]]),sbcc18[[#This Row],[total_adults]])</f>
        <v>156</v>
      </c>
      <c r="AH88" s="49">
        <f>IF(ISBLANK(sbcc18[[#This Row],[total_beneficiaries_reached]]),SUM(sbcc18[[#This Row],[calc_children]],sbcc18[[#This Row],[calc_adults]]),sbcc18[[#This Row],[total_beneficiaries_reached]])</f>
        <v>260</v>
      </c>
      <c r="AI88" s="49" t="str">
        <f ca="1">IF(B88="","",OFFSET(table_admin1[[#Headers],[ADM1_PT]],MATCH(B88,admin1,0),1))</f>
        <v>MZ01</v>
      </c>
      <c r="AJ88" s="49" t="str">
        <f t="shared" ca="1" si="2"/>
        <v>MZ0109</v>
      </c>
      <c r="AK88" s="49" t="str">
        <f t="shared" ca="1" si="3"/>
        <v/>
      </c>
    </row>
    <row r="89" spans="1:37" x14ac:dyDescent="0.2">
      <c r="A89" s="58">
        <v>45292</v>
      </c>
      <c r="B89" s="49" t="s">
        <v>224</v>
      </c>
      <c r="C89" s="49" t="s">
        <v>641</v>
      </c>
      <c r="G89" s="49" t="s">
        <v>122</v>
      </c>
      <c r="H89" s="49" t="s">
        <v>170</v>
      </c>
      <c r="I89" s="49" t="s">
        <v>124</v>
      </c>
      <c r="J89" s="49" t="s">
        <v>1315</v>
      </c>
      <c r="K89" s="49" t="s">
        <v>125</v>
      </c>
      <c r="T89" s="49">
        <v>50</v>
      </c>
      <c r="W89" s="49">
        <v>6</v>
      </c>
      <c r="Z89" s="49">
        <v>108</v>
      </c>
      <c r="AC89" s="49">
        <f>IF(ISBLANK(sbcc18[[#This Row],[total_boys]]),SUM(sbcc18[[#This Row],[boys_0-5_reached]],sbcc18[[#This Row],[boys_6-12_reached]],sbcc18[[#This Row],[boys_13-18_reached]]),sbcc18[[#This Row],[total_boys]])</f>
        <v>0</v>
      </c>
      <c r="AD89" s="49">
        <f>IF(ISBLANK(sbcc18[[#This Row],[total_girls]]),SUM(sbcc18[[#This Row],[girls_0-5_reached]],sbcc18[[#This Row],[girls_6-12_reached]],sbcc18[[#This Row],[girls_13-18_reached]]),sbcc18[[#This Row],[total_girls]])</f>
        <v>0</v>
      </c>
      <c r="AE89" s="49">
        <f>IF(ISBLANK(sbcc18[[#This Row],[total_children]]),SUM(sbcc18[[#This Row],[calc_boys]],sbcc18[[#This Row],[calc_girls]]),sbcc18[[#This Row],[total_children]])</f>
        <v>50</v>
      </c>
      <c r="AF89" s="49">
        <f>IF(ISBLANK(sbcc18[[#This Row],[total_pwd]]),SUM(sbcc18[[#This Row],[total_pwd_men]],sbcc18[[#This Row],[total_pwd_women]]),sbcc18[[#This Row],[total_pwd]])</f>
        <v>6</v>
      </c>
      <c r="AG89" s="49">
        <f>IF(ISBLANK(sbcc18[[#This Row],[total_adults]]),SUM(sbcc18[[#This Row],[total_men]],sbcc18[[#This Row],[total_women]]),sbcc18[[#This Row],[total_adults]])</f>
        <v>108</v>
      </c>
      <c r="AH89" s="49">
        <f>IF(ISBLANK(sbcc18[[#This Row],[total_beneficiaries_reached]]),SUM(sbcc18[[#This Row],[calc_children]],sbcc18[[#This Row],[calc_adults]]),sbcc18[[#This Row],[total_beneficiaries_reached]])</f>
        <v>158</v>
      </c>
      <c r="AI89" s="49" t="str">
        <f ca="1">IF(B89="","",OFFSET(table_admin1[[#Headers],[ADM1_PT]],MATCH(B89,admin1,0),1))</f>
        <v>MZ10</v>
      </c>
      <c r="AJ89" s="49" t="str">
        <f t="shared" ca="1" si="2"/>
        <v>MZ1002</v>
      </c>
      <c r="AK89" s="49" t="str">
        <f t="shared" ca="1" si="3"/>
        <v/>
      </c>
    </row>
    <row r="90" spans="1:37" x14ac:dyDescent="0.2">
      <c r="A90" s="58">
        <v>45323</v>
      </c>
      <c r="B90" s="49" t="s">
        <v>224</v>
      </c>
      <c r="C90" s="49" t="s">
        <v>641</v>
      </c>
      <c r="G90" s="49" t="s">
        <v>122</v>
      </c>
      <c r="H90" s="49" t="s">
        <v>1197</v>
      </c>
      <c r="I90" s="49" t="s">
        <v>130</v>
      </c>
      <c r="J90" s="49" t="s">
        <v>1317</v>
      </c>
      <c r="K90" s="49" t="s">
        <v>125</v>
      </c>
      <c r="T90" s="49">
        <v>36</v>
      </c>
      <c r="W90" s="49">
        <v>8</v>
      </c>
      <c r="Z90" s="49">
        <v>56</v>
      </c>
      <c r="AC90" s="49">
        <f>IF(ISBLANK(sbcc18[[#This Row],[total_boys]]),SUM(sbcc18[[#This Row],[boys_0-5_reached]],sbcc18[[#This Row],[boys_6-12_reached]],sbcc18[[#This Row],[boys_13-18_reached]]),sbcc18[[#This Row],[total_boys]])</f>
        <v>0</v>
      </c>
      <c r="AD90" s="49">
        <f>IF(ISBLANK(sbcc18[[#This Row],[total_girls]]),SUM(sbcc18[[#This Row],[girls_0-5_reached]],sbcc18[[#This Row],[girls_6-12_reached]],sbcc18[[#This Row],[girls_13-18_reached]]),sbcc18[[#This Row],[total_girls]])</f>
        <v>0</v>
      </c>
      <c r="AE90" s="49">
        <f>IF(ISBLANK(sbcc18[[#This Row],[total_children]]),SUM(sbcc18[[#This Row],[calc_boys]],sbcc18[[#This Row],[calc_girls]]),sbcc18[[#This Row],[total_children]])</f>
        <v>36</v>
      </c>
      <c r="AF90" s="49">
        <f>IF(ISBLANK(sbcc18[[#This Row],[total_pwd]]),SUM(sbcc18[[#This Row],[total_pwd_men]],sbcc18[[#This Row],[total_pwd_women]]),sbcc18[[#This Row],[total_pwd]])</f>
        <v>8</v>
      </c>
      <c r="AG90" s="49">
        <f>IF(ISBLANK(sbcc18[[#This Row],[total_adults]]),SUM(sbcc18[[#This Row],[total_men]],sbcc18[[#This Row],[total_women]]),sbcc18[[#This Row],[total_adults]])</f>
        <v>56</v>
      </c>
      <c r="AH90" s="49">
        <f>IF(ISBLANK(sbcc18[[#This Row],[total_beneficiaries_reached]]),SUM(sbcc18[[#This Row],[calc_children]],sbcc18[[#This Row],[calc_adults]]),sbcc18[[#This Row],[total_beneficiaries_reached]])</f>
        <v>92</v>
      </c>
      <c r="AI90" s="49" t="str">
        <f ca="1">IF(B90="","",OFFSET(table_admin1[[#Headers],[ADM1_PT]],MATCH(B90,admin1,0),1))</f>
        <v>MZ10</v>
      </c>
      <c r="AJ90" s="49" t="str">
        <f t="shared" ca="1" si="2"/>
        <v>MZ1002</v>
      </c>
      <c r="AK90" s="49" t="str">
        <f t="shared" ca="1" si="3"/>
        <v/>
      </c>
    </row>
    <row r="91" spans="1:37" x14ac:dyDescent="0.2">
      <c r="A91" s="58">
        <v>45383</v>
      </c>
      <c r="B91" s="49" t="s">
        <v>113</v>
      </c>
      <c r="C91" s="49" t="s">
        <v>634</v>
      </c>
      <c r="G91" s="49" t="s">
        <v>122</v>
      </c>
      <c r="H91" s="49" t="s">
        <v>170</v>
      </c>
      <c r="I91" s="49" t="s">
        <v>124</v>
      </c>
      <c r="J91" s="49" t="s">
        <v>1315</v>
      </c>
      <c r="K91" s="49" t="s">
        <v>125</v>
      </c>
      <c r="T91" s="49">
        <v>112</v>
      </c>
      <c r="W91" s="49">
        <v>14</v>
      </c>
      <c r="Z91" s="49">
        <v>10</v>
      </c>
      <c r="AC91" s="49">
        <f>IF(ISBLANK(sbcc18[[#This Row],[total_boys]]),SUM(sbcc18[[#This Row],[boys_0-5_reached]],sbcc18[[#This Row],[boys_6-12_reached]],sbcc18[[#This Row],[boys_13-18_reached]]),sbcc18[[#This Row],[total_boys]])</f>
        <v>0</v>
      </c>
      <c r="AD91" s="49">
        <f>IF(ISBLANK(sbcc18[[#This Row],[total_girls]]),SUM(sbcc18[[#This Row],[girls_0-5_reached]],sbcc18[[#This Row],[girls_6-12_reached]],sbcc18[[#This Row],[girls_13-18_reached]]),sbcc18[[#This Row],[total_girls]])</f>
        <v>0</v>
      </c>
      <c r="AE91" s="49">
        <f>IF(ISBLANK(sbcc18[[#This Row],[total_children]]),SUM(sbcc18[[#This Row],[calc_boys]],sbcc18[[#This Row],[calc_girls]]),sbcc18[[#This Row],[total_children]])</f>
        <v>112</v>
      </c>
      <c r="AF91" s="49">
        <f>IF(ISBLANK(sbcc18[[#This Row],[total_pwd]]),SUM(sbcc18[[#This Row],[total_pwd_men]],sbcc18[[#This Row],[total_pwd_women]]),sbcc18[[#This Row],[total_pwd]])</f>
        <v>14</v>
      </c>
      <c r="AG91" s="49">
        <f>IF(ISBLANK(sbcc18[[#This Row],[total_adults]]),SUM(sbcc18[[#This Row],[total_men]],sbcc18[[#This Row],[total_women]]),sbcc18[[#This Row],[total_adults]])</f>
        <v>10</v>
      </c>
      <c r="AH91" s="49">
        <f>IF(ISBLANK(sbcc18[[#This Row],[total_beneficiaries_reached]]),SUM(sbcc18[[#This Row],[calc_children]],sbcc18[[#This Row],[calc_adults]]),sbcc18[[#This Row],[total_beneficiaries_reached]])</f>
        <v>122</v>
      </c>
      <c r="AI91" s="49" t="str">
        <f ca="1">IF(B91="","",OFFSET(table_admin1[[#Headers],[ADM1_PT]],MATCH(B91,admin1,0),1))</f>
        <v>MZ09</v>
      </c>
      <c r="AJ91" s="49" t="str">
        <f t="shared" ca="1" si="2"/>
        <v>MZ0913</v>
      </c>
      <c r="AK91" s="49" t="str">
        <f t="shared" ca="1" si="3"/>
        <v/>
      </c>
    </row>
    <row r="92" spans="1:37" x14ac:dyDescent="0.2">
      <c r="A92" s="58">
        <v>45292</v>
      </c>
      <c r="B92" s="49" t="s">
        <v>120</v>
      </c>
      <c r="C92" s="49" t="s">
        <v>129</v>
      </c>
      <c r="G92" s="49" t="s">
        <v>122</v>
      </c>
      <c r="H92" s="49" t="s">
        <v>1197</v>
      </c>
      <c r="I92" s="49" t="s">
        <v>124</v>
      </c>
      <c r="J92" s="49" t="s">
        <v>1315</v>
      </c>
      <c r="K92" s="49" t="s">
        <v>125</v>
      </c>
      <c r="T92" s="49">
        <v>181</v>
      </c>
      <c r="W92" s="49">
        <v>6</v>
      </c>
      <c r="Z92" s="49">
        <v>109</v>
      </c>
      <c r="AC92" s="49">
        <f>IF(ISBLANK(sbcc18[[#This Row],[total_boys]]),SUM(sbcc18[[#This Row],[boys_0-5_reached]],sbcc18[[#This Row],[boys_6-12_reached]],sbcc18[[#This Row],[boys_13-18_reached]]),sbcc18[[#This Row],[total_boys]])</f>
        <v>0</v>
      </c>
      <c r="AD92" s="49">
        <f>IF(ISBLANK(sbcc18[[#This Row],[total_girls]]),SUM(sbcc18[[#This Row],[girls_0-5_reached]],sbcc18[[#This Row],[girls_6-12_reached]],sbcc18[[#This Row],[girls_13-18_reached]]),sbcc18[[#This Row],[total_girls]])</f>
        <v>0</v>
      </c>
      <c r="AE92" s="49">
        <f>IF(ISBLANK(sbcc18[[#This Row],[total_children]]),SUM(sbcc18[[#This Row],[calc_boys]],sbcc18[[#This Row],[calc_girls]]),sbcc18[[#This Row],[total_children]])</f>
        <v>181</v>
      </c>
      <c r="AF92" s="49">
        <f>IF(ISBLANK(sbcc18[[#This Row],[total_pwd]]),SUM(sbcc18[[#This Row],[total_pwd_men]],sbcc18[[#This Row],[total_pwd_women]]),sbcc18[[#This Row],[total_pwd]])</f>
        <v>6</v>
      </c>
      <c r="AG92" s="49">
        <f>IF(ISBLANK(sbcc18[[#This Row],[total_adults]]),SUM(sbcc18[[#This Row],[total_men]],sbcc18[[#This Row],[total_women]]),sbcc18[[#This Row],[total_adults]])</f>
        <v>109</v>
      </c>
      <c r="AH92" s="49">
        <f>IF(ISBLANK(sbcc18[[#This Row],[total_beneficiaries_reached]]),SUM(sbcc18[[#This Row],[calc_children]],sbcc18[[#This Row],[calc_adults]]),sbcc18[[#This Row],[total_beneficiaries_reached]])</f>
        <v>290</v>
      </c>
      <c r="AI92" s="49" t="str">
        <f ca="1">IF(B92="","",OFFSET(table_admin1[[#Headers],[ADM1_PT]],MATCH(B92,admin1,0),1))</f>
        <v>MZ01</v>
      </c>
      <c r="AJ92" s="49" t="str">
        <f t="shared" ca="1" si="2"/>
        <v>MZ0110</v>
      </c>
      <c r="AK92" s="49" t="str">
        <f t="shared" ca="1" si="3"/>
        <v/>
      </c>
    </row>
    <row r="93" spans="1:37" x14ac:dyDescent="0.2">
      <c r="A93" s="58">
        <v>45383</v>
      </c>
      <c r="B93" s="49" t="s">
        <v>120</v>
      </c>
      <c r="C93" s="49" t="s">
        <v>127</v>
      </c>
      <c r="G93" s="49" t="s">
        <v>122</v>
      </c>
      <c r="H93" s="49" t="s">
        <v>1197</v>
      </c>
      <c r="I93" s="49" t="s">
        <v>124</v>
      </c>
      <c r="K93" s="49" t="s">
        <v>1212</v>
      </c>
      <c r="T93" s="49">
        <v>107</v>
      </c>
      <c r="W93" s="49">
        <v>7</v>
      </c>
      <c r="Z93" s="49">
        <v>14</v>
      </c>
      <c r="AC93" s="49">
        <f>IF(ISBLANK(sbcc18[[#This Row],[total_boys]]),SUM(sbcc18[[#This Row],[boys_0-5_reached]],sbcc18[[#This Row],[boys_6-12_reached]],sbcc18[[#This Row],[boys_13-18_reached]]),sbcc18[[#This Row],[total_boys]])</f>
        <v>0</v>
      </c>
      <c r="AD93" s="49">
        <f>IF(ISBLANK(sbcc18[[#This Row],[total_girls]]),SUM(sbcc18[[#This Row],[girls_0-5_reached]],sbcc18[[#This Row],[girls_6-12_reached]],sbcc18[[#This Row],[girls_13-18_reached]]),sbcc18[[#This Row],[total_girls]])</f>
        <v>0</v>
      </c>
      <c r="AE93" s="49">
        <f>IF(ISBLANK(sbcc18[[#This Row],[total_children]]),SUM(sbcc18[[#This Row],[calc_boys]],sbcc18[[#This Row],[calc_girls]]),sbcc18[[#This Row],[total_children]])</f>
        <v>107</v>
      </c>
      <c r="AF93" s="49">
        <f>IF(ISBLANK(sbcc18[[#This Row],[total_pwd]]),SUM(sbcc18[[#This Row],[total_pwd_men]],sbcc18[[#This Row],[total_pwd_women]]),sbcc18[[#This Row],[total_pwd]])</f>
        <v>7</v>
      </c>
      <c r="AG93" s="49">
        <f>IF(ISBLANK(sbcc18[[#This Row],[total_adults]]),SUM(sbcc18[[#This Row],[total_men]],sbcc18[[#This Row],[total_women]]),sbcc18[[#This Row],[total_adults]])</f>
        <v>14</v>
      </c>
      <c r="AH93" s="49">
        <f>IF(ISBLANK(sbcc18[[#This Row],[total_beneficiaries_reached]]),SUM(sbcc18[[#This Row],[calc_children]],sbcc18[[#This Row],[calc_adults]]),sbcc18[[#This Row],[total_beneficiaries_reached]])</f>
        <v>121</v>
      </c>
      <c r="AI93" s="49" t="str">
        <f ca="1">IF(B93="","",OFFSET(table_admin1[[#Headers],[ADM1_PT]],MATCH(B93,admin1,0),1))</f>
        <v>MZ01</v>
      </c>
      <c r="AJ93" s="49" t="str">
        <f t="shared" ca="1" si="2"/>
        <v>MZ0101</v>
      </c>
      <c r="AK93" s="49" t="str">
        <f t="shared" ca="1" si="3"/>
        <v/>
      </c>
    </row>
    <row r="94" spans="1:37" x14ac:dyDescent="0.2">
      <c r="A94" s="58">
        <v>45383</v>
      </c>
      <c r="B94" s="49" t="s">
        <v>120</v>
      </c>
      <c r="C94" s="49" t="s">
        <v>126</v>
      </c>
      <c r="G94" s="49" t="s">
        <v>122</v>
      </c>
      <c r="H94" s="49" t="s">
        <v>1197</v>
      </c>
      <c r="I94" s="49" t="s">
        <v>124</v>
      </c>
      <c r="K94" s="49" t="s">
        <v>1212</v>
      </c>
      <c r="T94" s="49">
        <v>55</v>
      </c>
      <c r="W94" s="49">
        <v>11</v>
      </c>
      <c r="Z94" s="49">
        <v>12</v>
      </c>
      <c r="AC94" s="49">
        <f>IF(ISBLANK(sbcc18[[#This Row],[total_boys]]),SUM(sbcc18[[#This Row],[boys_0-5_reached]],sbcc18[[#This Row],[boys_6-12_reached]],sbcc18[[#This Row],[boys_13-18_reached]]),sbcc18[[#This Row],[total_boys]])</f>
        <v>0</v>
      </c>
      <c r="AD94" s="49">
        <f>IF(ISBLANK(sbcc18[[#This Row],[total_girls]]),SUM(sbcc18[[#This Row],[girls_0-5_reached]],sbcc18[[#This Row],[girls_6-12_reached]],sbcc18[[#This Row],[girls_13-18_reached]]),sbcc18[[#This Row],[total_girls]])</f>
        <v>0</v>
      </c>
      <c r="AE94" s="49">
        <f>IF(ISBLANK(sbcc18[[#This Row],[total_children]]),SUM(sbcc18[[#This Row],[calc_boys]],sbcc18[[#This Row],[calc_girls]]),sbcc18[[#This Row],[total_children]])</f>
        <v>55</v>
      </c>
      <c r="AF94" s="49">
        <f>IF(ISBLANK(sbcc18[[#This Row],[total_pwd]]),SUM(sbcc18[[#This Row],[total_pwd_men]],sbcc18[[#This Row],[total_pwd_women]]),sbcc18[[#This Row],[total_pwd]])</f>
        <v>11</v>
      </c>
      <c r="AG94" s="49">
        <f>IF(ISBLANK(sbcc18[[#This Row],[total_adults]]),SUM(sbcc18[[#This Row],[total_men]],sbcc18[[#This Row],[total_women]]),sbcc18[[#This Row],[total_adults]])</f>
        <v>12</v>
      </c>
      <c r="AH94" s="49">
        <f>IF(ISBLANK(sbcc18[[#This Row],[total_beneficiaries_reached]]),SUM(sbcc18[[#This Row],[calc_children]],sbcc18[[#This Row],[calc_adults]]),sbcc18[[#This Row],[total_beneficiaries_reached]])</f>
        <v>67</v>
      </c>
      <c r="AI94" s="49" t="str">
        <f ca="1">IF(B94="","",OFFSET(table_admin1[[#Headers],[ADM1_PT]],MATCH(B94,admin1,0),1))</f>
        <v>MZ01</v>
      </c>
      <c r="AJ94" s="49" t="str">
        <f t="shared" ca="1" si="2"/>
        <v>MZ0103</v>
      </c>
      <c r="AK94" s="49" t="str">
        <f t="shared" ca="1" si="3"/>
        <v/>
      </c>
    </row>
    <row r="95" spans="1:37" x14ac:dyDescent="0.2">
      <c r="A95" s="58">
        <v>45383</v>
      </c>
      <c r="B95" s="49" t="s">
        <v>229</v>
      </c>
      <c r="C95" s="49" t="s">
        <v>693</v>
      </c>
      <c r="G95" s="49" t="s">
        <v>116</v>
      </c>
      <c r="H95" s="49" t="s">
        <v>1197</v>
      </c>
      <c r="I95" s="49" t="s">
        <v>118</v>
      </c>
      <c r="K95" s="49" t="s">
        <v>1212</v>
      </c>
      <c r="T95" s="49">
        <v>179</v>
      </c>
      <c r="W95" s="49">
        <v>3</v>
      </c>
      <c r="Z95" s="49">
        <v>125</v>
      </c>
      <c r="AC95" s="49">
        <f>IF(ISBLANK(sbcc18[[#This Row],[total_boys]]),SUM(sbcc18[[#This Row],[boys_0-5_reached]],sbcc18[[#This Row],[boys_6-12_reached]],sbcc18[[#This Row],[boys_13-18_reached]]),sbcc18[[#This Row],[total_boys]])</f>
        <v>0</v>
      </c>
      <c r="AD95" s="49">
        <f>IF(ISBLANK(sbcc18[[#This Row],[total_girls]]),SUM(sbcc18[[#This Row],[girls_0-5_reached]],sbcc18[[#This Row],[girls_6-12_reached]],sbcc18[[#This Row],[girls_13-18_reached]]),sbcc18[[#This Row],[total_girls]])</f>
        <v>0</v>
      </c>
      <c r="AE95" s="49">
        <f>IF(ISBLANK(sbcc18[[#This Row],[total_children]]),SUM(sbcc18[[#This Row],[calc_boys]],sbcc18[[#This Row],[calc_girls]]),sbcc18[[#This Row],[total_children]])</f>
        <v>179</v>
      </c>
      <c r="AF95" s="49">
        <f>IF(ISBLANK(sbcc18[[#This Row],[total_pwd]]),SUM(sbcc18[[#This Row],[total_pwd_men]],sbcc18[[#This Row],[total_pwd_women]]),sbcc18[[#This Row],[total_pwd]])</f>
        <v>3</v>
      </c>
      <c r="AG95" s="49">
        <f>IF(ISBLANK(sbcc18[[#This Row],[total_adults]]),SUM(sbcc18[[#This Row],[total_men]],sbcc18[[#This Row],[total_women]]),sbcc18[[#This Row],[total_adults]])</f>
        <v>125</v>
      </c>
      <c r="AH95" s="49">
        <f>IF(ISBLANK(sbcc18[[#This Row],[total_beneficiaries_reached]]),SUM(sbcc18[[#This Row],[calc_children]],sbcc18[[#This Row],[calc_adults]]),sbcc18[[#This Row],[total_beneficiaries_reached]])</f>
        <v>304</v>
      </c>
      <c r="AI95" s="49" t="str">
        <f ca="1">IF(B95="","",OFFSET(table_admin1[[#Headers],[ADM1_PT]],MATCH(B95,admin1,0),1))</f>
        <v>MZ11</v>
      </c>
      <c r="AJ95" s="49" t="str">
        <f t="shared" ca="1" si="2"/>
        <v>MZ1101</v>
      </c>
      <c r="AK95" s="49" t="str">
        <f t="shared" ca="1" si="3"/>
        <v/>
      </c>
    </row>
    <row r="96" spans="1:37" x14ac:dyDescent="0.2">
      <c r="A96" s="58">
        <v>45383</v>
      </c>
      <c r="B96" s="49" t="s">
        <v>120</v>
      </c>
      <c r="C96" s="49" t="s">
        <v>131</v>
      </c>
      <c r="G96" s="49" t="s">
        <v>122</v>
      </c>
      <c r="H96" s="49" t="s">
        <v>170</v>
      </c>
      <c r="I96" s="49" t="s">
        <v>130</v>
      </c>
      <c r="J96" s="49" t="s">
        <v>1318</v>
      </c>
      <c r="K96" s="49" t="s">
        <v>125</v>
      </c>
      <c r="T96" s="49">
        <v>147</v>
      </c>
      <c r="W96" s="49">
        <v>8</v>
      </c>
      <c r="Z96" s="49">
        <v>108</v>
      </c>
      <c r="AC96" s="49">
        <f>IF(ISBLANK(sbcc18[[#This Row],[total_boys]]),SUM(sbcc18[[#This Row],[boys_0-5_reached]],sbcc18[[#This Row],[boys_6-12_reached]],sbcc18[[#This Row],[boys_13-18_reached]]),sbcc18[[#This Row],[total_boys]])</f>
        <v>0</v>
      </c>
      <c r="AD96" s="49">
        <f>IF(ISBLANK(sbcc18[[#This Row],[total_girls]]),SUM(sbcc18[[#This Row],[girls_0-5_reached]],sbcc18[[#This Row],[girls_6-12_reached]],sbcc18[[#This Row],[girls_13-18_reached]]),sbcc18[[#This Row],[total_girls]])</f>
        <v>0</v>
      </c>
      <c r="AE96" s="49">
        <f>IF(ISBLANK(sbcc18[[#This Row],[total_children]]),SUM(sbcc18[[#This Row],[calc_boys]],sbcc18[[#This Row],[calc_girls]]),sbcc18[[#This Row],[total_children]])</f>
        <v>147</v>
      </c>
      <c r="AF96" s="49">
        <f>IF(ISBLANK(sbcc18[[#This Row],[total_pwd]]),SUM(sbcc18[[#This Row],[total_pwd_men]],sbcc18[[#This Row],[total_pwd_women]]),sbcc18[[#This Row],[total_pwd]])</f>
        <v>8</v>
      </c>
      <c r="AG96" s="49">
        <f>IF(ISBLANK(sbcc18[[#This Row],[total_adults]]),SUM(sbcc18[[#This Row],[total_men]],sbcc18[[#This Row],[total_women]]),sbcc18[[#This Row],[total_adults]])</f>
        <v>108</v>
      </c>
      <c r="AH96" s="49">
        <f>IF(ISBLANK(sbcc18[[#This Row],[total_beneficiaries_reached]]),SUM(sbcc18[[#This Row],[calc_children]],sbcc18[[#This Row],[calc_adults]]),sbcc18[[#This Row],[total_beneficiaries_reached]])</f>
        <v>255</v>
      </c>
      <c r="AI96" s="49" t="str">
        <f ca="1">IF(B96="","",OFFSET(table_admin1[[#Headers],[ADM1_PT]],MATCH(B96,admin1,0),1))</f>
        <v>MZ01</v>
      </c>
      <c r="AJ96" s="49" t="str">
        <f t="shared" ca="1" si="2"/>
        <v>MZ0107</v>
      </c>
      <c r="AK96" s="49" t="str">
        <f t="shared" ca="1" si="3"/>
        <v/>
      </c>
    </row>
    <row r="97" spans="1:37" x14ac:dyDescent="0.2">
      <c r="A97" s="58">
        <v>45292</v>
      </c>
      <c r="B97" s="49" t="s">
        <v>120</v>
      </c>
      <c r="C97" s="49" t="s">
        <v>231</v>
      </c>
      <c r="G97" s="49" t="s">
        <v>116</v>
      </c>
      <c r="H97" s="49" t="s">
        <v>1197</v>
      </c>
      <c r="I97" s="49" t="s">
        <v>118</v>
      </c>
      <c r="K97" s="49" t="s">
        <v>1212</v>
      </c>
      <c r="T97" s="49">
        <v>167</v>
      </c>
      <c r="W97" s="49">
        <v>2</v>
      </c>
      <c r="Z97" s="49">
        <v>121</v>
      </c>
      <c r="AC97" s="49">
        <f>IF(ISBLANK(sbcc18[[#This Row],[total_boys]]),SUM(sbcc18[[#This Row],[boys_0-5_reached]],sbcc18[[#This Row],[boys_6-12_reached]],sbcc18[[#This Row],[boys_13-18_reached]]),sbcc18[[#This Row],[total_boys]])</f>
        <v>0</v>
      </c>
      <c r="AD97" s="49">
        <f>IF(ISBLANK(sbcc18[[#This Row],[total_girls]]),SUM(sbcc18[[#This Row],[girls_0-5_reached]],sbcc18[[#This Row],[girls_6-12_reached]],sbcc18[[#This Row],[girls_13-18_reached]]),sbcc18[[#This Row],[total_girls]])</f>
        <v>0</v>
      </c>
      <c r="AE97" s="49">
        <f>IF(ISBLANK(sbcc18[[#This Row],[total_children]]),SUM(sbcc18[[#This Row],[calc_boys]],sbcc18[[#This Row],[calc_girls]]),sbcc18[[#This Row],[total_children]])</f>
        <v>167</v>
      </c>
      <c r="AF97" s="49">
        <f>IF(ISBLANK(sbcc18[[#This Row],[total_pwd]]),SUM(sbcc18[[#This Row],[total_pwd_men]],sbcc18[[#This Row],[total_pwd_women]]),sbcc18[[#This Row],[total_pwd]])</f>
        <v>2</v>
      </c>
      <c r="AG97" s="49">
        <f>IF(ISBLANK(sbcc18[[#This Row],[total_adults]]),SUM(sbcc18[[#This Row],[total_men]],sbcc18[[#This Row],[total_women]]),sbcc18[[#This Row],[total_adults]])</f>
        <v>121</v>
      </c>
      <c r="AH97" s="49">
        <f>IF(ISBLANK(sbcc18[[#This Row],[total_beneficiaries_reached]]),SUM(sbcc18[[#This Row],[calc_children]],sbcc18[[#This Row],[calc_adults]]),sbcc18[[#This Row],[total_beneficiaries_reached]])</f>
        <v>288</v>
      </c>
      <c r="AI97" s="49" t="str">
        <f ca="1">IF(B97="","",OFFSET(table_admin1[[#Headers],[ADM1_PT]],MATCH(B97,admin1,0),1))</f>
        <v>MZ01</v>
      </c>
      <c r="AJ97" s="49" t="str">
        <f t="shared" ca="1" si="2"/>
        <v>MZ0111</v>
      </c>
      <c r="AK97" s="49" t="str">
        <f t="shared" ca="1" si="3"/>
        <v/>
      </c>
    </row>
    <row r="98" spans="1:37" x14ac:dyDescent="0.2">
      <c r="A98" s="58">
        <v>45352</v>
      </c>
      <c r="B98" s="49" t="s">
        <v>209</v>
      </c>
      <c r="C98" s="49" t="s">
        <v>471</v>
      </c>
      <c r="G98" s="49" t="s">
        <v>122</v>
      </c>
      <c r="H98" s="49" t="s">
        <v>170</v>
      </c>
      <c r="I98" s="49" t="s">
        <v>124</v>
      </c>
      <c r="J98" s="49" t="s">
        <v>1315</v>
      </c>
      <c r="K98" s="49" t="s">
        <v>125</v>
      </c>
      <c r="T98" s="49">
        <v>118</v>
      </c>
      <c r="W98" s="49">
        <v>13</v>
      </c>
      <c r="Z98" s="49">
        <v>59</v>
      </c>
      <c r="AC98" s="49">
        <f>IF(ISBLANK(sbcc18[[#This Row],[total_boys]]),SUM(sbcc18[[#This Row],[boys_0-5_reached]],sbcc18[[#This Row],[boys_6-12_reached]],sbcc18[[#This Row],[boys_13-18_reached]]),sbcc18[[#This Row],[total_boys]])</f>
        <v>0</v>
      </c>
      <c r="AD98" s="49">
        <f>IF(ISBLANK(sbcc18[[#This Row],[total_girls]]),SUM(sbcc18[[#This Row],[girls_0-5_reached]],sbcc18[[#This Row],[girls_6-12_reached]],sbcc18[[#This Row],[girls_13-18_reached]]),sbcc18[[#This Row],[total_girls]])</f>
        <v>0</v>
      </c>
      <c r="AE98" s="49">
        <f>IF(ISBLANK(sbcc18[[#This Row],[total_children]]),SUM(sbcc18[[#This Row],[calc_boys]],sbcc18[[#This Row],[calc_girls]]),sbcc18[[#This Row],[total_children]])</f>
        <v>118</v>
      </c>
      <c r="AF98" s="49">
        <f>IF(ISBLANK(sbcc18[[#This Row],[total_pwd]]),SUM(sbcc18[[#This Row],[total_pwd_men]],sbcc18[[#This Row],[total_pwd_women]]),sbcc18[[#This Row],[total_pwd]])</f>
        <v>13</v>
      </c>
      <c r="AG98" s="49">
        <f>IF(ISBLANK(sbcc18[[#This Row],[total_adults]]),SUM(sbcc18[[#This Row],[total_men]],sbcc18[[#This Row],[total_women]]),sbcc18[[#This Row],[total_adults]])</f>
        <v>59</v>
      </c>
      <c r="AH98" s="49">
        <f>IF(ISBLANK(sbcc18[[#This Row],[total_beneficiaries_reached]]),SUM(sbcc18[[#This Row],[calc_children]],sbcc18[[#This Row],[calc_adults]]),sbcc18[[#This Row],[total_beneficiaries_reached]])</f>
        <v>177</v>
      </c>
      <c r="AI98" s="49" t="str">
        <f ca="1">IF(B98="","",OFFSET(table_admin1[[#Headers],[ADM1_PT]],MATCH(B98,admin1,0),1))</f>
        <v>MZ07</v>
      </c>
      <c r="AJ98" s="49" t="str">
        <f t="shared" ca="1" si="2"/>
        <v>MZ0710</v>
      </c>
      <c r="AK98" s="49" t="str">
        <f t="shared" ca="1" si="3"/>
        <v/>
      </c>
    </row>
    <row r="99" spans="1:37" x14ac:dyDescent="0.2">
      <c r="A99" s="58">
        <v>45292</v>
      </c>
      <c r="B99" s="49" t="s">
        <v>120</v>
      </c>
      <c r="C99" s="49" t="s">
        <v>127</v>
      </c>
      <c r="G99" s="49" t="s">
        <v>122</v>
      </c>
      <c r="H99" s="49" t="s">
        <v>1197</v>
      </c>
      <c r="I99" s="49" t="s">
        <v>124</v>
      </c>
      <c r="J99" s="49" t="s">
        <v>1315</v>
      </c>
      <c r="K99" s="49" t="s">
        <v>125</v>
      </c>
      <c r="T99" s="49">
        <v>21</v>
      </c>
      <c r="W99" s="49">
        <v>3</v>
      </c>
      <c r="Z99" s="49">
        <v>125</v>
      </c>
      <c r="AC99" s="49">
        <f>IF(ISBLANK(sbcc18[[#This Row],[total_boys]]),SUM(sbcc18[[#This Row],[boys_0-5_reached]],sbcc18[[#This Row],[boys_6-12_reached]],sbcc18[[#This Row],[boys_13-18_reached]]),sbcc18[[#This Row],[total_boys]])</f>
        <v>0</v>
      </c>
      <c r="AD99" s="49">
        <f>IF(ISBLANK(sbcc18[[#This Row],[total_girls]]),SUM(sbcc18[[#This Row],[girls_0-5_reached]],sbcc18[[#This Row],[girls_6-12_reached]],sbcc18[[#This Row],[girls_13-18_reached]]),sbcc18[[#This Row],[total_girls]])</f>
        <v>0</v>
      </c>
      <c r="AE99" s="49">
        <f>IF(ISBLANK(sbcc18[[#This Row],[total_children]]),SUM(sbcc18[[#This Row],[calc_boys]],sbcc18[[#This Row],[calc_girls]]),sbcc18[[#This Row],[total_children]])</f>
        <v>21</v>
      </c>
      <c r="AF99" s="49">
        <f>IF(ISBLANK(sbcc18[[#This Row],[total_pwd]]),SUM(sbcc18[[#This Row],[total_pwd_men]],sbcc18[[#This Row],[total_pwd_women]]),sbcc18[[#This Row],[total_pwd]])</f>
        <v>3</v>
      </c>
      <c r="AG99" s="49">
        <f>IF(ISBLANK(sbcc18[[#This Row],[total_adults]]),SUM(sbcc18[[#This Row],[total_men]],sbcc18[[#This Row],[total_women]]),sbcc18[[#This Row],[total_adults]])</f>
        <v>125</v>
      </c>
      <c r="AH99" s="49">
        <f>IF(ISBLANK(sbcc18[[#This Row],[total_beneficiaries_reached]]),SUM(sbcc18[[#This Row],[calc_children]],sbcc18[[#This Row],[calc_adults]]),sbcc18[[#This Row],[total_beneficiaries_reached]])</f>
        <v>146</v>
      </c>
      <c r="AI99" s="49" t="str">
        <f ca="1">IF(B99="","",OFFSET(table_admin1[[#Headers],[ADM1_PT]],MATCH(B99,admin1,0),1))</f>
        <v>MZ01</v>
      </c>
      <c r="AJ99" s="49" t="str">
        <f t="shared" ca="1" si="2"/>
        <v>MZ0101</v>
      </c>
      <c r="AK99" s="49" t="str">
        <f t="shared" ca="1" si="3"/>
        <v/>
      </c>
    </row>
    <row r="100" spans="1:37" x14ac:dyDescent="0.2">
      <c r="A100" s="58">
        <v>45323</v>
      </c>
      <c r="B100" s="49" t="s">
        <v>224</v>
      </c>
      <c r="C100" s="49" t="s">
        <v>641</v>
      </c>
      <c r="G100" s="49" t="s">
        <v>122</v>
      </c>
      <c r="H100" s="49" t="s">
        <v>170</v>
      </c>
      <c r="I100" s="49" t="s">
        <v>130</v>
      </c>
      <c r="J100" s="49" t="s">
        <v>1318</v>
      </c>
      <c r="K100" s="49" t="s">
        <v>125</v>
      </c>
      <c r="T100" s="49">
        <v>191</v>
      </c>
      <c r="W100" s="49">
        <v>10</v>
      </c>
      <c r="Z100" s="49">
        <v>50</v>
      </c>
      <c r="AC100" s="49">
        <f>IF(ISBLANK(sbcc18[[#This Row],[total_boys]]),SUM(sbcc18[[#This Row],[boys_0-5_reached]],sbcc18[[#This Row],[boys_6-12_reached]],sbcc18[[#This Row],[boys_13-18_reached]]),sbcc18[[#This Row],[total_boys]])</f>
        <v>0</v>
      </c>
      <c r="AD100" s="49">
        <f>IF(ISBLANK(sbcc18[[#This Row],[total_girls]]),SUM(sbcc18[[#This Row],[girls_0-5_reached]],sbcc18[[#This Row],[girls_6-12_reached]],sbcc18[[#This Row],[girls_13-18_reached]]),sbcc18[[#This Row],[total_girls]])</f>
        <v>0</v>
      </c>
      <c r="AE100" s="49">
        <f>IF(ISBLANK(sbcc18[[#This Row],[total_children]]),SUM(sbcc18[[#This Row],[calc_boys]],sbcc18[[#This Row],[calc_girls]]),sbcc18[[#This Row],[total_children]])</f>
        <v>191</v>
      </c>
      <c r="AF100" s="49">
        <f>IF(ISBLANK(sbcc18[[#This Row],[total_pwd]]),SUM(sbcc18[[#This Row],[total_pwd_men]],sbcc18[[#This Row],[total_pwd_women]]),sbcc18[[#This Row],[total_pwd]])</f>
        <v>10</v>
      </c>
      <c r="AG100" s="49">
        <f>IF(ISBLANK(sbcc18[[#This Row],[total_adults]]),SUM(sbcc18[[#This Row],[total_men]],sbcc18[[#This Row],[total_women]]),sbcc18[[#This Row],[total_adults]])</f>
        <v>50</v>
      </c>
      <c r="AH100" s="49">
        <f>IF(ISBLANK(sbcc18[[#This Row],[total_beneficiaries_reached]]),SUM(sbcc18[[#This Row],[calc_children]],sbcc18[[#This Row],[calc_adults]]),sbcc18[[#This Row],[total_beneficiaries_reached]])</f>
        <v>241</v>
      </c>
      <c r="AI100" s="49" t="str">
        <f ca="1">IF(B100="","",OFFSET(table_admin1[[#Headers],[ADM1_PT]],MATCH(B100,admin1,0),1))</f>
        <v>MZ10</v>
      </c>
      <c r="AJ100" s="49" t="str">
        <f t="shared" ca="1" si="2"/>
        <v>MZ1002</v>
      </c>
      <c r="AK100" s="49" t="str">
        <f t="shared" ca="1" si="3"/>
        <v/>
      </c>
    </row>
    <row r="101" spans="1:37" x14ac:dyDescent="0.2">
      <c r="A101" s="58">
        <v>45383</v>
      </c>
      <c r="B101" s="49" t="s">
        <v>229</v>
      </c>
      <c r="C101" s="49" t="s">
        <v>700</v>
      </c>
      <c r="G101" s="49" t="s">
        <v>122</v>
      </c>
      <c r="H101" s="49" t="s">
        <v>170</v>
      </c>
      <c r="I101" s="49" t="s">
        <v>124</v>
      </c>
      <c r="J101" s="49" t="s">
        <v>1315</v>
      </c>
      <c r="K101" s="49" t="s">
        <v>125</v>
      </c>
      <c r="T101" s="49">
        <v>62</v>
      </c>
      <c r="W101" s="49">
        <v>2</v>
      </c>
      <c r="Z101" s="49">
        <v>26</v>
      </c>
      <c r="AC101" s="49">
        <f>IF(ISBLANK(sbcc18[[#This Row],[total_boys]]),SUM(sbcc18[[#This Row],[boys_0-5_reached]],sbcc18[[#This Row],[boys_6-12_reached]],sbcc18[[#This Row],[boys_13-18_reached]]),sbcc18[[#This Row],[total_boys]])</f>
        <v>0</v>
      </c>
      <c r="AD101" s="49">
        <f>IF(ISBLANK(sbcc18[[#This Row],[total_girls]]),SUM(sbcc18[[#This Row],[girls_0-5_reached]],sbcc18[[#This Row],[girls_6-12_reached]],sbcc18[[#This Row],[girls_13-18_reached]]),sbcc18[[#This Row],[total_girls]])</f>
        <v>0</v>
      </c>
      <c r="AE101" s="49">
        <f>IF(ISBLANK(sbcc18[[#This Row],[total_children]]),SUM(sbcc18[[#This Row],[calc_boys]],sbcc18[[#This Row],[calc_girls]]),sbcc18[[#This Row],[total_children]])</f>
        <v>62</v>
      </c>
      <c r="AF101" s="49">
        <f>IF(ISBLANK(sbcc18[[#This Row],[total_pwd]]),SUM(sbcc18[[#This Row],[total_pwd_men]],sbcc18[[#This Row],[total_pwd_women]]),sbcc18[[#This Row],[total_pwd]])</f>
        <v>2</v>
      </c>
      <c r="AG101" s="49">
        <f>IF(ISBLANK(sbcc18[[#This Row],[total_adults]]),SUM(sbcc18[[#This Row],[total_men]],sbcc18[[#This Row],[total_women]]),sbcc18[[#This Row],[total_adults]])</f>
        <v>26</v>
      </c>
      <c r="AH101" s="49">
        <f>IF(ISBLANK(sbcc18[[#This Row],[total_beneficiaries_reached]]),SUM(sbcc18[[#This Row],[calc_children]],sbcc18[[#This Row],[calc_adults]]),sbcc18[[#This Row],[total_beneficiaries_reached]])</f>
        <v>88</v>
      </c>
      <c r="AI101" s="49" t="str">
        <f ca="1">IF(B101="","",OFFSET(table_admin1[[#Headers],[ADM1_PT]],MATCH(B101,admin1,0),1))</f>
        <v>MZ11</v>
      </c>
      <c r="AJ101" s="49" t="str">
        <f t="shared" ca="1" si="2"/>
        <v>MZ1103</v>
      </c>
      <c r="AK101" s="49" t="str">
        <f t="shared" ca="1" si="3"/>
        <v/>
      </c>
    </row>
    <row r="102" spans="1:37" x14ac:dyDescent="0.2">
      <c r="A102" s="58">
        <v>45323</v>
      </c>
      <c r="B102" s="49" t="s">
        <v>120</v>
      </c>
      <c r="C102" s="49" t="s">
        <v>126</v>
      </c>
      <c r="G102" s="49" t="s">
        <v>116</v>
      </c>
      <c r="H102" s="49" t="s">
        <v>170</v>
      </c>
      <c r="I102" s="49" t="s">
        <v>118</v>
      </c>
      <c r="K102" s="49" t="s">
        <v>1212</v>
      </c>
      <c r="T102" s="49">
        <v>71</v>
      </c>
      <c r="W102" s="49">
        <v>9</v>
      </c>
      <c r="Z102" s="49">
        <v>82</v>
      </c>
      <c r="AC102" s="49">
        <f>IF(ISBLANK(sbcc18[[#This Row],[total_boys]]),SUM(sbcc18[[#This Row],[boys_0-5_reached]],sbcc18[[#This Row],[boys_6-12_reached]],sbcc18[[#This Row],[boys_13-18_reached]]),sbcc18[[#This Row],[total_boys]])</f>
        <v>0</v>
      </c>
      <c r="AD102" s="49">
        <f>IF(ISBLANK(sbcc18[[#This Row],[total_girls]]),SUM(sbcc18[[#This Row],[girls_0-5_reached]],sbcc18[[#This Row],[girls_6-12_reached]],sbcc18[[#This Row],[girls_13-18_reached]]),sbcc18[[#This Row],[total_girls]])</f>
        <v>0</v>
      </c>
      <c r="AE102" s="49">
        <f>IF(ISBLANK(sbcc18[[#This Row],[total_children]]),SUM(sbcc18[[#This Row],[calc_boys]],sbcc18[[#This Row],[calc_girls]]),sbcc18[[#This Row],[total_children]])</f>
        <v>71</v>
      </c>
      <c r="AF102" s="49">
        <f>IF(ISBLANK(sbcc18[[#This Row],[total_pwd]]),SUM(sbcc18[[#This Row],[total_pwd_men]],sbcc18[[#This Row],[total_pwd_women]]),sbcc18[[#This Row],[total_pwd]])</f>
        <v>9</v>
      </c>
      <c r="AG102" s="49">
        <f>IF(ISBLANK(sbcc18[[#This Row],[total_adults]]),SUM(sbcc18[[#This Row],[total_men]],sbcc18[[#This Row],[total_women]]),sbcc18[[#This Row],[total_adults]])</f>
        <v>82</v>
      </c>
      <c r="AH102" s="49">
        <f>IF(ISBLANK(sbcc18[[#This Row],[total_beneficiaries_reached]]),SUM(sbcc18[[#This Row],[calc_children]],sbcc18[[#This Row],[calc_adults]]),sbcc18[[#This Row],[total_beneficiaries_reached]])</f>
        <v>153</v>
      </c>
      <c r="AI102" s="49" t="str">
        <f ca="1">IF(B102="","",OFFSET(table_admin1[[#Headers],[ADM1_PT]],MATCH(B102,admin1,0),1))</f>
        <v>MZ01</v>
      </c>
      <c r="AJ102" s="49" t="str">
        <f t="shared" ca="1" si="2"/>
        <v>MZ0103</v>
      </c>
      <c r="AK102" s="49" t="str">
        <f t="shared" ca="1" si="3"/>
        <v/>
      </c>
    </row>
    <row r="103" spans="1:37" x14ac:dyDescent="0.2">
      <c r="A103" s="58">
        <v>45383</v>
      </c>
      <c r="B103" s="49" t="s">
        <v>214</v>
      </c>
      <c r="C103" s="49" t="s">
        <v>524</v>
      </c>
      <c r="G103" s="49" t="s">
        <v>116</v>
      </c>
      <c r="H103" s="49" t="s">
        <v>170</v>
      </c>
      <c r="I103" s="49" t="s">
        <v>118</v>
      </c>
      <c r="K103" s="49" t="s">
        <v>1212</v>
      </c>
      <c r="T103" s="49">
        <v>174</v>
      </c>
      <c r="W103" s="49">
        <v>10</v>
      </c>
      <c r="Z103" s="49">
        <v>141</v>
      </c>
      <c r="AC103" s="49">
        <f>IF(ISBLANK(sbcc18[[#This Row],[total_boys]]),SUM(sbcc18[[#This Row],[boys_0-5_reached]],sbcc18[[#This Row],[boys_6-12_reached]],sbcc18[[#This Row],[boys_13-18_reached]]),sbcc18[[#This Row],[total_boys]])</f>
        <v>0</v>
      </c>
      <c r="AD103" s="49">
        <f>IF(ISBLANK(sbcc18[[#This Row],[total_girls]]),SUM(sbcc18[[#This Row],[girls_0-5_reached]],sbcc18[[#This Row],[girls_6-12_reached]],sbcc18[[#This Row],[girls_13-18_reached]]),sbcc18[[#This Row],[total_girls]])</f>
        <v>0</v>
      </c>
      <c r="AE103" s="49">
        <f>IF(ISBLANK(sbcc18[[#This Row],[total_children]]),SUM(sbcc18[[#This Row],[calc_boys]],sbcc18[[#This Row],[calc_girls]]),sbcc18[[#This Row],[total_children]])</f>
        <v>174</v>
      </c>
      <c r="AF103" s="49">
        <f>IF(ISBLANK(sbcc18[[#This Row],[total_pwd]]),SUM(sbcc18[[#This Row],[total_pwd_men]],sbcc18[[#This Row],[total_pwd_women]]),sbcc18[[#This Row],[total_pwd]])</f>
        <v>10</v>
      </c>
      <c r="AG103" s="49">
        <f>IF(ISBLANK(sbcc18[[#This Row],[total_adults]]),SUM(sbcc18[[#This Row],[total_men]],sbcc18[[#This Row],[total_women]]),sbcc18[[#This Row],[total_adults]])</f>
        <v>141</v>
      </c>
      <c r="AH103" s="49">
        <f>IF(ISBLANK(sbcc18[[#This Row],[total_beneficiaries_reached]]),SUM(sbcc18[[#This Row],[calc_children]],sbcc18[[#This Row],[calc_adults]]),sbcc18[[#This Row],[total_beneficiaries_reached]])</f>
        <v>315</v>
      </c>
      <c r="AI103" s="49" t="str">
        <f ca="1">IF(B103="","",OFFSET(table_admin1[[#Headers],[ADM1_PT]],MATCH(B103,admin1,0),1))</f>
        <v>MZ08</v>
      </c>
      <c r="AJ103" s="49" t="str">
        <f t="shared" ca="1" si="2"/>
        <v>MZ0801</v>
      </c>
      <c r="AK103" s="49" t="str">
        <f t="shared" ca="1" si="3"/>
        <v/>
      </c>
    </row>
    <row r="104" spans="1:37" x14ac:dyDescent="0.2">
      <c r="A104" s="58">
        <v>45383</v>
      </c>
      <c r="B104" s="49" t="s">
        <v>214</v>
      </c>
      <c r="C104" s="49" t="s">
        <v>524</v>
      </c>
      <c r="G104" s="49" t="s">
        <v>122</v>
      </c>
      <c r="H104" s="49" t="s">
        <v>170</v>
      </c>
      <c r="I104" s="49" t="s">
        <v>124</v>
      </c>
      <c r="J104" s="49" t="s">
        <v>1315</v>
      </c>
      <c r="K104" s="49" t="s">
        <v>125</v>
      </c>
      <c r="T104" s="49">
        <v>184</v>
      </c>
      <c r="W104" s="49">
        <v>10</v>
      </c>
      <c r="Z104" s="49">
        <v>41</v>
      </c>
      <c r="AC104" s="49">
        <f>IF(ISBLANK(sbcc18[[#This Row],[total_boys]]),SUM(sbcc18[[#This Row],[boys_0-5_reached]],sbcc18[[#This Row],[boys_6-12_reached]],sbcc18[[#This Row],[boys_13-18_reached]]),sbcc18[[#This Row],[total_boys]])</f>
        <v>0</v>
      </c>
      <c r="AD104" s="49">
        <f>IF(ISBLANK(sbcc18[[#This Row],[total_girls]]),SUM(sbcc18[[#This Row],[girls_0-5_reached]],sbcc18[[#This Row],[girls_6-12_reached]],sbcc18[[#This Row],[girls_13-18_reached]]),sbcc18[[#This Row],[total_girls]])</f>
        <v>0</v>
      </c>
      <c r="AE104" s="49">
        <f>IF(ISBLANK(sbcc18[[#This Row],[total_children]]),SUM(sbcc18[[#This Row],[calc_boys]],sbcc18[[#This Row],[calc_girls]]),sbcc18[[#This Row],[total_children]])</f>
        <v>184</v>
      </c>
      <c r="AF104" s="49">
        <f>IF(ISBLANK(sbcc18[[#This Row],[total_pwd]]),SUM(sbcc18[[#This Row],[total_pwd_men]],sbcc18[[#This Row],[total_pwd_women]]),sbcc18[[#This Row],[total_pwd]])</f>
        <v>10</v>
      </c>
      <c r="AG104" s="49">
        <f>IF(ISBLANK(sbcc18[[#This Row],[total_adults]]),SUM(sbcc18[[#This Row],[total_men]],sbcc18[[#This Row],[total_women]]),sbcc18[[#This Row],[total_adults]])</f>
        <v>41</v>
      </c>
      <c r="AH104" s="49">
        <f>IF(ISBLANK(sbcc18[[#This Row],[total_beneficiaries_reached]]),SUM(sbcc18[[#This Row],[calc_children]],sbcc18[[#This Row],[calc_adults]]),sbcc18[[#This Row],[total_beneficiaries_reached]])</f>
        <v>225</v>
      </c>
      <c r="AI104" s="49" t="str">
        <f ca="1">IF(B104="","",OFFSET(table_admin1[[#Headers],[ADM1_PT]],MATCH(B104,admin1,0),1))</f>
        <v>MZ08</v>
      </c>
      <c r="AJ104" s="49" t="str">
        <f t="shared" ca="1" si="2"/>
        <v>MZ0801</v>
      </c>
      <c r="AK104" s="49" t="str">
        <f t="shared" ca="1" si="3"/>
        <v/>
      </c>
    </row>
    <row r="105" spans="1:37" x14ac:dyDescent="0.2">
      <c r="A105" s="58">
        <v>45383</v>
      </c>
      <c r="B105" s="49" t="s">
        <v>113</v>
      </c>
      <c r="C105" s="49" t="s">
        <v>634</v>
      </c>
      <c r="G105" s="49" t="s">
        <v>122</v>
      </c>
      <c r="H105" s="49" t="s">
        <v>1197</v>
      </c>
      <c r="I105" s="49" t="s">
        <v>124</v>
      </c>
      <c r="J105" s="49" t="s">
        <v>1315</v>
      </c>
      <c r="K105" s="49" t="s">
        <v>125</v>
      </c>
      <c r="T105" s="49">
        <v>185</v>
      </c>
      <c r="W105" s="49">
        <v>12</v>
      </c>
      <c r="Z105" s="49">
        <v>41</v>
      </c>
      <c r="AC105" s="49">
        <f>IF(ISBLANK(sbcc18[[#This Row],[total_boys]]),SUM(sbcc18[[#This Row],[boys_0-5_reached]],sbcc18[[#This Row],[boys_6-12_reached]],sbcc18[[#This Row],[boys_13-18_reached]]),sbcc18[[#This Row],[total_boys]])</f>
        <v>0</v>
      </c>
      <c r="AD105" s="49">
        <f>IF(ISBLANK(sbcc18[[#This Row],[total_girls]]),SUM(sbcc18[[#This Row],[girls_0-5_reached]],sbcc18[[#This Row],[girls_6-12_reached]],sbcc18[[#This Row],[girls_13-18_reached]]),sbcc18[[#This Row],[total_girls]])</f>
        <v>0</v>
      </c>
      <c r="AE105" s="49">
        <f>IF(ISBLANK(sbcc18[[#This Row],[total_children]]),SUM(sbcc18[[#This Row],[calc_boys]],sbcc18[[#This Row],[calc_girls]]),sbcc18[[#This Row],[total_children]])</f>
        <v>185</v>
      </c>
      <c r="AF105" s="49">
        <f>IF(ISBLANK(sbcc18[[#This Row],[total_pwd]]),SUM(sbcc18[[#This Row],[total_pwd_men]],sbcc18[[#This Row],[total_pwd_women]]),sbcc18[[#This Row],[total_pwd]])</f>
        <v>12</v>
      </c>
      <c r="AG105" s="49">
        <f>IF(ISBLANK(sbcc18[[#This Row],[total_adults]]),SUM(sbcc18[[#This Row],[total_men]],sbcc18[[#This Row],[total_women]]),sbcc18[[#This Row],[total_adults]])</f>
        <v>41</v>
      </c>
      <c r="AH105" s="49">
        <f>IF(ISBLANK(sbcc18[[#This Row],[total_beneficiaries_reached]]),SUM(sbcc18[[#This Row],[calc_children]],sbcc18[[#This Row],[calc_adults]]),sbcc18[[#This Row],[total_beneficiaries_reached]])</f>
        <v>226</v>
      </c>
      <c r="AI105" s="49" t="str">
        <f ca="1">IF(B105="","",OFFSET(table_admin1[[#Headers],[ADM1_PT]],MATCH(B105,admin1,0),1))</f>
        <v>MZ09</v>
      </c>
      <c r="AJ105" s="49" t="str">
        <f t="shared" ca="1" si="2"/>
        <v>MZ0913</v>
      </c>
      <c r="AK105" s="49" t="str">
        <f t="shared" ca="1" si="3"/>
        <v/>
      </c>
    </row>
    <row r="106" spans="1:37" x14ac:dyDescent="0.2">
      <c r="A106" s="58">
        <v>45352</v>
      </c>
      <c r="B106" s="49" t="s">
        <v>209</v>
      </c>
      <c r="C106" s="49" t="s">
        <v>437</v>
      </c>
      <c r="G106" s="49" t="s">
        <v>122</v>
      </c>
      <c r="H106" s="49" t="s">
        <v>170</v>
      </c>
      <c r="I106" s="49" t="s">
        <v>124</v>
      </c>
      <c r="J106" s="49" t="s">
        <v>1315</v>
      </c>
      <c r="K106" s="49" t="s">
        <v>125</v>
      </c>
      <c r="T106" s="49">
        <v>166</v>
      </c>
      <c r="W106" s="49">
        <v>1</v>
      </c>
      <c r="Z106" s="49">
        <v>27</v>
      </c>
      <c r="AC106" s="49">
        <f>IF(ISBLANK(sbcc18[[#This Row],[total_boys]]),SUM(sbcc18[[#This Row],[boys_0-5_reached]],sbcc18[[#This Row],[boys_6-12_reached]],sbcc18[[#This Row],[boys_13-18_reached]]),sbcc18[[#This Row],[total_boys]])</f>
        <v>0</v>
      </c>
      <c r="AD106" s="49">
        <f>IF(ISBLANK(sbcc18[[#This Row],[total_girls]]),SUM(sbcc18[[#This Row],[girls_0-5_reached]],sbcc18[[#This Row],[girls_6-12_reached]],sbcc18[[#This Row],[girls_13-18_reached]]),sbcc18[[#This Row],[total_girls]])</f>
        <v>0</v>
      </c>
      <c r="AE106" s="49">
        <f>IF(ISBLANK(sbcc18[[#This Row],[total_children]]),SUM(sbcc18[[#This Row],[calc_boys]],sbcc18[[#This Row],[calc_girls]]),sbcc18[[#This Row],[total_children]])</f>
        <v>166</v>
      </c>
      <c r="AF106" s="49">
        <f>IF(ISBLANK(sbcc18[[#This Row],[total_pwd]]),SUM(sbcc18[[#This Row],[total_pwd_men]],sbcc18[[#This Row],[total_pwd_women]]),sbcc18[[#This Row],[total_pwd]])</f>
        <v>1</v>
      </c>
      <c r="AG106" s="49">
        <f>IF(ISBLANK(sbcc18[[#This Row],[total_adults]]),SUM(sbcc18[[#This Row],[total_men]],sbcc18[[#This Row],[total_women]]),sbcc18[[#This Row],[total_adults]])</f>
        <v>27</v>
      </c>
      <c r="AH106" s="49">
        <f>IF(ISBLANK(sbcc18[[#This Row],[total_beneficiaries_reached]]),SUM(sbcc18[[#This Row],[calc_children]],sbcc18[[#This Row],[calc_adults]]),sbcc18[[#This Row],[total_beneficiaries_reached]])</f>
        <v>193</v>
      </c>
      <c r="AI106" s="49" t="str">
        <f ca="1">IF(B106="","",OFFSET(table_admin1[[#Headers],[ADM1_PT]],MATCH(B106,admin1,0),1))</f>
        <v>MZ07</v>
      </c>
      <c r="AJ106" s="49" t="str">
        <f t="shared" ca="1" si="2"/>
        <v>MZ0701</v>
      </c>
      <c r="AK106" s="49" t="str">
        <f t="shared" ca="1" si="3"/>
        <v/>
      </c>
    </row>
    <row r="107" spans="1:37" x14ac:dyDescent="0.2">
      <c r="A107" s="58">
        <v>45292</v>
      </c>
      <c r="B107" s="49" t="s">
        <v>120</v>
      </c>
      <c r="C107" s="49" t="s">
        <v>126</v>
      </c>
      <c r="G107" s="49" t="s">
        <v>122</v>
      </c>
      <c r="H107" s="49" t="s">
        <v>1197</v>
      </c>
      <c r="I107" s="49" t="s">
        <v>124</v>
      </c>
      <c r="J107" s="49" t="s">
        <v>1315</v>
      </c>
      <c r="K107" s="49" t="s">
        <v>125</v>
      </c>
      <c r="T107" s="49">
        <v>169</v>
      </c>
      <c r="W107" s="49">
        <v>8</v>
      </c>
      <c r="Z107" s="49">
        <v>24</v>
      </c>
      <c r="AC107" s="49">
        <f>IF(ISBLANK(sbcc18[[#This Row],[total_boys]]),SUM(sbcc18[[#This Row],[boys_0-5_reached]],sbcc18[[#This Row],[boys_6-12_reached]],sbcc18[[#This Row],[boys_13-18_reached]]),sbcc18[[#This Row],[total_boys]])</f>
        <v>0</v>
      </c>
      <c r="AD107" s="49">
        <f>IF(ISBLANK(sbcc18[[#This Row],[total_girls]]),SUM(sbcc18[[#This Row],[girls_0-5_reached]],sbcc18[[#This Row],[girls_6-12_reached]],sbcc18[[#This Row],[girls_13-18_reached]]),sbcc18[[#This Row],[total_girls]])</f>
        <v>0</v>
      </c>
      <c r="AE107" s="49">
        <f>IF(ISBLANK(sbcc18[[#This Row],[total_children]]),SUM(sbcc18[[#This Row],[calc_boys]],sbcc18[[#This Row],[calc_girls]]),sbcc18[[#This Row],[total_children]])</f>
        <v>169</v>
      </c>
      <c r="AF107" s="49">
        <f>IF(ISBLANK(sbcc18[[#This Row],[total_pwd]]),SUM(sbcc18[[#This Row],[total_pwd_men]],sbcc18[[#This Row],[total_pwd_women]]),sbcc18[[#This Row],[total_pwd]])</f>
        <v>8</v>
      </c>
      <c r="AG107" s="49">
        <f>IF(ISBLANK(sbcc18[[#This Row],[total_adults]]),SUM(sbcc18[[#This Row],[total_men]],sbcc18[[#This Row],[total_women]]),sbcc18[[#This Row],[total_adults]])</f>
        <v>24</v>
      </c>
      <c r="AH107" s="49">
        <f>IF(ISBLANK(sbcc18[[#This Row],[total_beneficiaries_reached]]),SUM(sbcc18[[#This Row],[calc_children]],sbcc18[[#This Row],[calc_adults]]),sbcc18[[#This Row],[total_beneficiaries_reached]])</f>
        <v>193</v>
      </c>
      <c r="AI107" s="49" t="str">
        <f ca="1">IF(B107="","",OFFSET(table_admin1[[#Headers],[ADM1_PT]],MATCH(B107,admin1,0),1))</f>
        <v>MZ01</v>
      </c>
      <c r="AJ107" s="49" t="str">
        <f t="shared" ca="1" si="2"/>
        <v>MZ0103</v>
      </c>
      <c r="AK107" s="49" t="str">
        <f t="shared" ca="1" si="3"/>
        <v/>
      </c>
    </row>
    <row r="108" spans="1:37" x14ac:dyDescent="0.2">
      <c r="A108" s="58">
        <v>45383</v>
      </c>
      <c r="B108" s="49" t="s">
        <v>120</v>
      </c>
      <c r="C108" s="49" t="s">
        <v>199</v>
      </c>
      <c r="G108" s="49" t="s">
        <v>122</v>
      </c>
      <c r="H108" s="49" t="s">
        <v>170</v>
      </c>
      <c r="I108" s="49" t="s">
        <v>124</v>
      </c>
      <c r="K108" s="49" t="s">
        <v>1212</v>
      </c>
      <c r="T108" s="49">
        <v>169</v>
      </c>
      <c r="W108" s="49">
        <v>8</v>
      </c>
      <c r="Z108" s="49">
        <v>136</v>
      </c>
      <c r="AC108" s="49">
        <f>IF(ISBLANK(sbcc18[[#This Row],[total_boys]]),SUM(sbcc18[[#This Row],[boys_0-5_reached]],sbcc18[[#This Row],[boys_6-12_reached]],sbcc18[[#This Row],[boys_13-18_reached]]),sbcc18[[#This Row],[total_boys]])</f>
        <v>0</v>
      </c>
      <c r="AD108" s="49">
        <f>IF(ISBLANK(sbcc18[[#This Row],[total_girls]]),SUM(sbcc18[[#This Row],[girls_0-5_reached]],sbcc18[[#This Row],[girls_6-12_reached]],sbcc18[[#This Row],[girls_13-18_reached]]),sbcc18[[#This Row],[total_girls]])</f>
        <v>0</v>
      </c>
      <c r="AE108" s="49">
        <f>IF(ISBLANK(sbcc18[[#This Row],[total_children]]),SUM(sbcc18[[#This Row],[calc_boys]],sbcc18[[#This Row],[calc_girls]]),sbcc18[[#This Row],[total_children]])</f>
        <v>169</v>
      </c>
      <c r="AF108" s="49">
        <f>IF(ISBLANK(sbcc18[[#This Row],[total_pwd]]),SUM(sbcc18[[#This Row],[total_pwd_men]],sbcc18[[#This Row],[total_pwd_women]]),sbcc18[[#This Row],[total_pwd]])</f>
        <v>8</v>
      </c>
      <c r="AG108" s="49">
        <f>IF(ISBLANK(sbcc18[[#This Row],[total_adults]]),SUM(sbcc18[[#This Row],[total_men]],sbcc18[[#This Row],[total_women]]),sbcc18[[#This Row],[total_adults]])</f>
        <v>136</v>
      </c>
      <c r="AH108" s="49">
        <f>IF(ISBLANK(sbcc18[[#This Row],[total_beneficiaries_reached]]),SUM(sbcc18[[#This Row],[calc_children]],sbcc18[[#This Row],[calc_adults]]),sbcc18[[#This Row],[total_beneficiaries_reached]])</f>
        <v>305</v>
      </c>
      <c r="AI108" s="49" t="str">
        <f ca="1">IF(B108="","",OFFSET(table_admin1[[#Headers],[ADM1_PT]],MATCH(B108,admin1,0),1))</f>
        <v>MZ01</v>
      </c>
      <c r="AJ108" s="49" t="str">
        <f t="shared" ca="1" si="2"/>
        <v>MZ0105</v>
      </c>
      <c r="AK108" s="49" t="str">
        <f t="shared" ca="1" si="3"/>
        <v/>
      </c>
    </row>
    <row r="109" spans="1:37" x14ac:dyDescent="0.2">
      <c r="A109" s="58">
        <v>45383</v>
      </c>
      <c r="B109" s="49" t="s">
        <v>214</v>
      </c>
      <c r="C109" s="49" t="s">
        <v>574</v>
      </c>
      <c r="G109" s="49" t="s">
        <v>122</v>
      </c>
      <c r="H109" s="49" t="s">
        <v>170</v>
      </c>
      <c r="I109" s="49" t="s">
        <v>124</v>
      </c>
      <c r="J109" s="49" t="s">
        <v>1315</v>
      </c>
      <c r="K109" s="49" t="s">
        <v>125</v>
      </c>
      <c r="T109" s="49">
        <v>87</v>
      </c>
      <c r="W109" s="49">
        <v>8</v>
      </c>
      <c r="Z109" s="49">
        <v>2</v>
      </c>
      <c r="AC109" s="49">
        <f>IF(ISBLANK(sbcc18[[#This Row],[total_boys]]),SUM(sbcc18[[#This Row],[boys_0-5_reached]],sbcc18[[#This Row],[boys_6-12_reached]],sbcc18[[#This Row],[boys_13-18_reached]]),sbcc18[[#This Row],[total_boys]])</f>
        <v>0</v>
      </c>
      <c r="AD109" s="49">
        <f>IF(ISBLANK(sbcc18[[#This Row],[total_girls]]),SUM(sbcc18[[#This Row],[girls_0-5_reached]],sbcc18[[#This Row],[girls_6-12_reached]],sbcc18[[#This Row],[girls_13-18_reached]]),sbcc18[[#This Row],[total_girls]])</f>
        <v>0</v>
      </c>
      <c r="AE109" s="49">
        <f>IF(ISBLANK(sbcc18[[#This Row],[total_children]]),SUM(sbcc18[[#This Row],[calc_boys]],sbcc18[[#This Row],[calc_girls]]),sbcc18[[#This Row],[total_children]])</f>
        <v>87</v>
      </c>
      <c r="AF109" s="49">
        <f>IF(ISBLANK(sbcc18[[#This Row],[total_pwd]]),SUM(sbcc18[[#This Row],[total_pwd_men]],sbcc18[[#This Row],[total_pwd_women]]),sbcc18[[#This Row],[total_pwd]])</f>
        <v>8</v>
      </c>
      <c r="AG109" s="49">
        <f>IF(ISBLANK(sbcc18[[#This Row],[total_adults]]),SUM(sbcc18[[#This Row],[total_men]],sbcc18[[#This Row],[total_women]]),sbcc18[[#This Row],[total_adults]])</f>
        <v>2</v>
      </c>
      <c r="AH109" s="49">
        <f>IF(ISBLANK(sbcc18[[#This Row],[total_beneficiaries_reached]]),SUM(sbcc18[[#This Row],[calc_children]],sbcc18[[#This Row],[calc_adults]]),sbcc18[[#This Row],[total_beneficiaries_reached]])</f>
        <v>89</v>
      </c>
      <c r="AI109" s="49" t="str">
        <f ca="1">IF(B109="","",OFFSET(table_admin1[[#Headers],[ADM1_PT]],MATCH(B109,admin1,0),1))</f>
        <v>MZ08</v>
      </c>
      <c r="AJ109" s="49" t="str">
        <f t="shared" ca="1" si="2"/>
        <v>MZ0815</v>
      </c>
      <c r="AK109" s="49" t="str">
        <f t="shared" ca="1" si="3"/>
        <v/>
      </c>
    </row>
    <row r="110" spans="1:37" x14ac:dyDescent="0.2">
      <c r="A110" s="58">
        <v>45383</v>
      </c>
      <c r="B110" s="49" t="s">
        <v>113</v>
      </c>
      <c r="C110" s="49" t="s">
        <v>596</v>
      </c>
      <c r="G110" s="49" t="s">
        <v>116</v>
      </c>
      <c r="H110" s="49" t="s">
        <v>1197</v>
      </c>
      <c r="I110" s="49" t="s">
        <v>118</v>
      </c>
      <c r="K110" s="49" t="s">
        <v>1212</v>
      </c>
      <c r="T110" s="49">
        <v>145</v>
      </c>
      <c r="W110" s="49">
        <v>2</v>
      </c>
      <c r="Z110" s="49">
        <v>150</v>
      </c>
      <c r="AC110" s="49">
        <f>IF(ISBLANK(sbcc18[[#This Row],[total_boys]]),SUM(sbcc18[[#This Row],[boys_0-5_reached]],sbcc18[[#This Row],[boys_6-12_reached]],sbcc18[[#This Row],[boys_13-18_reached]]),sbcc18[[#This Row],[total_boys]])</f>
        <v>0</v>
      </c>
      <c r="AD110" s="49">
        <f>IF(ISBLANK(sbcc18[[#This Row],[total_girls]]),SUM(sbcc18[[#This Row],[girls_0-5_reached]],sbcc18[[#This Row],[girls_6-12_reached]],sbcc18[[#This Row],[girls_13-18_reached]]),sbcc18[[#This Row],[total_girls]])</f>
        <v>0</v>
      </c>
      <c r="AE110" s="49">
        <f>IF(ISBLANK(sbcc18[[#This Row],[total_children]]),SUM(sbcc18[[#This Row],[calc_boys]],sbcc18[[#This Row],[calc_girls]]),sbcc18[[#This Row],[total_children]])</f>
        <v>145</v>
      </c>
      <c r="AF110" s="49">
        <f>IF(ISBLANK(sbcc18[[#This Row],[total_pwd]]),SUM(sbcc18[[#This Row],[total_pwd_men]],sbcc18[[#This Row],[total_pwd_women]]),sbcc18[[#This Row],[total_pwd]])</f>
        <v>2</v>
      </c>
      <c r="AG110" s="49">
        <f>IF(ISBLANK(sbcc18[[#This Row],[total_adults]]),SUM(sbcc18[[#This Row],[total_men]],sbcc18[[#This Row],[total_women]]),sbcc18[[#This Row],[total_adults]])</f>
        <v>150</v>
      </c>
      <c r="AH110" s="49">
        <f>IF(ISBLANK(sbcc18[[#This Row],[total_beneficiaries_reached]]),SUM(sbcc18[[#This Row],[calc_children]],sbcc18[[#This Row],[calc_adults]]),sbcc18[[#This Row],[total_beneficiaries_reached]])</f>
        <v>295</v>
      </c>
      <c r="AI110" s="49" t="str">
        <f ca="1">IF(B110="","",OFFSET(table_admin1[[#Headers],[ADM1_PT]],MATCH(B110,admin1,0),1))</f>
        <v>MZ09</v>
      </c>
      <c r="AJ110" s="49" t="str">
        <f t="shared" ca="1" si="2"/>
        <v>MZ0902</v>
      </c>
      <c r="AK110" s="49" t="str">
        <f t="shared" ca="1" si="3"/>
        <v/>
      </c>
    </row>
    <row r="111" spans="1:37" x14ac:dyDescent="0.2">
      <c r="A111" s="58">
        <v>45292</v>
      </c>
      <c r="B111" s="49" t="s">
        <v>120</v>
      </c>
      <c r="C111" s="49" t="s">
        <v>205</v>
      </c>
      <c r="G111" s="49" t="s">
        <v>116</v>
      </c>
      <c r="H111" s="49" t="s">
        <v>170</v>
      </c>
      <c r="I111" s="49" t="s">
        <v>118</v>
      </c>
      <c r="K111" s="49" t="s">
        <v>1212</v>
      </c>
      <c r="T111" s="49">
        <v>145</v>
      </c>
      <c r="W111" s="49">
        <v>8</v>
      </c>
      <c r="Z111" s="49">
        <v>52</v>
      </c>
      <c r="AC111" s="49">
        <f>IF(ISBLANK(sbcc18[[#This Row],[total_boys]]),SUM(sbcc18[[#This Row],[boys_0-5_reached]],sbcc18[[#This Row],[boys_6-12_reached]],sbcc18[[#This Row],[boys_13-18_reached]]),sbcc18[[#This Row],[total_boys]])</f>
        <v>0</v>
      </c>
      <c r="AD111" s="49">
        <f>IF(ISBLANK(sbcc18[[#This Row],[total_girls]]),SUM(sbcc18[[#This Row],[girls_0-5_reached]],sbcc18[[#This Row],[girls_6-12_reached]],sbcc18[[#This Row],[girls_13-18_reached]]),sbcc18[[#This Row],[total_girls]])</f>
        <v>0</v>
      </c>
      <c r="AE111" s="49">
        <f>IF(ISBLANK(sbcc18[[#This Row],[total_children]]),SUM(sbcc18[[#This Row],[calc_boys]],sbcc18[[#This Row],[calc_girls]]),sbcc18[[#This Row],[total_children]])</f>
        <v>145</v>
      </c>
      <c r="AF111" s="49">
        <f>IF(ISBLANK(sbcc18[[#This Row],[total_pwd]]),SUM(sbcc18[[#This Row],[total_pwd_men]],sbcc18[[#This Row],[total_pwd_women]]),sbcc18[[#This Row],[total_pwd]])</f>
        <v>8</v>
      </c>
      <c r="AG111" s="49">
        <f>IF(ISBLANK(sbcc18[[#This Row],[total_adults]]),SUM(sbcc18[[#This Row],[total_men]],sbcc18[[#This Row],[total_women]]),sbcc18[[#This Row],[total_adults]])</f>
        <v>52</v>
      </c>
      <c r="AH111" s="49">
        <f>IF(ISBLANK(sbcc18[[#This Row],[total_beneficiaries_reached]]),SUM(sbcc18[[#This Row],[calc_children]],sbcc18[[#This Row],[calc_adults]]),sbcc18[[#This Row],[total_beneficiaries_reached]])</f>
        <v>197</v>
      </c>
      <c r="AI111" s="49" t="str">
        <f ca="1">IF(B111="","",OFFSET(table_admin1[[#Headers],[ADM1_PT]],MATCH(B111,admin1,0),1))</f>
        <v>MZ01</v>
      </c>
      <c r="AJ111" s="49" t="str">
        <f t="shared" ca="1" si="2"/>
        <v>MZ0106</v>
      </c>
      <c r="AK111" s="49" t="str">
        <f t="shared" ca="1" si="3"/>
        <v/>
      </c>
    </row>
    <row r="112" spans="1:37" x14ac:dyDescent="0.2">
      <c r="A112" s="58">
        <v>45352</v>
      </c>
      <c r="B112" s="49" t="s">
        <v>209</v>
      </c>
      <c r="C112" s="49" t="s">
        <v>441</v>
      </c>
      <c r="G112" s="49" t="s">
        <v>122</v>
      </c>
      <c r="H112" s="49" t="s">
        <v>170</v>
      </c>
      <c r="I112" s="49" t="s">
        <v>124</v>
      </c>
      <c r="J112" s="49" t="s">
        <v>1315</v>
      </c>
      <c r="K112" s="49" t="s">
        <v>125</v>
      </c>
      <c r="T112" s="49">
        <v>122</v>
      </c>
      <c r="W112" s="49">
        <v>10</v>
      </c>
      <c r="Z112" s="49">
        <v>170</v>
      </c>
      <c r="AC112" s="49">
        <f>IF(ISBLANK(sbcc18[[#This Row],[total_boys]]),SUM(sbcc18[[#This Row],[boys_0-5_reached]],sbcc18[[#This Row],[boys_6-12_reached]],sbcc18[[#This Row],[boys_13-18_reached]]),sbcc18[[#This Row],[total_boys]])</f>
        <v>0</v>
      </c>
      <c r="AD112" s="49">
        <f>IF(ISBLANK(sbcc18[[#This Row],[total_girls]]),SUM(sbcc18[[#This Row],[girls_0-5_reached]],sbcc18[[#This Row],[girls_6-12_reached]],sbcc18[[#This Row],[girls_13-18_reached]]),sbcc18[[#This Row],[total_girls]])</f>
        <v>0</v>
      </c>
      <c r="AE112" s="49">
        <f>IF(ISBLANK(sbcc18[[#This Row],[total_children]]),SUM(sbcc18[[#This Row],[calc_boys]],sbcc18[[#This Row],[calc_girls]]),sbcc18[[#This Row],[total_children]])</f>
        <v>122</v>
      </c>
      <c r="AF112" s="49">
        <f>IF(ISBLANK(sbcc18[[#This Row],[total_pwd]]),SUM(sbcc18[[#This Row],[total_pwd_men]],sbcc18[[#This Row],[total_pwd_women]]),sbcc18[[#This Row],[total_pwd]])</f>
        <v>10</v>
      </c>
      <c r="AG112" s="49">
        <f>IF(ISBLANK(sbcc18[[#This Row],[total_adults]]),SUM(sbcc18[[#This Row],[total_men]],sbcc18[[#This Row],[total_women]]),sbcc18[[#This Row],[total_adults]])</f>
        <v>170</v>
      </c>
      <c r="AH112" s="49">
        <f>IF(ISBLANK(sbcc18[[#This Row],[total_beneficiaries_reached]]),SUM(sbcc18[[#This Row],[calc_children]],sbcc18[[#This Row],[calc_adults]]),sbcc18[[#This Row],[total_beneficiaries_reached]])</f>
        <v>292</v>
      </c>
      <c r="AI112" s="49" t="str">
        <f ca="1">IF(B112="","",OFFSET(table_admin1[[#Headers],[ADM1_PT]],MATCH(B112,admin1,0),1))</f>
        <v>MZ07</v>
      </c>
      <c r="AJ112" s="49" t="str">
        <f t="shared" ca="1" si="2"/>
        <v>MZ0702</v>
      </c>
      <c r="AK112" s="49" t="str">
        <f t="shared" ca="1" si="3"/>
        <v/>
      </c>
    </row>
    <row r="113" spans="1:37" x14ac:dyDescent="0.2">
      <c r="A113" s="58">
        <v>45383</v>
      </c>
      <c r="B113" s="49" t="s">
        <v>209</v>
      </c>
      <c r="C113" s="49" t="s">
        <v>471</v>
      </c>
      <c r="G113" s="49" t="s">
        <v>116</v>
      </c>
      <c r="H113" s="49" t="s">
        <v>170</v>
      </c>
      <c r="I113" s="49" t="s">
        <v>118</v>
      </c>
      <c r="K113" s="49" t="s">
        <v>1212</v>
      </c>
      <c r="T113" s="49">
        <v>76</v>
      </c>
      <c r="W113" s="49">
        <v>6</v>
      </c>
      <c r="Z113" s="49">
        <v>156</v>
      </c>
      <c r="AC113" s="49">
        <f>IF(ISBLANK(sbcc18[[#This Row],[total_boys]]),SUM(sbcc18[[#This Row],[boys_0-5_reached]],sbcc18[[#This Row],[boys_6-12_reached]],sbcc18[[#This Row],[boys_13-18_reached]]),sbcc18[[#This Row],[total_boys]])</f>
        <v>0</v>
      </c>
      <c r="AD113" s="49">
        <f>IF(ISBLANK(sbcc18[[#This Row],[total_girls]]),SUM(sbcc18[[#This Row],[girls_0-5_reached]],sbcc18[[#This Row],[girls_6-12_reached]],sbcc18[[#This Row],[girls_13-18_reached]]),sbcc18[[#This Row],[total_girls]])</f>
        <v>0</v>
      </c>
      <c r="AE113" s="49">
        <f>IF(ISBLANK(sbcc18[[#This Row],[total_children]]),SUM(sbcc18[[#This Row],[calc_boys]],sbcc18[[#This Row],[calc_girls]]),sbcc18[[#This Row],[total_children]])</f>
        <v>76</v>
      </c>
      <c r="AF113" s="49">
        <f>IF(ISBLANK(sbcc18[[#This Row],[total_pwd]]),SUM(sbcc18[[#This Row],[total_pwd_men]],sbcc18[[#This Row],[total_pwd_women]]),sbcc18[[#This Row],[total_pwd]])</f>
        <v>6</v>
      </c>
      <c r="AG113" s="49">
        <f>IF(ISBLANK(sbcc18[[#This Row],[total_adults]]),SUM(sbcc18[[#This Row],[total_men]],sbcc18[[#This Row],[total_women]]),sbcc18[[#This Row],[total_adults]])</f>
        <v>156</v>
      </c>
      <c r="AH113" s="49">
        <f>IF(ISBLANK(sbcc18[[#This Row],[total_beneficiaries_reached]]),SUM(sbcc18[[#This Row],[calc_children]],sbcc18[[#This Row],[calc_adults]]),sbcc18[[#This Row],[total_beneficiaries_reached]])</f>
        <v>232</v>
      </c>
      <c r="AI113" s="49" t="str">
        <f ca="1">IF(B113="","",OFFSET(table_admin1[[#Headers],[ADM1_PT]],MATCH(B113,admin1,0),1))</f>
        <v>MZ07</v>
      </c>
      <c r="AJ113" s="49" t="str">
        <f t="shared" ca="1" si="2"/>
        <v>MZ0710</v>
      </c>
      <c r="AK113" s="49" t="str">
        <f t="shared" ca="1" si="3"/>
        <v/>
      </c>
    </row>
    <row r="114" spans="1:37" x14ac:dyDescent="0.2">
      <c r="A114" s="58">
        <v>45292</v>
      </c>
      <c r="B114" s="49" t="s">
        <v>224</v>
      </c>
      <c r="C114" s="49" t="s">
        <v>656</v>
      </c>
      <c r="G114" s="49" t="s">
        <v>116</v>
      </c>
      <c r="H114" s="49" t="s">
        <v>1197</v>
      </c>
      <c r="I114" s="49" t="s">
        <v>118</v>
      </c>
      <c r="K114" s="49" t="s">
        <v>1212</v>
      </c>
      <c r="T114" s="49">
        <v>160</v>
      </c>
      <c r="W114" s="49">
        <v>1</v>
      </c>
      <c r="Z114" s="49">
        <v>75</v>
      </c>
      <c r="AC114" s="49">
        <f>IF(ISBLANK(sbcc18[[#This Row],[total_boys]]),SUM(sbcc18[[#This Row],[boys_0-5_reached]],sbcc18[[#This Row],[boys_6-12_reached]],sbcc18[[#This Row],[boys_13-18_reached]]),sbcc18[[#This Row],[total_boys]])</f>
        <v>0</v>
      </c>
      <c r="AD114" s="49">
        <f>IF(ISBLANK(sbcc18[[#This Row],[total_girls]]),SUM(sbcc18[[#This Row],[girls_0-5_reached]],sbcc18[[#This Row],[girls_6-12_reached]],sbcc18[[#This Row],[girls_13-18_reached]]),sbcc18[[#This Row],[total_girls]])</f>
        <v>0</v>
      </c>
      <c r="AE114" s="49">
        <f>IF(ISBLANK(sbcc18[[#This Row],[total_children]]),SUM(sbcc18[[#This Row],[calc_boys]],sbcc18[[#This Row],[calc_girls]]),sbcc18[[#This Row],[total_children]])</f>
        <v>160</v>
      </c>
      <c r="AF114" s="49">
        <f>IF(ISBLANK(sbcc18[[#This Row],[total_pwd]]),SUM(sbcc18[[#This Row],[total_pwd_men]],sbcc18[[#This Row],[total_pwd_women]]),sbcc18[[#This Row],[total_pwd]])</f>
        <v>1</v>
      </c>
      <c r="AG114" s="49">
        <f>IF(ISBLANK(sbcc18[[#This Row],[total_adults]]),SUM(sbcc18[[#This Row],[total_men]],sbcc18[[#This Row],[total_women]]),sbcc18[[#This Row],[total_adults]])</f>
        <v>75</v>
      </c>
      <c r="AH114" s="49">
        <f>IF(ISBLANK(sbcc18[[#This Row],[total_beneficiaries_reached]]),SUM(sbcc18[[#This Row],[calc_children]],sbcc18[[#This Row],[calc_adults]]),sbcc18[[#This Row],[total_beneficiaries_reached]])</f>
        <v>235</v>
      </c>
      <c r="AI114" s="49" t="str">
        <f ca="1">IF(B114="","",OFFSET(table_admin1[[#Headers],[ADM1_PT]],MATCH(B114,admin1,0),1))</f>
        <v>MZ10</v>
      </c>
      <c r="AJ114" s="49" t="str">
        <f t="shared" ca="1" si="2"/>
        <v>MZ1006</v>
      </c>
      <c r="AK114" s="49" t="str">
        <f t="shared" ca="1" si="3"/>
        <v/>
      </c>
    </row>
    <row r="115" spans="1:37" x14ac:dyDescent="0.2">
      <c r="A115" s="58">
        <v>45323</v>
      </c>
      <c r="B115" s="49" t="s">
        <v>214</v>
      </c>
      <c r="C115" s="49" t="s">
        <v>528</v>
      </c>
      <c r="G115" s="49" t="s">
        <v>116</v>
      </c>
      <c r="H115" s="49" t="s">
        <v>170</v>
      </c>
      <c r="I115" s="49" t="s">
        <v>118</v>
      </c>
      <c r="K115" s="49" t="s">
        <v>1212</v>
      </c>
      <c r="T115" s="49">
        <v>133</v>
      </c>
      <c r="W115" s="49">
        <v>3</v>
      </c>
      <c r="Z115" s="49">
        <v>119</v>
      </c>
      <c r="AC115" s="49">
        <f>IF(ISBLANK(sbcc18[[#This Row],[total_boys]]),SUM(sbcc18[[#This Row],[boys_0-5_reached]],sbcc18[[#This Row],[boys_6-12_reached]],sbcc18[[#This Row],[boys_13-18_reached]]),sbcc18[[#This Row],[total_boys]])</f>
        <v>0</v>
      </c>
      <c r="AD115" s="49">
        <f>IF(ISBLANK(sbcc18[[#This Row],[total_girls]]),SUM(sbcc18[[#This Row],[girls_0-5_reached]],sbcc18[[#This Row],[girls_6-12_reached]],sbcc18[[#This Row],[girls_13-18_reached]]),sbcc18[[#This Row],[total_girls]])</f>
        <v>0</v>
      </c>
      <c r="AE115" s="49">
        <f>IF(ISBLANK(sbcc18[[#This Row],[total_children]]),SUM(sbcc18[[#This Row],[calc_boys]],sbcc18[[#This Row],[calc_girls]]),sbcc18[[#This Row],[total_children]])</f>
        <v>133</v>
      </c>
      <c r="AF115" s="49">
        <f>IF(ISBLANK(sbcc18[[#This Row],[total_pwd]]),SUM(sbcc18[[#This Row],[total_pwd_men]],sbcc18[[#This Row],[total_pwd_women]]),sbcc18[[#This Row],[total_pwd]])</f>
        <v>3</v>
      </c>
      <c r="AG115" s="49">
        <f>IF(ISBLANK(sbcc18[[#This Row],[total_adults]]),SUM(sbcc18[[#This Row],[total_men]],sbcc18[[#This Row],[total_women]]),sbcc18[[#This Row],[total_adults]])</f>
        <v>119</v>
      </c>
      <c r="AH115" s="49">
        <f>IF(ISBLANK(sbcc18[[#This Row],[total_beneficiaries_reached]]),SUM(sbcc18[[#This Row],[calc_children]],sbcc18[[#This Row],[calc_adults]]),sbcc18[[#This Row],[total_beneficiaries_reached]])</f>
        <v>252</v>
      </c>
      <c r="AI115" s="49" t="str">
        <f ca="1">IF(B115="","",OFFSET(table_admin1[[#Headers],[ADM1_PT]],MATCH(B115,admin1,0),1))</f>
        <v>MZ08</v>
      </c>
      <c r="AJ115" s="49" t="str">
        <f t="shared" ca="1" si="2"/>
        <v>MZ0802</v>
      </c>
      <c r="AK115" s="49" t="str">
        <f t="shared" ca="1" si="3"/>
        <v/>
      </c>
    </row>
    <row r="116" spans="1:37" x14ac:dyDescent="0.2">
      <c r="A116" s="58">
        <v>45292</v>
      </c>
      <c r="B116" s="49" t="s">
        <v>120</v>
      </c>
      <c r="C116" s="49" t="s">
        <v>199</v>
      </c>
      <c r="G116" s="49" t="s">
        <v>122</v>
      </c>
      <c r="H116" s="49" t="s">
        <v>170</v>
      </c>
      <c r="I116" s="49" t="s">
        <v>124</v>
      </c>
      <c r="J116" s="49" t="s">
        <v>1315</v>
      </c>
      <c r="K116" s="49" t="s">
        <v>125</v>
      </c>
      <c r="T116" s="49">
        <v>17</v>
      </c>
      <c r="W116" s="49">
        <v>4</v>
      </c>
      <c r="Z116" s="49">
        <v>52</v>
      </c>
      <c r="AC116" s="49">
        <f>IF(ISBLANK(sbcc18[[#This Row],[total_boys]]),SUM(sbcc18[[#This Row],[boys_0-5_reached]],sbcc18[[#This Row],[boys_6-12_reached]],sbcc18[[#This Row],[boys_13-18_reached]]),sbcc18[[#This Row],[total_boys]])</f>
        <v>0</v>
      </c>
      <c r="AD116" s="49">
        <f>IF(ISBLANK(sbcc18[[#This Row],[total_girls]]),SUM(sbcc18[[#This Row],[girls_0-5_reached]],sbcc18[[#This Row],[girls_6-12_reached]],sbcc18[[#This Row],[girls_13-18_reached]]),sbcc18[[#This Row],[total_girls]])</f>
        <v>0</v>
      </c>
      <c r="AE116" s="49">
        <f>IF(ISBLANK(sbcc18[[#This Row],[total_children]]),SUM(sbcc18[[#This Row],[calc_boys]],sbcc18[[#This Row],[calc_girls]]),sbcc18[[#This Row],[total_children]])</f>
        <v>17</v>
      </c>
      <c r="AF116" s="49">
        <f>IF(ISBLANK(sbcc18[[#This Row],[total_pwd]]),SUM(sbcc18[[#This Row],[total_pwd_men]],sbcc18[[#This Row],[total_pwd_women]]),sbcc18[[#This Row],[total_pwd]])</f>
        <v>4</v>
      </c>
      <c r="AG116" s="49">
        <f>IF(ISBLANK(sbcc18[[#This Row],[total_adults]]),SUM(sbcc18[[#This Row],[total_men]],sbcc18[[#This Row],[total_women]]),sbcc18[[#This Row],[total_adults]])</f>
        <v>52</v>
      </c>
      <c r="AH116" s="49">
        <f>IF(ISBLANK(sbcc18[[#This Row],[total_beneficiaries_reached]]),SUM(sbcc18[[#This Row],[calc_children]],sbcc18[[#This Row],[calc_adults]]),sbcc18[[#This Row],[total_beneficiaries_reached]])</f>
        <v>69</v>
      </c>
      <c r="AI116" s="49" t="str">
        <f ca="1">IF(B116="","",OFFSET(table_admin1[[#Headers],[ADM1_PT]],MATCH(B116,admin1,0),1))</f>
        <v>MZ01</v>
      </c>
      <c r="AJ116" s="49" t="str">
        <f t="shared" ca="1" si="2"/>
        <v>MZ0105</v>
      </c>
      <c r="AK116" s="49" t="str">
        <f t="shared" ca="1" si="3"/>
        <v/>
      </c>
    </row>
    <row r="117" spans="1:37" x14ac:dyDescent="0.2">
      <c r="A117" s="58">
        <v>45383</v>
      </c>
      <c r="B117" s="49" t="s">
        <v>209</v>
      </c>
      <c r="C117" s="49" t="s">
        <v>486</v>
      </c>
      <c r="G117" s="49" t="s">
        <v>122</v>
      </c>
      <c r="H117" s="49" t="s">
        <v>170</v>
      </c>
      <c r="I117" s="49" t="s">
        <v>130</v>
      </c>
      <c r="J117" s="49" t="s">
        <v>1318</v>
      </c>
      <c r="K117" s="49" t="s">
        <v>125</v>
      </c>
      <c r="T117" s="49">
        <v>166</v>
      </c>
      <c r="W117" s="49">
        <v>7</v>
      </c>
      <c r="Z117" s="49">
        <v>14</v>
      </c>
      <c r="AC117" s="49">
        <f>IF(ISBLANK(sbcc18[[#This Row],[total_boys]]),SUM(sbcc18[[#This Row],[boys_0-5_reached]],sbcc18[[#This Row],[boys_6-12_reached]],sbcc18[[#This Row],[boys_13-18_reached]]),sbcc18[[#This Row],[total_boys]])</f>
        <v>0</v>
      </c>
      <c r="AD117" s="49">
        <f>IF(ISBLANK(sbcc18[[#This Row],[total_girls]]),SUM(sbcc18[[#This Row],[girls_0-5_reached]],sbcc18[[#This Row],[girls_6-12_reached]],sbcc18[[#This Row],[girls_13-18_reached]]),sbcc18[[#This Row],[total_girls]])</f>
        <v>0</v>
      </c>
      <c r="AE117" s="49">
        <f>IF(ISBLANK(sbcc18[[#This Row],[total_children]]),SUM(sbcc18[[#This Row],[calc_boys]],sbcc18[[#This Row],[calc_girls]]),sbcc18[[#This Row],[total_children]])</f>
        <v>166</v>
      </c>
      <c r="AF117" s="49">
        <f>IF(ISBLANK(sbcc18[[#This Row],[total_pwd]]),SUM(sbcc18[[#This Row],[total_pwd_men]],sbcc18[[#This Row],[total_pwd_women]]),sbcc18[[#This Row],[total_pwd]])</f>
        <v>7</v>
      </c>
      <c r="AG117" s="49">
        <f>IF(ISBLANK(sbcc18[[#This Row],[total_adults]]),SUM(sbcc18[[#This Row],[total_men]],sbcc18[[#This Row],[total_women]]),sbcc18[[#This Row],[total_adults]])</f>
        <v>14</v>
      </c>
      <c r="AH117" s="49">
        <f>IF(ISBLANK(sbcc18[[#This Row],[total_beneficiaries_reached]]),SUM(sbcc18[[#This Row],[calc_children]],sbcc18[[#This Row],[calc_adults]]),sbcc18[[#This Row],[total_beneficiaries_reached]])</f>
        <v>180</v>
      </c>
      <c r="AI117" s="49" t="str">
        <f ca="1">IF(B117="","",OFFSET(table_admin1[[#Headers],[ADM1_PT]],MATCH(B117,admin1,0),1))</f>
        <v>MZ07</v>
      </c>
      <c r="AJ117" s="49" t="str">
        <f t="shared" ca="1" si="2"/>
        <v>MZ0714</v>
      </c>
      <c r="AK117" s="49" t="str">
        <f t="shared" ca="1" si="3"/>
        <v/>
      </c>
    </row>
    <row r="118" spans="1:37" x14ac:dyDescent="0.2">
      <c r="A118" s="58">
        <v>45292</v>
      </c>
      <c r="B118" s="49" t="s">
        <v>209</v>
      </c>
      <c r="C118" s="49" t="s">
        <v>513</v>
      </c>
      <c r="G118" s="49" t="s">
        <v>116</v>
      </c>
      <c r="H118" s="49" t="s">
        <v>170</v>
      </c>
      <c r="K118" s="49" t="s">
        <v>1212</v>
      </c>
      <c r="T118" s="49">
        <v>154</v>
      </c>
      <c r="W118" s="49">
        <v>13</v>
      </c>
      <c r="Z118" s="49">
        <v>70</v>
      </c>
      <c r="AC118" s="49">
        <f>IF(ISBLANK(sbcc18[[#This Row],[total_boys]]),SUM(sbcc18[[#This Row],[boys_0-5_reached]],sbcc18[[#This Row],[boys_6-12_reached]],sbcc18[[#This Row],[boys_13-18_reached]]),sbcc18[[#This Row],[total_boys]])</f>
        <v>0</v>
      </c>
      <c r="AD118" s="49">
        <f>IF(ISBLANK(sbcc18[[#This Row],[total_girls]]),SUM(sbcc18[[#This Row],[girls_0-5_reached]],sbcc18[[#This Row],[girls_6-12_reached]],sbcc18[[#This Row],[girls_13-18_reached]]),sbcc18[[#This Row],[total_girls]])</f>
        <v>0</v>
      </c>
      <c r="AE118" s="49">
        <f>IF(ISBLANK(sbcc18[[#This Row],[total_children]]),SUM(sbcc18[[#This Row],[calc_boys]],sbcc18[[#This Row],[calc_girls]]),sbcc18[[#This Row],[total_children]])</f>
        <v>154</v>
      </c>
      <c r="AF118" s="49">
        <f>IF(ISBLANK(sbcc18[[#This Row],[total_pwd]]),SUM(sbcc18[[#This Row],[total_pwd_men]],sbcc18[[#This Row],[total_pwd_women]]),sbcc18[[#This Row],[total_pwd]])</f>
        <v>13</v>
      </c>
      <c r="AG118" s="49">
        <f>IF(ISBLANK(sbcc18[[#This Row],[total_adults]]),SUM(sbcc18[[#This Row],[total_men]],sbcc18[[#This Row],[total_women]]),sbcc18[[#This Row],[total_adults]])</f>
        <v>70</v>
      </c>
      <c r="AH118" s="49">
        <f>IF(ISBLANK(sbcc18[[#This Row],[total_beneficiaries_reached]]),SUM(sbcc18[[#This Row],[calc_children]],sbcc18[[#This Row],[calc_adults]]),sbcc18[[#This Row],[total_beneficiaries_reached]])</f>
        <v>224</v>
      </c>
      <c r="AI118" s="49" t="str">
        <f ca="1">IF(B118="","",OFFSET(table_admin1[[#Headers],[ADM1_PT]],MATCH(B118,admin1,0),1))</f>
        <v>MZ07</v>
      </c>
      <c r="AJ118" s="49" t="str">
        <f t="shared" ca="1" si="2"/>
        <v>MZ0721</v>
      </c>
      <c r="AK118" s="49" t="str">
        <f t="shared" ca="1" si="3"/>
        <v/>
      </c>
    </row>
    <row r="119" spans="1:37" x14ac:dyDescent="0.2">
      <c r="A119" s="58">
        <v>45383</v>
      </c>
      <c r="B119" s="49" t="s">
        <v>214</v>
      </c>
      <c r="C119" s="49" t="s">
        <v>524</v>
      </c>
      <c r="G119" s="49" t="s">
        <v>122</v>
      </c>
      <c r="H119" s="49" t="s">
        <v>1197</v>
      </c>
      <c r="I119" s="49" t="s">
        <v>130</v>
      </c>
      <c r="J119" s="49" t="s">
        <v>1317</v>
      </c>
      <c r="K119" s="49" t="s">
        <v>125</v>
      </c>
      <c r="T119" s="49">
        <v>98</v>
      </c>
      <c r="W119" s="49">
        <v>7</v>
      </c>
      <c r="Z119" s="49">
        <v>62</v>
      </c>
      <c r="AC119" s="49">
        <f>IF(ISBLANK(sbcc18[[#This Row],[total_boys]]),SUM(sbcc18[[#This Row],[boys_0-5_reached]],sbcc18[[#This Row],[boys_6-12_reached]],sbcc18[[#This Row],[boys_13-18_reached]]),sbcc18[[#This Row],[total_boys]])</f>
        <v>0</v>
      </c>
      <c r="AD119" s="49">
        <f>IF(ISBLANK(sbcc18[[#This Row],[total_girls]]),SUM(sbcc18[[#This Row],[girls_0-5_reached]],sbcc18[[#This Row],[girls_6-12_reached]],sbcc18[[#This Row],[girls_13-18_reached]]),sbcc18[[#This Row],[total_girls]])</f>
        <v>0</v>
      </c>
      <c r="AE119" s="49">
        <f>IF(ISBLANK(sbcc18[[#This Row],[total_children]]),SUM(sbcc18[[#This Row],[calc_boys]],sbcc18[[#This Row],[calc_girls]]),sbcc18[[#This Row],[total_children]])</f>
        <v>98</v>
      </c>
      <c r="AF119" s="49">
        <f>IF(ISBLANK(sbcc18[[#This Row],[total_pwd]]),SUM(sbcc18[[#This Row],[total_pwd_men]],sbcc18[[#This Row],[total_pwd_women]]),sbcc18[[#This Row],[total_pwd]])</f>
        <v>7</v>
      </c>
      <c r="AG119" s="49">
        <f>IF(ISBLANK(sbcc18[[#This Row],[total_adults]]),SUM(sbcc18[[#This Row],[total_men]],sbcc18[[#This Row],[total_women]]),sbcc18[[#This Row],[total_adults]])</f>
        <v>62</v>
      </c>
      <c r="AH119" s="49">
        <f>IF(ISBLANK(sbcc18[[#This Row],[total_beneficiaries_reached]]),SUM(sbcc18[[#This Row],[calc_children]],sbcc18[[#This Row],[calc_adults]]),sbcc18[[#This Row],[total_beneficiaries_reached]])</f>
        <v>160</v>
      </c>
      <c r="AI119" s="49" t="str">
        <f ca="1">IF(B119="","",OFFSET(table_admin1[[#Headers],[ADM1_PT]],MATCH(B119,admin1,0),1))</f>
        <v>MZ08</v>
      </c>
      <c r="AJ119" s="49" t="str">
        <f t="shared" ca="1" si="2"/>
        <v>MZ0801</v>
      </c>
      <c r="AK119" s="49" t="str">
        <f t="shared" ca="1" si="3"/>
        <v/>
      </c>
    </row>
    <row r="120" spans="1:37" x14ac:dyDescent="0.2">
      <c r="A120" s="58">
        <v>45323</v>
      </c>
      <c r="B120" s="49" t="s">
        <v>209</v>
      </c>
      <c r="C120" s="49" t="s">
        <v>467</v>
      </c>
      <c r="G120" s="49" t="s">
        <v>116</v>
      </c>
      <c r="H120" s="49" t="s">
        <v>1197</v>
      </c>
      <c r="I120" s="49" t="s">
        <v>118</v>
      </c>
      <c r="K120" s="49" t="s">
        <v>1212</v>
      </c>
      <c r="T120" s="49">
        <v>42</v>
      </c>
      <c r="W120" s="49">
        <v>10</v>
      </c>
      <c r="Z120" s="49">
        <v>25</v>
      </c>
      <c r="AC120" s="49">
        <f>IF(ISBLANK(sbcc18[[#This Row],[total_boys]]),SUM(sbcc18[[#This Row],[boys_0-5_reached]],sbcc18[[#This Row],[boys_6-12_reached]],sbcc18[[#This Row],[boys_13-18_reached]]),sbcc18[[#This Row],[total_boys]])</f>
        <v>0</v>
      </c>
      <c r="AD120" s="49">
        <f>IF(ISBLANK(sbcc18[[#This Row],[total_girls]]),SUM(sbcc18[[#This Row],[girls_0-5_reached]],sbcc18[[#This Row],[girls_6-12_reached]],sbcc18[[#This Row],[girls_13-18_reached]]),sbcc18[[#This Row],[total_girls]])</f>
        <v>0</v>
      </c>
      <c r="AE120" s="49">
        <f>IF(ISBLANK(sbcc18[[#This Row],[total_children]]),SUM(sbcc18[[#This Row],[calc_boys]],sbcc18[[#This Row],[calc_girls]]),sbcc18[[#This Row],[total_children]])</f>
        <v>42</v>
      </c>
      <c r="AF120" s="49">
        <f>IF(ISBLANK(sbcc18[[#This Row],[total_pwd]]),SUM(sbcc18[[#This Row],[total_pwd_men]],sbcc18[[#This Row],[total_pwd_women]]),sbcc18[[#This Row],[total_pwd]])</f>
        <v>10</v>
      </c>
      <c r="AG120" s="49">
        <f>IF(ISBLANK(sbcc18[[#This Row],[total_adults]]),SUM(sbcc18[[#This Row],[total_men]],sbcc18[[#This Row],[total_women]]),sbcc18[[#This Row],[total_adults]])</f>
        <v>25</v>
      </c>
      <c r="AH120" s="49">
        <f>IF(ISBLANK(sbcc18[[#This Row],[total_beneficiaries_reached]]),SUM(sbcc18[[#This Row],[calc_children]],sbcc18[[#This Row],[calc_adults]]),sbcc18[[#This Row],[total_beneficiaries_reached]])</f>
        <v>67</v>
      </c>
      <c r="AI120" s="49" t="str">
        <f ca="1">IF(B120="","",OFFSET(table_admin1[[#Headers],[ADM1_PT]],MATCH(B120,admin1,0),1))</f>
        <v>MZ07</v>
      </c>
      <c r="AJ120" s="49" t="str">
        <f t="shared" ca="1" si="2"/>
        <v>MZ0709</v>
      </c>
      <c r="AK120" s="49" t="str">
        <f t="shared" ca="1" si="3"/>
        <v/>
      </c>
    </row>
    <row r="121" spans="1:37" x14ac:dyDescent="0.2">
      <c r="A121" s="58">
        <v>45383</v>
      </c>
      <c r="B121" s="49" t="s">
        <v>113</v>
      </c>
      <c r="C121" s="49" t="s">
        <v>114</v>
      </c>
      <c r="G121" s="49" t="s">
        <v>116</v>
      </c>
      <c r="H121" s="49" t="s">
        <v>1197</v>
      </c>
      <c r="I121" s="49" t="s">
        <v>118</v>
      </c>
      <c r="K121" s="49" t="s">
        <v>1212</v>
      </c>
      <c r="T121" s="49">
        <v>2</v>
      </c>
      <c r="W121" s="49">
        <v>1</v>
      </c>
      <c r="Z121" s="49">
        <v>171</v>
      </c>
      <c r="AC121" s="49">
        <f>IF(ISBLANK(sbcc18[[#This Row],[total_boys]]),SUM(sbcc18[[#This Row],[boys_0-5_reached]],sbcc18[[#This Row],[boys_6-12_reached]],sbcc18[[#This Row],[boys_13-18_reached]]),sbcc18[[#This Row],[total_boys]])</f>
        <v>0</v>
      </c>
      <c r="AD121" s="49">
        <f>IF(ISBLANK(sbcc18[[#This Row],[total_girls]]),SUM(sbcc18[[#This Row],[girls_0-5_reached]],sbcc18[[#This Row],[girls_6-12_reached]],sbcc18[[#This Row],[girls_13-18_reached]]),sbcc18[[#This Row],[total_girls]])</f>
        <v>0</v>
      </c>
      <c r="AE121" s="49">
        <f>IF(ISBLANK(sbcc18[[#This Row],[total_children]]),SUM(sbcc18[[#This Row],[calc_boys]],sbcc18[[#This Row],[calc_girls]]),sbcc18[[#This Row],[total_children]])</f>
        <v>2</v>
      </c>
      <c r="AF121" s="49">
        <f>IF(ISBLANK(sbcc18[[#This Row],[total_pwd]]),SUM(sbcc18[[#This Row],[total_pwd_men]],sbcc18[[#This Row],[total_pwd_women]]),sbcc18[[#This Row],[total_pwd]])</f>
        <v>1</v>
      </c>
      <c r="AG121" s="49">
        <f>IF(ISBLANK(sbcc18[[#This Row],[total_adults]]),SUM(sbcc18[[#This Row],[total_men]],sbcc18[[#This Row],[total_women]]),sbcc18[[#This Row],[total_adults]])</f>
        <v>171</v>
      </c>
      <c r="AH121" s="49">
        <f>IF(ISBLANK(sbcc18[[#This Row],[total_beneficiaries_reached]]),SUM(sbcc18[[#This Row],[calc_children]],sbcc18[[#This Row],[calc_adults]]),sbcc18[[#This Row],[total_beneficiaries_reached]])</f>
        <v>173</v>
      </c>
      <c r="AI121" s="49" t="str">
        <f ca="1">IF(B121="","",OFFSET(table_admin1[[#Headers],[ADM1_PT]],MATCH(B121,admin1,0),1))</f>
        <v>MZ09</v>
      </c>
      <c r="AJ121" s="49" t="str">
        <f t="shared" ca="1" si="2"/>
        <v>MZ0906</v>
      </c>
      <c r="AK121" s="49" t="str">
        <f t="shared" ca="1" si="3"/>
        <v/>
      </c>
    </row>
    <row r="122" spans="1:37" x14ac:dyDescent="0.2">
      <c r="A122" s="58">
        <v>45352</v>
      </c>
      <c r="B122" s="49" t="s">
        <v>192</v>
      </c>
      <c r="C122" s="49" t="s">
        <v>363</v>
      </c>
      <c r="G122" s="49" t="s">
        <v>116</v>
      </c>
      <c r="H122" s="49" t="s">
        <v>1197</v>
      </c>
      <c r="I122" s="49" t="s">
        <v>118</v>
      </c>
      <c r="K122" s="49" t="s">
        <v>1212</v>
      </c>
      <c r="T122" s="49">
        <v>14</v>
      </c>
      <c r="W122" s="49">
        <v>4</v>
      </c>
      <c r="Z122" s="49">
        <v>168</v>
      </c>
      <c r="AC122" s="49">
        <f>IF(ISBLANK(sbcc18[[#This Row],[total_boys]]),SUM(sbcc18[[#This Row],[boys_0-5_reached]],sbcc18[[#This Row],[boys_6-12_reached]],sbcc18[[#This Row],[boys_13-18_reached]]),sbcc18[[#This Row],[total_boys]])</f>
        <v>0</v>
      </c>
      <c r="AD122" s="49">
        <f>IF(ISBLANK(sbcc18[[#This Row],[total_girls]]),SUM(sbcc18[[#This Row],[girls_0-5_reached]],sbcc18[[#This Row],[girls_6-12_reached]],sbcc18[[#This Row],[girls_13-18_reached]]),sbcc18[[#This Row],[total_girls]])</f>
        <v>0</v>
      </c>
      <c r="AE122" s="49">
        <f>IF(ISBLANK(sbcc18[[#This Row],[total_children]]),SUM(sbcc18[[#This Row],[calc_boys]],sbcc18[[#This Row],[calc_girls]]),sbcc18[[#This Row],[total_children]])</f>
        <v>14</v>
      </c>
      <c r="AF122" s="49">
        <f>IF(ISBLANK(sbcc18[[#This Row],[total_pwd]]),SUM(sbcc18[[#This Row],[total_pwd_men]],sbcc18[[#This Row],[total_pwd_women]]),sbcc18[[#This Row],[total_pwd]])</f>
        <v>4</v>
      </c>
      <c r="AG122" s="49">
        <f>IF(ISBLANK(sbcc18[[#This Row],[total_adults]]),SUM(sbcc18[[#This Row],[total_men]],sbcc18[[#This Row],[total_women]]),sbcc18[[#This Row],[total_adults]])</f>
        <v>168</v>
      </c>
      <c r="AH122" s="49">
        <f>IF(ISBLANK(sbcc18[[#This Row],[total_beneficiaries_reached]]),SUM(sbcc18[[#This Row],[calc_children]],sbcc18[[#This Row],[calc_adults]]),sbcc18[[#This Row],[total_beneficiaries_reached]])</f>
        <v>182</v>
      </c>
      <c r="AI122" s="49" t="str">
        <f ca="1">IF(B122="","",OFFSET(table_admin1[[#Headers],[ADM1_PT]],MATCH(B122,admin1,0),1))</f>
        <v>MZ04</v>
      </c>
      <c r="AJ122" s="49" t="str">
        <f t="shared" ca="1" si="2"/>
        <v>MZ0402</v>
      </c>
      <c r="AK122" s="49" t="str">
        <f t="shared" ca="1" si="3"/>
        <v/>
      </c>
    </row>
    <row r="123" spans="1:37" x14ac:dyDescent="0.2">
      <c r="A123" s="58">
        <v>45323</v>
      </c>
      <c r="B123" s="49" t="s">
        <v>120</v>
      </c>
      <c r="C123" s="49" t="s">
        <v>127</v>
      </c>
      <c r="G123" s="49" t="s">
        <v>122</v>
      </c>
      <c r="H123" s="49" t="s">
        <v>170</v>
      </c>
      <c r="I123" s="49" t="s">
        <v>124</v>
      </c>
      <c r="J123" s="49" t="s">
        <v>1315</v>
      </c>
      <c r="K123" s="49" t="s">
        <v>125</v>
      </c>
      <c r="T123" s="49">
        <v>67</v>
      </c>
      <c r="W123" s="49">
        <v>1</v>
      </c>
      <c r="Z123" s="49">
        <v>69</v>
      </c>
      <c r="AC123" s="49">
        <f>IF(ISBLANK(sbcc18[[#This Row],[total_boys]]),SUM(sbcc18[[#This Row],[boys_0-5_reached]],sbcc18[[#This Row],[boys_6-12_reached]],sbcc18[[#This Row],[boys_13-18_reached]]),sbcc18[[#This Row],[total_boys]])</f>
        <v>0</v>
      </c>
      <c r="AD123" s="49">
        <f>IF(ISBLANK(sbcc18[[#This Row],[total_girls]]),SUM(sbcc18[[#This Row],[girls_0-5_reached]],sbcc18[[#This Row],[girls_6-12_reached]],sbcc18[[#This Row],[girls_13-18_reached]]),sbcc18[[#This Row],[total_girls]])</f>
        <v>0</v>
      </c>
      <c r="AE123" s="49">
        <f>IF(ISBLANK(sbcc18[[#This Row],[total_children]]),SUM(sbcc18[[#This Row],[calc_boys]],sbcc18[[#This Row],[calc_girls]]),sbcc18[[#This Row],[total_children]])</f>
        <v>67</v>
      </c>
      <c r="AF123" s="49">
        <f>IF(ISBLANK(sbcc18[[#This Row],[total_pwd]]),SUM(sbcc18[[#This Row],[total_pwd_men]],sbcc18[[#This Row],[total_pwd_women]]),sbcc18[[#This Row],[total_pwd]])</f>
        <v>1</v>
      </c>
      <c r="AG123" s="49">
        <f>IF(ISBLANK(sbcc18[[#This Row],[total_adults]]),SUM(sbcc18[[#This Row],[total_men]],sbcc18[[#This Row],[total_women]]),sbcc18[[#This Row],[total_adults]])</f>
        <v>69</v>
      </c>
      <c r="AH123" s="49">
        <f>IF(ISBLANK(sbcc18[[#This Row],[total_beneficiaries_reached]]),SUM(sbcc18[[#This Row],[calc_children]],sbcc18[[#This Row],[calc_adults]]),sbcc18[[#This Row],[total_beneficiaries_reached]])</f>
        <v>136</v>
      </c>
      <c r="AI123" s="49" t="str">
        <f ca="1">IF(B123="","",OFFSET(table_admin1[[#Headers],[ADM1_PT]],MATCH(B123,admin1,0),1))</f>
        <v>MZ01</v>
      </c>
      <c r="AJ123" s="49" t="str">
        <f t="shared" ca="1" si="2"/>
        <v>MZ0101</v>
      </c>
      <c r="AK123" s="49" t="str">
        <f t="shared" ca="1" si="3"/>
        <v/>
      </c>
    </row>
    <row r="124" spans="1:37" x14ac:dyDescent="0.2">
      <c r="A124" s="58">
        <v>45323</v>
      </c>
      <c r="B124" s="49" t="s">
        <v>120</v>
      </c>
      <c r="C124" s="49" t="s">
        <v>205</v>
      </c>
      <c r="G124" s="49" t="s">
        <v>122</v>
      </c>
      <c r="H124" s="49" t="s">
        <v>170</v>
      </c>
      <c r="I124" s="49" t="s">
        <v>130</v>
      </c>
      <c r="J124" s="49" t="s">
        <v>1318</v>
      </c>
      <c r="K124" s="49" t="s">
        <v>125</v>
      </c>
      <c r="T124" s="49">
        <v>163</v>
      </c>
      <c r="W124" s="49">
        <v>1</v>
      </c>
      <c r="Z124" s="49">
        <v>106</v>
      </c>
      <c r="AC124" s="49">
        <f>IF(ISBLANK(sbcc18[[#This Row],[total_boys]]),SUM(sbcc18[[#This Row],[boys_0-5_reached]],sbcc18[[#This Row],[boys_6-12_reached]],sbcc18[[#This Row],[boys_13-18_reached]]),sbcc18[[#This Row],[total_boys]])</f>
        <v>0</v>
      </c>
      <c r="AD124" s="49">
        <f>IF(ISBLANK(sbcc18[[#This Row],[total_girls]]),SUM(sbcc18[[#This Row],[girls_0-5_reached]],sbcc18[[#This Row],[girls_6-12_reached]],sbcc18[[#This Row],[girls_13-18_reached]]),sbcc18[[#This Row],[total_girls]])</f>
        <v>0</v>
      </c>
      <c r="AE124" s="49">
        <f>IF(ISBLANK(sbcc18[[#This Row],[total_children]]),SUM(sbcc18[[#This Row],[calc_boys]],sbcc18[[#This Row],[calc_girls]]),sbcc18[[#This Row],[total_children]])</f>
        <v>163</v>
      </c>
      <c r="AF124" s="49">
        <f>IF(ISBLANK(sbcc18[[#This Row],[total_pwd]]),SUM(sbcc18[[#This Row],[total_pwd_men]],sbcc18[[#This Row],[total_pwd_women]]),sbcc18[[#This Row],[total_pwd]])</f>
        <v>1</v>
      </c>
      <c r="AG124" s="49">
        <f>IF(ISBLANK(sbcc18[[#This Row],[total_adults]]),SUM(sbcc18[[#This Row],[total_men]],sbcc18[[#This Row],[total_women]]),sbcc18[[#This Row],[total_adults]])</f>
        <v>106</v>
      </c>
      <c r="AH124" s="49">
        <f>IF(ISBLANK(sbcc18[[#This Row],[total_beneficiaries_reached]]),SUM(sbcc18[[#This Row],[calc_children]],sbcc18[[#This Row],[calc_adults]]),sbcc18[[#This Row],[total_beneficiaries_reached]])</f>
        <v>269</v>
      </c>
      <c r="AI124" s="49" t="str">
        <f ca="1">IF(B124="","",OFFSET(table_admin1[[#Headers],[ADM1_PT]],MATCH(B124,admin1,0),1))</f>
        <v>MZ01</v>
      </c>
      <c r="AJ124" s="49" t="str">
        <f t="shared" ca="1" si="2"/>
        <v>MZ0106</v>
      </c>
      <c r="AK124" s="49" t="str">
        <f t="shared" ca="1" si="3"/>
        <v/>
      </c>
    </row>
    <row r="125" spans="1:37" x14ac:dyDescent="0.2">
      <c r="A125" s="58">
        <v>45323</v>
      </c>
      <c r="B125" s="49" t="s">
        <v>209</v>
      </c>
      <c r="C125" s="49" t="s">
        <v>467</v>
      </c>
      <c r="G125" s="49" t="s">
        <v>122</v>
      </c>
      <c r="H125" s="49" t="s">
        <v>1197</v>
      </c>
      <c r="I125" s="49" t="s">
        <v>124</v>
      </c>
      <c r="J125" s="49" t="s">
        <v>1315</v>
      </c>
      <c r="K125" s="49" t="s">
        <v>125</v>
      </c>
      <c r="T125" s="49">
        <v>165</v>
      </c>
      <c r="W125" s="49">
        <v>9</v>
      </c>
      <c r="Z125" s="49">
        <v>144</v>
      </c>
      <c r="AC125" s="49">
        <f>IF(ISBLANK(sbcc18[[#This Row],[total_boys]]),SUM(sbcc18[[#This Row],[boys_0-5_reached]],sbcc18[[#This Row],[boys_6-12_reached]],sbcc18[[#This Row],[boys_13-18_reached]]),sbcc18[[#This Row],[total_boys]])</f>
        <v>0</v>
      </c>
      <c r="AD125" s="49">
        <f>IF(ISBLANK(sbcc18[[#This Row],[total_girls]]),SUM(sbcc18[[#This Row],[girls_0-5_reached]],sbcc18[[#This Row],[girls_6-12_reached]],sbcc18[[#This Row],[girls_13-18_reached]]),sbcc18[[#This Row],[total_girls]])</f>
        <v>0</v>
      </c>
      <c r="AE125" s="49">
        <f>IF(ISBLANK(sbcc18[[#This Row],[total_children]]),SUM(sbcc18[[#This Row],[calc_boys]],sbcc18[[#This Row],[calc_girls]]),sbcc18[[#This Row],[total_children]])</f>
        <v>165</v>
      </c>
      <c r="AF125" s="49">
        <f>IF(ISBLANK(sbcc18[[#This Row],[total_pwd]]),SUM(sbcc18[[#This Row],[total_pwd_men]],sbcc18[[#This Row],[total_pwd_women]]),sbcc18[[#This Row],[total_pwd]])</f>
        <v>9</v>
      </c>
      <c r="AG125" s="49">
        <f>IF(ISBLANK(sbcc18[[#This Row],[total_adults]]),SUM(sbcc18[[#This Row],[total_men]],sbcc18[[#This Row],[total_women]]),sbcc18[[#This Row],[total_adults]])</f>
        <v>144</v>
      </c>
      <c r="AH125" s="49">
        <f>IF(ISBLANK(sbcc18[[#This Row],[total_beneficiaries_reached]]),SUM(sbcc18[[#This Row],[calc_children]],sbcc18[[#This Row],[calc_adults]]),sbcc18[[#This Row],[total_beneficiaries_reached]])</f>
        <v>309</v>
      </c>
      <c r="AI125" s="49" t="str">
        <f ca="1">IF(B125="","",OFFSET(table_admin1[[#Headers],[ADM1_PT]],MATCH(B125,admin1,0),1))</f>
        <v>MZ07</v>
      </c>
      <c r="AJ125" s="49" t="str">
        <f t="shared" ca="1" si="2"/>
        <v>MZ0709</v>
      </c>
      <c r="AK125" s="49" t="str">
        <f t="shared" ca="1" si="3"/>
        <v/>
      </c>
    </row>
    <row r="126" spans="1:37" x14ac:dyDescent="0.2">
      <c r="A126" s="58">
        <v>45383</v>
      </c>
      <c r="B126" s="49" t="s">
        <v>120</v>
      </c>
      <c r="C126" s="49" t="s">
        <v>126</v>
      </c>
      <c r="G126" s="49" t="s">
        <v>122</v>
      </c>
      <c r="H126" s="49" t="s">
        <v>1197</v>
      </c>
      <c r="I126" s="49" t="s">
        <v>124</v>
      </c>
      <c r="J126" s="49" t="s">
        <v>1315</v>
      </c>
      <c r="K126" s="49" t="s">
        <v>125</v>
      </c>
      <c r="T126" s="49">
        <v>157</v>
      </c>
      <c r="W126" s="49">
        <v>3</v>
      </c>
      <c r="Z126" s="49">
        <v>156</v>
      </c>
      <c r="AC126" s="49">
        <f>IF(ISBLANK(sbcc18[[#This Row],[total_boys]]),SUM(sbcc18[[#This Row],[boys_0-5_reached]],sbcc18[[#This Row],[boys_6-12_reached]],sbcc18[[#This Row],[boys_13-18_reached]]),sbcc18[[#This Row],[total_boys]])</f>
        <v>0</v>
      </c>
      <c r="AD126" s="49">
        <f>IF(ISBLANK(sbcc18[[#This Row],[total_girls]]),SUM(sbcc18[[#This Row],[girls_0-5_reached]],sbcc18[[#This Row],[girls_6-12_reached]],sbcc18[[#This Row],[girls_13-18_reached]]),sbcc18[[#This Row],[total_girls]])</f>
        <v>0</v>
      </c>
      <c r="AE126" s="49">
        <f>IF(ISBLANK(sbcc18[[#This Row],[total_children]]),SUM(sbcc18[[#This Row],[calc_boys]],sbcc18[[#This Row],[calc_girls]]),sbcc18[[#This Row],[total_children]])</f>
        <v>157</v>
      </c>
      <c r="AF126" s="49">
        <f>IF(ISBLANK(sbcc18[[#This Row],[total_pwd]]),SUM(sbcc18[[#This Row],[total_pwd_men]],sbcc18[[#This Row],[total_pwd_women]]),sbcc18[[#This Row],[total_pwd]])</f>
        <v>3</v>
      </c>
      <c r="AG126" s="49">
        <f>IF(ISBLANK(sbcc18[[#This Row],[total_adults]]),SUM(sbcc18[[#This Row],[total_men]],sbcc18[[#This Row],[total_women]]),sbcc18[[#This Row],[total_adults]])</f>
        <v>156</v>
      </c>
      <c r="AH126" s="49">
        <f>IF(ISBLANK(sbcc18[[#This Row],[total_beneficiaries_reached]]),SUM(sbcc18[[#This Row],[calc_children]],sbcc18[[#This Row],[calc_adults]]),sbcc18[[#This Row],[total_beneficiaries_reached]])</f>
        <v>313</v>
      </c>
      <c r="AI126" s="49" t="str">
        <f ca="1">IF(B126="","",OFFSET(table_admin1[[#Headers],[ADM1_PT]],MATCH(B126,admin1,0),1))</f>
        <v>MZ01</v>
      </c>
      <c r="AJ126" s="49" t="str">
        <f t="shared" ca="1" si="2"/>
        <v>MZ0103</v>
      </c>
      <c r="AK126" s="49" t="str">
        <f t="shared" ca="1" si="3"/>
        <v/>
      </c>
    </row>
    <row r="127" spans="1:37" x14ac:dyDescent="0.2">
      <c r="A127" s="58">
        <v>45383</v>
      </c>
      <c r="B127" s="49" t="s">
        <v>209</v>
      </c>
      <c r="C127" s="49" t="s">
        <v>467</v>
      </c>
      <c r="G127" s="49" t="s">
        <v>116</v>
      </c>
      <c r="H127" s="49" t="s">
        <v>1197</v>
      </c>
      <c r="I127" s="49" t="s">
        <v>118</v>
      </c>
      <c r="K127" s="49" t="s">
        <v>1212</v>
      </c>
      <c r="T127" s="49">
        <v>144</v>
      </c>
      <c r="W127" s="49">
        <v>3</v>
      </c>
      <c r="Z127" s="49">
        <v>44</v>
      </c>
      <c r="AC127" s="49">
        <f>IF(ISBLANK(sbcc18[[#This Row],[total_boys]]),SUM(sbcc18[[#This Row],[boys_0-5_reached]],sbcc18[[#This Row],[boys_6-12_reached]],sbcc18[[#This Row],[boys_13-18_reached]]),sbcc18[[#This Row],[total_boys]])</f>
        <v>0</v>
      </c>
      <c r="AD127" s="49">
        <f>IF(ISBLANK(sbcc18[[#This Row],[total_girls]]),SUM(sbcc18[[#This Row],[girls_0-5_reached]],sbcc18[[#This Row],[girls_6-12_reached]],sbcc18[[#This Row],[girls_13-18_reached]]),sbcc18[[#This Row],[total_girls]])</f>
        <v>0</v>
      </c>
      <c r="AE127" s="49">
        <f>IF(ISBLANK(sbcc18[[#This Row],[total_children]]),SUM(sbcc18[[#This Row],[calc_boys]],sbcc18[[#This Row],[calc_girls]]),sbcc18[[#This Row],[total_children]])</f>
        <v>144</v>
      </c>
      <c r="AF127" s="49">
        <f>IF(ISBLANK(sbcc18[[#This Row],[total_pwd]]),SUM(sbcc18[[#This Row],[total_pwd_men]],sbcc18[[#This Row],[total_pwd_women]]),sbcc18[[#This Row],[total_pwd]])</f>
        <v>3</v>
      </c>
      <c r="AG127" s="49">
        <f>IF(ISBLANK(sbcc18[[#This Row],[total_adults]]),SUM(sbcc18[[#This Row],[total_men]],sbcc18[[#This Row],[total_women]]),sbcc18[[#This Row],[total_adults]])</f>
        <v>44</v>
      </c>
      <c r="AH127" s="49">
        <f>IF(ISBLANK(sbcc18[[#This Row],[total_beneficiaries_reached]]),SUM(sbcc18[[#This Row],[calc_children]],sbcc18[[#This Row],[calc_adults]]),sbcc18[[#This Row],[total_beneficiaries_reached]])</f>
        <v>188</v>
      </c>
      <c r="AI127" s="49" t="str">
        <f ca="1">IF(B127="","",OFFSET(table_admin1[[#Headers],[ADM1_PT]],MATCH(B127,admin1,0),1))</f>
        <v>MZ07</v>
      </c>
      <c r="AJ127" s="49" t="str">
        <f t="shared" ca="1" si="2"/>
        <v>MZ0709</v>
      </c>
      <c r="AK127" s="49" t="str">
        <f t="shared" ca="1" si="3"/>
        <v/>
      </c>
    </row>
    <row r="128" spans="1:37" x14ac:dyDescent="0.2">
      <c r="A128" s="58">
        <v>45383</v>
      </c>
      <c r="B128" s="49" t="s">
        <v>120</v>
      </c>
      <c r="C128" s="49" t="s">
        <v>131</v>
      </c>
      <c r="G128" s="49" t="s">
        <v>122</v>
      </c>
      <c r="H128" s="49" t="s">
        <v>170</v>
      </c>
      <c r="I128" s="49" t="s">
        <v>130</v>
      </c>
      <c r="J128" s="49" t="s">
        <v>1317</v>
      </c>
      <c r="K128" s="49" t="s">
        <v>125</v>
      </c>
      <c r="T128" s="49">
        <v>58</v>
      </c>
      <c r="W128" s="49">
        <v>11</v>
      </c>
      <c r="Z128" s="49">
        <v>195</v>
      </c>
      <c r="AC128" s="49">
        <f>IF(ISBLANK(sbcc18[[#This Row],[total_boys]]),SUM(sbcc18[[#This Row],[boys_0-5_reached]],sbcc18[[#This Row],[boys_6-12_reached]],sbcc18[[#This Row],[boys_13-18_reached]]),sbcc18[[#This Row],[total_boys]])</f>
        <v>0</v>
      </c>
      <c r="AD128" s="49">
        <f>IF(ISBLANK(sbcc18[[#This Row],[total_girls]]),SUM(sbcc18[[#This Row],[girls_0-5_reached]],sbcc18[[#This Row],[girls_6-12_reached]],sbcc18[[#This Row],[girls_13-18_reached]]),sbcc18[[#This Row],[total_girls]])</f>
        <v>0</v>
      </c>
      <c r="AE128" s="49">
        <f>IF(ISBLANK(sbcc18[[#This Row],[total_children]]),SUM(sbcc18[[#This Row],[calc_boys]],sbcc18[[#This Row],[calc_girls]]),sbcc18[[#This Row],[total_children]])</f>
        <v>58</v>
      </c>
      <c r="AF128" s="49">
        <f>IF(ISBLANK(sbcc18[[#This Row],[total_pwd]]),SUM(sbcc18[[#This Row],[total_pwd_men]],sbcc18[[#This Row],[total_pwd_women]]),sbcc18[[#This Row],[total_pwd]])</f>
        <v>11</v>
      </c>
      <c r="AG128" s="49">
        <f>IF(ISBLANK(sbcc18[[#This Row],[total_adults]]),SUM(sbcc18[[#This Row],[total_men]],sbcc18[[#This Row],[total_women]]),sbcc18[[#This Row],[total_adults]])</f>
        <v>195</v>
      </c>
      <c r="AH128" s="49">
        <f>IF(ISBLANK(sbcc18[[#This Row],[total_beneficiaries_reached]]),SUM(sbcc18[[#This Row],[calc_children]],sbcc18[[#This Row],[calc_adults]]),sbcc18[[#This Row],[total_beneficiaries_reached]])</f>
        <v>253</v>
      </c>
      <c r="AI128" s="49" t="str">
        <f ca="1">IF(B128="","",OFFSET(table_admin1[[#Headers],[ADM1_PT]],MATCH(B128,admin1,0),1))</f>
        <v>MZ01</v>
      </c>
      <c r="AJ128" s="49" t="str">
        <f t="shared" ca="1" si="2"/>
        <v>MZ0107</v>
      </c>
      <c r="AK128" s="49" t="str">
        <f t="shared" ca="1" si="3"/>
        <v/>
      </c>
    </row>
    <row r="129" spans="1:37" x14ac:dyDescent="0.2">
      <c r="A129" s="58">
        <v>45383</v>
      </c>
      <c r="B129" s="49" t="s">
        <v>224</v>
      </c>
      <c r="C129" s="49" t="s">
        <v>641</v>
      </c>
      <c r="G129" s="49" t="s">
        <v>116</v>
      </c>
      <c r="H129" s="49" t="s">
        <v>1197</v>
      </c>
      <c r="I129" s="49" t="s">
        <v>118</v>
      </c>
      <c r="K129" s="49" t="s">
        <v>1212</v>
      </c>
      <c r="T129" s="49">
        <v>189</v>
      </c>
      <c r="W129" s="49">
        <v>14</v>
      </c>
      <c r="Z129" s="49">
        <v>44</v>
      </c>
      <c r="AC129" s="49">
        <f>IF(ISBLANK(sbcc18[[#This Row],[total_boys]]),SUM(sbcc18[[#This Row],[boys_0-5_reached]],sbcc18[[#This Row],[boys_6-12_reached]],sbcc18[[#This Row],[boys_13-18_reached]]),sbcc18[[#This Row],[total_boys]])</f>
        <v>0</v>
      </c>
      <c r="AD129" s="49">
        <f>IF(ISBLANK(sbcc18[[#This Row],[total_girls]]),SUM(sbcc18[[#This Row],[girls_0-5_reached]],sbcc18[[#This Row],[girls_6-12_reached]],sbcc18[[#This Row],[girls_13-18_reached]]),sbcc18[[#This Row],[total_girls]])</f>
        <v>0</v>
      </c>
      <c r="AE129" s="49">
        <f>IF(ISBLANK(sbcc18[[#This Row],[total_children]]),SUM(sbcc18[[#This Row],[calc_boys]],sbcc18[[#This Row],[calc_girls]]),sbcc18[[#This Row],[total_children]])</f>
        <v>189</v>
      </c>
      <c r="AF129" s="49">
        <f>IF(ISBLANK(sbcc18[[#This Row],[total_pwd]]),SUM(sbcc18[[#This Row],[total_pwd_men]],sbcc18[[#This Row],[total_pwd_women]]),sbcc18[[#This Row],[total_pwd]])</f>
        <v>14</v>
      </c>
      <c r="AG129" s="49">
        <f>IF(ISBLANK(sbcc18[[#This Row],[total_adults]]),SUM(sbcc18[[#This Row],[total_men]],sbcc18[[#This Row],[total_women]]),sbcc18[[#This Row],[total_adults]])</f>
        <v>44</v>
      </c>
      <c r="AH129" s="49">
        <f>IF(ISBLANK(sbcc18[[#This Row],[total_beneficiaries_reached]]),SUM(sbcc18[[#This Row],[calc_children]],sbcc18[[#This Row],[calc_adults]]),sbcc18[[#This Row],[total_beneficiaries_reached]])</f>
        <v>233</v>
      </c>
      <c r="AI129" s="49" t="str">
        <f ca="1">IF(B129="","",OFFSET(table_admin1[[#Headers],[ADM1_PT]],MATCH(B129,admin1,0),1))</f>
        <v>MZ10</v>
      </c>
      <c r="AJ129" s="49" t="str">
        <f t="shared" ca="1" si="2"/>
        <v>MZ1002</v>
      </c>
      <c r="AK129" s="49" t="str">
        <f t="shared" ca="1" si="3"/>
        <v/>
      </c>
    </row>
    <row r="130" spans="1:37" x14ac:dyDescent="0.2">
      <c r="A130" s="58">
        <v>45292</v>
      </c>
      <c r="B130" s="49" t="s">
        <v>120</v>
      </c>
      <c r="C130" s="49" t="s">
        <v>220</v>
      </c>
      <c r="G130" s="49" t="s">
        <v>116</v>
      </c>
      <c r="H130" s="49" t="s">
        <v>1197</v>
      </c>
      <c r="I130" s="49" t="s">
        <v>118</v>
      </c>
      <c r="K130" s="49" t="s">
        <v>1212</v>
      </c>
      <c r="T130" s="49">
        <v>161</v>
      </c>
      <c r="W130" s="49">
        <v>9</v>
      </c>
      <c r="Z130" s="49">
        <v>131</v>
      </c>
      <c r="AC130" s="49">
        <f>IF(ISBLANK(sbcc18[[#This Row],[total_boys]]),SUM(sbcc18[[#This Row],[boys_0-5_reached]],sbcc18[[#This Row],[boys_6-12_reached]],sbcc18[[#This Row],[boys_13-18_reached]]),sbcc18[[#This Row],[total_boys]])</f>
        <v>0</v>
      </c>
      <c r="AD130" s="49">
        <f>IF(ISBLANK(sbcc18[[#This Row],[total_girls]]),SUM(sbcc18[[#This Row],[girls_0-5_reached]],sbcc18[[#This Row],[girls_6-12_reached]],sbcc18[[#This Row],[girls_13-18_reached]]),sbcc18[[#This Row],[total_girls]])</f>
        <v>0</v>
      </c>
      <c r="AE130" s="49">
        <f>IF(ISBLANK(sbcc18[[#This Row],[total_children]]),SUM(sbcc18[[#This Row],[calc_boys]],sbcc18[[#This Row],[calc_girls]]),sbcc18[[#This Row],[total_children]])</f>
        <v>161</v>
      </c>
      <c r="AF130" s="49">
        <f>IF(ISBLANK(sbcc18[[#This Row],[total_pwd]]),SUM(sbcc18[[#This Row],[total_pwd_men]],sbcc18[[#This Row],[total_pwd_women]]),sbcc18[[#This Row],[total_pwd]])</f>
        <v>9</v>
      </c>
      <c r="AG130" s="49">
        <f>IF(ISBLANK(sbcc18[[#This Row],[total_adults]]),SUM(sbcc18[[#This Row],[total_men]],sbcc18[[#This Row],[total_women]]),sbcc18[[#This Row],[total_adults]])</f>
        <v>131</v>
      </c>
      <c r="AH130" s="49">
        <f>IF(ISBLANK(sbcc18[[#This Row],[total_beneficiaries_reached]]),SUM(sbcc18[[#This Row],[calc_children]],sbcc18[[#This Row],[calc_adults]]),sbcc18[[#This Row],[total_beneficiaries_reached]])</f>
        <v>292</v>
      </c>
      <c r="AI130" s="49" t="str">
        <f ca="1">IF(B130="","",OFFSET(table_admin1[[#Headers],[ADM1_PT]],MATCH(B130,admin1,0),1))</f>
        <v>MZ01</v>
      </c>
      <c r="AJ130" s="49" t="str">
        <f t="shared" ca="1" si="2"/>
        <v>MZ0109</v>
      </c>
      <c r="AK130" s="49" t="str">
        <f t="shared" ca="1" si="3"/>
        <v/>
      </c>
    </row>
    <row r="131" spans="1:37" x14ac:dyDescent="0.2">
      <c r="A131" s="58">
        <v>45352</v>
      </c>
      <c r="B131" s="49" t="s">
        <v>120</v>
      </c>
      <c r="C131" s="49" t="s">
        <v>127</v>
      </c>
      <c r="G131" s="49" t="s">
        <v>122</v>
      </c>
      <c r="H131" s="49" t="s">
        <v>170</v>
      </c>
      <c r="I131" s="49" t="s">
        <v>130</v>
      </c>
      <c r="J131" s="49" t="s">
        <v>1318</v>
      </c>
      <c r="K131" s="49" t="s">
        <v>125</v>
      </c>
      <c r="T131" s="49">
        <v>172</v>
      </c>
      <c r="W131" s="49">
        <v>5</v>
      </c>
      <c r="Z131" s="49">
        <v>90</v>
      </c>
      <c r="AC131" s="49">
        <f>IF(ISBLANK(sbcc18[[#This Row],[total_boys]]),SUM(sbcc18[[#This Row],[boys_0-5_reached]],sbcc18[[#This Row],[boys_6-12_reached]],sbcc18[[#This Row],[boys_13-18_reached]]),sbcc18[[#This Row],[total_boys]])</f>
        <v>0</v>
      </c>
      <c r="AD131" s="49">
        <f>IF(ISBLANK(sbcc18[[#This Row],[total_girls]]),SUM(sbcc18[[#This Row],[girls_0-5_reached]],sbcc18[[#This Row],[girls_6-12_reached]],sbcc18[[#This Row],[girls_13-18_reached]]),sbcc18[[#This Row],[total_girls]])</f>
        <v>0</v>
      </c>
      <c r="AE131" s="49">
        <f>IF(ISBLANK(sbcc18[[#This Row],[total_children]]),SUM(sbcc18[[#This Row],[calc_boys]],sbcc18[[#This Row],[calc_girls]]),sbcc18[[#This Row],[total_children]])</f>
        <v>172</v>
      </c>
      <c r="AF131" s="49">
        <f>IF(ISBLANK(sbcc18[[#This Row],[total_pwd]]),SUM(sbcc18[[#This Row],[total_pwd_men]],sbcc18[[#This Row],[total_pwd_women]]),sbcc18[[#This Row],[total_pwd]])</f>
        <v>5</v>
      </c>
      <c r="AG131" s="49">
        <f>IF(ISBLANK(sbcc18[[#This Row],[total_adults]]),SUM(sbcc18[[#This Row],[total_men]],sbcc18[[#This Row],[total_women]]),sbcc18[[#This Row],[total_adults]])</f>
        <v>90</v>
      </c>
      <c r="AH131" s="49">
        <f>IF(ISBLANK(sbcc18[[#This Row],[total_beneficiaries_reached]]),SUM(sbcc18[[#This Row],[calc_children]],sbcc18[[#This Row],[calc_adults]]),sbcc18[[#This Row],[total_beneficiaries_reached]])</f>
        <v>262</v>
      </c>
      <c r="AI131" s="49" t="str">
        <f ca="1">IF(B131="","",OFFSET(table_admin1[[#Headers],[ADM1_PT]],MATCH(B131,admin1,0),1))</f>
        <v>MZ01</v>
      </c>
      <c r="AJ131" s="49" t="str">
        <f t="shared" ca="1" si="2"/>
        <v>MZ0101</v>
      </c>
      <c r="AK131" s="49" t="str">
        <f t="shared" ca="1" si="3"/>
        <v/>
      </c>
    </row>
    <row r="132" spans="1:37" x14ac:dyDescent="0.2">
      <c r="A132" s="58">
        <v>45292</v>
      </c>
      <c r="B132" s="49" t="s">
        <v>224</v>
      </c>
      <c r="C132" s="49" t="s">
        <v>637</v>
      </c>
      <c r="G132" s="49" t="s">
        <v>116</v>
      </c>
      <c r="H132" s="49" t="s">
        <v>170</v>
      </c>
      <c r="I132" s="49" t="s">
        <v>118</v>
      </c>
      <c r="K132" s="49" t="s">
        <v>1212</v>
      </c>
      <c r="T132" s="49">
        <v>122</v>
      </c>
      <c r="W132" s="49">
        <v>10</v>
      </c>
      <c r="Z132" s="49">
        <v>177</v>
      </c>
      <c r="AC132" s="49">
        <f>IF(ISBLANK(sbcc18[[#This Row],[total_boys]]),SUM(sbcc18[[#This Row],[boys_0-5_reached]],sbcc18[[#This Row],[boys_6-12_reached]],sbcc18[[#This Row],[boys_13-18_reached]]),sbcc18[[#This Row],[total_boys]])</f>
        <v>0</v>
      </c>
      <c r="AD132" s="49">
        <f>IF(ISBLANK(sbcc18[[#This Row],[total_girls]]),SUM(sbcc18[[#This Row],[girls_0-5_reached]],sbcc18[[#This Row],[girls_6-12_reached]],sbcc18[[#This Row],[girls_13-18_reached]]),sbcc18[[#This Row],[total_girls]])</f>
        <v>0</v>
      </c>
      <c r="AE132" s="49">
        <f>IF(ISBLANK(sbcc18[[#This Row],[total_children]]),SUM(sbcc18[[#This Row],[calc_boys]],sbcc18[[#This Row],[calc_girls]]),sbcc18[[#This Row],[total_children]])</f>
        <v>122</v>
      </c>
      <c r="AF132" s="49">
        <f>IF(ISBLANK(sbcc18[[#This Row],[total_pwd]]),SUM(sbcc18[[#This Row],[total_pwd_men]],sbcc18[[#This Row],[total_pwd_women]]),sbcc18[[#This Row],[total_pwd]])</f>
        <v>10</v>
      </c>
      <c r="AG132" s="49">
        <f>IF(ISBLANK(sbcc18[[#This Row],[total_adults]]),SUM(sbcc18[[#This Row],[total_men]],sbcc18[[#This Row],[total_women]]),sbcc18[[#This Row],[total_adults]])</f>
        <v>177</v>
      </c>
      <c r="AH132" s="49">
        <f>IF(ISBLANK(sbcc18[[#This Row],[total_beneficiaries_reached]]),SUM(sbcc18[[#This Row],[calc_children]],sbcc18[[#This Row],[calc_adults]]),sbcc18[[#This Row],[total_beneficiaries_reached]])</f>
        <v>299</v>
      </c>
      <c r="AI132" s="49" t="str">
        <f ca="1">IF(B132="","",OFFSET(table_admin1[[#Headers],[ADM1_PT]],MATCH(B132,admin1,0),1))</f>
        <v>MZ10</v>
      </c>
      <c r="AJ132" s="49" t="str">
        <f t="shared" ca="1" si="2"/>
        <v>MZ1001</v>
      </c>
      <c r="AK132" s="49" t="str">
        <f t="shared" ca="1" si="3"/>
        <v/>
      </c>
    </row>
    <row r="133" spans="1:37" x14ac:dyDescent="0.2">
      <c r="A133" s="58">
        <v>45292</v>
      </c>
      <c r="B133" s="49" t="s">
        <v>120</v>
      </c>
      <c r="C133" s="49" t="s">
        <v>126</v>
      </c>
      <c r="G133" s="49" t="s">
        <v>122</v>
      </c>
      <c r="H133" s="49" t="s">
        <v>170</v>
      </c>
      <c r="I133" s="49" t="s">
        <v>124</v>
      </c>
      <c r="J133" s="49" t="s">
        <v>1316</v>
      </c>
      <c r="K133" s="49" t="s">
        <v>125</v>
      </c>
      <c r="T133" s="49">
        <v>125</v>
      </c>
      <c r="W133" s="49">
        <v>3</v>
      </c>
      <c r="Z133" s="49">
        <v>16</v>
      </c>
      <c r="AC133" s="49">
        <f>IF(ISBLANK(sbcc18[[#This Row],[total_boys]]),SUM(sbcc18[[#This Row],[boys_0-5_reached]],sbcc18[[#This Row],[boys_6-12_reached]],sbcc18[[#This Row],[boys_13-18_reached]]),sbcc18[[#This Row],[total_boys]])</f>
        <v>0</v>
      </c>
      <c r="AD133" s="49">
        <f>IF(ISBLANK(sbcc18[[#This Row],[total_girls]]),SUM(sbcc18[[#This Row],[girls_0-5_reached]],sbcc18[[#This Row],[girls_6-12_reached]],sbcc18[[#This Row],[girls_13-18_reached]]),sbcc18[[#This Row],[total_girls]])</f>
        <v>0</v>
      </c>
      <c r="AE133" s="49">
        <f>IF(ISBLANK(sbcc18[[#This Row],[total_children]]),SUM(sbcc18[[#This Row],[calc_boys]],sbcc18[[#This Row],[calc_girls]]),sbcc18[[#This Row],[total_children]])</f>
        <v>125</v>
      </c>
      <c r="AF133" s="49">
        <f>IF(ISBLANK(sbcc18[[#This Row],[total_pwd]]),SUM(sbcc18[[#This Row],[total_pwd_men]],sbcc18[[#This Row],[total_pwd_women]]),sbcc18[[#This Row],[total_pwd]])</f>
        <v>3</v>
      </c>
      <c r="AG133" s="49">
        <f>IF(ISBLANK(sbcc18[[#This Row],[total_adults]]),SUM(sbcc18[[#This Row],[total_men]],sbcc18[[#This Row],[total_women]]),sbcc18[[#This Row],[total_adults]])</f>
        <v>16</v>
      </c>
      <c r="AH133" s="49">
        <f>IF(ISBLANK(sbcc18[[#This Row],[total_beneficiaries_reached]]),SUM(sbcc18[[#This Row],[calc_children]],sbcc18[[#This Row],[calc_adults]]),sbcc18[[#This Row],[total_beneficiaries_reached]])</f>
        <v>141</v>
      </c>
      <c r="AI133" s="49" t="str">
        <f ca="1">IF(B133="","",OFFSET(table_admin1[[#Headers],[ADM1_PT]],MATCH(B133,admin1,0),1))</f>
        <v>MZ01</v>
      </c>
      <c r="AJ133" s="49" t="str">
        <f t="shared" ca="1" si="2"/>
        <v>MZ0103</v>
      </c>
      <c r="AK133" s="49" t="str">
        <f t="shared" ca="1" si="3"/>
        <v/>
      </c>
    </row>
    <row r="134" spans="1:37" x14ac:dyDescent="0.2">
      <c r="A134" s="58">
        <v>45323</v>
      </c>
      <c r="B134" s="49" t="s">
        <v>120</v>
      </c>
      <c r="C134" s="49" t="s">
        <v>126</v>
      </c>
      <c r="G134" s="49" t="s">
        <v>116</v>
      </c>
      <c r="H134" s="49" t="s">
        <v>1197</v>
      </c>
      <c r="I134" s="49" t="s">
        <v>118</v>
      </c>
      <c r="K134" s="49" t="s">
        <v>1212</v>
      </c>
      <c r="T134" s="49">
        <v>3</v>
      </c>
      <c r="W134" s="49">
        <v>2</v>
      </c>
      <c r="Z134" s="49">
        <v>155</v>
      </c>
      <c r="AC134" s="49">
        <f>IF(ISBLANK(sbcc18[[#This Row],[total_boys]]),SUM(sbcc18[[#This Row],[boys_0-5_reached]],sbcc18[[#This Row],[boys_6-12_reached]],sbcc18[[#This Row],[boys_13-18_reached]]),sbcc18[[#This Row],[total_boys]])</f>
        <v>0</v>
      </c>
      <c r="AD134" s="49">
        <f>IF(ISBLANK(sbcc18[[#This Row],[total_girls]]),SUM(sbcc18[[#This Row],[girls_0-5_reached]],sbcc18[[#This Row],[girls_6-12_reached]],sbcc18[[#This Row],[girls_13-18_reached]]),sbcc18[[#This Row],[total_girls]])</f>
        <v>0</v>
      </c>
      <c r="AE134" s="49">
        <f>IF(ISBLANK(sbcc18[[#This Row],[total_children]]),SUM(sbcc18[[#This Row],[calc_boys]],sbcc18[[#This Row],[calc_girls]]),sbcc18[[#This Row],[total_children]])</f>
        <v>3</v>
      </c>
      <c r="AF134" s="49">
        <f>IF(ISBLANK(sbcc18[[#This Row],[total_pwd]]),SUM(sbcc18[[#This Row],[total_pwd_men]],sbcc18[[#This Row],[total_pwd_women]]),sbcc18[[#This Row],[total_pwd]])</f>
        <v>2</v>
      </c>
      <c r="AG134" s="49">
        <f>IF(ISBLANK(sbcc18[[#This Row],[total_adults]]),SUM(sbcc18[[#This Row],[total_men]],sbcc18[[#This Row],[total_women]]),sbcc18[[#This Row],[total_adults]])</f>
        <v>155</v>
      </c>
      <c r="AH134" s="49">
        <f>IF(ISBLANK(sbcc18[[#This Row],[total_beneficiaries_reached]]),SUM(sbcc18[[#This Row],[calc_children]],sbcc18[[#This Row],[calc_adults]]),sbcc18[[#This Row],[total_beneficiaries_reached]])</f>
        <v>158</v>
      </c>
      <c r="AI134" s="49" t="str">
        <f ca="1">IF(B134="","",OFFSET(table_admin1[[#Headers],[ADM1_PT]],MATCH(B134,admin1,0),1))</f>
        <v>MZ01</v>
      </c>
      <c r="AJ134" s="49" t="str">
        <f t="shared" ref="AJ134:AJ197" ca="1" si="4">IF(C134="","",INDEX(admin2_pcode,MATCH(C134,OFFSET(admin2_start,MATCH(AI134,admin1_linked_pcode,0),0,COUNTIF(admin1_linked_pcode,AI134)),0)+MATCH(AI134,admin1_linked_pcode,0)-1))</f>
        <v>MZ0103</v>
      </c>
      <c r="AK134" s="49" t="str">
        <f t="shared" ref="AK134:AK197" ca="1" si="5">IF(D134="","",INDEX(admin3_pcode,MATCH(D134,OFFSET(admin3_start,MATCH(AJ134,admin2_linked_pcode,0),0,COUNTIF(admin2_linked_pcode,AJ134)),0)+MATCH(AJ134,admin2_linked_pcode,0)-1))</f>
        <v/>
      </c>
    </row>
    <row r="135" spans="1:37" x14ac:dyDescent="0.2">
      <c r="A135" s="58">
        <v>45292</v>
      </c>
      <c r="B135" s="49" t="s">
        <v>229</v>
      </c>
      <c r="C135" s="49" t="s">
        <v>700</v>
      </c>
      <c r="G135" s="49" t="s">
        <v>122</v>
      </c>
      <c r="H135" s="49" t="s">
        <v>1197</v>
      </c>
      <c r="I135" s="49" t="s">
        <v>130</v>
      </c>
      <c r="J135" s="49" t="s">
        <v>1318</v>
      </c>
      <c r="K135" s="49" t="s">
        <v>125</v>
      </c>
      <c r="T135" s="49">
        <v>21</v>
      </c>
      <c r="W135" s="49">
        <v>9</v>
      </c>
      <c r="Z135" s="49">
        <v>27</v>
      </c>
      <c r="AC135" s="49">
        <f>IF(ISBLANK(sbcc18[[#This Row],[total_boys]]),SUM(sbcc18[[#This Row],[boys_0-5_reached]],sbcc18[[#This Row],[boys_6-12_reached]],sbcc18[[#This Row],[boys_13-18_reached]]),sbcc18[[#This Row],[total_boys]])</f>
        <v>0</v>
      </c>
      <c r="AD135" s="49">
        <f>IF(ISBLANK(sbcc18[[#This Row],[total_girls]]),SUM(sbcc18[[#This Row],[girls_0-5_reached]],sbcc18[[#This Row],[girls_6-12_reached]],sbcc18[[#This Row],[girls_13-18_reached]]),sbcc18[[#This Row],[total_girls]])</f>
        <v>0</v>
      </c>
      <c r="AE135" s="49">
        <f>IF(ISBLANK(sbcc18[[#This Row],[total_children]]),SUM(sbcc18[[#This Row],[calc_boys]],sbcc18[[#This Row],[calc_girls]]),sbcc18[[#This Row],[total_children]])</f>
        <v>21</v>
      </c>
      <c r="AF135" s="49">
        <f>IF(ISBLANK(sbcc18[[#This Row],[total_pwd]]),SUM(sbcc18[[#This Row],[total_pwd_men]],sbcc18[[#This Row],[total_pwd_women]]),sbcc18[[#This Row],[total_pwd]])</f>
        <v>9</v>
      </c>
      <c r="AG135" s="49">
        <f>IF(ISBLANK(sbcc18[[#This Row],[total_adults]]),SUM(sbcc18[[#This Row],[total_men]],sbcc18[[#This Row],[total_women]]),sbcc18[[#This Row],[total_adults]])</f>
        <v>27</v>
      </c>
      <c r="AH135" s="49">
        <f>IF(ISBLANK(sbcc18[[#This Row],[total_beneficiaries_reached]]),SUM(sbcc18[[#This Row],[calc_children]],sbcc18[[#This Row],[calc_adults]]),sbcc18[[#This Row],[total_beneficiaries_reached]])</f>
        <v>48</v>
      </c>
      <c r="AI135" s="49" t="str">
        <f ca="1">IF(B135="","",OFFSET(table_admin1[[#Headers],[ADM1_PT]],MATCH(B135,admin1,0),1))</f>
        <v>MZ11</v>
      </c>
      <c r="AJ135" s="49" t="str">
        <f t="shared" ca="1" si="4"/>
        <v>MZ1103</v>
      </c>
      <c r="AK135" s="49" t="str">
        <f t="shared" ca="1" si="5"/>
        <v/>
      </c>
    </row>
    <row r="136" spans="1:37" x14ac:dyDescent="0.2">
      <c r="A136" s="58">
        <v>45352</v>
      </c>
      <c r="B136" s="49" t="s">
        <v>209</v>
      </c>
      <c r="C136" s="49" t="s">
        <v>437</v>
      </c>
      <c r="G136" s="49" t="s">
        <v>122</v>
      </c>
      <c r="H136" s="49" t="s">
        <v>170</v>
      </c>
      <c r="I136" s="49" t="s">
        <v>124</v>
      </c>
      <c r="J136" s="49" t="s">
        <v>1316</v>
      </c>
      <c r="K136" s="49" t="s">
        <v>125</v>
      </c>
      <c r="T136" s="49">
        <v>135</v>
      </c>
      <c r="W136" s="49">
        <v>6</v>
      </c>
      <c r="Z136" s="49">
        <v>5</v>
      </c>
      <c r="AC136" s="49">
        <f>IF(ISBLANK(sbcc18[[#This Row],[total_boys]]),SUM(sbcc18[[#This Row],[boys_0-5_reached]],sbcc18[[#This Row],[boys_6-12_reached]],sbcc18[[#This Row],[boys_13-18_reached]]),sbcc18[[#This Row],[total_boys]])</f>
        <v>0</v>
      </c>
      <c r="AD136" s="49">
        <f>IF(ISBLANK(sbcc18[[#This Row],[total_girls]]),SUM(sbcc18[[#This Row],[girls_0-5_reached]],sbcc18[[#This Row],[girls_6-12_reached]],sbcc18[[#This Row],[girls_13-18_reached]]),sbcc18[[#This Row],[total_girls]])</f>
        <v>0</v>
      </c>
      <c r="AE136" s="49">
        <f>IF(ISBLANK(sbcc18[[#This Row],[total_children]]),SUM(sbcc18[[#This Row],[calc_boys]],sbcc18[[#This Row],[calc_girls]]),sbcc18[[#This Row],[total_children]])</f>
        <v>135</v>
      </c>
      <c r="AF136" s="49">
        <f>IF(ISBLANK(sbcc18[[#This Row],[total_pwd]]),SUM(sbcc18[[#This Row],[total_pwd_men]],sbcc18[[#This Row],[total_pwd_women]]),sbcc18[[#This Row],[total_pwd]])</f>
        <v>6</v>
      </c>
      <c r="AG136" s="49">
        <f>IF(ISBLANK(sbcc18[[#This Row],[total_adults]]),SUM(sbcc18[[#This Row],[total_men]],sbcc18[[#This Row],[total_women]]),sbcc18[[#This Row],[total_adults]])</f>
        <v>5</v>
      </c>
      <c r="AH136" s="49">
        <f>IF(ISBLANK(sbcc18[[#This Row],[total_beneficiaries_reached]]),SUM(sbcc18[[#This Row],[calc_children]],sbcc18[[#This Row],[calc_adults]]),sbcc18[[#This Row],[total_beneficiaries_reached]])</f>
        <v>140</v>
      </c>
      <c r="AI136" s="49" t="str">
        <f ca="1">IF(B136="","",OFFSET(table_admin1[[#Headers],[ADM1_PT]],MATCH(B136,admin1,0),1))</f>
        <v>MZ07</v>
      </c>
      <c r="AJ136" s="49" t="str">
        <f t="shared" ca="1" si="4"/>
        <v>MZ0701</v>
      </c>
      <c r="AK136" s="49" t="str">
        <f t="shared" ca="1" si="5"/>
        <v/>
      </c>
    </row>
    <row r="137" spans="1:37" x14ac:dyDescent="0.2">
      <c r="A137" s="58">
        <v>45323</v>
      </c>
      <c r="B137" s="49" t="s">
        <v>120</v>
      </c>
      <c r="C137" s="49" t="s">
        <v>126</v>
      </c>
      <c r="G137" s="49" t="s">
        <v>122</v>
      </c>
      <c r="H137" s="49" t="s">
        <v>1197</v>
      </c>
      <c r="I137" s="49" t="s">
        <v>124</v>
      </c>
      <c r="J137" s="49" t="s">
        <v>1315</v>
      </c>
      <c r="K137" s="49" t="s">
        <v>125</v>
      </c>
      <c r="T137" s="49">
        <v>161</v>
      </c>
      <c r="W137" s="49">
        <v>15</v>
      </c>
      <c r="Z137" s="49">
        <v>71</v>
      </c>
      <c r="AC137" s="49">
        <f>IF(ISBLANK(sbcc18[[#This Row],[total_boys]]),SUM(sbcc18[[#This Row],[boys_0-5_reached]],sbcc18[[#This Row],[boys_6-12_reached]],sbcc18[[#This Row],[boys_13-18_reached]]),sbcc18[[#This Row],[total_boys]])</f>
        <v>0</v>
      </c>
      <c r="AD137" s="49">
        <f>IF(ISBLANK(sbcc18[[#This Row],[total_girls]]),SUM(sbcc18[[#This Row],[girls_0-5_reached]],sbcc18[[#This Row],[girls_6-12_reached]],sbcc18[[#This Row],[girls_13-18_reached]]),sbcc18[[#This Row],[total_girls]])</f>
        <v>0</v>
      </c>
      <c r="AE137" s="49">
        <f>IF(ISBLANK(sbcc18[[#This Row],[total_children]]),SUM(sbcc18[[#This Row],[calc_boys]],sbcc18[[#This Row],[calc_girls]]),sbcc18[[#This Row],[total_children]])</f>
        <v>161</v>
      </c>
      <c r="AF137" s="49">
        <f>IF(ISBLANK(sbcc18[[#This Row],[total_pwd]]),SUM(sbcc18[[#This Row],[total_pwd_men]],sbcc18[[#This Row],[total_pwd_women]]),sbcc18[[#This Row],[total_pwd]])</f>
        <v>15</v>
      </c>
      <c r="AG137" s="49">
        <f>IF(ISBLANK(sbcc18[[#This Row],[total_adults]]),SUM(sbcc18[[#This Row],[total_men]],sbcc18[[#This Row],[total_women]]),sbcc18[[#This Row],[total_adults]])</f>
        <v>71</v>
      </c>
      <c r="AH137" s="49">
        <f>IF(ISBLANK(sbcc18[[#This Row],[total_beneficiaries_reached]]),SUM(sbcc18[[#This Row],[calc_children]],sbcc18[[#This Row],[calc_adults]]),sbcc18[[#This Row],[total_beneficiaries_reached]])</f>
        <v>232</v>
      </c>
      <c r="AI137" s="49" t="str">
        <f ca="1">IF(B137="","",OFFSET(table_admin1[[#Headers],[ADM1_PT]],MATCH(B137,admin1,0),1))</f>
        <v>MZ01</v>
      </c>
      <c r="AJ137" s="49" t="str">
        <f t="shared" ca="1" si="4"/>
        <v>MZ0103</v>
      </c>
      <c r="AK137" s="49" t="str">
        <f t="shared" ca="1" si="5"/>
        <v/>
      </c>
    </row>
    <row r="138" spans="1:37" x14ac:dyDescent="0.2">
      <c r="A138" s="58">
        <v>45383</v>
      </c>
      <c r="B138" s="49" t="s">
        <v>214</v>
      </c>
      <c r="C138" s="49" t="s">
        <v>528</v>
      </c>
      <c r="G138" s="49" t="s">
        <v>116</v>
      </c>
      <c r="H138" s="49" t="s">
        <v>170</v>
      </c>
      <c r="I138" s="49" t="s">
        <v>118</v>
      </c>
      <c r="K138" s="49" t="s">
        <v>1212</v>
      </c>
      <c r="T138" s="49">
        <v>25</v>
      </c>
      <c r="W138" s="49">
        <v>10</v>
      </c>
      <c r="Z138" s="49">
        <v>162</v>
      </c>
      <c r="AC138" s="49">
        <f>IF(ISBLANK(sbcc18[[#This Row],[total_boys]]),SUM(sbcc18[[#This Row],[boys_0-5_reached]],sbcc18[[#This Row],[boys_6-12_reached]],sbcc18[[#This Row],[boys_13-18_reached]]),sbcc18[[#This Row],[total_boys]])</f>
        <v>0</v>
      </c>
      <c r="AD138" s="49">
        <f>IF(ISBLANK(sbcc18[[#This Row],[total_girls]]),SUM(sbcc18[[#This Row],[girls_0-5_reached]],sbcc18[[#This Row],[girls_6-12_reached]],sbcc18[[#This Row],[girls_13-18_reached]]),sbcc18[[#This Row],[total_girls]])</f>
        <v>0</v>
      </c>
      <c r="AE138" s="49">
        <f>IF(ISBLANK(sbcc18[[#This Row],[total_children]]),SUM(sbcc18[[#This Row],[calc_boys]],sbcc18[[#This Row],[calc_girls]]),sbcc18[[#This Row],[total_children]])</f>
        <v>25</v>
      </c>
      <c r="AF138" s="49">
        <f>IF(ISBLANK(sbcc18[[#This Row],[total_pwd]]),SUM(sbcc18[[#This Row],[total_pwd_men]],sbcc18[[#This Row],[total_pwd_women]]),sbcc18[[#This Row],[total_pwd]])</f>
        <v>10</v>
      </c>
      <c r="AG138" s="49">
        <f>IF(ISBLANK(sbcc18[[#This Row],[total_adults]]),SUM(sbcc18[[#This Row],[total_men]],sbcc18[[#This Row],[total_women]]),sbcc18[[#This Row],[total_adults]])</f>
        <v>162</v>
      </c>
      <c r="AH138" s="49">
        <f>IF(ISBLANK(sbcc18[[#This Row],[total_beneficiaries_reached]]),SUM(sbcc18[[#This Row],[calc_children]],sbcc18[[#This Row],[calc_adults]]),sbcc18[[#This Row],[total_beneficiaries_reached]])</f>
        <v>187</v>
      </c>
      <c r="AI138" s="49" t="str">
        <f ca="1">IF(B138="","",OFFSET(table_admin1[[#Headers],[ADM1_PT]],MATCH(B138,admin1,0),1))</f>
        <v>MZ08</v>
      </c>
      <c r="AJ138" s="49" t="str">
        <f t="shared" ca="1" si="4"/>
        <v>MZ0802</v>
      </c>
      <c r="AK138" s="49" t="str">
        <f t="shared" ca="1" si="5"/>
        <v/>
      </c>
    </row>
    <row r="139" spans="1:37" x14ac:dyDescent="0.2">
      <c r="A139" s="58">
        <v>45352</v>
      </c>
      <c r="B139" s="49" t="s">
        <v>209</v>
      </c>
      <c r="C139" s="49" t="s">
        <v>445</v>
      </c>
      <c r="G139" s="49" t="s">
        <v>116</v>
      </c>
      <c r="H139" s="49" t="s">
        <v>1197</v>
      </c>
      <c r="K139" s="49" t="s">
        <v>1212</v>
      </c>
      <c r="T139" s="49">
        <v>18</v>
      </c>
      <c r="W139" s="49">
        <v>13</v>
      </c>
      <c r="Z139" s="49">
        <v>64</v>
      </c>
      <c r="AC139" s="49">
        <f>IF(ISBLANK(sbcc18[[#This Row],[total_boys]]),SUM(sbcc18[[#This Row],[boys_0-5_reached]],sbcc18[[#This Row],[boys_6-12_reached]],sbcc18[[#This Row],[boys_13-18_reached]]),sbcc18[[#This Row],[total_boys]])</f>
        <v>0</v>
      </c>
      <c r="AD139" s="49">
        <f>IF(ISBLANK(sbcc18[[#This Row],[total_girls]]),SUM(sbcc18[[#This Row],[girls_0-5_reached]],sbcc18[[#This Row],[girls_6-12_reached]],sbcc18[[#This Row],[girls_13-18_reached]]),sbcc18[[#This Row],[total_girls]])</f>
        <v>0</v>
      </c>
      <c r="AE139" s="49">
        <f>IF(ISBLANK(sbcc18[[#This Row],[total_children]]),SUM(sbcc18[[#This Row],[calc_boys]],sbcc18[[#This Row],[calc_girls]]),sbcc18[[#This Row],[total_children]])</f>
        <v>18</v>
      </c>
      <c r="AF139" s="49">
        <f>IF(ISBLANK(sbcc18[[#This Row],[total_pwd]]),SUM(sbcc18[[#This Row],[total_pwd_men]],sbcc18[[#This Row],[total_pwd_women]]),sbcc18[[#This Row],[total_pwd]])</f>
        <v>13</v>
      </c>
      <c r="AG139" s="49">
        <f>IF(ISBLANK(sbcc18[[#This Row],[total_adults]]),SUM(sbcc18[[#This Row],[total_men]],sbcc18[[#This Row],[total_women]]),sbcc18[[#This Row],[total_adults]])</f>
        <v>64</v>
      </c>
      <c r="AH139" s="49">
        <f>IF(ISBLANK(sbcc18[[#This Row],[total_beneficiaries_reached]]),SUM(sbcc18[[#This Row],[calc_children]],sbcc18[[#This Row],[calc_adults]]),sbcc18[[#This Row],[total_beneficiaries_reached]])</f>
        <v>82</v>
      </c>
      <c r="AI139" s="49" t="str">
        <f ca="1">IF(B139="","",OFFSET(table_admin1[[#Headers],[ADM1_PT]],MATCH(B139,admin1,0),1))</f>
        <v>MZ07</v>
      </c>
      <c r="AJ139" s="49" t="str">
        <f t="shared" ca="1" si="4"/>
        <v>MZ0703</v>
      </c>
      <c r="AK139" s="49" t="str">
        <f t="shared" ca="1" si="5"/>
        <v/>
      </c>
    </row>
    <row r="140" spans="1:37" x14ac:dyDescent="0.2">
      <c r="A140" s="58">
        <v>45323</v>
      </c>
      <c r="B140" s="49" t="s">
        <v>214</v>
      </c>
      <c r="C140" s="49" t="s">
        <v>574</v>
      </c>
      <c r="G140" s="49" t="s">
        <v>122</v>
      </c>
      <c r="H140" s="49" t="s">
        <v>1197</v>
      </c>
      <c r="I140" s="49" t="s">
        <v>124</v>
      </c>
      <c r="J140" s="49" t="s">
        <v>1314</v>
      </c>
      <c r="K140" s="49" t="s">
        <v>125</v>
      </c>
      <c r="T140" s="49">
        <v>38</v>
      </c>
      <c r="W140" s="49">
        <v>4</v>
      </c>
      <c r="Z140" s="49">
        <v>94</v>
      </c>
      <c r="AC140" s="49">
        <f>IF(ISBLANK(sbcc18[[#This Row],[total_boys]]),SUM(sbcc18[[#This Row],[boys_0-5_reached]],sbcc18[[#This Row],[boys_6-12_reached]],sbcc18[[#This Row],[boys_13-18_reached]]),sbcc18[[#This Row],[total_boys]])</f>
        <v>0</v>
      </c>
      <c r="AD140" s="49">
        <f>IF(ISBLANK(sbcc18[[#This Row],[total_girls]]),SUM(sbcc18[[#This Row],[girls_0-5_reached]],sbcc18[[#This Row],[girls_6-12_reached]],sbcc18[[#This Row],[girls_13-18_reached]]),sbcc18[[#This Row],[total_girls]])</f>
        <v>0</v>
      </c>
      <c r="AE140" s="49">
        <f>IF(ISBLANK(sbcc18[[#This Row],[total_children]]),SUM(sbcc18[[#This Row],[calc_boys]],sbcc18[[#This Row],[calc_girls]]),sbcc18[[#This Row],[total_children]])</f>
        <v>38</v>
      </c>
      <c r="AF140" s="49">
        <f>IF(ISBLANK(sbcc18[[#This Row],[total_pwd]]),SUM(sbcc18[[#This Row],[total_pwd_men]],sbcc18[[#This Row],[total_pwd_women]]),sbcc18[[#This Row],[total_pwd]])</f>
        <v>4</v>
      </c>
      <c r="AG140" s="49">
        <f>IF(ISBLANK(sbcc18[[#This Row],[total_adults]]),SUM(sbcc18[[#This Row],[total_men]],sbcc18[[#This Row],[total_women]]),sbcc18[[#This Row],[total_adults]])</f>
        <v>94</v>
      </c>
      <c r="AH140" s="49">
        <f>IF(ISBLANK(sbcc18[[#This Row],[total_beneficiaries_reached]]),SUM(sbcc18[[#This Row],[calc_children]],sbcc18[[#This Row],[calc_adults]]),sbcc18[[#This Row],[total_beneficiaries_reached]])</f>
        <v>132</v>
      </c>
      <c r="AI140" s="49" t="str">
        <f ca="1">IF(B140="","",OFFSET(table_admin1[[#Headers],[ADM1_PT]],MATCH(B140,admin1,0),1))</f>
        <v>MZ08</v>
      </c>
      <c r="AJ140" s="49" t="str">
        <f t="shared" ca="1" si="4"/>
        <v>MZ0815</v>
      </c>
      <c r="AK140" s="49" t="str">
        <f t="shared" ca="1" si="5"/>
        <v/>
      </c>
    </row>
    <row r="141" spans="1:37" x14ac:dyDescent="0.2">
      <c r="A141" s="58">
        <v>45323</v>
      </c>
      <c r="B141" s="49" t="s">
        <v>214</v>
      </c>
      <c r="C141" s="49" t="s">
        <v>528</v>
      </c>
      <c r="G141" s="49" t="s">
        <v>116</v>
      </c>
      <c r="H141" s="49" t="s">
        <v>170</v>
      </c>
      <c r="I141" s="49" t="s">
        <v>118</v>
      </c>
      <c r="K141" s="49" t="s">
        <v>1212</v>
      </c>
      <c r="T141" s="49">
        <v>178</v>
      </c>
      <c r="W141" s="49">
        <v>9</v>
      </c>
      <c r="Z141" s="49">
        <v>193</v>
      </c>
      <c r="AC141" s="49">
        <f>IF(ISBLANK(sbcc18[[#This Row],[total_boys]]),SUM(sbcc18[[#This Row],[boys_0-5_reached]],sbcc18[[#This Row],[boys_6-12_reached]],sbcc18[[#This Row],[boys_13-18_reached]]),sbcc18[[#This Row],[total_boys]])</f>
        <v>0</v>
      </c>
      <c r="AD141" s="49">
        <f>IF(ISBLANK(sbcc18[[#This Row],[total_girls]]),SUM(sbcc18[[#This Row],[girls_0-5_reached]],sbcc18[[#This Row],[girls_6-12_reached]],sbcc18[[#This Row],[girls_13-18_reached]]),sbcc18[[#This Row],[total_girls]])</f>
        <v>0</v>
      </c>
      <c r="AE141" s="49">
        <f>IF(ISBLANK(sbcc18[[#This Row],[total_children]]),SUM(sbcc18[[#This Row],[calc_boys]],sbcc18[[#This Row],[calc_girls]]),sbcc18[[#This Row],[total_children]])</f>
        <v>178</v>
      </c>
      <c r="AF141" s="49">
        <f>IF(ISBLANK(sbcc18[[#This Row],[total_pwd]]),SUM(sbcc18[[#This Row],[total_pwd_men]],sbcc18[[#This Row],[total_pwd_women]]),sbcc18[[#This Row],[total_pwd]])</f>
        <v>9</v>
      </c>
      <c r="AG141" s="49">
        <f>IF(ISBLANK(sbcc18[[#This Row],[total_adults]]),SUM(sbcc18[[#This Row],[total_men]],sbcc18[[#This Row],[total_women]]),sbcc18[[#This Row],[total_adults]])</f>
        <v>193</v>
      </c>
      <c r="AH141" s="49">
        <f>IF(ISBLANK(sbcc18[[#This Row],[total_beneficiaries_reached]]),SUM(sbcc18[[#This Row],[calc_children]],sbcc18[[#This Row],[calc_adults]]),sbcc18[[#This Row],[total_beneficiaries_reached]])</f>
        <v>371</v>
      </c>
      <c r="AI141" s="49" t="str">
        <f ca="1">IF(B141="","",OFFSET(table_admin1[[#Headers],[ADM1_PT]],MATCH(B141,admin1,0),1))</f>
        <v>MZ08</v>
      </c>
      <c r="AJ141" s="49" t="str">
        <f t="shared" ca="1" si="4"/>
        <v>MZ0802</v>
      </c>
      <c r="AK141" s="49" t="str">
        <f t="shared" ca="1" si="5"/>
        <v/>
      </c>
    </row>
    <row r="142" spans="1:37" x14ac:dyDescent="0.2">
      <c r="A142" s="58">
        <v>45352</v>
      </c>
      <c r="B142" s="49" t="s">
        <v>209</v>
      </c>
      <c r="C142" s="49" t="s">
        <v>445</v>
      </c>
      <c r="G142" s="49" t="s">
        <v>122</v>
      </c>
      <c r="H142" s="49" t="s">
        <v>1197</v>
      </c>
      <c r="I142" s="49" t="s">
        <v>124</v>
      </c>
      <c r="J142" s="49" t="s">
        <v>1314</v>
      </c>
      <c r="K142" s="49" t="s">
        <v>125</v>
      </c>
      <c r="T142" s="49">
        <v>126</v>
      </c>
      <c r="W142" s="49">
        <v>13</v>
      </c>
      <c r="Z142" s="49">
        <v>53</v>
      </c>
      <c r="AC142" s="49">
        <f>IF(ISBLANK(sbcc18[[#This Row],[total_boys]]),SUM(sbcc18[[#This Row],[boys_0-5_reached]],sbcc18[[#This Row],[boys_6-12_reached]],sbcc18[[#This Row],[boys_13-18_reached]]),sbcc18[[#This Row],[total_boys]])</f>
        <v>0</v>
      </c>
      <c r="AD142" s="49">
        <f>IF(ISBLANK(sbcc18[[#This Row],[total_girls]]),SUM(sbcc18[[#This Row],[girls_0-5_reached]],sbcc18[[#This Row],[girls_6-12_reached]],sbcc18[[#This Row],[girls_13-18_reached]]),sbcc18[[#This Row],[total_girls]])</f>
        <v>0</v>
      </c>
      <c r="AE142" s="49">
        <f>IF(ISBLANK(sbcc18[[#This Row],[total_children]]),SUM(sbcc18[[#This Row],[calc_boys]],sbcc18[[#This Row],[calc_girls]]),sbcc18[[#This Row],[total_children]])</f>
        <v>126</v>
      </c>
      <c r="AF142" s="49">
        <f>IF(ISBLANK(sbcc18[[#This Row],[total_pwd]]),SUM(sbcc18[[#This Row],[total_pwd_men]],sbcc18[[#This Row],[total_pwd_women]]),sbcc18[[#This Row],[total_pwd]])</f>
        <v>13</v>
      </c>
      <c r="AG142" s="49">
        <f>IF(ISBLANK(sbcc18[[#This Row],[total_adults]]),SUM(sbcc18[[#This Row],[total_men]],sbcc18[[#This Row],[total_women]]),sbcc18[[#This Row],[total_adults]])</f>
        <v>53</v>
      </c>
      <c r="AH142" s="49">
        <f>IF(ISBLANK(sbcc18[[#This Row],[total_beneficiaries_reached]]),SUM(sbcc18[[#This Row],[calc_children]],sbcc18[[#This Row],[calc_adults]]),sbcc18[[#This Row],[total_beneficiaries_reached]])</f>
        <v>179</v>
      </c>
      <c r="AI142" s="49" t="str">
        <f ca="1">IF(B142="","",OFFSET(table_admin1[[#Headers],[ADM1_PT]],MATCH(B142,admin1,0),1))</f>
        <v>MZ07</v>
      </c>
      <c r="AJ142" s="49" t="str">
        <f t="shared" ca="1" si="4"/>
        <v>MZ0703</v>
      </c>
      <c r="AK142" s="49" t="str">
        <f t="shared" ca="1" si="5"/>
        <v/>
      </c>
    </row>
    <row r="143" spans="1:37" x14ac:dyDescent="0.2">
      <c r="A143" s="58">
        <v>45323</v>
      </c>
      <c r="B143" s="49" t="s">
        <v>224</v>
      </c>
      <c r="C143" s="49" t="s">
        <v>656</v>
      </c>
      <c r="G143" s="49" t="s">
        <v>122</v>
      </c>
      <c r="H143" s="49" t="s">
        <v>1197</v>
      </c>
      <c r="I143" s="49" t="s">
        <v>130</v>
      </c>
      <c r="J143" s="49" t="s">
        <v>1318</v>
      </c>
      <c r="K143" s="49" t="s">
        <v>125</v>
      </c>
      <c r="T143" s="49">
        <v>34</v>
      </c>
      <c r="W143" s="49">
        <v>12</v>
      </c>
      <c r="Z143" s="49">
        <v>99</v>
      </c>
      <c r="AC143" s="49">
        <f>IF(ISBLANK(sbcc18[[#This Row],[total_boys]]),SUM(sbcc18[[#This Row],[boys_0-5_reached]],sbcc18[[#This Row],[boys_6-12_reached]],sbcc18[[#This Row],[boys_13-18_reached]]),sbcc18[[#This Row],[total_boys]])</f>
        <v>0</v>
      </c>
      <c r="AD143" s="49">
        <f>IF(ISBLANK(sbcc18[[#This Row],[total_girls]]),SUM(sbcc18[[#This Row],[girls_0-5_reached]],sbcc18[[#This Row],[girls_6-12_reached]],sbcc18[[#This Row],[girls_13-18_reached]]),sbcc18[[#This Row],[total_girls]])</f>
        <v>0</v>
      </c>
      <c r="AE143" s="49">
        <f>IF(ISBLANK(sbcc18[[#This Row],[total_children]]),SUM(sbcc18[[#This Row],[calc_boys]],sbcc18[[#This Row],[calc_girls]]),sbcc18[[#This Row],[total_children]])</f>
        <v>34</v>
      </c>
      <c r="AF143" s="49">
        <f>IF(ISBLANK(sbcc18[[#This Row],[total_pwd]]),SUM(sbcc18[[#This Row],[total_pwd_men]],sbcc18[[#This Row],[total_pwd_women]]),sbcc18[[#This Row],[total_pwd]])</f>
        <v>12</v>
      </c>
      <c r="AG143" s="49">
        <f>IF(ISBLANK(sbcc18[[#This Row],[total_adults]]),SUM(sbcc18[[#This Row],[total_men]],sbcc18[[#This Row],[total_women]]),sbcc18[[#This Row],[total_adults]])</f>
        <v>99</v>
      </c>
      <c r="AH143" s="49">
        <f>IF(ISBLANK(sbcc18[[#This Row],[total_beneficiaries_reached]]),SUM(sbcc18[[#This Row],[calc_children]],sbcc18[[#This Row],[calc_adults]]),sbcc18[[#This Row],[total_beneficiaries_reached]])</f>
        <v>133</v>
      </c>
      <c r="AI143" s="49" t="str">
        <f ca="1">IF(B143="","",OFFSET(table_admin1[[#Headers],[ADM1_PT]],MATCH(B143,admin1,0),1))</f>
        <v>MZ10</v>
      </c>
      <c r="AJ143" s="49" t="str">
        <f t="shared" ca="1" si="4"/>
        <v>MZ1006</v>
      </c>
      <c r="AK143" s="49" t="str">
        <f t="shared" ca="1" si="5"/>
        <v/>
      </c>
    </row>
    <row r="144" spans="1:37" x14ac:dyDescent="0.2">
      <c r="A144" s="58">
        <v>45292</v>
      </c>
      <c r="B144" s="49" t="s">
        <v>120</v>
      </c>
      <c r="C144" s="49" t="s">
        <v>126</v>
      </c>
      <c r="G144" s="49" t="s">
        <v>116</v>
      </c>
      <c r="H144" s="49" t="s">
        <v>170</v>
      </c>
      <c r="I144" s="49" t="s">
        <v>118</v>
      </c>
      <c r="K144" s="49" t="s">
        <v>1212</v>
      </c>
      <c r="T144" s="49">
        <v>34</v>
      </c>
      <c r="W144" s="49">
        <v>15</v>
      </c>
      <c r="Z144" s="49">
        <v>57</v>
      </c>
      <c r="AC144" s="49">
        <f>IF(ISBLANK(sbcc18[[#This Row],[total_boys]]),SUM(sbcc18[[#This Row],[boys_0-5_reached]],sbcc18[[#This Row],[boys_6-12_reached]],sbcc18[[#This Row],[boys_13-18_reached]]),sbcc18[[#This Row],[total_boys]])</f>
        <v>0</v>
      </c>
      <c r="AD144" s="49">
        <f>IF(ISBLANK(sbcc18[[#This Row],[total_girls]]),SUM(sbcc18[[#This Row],[girls_0-5_reached]],sbcc18[[#This Row],[girls_6-12_reached]],sbcc18[[#This Row],[girls_13-18_reached]]),sbcc18[[#This Row],[total_girls]])</f>
        <v>0</v>
      </c>
      <c r="AE144" s="49">
        <f>IF(ISBLANK(sbcc18[[#This Row],[total_children]]),SUM(sbcc18[[#This Row],[calc_boys]],sbcc18[[#This Row],[calc_girls]]),sbcc18[[#This Row],[total_children]])</f>
        <v>34</v>
      </c>
      <c r="AF144" s="49">
        <f>IF(ISBLANK(sbcc18[[#This Row],[total_pwd]]),SUM(sbcc18[[#This Row],[total_pwd_men]],sbcc18[[#This Row],[total_pwd_women]]),sbcc18[[#This Row],[total_pwd]])</f>
        <v>15</v>
      </c>
      <c r="AG144" s="49">
        <f>IF(ISBLANK(sbcc18[[#This Row],[total_adults]]),SUM(sbcc18[[#This Row],[total_men]],sbcc18[[#This Row],[total_women]]),sbcc18[[#This Row],[total_adults]])</f>
        <v>57</v>
      </c>
      <c r="AH144" s="49">
        <f>IF(ISBLANK(sbcc18[[#This Row],[total_beneficiaries_reached]]),SUM(sbcc18[[#This Row],[calc_children]],sbcc18[[#This Row],[calc_adults]]),sbcc18[[#This Row],[total_beneficiaries_reached]])</f>
        <v>91</v>
      </c>
      <c r="AI144" s="49" t="str">
        <f ca="1">IF(B144="","",OFFSET(table_admin1[[#Headers],[ADM1_PT]],MATCH(B144,admin1,0),1))</f>
        <v>MZ01</v>
      </c>
      <c r="AJ144" s="49" t="str">
        <f t="shared" ca="1" si="4"/>
        <v>MZ0103</v>
      </c>
      <c r="AK144" s="49" t="str">
        <f t="shared" ca="1" si="5"/>
        <v/>
      </c>
    </row>
    <row r="145" spans="1:37" x14ac:dyDescent="0.2">
      <c r="A145" s="58">
        <v>45292</v>
      </c>
      <c r="B145" s="49" t="s">
        <v>120</v>
      </c>
      <c r="C145" s="49" t="s">
        <v>126</v>
      </c>
      <c r="G145" s="49" t="s">
        <v>116</v>
      </c>
      <c r="H145" s="49" t="s">
        <v>1197</v>
      </c>
      <c r="I145" s="49" t="s">
        <v>118</v>
      </c>
      <c r="K145" s="49" t="s">
        <v>1212</v>
      </c>
      <c r="T145" s="49">
        <v>126</v>
      </c>
      <c r="W145" s="49">
        <v>15</v>
      </c>
      <c r="Z145" s="49">
        <v>168</v>
      </c>
      <c r="AC145" s="49">
        <f>IF(ISBLANK(sbcc18[[#This Row],[total_boys]]),SUM(sbcc18[[#This Row],[boys_0-5_reached]],sbcc18[[#This Row],[boys_6-12_reached]],sbcc18[[#This Row],[boys_13-18_reached]]),sbcc18[[#This Row],[total_boys]])</f>
        <v>0</v>
      </c>
      <c r="AD145" s="49">
        <f>IF(ISBLANK(sbcc18[[#This Row],[total_girls]]),SUM(sbcc18[[#This Row],[girls_0-5_reached]],sbcc18[[#This Row],[girls_6-12_reached]],sbcc18[[#This Row],[girls_13-18_reached]]),sbcc18[[#This Row],[total_girls]])</f>
        <v>0</v>
      </c>
      <c r="AE145" s="49">
        <f>IF(ISBLANK(sbcc18[[#This Row],[total_children]]),SUM(sbcc18[[#This Row],[calc_boys]],sbcc18[[#This Row],[calc_girls]]),sbcc18[[#This Row],[total_children]])</f>
        <v>126</v>
      </c>
      <c r="AF145" s="49">
        <f>IF(ISBLANK(sbcc18[[#This Row],[total_pwd]]),SUM(sbcc18[[#This Row],[total_pwd_men]],sbcc18[[#This Row],[total_pwd_women]]),sbcc18[[#This Row],[total_pwd]])</f>
        <v>15</v>
      </c>
      <c r="AG145" s="49">
        <f>IF(ISBLANK(sbcc18[[#This Row],[total_adults]]),SUM(sbcc18[[#This Row],[total_men]],sbcc18[[#This Row],[total_women]]),sbcc18[[#This Row],[total_adults]])</f>
        <v>168</v>
      </c>
      <c r="AH145" s="49">
        <f>IF(ISBLANK(sbcc18[[#This Row],[total_beneficiaries_reached]]),SUM(sbcc18[[#This Row],[calc_children]],sbcc18[[#This Row],[calc_adults]]),sbcc18[[#This Row],[total_beneficiaries_reached]])</f>
        <v>294</v>
      </c>
      <c r="AI145" s="49" t="str">
        <f ca="1">IF(B145="","",OFFSET(table_admin1[[#Headers],[ADM1_PT]],MATCH(B145,admin1,0),1))</f>
        <v>MZ01</v>
      </c>
      <c r="AJ145" s="49" t="str">
        <f t="shared" ca="1" si="4"/>
        <v>MZ0103</v>
      </c>
      <c r="AK145" s="49" t="str">
        <f t="shared" ca="1" si="5"/>
        <v/>
      </c>
    </row>
    <row r="146" spans="1:37" x14ac:dyDescent="0.2">
      <c r="A146" s="58">
        <v>45383</v>
      </c>
      <c r="B146" s="49" t="s">
        <v>120</v>
      </c>
      <c r="C146" s="49" t="s">
        <v>129</v>
      </c>
      <c r="G146" s="49" t="s">
        <v>122</v>
      </c>
      <c r="H146" s="49" t="s">
        <v>1197</v>
      </c>
      <c r="I146" s="49" t="s">
        <v>124</v>
      </c>
      <c r="J146" s="49" t="s">
        <v>1315</v>
      </c>
      <c r="K146" s="49" t="s">
        <v>125</v>
      </c>
      <c r="T146" s="49">
        <v>175</v>
      </c>
      <c r="W146" s="49">
        <v>15</v>
      </c>
      <c r="Z146" s="49">
        <v>89</v>
      </c>
      <c r="AC146" s="49">
        <f>IF(ISBLANK(sbcc18[[#This Row],[total_boys]]),SUM(sbcc18[[#This Row],[boys_0-5_reached]],sbcc18[[#This Row],[boys_6-12_reached]],sbcc18[[#This Row],[boys_13-18_reached]]),sbcc18[[#This Row],[total_boys]])</f>
        <v>0</v>
      </c>
      <c r="AD146" s="49">
        <f>IF(ISBLANK(sbcc18[[#This Row],[total_girls]]),SUM(sbcc18[[#This Row],[girls_0-5_reached]],sbcc18[[#This Row],[girls_6-12_reached]],sbcc18[[#This Row],[girls_13-18_reached]]),sbcc18[[#This Row],[total_girls]])</f>
        <v>0</v>
      </c>
      <c r="AE146" s="49">
        <f>IF(ISBLANK(sbcc18[[#This Row],[total_children]]),SUM(sbcc18[[#This Row],[calc_boys]],sbcc18[[#This Row],[calc_girls]]),sbcc18[[#This Row],[total_children]])</f>
        <v>175</v>
      </c>
      <c r="AF146" s="49">
        <f>IF(ISBLANK(sbcc18[[#This Row],[total_pwd]]),SUM(sbcc18[[#This Row],[total_pwd_men]],sbcc18[[#This Row],[total_pwd_women]]),sbcc18[[#This Row],[total_pwd]])</f>
        <v>15</v>
      </c>
      <c r="AG146" s="49">
        <f>IF(ISBLANK(sbcc18[[#This Row],[total_adults]]),SUM(sbcc18[[#This Row],[total_men]],sbcc18[[#This Row],[total_women]]),sbcc18[[#This Row],[total_adults]])</f>
        <v>89</v>
      </c>
      <c r="AH146" s="49">
        <f>IF(ISBLANK(sbcc18[[#This Row],[total_beneficiaries_reached]]),SUM(sbcc18[[#This Row],[calc_children]],sbcc18[[#This Row],[calc_adults]]),sbcc18[[#This Row],[total_beneficiaries_reached]])</f>
        <v>264</v>
      </c>
      <c r="AI146" s="49" t="str">
        <f ca="1">IF(B146="","",OFFSET(table_admin1[[#Headers],[ADM1_PT]],MATCH(B146,admin1,0),1))</f>
        <v>MZ01</v>
      </c>
      <c r="AJ146" s="49" t="str">
        <f t="shared" ca="1" si="4"/>
        <v>MZ0110</v>
      </c>
      <c r="AK146" s="49" t="str">
        <f t="shared" ca="1" si="5"/>
        <v/>
      </c>
    </row>
    <row r="147" spans="1:37" x14ac:dyDescent="0.2">
      <c r="A147" s="58">
        <v>45352</v>
      </c>
      <c r="B147" s="49" t="s">
        <v>120</v>
      </c>
      <c r="C147" s="49" t="s">
        <v>127</v>
      </c>
      <c r="G147" s="49" t="s">
        <v>122</v>
      </c>
      <c r="H147" s="49" t="s">
        <v>1197</v>
      </c>
      <c r="I147" s="49" t="s">
        <v>124</v>
      </c>
      <c r="J147" s="49" t="s">
        <v>1316</v>
      </c>
      <c r="K147" s="49" t="s">
        <v>125</v>
      </c>
      <c r="T147" s="49">
        <v>77</v>
      </c>
      <c r="W147" s="49">
        <v>15</v>
      </c>
      <c r="Z147" s="49">
        <v>131</v>
      </c>
      <c r="AC147" s="49">
        <f>IF(ISBLANK(sbcc18[[#This Row],[total_boys]]),SUM(sbcc18[[#This Row],[boys_0-5_reached]],sbcc18[[#This Row],[boys_6-12_reached]],sbcc18[[#This Row],[boys_13-18_reached]]),sbcc18[[#This Row],[total_boys]])</f>
        <v>0</v>
      </c>
      <c r="AD147" s="49">
        <f>IF(ISBLANK(sbcc18[[#This Row],[total_girls]]),SUM(sbcc18[[#This Row],[girls_0-5_reached]],sbcc18[[#This Row],[girls_6-12_reached]],sbcc18[[#This Row],[girls_13-18_reached]]),sbcc18[[#This Row],[total_girls]])</f>
        <v>0</v>
      </c>
      <c r="AE147" s="49">
        <f>IF(ISBLANK(sbcc18[[#This Row],[total_children]]),SUM(sbcc18[[#This Row],[calc_boys]],sbcc18[[#This Row],[calc_girls]]),sbcc18[[#This Row],[total_children]])</f>
        <v>77</v>
      </c>
      <c r="AF147" s="49">
        <f>IF(ISBLANK(sbcc18[[#This Row],[total_pwd]]),SUM(sbcc18[[#This Row],[total_pwd_men]],sbcc18[[#This Row],[total_pwd_women]]),sbcc18[[#This Row],[total_pwd]])</f>
        <v>15</v>
      </c>
      <c r="AG147" s="49">
        <f>IF(ISBLANK(sbcc18[[#This Row],[total_adults]]),SUM(sbcc18[[#This Row],[total_men]],sbcc18[[#This Row],[total_women]]),sbcc18[[#This Row],[total_adults]])</f>
        <v>131</v>
      </c>
      <c r="AH147" s="49">
        <f>IF(ISBLANK(sbcc18[[#This Row],[total_beneficiaries_reached]]),SUM(sbcc18[[#This Row],[calc_children]],sbcc18[[#This Row],[calc_adults]]),sbcc18[[#This Row],[total_beneficiaries_reached]])</f>
        <v>208</v>
      </c>
      <c r="AI147" s="49" t="str">
        <f ca="1">IF(B147="","",OFFSET(table_admin1[[#Headers],[ADM1_PT]],MATCH(B147,admin1,0),1))</f>
        <v>MZ01</v>
      </c>
      <c r="AJ147" s="49" t="str">
        <f t="shared" ca="1" si="4"/>
        <v>MZ0101</v>
      </c>
      <c r="AK147" s="49" t="str">
        <f t="shared" ca="1" si="5"/>
        <v/>
      </c>
    </row>
    <row r="148" spans="1:37" x14ac:dyDescent="0.2">
      <c r="A148" s="58">
        <v>45352</v>
      </c>
      <c r="B148" s="49" t="s">
        <v>229</v>
      </c>
      <c r="C148" s="49" t="s">
        <v>693</v>
      </c>
      <c r="G148" s="49" t="s">
        <v>116</v>
      </c>
      <c r="H148" s="49" t="s">
        <v>170</v>
      </c>
      <c r="I148" s="49" t="s">
        <v>118</v>
      </c>
      <c r="K148" s="49" t="s">
        <v>1212</v>
      </c>
      <c r="T148" s="49">
        <v>144</v>
      </c>
      <c r="W148" s="49">
        <v>15</v>
      </c>
      <c r="Z148" s="49">
        <v>41</v>
      </c>
      <c r="AC148" s="49">
        <f>IF(ISBLANK(sbcc18[[#This Row],[total_boys]]),SUM(sbcc18[[#This Row],[boys_0-5_reached]],sbcc18[[#This Row],[boys_6-12_reached]],sbcc18[[#This Row],[boys_13-18_reached]]),sbcc18[[#This Row],[total_boys]])</f>
        <v>0</v>
      </c>
      <c r="AD148" s="49">
        <f>IF(ISBLANK(sbcc18[[#This Row],[total_girls]]),SUM(sbcc18[[#This Row],[girls_0-5_reached]],sbcc18[[#This Row],[girls_6-12_reached]],sbcc18[[#This Row],[girls_13-18_reached]]),sbcc18[[#This Row],[total_girls]])</f>
        <v>0</v>
      </c>
      <c r="AE148" s="49">
        <f>IF(ISBLANK(sbcc18[[#This Row],[total_children]]),SUM(sbcc18[[#This Row],[calc_boys]],sbcc18[[#This Row],[calc_girls]]),sbcc18[[#This Row],[total_children]])</f>
        <v>144</v>
      </c>
      <c r="AF148" s="49">
        <f>IF(ISBLANK(sbcc18[[#This Row],[total_pwd]]),SUM(sbcc18[[#This Row],[total_pwd_men]],sbcc18[[#This Row],[total_pwd_women]]),sbcc18[[#This Row],[total_pwd]])</f>
        <v>15</v>
      </c>
      <c r="AG148" s="49">
        <f>IF(ISBLANK(sbcc18[[#This Row],[total_adults]]),SUM(sbcc18[[#This Row],[total_men]],sbcc18[[#This Row],[total_women]]),sbcc18[[#This Row],[total_adults]])</f>
        <v>41</v>
      </c>
      <c r="AH148" s="49">
        <f>IF(ISBLANK(sbcc18[[#This Row],[total_beneficiaries_reached]]),SUM(sbcc18[[#This Row],[calc_children]],sbcc18[[#This Row],[calc_adults]]),sbcc18[[#This Row],[total_beneficiaries_reached]])</f>
        <v>185</v>
      </c>
      <c r="AI148" s="49" t="str">
        <f ca="1">IF(B148="","",OFFSET(table_admin1[[#Headers],[ADM1_PT]],MATCH(B148,admin1,0),1))</f>
        <v>MZ11</v>
      </c>
      <c r="AJ148" s="49" t="str">
        <f t="shared" ca="1" si="4"/>
        <v>MZ1101</v>
      </c>
      <c r="AK148" s="49" t="str">
        <f t="shared" ca="1" si="5"/>
        <v/>
      </c>
    </row>
    <row r="149" spans="1:37" x14ac:dyDescent="0.2">
      <c r="A149" s="58">
        <v>45352</v>
      </c>
      <c r="B149" s="49" t="s">
        <v>113</v>
      </c>
      <c r="C149" s="49" t="s">
        <v>613</v>
      </c>
      <c r="G149" s="49" t="s">
        <v>122</v>
      </c>
      <c r="H149" s="49" t="s">
        <v>170</v>
      </c>
      <c r="I149" s="49" t="s">
        <v>124</v>
      </c>
      <c r="J149" s="49" t="s">
        <v>1315</v>
      </c>
      <c r="K149" s="49" t="s">
        <v>125</v>
      </c>
      <c r="T149" s="49">
        <v>189</v>
      </c>
      <c r="W149" s="49">
        <v>5</v>
      </c>
      <c r="Z149" s="49">
        <v>102</v>
      </c>
      <c r="AC149" s="49">
        <f>IF(ISBLANK(sbcc18[[#This Row],[total_boys]]),SUM(sbcc18[[#This Row],[boys_0-5_reached]],sbcc18[[#This Row],[boys_6-12_reached]],sbcc18[[#This Row],[boys_13-18_reached]]),sbcc18[[#This Row],[total_boys]])</f>
        <v>0</v>
      </c>
      <c r="AD149" s="49">
        <f>IF(ISBLANK(sbcc18[[#This Row],[total_girls]]),SUM(sbcc18[[#This Row],[girls_0-5_reached]],sbcc18[[#This Row],[girls_6-12_reached]],sbcc18[[#This Row],[girls_13-18_reached]]),sbcc18[[#This Row],[total_girls]])</f>
        <v>0</v>
      </c>
      <c r="AE149" s="49">
        <f>IF(ISBLANK(sbcc18[[#This Row],[total_children]]),SUM(sbcc18[[#This Row],[calc_boys]],sbcc18[[#This Row],[calc_girls]]),sbcc18[[#This Row],[total_children]])</f>
        <v>189</v>
      </c>
      <c r="AF149" s="49">
        <f>IF(ISBLANK(sbcc18[[#This Row],[total_pwd]]),SUM(sbcc18[[#This Row],[total_pwd_men]],sbcc18[[#This Row],[total_pwd_women]]),sbcc18[[#This Row],[total_pwd]])</f>
        <v>5</v>
      </c>
      <c r="AG149" s="49">
        <f>IF(ISBLANK(sbcc18[[#This Row],[total_adults]]),SUM(sbcc18[[#This Row],[total_men]],sbcc18[[#This Row],[total_women]]),sbcc18[[#This Row],[total_adults]])</f>
        <v>102</v>
      </c>
      <c r="AH149" s="49">
        <f>IF(ISBLANK(sbcc18[[#This Row],[total_beneficiaries_reached]]),SUM(sbcc18[[#This Row],[calc_children]],sbcc18[[#This Row],[calc_adults]]),sbcc18[[#This Row],[total_beneficiaries_reached]])</f>
        <v>291</v>
      </c>
      <c r="AI149" s="49" t="str">
        <f ca="1">IF(B149="","",OFFSET(table_admin1[[#Headers],[ADM1_PT]],MATCH(B149,admin1,0),1))</f>
        <v>MZ09</v>
      </c>
      <c r="AJ149" s="49" t="str">
        <f t="shared" ca="1" si="4"/>
        <v>MZ0907</v>
      </c>
      <c r="AK149" s="49" t="str">
        <f t="shared" ca="1" si="5"/>
        <v/>
      </c>
    </row>
    <row r="150" spans="1:37" x14ac:dyDescent="0.2">
      <c r="A150" s="58">
        <v>45352</v>
      </c>
      <c r="B150" s="49" t="s">
        <v>209</v>
      </c>
      <c r="C150" s="49" t="s">
        <v>467</v>
      </c>
      <c r="G150" s="49" t="s">
        <v>122</v>
      </c>
      <c r="H150" s="49" t="s">
        <v>1197</v>
      </c>
      <c r="I150" s="49" t="s">
        <v>124</v>
      </c>
      <c r="J150" s="49" t="s">
        <v>1315</v>
      </c>
      <c r="K150" s="49" t="s">
        <v>125</v>
      </c>
      <c r="T150" s="49">
        <v>191</v>
      </c>
      <c r="W150" s="49">
        <v>1</v>
      </c>
      <c r="Z150" s="49">
        <v>174</v>
      </c>
      <c r="AC150" s="49">
        <f>IF(ISBLANK(sbcc18[[#This Row],[total_boys]]),SUM(sbcc18[[#This Row],[boys_0-5_reached]],sbcc18[[#This Row],[boys_6-12_reached]],sbcc18[[#This Row],[boys_13-18_reached]]),sbcc18[[#This Row],[total_boys]])</f>
        <v>0</v>
      </c>
      <c r="AD150" s="49">
        <f>IF(ISBLANK(sbcc18[[#This Row],[total_girls]]),SUM(sbcc18[[#This Row],[girls_0-5_reached]],sbcc18[[#This Row],[girls_6-12_reached]],sbcc18[[#This Row],[girls_13-18_reached]]),sbcc18[[#This Row],[total_girls]])</f>
        <v>0</v>
      </c>
      <c r="AE150" s="49">
        <f>IF(ISBLANK(sbcc18[[#This Row],[total_children]]),SUM(sbcc18[[#This Row],[calc_boys]],sbcc18[[#This Row],[calc_girls]]),sbcc18[[#This Row],[total_children]])</f>
        <v>191</v>
      </c>
      <c r="AF150" s="49">
        <f>IF(ISBLANK(sbcc18[[#This Row],[total_pwd]]),SUM(sbcc18[[#This Row],[total_pwd_men]],sbcc18[[#This Row],[total_pwd_women]]),sbcc18[[#This Row],[total_pwd]])</f>
        <v>1</v>
      </c>
      <c r="AG150" s="49">
        <f>IF(ISBLANK(sbcc18[[#This Row],[total_adults]]),SUM(sbcc18[[#This Row],[total_men]],sbcc18[[#This Row],[total_women]]),sbcc18[[#This Row],[total_adults]])</f>
        <v>174</v>
      </c>
      <c r="AH150" s="49">
        <f>IF(ISBLANK(sbcc18[[#This Row],[total_beneficiaries_reached]]),SUM(sbcc18[[#This Row],[calc_children]],sbcc18[[#This Row],[calc_adults]]),sbcc18[[#This Row],[total_beneficiaries_reached]])</f>
        <v>365</v>
      </c>
      <c r="AI150" s="49" t="str">
        <f ca="1">IF(B150="","",OFFSET(table_admin1[[#Headers],[ADM1_PT]],MATCH(B150,admin1,0),1))</f>
        <v>MZ07</v>
      </c>
      <c r="AJ150" s="49" t="str">
        <f t="shared" ca="1" si="4"/>
        <v>MZ0709</v>
      </c>
      <c r="AK150" s="49" t="str">
        <f t="shared" ca="1" si="5"/>
        <v/>
      </c>
    </row>
    <row r="151" spans="1:37" x14ac:dyDescent="0.2">
      <c r="A151" s="58">
        <v>45383</v>
      </c>
      <c r="B151" s="49" t="s">
        <v>113</v>
      </c>
      <c r="C151" s="49" t="s">
        <v>613</v>
      </c>
      <c r="G151" s="49" t="s">
        <v>122</v>
      </c>
      <c r="H151" s="49" t="s">
        <v>170</v>
      </c>
      <c r="I151" s="49" t="s">
        <v>124</v>
      </c>
      <c r="J151" s="49" t="s">
        <v>1315</v>
      </c>
      <c r="K151" s="49" t="s">
        <v>125</v>
      </c>
      <c r="T151" s="49">
        <v>94</v>
      </c>
      <c r="W151" s="49">
        <v>2</v>
      </c>
      <c r="Z151" s="49">
        <v>88</v>
      </c>
      <c r="AC151" s="49">
        <f>IF(ISBLANK(sbcc18[[#This Row],[total_boys]]),SUM(sbcc18[[#This Row],[boys_0-5_reached]],sbcc18[[#This Row],[boys_6-12_reached]],sbcc18[[#This Row],[boys_13-18_reached]]),sbcc18[[#This Row],[total_boys]])</f>
        <v>0</v>
      </c>
      <c r="AD151" s="49">
        <f>IF(ISBLANK(sbcc18[[#This Row],[total_girls]]),SUM(sbcc18[[#This Row],[girls_0-5_reached]],sbcc18[[#This Row],[girls_6-12_reached]],sbcc18[[#This Row],[girls_13-18_reached]]),sbcc18[[#This Row],[total_girls]])</f>
        <v>0</v>
      </c>
      <c r="AE151" s="49">
        <f>IF(ISBLANK(sbcc18[[#This Row],[total_children]]),SUM(sbcc18[[#This Row],[calc_boys]],sbcc18[[#This Row],[calc_girls]]),sbcc18[[#This Row],[total_children]])</f>
        <v>94</v>
      </c>
      <c r="AF151" s="49">
        <f>IF(ISBLANK(sbcc18[[#This Row],[total_pwd]]),SUM(sbcc18[[#This Row],[total_pwd_men]],sbcc18[[#This Row],[total_pwd_women]]),sbcc18[[#This Row],[total_pwd]])</f>
        <v>2</v>
      </c>
      <c r="AG151" s="49">
        <f>IF(ISBLANK(sbcc18[[#This Row],[total_adults]]),SUM(sbcc18[[#This Row],[total_men]],sbcc18[[#This Row],[total_women]]),sbcc18[[#This Row],[total_adults]])</f>
        <v>88</v>
      </c>
      <c r="AH151" s="49">
        <f>IF(ISBLANK(sbcc18[[#This Row],[total_beneficiaries_reached]]),SUM(sbcc18[[#This Row],[calc_children]],sbcc18[[#This Row],[calc_adults]]),sbcc18[[#This Row],[total_beneficiaries_reached]])</f>
        <v>182</v>
      </c>
      <c r="AI151" s="49" t="str">
        <f ca="1">IF(B151="","",OFFSET(table_admin1[[#Headers],[ADM1_PT]],MATCH(B151,admin1,0),1))</f>
        <v>MZ09</v>
      </c>
      <c r="AJ151" s="49" t="str">
        <f t="shared" ca="1" si="4"/>
        <v>MZ0907</v>
      </c>
      <c r="AK151" s="49" t="str">
        <f t="shared" ca="1" si="5"/>
        <v/>
      </c>
    </row>
    <row r="152" spans="1:37" x14ac:dyDescent="0.2">
      <c r="A152" s="58">
        <v>45323</v>
      </c>
      <c r="B152" s="49" t="s">
        <v>120</v>
      </c>
      <c r="C152" s="49" t="s">
        <v>242</v>
      </c>
      <c r="G152" s="49" t="s">
        <v>116</v>
      </c>
      <c r="H152" s="49" t="s">
        <v>170</v>
      </c>
      <c r="I152" s="49" t="s">
        <v>118</v>
      </c>
      <c r="K152" s="49" t="s">
        <v>1212</v>
      </c>
      <c r="T152" s="49">
        <v>11</v>
      </c>
      <c r="W152" s="49">
        <v>2</v>
      </c>
      <c r="Z152" s="49">
        <v>2</v>
      </c>
      <c r="AC152" s="49">
        <f>IF(ISBLANK(sbcc18[[#This Row],[total_boys]]),SUM(sbcc18[[#This Row],[boys_0-5_reached]],sbcc18[[#This Row],[boys_6-12_reached]],sbcc18[[#This Row],[boys_13-18_reached]]),sbcc18[[#This Row],[total_boys]])</f>
        <v>0</v>
      </c>
      <c r="AD152" s="49">
        <f>IF(ISBLANK(sbcc18[[#This Row],[total_girls]]),SUM(sbcc18[[#This Row],[girls_0-5_reached]],sbcc18[[#This Row],[girls_6-12_reached]],sbcc18[[#This Row],[girls_13-18_reached]]),sbcc18[[#This Row],[total_girls]])</f>
        <v>0</v>
      </c>
      <c r="AE152" s="49">
        <f>IF(ISBLANK(sbcc18[[#This Row],[total_children]]),SUM(sbcc18[[#This Row],[calc_boys]],sbcc18[[#This Row],[calc_girls]]),sbcc18[[#This Row],[total_children]])</f>
        <v>11</v>
      </c>
      <c r="AF152" s="49">
        <f>IF(ISBLANK(sbcc18[[#This Row],[total_pwd]]),SUM(sbcc18[[#This Row],[total_pwd_men]],sbcc18[[#This Row],[total_pwd_women]]),sbcc18[[#This Row],[total_pwd]])</f>
        <v>2</v>
      </c>
      <c r="AG152" s="49">
        <f>IF(ISBLANK(sbcc18[[#This Row],[total_adults]]),SUM(sbcc18[[#This Row],[total_men]],sbcc18[[#This Row],[total_women]]),sbcc18[[#This Row],[total_adults]])</f>
        <v>2</v>
      </c>
      <c r="AH152" s="49">
        <f>IF(ISBLANK(sbcc18[[#This Row],[total_beneficiaries_reached]]),SUM(sbcc18[[#This Row],[calc_children]],sbcc18[[#This Row],[calc_adults]]),sbcc18[[#This Row],[total_beneficiaries_reached]])</f>
        <v>13</v>
      </c>
      <c r="AI152" s="49" t="str">
        <f ca="1">IF(B152="","",OFFSET(table_admin1[[#Headers],[ADM1_PT]],MATCH(B152,admin1,0),1))</f>
        <v>MZ01</v>
      </c>
      <c r="AJ152" s="49" t="str">
        <f t="shared" ca="1" si="4"/>
        <v>MZ0114</v>
      </c>
      <c r="AK152" s="49" t="str">
        <f t="shared" ca="1" si="5"/>
        <v/>
      </c>
    </row>
    <row r="153" spans="1:37" x14ac:dyDescent="0.2">
      <c r="A153" s="58">
        <v>45292</v>
      </c>
      <c r="B153" s="49" t="s">
        <v>209</v>
      </c>
      <c r="C153" s="49" t="s">
        <v>445</v>
      </c>
      <c r="G153" s="49" t="s">
        <v>122</v>
      </c>
      <c r="H153" s="49" t="s">
        <v>170</v>
      </c>
      <c r="I153" s="49" t="s">
        <v>124</v>
      </c>
      <c r="J153" s="49" t="s">
        <v>1315</v>
      </c>
      <c r="K153" s="49" t="s">
        <v>125</v>
      </c>
      <c r="T153" s="49">
        <v>138</v>
      </c>
      <c r="W153" s="49">
        <v>15</v>
      </c>
      <c r="Z153" s="49">
        <v>147</v>
      </c>
      <c r="AC153" s="49">
        <f>IF(ISBLANK(sbcc18[[#This Row],[total_boys]]),SUM(sbcc18[[#This Row],[boys_0-5_reached]],sbcc18[[#This Row],[boys_6-12_reached]],sbcc18[[#This Row],[boys_13-18_reached]]),sbcc18[[#This Row],[total_boys]])</f>
        <v>0</v>
      </c>
      <c r="AD153" s="49">
        <f>IF(ISBLANK(sbcc18[[#This Row],[total_girls]]),SUM(sbcc18[[#This Row],[girls_0-5_reached]],sbcc18[[#This Row],[girls_6-12_reached]],sbcc18[[#This Row],[girls_13-18_reached]]),sbcc18[[#This Row],[total_girls]])</f>
        <v>0</v>
      </c>
      <c r="AE153" s="49">
        <f>IF(ISBLANK(sbcc18[[#This Row],[total_children]]),SUM(sbcc18[[#This Row],[calc_boys]],sbcc18[[#This Row],[calc_girls]]),sbcc18[[#This Row],[total_children]])</f>
        <v>138</v>
      </c>
      <c r="AF153" s="49">
        <f>IF(ISBLANK(sbcc18[[#This Row],[total_pwd]]),SUM(sbcc18[[#This Row],[total_pwd_men]],sbcc18[[#This Row],[total_pwd_women]]),sbcc18[[#This Row],[total_pwd]])</f>
        <v>15</v>
      </c>
      <c r="AG153" s="49">
        <f>IF(ISBLANK(sbcc18[[#This Row],[total_adults]]),SUM(sbcc18[[#This Row],[total_men]],sbcc18[[#This Row],[total_women]]),sbcc18[[#This Row],[total_adults]])</f>
        <v>147</v>
      </c>
      <c r="AH153" s="49">
        <f>IF(ISBLANK(sbcc18[[#This Row],[total_beneficiaries_reached]]),SUM(sbcc18[[#This Row],[calc_children]],sbcc18[[#This Row],[calc_adults]]),sbcc18[[#This Row],[total_beneficiaries_reached]])</f>
        <v>285</v>
      </c>
      <c r="AI153" s="49" t="str">
        <f ca="1">IF(B153="","",OFFSET(table_admin1[[#Headers],[ADM1_PT]],MATCH(B153,admin1,0),1))</f>
        <v>MZ07</v>
      </c>
      <c r="AJ153" s="49" t="str">
        <f t="shared" ca="1" si="4"/>
        <v>MZ0703</v>
      </c>
      <c r="AK153" s="49" t="str">
        <f t="shared" ca="1" si="5"/>
        <v/>
      </c>
    </row>
    <row r="154" spans="1:37" x14ac:dyDescent="0.2">
      <c r="A154" s="58">
        <v>45323</v>
      </c>
      <c r="B154" s="49" t="s">
        <v>113</v>
      </c>
      <c r="C154" s="49" t="s">
        <v>634</v>
      </c>
      <c r="G154" s="49" t="s">
        <v>122</v>
      </c>
      <c r="H154" s="49" t="s">
        <v>1197</v>
      </c>
      <c r="I154" s="49" t="s">
        <v>124</v>
      </c>
      <c r="J154" s="49" t="s">
        <v>1315</v>
      </c>
      <c r="K154" s="49" t="s">
        <v>125</v>
      </c>
      <c r="T154" s="49">
        <v>20</v>
      </c>
      <c r="W154" s="49">
        <v>10</v>
      </c>
      <c r="Z154" s="49">
        <v>85</v>
      </c>
      <c r="AC154" s="49">
        <f>IF(ISBLANK(sbcc18[[#This Row],[total_boys]]),SUM(sbcc18[[#This Row],[boys_0-5_reached]],sbcc18[[#This Row],[boys_6-12_reached]],sbcc18[[#This Row],[boys_13-18_reached]]),sbcc18[[#This Row],[total_boys]])</f>
        <v>0</v>
      </c>
      <c r="AD154" s="49">
        <f>IF(ISBLANK(sbcc18[[#This Row],[total_girls]]),SUM(sbcc18[[#This Row],[girls_0-5_reached]],sbcc18[[#This Row],[girls_6-12_reached]],sbcc18[[#This Row],[girls_13-18_reached]]),sbcc18[[#This Row],[total_girls]])</f>
        <v>0</v>
      </c>
      <c r="AE154" s="49">
        <f>IF(ISBLANK(sbcc18[[#This Row],[total_children]]),SUM(sbcc18[[#This Row],[calc_boys]],sbcc18[[#This Row],[calc_girls]]),sbcc18[[#This Row],[total_children]])</f>
        <v>20</v>
      </c>
      <c r="AF154" s="49">
        <f>IF(ISBLANK(sbcc18[[#This Row],[total_pwd]]),SUM(sbcc18[[#This Row],[total_pwd_men]],sbcc18[[#This Row],[total_pwd_women]]),sbcc18[[#This Row],[total_pwd]])</f>
        <v>10</v>
      </c>
      <c r="AG154" s="49">
        <f>IF(ISBLANK(sbcc18[[#This Row],[total_adults]]),SUM(sbcc18[[#This Row],[total_men]],sbcc18[[#This Row],[total_women]]),sbcc18[[#This Row],[total_adults]])</f>
        <v>85</v>
      </c>
      <c r="AH154" s="49">
        <f>IF(ISBLANK(sbcc18[[#This Row],[total_beneficiaries_reached]]),SUM(sbcc18[[#This Row],[calc_children]],sbcc18[[#This Row],[calc_adults]]),sbcc18[[#This Row],[total_beneficiaries_reached]])</f>
        <v>105</v>
      </c>
      <c r="AI154" s="49" t="str">
        <f ca="1">IF(B154="","",OFFSET(table_admin1[[#Headers],[ADM1_PT]],MATCH(B154,admin1,0),1))</f>
        <v>MZ09</v>
      </c>
      <c r="AJ154" s="49" t="str">
        <f t="shared" ca="1" si="4"/>
        <v>MZ0913</v>
      </c>
      <c r="AK154" s="49" t="str">
        <f t="shared" ca="1" si="5"/>
        <v/>
      </c>
    </row>
    <row r="155" spans="1:37" x14ac:dyDescent="0.2">
      <c r="A155" s="58">
        <v>45383</v>
      </c>
      <c r="B155" s="49" t="s">
        <v>113</v>
      </c>
      <c r="C155" s="49" t="s">
        <v>596</v>
      </c>
      <c r="G155" s="49" t="s">
        <v>122</v>
      </c>
      <c r="H155" s="49" t="s">
        <v>1197</v>
      </c>
      <c r="I155" s="49" t="s">
        <v>124</v>
      </c>
      <c r="J155" s="49" t="s">
        <v>1315</v>
      </c>
      <c r="K155" s="49" t="s">
        <v>125</v>
      </c>
      <c r="T155" s="49">
        <v>56</v>
      </c>
      <c r="W155" s="49">
        <v>14</v>
      </c>
      <c r="Z155" s="49">
        <v>14</v>
      </c>
      <c r="AC155" s="49">
        <f>IF(ISBLANK(sbcc18[[#This Row],[total_boys]]),SUM(sbcc18[[#This Row],[boys_0-5_reached]],sbcc18[[#This Row],[boys_6-12_reached]],sbcc18[[#This Row],[boys_13-18_reached]]),sbcc18[[#This Row],[total_boys]])</f>
        <v>0</v>
      </c>
      <c r="AD155" s="49">
        <f>IF(ISBLANK(sbcc18[[#This Row],[total_girls]]),SUM(sbcc18[[#This Row],[girls_0-5_reached]],sbcc18[[#This Row],[girls_6-12_reached]],sbcc18[[#This Row],[girls_13-18_reached]]),sbcc18[[#This Row],[total_girls]])</f>
        <v>0</v>
      </c>
      <c r="AE155" s="49">
        <f>IF(ISBLANK(sbcc18[[#This Row],[total_children]]),SUM(sbcc18[[#This Row],[calc_boys]],sbcc18[[#This Row],[calc_girls]]),sbcc18[[#This Row],[total_children]])</f>
        <v>56</v>
      </c>
      <c r="AF155" s="49">
        <f>IF(ISBLANK(sbcc18[[#This Row],[total_pwd]]),SUM(sbcc18[[#This Row],[total_pwd_men]],sbcc18[[#This Row],[total_pwd_women]]),sbcc18[[#This Row],[total_pwd]])</f>
        <v>14</v>
      </c>
      <c r="AG155" s="49">
        <f>IF(ISBLANK(sbcc18[[#This Row],[total_adults]]),SUM(sbcc18[[#This Row],[total_men]],sbcc18[[#This Row],[total_women]]),sbcc18[[#This Row],[total_adults]])</f>
        <v>14</v>
      </c>
      <c r="AH155" s="49">
        <f>IF(ISBLANK(sbcc18[[#This Row],[total_beneficiaries_reached]]),SUM(sbcc18[[#This Row],[calc_children]],sbcc18[[#This Row],[calc_adults]]),sbcc18[[#This Row],[total_beneficiaries_reached]])</f>
        <v>70</v>
      </c>
      <c r="AI155" s="49" t="str">
        <f ca="1">IF(B155="","",OFFSET(table_admin1[[#Headers],[ADM1_PT]],MATCH(B155,admin1,0),1))</f>
        <v>MZ09</v>
      </c>
      <c r="AJ155" s="49" t="str">
        <f t="shared" ca="1" si="4"/>
        <v>MZ0902</v>
      </c>
      <c r="AK155" s="49" t="str">
        <f t="shared" ca="1" si="5"/>
        <v/>
      </c>
    </row>
    <row r="156" spans="1:37" x14ac:dyDescent="0.2">
      <c r="A156" s="58">
        <v>45383</v>
      </c>
      <c r="B156" s="49" t="s">
        <v>229</v>
      </c>
      <c r="C156" s="49" t="s">
        <v>712</v>
      </c>
      <c r="G156" s="49" t="s">
        <v>116</v>
      </c>
      <c r="H156" s="49" t="s">
        <v>170</v>
      </c>
      <c r="I156" s="49" t="s">
        <v>118</v>
      </c>
      <c r="K156" s="49" t="s">
        <v>1212</v>
      </c>
      <c r="T156" s="49">
        <v>33</v>
      </c>
      <c r="W156" s="49">
        <v>15</v>
      </c>
      <c r="Z156" s="49">
        <v>53</v>
      </c>
      <c r="AC156" s="49">
        <f>IF(ISBLANK(sbcc18[[#This Row],[total_boys]]),SUM(sbcc18[[#This Row],[boys_0-5_reached]],sbcc18[[#This Row],[boys_6-12_reached]],sbcc18[[#This Row],[boys_13-18_reached]]),sbcc18[[#This Row],[total_boys]])</f>
        <v>0</v>
      </c>
      <c r="AD156" s="49">
        <f>IF(ISBLANK(sbcc18[[#This Row],[total_girls]]),SUM(sbcc18[[#This Row],[girls_0-5_reached]],sbcc18[[#This Row],[girls_6-12_reached]],sbcc18[[#This Row],[girls_13-18_reached]]),sbcc18[[#This Row],[total_girls]])</f>
        <v>0</v>
      </c>
      <c r="AE156" s="49">
        <f>IF(ISBLANK(sbcc18[[#This Row],[total_children]]),SUM(sbcc18[[#This Row],[calc_boys]],sbcc18[[#This Row],[calc_girls]]),sbcc18[[#This Row],[total_children]])</f>
        <v>33</v>
      </c>
      <c r="AF156" s="49">
        <f>IF(ISBLANK(sbcc18[[#This Row],[total_pwd]]),SUM(sbcc18[[#This Row],[total_pwd_men]],sbcc18[[#This Row],[total_pwd_women]]),sbcc18[[#This Row],[total_pwd]])</f>
        <v>15</v>
      </c>
      <c r="AG156" s="49">
        <f>IF(ISBLANK(sbcc18[[#This Row],[total_adults]]),SUM(sbcc18[[#This Row],[total_men]],sbcc18[[#This Row],[total_women]]),sbcc18[[#This Row],[total_adults]])</f>
        <v>53</v>
      </c>
      <c r="AH156" s="49">
        <f>IF(ISBLANK(sbcc18[[#This Row],[total_beneficiaries_reached]]),SUM(sbcc18[[#This Row],[calc_children]],sbcc18[[#This Row],[calc_adults]]),sbcc18[[#This Row],[total_beneficiaries_reached]])</f>
        <v>86</v>
      </c>
      <c r="AI156" s="49" t="str">
        <f ca="1">IF(B156="","",OFFSET(table_admin1[[#Headers],[ADM1_PT]],MATCH(B156,admin1,0),1))</f>
        <v>MZ11</v>
      </c>
      <c r="AJ156" s="49" t="str">
        <f t="shared" ca="1" si="4"/>
        <v>MZ1106</v>
      </c>
      <c r="AK156" s="49" t="str">
        <f t="shared" ca="1" si="5"/>
        <v/>
      </c>
    </row>
    <row r="157" spans="1:37" x14ac:dyDescent="0.2">
      <c r="A157" s="58">
        <v>45323</v>
      </c>
      <c r="B157" s="49" t="s">
        <v>214</v>
      </c>
      <c r="C157" s="49" t="s">
        <v>574</v>
      </c>
      <c r="G157" s="49" t="s">
        <v>122</v>
      </c>
      <c r="H157" s="49" t="s">
        <v>1197</v>
      </c>
      <c r="I157" s="49" t="s">
        <v>130</v>
      </c>
      <c r="J157" s="49" t="s">
        <v>1317</v>
      </c>
      <c r="K157" s="49" t="s">
        <v>125</v>
      </c>
      <c r="T157" s="49">
        <v>54</v>
      </c>
      <c r="W157" s="49">
        <v>3</v>
      </c>
      <c r="Z157" s="49">
        <v>3</v>
      </c>
      <c r="AC157" s="49">
        <f>IF(ISBLANK(sbcc18[[#This Row],[total_boys]]),SUM(sbcc18[[#This Row],[boys_0-5_reached]],sbcc18[[#This Row],[boys_6-12_reached]],sbcc18[[#This Row],[boys_13-18_reached]]),sbcc18[[#This Row],[total_boys]])</f>
        <v>0</v>
      </c>
      <c r="AD157" s="49">
        <f>IF(ISBLANK(sbcc18[[#This Row],[total_girls]]),SUM(sbcc18[[#This Row],[girls_0-5_reached]],sbcc18[[#This Row],[girls_6-12_reached]],sbcc18[[#This Row],[girls_13-18_reached]]),sbcc18[[#This Row],[total_girls]])</f>
        <v>0</v>
      </c>
      <c r="AE157" s="49">
        <f>IF(ISBLANK(sbcc18[[#This Row],[total_children]]),SUM(sbcc18[[#This Row],[calc_boys]],sbcc18[[#This Row],[calc_girls]]),sbcc18[[#This Row],[total_children]])</f>
        <v>54</v>
      </c>
      <c r="AF157" s="49">
        <f>IF(ISBLANK(sbcc18[[#This Row],[total_pwd]]),SUM(sbcc18[[#This Row],[total_pwd_men]],sbcc18[[#This Row],[total_pwd_women]]),sbcc18[[#This Row],[total_pwd]])</f>
        <v>3</v>
      </c>
      <c r="AG157" s="49">
        <f>IF(ISBLANK(sbcc18[[#This Row],[total_adults]]),SUM(sbcc18[[#This Row],[total_men]],sbcc18[[#This Row],[total_women]]),sbcc18[[#This Row],[total_adults]])</f>
        <v>3</v>
      </c>
      <c r="AH157" s="49">
        <f>IF(ISBLANK(sbcc18[[#This Row],[total_beneficiaries_reached]]),SUM(sbcc18[[#This Row],[calc_children]],sbcc18[[#This Row],[calc_adults]]),sbcc18[[#This Row],[total_beneficiaries_reached]])</f>
        <v>57</v>
      </c>
      <c r="AI157" s="49" t="str">
        <f ca="1">IF(B157="","",OFFSET(table_admin1[[#Headers],[ADM1_PT]],MATCH(B157,admin1,0),1))</f>
        <v>MZ08</v>
      </c>
      <c r="AJ157" s="49" t="str">
        <f t="shared" ca="1" si="4"/>
        <v>MZ0815</v>
      </c>
      <c r="AK157" s="49" t="str">
        <f t="shared" ca="1" si="5"/>
        <v/>
      </c>
    </row>
    <row r="158" spans="1:37" x14ac:dyDescent="0.2">
      <c r="A158" s="58">
        <v>45292</v>
      </c>
      <c r="B158" s="49" t="s">
        <v>197</v>
      </c>
      <c r="C158" s="49" t="s">
        <v>426</v>
      </c>
      <c r="G158" s="49" t="s">
        <v>116</v>
      </c>
      <c r="H158" s="49" t="s">
        <v>1197</v>
      </c>
      <c r="I158" s="49" t="s">
        <v>118</v>
      </c>
      <c r="K158" s="49" t="s">
        <v>1212</v>
      </c>
      <c r="T158" s="49">
        <v>7</v>
      </c>
      <c r="W158" s="49">
        <v>3</v>
      </c>
      <c r="Z158" s="49">
        <v>73</v>
      </c>
      <c r="AC158" s="49">
        <f>IF(ISBLANK(sbcc18[[#This Row],[total_boys]]),SUM(sbcc18[[#This Row],[boys_0-5_reached]],sbcc18[[#This Row],[boys_6-12_reached]],sbcc18[[#This Row],[boys_13-18_reached]]),sbcc18[[#This Row],[total_boys]])</f>
        <v>0</v>
      </c>
      <c r="AD158" s="49">
        <f>IF(ISBLANK(sbcc18[[#This Row],[total_girls]]),SUM(sbcc18[[#This Row],[girls_0-5_reached]],sbcc18[[#This Row],[girls_6-12_reached]],sbcc18[[#This Row],[girls_13-18_reached]]),sbcc18[[#This Row],[total_girls]])</f>
        <v>0</v>
      </c>
      <c r="AE158" s="49">
        <f>IF(ISBLANK(sbcc18[[#This Row],[total_children]]),SUM(sbcc18[[#This Row],[calc_boys]],sbcc18[[#This Row],[calc_girls]]),sbcc18[[#This Row],[total_children]])</f>
        <v>7</v>
      </c>
      <c r="AF158" s="49">
        <f>IF(ISBLANK(sbcc18[[#This Row],[total_pwd]]),SUM(sbcc18[[#This Row],[total_pwd_men]],sbcc18[[#This Row],[total_pwd_women]]),sbcc18[[#This Row],[total_pwd]])</f>
        <v>3</v>
      </c>
      <c r="AG158" s="49">
        <f>IF(ISBLANK(sbcc18[[#This Row],[total_adults]]),SUM(sbcc18[[#This Row],[total_men]],sbcc18[[#This Row],[total_women]]),sbcc18[[#This Row],[total_adults]])</f>
        <v>73</v>
      </c>
      <c r="AH158" s="49">
        <f>IF(ISBLANK(sbcc18[[#This Row],[total_beneficiaries_reached]]),SUM(sbcc18[[#This Row],[calc_children]],sbcc18[[#This Row],[calc_adults]]),sbcc18[[#This Row],[total_beneficiaries_reached]])</f>
        <v>80</v>
      </c>
      <c r="AI158" s="49" t="str">
        <f ca="1">IF(B158="","",OFFSET(table_admin1[[#Headers],[ADM1_PT]],MATCH(B158,admin1,0),1))</f>
        <v>MZ05</v>
      </c>
      <c r="AJ158" s="49" t="str">
        <f t="shared" ca="1" si="4"/>
        <v>MZ0507</v>
      </c>
      <c r="AK158" s="49" t="str">
        <f t="shared" ca="1" si="5"/>
        <v/>
      </c>
    </row>
    <row r="159" spans="1:37" x14ac:dyDescent="0.2">
      <c r="A159" s="58">
        <v>45323</v>
      </c>
      <c r="B159" s="49" t="s">
        <v>229</v>
      </c>
      <c r="C159" s="49" t="s">
        <v>693</v>
      </c>
      <c r="G159" s="49" t="s">
        <v>122</v>
      </c>
      <c r="H159" s="49" t="s">
        <v>1197</v>
      </c>
      <c r="I159" s="49" t="s">
        <v>130</v>
      </c>
      <c r="J159" s="49" t="s">
        <v>1317</v>
      </c>
      <c r="K159" s="49" t="s">
        <v>125</v>
      </c>
      <c r="T159" s="49">
        <v>83</v>
      </c>
      <c r="W159" s="49">
        <v>15</v>
      </c>
      <c r="Z159" s="49">
        <v>11</v>
      </c>
      <c r="AC159" s="49">
        <f>IF(ISBLANK(sbcc18[[#This Row],[total_boys]]),SUM(sbcc18[[#This Row],[boys_0-5_reached]],sbcc18[[#This Row],[boys_6-12_reached]],sbcc18[[#This Row],[boys_13-18_reached]]),sbcc18[[#This Row],[total_boys]])</f>
        <v>0</v>
      </c>
      <c r="AD159" s="49">
        <f>IF(ISBLANK(sbcc18[[#This Row],[total_girls]]),SUM(sbcc18[[#This Row],[girls_0-5_reached]],sbcc18[[#This Row],[girls_6-12_reached]],sbcc18[[#This Row],[girls_13-18_reached]]),sbcc18[[#This Row],[total_girls]])</f>
        <v>0</v>
      </c>
      <c r="AE159" s="49">
        <f>IF(ISBLANK(sbcc18[[#This Row],[total_children]]),SUM(sbcc18[[#This Row],[calc_boys]],sbcc18[[#This Row],[calc_girls]]),sbcc18[[#This Row],[total_children]])</f>
        <v>83</v>
      </c>
      <c r="AF159" s="49">
        <f>IF(ISBLANK(sbcc18[[#This Row],[total_pwd]]),SUM(sbcc18[[#This Row],[total_pwd_men]],sbcc18[[#This Row],[total_pwd_women]]),sbcc18[[#This Row],[total_pwd]])</f>
        <v>15</v>
      </c>
      <c r="AG159" s="49">
        <f>IF(ISBLANK(sbcc18[[#This Row],[total_adults]]),SUM(sbcc18[[#This Row],[total_men]],sbcc18[[#This Row],[total_women]]),sbcc18[[#This Row],[total_adults]])</f>
        <v>11</v>
      </c>
      <c r="AH159" s="49">
        <f>IF(ISBLANK(sbcc18[[#This Row],[total_beneficiaries_reached]]),SUM(sbcc18[[#This Row],[calc_children]],sbcc18[[#This Row],[calc_adults]]),sbcc18[[#This Row],[total_beneficiaries_reached]])</f>
        <v>94</v>
      </c>
      <c r="AI159" s="49" t="str">
        <f ca="1">IF(B159="","",OFFSET(table_admin1[[#Headers],[ADM1_PT]],MATCH(B159,admin1,0),1))</f>
        <v>MZ11</v>
      </c>
      <c r="AJ159" s="49" t="str">
        <f t="shared" ca="1" si="4"/>
        <v>MZ1101</v>
      </c>
      <c r="AK159" s="49" t="str">
        <f t="shared" ca="1" si="5"/>
        <v/>
      </c>
    </row>
    <row r="160" spans="1:37" x14ac:dyDescent="0.2">
      <c r="A160" s="58">
        <v>45323</v>
      </c>
      <c r="B160" s="49" t="s">
        <v>229</v>
      </c>
      <c r="C160" s="49" t="s">
        <v>700</v>
      </c>
      <c r="G160" s="49" t="s">
        <v>116</v>
      </c>
      <c r="H160" s="49" t="s">
        <v>1197</v>
      </c>
      <c r="I160" s="49" t="s">
        <v>118</v>
      </c>
      <c r="K160" s="49" t="s">
        <v>1212</v>
      </c>
      <c r="T160" s="49">
        <v>110</v>
      </c>
      <c r="W160" s="49">
        <v>11</v>
      </c>
      <c r="Z160" s="49">
        <v>38</v>
      </c>
      <c r="AC160" s="49">
        <f>IF(ISBLANK(sbcc18[[#This Row],[total_boys]]),SUM(sbcc18[[#This Row],[boys_0-5_reached]],sbcc18[[#This Row],[boys_6-12_reached]],sbcc18[[#This Row],[boys_13-18_reached]]),sbcc18[[#This Row],[total_boys]])</f>
        <v>0</v>
      </c>
      <c r="AD160" s="49">
        <f>IF(ISBLANK(sbcc18[[#This Row],[total_girls]]),SUM(sbcc18[[#This Row],[girls_0-5_reached]],sbcc18[[#This Row],[girls_6-12_reached]],sbcc18[[#This Row],[girls_13-18_reached]]),sbcc18[[#This Row],[total_girls]])</f>
        <v>0</v>
      </c>
      <c r="AE160" s="49">
        <f>IF(ISBLANK(sbcc18[[#This Row],[total_children]]),SUM(sbcc18[[#This Row],[calc_boys]],sbcc18[[#This Row],[calc_girls]]),sbcc18[[#This Row],[total_children]])</f>
        <v>110</v>
      </c>
      <c r="AF160" s="49">
        <f>IF(ISBLANK(sbcc18[[#This Row],[total_pwd]]),SUM(sbcc18[[#This Row],[total_pwd_men]],sbcc18[[#This Row],[total_pwd_women]]),sbcc18[[#This Row],[total_pwd]])</f>
        <v>11</v>
      </c>
      <c r="AG160" s="49">
        <f>IF(ISBLANK(sbcc18[[#This Row],[total_adults]]),SUM(sbcc18[[#This Row],[total_men]],sbcc18[[#This Row],[total_women]]),sbcc18[[#This Row],[total_adults]])</f>
        <v>38</v>
      </c>
      <c r="AH160" s="49">
        <f>IF(ISBLANK(sbcc18[[#This Row],[total_beneficiaries_reached]]),SUM(sbcc18[[#This Row],[calc_children]],sbcc18[[#This Row],[calc_adults]]),sbcc18[[#This Row],[total_beneficiaries_reached]])</f>
        <v>148</v>
      </c>
      <c r="AI160" s="49" t="str">
        <f ca="1">IF(B160="","",OFFSET(table_admin1[[#Headers],[ADM1_PT]],MATCH(B160,admin1,0),1))</f>
        <v>MZ11</v>
      </c>
      <c r="AJ160" s="49" t="str">
        <f t="shared" ca="1" si="4"/>
        <v>MZ1103</v>
      </c>
      <c r="AK160" s="49" t="str">
        <f t="shared" ca="1" si="5"/>
        <v/>
      </c>
    </row>
    <row r="161" spans="1:37" x14ac:dyDescent="0.2">
      <c r="A161" s="58">
        <v>45292</v>
      </c>
      <c r="B161" s="49" t="s">
        <v>120</v>
      </c>
      <c r="C161" s="49" t="s">
        <v>129</v>
      </c>
      <c r="G161" s="49" t="s">
        <v>122</v>
      </c>
      <c r="H161" s="49" t="s">
        <v>1197</v>
      </c>
      <c r="I161" s="49" t="s">
        <v>118</v>
      </c>
      <c r="K161" s="49" t="s">
        <v>125</v>
      </c>
      <c r="T161" s="49">
        <v>180</v>
      </c>
      <c r="W161" s="49">
        <v>1</v>
      </c>
      <c r="Z161" s="49">
        <v>113</v>
      </c>
      <c r="AC161" s="49">
        <f>IF(ISBLANK(sbcc18[[#This Row],[total_boys]]),SUM(sbcc18[[#This Row],[boys_0-5_reached]],sbcc18[[#This Row],[boys_6-12_reached]],sbcc18[[#This Row],[boys_13-18_reached]]),sbcc18[[#This Row],[total_boys]])</f>
        <v>0</v>
      </c>
      <c r="AD161" s="49">
        <f>IF(ISBLANK(sbcc18[[#This Row],[total_girls]]),SUM(sbcc18[[#This Row],[girls_0-5_reached]],sbcc18[[#This Row],[girls_6-12_reached]],sbcc18[[#This Row],[girls_13-18_reached]]),sbcc18[[#This Row],[total_girls]])</f>
        <v>0</v>
      </c>
      <c r="AE161" s="49">
        <f>IF(ISBLANK(sbcc18[[#This Row],[total_children]]),SUM(sbcc18[[#This Row],[calc_boys]],sbcc18[[#This Row],[calc_girls]]),sbcc18[[#This Row],[total_children]])</f>
        <v>180</v>
      </c>
      <c r="AF161" s="49">
        <f>IF(ISBLANK(sbcc18[[#This Row],[total_pwd]]),SUM(sbcc18[[#This Row],[total_pwd_men]],sbcc18[[#This Row],[total_pwd_women]]),sbcc18[[#This Row],[total_pwd]])</f>
        <v>1</v>
      </c>
      <c r="AG161" s="49">
        <f>IF(ISBLANK(sbcc18[[#This Row],[total_adults]]),SUM(sbcc18[[#This Row],[total_men]],sbcc18[[#This Row],[total_women]]),sbcc18[[#This Row],[total_adults]])</f>
        <v>113</v>
      </c>
      <c r="AH161" s="49">
        <f>IF(ISBLANK(sbcc18[[#This Row],[total_beneficiaries_reached]]),SUM(sbcc18[[#This Row],[calc_children]],sbcc18[[#This Row],[calc_adults]]),sbcc18[[#This Row],[total_beneficiaries_reached]])</f>
        <v>293</v>
      </c>
      <c r="AI161" s="49" t="str">
        <f ca="1">IF(B161="","",OFFSET(table_admin1[[#Headers],[ADM1_PT]],MATCH(B161,admin1,0),1))</f>
        <v>MZ01</v>
      </c>
      <c r="AJ161" s="49" t="str">
        <f t="shared" ca="1" si="4"/>
        <v>MZ0110</v>
      </c>
      <c r="AK161" s="49" t="str">
        <f t="shared" ca="1" si="5"/>
        <v/>
      </c>
    </row>
    <row r="162" spans="1:37" x14ac:dyDescent="0.2">
      <c r="A162" s="58">
        <v>45352</v>
      </c>
      <c r="B162" s="49" t="s">
        <v>209</v>
      </c>
      <c r="C162" s="49" t="s">
        <v>437</v>
      </c>
      <c r="G162" s="49" t="s">
        <v>122</v>
      </c>
      <c r="H162" s="49" t="s">
        <v>1197</v>
      </c>
      <c r="I162" s="49" t="s">
        <v>124</v>
      </c>
      <c r="J162" s="49" t="s">
        <v>1314</v>
      </c>
      <c r="K162" s="49" t="s">
        <v>125</v>
      </c>
      <c r="T162" s="49">
        <v>195</v>
      </c>
      <c r="W162" s="49">
        <v>3</v>
      </c>
      <c r="Z162" s="49">
        <v>147</v>
      </c>
      <c r="AC162" s="49">
        <f>IF(ISBLANK(sbcc18[[#This Row],[total_boys]]),SUM(sbcc18[[#This Row],[boys_0-5_reached]],sbcc18[[#This Row],[boys_6-12_reached]],sbcc18[[#This Row],[boys_13-18_reached]]),sbcc18[[#This Row],[total_boys]])</f>
        <v>0</v>
      </c>
      <c r="AD162" s="49">
        <f>IF(ISBLANK(sbcc18[[#This Row],[total_girls]]),SUM(sbcc18[[#This Row],[girls_0-5_reached]],sbcc18[[#This Row],[girls_6-12_reached]],sbcc18[[#This Row],[girls_13-18_reached]]),sbcc18[[#This Row],[total_girls]])</f>
        <v>0</v>
      </c>
      <c r="AE162" s="49">
        <f>IF(ISBLANK(sbcc18[[#This Row],[total_children]]),SUM(sbcc18[[#This Row],[calc_boys]],sbcc18[[#This Row],[calc_girls]]),sbcc18[[#This Row],[total_children]])</f>
        <v>195</v>
      </c>
      <c r="AF162" s="49">
        <f>IF(ISBLANK(sbcc18[[#This Row],[total_pwd]]),SUM(sbcc18[[#This Row],[total_pwd_men]],sbcc18[[#This Row],[total_pwd_women]]),sbcc18[[#This Row],[total_pwd]])</f>
        <v>3</v>
      </c>
      <c r="AG162" s="49">
        <f>IF(ISBLANK(sbcc18[[#This Row],[total_adults]]),SUM(sbcc18[[#This Row],[total_men]],sbcc18[[#This Row],[total_women]]),sbcc18[[#This Row],[total_adults]])</f>
        <v>147</v>
      </c>
      <c r="AH162" s="49">
        <f>IF(ISBLANK(sbcc18[[#This Row],[total_beneficiaries_reached]]),SUM(sbcc18[[#This Row],[calc_children]],sbcc18[[#This Row],[calc_adults]]),sbcc18[[#This Row],[total_beneficiaries_reached]])</f>
        <v>342</v>
      </c>
      <c r="AI162" s="49" t="str">
        <f ca="1">IF(B162="","",OFFSET(table_admin1[[#Headers],[ADM1_PT]],MATCH(B162,admin1,0),1))</f>
        <v>MZ07</v>
      </c>
      <c r="AJ162" s="49" t="str">
        <f t="shared" ca="1" si="4"/>
        <v>MZ0701</v>
      </c>
      <c r="AK162" s="49" t="str">
        <f t="shared" ca="1" si="5"/>
        <v/>
      </c>
    </row>
    <row r="163" spans="1:37" x14ac:dyDescent="0.2">
      <c r="A163" s="58">
        <v>45323</v>
      </c>
      <c r="B163" s="49" t="s">
        <v>209</v>
      </c>
      <c r="C163" s="49" t="s">
        <v>445</v>
      </c>
      <c r="G163" s="49" t="s">
        <v>122</v>
      </c>
      <c r="H163" s="49" t="s">
        <v>1197</v>
      </c>
      <c r="I163" s="49" t="s">
        <v>124</v>
      </c>
      <c r="J163" s="49" t="s">
        <v>1315</v>
      </c>
      <c r="K163" s="49" t="s">
        <v>125</v>
      </c>
      <c r="T163" s="49">
        <v>151</v>
      </c>
      <c r="W163" s="49">
        <v>1</v>
      </c>
      <c r="Z163" s="49">
        <v>20</v>
      </c>
      <c r="AC163" s="49">
        <f>IF(ISBLANK(sbcc18[[#This Row],[total_boys]]),SUM(sbcc18[[#This Row],[boys_0-5_reached]],sbcc18[[#This Row],[boys_6-12_reached]],sbcc18[[#This Row],[boys_13-18_reached]]),sbcc18[[#This Row],[total_boys]])</f>
        <v>0</v>
      </c>
      <c r="AD163" s="49">
        <f>IF(ISBLANK(sbcc18[[#This Row],[total_girls]]),SUM(sbcc18[[#This Row],[girls_0-5_reached]],sbcc18[[#This Row],[girls_6-12_reached]],sbcc18[[#This Row],[girls_13-18_reached]]),sbcc18[[#This Row],[total_girls]])</f>
        <v>0</v>
      </c>
      <c r="AE163" s="49">
        <f>IF(ISBLANK(sbcc18[[#This Row],[total_children]]),SUM(sbcc18[[#This Row],[calc_boys]],sbcc18[[#This Row],[calc_girls]]),sbcc18[[#This Row],[total_children]])</f>
        <v>151</v>
      </c>
      <c r="AF163" s="49">
        <f>IF(ISBLANK(sbcc18[[#This Row],[total_pwd]]),SUM(sbcc18[[#This Row],[total_pwd_men]],sbcc18[[#This Row],[total_pwd_women]]),sbcc18[[#This Row],[total_pwd]])</f>
        <v>1</v>
      </c>
      <c r="AG163" s="49">
        <f>IF(ISBLANK(sbcc18[[#This Row],[total_adults]]),SUM(sbcc18[[#This Row],[total_men]],sbcc18[[#This Row],[total_women]]),sbcc18[[#This Row],[total_adults]])</f>
        <v>20</v>
      </c>
      <c r="AH163" s="49">
        <f>IF(ISBLANK(sbcc18[[#This Row],[total_beneficiaries_reached]]),SUM(sbcc18[[#This Row],[calc_children]],sbcc18[[#This Row],[calc_adults]]),sbcc18[[#This Row],[total_beneficiaries_reached]])</f>
        <v>171</v>
      </c>
      <c r="AI163" s="49" t="str">
        <f ca="1">IF(B163="","",OFFSET(table_admin1[[#Headers],[ADM1_PT]],MATCH(B163,admin1,0),1))</f>
        <v>MZ07</v>
      </c>
      <c r="AJ163" s="49" t="str">
        <f t="shared" ca="1" si="4"/>
        <v>MZ0703</v>
      </c>
      <c r="AK163" s="49" t="str">
        <f t="shared" ca="1" si="5"/>
        <v/>
      </c>
    </row>
    <row r="164" spans="1:37" x14ac:dyDescent="0.2">
      <c r="A164" s="58">
        <v>45352</v>
      </c>
      <c r="B164" s="49" t="s">
        <v>120</v>
      </c>
      <c r="C164" s="49" t="s">
        <v>194</v>
      </c>
      <c r="G164" s="49" t="s">
        <v>122</v>
      </c>
      <c r="H164" s="49" t="s">
        <v>170</v>
      </c>
      <c r="I164" s="49" t="s">
        <v>124</v>
      </c>
      <c r="J164" s="49" t="s">
        <v>1316</v>
      </c>
      <c r="K164" s="49" t="s">
        <v>125</v>
      </c>
      <c r="T164" s="49">
        <v>198</v>
      </c>
      <c r="W164" s="49">
        <v>15</v>
      </c>
      <c r="Z164" s="49">
        <v>191</v>
      </c>
      <c r="AC164" s="49">
        <f>IF(ISBLANK(sbcc18[[#This Row],[total_boys]]),SUM(sbcc18[[#This Row],[boys_0-5_reached]],sbcc18[[#This Row],[boys_6-12_reached]],sbcc18[[#This Row],[boys_13-18_reached]]),sbcc18[[#This Row],[total_boys]])</f>
        <v>0</v>
      </c>
      <c r="AD164" s="49">
        <f>IF(ISBLANK(sbcc18[[#This Row],[total_girls]]),SUM(sbcc18[[#This Row],[girls_0-5_reached]],sbcc18[[#This Row],[girls_6-12_reached]],sbcc18[[#This Row],[girls_13-18_reached]]),sbcc18[[#This Row],[total_girls]])</f>
        <v>0</v>
      </c>
      <c r="AE164" s="49">
        <f>IF(ISBLANK(sbcc18[[#This Row],[total_children]]),SUM(sbcc18[[#This Row],[calc_boys]],sbcc18[[#This Row],[calc_girls]]),sbcc18[[#This Row],[total_children]])</f>
        <v>198</v>
      </c>
      <c r="AF164" s="49">
        <f>IF(ISBLANK(sbcc18[[#This Row],[total_pwd]]),SUM(sbcc18[[#This Row],[total_pwd_men]],sbcc18[[#This Row],[total_pwd_women]]),sbcc18[[#This Row],[total_pwd]])</f>
        <v>15</v>
      </c>
      <c r="AG164" s="49">
        <f>IF(ISBLANK(sbcc18[[#This Row],[total_adults]]),SUM(sbcc18[[#This Row],[total_men]],sbcc18[[#This Row],[total_women]]),sbcc18[[#This Row],[total_adults]])</f>
        <v>191</v>
      </c>
      <c r="AH164" s="49">
        <f>IF(ISBLANK(sbcc18[[#This Row],[total_beneficiaries_reached]]),SUM(sbcc18[[#This Row],[calc_children]],sbcc18[[#This Row],[calc_adults]]),sbcc18[[#This Row],[total_beneficiaries_reached]])</f>
        <v>389</v>
      </c>
      <c r="AI164" s="49" t="str">
        <f ca="1">IF(B164="","",OFFSET(table_admin1[[#Headers],[ADM1_PT]],MATCH(B164,admin1,0),1))</f>
        <v>MZ01</v>
      </c>
      <c r="AJ164" s="49" t="str">
        <f t="shared" ca="1" si="4"/>
        <v>MZ0104</v>
      </c>
      <c r="AK164" s="49" t="str">
        <f t="shared" ca="1" si="5"/>
        <v/>
      </c>
    </row>
    <row r="165" spans="1:37" x14ac:dyDescent="0.2">
      <c r="A165" s="58">
        <v>45292</v>
      </c>
      <c r="B165" s="49" t="s">
        <v>224</v>
      </c>
      <c r="C165" s="49" t="s">
        <v>645</v>
      </c>
      <c r="G165" s="49" t="s">
        <v>116</v>
      </c>
      <c r="H165" s="49" t="s">
        <v>1197</v>
      </c>
      <c r="I165" s="49" t="s">
        <v>118</v>
      </c>
      <c r="K165" s="49" t="s">
        <v>1212</v>
      </c>
      <c r="T165" s="49">
        <v>35</v>
      </c>
      <c r="W165" s="49">
        <v>5</v>
      </c>
      <c r="Z165" s="49">
        <v>11</v>
      </c>
      <c r="AC165" s="49">
        <f>IF(ISBLANK(sbcc18[[#This Row],[total_boys]]),SUM(sbcc18[[#This Row],[boys_0-5_reached]],sbcc18[[#This Row],[boys_6-12_reached]],sbcc18[[#This Row],[boys_13-18_reached]]),sbcc18[[#This Row],[total_boys]])</f>
        <v>0</v>
      </c>
      <c r="AD165" s="49">
        <f>IF(ISBLANK(sbcc18[[#This Row],[total_girls]]),SUM(sbcc18[[#This Row],[girls_0-5_reached]],sbcc18[[#This Row],[girls_6-12_reached]],sbcc18[[#This Row],[girls_13-18_reached]]),sbcc18[[#This Row],[total_girls]])</f>
        <v>0</v>
      </c>
      <c r="AE165" s="49">
        <f>IF(ISBLANK(sbcc18[[#This Row],[total_children]]),SUM(sbcc18[[#This Row],[calc_boys]],sbcc18[[#This Row],[calc_girls]]),sbcc18[[#This Row],[total_children]])</f>
        <v>35</v>
      </c>
      <c r="AF165" s="49">
        <f>IF(ISBLANK(sbcc18[[#This Row],[total_pwd]]),SUM(sbcc18[[#This Row],[total_pwd_men]],sbcc18[[#This Row],[total_pwd_women]]),sbcc18[[#This Row],[total_pwd]])</f>
        <v>5</v>
      </c>
      <c r="AG165" s="49">
        <f>IF(ISBLANK(sbcc18[[#This Row],[total_adults]]),SUM(sbcc18[[#This Row],[total_men]],sbcc18[[#This Row],[total_women]]),sbcc18[[#This Row],[total_adults]])</f>
        <v>11</v>
      </c>
      <c r="AH165" s="49">
        <f>IF(ISBLANK(sbcc18[[#This Row],[total_beneficiaries_reached]]),SUM(sbcc18[[#This Row],[calc_children]],sbcc18[[#This Row],[calc_adults]]),sbcc18[[#This Row],[total_beneficiaries_reached]])</f>
        <v>46</v>
      </c>
      <c r="AI165" s="49" t="str">
        <f ca="1">IF(B165="","",OFFSET(table_admin1[[#Headers],[ADM1_PT]],MATCH(B165,admin1,0),1))</f>
        <v>MZ10</v>
      </c>
      <c r="AJ165" s="49" t="str">
        <f t="shared" ca="1" si="4"/>
        <v>MZ1003</v>
      </c>
      <c r="AK165" s="49" t="str">
        <f t="shared" ca="1" si="5"/>
        <v/>
      </c>
    </row>
    <row r="166" spans="1:37" x14ac:dyDescent="0.2">
      <c r="A166" s="58">
        <v>45323</v>
      </c>
      <c r="B166" s="49" t="s">
        <v>224</v>
      </c>
      <c r="C166" s="49" t="s">
        <v>656</v>
      </c>
      <c r="G166" s="49" t="s">
        <v>116</v>
      </c>
      <c r="H166" s="49" t="s">
        <v>1197</v>
      </c>
      <c r="I166" s="49" t="s">
        <v>118</v>
      </c>
      <c r="K166" s="49" t="s">
        <v>1212</v>
      </c>
      <c r="T166" s="49">
        <v>197</v>
      </c>
      <c r="W166" s="49">
        <v>2</v>
      </c>
      <c r="Z166" s="49">
        <v>105</v>
      </c>
      <c r="AC166" s="49">
        <f>IF(ISBLANK(sbcc18[[#This Row],[total_boys]]),SUM(sbcc18[[#This Row],[boys_0-5_reached]],sbcc18[[#This Row],[boys_6-12_reached]],sbcc18[[#This Row],[boys_13-18_reached]]),sbcc18[[#This Row],[total_boys]])</f>
        <v>0</v>
      </c>
      <c r="AD166" s="49">
        <f>IF(ISBLANK(sbcc18[[#This Row],[total_girls]]),SUM(sbcc18[[#This Row],[girls_0-5_reached]],sbcc18[[#This Row],[girls_6-12_reached]],sbcc18[[#This Row],[girls_13-18_reached]]),sbcc18[[#This Row],[total_girls]])</f>
        <v>0</v>
      </c>
      <c r="AE166" s="49">
        <f>IF(ISBLANK(sbcc18[[#This Row],[total_children]]),SUM(sbcc18[[#This Row],[calc_boys]],sbcc18[[#This Row],[calc_girls]]),sbcc18[[#This Row],[total_children]])</f>
        <v>197</v>
      </c>
      <c r="AF166" s="49">
        <f>IF(ISBLANK(sbcc18[[#This Row],[total_pwd]]),SUM(sbcc18[[#This Row],[total_pwd_men]],sbcc18[[#This Row],[total_pwd_women]]),sbcc18[[#This Row],[total_pwd]])</f>
        <v>2</v>
      </c>
      <c r="AG166" s="49">
        <f>IF(ISBLANK(sbcc18[[#This Row],[total_adults]]),SUM(sbcc18[[#This Row],[total_men]],sbcc18[[#This Row],[total_women]]),sbcc18[[#This Row],[total_adults]])</f>
        <v>105</v>
      </c>
      <c r="AH166" s="49">
        <f>IF(ISBLANK(sbcc18[[#This Row],[total_beneficiaries_reached]]),SUM(sbcc18[[#This Row],[calc_children]],sbcc18[[#This Row],[calc_adults]]),sbcc18[[#This Row],[total_beneficiaries_reached]])</f>
        <v>302</v>
      </c>
      <c r="AI166" s="49" t="str">
        <f ca="1">IF(B166="","",OFFSET(table_admin1[[#Headers],[ADM1_PT]],MATCH(B166,admin1,0),1))</f>
        <v>MZ10</v>
      </c>
      <c r="AJ166" s="49" t="str">
        <f t="shared" ca="1" si="4"/>
        <v>MZ1006</v>
      </c>
      <c r="AK166" s="49" t="str">
        <f t="shared" ca="1" si="5"/>
        <v/>
      </c>
    </row>
    <row r="167" spans="1:37" x14ac:dyDescent="0.2">
      <c r="A167" s="58">
        <v>45352</v>
      </c>
      <c r="B167" s="49" t="s">
        <v>229</v>
      </c>
      <c r="C167" s="49" t="s">
        <v>700</v>
      </c>
      <c r="G167" s="49" t="s">
        <v>116</v>
      </c>
      <c r="H167" s="49" t="s">
        <v>1197</v>
      </c>
      <c r="I167" s="49" t="s">
        <v>118</v>
      </c>
      <c r="K167" s="49" t="s">
        <v>1212</v>
      </c>
      <c r="T167" s="49">
        <v>44</v>
      </c>
      <c r="W167" s="49">
        <v>4</v>
      </c>
      <c r="Z167" s="49">
        <v>145</v>
      </c>
      <c r="AC167" s="49">
        <f>IF(ISBLANK(sbcc18[[#This Row],[total_boys]]),SUM(sbcc18[[#This Row],[boys_0-5_reached]],sbcc18[[#This Row],[boys_6-12_reached]],sbcc18[[#This Row],[boys_13-18_reached]]),sbcc18[[#This Row],[total_boys]])</f>
        <v>0</v>
      </c>
      <c r="AD167" s="49">
        <f>IF(ISBLANK(sbcc18[[#This Row],[total_girls]]),SUM(sbcc18[[#This Row],[girls_0-5_reached]],sbcc18[[#This Row],[girls_6-12_reached]],sbcc18[[#This Row],[girls_13-18_reached]]),sbcc18[[#This Row],[total_girls]])</f>
        <v>0</v>
      </c>
      <c r="AE167" s="49">
        <f>IF(ISBLANK(sbcc18[[#This Row],[total_children]]),SUM(sbcc18[[#This Row],[calc_boys]],sbcc18[[#This Row],[calc_girls]]),sbcc18[[#This Row],[total_children]])</f>
        <v>44</v>
      </c>
      <c r="AF167" s="49">
        <f>IF(ISBLANK(sbcc18[[#This Row],[total_pwd]]),SUM(sbcc18[[#This Row],[total_pwd_men]],sbcc18[[#This Row],[total_pwd_women]]),sbcc18[[#This Row],[total_pwd]])</f>
        <v>4</v>
      </c>
      <c r="AG167" s="49">
        <f>IF(ISBLANK(sbcc18[[#This Row],[total_adults]]),SUM(sbcc18[[#This Row],[total_men]],sbcc18[[#This Row],[total_women]]),sbcc18[[#This Row],[total_adults]])</f>
        <v>145</v>
      </c>
      <c r="AH167" s="49">
        <f>IF(ISBLANK(sbcc18[[#This Row],[total_beneficiaries_reached]]),SUM(sbcc18[[#This Row],[calc_children]],sbcc18[[#This Row],[calc_adults]]),sbcc18[[#This Row],[total_beneficiaries_reached]])</f>
        <v>189</v>
      </c>
      <c r="AI167" s="49" t="str">
        <f ca="1">IF(B167="","",OFFSET(table_admin1[[#Headers],[ADM1_PT]],MATCH(B167,admin1,0),1))</f>
        <v>MZ11</v>
      </c>
      <c r="AJ167" s="49" t="str">
        <f t="shared" ca="1" si="4"/>
        <v>MZ1103</v>
      </c>
      <c r="AK167" s="49" t="str">
        <f t="shared" ca="1" si="5"/>
        <v/>
      </c>
    </row>
    <row r="168" spans="1:37" x14ac:dyDescent="0.2">
      <c r="A168" s="58">
        <v>45352</v>
      </c>
      <c r="B168" s="49" t="s">
        <v>229</v>
      </c>
      <c r="C168" s="49" t="s">
        <v>712</v>
      </c>
      <c r="G168" s="49" t="s">
        <v>116</v>
      </c>
      <c r="H168" s="49" t="s">
        <v>170</v>
      </c>
      <c r="I168" s="49" t="s">
        <v>118</v>
      </c>
      <c r="K168" s="49" t="s">
        <v>1212</v>
      </c>
      <c r="T168" s="49">
        <v>160</v>
      </c>
      <c r="W168" s="49">
        <v>3</v>
      </c>
      <c r="Z168" s="49">
        <v>136</v>
      </c>
      <c r="AC168" s="49">
        <f>IF(ISBLANK(sbcc18[[#This Row],[total_boys]]),SUM(sbcc18[[#This Row],[boys_0-5_reached]],sbcc18[[#This Row],[boys_6-12_reached]],sbcc18[[#This Row],[boys_13-18_reached]]),sbcc18[[#This Row],[total_boys]])</f>
        <v>0</v>
      </c>
      <c r="AD168" s="49">
        <f>IF(ISBLANK(sbcc18[[#This Row],[total_girls]]),SUM(sbcc18[[#This Row],[girls_0-5_reached]],sbcc18[[#This Row],[girls_6-12_reached]],sbcc18[[#This Row],[girls_13-18_reached]]),sbcc18[[#This Row],[total_girls]])</f>
        <v>0</v>
      </c>
      <c r="AE168" s="49">
        <f>IF(ISBLANK(sbcc18[[#This Row],[total_children]]),SUM(sbcc18[[#This Row],[calc_boys]],sbcc18[[#This Row],[calc_girls]]),sbcc18[[#This Row],[total_children]])</f>
        <v>160</v>
      </c>
      <c r="AF168" s="49">
        <f>IF(ISBLANK(sbcc18[[#This Row],[total_pwd]]),SUM(sbcc18[[#This Row],[total_pwd_men]],sbcc18[[#This Row],[total_pwd_women]]),sbcc18[[#This Row],[total_pwd]])</f>
        <v>3</v>
      </c>
      <c r="AG168" s="49">
        <f>IF(ISBLANK(sbcc18[[#This Row],[total_adults]]),SUM(sbcc18[[#This Row],[total_men]],sbcc18[[#This Row],[total_women]]),sbcc18[[#This Row],[total_adults]])</f>
        <v>136</v>
      </c>
      <c r="AH168" s="49">
        <f>IF(ISBLANK(sbcc18[[#This Row],[total_beneficiaries_reached]]),SUM(sbcc18[[#This Row],[calc_children]],sbcc18[[#This Row],[calc_adults]]),sbcc18[[#This Row],[total_beneficiaries_reached]])</f>
        <v>296</v>
      </c>
      <c r="AI168" s="49" t="str">
        <f ca="1">IF(B168="","",OFFSET(table_admin1[[#Headers],[ADM1_PT]],MATCH(B168,admin1,0),1))</f>
        <v>MZ11</v>
      </c>
      <c r="AJ168" s="49" t="str">
        <f t="shared" ca="1" si="4"/>
        <v>MZ1106</v>
      </c>
      <c r="AK168" s="49" t="str">
        <f t="shared" ca="1" si="5"/>
        <v/>
      </c>
    </row>
    <row r="169" spans="1:37" x14ac:dyDescent="0.2">
      <c r="A169" s="58">
        <v>45383</v>
      </c>
      <c r="B169" s="49" t="s">
        <v>120</v>
      </c>
      <c r="C169" s="49" t="s">
        <v>205</v>
      </c>
      <c r="G169" s="49" t="s">
        <v>122</v>
      </c>
      <c r="H169" s="49" t="s">
        <v>170</v>
      </c>
      <c r="I169" s="49" t="s">
        <v>130</v>
      </c>
      <c r="K169" s="49" t="s">
        <v>1212</v>
      </c>
      <c r="T169" s="49">
        <v>17</v>
      </c>
      <c r="W169" s="49">
        <v>11</v>
      </c>
      <c r="Z169" s="49">
        <v>65</v>
      </c>
      <c r="AC169" s="49">
        <f>IF(ISBLANK(sbcc18[[#This Row],[total_boys]]),SUM(sbcc18[[#This Row],[boys_0-5_reached]],sbcc18[[#This Row],[boys_6-12_reached]],sbcc18[[#This Row],[boys_13-18_reached]]),sbcc18[[#This Row],[total_boys]])</f>
        <v>0</v>
      </c>
      <c r="AD169" s="49">
        <f>IF(ISBLANK(sbcc18[[#This Row],[total_girls]]),SUM(sbcc18[[#This Row],[girls_0-5_reached]],sbcc18[[#This Row],[girls_6-12_reached]],sbcc18[[#This Row],[girls_13-18_reached]]),sbcc18[[#This Row],[total_girls]])</f>
        <v>0</v>
      </c>
      <c r="AE169" s="49">
        <f>IF(ISBLANK(sbcc18[[#This Row],[total_children]]),SUM(sbcc18[[#This Row],[calc_boys]],sbcc18[[#This Row],[calc_girls]]),sbcc18[[#This Row],[total_children]])</f>
        <v>17</v>
      </c>
      <c r="AF169" s="49">
        <f>IF(ISBLANK(sbcc18[[#This Row],[total_pwd]]),SUM(sbcc18[[#This Row],[total_pwd_men]],sbcc18[[#This Row],[total_pwd_women]]),sbcc18[[#This Row],[total_pwd]])</f>
        <v>11</v>
      </c>
      <c r="AG169" s="49">
        <f>IF(ISBLANK(sbcc18[[#This Row],[total_adults]]),SUM(sbcc18[[#This Row],[total_men]],sbcc18[[#This Row],[total_women]]),sbcc18[[#This Row],[total_adults]])</f>
        <v>65</v>
      </c>
      <c r="AH169" s="49">
        <f>IF(ISBLANK(sbcc18[[#This Row],[total_beneficiaries_reached]]),SUM(sbcc18[[#This Row],[calc_children]],sbcc18[[#This Row],[calc_adults]]),sbcc18[[#This Row],[total_beneficiaries_reached]])</f>
        <v>82</v>
      </c>
      <c r="AI169" s="49" t="str">
        <f ca="1">IF(B169="","",OFFSET(table_admin1[[#Headers],[ADM1_PT]],MATCH(B169,admin1,0),1))</f>
        <v>MZ01</v>
      </c>
      <c r="AJ169" s="49" t="str">
        <f t="shared" ca="1" si="4"/>
        <v>MZ0106</v>
      </c>
      <c r="AK169" s="49" t="str">
        <f t="shared" ca="1" si="5"/>
        <v/>
      </c>
    </row>
    <row r="170" spans="1:37" x14ac:dyDescent="0.2">
      <c r="A170" s="58">
        <v>45323</v>
      </c>
      <c r="B170" s="49" t="s">
        <v>209</v>
      </c>
      <c r="C170" s="49" t="s">
        <v>513</v>
      </c>
      <c r="G170" s="49" t="s">
        <v>116</v>
      </c>
      <c r="H170" s="49" t="s">
        <v>170</v>
      </c>
      <c r="I170" s="49" t="s">
        <v>118</v>
      </c>
      <c r="K170" s="49" t="s">
        <v>1212</v>
      </c>
      <c r="T170" s="49">
        <v>6</v>
      </c>
      <c r="W170" s="49">
        <v>8</v>
      </c>
      <c r="Z170" s="49">
        <v>68</v>
      </c>
      <c r="AC170" s="49">
        <f>IF(ISBLANK(sbcc18[[#This Row],[total_boys]]),SUM(sbcc18[[#This Row],[boys_0-5_reached]],sbcc18[[#This Row],[boys_6-12_reached]],sbcc18[[#This Row],[boys_13-18_reached]]),sbcc18[[#This Row],[total_boys]])</f>
        <v>0</v>
      </c>
      <c r="AD170" s="49">
        <f>IF(ISBLANK(sbcc18[[#This Row],[total_girls]]),SUM(sbcc18[[#This Row],[girls_0-5_reached]],sbcc18[[#This Row],[girls_6-12_reached]],sbcc18[[#This Row],[girls_13-18_reached]]),sbcc18[[#This Row],[total_girls]])</f>
        <v>0</v>
      </c>
      <c r="AE170" s="49">
        <f>IF(ISBLANK(sbcc18[[#This Row],[total_children]]),SUM(sbcc18[[#This Row],[calc_boys]],sbcc18[[#This Row],[calc_girls]]),sbcc18[[#This Row],[total_children]])</f>
        <v>6</v>
      </c>
      <c r="AF170" s="49">
        <f>IF(ISBLANK(sbcc18[[#This Row],[total_pwd]]),SUM(sbcc18[[#This Row],[total_pwd_men]],sbcc18[[#This Row],[total_pwd_women]]),sbcc18[[#This Row],[total_pwd]])</f>
        <v>8</v>
      </c>
      <c r="AG170" s="49">
        <f>IF(ISBLANK(sbcc18[[#This Row],[total_adults]]),SUM(sbcc18[[#This Row],[total_men]],sbcc18[[#This Row],[total_women]]),sbcc18[[#This Row],[total_adults]])</f>
        <v>68</v>
      </c>
      <c r="AH170" s="49">
        <f>IF(ISBLANK(sbcc18[[#This Row],[total_beneficiaries_reached]]),SUM(sbcc18[[#This Row],[calc_children]],sbcc18[[#This Row],[calc_adults]]),sbcc18[[#This Row],[total_beneficiaries_reached]])</f>
        <v>74</v>
      </c>
      <c r="AI170" s="49" t="str">
        <f ca="1">IF(B170="","",OFFSET(table_admin1[[#Headers],[ADM1_PT]],MATCH(B170,admin1,0),1))</f>
        <v>MZ07</v>
      </c>
      <c r="AJ170" s="49" t="str">
        <f t="shared" ca="1" si="4"/>
        <v>MZ0721</v>
      </c>
      <c r="AK170" s="49" t="str">
        <f t="shared" ca="1" si="5"/>
        <v/>
      </c>
    </row>
    <row r="171" spans="1:37" x14ac:dyDescent="0.2">
      <c r="A171" s="58">
        <v>45383</v>
      </c>
      <c r="B171" s="49" t="s">
        <v>229</v>
      </c>
      <c r="C171" s="49" t="s">
        <v>700</v>
      </c>
      <c r="G171" s="49" t="s">
        <v>122</v>
      </c>
      <c r="H171" s="49" t="s">
        <v>1197</v>
      </c>
      <c r="I171" s="49" t="s">
        <v>124</v>
      </c>
      <c r="J171" s="49" t="s">
        <v>1316</v>
      </c>
      <c r="K171" s="49" t="s">
        <v>125</v>
      </c>
      <c r="T171" s="49">
        <v>31</v>
      </c>
      <c r="W171" s="49">
        <v>2</v>
      </c>
      <c r="Z171" s="49">
        <v>19</v>
      </c>
      <c r="AC171" s="49">
        <f>IF(ISBLANK(sbcc18[[#This Row],[total_boys]]),SUM(sbcc18[[#This Row],[boys_0-5_reached]],sbcc18[[#This Row],[boys_6-12_reached]],sbcc18[[#This Row],[boys_13-18_reached]]),sbcc18[[#This Row],[total_boys]])</f>
        <v>0</v>
      </c>
      <c r="AD171" s="49">
        <f>IF(ISBLANK(sbcc18[[#This Row],[total_girls]]),SUM(sbcc18[[#This Row],[girls_0-5_reached]],sbcc18[[#This Row],[girls_6-12_reached]],sbcc18[[#This Row],[girls_13-18_reached]]),sbcc18[[#This Row],[total_girls]])</f>
        <v>0</v>
      </c>
      <c r="AE171" s="49">
        <f>IF(ISBLANK(sbcc18[[#This Row],[total_children]]),SUM(sbcc18[[#This Row],[calc_boys]],sbcc18[[#This Row],[calc_girls]]),sbcc18[[#This Row],[total_children]])</f>
        <v>31</v>
      </c>
      <c r="AF171" s="49">
        <f>IF(ISBLANK(sbcc18[[#This Row],[total_pwd]]),SUM(sbcc18[[#This Row],[total_pwd_men]],sbcc18[[#This Row],[total_pwd_women]]),sbcc18[[#This Row],[total_pwd]])</f>
        <v>2</v>
      </c>
      <c r="AG171" s="49">
        <f>IF(ISBLANK(sbcc18[[#This Row],[total_adults]]),SUM(sbcc18[[#This Row],[total_men]],sbcc18[[#This Row],[total_women]]),sbcc18[[#This Row],[total_adults]])</f>
        <v>19</v>
      </c>
      <c r="AH171" s="49">
        <f>IF(ISBLANK(sbcc18[[#This Row],[total_beneficiaries_reached]]),SUM(sbcc18[[#This Row],[calc_children]],sbcc18[[#This Row],[calc_adults]]),sbcc18[[#This Row],[total_beneficiaries_reached]])</f>
        <v>50</v>
      </c>
      <c r="AI171" s="49" t="str">
        <f ca="1">IF(B171="","",OFFSET(table_admin1[[#Headers],[ADM1_PT]],MATCH(B171,admin1,0),1))</f>
        <v>MZ11</v>
      </c>
      <c r="AJ171" s="49" t="str">
        <f t="shared" ca="1" si="4"/>
        <v>MZ1103</v>
      </c>
      <c r="AK171" s="49" t="str">
        <f t="shared" ca="1" si="5"/>
        <v/>
      </c>
    </row>
    <row r="172" spans="1:37" x14ac:dyDescent="0.2">
      <c r="A172" s="58">
        <v>45352</v>
      </c>
      <c r="B172" s="49" t="s">
        <v>229</v>
      </c>
      <c r="C172" s="49" t="s">
        <v>700</v>
      </c>
      <c r="G172" s="49" t="s">
        <v>116</v>
      </c>
      <c r="H172" s="49" t="s">
        <v>1197</v>
      </c>
      <c r="I172" s="49" t="s">
        <v>118</v>
      </c>
      <c r="K172" s="49" t="s">
        <v>1212</v>
      </c>
      <c r="T172" s="49">
        <v>174</v>
      </c>
      <c r="W172" s="49">
        <v>6</v>
      </c>
      <c r="Z172" s="49">
        <v>89</v>
      </c>
      <c r="AC172" s="49">
        <f>IF(ISBLANK(sbcc18[[#This Row],[total_boys]]),SUM(sbcc18[[#This Row],[boys_0-5_reached]],sbcc18[[#This Row],[boys_6-12_reached]],sbcc18[[#This Row],[boys_13-18_reached]]),sbcc18[[#This Row],[total_boys]])</f>
        <v>0</v>
      </c>
      <c r="AD172" s="49">
        <f>IF(ISBLANK(sbcc18[[#This Row],[total_girls]]),SUM(sbcc18[[#This Row],[girls_0-5_reached]],sbcc18[[#This Row],[girls_6-12_reached]],sbcc18[[#This Row],[girls_13-18_reached]]),sbcc18[[#This Row],[total_girls]])</f>
        <v>0</v>
      </c>
      <c r="AE172" s="49">
        <f>IF(ISBLANK(sbcc18[[#This Row],[total_children]]),SUM(sbcc18[[#This Row],[calc_boys]],sbcc18[[#This Row],[calc_girls]]),sbcc18[[#This Row],[total_children]])</f>
        <v>174</v>
      </c>
      <c r="AF172" s="49">
        <f>IF(ISBLANK(sbcc18[[#This Row],[total_pwd]]),SUM(sbcc18[[#This Row],[total_pwd_men]],sbcc18[[#This Row],[total_pwd_women]]),sbcc18[[#This Row],[total_pwd]])</f>
        <v>6</v>
      </c>
      <c r="AG172" s="49">
        <f>IF(ISBLANK(sbcc18[[#This Row],[total_adults]]),SUM(sbcc18[[#This Row],[total_men]],sbcc18[[#This Row],[total_women]]),sbcc18[[#This Row],[total_adults]])</f>
        <v>89</v>
      </c>
      <c r="AH172" s="49">
        <f>IF(ISBLANK(sbcc18[[#This Row],[total_beneficiaries_reached]]),SUM(sbcc18[[#This Row],[calc_children]],sbcc18[[#This Row],[calc_adults]]),sbcc18[[#This Row],[total_beneficiaries_reached]])</f>
        <v>263</v>
      </c>
      <c r="AI172" s="49" t="str">
        <f ca="1">IF(B172="","",OFFSET(table_admin1[[#Headers],[ADM1_PT]],MATCH(B172,admin1,0),1))</f>
        <v>MZ11</v>
      </c>
      <c r="AJ172" s="49" t="str">
        <f t="shared" ca="1" si="4"/>
        <v>MZ1103</v>
      </c>
      <c r="AK172" s="49" t="str">
        <f t="shared" ca="1" si="5"/>
        <v/>
      </c>
    </row>
    <row r="173" spans="1:37" x14ac:dyDescent="0.2">
      <c r="A173" s="58">
        <v>45352</v>
      </c>
      <c r="B173" s="49" t="s">
        <v>209</v>
      </c>
      <c r="C173" s="49" t="s">
        <v>513</v>
      </c>
      <c r="G173" s="49" t="s">
        <v>116</v>
      </c>
      <c r="H173" s="49" t="s">
        <v>1197</v>
      </c>
      <c r="I173" s="49" t="s">
        <v>118</v>
      </c>
      <c r="K173" s="49" t="s">
        <v>1212</v>
      </c>
      <c r="T173" s="49">
        <v>112</v>
      </c>
      <c r="W173" s="49">
        <v>13</v>
      </c>
      <c r="Z173" s="49">
        <v>143</v>
      </c>
      <c r="AC173" s="49">
        <f>IF(ISBLANK(sbcc18[[#This Row],[total_boys]]),SUM(sbcc18[[#This Row],[boys_0-5_reached]],sbcc18[[#This Row],[boys_6-12_reached]],sbcc18[[#This Row],[boys_13-18_reached]]),sbcc18[[#This Row],[total_boys]])</f>
        <v>0</v>
      </c>
      <c r="AD173" s="49">
        <f>IF(ISBLANK(sbcc18[[#This Row],[total_girls]]),SUM(sbcc18[[#This Row],[girls_0-5_reached]],sbcc18[[#This Row],[girls_6-12_reached]],sbcc18[[#This Row],[girls_13-18_reached]]),sbcc18[[#This Row],[total_girls]])</f>
        <v>0</v>
      </c>
      <c r="AE173" s="49">
        <f>IF(ISBLANK(sbcc18[[#This Row],[total_children]]),SUM(sbcc18[[#This Row],[calc_boys]],sbcc18[[#This Row],[calc_girls]]),sbcc18[[#This Row],[total_children]])</f>
        <v>112</v>
      </c>
      <c r="AF173" s="49">
        <f>IF(ISBLANK(sbcc18[[#This Row],[total_pwd]]),SUM(sbcc18[[#This Row],[total_pwd_men]],sbcc18[[#This Row],[total_pwd_women]]),sbcc18[[#This Row],[total_pwd]])</f>
        <v>13</v>
      </c>
      <c r="AG173" s="49">
        <f>IF(ISBLANK(sbcc18[[#This Row],[total_adults]]),SUM(sbcc18[[#This Row],[total_men]],sbcc18[[#This Row],[total_women]]),sbcc18[[#This Row],[total_adults]])</f>
        <v>143</v>
      </c>
      <c r="AH173" s="49">
        <f>IF(ISBLANK(sbcc18[[#This Row],[total_beneficiaries_reached]]),SUM(sbcc18[[#This Row],[calc_children]],sbcc18[[#This Row],[calc_adults]]),sbcc18[[#This Row],[total_beneficiaries_reached]])</f>
        <v>255</v>
      </c>
      <c r="AI173" s="49" t="str">
        <f ca="1">IF(B173="","",OFFSET(table_admin1[[#Headers],[ADM1_PT]],MATCH(B173,admin1,0),1))</f>
        <v>MZ07</v>
      </c>
      <c r="AJ173" s="49" t="str">
        <f t="shared" ca="1" si="4"/>
        <v>MZ0721</v>
      </c>
      <c r="AK173" s="49" t="str">
        <f t="shared" ca="1" si="5"/>
        <v/>
      </c>
    </row>
    <row r="174" spans="1:37" x14ac:dyDescent="0.2">
      <c r="A174" s="58">
        <v>45383</v>
      </c>
      <c r="B174" s="49" t="s">
        <v>224</v>
      </c>
      <c r="C174" s="49" t="s">
        <v>656</v>
      </c>
      <c r="G174" s="49" t="s">
        <v>122</v>
      </c>
      <c r="H174" s="49" t="s">
        <v>1197</v>
      </c>
      <c r="I174" s="49" t="s">
        <v>124</v>
      </c>
      <c r="J174" s="49" t="s">
        <v>1315</v>
      </c>
      <c r="K174" s="49" t="s">
        <v>125</v>
      </c>
      <c r="T174" s="49">
        <v>33</v>
      </c>
      <c r="W174" s="49">
        <v>6</v>
      </c>
      <c r="Z174" s="49">
        <v>131</v>
      </c>
      <c r="AC174" s="49">
        <f>IF(ISBLANK(sbcc18[[#This Row],[total_boys]]),SUM(sbcc18[[#This Row],[boys_0-5_reached]],sbcc18[[#This Row],[boys_6-12_reached]],sbcc18[[#This Row],[boys_13-18_reached]]),sbcc18[[#This Row],[total_boys]])</f>
        <v>0</v>
      </c>
      <c r="AD174" s="49">
        <f>IF(ISBLANK(sbcc18[[#This Row],[total_girls]]),SUM(sbcc18[[#This Row],[girls_0-5_reached]],sbcc18[[#This Row],[girls_6-12_reached]],sbcc18[[#This Row],[girls_13-18_reached]]),sbcc18[[#This Row],[total_girls]])</f>
        <v>0</v>
      </c>
      <c r="AE174" s="49">
        <f>IF(ISBLANK(sbcc18[[#This Row],[total_children]]),SUM(sbcc18[[#This Row],[calc_boys]],sbcc18[[#This Row],[calc_girls]]),sbcc18[[#This Row],[total_children]])</f>
        <v>33</v>
      </c>
      <c r="AF174" s="49">
        <f>IF(ISBLANK(sbcc18[[#This Row],[total_pwd]]),SUM(sbcc18[[#This Row],[total_pwd_men]],sbcc18[[#This Row],[total_pwd_women]]),sbcc18[[#This Row],[total_pwd]])</f>
        <v>6</v>
      </c>
      <c r="AG174" s="49">
        <f>IF(ISBLANK(sbcc18[[#This Row],[total_adults]]),SUM(sbcc18[[#This Row],[total_men]],sbcc18[[#This Row],[total_women]]),sbcc18[[#This Row],[total_adults]])</f>
        <v>131</v>
      </c>
      <c r="AH174" s="49">
        <f>IF(ISBLANK(sbcc18[[#This Row],[total_beneficiaries_reached]]),SUM(sbcc18[[#This Row],[calc_children]],sbcc18[[#This Row],[calc_adults]]),sbcc18[[#This Row],[total_beneficiaries_reached]])</f>
        <v>164</v>
      </c>
      <c r="AI174" s="49" t="str">
        <f ca="1">IF(B174="","",OFFSET(table_admin1[[#Headers],[ADM1_PT]],MATCH(B174,admin1,0),1))</f>
        <v>MZ10</v>
      </c>
      <c r="AJ174" s="49" t="str">
        <f t="shared" ca="1" si="4"/>
        <v>MZ1006</v>
      </c>
      <c r="AK174" s="49" t="str">
        <f t="shared" ca="1" si="5"/>
        <v/>
      </c>
    </row>
    <row r="175" spans="1:37" x14ac:dyDescent="0.2">
      <c r="A175" s="58">
        <v>45323</v>
      </c>
      <c r="B175" s="49" t="s">
        <v>120</v>
      </c>
      <c r="C175" s="49" t="s">
        <v>131</v>
      </c>
      <c r="G175" s="49" t="s">
        <v>122</v>
      </c>
      <c r="H175" s="49" t="s">
        <v>170</v>
      </c>
      <c r="I175" s="49" t="s">
        <v>124</v>
      </c>
      <c r="J175" s="49" t="s">
        <v>1315</v>
      </c>
      <c r="K175" s="49" t="s">
        <v>125</v>
      </c>
      <c r="T175" s="49">
        <v>195</v>
      </c>
      <c r="W175" s="49">
        <v>5</v>
      </c>
      <c r="Z175" s="49">
        <v>178</v>
      </c>
      <c r="AC175" s="49">
        <f>IF(ISBLANK(sbcc18[[#This Row],[total_boys]]),SUM(sbcc18[[#This Row],[boys_0-5_reached]],sbcc18[[#This Row],[boys_6-12_reached]],sbcc18[[#This Row],[boys_13-18_reached]]),sbcc18[[#This Row],[total_boys]])</f>
        <v>0</v>
      </c>
      <c r="AD175" s="49">
        <f>IF(ISBLANK(sbcc18[[#This Row],[total_girls]]),SUM(sbcc18[[#This Row],[girls_0-5_reached]],sbcc18[[#This Row],[girls_6-12_reached]],sbcc18[[#This Row],[girls_13-18_reached]]),sbcc18[[#This Row],[total_girls]])</f>
        <v>0</v>
      </c>
      <c r="AE175" s="49">
        <f>IF(ISBLANK(sbcc18[[#This Row],[total_children]]),SUM(sbcc18[[#This Row],[calc_boys]],sbcc18[[#This Row],[calc_girls]]),sbcc18[[#This Row],[total_children]])</f>
        <v>195</v>
      </c>
      <c r="AF175" s="49">
        <f>IF(ISBLANK(sbcc18[[#This Row],[total_pwd]]),SUM(sbcc18[[#This Row],[total_pwd_men]],sbcc18[[#This Row],[total_pwd_women]]),sbcc18[[#This Row],[total_pwd]])</f>
        <v>5</v>
      </c>
      <c r="AG175" s="49">
        <f>IF(ISBLANK(sbcc18[[#This Row],[total_adults]]),SUM(sbcc18[[#This Row],[total_men]],sbcc18[[#This Row],[total_women]]),sbcc18[[#This Row],[total_adults]])</f>
        <v>178</v>
      </c>
      <c r="AH175" s="49">
        <f>IF(ISBLANK(sbcc18[[#This Row],[total_beneficiaries_reached]]),SUM(sbcc18[[#This Row],[calc_children]],sbcc18[[#This Row],[calc_adults]]),sbcc18[[#This Row],[total_beneficiaries_reached]])</f>
        <v>373</v>
      </c>
      <c r="AI175" s="49" t="str">
        <f ca="1">IF(B175="","",OFFSET(table_admin1[[#Headers],[ADM1_PT]],MATCH(B175,admin1,0),1))</f>
        <v>MZ01</v>
      </c>
      <c r="AJ175" s="49" t="str">
        <f t="shared" ca="1" si="4"/>
        <v>MZ0107</v>
      </c>
      <c r="AK175" s="49" t="str">
        <f t="shared" ca="1" si="5"/>
        <v/>
      </c>
    </row>
    <row r="176" spans="1:37" x14ac:dyDescent="0.2">
      <c r="A176" s="58">
        <v>45323</v>
      </c>
      <c r="B176" s="49" t="s">
        <v>229</v>
      </c>
      <c r="C176" s="49" t="s">
        <v>693</v>
      </c>
      <c r="G176" s="49" t="s">
        <v>122</v>
      </c>
      <c r="H176" s="49" t="s">
        <v>170</v>
      </c>
      <c r="I176" s="49" t="s">
        <v>124</v>
      </c>
      <c r="J176" s="49" t="s">
        <v>1315</v>
      </c>
      <c r="K176" s="49" t="s">
        <v>125</v>
      </c>
      <c r="T176" s="49">
        <v>183</v>
      </c>
      <c r="W176" s="49">
        <v>14</v>
      </c>
      <c r="Z176" s="49">
        <v>113</v>
      </c>
      <c r="AC176" s="49">
        <f>IF(ISBLANK(sbcc18[[#This Row],[total_boys]]),SUM(sbcc18[[#This Row],[boys_0-5_reached]],sbcc18[[#This Row],[boys_6-12_reached]],sbcc18[[#This Row],[boys_13-18_reached]]),sbcc18[[#This Row],[total_boys]])</f>
        <v>0</v>
      </c>
      <c r="AD176" s="49">
        <f>IF(ISBLANK(sbcc18[[#This Row],[total_girls]]),SUM(sbcc18[[#This Row],[girls_0-5_reached]],sbcc18[[#This Row],[girls_6-12_reached]],sbcc18[[#This Row],[girls_13-18_reached]]),sbcc18[[#This Row],[total_girls]])</f>
        <v>0</v>
      </c>
      <c r="AE176" s="49">
        <f>IF(ISBLANK(sbcc18[[#This Row],[total_children]]),SUM(sbcc18[[#This Row],[calc_boys]],sbcc18[[#This Row],[calc_girls]]),sbcc18[[#This Row],[total_children]])</f>
        <v>183</v>
      </c>
      <c r="AF176" s="49">
        <f>IF(ISBLANK(sbcc18[[#This Row],[total_pwd]]),SUM(sbcc18[[#This Row],[total_pwd_men]],sbcc18[[#This Row],[total_pwd_women]]),sbcc18[[#This Row],[total_pwd]])</f>
        <v>14</v>
      </c>
      <c r="AG176" s="49">
        <f>IF(ISBLANK(sbcc18[[#This Row],[total_adults]]),SUM(sbcc18[[#This Row],[total_men]],sbcc18[[#This Row],[total_women]]),sbcc18[[#This Row],[total_adults]])</f>
        <v>113</v>
      </c>
      <c r="AH176" s="49">
        <f>IF(ISBLANK(sbcc18[[#This Row],[total_beneficiaries_reached]]),SUM(sbcc18[[#This Row],[calc_children]],sbcc18[[#This Row],[calc_adults]]),sbcc18[[#This Row],[total_beneficiaries_reached]])</f>
        <v>296</v>
      </c>
      <c r="AI176" s="49" t="str">
        <f ca="1">IF(B176="","",OFFSET(table_admin1[[#Headers],[ADM1_PT]],MATCH(B176,admin1,0),1))</f>
        <v>MZ11</v>
      </c>
      <c r="AJ176" s="49" t="str">
        <f t="shared" ca="1" si="4"/>
        <v>MZ1101</v>
      </c>
      <c r="AK176" s="49" t="str">
        <f t="shared" ca="1" si="5"/>
        <v/>
      </c>
    </row>
    <row r="177" spans="1:37" x14ac:dyDescent="0.2">
      <c r="A177" s="58">
        <v>45352</v>
      </c>
      <c r="B177" s="49" t="s">
        <v>209</v>
      </c>
      <c r="C177" s="49" t="s">
        <v>445</v>
      </c>
      <c r="G177" s="49" t="s">
        <v>116</v>
      </c>
      <c r="H177" s="49" t="s">
        <v>170</v>
      </c>
      <c r="I177" s="49" t="s">
        <v>118</v>
      </c>
      <c r="K177" s="49" t="s">
        <v>1212</v>
      </c>
      <c r="T177" s="49">
        <v>122</v>
      </c>
      <c r="W177" s="49">
        <v>11</v>
      </c>
      <c r="Z177" s="49">
        <v>163</v>
      </c>
      <c r="AC177" s="49">
        <f>IF(ISBLANK(sbcc18[[#This Row],[total_boys]]),SUM(sbcc18[[#This Row],[boys_0-5_reached]],sbcc18[[#This Row],[boys_6-12_reached]],sbcc18[[#This Row],[boys_13-18_reached]]),sbcc18[[#This Row],[total_boys]])</f>
        <v>0</v>
      </c>
      <c r="AD177" s="49">
        <f>IF(ISBLANK(sbcc18[[#This Row],[total_girls]]),SUM(sbcc18[[#This Row],[girls_0-5_reached]],sbcc18[[#This Row],[girls_6-12_reached]],sbcc18[[#This Row],[girls_13-18_reached]]),sbcc18[[#This Row],[total_girls]])</f>
        <v>0</v>
      </c>
      <c r="AE177" s="49">
        <f>IF(ISBLANK(sbcc18[[#This Row],[total_children]]),SUM(sbcc18[[#This Row],[calc_boys]],sbcc18[[#This Row],[calc_girls]]),sbcc18[[#This Row],[total_children]])</f>
        <v>122</v>
      </c>
      <c r="AF177" s="49">
        <f>IF(ISBLANK(sbcc18[[#This Row],[total_pwd]]),SUM(sbcc18[[#This Row],[total_pwd_men]],sbcc18[[#This Row],[total_pwd_women]]),sbcc18[[#This Row],[total_pwd]])</f>
        <v>11</v>
      </c>
      <c r="AG177" s="49">
        <f>IF(ISBLANK(sbcc18[[#This Row],[total_adults]]),SUM(sbcc18[[#This Row],[total_men]],sbcc18[[#This Row],[total_women]]),sbcc18[[#This Row],[total_adults]])</f>
        <v>163</v>
      </c>
      <c r="AH177" s="49">
        <f>IF(ISBLANK(sbcc18[[#This Row],[total_beneficiaries_reached]]),SUM(sbcc18[[#This Row],[calc_children]],sbcc18[[#This Row],[calc_adults]]),sbcc18[[#This Row],[total_beneficiaries_reached]])</f>
        <v>285</v>
      </c>
      <c r="AI177" s="49" t="str">
        <f ca="1">IF(B177="","",OFFSET(table_admin1[[#Headers],[ADM1_PT]],MATCH(B177,admin1,0),1))</f>
        <v>MZ07</v>
      </c>
      <c r="AJ177" s="49" t="str">
        <f t="shared" ca="1" si="4"/>
        <v>MZ0703</v>
      </c>
      <c r="AK177" s="49" t="str">
        <f t="shared" ca="1" si="5"/>
        <v/>
      </c>
    </row>
    <row r="178" spans="1:37" x14ac:dyDescent="0.2">
      <c r="A178" s="58">
        <v>45323</v>
      </c>
      <c r="B178" s="49" t="s">
        <v>120</v>
      </c>
      <c r="C178" s="49" t="s">
        <v>127</v>
      </c>
      <c r="G178" s="49" t="s">
        <v>116</v>
      </c>
      <c r="H178" s="49" t="s">
        <v>170</v>
      </c>
      <c r="I178" s="49" t="s">
        <v>118</v>
      </c>
      <c r="K178" s="49" t="s">
        <v>1212</v>
      </c>
      <c r="T178" s="49">
        <v>13</v>
      </c>
      <c r="W178" s="49">
        <v>7</v>
      </c>
      <c r="Z178" s="49">
        <v>175</v>
      </c>
      <c r="AC178" s="49">
        <f>IF(ISBLANK(sbcc18[[#This Row],[total_boys]]),SUM(sbcc18[[#This Row],[boys_0-5_reached]],sbcc18[[#This Row],[boys_6-12_reached]],sbcc18[[#This Row],[boys_13-18_reached]]),sbcc18[[#This Row],[total_boys]])</f>
        <v>0</v>
      </c>
      <c r="AD178" s="49">
        <f>IF(ISBLANK(sbcc18[[#This Row],[total_girls]]),SUM(sbcc18[[#This Row],[girls_0-5_reached]],sbcc18[[#This Row],[girls_6-12_reached]],sbcc18[[#This Row],[girls_13-18_reached]]),sbcc18[[#This Row],[total_girls]])</f>
        <v>0</v>
      </c>
      <c r="AE178" s="49">
        <f>IF(ISBLANK(sbcc18[[#This Row],[total_children]]),SUM(sbcc18[[#This Row],[calc_boys]],sbcc18[[#This Row],[calc_girls]]),sbcc18[[#This Row],[total_children]])</f>
        <v>13</v>
      </c>
      <c r="AF178" s="49">
        <f>IF(ISBLANK(sbcc18[[#This Row],[total_pwd]]),SUM(sbcc18[[#This Row],[total_pwd_men]],sbcc18[[#This Row],[total_pwd_women]]),sbcc18[[#This Row],[total_pwd]])</f>
        <v>7</v>
      </c>
      <c r="AG178" s="49">
        <f>IF(ISBLANK(sbcc18[[#This Row],[total_adults]]),SUM(sbcc18[[#This Row],[total_men]],sbcc18[[#This Row],[total_women]]),sbcc18[[#This Row],[total_adults]])</f>
        <v>175</v>
      </c>
      <c r="AH178" s="49">
        <f>IF(ISBLANK(sbcc18[[#This Row],[total_beneficiaries_reached]]),SUM(sbcc18[[#This Row],[calc_children]],sbcc18[[#This Row],[calc_adults]]),sbcc18[[#This Row],[total_beneficiaries_reached]])</f>
        <v>188</v>
      </c>
      <c r="AI178" s="49" t="str">
        <f ca="1">IF(B178="","",OFFSET(table_admin1[[#Headers],[ADM1_PT]],MATCH(B178,admin1,0),1))</f>
        <v>MZ01</v>
      </c>
      <c r="AJ178" s="49" t="str">
        <f t="shared" ca="1" si="4"/>
        <v>MZ0101</v>
      </c>
      <c r="AK178" s="49" t="str">
        <f t="shared" ca="1" si="5"/>
        <v/>
      </c>
    </row>
    <row r="179" spans="1:37" x14ac:dyDescent="0.2">
      <c r="A179" s="58">
        <v>45323</v>
      </c>
      <c r="B179" s="49" t="s">
        <v>113</v>
      </c>
      <c r="C179" s="49" t="s">
        <v>600</v>
      </c>
      <c r="G179" s="49" t="s">
        <v>116</v>
      </c>
      <c r="H179" s="49" t="s">
        <v>1197</v>
      </c>
      <c r="I179" s="49" t="s">
        <v>118</v>
      </c>
      <c r="K179" s="49" t="s">
        <v>1212</v>
      </c>
      <c r="T179" s="49">
        <v>40</v>
      </c>
      <c r="W179" s="49">
        <v>2</v>
      </c>
      <c r="Z179" s="49">
        <v>191</v>
      </c>
      <c r="AC179" s="49">
        <f>IF(ISBLANK(sbcc18[[#This Row],[total_boys]]),SUM(sbcc18[[#This Row],[boys_0-5_reached]],sbcc18[[#This Row],[boys_6-12_reached]],sbcc18[[#This Row],[boys_13-18_reached]]),sbcc18[[#This Row],[total_boys]])</f>
        <v>0</v>
      </c>
      <c r="AD179" s="49">
        <f>IF(ISBLANK(sbcc18[[#This Row],[total_girls]]),SUM(sbcc18[[#This Row],[girls_0-5_reached]],sbcc18[[#This Row],[girls_6-12_reached]],sbcc18[[#This Row],[girls_13-18_reached]]),sbcc18[[#This Row],[total_girls]])</f>
        <v>0</v>
      </c>
      <c r="AE179" s="49">
        <f>IF(ISBLANK(sbcc18[[#This Row],[total_children]]),SUM(sbcc18[[#This Row],[calc_boys]],sbcc18[[#This Row],[calc_girls]]),sbcc18[[#This Row],[total_children]])</f>
        <v>40</v>
      </c>
      <c r="AF179" s="49">
        <f>IF(ISBLANK(sbcc18[[#This Row],[total_pwd]]),SUM(sbcc18[[#This Row],[total_pwd_men]],sbcc18[[#This Row],[total_pwd_women]]),sbcc18[[#This Row],[total_pwd]])</f>
        <v>2</v>
      </c>
      <c r="AG179" s="49">
        <f>IF(ISBLANK(sbcc18[[#This Row],[total_adults]]),SUM(sbcc18[[#This Row],[total_men]],sbcc18[[#This Row],[total_women]]),sbcc18[[#This Row],[total_adults]])</f>
        <v>191</v>
      </c>
      <c r="AH179" s="49">
        <f>IF(ISBLANK(sbcc18[[#This Row],[total_beneficiaries_reached]]),SUM(sbcc18[[#This Row],[calc_children]],sbcc18[[#This Row],[calc_adults]]),sbcc18[[#This Row],[total_beneficiaries_reached]])</f>
        <v>231</v>
      </c>
      <c r="AI179" s="49" t="str">
        <f ca="1">IF(B179="","",OFFSET(table_admin1[[#Headers],[ADM1_PT]],MATCH(B179,admin1,0),1))</f>
        <v>MZ09</v>
      </c>
      <c r="AJ179" s="49" t="str">
        <f t="shared" ca="1" si="4"/>
        <v>MZ0903</v>
      </c>
      <c r="AK179" s="49" t="str">
        <f t="shared" ca="1" si="5"/>
        <v/>
      </c>
    </row>
    <row r="180" spans="1:37" x14ac:dyDescent="0.2">
      <c r="A180" s="58">
        <v>45292</v>
      </c>
      <c r="B180" s="49" t="s">
        <v>229</v>
      </c>
      <c r="C180" s="49" t="s">
        <v>700</v>
      </c>
      <c r="G180" s="49" t="s">
        <v>116</v>
      </c>
      <c r="H180" s="49" t="s">
        <v>1197</v>
      </c>
      <c r="I180" s="49" t="s">
        <v>118</v>
      </c>
      <c r="K180" s="49" t="s">
        <v>1212</v>
      </c>
      <c r="T180" s="49">
        <v>135</v>
      </c>
      <c r="W180" s="49">
        <v>4</v>
      </c>
      <c r="Z180" s="49">
        <v>152</v>
      </c>
      <c r="AC180" s="49">
        <f>IF(ISBLANK(sbcc18[[#This Row],[total_boys]]),SUM(sbcc18[[#This Row],[boys_0-5_reached]],sbcc18[[#This Row],[boys_6-12_reached]],sbcc18[[#This Row],[boys_13-18_reached]]),sbcc18[[#This Row],[total_boys]])</f>
        <v>0</v>
      </c>
      <c r="AD180" s="49">
        <f>IF(ISBLANK(sbcc18[[#This Row],[total_girls]]),SUM(sbcc18[[#This Row],[girls_0-5_reached]],sbcc18[[#This Row],[girls_6-12_reached]],sbcc18[[#This Row],[girls_13-18_reached]]),sbcc18[[#This Row],[total_girls]])</f>
        <v>0</v>
      </c>
      <c r="AE180" s="49">
        <f>IF(ISBLANK(sbcc18[[#This Row],[total_children]]),SUM(sbcc18[[#This Row],[calc_boys]],sbcc18[[#This Row],[calc_girls]]),sbcc18[[#This Row],[total_children]])</f>
        <v>135</v>
      </c>
      <c r="AF180" s="49">
        <f>IF(ISBLANK(sbcc18[[#This Row],[total_pwd]]),SUM(sbcc18[[#This Row],[total_pwd_men]],sbcc18[[#This Row],[total_pwd_women]]),sbcc18[[#This Row],[total_pwd]])</f>
        <v>4</v>
      </c>
      <c r="AG180" s="49">
        <f>IF(ISBLANK(sbcc18[[#This Row],[total_adults]]),SUM(sbcc18[[#This Row],[total_men]],sbcc18[[#This Row],[total_women]]),sbcc18[[#This Row],[total_adults]])</f>
        <v>152</v>
      </c>
      <c r="AH180" s="49">
        <f>IF(ISBLANK(sbcc18[[#This Row],[total_beneficiaries_reached]]),SUM(sbcc18[[#This Row],[calc_children]],sbcc18[[#This Row],[calc_adults]]),sbcc18[[#This Row],[total_beneficiaries_reached]])</f>
        <v>287</v>
      </c>
      <c r="AI180" s="49" t="str">
        <f ca="1">IF(B180="","",OFFSET(table_admin1[[#Headers],[ADM1_PT]],MATCH(B180,admin1,0),1))</f>
        <v>MZ11</v>
      </c>
      <c r="AJ180" s="49" t="str">
        <f t="shared" ca="1" si="4"/>
        <v>MZ1103</v>
      </c>
      <c r="AK180" s="49" t="str">
        <f t="shared" ca="1" si="5"/>
        <v/>
      </c>
    </row>
    <row r="181" spans="1:37" x14ac:dyDescent="0.2">
      <c r="A181" s="58">
        <v>45323</v>
      </c>
      <c r="B181" s="49" t="s">
        <v>120</v>
      </c>
      <c r="C181" s="49" t="s">
        <v>199</v>
      </c>
      <c r="G181" s="49" t="s">
        <v>116</v>
      </c>
      <c r="H181" s="49" t="s">
        <v>170</v>
      </c>
      <c r="I181" s="49" t="s">
        <v>118</v>
      </c>
      <c r="K181" s="49" t="s">
        <v>1212</v>
      </c>
      <c r="T181" s="49">
        <v>88</v>
      </c>
      <c r="W181" s="49">
        <v>2</v>
      </c>
      <c r="Z181" s="49">
        <v>186</v>
      </c>
      <c r="AC181" s="49">
        <f>IF(ISBLANK(sbcc18[[#This Row],[total_boys]]),SUM(sbcc18[[#This Row],[boys_0-5_reached]],sbcc18[[#This Row],[boys_6-12_reached]],sbcc18[[#This Row],[boys_13-18_reached]]),sbcc18[[#This Row],[total_boys]])</f>
        <v>0</v>
      </c>
      <c r="AD181" s="49">
        <f>IF(ISBLANK(sbcc18[[#This Row],[total_girls]]),SUM(sbcc18[[#This Row],[girls_0-5_reached]],sbcc18[[#This Row],[girls_6-12_reached]],sbcc18[[#This Row],[girls_13-18_reached]]),sbcc18[[#This Row],[total_girls]])</f>
        <v>0</v>
      </c>
      <c r="AE181" s="49">
        <f>IF(ISBLANK(sbcc18[[#This Row],[total_children]]),SUM(sbcc18[[#This Row],[calc_boys]],sbcc18[[#This Row],[calc_girls]]),sbcc18[[#This Row],[total_children]])</f>
        <v>88</v>
      </c>
      <c r="AF181" s="49">
        <f>IF(ISBLANK(sbcc18[[#This Row],[total_pwd]]),SUM(sbcc18[[#This Row],[total_pwd_men]],sbcc18[[#This Row],[total_pwd_women]]),sbcc18[[#This Row],[total_pwd]])</f>
        <v>2</v>
      </c>
      <c r="AG181" s="49">
        <f>IF(ISBLANK(sbcc18[[#This Row],[total_adults]]),SUM(sbcc18[[#This Row],[total_men]],sbcc18[[#This Row],[total_women]]),sbcc18[[#This Row],[total_adults]])</f>
        <v>186</v>
      </c>
      <c r="AH181" s="49">
        <f>IF(ISBLANK(sbcc18[[#This Row],[total_beneficiaries_reached]]),SUM(sbcc18[[#This Row],[calc_children]],sbcc18[[#This Row],[calc_adults]]),sbcc18[[#This Row],[total_beneficiaries_reached]])</f>
        <v>274</v>
      </c>
      <c r="AI181" s="49" t="str">
        <f ca="1">IF(B181="","",OFFSET(table_admin1[[#Headers],[ADM1_PT]],MATCH(B181,admin1,0),1))</f>
        <v>MZ01</v>
      </c>
      <c r="AJ181" s="49" t="str">
        <f t="shared" ca="1" si="4"/>
        <v>MZ0105</v>
      </c>
      <c r="AK181" s="49" t="str">
        <f t="shared" ca="1" si="5"/>
        <v/>
      </c>
    </row>
    <row r="182" spans="1:37" x14ac:dyDescent="0.2">
      <c r="A182" s="58">
        <v>45352</v>
      </c>
      <c r="B182" s="49" t="s">
        <v>209</v>
      </c>
      <c r="C182" s="49" t="s">
        <v>486</v>
      </c>
      <c r="G182" s="49" t="s">
        <v>116</v>
      </c>
      <c r="H182" s="49" t="s">
        <v>1197</v>
      </c>
      <c r="I182" s="49" t="s">
        <v>118</v>
      </c>
      <c r="K182" s="49" t="s">
        <v>1212</v>
      </c>
      <c r="T182" s="49">
        <v>72</v>
      </c>
      <c r="W182" s="49">
        <v>5</v>
      </c>
      <c r="Z182" s="49">
        <v>150</v>
      </c>
      <c r="AC182" s="49">
        <f>IF(ISBLANK(sbcc18[[#This Row],[total_boys]]),SUM(sbcc18[[#This Row],[boys_0-5_reached]],sbcc18[[#This Row],[boys_6-12_reached]],sbcc18[[#This Row],[boys_13-18_reached]]),sbcc18[[#This Row],[total_boys]])</f>
        <v>0</v>
      </c>
      <c r="AD182" s="49">
        <f>IF(ISBLANK(sbcc18[[#This Row],[total_girls]]),SUM(sbcc18[[#This Row],[girls_0-5_reached]],sbcc18[[#This Row],[girls_6-12_reached]],sbcc18[[#This Row],[girls_13-18_reached]]),sbcc18[[#This Row],[total_girls]])</f>
        <v>0</v>
      </c>
      <c r="AE182" s="49">
        <f>IF(ISBLANK(sbcc18[[#This Row],[total_children]]),SUM(sbcc18[[#This Row],[calc_boys]],sbcc18[[#This Row],[calc_girls]]),sbcc18[[#This Row],[total_children]])</f>
        <v>72</v>
      </c>
      <c r="AF182" s="49">
        <f>IF(ISBLANK(sbcc18[[#This Row],[total_pwd]]),SUM(sbcc18[[#This Row],[total_pwd_men]],sbcc18[[#This Row],[total_pwd_women]]),sbcc18[[#This Row],[total_pwd]])</f>
        <v>5</v>
      </c>
      <c r="AG182" s="49">
        <f>IF(ISBLANK(sbcc18[[#This Row],[total_adults]]),SUM(sbcc18[[#This Row],[total_men]],sbcc18[[#This Row],[total_women]]),sbcc18[[#This Row],[total_adults]])</f>
        <v>150</v>
      </c>
      <c r="AH182" s="49">
        <f>IF(ISBLANK(sbcc18[[#This Row],[total_beneficiaries_reached]]),SUM(sbcc18[[#This Row],[calc_children]],sbcc18[[#This Row],[calc_adults]]),sbcc18[[#This Row],[total_beneficiaries_reached]])</f>
        <v>222</v>
      </c>
      <c r="AI182" s="49" t="str">
        <f ca="1">IF(B182="","",OFFSET(table_admin1[[#Headers],[ADM1_PT]],MATCH(B182,admin1,0),1))</f>
        <v>MZ07</v>
      </c>
      <c r="AJ182" s="49" t="str">
        <f t="shared" ca="1" si="4"/>
        <v>MZ0714</v>
      </c>
      <c r="AK182" s="49" t="str">
        <f t="shared" ca="1" si="5"/>
        <v/>
      </c>
    </row>
    <row r="183" spans="1:37" x14ac:dyDescent="0.2">
      <c r="A183" s="58">
        <v>45383</v>
      </c>
      <c r="B183" s="49" t="s">
        <v>209</v>
      </c>
      <c r="C183" s="49" t="s">
        <v>486</v>
      </c>
      <c r="G183" s="49" t="s">
        <v>116</v>
      </c>
      <c r="H183" s="49" t="s">
        <v>170</v>
      </c>
      <c r="I183" s="49" t="s">
        <v>118</v>
      </c>
      <c r="K183" s="49" t="s">
        <v>1212</v>
      </c>
      <c r="T183" s="49">
        <v>10</v>
      </c>
      <c r="W183" s="49">
        <v>14</v>
      </c>
      <c r="Z183" s="49">
        <v>148</v>
      </c>
      <c r="AC183" s="49">
        <f>IF(ISBLANK(sbcc18[[#This Row],[total_boys]]),SUM(sbcc18[[#This Row],[boys_0-5_reached]],sbcc18[[#This Row],[boys_6-12_reached]],sbcc18[[#This Row],[boys_13-18_reached]]),sbcc18[[#This Row],[total_boys]])</f>
        <v>0</v>
      </c>
      <c r="AD183" s="49">
        <f>IF(ISBLANK(sbcc18[[#This Row],[total_girls]]),SUM(sbcc18[[#This Row],[girls_0-5_reached]],sbcc18[[#This Row],[girls_6-12_reached]],sbcc18[[#This Row],[girls_13-18_reached]]),sbcc18[[#This Row],[total_girls]])</f>
        <v>0</v>
      </c>
      <c r="AE183" s="49">
        <f>IF(ISBLANK(sbcc18[[#This Row],[total_children]]),SUM(sbcc18[[#This Row],[calc_boys]],sbcc18[[#This Row],[calc_girls]]),sbcc18[[#This Row],[total_children]])</f>
        <v>10</v>
      </c>
      <c r="AF183" s="49">
        <f>IF(ISBLANK(sbcc18[[#This Row],[total_pwd]]),SUM(sbcc18[[#This Row],[total_pwd_men]],sbcc18[[#This Row],[total_pwd_women]]),sbcc18[[#This Row],[total_pwd]])</f>
        <v>14</v>
      </c>
      <c r="AG183" s="49">
        <f>IF(ISBLANK(sbcc18[[#This Row],[total_adults]]),SUM(sbcc18[[#This Row],[total_men]],sbcc18[[#This Row],[total_women]]),sbcc18[[#This Row],[total_adults]])</f>
        <v>148</v>
      </c>
      <c r="AH183" s="49">
        <f>IF(ISBLANK(sbcc18[[#This Row],[total_beneficiaries_reached]]),SUM(sbcc18[[#This Row],[calc_children]],sbcc18[[#This Row],[calc_adults]]),sbcc18[[#This Row],[total_beneficiaries_reached]])</f>
        <v>158</v>
      </c>
      <c r="AI183" s="49" t="str">
        <f ca="1">IF(B183="","",OFFSET(table_admin1[[#Headers],[ADM1_PT]],MATCH(B183,admin1,0),1))</f>
        <v>MZ07</v>
      </c>
      <c r="AJ183" s="49" t="str">
        <f t="shared" ca="1" si="4"/>
        <v>MZ0714</v>
      </c>
      <c r="AK183" s="49" t="str">
        <f t="shared" ca="1" si="5"/>
        <v/>
      </c>
    </row>
    <row r="184" spans="1:37" x14ac:dyDescent="0.2">
      <c r="A184" s="58">
        <v>45323</v>
      </c>
      <c r="B184" s="49" t="s">
        <v>209</v>
      </c>
      <c r="C184" s="49" t="s">
        <v>463</v>
      </c>
      <c r="G184" s="49" t="s">
        <v>116</v>
      </c>
      <c r="H184" s="49" t="s">
        <v>170</v>
      </c>
      <c r="I184" s="49" t="s">
        <v>118</v>
      </c>
      <c r="K184" s="49" t="s">
        <v>1212</v>
      </c>
      <c r="T184" s="49">
        <v>141</v>
      </c>
      <c r="W184" s="49">
        <v>1</v>
      </c>
      <c r="Z184" s="49">
        <v>138</v>
      </c>
      <c r="AC184" s="49">
        <f>IF(ISBLANK(sbcc18[[#This Row],[total_boys]]),SUM(sbcc18[[#This Row],[boys_0-5_reached]],sbcc18[[#This Row],[boys_6-12_reached]],sbcc18[[#This Row],[boys_13-18_reached]]),sbcc18[[#This Row],[total_boys]])</f>
        <v>0</v>
      </c>
      <c r="AD184" s="49">
        <f>IF(ISBLANK(sbcc18[[#This Row],[total_girls]]),SUM(sbcc18[[#This Row],[girls_0-5_reached]],sbcc18[[#This Row],[girls_6-12_reached]],sbcc18[[#This Row],[girls_13-18_reached]]),sbcc18[[#This Row],[total_girls]])</f>
        <v>0</v>
      </c>
      <c r="AE184" s="49">
        <f>IF(ISBLANK(sbcc18[[#This Row],[total_children]]),SUM(sbcc18[[#This Row],[calc_boys]],sbcc18[[#This Row],[calc_girls]]),sbcc18[[#This Row],[total_children]])</f>
        <v>141</v>
      </c>
      <c r="AF184" s="49">
        <f>IF(ISBLANK(sbcc18[[#This Row],[total_pwd]]),SUM(sbcc18[[#This Row],[total_pwd_men]],sbcc18[[#This Row],[total_pwd_women]]),sbcc18[[#This Row],[total_pwd]])</f>
        <v>1</v>
      </c>
      <c r="AG184" s="49">
        <f>IF(ISBLANK(sbcc18[[#This Row],[total_adults]]),SUM(sbcc18[[#This Row],[total_men]],sbcc18[[#This Row],[total_women]]),sbcc18[[#This Row],[total_adults]])</f>
        <v>138</v>
      </c>
      <c r="AH184" s="49">
        <f>IF(ISBLANK(sbcc18[[#This Row],[total_beneficiaries_reached]]),SUM(sbcc18[[#This Row],[calc_children]],sbcc18[[#This Row],[calc_adults]]),sbcc18[[#This Row],[total_beneficiaries_reached]])</f>
        <v>279</v>
      </c>
      <c r="AI184" s="49" t="str">
        <f ca="1">IF(B184="","",OFFSET(table_admin1[[#Headers],[ADM1_PT]],MATCH(B184,admin1,0),1))</f>
        <v>MZ07</v>
      </c>
      <c r="AJ184" s="49" t="str">
        <f t="shared" ca="1" si="4"/>
        <v>MZ0708</v>
      </c>
      <c r="AK184" s="49" t="str">
        <f t="shared" ca="1" si="5"/>
        <v/>
      </c>
    </row>
    <row r="185" spans="1:37" x14ac:dyDescent="0.2">
      <c r="A185" s="58">
        <v>45292</v>
      </c>
      <c r="B185" s="49" t="s">
        <v>214</v>
      </c>
      <c r="C185" s="49" t="s">
        <v>528</v>
      </c>
      <c r="G185" s="49" t="s">
        <v>116</v>
      </c>
      <c r="H185" s="49" t="s">
        <v>1197</v>
      </c>
      <c r="I185" s="49" t="s">
        <v>118</v>
      </c>
      <c r="K185" s="49" t="s">
        <v>1212</v>
      </c>
      <c r="T185" s="49">
        <v>16</v>
      </c>
      <c r="W185" s="49">
        <v>13</v>
      </c>
      <c r="Z185" s="49">
        <v>113</v>
      </c>
      <c r="AC185" s="49">
        <f>IF(ISBLANK(sbcc18[[#This Row],[total_boys]]),SUM(sbcc18[[#This Row],[boys_0-5_reached]],sbcc18[[#This Row],[boys_6-12_reached]],sbcc18[[#This Row],[boys_13-18_reached]]),sbcc18[[#This Row],[total_boys]])</f>
        <v>0</v>
      </c>
      <c r="AD185" s="49">
        <f>IF(ISBLANK(sbcc18[[#This Row],[total_girls]]),SUM(sbcc18[[#This Row],[girls_0-5_reached]],sbcc18[[#This Row],[girls_6-12_reached]],sbcc18[[#This Row],[girls_13-18_reached]]),sbcc18[[#This Row],[total_girls]])</f>
        <v>0</v>
      </c>
      <c r="AE185" s="49">
        <f>IF(ISBLANK(sbcc18[[#This Row],[total_children]]),SUM(sbcc18[[#This Row],[calc_boys]],sbcc18[[#This Row],[calc_girls]]),sbcc18[[#This Row],[total_children]])</f>
        <v>16</v>
      </c>
      <c r="AF185" s="49">
        <f>IF(ISBLANK(sbcc18[[#This Row],[total_pwd]]),SUM(sbcc18[[#This Row],[total_pwd_men]],sbcc18[[#This Row],[total_pwd_women]]),sbcc18[[#This Row],[total_pwd]])</f>
        <v>13</v>
      </c>
      <c r="AG185" s="49">
        <f>IF(ISBLANK(sbcc18[[#This Row],[total_adults]]),SUM(sbcc18[[#This Row],[total_men]],sbcc18[[#This Row],[total_women]]),sbcc18[[#This Row],[total_adults]])</f>
        <v>113</v>
      </c>
      <c r="AH185" s="49">
        <f>IF(ISBLANK(sbcc18[[#This Row],[total_beneficiaries_reached]]),SUM(sbcc18[[#This Row],[calc_children]],sbcc18[[#This Row],[calc_adults]]),sbcc18[[#This Row],[total_beneficiaries_reached]])</f>
        <v>129</v>
      </c>
      <c r="AI185" s="49" t="str">
        <f ca="1">IF(B185="","",OFFSET(table_admin1[[#Headers],[ADM1_PT]],MATCH(B185,admin1,0),1))</f>
        <v>MZ08</v>
      </c>
      <c r="AJ185" s="49" t="str">
        <f t="shared" ca="1" si="4"/>
        <v>MZ0802</v>
      </c>
      <c r="AK185" s="49" t="str">
        <f t="shared" ca="1" si="5"/>
        <v/>
      </c>
    </row>
    <row r="186" spans="1:37" x14ac:dyDescent="0.2">
      <c r="A186" s="58">
        <v>45292</v>
      </c>
      <c r="B186" s="49" t="s">
        <v>120</v>
      </c>
      <c r="C186" s="49" t="s">
        <v>220</v>
      </c>
      <c r="G186" s="49" t="s">
        <v>122</v>
      </c>
      <c r="H186" s="49" t="s">
        <v>170</v>
      </c>
      <c r="I186" s="49" t="s">
        <v>124</v>
      </c>
      <c r="J186" s="49" t="s">
        <v>1315</v>
      </c>
      <c r="K186" s="49" t="s">
        <v>125</v>
      </c>
      <c r="T186" s="49">
        <v>92</v>
      </c>
      <c r="W186" s="49">
        <v>9</v>
      </c>
      <c r="Z186" s="49">
        <v>180</v>
      </c>
      <c r="AC186" s="49">
        <f>IF(ISBLANK(sbcc18[[#This Row],[total_boys]]),SUM(sbcc18[[#This Row],[boys_0-5_reached]],sbcc18[[#This Row],[boys_6-12_reached]],sbcc18[[#This Row],[boys_13-18_reached]]),sbcc18[[#This Row],[total_boys]])</f>
        <v>0</v>
      </c>
      <c r="AD186" s="49">
        <f>IF(ISBLANK(sbcc18[[#This Row],[total_girls]]),SUM(sbcc18[[#This Row],[girls_0-5_reached]],sbcc18[[#This Row],[girls_6-12_reached]],sbcc18[[#This Row],[girls_13-18_reached]]),sbcc18[[#This Row],[total_girls]])</f>
        <v>0</v>
      </c>
      <c r="AE186" s="49">
        <f>IF(ISBLANK(sbcc18[[#This Row],[total_children]]),SUM(sbcc18[[#This Row],[calc_boys]],sbcc18[[#This Row],[calc_girls]]),sbcc18[[#This Row],[total_children]])</f>
        <v>92</v>
      </c>
      <c r="AF186" s="49">
        <f>IF(ISBLANK(sbcc18[[#This Row],[total_pwd]]),SUM(sbcc18[[#This Row],[total_pwd_men]],sbcc18[[#This Row],[total_pwd_women]]),sbcc18[[#This Row],[total_pwd]])</f>
        <v>9</v>
      </c>
      <c r="AG186" s="49">
        <f>IF(ISBLANK(sbcc18[[#This Row],[total_adults]]),SUM(sbcc18[[#This Row],[total_men]],sbcc18[[#This Row],[total_women]]),sbcc18[[#This Row],[total_adults]])</f>
        <v>180</v>
      </c>
      <c r="AH186" s="49">
        <f>IF(ISBLANK(sbcc18[[#This Row],[total_beneficiaries_reached]]),SUM(sbcc18[[#This Row],[calc_children]],sbcc18[[#This Row],[calc_adults]]),sbcc18[[#This Row],[total_beneficiaries_reached]])</f>
        <v>272</v>
      </c>
      <c r="AI186" s="49" t="str">
        <f ca="1">IF(B186="","",OFFSET(table_admin1[[#Headers],[ADM1_PT]],MATCH(B186,admin1,0),1))</f>
        <v>MZ01</v>
      </c>
      <c r="AJ186" s="49" t="str">
        <f t="shared" ca="1" si="4"/>
        <v>MZ0109</v>
      </c>
      <c r="AK186" s="49" t="str">
        <f t="shared" ca="1" si="5"/>
        <v/>
      </c>
    </row>
    <row r="187" spans="1:37" x14ac:dyDescent="0.2">
      <c r="A187" s="58">
        <v>45383</v>
      </c>
      <c r="B187" s="49" t="s">
        <v>120</v>
      </c>
      <c r="C187" s="49" t="s">
        <v>129</v>
      </c>
      <c r="G187" s="49" t="s">
        <v>122</v>
      </c>
      <c r="H187" s="49" t="s">
        <v>1197</v>
      </c>
      <c r="I187" s="49" t="s">
        <v>124</v>
      </c>
      <c r="T187" s="49">
        <v>21</v>
      </c>
      <c r="W187" s="49">
        <v>11</v>
      </c>
      <c r="Z187" s="49">
        <v>14</v>
      </c>
      <c r="AC187" s="49">
        <f>IF(ISBLANK(sbcc18[[#This Row],[total_boys]]),SUM(sbcc18[[#This Row],[boys_0-5_reached]],sbcc18[[#This Row],[boys_6-12_reached]],sbcc18[[#This Row],[boys_13-18_reached]]),sbcc18[[#This Row],[total_boys]])</f>
        <v>0</v>
      </c>
      <c r="AD187" s="49">
        <f>IF(ISBLANK(sbcc18[[#This Row],[total_girls]]),SUM(sbcc18[[#This Row],[girls_0-5_reached]],sbcc18[[#This Row],[girls_6-12_reached]],sbcc18[[#This Row],[girls_13-18_reached]]),sbcc18[[#This Row],[total_girls]])</f>
        <v>0</v>
      </c>
      <c r="AE187" s="49">
        <f>IF(ISBLANK(sbcc18[[#This Row],[total_children]]),SUM(sbcc18[[#This Row],[calc_boys]],sbcc18[[#This Row],[calc_girls]]),sbcc18[[#This Row],[total_children]])</f>
        <v>21</v>
      </c>
      <c r="AF187" s="49">
        <f>IF(ISBLANK(sbcc18[[#This Row],[total_pwd]]),SUM(sbcc18[[#This Row],[total_pwd_men]],sbcc18[[#This Row],[total_pwd_women]]),sbcc18[[#This Row],[total_pwd]])</f>
        <v>11</v>
      </c>
      <c r="AG187" s="49">
        <f>IF(ISBLANK(sbcc18[[#This Row],[total_adults]]),SUM(sbcc18[[#This Row],[total_men]],sbcc18[[#This Row],[total_women]]),sbcc18[[#This Row],[total_adults]])</f>
        <v>14</v>
      </c>
      <c r="AH187" s="49">
        <f>IF(ISBLANK(sbcc18[[#This Row],[total_beneficiaries_reached]]),SUM(sbcc18[[#This Row],[calc_children]],sbcc18[[#This Row],[calc_adults]]),sbcc18[[#This Row],[total_beneficiaries_reached]])</f>
        <v>35</v>
      </c>
      <c r="AI187" s="49" t="str">
        <f ca="1">IF(B187="","",OFFSET(table_admin1[[#Headers],[ADM1_PT]],MATCH(B187,admin1,0),1))</f>
        <v>MZ01</v>
      </c>
      <c r="AJ187" s="49" t="str">
        <f t="shared" ca="1" si="4"/>
        <v>MZ0110</v>
      </c>
      <c r="AK187" s="49" t="str">
        <f t="shared" ca="1" si="5"/>
        <v/>
      </c>
    </row>
    <row r="188" spans="1:37" x14ac:dyDescent="0.2">
      <c r="A188" s="58">
        <v>45352</v>
      </c>
      <c r="B188" s="49" t="s">
        <v>209</v>
      </c>
      <c r="C188" s="49" t="s">
        <v>441</v>
      </c>
      <c r="G188" s="49" t="s">
        <v>116</v>
      </c>
      <c r="H188" s="49" t="s">
        <v>1197</v>
      </c>
      <c r="I188" s="49" t="s">
        <v>118</v>
      </c>
      <c r="K188" s="49" t="s">
        <v>1212</v>
      </c>
      <c r="T188" s="49">
        <v>15</v>
      </c>
      <c r="W188" s="49">
        <v>7</v>
      </c>
      <c r="Z188" s="49">
        <v>108</v>
      </c>
      <c r="AC188" s="49">
        <f>IF(ISBLANK(sbcc18[[#This Row],[total_boys]]),SUM(sbcc18[[#This Row],[boys_0-5_reached]],sbcc18[[#This Row],[boys_6-12_reached]],sbcc18[[#This Row],[boys_13-18_reached]]),sbcc18[[#This Row],[total_boys]])</f>
        <v>0</v>
      </c>
      <c r="AD188" s="49">
        <f>IF(ISBLANK(sbcc18[[#This Row],[total_girls]]),SUM(sbcc18[[#This Row],[girls_0-5_reached]],sbcc18[[#This Row],[girls_6-12_reached]],sbcc18[[#This Row],[girls_13-18_reached]]),sbcc18[[#This Row],[total_girls]])</f>
        <v>0</v>
      </c>
      <c r="AE188" s="49">
        <f>IF(ISBLANK(sbcc18[[#This Row],[total_children]]),SUM(sbcc18[[#This Row],[calc_boys]],sbcc18[[#This Row],[calc_girls]]),sbcc18[[#This Row],[total_children]])</f>
        <v>15</v>
      </c>
      <c r="AF188" s="49">
        <f>IF(ISBLANK(sbcc18[[#This Row],[total_pwd]]),SUM(sbcc18[[#This Row],[total_pwd_men]],sbcc18[[#This Row],[total_pwd_women]]),sbcc18[[#This Row],[total_pwd]])</f>
        <v>7</v>
      </c>
      <c r="AG188" s="49">
        <f>IF(ISBLANK(sbcc18[[#This Row],[total_adults]]),SUM(sbcc18[[#This Row],[total_men]],sbcc18[[#This Row],[total_women]]),sbcc18[[#This Row],[total_adults]])</f>
        <v>108</v>
      </c>
      <c r="AH188" s="49">
        <f>IF(ISBLANK(sbcc18[[#This Row],[total_beneficiaries_reached]]),SUM(sbcc18[[#This Row],[calc_children]],sbcc18[[#This Row],[calc_adults]]),sbcc18[[#This Row],[total_beneficiaries_reached]])</f>
        <v>123</v>
      </c>
      <c r="AI188" s="49" t="str">
        <f ca="1">IF(B188="","",OFFSET(table_admin1[[#Headers],[ADM1_PT]],MATCH(B188,admin1,0),1))</f>
        <v>MZ07</v>
      </c>
      <c r="AJ188" s="49" t="str">
        <f t="shared" ca="1" si="4"/>
        <v>MZ0702</v>
      </c>
      <c r="AK188" s="49" t="str">
        <f t="shared" ca="1" si="5"/>
        <v/>
      </c>
    </row>
    <row r="189" spans="1:37" x14ac:dyDescent="0.2">
      <c r="A189" s="58">
        <v>45383</v>
      </c>
      <c r="B189" s="49" t="s">
        <v>229</v>
      </c>
      <c r="C189" s="49" t="s">
        <v>712</v>
      </c>
      <c r="G189" s="49" t="s">
        <v>116</v>
      </c>
      <c r="H189" s="49" t="s">
        <v>170</v>
      </c>
      <c r="I189" s="49" t="s">
        <v>118</v>
      </c>
      <c r="K189" s="49" t="s">
        <v>1212</v>
      </c>
      <c r="T189" s="49">
        <v>87</v>
      </c>
      <c r="W189" s="49">
        <v>8</v>
      </c>
      <c r="Z189" s="49">
        <v>102</v>
      </c>
      <c r="AC189" s="49">
        <f>IF(ISBLANK(sbcc18[[#This Row],[total_boys]]),SUM(sbcc18[[#This Row],[boys_0-5_reached]],sbcc18[[#This Row],[boys_6-12_reached]],sbcc18[[#This Row],[boys_13-18_reached]]),sbcc18[[#This Row],[total_boys]])</f>
        <v>0</v>
      </c>
      <c r="AD189" s="49">
        <f>IF(ISBLANK(sbcc18[[#This Row],[total_girls]]),SUM(sbcc18[[#This Row],[girls_0-5_reached]],sbcc18[[#This Row],[girls_6-12_reached]],sbcc18[[#This Row],[girls_13-18_reached]]),sbcc18[[#This Row],[total_girls]])</f>
        <v>0</v>
      </c>
      <c r="AE189" s="49">
        <f>IF(ISBLANK(sbcc18[[#This Row],[total_children]]),SUM(sbcc18[[#This Row],[calc_boys]],sbcc18[[#This Row],[calc_girls]]),sbcc18[[#This Row],[total_children]])</f>
        <v>87</v>
      </c>
      <c r="AF189" s="49">
        <f>IF(ISBLANK(sbcc18[[#This Row],[total_pwd]]),SUM(sbcc18[[#This Row],[total_pwd_men]],sbcc18[[#This Row],[total_pwd_women]]),sbcc18[[#This Row],[total_pwd]])</f>
        <v>8</v>
      </c>
      <c r="AG189" s="49">
        <f>IF(ISBLANK(sbcc18[[#This Row],[total_adults]]),SUM(sbcc18[[#This Row],[total_men]],sbcc18[[#This Row],[total_women]]),sbcc18[[#This Row],[total_adults]])</f>
        <v>102</v>
      </c>
      <c r="AH189" s="49">
        <f>IF(ISBLANK(sbcc18[[#This Row],[total_beneficiaries_reached]]),SUM(sbcc18[[#This Row],[calc_children]],sbcc18[[#This Row],[calc_adults]]),sbcc18[[#This Row],[total_beneficiaries_reached]])</f>
        <v>189</v>
      </c>
      <c r="AI189" s="49" t="str">
        <f ca="1">IF(B189="","",OFFSET(table_admin1[[#Headers],[ADM1_PT]],MATCH(B189,admin1,0),1))</f>
        <v>MZ11</v>
      </c>
      <c r="AJ189" s="49" t="str">
        <f t="shared" ca="1" si="4"/>
        <v>MZ1106</v>
      </c>
      <c r="AK189" s="49" t="str">
        <f t="shared" ca="1" si="5"/>
        <v/>
      </c>
    </row>
    <row r="190" spans="1:37" x14ac:dyDescent="0.2">
      <c r="A190" s="58">
        <v>45352</v>
      </c>
      <c r="B190" s="49" t="s">
        <v>197</v>
      </c>
      <c r="C190" s="49" t="s">
        <v>426</v>
      </c>
      <c r="G190" s="49" t="s">
        <v>122</v>
      </c>
      <c r="H190" s="49" t="s">
        <v>170</v>
      </c>
      <c r="I190" s="49" t="s">
        <v>124</v>
      </c>
      <c r="J190" s="49" t="s">
        <v>1315</v>
      </c>
      <c r="K190" s="49" t="s">
        <v>125</v>
      </c>
      <c r="T190" s="49">
        <v>161</v>
      </c>
      <c r="W190" s="49">
        <v>11</v>
      </c>
      <c r="Z190" s="49">
        <v>45</v>
      </c>
      <c r="AC190" s="49">
        <f>IF(ISBLANK(sbcc18[[#This Row],[total_boys]]),SUM(sbcc18[[#This Row],[boys_0-5_reached]],sbcc18[[#This Row],[boys_6-12_reached]],sbcc18[[#This Row],[boys_13-18_reached]]),sbcc18[[#This Row],[total_boys]])</f>
        <v>0</v>
      </c>
      <c r="AD190" s="49">
        <f>IF(ISBLANK(sbcc18[[#This Row],[total_girls]]),SUM(sbcc18[[#This Row],[girls_0-5_reached]],sbcc18[[#This Row],[girls_6-12_reached]],sbcc18[[#This Row],[girls_13-18_reached]]),sbcc18[[#This Row],[total_girls]])</f>
        <v>0</v>
      </c>
      <c r="AE190" s="49">
        <f>IF(ISBLANK(sbcc18[[#This Row],[total_children]]),SUM(sbcc18[[#This Row],[calc_boys]],sbcc18[[#This Row],[calc_girls]]),sbcc18[[#This Row],[total_children]])</f>
        <v>161</v>
      </c>
      <c r="AF190" s="49">
        <f>IF(ISBLANK(sbcc18[[#This Row],[total_pwd]]),SUM(sbcc18[[#This Row],[total_pwd_men]],sbcc18[[#This Row],[total_pwd_women]]),sbcc18[[#This Row],[total_pwd]])</f>
        <v>11</v>
      </c>
      <c r="AG190" s="49">
        <f>IF(ISBLANK(sbcc18[[#This Row],[total_adults]]),SUM(sbcc18[[#This Row],[total_men]],sbcc18[[#This Row],[total_women]]),sbcc18[[#This Row],[total_adults]])</f>
        <v>45</v>
      </c>
      <c r="AH190" s="49">
        <f>IF(ISBLANK(sbcc18[[#This Row],[total_beneficiaries_reached]]),SUM(sbcc18[[#This Row],[calc_children]],sbcc18[[#This Row],[calc_adults]]),sbcc18[[#This Row],[total_beneficiaries_reached]])</f>
        <v>206</v>
      </c>
      <c r="AI190" s="49" t="str">
        <f ca="1">IF(B190="","",OFFSET(table_admin1[[#Headers],[ADM1_PT]],MATCH(B190,admin1,0),1))</f>
        <v>MZ05</v>
      </c>
      <c r="AJ190" s="49" t="str">
        <f t="shared" ca="1" si="4"/>
        <v>MZ0507</v>
      </c>
      <c r="AK190" s="49" t="str">
        <f t="shared" ca="1" si="5"/>
        <v/>
      </c>
    </row>
    <row r="191" spans="1:37" x14ac:dyDescent="0.2">
      <c r="A191" s="58">
        <v>45352</v>
      </c>
      <c r="B191" s="49" t="s">
        <v>214</v>
      </c>
      <c r="C191" s="49" t="s">
        <v>528</v>
      </c>
      <c r="G191" s="49" t="s">
        <v>122</v>
      </c>
      <c r="H191" s="49" t="s">
        <v>1197</v>
      </c>
      <c r="I191" s="49" t="s">
        <v>124</v>
      </c>
      <c r="J191" s="49" t="s">
        <v>1315</v>
      </c>
      <c r="K191" s="49" t="s">
        <v>125</v>
      </c>
      <c r="T191" s="49">
        <v>200</v>
      </c>
      <c r="W191" s="49">
        <v>3</v>
      </c>
      <c r="Z191" s="49">
        <v>124</v>
      </c>
      <c r="AC191" s="49">
        <f>IF(ISBLANK(sbcc18[[#This Row],[total_boys]]),SUM(sbcc18[[#This Row],[boys_0-5_reached]],sbcc18[[#This Row],[boys_6-12_reached]],sbcc18[[#This Row],[boys_13-18_reached]]),sbcc18[[#This Row],[total_boys]])</f>
        <v>0</v>
      </c>
      <c r="AD191" s="49">
        <f>IF(ISBLANK(sbcc18[[#This Row],[total_girls]]),SUM(sbcc18[[#This Row],[girls_0-5_reached]],sbcc18[[#This Row],[girls_6-12_reached]],sbcc18[[#This Row],[girls_13-18_reached]]),sbcc18[[#This Row],[total_girls]])</f>
        <v>0</v>
      </c>
      <c r="AE191" s="49">
        <f>IF(ISBLANK(sbcc18[[#This Row],[total_children]]),SUM(sbcc18[[#This Row],[calc_boys]],sbcc18[[#This Row],[calc_girls]]),sbcc18[[#This Row],[total_children]])</f>
        <v>200</v>
      </c>
      <c r="AF191" s="49">
        <f>IF(ISBLANK(sbcc18[[#This Row],[total_pwd]]),SUM(sbcc18[[#This Row],[total_pwd_men]],sbcc18[[#This Row],[total_pwd_women]]),sbcc18[[#This Row],[total_pwd]])</f>
        <v>3</v>
      </c>
      <c r="AG191" s="49">
        <f>IF(ISBLANK(sbcc18[[#This Row],[total_adults]]),SUM(sbcc18[[#This Row],[total_men]],sbcc18[[#This Row],[total_women]]),sbcc18[[#This Row],[total_adults]])</f>
        <v>124</v>
      </c>
      <c r="AH191" s="49">
        <f>IF(ISBLANK(sbcc18[[#This Row],[total_beneficiaries_reached]]),SUM(sbcc18[[#This Row],[calc_children]],sbcc18[[#This Row],[calc_adults]]),sbcc18[[#This Row],[total_beneficiaries_reached]])</f>
        <v>324</v>
      </c>
      <c r="AI191" s="49" t="str">
        <f ca="1">IF(B191="","",OFFSET(table_admin1[[#Headers],[ADM1_PT]],MATCH(B191,admin1,0),1))</f>
        <v>MZ08</v>
      </c>
      <c r="AJ191" s="49" t="str">
        <f t="shared" ca="1" si="4"/>
        <v>MZ0802</v>
      </c>
      <c r="AK191" s="49" t="str">
        <f t="shared" ca="1" si="5"/>
        <v/>
      </c>
    </row>
    <row r="192" spans="1:37" x14ac:dyDescent="0.2">
      <c r="A192" s="58">
        <v>45383</v>
      </c>
      <c r="B192" s="49" t="s">
        <v>209</v>
      </c>
      <c r="C192" s="49" t="s">
        <v>437</v>
      </c>
      <c r="G192" s="49" t="s">
        <v>116</v>
      </c>
      <c r="H192" s="49" t="s">
        <v>1197</v>
      </c>
      <c r="I192" s="49" t="s">
        <v>118</v>
      </c>
      <c r="K192" s="49" t="s">
        <v>1212</v>
      </c>
      <c r="T192" s="49">
        <v>8</v>
      </c>
      <c r="W192" s="49">
        <v>8</v>
      </c>
      <c r="Z192" s="49">
        <v>91</v>
      </c>
      <c r="AC192" s="49">
        <f>IF(ISBLANK(sbcc18[[#This Row],[total_boys]]),SUM(sbcc18[[#This Row],[boys_0-5_reached]],sbcc18[[#This Row],[boys_6-12_reached]],sbcc18[[#This Row],[boys_13-18_reached]]),sbcc18[[#This Row],[total_boys]])</f>
        <v>0</v>
      </c>
      <c r="AD192" s="49">
        <f>IF(ISBLANK(sbcc18[[#This Row],[total_girls]]),SUM(sbcc18[[#This Row],[girls_0-5_reached]],sbcc18[[#This Row],[girls_6-12_reached]],sbcc18[[#This Row],[girls_13-18_reached]]),sbcc18[[#This Row],[total_girls]])</f>
        <v>0</v>
      </c>
      <c r="AE192" s="49">
        <f>IF(ISBLANK(sbcc18[[#This Row],[total_children]]),SUM(sbcc18[[#This Row],[calc_boys]],sbcc18[[#This Row],[calc_girls]]),sbcc18[[#This Row],[total_children]])</f>
        <v>8</v>
      </c>
      <c r="AF192" s="49">
        <f>IF(ISBLANK(sbcc18[[#This Row],[total_pwd]]),SUM(sbcc18[[#This Row],[total_pwd_men]],sbcc18[[#This Row],[total_pwd_women]]),sbcc18[[#This Row],[total_pwd]])</f>
        <v>8</v>
      </c>
      <c r="AG192" s="49">
        <f>IF(ISBLANK(sbcc18[[#This Row],[total_adults]]),SUM(sbcc18[[#This Row],[total_men]],sbcc18[[#This Row],[total_women]]),sbcc18[[#This Row],[total_adults]])</f>
        <v>91</v>
      </c>
      <c r="AH192" s="49">
        <f>IF(ISBLANK(sbcc18[[#This Row],[total_beneficiaries_reached]]),SUM(sbcc18[[#This Row],[calc_children]],sbcc18[[#This Row],[calc_adults]]),sbcc18[[#This Row],[total_beneficiaries_reached]])</f>
        <v>99</v>
      </c>
      <c r="AI192" s="49" t="str">
        <f ca="1">IF(B192="","",OFFSET(table_admin1[[#Headers],[ADM1_PT]],MATCH(B192,admin1,0),1))</f>
        <v>MZ07</v>
      </c>
      <c r="AJ192" s="49" t="str">
        <f t="shared" ca="1" si="4"/>
        <v>MZ0701</v>
      </c>
      <c r="AK192" s="49" t="str">
        <f t="shared" ca="1" si="5"/>
        <v/>
      </c>
    </row>
    <row r="193" spans="1:37" x14ac:dyDescent="0.2">
      <c r="A193" s="58">
        <v>45292</v>
      </c>
      <c r="B193" s="49" t="s">
        <v>209</v>
      </c>
      <c r="C193" s="49" t="s">
        <v>471</v>
      </c>
      <c r="G193" s="49" t="s">
        <v>116</v>
      </c>
      <c r="H193" s="49" t="s">
        <v>170</v>
      </c>
      <c r="K193" s="49" t="s">
        <v>1212</v>
      </c>
      <c r="T193" s="49">
        <v>156</v>
      </c>
      <c r="W193" s="49">
        <v>9</v>
      </c>
      <c r="Z193" s="49">
        <v>176</v>
      </c>
      <c r="AC193" s="49">
        <f>IF(ISBLANK(sbcc18[[#This Row],[total_boys]]),SUM(sbcc18[[#This Row],[boys_0-5_reached]],sbcc18[[#This Row],[boys_6-12_reached]],sbcc18[[#This Row],[boys_13-18_reached]]),sbcc18[[#This Row],[total_boys]])</f>
        <v>0</v>
      </c>
      <c r="AD193" s="49">
        <f>IF(ISBLANK(sbcc18[[#This Row],[total_girls]]),SUM(sbcc18[[#This Row],[girls_0-5_reached]],sbcc18[[#This Row],[girls_6-12_reached]],sbcc18[[#This Row],[girls_13-18_reached]]),sbcc18[[#This Row],[total_girls]])</f>
        <v>0</v>
      </c>
      <c r="AE193" s="49">
        <f>IF(ISBLANK(sbcc18[[#This Row],[total_children]]),SUM(sbcc18[[#This Row],[calc_boys]],sbcc18[[#This Row],[calc_girls]]),sbcc18[[#This Row],[total_children]])</f>
        <v>156</v>
      </c>
      <c r="AF193" s="49">
        <f>IF(ISBLANK(sbcc18[[#This Row],[total_pwd]]),SUM(sbcc18[[#This Row],[total_pwd_men]],sbcc18[[#This Row],[total_pwd_women]]),sbcc18[[#This Row],[total_pwd]])</f>
        <v>9</v>
      </c>
      <c r="AG193" s="49">
        <f>IF(ISBLANK(sbcc18[[#This Row],[total_adults]]),SUM(sbcc18[[#This Row],[total_men]],sbcc18[[#This Row],[total_women]]),sbcc18[[#This Row],[total_adults]])</f>
        <v>176</v>
      </c>
      <c r="AH193" s="49">
        <f>IF(ISBLANK(sbcc18[[#This Row],[total_beneficiaries_reached]]),SUM(sbcc18[[#This Row],[calc_children]],sbcc18[[#This Row],[calc_adults]]),sbcc18[[#This Row],[total_beneficiaries_reached]])</f>
        <v>332</v>
      </c>
      <c r="AI193" s="49" t="str">
        <f ca="1">IF(B193="","",OFFSET(table_admin1[[#Headers],[ADM1_PT]],MATCH(B193,admin1,0),1))</f>
        <v>MZ07</v>
      </c>
      <c r="AJ193" s="49" t="str">
        <f t="shared" ca="1" si="4"/>
        <v>MZ0710</v>
      </c>
      <c r="AK193" s="49" t="str">
        <f t="shared" ca="1" si="5"/>
        <v/>
      </c>
    </row>
    <row r="194" spans="1:37" x14ac:dyDescent="0.2">
      <c r="A194" s="58">
        <v>45383</v>
      </c>
      <c r="B194" s="49" t="s">
        <v>209</v>
      </c>
      <c r="C194" s="49" t="s">
        <v>445</v>
      </c>
      <c r="G194" s="49" t="s">
        <v>116</v>
      </c>
      <c r="H194" s="49" t="s">
        <v>1197</v>
      </c>
      <c r="I194" s="49" t="s">
        <v>118</v>
      </c>
      <c r="K194" s="49" t="s">
        <v>1212</v>
      </c>
      <c r="T194" s="49">
        <v>61</v>
      </c>
      <c r="W194" s="49">
        <v>11</v>
      </c>
      <c r="Z194" s="49">
        <v>109</v>
      </c>
      <c r="AC194" s="49">
        <f>IF(ISBLANK(sbcc18[[#This Row],[total_boys]]),SUM(sbcc18[[#This Row],[boys_0-5_reached]],sbcc18[[#This Row],[boys_6-12_reached]],sbcc18[[#This Row],[boys_13-18_reached]]),sbcc18[[#This Row],[total_boys]])</f>
        <v>0</v>
      </c>
      <c r="AD194" s="49">
        <f>IF(ISBLANK(sbcc18[[#This Row],[total_girls]]),SUM(sbcc18[[#This Row],[girls_0-5_reached]],sbcc18[[#This Row],[girls_6-12_reached]],sbcc18[[#This Row],[girls_13-18_reached]]),sbcc18[[#This Row],[total_girls]])</f>
        <v>0</v>
      </c>
      <c r="AE194" s="49">
        <f>IF(ISBLANK(sbcc18[[#This Row],[total_children]]),SUM(sbcc18[[#This Row],[calc_boys]],sbcc18[[#This Row],[calc_girls]]),sbcc18[[#This Row],[total_children]])</f>
        <v>61</v>
      </c>
      <c r="AF194" s="49">
        <f>IF(ISBLANK(sbcc18[[#This Row],[total_pwd]]),SUM(sbcc18[[#This Row],[total_pwd_men]],sbcc18[[#This Row],[total_pwd_women]]),sbcc18[[#This Row],[total_pwd]])</f>
        <v>11</v>
      </c>
      <c r="AG194" s="49">
        <f>IF(ISBLANK(sbcc18[[#This Row],[total_adults]]),SUM(sbcc18[[#This Row],[total_men]],sbcc18[[#This Row],[total_women]]),sbcc18[[#This Row],[total_adults]])</f>
        <v>109</v>
      </c>
      <c r="AH194" s="49">
        <f>IF(ISBLANK(sbcc18[[#This Row],[total_beneficiaries_reached]]),SUM(sbcc18[[#This Row],[calc_children]],sbcc18[[#This Row],[calc_adults]]),sbcc18[[#This Row],[total_beneficiaries_reached]])</f>
        <v>170</v>
      </c>
      <c r="AI194" s="49" t="str">
        <f ca="1">IF(B194="","",OFFSET(table_admin1[[#Headers],[ADM1_PT]],MATCH(B194,admin1,0),1))</f>
        <v>MZ07</v>
      </c>
      <c r="AJ194" s="49" t="str">
        <f t="shared" ca="1" si="4"/>
        <v>MZ0703</v>
      </c>
      <c r="AK194" s="49" t="str">
        <f t="shared" ca="1" si="5"/>
        <v/>
      </c>
    </row>
    <row r="195" spans="1:37" x14ac:dyDescent="0.2">
      <c r="A195" s="58">
        <v>45383</v>
      </c>
      <c r="B195" s="49" t="s">
        <v>120</v>
      </c>
      <c r="C195" s="49" t="s">
        <v>205</v>
      </c>
      <c r="G195" s="49" t="s">
        <v>122</v>
      </c>
      <c r="H195" s="49" t="s">
        <v>170</v>
      </c>
      <c r="I195" s="49" t="s">
        <v>130</v>
      </c>
      <c r="J195" s="49" t="s">
        <v>1318</v>
      </c>
      <c r="K195" s="49" t="s">
        <v>125</v>
      </c>
      <c r="T195" s="49">
        <v>123</v>
      </c>
      <c r="W195" s="49">
        <v>5</v>
      </c>
      <c r="Z195" s="49">
        <v>152</v>
      </c>
      <c r="AC195" s="49">
        <f>IF(ISBLANK(sbcc18[[#This Row],[total_boys]]),SUM(sbcc18[[#This Row],[boys_0-5_reached]],sbcc18[[#This Row],[boys_6-12_reached]],sbcc18[[#This Row],[boys_13-18_reached]]),sbcc18[[#This Row],[total_boys]])</f>
        <v>0</v>
      </c>
      <c r="AD195" s="49">
        <f>IF(ISBLANK(sbcc18[[#This Row],[total_girls]]),SUM(sbcc18[[#This Row],[girls_0-5_reached]],sbcc18[[#This Row],[girls_6-12_reached]],sbcc18[[#This Row],[girls_13-18_reached]]),sbcc18[[#This Row],[total_girls]])</f>
        <v>0</v>
      </c>
      <c r="AE195" s="49">
        <f>IF(ISBLANK(sbcc18[[#This Row],[total_children]]),SUM(sbcc18[[#This Row],[calc_boys]],sbcc18[[#This Row],[calc_girls]]),sbcc18[[#This Row],[total_children]])</f>
        <v>123</v>
      </c>
      <c r="AF195" s="49">
        <f>IF(ISBLANK(sbcc18[[#This Row],[total_pwd]]),SUM(sbcc18[[#This Row],[total_pwd_men]],sbcc18[[#This Row],[total_pwd_women]]),sbcc18[[#This Row],[total_pwd]])</f>
        <v>5</v>
      </c>
      <c r="AG195" s="49">
        <f>IF(ISBLANK(sbcc18[[#This Row],[total_adults]]),SUM(sbcc18[[#This Row],[total_men]],sbcc18[[#This Row],[total_women]]),sbcc18[[#This Row],[total_adults]])</f>
        <v>152</v>
      </c>
      <c r="AH195" s="49">
        <f>IF(ISBLANK(sbcc18[[#This Row],[total_beneficiaries_reached]]),SUM(sbcc18[[#This Row],[calc_children]],sbcc18[[#This Row],[calc_adults]]),sbcc18[[#This Row],[total_beneficiaries_reached]])</f>
        <v>275</v>
      </c>
      <c r="AI195" s="49" t="str">
        <f ca="1">IF(B195="","",OFFSET(table_admin1[[#Headers],[ADM1_PT]],MATCH(B195,admin1,0),1))</f>
        <v>MZ01</v>
      </c>
      <c r="AJ195" s="49" t="str">
        <f t="shared" ca="1" si="4"/>
        <v>MZ0106</v>
      </c>
      <c r="AK195" s="49" t="str">
        <f t="shared" ca="1" si="5"/>
        <v/>
      </c>
    </row>
    <row r="196" spans="1:37" x14ac:dyDescent="0.2">
      <c r="A196" s="58">
        <v>45323</v>
      </c>
      <c r="B196" s="49" t="s">
        <v>209</v>
      </c>
      <c r="C196" s="49" t="s">
        <v>489</v>
      </c>
      <c r="G196" s="49" t="s">
        <v>116</v>
      </c>
      <c r="H196" s="49" t="s">
        <v>170</v>
      </c>
      <c r="I196" s="49" t="s">
        <v>118</v>
      </c>
      <c r="K196" s="49" t="s">
        <v>1212</v>
      </c>
      <c r="T196" s="49">
        <v>173</v>
      </c>
      <c r="W196" s="49">
        <v>10</v>
      </c>
      <c r="Z196" s="49">
        <v>77</v>
      </c>
      <c r="AC196" s="49">
        <f>IF(ISBLANK(sbcc18[[#This Row],[total_boys]]),SUM(sbcc18[[#This Row],[boys_0-5_reached]],sbcc18[[#This Row],[boys_6-12_reached]],sbcc18[[#This Row],[boys_13-18_reached]]),sbcc18[[#This Row],[total_boys]])</f>
        <v>0</v>
      </c>
      <c r="AD196" s="49">
        <f>IF(ISBLANK(sbcc18[[#This Row],[total_girls]]),SUM(sbcc18[[#This Row],[girls_0-5_reached]],sbcc18[[#This Row],[girls_6-12_reached]],sbcc18[[#This Row],[girls_13-18_reached]]),sbcc18[[#This Row],[total_girls]])</f>
        <v>0</v>
      </c>
      <c r="AE196" s="49">
        <f>IF(ISBLANK(sbcc18[[#This Row],[total_children]]),SUM(sbcc18[[#This Row],[calc_boys]],sbcc18[[#This Row],[calc_girls]]),sbcc18[[#This Row],[total_children]])</f>
        <v>173</v>
      </c>
      <c r="AF196" s="49">
        <f>IF(ISBLANK(sbcc18[[#This Row],[total_pwd]]),SUM(sbcc18[[#This Row],[total_pwd_men]],sbcc18[[#This Row],[total_pwd_women]]),sbcc18[[#This Row],[total_pwd]])</f>
        <v>10</v>
      </c>
      <c r="AG196" s="49">
        <f>IF(ISBLANK(sbcc18[[#This Row],[total_adults]]),SUM(sbcc18[[#This Row],[total_men]],sbcc18[[#This Row],[total_women]]),sbcc18[[#This Row],[total_adults]])</f>
        <v>77</v>
      </c>
      <c r="AH196" s="49">
        <f>IF(ISBLANK(sbcc18[[#This Row],[total_beneficiaries_reached]]),SUM(sbcc18[[#This Row],[calc_children]],sbcc18[[#This Row],[calc_adults]]),sbcc18[[#This Row],[total_beneficiaries_reached]])</f>
        <v>250</v>
      </c>
      <c r="AI196" s="49" t="str">
        <f ca="1">IF(B196="","",OFFSET(table_admin1[[#Headers],[ADM1_PT]],MATCH(B196,admin1,0),1))</f>
        <v>MZ07</v>
      </c>
      <c r="AJ196" s="49" t="str">
        <f t="shared" ca="1" si="4"/>
        <v>MZ0715</v>
      </c>
      <c r="AK196" s="49" t="str">
        <f t="shared" ca="1" si="5"/>
        <v/>
      </c>
    </row>
    <row r="197" spans="1:37" x14ac:dyDescent="0.2">
      <c r="A197" s="58">
        <v>45352</v>
      </c>
      <c r="B197" s="49" t="s">
        <v>113</v>
      </c>
      <c r="C197" s="49" t="s">
        <v>613</v>
      </c>
      <c r="G197" s="49" t="s">
        <v>116</v>
      </c>
      <c r="H197" s="49" t="s">
        <v>170</v>
      </c>
      <c r="I197" s="49" t="s">
        <v>118</v>
      </c>
      <c r="K197" s="49" t="s">
        <v>1212</v>
      </c>
      <c r="T197" s="49">
        <v>161</v>
      </c>
      <c r="W197" s="49">
        <v>15</v>
      </c>
      <c r="Z197" s="49">
        <v>183</v>
      </c>
      <c r="AC197" s="49">
        <f>IF(ISBLANK(sbcc18[[#This Row],[total_boys]]),SUM(sbcc18[[#This Row],[boys_0-5_reached]],sbcc18[[#This Row],[boys_6-12_reached]],sbcc18[[#This Row],[boys_13-18_reached]]),sbcc18[[#This Row],[total_boys]])</f>
        <v>0</v>
      </c>
      <c r="AD197" s="49">
        <f>IF(ISBLANK(sbcc18[[#This Row],[total_girls]]),SUM(sbcc18[[#This Row],[girls_0-5_reached]],sbcc18[[#This Row],[girls_6-12_reached]],sbcc18[[#This Row],[girls_13-18_reached]]),sbcc18[[#This Row],[total_girls]])</f>
        <v>0</v>
      </c>
      <c r="AE197" s="49">
        <f>IF(ISBLANK(sbcc18[[#This Row],[total_children]]),SUM(sbcc18[[#This Row],[calc_boys]],sbcc18[[#This Row],[calc_girls]]),sbcc18[[#This Row],[total_children]])</f>
        <v>161</v>
      </c>
      <c r="AF197" s="49">
        <f>IF(ISBLANK(sbcc18[[#This Row],[total_pwd]]),SUM(sbcc18[[#This Row],[total_pwd_men]],sbcc18[[#This Row],[total_pwd_women]]),sbcc18[[#This Row],[total_pwd]])</f>
        <v>15</v>
      </c>
      <c r="AG197" s="49">
        <f>IF(ISBLANK(sbcc18[[#This Row],[total_adults]]),SUM(sbcc18[[#This Row],[total_men]],sbcc18[[#This Row],[total_women]]),sbcc18[[#This Row],[total_adults]])</f>
        <v>183</v>
      </c>
      <c r="AH197" s="49">
        <f>IF(ISBLANK(sbcc18[[#This Row],[total_beneficiaries_reached]]),SUM(sbcc18[[#This Row],[calc_children]],sbcc18[[#This Row],[calc_adults]]),sbcc18[[#This Row],[total_beneficiaries_reached]])</f>
        <v>344</v>
      </c>
      <c r="AI197" s="49" t="str">
        <f ca="1">IF(B197="","",OFFSET(table_admin1[[#Headers],[ADM1_PT]],MATCH(B197,admin1,0),1))</f>
        <v>MZ09</v>
      </c>
      <c r="AJ197" s="49" t="str">
        <f t="shared" ca="1" si="4"/>
        <v>MZ0907</v>
      </c>
      <c r="AK197" s="49" t="str">
        <f t="shared" ca="1" si="5"/>
        <v/>
      </c>
    </row>
    <row r="198" spans="1:37" x14ac:dyDescent="0.2">
      <c r="A198" s="58">
        <v>45352</v>
      </c>
      <c r="B198" s="49" t="s">
        <v>120</v>
      </c>
      <c r="C198" s="49" t="s">
        <v>199</v>
      </c>
      <c r="G198" s="49" t="s">
        <v>122</v>
      </c>
      <c r="H198" s="49" t="s">
        <v>1197</v>
      </c>
      <c r="I198" s="49" t="s">
        <v>130</v>
      </c>
      <c r="J198" s="49" t="s">
        <v>1317</v>
      </c>
      <c r="K198" s="49" t="s">
        <v>125</v>
      </c>
      <c r="T198" s="49">
        <v>39</v>
      </c>
      <c r="W198" s="49">
        <v>3</v>
      </c>
      <c r="Z198" s="49">
        <v>67</v>
      </c>
      <c r="AC198" s="49">
        <f>IF(ISBLANK(sbcc18[[#This Row],[total_boys]]),SUM(sbcc18[[#This Row],[boys_0-5_reached]],sbcc18[[#This Row],[boys_6-12_reached]],sbcc18[[#This Row],[boys_13-18_reached]]),sbcc18[[#This Row],[total_boys]])</f>
        <v>0</v>
      </c>
      <c r="AD198" s="49">
        <f>IF(ISBLANK(sbcc18[[#This Row],[total_girls]]),SUM(sbcc18[[#This Row],[girls_0-5_reached]],sbcc18[[#This Row],[girls_6-12_reached]],sbcc18[[#This Row],[girls_13-18_reached]]),sbcc18[[#This Row],[total_girls]])</f>
        <v>0</v>
      </c>
      <c r="AE198" s="49">
        <f>IF(ISBLANK(sbcc18[[#This Row],[total_children]]),SUM(sbcc18[[#This Row],[calc_boys]],sbcc18[[#This Row],[calc_girls]]),sbcc18[[#This Row],[total_children]])</f>
        <v>39</v>
      </c>
      <c r="AF198" s="49">
        <f>IF(ISBLANK(sbcc18[[#This Row],[total_pwd]]),SUM(sbcc18[[#This Row],[total_pwd_men]],sbcc18[[#This Row],[total_pwd_women]]),sbcc18[[#This Row],[total_pwd]])</f>
        <v>3</v>
      </c>
      <c r="AG198" s="49">
        <f>IF(ISBLANK(sbcc18[[#This Row],[total_adults]]),SUM(sbcc18[[#This Row],[total_men]],sbcc18[[#This Row],[total_women]]),sbcc18[[#This Row],[total_adults]])</f>
        <v>67</v>
      </c>
      <c r="AH198" s="49">
        <f>IF(ISBLANK(sbcc18[[#This Row],[total_beneficiaries_reached]]),SUM(sbcc18[[#This Row],[calc_children]],sbcc18[[#This Row],[calc_adults]]),sbcc18[[#This Row],[total_beneficiaries_reached]])</f>
        <v>106</v>
      </c>
      <c r="AI198" s="49" t="str">
        <f ca="1">IF(B198="","",OFFSET(table_admin1[[#Headers],[ADM1_PT]],MATCH(B198,admin1,0),1))</f>
        <v>MZ01</v>
      </c>
      <c r="AJ198" s="49" t="str">
        <f t="shared" ref="AJ198:AJ261" ca="1" si="6">IF(C198="","",INDEX(admin2_pcode,MATCH(C198,OFFSET(admin2_start,MATCH(AI198,admin1_linked_pcode,0),0,COUNTIF(admin1_linked_pcode,AI198)),0)+MATCH(AI198,admin1_linked_pcode,0)-1))</f>
        <v>MZ0105</v>
      </c>
      <c r="AK198" s="49" t="str">
        <f t="shared" ref="AK198:AK261" ca="1" si="7">IF(D198="","",INDEX(admin3_pcode,MATCH(D198,OFFSET(admin3_start,MATCH(AJ198,admin2_linked_pcode,0),0,COUNTIF(admin2_linked_pcode,AJ198)),0)+MATCH(AJ198,admin2_linked_pcode,0)-1))</f>
        <v/>
      </c>
    </row>
    <row r="199" spans="1:37" x14ac:dyDescent="0.2">
      <c r="A199" s="58">
        <v>45292</v>
      </c>
      <c r="B199" s="49" t="s">
        <v>192</v>
      </c>
      <c r="C199" s="49" t="s">
        <v>363</v>
      </c>
      <c r="G199" s="49" t="s">
        <v>116</v>
      </c>
      <c r="H199" s="49" t="s">
        <v>1197</v>
      </c>
      <c r="I199" s="49" t="s">
        <v>118</v>
      </c>
      <c r="K199" s="49" t="s">
        <v>1212</v>
      </c>
      <c r="T199" s="49">
        <v>14</v>
      </c>
      <c r="W199" s="49">
        <v>1</v>
      </c>
      <c r="Z199" s="49">
        <v>6</v>
      </c>
      <c r="AC199" s="49">
        <f>IF(ISBLANK(sbcc18[[#This Row],[total_boys]]),SUM(sbcc18[[#This Row],[boys_0-5_reached]],sbcc18[[#This Row],[boys_6-12_reached]],sbcc18[[#This Row],[boys_13-18_reached]]),sbcc18[[#This Row],[total_boys]])</f>
        <v>0</v>
      </c>
      <c r="AD199" s="49">
        <f>IF(ISBLANK(sbcc18[[#This Row],[total_girls]]),SUM(sbcc18[[#This Row],[girls_0-5_reached]],sbcc18[[#This Row],[girls_6-12_reached]],sbcc18[[#This Row],[girls_13-18_reached]]),sbcc18[[#This Row],[total_girls]])</f>
        <v>0</v>
      </c>
      <c r="AE199" s="49">
        <f>IF(ISBLANK(sbcc18[[#This Row],[total_children]]),SUM(sbcc18[[#This Row],[calc_boys]],sbcc18[[#This Row],[calc_girls]]),sbcc18[[#This Row],[total_children]])</f>
        <v>14</v>
      </c>
      <c r="AF199" s="49">
        <f>IF(ISBLANK(sbcc18[[#This Row],[total_pwd]]),SUM(sbcc18[[#This Row],[total_pwd_men]],sbcc18[[#This Row],[total_pwd_women]]),sbcc18[[#This Row],[total_pwd]])</f>
        <v>1</v>
      </c>
      <c r="AG199" s="49">
        <f>IF(ISBLANK(sbcc18[[#This Row],[total_adults]]),SUM(sbcc18[[#This Row],[total_men]],sbcc18[[#This Row],[total_women]]),sbcc18[[#This Row],[total_adults]])</f>
        <v>6</v>
      </c>
      <c r="AH199" s="49">
        <f>IF(ISBLANK(sbcc18[[#This Row],[total_beneficiaries_reached]]),SUM(sbcc18[[#This Row],[calc_children]],sbcc18[[#This Row],[calc_adults]]),sbcc18[[#This Row],[total_beneficiaries_reached]])</f>
        <v>20</v>
      </c>
      <c r="AI199" s="49" t="str">
        <f ca="1">IF(B199="","",OFFSET(table_admin1[[#Headers],[ADM1_PT]],MATCH(B199,admin1,0),1))</f>
        <v>MZ04</v>
      </c>
      <c r="AJ199" s="49" t="str">
        <f t="shared" ca="1" si="6"/>
        <v>MZ0402</v>
      </c>
      <c r="AK199" s="49" t="str">
        <f t="shared" ca="1" si="7"/>
        <v/>
      </c>
    </row>
    <row r="200" spans="1:37" x14ac:dyDescent="0.2">
      <c r="A200" s="58">
        <v>45323</v>
      </c>
      <c r="B200" s="49" t="s">
        <v>192</v>
      </c>
      <c r="C200" s="49" t="s">
        <v>370</v>
      </c>
      <c r="G200" s="49" t="s">
        <v>122</v>
      </c>
      <c r="H200" s="49" t="s">
        <v>170</v>
      </c>
      <c r="I200" s="49" t="s">
        <v>124</v>
      </c>
      <c r="J200" s="49" t="s">
        <v>1315</v>
      </c>
      <c r="K200" s="49" t="s">
        <v>125</v>
      </c>
      <c r="T200" s="49">
        <v>165</v>
      </c>
      <c r="W200" s="49">
        <v>2</v>
      </c>
      <c r="Z200" s="49">
        <v>98</v>
      </c>
      <c r="AC200" s="49">
        <f>IF(ISBLANK(sbcc18[[#This Row],[total_boys]]),SUM(sbcc18[[#This Row],[boys_0-5_reached]],sbcc18[[#This Row],[boys_6-12_reached]],sbcc18[[#This Row],[boys_13-18_reached]]),sbcc18[[#This Row],[total_boys]])</f>
        <v>0</v>
      </c>
      <c r="AD200" s="49">
        <f>IF(ISBLANK(sbcc18[[#This Row],[total_girls]]),SUM(sbcc18[[#This Row],[girls_0-5_reached]],sbcc18[[#This Row],[girls_6-12_reached]],sbcc18[[#This Row],[girls_13-18_reached]]),sbcc18[[#This Row],[total_girls]])</f>
        <v>0</v>
      </c>
      <c r="AE200" s="49">
        <f>IF(ISBLANK(sbcc18[[#This Row],[total_children]]),SUM(sbcc18[[#This Row],[calc_boys]],sbcc18[[#This Row],[calc_girls]]),sbcc18[[#This Row],[total_children]])</f>
        <v>165</v>
      </c>
      <c r="AF200" s="49">
        <f>IF(ISBLANK(sbcc18[[#This Row],[total_pwd]]),SUM(sbcc18[[#This Row],[total_pwd_men]],sbcc18[[#This Row],[total_pwd_women]]),sbcc18[[#This Row],[total_pwd]])</f>
        <v>2</v>
      </c>
      <c r="AG200" s="49">
        <f>IF(ISBLANK(sbcc18[[#This Row],[total_adults]]),SUM(sbcc18[[#This Row],[total_men]],sbcc18[[#This Row],[total_women]]),sbcc18[[#This Row],[total_adults]])</f>
        <v>98</v>
      </c>
      <c r="AH200" s="49">
        <f>IF(ISBLANK(sbcc18[[#This Row],[total_beneficiaries_reached]]),SUM(sbcc18[[#This Row],[calc_children]],sbcc18[[#This Row],[calc_adults]]),sbcc18[[#This Row],[total_beneficiaries_reached]])</f>
        <v>263</v>
      </c>
      <c r="AI200" s="49" t="str">
        <f ca="1">IF(B200="","",OFFSET(table_admin1[[#Headers],[ADM1_PT]],MATCH(B200,admin1,0),1))</f>
        <v>MZ04</v>
      </c>
      <c r="AJ200" s="49" t="str">
        <f t="shared" ca="1" si="6"/>
        <v>MZ0404</v>
      </c>
      <c r="AK200" s="49" t="str">
        <f t="shared" ca="1" si="7"/>
        <v/>
      </c>
    </row>
    <row r="201" spans="1:37" x14ac:dyDescent="0.2">
      <c r="A201" s="58">
        <v>45323</v>
      </c>
      <c r="B201" s="49" t="s">
        <v>209</v>
      </c>
      <c r="C201" s="49" t="s">
        <v>471</v>
      </c>
      <c r="G201" s="49" t="s">
        <v>116</v>
      </c>
      <c r="H201" s="49" t="s">
        <v>170</v>
      </c>
      <c r="I201" s="49" t="s">
        <v>118</v>
      </c>
      <c r="K201" s="49" t="s">
        <v>1212</v>
      </c>
      <c r="T201" s="49">
        <v>49</v>
      </c>
      <c r="W201" s="49">
        <v>9</v>
      </c>
      <c r="Z201" s="49">
        <v>143</v>
      </c>
      <c r="AC201" s="49">
        <f>IF(ISBLANK(sbcc18[[#This Row],[total_boys]]),SUM(sbcc18[[#This Row],[boys_0-5_reached]],sbcc18[[#This Row],[boys_6-12_reached]],sbcc18[[#This Row],[boys_13-18_reached]]),sbcc18[[#This Row],[total_boys]])</f>
        <v>0</v>
      </c>
      <c r="AD201" s="49">
        <f>IF(ISBLANK(sbcc18[[#This Row],[total_girls]]),SUM(sbcc18[[#This Row],[girls_0-5_reached]],sbcc18[[#This Row],[girls_6-12_reached]],sbcc18[[#This Row],[girls_13-18_reached]]),sbcc18[[#This Row],[total_girls]])</f>
        <v>0</v>
      </c>
      <c r="AE201" s="49">
        <f>IF(ISBLANK(sbcc18[[#This Row],[total_children]]),SUM(sbcc18[[#This Row],[calc_boys]],sbcc18[[#This Row],[calc_girls]]),sbcc18[[#This Row],[total_children]])</f>
        <v>49</v>
      </c>
      <c r="AF201" s="49">
        <f>IF(ISBLANK(sbcc18[[#This Row],[total_pwd]]),SUM(sbcc18[[#This Row],[total_pwd_men]],sbcc18[[#This Row],[total_pwd_women]]),sbcc18[[#This Row],[total_pwd]])</f>
        <v>9</v>
      </c>
      <c r="AG201" s="49">
        <f>IF(ISBLANK(sbcc18[[#This Row],[total_adults]]),SUM(sbcc18[[#This Row],[total_men]],sbcc18[[#This Row],[total_women]]),sbcc18[[#This Row],[total_adults]])</f>
        <v>143</v>
      </c>
      <c r="AH201" s="49">
        <f>IF(ISBLANK(sbcc18[[#This Row],[total_beneficiaries_reached]]),SUM(sbcc18[[#This Row],[calc_children]],sbcc18[[#This Row],[calc_adults]]),sbcc18[[#This Row],[total_beneficiaries_reached]])</f>
        <v>192</v>
      </c>
      <c r="AI201" s="49" t="str">
        <f ca="1">IF(B201="","",OFFSET(table_admin1[[#Headers],[ADM1_PT]],MATCH(B201,admin1,0),1))</f>
        <v>MZ07</v>
      </c>
      <c r="AJ201" s="49" t="str">
        <f t="shared" ca="1" si="6"/>
        <v>MZ0710</v>
      </c>
      <c r="AK201" s="49" t="str">
        <f t="shared" ca="1" si="7"/>
        <v/>
      </c>
    </row>
    <row r="202" spans="1:37" x14ac:dyDescent="0.2">
      <c r="A202" s="58">
        <v>45292</v>
      </c>
      <c r="B202" s="49" t="s">
        <v>120</v>
      </c>
      <c r="C202" s="49" t="s">
        <v>199</v>
      </c>
      <c r="G202" s="49" t="s">
        <v>116</v>
      </c>
      <c r="H202" s="49" t="s">
        <v>170</v>
      </c>
      <c r="I202" s="49" t="s">
        <v>118</v>
      </c>
      <c r="K202" s="49" t="s">
        <v>1212</v>
      </c>
      <c r="T202" s="49">
        <v>164</v>
      </c>
      <c r="W202" s="49">
        <v>13</v>
      </c>
      <c r="Z202" s="49">
        <v>95</v>
      </c>
      <c r="AC202" s="49">
        <f>IF(ISBLANK(sbcc18[[#This Row],[total_boys]]),SUM(sbcc18[[#This Row],[boys_0-5_reached]],sbcc18[[#This Row],[boys_6-12_reached]],sbcc18[[#This Row],[boys_13-18_reached]]),sbcc18[[#This Row],[total_boys]])</f>
        <v>0</v>
      </c>
      <c r="AD202" s="49">
        <f>IF(ISBLANK(sbcc18[[#This Row],[total_girls]]),SUM(sbcc18[[#This Row],[girls_0-5_reached]],sbcc18[[#This Row],[girls_6-12_reached]],sbcc18[[#This Row],[girls_13-18_reached]]),sbcc18[[#This Row],[total_girls]])</f>
        <v>0</v>
      </c>
      <c r="AE202" s="49">
        <f>IF(ISBLANK(sbcc18[[#This Row],[total_children]]),SUM(sbcc18[[#This Row],[calc_boys]],sbcc18[[#This Row],[calc_girls]]),sbcc18[[#This Row],[total_children]])</f>
        <v>164</v>
      </c>
      <c r="AF202" s="49">
        <f>IF(ISBLANK(sbcc18[[#This Row],[total_pwd]]),SUM(sbcc18[[#This Row],[total_pwd_men]],sbcc18[[#This Row],[total_pwd_women]]),sbcc18[[#This Row],[total_pwd]])</f>
        <v>13</v>
      </c>
      <c r="AG202" s="49">
        <f>IF(ISBLANK(sbcc18[[#This Row],[total_adults]]),SUM(sbcc18[[#This Row],[total_men]],sbcc18[[#This Row],[total_women]]),sbcc18[[#This Row],[total_adults]])</f>
        <v>95</v>
      </c>
      <c r="AH202" s="49">
        <f>IF(ISBLANK(sbcc18[[#This Row],[total_beneficiaries_reached]]),SUM(sbcc18[[#This Row],[calc_children]],sbcc18[[#This Row],[calc_adults]]),sbcc18[[#This Row],[total_beneficiaries_reached]])</f>
        <v>259</v>
      </c>
      <c r="AI202" s="49" t="str">
        <f ca="1">IF(B202="","",OFFSET(table_admin1[[#Headers],[ADM1_PT]],MATCH(B202,admin1,0),1))</f>
        <v>MZ01</v>
      </c>
      <c r="AJ202" s="49" t="str">
        <f t="shared" ca="1" si="6"/>
        <v>MZ0105</v>
      </c>
      <c r="AK202" s="49" t="str">
        <f t="shared" ca="1" si="7"/>
        <v/>
      </c>
    </row>
    <row r="203" spans="1:37" x14ac:dyDescent="0.2">
      <c r="A203" s="58">
        <v>45383</v>
      </c>
      <c r="B203" s="49" t="s">
        <v>192</v>
      </c>
      <c r="C203" s="49" t="s">
        <v>370</v>
      </c>
      <c r="G203" s="49" t="s">
        <v>116</v>
      </c>
      <c r="H203" s="49" t="s">
        <v>170</v>
      </c>
      <c r="I203" s="49" t="s">
        <v>118</v>
      </c>
      <c r="K203" s="49" t="s">
        <v>1212</v>
      </c>
      <c r="T203" s="49">
        <v>127</v>
      </c>
      <c r="W203" s="49">
        <v>7</v>
      </c>
      <c r="Z203" s="49">
        <v>64</v>
      </c>
      <c r="AC203" s="49">
        <f>IF(ISBLANK(sbcc18[[#This Row],[total_boys]]),SUM(sbcc18[[#This Row],[boys_0-5_reached]],sbcc18[[#This Row],[boys_6-12_reached]],sbcc18[[#This Row],[boys_13-18_reached]]),sbcc18[[#This Row],[total_boys]])</f>
        <v>0</v>
      </c>
      <c r="AD203" s="49">
        <f>IF(ISBLANK(sbcc18[[#This Row],[total_girls]]),SUM(sbcc18[[#This Row],[girls_0-5_reached]],sbcc18[[#This Row],[girls_6-12_reached]],sbcc18[[#This Row],[girls_13-18_reached]]),sbcc18[[#This Row],[total_girls]])</f>
        <v>0</v>
      </c>
      <c r="AE203" s="49">
        <f>IF(ISBLANK(sbcc18[[#This Row],[total_children]]),SUM(sbcc18[[#This Row],[calc_boys]],sbcc18[[#This Row],[calc_girls]]),sbcc18[[#This Row],[total_children]])</f>
        <v>127</v>
      </c>
      <c r="AF203" s="49">
        <f>IF(ISBLANK(sbcc18[[#This Row],[total_pwd]]),SUM(sbcc18[[#This Row],[total_pwd_men]],sbcc18[[#This Row],[total_pwd_women]]),sbcc18[[#This Row],[total_pwd]])</f>
        <v>7</v>
      </c>
      <c r="AG203" s="49">
        <f>IF(ISBLANK(sbcc18[[#This Row],[total_adults]]),SUM(sbcc18[[#This Row],[total_men]],sbcc18[[#This Row],[total_women]]),sbcc18[[#This Row],[total_adults]])</f>
        <v>64</v>
      </c>
      <c r="AH203" s="49">
        <f>IF(ISBLANK(sbcc18[[#This Row],[total_beneficiaries_reached]]),SUM(sbcc18[[#This Row],[calc_children]],sbcc18[[#This Row],[calc_adults]]),sbcc18[[#This Row],[total_beneficiaries_reached]])</f>
        <v>191</v>
      </c>
      <c r="AI203" s="49" t="str">
        <f ca="1">IF(B203="","",OFFSET(table_admin1[[#Headers],[ADM1_PT]],MATCH(B203,admin1,0),1))</f>
        <v>MZ04</v>
      </c>
      <c r="AJ203" s="49" t="str">
        <f t="shared" ca="1" si="6"/>
        <v>MZ0404</v>
      </c>
      <c r="AK203" s="49" t="str">
        <f t="shared" ca="1" si="7"/>
        <v/>
      </c>
    </row>
    <row r="204" spans="1:37" x14ac:dyDescent="0.2">
      <c r="A204" s="58">
        <v>45352</v>
      </c>
      <c r="B204" s="49" t="s">
        <v>120</v>
      </c>
      <c r="C204" s="49" t="s">
        <v>131</v>
      </c>
      <c r="G204" s="49" t="s">
        <v>122</v>
      </c>
      <c r="H204" s="49" t="s">
        <v>1197</v>
      </c>
      <c r="I204" s="49" t="s">
        <v>124</v>
      </c>
      <c r="J204" s="49" t="s">
        <v>1315</v>
      </c>
      <c r="K204" s="49" t="s">
        <v>125</v>
      </c>
      <c r="T204" s="49">
        <v>168</v>
      </c>
      <c r="W204" s="49">
        <v>6</v>
      </c>
      <c r="Z204" s="49">
        <v>138</v>
      </c>
      <c r="AC204" s="49">
        <f>IF(ISBLANK(sbcc18[[#This Row],[total_boys]]),SUM(sbcc18[[#This Row],[boys_0-5_reached]],sbcc18[[#This Row],[boys_6-12_reached]],sbcc18[[#This Row],[boys_13-18_reached]]),sbcc18[[#This Row],[total_boys]])</f>
        <v>0</v>
      </c>
      <c r="AD204" s="49">
        <f>IF(ISBLANK(sbcc18[[#This Row],[total_girls]]),SUM(sbcc18[[#This Row],[girls_0-5_reached]],sbcc18[[#This Row],[girls_6-12_reached]],sbcc18[[#This Row],[girls_13-18_reached]]),sbcc18[[#This Row],[total_girls]])</f>
        <v>0</v>
      </c>
      <c r="AE204" s="49">
        <f>IF(ISBLANK(sbcc18[[#This Row],[total_children]]),SUM(sbcc18[[#This Row],[calc_boys]],sbcc18[[#This Row],[calc_girls]]),sbcc18[[#This Row],[total_children]])</f>
        <v>168</v>
      </c>
      <c r="AF204" s="49">
        <f>IF(ISBLANK(sbcc18[[#This Row],[total_pwd]]),SUM(sbcc18[[#This Row],[total_pwd_men]],sbcc18[[#This Row],[total_pwd_women]]),sbcc18[[#This Row],[total_pwd]])</f>
        <v>6</v>
      </c>
      <c r="AG204" s="49">
        <f>IF(ISBLANK(sbcc18[[#This Row],[total_adults]]),SUM(sbcc18[[#This Row],[total_men]],sbcc18[[#This Row],[total_women]]),sbcc18[[#This Row],[total_adults]])</f>
        <v>138</v>
      </c>
      <c r="AH204" s="49">
        <f>IF(ISBLANK(sbcc18[[#This Row],[total_beneficiaries_reached]]),SUM(sbcc18[[#This Row],[calc_children]],sbcc18[[#This Row],[calc_adults]]),sbcc18[[#This Row],[total_beneficiaries_reached]])</f>
        <v>306</v>
      </c>
      <c r="AI204" s="49" t="str">
        <f ca="1">IF(B204="","",OFFSET(table_admin1[[#Headers],[ADM1_PT]],MATCH(B204,admin1,0),1))</f>
        <v>MZ01</v>
      </c>
      <c r="AJ204" s="49" t="str">
        <f t="shared" ca="1" si="6"/>
        <v>MZ0107</v>
      </c>
      <c r="AK204" s="49" t="str">
        <f t="shared" ca="1" si="7"/>
        <v/>
      </c>
    </row>
    <row r="205" spans="1:37" x14ac:dyDescent="0.2">
      <c r="A205" s="58">
        <v>45323</v>
      </c>
      <c r="B205" s="49" t="s">
        <v>209</v>
      </c>
      <c r="C205" s="49" t="s">
        <v>513</v>
      </c>
      <c r="G205" s="49" t="s">
        <v>122</v>
      </c>
      <c r="H205" s="49" t="s">
        <v>170</v>
      </c>
      <c r="I205" s="49" t="s">
        <v>130</v>
      </c>
      <c r="J205" s="49" t="s">
        <v>1318</v>
      </c>
      <c r="K205" s="49" t="s">
        <v>125</v>
      </c>
      <c r="T205" s="49">
        <v>69</v>
      </c>
      <c r="W205" s="49">
        <v>3</v>
      </c>
      <c r="Z205" s="49">
        <v>52</v>
      </c>
      <c r="AC205" s="49">
        <f>IF(ISBLANK(sbcc18[[#This Row],[total_boys]]),SUM(sbcc18[[#This Row],[boys_0-5_reached]],sbcc18[[#This Row],[boys_6-12_reached]],sbcc18[[#This Row],[boys_13-18_reached]]),sbcc18[[#This Row],[total_boys]])</f>
        <v>0</v>
      </c>
      <c r="AD205" s="49">
        <f>IF(ISBLANK(sbcc18[[#This Row],[total_girls]]),SUM(sbcc18[[#This Row],[girls_0-5_reached]],sbcc18[[#This Row],[girls_6-12_reached]],sbcc18[[#This Row],[girls_13-18_reached]]),sbcc18[[#This Row],[total_girls]])</f>
        <v>0</v>
      </c>
      <c r="AE205" s="49">
        <f>IF(ISBLANK(sbcc18[[#This Row],[total_children]]),SUM(sbcc18[[#This Row],[calc_boys]],sbcc18[[#This Row],[calc_girls]]),sbcc18[[#This Row],[total_children]])</f>
        <v>69</v>
      </c>
      <c r="AF205" s="49">
        <f>IF(ISBLANK(sbcc18[[#This Row],[total_pwd]]),SUM(sbcc18[[#This Row],[total_pwd_men]],sbcc18[[#This Row],[total_pwd_women]]),sbcc18[[#This Row],[total_pwd]])</f>
        <v>3</v>
      </c>
      <c r="AG205" s="49">
        <f>IF(ISBLANK(sbcc18[[#This Row],[total_adults]]),SUM(sbcc18[[#This Row],[total_men]],sbcc18[[#This Row],[total_women]]),sbcc18[[#This Row],[total_adults]])</f>
        <v>52</v>
      </c>
      <c r="AH205" s="49">
        <f>IF(ISBLANK(sbcc18[[#This Row],[total_beneficiaries_reached]]),SUM(sbcc18[[#This Row],[calc_children]],sbcc18[[#This Row],[calc_adults]]),sbcc18[[#This Row],[total_beneficiaries_reached]])</f>
        <v>121</v>
      </c>
      <c r="AI205" s="49" t="str">
        <f ca="1">IF(B205="","",OFFSET(table_admin1[[#Headers],[ADM1_PT]],MATCH(B205,admin1,0),1))</f>
        <v>MZ07</v>
      </c>
      <c r="AJ205" s="49" t="str">
        <f t="shared" ca="1" si="6"/>
        <v>MZ0721</v>
      </c>
      <c r="AK205" s="49" t="str">
        <f t="shared" ca="1" si="7"/>
        <v/>
      </c>
    </row>
    <row r="206" spans="1:37" x14ac:dyDescent="0.2">
      <c r="A206" s="58">
        <v>45323</v>
      </c>
      <c r="B206" s="49" t="s">
        <v>214</v>
      </c>
      <c r="C206" s="49" t="s">
        <v>524</v>
      </c>
      <c r="G206" s="49" t="s">
        <v>122</v>
      </c>
      <c r="H206" s="49" t="s">
        <v>170</v>
      </c>
      <c r="I206" s="49" t="s">
        <v>124</v>
      </c>
      <c r="J206" s="49" t="s">
        <v>1314</v>
      </c>
      <c r="K206" s="49" t="s">
        <v>125</v>
      </c>
      <c r="T206" s="49">
        <v>194</v>
      </c>
      <c r="W206" s="49">
        <v>3</v>
      </c>
      <c r="Z206" s="49">
        <v>164</v>
      </c>
      <c r="AC206" s="49">
        <f>IF(ISBLANK(sbcc18[[#This Row],[total_boys]]),SUM(sbcc18[[#This Row],[boys_0-5_reached]],sbcc18[[#This Row],[boys_6-12_reached]],sbcc18[[#This Row],[boys_13-18_reached]]),sbcc18[[#This Row],[total_boys]])</f>
        <v>0</v>
      </c>
      <c r="AD206" s="49">
        <f>IF(ISBLANK(sbcc18[[#This Row],[total_girls]]),SUM(sbcc18[[#This Row],[girls_0-5_reached]],sbcc18[[#This Row],[girls_6-12_reached]],sbcc18[[#This Row],[girls_13-18_reached]]),sbcc18[[#This Row],[total_girls]])</f>
        <v>0</v>
      </c>
      <c r="AE206" s="49">
        <f>IF(ISBLANK(sbcc18[[#This Row],[total_children]]),SUM(sbcc18[[#This Row],[calc_boys]],sbcc18[[#This Row],[calc_girls]]),sbcc18[[#This Row],[total_children]])</f>
        <v>194</v>
      </c>
      <c r="AF206" s="49">
        <f>IF(ISBLANK(sbcc18[[#This Row],[total_pwd]]),SUM(sbcc18[[#This Row],[total_pwd_men]],sbcc18[[#This Row],[total_pwd_women]]),sbcc18[[#This Row],[total_pwd]])</f>
        <v>3</v>
      </c>
      <c r="AG206" s="49">
        <f>IF(ISBLANK(sbcc18[[#This Row],[total_adults]]),SUM(sbcc18[[#This Row],[total_men]],sbcc18[[#This Row],[total_women]]),sbcc18[[#This Row],[total_adults]])</f>
        <v>164</v>
      </c>
      <c r="AH206" s="49">
        <f>IF(ISBLANK(sbcc18[[#This Row],[total_beneficiaries_reached]]),SUM(sbcc18[[#This Row],[calc_children]],sbcc18[[#This Row],[calc_adults]]),sbcc18[[#This Row],[total_beneficiaries_reached]])</f>
        <v>358</v>
      </c>
      <c r="AI206" s="49" t="str">
        <f ca="1">IF(B206="","",OFFSET(table_admin1[[#Headers],[ADM1_PT]],MATCH(B206,admin1,0),1))</f>
        <v>MZ08</v>
      </c>
      <c r="AJ206" s="49" t="str">
        <f t="shared" ca="1" si="6"/>
        <v>MZ0801</v>
      </c>
      <c r="AK206" s="49" t="str">
        <f t="shared" ca="1" si="7"/>
        <v/>
      </c>
    </row>
    <row r="207" spans="1:37" x14ac:dyDescent="0.2">
      <c r="A207" s="58">
        <v>45352</v>
      </c>
      <c r="B207" s="49" t="s">
        <v>209</v>
      </c>
      <c r="C207" s="49" t="s">
        <v>489</v>
      </c>
      <c r="G207" s="49" t="s">
        <v>122</v>
      </c>
      <c r="H207" s="49" t="s">
        <v>1197</v>
      </c>
      <c r="I207" s="49" t="s">
        <v>124</v>
      </c>
      <c r="J207" s="49" t="s">
        <v>1316</v>
      </c>
      <c r="K207" s="49" t="s">
        <v>125</v>
      </c>
      <c r="T207" s="49">
        <v>179</v>
      </c>
      <c r="W207" s="49">
        <v>10</v>
      </c>
      <c r="Z207" s="49">
        <v>98</v>
      </c>
      <c r="AC207" s="49">
        <f>IF(ISBLANK(sbcc18[[#This Row],[total_boys]]),SUM(sbcc18[[#This Row],[boys_0-5_reached]],sbcc18[[#This Row],[boys_6-12_reached]],sbcc18[[#This Row],[boys_13-18_reached]]),sbcc18[[#This Row],[total_boys]])</f>
        <v>0</v>
      </c>
      <c r="AD207" s="49">
        <f>IF(ISBLANK(sbcc18[[#This Row],[total_girls]]),SUM(sbcc18[[#This Row],[girls_0-5_reached]],sbcc18[[#This Row],[girls_6-12_reached]],sbcc18[[#This Row],[girls_13-18_reached]]),sbcc18[[#This Row],[total_girls]])</f>
        <v>0</v>
      </c>
      <c r="AE207" s="49">
        <f>IF(ISBLANK(sbcc18[[#This Row],[total_children]]),SUM(sbcc18[[#This Row],[calc_boys]],sbcc18[[#This Row],[calc_girls]]),sbcc18[[#This Row],[total_children]])</f>
        <v>179</v>
      </c>
      <c r="AF207" s="49">
        <f>IF(ISBLANK(sbcc18[[#This Row],[total_pwd]]),SUM(sbcc18[[#This Row],[total_pwd_men]],sbcc18[[#This Row],[total_pwd_women]]),sbcc18[[#This Row],[total_pwd]])</f>
        <v>10</v>
      </c>
      <c r="AG207" s="49">
        <f>IF(ISBLANK(sbcc18[[#This Row],[total_adults]]),SUM(sbcc18[[#This Row],[total_men]],sbcc18[[#This Row],[total_women]]),sbcc18[[#This Row],[total_adults]])</f>
        <v>98</v>
      </c>
      <c r="AH207" s="49">
        <f>IF(ISBLANK(sbcc18[[#This Row],[total_beneficiaries_reached]]),SUM(sbcc18[[#This Row],[calc_children]],sbcc18[[#This Row],[calc_adults]]),sbcc18[[#This Row],[total_beneficiaries_reached]])</f>
        <v>277</v>
      </c>
      <c r="AI207" s="49" t="str">
        <f ca="1">IF(B207="","",OFFSET(table_admin1[[#Headers],[ADM1_PT]],MATCH(B207,admin1,0),1))</f>
        <v>MZ07</v>
      </c>
      <c r="AJ207" s="49" t="str">
        <f t="shared" ca="1" si="6"/>
        <v>MZ0715</v>
      </c>
      <c r="AK207" s="49" t="str">
        <f t="shared" ca="1" si="7"/>
        <v/>
      </c>
    </row>
    <row r="208" spans="1:37" x14ac:dyDescent="0.2">
      <c r="A208" s="58">
        <v>45292</v>
      </c>
      <c r="B208" s="49" t="s">
        <v>120</v>
      </c>
      <c r="C208" s="49" t="s">
        <v>127</v>
      </c>
      <c r="G208" s="49" t="s">
        <v>116</v>
      </c>
      <c r="H208" s="49" t="s">
        <v>170</v>
      </c>
      <c r="I208" s="49" t="s">
        <v>118</v>
      </c>
      <c r="K208" s="49" t="s">
        <v>1212</v>
      </c>
      <c r="T208" s="49">
        <v>45</v>
      </c>
      <c r="W208" s="49">
        <v>6</v>
      </c>
      <c r="Z208" s="49">
        <v>8</v>
      </c>
      <c r="AC208" s="49">
        <f>IF(ISBLANK(sbcc18[[#This Row],[total_boys]]),SUM(sbcc18[[#This Row],[boys_0-5_reached]],sbcc18[[#This Row],[boys_6-12_reached]],sbcc18[[#This Row],[boys_13-18_reached]]),sbcc18[[#This Row],[total_boys]])</f>
        <v>0</v>
      </c>
      <c r="AD208" s="49">
        <f>IF(ISBLANK(sbcc18[[#This Row],[total_girls]]),SUM(sbcc18[[#This Row],[girls_0-5_reached]],sbcc18[[#This Row],[girls_6-12_reached]],sbcc18[[#This Row],[girls_13-18_reached]]),sbcc18[[#This Row],[total_girls]])</f>
        <v>0</v>
      </c>
      <c r="AE208" s="49">
        <f>IF(ISBLANK(sbcc18[[#This Row],[total_children]]),SUM(sbcc18[[#This Row],[calc_boys]],sbcc18[[#This Row],[calc_girls]]),sbcc18[[#This Row],[total_children]])</f>
        <v>45</v>
      </c>
      <c r="AF208" s="49">
        <f>IF(ISBLANK(sbcc18[[#This Row],[total_pwd]]),SUM(sbcc18[[#This Row],[total_pwd_men]],sbcc18[[#This Row],[total_pwd_women]]),sbcc18[[#This Row],[total_pwd]])</f>
        <v>6</v>
      </c>
      <c r="AG208" s="49">
        <f>IF(ISBLANK(sbcc18[[#This Row],[total_adults]]),SUM(sbcc18[[#This Row],[total_men]],sbcc18[[#This Row],[total_women]]),sbcc18[[#This Row],[total_adults]])</f>
        <v>8</v>
      </c>
      <c r="AH208" s="49">
        <f>IF(ISBLANK(sbcc18[[#This Row],[total_beneficiaries_reached]]),SUM(sbcc18[[#This Row],[calc_children]],sbcc18[[#This Row],[calc_adults]]),sbcc18[[#This Row],[total_beneficiaries_reached]])</f>
        <v>53</v>
      </c>
      <c r="AI208" s="49" t="str">
        <f ca="1">IF(B208="","",OFFSET(table_admin1[[#Headers],[ADM1_PT]],MATCH(B208,admin1,0),1))</f>
        <v>MZ01</v>
      </c>
      <c r="AJ208" s="49" t="str">
        <f t="shared" ca="1" si="6"/>
        <v>MZ0101</v>
      </c>
      <c r="AK208" s="49" t="str">
        <f t="shared" ca="1" si="7"/>
        <v/>
      </c>
    </row>
    <row r="209" spans="1:37" x14ac:dyDescent="0.2">
      <c r="A209" s="58">
        <v>45352</v>
      </c>
      <c r="B209" s="49" t="s">
        <v>113</v>
      </c>
      <c r="C209" s="49" t="s">
        <v>613</v>
      </c>
      <c r="G209" s="49" t="s">
        <v>122</v>
      </c>
      <c r="H209" s="49" t="s">
        <v>170</v>
      </c>
      <c r="I209" s="49" t="s">
        <v>124</v>
      </c>
      <c r="J209" s="49" t="s">
        <v>1315</v>
      </c>
      <c r="K209" s="49" t="s">
        <v>125</v>
      </c>
      <c r="T209" s="49">
        <v>31</v>
      </c>
      <c r="W209" s="49">
        <v>6</v>
      </c>
      <c r="Z209" s="49">
        <v>184</v>
      </c>
      <c r="AC209" s="49">
        <f>IF(ISBLANK(sbcc18[[#This Row],[total_boys]]),SUM(sbcc18[[#This Row],[boys_0-5_reached]],sbcc18[[#This Row],[boys_6-12_reached]],sbcc18[[#This Row],[boys_13-18_reached]]),sbcc18[[#This Row],[total_boys]])</f>
        <v>0</v>
      </c>
      <c r="AD209" s="49">
        <f>IF(ISBLANK(sbcc18[[#This Row],[total_girls]]),SUM(sbcc18[[#This Row],[girls_0-5_reached]],sbcc18[[#This Row],[girls_6-12_reached]],sbcc18[[#This Row],[girls_13-18_reached]]),sbcc18[[#This Row],[total_girls]])</f>
        <v>0</v>
      </c>
      <c r="AE209" s="49">
        <f>IF(ISBLANK(sbcc18[[#This Row],[total_children]]),SUM(sbcc18[[#This Row],[calc_boys]],sbcc18[[#This Row],[calc_girls]]),sbcc18[[#This Row],[total_children]])</f>
        <v>31</v>
      </c>
      <c r="AF209" s="49">
        <f>IF(ISBLANK(sbcc18[[#This Row],[total_pwd]]),SUM(sbcc18[[#This Row],[total_pwd_men]],sbcc18[[#This Row],[total_pwd_women]]),sbcc18[[#This Row],[total_pwd]])</f>
        <v>6</v>
      </c>
      <c r="AG209" s="49">
        <f>IF(ISBLANK(sbcc18[[#This Row],[total_adults]]),SUM(sbcc18[[#This Row],[total_men]],sbcc18[[#This Row],[total_women]]),sbcc18[[#This Row],[total_adults]])</f>
        <v>184</v>
      </c>
      <c r="AH209" s="49">
        <f>IF(ISBLANK(sbcc18[[#This Row],[total_beneficiaries_reached]]),SUM(sbcc18[[#This Row],[calc_children]],sbcc18[[#This Row],[calc_adults]]),sbcc18[[#This Row],[total_beneficiaries_reached]])</f>
        <v>215</v>
      </c>
      <c r="AI209" s="49" t="str">
        <f ca="1">IF(B209="","",OFFSET(table_admin1[[#Headers],[ADM1_PT]],MATCH(B209,admin1,0),1))</f>
        <v>MZ09</v>
      </c>
      <c r="AJ209" s="49" t="str">
        <f t="shared" ca="1" si="6"/>
        <v>MZ0907</v>
      </c>
      <c r="AK209" s="49" t="str">
        <f t="shared" ca="1" si="7"/>
        <v/>
      </c>
    </row>
    <row r="210" spans="1:37" x14ac:dyDescent="0.2">
      <c r="A210" s="58">
        <v>45383</v>
      </c>
      <c r="B210" s="49" t="s">
        <v>224</v>
      </c>
      <c r="C210" s="49" t="s">
        <v>656</v>
      </c>
      <c r="G210" s="49" t="s">
        <v>116</v>
      </c>
      <c r="H210" s="49" t="s">
        <v>170</v>
      </c>
      <c r="I210" s="49" t="s">
        <v>118</v>
      </c>
      <c r="K210" s="49" t="s">
        <v>1212</v>
      </c>
      <c r="T210" s="49">
        <v>62</v>
      </c>
      <c r="W210" s="49">
        <v>2</v>
      </c>
      <c r="Z210" s="49">
        <v>119</v>
      </c>
      <c r="AC210" s="49">
        <f>IF(ISBLANK(sbcc18[[#This Row],[total_boys]]),SUM(sbcc18[[#This Row],[boys_0-5_reached]],sbcc18[[#This Row],[boys_6-12_reached]],sbcc18[[#This Row],[boys_13-18_reached]]),sbcc18[[#This Row],[total_boys]])</f>
        <v>0</v>
      </c>
      <c r="AD210" s="49">
        <f>IF(ISBLANK(sbcc18[[#This Row],[total_girls]]),SUM(sbcc18[[#This Row],[girls_0-5_reached]],sbcc18[[#This Row],[girls_6-12_reached]],sbcc18[[#This Row],[girls_13-18_reached]]),sbcc18[[#This Row],[total_girls]])</f>
        <v>0</v>
      </c>
      <c r="AE210" s="49">
        <f>IF(ISBLANK(sbcc18[[#This Row],[total_children]]),SUM(sbcc18[[#This Row],[calc_boys]],sbcc18[[#This Row],[calc_girls]]),sbcc18[[#This Row],[total_children]])</f>
        <v>62</v>
      </c>
      <c r="AF210" s="49">
        <f>IF(ISBLANK(sbcc18[[#This Row],[total_pwd]]),SUM(sbcc18[[#This Row],[total_pwd_men]],sbcc18[[#This Row],[total_pwd_women]]),sbcc18[[#This Row],[total_pwd]])</f>
        <v>2</v>
      </c>
      <c r="AG210" s="49">
        <f>IF(ISBLANK(sbcc18[[#This Row],[total_adults]]),SUM(sbcc18[[#This Row],[total_men]],sbcc18[[#This Row],[total_women]]),sbcc18[[#This Row],[total_adults]])</f>
        <v>119</v>
      </c>
      <c r="AH210" s="49">
        <f>IF(ISBLANK(sbcc18[[#This Row],[total_beneficiaries_reached]]),SUM(sbcc18[[#This Row],[calc_children]],sbcc18[[#This Row],[calc_adults]]),sbcc18[[#This Row],[total_beneficiaries_reached]])</f>
        <v>181</v>
      </c>
      <c r="AI210" s="49" t="str">
        <f ca="1">IF(B210="","",OFFSET(table_admin1[[#Headers],[ADM1_PT]],MATCH(B210,admin1,0),1))</f>
        <v>MZ10</v>
      </c>
      <c r="AJ210" s="49" t="str">
        <f t="shared" ca="1" si="6"/>
        <v>MZ1006</v>
      </c>
      <c r="AK210" s="49" t="str">
        <f t="shared" ca="1" si="7"/>
        <v/>
      </c>
    </row>
    <row r="211" spans="1:37" x14ac:dyDescent="0.2">
      <c r="A211" s="58">
        <v>45323</v>
      </c>
      <c r="B211" s="49" t="s">
        <v>209</v>
      </c>
      <c r="C211" s="49" t="s">
        <v>489</v>
      </c>
      <c r="G211" s="49" t="s">
        <v>116</v>
      </c>
      <c r="H211" s="49" t="s">
        <v>170</v>
      </c>
      <c r="K211" s="49" t="s">
        <v>1212</v>
      </c>
      <c r="T211" s="49">
        <v>120</v>
      </c>
      <c r="W211" s="49">
        <v>6</v>
      </c>
      <c r="Z211" s="49">
        <v>146</v>
      </c>
      <c r="AC211" s="49">
        <f>IF(ISBLANK(sbcc18[[#This Row],[total_boys]]),SUM(sbcc18[[#This Row],[boys_0-5_reached]],sbcc18[[#This Row],[boys_6-12_reached]],sbcc18[[#This Row],[boys_13-18_reached]]),sbcc18[[#This Row],[total_boys]])</f>
        <v>0</v>
      </c>
      <c r="AD211" s="49">
        <f>IF(ISBLANK(sbcc18[[#This Row],[total_girls]]),SUM(sbcc18[[#This Row],[girls_0-5_reached]],sbcc18[[#This Row],[girls_6-12_reached]],sbcc18[[#This Row],[girls_13-18_reached]]),sbcc18[[#This Row],[total_girls]])</f>
        <v>0</v>
      </c>
      <c r="AE211" s="49">
        <f>IF(ISBLANK(sbcc18[[#This Row],[total_children]]),SUM(sbcc18[[#This Row],[calc_boys]],sbcc18[[#This Row],[calc_girls]]),sbcc18[[#This Row],[total_children]])</f>
        <v>120</v>
      </c>
      <c r="AF211" s="49">
        <f>IF(ISBLANK(sbcc18[[#This Row],[total_pwd]]),SUM(sbcc18[[#This Row],[total_pwd_men]],sbcc18[[#This Row],[total_pwd_women]]),sbcc18[[#This Row],[total_pwd]])</f>
        <v>6</v>
      </c>
      <c r="AG211" s="49">
        <f>IF(ISBLANK(sbcc18[[#This Row],[total_adults]]),SUM(sbcc18[[#This Row],[total_men]],sbcc18[[#This Row],[total_women]]),sbcc18[[#This Row],[total_adults]])</f>
        <v>146</v>
      </c>
      <c r="AH211" s="49">
        <f>IF(ISBLANK(sbcc18[[#This Row],[total_beneficiaries_reached]]),SUM(sbcc18[[#This Row],[calc_children]],sbcc18[[#This Row],[calc_adults]]),sbcc18[[#This Row],[total_beneficiaries_reached]])</f>
        <v>266</v>
      </c>
      <c r="AI211" s="49" t="str">
        <f ca="1">IF(B211="","",OFFSET(table_admin1[[#Headers],[ADM1_PT]],MATCH(B211,admin1,0),1))</f>
        <v>MZ07</v>
      </c>
      <c r="AJ211" s="49" t="str">
        <f t="shared" ca="1" si="6"/>
        <v>MZ0715</v>
      </c>
      <c r="AK211" s="49" t="str">
        <f t="shared" ca="1" si="7"/>
        <v/>
      </c>
    </row>
    <row r="212" spans="1:37" x14ac:dyDescent="0.2">
      <c r="A212" s="58">
        <v>45323</v>
      </c>
      <c r="B212" s="49" t="s">
        <v>209</v>
      </c>
      <c r="C212" s="49" t="s">
        <v>441</v>
      </c>
      <c r="G212" s="49" t="s">
        <v>116</v>
      </c>
      <c r="H212" s="49" t="s">
        <v>1197</v>
      </c>
      <c r="I212" s="49" t="s">
        <v>130</v>
      </c>
      <c r="J212" s="49" t="s">
        <v>1319</v>
      </c>
      <c r="K212" s="49" t="s">
        <v>1212</v>
      </c>
      <c r="T212" s="49">
        <v>127</v>
      </c>
      <c r="W212" s="49">
        <v>8</v>
      </c>
      <c r="Z212" s="49">
        <v>123</v>
      </c>
      <c r="AC212" s="49">
        <f>IF(ISBLANK(sbcc18[[#This Row],[total_boys]]),SUM(sbcc18[[#This Row],[boys_0-5_reached]],sbcc18[[#This Row],[boys_6-12_reached]],sbcc18[[#This Row],[boys_13-18_reached]]),sbcc18[[#This Row],[total_boys]])</f>
        <v>0</v>
      </c>
      <c r="AD212" s="49">
        <f>IF(ISBLANK(sbcc18[[#This Row],[total_girls]]),SUM(sbcc18[[#This Row],[girls_0-5_reached]],sbcc18[[#This Row],[girls_6-12_reached]],sbcc18[[#This Row],[girls_13-18_reached]]),sbcc18[[#This Row],[total_girls]])</f>
        <v>0</v>
      </c>
      <c r="AE212" s="49">
        <f>IF(ISBLANK(sbcc18[[#This Row],[total_children]]),SUM(sbcc18[[#This Row],[calc_boys]],sbcc18[[#This Row],[calc_girls]]),sbcc18[[#This Row],[total_children]])</f>
        <v>127</v>
      </c>
      <c r="AF212" s="49">
        <f>IF(ISBLANK(sbcc18[[#This Row],[total_pwd]]),SUM(sbcc18[[#This Row],[total_pwd_men]],sbcc18[[#This Row],[total_pwd_women]]),sbcc18[[#This Row],[total_pwd]])</f>
        <v>8</v>
      </c>
      <c r="AG212" s="49">
        <f>IF(ISBLANK(sbcc18[[#This Row],[total_adults]]),SUM(sbcc18[[#This Row],[total_men]],sbcc18[[#This Row],[total_women]]),sbcc18[[#This Row],[total_adults]])</f>
        <v>123</v>
      </c>
      <c r="AH212" s="49">
        <f>IF(ISBLANK(sbcc18[[#This Row],[total_beneficiaries_reached]]),SUM(sbcc18[[#This Row],[calc_children]],sbcc18[[#This Row],[calc_adults]]),sbcc18[[#This Row],[total_beneficiaries_reached]])</f>
        <v>250</v>
      </c>
      <c r="AI212" s="49" t="str">
        <f ca="1">IF(B212="","",OFFSET(table_admin1[[#Headers],[ADM1_PT]],MATCH(B212,admin1,0),1))</f>
        <v>MZ07</v>
      </c>
      <c r="AJ212" s="49" t="str">
        <f t="shared" ca="1" si="6"/>
        <v>MZ0702</v>
      </c>
      <c r="AK212" s="49" t="str">
        <f t="shared" ca="1" si="7"/>
        <v/>
      </c>
    </row>
    <row r="213" spans="1:37" x14ac:dyDescent="0.2">
      <c r="A213" s="58">
        <v>45352</v>
      </c>
      <c r="B213" s="49" t="s">
        <v>120</v>
      </c>
      <c r="C213" s="49" t="s">
        <v>220</v>
      </c>
      <c r="G213" s="49" t="s">
        <v>116</v>
      </c>
      <c r="H213" s="49" t="s">
        <v>1197</v>
      </c>
      <c r="I213" s="49" t="s">
        <v>118</v>
      </c>
      <c r="K213" s="49" t="s">
        <v>1212</v>
      </c>
      <c r="T213" s="49">
        <v>154</v>
      </c>
      <c r="W213" s="49">
        <v>3</v>
      </c>
      <c r="Z213" s="49">
        <v>107</v>
      </c>
      <c r="AC213" s="49">
        <f>IF(ISBLANK(sbcc18[[#This Row],[total_boys]]),SUM(sbcc18[[#This Row],[boys_0-5_reached]],sbcc18[[#This Row],[boys_6-12_reached]],sbcc18[[#This Row],[boys_13-18_reached]]),sbcc18[[#This Row],[total_boys]])</f>
        <v>0</v>
      </c>
      <c r="AD213" s="49">
        <f>IF(ISBLANK(sbcc18[[#This Row],[total_girls]]),SUM(sbcc18[[#This Row],[girls_0-5_reached]],sbcc18[[#This Row],[girls_6-12_reached]],sbcc18[[#This Row],[girls_13-18_reached]]),sbcc18[[#This Row],[total_girls]])</f>
        <v>0</v>
      </c>
      <c r="AE213" s="49">
        <f>IF(ISBLANK(sbcc18[[#This Row],[total_children]]),SUM(sbcc18[[#This Row],[calc_boys]],sbcc18[[#This Row],[calc_girls]]),sbcc18[[#This Row],[total_children]])</f>
        <v>154</v>
      </c>
      <c r="AF213" s="49">
        <f>IF(ISBLANK(sbcc18[[#This Row],[total_pwd]]),SUM(sbcc18[[#This Row],[total_pwd_men]],sbcc18[[#This Row],[total_pwd_women]]),sbcc18[[#This Row],[total_pwd]])</f>
        <v>3</v>
      </c>
      <c r="AG213" s="49">
        <f>IF(ISBLANK(sbcc18[[#This Row],[total_adults]]),SUM(sbcc18[[#This Row],[total_men]],sbcc18[[#This Row],[total_women]]),sbcc18[[#This Row],[total_adults]])</f>
        <v>107</v>
      </c>
      <c r="AH213" s="49">
        <f>IF(ISBLANK(sbcc18[[#This Row],[total_beneficiaries_reached]]),SUM(sbcc18[[#This Row],[calc_children]],sbcc18[[#This Row],[calc_adults]]),sbcc18[[#This Row],[total_beneficiaries_reached]])</f>
        <v>261</v>
      </c>
      <c r="AI213" s="49" t="str">
        <f ca="1">IF(B213="","",OFFSET(table_admin1[[#Headers],[ADM1_PT]],MATCH(B213,admin1,0),1))</f>
        <v>MZ01</v>
      </c>
      <c r="AJ213" s="49" t="str">
        <f t="shared" ca="1" si="6"/>
        <v>MZ0109</v>
      </c>
      <c r="AK213" s="49" t="str">
        <f t="shared" ca="1" si="7"/>
        <v/>
      </c>
    </row>
    <row r="214" spans="1:37" x14ac:dyDescent="0.2">
      <c r="A214" s="58">
        <v>45352</v>
      </c>
      <c r="B214" s="49" t="s">
        <v>209</v>
      </c>
      <c r="C214" s="49" t="s">
        <v>471</v>
      </c>
      <c r="G214" s="49" t="s">
        <v>116</v>
      </c>
      <c r="H214" s="49" t="s">
        <v>1197</v>
      </c>
      <c r="I214" s="49" t="s">
        <v>118</v>
      </c>
      <c r="K214" s="49" t="s">
        <v>1212</v>
      </c>
      <c r="T214" s="49">
        <v>144</v>
      </c>
      <c r="W214" s="49">
        <v>2</v>
      </c>
      <c r="Z214" s="49">
        <v>169</v>
      </c>
      <c r="AC214" s="49">
        <f>IF(ISBLANK(sbcc18[[#This Row],[total_boys]]),SUM(sbcc18[[#This Row],[boys_0-5_reached]],sbcc18[[#This Row],[boys_6-12_reached]],sbcc18[[#This Row],[boys_13-18_reached]]),sbcc18[[#This Row],[total_boys]])</f>
        <v>0</v>
      </c>
      <c r="AD214" s="49">
        <f>IF(ISBLANK(sbcc18[[#This Row],[total_girls]]),SUM(sbcc18[[#This Row],[girls_0-5_reached]],sbcc18[[#This Row],[girls_6-12_reached]],sbcc18[[#This Row],[girls_13-18_reached]]),sbcc18[[#This Row],[total_girls]])</f>
        <v>0</v>
      </c>
      <c r="AE214" s="49">
        <f>IF(ISBLANK(sbcc18[[#This Row],[total_children]]),SUM(sbcc18[[#This Row],[calc_boys]],sbcc18[[#This Row],[calc_girls]]),sbcc18[[#This Row],[total_children]])</f>
        <v>144</v>
      </c>
      <c r="AF214" s="49">
        <f>IF(ISBLANK(sbcc18[[#This Row],[total_pwd]]),SUM(sbcc18[[#This Row],[total_pwd_men]],sbcc18[[#This Row],[total_pwd_women]]),sbcc18[[#This Row],[total_pwd]])</f>
        <v>2</v>
      </c>
      <c r="AG214" s="49">
        <f>IF(ISBLANK(sbcc18[[#This Row],[total_adults]]),SUM(sbcc18[[#This Row],[total_men]],sbcc18[[#This Row],[total_women]]),sbcc18[[#This Row],[total_adults]])</f>
        <v>169</v>
      </c>
      <c r="AH214" s="49">
        <f>IF(ISBLANK(sbcc18[[#This Row],[total_beneficiaries_reached]]),SUM(sbcc18[[#This Row],[calc_children]],sbcc18[[#This Row],[calc_adults]]),sbcc18[[#This Row],[total_beneficiaries_reached]])</f>
        <v>313</v>
      </c>
      <c r="AI214" s="49" t="str">
        <f ca="1">IF(B214="","",OFFSET(table_admin1[[#Headers],[ADM1_PT]],MATCH(B214,admin1,0),1))</f>
        <v>MZ07</v>
      </c>
      <c r="AJ214" s="49" t="str">
        <f t="shared" ca="1" si="6"/>
        <v>MZ0710</v>
      </c>
      <c r="AK214" s="49" t="str">
        <f t="shared" ca="1" si="7"/>
        <v/>
      </c>
    </row>
    <row r="215" spans="1:37" x14ac:dyDescent="0.2">
      <c r="A215" s="58">
        <v>45323</v>
      </c>
      <c r="B215" s="49" t="s">
        <v>224</v>
      </c>
      <c r="C215" s="49" t="s">
        <v>675</v>
      </c>
      <c r="G215" s="49" t="s">
        <v>116</v>
      </c>
      <c r="H215" s="49" t="s">
        <v>1197</v>
      </c>
      <c r="I215" s="49" t="s">
        <v>118</v>
      </c>
      <c r="K215" s="49" t="s">
        <v>1212</v>
      </c>
      <c r="T215" s="49">
        <v>7</v>
      </c>
      <c r="W215" s="49">
        <v>7</v>
      </c>
      <c r="Z215" s="49">
        <v>173</v>
      </c>
      <c r="AC215" s="49">
        <f>IF(ISBLANK(sbcc18[[#This Row],[total_boys]]),SUM(sbcc18[[#This Row],[boys_0-5_reached]],sbcc18[[#This Row],[boys_6-12_reached]],sbcc18[[#This Row],[boys_13-18_reached]]),sbcc18[[#This Row],[total_boys]])</f>
        <v>0</v>
      </c>
      <c r="AD215" s="49">
        <f>IF(ISBLANK(sbcc18[[#This Row],[total_girls]]),SUM(sbcc18[[#This Row],[girls_0-5_reached]],sbcc18[[#This Row],[girls_6-12_reached]],sbcc18[[#This Row],[girls_13-18_reached]]),sbcc18[[#This Row],[total_girls]])</f>
        <v>0</v>
      </c>
      <c r="AE215" s="49">
        <f>IF(ISBLANK(sbcc18[[#This Row],[total_children]]),SUM(sbcc18[[#This Row],[calc_boys]],sbcc18[[#This Row],[calc_girls]]),sbcc18[[#This Row],[total_children]])</f>
        <v>7</v>
      </c>
      <c r="AF215" s="49">
        <f>IF(ISBLANK(sbcc18[[#This Row],[total_pwd]]),SUM(sbcc18[[#This Row],[total_pwd_men]],sbcc18[[#This Row],[total_pwd_women]]),sbcc18[[#This Row],[total_pwd]])</f>
        <v>7</v>
      </c>
      <c r="AG215" s="49">
        <f>IF(ISBLANK(sbcc18[[#This Row],[total_adults]]),SUM(sbcc18[[#This Row],[total_men]],sbcc18[[#This Row],[total_women]]),sbcc18[[#This Row],[total_adults]])</f>
        <v>173</v>
      </c>
      <c r="AH215" s="49">
        <f>IF(ISBLANK(sbcc18[[#This Row],[total_beneficiaries_reached]]),SUM(sbcc18[[#This Row],[calc_children]],sbcc18[[#This Row],[calc_adults]]),sbcc18[[#This Row],[total_beneficiaries_reached]])</f>
        <v>180</v>
      </c>
      <c r="AI215" s="49" t="str">
        <f ca="1">IF(B215="","",OFFSET(table_admin1[[#Headers],[ADM1_PT]],MATCH(B215,admin1,0),1))</f>
        <v>MZ10</v>
      </c>
      <c r="AJ215" s="49" t="str">
        <f t="shared" ca="1" si="6"/>
        <v>MZ1011</v>
      </c>
      <c r="AK215" s="49" t="str">
        <f t="shared" ca="1" si="7"/>
        <v/>
      </c>
    </row>
    <row r="216" spans="1:37" x14ac:dyDescent="0.2">
      <c r="A216" s="58">
        <v>45292</v>
      </c>
      <c r="B216" s="49" t="s">
        <v>120</v>
      </c>
      <c r="C216" s="49" t="s">
        <v>242</v>
      </c>
      <c r="G216" s="49" t="s">
        <v>116</v>
      </c>
      <c r="H216" s="49" t="s">
        <v>170</v>
      </c>
      <c r="I216" s="49" t="s">
        <v>118</v>
      </c>
      <c r="K216" s="49" t="s">
        <v>1212</v>
      </c>
      <c r="T216" s="49">
        <v>123</v>
      </c>
      <c r="W216" s="49">
        <v>4</v>
      </c>
      <c r="Z216" s="49">
        <v>193</v>
      </c>
      <c r="AC216" s="49">
        <f>IF(ISBLANK(sbcc18[[#This Row],[total_boys]]),SUM(sbcc18[[#This Row],[boys_0-5_reached]],sbcc18[[#This Row],[boys_6-12_reached]],sbcc18[[#This Row],[boys_13-18_reached]]),sbcc18[[#This Row],[total_boys]])</f>
        <v>0</v>
      </c>
      <c r="AD216" s="49">
        <f>IF(ISBLANK(sbcc18[[#This Row],[total_girls]]),SUM(sbcc18[[#This Row],[girls_0-5_reached]],sbcc18[[#This Row],[girls_6-12_reached]],sbcc18[[#This Row],[girls_13-18_reached]]),sbcc18[[#This Row],[total_girls]])</f>
        <v>0</v>
      </c>
      <c r="AE216" s="49">
        <f>IF(ISBLANK(sbcc18[[#This Row],[total_children]]),SUM(sbcc18[[#This Row],[calc_boys]],sbcc18[[#This Row],[calc_girls]]),sbcc18[[#This Row],[total_children]])</f>
        <v>123</v>
      </c>
      <c r="AF216" s="49">
        <f>IF(ISBLANK(sbcc18[[#This Row],[total_pwd]]),SUM(sbcc18[[#This Row],[total_pwd_men]],sbcc18[[#This Row],[total_pwd_women]]),sbcc18[[#This Row],[total_pwd]])</f>
        <v>4</v>
      </c>
      <c r="AG216" s="49">
        <f>IF(ISBLANK(sbcc18[[#This Row],[total_adults]]),SUM(sbcc18[[#This Row],[total_men]],sbcc18[[#This Row],[total_women]]),sbcc18[[#This Row],[total_adults]])</f>
        <v>193</v>
      </c>
      <c r="AH216" s="49">
        <f>IF(ISBLANK(sbcc18[[#This Row],[total_beneficiaries_reached]]),SUM(sbcc18[[#This Row],[calc_children]],sbcc18[[#This Row],[calc_adults]]),sbcc18[[#This Row],[total_beneficiaries_reached]])</f>
        <v>316</v>
      </c>
      <c r="AI216" s="49" t="str">
        <f ca="1">IF(B216="","",OFFSET(table_admin1[[#Headers],[ADM1_PT]],MATCH(B216,admin1,0),1))</f>
        <v>MZ01</v>
      </c>
      <c r="AJ216" s="49" t="str">
        <f t="shared" ca="1" si="6"/>
        <v>MZ0114</v>
      </c>
      <c r="AK216" s="49" t="str">
        <f t="shared" ca="1" si="7"/>
        <v/>
      </c>
    </row>
    <row r="217" spans="1:37" x14ac:dyDescent="0.2">
      <c r="A217" s="58">
        <v>45352</v>
      </c>
      <c r="B217" s="49" t="s">
        <v>113</v>
      </c>
      <c r="C217" s="49" t="s">
        <v>634</v>
      </c>
      <c r="G217" s="49" t="s">
        <v>122</v>
      </c>
      <c r="H217" s="49" t="s">
        <v>1197</v>
      </c>
      <c r="I217" s="49" t="s">
        <v>124</v>
      </c>
      <c r="J217" s="49" t="s">
        <v>1315</v>
      </c>
      <c r="K217" s="49" t="s">
        <v>125</v>
      </c>
      <c r="T217" s="49">
        <v>197</v>
      </c>
      <c r="W217" s="49">
        <v>4</v>
      </c>
      <c r="Z217" s="49">
        <v>61</v>
      </c>
      <c r="AC217" s="49">
        <f>IF(ISBLANK(sbcc18[[#This Row],[total_boys]]),SUM(sbcc18[[#This Row],[boys_0-5_reached]],sbcc18[[#This Row],[boys_6-12_reached]],sbcc18[[#This Row],[boys_13-18_reached]]),sbcc18[[#This Row],[total_boys]])</f>
        <v>0</v>
      </c>
      <c r="AD217" s="49">
        <f>IF(ISBLANK(sbcc18[[#This Row],[total_girls]]),SUM(sbcc18[[#This Row],[girls_0-5_reached]],sbcc18[[#This Row],[girls_6-12_reached]],sbcc18[[#This Row],[girls_13-18_reached]]),sbcc18[[#This Row],[total_girls]])</f>
        <v>0</v>
      </c>
      <c r="AE217" s="49">
        <f>IF(ISBLANK(sbcc18[[#This Row],[total_children]]),SUM(sbcc18[[#This Row],[calc_boys]],sbcc18[[#This Row],[calc_girls]]),sbcc18[[#This Row],[total_children]])</f>
        <v>197</v>
      </c>
      <c r="AF217" s="49">
        <f>IF(ISBLANK(sbcc18[[#This Row],[total_pwd]]),SUM(sbcc18[[#This Row],[total_pwd_men]],sbcc18[[#This Row],[total_pwd_women]]),sbcc18[[#This Row],[total_pwd]])</f>
        <v>4</v>
      </c>
      <c r="AG217" s="49">
        <f>IF(ISBLANK(sbcc18[[#This Row],[total_adults]]),SUM(sbcc18[[#This Row],[total_men]],sbcc18[[#This Row],[total_women]]),sbcc18[[#This Row],[total_adults]])</f>
        <v>61</v>
      </c>
      <c r="AH217" s="49">
        <f>IF(ISBLANK(sbcc18[[#This Row],[total_beneficiaries_reached]]),SUM(sbcc18[[#This Row],[calc_children]],sbcc18[[#This Row],[calc_adults]]),sbcc18[[#This Row],[total_beneficiaries_reached]])</f>
        <v>258</v>
      </c>
      <c r="AI217" s="49" t="str">
        <f ca="1">IF(B217="","",OFFSET(table_admin1[[#Headers],[ADM1_PT]],MATCH(B217,admin1,0),1))</f>
        <v>MZ09</v>
      </c>
      <c r="AJ217" s="49" t="str">
        <f t="shared" ca="1" si="6"/>
        <v>MZ0913</v>
      </c>
      <c r="AK217" s="49" t="str">
        <f t="shared" ca="1" si="7"/>
        <v/>
      </c>
    </row>
    <row r="218" spans="1:37" x14ac:dyDescent="0.2">
      <c r="A218" s="58">
        <v>45323</v>
      </c>
      <c r="B218" s="49" t="s">
        <v>209</v>
      </c>
      <c r="C218" s="49" t="s">
        <v>489</v>
      </c>
      <c r="G218" s="49" t="s">
        <v>116</v>
      </c>
      <c r="H218" s="49" t="s">
        <v>1197</v>
      </c>
      <c r="I218" s="49" t="s">
        <v>118</v>
      </c>
      <c r="K218" s="49" t="s">
        <v>1212</v>
      </c>
      <c r="T218" s="49">
        <v>48</v>
      </c>
      <c r="W218" s="49">
        <v>10</v>
      </c>
      <c r="Z218" s="49">
        <v>45</v>
      </c>
      <c r="AC218" s="49">
        <f>IF(ISBLANK(sbcc18[[#This Row],[total_boys]]),SUM(sbcc18[[#This Row],[boys_0-5_reached]],sbcc18[[#This Row],[boys_6-12_reached]],sbcc18[[#This Row],[boys_13-18_reached]]),sbcc18[[#This Row],[total_boys]])</f>
        <v>0</v>
      </c>
      <c r="AD218" s="49">
        <f>IF(ISBLANK(sbcc18[[#This Row],[total_girls]]),SUM(sbcc18[[#This Row],[girls_0-5_reached]],sbcc18[[#This Row],[girls_6-12_reached]],sbcc18[[#This Row],[girls_13-18_reached]]),sbcc18[[#This Row],[total_girls]])</f>
        <v>0</v>
      </c>
      <c r="AE218" s="49">
        <f>IF(ISBLANK(sbcc18[[#This Row],[total_children]]),SUM(sbcc18[[#This Row],[calc_boys]],sbcc18[[#This Row],[calc_girls]]),sbcc18[[#This Row],[total_children]])</f>
        <v>48</v>
      </c>
      <c r="AF218" s="49">
        <f>IF(ISBLANK(sbcc18[[#This Row],[total_pwd]]),SUM(sbcc18[[#This Row],[total_pwd_men]],sbcc18[[#This Row],[total_pwd_women]]),sbcc18[[#This Row],[total_pwd]])</f>
        <v>10</v>
      </c>
      <c r="AG218" s="49">
        <f>IF(ISBLANK(sbcc18[[#This Row],[total_adults]]),SUM(sbcc18[[#This Row],[total_men]],sbcc18[[#This Row],[total_women]]),sbcc18[[#This Row],[total_adults]])</f>
        <v>45</v>
      </c>
      <c r="AH218" s="49">
        <f>IF(ISBLANK(sbcc18[[#This Row],[total_beneficiaries_reached]]),SUM(sbcc18[[#This Row],[calc_children]],sbcc18[[#This Row],[calc_adults]]),sbcc18[[#This Row],[total_beneficiaries_reached]])</f>
        <v>93</v>
      </c>
      <c r="AI218" s="49" t="str">
        <f ca="1">IF(B218="","",OFFSET(table_admin1[[#Headers],[ADM1_PT]],MATCH(B218,admin1,0),1))</f>
        <v>MZ07</v>
      </c>
      <c r="AJ218" s="49" t="str">
        <f t="shared" ca="1" si="6"/>
        <v>MZ0715</v>
      </c>
      <c r="AK218" s="49" t="str">
        <f t="shared" ca="1" si="7"/>
        <v/>
      </c>
    </row>
    <row r="219" spans="1:37" x14ac:dyDescent="0.2">
      <c r="A219" s="58">
        <v>45323</v>
      </c>
      <c r="B219" s="49" t="s">
        <v>214</v>
      </c>
      <c r="C219" s="49" t="s">
        <v>550</v>
      </c>
      <c r="G219" s="49" t="s">
        <v>116</v>
      </c>
      <c r="H219" s="49" t="s">
        <v>1197</v>
      </c>
      <c r="I219" s="49" t="s">
        <v>118</v>
      </c>
      <c r="K219" s="49" t="s">
        <v>1212</v>
      </c>
      <c r="T219" s="49">
        <v>74</v>
      </c>
      <c r="W219" s="49">
        <v>13</v>
      </c>
      <c r="Z219" s="49">
        <v>156</v>
      </c>
      <c r="AC219" s="49">
        <f>IF(ISBLANK(sbcc18[[#This Row],[total_boys]]),SUM(sbcc18[[#This Row],[boys_0-5_reached]],sbcc18[[#This Row],[boys_6-12_reached]],sbcc18[[#This Row],[boys_13-18_reached]]),sbcc18[[#This Row],[total_boys]])</f>
        <v>0</v>
      </c>
      <c r="AD219" s="49">
        <f>IF(ISBLANK(sbcc18[[#This Row],[total_girls]]),SUM(sbcc18[[#This Row],[girls_0-5_reached]],sbcc18[[#This Row],[girls_6-12_reached]],sbcc18[[#This Row],[girls_13-18_reached]]),sbcc18[[#This Row],[total_girls]])</f>
        <v>0</v>
      </c>
      <c r="AE219" s="49">
        <f>IF(ISBLANK(sbcc18[[#This Row],[total_children]]),SUM(sbcc18[[#This Row],[calc_boys]],sbcc18[[#This Row],[calc_girls]]),sbcc18[[#This Row],[total_children]])</f>
        <v>74</v>
      </c>
      <c r="AF219" s="49">
        <f>IF(ISBLANK(sbcc18[[#This Row],[total_pwd]]),SUM(sbcc18[[#This Row],[total_pwd_men]],sbcc18[[#This Row],[total_pwd_women]]),sbcc18[[#This Row],[total_pwd]])</f>
        <v>13</v>
      </c>
      <c r="AG219" s="49">
        <f>IF(ISBLANK(sbcc18[[#This Row],[total_adults]]),SUM(sbcc18[[#This Row],[total_men]],sbcc18[[#This Row],[total_women]]),sbcc18[[#This Row],[total_adults]])</f>
        <v>156</v>
      </c>
      <c r="AH219" s="49">
        <f>IF(ISBLANK(sbcc18[[#This Row],[total_beneficiaries_reached]]),SUM(sbcc18[[#This Row],[calc_children]],sbcc18[[#This Row],[calc_adults]]),sbcc18[[#This Row],[total_beneficiaries_reached]])</f>
        <v>230</v>
      </c>
      <c r="AI219" s="49" t="str">
        <f ca="1">IF(B219="","",OFFSET(table_admin1[[#Headers],[ADM1_PT]],MATCH(B219,admin1,0),1))</f>
        <v>MZ08</v>
      </c>
      <c r="AJ219" s="49" t="str">
        <f t="shared" ca="1" si="6"/>
        <v>MZ0808</v>
      </c>
      <c r="AK219" s="49" t="str">
        <f t="shared" ca="1" si="7"/>
        <v/>
      </c>
    </row>
    <row r="220" spans="1:37" x14ac:dyDescent="0.2">
      <c r="A220" s="58">
        <v>45352</v>
      </c>
      <c r="B220" s="49" t="s">
        <v>209</v>
      </c>
      <c r="C220" s="49" t="s">
        <v>471</v>
      </c>
      <c r="G220" s="49" t="s">
        <v>122</v>
      </c>
      <c r="H220" s="49" t="s">
        <v>1197</v>
      </c>
      <c r="I220" s="49" t="s">
        <v>124</v>
      </c>
      <c r="J220" s="49" t="s">
        <v>1314</v>
      </c>
      <c r="K220" s="49" t="s">
        <v>125</v>
      </c>
      <c r="T220" s="49">
        <v>116</v>
      </c>
      <c r="W220" s="49">
        <v>9</v>
      </c>
      <c r="Z220" s="49">
        <v>72</v>
      </c>
      <c r="AC220" s="49">
        <f>IF(ISBLANK(sbcc18[[#This Row],[total_boys]]),SUM(sbcc18[[#This Row],[boys_0-5_reached]],sbcc18[[#This Row],[boys_6-12_reached]],sbcc18[[#This Row],[boys_13-18_reached]]),sbcc18[[#This Row],[total_boys]])</f>
        <v>0</v>
      </c>
      <c r="AD220" s="49">
        <f>IF(ISBLANK(sbcc18[[#This Row],[total_girls]]),SUM(sbcc18[[#This Row],[girls_0-5_reached]],sbcc18[[#This Row],[girls_6-12_reached]],sbcc18[[#This Row],[girls_13-18_reached]]),sbcc18[[#This Row],[total_girls]])</f>
        <v>0</v>
      </c>
      <c r="AE220" s="49">
        <f>IF(ISBLANK(sbcc18[[#This Row],[total_children]]),SUM(sbcc18[[#This Row],[calc_boys]],sbcc18[[#This Row],[calc_girls]]),sbcc18[[#This Row],[total_children]])</f>
        <v>116</v>
      </c>
      <c r="AF220" s="49">
        <f>IF(ISBLANK(sbcc18[[#This Row],[total_pwd]]),SUM(sbcc18[[#This Row],[total_pwd_men]],sbcc18[[#This Row],[total_pwd_women]]),sbcc18[[#This Row],[total_pwd]])</f>
        <v>9</v>
      </c>
      <c r="AG220" s="49">
        <f>IF(ISBLANK(sbcc18[[#This Row],[total_adults]]),SUM(sbcc18[[#This Row],[total_men]],sbcc18[[#This Row],[total_women]]),sbcc18[[#This Row],[total_adults]])</f>
        <v>72</v>
      </c>
      <c r="AH220" s="49">
        <f>IF(ISBLANK(sbcc18[[#This Row],[total_beneficiaries_reached]]),SUM(sbcc18[[#This Row],[calc_children]],sbcc18[[#This Row],[calc_adults]]),sbcc18[[#This Row],[total_beneficiaries_reached]])</f>
        <v>188</v>
      </c>
      <c r="AI220" s="49" t="str">
        <f ca="1">IF(B220="","",OFFSET(table_admin1[[#Headers],[ADM1_PT]],MATCH(B220,admin1,0),1))</f>
        <v>MZ07</v>
      </c>
      <c r="AJ220" s="49" t="str">
        <f t="shared" ca="1" si="6"/>
        <v>MZ0710</v>
      </c>
      <c r="AK220" s="49" t="str">
        <f t="shared" ca="1" si="7"/>
        <v/>
      </c>
    </row>
    <row r="221" spans="1:37" x14ac:dyDescent="0.2">
      <c r="A221" s="58">
        <v>45352</v>
      </c>
      <c r="B221" s="49" t="s">
        <v>209</v>
      </c>
      <c r="C221" s="49" t="s">
        <v>489</v>
      </c>
      <c r="G221" s="49" t="s">
        <v>116</v>
      </c>
      <c r="H221" s="49" t="s">
        <v>170</v>
      </c>
      <c r="I221" s="49" t="s">
        <v>118</v>
      </c>
      <c r="K221" s="49" t="s">
        <v>1212</v>
      </c>
      <c r="T221" s="49">
        <v>21</v>
      </c>
      <c r="W221" s="49">
        <v>10</v>
      </c>
      <c r="Z221" s="49">
        <v>111</v>
      </c>
      <c r="AC221" s="49">
        <f>IF(ISBLANK(sbcc18[[#This Row],[total_boys]]),SUM(sbcc18[[#This Row],[boys_0-5_reached]],sbcc18[[#This Row],[boys_6-12_reached]],sbcc18[[#This Row],[boys_13-18_reached]]),sbcc18[[#This Row],[total_boys]])</f>
        <v>0</v>
      </c>
      <c r="AD221" s="49">
        <f>IF(ISBLANK(sbcc18[[#This Row],[total_girls]]),SUM(sbcc18[[#This Row],[girls_0-5_reached]],sbcc18[[#This Row],[girls_6-12_reached]],sbcc18[[#This Row],[girls_13-18_reached]]),sbcc18[[#This Row],[total_girls]])</f>
        <v>0</v>
      </c>
      <c r="AE221" s="49">
        <f>IF(ISBLANK(sbcc18[[#This Row],[total_children]]),SUM(sbcc18[[#This Row],[calc_boys]],sbcc18[[#This Row],[calc_girls]]),sbcc18[[#This Row],[total_children]])</f>
        <v>21</v>
      </c>
      <c r="AF221" s="49">
        <f>IF(ISBLANK(sbcc18[[#This Row],[total_pwd]]),SUM(sbcc18[[#This Row],[total_pwd_men]],sbcc18[[#This Row],[total_pwd_women]]),sbcc18[[#This Row],[total_pwd]])</f>
        <v>10</v>
      </c>
      <c r="AG221" s="49">
        <f>IF(ISBLANK(sbcc18[[#This Row],[total_adults]]),SUM(sbcc18[[#This Row],[total_men]],sbcc18[[#This Row],[total_women]]),sbcc18[[#This Row],[total_adults]])</f>
        <v>111</v>
      </c>
      <c r="AH221" s="49">
        <f>IF(ISBLANK(sbcc18[[#This Row],[total_beneficiaries_reached]]),SUM(sbcc18[[#This Row],[calc_children]],sbcc18[[#This Row],[calc_adults]]),sbcc18[[#This Row],[total_beneficiaries_reached]])</f>
        <v>132</v>
      </c>
      <c r="AI221" s="49" t="str">
        <f ca="1">IF(B221="","",OFFSET(table_admin1[[#Headers],[ADM1_PT]],MATCH(B221,admin1,0),1))</f>
        <v>MZ07</v>
      </c>
      <c r="AJ221" s="49" t="str">
        <f t="shared" ca="1" si="6"/>
        <v>MZ0715</v>
      </c>
      <c r="AK221" s="49" t="str">
        <f t="shared" ca="1" si="7"/>
        <v/>
      </c>
    </row>
    <row r="222" spans="1:37" x14ac:dyDescent="0.2">
      <c r="A222" s="58">
        <v>45292</v>
      </c>
      <c r="B222" s="49" t="s">
        <v>224</v>
      </c>
      <c r="C222" s="49" t="s">
        <v>679</v>
      </c>
      <c r="G222" s="49" t="s">
        <v>116</v>
      </c>
      <c r="H222" s="49" t="s">
        <v>1197</v>
      </c>
      <c r="I222" s="49" t="s">
        <v>118</v>
      </c>
      <c r="K222" s="49" t="s">
        <v>1212</v>
      </c>
      <c r="T222" s="49">
        <v>23</v>
      </c>
      <c r="W222" s="49">
        <v>4</v>
      </c>
      <c r="Z222" s="49">
        <v>165</v>
      </c>
      <c r="AC222" s="49">
        <f>IF(ISBLANK(sbcc18[[#This Row],[total_boys]]),SUM(sbcc18[[#This Row],[boys_0-5_reached]],sbcc18[[#This Row],[boys_6-12_reached]],sbcc18[[#This Row],[boys_13-18_reached]]),sbcc18[[#This Row],[total_boys]])</f>
        <v>0</v>
      </c>
      <c r="AD222" s="49">
        <f>IF(ISBLANK(sbcc18[[#This Row],[total_girls]]),SUM(sbcc18[[#This Row],[girls_0-5_reached]],sbcc18[[#This Row],[girls_6-12_reached]],sbcc18[[#This Row],[girls_13-18_reached]]),sbcc18[[#This Row],[total_girls]])</f>
        <v>0</v>
      </c>
      <c r="AE222" s="49">
        <f>IF(ISBLANK(sbcc18[[#This Row],[total_children]]),SUM(sbcc18[[#This Row],[calc_boys]],sbcc18[[#This Row],[calc_girls]]),sbcc18[[#This Row],[total_children]])</f>
        <v>23</v>
      </c>
      <c r="AF222" s="49">
        <f>IF(ISBLANK(sbcc18[[#This Row],[total_pwd]]),SUM(sbcc18[[#This Row],[total_pwd_men]],sbcc18[[#This Row],[total_pwd_women]]),sbcc18[[#This Row],[total_pwd]])</f>
        <v>4</v>
      </c>
      <c r="AG222" s="49">
        <f>IF(ISBLANK(sbcc18[[#This Row],[total_adults]]),SUM(sbcc18[[#This Row],[total_men]],sbcc18[[#This Row],[total_women]]),sbcc18[[#This Row],[total_adults]])</f>
        <v>165</v>
      </c>
      <c r="AH222" s="49">
        <f>IF(ISBLANK(sbcc18[[#This Row],[total_beneficiaries_reached]]),SUM(sbcc18[[#This Row],[calc_children]],sbcc18[[#This Row],[calc_adults]]),sbcc18[[#This Row],[total_beneficiaries_reached]])</f>
        <v>188</v>
      </c>
      <c r="AI222" s="49" t="str">
        <f ca="1">IF(B222="","",OFFSET(table_admin1[[#Headers],[ADM1_PT]],MATCH(B222,admin1,0),1))</f>
        <v>MZ10</v>
      </c>
      <c r="AJ222" s="49" t="str">
        <f t="shared" ca="1" si="6"/>
        <v>MZ1012</v>
      </c>
      <c r="AK222" s="49" t="str">
        <f t="shared" ca="1" si="7"/>
        <v/>
      </c>
    </row>
    <row r="223" spans="1:37" x14ac:dyDescent="0.2">
      <c r="A223" s="58">
        <v>45292</v>
      </c>
      <c r="B223" s="49" t="s">
        <v>229</v>
      </c>
      <c r="C223" s="49" t="s">
        <v>708</v>
      </c>
      <c r="G223" s="49" t="s">
        <v>116</v>
      </c>
      <c r="H223" s="49" t="s">
        <v>170</v>
      </c>
      <c r="I223" s="49" t="s">
        <v>118</v>
      </c>
      <c r="K223" s="49" t="s">
        <v>1212</v>
      </c>
      <c r="T223" s="49">
        <v>37</v>
      </c>
      <c r="W223" s="49">
        <v>1</v>
      </c>
      <c r="Z223" s="49">
        <v>68</v>
      </c>
      <c r="AC223" s="49">
        <f>IF(ISBLANK(sbcc18[[#This Row],[total_boys]]),SUM(sbcc18[[#This Row],[boys_0-5_reached]],sbcc18[[#This Row],[boys_6-12_reached]],sbcc18[[#This Row],[boys_13-18_reached]]),sbcc18[[#This Row],[total_boys]])</f>
        <v>0</v>
      </c>
      <c r="AD223" s="49">
        <f>IF(ISBLANK(sbcc18[[#This Row],[total_girls]]),SUM(sbcc18[[#This Row],[girls_0-5_reached]],sbcc18[[#This Row],[girls_6-12_reached]],sbcc18[[#This Row],[girls_13-18_reached]]),sbcc18[[#This Row],[total_girls]])</f>
        <v>0</v>
      </c>
      <c r="AE223" s="49">
        <f>IF(ISBLANK(sbcc18[[#This Row],[total_children]]),SUM(sbcc18[[#This Row],[calc_boys]],sbcc18[[#This Row],[calc_girls]]),sbcc18[[#This Row],[total_children]])</f>
        <v>37</v>
      </c>
      <c r="AF223" s="49">
        <f>IF(ISBLANK(sbcc18[[#This Row],[total_pwd]]),SUM(sbcc18[[#This Row],[total_pwd_men]],sbcc18[[#This Row],[total_pwd_women]]),sbcc18[[#This Row],[total_pwd]])</f>
        <v>1</v>
      </c>
      <c r="AG223" s="49">
        <f>IF(ISBLANK(sbcc18[[#This Row],[total_adults]]),SUM(sbcc18[[#This Row],[total_men]],sbcc18[[#This Row],[total_women]]),sbcc18[[#This Row],[total_adults]])</f>
        <v>68</v>
      </c>
      <c r="AH223" s="49">
        <f>IF(ISBLANK(sbcc18[[#This Row],[total_beneficiaries_reached]]),SUM(sbcc18[[#This Row],[calc_children]],sbcc18[[#This Row],[calc_adults]]),sbcc18[[#This Row],[total_beneficiaries_reached]])</f>
        <v>105</v>
      </c>
      <c r="AI223" s="49" t="str">
        <f ca="1">IF(B223="","",OFFSET(table_admin1[[#Headers],[ADM1_PT]],MATCH(B223,admin1,0),1))</f>
        <v>MZ11</v>
      </c>
      <c r="AJ223" s="49" t="str">
        <f t="shared" ca="1" si="6"/>
        <v>MZ1105</v>
      </c>
      <c r="AK223" s="49" t="str">
        <f t="shared" ca="1" si="7"/>
        <v/>
      </c>
    </row>
    <row r="224" spans="1:37" x14ac:dyDescent="0.2">
      <c r="A224" s="58">
        <v>45292</v>
      </c>
      <c r="B224" s="49" t="s">
        <v>224</v>
      </c>
      <c r="C224" s="49" t="s">
        <v>690</v>
      </c>
      <c r="G224" s="49" t="s">
        <v>116</v>
      </c>
      <c r="H224" s="49" t="s">
        <v>170</v>
      </c>
      <c r="I224" s="49" t="s">
        <v>118</v>
      </c>
      <c r="K224" s="49" t="s">
        <v>1212</v>
      </c>
      <c r="T224" s="49">
        <v>125</v>
      </c>
      <c r="W224" s="49">
        <v>6</v>
      </c>
      <c r="Z224" s="49">
        <v>179</v>
      </c>
      <c r="AC224" s="49">
        <f>IF(ISBLANK(sbcc18[[#This Row],[total_boys]]),SUM(sbcc18[[#This Row],[boys_0-5_reached]],sbcc18[[#This Row],[boys_6-12_reached]],sbcc18[[#This Row],[boys_13-18_reached]]),sbcc18[[#This Row],[total_boys]])</f>
        <v>0</v>
      </c>
      <c r="AD224" s="49">
        <f>IF(ISBLANK(sbcc18[[#This Row],[total_girls]]),SUM(sbcc18[[#This Row],[girls_0-5_reached]],sbcc18[[#This Row],[girls_6-12_reached]],sbcc18[[#This Row],[girls_13-18_reached]]),sbcc18[[#This Row],[total_girls]])</f>
        <v>0</v>
      </c>
      <c r="AE224" s="49">
        <f>IF(ISBLANK(sbcc18[[#This Row],[total_children]]),SUM(sbcc18[[#This Row],[calc_boys]],sbcc18[[#This Row],[calc_girls]]),sbcc18[[#This Row],[total_children]])</f>
        <v>125</v>
      </c>
      <c r="AF224" s="49">
        <f>IF(ISBLANK(sbcc18[[#This Row],[total_pwd]]),SUM(sbcc18[[#This Row],[total_pwd_men]],sbcc18[[#This Row],[total_pwd_women]]),sbcc18[[#This Row],[total_pwd]])</f>
        <v>6</v>
      </c>
      <c r="AG224" s="49">
        <f>IF(ISBLANK(sbcc18[[#This Row],[total_adults]]),SUM(sbcc18[[#This Row],[total_men]],sbcc18[[#This Row],[total_women]]),sbcc18[[#This Row],[total_adults]])</f>
        <v>179</v>
      </c>
      <c r="AH224" s="49">
        <f>IF(ISBLANK(sbcc18[[#This Row],[total_beneficiaries_reached]]),SUM(sbcc18[[#This Row],[calc_children]],sbcc18[[#This Row],[calc_adults]]),sbcc18[[#This Row],[total_beneficiaries_reached]])</f>
        <v>304</v>
      </c>
      <c r="AI224" s="49" t="str">
        <f ca="1">IF(B224="","",OFFSET(table_admin1[[#Headers],[ADM1_PT]],MATCH(B224,admin1,0),1))</f>
        <v>MZ10</v>
      </c>
      <c r="AJ224" s="49" t="str">
        <f t="shared" ca="1" si="6"/>
        <v>MZ1015</v>
      </c>
      <c r="AK224" s="49" t="str">
        <f t="shared" ca="1" si="7"/>
        <v/>
      </c>
    </row>
    <row r="225" spans="1:37" x14ac:dyDescent="0.2">
      <c r="A225" s="58">
        <v>45323</v>
      </c>
      <c r="B225" s="49" t="s">
        <v>214</v>
      </c>
      <c r="C225" s="49" t="s">
        <v>524</v>
      </c>
      <c r="G225" s="49" t="s">
        <v>116</v>
      </c>
      <c r="H225" s="49" t="s">
        <v>1197</v>
      </c>
      <c r="I225" s="49" t="s">
        <v>118</v>
      </c>
      <c r="K225" s="49" t="s">
        <v>1212</v>
      </c>
      <c r="T225" s="49">
        <v>196</v>
      </c>
      <c r="W225" s="49">
        <v>6</v>
      </c>
      <c r="Z225" s="49">
        <v>155</v>
      </c>
      <c r="AC225" s="49">
        <f>IF(ISBLANK(sbcc18[[#This Row],[total_boys]]),SUM(sbcc18[[#This Row],[boys_0-5_reached]],sbcc18[[#This Row],[boys_6-12_reached]],sbcc18[[#This Row],[boys_13-18_reached]]),sbcc18[[#This Row],[total_boys]])</f>
        <v>0</v>
      </c>
      <c r="AD225" s="49">
        <f>IF(ISBLANK(sbcc18[[#This Row],[total_girls]]),SUM(sbcc18[[#This Row],[girls_0-5_reached]],sbcc18[[#This Row],[girls_6-12_reached]],sbcc18[[#This Row],[girls_13-18_reached]]),sbcc18[[#This Row],[total_girls]])</f>
        <v>0</v>
      </c>
      <c r="AE225" s="49">
        <f>IF(ISBLANK(sbcc18[[#This Row],[total_children]]),SUM(sbcc18[[#This Row],[calc_boys]],sbcc18[[#This Row],[calc_girls]]),sbcc18[[#This Row],[total_children]])</f>
        <v>196</v>
      </c>
      <c r="AF225" s="49">
        <f>IF(ISBLANK(sbcc18[[#This Row],[total_pwd]]),SUM(sbcc18[[#This Row],[total_pwd_men]],sbcc18[[#This Row],[total_pwd_women]]),sbcc18[[#This Row],[total_pwd]])</f>
        <v>6</v>
      </c>
      <c r="AG225" s="49">
        <f>IF(ISBLANK(sbcc18[[#This Row],[total_adults]]),SUM(sbcc18[[#This Row],[total_men]],sbcc18[[#This Row],[total_women]]),sbcc18[[#This Row],[total_adults]])</f>
        <v>155</v>
      </c>
      <c r="AH225" s="49">
        <f>IF(ISBLANK(sbcc18[[#This Row],[total_beneficiaries_reached]]),SUM(sbcc18[[#This Row],[calc_children]],sbcc18[[#This Row],[calc_adults]]),sbcc18[[#This Row],[total_beneficiaries_reached]])</f>
        <v>351</v>
      </c>
      <c r="AI225" s="49" t="str">
        <f ca="1">IF(B225="","",OFFSET(table_admin1[[#Headers],[ADM1_PT]],MATCH(B225,admin1,0),1))</f>
        <v>MZ08</v>
      </c>
      <c r="AJ225" s="49" t="str">
        <f t="shared" ca="1" si="6"/>
        <v>MZ0801</v>
      </c>
      <c r="AK225" s="49" t="str">
        <f t="shared" ca="1" si="7"/>
        <v/>
      </c>
    </row>
    <row r="226" spans="1:37" x14ac:dyDescent="0.2">
      <c r="A226" s="58">
        <v>45323</v>
      </c>
      <c r="B226" s="49" t="s">
        <v>209</v>
      </c>
      <c r="C226" s="49" t="s">
        <v>437</v>
      </c>
      <c r="G226" s="49" t="s">
        <v>122</v>
      </c>
      <c r="H226" s="49" t="s">
        <v>1197</v>
      </c>
      <c r="I226" s="49" t="s">
        <v>124</v>
      </c>
      <c r="J226" s="49" t="s">
        <v>1315</v>
      </c>
      <c r="K226" s="49" t="s">
        <v>125</v>
      </c>
      <c r="T226" s="49">
        <v>105</v>
      </c>
      <c r="W226" s="49">
        <v>8</v>
      </c>
      <c r="Z226" s="49">
        <v>127</v>
      </c>
      <c r="AC226" s="49">
        <f>IF(ISBLANK(sbcc18[[#This Row],[total_boys]]),SUM(sbcc18[[#This Row],[boys_0-5_reached]],sbcc18[[#This Row],[boys_6-12_reached]],sbcc18[[#This Row],[boys_13-18_reached]]),sbcc18[[#This Row],[total_boys]])</f>
        <v>0</v>
      </c>
      <c r="AD226" s="49">
        <f>IF(ISBLANK(sbcc18[[#This Row],[total_girls]]),SUM(sbcc18[[#This Row],[girls_0-5_reached]],sbcc18[[#This Row],[girls_6-12_reached]],sbcc18[[#This Row],[girls_13-18_reached]]),sbcc18[[#This Row],[total_girls]])</f>
        <v>0</v>
      </c>
      <c r="AE226" s="49">
        <f>IF(ISBLANK(sbcc18[[#This Row],[total_children]]),SUM(sbcc18[[#This Row],[calc_boys]],sbcc18[[#This Row],[calc_girls]]),sbcc18[[#This Row],[total_children]])</f>
        <v>105</v>
      </c>
      <c r="AF226" s="49">
        <f>IF(ISBLANK(sbcc18[[#This Row],[total_pwd]]),SUM(sbcc18[[#This Row],[total_pwd_men]],sbcc18[[#This Row],[total_pwd_women]]),sbcc18[[#This Row],[total_pwd]])</f>
        <v>8</v>
      </c>
      <c r="AG226" s="49">
        <f>IF(ISBLANK(sbcc18[[#This Row],[total_adults]]),SUM(sbcc18[[#This Row],[total_men]],sbcc18[[#This Row],[total_women]]),sbcc18[[#This Row],[total_adults]])</f>
        <v>127</v>
      </c>
      <c r="AH226" s="49">
        <f>IF(ISBLANK(sbcc18[[#This Row],[total_beneficiaries_reached]]),SUM(sbcc18[[#This Row],[calc_children]],sbcc18[[#This Row],[calc_adults]]),sbcc18[[#This Row],[total_beneficiaries_reached]])</f>
        <v>232</v>
      </c>
      <c r="AI226" s="49" t="str">
        <f ca="1">IF(B226="","",OFFSET(table_admin1[[#Headers],[ADM1_PT]],MATCH(B226,admin1,0),1))</f>
        <v>MZ07</v>
      </c>
      <c r="AJ226" s="49" t="str">
        <f t="shared" ca="1" si="6"/>
        <v>MZ0701</v>
      </c>
      <c r="AK226" s="49" t="str">
        <f t="shared" ca="1" si="7"/>
        <v/>
      </c>
    </row>
    <row r="227" spans="1:37" x14ac:dyDescent="0.2">
      <c r="A227" s="58">
        <v>45292</v>
      </c>
      <c r="B227" s="49" t="s">
        <v>209</v>
      </c>
      <c r="C227" s="49" t="s">
        <v>489</v>
      </c>
      <c r="G227" s="49" t="s">
        <v>116</v>
      </c>
      <c r="H227" s="49" t="s">
        <v>170</v>
      </c>
      <c r="K227" s="49" t="s">
        <v>1212</v>
      </c>
      <c r="T227" s="49">
        <v>41</v>
      </c>
      <c r="W227" s="49">
        <v>1</v>
      </c>
      <c r="Z227" s="49">
        <v>39</v>
      </c>
      <c r="AC227" s="49">
        <f>IF(ISBLANK(sbcc18[[#This Row],[total_boys]]),SUM(sbcc18[[#This Row],[boys_0-5_reached]],sbcc18[[#This Row],[boys_6-12_reached]],sbcc18[[#This Row],[boys_13-18_reached]]),sbcc18[[#This Row],[total_boys]])</f>
        <v>0</v>
      </c>
      <c r="AD227" s="49">
        <f>IF(ISBLANK(sbcc18[[#This Row],[total_girls]]),SUM(sbcc18[[#This Row],[girls_0-5_reached]],sbcc18[[#This Row],[girls_6-12_reached]],sbcc18[[#This Row],[girls_13-18_reached]]),sbcc18[[#This Row],[total_girls]])</f>
        <v>0</v>
      </c>
      <c r="AE227" s="49">
        <f>IF(ISBLANK(sbcc18[[#This Row],[total_children]]),SUM(sbcc18[[#This Row],[calc_boys]],sbcc18[[#This Row],[calc_girls]]),sbcc18[[#This Row],[total_children]])</f>
        <v>41</v>
      </c>
      <c r="AF227" s="49">
        <f>IF(ISBLANK(sbcc18[[#This Row],[total_pwd]]),SUM(sbcc18[[#This Row],[total_pwd_men]],sbcc18[[#This Row],[total_pwd_women]]),sbcc18[[#This Row],[total_pwd]])</f>
        <v>1</v>
      </c>
      <c r="AG227" s="49">
        <f>IF(ISBLANK(sbcc18[[#This Row],[total_adults]]),SUM(sbcc18[[#This Row],[total_men]],sbcc18[[#This Row],[total_women]]),sbcc18[[#This Row],[total_adults]])</f>
        <v>39</v>
      </c>
      <c r="AH227" s="49">
        <f>IF(ISBLANK(sbcc18[[#This Row],[total_beneficiaries_reached]]),SUM(sbcc18[[#This Row],[calc_children]],sbcc18[[#This Row],[calc_adults]]),sbcc18[[#This Row],[total_beneficiaries_reached]])</f>
        <v>80</v>
      </c>
      <c r="AI227" s="49" t="str">
        <f ca="1">IF(B227="","",OFFSET(table_admin1[[#Headers],[ADM1_PT]],MATCH(B227,admin1,0),1))</f>
        <v>MZ07</v>
      </c>
      <c r="AJ227" s="49" t="str">
        <f t="shared" ca="1" si="6"/>
        <v>MZ0715</v>
      </c>
      <c r="AK227" s="49" t="str">
        <f t="shared" ca="1" si="7"/>
        <v/>
      </c>
    </row>
    <row r="228" spans="1:37" x14ac:dyDescent="0.2">
      <c r="A228" s="58">
        <v>45383</v>
      </c>
      <c r="B228" s="49" t="s">
        <v>209</v>
      </c>
      <c r="C228" s="49" t="s">
        <v>471</v>
      </c>
      <c r="G228" s="49" t="s">
        <v>116</v>
      </c>
      <c r="H228" s="49" t="s">
        <v>170</v>
      </c>
      <c r="I228" s="49" t="s">
        <v>118</v>
      </c>
      <c r="K228" s="49" t="s">
        <v>1212</v>
      </c>
      <c r="T228" s="49">
        <v>193</v>
      </c>
      <c r="W228" s="49">
        <v>11</v>
      </c>
      <c r="Z228" s="49">
        <v>110</v>
      </c>
      <c r="AC228" s="49">
        <f>IF(ISBLANK(sbcc18[[#This Row],[total_boys]]),SUM(sbcc18[[#This Row],[boys_0-5_reached]],sbcc18[[#This Row],[boys_6-12_reached]],sbcc18[[#This Row],[boys_13-18_reached]]),sbcc18[[#This Row],[total_boys]])</f>
        <v>0</v>
      </c>
      <c r="AD228" s="49">
        <f>IF(ISBLANK(sbcc18[[#This Row],[total_girls]]),SUM(sbcc18[[#This Row],[girls_0-5_reached]],sbcc18[[#This Row],[girls_6-12_reached]],sbcc18[[#This Row],[girls_13-18_reached]]),sbcc18[[#This Row],[total_girls]])</f>
        <v>0</v>
      </c>
      <c r="AE228" s="49">
        <f>IF(ISBLANK(sbcc18[[#This Row],[total_children]]),SUM(sbcc18[[#This Row],[calc_boys]],sbcc18[[#This Row],[calc_girls]]),sbcc18[[#This Row],[total_children]])</f>
        <v>193</v>
      </c>
      <c r="AF228" s="49">
        <f>IF(ISBLANK(sbcc18[[#This Row],[total_pwd]]),SUM(sbcc18[[#This Row],[total_pwd_men]],sbcc18[[#This Row],[total_pwd_women]]),sbcc18[[#This Row],[total_pwd]])</f>
        <v>11</v>
      </c>
      <c r="AG228" s="49">
        <f>IF(ISBLANK(sbcc18[[#This Row],[total_adults]]),SUM(sbcc18[[#This Row],[total_men]],sbcc18[[#This Row],[total_women]]),sbcc18[[#This Row],[total_adults]])</f>
        <v>110</v>
      </c>
      <c r="AH228" s="49">
        <f>IF(ISBLANK(sbcc18[[#This Row],[total_beneficiaries_reached]]),SUM(sbcc18[[#This Row],[calc_children]],sbcc18[[#This Row],[calc_adults]]),sbcc18[[#This Row],[total_beneficiaries_reached]])</f>
        <v>303</v>
      </c>
      <c r="AI228" s="49" t="str">
        <f ca="1">IF(B228="","",OFFSET(table_admin1[[#Headers],[ADM1_PT]],MATCH(B228,admin1,0),1))</f>
        <v>MZ07</v>
      </c>
      <c r="AJ228" s="49" t="str">
        <f t="shared" ca="1" si="6"/>
        <v>MZ0710</v>
      </c>
      <c r="AK228" s="49" t="str">
        <f t="shared" ca="1" si="7"/>
        <v/>
      </c>
    </row>
    <row r="229" spans="1:37" x14ac:dyDescent="0.2">
      <c r="A229" s="58">
        <v>45292</v>
      </c>
      <c r="B229" s="49" t="s">
        <v>120</v>
      </c>
      <c r="C229" s="49" t="s">
        <v>127</v>
      </c>
      <c r="G229" s="49" t="s">
        <v>122</v>
      </c>
      <c r="H229" s="49" t="s">
        <v>1197</v>
      </c>
      <c r="I229" s="49" t="s">
        <v>124</v>
      </c>
      <c r="J229" s="49" t="s">
        <v>1315</v>
      </c>
      <c r="K229" s="49" t="s">
        <v>125</v>
      </c>
      <c r="T229" s="49">
        <v>178</v>
      </c>
      <c r="W229" s="49">
        <v>10</v>
      </c>
      <c r="Z229" s="49">
        <v>167</v>
      </c>
      <c r="AC229" s="49">
        <f>IF(ISBLANK(sbcc18[[#This Row],[total_boys]]),SUM(sbcc18[[#This Row],[boys_0-5_reached]],sbcc18[[#This Row],[boys_6-12_reached]],sbcc18[[#This Row],[boys_13-18_reached]]),sbcc18[[#This Row],[total_boys]])</f>
        <v>0</v>
      </c>
      <c r="AD229" s="49">
        <f>IF(ISBLANK(sbcc18[[#This Row],[total_girls]]),SUM(sbcc18[[#This Row],[girls_0-5_reached]],sbcc18[[#This Row],[girls_6-12_reached]],sbcc18[[#This Row],[girls_13-18_reached]]),sbcc18[[#This Row],[total_girls]])</f>
        <v>0</v>
      </c>
      <c r="AE229" s="49">
        <f>IF(ISBLANK(sbcc18[[#This Row],[total_children]]),SUM(sbcc18[[#This Row],[calc_boys]],sbcc18[[#This Row],[calc_girls]]),sbcc18[[#This Row],[total_children]])</f>
        <v>178</v>
      </c>
      <c r="AF229" s="49">
        <f>IF(ISBLANK(sbcc18[[#This Row],[total_pwd]]),SUM(sbcc18[[#This Row],[total_pwd_men]],sbcc18[[#This Row],[total_pwd_women]]),sbcc18[[#This Row],[total_pwd]])</f>
        <v>10</v>
      </c>
      <c r="AG229" s="49">
        <f>IF(ISBLANK(sbcc18[[#This Row],[total_adults]]),SUM(sbcc18[[#This Row],[total_men]],sbcc18[[#This Row],[total_women]]),sbcc18[[#This Row],[total_adults]])</f>
        <v>167</v>
      </c>
      <c r="AH229" s="49">
        <f>IF(ISBLANK(sbcc18[[#This Row],[total_beneficiaries_reached]]),SUM(sbcc18[[#This Row],[calc_children]],sbcc18[[#This Row],[calc_adults]]),sbcc18[[#This Row],[total_beneficiaries_reached]])</f>
        <v>345</v>
      </c>
      <c r="AI229" s="49" t="str">
        <f ca="1">IF(B229="","",OFFSET(table_admin1[[#Headers],[ADM1_PT]],MATCH(B229,admin1,0),1))</f>
        <v>MZ01</v>
      </c>
      <c r="AJ229" s="49" t="str">
        <f t="shared" ca="1" si="6"/>
        <v>MZ0101</v>
      </c>
      <c r="AK229" s="49" t="str">
        <f t="shared" ca="1" si="7"/>
        <v/>
      </c>
    </row>
    <row r="230" spans="1:37" x14ac:dyDescent="0.2">
      <c r="A230" s="58">
        <v>45292</v>
      </c>
      <c r="B230" s="49" t="s">
        <v>192</v>
      </c>
      <c r="C230" s="49" t="s">
        <v>370</v>
      </c>
      <c r="G230" s="49" t="s">
        <v>116</v>
      </c>
      <c r="H230" s="49" t="s">
        <v>1197</v>
      </c>
      <c r="I230" s="49" t="s">
        <v>118</v>
      </c>
      <c r="K230" s="49" t="s">
        <v>1212</v>
      </c>
      <c r="T230" s="49">
        <v>98</v>
      </c>
      <c r="W230" s="49">
        <v>9</v>
      </c>
      <c r="Z230" s="49">
        <v>114</v>
      </c>
      <c r="AC230" s="49">
        <f>IF(ISBLANK(sbcc18[[#This Row],[total_boys]]),SUM(sbcc18[[#This Row],[boys_0-5_reached]],sbcc18[[#This Row],[boys_6-12_reached]],sbcc18[[#This Row],[boys_13-18_reached]]),sbcc18[[#This Row],[total_boys]])</f>
        <v>0</v>
      </c>
      <c r="AD230" s="49">
        <f>IF(ISBLANK(sbcc18[[#This Row],[total_girls]]),SUM(sbcc18[[#This Row],[girls_0-5_reached]],sbcc18[[#This Row],[girls_6-12_reached]],sbcc18[[#This Row],[girls_13-18_reached]]),sbcc18[[#This Row],[total_girls]])</f>
        <v>0</v>
      </c>
      <c r="AE230" s="49">
        <f>IF(ISBLANK(sbcc18[[#This Row],[total_children]]),SUM(sbcc18[[#This Row],[calc_boys]],sbcc18[[#This Row],[calc_girls]]),sbcc18[[#This Row],[total_children]])</f>
        <v>98</v>
      </c>
      <c r="AF230" s="49">
        <f>IF(ISBLANK(sbcc18[[#This Row],[total_pwd]]),SUM(sbcc18[[#This Row],[total_pwd_men]],sbcc18[[#This Row],[total_pwd_women]]),sbcc18[[#This Row],[total_pwd]])</f>
        <v>9</v>
      </c>
      <c r="AG230" s="49">
        <f>IF(ISBLANK(sbcc18[[#This Row],[total_adults]]),SUM(sbcc18[[#This Row],[total_men]],sbcc18[[#This Row],[total_women]]),sbcc18[[#This Row],[total_adults]])</f>
        <v>114</v>
      </c>
      <c r="AH230" s="49">
        <f>IF(ISBLANK(sbcc18[[#This Row],[total_beneficiaries_reached]]),SUM(sbcc18[[#This Row],[calc_children]],sbcc18[[#This Row],[calc_adults]]),sbcc18[[#This Row],[total_beneficiaries_reached]])</f>
        <v>212</v>
      </c>
      <c r="AI230" s="49" t="str">
        <f ca="1">IF(B230="","",OFFSET(table_admin1[[#Headers],[ADM1_PT]],MATCH(B230,admin1,0),1))</f>
        <v>MZ04</v>
      </c>
      <c r="AJ230" s="49" t="str">
        <f t="shared" ca="1" si="6"/>
        <v>MZ0404</v>
      </c>
      <c r="AK230" s="49" t="str">
        <f t="shared" ca="1" si="7"/>
        <v/>
      </c>
    </row>
    <row r="231" spans="1:37" x14ac:dyDescent="0.2">
      <c r="A231" s="58">
        <v>45323</v>
      </c>
      <c r="B231" s="49" t="s">
        <v>224</v>
      </c>
      <c r="C231" s="49" t="s">
        <v>686</v>
      </c>
      <c r="G231" s="49" t="s">
        <v>116</v>
      </c>
      <c r="H231" s="49" t="s">
        <v>170</v>
      </c>
      <c r="I231" s="49" t="s">
        <v>118</v>
      </c>
      <c r="K231" s="49" t="s">
        <v>1212</v>
      </c>
      <c r="T231" s="49">
        <v>160</v>
      </c>
      <c r="W231" s="49">
        <v>1</v>
      </c>
      <c r="Z231" s="49">
        <v>155</v>
      </c>
      <c r="AC231" s="49">
        <f>IF(ISBLANK(sbcc18[[#This Row],[total_boys]]),SUM(sbcc18[[#This Row],[boys_0-5_reached]],sbcc18[[#This Row],[boys_6-12_reached]],sbcc18[[#This Row],[boys_13-18_reached]]),sbcc18[[#This Row],[total_boys]])</f>
        <v>0</v>
      </c>
      <c r="AD231" s="49">
        <f>IF(ISBLANK(sbcc18[[#This Row],[total_girls]]),SUM(sbcc18[[#This Row],[girls_0-5_reached]],sbcc18[[#This Row],[girls_6-12_reached]],sbcc18[[#This Row],[girls_13-18_reached]]),sbcc18[[#This Row],[total_girls]])</f>
        <v>0</v>
      </c>
      <c r="AE231" s="49">
        <f>IF(ISBLANK(sbcc18[[#This Row],[total_children]]),SUM(sbcc18[[#This Row],[calc_boys]],sbcc18[[#This Row],[calc_girls]]),sbcc18[[#This Row],[total_children]])</f>
        <v>160</v>
      </c>
      <c r="AF231" s="49">
        <f>IF(ISBLANK(sbcc18[[#This Row],[total_pwd]]),SUM(sbcc18[[#This Row],[total_pwd_men]],sbcc18[[#This Row],[total_pwd_women]]),sbcc18[[#This Row],[total_pwd]])</f>
        <v>1</v>
      </c>
      <c r="AG231" s="49">
        <f>IF(ISBLANK(sbcc18[[#This Row],[total_adults]]),SUM(sbcc18[[#This Row],[total_men]],sbcc18[[#This Row],[total_women]]),sbcc18[[#This Row],[total_adults]])</f>
        <v>155</v>
      </c>
      <c r="AH231" s="49">
        <f>IF(ISBLANK(sbcc18[[#This Row],[total_beneficiaries_reached]]),SUM(sbcc18[[#This Row],[calc_children]],sbcc18[[#This Row],[calc_adults]]),sbcc18[[#This Row],[total_beneficiaries_reached]])</f>
        <v>315</v>
      </c>
      <c r="AI231" s="49" t="str">
        <f ca="1">IF(B231="","",OFFSET(table_admin1[[#Headers],[ADM1_PT]],MATCH(B231,admin1,0),1))</f>
        <v>MZ10</v>
      </c>
      <c r="AJ231" s="49" t="str">
        <f t="shared" ca="1" si="6"/>
        <v>MZ1014</v>
      </c>
      <c r="AK231" s="49" t="str">
        <f t="shared" ca="1" si="7"/>
        <v/>
      </c>
    </row>
    <row r="232" spans="1:37" x14ac:dyDescent="0.2">
      <c r="A232" s="58">
        <v>45323</v>
      </c>
      <c r="B232" s="49" t="s">
        <v>120</v>
      </c>
      <c r="C232" s="49" t="s">
        <v>129</v>
      </c>
      <c r="G232" s="49" t="s">
        <v>116</v>
      </c>
      <c r="H232" s="49" t="s">
        <v>1197</v>
      </c>
      <c r="I232" s="49" t="s">
        <v>118</v>
      </c>
      <c r="K232" s="49" t="s">
        <v>1212</v>
      </c>
      <c r="T232" s="49">
        <v>199</v>
      </c>
      <c r="W232" s="49">
        <v>3</v>
      </c>
      <c r="Z232" s="49">
        <v>164</v>
      </c>
      <c r="AC232" s="49">
        <f>IF(ISBLANK(sbcc18[[#This Row],[total_boys]]),SUM(sbcc18[[#This Row],[boys_0-5_reached]],sbcc18[[#This Row],[boys_6-12_reached]],sbcc18[[#This Row],[boys_13-18_reached]]),sbcc18[[#This Row],[total_boys]])</f>
        <v>0</v>
      </c>
      <c r="AD232" s="49">
        <f>IF(ISBLANK(sbcc18[[#This Row],[total_girls]]),SUM(sbcc18[[#This Row],[girls_0-5_reached]],sbcc18[[#This Row],[girls_6-12_reached]],sbcc18[[#This Row],[girls_13-18_reached]]),sbcc18[[#This Row],[total_girls]])</f>
        <v>0</v>
      </c>
      <c r="AE232" s="49">
        <f>IF(ISBLANK(sbcc18[[#This Row],[total_children]]),SUM(sbcc18[[#This Row],[calc_boys]],sbcc18[[#This Row],[calc_girls]]),sbcc18[[#This Row],[total_children]])</f>
        <v>199</v>
      </c>
      <c r="AF232" s="49">
        <f>IF(ISBLANK(sbcc18[[#This Row],[total_pwd]]),SUM(sbcc18[[#This Row],[total_pwd_men]],sbcc18[[#This Row],[total_pwd_women]]),sbcc18[[#This Row],[total_pwd]])</f>
        <v>3</v>
      </c>
      <c r="AG232" s="49">
        <f>IF(ISBLANK(sbcc18[[#This Row],[total_adults]]),SUM(sbcc18[[#This Row],[total_men]],sbcc18[[#This Row],[total_women]]),sbcc18[[#This Row],[total_adults]])</f>
        <v>164</v>
      </c>
      <c r="AH232" s="49">
        <f>IF(ISBLANK(sbcc18[[#This Row],[total_beneficiaries_reached]]),SUM(sbcc18[[#This Row],[calc_children]],sbcc18[[#This Row],[calc_adults]]),sbcc18[[#This Row],[total_beneficiaries_reached]])</f>
        <v>363</v>
      </c>
      <c r="AI232" s="49" t="str">
        <f ca="1">IF(B232="","",OFFSET(table_admin1[[#Headers],[ADM1_PT]],MATCH(B232,admin1,0),1))</f>
        <v>MZ01</v>
      </c>
      <c r="AJ232" s="49" t="str">
        <f t="shared" ca="1" si="6"/>
        <v>MZ0110</v>
      </c>
      <c r="AK232" s="49" t="str">
        <f t="shared" ca="1" si="7"/>
        <v/>
      </c>
    </row>
    <row r="233" spans="1:37" x14ac:dyDescent="0.2">
      <c r="A233" s="58">
        <v>45292</v>
      </c>
      <c r="B233" s="49" t="s">
        <v>209</v>
      </c>
      <c r="C233" s="49" t="s">
        <v>463</v>
      </c>
      <c r="G233" s="49" t="s">
        <v>116</v>
      </c>
      <c r="H233" s="49" t="s">
        <v>170</v>
      </c>
      <c r="I233" s="49" t="s">
        <v>118</v>
      </c>
      <c r="K233" s="49" t="s">
        <v>1212</v>
      </c>
      <c r="T233" s="49">
        <v>86</v>
      </c>
      <c r="W233" s="49">
        <v>4</v>
      </c>
      <c r="Z233" s="49">
        <v>141</v>
      </c>
      <c r="AC233" s="49">
        <f>IF(ISBLANK(sbcc18[[#This Row],[total_boys]]),SUM(sbcc18[[#This Row],[boys_0-5_reached]],sbcc18[[#This Row],[boys_6-12_reached]],sbcc18[[#This Row],[boys_13-18_reached]]),sbcc18[[#This Row],[total_boys]])</f>
        <v>0</v>
      </c>
      <c r="AD233" s="49">
        <f>IF(ISBLANK(sbcc18[[#This Row],[total_girls]]),SUM(sbcc18[[#This Row],[girls_0-5_reached]],sbcc18[[#This Row],[girls_6-12_reached]],sbcc18[[#This Row],[girls_13-18_reached]]),sbcc18[[#This Row],[total_girls]])</f>
        <v>0</v>
      </c>
      <c r="AE233" s="49">
        <f>IF(ISBLANK(sbcc18[[#This Row],[total_children]]),SUM(sbcc18[[#This Row],[calc_boys]],sbcc18[[#This Row],[calc_girls]]),sbcc18[[#This Row],[total_children]])</f>
        <v>86</v>
      </c>
      <c r="AF233" s="49">
        <f>IF(ISBLANK(sbcc18[[#This Row],[total_pwd]]),SUM(sbcc18[[#This Row],[total_pwd_men]],sbcc18[[#This Row],[total_pwd_women]]),sbcc18[[#This Row],[total_pwd]])</f>
        <v>4</v>
      </c>
      <c r="AG233" s="49">
        <f>IF(ISBLANK(sbcc18[[#This Row],[total_adults]]),SUM(sbcc18[[#This Row],[total_men]],sbcc18[[#This Row],[total_women]]),sbcc18[[#This Row],[total_adults]])</f>
        <v>141</v>
      </c>
      <c r="AH233" s="49">
        <f>IF(ISBLANK(sbcc18[[#This Row],[total_beneficiaries_reached]]),SUM(sbcc18[[#This Row],[calc_children]],sbcc18[[#This Row],[calc_adults]]),sbcc18[[#This Row],[total_beneficiaries_reached]])</f>
        <v>227</v>
      </c>
      <c r="AI233" s="49" t="str">
        <f ca="1">IF(B233="","",OFFSET(table_admin1[[#Headers],[ADM1_PT]],MATCH(B233,admin1,0),1))</f>
        <v>MZ07</v>
      </c>
      <c r="AJ233" s="49" t="str">
        <f t="shared" ca="1" si="6"/>
        <v>MZ0708</v>
      </c>
      <c r="AK233" s="49" t="str">
        <f t="shared" ca="1" si="7"/>
        <v/>
      </c>
    </row>
    <row r="234" spans="1:37" x14ac:dyDescent="0.2">
      <c r="A234" s="58">
        <v>45323</v>
      </c>
      <c r="B234" s="49" t="s">
        <v>203</v>
      </c>
      <c r="C234" s="49" t="s">
        <v>434</v>
      </c>
      <c r="G234" s="49" t="s">
        <v>116</v>
      </c>
      <c r="H234" s="49" t="s">
        <v>170</v>
      </c>
      <c r="I234" s="49" t="s">
        <v>118</v>
      </c>
      <c r="K234" s="49" t="s">
        <v>1212</v>
      </c>
      <c r="T234" s="49">
        <v>170</v>
      </c>
      <c r="W234" s="49">
        <v>10</v>
      </c>
      <c r="Z234" s="49">
        <v>199</v>
      </c>
      <c r="AC234" s="49">
        <f>IF(ISBLANK(sbcc18[[#This Row],[total_boys]]),SUM(sbcc18[[#This Row],[boys_0-5_reached]],sbcc18[[#This Row],[boys_6-12_reached]],sbcc18[[#This Row],[boys_13-18_reached]]),sbcc18[[#This Row],[total_boys]])</f>
        <v>0</v>
      </c>
      <c r="AD234" s="49">
        <f>IF(ISBLANK(sbcc18[[#This Row],[total_girls]]),SUM(sbcc18[[#This Row],[girls_0-5_reached]],sbcc18[[#This Row],[girls_6-12_reached]],sbcc18[[#This Row],[girls_13-18_reached]]),sbcc18[[#This Row],[total_girls]])</f>
        <v>0</v>
      </c>
      <c r="AE234" s="49">
        <f>IF(ISBLANK(sbcc18[[#This Row],[total_children]]),SUM(sbcc18[[#This Row],[calc_boys]],sbcc18[[#This Row],[calc_girls]]),sbcc18[[#This Row],[total_children]])</f>
        <v>170</v>
      </c>
      <c r="AF234" s="49">
        <f>IF(ISBLANK(sbcc18[[#This Row],[total_pwd]]),SUM(sbcc18[[#This Row],[total_pwd_men]],sbcc18[[#This Row],[total_pwd_women]]),sbcc18[[#This Row],[total_pwd]])</f>
        <v>10</v>
      </c>
      <c r="AG234" s="49">
        <f>IF(ISBLANK(sbcc18[[#This Row],[total_adults]]),SUM(sbcc18[[#This Row],[total_men]],sbcc18[[#This Row],[total_women]]),sbcc18[[#This Row],[total_adults]])</f>
        <v>199</v>
      </c>
      <c r="AH234" s="49">
        <f>IF(ISBLANK(sbcc18[[#This Row],[total_beneficiaries_reached]]),SUM(sbcc18[[#This Row],[calc_children]],sbcc18[[#This Row],[calc_adults]]),sbcc18[[#This Row],[total_beneficiaries_reached]])</f>
        <v>369</v>
      </c>
      <c r="AI234" s="49" t="str">
        <f ca="1">IF(B234="","",OFFSET(table_admin1[[#Headers],[ADM1_PT]],MATCH(B234,admin1,0),1))</f>
        <v>MZ06</v>
      </c>
      <c r="AJ234" s="49" t="str">
        <f t="shared" ca="1" si="6"/>
        <v>MZ0601</v>
      </c>
      <c r="AK234" s="49" t="str">
        <f t="shared" ca="1" si="7"/>
        <v/>
      </c>
    </row>
    <row r="235" spans="1:37" x14ac:dyDescent="0.2">
      <c r="A235" s="58">
        <v>45323</v>
      </c>
      <c r="B235" s="49" t="s">
        <v>209</v>
      </c>
      <c r="C235" s="49" t="s">
        <v>513</v>
      </c>
      <c r="G235" s="49" t="s">
        <v>116</v>
      </c>
      <c r="H235" s="49" t="s">
        <v>170</v>
      </c>
      <c r="I235" s="49" t="s">
        <v>118</v>
      </c>
      <c r="K235" s="49" t="s">
        <v>1212</v>
      </c>
      <c r="T235" s="49">
        <v>75</v>
      </c>
      <c r="W235" s="49">
        <v>1</v>
      </c>
      <c r="Z235" s="49">
        <v>134</v>
      </c>
      <c r="AC235" s="49">
        <f>IF(ISBLANK(sbcc18[[#This Row],[total_boys]]),SUM(sbcc18[[#This Row],[boys_0-5_reached]],sbcc18[[#This Row],[boys_6-12_reached]],sbcc18[[#This Row],[boys_13-18_reached]]),sbcc18[[#This Row],[total_boys]])</f>
        <v>0</v>
      </c>
      <c r="AD235" s="49">
        <f>IF(ISBLANK(sbcc18[[#This Row],[total_girls]]),SUM(sbcc18[[#This Row],[girls_0-5_reached]],sbcc18[[#This Row],[girls_6-12_reached]],sbcc18[[#This Row],[girls_13-18_reached]]),sbcc18[[#This Row],[total_girls]])</f>
        <v>0</v>
      </c>
      <c r="AE235" s="49">
        <f>IF(ISBLANK(sbcc18[[#This Row],[total_children]]),SUM(sbcc18[[#This Row],[calc_boys]],sbcc18[[#This Row],[calc_girls]]),sbcc18[[#This Row],[total_children]])</f>
        <v>75</v>
      </c>
      <c r="AF235" s="49">
        <f>IF(ISBLANK(sbcc18[[#This Row],[total_pwd]]),SUM(sbcc18[[#This Row],[total_pwd_men]],sbcc18[[#This Row],[total_pwd_women]]),sbcc18[[#This Row],[total_pwd]])</f>
        <v>1</v>
      </c>
      <c r="AG235" s="49">
        <f>IF(ISBLANK(sbcc18[[#This Row],[total_adults]]),SUM(sbcc18[[#This Row],[total_men]],sbcc18[[#This Row],[total_women]]),sbcc18[[#This Row],[total_adults]])</f>
        <v>134</v>
      </c>
      <c r="AH235" s="49">
        <f>IF(ISBLANK(sbcc18[[#This Row],[total_beneficiaries_reached]]),SUM(sbcc18[[#This Row],[calc_children]],sbcc18[[#This Row],[calc_adults]]),sbcc18[[#This Row],[total_beneficiaries_reached]])</f>
        <v>209</v>
      </c>
      <c r="AI235" s="49" t="str">
        <f ca="1">IF(B235="","",OFFSET(table_admin1[[#Headers],[ADM1_PT]],MATCH(B235,admin1,0),1))</f>
        <v>MZ07</v>
      </c>
      <c r="AJ235" s="49" t="str">
        <f t="shared" ca="1" si="6"/>
        <v>MZ0721</v>
      </c>
      <c r="AK235" s="49" t="str">
        <f t="shared" ca="1" si="7"/>
        <v/>
      </c>
    </row>
    <row r="236" spans="1:37" x14ac:dyDescent="0.2">
      <c r="A236" s="58">
        <v>45292</v>
      </c>
      <c r="B236" s="49" t="s">
        <v>113</v>
      </c>
      <c r="C236" s="49" t="s">
        <v>624</v>
      </c>
      <c r="G236" s="49" t="s">
        <v>116</v>
      </c>
      <c r="H236" s="49" t="s">
        <v>170</v>
      </c>
      <c r="I236" s="49" t="s">
        <v>118</v>
      </c>
      <c r="K236" s="49" t="s">
        <v>1212</v>
      </c>
      <c r="T236" s="49">
        <v>140</v>
      </c>
      <c r="W236" s="49">
        <v>13</v>
      </c>
      <c r="Z236" s="49">
        <v>104</v>
      </c>
      <c r="AC236" s="49">
        <f>IF(ISBLANK(sbcc18[[#This Row],[total_boys]]),SUM(sbcc18[[#This Row],[boys_0-5_reached]],sbcc18[[#This Row],[boys_6-12_reached]],sbcc18[[#This Row],[boys_13-18_reached]]),sbcc18[[#This Row],[total_boys]])</f>
        <v>0</v>
      </c>
      <c r="AD236" s="49">
        <f>IF(ISBLANK(sbcc18[[#This Row],[total_girls]]),SUM(sbcc18[[#This Row],[girls_0-5_reached]],sbcc18[[#This Row],[girls_6-12_reached]],sbcc18[[#This Row],[girls_13-18_reached]]),sbcc18[[#This Row],[total_girls]])</f>
        <v>0</v>
      </c>
      <c r="AE236" s="49">
        <f>IF(ISBLANK(sbcc18[[#This Row],[total_children]]),SUM(sbcc18[[#This Row],[calc_boys]],sbcc18[[#This Row],[calc_girls]]),sbcc18[[#This Row],[total_children]])</f>
        <v>140</v>
      </c>
      <c r="AF236" s="49">
        <f>IF(ISBLANK(sbcc18[[#This Row],[total_pwd]]),SUM(sbcc18[[#This Row],[total_pwd_men]],sbcc18[[#This Row],[total_pwd_women]]),sbcc18[[#This Row],[total_pwd]])</f>
        <v>13</v>
      </c>
      <c r="AG236" s="49">
        <f>IF(ISBLANK(sbcc18[[#This Row],[total_adults]]),SUM(sbcc18[[#This Row],[total_men]],sbcc18[[#This Row],[total_women]]),sbcc18[[#This Row],[total_adults]])</f>
        <v>104</v>
      </c>
      <c r="AH236" s="49">
        <f>IF(ISBLANK(sbcc18[[#This Row],[total_beneficiaries_reached]]),SUM(sbcc18[[#This Row],[calc_children]],sbcc18[[#This Row],[calc_adults]]),sbcc18[[#This Row],[total_beneficiaries_reached]])</f>
        <v>244</v>
      </c>
      <c r="AI236" s="49" t="str">
        <f ca="1">IF(B236="","",OFFSET(table_admin1[[#Headers],[ADM1_PT]],MATCH(B236,admin1,0),1))</f>
        <v>MZ09</v>
      </c>
      <c r="AJ236" s="49" t="str">
        <f t="shared" ca="1" si="6"/>
        <v>MZ0910</v>
      </c>
      <c r="AK236" s="49" t="str">
        <f t="shared" ca="1" si="7"/>
        <v/>
      </c>
    </row>
    <row r="237" spans="1:37" x14ac:dyDescent="0.2">
      <c r="A237" s="58">
        <v>45323</v>
      </c>
      <c r="B237" s="49" t="s">
        <v>120</v>
      </c>
      <c r="C237" s="49" t="s">
        <v>205</v>
      </c>
      <c r="G237" s="49" t="s">
        <v>122</v>
      </c>
      <c r="H237" s="49" t="s">
        <v>170</v>
      </c>
      <c r="I237" s="49" t="s">
        <v>130</v>
      </c>
      <c r="J237" s="49" t="s">
        <v>1318</v>
      </c>
      <c r="K237" s="49" t="s">
        <v>125</v>
      </c>
      <c r="T237" s="49">
        <v>149</v>
      </c>
      <c r="W237" s="49">
        <v>14</v>
      </c>
      <c r="Z237" s="49">
        <v>58</v>
      </c>
      <c r="AC237" s="49">
        <f>IF(ISBLANK(sbcc18[[#This Row],[total_boys]]),SUM(sbcc18[[#This Row],[boys_0-5_reached]],sbcc18[[#This Row],[boys_6-12_reached]],sbcc18[[#This Row],[boys_13-18_reached]]),sbcc18[[#This Row],[total_boys]])</f>
        <v>0</v>
      </c>
      <c r="AD237" s="49">
        <f>IF(ISBLANK(sbcc18[[#This Row],[total_girls]]),SUM(sbcc18[[#This Row],[girls_0-5_reached]],sbcc18[[#This Row],[girls_6-12_reached]],sbcc18[[#This Row],[girls_13-18_reached]]),sbcc18[[#This Row],[total_girls]])</f>
        <v>0</v>
      </c>
      <c r="AE237" s="49">
        <f>IF(ISBLANK(sbcc18[[#This Row],[total_children]]),SUM(sbcc18[[#This Row],[calc_boys]],sbcc18[[#This Row],[calc_girls]]),sbcc18[[#This Row],[total_children]])</f>
        <v>149</v>
      </c>
      <c r="AF237" s="49">
        <f>IF(ISBLANK(sbcc18[[#This Row],[total_pwd]]),SUM(sbcc18[[#This Row],[total_pwd_men]],sbcc18[[#This Row],[total_pwd_women]]),sbcc18[[#This Row],[total_pwd]])</f>
        <v>14</v>
      </c>
      <c r="AG237" s="49">
        <f>IF(ISBLANK(sbcc18[[#This Row],[total_adults]]),SUM(sbcc18[[#This Row],[total_men]],sbcc18[[#This Row],[total_women]]),sbcc18[[#This Row],[total_adults]])</f>
        <v>58</v>
      </c>
      <c r="AH237" s="49">
        <f>IF(ISBLANK(sbcc18[[#This Row],[total_beneficiaries_reached]]),SUM(sbcc18[[#This Row],[calc_children]],sbcc18[[#This Row],[calc_adults]]),sbcc18[[#This Row],[total_beneficiaries_reached]])</f>
        <v>207</v>
      </c>
      <c r="AI237" s="49" t="str">
        <f ca="1">IF(B237="","",OFFSET(table_admin1[[#Headers],[ADM1_PT]],MATCH(B237,admin1,0),1))</f>
        <v>MZ01</v>
      </c>
      <c r="AJ237" s="49" t="str">
        <f t="shared" ca="1" si="6"/>
        <v>MZ0106</v>
      </c>
      <c r="AK237" s="49" t="str">
        <f t="shared" ca="1" si="7"/>
        <v/>
      </c>
    </row>
    <row r="238" spans="1:37" x14ac:dyDescent="0.2">
      <c r="A238" s="58">
        <v>45292</v>
      </c>
      <c r="B238" s="49" t="s">
        <v>229</v>
      </c>
      <c r="C238" s="49" t="s">
        <v>700</v>
      </c>
      <c r="G238" s="49" t="s">
        <v>122</v>
      </c>
      <c r="H238" s="49" t="s">
        <v>170</v>
      </c>
      <c r="I238" s="49" t="s">
        <v>124</v>
      </c>
      <c r="J238" s="49" t="s">
        <v>1315</v>
      </c>
      <c r="K238" s="49" t="s">
        <v>125</v>
      </c>
      <c r="T238" s="49">
        <v>69</v>
      </c>
      <c r="W238" s="49">
        <v>3</v>
      </c>
      <c r="Z238" s="49">
        <v>61</v>
      </c>
      <c r="AC238" s="49">
        <f>IF(ISBLANK(sbcc18[[#This Row],[total_boys]]),SUM(sbcc18[[#This Row],[boys_0-5_reached]],sbcc18[[#This Row],[boys_6-12_reached]],sbcc18[[#This Row],[boys_13-18_reached]]),sbcc18[[#This Row],[total_boys]])</f>
        <v>0</v>
      </c>
      <c r="AD238" s="49">
        <f>IF(ISBLANK(sbcc18[[#This Row],[total_girls]]),SUM(sbcc18[[#This Row],[girls_0-5_reached]],sbcc18[[#This Row],[girls_6-12_reached]],sbcc18[[#This Row],[girls_13-18_reached]]),sbcc18[[#This Row],[total_girls]])</f>
        <v>0</v>
      </c>
      <c r="AE238" s="49">
        <f>IF(ISBLANK(sbcc18[[#This Row],[total_children]]),SUM(sbcc18[[#This Row],[calc_boys]],sbcc18[[#This Row],[calc_girls]]),sbcc18[[#This Row],[total_children]])</f>
        <v>69</v>
      </c>
      <c r="AF238" s="49">
        <f>IF(ISBLANK(sbcc18[[#This Row],[total_pwd]]),SUM(sbcc18[[#This Row],[total_pwd_men]],sbcc18[[#This Row],[total_pwd_women]]),sbcc18[[#This Row],[total_pwd]])</f>
        <v>3</v>
      </c>
      <c r="AG238" s="49">
        <f>IF(ISBLANK(sbcc18[[#This Row],[total_adults]]),SUM(sbcc18[[#This Row],[total_men]],sbcc18[[#This Row],[total_women]]),sbcc18[[#This Row],[total_adults]])</f>
        <v>61</v>
      </c>
      <c r="AH238" s="49">
        <f>IF(ISBLANK(sbcc18[[#This Row],[total_beneficiaries_reached]]),SUM(sbcc18[[#This Row],[calc_children]],sbcc18[[#This Row],[calc_adults]]),sbcc18[[#This Row],[total_beneficiaries_reached]])</f>
        <v>130</v>
      </c>
      <c r="AI238" s="49" t="str">
        <f ca="1">IF(B238="","",OFFSET(table_admin1[[#Headers],[ADM1_PT]],MATCH(B238,admin1,0),1))</f>
        <v>MZ11</v>
      </c>
      <c r="AJ238" s="49" t="str">
        <f t="shared" ca="1" si="6"/>
        <v>MZ1103</v>
      </c>
      <c r="AK238" s="49" t="str">
        <f t="shared" ca="1" si="7"/>
        <v/>
      </c>
    </row>
    <row r="239" spans="1:37" x14ac:dyDescent="0.2">
      <c r="A239" s="58">
        <v>45352</v>
      </c>
      <c r="B239" s="49" t="s">
        <v>209</v>
      </c>
      <c r="C239" s="49" t="s">
        <v>489</v>
      </c>
      <c r="G239" s="49" t="s">
        <v>116</v>
      </c>
      <c r="H239" s="49" t="s">
        <v>1197</v>
      </c>
      <c r="K239" s="49" t="s">
        <v>1212</v>
      </c>
      <c r="T239" s="49">
        <v>18</v>
      </c>
      <c r="W239" s="49">
        <v>15</v>
      </c>
      <c r="Z239" s="49">
        <v>26</v>
      </c>
      <c r="AC239" s="49">
        <f>IF(ISBLANK(sbcc18[[#This Row],[total_boys]]),SUM(sbcc18[[#This Row],[boys_0-5_reached]],sbcc18[[#This Row],[boys_6-12_reached]],sbcc18[[#This Row],[boys_13-18_reached]]),sbcc18[[#This Row],[total_boys]])</f>
        <v>0</v>
      </c>
      <c r="AD239" s="49">
        <f>IF(ISBLANK(sbcc18[[#This Row],[total_girls]]),SUM(sbcc18[[#This Row],[girls_0-5_reached]],sbcc18[[#This Row],[girls_6-12_reached]],sbcc18[[#This Row],[girls_13-18_reached]]),sbcc18[[#This Row],[total_girls]])</f>
        <v>0</v>
      </c>
      <c r="AE239" s="49">
        <f>IF(ISBLANK(sbcc18[[#This Row],[total_children]]),SUM(sbcc18[[#This Row],[calc_boys]],sbcc18[[#This Row],[calc_girls]]),sbcc18[[#This Row],[total_children]])</f>
        <v>18</v>
      </c>
      <c r="AF239" s="49">
        <f>IF(ISBLANK(sbcc18[[#This Row],[total_pwd]]),SUM(sbcc18[[#This Row],[total_pwd_men]],sbcc18[[#This Row],[total_pwd_women]]),sbcc18[[#This Row],[total_pwd]])</f>
        <v>15</v>
      </c>
      <c r="AG239" s="49">
        <f>IF(ISBLANK(sbcc18[[#This Row],[total_adults]]),SUM(sbcc18[[#This Row],[total_men]],sbcc18[[#This Row],[total_women]]),sbcc18[[#This Row],[total_adults]])</f>
        <v>26</v>
      </c>
      <c r="AH239" s="49">
        <f>IF(ISBLANK(sbcc18[[#This Row],[total_beneficiaries_reached]]),SUM(sbcc18[[#This Row],[calc_children]],sbcc18[[#This Row],[calc_adults]]),sbcc18[[#This Row],[total_beneficiaries_reached]])</f>
        <v>44</v>
      </c>
      <c r="AI239" s="49" t="str">
        <f ca="1">IF(B239="","",OFFSET(table_admin1[[#Headers],[ADM1_PT]],MATCH(B239,admin1,0),1))</f>
        <v>MZ07</v>
      </c>
      <c r="AJ239" s="49" t="str">
        <f t="shared" ca="1" si="6"/>
        <v>MZ0715</v>
      </c>
      <c r="AK239" s="49" t="str">
        <f t="shared" ca="1" si="7"/>
        <v/>
      </c>
    </row>
    <row r="240" spans="1:37" x14ac:dyDescent="0.2">
      <c r="A240" s="58">
        <v>45323</v>
      </c>
      <c r="B240" s="49" t="s">
        <v>197</v>
      </c>
      <c r="C240" s="49" t="s">
        <v>426</v>
      </c>
      <c r="G240" s="49" t="s">
        <v>116</v>
      </c>
      <c r="H240" s="49" t="s">
        <v>1197</v>
      </c>
      <c r="I240" s="49" t="s">
        <v>118</v>
      </c>
      <c r="K240" s="49" t="s">
        <v>1212</v>
      </c>
      <c r="T240" s="49">
        <v>149</v>
      </c>
      <c r="W240" s="49">
        <v>3</v>
      </c>
      <c r="Z240" s="49">
        <v>138</v>
      </c>
      <c r="AC240" s="49">
        <f>IF(ISBLANK(sbcc18[[#This Row],[total_boys]]),SUM(sbcc18[[#This Row],[boys_0-5_reached]],sbcc18[[#This Row],[boys_6-12_reached]],sbcc18[[#This Row],[boys_13-18_reached]]),sbcc18[[#This Row],[total_boys]])</f>
        <v>0</v>
      </c>
      <c r="AD240" s="49">
        <f>IF(ISBLANK(sbcc18[[#This Row],[total_girls]]),SUM(sbcc18[[#This Row],[girls_0-5_reached]],sbcc18[[#This Row],[girls_6-12_reached]],sbcc18[[#This Row],[girls_13-18_reached]]),sbcc18[[#This Row],[total_girls]])</f>
        <v>0</v>
      </c>
      <c r="AE240" s="49">
        <f>IF(ISBLANK(sbcc18[[#This Row],[total_children]]),SUM(sbcc18[[#This Row],[calc_boys]],sbcc18[[#This Row],[calc_girls]]),sbcc18[[#This Row],[total_children]])</f>
        <v>149</v>
      </c>
      <c r="AF240" s="49">
        <f>IF(ISBLANK(sbcc18[[#This Row],[total_pwd]]),SUM(sbcc18[[#This Row],[total_pwd_men]],sbcc18[[#This Row],[total_pwd_women]]),sbcc18[[#This Row],[total_pwd]])</f>
        <v>3</v>
      </c>
      <c r="AG240" s="49">
        <f>IF(ISBLANK(sbcc18[[#This Row],[total_adults]]),SUM(sbcc18[[#This Row],[total_men]],sbcc18[[#This Row],[total_women]]),sbcc18[[#This Row],[total_adults]])</f>
        <v>138</v>
      </c>
      <c r="AH240" s="49">
        <f>IF(ISBLANK(sbcc18[[#This Row],[total_beneficiaries_reached]]),SUM(sbcc18[[#This Row],[calc_children]],sbcc18[[#This Row],[calc_adults]]),sbcc18[[#This Row],[total_beneficiaries_reached]])</f>
        <v>287</v>
      </c>
      <c r="AI240" s="49" t="str">
        <f ca="1">IF(B240="","",OFFSET(table_admin1[[#Headers],[ADM1_PT]],MATCH(B240,admin1,0),1))</f>
        <v>MZ05</v>
      </c>
      <c r="AJ240" s="49" t="str">
        <f t="shared" ca="1" si="6"/>
        <v>MZ0507</v>
      </c>
      <c r="AK240" s="49" t="str">
        <f t="shared" ca="1" si="7"/>
        <v/>
      </c>
    </row>
    <row r="241" spans="1:37" x14ac:dyDescent="0.2">
      <c r="A241" s="58">
        <v>45352</v>
      </c>
      <c r="B241" s="49" t="s">
        <v>120</v>
      </c>
      <c r="C241" s="49" t="s">
        <v>129</v>
      </c>
      <c r="G241" s="49" t="s">
        <v>122</v>
      </c>
      <c r="H241" s="49" t="s">
        <v>1197</v>
      </c>
      <c r="T241" s="49">
        <v>86</v>
      </c>
      <c r="W241" s="49">
        <v>15</v>
      </c>
      <c r="Z241" s="49">
        <v>63</v>
      </c>
      <c r="AC241" s="49">
        <f>IF(ISBLANK(sbcc18[[#This Row],[total_boys]]),SUM(sbcc18[[#This Row],[boys_0-5_reached]],sbcc18[[#This Row],[boys_6-12_reached]],sbcc18[[#This Row],[boys_13-18_reached]]),sbcc18[[#This Row],[total_boys]])</f>
        <v>0</v>
      </c>
      <c r="AD241" s="49">
        <f>IF(ISBLANK(sbcc18[[#This Row],[total_girls]]),SUM(sbcc18[[#This Row],[girls_0-5_reached]],sbcc18[[#This Row],[girls_6-12_reached]],sbcc18[[#This Row],[girls_13-18_reached]]),sbcc18[[#This Row],[total_girls]])</f>
        <v>0</v>
      </c>
      <c r="AE241" s="49">
        <f>IF(ISBLANK(sbcc18[[#This Row],[total_children]]),SUM(sbcc18[[#This Row],[calc_boys]],sbcc18[[#This Row],[calc_girls]]),sbcc18[[#This Row],[total_children]])</f>
        <v>86</v>
      </c>
      <c r="AF241" s="49">
        <f>IF(ISBLANK(sbcc18[[#This Row],[total_pwd]]),SUM(sbcc18[[#This Row],[total_pwd_men]],sbcc18[[#This Row],[total_pwd_women]]),sbcc18[[#This Row],[total_pwd]])</f>
        <v>15</v>
      </c>
      <c r="AG241" s="49">
        <f>IF(ISBLANK(sbcc18[[#This Row],[total_adults]]),SUM(sbcc18[[#This Row],[total_men]],sbcc18[[#This Row],[total_women]]),sbcc18[[#This Row],[total_adults]])</f>
        <v>63</v>
      </c>
      <c r="AH241" s="49">
        <f>IF(ISBLANK(sbcc18[[#This Row],[total_beneficiaries_reached]]),SUM(sbcc18[[#This Row],[calc_children]],sbcc18[[#This Row],[calc_adults]]),sbcc18[[#This Row],[total_beneficiaries_reached]])</f>
        <v>149</v>
      </c>
      <c r="AI241" s="49" t="str">
        <f ca="1">IF(B241="","",OFFSET(table_admin1[[#Headers],[ADM1_PT]],MATCH(B241,admin1,0),1))</f>
        <v>MZ01</v>
      </c>
      <c r="AJ241" s="49" t="str">
        <f t="shared" ca="1" si="6"/>
        <v>MZ0110</v>
      </c>
      <c r="AK241" s="49" t="str">
        <f t="shared" ca="1" si="7"/>
        <v/>
      </c>
    </row>
    <row r="242" spans="1:37" x14ac:dyDescent="0.2">
      <c r="A242" s="58">
        <v>45292</v>
      </c>
      <c r="B242" s="49" t="s">
        <v>113</v>
      </c>
      <c r="C242" s="49" t="s">
        <v>613</v>
      </c>
      <c r="G242" s="49" t="s">
        <v>122</v>
      </c>
      <c r="H242" s="49" t="s">
        <v>170</v>
      </c>
      <c r="I242" s="49" t="s">
        <v>124</v>
      </c>
      <c r="J242" s="49" t="s">
        <v>1315</v>
      </c>
      <c r="K242" s="49" t="s">
        <v>125</v>
      </c>
      <c r="T242" s="49">
        <v>100</v>
      </c>
      <c r="W242" s="49">
        <v>13</v>
      </c>
      <c r="Z242" s="49">
        <v>182</v>
      </c>
      <c r="AC242" s="49">
        <f>IF(ISBLANK(sbcc18[[#This Row],[total_boys]]),SUM(sbcc18[[#This Row],[boys_0-5_reached]],sbcc18[[#This Row],[boys_6-12_reached]],sbcc18[[#This Row],[boys_13-18_reached]]),sbcc18[[#This Row],[total_boys]])</f>
        <v>0</v>
      </c>
      <c r="AD242" s="49">
        <f>IF(ISBLANK(sbcc18[[#This Row],[total_girls]]),SUM(sbcc18[[#This Row],[girls_0-5_reached]],sbcc18[[#This Row],[girls_6-12_reached]],sbcc18[[#This Row],[girls_13-18_reached]]),sbcc18[[#This Row],[total_girls]])</f>
        <v>0</v>
      </c>
      <c r="AE242" s="49">
        <f>IF(ISBLANK(sbcc18[[#This Row],[total_children]]),SUM(sbcc18[[#This Row],[calc_boys]],sbcc18[[#This Row],[calc_girls]]),sbcc18[[#This Row],[total_children]])</f>
        <v>100</v>
      </c>
      <c r="AF242" s="49">
        <f>IF(ISBLANK(sbcc18[[#This Row],[total_pwd]]),SUM(sbcc18[[#This Row],[total_pwd_men]],sbcc18[[#This Row],[total_pwd_women]]),sbcc18[[#This Row],[total_pwd]])</f>
        <v>13</v>
      </c>
      <c r="AG242" s="49">
        <f>IF(ISBLANK(sbcc18[[#This Row],[total_adults]]),SUM(sbcc18[[#This Row],[total_men]],sbcc18[[#This Row],[total_women]]),sbcc18[[#This Row],[total_adults]])</f>
        <v>182</v>
      </c>
      <c r="AH242" s="49">
        <f>IF(ISBLANK(sbcc18[[#This Row],[total_beneficiaries_reached]]),SUM(sbcc18[[#This Row],[calc_children]],sbcc18[[#This Row],[calc_adults]]),sbcc18[[#This Row],[total_beneficiaries_reached]])</f>
        <v>282</v>
      </c>
      <c r="AI242" s="49" t="str">
        <f ca="1">IF(B242="","",OFFSET(table_admin1[[#Headers],[ADM1_PT]],MATCH(B242,admin1,0),1))</f>
        <v>MZ09</v>
      </c>
      <c r="AJ242" s="49" t="str">
        <f t="shared" ca="1" si="6"/>
        <v>MZ0907</v>
      </c>
      <c r="AK242" s="49" t="str">
        <f t="shared" ca="1" si="7"/>
        <v/>
      </c>
    </row>
    <row r="243" spans="1:37" x14ac:dyDescent="0.2">
      <c r="A243" s="58">
        <v>45352</v>
      </c>
      <c r="B243" s="49" t="s">
        <v>209</v>
      </c>
      <c r="C243" s="49" t="s">
        <v>467</v>
      </c>
      <c r="G243" s="49" t="s">
        <v>116</v>
      </c>
      <c r="H243" s="49" t="s">
        <v>1197</v>
      </c>
      <c r="I243" s="49" t="s">
        <v>118</v>
      </c>
      <c r="K243" s="49" t="s">
        <v>1212</v>
      </c>
      <c r="T243" s="49">
        <v>96</v>
      </c>
      <c r="W243" s="49">
        <v>10</v>
      </c>
      <c r="Z243" s="49">
        <v>112</v>
      </c>
      <c r="AC243" s="49">
        <f>IF(ISBLANK(sbcc18[[#This Row],[total_boys]]),SUM(sbcc18[[#This Row],[boys_0-5_reached]],sbcc18[[#This Row],[boys_6-12_reached]],sbcc18[[#This Row],[boys_13-18_reached]]),sbcc18[[#This Row],[total_boys]])</f>
        <v>0</v>
      </c>
      <c r="AD243" s="49">
        <f>IF(ISBLANK(sbcc18[[#This Row],[total_girls]]),SUM(sbcc18[[#This Row],[girls_0-5_reached]],sbcc18[[#This Row],[girls_6-12_reached]],sbcc18[[#This Row],[girls_13-18_reached]]),sbcc18[[#This Row],[total_girls]])</f>
        <v>0</v>
      </c>
      <c r="AE243" s="49">
        <f>IF(ISBLANK(sbcc18[[#This Row],[total_children]]),SUM(sbcc18[[#This Row],[calc_boys]],sbcc18[[#This Row],[calc_girls]]),sbcc18[[#This Row],[total_children]])</f>
        <v>96</v>
      </c>
      <c r="AF243" s="49">
        <f>IF(ISBLANK(sbcc18[[#This Row],[total_pwd]]),SUM(sbcc18[[#This Row],[total_pwd_men]],sbcc18[[#This Row],[total_pwd_women]]),sbcc18[[#This Row],[total_pwd]])</f>
        <v>10</v>
      </c>
      <c r="AG243" s="49">
        <f>IF(ISBLANK(sbcc18[[#This Row],[total_adults]]),SUM(sbcc18[[#This Row],[total_men]],sbcc18[[#This Row],[total_women]]),sbcc18[[#This Row],[total_adults]])</f>
        <v>112</v>
      </c>
      <c r="AH243" s="49">
        <f>IF(ISBLANK(sbcc18[[#This Row],[total_beneficiaries_reached]]),SUM(sbcc18[[#This Row],[calc_children]],sbcc18[[#This Row],[calc_adults]]),sbcc18[[#This Row],[total_beneficiaries_reached]])</f>
        <v>208</v>
      </c>
      <c r="AI243" s="49" t="str">
        <f ca="1">IF(B243="","",OFFSET(table_admin1[[#Headers],[ADM1_PT]],MATCH(B243,admin1,0),1))</f>
        <v>MZ07</v>
      </c>
      <c r="AJ243" s="49" t="str">
        <f t="shared" ca="1" si="6"/>
        <v>MZ0709</v>
      </c>
      <c r="AK243" s="49" t="str">
        <f t="shared" ca="1" si="7"/>
        <v/>
      </c>
    </row>
    <row r="244" spans="1:37" x14ac:dyDescent="0.2">
      <c r="A244" s="58">
        <v>45292</v>
      </c>
      <c r="B244" s="49" t="s">
        <v>120</v>
      </c>
      <c r="C244" s="49" t="s">
        <v>129</v>
      </c>
      <c r="G244" s="49" t="s">
        <v>122</v>
      </c>
      <c r="H244" s="49" t="s">
        <v>1197</v>
      </c>
      <c r="I244" s="49" t="s">
        <v>124</v>
      </c>
      <c r="J244" s="49" t="s">
        <v>1314</v>
      </c>
      <c r="K244" s="49" t="s">
        <v>125</v>
      </c>
      <c r="T244" s="49">
        <v>166</v>
      </c>
      <c r="W244" s="49">
        <v>9</v>
      </c>
      <c r="Z244" s="49">
        <v>163</v>
      </c>
      <c r="AC244" s="49">
        <f>IF(ISBLANK(sbcc18[[#This Row],[total_boys]]),SUM(sbcc18[[#This Row],[boys_0-5_reached]],sbcc18[[#This Row],[boys_6-12_reached]],sbcc18[[#This Row],[boys_13-18_reached]]),sbcc18[[#This Row],[total_boys]])</f>
        <v>0</v>
      </c>
      <c r="AD244" s="49">
        <f>IF(ISBLANK(sbcc18[[#This Row],[total_girls]]),SUM(sbcc18[[#This Row],[girls_0-5_reached]],sbcc18[[#This Row],[girls_6-12_reached]],sbcc18[[#This Row],[girls_13-18_reached]]),sbcc18[[#This Row],[total_girls]])</f>
        <v>0</v>
      </c>
      <c r="AE244" s="49">
        <f>IF(ISBLANK(sbcc18[[#This Row],[total_children]]),SUM(sbcc18[[#This Row],[calc_boys]],sbcc18[[#This Row],[calc_girls]]),sbcc18[[#This Row],[total_children]])</f>
        <v>166</v>
      </c>
      <c r="AF244" s="49">
        <f>IF(ISBLANK(sbcc18[[#This Row],[total_pwd]]),SUM(sbcc18[[#This Row],[total_pwd_men]],sbcc18[[#This Row],[total_pwd_women]]),sbcc18[[#This Row],[total_pwd]])</f>
        <v>9</v>
      </c>
      <c r="AG244" s="49">
        <f>IF(ISBLANK(sbcc18[[#This Row],[total_adults]]),SUM(sbcc18[[#This Row],[total_men]],sbcc18[[#This Row],[total_women]]),sbcc18[[#This Row],[total_adults]])</f>
        <v>163</v>
      </c>
      <c r="AH244" s="49">
        <f>IF(ISBLANK(sbcc18[[#This Row],[total_beneficiaries_reached]]),SUM(sbcc18[[#This Row],[calc_children]],sbcc18[[#This Row],[calc_adults]]),sbcc18[[#This Row],[total_beneficiaries_reached]])</f>
        <v>329</v>
      </c>
      <c r="AI244" s="49" t="str">
        <f ca="1">IF(B244="","",OFFSET(table_admin1[[#Headers],[ADM1_PT]],MATCH(B244,admin1,0),1))</f>
        <v>MZ01</v>
      </c>
      <c r="AJ244" s="49" t="str">
        <f t="shared" ca="1" si="6"/>
        <v>MZ0110</v>
      </c>
      <c r="AK244" s="49" t="str">
        <f t="shared" ca="1" si="7"/>
        <v/>
      </c>
    </row>
    <row r="245" spans="1:37" x14ac:dyDescent="0.2">
      <c r="A245" s="58">
        <v>45292</v>
      </c>
      <c r="B245" s="49" t="s">
        <v>224</v>
      </c>
      <c r="C245" s="49" t="s">
        <v>663</v>
      </c>
      <c r="G245" s="49" t="s">
        <v>116</v>
      </c>
      <c r="H245" s="49" t="s">
        <v>1197</v>
      </c>
      <c r="I245" s="49" t="s">
        <v>118</v>
      </c>
      <c r="K245" s="49" t="s">
        <v>1212</v>
      </c>
      <c r="T245" s="49">
        <v>200</v>
      </c>
      <c r="W245" s="49">
        <v>6</v>
      </c>
      <c r="Z245" s="49">
        <v>17</v>
      </c>
      <c r="AC245" s="49">
        <f>IF(ISBLANK(sbcc18[[#This Row],[total_boys]]),SUM(sbcc18[[#This Row],[boys_0-5_reached]],sbcc18[[#This Row],[boys_6-12_reached]],sbcc18[[#This Row],[boys_13-18_reached]]),sbcc18[[#This Row],[total_boys]])</f>
        <v>0</v>
      </c>
      <c r="AD245" s="49">
        <f>IF(ISBLANK(sbcc18[[#This Row],[total_girls]]),SUM(sbcc18[[#This Row],[girls_0-5_reached]],sbcc18[[#This Row],[girls_6-12_reached]],sbcc18[[#This Row],[girls_13-18_reached]]),sbcc18[[#This Row],[total_girls]])</f>
        <v>0</v>
      </c>
      <c r="AE245" s="49">
        <f>IF(ISBLANK(sbcc18[[#This Row],[total_children]]),SUM(sbcc18[[#This Row],[calc_boys]],sbcc18[[#This Row],[calc_girls]]),sbcc18[[#This Row],[total_children]])</f>
        <v>200</v>
      </c>
      <c r="AF245" s="49">
        <f>IF(ISBLANK(sbcc18[[#This Row],[total_pwd]]),SUM(sbcc18[[#This Row],[total_pwd_men]],sbcc18[[#This Row],[total_pwd_women]]),sbcc18[[#This Row],[total_pwd]])</f>
        <v>6</v>
      </c>
      <c r="AG245" s="49">
        <f>IF(ISBLANK(sbcc18[[#This Row],[total_adults]]),SUM(sbcc18[[#This Row],[total_men]],sbcc18[[#This Row],[total_women]]),sbcc18[[#This Row],[total_adults]])</f>
        <v>17</v>
      </c>
      <c r="AH245" s="49">
        <f>IF(ISBLANK(sbcc18[[#This Row],[total_beneficiaries_reached]]),SUM(sbcc18[[#This Row],[calc_children]],sbcc18[[#This Row],[calc_adults]]),sbcc18[[#This Row],[total_beneficiaries_reached]])</f>
        <v>217</v>
      </c>
      <c r="AI245" s="49" t="str">
        <f ca="1">IF(B245="","",OFFSET(table_admin1[[#Headers],[ADM1_PT]],MATCH(B245,admin1,0),1))</f>
        <v>MZ10</v>
      </c>
      <c r="AJ245" s="49" t="str">
        <f t="shared" ca="1" si="6"/>
        <v>MZ1008</v>
      </c>
      <c r="AK245" s="49" t="str">
        <f t="shared" ca="1" si="7"/>
        <v/>
      </c>
    </row>
    <row r="246" spans="1:37" x14ac:dyDescent="0.2">
      <c r="A246" s="58">
        <v>45323</v>
      </c>
      <c r="B246" s="49" t="s">
        <v>113</v>
      </c>
      <c r="C246" s="49" t="s">
        <v>596</v>
      </c>
      <c r="G246" s="49" t="s">
        <v>122</v>
      </c>
      <c r="H246" s="49" t="s">
        <v>170</v>
      </c>
      <c r="I246" s="49" t="s">
        <v>124</v>
      </c>
      <c r="J246" s="49" t="s">
        <v>1315</v>
      </c>
      <c r="K246" s="49" t="s">
        <v>125</v>
      </c>
      <c r="T246" s="49">
        <v>90</v>
      </c>
      <c r="W246" s="49">
        <v>5</v>
      </c>
      <c r="Z246" s="49">
        <v>153</v>
      </c>
      <c r="AC246" s="49">
        <f>IF(ISBLANK(sbcc18[[#This Row],[total_boys]]),SUM(sbcc18[[#This Row],[boys_0-5_reached]],sbcc18[[#This Row],[boys_6-12_reached]],sbcc18[[#This Row],[boys_13-18_reached]]),sbcc18[[#This Row],[total_boys]])</f>
        <v>0</v>
      </c>
      <c r="AD246" s="49">
        <f>IF(ISBLANK(sbcc18[[#This Row],[total_girls]]),SUM(sbcc18[[#This Row],[girls_0-5_reached]],sbcc18[[#This Row],[girls_6-12_reached]],sbcc18[[#This Row],[girls_13-18_reached]]),sbcc18[[#This Row],[total_girls]])</f>
        <v>0</v>
      </c>
      <c r="AE246" s="49">
        <f>IF(ISBLANK(sbcc18[[#This Row],[total_children]]),SUM(sbcc18[[#This Row],[calc_boys]],sbcc18[[#This Row],[calc_girls]]),sbcc18[[#This Row],[total_children]])</f>
        <v>90</v>
      </c>
      <c r="AF246" s="49">
        <f>IF(ISBLANK(sbcc18[[#This Row],[total_pwd]]),SUM(sbcc18[[#This Row],[total_pwd_men]],sbcc18[[#This Row],[total_pwd_women]]),sbcc18[[#This Row],[total_pwd]])</f>
        <v>5</v>
      </c>
      <c r="AG246" s="49">
        <f>IF(ISBLANK(sbcc18[[#This Row],[total_adults]]),SUM(sbcc18[[#This Row],[total_men]],sbcc18[[#This Row],[total_women]]),sbcc18[[#This Row],[total_adults]])</f>
        <v>153</v>
      </c>
      <c r="AH246" s="49">
        <f>IF(ISBLANK(sbcc18[[#This Row],[total_beneficiaries_reached]]),SUM(sbcc18[[#This Row],[calc_children]],sbcc18[[#This Row],[calc_adults]]),sbcc18[[#This Row],[total_beneficiaries_reached]])</f>
        <v>243</v>
      </c>
      <c r="AI246" s="49" t="str">
        <f ca="1">IF(B246="","",OFFSET(table_admin1[[#Headers],[ADM1_PT]],MATCH(B246,admin1,0),1))</f>
        <v>MZ09</v>
      </c>
      <c r="AJ246" s="49" t="str">
        <f t="shared" ca="1" si="6"/>
        <v>MZ0902</v>
      </c>
      <c r="AK246" s="49" t="str">
        <f t="shared" ca="1" si="7"/>
        <v/>
      </c>
    </row>
    <row r="247" spans="1:37" x14ac:dyDescent="0.2">
      <c r="A247" s="58">
        <v>45292</v>
      </c>
      <c r="B247" s="49" t="s">
        <v>120</v>
      </c>
      <c r="C247" s="49" t="s">
        <v>129</v>
      </c>
      <c r="G247" s="49" t="s">
        <v>122</v>
      </c>
      <c r="H247" s="49" t="s">
        <v>170</v>
      </c>
      <c r="I247" s="49" t="s">
        <v>130</v>
      </c>
      <c r="J247" s="49" t="s">
        <v>1317</v>
      </c>
      <c r="K247" s="49" t="s">
        <v>125</v>
      </c>
      <c r="T247" s="49">
        <v>116</v>
      </c>
      <c r="W247" s="49">
        <v>13</v>
      </c>
      <c r="Z247" s="49">
        <v>169</v>
      </c>
      <c r="AC247" s="49">
        <f>IF(ISBLANK(sbcc18[[#This Row],[total_boys]]),SUM(sbcc18[[#This Row],[boys_0-5_reached]],sbcc18[[#This Row],[boys_6-12_reached]],sbcc18[[#This Row],[boys_13-18_reached]]),sbcc18[[#This Row],[total_boys]])</f>
        <v>0</v>
      </c>
      <c r="AD247" s="49">
        <f>IF(ISBLANK(sbcc18[[#This Row],[total_girls]]),SUM(sbcc18[[#This Row],[girls_0-5_reached]],sbcc18[[#This Row],[girls_6-12_reached]],sbcc18[[#This Row],[girls_13-18_reached]]),sbcc18[[#This Row],[total_girls]])</f>
        <v>0</v>
      </c>
      <c r="AE247" s="49">
        <f>IF(ISBLANK(sbcc18[[#This Row],[total_children]]),SUM(sbcc18[[#This Row],[calc_boys]],sbcc18[[#This Row],[calc_girls]]),sbcc18[[#This Row],[total_children]])</f>
        <v>116</v>
      </c>
      <c r="AF247" s="49">
        <f>IF(ISBLANK(sbcc18[[#This Row],[total_pwd]]),SUM(sbcc18[[#This Row],[total_pwd_men]],sbcc18[[#This Row],[total_pwd_women]]),sbcc18[[#This Row],[total_pwd]])</f>
        <v>13</v>
      </c>
      <c r="AG247" s="49">
        <f>IF(ISBLANK(sbcc18[[#This Row],[total_adults]]),SUM(sbcc18[[#This Row],[total_men]],sbcc18[[#This Row],[total_women]]),sbcc18[[#This Row],[total_adults]])</f>
        <v>169</v>
      </c>
      <c r="AH247" s="49">
        <f>IF(ISBLANK(sbcc18[[#This Row],[total_beneficiaries_reached]]),SUM(sbcc18[[#This Row],[calc_children]],sbcc18[[#This Row],[calc_adults]]),sbcc18[[#This Row],[total_beneficiaries_reached]])</f>
        <v>285</v>
      </c>
      <c r="AI247" s="49" t="str">
        <f ca="1">IF(B247="","",OFFSET(table_admin1[[#Headers],[ADM1_PT]],MATCH(B247,admin1,0),1))</f>
        <v>MZ01</v>
      </c>
      <c r="AJ247" s="49" t="str">
        <f t="shared" ca="1" si="6"/>
        <v>MZ0110</v>
      </c>
      <c r="AK247" s="49" t="str">
        <f t="shared" ca="1" si="7"/>
        <v/>
      </c>
    </row>
    <row r="248" spans="1:37" x14ac:dyDescent="0.2">
      <c r="A248" s="58">
        <v>45352</v>
      </c>
      <c r="B248" s="49" t="s">
        <v>120</v>
      </c>
      <c r="C248" s="49" t="s">
        <v>220</v>
      </c>
      <c r="G248" s="49" t="s">
        <v>116</v>
      </c>
      <c r="H248" s="49" t="s">
        <v>1197</v>
      </c>
      <c r="I248" s="49" t="s">
        <v>118</v>
      </c>
      <c r="K248" s="49" t="s">
        <v>1212</v>
      </c>
      <c r="T248" s="49">
        <v>17</v>
      </c>
      <c r="W248" s="49">
        <v>4</v>
      </c>
      <c r="Z248" s="49">
        <v>171</v>
      </c>
      <c r="AC248" s="49">
        <f>IF(ISBLANK(sbcc18[[#This Row],[total_boys]]),SUM(sbcc18[[#This Row],[boys_0-5_reached]],sbcc18[[#This Row],[boys_6-12_reached]],sbcc18[[#This Row],[boys_13-18_reached]]),sbcc18[[#This Row],[total_boys]])</f>
        <v>0</v>
      </c>
      <c r="AD248" s="49">
        <f>IF(ISBLANK(sbcc18[[#This Row],[total_girls]]),SUM(sbcc18[[#This Row],[girls_0-5_reached]],sbcc18[[#This Row],[girls_6-12_reached]],sbcc18[[#This Row],[girls_13-18_reached]]),sbcc18[[#This Row],[total_girls]])</f>
        <v>0</v>
      </c>
      <c r="AE248" s="49">
        <f>IF(ISBLANK(sbcc18[[#This Row],[total_children]]),SUM(sbcc18[[#This Row],[calc_boys]],sbcc18[[#This Row],[calc_girls]]),sbcc18[[#This Row],[total_children]])</f>
        <v>17</v>
      </c>
      <c r="AF248" s="49">
        <f>IF(ISBLANK(sbcc18[[#This Row],[total_pwd]]),SUM(sbcc18[[#This Row],[total_pwd_men]],sbcc18[[#This Row],[total_pwd_women]]),sbcc18[[#This Row],[total_pwd]])</f>
        <v>4</v>
      </c>
      <c r="AG248" s="49">
        <f>IF(ISBLANK(sbcc18[[#This Row],[total_adults]]),SUM(sbcc18[[#This Row],[total_men]],sbcc18[[#This Row],[total_women]]),sbcc18[[#This Row],[total_adults]])</f>
        <v>171</v>
      </c>
      <c r="AH248" s="49">
        <f>IF(ISBLANK(sbcc18[[#This Row],[total_beneficiaries_reached]]),SUM(sbcc18[[#This Row],[calc_children]],sbcc18[[#This Row],[calc_adults]]),sbcc18[[#This Row],[total_beneficiaries_reached]])</f>
        <v>188</v>
      </c>
      <c r="AI248" s="49" t="str">
        <f ca="1">IF(B248="","",OFFSET(table_admin1[[#Headers],[ADM1_PT]],MATCH(B248,admin1,0),1))</f>
        <v>MZ01</v>
      </c>
      <c r="AJ248" s="49" t="str">
        <f t="shared" ca="1" si="6"/>
        <v>MZ0109</v>
      </c>
      <c r="AK248" s="49" t="str">
        <f t="shared" ca="1" si="7"/>
        <v/>
      </c>
    </row>
    <row r="249" spans="1:37" x14ac:dyDescent="0.2">
      <c r="A249" s="58">
        <v>45323</v>
      </c>
      <c r="B249" s="49" t="s">
        <v>209</v>
      </c>
      <c r="C249" s="49" t="s">
        <v>486</v>
      </c>
      <c r="G249" s="49" t="s">
        <v>116</v>
      </c>
      <c r="H249" s="49" t="s">
        <v>170</v>
      </c>
      <c r="I249" s="49" t="s">
        <v>118</v>
      </c>
      <c r="K249" s="49" t="s">
        <v>1212</v>
      </c>
      <c r="T249" s="49">
        <v>50</v>
      </c>
      <c r="W249" s="49">
        <v>12</v>
      </c>
      <c r="Z249" s="49">
        <v>166</v>
      </c>
      <c r="AC249" s="49">
        <f>IF(ISBLANK(sbcc18[[#This Row],[total_boys]]),SUM(sbcc18[[#This Row],[boys_0-5_reached]],sbcc18[[#This Row],[boys_6-12_reached]],sbcc18[[#This Row],[boys_13-18_reached]]),sbcc18[[#This Row],[total_boys]])</f>
        <v>0</v>
      </c>
      <c r="AD249" s="49">
        <f>IF(ISBLANK(sbcc18[[#This Row],[total_girls]]),SUM(sbcc18[[#This Row],[girls_0-5_reached]],sbcc18[[#This Row],[girls_6-12_reached]],sbcc18[[#This Row],[girls_13-18_reached]]),sbcc18[[#This Row],[total_girls]])</f>
        <v>0</v>
      </c>
      <c r="AE249" s="49">
        <f>IF(ISBLANK(sbcc18[[#This Row],[total_children]]),SUM(sbcc18[[#This Row],[calc_boys]],sbcc18[[#This Row],[calc_girls]]),sbcc18[[#This Row],[total_children]])</f>
        <v>50</v>
      </c>
      <c r="AF249" s="49">
        <f>IF(ISBLANK(sbcc18[[#This Row],[total_pwd]]),SUM(sbcc18[[#This Row],[total_pwd_men]],sbcc18[[#This Row],[total_pwd_women]]),sbcc18[[#This Row],[total_pwd]])</f>
        <v>12</v>
      </c>
      <c r="AG249" s="49">
        <f>IF(ISBLANK(sbcc18[[#This Row],[total_adults]]),SUM(sbcc18[[#This Row],[total_men]],sbcc18[[#This Row],[total_women]]),sbcc18[[#This Row],[total_adults]])</f>
        <v>166</v>
      </c>
      <c r="AH249" s="49">
        <f>IF(ISBLANK(sbcc18[[#This Row],[total_beneficiaries_reached]]),SUM(sbcc18[[#This Row],[calc_children]],sbcc18[[#This Row],[calc_adults]]),sbcc18[[#This Row],[total_beneficiaries_reached]])</f>
        <v>216</v>
      </c>
      <c r="AI249" s="49" t="str">
        <f ca="1">IF(B249="","",OFFSET(table_admin1[[#Headers],[ADM1_PT]],MATCH(B249,admin1,0),1))</f>
        <v>MZ07</v>
      </c>
      <c r="AJ249" s="49" t="str">
        <f t="shared" ca="1" si="6"/>
        <v>MZ0714</v>
      </c>
      <c r="AK249" s="49" t="str">
        <f t="shared" ca="1" si="7"/>
        <v/>
      </c>
    </row>
    <row r="250" spans="1:37" x14ac:dyDescent="0.2">
      <c r="A250" s="58">
        <v>45323</v>
      </c>
      <c r="B250" s="49" t="s">
        <v>120</v>
      </c>
      <c r="C250" s="49" t="s">
        <v>131</v>
      </c>
      <c r="G250" s="49" t="s">
        <v>122</v>
      </c>
      <c r="H250" s="49" t="s">
        <v>1197</v>
      </c>
      <c r="I250" s="49" t="s">
        <v>124</v>
      </c>
      <c r="J250" s="49" t="s">
        <v>1315</v>
      </c>
      <c r="K250" s="49" t="s">
        <v>125</v>
      </c>
      <c r="T250" s="49">
        <v>103</v>
      </c>
      <c r="W250" s="49">
        <v>8</v>
      </c>
      <c r="Z250" s="49">
        <v>11</v>
      </c>
      <c r="AC250" s="49">
        <f>IF(ISBLANK(sbcc18[[#This Row],[total_boys]]),SUM(sbcc18[[#This Row],[boys_0-5_reached]],sbcc18[[#This Row],[boys_6-12_reached]],sbcc18[[#This Row],[boys_13-18_reached]]),sbcc18[[#This Row],[total_boys]])</f>
        <v>0</v>
      </c>
      <c r="AD250" s="49">
        <f>IF(ISBLANK(sbcc18[[#This Row],[total_girls]]),SUM(sbcc18[[#This Row],[girls_0-5_reached]],sbcc18[[#This Row],[girls_6-12_reached]],sbcc18[[#This Row],[girls_13-18_reached]]),sbcc18[[#This Row],[total_girls]])</f>
        <v>0</v>
      </c>
      <c r="AE250" s="49">
        <f>IF(ISBLANK(sbcc18[[#This Row],[total_children]]),SUM(sbcc18[[#This Row],[calc_boys]],sbcc18[[#This Row],[calc_girls]]),sbcc18[[#This Row],[total_children]])</f>
        <v>103</v>
      </c>
      <c r="AF250" s="49">
        <f>IF(ISBLANK(sbcc18[[#This Row],[total_pwd]]),SUM(sbcc18[[#This Row],[total_pwd_men]],sbcc18[[#This Row],[total_pwd_women]]),sbcc18[[#This Row],[total_pwd]])</f>
        <v>8</v>
      </c>
      <c r="AG250" s="49">
        <f>IF(ISBLANK(sbcc18[[#This Row],[total_adults]]),SUM(sbcc18[[#This Row],[total_men]],sbcc18[[#This Row],[total_women]]),sbcc18[[#This Row],[total_adults]])</f>
        <v>11</v>
      </c>
      <c r="AH250" s="49">
        <f>IF(ISBLANK(sbcc18[[#This Row],[total_beneficiaries_reached]]),SUM(sbcc18[[#This Row],[calc_children]],sbcc18[[#This Row],[calc_adults]]),sbcc18[[#This Row],[total_beneficiaries_reached]])</f>
        <v>114</v>
      </c>
      <c r="AI250" s="49" t="str">
        <f ca="1">IF(B250="","",OFFSET(table_admin1[[#Headers],[ADM1_PT]],MATCH(B250,admin1,0),1))</f>
        <v>MZ01</v>
      </c>
      <c r="AJ250" s="49" t="str">
        <f t="shared" ca="1" si="6"/>
        <v>MZ0107</v>
      </c>
      <c r="AK250" s="49" t="str">
        <f t="shared" ca="1" si="7"/>
        <v/>
      </c>
    </row>
    <row r="251" spans="1:37" x14ac:dyDescent="0.2">
      <c r="A251" s="58">
        <v>45292</v>
      </c>
      <c r="B251" s="49" t="s">
        <v>120</v>
      </c>
      <c r="C251" s="49" t="s">
        <v>126</v>
      </c>
      <c r="G251" s="49" t="s">
        <v>116</v>
      </c>
      <c r="H251" s="49" t="s">
        <v>170</v>
      </c>
      <c r="I251" s="49" t="s">
        <v>118</v>
      </c>
      <c r="K251" s="49" t="s">
        <v>1212</v>
      </c>
      <c r="T251" s="49">
        <v>80</v>
      </c>
      <c r="W251" s="49">
        <v>13</v>
      </c>
      <c r="Z251" s="49">
        <v>12</v>
      </c>
      <c r="AC251" s="49">
        <f>IF(ISBLANK(sbcc18[[#This Row],[total_boys]]),SUM(sbcc18[[#This Row],[boys_0-5_reached]],sbcc18[[#This Row],[boys_6-12_reached]],sbcc18[[#This Row],[boys_13-18_reached]]),sbcc18[[#This Row],[total_boys]])</f>
        <v>0</v>
      </c>
      <c r="AD251" s="49">
        <f>IF(ISBLANK(sbcc18[[#This Row],[total_girls]]),SUM(sbcc18[[#This Row],[girls_0-5_reached]],sbcc18[[#This Row],[girls_6-12_reached]],sbcc18[[#This Row],[girls_13-18_reached]]),sbcc18[[#This Row],[total_girls]])</f>
        <v>0</v>
      </c>
      <c r="AE251" s="49">
        <f>IF(ISBLANK(sbcc18[[#This Row],[total_children]]),SUM(sbcc18[[#This Row],[calc_boys]],sbcc18[[#This Row],[calc_girls]]),sbcc18[[#This Row],[total_children]])</f>
        <v>80</v>
      </c>
      <c r="AF251" s="49">
        <f>IF(ISBLANK(sbcc18[[#This Row],[total_pwd]]),SUM(sbcc18[[#This Row],[total_pwd_men]],sbcc18[[#This Row],[total_pwd_women]]),sbcc18[[#This Row],[total_pwd]])</f>
        <v>13</v>
      </c>
      <c r="AG251" s="49">
        <f>IF(ISBLANK(sbcc18[[#This Row],[total_adults]]),SUM(sbcc18[[#This Row],[total_men]],sbcc18[[#This Row],[total_women]]),sbcc18[[#This Row],[total_adults]])</f>
        <v>12</v>
      </c>
      <c r="AH251" s="49">
        <f>IF(ISBLANK(sbcc18[[#This Row],[total_beneficiaries_reached]]),SUM(sbcc18[[#This Row],[calc_children]],sbcc18[[#This Row],[calc_adults]]),sbcc18[[#This Row],[total_beneficiaries_reached]])</f>
        <v>92</v>
      </c>
      <c r="AI251" s="49" t="str">
        <f ca="1">IF(B251="","",OFFSET(table_admin1[[#Headers],[ADM1_PT]],MATCH(B251,admin1,0),1))</f>
        <v>MZ01</v>
      </c>
      <c r="AJ251" s="49" t="str">
        <f t="shared" ca="1" si="6"/>
        <v>MZ0103</v>
      </c>
      <c r="AK251" s="49" t="str">
        <f t="shared" ca="1" si="7"/>
        <v/>
      </c>
    </row>
    <row r="252" spans="1:37" x14ac:dyDescent="0.2">
      <c r="A252" s="58">
        <v>45292</v>
      </c>
      <c r="B252" s="49" t="s">
        <v>120</v>
      </c>
      <c r="C252" s="49" t="s">
        <v>242</v>
      </c>
      <c r="G252" s="49" t="s">
        <v>122</v>
      </c>
      <c r="H252" s="49" t="s">
        <v>1197</v>
      </c>
      <c r="I252" s="49" t="s">
        <v>124</v>
      </c>
      <c r="J252" s="49" t="s">
        <v>1315</v>
      </c>
      <c r="K252" s="49" t="s">
        <v>125</v>
      </c>
      <c r="T252" s="49">
        <v>74</v>
      </c>
      <c r="W252" s="49">
        <v>4</v>
      </c>
      <c r="Z252" s="49">
        <v>67</v>
      </c>
      <c r="AC252" s="49">
        <f>IF(ISBLANK(sbcc18[[#This Row],[total_boys]]),SUM(sbcc18[[#This Row],[boys_0-5_reached]],sbcc18[[#This Row],[boys_6-12_reached]],sbcc18[[#This Row],[boys_13-18_reached]]),sbcc18[[#This Row],[total_boys]])</f>
        <v>0</v>
      </c>
      <c r="AD252" s="49">
        <f>IF(ISBLANK(sbcc18[[#This Row],[total_girls]]),SUM(sbcc18[[#This Row],[girls_0-5_reached]],sbcc18[[#This Row],[girls_6-12_reached]],sbcc18[[#This Row],[girls_13-18_reached]]),sbcc18[[#This Row],[total_girls]])</f>
        <v>0</v>
      </c>
      <c r="AE252" s="49">
        <f>IF(ISBLANK(sbcc18[[#This Row],[total_children]]),SUM(sbcc18[[#This Row],[calc_boys]],sbcc18[[#This Row],[calc_girls]]),sbcc18[[#This Row],[total_children]])</f>
        <v>74</v>
      </c>
      <c r="AF252" s="49">
        <f>IF(ISBLANK(sbcc18[[#This Row],[total_pwd]]),SUM(sbcc18[[#This Row],[total_pwd_men]],sbcc18[[#This Row],[total_pwd_women]]),sbcc18[[#This Row],[total_pwd]])</f>
        <v>4</v>
      </c>
      <c r="AG252" s="49">
        <f>IF(ISBLANK(sbcc18[[#This Row],[total_adults]]),SUM(sbcc18[[#This Row],[total_men]],sbcc18[[#This Row],[total_women]]),sbcc18[[#This Row],[total_adults]])</f>
        <v>67</v>
      </c>
      <c r="AH252" s="49">
        <f>IF(ISBLANK(sbcc18[[#This Row],[total_beneficiaries_reached]]),SUM(sbcc18[[#This Row],[calc_children]],sbcc18[[#This Row],[calc_adults]]),sbcc18[[#This Row],[total_beneficiaries_reached]])</f>
        <v>141</v>
      </c>
      <c r="AI252" s="49" t="str">
        <f ca="1">IF(B252="","",OFFSET(table_admin1[[#Headers],[ADM1_PT]],MATCH(B252,admin1,0),1))</f>
        <v>MZ01</v>
      </c>
      <c r="AJ252" s="49" t="str">
        <f t="shared" ca="1" si="6"/>
        <v>MZ0114</v>
      </c>
      <c r="AK252" s="49" t="str">
        <f t="shared" ca="1" si="7"/>
        <v/>
      </c>
    </row>
    <row r="253" spans="1:37" x14ac:dyDescent="0.2">
      <c r="A253" s="58">
        <v>45292</v>
      </c>
      <c r="B253" s="49" t="s">
        <v>120</v>
      </c>
      <c r="C253" s="49" t="s">
        <v>199</v>
      </c>
      <c r="G253" s="49" t="s">
        <v>116</v>
      </c>
      <c r="H253" s="49" t="s">
        <v>1197</v>
      </c>
      <c r="I253" s="49" t="s">
        <v>118</v>
      </c>
      <c r="K253" s="49" t="s">
        <v>1212</v>
      </c>
      <c r="T253" s="49">
        <v>105</v>
      </c>
      <c r="W253" s="49">
        <v>4</v>
      </c>
      <c r="Z253" s="49">
        <v>83</v>
      </c>
      <c r="AC253" s="49">
        <f>IF(ISBLANK(sbcc18[[#This Row],[total_boys]]),SUM(sbcc18[[#This Row],[boys_0-5_reached]],sbcc18[[#This Row],[boys_6-12_reached]],sbcc18[[#This Row],[boys_13-18_reached]]),sbcc18[[#This Row],[total_boys]])</f>
        <v>0</v>
      </c>
      <c r="AD253" s="49">
        <f>IF(ISBLANK(sbcc18[[#This Row],[total_girls]]),SUM(sbcc18[[#This Row],[girls_0-5_reached]],sbcc18[[#This Row],[girls_6-12_reached]],sbcc18[[#This Row],[girls_13-18_reached]]),sbcc18[[#This Row],[total_girls]])</f>
        <v>0</v>
      </c>
      <c r="AE253" s="49">
        <f>IF(ISBLANK(sbcc18[[#This Row],[total_children]]),SUM(sbcc18[[#This Row],[calc_boys]],sbcc18[[#This Row],[calc_girls]]),sbcc18[[#This Row],[total_children]])</f>
        <v>105</v>
      </c>
      <c r="AF253" s="49">
        <f>IF(ISBLANK(sbcc18[[#This Row],[total_pwd]]),SUM(sbcc18[[#This Row],[total_pwd_men]],sbcc18[[#This Row],[total_pwd_women]]),sbcc18[[#This Row],[total_pwd]])</f>
        <v>4</v>
      </c>
      <c r="AG253" s="49">
        <f>IF(ISBLANK(sbcc18[[#This Row],[total_adults]]),SUM(sbcc18[[#This Row],[total_men]],sbcc18[[#This Row],[total_women]]),sbcc18[[#This Row],[total_adults]])</f>
        <v>83</v>
      </c>
      <c r="AH253" s="49">
        <f>IF(ISBLANK(sbcc18[[#This Row],[total_beneficiaries_reached]]),SUM(sbcc18[[#This Row],[calc_children]],sbcc18[[#This Row],[calc_adults]]),sbcc18[[#This Row],[total_beneficiaries_reached]])</f>
        <v>188</v>
      </c>
      <c r="AI253" s="49" t="str">
        <f ca="1">IF(B253="","",OFFSET(table_admin1[[#Headers],[ADM1_PT]],MATCH(B253,admin1,0),1))</f>
        <v>MZ01</v>
      </c>
      <c r="AJ253" s="49" t="str">
        <f t="shared" ca="1" si="6"/>
        <v>MZ0105</v>
      </c>
      <c r="AK253" s="49" t="str">
        <f t="shared" ca="1" si="7"/>
        <v/>
      </c>
    </row>
    <row r="254" spans="1:37" x14ac:dyDescent="0.2">
      <c r="A254" s="58">
        <v>45292</v>
      </c>
      <c r="B254" s="49" t="s">
        <v>113</v>
      </c>
      <c r="C254" s="49" t="s">
        <v>593</v>
      </c>
      <c r="G254" s="49" t="s">
        <v>116</v>
      </c>
      <c r="H254" s="49" t="s">
        <v>1197</v>
      </c>
      <c r="I254" s="49" t="s">
        <v>118</v>
      </c>
      <c r="K254" s="49" t="s">
        <v>1212</v>
      </c>
      <c r="T254" s="49">
        <v>37</v>
      </c>
      <c r="W254" s="49">
        <v>6</v>
      </c>
      <c r="Z254" s="49">
        <v>101</v>
      </c>
      <c r="AC254" s="49">
        <f>IF(ISBLANK(sbcc18[[#This Row],[total_boys]]),SUM(sbcc18[[#This Row],[boys_0-5_reached]],sbcc18[[#This Row],[boys_6-12_reached]],sbcc18[[#This Row],[boys_13-18_reached]]),sbcc18[[#This Row],[total_boys]])</f>
        <v>0</v>
      </c>
      <c r="AD254" s="49">
        <f>IF(ISBLANK(sbcc18[[#This Row],[total_girls]]),SUM(sbcc18[[#This Row],[girls_0-5_reached]],sbcc18[[#This Row],[girls_6-12_reached]],sbcc18[[#This Row],[girls_13-18_reached]]),sbcc18[[#This Row],[total_girls]])</f>
        <v>0</v>
      </c>
      <c r="AE254" s="49">
        <f>IF(ISBLANK(sbcc18[[#This Row],[total_children]]),SUM(sbcc18[[#This Row],[calc_boys]],sbcc18[[#This Row],[calc_girls]]),sbcc18[[#This Row],[total_children]])</f>
        <v>37</v>
      </c>
      <c r="AF254" s="49">
        <f>IF(ISBLANK(sbcc18[[#This Row],[total_pwd]]),SUM(sbcc18[[#This Row],[total_pwd_men]],sbcc18[[#This Row],[total_pwd_women]]),sbcc18[[#This Row],[total_pwd]])</f>
        <v>6</v>
      </c>
      <c r="AG254" s="49">
        <f>IF(ISBLANK(sbcc18[[#This Row],[total_adults]]),SUM(sbcc18[[#This Row],[total_men]],sbcc18[[#This Row],[total_women]]),sbcc18[[#This Row],[total_adults]])</f>
        <v>101</v>
      </c>
      <c r="AH254" s="49">
        <f>IF(ISBLANK(sbcc18[[#This Row],[total_beneficiaries_reached]]),SUM(sbcc18[[#This Row],[calc_children]],sbcc18[[#This Row],[calc_adults]]),sbcc18[[#This Row],[total_beneficiaries_reached]])</f>
        <v>138</v>
      </c>
      <c r="AI254" s="49" t="str">
        <f ca="1">IF(B254="","",OFFSET(table_admin1[[#Headers],[ADM1_PT]],MATCH(B254,admin1,0),1))</f>
        <v>MZ09</v>
      </c>
      <c r="AJ254" s="49" t="str">
        <f t="shared" ca="1" si="6"/>
        <v>MZ0901</v>
      </c>
      <c r="AK254" s="49" t="str">
        <f t="shared" ca="1" si="7"/>
        <v/>
      </c>
    </row>
    <row r="255" spans="1:37" x14ac:dyDescent="0.2">
      <c r="A255" s="58">
        <v>45323</v>
      </c>
      <c r="B255" s="49" t="s">
        <v>214</v>
      </c>
      <c r="C255" s="49" t="s">
        <v>524</v>
      </c>
      <c r="G255" s="49" t="s">
        <v>122</v>
      </c>
      <c r="H255" s="49" t="s">
        <v>1197</v>
      </c>
      <c r="I255" s="49" t="s">
        <v>124</v>
      </c>
      <c r="J255" s="49" t="s">
        <v>1314</v>
      </c>
      <c r="K255" s="49" t="s">
        <v>125</v>
      </c>
      <c r="T255" s="49">
        <v>108</v>
      </c>
      <c r="W255" s="49">
        <v>8</v>
      </c>
      <c r="Z255" s="49">
        <v>89</v>
      </c>
      <c r="AC255" s="49">
        <f>IF(ISBLANK(sbcc18[[#This Row],[total_boys]]),SUM(sbcc18[[#This Row],[boys_0-5_reached]],sbcc18[[#This Row],[boys_6-12_reached]],sbcc18[[#This Row],[boys_13-18_reached]]),sbcc18[[#This Row],[total_boys]])</f>
        <v>0</v>
      </c>
      <c r="AD255" s="49">
        <f>IF(ISBLANK(sbcc18[[#This Row],[total_girls]]),SUM(sbcc18[[#This Row],[girls_0-5_reached]],sbcc18[[#This Row],[girls_6-12_reached]],sbcc18[[#This Row],[girls_13-18_reached]]),sbcc18[[#This Row],[total_girls]])</f>
        <v>0</v>
      </c>
      <c r="AE255" s="49">
        <f>IF(ISBLANK(sbcc18[[#This Row],[total_children]]),SUM(sbcc18[[#This Row],[calc_boys]],sbcc18[[#This Row],[calc_girls]]),sbcc18[[#This Row],[total_children]])</f>
        <v>108</v>
      </c>
      <c r="AF255" s="49">
        <f>IF(ISBLANK(sbcc18[[#This Row],[total_pwd]]),SUM(sbcc18[[#This Row],[total_pwd_men]],sbcc18[[#This Row],[total_pwd_women]]),sbcc18[[#This Row],[total_pwd]])</f>
        <v>8</v>
      </c>
      <c r="AG255" s="49">
        <f>IF(ISBLANK(sbcc18[[#This Row],[total_adults]]),SUM(sbcc18[[#This Row],[total_men]],sbcc18[[#This Row],[total_women]]),sbcc18[[#This Row],[total_adults]])</f>
        <v>89</v>
      </c>
      <c r="AH255" s="49">
        <f>IF(ISBLANK(sbcc18[[#This Row],[total_beneficiaries_reached]]),SUM(sbcc18[[#This Row],[calc_children]],sbcc18[[#This Row],[calc_adults]]),sbcc18[[#This Row],[total_beneficiaries_reached]])</f>
        <v>197</v>
      </c>
      <c r="AI255" s="49" t="str">
        <f ca="1">IF(B255="","",OFFSET(table_admin1[[#Headers],[ADM1_PT]],MATCH(B255,admin1,0),1))</f>
        <v>MZ08</v>
      </c>
      <c r="AJ255" s="49" t="str">
        <f t="shared" ca="1" si="6"/>
        <v>MZ0801</v>
      </c>
      <c r="AK255" s="49" t="str">
        <f t="shared" ca="1" si="7"/>
        <v/>
      </c>
    </row>
    <row r="256" spans="1:37" x14ac:dyDescent="0.2">
      <c r="A256" s="58">
        <v>45292</v>
      </c>
      <c r="B256" s="49" t="s">
        <v>120</v>
      </c>
      <c r="C256" s="49" t="s">
        <v>205</v>
      </c>
      <c r="G256" s="49" t="s">
        <v>122</v>
      </c>
      <c r="H256" s="49" t="s">
        <v>170</v>
      </c>
      <c r="I256" s="49" t="s">
        <v>130</v>
      </c>
      <c r="J256" s="49" t="s">
        <v>1317</v>
      </c>
      <c r="K256" s="49" t="s">
        <v>125</v>
      </c>
      <c r="T256" s="49">
        <v>37</v>
      </c>
      <c r="W256" s="49">
        <v>8</v>
      </c>
      <c r="Z256" s="49">
        <v>95</v>
      </c>
      <c r="AC256" s="49">
        <f>IF(ISBLANK(sbcc18[[#This Row],[total_boys]]),SUM(sbcc18[[#This Row],[boys_0-5_reached]],sbcc18[[#This Row],[boys_6-12_reached]],sbcc18[[#This Row],[boys_13-18_reached]]),sbcc18[[#This Row],[total_boys]])</f>
        <v>0</v>
      </c>
      <c r="AD256" s="49">
        <f>IF(ISBLANK(sbcc18[[#This Row],[total_girls]]),SUM(sbcc18[[#This Row],[girls_0-5_reached]],sbcc18[[#This Row],[girls_6-12_reached]],sbcc18[[#This Row],[girls_13-18_reached]]),sbcc18[[#This Row],[total_girls]])</f>
        <v>0</v>
      </c>
      <c r="AE256" s="49">
        <f>IF(ISBLANK(sbcc18[[#This Row],[total_children]]),SUM(sbcc18[[#This Row],[calc_boys]],sbcc18[[#This Row],[calc_girls]]),sbcc18[[#This Row],[total_children]])</f>
        <v>37</v>
      </c>
      <c r="AF256" s="49">
        <f>IF(ISBLANK(sbcc18[[#This Row],[total_pwd]]),SUM(sbcc18[[#This Row],[total_pwd_men]],sbcc18[[#This Row],[total_pwd_women]]),sbcc18[[#This Row],[total_pwd]])</f>
        <v>8</v>
      </c>
      <c r="AG256" s="49">
        <f>IF(ISBLANK(sbcc18[[#This Row],[total_adults]]),SUM(sbcc18[[#This Row],[total_men]],sbcc18[[#This Row],[total_women]]),sbcc18[[#This Row],[total_adults]])</f>
        <v>95</v>
      </c>
      <c r="AH256" s="49">
        <f>IF(ISBLANK(sbcc18[[#This Row],[total_beneficiaries_reached]]),SUM(sbcc18[[#This Row],[calc_children]],sbcc18[[#This Row],[calc_adults]]),sbcc18[[#This Row],[total_beneficiaries_reached]])</f>
        <v>132</v>
      </c>
      <c r="AI256" s="49" t="str">
        <f ca="1">IF(B256="","",OFFSET(table_admin1[[#Headers],[ADM1_PT]],MATCH(B256,admin1,0),1))</f>
        <v>MZ01</v>
      </c>
      <c r="AJ256" s="49" t="str">
        <f t="shared" ca="1" si="6"/>
        <v>MZ0106</v>
      </c>
      <c r="AK256" s="49" t="str">
        <f t="shared" ca="1" si="7"/>
        <v/>
      </c>
    </row>
    <row r="257" spans="1:37" x14ac:dyDescent="0.2">
      <c r="A257" s="58">
        <v>45352</v>
      </c>
      <c r="B257" s="49" t="s">
        <v>120</v>
      </c>
      <c r="C257" s="49" t="s">
        <v>127</v>
      </c>
      <c r="G257" s="49" t="s">
        <v>122</v>
      </c>
      <c r="H257" s="49" t="s">
        <v>170</v>
      </c>
      <c r="T257" s="49">
        <v>123</v>
      </c>
      <c r="W257" s="49">
        <v>12</v>
      </c>
      <c r="Z257" s="49">
        <v>23</v>
      </c>
      <c r="AC257" s="49">
        <f>IF(ISBLANK(sbcc18[[#This Row],[total_boys]]),SUM(sbcc18[[#This Row],[boys_0-5_reached]],sbcc18[[#This Row],[boys_6-12_reached]],sbcc18[[#This Row],[boys_13-18_reached]]),sbcc18[[#This Row],[total_boys]])</f>
        <v>0</v>
      </c>
      <c r="AD257" s="49">
        <f>IF(ISBLANK(sbcc18[[#This Row],[total_girls]]),SUM(sbcc18[[#This Row],[girls_0-5_reached]],sbcc18[[#This Row],[girls_6-12_reached]],sbcc18[[#This Row],[girls_13-18_reached]]),sbcc18[[#This Row],[total_girls]])</f>
        <v>0</v>
      </c>
      <c r="AE257" s="49">
        <f>IF(ISBLANK(sbcc18[[#This Row],[total_children]]),SUM(sbcc18[[#This Row],[calc_boys]],sbcc18[[#This Row],[calc_girls]]),sbcc18[[#This Row],[total_children]])</f>
        <v>123</v>
      </c>
      <c r="AF257" s="49">
        <f>IF(ISBLANK(sbcc18[[#This Row],[total_pwd]]),SUM(sbcc18[[#This Row],[total_pwd_men]],sbcc18[[#This Row],[total_pwd_women]]),sbcc18[[#This Row],[total_pwd]])</f>
        <v>12</v>
      </c>
      <c r="AG257" s="49">
        <f>IF(ISBLANK(sbcc18[[#This Row],[total_adults]]),SUM(sbcc18[[#This Row],[total_men]],sbcc18[[#This Row],[total_women]]),sbcc18[[#This Row],[total_adults]])</f>
        <v>23</v>
      </c>
      <c r="AH257" s="49">
        <f>IF(ISBLANK(sbcc18[[#This Row],[total_beneficiaries_reached]]),SUM(sbcc18[[#This Row],[calc_children]],sbcc18[[#This Row],[calc_adults]]),sbcc18[[#This Row],[total_beneficiaries_reached]])</f>
        <v>146</v>
      </c>
      <c r="AI257" s="49" t="str">
        <f ca="1">IF(B257="","",OFFSET(table_admin1[[#Headers],[ADM1_PT]],MATCH(B257,admin1,0),1))</f>
        <v>MZ01</v>
      </c>
      <c r="AJ257" s="49" t="str">
        <f t="shared" ca="1" si="6"/>
        <v>MZ0101</v>
      </c>
      <c r="AK257" s="49" t="str">
        <f t="shared" ca="1" si="7"/>
        <v/>
      </c>
    </row>
    <row r="258" spans="1:37" x14ac:dyDescent="0.2">
      <c r="A258" s="58">
        <v>45323</v>
      </c>
      <c r="B258" s="49" t="s">
        <v>224</v>
      </c>
      <c r="C258" s="49" t="s">
        <v>679</v>
      </c>
      <c r="G258" s="49" t="s">
        <v>116</v>
      </c>
      <c r="H258" s="49" t="s">
        <v>170</v>
      </c>
      <c r="I258" s="49" t="s">
        <v>118</v>
      </c>
      <c r="K258" s="49" t="s">
        <v>1212</v>
      </c>
      <c r="T258" s="49">
        <v>73</v>
      </c>
      <c r="W258" s="49">
        <v>4</v>
      </c>
      <c r="Z258" s="49">
        <v>150</v>
      </c>
      <c r="AC258" s="49">
        <f>IF(ISBLANK(sbcc18[[#This Row],[total_boys]]),SUM(sbcc18[[#This Row],[boys_0-5_reached]],sbcc18[[#This Row],[boys_6-12_reached]],sbcc18[[#This Row],[boys_13-18_reached]]),sbcc18[[#This Row],[total_boys]])</f>
        <v>0</v>
      </c>
      <c r="AD258" s="49">
        <f>IF(ISBLANK(sbcc18[[#This Row],[total_girls]]),SUM(sbcc18[[#This Row],[girls_0-5_reached]],sbcc18[[#This Row],[girls_6-12_reached]],sbcc18[[#This Row],[girls_13-18_reached]]),sbcc18[[#This Row],[total_girls]])</f>
        <v>0</v>
      </c>
      <c r="AE258" s="49">
        <f>IF(ISBLANK(sbcc18[[#This Row],[total_children]]),SUM(sbcc18[[#This Row],[calc_boys]],sbcc18[[#This Row],[calc_girls]]),sbcc18[[#This Row],[total_children]])</f>
        <v>73</v>
      </c>
      <c r="AF258" s="49">
        <f>IF(ISBLANK(sbcc18[[#This Row],[total_pwd]]),SUM(sbcc18[[#This Row],[total_pwd_men]],sbcc18[[#This Row],[total_pwd_women]]),sbcc18[[#This Row],[total_pwd]])</f>
        <v>4</v>
      </c>
      <c r="AG258" s="49">
        <f>IF(ISBLANK(sbcc18[[#This Row],[total_adults]]),SUM(sbcc18[[#This Row],[total_men]],sbcc18[[#This Row],[total_women]]),sbcc18[[#This Row],[total_adults]])</f>
        <v>150</v>
      </c>
      <c r="AH258" s="49">
        <f>IF(ISBLANK(sbcc18[[#This Row],[total_beneficiaries_reached]]),SUM(sbcc18[[#This Row],[calc_children]],sbcc18[[#This Row],[calc_adults]]),sbcc18[[#This Row],[total_beneficiaries_reached]])</f>
        <v>223</v>
      </c>
      <c r="AI258" s="49" t="str">
        <f ca="1">IF(B258="","",OFFSET(table_admin1[[#Headers],[ADM1_PT]],MATCH(B258,admin1,0),1))</f>
        <v>MZ10</v>
      </c>
      <c r="AJ258" s="49" t="str">
        <f t="shared" ca="1" si="6"/>
        <v>MZ1012</v>
      </c>
      <c r="AK258" s="49" t="str">
        <f t="shared" ca="1" si="7"/>
        <v/>
      </c>
    </row>
    <row r="259" spans="1:37" x14ac:dyDescent="0.2">
      <c r="A259" s="58">
        <v>45352</v>
      </c>
      <c r="B259" s="49" t="s">
        <v>120</v>
      </c>
      <c r="C259" s="49" t="s">
        <v>129</v>
      </c>
      <c r="G259" s="49" t="s">
        <v>122</v>
      </c>
      <c r="H259" s="49" t="s">
        <v>170</v>
      </c>
      <c r="I259" s="49" t="s">
        <v>124</v>
      </c>
      <c r="J259" s="49" t="s">
        <v>1315</v>
      </c>
      <c r="K259" s="49" t="s">
        <v>125</v>
      </c>
      <c r="T259" s="49">
        <v>200</v>
      </c>
      <c r="W259" s="49">
        <v>13</v>
      </c>
      <c r="Z259" s="49">
        <v>36</v>
      </c>
      <c r="AC259" s="49">
        <f>IF(ISBLANK(sbcc18[[#This Row],[total_boys]]),SUM(sbcc18[[#This Row],[boys_0-5_reached]],sbcc18[[#This Row],[boys_6-12_reached]],sbcc18[[#This Row],[boys_13-18_reached]]),sbcc18[[#This Row],[total_boys]])</f>
        <v>0</v>
      </c>
      <c r="AD259" s="49">
        <f>IF(ISBLANK(sbcc18[[#This Row],[total_girls]]),SUM(sbcc18[[#This Row],[girls_0-5_reached]],sbcc18[[#This Row],[girls_6-12_reached]],sbcc18[[#This Row],[girls_13-18_reached]]),sbcc18[[#This Row],[total_girls]])</f>
        <v>0</v>
      </c>
      <c r="AE259" s="49">
        <f>IF(ISBLANK(sbcc18[[#This Row],[total_children]]),SUM(sbcc18[[#This Row],[calc_boys]],sbcc18[[#This Row],[calc_girls]]),sbcc18[[#This Row],[total_children]])</f>
        <v>200</v>
      </c>
      <c r="AF259" s="49">
        <f>IF(ISBLANK(sbcc18[[#This Row],[total_pwd]]),SUM(sbcc18[[#This Row],[total_pwd_men]],sbcc18[[#This Row],[total_pwd_women]]),sbcc18[[#This Row],[total_pwd]])</f>
        <v>13</v>
      </c>
      <c r="AG259" s="49">
        <f>IF(ISBLANK(sbcc18[[#This Row],[total_adults]]),SUM(sbcc18[[#This Row],[total_men]],sbcc18[[#This Row],[total_women]]),sbcc18[[#This Row],[total_adults]])</f>
        <v>36</v>
      </c>
      <c r="AH259" s="49">
        <f>IF(ISBLANK(sbcc18[[#This Row],[total_beneficiaries_reached]]),SUM(sbcc18[[#This Row],[calc_children]],sbcc18[[#This Row],[calc_adults]]),sbcc18[[#This Row],[total_beneficiaries_reached]])</f>
        <v>236</v>
      </c>
      <c r="AI259" s="49" t="str">
        <f ca="1">IF(B259="","",OFFSET(table_admin1[[#Headers],[ADM1_PT]],MATCH(B259,admin1,0),1))</f>
        <v>MZ01</v>
      </c>
      <c r="AJ259" s="49" t="str">
        <f t="shared" ca="1" si="6"/>
        <v>MZ0110</v>
      </c>
      <c r="AK259" s="49" t="str">
        <f t="shared" ca="1" si="7"/>
        <v/>
      </c>
    </row>
    <row r="260" spans="1:37" x14ac:dyDescent="0.2">
      <c r="A260" s="58">
        <v>45323</v>
      </c>
      <c r="B260" s="49" t="s">
        <v>113</v>
      </c>
      <c r="C260" s="49" t="s">
        <v>596</v>
      </c>
      <c r="G260" s="49" t="s">
        <v>116</v>
      </c>
      <c r="H260" s="49" t="s">
        <v>1197</v>
      </c>
      <c r="I260" s="49" t="s">
        <v>118</v>
      </c>
      <c r="K260" s="49" t="s">
        <v>1212</v>
      </c>
      <c r="T260" s="49">
        <v>89</v>
      </c>
      <c r="W260" s="49">
        <v>8</v>
      </c>
      <c r="Z260" s="49">
        <v>26</v>
      </c>
      <c r="AC260" s="49">
        <f>IF(ISBLANK(sbcc18[[#This Row],[total_boys]]),SUM(sbcc18[[#This Row],[boys_0-5_reached]],sbcc18[[#This Row],[boys_6-12_reached]],sbcc18[[#This Row],[boys_13-18_reached]]),sbcc18[[#This Row],[total_boys]])</f>
        <v>0</v>
      </c>
      <c r="AD260" s="49">
        <f>IF(ISBLANK(sbcc18[[#This Row],[total_girls]]),SUM(sbcc18[[#This Row],[girls_0-5_reached]],sbcc18[[#This Row],[girls_6-12_reached]],sbcc18[[#This Row],[girls_13-18_reached]]),sbcc18[[#This Row],[total_girls]])</f>
        <v>0</v>
      </c>
      <c r="AE260" s="49">
        <f>IF(ISBLANK(sbcc18[[#This Row],[total_children]]),SUM(sbcc18[[#This Row],[calc_boys]],sbcc18[[#This Row],[calc_girls]]),sbcc18[[#This Row],[total_children]])</f>
        <v>89</v>
      </c>
      <c r="AF260" s="49">
        <f>IF(ISBLANK(sbcc18[[#This Row],[total_pwd]]),SUM(sbcc18[[#This Row],[total_pwd_men]],sbcc18[[#This Row],[total_pwd_women]]),sbcc18[[#This Row],[total_pwd]])</f>
        <v>8</v>
      </c>
      <c r="AG260" s="49">
        <f>IF(ISBLANK(sbcc18[[#This Row],[total_adults]]),SUM(sbcc18[[#This Row],[total_men]],sbcc18[[#This Row],[total_women]]),sbcc18[[#This Row],[total_adults]])</f>
        <v>26</v>
      </c>
      <c r="AH260" s="49">
        <f>IF(ISBLANK(sbcc18[[#This Row],[total_beneficiaries_reached]]),SUM(sbcc18[[#This Row],[calc_children]],sbcc18[[#This Row],[calc_adults]]),sbcc18[[#This Row],[total_beneficiaries_reached]])</f>
        <v>115</v>
      </c>
      <c r="AI260" s="49" t="str">
        <f ca="1">IF(B260="","",OFFSET(table_admin1[[#Headers],[ADM1_PT]],MATCH(B260,admin1,0),1))</f>
        <v>MZ09</v>
      </c>
      <c r="AJ260" s="49" t="str">
        <f t="shared" ca="1" si="6"/>
        <v>MZ0902</v>
      </c>
      <c r="AK260" s="49" t="str">
        <f t="shared" ca="1" si="7"/>
        <v/>
      </c>
    </row>
    <row r="261" spans="1:37" x14ac:dyDescent="0.2">
      <c r="A261" s="58">
        <v>45352</v>
      </c>
      <c r="B261" s="49" t="s">
        <v>120</v>
      </c>
      <c r="C261" s="49" t="s">
        <v>242</v>
      </c>
      <c r="G261" s="49" t="s">
        <v>116</v>
      </c>
      <c r="H261" s="49" t="s">
        <v>1197</v>
      </c>
      <c r="I261" s="49" t="s">
        <v>118</v>
      </c>
      <c r="K261" s="49" t="s">
        <v>1212</v>
      </c>
      <c r="T261" s="49">
        <v>170</v>
      </c>
      <c r="W261" s="49">
        <v>13</v>
      </c>
      <c r="Z261" s="49">
        <v>8</v>
      </c>
      <c r="AC261" s="49">
        <f>IF(ISBLANK(sbcc18[[#This Row],[total_boys]]),SUM(sbcc18[[#This Row],[boys_0-5_reached]],sbcc18[[#This Row],[boys_6-12_reached]],sbcc18[[#This Row],[boys_13-18_reached]]),sbcc18[[#This Row],[total_boys]])</f>
        <v>0</v>
      </c>
      <c r="AD261" s="49">
        <f>IF(ISBLANK(sbcc18[[#This Row],[total_girls]]),SUM(sbcc18[[#This Row],[girls_0-5_reached]],sbcc18[[#This Row],[girls_6-12_reached]],sbcc18[[#This Row],[girls_13-18_reached]]),sbcc18[[#This Row],[total_girls]])</f>
        <v>0</v>
      </c>
      <c r="AE261" s="49">
        <f>IF(ISBLANK(sbcc18[[#This Row],[total_children]]),SUM(sbcc18[[#This Row],[calc_boys]],sbcc18[[#This Row],[calc_girls]]),sbcc18[[#This Row],[total_children]])</f>
        <v>170</v>
      </c>
      <c r="AF261" s="49">
        <f>IF(ISBLANK(sbcc18[[#This Row],[total_pwd]]),SUM(sbcc18[[#This Row],[total_pwd_men]],sbcc18[[#This Row],[total_pwd_women]]),sbcc18[[#This Row],[total_pwd]])</f>
        <v>13</v>
      </c>
      <c r="AG261" s="49">
        <f>IF(ISBLANK(sbcc18[[#This Row],[total_adults]]),SUM(sbcc18[[#This Row],[total_men]],sbcc18[[#This Row],[total_women]]),sbcc18[[#This Row],[total_adults]])</f>
        <v>8</v>
      </c>
      <c r="AH261" s="49">
        <f>IF(ISBLANK(sbcc18[[#This Row],[total_beneficiaries_reached]]),SUM(sbcc18[[#This Row],[calc_children]],sbcc18[[#This Row],[calc_adults]]),sbcc18[[#This Row],[total_beneficiaries_reached]])</f>
        <v>178</v>
      </c>
      <c r="AI261" s="49" t="str">
        <f ca="1">IF(B261="","",OFFSET(table_admin1[[#Headers],[ADM1_PT]],MATCH(B261,admin1,0),1))</f>
        <v>MZ01</v>
      </c>
      <c r="AJ261" s="49" t="str">
        <f t="shared" ca="1" si="6"/>
        <v>MZ0114</v>
      </c>
      <c r="AK261" s="49" t="str">
        <f t="shared" ca="1" si="7"/>
        <v/>
      </c>
    </row>
    <row r="262" spans="1:37" x14ac:dyDescent="0.2">
      <c r="A262" s="58">
        <v>45323</v>
      </c>
      <c r="B262" s="49" t="s">
        <v>120</v>
      </c>
      <c r="C262" s="49" t="s">
        <v>129</v>
      </c>
      <c r="G262" s="49" t="s">
        <v>122</v>
      </c>
      <c r="H262" s="49" t="s">
        <v>170</v>
      </c>
      <c r="I262" s="49" t="s">
        <v>130</v>
      </c>
      <c r="J262" s="49" t="s">
        <v>1317</v>
      </c>
      <c r="K262" s="49" t="s">
        <v>125</v>
      </c>
      <c r="T262" s="49">
        <v>76</v>
      </c>
      <c r="W262" s="49">
        <v>7</v>
      </c>
      <c r="Z262" s="49">
        <v>19</v>
      </c>
      <c r="AC262" s="49">
        <f>IF(ISBLANK(sbcc18[[#This Row],[total_boys]]),SUM(sbcc18[[#This Row],[boys_0-5_reached]],sbcc18[[#This Row],[boys_6-12_reached]],sbcc18[[#This Row],[boys_13-18_reached]]),sbcc18[[#This Row],[total_boys]])</f>
        <v>0</v>
      </c>
      <c r="AD262" s="49">
        <f>IF(ISBLANK(sbcc18[[#This Row],[total_girls]]),SUM(sbcc18[[#This Row],[girls_0-5_reached]],sbcc18[[#This Row],[girls_6-12_reached]],sbcc18[[#This Row],[girls_13-18_reached]]),sbcc18[[#This Row],[total_girls]])</f>
        <v>0</v>
      </c>
      <c r="AE262" s="49">
        <f>IF(ISBLANK(sbcc18[[#This Row],[total_children]]),SUM(sbcc18[[#This Row],[calc_boys]],sbcc18[[#This Row],[calc_girls]]),sbcc18[[#This Row],[total_children]])</f>
        <v>76</v>
      </c>
      <c r="AF262" s="49">
        <f>IF(ISBLANK(sbcc18[[#This Row],[total_pwd]]),SUM(sbcc18[[#This Row],[total_pwd_men]],sbcc18[[#This Row],[total_pwd_women]]),sbcc18[[#This Row],[total_pwd]])</f>
        <v>7</v>
      </c>
      <c r="AG262" s="49">
        <f>IF(ISBLANK(sbcc18[[#This Row],[total_adults]]),SUM(sbcc18[[#This Row],[total_men]],sbcc18[[#This Row],[total_women]]),sbcc18[[#This Row],[total_adults]])</f>
        <v>19</v>
      </c>
      <c r="AH262" s="49">
        <f>IF(ISBLANK(sbcc18[[#This Row],[total_beneficiaries_reached]]),SUM(sbcc18[[#This Row],[calc_children]],sbcc18[[#This Row],[calc_adults]]),sbcc18[[#This Row],[total_beneficiaries_reached]])</f>
        <v>95</v>
      </c>
      <c r="AI262" s="49" t="str">
        <f ca="1">IF(B262="","",OFFSET(table_admin1[[#Headers],[ADM1_PT]],MATCH(B262,admin1,0),1))</f>
        <v>MZ01</v>
      </c>
      <c r="AJ262" s="49" t="str">
        <f t="shared" ref="AJ262:AJ325" ca="1" si="8">IF(C262="","",INDEX(admin2_pcode,MATCH(C262,OFFSET(admin2_start,MATCH(AI262,admin1_linked_pcode,0),0,COUNTIF(admin1_linked_pcode,AI262)),0)+MATCH(AI262,admin1_linked_pcode,0)-1))</f>
        <v>MZ0110</v>
      </c>
      <c r="AK262" s="49" t="str">
        <f t="shared" ref="AK262:AK325" ca="1" si="9">IF(D262="","",INDEX(admin3_pcode,MATCH(D262,OFFSET(admin3_start,MATCH(AJ262,admin2_linked_pcode,0),0,COUNTIF(admin2_linked_pcode,AJ262)),0)+MATCH(AJ262,admin2_linked_pcode,0)-1))</f>
        <v/>
      </c>
    </row>
    <row r="263" spans="1:37" x14ac:dyDescent="0.2">
      <c r="A263" s="58">
        <v>45292</v>
      </c>
      <c r="B263" s="49" t="s">
        <v>120</v>
      </c>
      <c r="C263" s="49" t="s">
        <v>127</v>
      </c>
      <c r="G263" s="49" t="s">
        <v>116</v>
      </c>
      <c r="H263" s="49" t="s">
        <v>1197</v>
      </c>
      <c r="I263" s="49" t="s">
        <v>118</v>
      </c>
      <c r="K263" s="49" t="s">
        <v>1212</v>
      </c>
      <c r="T263" s="49">
        <v>195</v>
      </c>
      <c r="W263" s="49">
        <v>11</v>
      </c>
      <c r="Z263" s="49">
        <v>36</v>
      </c>
      <c r="AC263" s="49">
        <f>IF(ISBLANK(sbcc18[[#This Row],[total_boys]]),SUM(sbcc18[[#This Row],[boys_0-5_reached]],sbcc18[[#This Row],[boys_6-12_reached]],sbcc18[[#This Row],[boys_13-18_reached]]),sbcc18[[#This Row],[total_boys]])</f>
        <v>0</v>
      </c>
      <c r="AD263" s="49">
        <f>IF(ISBLANK(sbcc18[[#This Row],[total_girls]]),SUM(sbcc18[[#This Row],[girls_0-5_reached]],sbcc18[[#This Row],[girls_6-12_reached]],sbcc18[[#This Row],[girls_13-18_reached]]),sbcc18[[#This Row],[total_girls]])</f>
        <v>0</v>
      </c>
      <c r="AE263" s="49">
        <f>IF(ISBLANK(sbcc18[[#This Row],[total_children]]),SUM(sbcc18[[#This Row],[calc_boys]],sbcc18[[#This Row],[calc_girls]]),sbcc18[[#This Row],[total_children]])</f>
        <v>195</v>
      </c>
      <c r="AF263" s="49">
        <f>IF(ISBLANK(sbcc18[[#This Row],[total_pwd]]),SUM(sbcc18[[#This Row],[total_pwd_men]],sbcc18[[#This Row],[total_pwd_women]]),sbcc18[[#This Row],[total_pwd]])</f>
        <v>11</v>
      </c>
      <c r="AG263" s="49">
        <f>IF(ISBLANK(sbcc18[[#This Row],[total_adults]]),SUM(sbcc18[[#This Row],[total_men]],sbcc18[[#This Row],[total_women]]),sbcc18[[#This Row],[total_adults]])</f>
        <v>36</v>
      </c>
      <c r="AH263" s="49">
        <f>IF(ISBLANK(sbcc18[[#This Row],[total_beneficiaries_reached]]),SUM(sbcc18[[#This Row],[calc_children]],sbcc18[[#This Row],[calc_adults]]),sbcc18[[#This Row],[total_beneficiaries_reached]])</f>
        <v>231</v>
      </c>
      <c r="AI263" s="49" t="str">
        <f ca="1">IF(B263="","",OFFSET(table_admin1[[#Headers],[ADM1_PT]],MATCH(B263,admin1,0),1))</f>
        <v>MZ01</v>
      </c>
      <c r="AJ263" s="49" t="str">
        <f t="shared" ca="1" si="8"/>
        <v>MZ0101</v>
      </c>
      <c r="AK263" s="49" t="str">
        <f t="shared" ca="1" si="9"/>
        <v/>
      </c>
    </row>
    <row r="264" spans="1:37" x14ac:dyDescent="0.2">
      <c r="A264" s="58">
        <v>45352</v>
      </c>
      <c r="B264" s="49" t="s">
        <v>120</v>
      </c>
      <c r="C264" s="49" t="s">
        <v>129</v>
      </c>
      <c r="G264" s="49" t="s">
        <v>122</v>
      </c>
      <c r="H264" s="49" t="s">
        <v>1197</v>
      </c>
      <c r="K264" s="49" t="s">
        <v>125</v>
      </c>
      <c r="T264" s="49">
        <v>195</v>
      </c>
      <c r="W264" s="49">
        <v>11</v>
      </c>
      <c r="Z264" s="49">
        <v>170</v>
      </c>
      <c r="AC264" s="49">
        <f>IF(ISBLANK(sbcc18[[#This Row],[total_boys]]),SUM(sbcc18[[#This Row],[boys_0-5_reached]],sbcc18[[#This Row],[boys_6-12_reached]],sbcc18[[#This Row],[boys_13-18_reached]]),sbcc18[[#This Row],[total_boys]])</f>
        <v>0</v>
      </c>
      <c r="AD264" s="49">
        <f>IF(ISBLANK(sbcc18[[#This Row],[total_girls]]),SUM(sbcc18[[#This Row],[girls_0-5_reached]],sbcc18[[#This Row],[girls_6-12_reached]],sbcc18[[#This Row],[girls_13-18_reached]]),sbcc18[[#This Row],[total_girls]])</f>
        <v>0</v>
      </c>
      <c r="AE264" s="49">
        <f>IF(ISBLANK(sbcc18[[#This Row],[total_children]]),SUM(sbcc18[[#This Row],[calc_boys]],sbcc18[[#This Row],[calc_girls]]),sbcc18[[#This Row],[total_children]])</f>
        <v>195</v>
      </c>
      <c r="AF264" s="49">
        <f>IF(ISBLANK(sbcc18[[#This Row],[total_pwd]]),SUM(sbcc18[[#This Row],[total_pwd_men]],sbcc18[[#This Row],[total_pwd_women]]),sbcc18[[#This Row],[total_pwd]])</f>
        <v>11</v>
      </c>
      <c r="AG264" s="49">
        <f>IF(ISBLANK(sbcc18[[#This Row],[total_adults]]),SUM(sbcc18[[#This Row],[total_men]],sbcc18[[#This Row],[total_women]]),sbcc18[[#This Row],[total_adults]])</f>
        <v>170</v>
      </c>
      <c r="AH264" s="49">
        <f>IF(ISBLANK(sbcc18[[#This Row],[total_beneficiaries_reached]]),SUM(sbcc18[[#This Row],[calc_children]],sbcc18[[#This Row],[calc_adults]]),sbcc18[[#This Row],[total_beneficiaries_reached]])</f>
        <v>365</v>
      </c>
      <c r="AI264" s="49" t="str">
        <f ca="1">IF(B264="","",OFFSET(table_admin1[[#Headers],[ADM1_PT]],MATCH(B264,admin1,0),1))</f>
        <v>MZ01</v>
      </c>
      <c r="AJ264" s="49" t="str">
        <f t="shared" ca="1" si="8"/>
        <v>MZ0110</v>
      </c>
      <c r="AK264" s="49" t="str">
        <f t="shared" ca="1" si="9"/>
        <v/>
      </c>
    </row>
    <row r="265" spans="1:37" x14ac:dyDescent="0.2">
      <c r="A265" s="58">
        <v>45323</v>
      </c>
      <c r="B265" s="49" t="s">
        <v>214</v>
      </c>
      <c r="C265" s="49" t="s">
        <v>524</v>
      </c>
      <c r="G265" s="49" t="s">
        <v>122</v>
      </c>
      <c r="H265" s="49" t="s">
        <v>170</v>
      </c>
      <c r="I265" s="49" t="s">
        <v>124</v>
      </c>
      <c r="J265" s="49" t="s">
        <v>1315</v>
      </c>
      <c r="K265" s="49" t="s">
        <v>125</v>
      </c>
      <c r="T265" s="49">
        <v>100</v>
      </c>
      <c r="W265" s="49">
        <v>3</v>
      </c>
      <c r="Z265" s="49">
        <v>72</v>
      </c>
      <c r="AC265" s="49">
        <f>IF(ISBLANK(sbcc18[[#This Row],[total_boys]]),SUM(sbcc18[[#This Row],[boys_0-5_reached]],sbcc18[[#This Row],[boys_6-12_reached]],sbcc18[[#This Row],[boys_13-18_reached]]),sbcc18[[#This Row],[total_boys]])</f>
        <v>0</v>
      </c>
      <c r="AD265" s="49">
        <f>IF(ISBLANK(sbcc18[[#This Row],[total_girls]]),SUM(sbcc18[[#This Row],[girls_0-5_reached]],sbcc18[[#This Row],[girls_6-12_reached]],sbcc18[[#This Row],[girls_13-18_reached]]),sbcc18[[#This Row],[total_girls]])</f>
        <v>0</v>
      </c>
      <c r="AE265" s="49">
        <f>IF(ISBLANK(sbcc18[[#This Row],[total_children]]),SUM(sbcc18[[#This Row],[calc_boys]],sbcc18[[#This Row],[calc_girls]]),sbcc18[[#This Row],[total_children]])</f>
        <v>100</v>
      </c>
      <c r="AF265" s="49">
        <f>IF(ISBLANK(sbcc18[[#This Row],[total_pwd]]),SUM(sbcc18[[#This Row],[total_pwd_men]],sbcc18[[#This Row],[total_pwd_women]]),sbcc18[[#This Row],[total_pwd]])</f>
        <v>3</v>
      </c>
      <c r="AG265" s="49">
        <f>IF(ISBLANK(sbcc18[[#This Row],[total_adults]]),SUM(sbcc18[[#This Row],[total_men]],sbcc18[[#This Row],[total_women]]),sbcc18[[#This Row],[total_adults]])</f>
        <v>72</v>
      </c>
      <c r="AH265" s="49">
        <f>IF(ISBLANK(sbcc18[[#This Row],[total_beneficiaries_reached]]),SUM(sbcc18[[#This Row],[calc_children]],sbcc18[[#This Row],[calc_adults]]),sbcc18[[#This Row],[total_beneficiaries_reached]])</f>
        <v>172</v>
      </c>
      <c r="AI265" s="49" t="str">
        <f ca="1">IF(B265="","",OFFSET(table_admin1[[#Headers],[ADM1_PT]],MATCH(B265,admin1,0),1))</f>
        <v>MZ08</v>
      </c>
      <c r="AJ265" s="49" t="str">
        <f t="shared" ca="1" si="8"/>
        <v>MZ0801</v>
      </c>
      <c r="AK265" s="49" t="str">
        <f t="shared" ca="1" si="9"/>
        <v/>
      </c>
    </row>
    <row r="266" spans="1:37" x14ac:dyDescent="0.2">
      <c r="A266" s="58">
        <v>45292</v>
      </c>
      <c r="B266" s="49" t="s">
        <v>120</v>
      </c>
      <c r="C266" s="49" t="s">
        <v>121</v>
      </c>
      <c r="G266" s="49" t="s">
        <v>116</v>
      </c>
      <c r="H266" s="49" t="s">
        <v>170</v>
      </c>
      <c r="K266" s="49" t="s">
        <v>125</v>
      </c>
      <c r="T266" s="49">
        <v>109</v>
      </c>
      <c r="W266" s="49">
        <v>15</v>
      </c>
      <c r="Z266" s="49">
        <v>56</v>
      </c>
      <c r="AC266" s="49">
        <f>IF(ISBLANK(sbcc18[[#This Row],[total_boys]]),SUM(sbcc18[[#This Row],[boys_0-5_reached]],sbcc18[[#This Row],[boys_6-12_reached]],sbcc18[[#This Row],[boys_13-18_reached]]),sbcc18[[#This Row],[total_boys]])</f>
        <v>0</v>
      </c>
      <c r="AD266" s="49">
        <f>IF(ISBLANK(sbcc18[[#This Row],[total_girls]]),SUM(sbcc18[[#This Row],[girls_0-5_reached]],sbcc18[[#This Row],[girls_6-12_reached]],sbcc18[[#This Row],[girls_13-18_reached]]),sbcc18[[#This Row],[total_girls]])</f>
        <v>0</v>
      </c>
      <c r="AE266" s="49">
        <f>IF(ISBLANK(sbcc18[[#This Row],[total_children]]),SUM(sbcc18[[#This Row],[calc_boys]],sbcc18[[#This Row],[calc_girls]]),sbcc18[[#This Row],[total_children]])</f>
        <v>109</v>
      </c>
      <c r="AF266" s="49">
        <f>IF(ISBLANK(sbcc18[[#This Row],[total_pwd]]),SUM(sbcc18[[#This Row],[total_pwd_men]],sbcc18[[#This Row],[total_pwd_women]]),sbcc18[[#This Row],[total_pwd]])</f>
        <v>15</v>
      </c>
      <c r="AG266" s="49">
        <f>IF(ISBLANK(sbcc18[[#This Row],[total_adults]]),SUM(sbcc18[[#This Row],[total_men]],sbcc18[[#This Row],[total_women]]),sbcc18[[#This Row],[total_adults]])</f>
        <v>56</v>
      </c>
      <c r="AH266" s="49">
        <f>IF(ISBLANK(sbcc18[[#This Row],[total_beneficiaries_reached]]),SUM(sbcc18[[#This Row],[calc_children]],sbcc18[[#This Row],[calc_adults]]),sbcc18[[#This Row],[total_beneficiaries_reached]])</f>
        <v>165</v>
      </c>
      <c r="AI266" s="49" t="str">
        <f ca="1">IF(B266="","",OFFSET(table_admin1[[#Headers],[ADM1_PT]],MATCH(B266,admin1,0),1))</f>
        <v>MZ01</v>
      </c>
      <c r="AJ266" s="49" t="str">
        <f t="shared" ca="1" si="8"/>
        <v>MZ0118</v>
      </c>
      <c r="AK266" s="49" t="str">
        <f t="shared" ca="1" si="9"/>
        <v/>
      </c>
    </row>
    <row r="267" spans="1:37" x14ac:dyDescent="0.2">
      <c r="A267" s="58">
        <v>45292</v>
      </c>
      <c r="B267" s="49" t="s">
        <v>209</v>
      </c>
      <c r="C267" s="49" t="s">
        <v>437</v>
      </c>
      <c r="G267" s="49" t="s">
        <v>116</v>
      </c>
      <c r="H267" s="49" t="s">
        <v>1197</v>
      </c>
      <c r="K267" s="49" t="s">
        <v>1212</v>
      </c>
      <c r="T267" s="49">
        <v>3</v>
      </c>
      <c r="W267" s="49">
        <v>5</v>
      </c>
      <c r="Z267" s="49">
        <v>85</v>
      </c>
      <c r="AC267" s="49">
        <f>IF(ISBLANK(sbcc18[[#This Row],[total_boys]]),SUM(sbcc18[[#This Row],[boys_0-5_reached]],sbcc18[[#This Row],[boys_6-12_reached]],sbcc18[[#This Row],[boys_13-18_reached]]),sbcc18[[#This Row],[total_boys]])</f>
        <v>0</v>
      </c>
      <c r="AD267" s="49">
        <f>IF(ISBLANK(sbcc18[[#This Row],[total_girls]]),SUM(sbcc18[[#This Row],[girls_0-5_reached]],sbcc18[[#This Row],[girls_6-12_reached]],sbcc18[[#This Row],[girls_13-18_reached]]),sbcc18[[#This Row],[total_girls]])</f>
        <v>0</v>
      </c>
      <c r="AE267" s="49">
        <f>IF(ISBLANK(sbcc18[[#This Row],[total_children]]),SUM(sbcc18[[#This Row],[calc_boys]],sbcc18[[#This Row],[calc_girls]]),sbcc18[[#This Row],[total_children]])</f>
        <v>3</v>
      </c>
      <c r="AF267" s="49">
        <f>IF(ISBLANK(sbcc18[[#This Row],[total_pwd]]),SUM(sbcc18[[#This Row],[total_pwd_men]],sbcc18[[#This Row],[total_pwd_women]]),sbcc18[[#This Row],[total_pwd]])</f>
        <v>5</v>
      </c>
      <c r="AG267" s="49">
        <f>IF(ISBLANK(sbcc18[[#This Row],[total_adults]]),SUM(sbcc18[[#This Row],[total_men]],sbcc18[[#This Row],[total_women]]),sbcc18[[#This Row],[total_adults]])</f>
        <v>85</v>
      </c>
      <c r="AH267" s="49">
        <f>IF(ISBLANK(sbcc18[[#This Row],[total_beneficiaries_reached]]),SUM(sbcc18[[#This Row],[calc_children]],sbcc18[[#This Row],[calc_adults]]),sbcc18[[#This Row],[total_beneficiaries_reached]])</f>
        <v>88</v>
      </c>
      <c r="AI267" s="49" t="str">
        <f ca="1">IF(B267="","",OFFSET(table_admin1[[#Headers],[ADM1_PT]],MATCH(B267,admin1,0),1))</f>
        <v>MZ07</v>
      </c>
      <c r="AJ267" s="49" t="str">
        <f t="shared" ca="1" si="8"/>
        <v>MZ0701</v>
      </c>
      <c r="AK267" s="49" t="str">
        <f t="shared" ca="1" si="9"/>
        <v/>
      </c>
    </row>
    <row r="268" spans="1:37" x14ac:dyDescent="0.2">
      <c r="A268" s="58">
        <v>45352</v>
      </c>
      <c r="B268" s="49" t="s">
        <v>192</v>
      </c>
      <c r="C268" s="49" t="s">
        <v>363</v>
      </c>
      <c r="G268" s="49" t="s">
        <v>116</v>
      </c>
      <c r="H268" s="49" t="s">
        <v>1197</v>
      </c>
      <c r="I268" s="49" t="s">
        <v>118</v>
      </c>
      <c r="K268" s="49" t="s">
        <v>1212</v>
      </c>
      <c r="T268" s="49">
        <v>125</v>
      </c>
      <c r="W268" s="49">
        <v>5</v>
      </c>
      <c r="Z268" s="49">
        <v>127</v>
      </c>
      <c r="AC268" s="49">
        <f>IF(ISBLANK(sbcc18[[#This Row],[total_boys]]),SUM(sbcc18[[#This Row],[boys_0-5_reached]],sbcc18[[#This Row],[boys_6-12_reached]],sbcc18[[#This Row],[boys_13-18_reached]]),sbcc18[[#This Row],[total_boys]])</f>
        <v>0</v>
      </c>
      <c r="AD268" s="49">
        <f>IF(ISBLANK(sbcc18[[#This Row],[total_girls]]),SUM(sbcc18[[#This Row],[girls_0-5_reached]],sbcc18[[#This Row],[girls_6-12_reached]],sbcc18[[#This Row],[girls_13-18_reached]]),sbcc18[[#This Row],[total_girls]])</f>
        <v>0</v>
      </c>
      <c r="AE268" s="49">
        <f>IF(ISBLANK(sbcc18[[#This Row],[total_children]]),SUM(sbcc18[[#This Row],[calc_boys]],sbcc18[[#This Row],[calc_girls]]),sbcc18[[#This Row],[total_children]])</f>
        <v>125</v>
      </c>
      <c r="AF268" s="49">
        <f>IF(ISBLANK(sbcc18[[#This Row],[total_pwd]]),SUM(sbcc18[[#This Row],[total_pwd_men]],sbcc18[[#This Row],[total_pwd_women]]),sbcc18[[#This Row],[total_pwd]])</f>
        <v>5</v>
      </c>
      <c r="AG268" s="49">
        <f>IF(ISBLANK(sbcc18[[#This Row],[total_adults]]),SUM(sbcc18[[#This Row],[total_men]],sbcc18[[#This Row],[total_women]]),sbcc18[[#This Row],[total_adults]])</f>
        <v>127</v>
      </c>
      <c r="AH268" s="49">
        <f>IF(ISBLANK(sbcc18[[#This Row],[total_beneficiaries_reached]]),SUM(sbcc18[[#This Row],[calc_children]],sbcc18[[#This Row],[calc_adults]]),sbcc18[[#This Row],[total_beneficiaries_reached]])</f>
        <v>252</v>
      </c>
      <c r="AI268" s="49" t="str">
        <f ca="1">IF(B268="","",OFFSET(table_admin1[[#Headers],[ADM1_PT]],MATCH(B268,admin1,0),1))</f>
        <v>MZ04</v>
      </c>
      <c r="AJ268" s="49" t="str">
        <f t="shared" ca="1" si="8"/>
        <v>MZ0402</v>
      </c>
      <c r="AK268" s="49" t="str">
        <f t="shared" ca="1" si="9"/>
        <v/>
      </c>
    </row>
    <row r="269" spans="1:37" x14ac:dyDescent="0.2">
      <c r="A269" s="58">
        <v>45292</v>
      </c>
      <c r="B269" s="49" t="s">
        <v>120</v>
      </c>
      <c r="C269" s="49" t="s">
        <v>128</v>
      </c>
      <c r="G269" s="49" t="s">
        <v>122</v>
      </c>
      <c r="H269" s="49" t="s">
        <v>170</v>
      </c>
      <c r="I269" s="49" t="s">
        <v>124</v>
      </c>
      <c r="J269" s="49" t="s">
        <v>1316</v>
      </c>
      <c r="K269" s="49" t="s">
        <v>125</v>
      </c>
      <c r="T269" s="49">
        <v>146</v>
      </c>
      <c r="W269" s="49">
        <v>1</v>
      </c>
      <c r="Z269" s="49">
        <v>21</v>
      </c>
      <c r="AC269" s="49">
        <f>IF(ISBLANK(sbcc18[[#This Row],[total_boys]]),SUM(sbcc18[[#This Row],[boys_0-5_reached]],sbcc18[[#This Row],[boys_6-12_reached]],sbcc18[[#This Row],[boys_13-18_reached]]),sbcc18[[#This Row],[total_boys]])</f>
        <v>0</v>
      </c>
      <c r="AD269" s="49">
        <f>IF(ISBLANK(sbcc18[[#This Row],[total_girls]]),SUM(sbcc18[[#This Row],[girls_0-5_reached]],sbcc18[[#This Row],[girls_6-12_reached]],sbcc18[[#This Row],[girls_13-18_reached]]),sbcc18[[#This Row],[total_girls]])</f>
        <v>0</v>
      </c>
      <c r="AE269" s="49">
        <f>IF(ISBLANK(sbcc18[[#This Row],[total_children]]),SUM(sbcc18[[#This Row],[calc_boys]],sbcc18[[#This Row],[calc_girls]]),sbcc18[[#This Row],[total_children]])</f>
        <v>146</v>
      </c>
      <c r="AF269" s="49">
        <f>IF(ISBLANK(sbcc18[[#This Row],[total_pwd]]),SUM(sbcc18[[#This Row],[total_pwd_men]],sbcc18[[#This Row],[total_pwd_women]]),sbcc18[[#This Row],[total_pwd]])</f>
        <v>1</v>
      </c>
      <c r="AG269" s="49">
        <f>IF(ISBLANK(sbcc18[[#This Row],[total_adults]]),SUM(sbcc18[[#This Row],[total_men]],sbcc18[[#This Row],[total_women]]),sbcc18[[#This Row],[total_adults]])</f>
        <v>21</v>
      </c>
      <c r="AH269" s="49">
        <f>IF(ISBLANK(sbcc18[[#This Row],[total_beneficiaries_reached]]),SUM(sbcc18[[#This Row],[calc_children]],sbcc18[[#This Row],[calc_adults]]),sbcc18[[#This Row],[total_beneficiaries_reached]])</f>
        <v>167</v>
      </c>
      <c r="AI269" s="49" t="str">
        <f ca="1">IF(B269="","",OFFSET(table_admin1[[#Headers],[ADM1_PT]],MATCH(B269,admin1,0),1))</f>
        <v>MZ01</v>
      </c>
      <c r="AJ269" s="49" t="str">
        <f t="shared" ca="1" si="8"/>
        <v>MZ0112</v>
      </c>
      <c r="AK269" s="49" t="str">
        <f t="shared" ca="1" si="9"/>
        <v/>
      </c>
    </row>
    <row r="270" spans="1:37" x14ac:dyDescent="0.2">
      <c r="A270" s="58">
        <v>45292</v>
      </c>
      <c r="B270" s="49" t="s">
        <v>214</v>
      </c>
      <c r="C270" s="49" t="s">
        <v>524</v>
      </c>
      <c r="G270" s="49" t="s">
        <v>116</v>
      </c>
      <c r="H270" s="49" t="s">
        <v>170</v>
      </c>
      <c r="I270" s="49" t="s">
        <v>118</v>
      </c>
      <c r="K270" s="49" t="s">
        <v>1212</v>
      </c>
      <c r="T270" s="49">
        <v>39</v>
      </c>
      <c r="W270" s="49">
        <v>7</v>
      </c>
      <c r="Z270" s="49">
        <v>42</v>
      </c>
      <c r="AC270" s="49">
        <f>IF(ISBLANK(sbcc18[[#This Row],[total_boys]]),SUM(sbcc18[[#This Row],[boys_0-5_reached]],sbcc18[[#This Row],[boys_6-12_reached]],sbcc18[[#This Row],[boys_13-18_reached]]),sbcc18[[#This Row],[total_boys]])</f>
        <v>0</v>
      </c>
      <c r="AD270" s="49">
        <f>IF(ISBLANK(sbcc18[[#This Row],[total_girls]]),SUM(sbcc18[[#This Row],[girls_0-5_reached]],sbcc18[[#This Row],[girls_6-12_reached]],sbcc18[[#This Row],[girls_13-18_reached]]),sbcc18[[#This Row],[total_girls]])</f>
        <v>0</v>
      </c>
      <c r="AE270" s="49">
        <f>IF(ISBLANK(sbcc18[[#This Row],[total_children]]),SUM(sbcc18[[#This Row],[calc_boys]],sbcc18[[#This Row],[calc_girls]]),sbcc18[[#This Row],[total_children]])</f>
        <v>39</v>
      </c>
      <c r="AF270" s="49">
        <f>IF(ISBLANK(sbcc18[[#This Row],[total_pwd]]),SUM(sbcc18[[#This Row],[total_pwd_men]],sbcc18[[#This Row],[total_pwd_women]]),sbcc18[[#This Row],[total_pwd]])</f>
        <v>7</v>
      </c>
      <c r="AG270" s="49">
        <f>IF(ISBLANK(sbcc18[[#This Row],[total_adults]]),SUM(sbcc18[[#This Row],[total_men]],sbcc18[[#This Row],[total_women]]),sbcc18[[#This Row],[total_adults]])</f>
        <v>42</v>
      </c>
      <c r="AH270" s="49">
        <f>IF(ISBLANK(sbcc18[[#This Row],[total_beneficiaries_reached]]),SUM(sbcc18[[#This Row],[calc_children]],sbcc18[[#This Row],[calc_adults]]),sbcc18[[#This Row],[total_beneficiaries_reached]])</f>
        <v>81</v>
      </c>
      <c r="AI270" s="49" t="str">
        <f ca="1">IF(B270="","",OFFSET(table_admin1[[#Headers],[ADM1_PT]],MATCH(B270,admin1,0),1))</f>
        <v>MZ08</v>
      </c>
      <c r="AJ270" s="49" t="str">
        <f t="shared" ca="1" si="8"/>
        <v>MZ0801</v>
      </c>
      <c r="AK270" s="49" t="str">
        <f t="shared" ca="1" si="9"/>
        <v/>
      </c>
    </row>
    <row r="271" spans="1:37" x14ac:dyDescent="0.2">
      <c r="A271" s="58">
        <v>45352</v>
      </c>
      <c r="B271" s="49" t="s">
        <v>120</v>
      </c>
      <c r="C271" s="49" t="s">
        <v>129</v>
      </c>
      <c r="G271" s="49" t="s">
        <v>122</v>
      </c>
      <c r="H271" s="49" t="s">
        <v>170</v>
      </c>
      <c r="I271" s="49" t="s">
        <v>124</v>
      </c>
      <c r="J271" s="49" t="s">
        <v>1315</v>
      </c>
      <c r="K271" s="49" t="s">
        <v>125</v>
      </c>
      <c r="T271" s="49">
        <v>14</v>
      </c>
      <c r="W271" s="49">
        <v>12</v>
      </c>
      <c r="Z271" s="49">
        <v>167</v>
      </c>
      <c r="AC271" s="49">
        <f>IF(ISBLANK(sbcc18[[#This Row],[total_boys]]),SUM(sbcc18[[#This Row],[boys_0-5_reached]],sbcc18[[#This Row],[boys_6-12_reached]],sbcc18[[#This Row],[boys_13-18_reached]]),sbcc18[[#This Row],[total_boys]])</f>
        <v>0</v>
      </c>
      <c r="AD271" s="49">
        <f>IF(ISBLANK(sbcc18[[#This Row],[total_girls]]),SUM(sbcc18[[#This Row],[girls_0-5_reached]],sbcc18[[#This Row],[girls_6-12_reached]],sbcc18[[#This Row],[girls_13-18_reached]]),sbcc18[[#This Row],[total_girls]])</f>
        <v>0</v>
      </c>
      <c r="AE271" s="49">
        <f>IF(ISBLANK(sbcc18[[#This Row],[total_children]]),SUM(sbcc18[[#This Row],[calc_boys]],sbcc18[[#This Row],[calc_girls]]),sbcc18[[#This Row],[total_children]])</f>
        <v>14</v>
      </c>
      <c r="AF271" s="49">
        <f>IF(ISBLANK(sbcc18[[#This Row],[total_pwd]]),SUM(sbcc18[[#This Row],[total_pwd_men]],sbcc18[[#This Row],[total_pwd_women]]),sbcc18[[#This Row],[total_pwd]])</f>
        <v>12</v>
      </c>
      <c r="AG271" s="49">
        <f>IF(ISBLANK(sbcc18[[#This Row],[total_adults]]),SUM(sbcc18[[#This Row],[total_men]],sbcc18[[#This Row],[total_women]]),sbcc18[[#This Row],[total_adults]])</f>
        <v>167</v>
      </c>
      <c r="AH271" s="49">
        <f>IF(ISBLANK(sbcc18[[#This Row],[total_beneficiaries_reached]]),SUM(sbcc18[[#This Row],[calc_children]],sbcc18[[#This Row],[calc_adults]]),sbcc18[[#This Row],[total_beneficiaries_reached]])</f>
        <v>181</v>
      </c>
      <c r="AI271" s="49" t="str">
        <f ca="1">IF(B271="","",OFFSET(table_admin1[[#Headers],[ADM1_PT]],MATCH(B271,admin1,0),1))</f>
        <v>MZ01</v>
      </c>
      <c r="AJ271" s="49" t="str">
        <f t="shared" ca="1" si="8"/>
        <v>MZ0110</v>
      </c>
      <c r="AK271" s="49" t="str">
        <f t="shared" ca="1" si="9"/>
        <v/>
      </c>
    </row>
    <row r="272" spans="1:37" x14ac:dyDescent="0.2">
      <c r="A272" s="58">
        <v>45292</v>
      </c>
      <c r="B272" s="49" t="s">
        <v>224</v>
      </c>
      <c r="C272" s="49" t="s">
        <v>675</v>
      </c>
      <c r="G272" s="49" t="s">
        <v>116</v>
      </c>
      <c r="H272" s="49" t="s">
        <v>1197</v>
      </c>
      <c r="I272" s="49" t="s">
        <v>118</v>
      </c>
      <c r="K272" s="49" t="s">
        <v>1212</v>
      </c>
      <c r="T272" s="49">
        <v>19</v>
      </c>
      <c r="W272" s="49">
        <v>6</v>
      </c>
      <c r="Z272" s="49">
        <v>198</v>
      </c>
      <c r="AC272" s="49">
        <f>IF(ISBLANK(sbcc18[[#This Row],[total_boys]]),SUM(sbcc18[[#This Row],[boys_0-5_reached]],sbcc18[[#This Row],[boys_6-12_reached]],sbcc18[[#This Row],[boys_13-18_reached]]),sbcc18[[#This Row],[total_boys]])</f>
        <v>0</v>
      </c>
      <c r="AD272" s="49">
        <f>IF(ISBLANK(sbcc18[[#This Row],[total_girls]]),SUM(sbcc18[[#This Row],[girls_0-5_reached]],sbcc18[[#This Row],[girls_6-12_reached]],sbcc18[[#This Row],[girls_13-18_reached]]),sbcc18[[#This Row],[total_girls]])</f>
        <v>0</v>
      </c>
      <c r="AE272" s="49">
        <f>IF(ISBLANK(sbcc18[[#This Row],[total_children]]),SUM(sbcc18[[#This Row],[calc_boys]],sbcc18[[#This Row],[calc_girls]]),sbcc18[[#This Row],[total_children]])</f>
        <v>19</v>
      </c>
      <c r="AF272" s="49">
        <f>IF(ISBLANK(sbcc18[[#This Row],[total_pwd]]),SUM(sbcc18[[#This Row],[total_pwd_men]],sbcc18[[#This Row],[total_pwd_women]]),sbcc18[[#This Row],[total_pwd]])</f>
        <v>6</v>
      </c>
      <c r="AG272" s="49">
        <f>IF(ISBLANK(sbcc18[[#This Row],[total_adults]]),SUM(sbcc18[[#This Row],[total_men]],sbcc18[[#This Row],[total_women]]),sbcc18[[#This Row],[total_adults]])</f>
        <v>198</v>
      </c>
      <c r="AH272" s="49">
        <f>IF(ISBLANK(sbcc18[[#This Row],[total_beneficiaries_reached]]),SUM(sbcc18[[#This Row],[calc_children]],sbcc18[[#This Row],[calc_adults]]),sbcc18[[#This Row],[total_beneficiaries_reached]])</f>
        <v>217</v>
      </c>
      <c r="AI272" s="49" t="str">
        <f ca="1">IF(B272="","",OFFSET(table_admin1[[#Headers],[ADM1_PT]],MATCH(B272,admin1,0),1))</f>
        <v>MZ10</v>
      </c>
      <c r="AJ272" s="49" t="str">
        <f t="shared" ca="1" si="8"/>
        <v>MZ1011</v>
      </c>
      <c r="AK272" s="49" t="str">
        <f t="shared" ca="1" si="9"/>
        <v/>
      </c>
    </row>
    <row r="273" spans="1:37" x14ac:dyDescent="0.2">
      <c r="A273" s="58">
        <v>45292</v>
      </c>
      <c r="B273" s="49" t="s">
        <v>120</v>
      </c>
      <c r="C273" s="49" t="s">
        <v>126</v>
      </c>
      <c r="G273" s="49" t="s">
        <v>116</v>
      </c>
      <c r="H273" s="49" t="s">
        <v>1197</v>
      </c>
      <c r="I273" s="49" t="s">
        <v>130</v>
      </c>
      <c r="J273" s="49" t="s">
        <v>1319</v>
      </c>
      <c r="K273" s="49" t="s">
        <v>1212</v>
      </c>
      <c r="T273" s="49">
        <v>129</v>
      </c>
      <c r="W273" s="49">
        <v>15</v>
      </c>
      <c r="Z273" s="49">
        <v>25</v>
      </c>
      <c r="AC273" s="49">
        <f>IF(ISBLANK(sbcc18[[#This Row],[total_boys]]),SUM(sbcc18[[#This Row],[boys_0-5_reached]],sbcc18[[#This Row],[boys_6-12_reached]],sbcc18[[#This Row],[boys_13-18_reached]]),sbcc18[[#This Row],[total_boys]])</f>
        <v>0</v>
      </c>
      <c r="AD273" s="49">
        <f>IF(ISBLANK(sbcc18[[#This Row],[total_girls]]),SUM(sbcc18[[#This Row],[girls_0-5_reached]],sbcc18[[#This Row],[girls_6-12_reached]],sbcc18[[#This Row],[girls_13-18_reached]]),sbcc18[[#This Row],[total_girls]])</f>
        <v>0</v>
      </c>
      <c r="AE273" s="49">
        <f>IF(ISBLANK(sbcc18[[#This Row],[total_children]]),SUM(sbcc18[[#This Row],[calc_boys]],sbcc18[[#This Row],[calc_girls]]),sbcc18[[#This Row],[total_children]])</f>
        <v>129</v>
      </c>
      <c r="AF273" s="49">
        <f>IF(ISBLANK(sbcc18[[#This Row],[total_pwd]]),SUM(sbcc18[[#This Row],[total_pwd_men]],sbcc18[[#This Row],[total_pwd_women]]),sbcc18[[#This Row],[total_pwd]])</f>
        <v>15</v>
      </c>
      <c r="AG273" s="49">
        <f>IF(ISBLANK(sbcc18[[#This Row],[total_adults]]),SUM(sbcc18[[#This Row],[total_men]],sbcc18[[#This Row],[total_women]]),sbcc18[[#This Row],[total_adults]])</f>
        <v>25</v>
      </c>
      <c r="AH273" s="49">
        <f>IF(ISBLANK(sbcc18[[#This Row],[total_beneficiaries_reached]]),SUM(sbcc18[[#This Row],[calc_children]],sbcc18[[#This Row],[calc_adults]]),sbcc18[[#This Row],[total_beneficiaries_reached]])</f>
        <v>154</v>
      </c>
      <c r="AI273" s="49" t="str">
        <f ca="1">IF(B273="","",OFFSET(table_admin1[[#Headers],[ADM1_PT]],MATCH(B273,admin1,0),1))</f>
        <v>MZ01</v>
      </c>
      <c r="AJ273" s="49" t="str">
        <f t="shared" ca="1" si="8"/>
        <v>MZ0103</v>
      </c>
      <c r="AK273" s="49" t="str">
        <f t="shared" ca="1" si="9"/>
        <v/>
      </c>
    </row>
    <row r="274" spans="1:37" x14ac:dyDescent="0.2">
      <c r="A274" s="58">
        <v>45323</v>
      </c>
      <c r="B274" s="49" t="s">
        <v>120</v>
      </c>
      <c r="C274" s="49" t="s">
        <v>194</v>
      </c>
      <c r="G274" s="49" t="s">
        <v>122</v>
      </c>
      <c r="H274" s="49" t="s">
        <v>1197</v>
      </c>
      <c r="I274" s="49" t="s">
        <v>124</v>
      </c>
      <c r="J274" s="49" t="s">
        <v>1315</v>
      </c>
      <c r="K274" s="49" t="s">
        <v>125</v>
      </c>
      <c r="T274" s="49">
        <v>175</v>
      </c>
      <c r="W274" s="49">
        <v>15</v>
      </c>
      <c r="Z274" s="49">
        <v>196</v>
      </c>
      <c r="AC274" s="49">
        <f>IF(ISBLANK(sbcc18[[#This Row],[total_boys]]),SUM(sbcc18[[#This Row],[boys_0-5_reached]],sbcc18[[#This Row],[boys_6-12_reached]],sbcc18[[#This Row],[boys_13-18_reached]]),sbcc18[[#This Row],[total_boys]])</f>
        <v>0</v>
      </c>
      <c r="AD274" s="49">
        <f>IF(ISBLANK(sbcc18[[#This Row],[total_girls]]),SUM(sbcc18[[#This Row],[girls_0-5_reached]],sbcc18[[#This Row],[girls_6-12_reached]],sbcc18[[#This Row],[girls_13-18_reached]]),sbcc18[[#This Row],[total_girls]])</f>
        <v>0</v>
      </c>
      <c r="AE274" s="49">
        <f>IF(ISBLANK(sbcc18[[#This Row],[total_children]]),SUM(sbcc18[[#This Row],[calc_boys]],sbcc18[[#This Row],[calc_girls]]),sbcc18[[#This Row],[total_children]])</f>
        <v>175</v>
      </c>
      <c r="AF274" s="49">
        <f>IF(ISBLANK(sbcc18[[#This Row],[total_pwd]]),SUM(sbcc18[[#This Row],[total_pwd_men]],sbcc18[[#This Row],[total_pwd_women]]),sbcc18[[#This Row],[total_pwd]])</f>
        <v>15</v>
      </c>
      <c r="AG274" s="49">
        <f>IF(ISBLANK(sbcc18[[#This Row],[total_adults]]),SUM(sbcc18[[#This Row],[total_men]],sbcc18[[#This Row],[total_women]]),sbcc18[[#This Row],[total_adults]])</f>
        <v>196</v>
      </c>
      <c r="AH274" s="49">
        <f>IF(ISBLANK(sbcc18[[#This Row],[total_beneficiaries_reached]]),SUM(sbcc18[[#This Row],[calc_children]],sbcc18[[#This Row],[calc_adults]]),sbcc18[[#This Row],[total_beneficiaries_reached]])</f>
        <v>371</v>
      </c>
      <c r="AI274" s="49" t="str">
        <f ca="1">IF(B274="","",OFFSET(table_admin1[[#Headers],[ADM1_PT]],MATCH(B274,admin1,0),1))</f>
        <v>MZ01</v>
      </c>
      <c r="AJ274" s="49" t="str">
        <f t="shared" ca="1" si="8"/>
        <v>MZ0104</v>
      </c>
      <c r="AK274" s="49" t="str">
        <f t="shared" ca="1" si="9"/>
        <v/>
      </c>
    </row>
    <row r="275" spans="1:37" x14ac:dyDescent="0.2">
      <c r="A275" s="58">
        <v>45352</v>
      </c>
      <c r="B275" s="49" t="s">
        <v>209</v>
      </c>
      <c r="C275" s="49" t="s">
        <v>489</v>
      </c>
      <c r="G275" s="49" t="s">
        <v>116</v>
      </c>
      <c r="H275" s="49" t="s">
        <v>170</v>
      </c>
      <c r="I275" s="49" t="s">
        <v>118</v>
      </c>
      <c r="K275" s="49" t="s">
        <v>1212</v>
      </c>
      <c r="T275" s="49">
        <v>8</v>
      </c>
      <c r="W275" s="49">
        <v>13</v>
      </c>
      <c r="Z275" s="49">
        <v>111</v>
      </c>
      <c r="AC275" s="49">
        <f>IF(ISBLANK(sbcc18[[#This Row],[total_boys]]),SUM(sbcc18[[#This Row],[boys_0-5_reached]],sbcc18[[#This Row],[boys_6-12_reached]],sbcc18[[#This Row],[boys_13-18_reached]]),sbcc18[[#This Row],[total_boys]])</f>
        <v>0</v>
      </c>
      <c r="AD275" s="49">
        <f>IF(ISBLANK(sbcc18[[#This Row],[total_girls]]),SUM(sbcc18[[#This Row],[girls_0-5_reached]],sbcc18[[#This Row],[girls_6-12_reached]],sbcc18[[#This Row],[girls_13-18_reached]]),sbcc18[[#This Row],[total_girls]])</f>
        <v>0</v>
      </c>
      <c r="AE275" s="49">
        <f>IF(ISBLANK(sbcc18[[#This Row],[total_children]]),SUM(sbcc18[[#This Row],[calc_boys]],sbcc18[[#This Row],[calc_girls]]),sbcc18[[#This Row],[total_children]])</f>
        <v>8</v>
      </c>
      <c r="AF275" s="49">
        <f>IF(ISBLANK(sbcc18[[#This Row],[total_pwd]]),SUM(sbcc18[[#This Row],[total_pwd_men]],sbcc18[[#This Row],[total_pwd_women]]),sbcc18[[#This Row],[total_pwd]])</f>
        <v>13</v>
      </c>
      <c r="AG275" s="49">
        <f>IF(ISBLANK(sbcc18[[#This Row],[total_adults]]),SUM(sbcc18[[#This Row],[total_men]],sbcc18[[#This Row],[total_women]]),sbcc18[[#This Row],[total_adults]])</f>
        <v>111</v>
      </c>
      <c r="AH275" s="49">
        <f>IF(ISBLANK(sbcc18[[#This Row],[total_beneficiaries_reached]]),SUM(sbcc18[[#This Row],[calc_children]],sbcc18[[#This Row],[calc_adults]]),sbcc18[[#This Row],[total_beneficiaries_reached]])</f>
        <v>119</v>
      </c>
      <c r="AI275" s="49" t="str">
        <f ca="1">IF(B275="","",OFFSET(table_admin1[[#Headers],[ADM1_PT]],MATCH(B275,admin1,0),1))</f>
        <v>MZ07</v>
      </c>
      <c r="AJ275" s="49" t="str">
        <f t="shared" ca="1" si="8"/>
        <v>MZ0715</v>
      </c>
      <c r="AK275" s="49" t="str">
        <f t="shared" ca="1" si="9"/>
        <v/>
      </c>
    </row>
    <row r="276" spans="1:37" x14ac:dyDescent="0.2">
      <c r="A276" s="58">
        <v>45383</v>
      </c>
      <c r="B276" s="49" t="s">
        <v>120</v>
      </c>
      <c r="C276" s="49" t="s">
        <v>127</v>
      </c>
      <c r="G276" s="49" t="s">
        <v>122</v>
      </c>
      <c r="H276" s="49" t="s">
        <v>170</v>
      </c>
      <c r="I276" s="49" t="s">
        <v>124</v>
      </c>
      <c r="K276" s="49" t="s">
        <v>1212</v>
      </c>
      <c r="T276" s="49">
        <v>114</v>
      </c>
      <c r="W276" s="49">
        <v>10</v>
      </c>
      <c r="Z276" s="49">
        <v>60</v>
      </c>
      <c r="AC276" s="49">
        <f>IF(ISBLANK(sbcc18[[#This Row],[total_boys]]),SUM(sbcc18[[#This Row],[boys_0-5_reached]],sbcc18[[#This Row],[boys_6-12_reached]],sbcc18[[#This Row],[boys_13-18_reached]]),sbcc18[[#This Row],[total_boys]])</f>
        <v>0</v>
      </c>
      <c r="AD276" s="49">
        <f>IF(ISBLANK(sbcc18[[#This Row],[total_girls]]),SUM(sbcc18[[#This Row],[girls_0-5_reached]],sbcc18[[#This Row],[girls_6-12_reached]],sbcc18[[#This Row],[girls_13-18_reached]]),sbcc18[[#This Row],[total_girls]])</f>
        <v>0</v>
      </c>
      <c r="AE276" s="49">
        <f>IF(ISBLANK(sbcc18[[#This Row],[total_children]]),SUM(sbcc18[[#This Row],[calc_boys]],sbcc18[[#This Row],[calc_girls]]),sbcc18[[#This Row],[total_children]])</f>
        <v>114</v>
      </c>
      <c r="AF276" s="49">
        <f>IF(ISBLANK(sbcc18[[#This Row],[total_pwd]]),SUM(sbcc18[[#This Row],[total_pwd_men]],sbcc18[[#This Row],[total_pwd_women]]),sbcc18[[#This Row],[total_pwd]])</f>
        <v>10</v>
      </c>
      <c r="AG276" s="49">
        <f>IF(ISBLANK(sbcc18[[#This Row],[total_adults]]),SUM(sbcc18[[#This Row],[total_men]],sbcc18[[#This Row],[total_women]]),sbcc18[[#This Row],[total_adults]])</f>
        <v>60</v>
      </c>
      <c r="AH276" s="49">
        <f>IF(ISBLANK(sbcc18[[#This Row],[total_beneficiaries_reached]]),SUM(sbcc18[[#This Row],[calc_children]],sbcc18[[#This Row],[calc_adults]]),sbcc18[[#This Row],[total_beneficiaries_reached]])</f>
        <v>174</v>
      </c>
      <c r="AI276" s="49" t="str">
        <f ca="1">IF(B276="","",OFFSET(table_admin1[[#Headers],[ADM1_PT]],MATCH(B276,admin1,0),1))</f>
        <v>MZ01</v>
      </c>
      <c r="AJ276" s="49" t="str">
        <f t="shared" ca="1" si="8"/>
        <v>MZ0101</v>
      </c>
      <c r="AK276" s="49" t="str">
        <f t="shared" ca="1" si="9"/>
        <v/>
      </c>
    </row>
    <row r="277" spans="1:37" x14ac:dyDescent="0.2">
      <c r="A277" s="58">
        <v>45383</v>
      </c>
      <c r="B277" s="49" t="s">
        <v>229</v>
      </c>
      <c r="C277" s="49" t="s">
        <v>712</v>
      </c>
      <c r="G277" s="49" t="s">
        <v>116</v>
      </c>
      <c r="H277" s="49" t="s">
        <v>1197</v>
      </c>
      <c r="I277" s="49" t="s">
        <v>118</v>
      </c>
      <c r="K277" s="49" t="s">
        <v>1212</v>
      </c>
      <c r="T277" s="49">
        <v>79</v>
      </c>
      <c r="W277" s="49">
        <v>4</v>
      </c>
      <c r="Z277" s="49">
        <v>86</v>
      </c>
      <c r="AC277" s="49">
        <f>IF(ISBLANK(sbcc18[[#This Row],[total_boys]]),SUM(sbcc18[[#This Row],[boys_0-5_reached]],sbcc18[[#This Row],[boys_6-12_reached]],sbcc18[[#This Row],[boys_13-18_reached]]),sbcc18[[#This Row],[total_boys]])</f>
        <v>0</v>
      </c>
      <c r="AD277" s="49">
        <f>IF(ISBLANK(sbcc18[[#This Row],[total_girls]]),SUM(sbcc18[[#This Row],[girls_0-5_reached]],sbcc18[[#This Row],[girls_6-12_reached]],sbcc18[[#This Row],[girls_13-18_reached]]),sbcc18[[#This Row],[total_girls]])</f>
        <v>0</v>
      </c>
      <c r="AE277" s="49">
        <f>IF(ISBLANK(sbcc18[[#This Row],[total_children]]),SUM(sbcc18[[#This Row],[calc_boys]],sbcc18[[#This Row],[calc_girls]]),sbcc18[[#This Row],[total_children]])</f>
        <v>79</v>
      </c>
      <c r="AF277" s="49">
        <f>IF(ISBLANK(sbcc18[[#This Row],[total_pwd]]),SUM(sbcc18[[#This Row],[total_pwd_men]],sbcc18[[#This Row],[total_pwd_women]]),sbcc18[[#This Row],[total_pwd]])</f>
        <v>4</v>
      </c>
      <c r="AG277" s="49">
        <f>IF(ISBLANK(sbcc18[[#This Row],[total_adults]]),SUM(sbcc18[[#This Row],[total_men]],sbcc18[[#This Row],[total_women]]),sbcc18[[#This Row],[total_adults]])</f>
        <v>86</v>
      </c>
      <c r="AH277" s="49">
        <f>IF(ISBLANK(sbcc18[[#This Row],[total_beneficiaries_reached]]),SUM(sbcc18[[#This Row],[calc_children]],sbcc18[[#This Row],[calc_adults]]),sbcc18[[#This Row],[total_beneficiaries_reached]])</f>
        <v>165</v>
      </c>
      <c r="AI277" s="49" t="str">
        <f ca="1">IF(B277="","",OFFSET(table_admin1[[#Headers],[ADM1_PT]],MATCH(B277,admin1,0),1))</f>
        <v>MZ11</v>
      </c>
      <c r="AJ277" s="49" t="str">
        <f t="shared" ca="1" si="8"/>
        <v>MZ1106</v>
      </c>
      <c r="AK277" s="49" t="str">
        <f t="shared" ca="1" si="9"/>
        <v/>
      </c>
    </row>
    <row r="278" spans="1:37" x14ac:dyDescent="0.2">
      <c r="A278" s="58">
        <v>45323</v>
      </c>
      <c r="B278" s="49" t="s">
        <v>120</v>
      </c>
      <c r="C278" s="49" t="s">
        <v>199</v>
      </c>
      <c r="G278" s="49" t="s">
        <v>122</v>
      </c>
      <c r="H278" s="49" t="s">
        <v>1197</v>
      </c>
      <c r="I278" s="49" t="s">
        <v>124</v>
      </c>
      <c r="J278" s="49" t="s">
        <v>1314</v>
      </c>
      <c r="K278" s="49" t="s">
        <v>125</v>
      </c>
      <c r="T278" s="49">
        <v>181</v>
      </c>
      <c r="W278" s="49">
        <v>8</v>
      </c>
      <c r="Z278" s="49">
        <v>179</v>
      </c>
      <c r="AC278" s="49">
        <f>IF(ISBLANK(sbcc18[[#This Row],[total_boys]]),SUM(sbcc18[[#This Row],[boys_0-5_reached]],sbcc18[[#This Row],[boys_6-12_reached]],sbcc18[[#This Row],[boys_13-18_reached]]),sbcc18[[#This Row],[total_boys]])</f>
        <v>0</v>
      </c>
      <c r="AD278" s="49">
        <f>IF(ISBLANK(sbcc18[[#This Row],[total_girls]]),SUM(sbcc18[[#This Row],[girls_0-5_reached]],sbcc18[[#This Row],[girls_6-12_reached]],sbcc18[[#This Row],[girls_13-18_reached]]),sbcc18[[#This Row],[total_girls]])</f>
        <v>0</v>
      </c>
      <c r="AE278" s="49">
        <f>IF(ISBLANK(sbcc18[[#This Row],[total_children]]),SUM(sbcc18[[#This Row],[calc_boys]],sbcc18[[#This Row],[calc_girls]]),sbcc18[[#This Row],[total_children]])</f>
        <v>181</v>
      </c>
      <c r="AF278" s="49">
        <f>IF(ISBLANK(sbcc18[[#This Row],[total_pwd]]),SUM(sbcc18[[#This Row],[total_pwd_men]],sbcc18[[#This Row],[total_pwd_women]]),sbcc18[[#This Row],[total_pwd]])</f>
        <v>8</v>
      </c>
      <c r="AG278" s="49">
        <f>IF(ISBLANK(sbcc18[[#This Row],[total_adults]]),SUM(sbcc18[[#This Row],[total_men]],sbcc18[[#This Row],[total_women]]),sbcc18[[#This Row],[total_adults]])</f>
        <v>179</v>
      </c>
      <c r="AH278" s="49">
        <f>IF(ISBLANK(sbcc18[[#This Row],[total_beneficiaries_reached]]),SUM(sbcc18[[#This Row],[calc_children]],sbcc18[[#This Row],[calc_adults]]),sbcc18[[#This Row],[total_beneficiaries_reached]])</f>
        <v>360</v>
      </c>
      <c r="AI278" s="49" t="str">
        <f ca="1">IF(B278="","",OFFSET(table_admin1[[#Headers],[ADM1_PT]],MATCH(B278,admin1,0),1))</f>
        <v>MZ01</v>
      </c>
      <c r="AJ278" s="49" t="str">
        <f t="shared" ca="1" si="8"/>
        <v>MZ0105</v>
      </c>
      <c r="AK278" s="49" t="str">
        <f t="shared" ca="1" si="9"/>
        <v/>
      </c>
    </row>
    <row r="279" spans="1:37" x14ac:dyDescent="0.2">
      <c r="A279" s="58">
        <v>45292</v>
      </c>
      <c r="B279" s="49" t="s">
        <v>120</v>
      </c>
      <c r="C279" s="49" t="s">
        <v>126</v>
      </c>
      <c r="G279" s="49" t="s">
        <v>122</v>
      </c>
      <c r="H279" s="49" t="s">
        <v>170</v>
      </c>
      <c r="I279" s="49" t="s">
        <v>124</v>
      </c>
      <c r="J279" s="49" t="s">
        <v>1315</v>
      </c>
      <c r="K279" s="49" t="s">
        <v>125</v>
      </c>
      <c r="T279" s="49">
        <v>104</v>
      </c>
      <c r="W279" s="49">
        <v>12</v>
      </c>
      <c r="Z279" s="49">
        <v>104</v>
      </c>
      <c r="AC279" s="49">
        <f>IF(ISBLANK(sbcc18[[#This Row],[total_boys]]),SUM(sbcc18[[#This Row],[boys_0-5_reached]],sbcc18[[#This Row],[boys_6-12_reached]],sbcc18[[#This Row],[boys_13-18_reached]]),sbcc18[[#This Row],[total_boys]])</f>
        <v>0</v>
      </c>
      <c r="AD279" s="49">
        <f>IF(ISBLANK(sbcc18[[#This Row],[total_girls]]),SUM(sbcc18[[#This Row],[girls_0-5_reached]],sbcc18[[#This Row],[girls_6-12_reached]],sbcc18[[#This Row],[girls_13-18_reached]]),sbcc18[[#This Row],[total_girls]])</f>
        <v>0</v>
      </c>
      <c r="AE279" s="49">
        <f>IF(ISBLANK(sbcc18[[#This Row],[total_children]]),SUM(sbcc18[[#This Row],[calc_boys]],sbcc18[[#This Row],[calc_girls]]),sbcc18[[#This Row],[total_children]])</f>
        <v>104</v>
      </c>
      <c r="AF279" s="49">
        <f>IF(ISBLANK(sbcc18[[#This Row],[total_pwd]]),SUM(sbcc18[[#This Row],[total_pwd_men]],sbcc18[[#This Row],[total_pwd_women]]),sbcc18[[#This Row],[total_pwd]])</f>
        <v>12</v>
      </c>
      <c r="AG279" s="49">
        <f>IF(ISBLANK(sbcc18[[#This Row],[total_adults]]),SUM(sbcc18[[#This Row],[total_men]],sbcc18[[#This Row],[total_women]]),sbcc18[[#This Row],[total_adults]])</f>
        <v>104</v>
      </c>
      <c r="AH279" s="49">
        <f>IF(ISBLANK(sbcc18[[#This Row],[total_beneficiaries_reached]]),SUM(sbcc18[[#This Row],[calc_children]],sbcc18[[#This Row],[calc_adults]]),sbcc18[[#This Row],[total_beneficiaries_reached]])</f>
        <v>208</v>
      </c>
      <c r="AI279" s="49" t="str">
        <f ca="1">IF(B279="","",OFFSET(table_admin1[[#Headers],[ADM1_PT]],MATCH(B279,admin1,0),1))</f>
        <v>MZ01</v>
      </c>
      <c r="AJ279" s="49" t="str">
        <f t="shared" ca="1" si="8"/>
        <v>MZ0103</v>
      </c>
      <c r="AK279" s="49" t="str">
        <f t="shared" ca="1" si="9"/>
        <v/>
      </c>
    </row>
    <row r="280" spans="1:37" x14ac:dyDescent="0.2">
      <c r="A280" s="58">
        <v>45352</v>
      </c>
      <c r="B280" s="49" t="s">
        <v>120</v>
      </c>
      <c r="C280" s="49" t="s">
        <v>129</v>
      </c>
      <c r="G280" s="49" t="s">
        <v>122</v>
      </c>
      <c r="H280" s="49" t="s">
        <v>1197</v>
      </c>
      <c r="I280" s="49" t="s">
        <v>124</v>
      </c>
      <c r="J280" s="49" t="s">
        <v>1315</v>
      </c>
      <c r="K280" s="49" t="s">
        <v>125</v>
      </c>
      <c r="T280" s="49">
        <v>7</v>
      </c>
      <c r="W280" s="49">
        <v>3</v>
      </c>
      <c r="Z280" s="49">
        <v>164</v>
      </c>
      <c r="AC280" s="49">
        <f>IF(ISBLANK(sbcc18[[#This Row],[total_boys]]),SUM(sbcc18[[#This Row],[boys_0-5_reached]],sbcc18[[#This Row],[boys_6-12_reached]],sbcc18[[#This Row],[boys_13-18_reached]]),sbcc18[[#This Row],[total_boys]])</f>
        <v>0</v>
      </c>
      <c r="AD280" s="49">
        <f>IF(ISBLANK(sbcc18[[#This Row],[total_girls]]),SUM(sbcc18[[#This Row],[girls_0-5_reached]],sbcc18[[#This Row],[girls_6-12_reached]],sbcc18[[#This Row],[girls_13-18_reached]]),sbcc18[[#This Row],[total_girls]])</f>
        <v>0</v>
      </c>
      <c r="AE280" s="49">
        <f>IF(ISBLANK(sbcc18[[#This Row],[total_children]]),SUM(sbcc18[[#This Row],[calc_boys]],sbcc18[[#This Row],[calc_girls]]),sbcc18[[#This Row],[total_children]])</f>
        <v>7</v>
      </c>
      <c r="AF280" s="49">
        <f>IF(ISBLANK(sbcc18[[#This Row],[total_pwd]]),SUM(sbcc18[[#This Row],[total_pwd_men]],sbcc18[[#This Row],[total_pwd_women]]),sbcc18[[#This Row],[total_pwd]])</f>
        <v>3</v>
      </c>
      <c r="AG280" s="49">
        <f>IF(ISBLANK(sbcc18[[#This Row],[total_adults]]),SUM(sbcc18[[#This Row],[total_men]],sbcc18[[#This Row],[total_women]]),sbcc18[[#This Row],[total_adults]])</f>
        <v>164</v>
      </c>
      <c r="AH280" s="49">
        <f>IF(ISBLANK(sbcc18[[#This Row],[total_beneficiaries_reached]]),SUM(sbcc18[[#This Row],[calc_children]],sbcc18[[#This Row],[calc_adults]]),sbcc18[[#This Row],[total_beneficiaries_reached]])</f>
        <v>171</v>
      </c>
      <c r="AI280" s="49" t="str">
        <f ca="1">IF(B280="","",OFFSET(table_admin1[[#Headers],[ADM1_PT]],MATCH(B280,admin1,0),1))</f>
        <v>MZ01</v>
      </c>
      <c r="AJ280" s="49" t="str">
        <f t="shared" ca="1" si="8"/>
        <v>MZ0110</v>
      </c>
      <c r="AK280" s="49" t="str">
        <f t="shared" ca="1" si="9"/>
        <v/>
      </c>
    </row>
    <row r="281" spans="1:37" x14ac:dyDescent="0.2">
      <c r="A281" s="58">
        <v>45292</v>
      </c>
      <c r="B281" s="49" t="s">
        <v>120</v>
      </c>
      <c r="C281" s="49" t="s">
        <v>220</v>
      </c>
      <c r="G281" s="49" t="s">
        <v>122</v>
      </c>
      <c r="H281" s="49" t="s">
        <v>170</v>
      </c>
      <c r="I281" s="49" t="s">
        <v>124</v>
      </c>
      <c r="J281" s="49" t="s">
        <v>1314</v>
      </c>
      <c r="K281" s="49" t="s">
        <v>125</v>
      </c>
      <c r="T281" s="49">
        <v>160</v>
      </c>
      <c r="W281" s="49">
        <v>1</v>
      </c>
      <c r="Z281" s="49">
        <v>64</v>
      </c>
      <c r="AC281" s="49">
        <f>IF(ISBLANK(sbcc18[[#This Row],[total_boys]]),SUM(sbcc18[[#This Row],[boys_0-5_reached]],sbcc18[[#This Row],[boys_6-12_reached]],sbcc18[[#This Row],[boys_13-18_reached]]),sbcc18[[#This Row],[total_boys]])</f>
        <v>0</v>
      </c>
      <c r="AD281" s="49">
        <f>IF(ISBLANK(sbcc18[[#This Row],[total_girls]]),SUM(sbcc18[[#This Row],[girls_0-5_reached]],sbcc18[[#This Row],[girls_6-12_reached]],sbcc18[[#This Row],[girls_13-18_reached]]),sbcc18[[#This Row],[total_girls]])</f>
        <v>0</v>
      </c>
      <c r="AE281" s="49">
        <f>IF(ISBLANK(sbcc18[[#This Row],[total_children]]),SUM(sbcc18[[#This Row],[calc_boys]],sbcc18[[#This Row],[calc_girls]]),sbcc18[[#This Row],[total_children]])</f>
        <v>160</v>
      </c>
      <c r="AF281" s="49">
        <f>IF(ISBLANK(sbcc18[[#This Row],[total_pwd]]),SUM(sbcc18[[#This Row],[total_pwd_men]],sbcc18[[#This Row],[total_pwd_women]]),sbcc18[[#This Row],[total_pwd]])</f>
        <v>1</v>
      </c>
      <c r="AG281" s="49">
        <f>IF(ISBLANK(sbcc18[[#This Row],[total_adults]]),SUM(sbcc18[[#This Row],[total_men]],sbcc18[[#This Row],[total_women]]),sbcc18[[#This Row],[total_adults]])</f>
        <v>64</v>
      </c>
      <c r="AH281" s="49">
        <f>IF(ISBLANK(sbcc18[[#This Row],[total_beneficiaries_reached]]),SUM(sbcc18[[#This Row],[calc_children]],sbcc18[[#This Row],[calc_adults]]),sbcc18[[#This Row],[total_beneficiaries_reached]])</f>
        <v>224</v>
      </c>
      <c r="AI281" s="49" t="str">
        <f ca="1">IF(B281="","",OFFSET(table_admin1[[#Headers],[ADM1_PT]],MATCH(B281,admin1,0),1))</f>
        <v>MZ01</v>
      </c>
      <c r="AJ281" s="49" t="str">
        <f t="shared" ca="1" si="8"/>
        <v>MZ0109</v>
      </c>
      <c r="AK281" s="49" t="str">
        <f t="shared" ca="1" si="9"/>
        <v/>
      </c>
    </row>
    <row r="282" spans="1:37" x14ac:dyDescent="0.2">
      <c r="A282" s="58">
        <v>45292</v>
      </c>
      <c r="B282" s="49" t="s">
        <v>224</v>
      </c>
      <c r="C282" s="49" t="s">
        <v>671</v>
      </c>
      <c r="G282" s="49" t="s">
        <v>116</v>
      </c>
      <c r="H282" s="49" t="s">
        <v>170</v>
      </c>
      <c r="I282" s="49" t="s">
        <v>118</v>
      </c>
      <c r="K282" s="49" t="s">
        <v>1212</v>
      </c>
      <c r="T282" s="49">
        <v>17</v>
      </c>
      <c r="W282" s="49">
        <v>7</v>
      </c>
      <c r="Z282" s="49">
        <v>34</v>
      </c>
      <c r="AC282" s="49">
        <f>IF(ISBLANK(sbcc18[[#This Row],[total_boys]]),SUM(sbcc18[[#This Row],[boys_0-5_reached]],sbcc18[[#This Row],[boys_6-12_reached]],sbcc18[[#This Row],[boys_13-18_reached]]),sbcc18[[#This Row],[total_boys]])</f>
        <v>0</v>
      </c>
      <c r="AD282" s="49">
        <f>IF(ISBLANK(sbcc18[[#This Row],[total_girls]]),SUM(sbcc18[[#This Row],[girls_0-5_reached]],sbcc18[[#This Row],[girls_6-12_reached]],sbcc18[[#This Row],[girls_13-18_reached]]),sbcc18[[#This Row],[total_girls]])</f>
        <v>0</v>
      </c>
      <c r="AE282" s="49">
        <f>IF(ISBLANK(sbcc18[[#This Row],[total_children]]),SUM(sbcc18[[#This Row],[calc_boys]],sbcc18[[#This Row],[calc_girls]]),sbcc18[[#This Row],[total_children]])</f>
        <v>17</v>
      </c>
      <c r="AF282" s="49">
        <f>IF(ISBLANK(sbcc18[[#This Row],[total_pwd]]),SUM(sbcc18[[#This Row],[total_pwd_men]],sbcc18[[#This Row],[total_pwd_women]]),sbcc18[[#This Row],[total_pwd]])</f>
        <v>7</v>
      </c>
      <c r="AG282" s="49">
        <f>IF(ISBLANK(sbcc18[[#This Row],[total_adults]]),SUM(sbcc18[[#This Row],[total_men]],sbcc18[[#This Row],[total_women]]),sbcc18[[#This Row],[total_adults]])</f>
        <v>34</v>
      </c>
      <c r="AH282" s="49">
        <f>IF(ISBLANK(sbcc18[[#This Row],[total_beneficiaries_reached]]),SUM(sbcc18[[#This Row],[calc_children]],sbcc18[[#This Row],[calc_adults]]),sbcc18[[#This Row],[total_beneficiaries_reached]])</f>
        <v>51</v>
      </c>
      <c r="AI282" s="49" t="str">
        <f ca="1">IF(B282="","",OFFSET(table_admin1[[#Headers],[ADM1_PT]],MATCH(B282,admin1,0),1))</f>
        <v>MZ10</v>
      </c>
      <c r="AJ282" s="49" t="str">
        <f t="shared" ca="1" si="8"/>
        <v>MZ1010</v>
      </c>
      <c r="AK282" s="49" t="str">
        <f t="shared" ca="1" si="9"/>
        <v/>
      </c>
    </row>
    <row r="283" spans="1:37" x14ac:dyDescent="0.2">
      <c r="A283" s="58">
        <v>45323</v>
      </c>
      <c r="B283" s="49" t="s">
        <v>209</v>
      </c>
      <c r="C283" s="49" t="s">
        <v>489</v>
      </c>
      <c r="G283" s="49" t="s">
        <v>122</v>
      </c>
      <c r="H283" s="49" t="s">
        <v>1197</v>
      </c>
      <c r="I283" s="49" t="s">
        <v>130</v>
      </c>
      <c r="J283" s="49" t="s">
        <v>1318</v>
      </c>
      <c r="K283" s="49" t="s">
        <v>125</v>
      </c>
      <c r="T283" s="49">
        <v>52</v>
      </c>
      <c r="W283" s="49">
        <v>11</v>
      </c>
      <c r="Z283" s="49">
        <v>149</v>
      </c>
      <c r="AC283" s="49">
        <f>IF(ISBLANK(sbcc18[[#This Row],[total_boys]]),SUM(sbcc18[[#This Row],[boys_0-5_reached]],sbcc18[[#This Row],[boys_6-12_reached]],sbcc18[[#This Row],[boys_13-18_reached]]),sbcc18[[#This Row],[total_boys]])</f>
        <v>0</v>
      </c>
      <c r="AD283" s="49">
        <f>IF(ISBLANK(sbcc18[[#This Row],[total_girls]]),SUM(sbcc18[[#This Row],[girls_0-5_reached]],sbcc18[[#This Row],[girls_6-12_reached]],sbcc18[[#This Row],[girls_13-18_reached]]),sbcc18[[#This Row],[total_girls]])</f>
        <v>0</v>
      </c>
      <c r="AE283" s="49">
        <f>IF(ISBLANK(sbcc18[[#This Row],[total_children]]),SUM(sbcc18[[#This Row],[calc_boys]],sbcc18[[#This Row],[calc_girls]]),sbcc18[[#This Row],[total_children]])</f>
        <v>52</v>
      </c>
      <c r="AF283" s="49">
        <f>IF(ISBLANK(sbcc18[[#This Row],[total_pwd]]),SUM(sbcc18[[#This Row],[total_pwd_men]],sbcc18[[#This Row],[total_pwd_women]]),sbcc18[[#This Row],[total_pwd]])</f>
        <v>11</v>
      </c>
      <c r="AG283" s="49">
        <f>IF(ISBLANK(sbcc18[[#This Row],[total_adults]]),SUM(sbcc18[[#This Row],[total_men]],sbcc18[[#This Row],[total_women]]),sbcc18[[#This Row],[total_adults]])</f>
        <v>149</v>
      </c>
      <c r="AH283" s="49">
        <f>IF(ISBLANK(sbcc18[[#This Row],[total_beneficiaries_reached]]),SUM(sbcc18[[#This Row],[calc_children]],sbcc18[[#This Row],[calc_adults]]),sbcc18[[#This Row],[total_beneficiaries_reached]])</f>
        <v>201</v>
      </c>
      <c r="AI283" s="49" t="str">
        <f ca="1">IF(B283="","",OFFSET(table_admin1[[#Headers],[ADM1_PT]],MATCH(B283,admin1,0),1))</f>
        <v>MZ07</v>
      </c>
      <c r="AJ283" s="49" t="str">
        <f t="shared" ca="1" si="8"/>
        <v>MZ0715</v>
      </c>
      <c r="AK283" s="49" t="str">
        <f t="shared" ca="1" si="9"/>
        <v/>
      </c>
    </row>
    <row r="284" spans="1:37" x14ac:dyDescent="0.2">
      <c r="A284" s="58">
        <v>45323</v>
      </c>
      <c r="B284" s="49" t="s">
        <v>229</v>
      </c>
      <c r="C284" s="49" t="s">
        <v>693</v>
      </c>
      <c r="G284" s="49" t="s">
        <v>116</v>
      </c>
      <c r="H284" s="49" t="s">
        <v>1197</v>
      </c>
      <c r="I284" s="49" t="s">
        <v>118</v>
      </c>
      <c r="K284" s="49" t="s">
        <v>1212</v>
      </c>
      <c r="T284" s="49">
        <v>14</v>
      </c>
      <c r="W284" s="49">
        <v>4</v>
      </c>
      <c r="Z284" s="49">
        <v>37</v>
      </c>
      <c r="AC284" s="49">
        <f>IF(ISBLANK(sbcc18[[#This Row],[total_boys]]),SUM(sbcc18[[#This Row],[boys_0-5_reached]],sbcc18[[#This Row],[boys_6-12_reached]],sbcc18[[#This Row],[boys_13-18_reached]]),sbcc18[[#This Row],[total_boys]])</f>
        <v>0</v>
      </c>
      <c r="AD284" s="49">
        <f>IF(ISBLANK(sbcc18[[#This Row],[total_girls]]),SUM(sbcc18[[#This Row],[girls_0-5_reached]],sbcc18[[#This Row],[girls_6-12_reached]],sbcc18[[#This Row],[girls_13-18_reached]]),sbcc18[[#This Row],[total_girls]])</f>
        <v>0</v>
      </c>
      <c r="AE284" s="49">
        <f>IF(ISBLANK(sbcc18[[#This Row],[total_children]]),SUM(sbcc18[[#This Row],[calc_boys]],sbcc18[[#This Row],[calc_girls]]),sbcc18[[#This Row],[total_children]])</f>
        <v>14</v>
      </c>
      <c r="AF284" s="49">
        <f>IF(ISBLANK(sbcc18[[#This Row],[total_pwd]]),SUM(sbcc18[[#This Row],[total_pwd_men]],sbcc18[[#This Row],[total_pwd_women]]),sbcc18[[#This Row],[total_pwd]])</f>
        <v>4</v>
      </c>
      <c r="AG284" s="49">
        <f>IF(ISBLANK(sbcc18[[#This Row],[total_adults]]),SUM(sbcc18[[#This Row],[total_men]],sbcc18[[#This Row],[total_women]]),sbcc18[[#This Row],[total_adults]])</f>
        <v>37</v>
      </c>
      <c r="AH284" s="49">
        <f>IF(ISBLANK(sbcc18[[#This Row],[total_beneficiaries_reached]]),SUM(sbcc18[[#This Row],[calc_children]],sbcc18[[#This Row],[calc_adults]]),sbcc18[[#This Row],[total_beneficiaries_reached]])</f>
        <v>51</v>
      </c>
      <c r="AI284" s="49" t="str">
        <f ca="1">IF(B284="","",OFFSET(table_admin1[[#Headers],[ADM1_PT]],MATCH(B284,admin1,0),1))</f>
        <v>MZ11</v>
      </c>
      <c r="AJ284" s="49" t="str">
        <f t="shared" ca="1" si="8"/>
        <v>MZ1101</v>
      </c>
      <c r="AK284" s="49" t="str">
        <f t="shared" ca="1" si="9"/>
        <v/>
      </c>
    </row>
    <row r="285" spans="1:37" x14ac:dyDescent="0.2">
      <c r="A285" s="58">
        <v>45383</v>
      </c>
      <c r="B285" s="49" t="s">
        <v>209</v>
      </c>
      <c r="C285" s="49" t="s">
        <v>445</v>
      </c>
      <c r="G285" s="49" t="s">
        <v>122</v>
      </c>
      <c r="H285" s="49" t="s">
        <v>170</v>
      </c>
      <c r="I285" s="49" t="s">
        <v>124</v>
      </c>
      <c r="J285" s="49" t="s">
        <v>1315</v>
      </c>
      <c r="K285" s="49" t="s">
        <v>125</v>
      </c>
      <c r="T285" s="49">
        <v>51</v>
      </c>
      <c r="W285" s="49">
        <v>5</v>
      </c>
      <c r="Z285" s="49">
        <v>58</v>
      </c>
      <c r="AC285" s="49">
        <f>IF(ISBLANK(sbcc18[[#This Row],[total_boys]]),SUM(sbcc18[[#This Row],[boys_0-5_reached]],sbcc18[[#This Row],[boys_6-12_reached]],sbcc18[[#This Row],[boys_13-18_reached]]),sbcc18[[#This Row],[total_boys]])</f>
        <v>0</v>
      </c>
      <c r="AD285" s="49">
        <f>IF(ISBLANK(sbcc18[[#This Row],[total_girls]]),SUM(sbcc18[[#This Row],[girls_0-5_reached]],sbcc18[[#This Row],[girls_6-12_reached]],sbcc18[[#This Row],[girls_13-18_reached]]),sbcc18[[#This Row],[total_girls]])</f>
        <v>0</v>
      </c>
      <c r="AE285" s="49">
        <f>IF(ISBLANK(sbcc18[[#This Row],[total_children]]),SUM(sbcc18[[#This Row],[calc_boys]],sbcc18[[#This Row],[calc_girls]]),sbcc18[[#This Row],[total_children]])</f>
        <v>51</v>
      </c>
      <c r="AF285" s="49">
        <f>IF(ISBLANK(sbcc18[[#This Row],[total_pwd]]),SUM(sbcc18[[#This Row],[total_pwd_men]],sbcc18[[#This Row],[total_pwd_women]]),sbcc18[[#This Row],[total_pwd]])</f>
        <v>5</v>
      </c>
      <c r="AG285" s="49">
        <f>IF(ISBLANK(sbcc18[[#This Row],[total_adults]]),SUM(sbcc18[[#This Row],[total_men]],sbcc18[[#This Row],[total_women]]),sbcc18[[#This Row],[total_adults]])</f>
        <v>58</v>
      </c>
      <c r="AH285" s="49">
        <f>IF(ISBLANK(sbcc18[[#This Row],[total_beneficiaries_reached]]),SUM(sbcc18[[#This Row],[calc_children]],sbcc18[[#This Row],[calc_adults]]),sbcc18[[#This Row],[total_beneficiaries_reached]])</f>
        <v>109</v>
      </c>
      <c r="AI285" s="49" t="str">
        <f ca="1">IF(B285="","",OFFSET(table_admin1[[#Headers],[ADM1_PT]],MATCH(B285,admin1,0),1))</f>
        <v>MZ07</v>
      </c>
      <c r="AJ285" s="49" t="str">
        <f t="shared" ca="1" si="8"/>
        <v>MZ0703</v>
      </c>
      <c r="AK285" s="49" t="str">
        <f t="shared" ca="1" si="9"/>
        <v/>
      </c>
    </row>
    <row r="286" spans="1:37" x14ac:dyDescent="0.2">
      <c r="A286" s="58">
        <v>45383</v>
      </c>
      <c r="B286" s="49" t="s">
        <v>229</v>
      </c>
      <c r="C286" s="49" t="s">
        <v>700</v>
      </c>
      <c r="G286" s="49" t="s">
        <v>122</v>
      </c>
      <c r="H286" s="49" t="s">
        <v>1197</v>
      </c>
      <c r="I286" s="49" t="s">
        <v>130</v>
      </c>
      <c r="J286" s="49" t="s">
        <v>1317</v>
      </c>
      <c r="K286" s="49" t="s">
        <v>125</v>
      </c>
      <c r="T286" s="49">
        <v>132</v>
      </c>
      <c r="W286" s="49">
        <v>5</v>
      </c>
      <c r="Z286" s="49">
        <v>117</v>
      </c>
      <c r="AC286" s="49">
        <f>IF(ISBLANK(sbcc18[[#This Row],[total_boys]]),SUM(sbcc18[[#This Row],[boys_0-5_reached]],sbcc18[[#This Row],[boys_6-12_reached]],sbcc18[[#This Row],[boys_13-18_reached]]),sbcc18[[#This Row],[total_boys]])</f>
        <v>0</v>
      </c>
      <c r="AD286" s="49">
        <f>IF(ISBLANK(sbcc18[[#This Row],[total_girls]]),SUM(sbcc18[[#This Row],[girls_0-5_reached]],sbcc18[[#This Row],[girls_6-12_reached]],sbcc18[[#This Row],[girls_13-18_reached]]),sbcc18[[#This Row],[total_girls]])</f>
        <v>0</v>
      </c>
      <c r="AE286" s="49">
        <f>IF(ISBLANK(sbcc18[[#This Row],[total_children]]),SUM(sbcc18[[#This Row],[calc_boys]],sbcc18[[#This Row],[calc_girls]]),sbcc18[[#This Row],[total_children]])</f>
        <v>132</v>
      </c>
      <c r="AF286" s="49">
        <f>IF(ISBLANK(sbcc18[[#This Row],[total_pwd]]),SUM(sbcc18[[#This Row],[total_pwd_men]],sbcc18[[#This Row],[total_pwd_women]]),sbcc18[[#This Row],[total_pwd]])</f>
        <v>5</v>
      </c>
      <c r="AG286" s="49">
        <f>IF(ISBLANK(sbcc18[[#This Row],[total_adults]]),SUM(sbcc18[[#This Row],[total_men]],sbcc18[[#This Row],[total_women]]),sbcc18[[#This Row],[total_adults]])</f>
        <v>117</v>
      </c>
      <c r="AH286" s="49">
        <f>IF(ISBLANK(sbcc18[[#This Row],[total_beneficiaries_reached]]),SUM(sbcc18[[#This Row],[calc_children]],sbcc18[[#This Row],[calc_adults]]),sbcc18[[#This Row],[total_beneficiaries_reached]])</f>
        <v>249</v>
      </c>
      <c r="AI286" s="49" t="str">
        <f ca="1">IF(B286="","",OFFSET(table_admin1[[#Headers],[ADM1_PT]],MATCH(B286,admin1,0),1))</f>
        <v>MZ11</v>
      </c>
      <c r="AJ286" s="49" t="str">
        <f t="shared" ca="1" si="8"/>
        <v>MZ1103</v>
      </c>
      <c r="AK286" s="49" t="str">
        <f t="shared" ca="1" si="9"/>
        <v/>
      </c>
    </row>
    <row r="287" spans="1:37" x14ac:dyDescent="0.2">
      <c r="A287" s="58">
        <v>45292</v>
      </c>
      <c r="B287" s="49" t="s">
        <v>224</v>
      </c>
      <c r="C287" s="49" t="s">
        <v>667</v>
      </c>
      <c r="G287" s="49" t="s">
        <v>116</v>
      </c>
      <c r="H287" s="49" t="s">
        <v>1197</v>
      </c>
      <c r="I287" s="49" t="s">
        <v>118</v>
      </c>
      <c r="K287" s="49" t="s">
        <v>1212</v>
      </c>
      <c r="T287" s="49">
        <v>182</v>
      </c>
      <c r="W287" s="49">
        <v>11</v>
      </c>
      <c r="Z287" s="49">
        <v>152</v>
      </c>
      <c r="AC287" s="49">
        <f>IF(ISBLANK(sbcc18[[#This Row],[total_boys]]),SUM(sbcc18[[#This Row],[boys_0-5_reached]],sbcc18[[#This Row],[boys_6-12_reached]],sbcc18[[#This Row],[boys_13-18_reached]]),sbcc18[[#This Row],[total_boys]])</f>
        <v>0</v>
      </c>
      <c r="AD287" s="49">
        <f>IF(ISBLANK(sbcc18[[#This Row],[total_girls]]),SUM(sbcc18[[#This Row],[girls_0-5_reached]],sbcc18[[#This Row],[girls_6-12_reached]],sbcc18[[#This Row],[girls_13-18_reached]]),sbcc18[[#This Row],[total_girls]])</f>
        <v>0</v>
      </c>
      <c r="AE287" s="49">
        <f>IF(ISBLANK(sbcc18[[#This Row],[total_children]]),SUM(sbcc18[[#This Row],[calc_boys]],sbcc18[[#This Row],[calc_girls]]),sbcc18[[#This Row],[total_children]])</f>
        <v>182</v>
      </c>
      <c r="AF287" s="49">
        <f>IF(ISBLANK(sbcc18[[#This Row],[total_pwd]]),SUM(sbcc18[[#This Row],[total_pwd_men]],sbcc18[[#This Row],[total_pwd_women]]),sbcc18[[#This Row],[total_pwd]])</f>
        <v>11</v>
      </c>
      <c r="AG287" s="49">
        <f>IF(ISBLANK(sbcc18[[#This Row],[total_adults]]),SUM(sbcc18[[#This Row],[total_men]],sbcc18[[#This Row],[total_women]]),sbcc18[[#This Row],[total_adults]])</f>
        <v>152</v>
      </c>
      <c r="AH287" s="49">
        <f>IF(ISBLANK(sbcc18[[#This Row],[total_beneficiaries_reached]]),SUM(sbcc18[[#This Row],[calc_children]],sbcc18[[#This Row],[calc_adults]]),sbcc18[[#This Row],[total_beneficiaries_reached]])</f>
        <v>334</v>
      </c>
      <c r="AI287" s="49" t="str">
        <f ca="1">IF(B287="","",OFFSET(table_admin1[[#Headers],[ADM1_PT]],MATCH(B287,admin1,0),1))</f>
        <v>MZ10</v>
      </c>
      <c r="AJ287" s="49" t="str">
        <f t="shared" ca="1" si="8"/>
        <v>MZ1009</v>
      </c>
      <c r="AK287" s="49" t="str">
        <f t="shared" ca="1" si="9"/>
        <v/>
      </c>
    </row>
    <row r="288" spans="1:37" x14ac:dyDescent="0.2">
      <c r="A288" s="58">
        <v>45383</v>
      </c>
      <c r="B288" s="49" t="s">
        <v>120</v>
      </c>
      <c r="C288" s="49" t="s">
        <v>126</v>
      </c>
      <c r="G288" s="49" t="s">
        <v>122</v>
      </c>
      <c r="H288" s="49" t="s">
        <v>170</v>
      </c>
      <c r="I288" s="49" t="s">
        <v>124</v>
      </c>
      <c r="J288" s="49" t="s">
        <v>1314</v>
      </c>
      <c r="K288" s="49" t="s">
        <v>125</v>
      </c>
      <c r="T288" s="49">
        <v>53</v>
      </c>
      <c r="W288" s="49">
        <v>5</v>
      </c>
      <c r="Z288" s="49">
        <v>66</v>
      </c>
      <c r="AC288" s="49">
        <f>IF(ISBLANK(sbcc18[[#This Row],[total_boys]]),SUM(sbcc18[[#This Row],[boys_0-5_reached]],sbcc18[[#This Row],[boys_6-12_reached]],sbcc18[[#This Row],[boys_13-18_reached]]),sbcc18[[#This Row],[total_boys]])</f>
        <v>0</v>
      </c>
      <c r="AD288" s="49">
        <f>IF(ISBLANK(sbcc18[[#This Row],[total_girls]]),SUM(sbcc18[[#This Row],[girls_0-5_reached]],sbcc18[[#This Row],[girls_6-12_reached]],sbcc18[[#This Row],[girls_13-18_reached]]),sbcc18[[#This Row],[total_girls]])</f>
        <v>0</v>
      </c>
      <c r="AE288" s="49">
        <f>IF(ISBLANK(sbcc18[[#This Row],[total_children]]),SUM(sbcc18[[#This Row],[calc_boys]],sbcc18[[#This Row],[calc_girls]]),sbcc18[[#This Row],[total_children]])</f>
        <v>53</v>
      </c>
      <c r="AF288" s="49">
        <f>IF(ISBLANK(sbcc18[[#This Row],[total_pwd]]),SUM(sbcc18[[#This Row],[total_pwd_men]],sbcc18[[#This Row],[total_pwd_women]]),sbcc18[[#This Row],[total_pwd]])</f>
        <v>5</v>
      </c>
      <c r="AG288" s="49">
        <f>IF(ISBLANK(sbcc18[[#This Row],[total_adults]]),SUM(sbcc18[[#This Row],[total_men]],sbcc18[[#This Row],[total_women]]),sbcc18[[#This Row],[total_adults]])</f>
        <v>66</v>
      </c>
      <c r="AH288" s="49">
        <f>IF(ISBLANK(sbcc18[[#This Row],[total_beneficiaries_reached]]),SUM(sbcc18[[#This Row],[calc_children]],sbcc18[[#This Row],[calc_adults]]),sbcc18[[#This Row],[total_beneficiaries_reached]])</f>
        <v>119</v>
      </c>
      <c r="AI288" s="49" t="str">
        <f ca="1">IF(B288="","",OFFSET(table_admin1[[#Headers],[ADM1_PT]],MATCH(B288,admin1,0),1))</f>
        <v>MZ01</v>
      </c>
      <c r="AJ288" s="49" t="str">
        <f t="shared" ca="1" si="8"/>
        <v>MZ0103</v>
      </c>
      <c r="AK288" s="49" t="str">
        <f t="shared" ca="1" si="9"/>
        <v/>
      </c>
    </row>
    <row r="289" spans="1:37" x14ac:dyDescent="0.2">
      <c r="A289" s="58">
        <v>45323</v>
      </c>
      <c r="B289" s="49" t="s">
        <v>209</v>
      </c>
      <c r="C289" s="49" t="s">
        <v>489</v>
      </c>
      <c r="G289" s="49" t="s">
        <v>122</v>
      </c>
      <c r="H289" s="49" t="s">
        <v>1197</v>
      </c>
      <c r="I289" s="49" t="s">
        <v>124</v>
      </c>
      <c r="J289" s="49" t="s">
        <v>1315</v>
      </c>
      <c r="K289" s="49" t="s">
        <v>125</v>
      </c>
      <c r="T289" s="49">
        <v>32</v>
      </c>
      <c r="W289" s="49">
        <v>12</v>
      </c>
      <c r="Z289" s="49">
        <v>130</v>
      </c>
      <c r="AC289" s="49">
        <f>IF(ISBLANK(sbcc18[[#This Row],[total_boys]]),SUM(sbcc18[[#This Row],[boys_0-5_reached]],sbcc18[[#This Row],[boys_6-12_reached]],sbcc18[[#This Row],[boys_13-18_reached]]),sbcc18[[#This Row],[total_boys]])</f>
        <v>0</v>
      </c>
      <c r="AD289" s="49">
        <f>IF(ISBLANK(sbcc18[[#This Row],[total_girls]]),SUM(sbcc18[[#This Row],[girls_0-5_reached]],sbcc18[[#This Row],[girls_6-12_reached]],sbcc18[[#This Row],[girls_13-18_reached]]),sbcc18[[#This Row],[total_girls]])</f>
        <v>0</v>
      </c>
      <c r="AE289" s="49">
        <f>IF(ISBLANK(sbcc18[[#This Row],[total_children]]),SUM(sbcc18[[#This Row],[calc_boys]],sbcc18[[#This Row],[calc_girls]]),sbcc18[[#This Row],[total_children]])</f>
        <v>32</v>
      </c>
      <c r="AF289" s="49">
        <f>IF(ISBLANK(sbcc18[[#This Row],[total_pwd]]),SUM(sbcc18[[#This Row],[total_pwd_men]],sbcc18[[#This Row],[total_pwd_women]]),sbcc18[[#This Row],[total_pwd]])</f>
        <v>12</v>
      </c>
      <c r="AG289" s="49">
        <f>IF(ISBLANK(sbcc18[[#This Row],[total_adults]]),SUM(sbcc18[[#This Row],[total_men]],sbcc18[[#This Row],[total_women]]),sbcc18[[#This Row],[total_adults]])</f>
        <v>130</v>
      </c>
      <c r="AH289" s="49">
        <f>IF(ISBLANK(sbcc18[[#This Row],[total_beneficiaries_reached]]),SUM(sbcc18[[#This Row],[calc_children]],sbcc18[[#This Row],[calc_adults]]),sbcc18[[#This Row],[total_beneficiaries_reached]])</f>
        <v>162</v>
      </c>
      <c r="AI289" s="49" t="str">
        <f ca="1">IF(B289="","",OFFSET(table_admin1[[#Headers],[ADM1_PT]],MATCH(B289,admin1,0),1))</f>
        <v>MZ07</v>
      </c>
      <c r="AJ289" s="49" t="str">
        <f t="shared" ca="1" si="8"/>
        <v>MZ0715</v>
      </c>
      <c r="AK289" s="49" t="str">
        <f t="shared" ca="1" si="9"/>
        <v/>
      </c>
    </row>
    <row r="290" spans="1:37" x14ac:dyDescent="0.2">
      <c r="A290" s="58">
        <v>45323</v>
      </c>
      <c r="B290" s="49" t="s">
        <v>224</v>
      </c>
      <c r="C290" s="49" t="s">
        <v>656</v>
      </c>
      <c r="G290" s="49" t="s">
        <v>122</v>
      </c>
      <c r="H290" s="49" t="s">
        <v>1197</v>
      </c>
      <c r="I290" s="49" t="s">
        <v>124</v>
      </c>
      <c r="J290" s="49" t="s">
        <v>1316</v>
      </c>
      <c r="K290" s="49" t="s">
        <v>125</v>
      </c>
      <c r="T290" s="49">
        <v>105</v>
      </c>
      <c r="W290" s="49">
        <v>10</v>
      </c>
      <c r="Z290" s="49">
        <v>81</v>
      </c>
      <c r="AC290" s="49">
        <f>IF(ISBLANK(sbcc18[[#This Row],[total_boys]]),SUM(sbcc18[[#This Row],[boys_0-5_reached]],sbcc18[[#This Row],[boys_6-12_reached]],sbcc18[[#This Row],[boys_13-18_reached]]),sbcc18[[#This Row],[total_boys]])</f>
        <v>0</v>
      </c>
      <c r="AD290" s="49">
        <f>IF(ISBLANK(sbcc18[[#This Row],[total_girls]]),SUM(sbcc18[[#This Row],[girls_0-5_reached]],sbcc18[[#This Row],[girls_6-12_reached]],sbcc18[[#This Row],[girls_13-18_reached]]),sbcc18[[#This Row],[total_girls]])</f>
        <v>0</v>
      </c>
      <c r="AE290" s="49">
        <f>IF(ISBLANK(sbcc18[[#This Row],[total_children]]),SUM(sbcc18[[#This Row],[calc_boys]],sbcc18[[#This Row],[calc_girls]]),sbcc18[[#This Row],[total_children]])</f>
        <v>105</v>
      </c>
      <c r="AF290" s="49">
        <f>IF(ISBLANK(sbcc18[[#This Row],[total_pwd]]),SUM(sbcc18[[#This Row],[total_pwd_men]],sbcc18[[#This Row],[total_pwd_women]]),sbcc18[[#This Row],[total_pwd]])</f>
        <v>10</v>
      </c>
      <c r="AG290" s="49">
        <f>IF(ISBLANK(sbcc18[[#This Row],[total_adults]]),SUM(sbcc18[[#This Row],[total_men]],sbcc18[[#This Row],[total_women]]),sbcc18[[#This Row],[total_adults]])</f>
        <v>81</v>
      </c>
      <c r="AH290" s="49">
        <f>IF(ISBLANK(sbcc18[[#This Row],[total_beneficiaries_reached]]),SUM(sbcc18[[#This Row],[calc_children]],sbcc18[[#This Row],[calc_adults]]),sbcc18[[#This Row],[total_beneficiaries_reached]])</f>
        <v>186</v>
      </c>
      <c r="AI290" s="49" t="str">
        <f ca="1">IF(B290="","",OFFSET(table_admin1[[#Headers],[ADM1_PT]],MATCH(B290,admin1,0),1))</f>
        <v>MZ10</v>
      </c>
      <c r="AJ290" s="49" t="str">
        <f t="shared" ca="1" si="8"/>
        <v>MZ1006</v>
      </c>
      <c r="AK290" s="49" t="str">
        <f t="shared" ca="1" si="9"/>
        <v/>
      </c>
    </row>
    <row r="291" spans="1:37" x14ac:dyDescent="0.2">
      <c r="A291" s="58">
        <v>45352</v>
      </c>
      <c r="B291" s="49" t="s">
        <v>113</v>
      </c>
      <c r="C291" s="49" t="s">
        <v>596</v>
      </c>
      <c r="G291" s="49" t="s">
        <v>116</v>
      </c>
      <c r="H291" s="49" t="s">
        <v>170</v>
      </c>
      <c r="I291" s="49" t="s">
        <v>118</v>
      </c>
      <c r="K291" s="49" t="s">
        <v>1212</v>
      </c>
      <c r="T291" s="49">
        <v>191</v>
      </c>
      <c r="W291" s="49">
        <v>7</v>
      </c>
      <c r="Z291" s="49">
        <v>81</v>
      </c>
      <c r="AC291" s="49">
        <f>IF(ISBLANK(sbcc18[[#This Row],[total_boys]]),SUM(sbcc18[[#This Row],[boys_0-5_reached]],sbcc18[[#This Row],[boys_6-12_reached]],sbcc18[[#This Row],[boys_13-18_reached]]),sbcc18[[#This Row],[total_boys]])</f>
        <v>0</v>
      </c>
      <c r="AD291" s="49">
        <f>IF(ISBLANK(sbcc18[[#This Row],[total_girls]]),SUM(sbcc18[[#This Row],[girls_0-5_reached]],sbcc18[[#This Row],[girls_6-12_reached]],sbcc18[[#This Row],[girls_13-18_reached]]),sbcc18[[#This Row],[total_girls]])</f>
        <v>0</v>
      </c>
      <c r="AE291" s="49">
        <f>IF(ISBLANK(sbcc18[[#This Row],[total_children]]),SUM(sbcc18[[#This Row],[calc_boys]],sbcc18[[#This Row],[calc_girls]]),sbcc18[[#This Row],[total_children]])</f>
        <v>191</v>
      </c>
      <c r="AF291" s="49">
        <f>IF(ISBLANK(sbcc18[[#This Row],[total_pwd]]),SUM(sbcc18[[#This Row],[total_pwd_men]],sbcc18[[#This Row],[total_pwd_women]]),sbcc18[[#This Row],[total_pwd]])</f>
        <v>7</v>
      </c>
      <c r="AG291" s="49">
        <f>IF(ISBLANK(sbcc18[[#This Row],[total_adults]]),SUM(sbcc18[[#This Row],[total_men]],sbcc18[[#This Row],[total_women]]),sbcc18[[#This Row],[total_adults]])</f>
        <v>81</v>
      </c>
      <c r="AH291" s="49">
        <f>IF(ISBLANK(sbcc18[[#This Row],[total_beneficiaries_reached]]),SUM(sbcc18[[#This Row],[calc_children]],sbcc18[[#This Row],[calc_adults]]),sbcc18[[#This Row],[total_beneficiaries_reached]])</f>
        <v>272</v>
      </c>
      <c r="AI291" s="49" t="str">
        <f ca="1">IF(B291="","",OFFSET(table_admin1[[#Headers],[ADM1_PT]],MATCH(B291,admin1,0),1))</f>
        <v>MZ09</v>
      </c>
      <c r="AJ291" s="49" t="str">
        <f t="shared" ca="1" si="8"/>
        <v>MZ0902</v>
      </c>
      <c r="AK291" s="49" t="str">
        <f t="shared" ca="1" si="9"/>
        <v/>
      </c>
    </row>
    <row r="292" spans="1:37" x14ac:dyDescent="0.2">
      <c r="A292" s="58">
        <v>45352</v>
      </c>
      <c r="B292" s="49" t="s">
        <v>209</v>
      </c>
      <c r="C292" s="49" t="s">
        <v>445</v>
      </c>
      <c r="G292" s="49" t="s">
        <v>122</v>
      </c>
      <c r="H292" s="49" t="s">
        <v>170</v>
      </c>
      <c r="I292" s="49" t="s">
        <v>130</v>
      </c>
      <c r="J292" s="49" t="s">
        <v>1317</v>
      </c>
      <c r="K292" s="49" t="s">
        <v>125</v>
      </c>
      <c r="T292" s="49">
        <v>101</v>
      </c>
      <c r="W292" s="49">
        <v>1</v>
      </c>
      <c r="Z292" s="49">
        <v>3</v>
      </c>
      <c r="AC292" s="49">
        <f>IF(ISBLANK(sbcc18[[#This Row],[total_boys]]),SUM(sbcc18[[#This Row],[boys_0-5_reached]],sbcc18[[#This Row],[boys_6-12_reached]],sbcc18[[#This Row],[boys_13-18_reached]]),sbcc18[[#This Row],[total_boys]])</f>
        <v>0</v>
      </c>
      <c r="AD292" s="49">
        <f>IF(ISBLANK(sbcc18[[#This Row],[total_girls]]),SUM(sbcc18[[#This Row],[girls_0-5_reached]],sbcc18[[#This Row],[girls_6-12_reached]],sbcc18[[#This Row],[girls_13-18_reached]]),sbcc18[[#This Row],[total_girls]])</f>
        <v>0</v>
      </c>
      <c r="AE292" s="49">
        <f>IF(ISBLANK(sbcc18[[#This Row],[total_children]]),SUM(sbcc18[[#This Row],[calc_boys]],sbcc18[[#This Row],[calc_girls]]),sbcc18[[#This Row],[total_children]])</f>
        <v>101</v>
      </c>
      <c r="AF292" s="49">
        <f>IF(ISBLANK(sbcc18[[#This Row],[total_pwd]]),SUM(sbcc18[[#This Row],[total_pwd_men]],sbcc18[[#This Row],[total_pwd_women]]),sbcc18[[#This Row],[total_pwd]])</f>
        <v>1</v>
      </c>
      <c r="AG292" s="49">
        <f>IF(ISBLANK(sbcc18[[#This Row],[total_adults]]),SUM(sbcc18[[#This Row],[total_men]],sbcc18[[#This Row],[total_women]]),sbcc18[[#This Row],[total_adults]])</f>
        <v>3</v>
      </c>
      <c r="AH292" s="49">
        <f>IF(ISBLANK(sbcc18[[#This Row],[total_beneficiaries_reached]]),SUM(sbcc18[[#This Row],[calc_children]],sbcc18[[#This Row],[calc_adults]]),sbcc18[[#This Row],[total_beneficiaries_reached]])</f>
        <v>104</v>
      </c>
      <c r="AI292" s="49" t="str">
        <f ca="1">IF(B292="","",OFFSET(table_admin1[[#Headers],[ADM1_PT]],MATCH(B292,admin1,0),1))</f>
        <v>MZ07</v>
      </c>
      <c r="AJ292" s="49" t="str">
        <f t="shared" ca="1" si="8"/>
        <v>MZ0703</v>
      </c>
      <c r="AK292" s="49" t="str">
        <f t="shared" ca="1" si="9"/>
        <v/>
      </c>
    </row>
    <row r="293" spans="1:37" x14ac:dyDescent="0.2">
      <c r="A293" s="58">
        <v>45292</v>
      </c>
      <c r="B293" s="49" t="s">
        <v>120</v>
      </c>
      <c r="C293" s="49" t="s">
        <v>183</v>
      </c>
      <c r="G293" s="49" t="s">
        <v>116</v>
      </c>
      <c r="H293" s="49" t="s">
        <v>170</v>
      </c>
      <c r="I293" s="49" t="s">
        <v>118</v>
      </c>
      <c r="K293" s="49" t="s">
        <v>1212</v>
      </c>
      <c r="T293" s="49">
        <v>37</v>
      </c>
      <c r="W293" s="49">
        <v>11</v>
      </c>
      <c r="Z293" s="49">
        <v>121</v>
      </c>
      <c r="AC293" s="49">
        <f>IF(ISBLANK(sbcc18[[#This Row],[total_boys]]),SUM(sbcc18[[#This Row],[boys_0-5_reached]],sbcc18[[#This Row],[boys_6-12_reached]],sbcc18[[#This Row],[boys_13-18_reached]]),sbcc18[[#This Row],[total_boys]])</f>
        <v>0</v>
      </c>
      <c r="AD293" s="49">
        <f>IF(ISBLANK(sbcc18[[#This Row],[total_girls]]),SUM(sbcc18[[#This Row],[girls_0-5_reached]],sbcc18[[#This Row],[girls_6-12_reached]],sbcc18[[#This Row],[girls_13-18_reached]]),sbcc18[[#This Row],[total_girls]])</f>
        <v>0</v>
      </c>
      <c r="AE293" s="49">
        <f>IF(ISBLANK(sbcc18[[#This Row],[total_children]]),SUM(sbcc18[[#This Row],[calc_boys]],sbcc18[[#This Row],[calc_girls]]),sbcc18[[#This Row],[total_children]])</f>
        <v>37</v>
      </c>
      <c r="AF293" s="49">
        <f>IF(ISBLANK(sbcc18[[#This Row],[total_pwd]]),SUM(sbcc18[[#This Row],[total_pwd_men]],sbcc18[[#This Row],[total_pwd_women]]),sbcc18[[#This Row],[total_pwd]])</f>
        <v>11</v>
      </c>
      <c r="AG293" s="49">
        <f>IF(ISBLANK(sbcc18[[#This Row],[total_adults]]),SUM(sbcc18[[#This Row],[total_men]],sbcc18[[#This Row],[total_women]]),sbcc18[[#This Row],[total_adults]])</f>
        <v>121</v>
      </c>
      <c r="AH293" s="49">
        <f>IF(ISBLANK(sbcc18[[#This Row],[total_beneficiaries_reached]]),SUM(sbcc18[[#This Row],[calc_children]],sbcc18[[#This Row],[calc_adults]]),sbcc18[[#This Row],[total_beneficiaries_reached]])</f>
        <v>158</v>
      </c>
      <c r="AI293" s="49" t="str">
        <f ca="1">IF(B293="","",OFFSET(table_admin1[[#Headers],[ADM1_PT]],MATCH(B293,admin1,0),1))</f>
        <v>MZ01</v>
      </c>
      <c r="AJ293" s="49" t="str">
        <f t="shared" ca="1" si="8"/>
        <v>MZ0102</v>
      </c>
      <c r="AK293" s="49" t="str">
        <f t="shared" ca="1" si="9"/>
        <v/>
      </c>
    </row>
    <row r="294" spans="1:37" x14ac:dyDescent="0.2">
      <c r="A294" s="58">
        <v>45323</v>
      </c>
      <c r="B294" s="49" t="s">
        <v>224</v>
      </c>
      <c r="C294" s="49" t="s">
        <v>690</v>
      </c>
      <c r="G294" s="49" t="s">
        <v>116</v>
      </c>
      <c r="H294" s="49" t="s">
        <v>170</v>
      </c>
      <c r="I294" s="49" t="s">
        <v>118</v>
      </c>
      <c r="K294" s="49" t="s">
        <v>1212</v>
      </c>
      <c r="T294" s="49">
        <v>36</v>
      </c>
      <c r="W294" s="49">
        <v>1</v>
      </c>
      <c r="Z294" s="49">
        <v>162</v>
      </c>
      <c r="AC294" s="49">
        <f>IF(ISBLANK(sbcc18[[#This Row],[total_boys]]),SUM(sbcc18[[#This Row],[boys_0-5_reached]],sbcc18[[#This Row],[boys_6-12_reached]],sbcc18[[#This Row],[boys_13-18_reached]]),sbcc18[[#This Row],[total_boys]])</f>
        <v>0</v>
      </c>
      <c r="AD294" s="49">
        <f>IF(ISBLANK(sbcc18[[#This Row],[total_girls]]),SUM(sbcc18[[#This Row],[girls_0-5_reached]],sbcc18[[#This Row],[girls_6-12_reached]],sbcc18[[#This Row],[girls_13-18_reached]]),sbcc18[[#This Row],[total_girls]])</f>
        <v>0</v>
      </c>
      <c r="AE294" s="49">
        <f>IF(ISBLANK(sbcc18[[#This Row],[total_children]]),SUM(sbcc18[[#This Row],[calc_boys]],sbcc18[[#This Row],[calc_girls]]),sbcc18[[#This Row],[total_children]])</f>
        <v>36</v>
      </c>
      <c r="AF294" s="49">
        <f>IF(ISBLANK(sbcc18[[#This Row],[total_pwd]]),SUM(sbcc18[[#This Row],[total_pwd_men]],sbcc18[[#This Row],[total_pwd_women]]),sbcc18[[#This Row],[total_pwd]])</f>
        <v>1</v>
      </c>
      <c r="AG294" s="49">
        <f>IF(ISBLANK(sbcc18[[#This Row],[total_adults]]),SUM(sbcc18[[#This Row],[total_men]],sbcc18[[#This Row],[total_women]]),sbcc18[[#This Row],[total_adults]])</f>
        <v>162</v>
      </c>
      <c r="AH294" s="49">
        <f>IF(ISBLANK(sbcc18[[#This Row],[total_beneficiaries_reached]]),SUM(sbcc18[[#This Row],[calc_children]],sbcc18[[#This Row],[calc_adults]]),sbcc18[[#This Row],[total_beneficiaries_reached]])</f>
        <v>198</v>
      </c>
      <c r="AI294" s="49" t="str">
        <f ca="1">IF(B294="","",OFFSET(table_admin1[[#Headers],[ADM1_PT]],MATCH(B294,admin1,0),1))</f>
        <v>MZ10</v>
      </c>
      <c r="AJ294" s="49" t="str">
        <f t="shared" ca="1" si="8"/>
        <v>MZ1015</v>
      </c>
      <c r="AK294" s="49" t="str">
        <f t="shared" ca="1" si="9"/>
        <v/>
      </c>
    </row>
    <row r="295" spans="1:37" x14ac:dyDescent="0.2">
      <c r="A295" s="58">
        <v>45383</v>
      </c>
      <c r="B295" s="49" t="s">
        <v>209</v>
      </c>
      <c r="C295" s="49" t="s">
        <v>467</v>
      </c>
      <c r="G295" s="49" t="s">
        <v>116</v>
      </c>
      <c r="H295" s="49" t="s">
        <v>1197</v>
      </c>
      <c r="I295" s="49" t="s">
        <v>118</v>
      </c>
      <c r="K295" s="49" t="s">
        <v>1212</v>
      </c>
      <c r="T295" s="49">
        <v>87</v>
      </c>
      <c r="W295" s="49">
        <v>3</v>
      </c>
      <c r="Z295" s="49">
        <v>58</v>
      </c>
      <c r="AC295" s="49">
        <f>IF(ISBLANK(sbcc18[[#This Row],[total_boys]]),SUM(sbcc18[[#This Row],[boys_0-5_reached]],sbcc18[[#This Row],[boys_6-12_reached]],sbcc18[[#This Row],[boys_13-18_reached]]),sbcc18[[#This Row],[total_boys]])</f>
        <v>0</v>
      </c>
      <c r="AD295" s="49">
        <f>IF(ISBLANK(sbcc18[[#This Row],[total_girls]]),SUM(sbcc18[[#This Row],[girls_0-5_reached]],sbcc18[[#This Row],[girls_6-12_reached]],sbcc18[[#This Row],[girls_13-18_reached]]),sbcc18[[#This Row],[total_girls]])</f>
        <v>0</v>
      </c>
      <c r="AE295" s="49">
        <f>IF(ISBLANK(sbcc18[[#This Row],[total_children]]),SUM(sbcc18[[#This Row],[calc_boys]],sbcc18[[#This Row],[calc_girls]]),sbcc18[[#This Row],[total_children]])</f>
        <v>87</v>
      </c>
      <c r="AF295" s="49">
        <f>IF(ISBLANK(sbcc18[[#This Row],[total_pwd]]),SUM(sbcc18[[#This Row],[total_pwd_men]],sbcc18[[#This Row],[total_pwd_women]]),sbcc18[[#This Row],[total_pwd]])</f>
        <v>3</v>
      </c>
      <c r="AG295" s="49">
        <f>IF(ISBLANK(sbcc18[[#This Row],[total_adults]]),SUM(sbcc18[[#This Row],[total_men]],sbcc18[[#This Row],[total_women]]),sbcc18[[#This Row],[total_adults]])</f>
        <v>58</v>
      </c>
      <c r="AH295" s="49">
        <f>IF(ISBLANK(sbcc18[[#This Row],[total_beneficiaries_reached]]),SUM(sbcc18[[#This Row],[calc_children]],sbcc18[[#This Row],[calc_adults]]),sbcc18[[#This Row],[total_beneficiaries_reached]])</f>
        <v>145</v>
      </c>
      <c r="AI295" s="49" t="str">
        <f ca="1">IF(B295="","",OFFSET(table_admin1[[#Headers],[ADM1_PT]],MATCH(B295,admin1,0),1))</f>
        <v>MZ07</v>
      </c>
      <c r="AJ295" s="49" t="str">
        <f t="shared" ca="1" si="8"/>
        <v>MZ0709</v>
      </c>
      <c r="AK295" s="49" t="str">
        <f t="shared" ca="1" si="9"/>
        <v/>
      </c>
    </row>
    <row r="296" spans="1:37" x14ac:dyDescent="0.2">
      <c r="A296" s="58">
        <v>45292</v>
      </c>
      <c r="B296" s="49" t="s">
        <v>209</v>
      </c>
      <c r="C296" s="49" t="s">
        <v>505</v>
      </c>
      <c r="G296" s="49" t="s">
        <v>116</v>
      </c>
      <c r="H296" s="49" t="s">
        <v>1197</v>
      </c>
      <c r="I296" s="49" t="s">
        <v>118</v>
      </c>
      <c r="K296" s="49" t="s">
        <v>1212</v>
      </c>
      <c r="T296" s="49">
        <v>6</v>
      </c>
      <c r="W296" s="49">
        <v>10</v>
      </c>
      <c r="Z296" s="49">
        <v>84</v>
      </c>
      <c r="AC296" s="49">
        <f>IF(ISBLANK(sbcc18[[#This Row],[total_boys]]),SUM(sbcc18[[#This Row],[boys_0-5_reached]],sbcc18[[#This Row],[boys_6-12_reached]],sbcc18[[#This Row],[boys_13-18_reached]]),sbcc18[[#This Row],[total_boys]])</f>
        <v>0</v>
      </c>
      <c r="AD296" s="49">
        <f>IF(ISBLANK(sbcc18[[#This Row],[total_girls]]),SUM(sbcc18[[#This Row],[girls_0-5_reached]],sbcc18[[#This Row],[girls_6-12_reached]],sbcc18[[#This Row],[girls_13-18_reached]]),sbcc18[[#This Row],[total_girls]])</f>
        <v>0</v>
      </c>
      <c r="AE296" s="49">
        <f>IF(ISBLANK(sbcc18[[#This Row],[total_children]]),SUM(sbcc18[[#This Row],[calc_boys]],sbcc18[[#This Row],[calc_girls]]),sbcc18[[#This Row],[total_children]])</f>
        <v>6</v>
      </c>
      <c r="AF296" s="49">
        <f>IF(ISBLANK(sbcc18[[#This Row],[total_pwd]]),SUM(sbcc18[[#This Row],[total_pwd_men]],sbcc18[[#This Row],[total_pwd_women]]),sbcc18[[#This Row],[total_pwd]])</f>
        <v>10</v>
      </c>
      <c r="AG296" s="49">
        <f>IF(ISBLANK(sbcc18[[#This Row],[total_adults]]),SUM(sbcc18[[#This Row],[total_men]],sbcc18[[#This Row],[total_women]]),sbcc18[[#This Row],[total_adults]])</f>
        <v>84</v>
      </c>
      <c r="AH296" s="49">
        <f>IF(ISBLANK(sbcc18[[#This Row],[total_beneficiaries_reached]]),SUM(sbcc18[[#This Row],[calc_children]],sbcc18[[#This Row],[calc_adults]]),sbcc18[[#This Row],[total_beneficiaries_reached]])</f>
        <v>90</v>
      </c>
      <c r="AI296" s="49" t="str">
        <f ca="1">IF(B296="","",OFFSET(table_admin1[[#Headers],[ADM1_PT]],MATCH(B296,admin1,0),1))</f>
        <v>MZ07</v>
      </c>
      <c r="AJ296" s="49" t="str">
        <f t="shared" ca="1" si="8"/>
        <v>MZ0719</v>
      </c>
      <c r="AK296" s="49" t="str">
        <f t="shared" ca="1" si="9"/>
        <v/>
      </c>
    </row>
    <row r="297" spans="1:37" x14ac:dyDescent="0.2">
      <c r="A297" s="58">
        <v>45352</v>
      </c>
      <c r="B297" s="49" t="s">
        <v>113</v>
      </c>
      <c r="C297" s="49" t="s">
        <v>114</v>
      </c>
      <c r="G297" s="49" t="s">
        <v>122</v>
      </c>
      <c r="H297" s="49" t="s">
        <v>170</v>
      </c>
      <c r="I297" s="49" t="s">
        <v>124</v>
      </c>
      <c r="J297" s="49" t="s">
        <v>1314</v>
      </c>
      <c r="K297" s="49" t="s">
        <v>125</v>
      </c>
      <c r="T297" s="49">
        <v>27</v>
      </c>
      <c r="W297" s="49">
        <v>6</v>
      </c>
      <c r="Z297" s="49">
        <v>200</v>
      </c>
      <c r="AC297" s="49">
        <f>IF(ISBLANK(sbcc18[[#This Row],[total_boys]]),SUM(sbcc18[[#This Row],[boys_0-5_reached]],sbcc18[[#This Row],[boys_6-12_reached]],sbcc18[[#This Row],[boys_13-18_reached]]),sbcc18[[#This Row],[total_boys]])</f>
        <v>0</v>
      </c>
      <c r="AD297" s="49">
        <f>IF(ISBLANK(sbcc18[[#This Row],[total_girls]]),SUM(sbcc18[[#This Row],[girls_0-5_reached]],sbcc18[[#This Row],[girls_6-12_reached]],sbcc18[[#This Row],[girls_13-18_reached]]),sbcc18[[#This Row],[total_girls]])</f>
        <v>0</v>
      </c>
      <c r="AE297" s="49">
        <f>IF(ISBLANK(sbcc18[[#This Row],[total_children]]),SUM(sbcc18[[#This Row],[calc_boys]],sbcc18[[#This Row],[calc_girls]]),sbcc18[[#This Row],[total_children]])</f>
        <v>27</v>
      </c>
      <c r="AF297" s="49">
        <f>IF(ISBLANK(sbcc18[[#This Row],[total_pwd]]),SUM(sbcc18[[#This Row],[total_pwd_men]],sbcc18[[#This Row],[total_pwd_women]]),sbcc18[[#This Row],[total_pwd]])</f>
        <v>6</v>
      </c>
      <c r="AG297" s="49">
        <f>IF(ISBLANK(sbcc18[[#This Row],[total_adults]]),SUM(sbcc18[[#This Row],[total_men]],sbcc18[[#This Row],[total_women]]),sbcc18[[#This Row],[total_adults]])</f>
        <v>200</v>
      </c>
      <c r="AH297" s="49">
        <f>IF(ISBLANK(sbcc18[[#This Row],[total_beneficiaries_reached]]),SUM(sbcc18[[#This Row],[calc_children]],sbcc18[[#This Row],[calc_adults]]),sbcc18[[#This Row],[total_beneficiaries_reached]])</f>
        <v>227</v>
      </c>
      <c r="AI297" s="49" t="str">
        <f ca="1">IF(B297="","",OFFSET(table_admin1[[#Headers],[ADM1_PT]],MATCH(B297,admin1,0),1))</f>
        <v>MZ09</v>
      </c>
      <c r="AJ297" s="49" t="str">
        <f t="shared" ca="1" si="8"/>
        <v>MZ0906</v>
      </c>
      <c r="AK297" s="49" t="str">
        <f t="shared" ca="1" si="9"/>
        <v/>
      </c>
    </row>
    <row r="298" spans="1:37" x14ac:dyDescent="0.2">
      <c r="A298" s="58">
        <v>45323</v>
      </c>
      <c r="B298" s="49" t="s">
        <v>209</v>
      </c>
      <c r="C298" s="49" t="s">
        <v>471</v>
      </c>
      <c r="G298" s="49" t="s">
        <v>116</v>
      </c>
      <c r="H298" s="49" t="s">
        <v>170</v>
      </c>
      <c r="I298" s="49" t="s">
        <v>118</v>
      </c>
      <c r="K298" s="49" t="s">
        <v>1212</v>
      </c>
      <c r="T298" s="49">
        <v>142</v>
      </c>
      <c r="W298" s="49">
        <v>4</v>
      </c>
      <c r="Z298" s="49">
        <v>101</v>
      </c>
      <c r="AC298" s="49">
        <f>IF(ISBLANK(sbcc18[[#This Row],[total_boys]]),SUM(sbcc18[[#This Row],[boys_0-5_reached]],sbcc18[[#This Row],[boys_6-12_reached]],sbcc18[[#This Row],[boys_13-18_reached]]),sbcc18[[#This Row],[total_boys]])</f>
        <v>0</v>
      </c>
      <c r="AD298" s="49">
        <f>IF(ISBLANK(sbcc18[[#This Row],[total_girls]]),SUM(sbcc18[[#This Row],[girls_0-5_reached]],sbcc18[[#This Row],[girls_6-12_reached]],sbcc18[[#This Row],[girls_13-18_reached]]),sbcc18[[#This Row],[total_girls]])</f>
        <v>0</v>
      </c>
      <c r="AE298" s="49">
        <f>IF(ISBLANK(sbcc18[[#This Row],[total_children]]),SUM(sbcc18[[#This Row],[calc_boys]],sbcc18[[#This Row],[calc_girls]]),sbcc18[[#This Row],[total_children]])</f>
        <v>142</v>
      </c>
      <c r="AF298" s="49">
        <f>IF(ISBLANK(sbcc18[[#This Row],[total_pwd]]),SUM(sbcc18[[#This Row],[total_pwd_men]],sbcc18[[#This Row],[total_pwd_women]]),sbcc18[[#This Row],[total_pwd]])</f>
        <v>4</v>
      </c>
      <c r="AG298" s="49">
        <f>IF(ISBLANK(sbcc18[[#This Row],[total_adults]]),SUM(sbcc18[[#This Row],[total_men]],sbcc18[[#This Row],[total_women]]),sbcc18[[#This Row],[total_adults]])</f>
        <v>101</v>
      </c>
      <c r="AH298" s="49">
        <f>IF(ISBLANK(sbcc18[[#This Row],[total_beneficiaries_reached]]),SUM(sbcc18[[#This Row],[calc_children]],sbcc18[[#This Row],[calc_adults]]),sbcc18[[#This Row],[total_beneficiaries_reached]])</f>
        <v>243</v>
      </c>
      <c r="AI298" s="49" t="str">
        <f ca="1">IF(B298="","",OFFSET(table_admin1[[#Headers],[ADM1_PT]],MATCH(B298,admin1,0),1))</f>
        <v>MZ07</v>
      </c>
      <c r="AJ298" s="49" t="str">
        <f t="shared" ca="1" si="8"/>
        <v>MZ0710</v>
      </c>
      <c r="AK298" s="49" t="str">
        <f t="shared" ca="1" si="9"/>
        <v/>
      </c>
    </row>
    <row r="299" spans="1:37" x14ac:dyDescent="0.2">
      <c r="A299" s="58">
        <v>45383</v>
      </c>
      <c r="B299" s="49" t="s">
        <v>214</v>
      </c>
      <c r="C299" s="49" t="s">
        <v>524</v>
      </c>
      <c r="G299" s="49" t="s">
        <v>122</v>
      </c>
      <c r="H299" s="49" t="s">
        <v>170</v>
      </c>
      <c r="I299" s="49" t="s">
        <v>124</v>
      </c>
      <c r="J299" s="49" t="s">
        <v>1315</v>
      </c>
      <c r="K299" s="49" t="s">
        <v>125</v>
      </c>
      <c r="T299" s="49">
        <v>145</v>
      </c>
      <c r="W299" s="49">
        <v>8</v>
      </c>
      <c r="Z299" s="49">
        <v>75</v>
      </c>
      <c r="AC299" s="49">
        <f>IF(ISBLANK(sbcc18[[#This Row],[total_boys]]),SUM(sbcc18[[#This Row],[boys_0-5_reached]],sbcc18[[#This Row],[boys_6-12_reached]],sbcc18[[#This Row],[boys_13-18_reached]]),sbcc18[[#This Row],[total_boys]])</f>
        <v>0</v>
      </c>
      <c r="AD299" s="49">
        <f>IF(ISBLANK(sbcc18[[#This Row],[total_girls]]),SUM(sbcc18[[#This Row],[girls_0-5_reached]],sbcc18[[#This Row],[girls_6-12_reached]],sbcc18[[#This Row],[girls_13-18_reached]]),sbcc18[[#This Row],[total_girls]])</f>
        <v>0</v>
      </c>
      <c r="AE299" s="49">
        <f>IF(ISBLANK(sbcc18[[#This Row],[total_children]]),SUM(sbcc18[[#This Row],[calc_boys]],sbcc18[[#This Row],[calc_girls]]),sbcc18[[#This Row],[total_children]])</f>
        <v>145</v>
      </c>
      <c r="AF299" s="49">
        <f>IF(ISBLANK(sbcc18[[#This Row],[total_pwd]]),SUM(sbcc18[[#This Row],[total_pwd_men]],sbcc18[[#This Row],[total_pwd_women]]),sbcc18[[#This Row],[total_pwd]])</f>
        <v>8</v>
      </c>
      <c r="AG299" s="49">
        <f>IF(ISBLANK(sbcc18[[#This Row],[total_adults]]),SUM(sbcc18[[#This Row],[total_men]],sbcc18[[#This Row],[total_women]]),sbcc18[[#This Row],[total_adults]])</f>
        <v>75</v>
      </c>
      <c r="AH299" s="49">
        <f>IF(ISBLANK(sbcc18[[#This Row],[total_beneficiaries_reached]]),SUM(sbcc18[[#This Row],[calc_children]],sbcc18[[#This Row],[calc_adults]]),sbcc18[[#This Row],[total_beneficiaries_reached]])</f>
        <v>220</v>
      </c>
      <c r="AI299" s="49" t="str">
        <f ca="1">IF(B299="","",OFFSET(table_admin1[[#Headers],[ADM1_PT]],MATCH(B299,admin1,0),1))</f>
        <v>MZ08</v>
      </c>
      <c r="AJ299" s="49" t="str">
        <f t="shared" ca="1" si="8"/>
        <v>MZ0801</v>
      </c>
      <c r="AK299" s="49" t="str">
        <f t="shared" ca="1" si="9"/>
        <v/>
      </c>
    </row>
    <row r="300" spans="1:37" x14ac:dyDescent="0.2">
      <c r="A300" s="58">
        <v>45352</v>
      </c>
      <c r="B300" s="49" t="s">
        <v>209</v>
      </c>
      <c r="C300" s="49" t="s">
        <v>445</v>
      </c>
      <c r="G300" s="49" t="s">
        <v>116</v>
      </c>
      <c r="H300" s="49" t="s">
        <v>170</v>
      </c>
      <c r="I300" s="49" t="s">
        <v>118</v>
      </c>
      <c r="K300" s="49" t="s">
        <v>1212</v>
      </c>
      <c r="T300" s="49">
        <v>132</v>
      </c>
      <c r="W300" s="49">
        <v>3</v>
      </c>
      <c r="Z300" s="49">
        <v>31</v>
      </c>
      <c r="AC300" s="49">
        <f>IF(ISBLANK(sbcc18[[#This Row],[total_boys]]),SUM(sbcc18[[#This Row],[boys_0-5_reached]],sbcc18[[#This Row],[boys_6-12_reached]],sbcc18[[#This Row],[boys_13-18_reached]]),sbcc18[[#This Row],[total_boys]])</f>
        <v>0</v>
      </c>
      <c r="AD300" s="49">
        <f>IF(ISBLANK(sbcc18[[#This Row],[total_girls]]),SUM(sbcc18[[#This Row],[girls_0-5_reached]],sbcc18[[#This Row],[girls_6-12_reached]],sbcc18[[#This Row],[girls_13-18_reached]]),sbcc18[[#This Row],[total_girls]])</f>
        <v>0</v>
      </c>
      <c r="AE300" s="49">
        <f>IF(ISBLANK(sbcc18[[#This Row],[total_children]]),SUM(sbcc18[[#This Row],[calc_boys]],sbcc18[[#This Row],[calc_girls]]),sbcc18[[#This Row],[total_children]])</f>
        <v>132</v>
      </c>
      <c r="AF300" s="49">
        <f>IF(ISBLANK(sbcc18[[#This Row],[total_pwd]]),SUM(sbcc18[[#This Row],[total_pwd_men]],sbcc18[[#This Row],[total_pwd_women]]),sbcc18[[#This Row],[total_pwd]])</f>
        <v>3</v>
      </c>
      <c r="AG300" s="49">
        <f>IF(ISBLANK(sbcc18[[#This Row],[total_adults]]),SUM(sbcc18[[#This Row],[total_men]],sbcc18[[#This Row],[total_women]]),sbcc18[[#This Row],[total_adults]])</f>
        <v>31</v>
      </c>
      <c r="AH300" s="49">
        <f>IF(ISBLANK(sbcc18[[#This Row],[total_beneficiaries_reached]]),SUM(sbcc18[[#This Row],[calc_children]],sbcc18[[#This Row],[calc_adults]]),sbcc18[[#This Row],[total_beneficiaries_reached]])</f>
        <v>163</v>
      </c>
      <c r="AI300" s="49" t="str">
        <f ca="1">IF(B300="","",OFFSET(table_admin1[[#Headers],[ADM1_PT]],MATCH(B300,admin1,0),1))</f>
        <v>MZ07</v>
      </c>
      <c r="AJ300" s="49" t="str">
        <f t="shared" ca="1" si="8"/>
        <v>MZ0703</v>
      </c>
      <c r="AK300" s="49" t="str">
        <f t="shared" ca="1" si="9"/>
        <v/>
      </c>
    </row>
    <row r="301" spans="1:37" x14ac:dyDescent="0.2">
      <c r="A301" s="58">
        <v>45383</v>
      </c>
      <c r="B301" s="49" t="s">
        <v>120</v>
      </c>
      <c r="C301" s="49" t="s">
        <v>121</v>
      </c>
      <c r="G301" s="49" t="s">
        <v>122</v>
      </c>
      <c r="H301" s="49" t="s">
        <v>1197</v>
      </c>
      <c r="I301" s="49" t="s">
        <v>124</v>
      </c>
      <c r="J301" s="49" t="s">
        <v>1315</v>
      </c>
      <c r="K301" s="49" t="s">
        <v>125</v>
      </c>
      <c r="T301" s="49">
        <v>197</v>
      </c>
      <c r="W301" s="49">
        <v>2</v>
      </c>
      <c r="Z301" s="49">
        <v>77</v>
      </c>
      <c r="AC301" s="49">
        <f>IF(ISBLANK(sbcc18[[#This Row],[total_boys]]),SUM(sbcc18[[#This Row],[boys_0-5_reached]],sbcc18[[#This Row],[boys_6-12_reached]],sbcc18[[#This Row],[boys_13-18_reached]]),sbcc18[[#This Row],[total_boys]])</f>
        <v>0</v>
      </c>
      <c r="AD301" s="49">
        <f>IF(ISBLANK(sbcc18[[#This Row],[total_girls]]),SUM(sbcc18[[#This Row],[girls_0-5_reached]],sbcc18[[#This Row],[girls_6-12_reached]],sbcc18[[#This Row],[girls_13-18_reached]]),sbcc18[[#This Row],[total_girls]])</f>
        <v>0</v>
      </c>
      <c r="AE301" s="49">
        <f>IF(ISBLANK(sbcc18[[#This Row],[total_children]]),SUM(sbcc18[[#This Row],[calc_boys]],sbcc18[[#This Row],[calc_girls]]),sbcc18[[#This Row],[total_children]])</f>
        <v>197</v>
      </c>
      <c r="AF301" s="49">
        <f>IF(ISBLANK(sbcc18[[#This Row],[total_pwd]]),SUM(sbcc18[[#This Row],[total_pwd_men]],sbcc18[[#This Row],[total_pwd_women]]),sbcc18[[#This Row],[total_pwd]])</f>
        <v>2</v>
      </c>
      <c r="AG301" s="49">
        <f>IF(ISBLANK(sbcc18[[#This Row],[total_adults]]),SUM(sbcc18[[#This Row],[total_men]],sbcc18[[#This Row],[total_women]]),sbcc18[[#This Row],[total_adults]])</f>
        <v>77</v>
      </c>
      <c r="AH301" s="49">
        <f>IF(ISBLANK(sbcc18[[#This Row],[total_beneficiaries_reached]]),SUM(sbcc18[[#This Row],[calc_children]],sbcc18[[#This Row],[calc_adults]]),sbcc18[[#This Row],[total_beneficiaries_reached]])</f>
        <v>274</v>
      </c>
      <c r="AI301" s="49" t="str">
        <f ca="1">IF(B301="","",OFFSET(table_admin1[[#Headers],[ADM1_PT]],MATCH(B301,admin1,0),1))</f>
        <v>MZ01</v>
      </c>
      <c r="AJ301" s="49" t="str">
        <f t="shared" ca="1" si="8"/>
        <v>MZ0118</v>
      </c>
      <c r="AK301" s="49" t="str">
        <f t="shared" ca="1" si="9"/>
        <v/>
      </c>
    </row>
    <row r="302" spans="1:37" x14ac:dyDescent="0.2">
      <c r="A302" s="58">
        <v>45292</v>
      </c>
      <c r="B302" s="49" t="s">
        <v>209</v>
      </c>
      <c r="C302" s="49" t="s">
        <v>445</v>
      </c>
      <c r="G302" s="49" t="s">
        <v>116</v>
      </c>
      <c r="H302" s="49" t="s">
        <v>1197</v>
      </c>
      <c r="K302" s="49" t="s">
        <v>1212</v>
      </c>
      <c r="T302" s="49">
        <v>161</v>
      </c>
      <c r="W302" s="49">
        <v>2</v>
      </c>
      <c r="Z302" s="49">
        <v>24</v>
      </c>
      <c r="AC302" s="49">
        <f>IF(ISBLANK(sbcc18[[#This Row],[total_boys]]),SUM(sbcc18[[#This Row],[boys_0-5_reached]],sbcc18[[#This Row],[boys_6-12_reached]],sbcc18[[#This Row],[boys_13-18_reached]]),sbcc18[[#This Row],[total_boys]])</f>
        <v>0</v>
      </c>
      <c r="AD302" s="49">
        <f>IF(ISBLANK(sbcc18[[#This Row],[total_girls]]),SUM(sbcc18[[#This Row],[girls_0-5_reached]],sbcc18[[#This Row],[girls_6-12_reached]],sbcc18[[#This Row],[girls_13-18_reached]]),sbcc18[[#This Row],[total_girls]])</f>
        <v>0</v>
      </c>
      <c r="AE302" s="49">
        <f>IF(ISBLANK(sbcc18[[#This Row],[total_children]]),SUM(sbcc18[[#This Row],[calc_boys]],sbcc18[[#This Row],[calc_girls]]),sbcc18[[#This Row],[total_children]])</f>
        <v>161</v>
      </c>
      <c r="AF302" s="49">
        <f>IF(ISBLANK(sbcc18[[#This Row],[total_pwd]]),SUM(sbcc18[[#This Row],[total_pwd_men]],sbcc18[[#This Row],[total_pwd_women]]),sbcc18[[#This Row],[total_pwd]])</f>
        <v>2</v>
      </c>
      <c r="AG302" s="49">
        <f>IF(ISBLANK(sbcc18[[#This Row],[total_adults]]),SUM(sbcc18[[#This Row],[total_men]],sbcc18[[#This Row],[total_women]]),sbcc18[[#This Row],[total_adults]])</f>
        <v>24</v>
      </c>
      <c r="AH302" s="49">
        <f>IF(ISBLANK(sbcc18[[#This Row],[total_beneficiaries_reached]]),SUM(sbcc18[[#This Row],[calc_children]],sbcc18[[#This Row],[calc_adults]]),sbcc18[[#This Row],[total_beneficiaries_reached]])</f>
        <v>185</v>
      </c>
      <c r="AI302" s="49" t="str">
        <f ca="1">IF(B302="","",OFFSET(table_admin1[[#Headers],[ADM1_PT]],MATCH(B302,admin1,0),1))</f>
        <v>MZ07</v>
      </c>
      <c r="AJ302" s="49" t="str">
        <f t="shared" ca="1" si="8"/>
        <v>MZ0703</v>
      </c>
      <c r="AK302" s="49" t="str">
        <f t="shared" ca="1" si="9"/>
        <v/>
      </c>
    </row>
    <row r="303" spans="1:37" x14ac:dyDescent="0.2">
      <c r="A303" s="58">
        <v>45383</v>
      </c>
      <c r="B303" s="49" t="s">
        <v>224</v>
      </c>
      <c r="C303" s="49" t="s">
        <v>641</v>
      </c>
      <c r="G303" s="49" t="s">
        <v>116</v>
      </c>
      <c r="H303" s="49" t="s">
        <v>170</v>
      </c>
      <c r="I303" s="49" t="s">
        <v>130</v>
      </c>
      <c r="J303" s="49" t="s">
        <v>1319</v>
      </c>
      <c r="K303" s="49" t="s">
        <v>1212</v>
      </c>
      <c r="T303" s="49">
        <v>68</v>
      </c>
      <c r="W303" s="49">
        <v>4</v>
      </c>
      <c r="Z303" s="49">
        <v>2</v>
      </c>
      <c r="AC303" s="49">
        <f>IF(ISBLANK(sbcc18[[#This Row],[total_boys]]),SUM(sbcc18[[#This Row],[boys_0-5_reached]],sbcc18[[#This Row],[boys_6-12_reached]],sbcc18[[#This Row],[boys_13-18_reached]]),sbcc18[[#This Row],[total_boys]])</f>
        <v>0</v>
      </c>
      <c r="AD303" s="49">
        <f>IF(ISBLANK(sbcc18[[#This Row],[total_girls]]),SUM(sbcc18[[#This Row],[girls_0-5_reached]],sbcc18[[#This Row],[girls_6-12_reached]],sbcc18[[#This Row],[girls_13-18_reached]]),sbcc18[[#This Row],[total_girls]])</f>
        <v>0</v>
      </c>
      <c r="AE303" s="49">
        <f>IF(ISBLANK(sbcc18[[#This Row],[total_children]]),SUM(sbcc18[[#This Row],[calc_boys]],sbcc18[[#This Row],[calc_girls]]),sbcc18[[#This Row],[total_children]])</f>
        <v>68</v>
      </c>
      <c r="AF303" s="49">
        <f>IF(ISBLANK(sbcc18[[#This Row],[total_pwd]]),SUM(sbcc18[[#This Row],[total_pwd_men]],sbcc18[[#This Row],[total_pwd_women]]),sbcc18[[#This Row],[total_pwd]])</f>
        <v>4</v>
      </c>
      <c r="AG303" s="49">
        <f>IF(ISBLANK(sbcc18[[#This Row],[total_adults]]),SUM(sbcc18[[#This Row],[total_men]],sbcc18[[#This Row],[total_women]]),sbcc18[[#This Row],[total_adults]])</f>
        <v>2</v>
      </c>
      <c r="AH303" s="49">
        <f>IF(ISBLANK(sbcc18[[#This Row],[total_beneficiaries_reached]]),SUM(sbcc18[[#This Row],[calc_children]],sbcc18[[#This Row],[calc_adults]]),sbcc18[[#This Row],[total_beneficiaries_reached]])</f>
        <v>70</v>
      </c>
      <c r="AI303" s="49" t="str">
        <f ca="1">IF(B303="","",OFFSET(table_admin1[[#Headers],[ADM1_PT]],MATCH(B303,admin1,0),1))</f>
        <v>MZ10</v>
      </c>
      <c r="AJ303" s="49" t="str">
        <f t="shared" ca="1" si="8"/>
        <v>MZ1002</v>
      </c>
      <c r="AK303" s="49" t="str">
        <f t="shared" ca="1" si="9"/>
        <v/>
      </c>
    </row>
    <row r="304" spans="1:37" x14ac:dyDescent="0.2">
      <c r="A304" s="58">
        <v>45383</v>
      </c>
      <c r="B304" s="49" t="s">
        <v>113</v>
      </c>
      <c r="C304" s="49" t="s">
        <v>613</v>
      </c>
      <c r="G304" s="49" t="s">
        <v>116</v>
      </c>
      <c r="H304" s="49" t="s">
        <v>1197</v>
      </c>
      <c r="I304" s="49" t="s">
        <v>118</v>
      </c>
      <c r="K304" s="49" t="s">
        <v>1212</v>
      </c>
      <c r="T304" s="49">
        <v>15</v>
      </c>
      <c r="W304" s="49">
        <v>7</v>
      </c>
      <c r="Z304" s="49">
        <v>92</v>
      </c>
      <c r="AC304" s="49">
        <f>IF(ISBLANK(sbcc18[[#This Row],[total_boys]]),SUM(sbcc18[[#This Row],[boys_0-5_reached]],sbcc18[[#This Row],[boys_6-12_reached]],sbcc18[[#This Row],[boys_13-18_reached]]),sbcc18[[#This Row],[total_boys]])</f>
        <v>0</v>
      </c>
      <c r="AD304" s="49">
        <f>IF(ISBLANK(sbcc18[[#This Row],[total_girls]]),SUM(sbcc18[[#This Row],[girls_0-5_reached]],sbcc18[[#This Row],[girls_6-12_reached]],sbcc18[[#This Row],[girls_13-18_reached]]),sbcc18[[#This Row],[total_girls]])</f>
        <v>0</v>
      </c>
      <c r="AE304" s="49">
        <f>IF(ISBLANK(sbcc18[[#This Row],[total_children]]),SUM(sbcc18[[#This Row],[calc_boys]],sbcc18[[#This Row],[calc_girls]]),sbcc18[[#This Row],[total_children]])</f>
        <v>15</v>
      </c>
      <c r="AF304" s="49">
        <f>IF(ISBLANK(sbcc18[[#This Row],[total_pwd]]),SUM(sbcc18[[#This Row],[total_pwd_men]],sbcc18[[#This Row],[total_pwd_women]]),sbcc18[[#This Row],[total_pwd]])</f>
        <v>7</v>
      </c>
      <c r="AG304" s="49">
        <f>IF(ISBLANK(sbcc18[[#This Row],[total_adults]]),SUM(sbcc18[[#This Row],[total_men]],sbcc18[[#This Row],[total_women]]),sbcc18[[#This Row],[total_adults]])</f>
        <v>92</v>
      </c>
      <c r="AH304" s="49">
        <f>IF(ISBLANK(sbcc18[[#This Row],[total_beneficiaries_reached]]),SUM(sbcc18[[#This Row],[calc_children]],sbcc18[[#This Row],[calc_adults]]),sbcc18[[#This Row],[total_beneficiaries_reached]])</f>
        <v>107</v>
      </c>
      <c r="AI304" s="49" t="str">
        <f ca="1">IF(B304="","",OFFSET(table_admin1[[#Headers],[ADM1_PT]],MATCH(B304,admin1,0),1))</f>
        <v>MZ09</v>
      </c>
      <c r="AJ304" s="49" t="str">
        <f t="shared" ca="1" si="8"/>
        <v>MZ0907</v>
      </c>
      <c r="AK304" s="49" t="str">
        <f t="shared" ca="1" si="9"/>
        <v/>
      </c>
    </row>
    <row r="305" spans="1:37" x14ac:dyDescent="0.2">
      <c r="A305" s="58">
        <v>45323</v>
      </c>
      <c r="B305" s="49" t="s">
        <v>120</v>
      </c>
      <c r="C305" s="49" t="s">
        <v>127</v>
      </c>
      <c r="G305" s="49" t="s">
        <v>122</v>
      </c>
      <c r="H305" s="49" t="s">
        <v>1197</v>
      </c>
      <c r="I305" s="49" t="s">
        <v>124</v>
      </c>
      <c r="J305" s="49" t="s">
        <v>1315</v>
      </c>
      <c r="K305" s="49" t="s">
        <v>125</v>
      </c>
      <c r="T305" s="49">
        <v>63</v>
      </c>
      <c r="W305" s="49">
        <v>15</v>
      </c>
      <c r="Z305" s="49">
        <v>106</v>
      </c>
      <c r="AC305" s="49">
        <f>IF(ISBLANK(sbcc18[[#This Row],[total_boys]]),SUM(sbcc18[[#This Row],[boys_0-5_reached]],sbcc18[[#This Row],[boys_6-12_reached]],sbcc18[[#This Row],[boys_13-18_reached]]),sbcc18[[#This Row],[total_boys]])</f>
        <v>0</v>
      </c>
      <c r="AD305" s="49">
        <f>IF(ISBLANK(sbcc18[[#This Row],[total_girls]]),SUM(sbcc18[[#This Row],[girls_0-5_reached]],sbcc18[[#This Row],[girls_6-12_reached]],sbcc18[[#This Row],[girls_13-18_reached]]),sbcc18[[#This Row],[total_girls]])</f>
        <v>0</v>
      </c>
      <c r="AE305" s="49">
        <f>IF(ISBLANK(sbcc18[[#This Row],[total_children]]),SUM(sbcc18[[#This Row],[calc_boys]],sbcc18[[#This Row],[calc_girls]]),sbcc18[[#This Row],[total_children]])</f>
        <v>63</v>
      </c>
      <c r="AF305" s="49">
        <f>IF(ISBLANK(sbcc18[[#This Row],[total_pwd]]),SUM(sbcc18[[#This Row],[total_pwd_men]],sbcc18[[#This Row],[total_pwd_women]]),sbcc18[[#This Row],[total_pwd]])</f>
        <v>15</v>
      </c>
      <c r="AG305" s="49">
        <f>IF(ISBLANK(sbcc18[[#This Row],[total_adults]]),SUM(sbcc18[[#This Row],[total_men]],sbcc18[[#This Row],[total_women]]),sbcc18[[#This Row],[total_adults]])</f>
        <v>106</v>
      </c>
      <c r="AH305" s="49">
        <f>IF(ISBLANK(sbcc18[[#This Row],[total_beneficiaries_reached]]),SUM(sbcc18[[#This Row],[calc_children]],sbcc18[[#This Row],[calc_adults]]),sbcc18[[#This Row],[total_beneficiaries_reached]])</f>
        <v>169</v>
      </c>
      <c r="AI305" s="49" t="str">
        <f ca="1">IF(B305="","",OFFSET(table_admin1[[#Headers],[ADM1_PT]],MATCH(B305,admin1,0),1))</f>
        <v>MZ01</v>
      </c>
      <c r="AJ305" s="49" t="str">
        <f t="shared" ca="1" si="8"/>
        <v>MZ0101</v>
      </c>
      <c r="AK305" s="49" t="str">
        <f t="shared" ca="1" si="9"/>
        <v/>
      </c>
    </row>
    <row r="306" spans="1:37" x14ac:dyDescent="0.2">
      <c r="A306" s="58">
        <v>45323</v>
      </c>
      <c r="B306" s="49" t="s">
        <v>120</v>
      </c>
      <c r="C306" s="49" t="s">
        <v>205</v>
      </c>
      <c r="G306" s="49" t="s">
        <v>122</v>
      </c>
      <c r="H306" s="49" t="s">
        <v>170</v>
      </c>
      <c r="I306" s="49" t="s">
        <v>130</v>
      </c>
      <c r="J306" s="49" t="s">
        <v>1318</v>
      </c>
      <c r="K306" s="49" t="s">
        <v>125</v>
      </c>
      <c r="T306" s="49">
        <v>103</v>
      </c>
      <c r="W306" s="49">
        <v>7</v>
      </c>
      <c r="Z306" s="49">
        <v>55</v>
      </c>
      <c r="AC306" s="49">
        <f>IF(ISBLANK(sbcc18[[#This Row],[total_boys]]),SUM(sbcc18[[#This Row],[boys_0-5_reached]],sbcc18[[#This Row],[boys_6-12_reached]],sbcc18[[#This Row],[boys_13-18_reached]]),sbcc18[[#This Row],[total_boys]])</f>
        <v>0</v>
      </c>
      <c r="AD306" s="49">
        <f>IF(ISBLANK(sbcc18[[#This Row],[total_girls]]),SUM(sbcc18[[#This Row],[girls_0-5_reached]],sbcc18[[#This Row],[girls_6-12_reached]],sbcc18[[#This Row],[girls_13-18_reached]]),sbcc18[[#This Row],[total_girls]])</f>
        <v>0</v>
      </c>
      <c r="AE306" s="49">
        <f>IF(ISBLANK(sbcc18[[#This Row],[total_children]]),SUM(sbcc18[[#This Row],[calc_boys]],sbcc18[[#This Row],[calc_girls]]),sbcc18[[#This Row],[total_children]])</f>
        <v>103</v>
      </c>
      <c r="AF306" s="49">
        <f>IF(ISBLANK(sbcc18[[#This Row],[total_pwd]]),SUM(sbcc18[[#This Row],[total_pwd_men]],sbcc18[[#This Row],[total_pwd_women]]),sbcc18[[#This Row],[total_pwd]])</f>
        <v>7</v>
      </c>
      <c r="AG306" s="49">
        <f>IF(ISBLANK(sbcc18[[#This Row],[total_adults]]),SUM(sbcc18[[#This Row],[total_men]],sbcc18[[#This Row],[total_women]]),sbcc18[[#This Row],[total_adults]])</f>
        <v>55</v>
      </c>
      <c r="AH306" s="49">
        <f>IF(ISBLANK(sbcc18[[#This Row],[total_beneficiaries_reached]]),SUM(sbcc18[[#This Row],[calc_children]],sbcc18[[#This Row],[calc_adults]]),sbcc18[[#This Row],[total_beneficiaries_reached]])</f>
        <v>158</v>
      </c>
      <c r="AI306" s="49" t="str">
        <f ca="1">IF(B306="","",OFFSET(table_admin1[[#Headers],[ADM1_PT]],MATCH(B306,admin1,0),1))</f>
        <v>MZ01</v>
      </c>
      <c r="AJ306" s="49" t="str">
        <f t="shared" ca="1" si="8"/>
        <v>MZ0106</v>
      </c>
      <c r="AK306" s="49" t="str">
        <f t="shared" ca="1" si="9"/>
        <v/>
      </c>
    </row>
    <row r="307" spans="1:37" x14ac:dyDescent="0.2">
      <c r="A307" s="58">
        <v>45323</v>
      </c>
      <c r="B307" s="49" t="s">
        <v>224</v>
      </c>
      <c r="C307" s="49" t="s">
        <v>641</v>
      </c>
      <c r="G307" s="49" t="s">
        <v>116</v>
      </c>
      <c r="H307" s="49" t="s">
        <v>1197</v>
      </c>
      <c r="I307" s="49" t="s">
        <v>118</v>
      </c>
      <c r="K307" s="49" t="s">
        <v>1212</v>
      </c>
      <c r="T307" s="49">
        <v>66</v>
      </c>
      <c r="W307" s="49">
        <v>10</v>
      </c>
      <c r="Z307" s="49">
        <v>35</v>
      </c>
      <c r="AC307" s="49">
        <f>IF(ISBLANK(sbcc18[[#This Row],[total_boys]]),SUM(sbcc18[[#This Row],[boys_0-5_reached]],sbcc18[[#This Row],[boys_6-12_reached]],sbcc18[[#This Row],[boys_13-18_reached]]),sbcc18[[#This Row],[total_boys]])</f>
        <v>0</v>
      </c>
      <c r="AD307" s="49">
        <f>IF(ISBLANK(sbcc18[[#This Row],[total_girls]]),SUM(sbcc18[[#This Row],[girls_0-5_reached]],sbcc18[[#This Row],[girls_6-12_reached]],sbcc18[[#This Row],[girls_13-18_reached]]),sbcc18[[#This Row],[total_girls]])</f>
        <v>0</v>
      </c>
      <c r="AE307" s="49">
        <f>IF(ISBLANK(sbcc18[[#This Row],[total_children]]),SUM(sbcc18[[#This Row],[calc_boys]],sbcc18[[#This Row],[calc_girls]]),sbcc18[[#This Row],[total_children]])</f>
        <v>66</v>
      </c>
      <c r="AF307" s="49">
        <f>IF(ISBLANK(sbcc18[[#This Row],[total_pwd]]),SUM(sbcc18[[#This Row],[total_pwd_men]],sbcc18[[#This Row],[total_pwd_women]]),sbcc18[[#This Row],[total_pwd]])</f>
        <v>10</v>
      </c>
      <c r="AG307" s="49">
        <f>IF(ISBLANK(sbcc18[[#This Row],[total_adults]]),SUM(sbcc18[[#This Row],[total_men]],sbcc18[[#This Row],[total_women]]),sbcc18[[#This Row],[total_adults]])</f>
        <v>35</v>
      </c>
      <c r="AH307" s="49">
        <f>IF(ISBLANK(sbcc18[[#This Row],[total_beneficiaries_reached]]),SUM(sbcc18[[#This Row],[calc_children]],sbcc18[[#This Row],[calc_adults]]),sbcc18[[#This Row],[total_beneficiaries_reached]])</f>
        <v>101</v>
      </c>
      <c r="AI307" s="49" t="str">
        <f ca="1">IF(B307="","",OFFSET(table_admin1[[#Headers],[ADM1_PT]],MATCH(B307,admin1,0),1))</f>
        <v>MZ10</v>
      </c>
      <c r="AJ307" s="49" t="str">
        <f t="shared" ca="1" si="8"/>
        <v>MZ1002</v>
      </c>
      <c r="AK307" s="49" t="str">
        <f t="shared" ca="1" si="9"/>
        <v/>
      </c>
    </row>
    <row r="308" spans="1:37" x14ac:dyDescent="0.2">
      <c r="A308" s="58">
        <v>45292</v>
      </c>
      <c r="B308" s="49" t="s">
        <v>209</v>
      </c>
      <c r="C308" s="49" t="s">
        <v>445</v>
      </c>
      <c r="G308" s="49" t="s">
        <v>116</v>
      </c>
      <c r="H308" s="49" t="s">
        <v>170</v>
      </c>
      <c r="I308" s="49" t="s">
        <v>118</v>
      </c>
      <c r="K308" s="49" t="s">
        <v>1212</v>
      </c>
      <c r="T308" s="49">
        <v>49</v>
      </c>
      <c r="W308" s="49">
        <v>14</v>
      </c>
      <c r="Z308" s="49">
        <v>122</v>
      </c>
      <c r="AC308" s="49">
        <f>IF(ISBLANK(sbcc18[[#This Row],[total_boys]]),SUM(sbcc18[[#This Row],[boys_0-5_reached]],sbcc18[[#This Row],[boys_6-12_reached]],sbcc18[[#This Row],[boys_13-18_reached]]),sbcc18[[#This Row],[total_boys]])</f>
        <v>0</v>
      </c>
      <c r="AD308" s="49">
        <f>IF(ISBLANK(sbcc18[[#This Row],[total_girls]]),SUM(sbcc18[[#This Row],[girls_0-5_reached]],sbcc18[[#This Row],[girls_6-12_reached]],sbcc18[[#This Row],[girls_13-18_reached]]),sbcc18[[#This Row],[total_girls]])</f>
        <v>0</v>
      </c>
      <c r="AE308" s="49">
        <f>IF(ISBLANK(sbcc18[[#This Row],[total_children]]),SUM(sbcc18[[#This Row],[calc_boys]],sbcc18[[#This Row],[calc_girls]]),sbcc18[[#This Row],[total_children]])</f>
        <v>49</v>
      </c>
      <c r="AF308" s="49">
        <f>IF(ISBLANK(sbcc18[[#This Row],[total_pwd]]),SUM(sbcc18[[#This Row],[total_pwd_men]],sbcc18[[#This Row],[total_pwd_women]]),sbcc18[[#This Row],[total_pwd]])</f>
        <v>14</v>
      </c>
      <c r="AG308" s="49">
        <f>IF(ISBLANK(sbcc18[[#This Row],[total_adults]]),SUM(sbcc18[[#This Row],[total_men]],sbcc18[[#This Row],[total_women]]),sbcc18[[#This Row],[total_adults]])</f>
        <v>122</v>
      </c>
      <c r="AH308" s="49">
        <f>IF(ISBLANK(sbcc18[[#This Row],[total_beneficiaries_reached]]),SUM(sbcc18[[#This Row],[calc_children]],sbcc18[[#This Row],[calc_adults]]),sbcc18[[#This Row],[total_beneficiaries_reached]])</f>
        <v>171</v>
      </c>
      <c r="AI308" s="49" t="str">
        <f ca="1">IF(B308="","",OFFSET(table_admin1[[#Headers],[ADM1_PT]],MATCH(B308,admin1,0),1))</f>
        <v>MZ07</v>
      </c>
      <c r="AJ308" s="49" t="str">
        <f t="shared" ca="1" si="8"/>
        <v>MZ0703</v>
      </c>
      <c r="AK308" s="49" t="str">
        <f t="shared" ca="1" si="9"/>
        <v/>
      </c>
    </row>
    <row r="309" spans="1:37" x14ac:dyDescent="0.2">
      <c r="A309" s="58">
        <v>45292</v>
      </c>
      <c r="B309" s="49" t="s">
        <v>224</v>
      </c>
      <c r="C309" s="49" t="s">
        <v>656</v>
      </c>
      <c r="G309" s="49" t="s">
        <v>116</v>
      </c>
      <c r="H309" s="49" t="s">
        <v>1197</v>
      </c>
      <c r="I309" s="49" t="s">
        <v>118</v>
      </c>
      <c r="K309" s="49" t="s">
        <v>1212</v>
      </c>
      <c r="T309" s="49">
        <v>9</v>
      </c>
      <c r="W309" s="49">
        <v>11</v>
      </c>
      <c r="Z309" s="49">
        <v>19</v>
      </c>
      <c r="AC309" s="49">
        <f>IF(ISBLANK(sbcc18[[#This Row],[total_boys]]),SUM(sbcc18[[#This Row],[boys_0-5_reached]],sbcc18[[#This Row],[boys_6-12_reached]],sbcc18[[#This Row],[boys_13-18_reached]]),sbcc18[[#This Row],[total_boys]])</f>
        <v>0</v>
      </c>
      <c r="AD309" s="49">
        <f>IF(ISBLANK(sbcc18[[#This Row],[total_girls]]),SUM(sbcc18[[#This Row],[girls_0-5_reached]],sbcc18[[#This Row],[girls_6-12_reached]],sbcc18[[#This Row],[girls_13-18_reached]]),sbcc18[[#This Row],[total_girls]])</f>
        <v>0</v>
      </c>
      <c r="AE309" s="49">
        <f>IF(ISBLANK(sbcc18[[#This Row],[total_children]]),SUM(sbcc18[[#This Row],[calc_boys]],sbcc18[[#This Row],[calc_girls]]),sbcc18[[#This Row],[total_children]])</f>
        <v>9</v>
      </c>
      <c r="AF309" s="49">
        <f>IF(ISBLANK(sbcc18[[#This Row],[total_pwd]]),SUM(sbcc18[[#This Row],[total_pwd_men]],sbcc18[[#This Row],[total_pwd_women]]),sbcc18[[#This Row],[total_pwd]])</f>
        <v>11</v>
      </c>
      <c r="AG309" s="49">
        <f>IF(ISBLANK(sbcc18[[#This Row],[total_adults]]),SUM(sbcc18[[#This Row],[total_men]],sbcc18[[#This Row],[total_women]]),sbcc18[[#This Row],[total_adults]])</f>
        <v>19</v>
      </c>
      <c r="AH309" s="49">
        <f>IF(ISBLANK(sbcc18[[#This Row],[total_beneficiaries_reached]]),SUM(sbcc18[[#This Row],[calc_children]],sbcc18[[#This Row],[calc_adults]]),sbcc18[[#This Row],[total_beneficiaries_reached]])</f>
        <v>28</v>
      </c>
      <c r="AI309" s="49" t="str">
        <f ca="1">IF(B309="","",OFFSET(table_admin1[[#Headers],[ADM1_PT]],MATCH(B309,admin1,0),1))</f>
        <v>MZ10</v>
      </c>
      <c r="AJ309" s="49" t="str">
        <f t="shared" ca="1" si="8"/>
        <v>MZ1006</v>
      </c>
      <c r="AK309" s="49" t="str">
        <f t="shared" ca="1" si="9"/>
        <v/>
      </c>
    </row>
    <row r="310" spans="1:37" x14ac:dyDescent="0.2">
      <c r="A310" s="58">
        <v>45352</v>
      </c>
      <c r="B310" s="49" t="s">
        <v>209</v>
      </c>
      <c r="C310" s="49" t="s">
        <v>486</v>
      </c>
      <c r="G310" s="49" t="s">
        <v>122</v>
      </c>
      <c r="H310" s="49" t="s">
        <v>1197</v>
      </c>
      <c r="I310" s="49" t="s">
        <v>130</v>
      </c>
      <c r="J310" s="49" t="s">
        <v>1317</v>
      </c>
      <c r="K310" s="49" t="s">
        <v>125</v>
      </c>
      <c r="T310" s="49">
        <v>144</v>
      </c>
      <c r="W310" s="49">
        <v>14</v>
      </c>
      <c r="Z310" s="49">
        <v>86</v>
      </c>
      <c r="AC310" s="49">
        <f>IF(ISBLANK(sbcc18[[#This Row],[total_boys]]),SUM(sbcc18[[#This Row],[boys_0-5_reached]],sbcc18[[#This Row],[boys_6-12_reached]],sbcc18[[#This Row],[boys_13-18_reached]]),sbcc18[[#This Row],[total_boys]])</f>
        <v>0</v>
      </c>
      <c r="AD310" s="49">
        <f>IF(ISBLANK(sbcc18[[#This Row],[total_girls]]),SUM(sbcc18[[#This Row],[girls_0-5_reached]],sbcc18[[#This Row],[girls_6-12_reached]],sbcc18[[#This Row],[girls_13-18_reached]]),sbcc18[[#This Row],[total_girls]])</f>
        <v>0</v>
      </c>
      <c r="AE310" s="49">
        <f>IF(ISBLANK(sbcc18[[#This Row],[total_children]]),SUM(sbcc18[[#This Row],[calc_boys]],sbcc18[[#This Row],[calc_girls]]),sbcc18[[#This Row],[total_children]])</f>
        <v>144</v>
      </c>
      <c r="AF310" s="49">
        <f>IF(ISBLANK(sbcc18[[#This Row],[total_pwd]]),SUM(sbcc18[[#This Row],[total_pwd_men]],sbcc18[[#This Row],[total_pwd_women]]),sbcc18[[#This Row],[total_pwd]])</f>
        <v>14</v>
      </c>
      <c r="AG310" s="49">
        <f>IF(ISBLANK(sbcc18[[#This Row],[total_adults]]),SUM(sbcc18[[#This Row],[total_men]],sbcc18[[#This Row],[total_women]]),sbcc18[[#This Row],[total_adults]])</f>
        <v>86</v>
      </c>
      <c r="AH310" s="49">
        <f>IF(ISBLANK(sbcc18[[#This Row],[total_beneficiaries_reached]]),SUM(sbcc18[[#This Row],[calc_children]],sbcc18[[#This Row],[calc_adults]]),sbcc18[[#This Row],[total_beneficiaries_reached]])</f>
        <v>230</v>
      </c>
      <c r="AI310" s="49" t="str">
        <f ca="1">IF(B310="","",OFFSET(table_admin1[[#Headers],[ADM1_PT]],MATCH(B310,admin1,0),1))</f>
        <v>MZ07</v>
      </c>
      <c r="AJ310" s="49" t="str">
        <f t="shared" ca="1" si="8"/>
        <v>MZ0714</v>
      </c>
      <c r="AK310" s="49" t="str">
        <f t="shared" ca="1" si="9"/>
        <v/>
      </c>
    </row>
    <row r="311" spans="1:37" x14ac:dyDescent="0.2">
      <c r="A311" s="58">
        <v>45383</v>
      </c>
      <c r="B311" s="49" t="s">
        <v>113</v>
      </c>
      <c r="C311" s="49" t="s">
        <v>613</v>
      </c>
      <c r="G311" s="49" t="s">
        <v>122</v>
      </c>
      <c r="H311" s="49" t="s">
        <v>1197</v>
      </c>
      <c r="I311" s="49" t="s">
        <v>130</v>
      </c>
      <c r="J311" s="49" t="s">
        <v>1318</v>
      </c>
      <c r="K311" s="49" t="s">
        <v>125</v>
      </c>
      <c r="T311" s="49">
        <v>194</v>
      </c>
      <c r="W311" s="49">
        <v>10</v>
      </c>
      <c r="Z311" s="49">
        <v>179</v>
      </c>
      <c r="AC311" s="49">
        <f>IF(ISBLANK(sbcc18[[#This Row],[total_boys]]),SUM(sbcc18[[#This Row],[boys_0-5_reached]],sbcc18[[#This Row],[boys_6-12_reached]],sbcc18[[#This Row],[boys_13-18_reached]]),sbcc18[[#This Row],[total_boys]])</f>
        <v>0</v>
      </c>
      <c r="AD311" s="49">
        <f>IF(ISBLANK(sbcc18[[#This Row],[total_girls]]),SUM(sbcc18[[#This Row],[girls_0-5_reached]],sbcc18[[#This Row],[girls_6-12_reached]],sbcc18[[#This Row],[girls_13-18_reached]]),sbcc18[[#This Row],[total_girls]])</f>
        <v>0</v>
      </c>
      <c r="AE311" s="49">
        <f>IF(ISBLANK(sbcc18[[#This Row],[total_children]]),SUM(sbcc18[[#This Row],[calc_boys]],sbcc18[[#This Row],[calc_girls]]),sbcc18[[#This Row],[total_children]])</f>
        <v>194</v>
      </c>
      <c r="AF311" s="49">
        <f>IF(ISBLANK(sbcc18[[#This Row],[total_pwd]]),SUM(sbcc18[[#This Row],[total_pwd_men]],sbcc18[[#This Row],[total_pwd_women]]),sbcc18[[#This Row],[total_pwd]])</f>
        <v>10</v>
      </c>
      <c r="AG311" s="49">
        <f>IF(ISBLANK(sbcc18[[#This Row],[total_adults]]),SUM(sbcc18[[#This Row],[total_men]],sbcc18[[#This Row],[total_women]]),sbcc18[[#This Row],[total_adults]])</f>
        <v>179</v>
      </c>
      <c r="AH311" s="49">
        <f>IF(ISBLANK(sbcc18[[#This Row],[total_beneficiaries_reached]]),SUM(sbcc18[[#This Row],[calc_children]],sbcc18[[#This Row],[calc_adults]]),sbcc18[[#This Row],[total_beneficiaries_reached]])</f>
        <v>373</v>
      </c>
      <c r="AI311" s="49" t="str">
        <f ca="1">IF(B311="","",OFFSET(table_admin1[[#Headers],[ADM1_PT]],MATCH(B311,admin1,0),1))</f>
        <v>MZ09</v>
      </c>
      <c r="AJ311" s="49" t="str">
        <f t="shared" ca="1" si="8"/>
        <v>MZ0907</v>
      </c>
      <c r="AK311" s="49" t="str">
        <f t="shared" ca="1" si="9"/>
        <v/>
      </c>
    </row>
    <row r="312" spans="1:37" x14ac:dyDescent="0.2">
      <c r="A312" s="58">
        <v>45292</v>
      </c>
      <c r="B312" s="49" t="s">
        <v>214</v>
      </c>
      <c r="C312" s="49" t="s">
        <v>550</v>
      </c>
      <c r="G312" s="49" t="s">
        <v>116</v>
      </c>
      <c r="H312" s="49" t="s">
        <v>170</v>
      </c>
      <c r="I312" s="49" t="s">
        <v>118</v>
      </c>
      <c r="K312" s="49" t="s">
        <v>1212</v>
      </c>
      <c r="T312" s="49">
        <v>74</v>
      </c>
      <c r="W312" s="49">
        <v>5</v>
      </c>
      <c r="Z312" s="49">
        <v>161</v>
      </c>
      <c r="AC312" s="49">
        <f>IF(ISBLANK(sbcc18[[#This Row],[total_boys]]),SUM(sbcc18[[#This Row],[boys_0-5_reached]],sbcc18[[#This Row],[boys_6-12_reached]],sbcc18[[#This Row],[boys_13-18_reached]]),sbcc18[[#This Row],[total_boys]])</f>
        <v>0</v>
      </c>
      <c r="AD312" s="49">
        <f>IF(ISBLANK(sbcc18[[#This Row],[total_girls]]),SUM(sbcc18[[#This Row],[girls_0-5_reached]],sbcc18[[#This Row],[girls_6-12_reached]],sbcc18[[#This Row],[girls_13-18_reached]]),sbcc18[[#This Row],[total_girls]])</f>
        <v>0</v>
      </c>
      <c r="AE312" s="49">
        <f>IF(ISBLANK(sbcc18[[#This Row],[total_children]]),SUM(sbcc18[[#This Row],[calc_boys]],sbcc18[[#This Row],[calc_girls]]),sbcc18[[#This Row],[total_children]])</f>
        <v>74</v>
      </c>
      <c r="AF312" s="49">
        <f>IF(ISBLANK(sbcc18[[#This Row],[total_pwd]]),SUM(sbcc18[[#This Row],[total_pwd_men]],sbcc18[[#This Row],[total_pwd_women]]),sbcc18[[#This Row],[total_pwd]])</f>
        <v>5</v>
      </c>
      <c r="AG312" s="49">
        <f>IF(ISBLANK(sbcc18[[#This Row],[total_adults]]),SUM(sbcc18[[#This Row],[total_men]],sbcc18[[#This Row],[total_women]]),sbcc18[[#This Row],[total_adults]])</f>
        <v>161</v>
      </c>
      <c r="AH312" s="49">
        <f>IF(ISBLANK(sbcc18[[#This Row],[total_beneficiaries_reached]]),SUM(sbcc18[[#This Row],[calc_children]],sbcc18[[#This Row],[calc_adults]]),sbcc18[[#This Row],[total_beneficiaries_reached]])</f>
        <v>235</v>
      </c>
      <c r="AI312" s="49" t="str">
        <f ca="1">IF(B312="","",OFFSET(table_admin1[[#Headers],[ADM1_PT]],MATCH(B312,admin1,0),1))</f>
        <v>MZ08</v>
      </c>
      <c r="AJ312" s="49" t="str">
        <f t="shared" ca="1" si="8"/>
        <v>MZ0808</v>
      </c>
      <c r="AK312" s="49" t="str">
        <f t="shared" ca="1" si="9"/>
        <v/>
      </c>
    </row>
    <row r="313" spans="1:37" x14ac:dyDescent="0.2">
      <c r="A313" s="58">
        <v>45383</v>
      </c>
      <c r="B313" s="49" t="s">
        <v>224</v>
      </c>
      <c r="C313" s="49" t="s">
        <v>641</v>
      </c>
      <c r="G313" s="49" t="s">
        <v>116</v>
      </c>
      <c r="H313" s="49" t="s">
        <v>170</v>
      </c>
      <c r="I313" s="49" t="s">
        <v>118</v>
      </c>
      <c r="K313" s="49" t="s">
        <v>1212</v>
      </c>
      <c r="T313" s="49">
        <v>5</v>
      </c>
      <c r="W313" s="49">
        <v>9</v>
      </c>
      <c r="Z313" s="49">
        <v>164</v>
      </c>
      <c r="AC313" s="49">
        <f>IF(ISBLANK(sbcc18[[#This Row],[total_boys]]),SUM(sbcc18[[#This Row],[boys_0-5_reached]],sbcc18[[#This Row],[boys_6-12_reached]],sbcc18[[#This Row],[boys_13-18_reached]]),sbcc18[[#This Row],[total_boys]])</f>
        <v>0</v>
      </c>
      <c r="AD313" s="49">
        <f>IF(ISBLANK(sbcc18[[#This Row],[total_girls]]),SUM(sbcc18[[#This Row],[girls_0-5_reached]],sbcc18[[#This Row],[girls_6-12_reached]],sbcc18[[#This Row],[girls_13-18_reached]]),sbcc18[[#This Row],[total_girls]])</f>
        <v>0</v>
      </c>
      <c r="AE313" s="49">
        <f>IF(ISBLANK(sbcc18[[#This Row],[total_children]]),SUM(sbcc18[[#This Row],[calc_boys]],sbcc18[[#This Row],[calc_girls]]),sbcc18[[#This Row],[total_children]])</f>
        <v>5</v>
      </c>
      <c r="AF313" s="49">
        <f>IF(ISBLANK(sbcc18[[#This Row],[total_pwd]]),SUM(sbcc18[[#This Row],[total_pwd_men]],sbcc18[[#This Row],[total_pwd_women]]),sbcc18[[#This Row],[total_pwd]])</f>
        <v>9</v>
      </c>
      <c r="AG313" s="49">
        <f>IF(ISBLANK(sbcc18[[#This Row],[total_adults]]),SUM(sbcc18[[#This Row],[total_men]],sbcc18[[#This Row],[total_women]]),sbcc18[[#This Row],[total_adults]])</f>
        <v>164</v>
      </c>
      <c r="AH313" s="49">
        <f>IF(ISBLANK(sbcc18[[#This Row],[total_beneficiaries_reached]]),SUM(sbcc18[[#This Row],[calc_children]],sbcc18[[#This Row],[calc_adults]]),sbcc18[[#This Row],[total_beneficiaries_reached]])</f>
        <v>169</v>
      </c>
      <c r="AI313" s="49" t="str">
        <f ca="1">IF(B313="","",OFFSET(table_admin1[[#Headers],[ADM1_PT]],MATCH(B313,admin1,0),1))</f>
        <v>MZ10</v>
      </c>
      <c r="AJ313" s="49" t="str">
        <f t="shared" ca="1" si="8"/>
        <v>MZ1002</v>
      </c>
      <c r="AK313" s="49" t="str">
        <f t="shared" ca="1" si="9"/>
        <v/>
      </c>
    </row>
    <row r="314" spans="1:37" x14ac:dyDescent="0.2">
      <c r="A314" s="58">
        <v>45383</v>
      </c>
      <c r="B314" s="49" t="s">
        <v>224</v>
      </c>
      <c r="C314" s="49" t="s">
        <v>641</v>
      </c>
      <c r="G314" s="49" t="s">
        <v>122</v>
      </c>
      <c r="H314" s="49" t="s">
        <v>1197</v>
      </c>
      <c r="I314" s="49" t="s">
        <v>130</v>
      </c>
      <c r="J314" s="49" t="s">
        <v>1318</v>
      </c>
      <c r="K314" s="49" t="s">
        <v>125</v>
      </c>
      <c r="T314" s="49">
        <v>121</v>
      </c>
      <c r="W314" s="49">
        <v>15</v>
      </c>
      <c r="Z314" s="49">
        <v>127</v>
      </c>
      <c r="AC314" s="49">
        <f>IF(ISBLANK(sbcc18[[#This Row],[total_boys]]),SUM(sbcc18[[#This Row],[boys_0-5_reached]],sbcc18[[#This Row],[boys_6-12_reached]],sbcc18[[#This Row],[boys_13-18_reached]]),sbcc18[[#This Row],[total_boys]])</f>
        <v>0</v>
      </c>
      <c r="AD314" s="49">
        <f>IF(ISBLANK(sbcc18[[#This Row],[total_girls]]),SUM(sbcc18[[#This Row],[girls_0-5_reached]],sbcc18[[#This Row],[girls_6-12_reached]],sbcc18[[#This Row],[girls_13-18_reached]]),sbcc18[[#This Row],[total_girls]])</f>
        <v>0</v>
      </c>
      <c r="AE314" s="49">
        <f>IF(ISBLANK(sbcc18[[#This Row],[total_children]]),SUM(sbcc18[[#This Row],[calc_boys]],sbcc18[[#This Row],[calc_girls]]),sbcc18[[#This Row],[total_children]])</f>
        <v>121</v>
      </c>
      <c r="AF314" s="49">
        <f>IF(ISBLANK(sbcc18[[#This Row],[total_pwd]]),SUM(sbcc18[[#This Row],[total_pwd_men]],sbcc18[[#This Row],[total_pwd_women]]),sbcc18[[#This Row],[total_pwd]])</f>
        <v>15</v>
      </c>
      <c r="AG314" s="49">
        <f>IF(ISBLANK(sbcc18[[#This Row],[total_adults]]),SUM(sbcc18[[#This Row],[total_men]],sbcc18[[#This Row],[total_women]]),sbcc18[[#This Row],[total_adults]])</f>
        <v>127</v>
      </c>
      <c r="AH314" s="49">
        <f>IF(ISBLANK(sbcc18[[#This Row],[total_beneficiaries_reached]]),SUM(sbcc18[[#This Row],[calc_children]],sbcc18[[#This Row],[calc_adults]]),sbcc18[[#This Row],[total_beneficiaries_reached]])</f>
        <v>248</v>
      </c>
      <c r="AI314" s="49" t="str">
        <f ca="1">IF(B314="","",OFFSET(table_admin1[[#Headers],[ADM1_PT]],MATCH(B314,admin1,0),1))</f>
        <v>MZ10</v>
      </c>
      <c r="AJ314" s="49" t="str">
        <f t="shared" ca="1" si="8"/>
        <v>MZ1002</v>
      </c>
      <c r="AK314" s="49" t="str">
        <f t="shared" ca="1" si="9"/>
        <v/>
      </c>
    </row>
    <row r="315" spans="1:37" x14ac:dyDescent="0.2">
      <c r="A315" s="58">
        <v>45383</v>
      </c>
      <c r="B315" s="49" t="s">
        <v>214</v>
      </c>
      <c r="C315" s="49" t="s">
        <v>574</v>
      </c>
      <c r="G315" s="49" t="s">
        <v>116</v>
      </c>
      <c r="H315" s="49" t="s">
        <v>1197</v>
      </c>
      <c r="I315" s="49" t="s">
        <v>118</v>
      </c>
      <c r="K315" s="49" t="s">
        <v>1212</v>
      </c>
      <c r="T315" s="49">
        <v>25</v>
      </c>
      <c r="W315" s="49">
        <v>14</v>
      </c>
      <c r="Z315" s="49">
        <v>2</v>
      </c>
      <c r="AC315" s="49">
        <f>IF(ISBLANK(sbcc18[[#This Row],[total_boys]]),SUM(sbcc18[[#This Row],[boys_0-5_reached]],sbcc18[[#This Row],[boys_6-12_reached]],sbcc18[[#This Row],[boys_13-18_reached]]),sbcc18[[#This Row],[total_boys]])</f>
        <v>0</v>
      </c>
      <c r="AD315" s="49">
        <f>IF(ISBLANK(sbcc18[[#This Row],[total_girls]]),SUM(sbcc18[[#This Row],[girls_0-5_reached]],sbcc18[[#This Row],[girls_6-12_reached]],sbcc18[[#This Row],[girls_13-18_reached]]),sbcc18[[#This Row],[total_girls]])</f>
        <v>0</v>
      </c>
      <c r="AE315" s="49">
        <f>IF(ISBLANK(sbcc18[[#This Row],[total_children]]),SUM(sbcc18[[#This Row],[calc_boys]],sbcc18[[#This Row],[calc_girls]]),sbcc18[[#This Row],[total_children]])</f>
        <v>25</v>
      </c>
      <c r="AF315" s="49">
        <f>IF(ISBLANK(sbcc18[[#This Row],[total_pwd]]),SUM(sbcc18[[#This Row],[total_pwd_men]],sbcc18[[#This Row],[total_pwd_women]]),sbcc18[[#This Row],[total_pwd]])</f>
        <v>14</v>
      </c>
      <c r="AG315" s="49">
        <f>IF(ISBLANK(sbcc18[[#This Row],[total_adults]]),SUM(sbcc18[[#This Row],[total_men]],sbcc18[[#This Row],[total_women]]),sbcc18[[#This Row],[total_adults]])</f>
        <v>2</v>
      </c>
      <c r="AH315" s="49">
        <f>IF(ISBLANK(sbcc18[[#This Row],[total_beneficiaries_reached]]),SUM(sbcc18[[#This Row],[calc_children]],sbcc18[[#This Row],[calc_adults]]),sbcc18[[#This Row],[total_beneficiaries_reached]])</f>
        <v>27</v>
      </c>
      <c r="AI315" s="49" t="str">
        <f ca="1">IF(B315="","",OFFSET(table_admin1[[#Headers],[ADM1_PT]],MATCH(B315,admin1,0),1))</f>
        <v>MZ08</v>
      </c>
      <c r="AJ315" s="49" t="str">
        <f t="shared" ca="1" si="8"/>
        <v>MZ0815</v>
      </c>
      <c r="AK315" s="49" t="str">
        <f t="shared" ca="1" si="9"/>
        <v/>
      </c>
    </row>
    <row r="316" spans="1:37" x14ac:dyDescent="0.2">
      <c r="A316" s="58">
        <v>45383</v>
      </c>
      <c r="B316" s="49" t="s">
        <v>229</v>
      </c>
      <c r="C316" s="49" t="s">
        <v>712</v>
      </c>
      <c r="G316" s="49" t="s">
        <v>122</v>
      </c>
      <c r="H316" s="49" t="s">
        <v>170</v>
      </c>
      <c r="I316" s="49" t="s">
        <v>130</v>
      </c>
      <c r="J316" s="49" t="s">
        <v>1317</v>
      </c>
      <c r="K316" s="49" t="s">
        <v>125</v>
      </c>
      <c r="T316" s="49">
        <v>153</v>
      </c>
      <c r="W316" s="49">
        <v>4</v>
      </c>
      <c r="Z316" s="49">
        <v>175</v>
      </c>
      <c r="AC316" s="49">
        <f>IF(ISBLANK(sbcc18[[#This Row],[total_boys]]),SUM(sbcc18[[#This Row],[boys_0-5_reached]],sbcc18[[#This Row],[boys_6-12_reached]],sbcc18[[#This Row],[boys_13-18_reached]]),sbcc18[[#This Row],[total_boys]])</f>
        <v>0</v>
      </c>
      <c r="AD316" s="49">
        <f>IF(ISBLANK(sbcc18[[#This Row],[total_girls]]),SUM(sbcc18[[#This Row],[girls_0-5_reached]],sbcc18[[#This Row],[girls_6-12_reached]],sbcc18[[#This Row],[girls_13-18_reached]]),sbcc18[[#This Row],[total_girls]])</f>
        <v>0</v>
      </c>
      <c r="AE316" s="49">
        <f>IF(ISBLANK(sbcc18[[#This Row],[total_children]]),SUM(sbcc18[[#This Row],[calc_boys]],sbcc18[[#This Row],[calc_girls]]),sbcc18[[#This Row],[total_children]])</f>
        <v>153</v>
      </c>
      <c r="AF316" s="49">
        <f>IF(ISBLANK(sbcc18[[#This Row],[total_pwd]]),SUM(sbcc18[[#This Row],[total_pwd_men]],sbcc18[[#This Row],[total_pwd_women]]),sbcc18[[#This Row],[total_pwd]])</f>
        <v>4</v>
      </c>
      <c r="AG316" s="49">
        <f>IF(ISBLANK(sbcc18[[#This Row],[total_adults]]),SUM(sbcc18[[#This Row],[total_men]],sbcc18[[#This Row],[total_women]]),sbcc18[[#This Row],[total_adults]])</f>
        <v>175</v>
      </c>
      <c r="AH316" s="49">
        <f>IF(ISBLANK(sbcc18[[#This Row],[total_beneficiaries_reached]]),SUM(sbcc18[[#This Row],[calc_children]],sbcc18[[#This Row],[calc_adults]]),sbcc18[[#This Row],[total_beneficiaries_reached]])</f>
        <v>328</v>
      </c>
      <c r="AI316" s="49" t="str">
        <f ca="1">IF(B316="","",OFFSET(table_admin1[[#Headers],[ADM1_PT]],MATCH(B316,admin1,0),1))</f>
        <v>MZ11</v>
      </c>
      <c r="AJ316" s="49" t="str">
        <f t="shared" ca="1" si="8"/>
        <v>MZ1106</v>
      </c>
      <c r="AK316" s="49" t="str">
        <f t="shared" ca="1" si="9"/>
        <v/>
      </c>
    </row>
    <row r="317" spans="1:37" x14ac:dyDescent="0.2">
      <c r="A317" s="58">
        <v>45292</v>
      </c>
      <c r="B317" s="49" t="s">
        <v>113</v>
      </c>
      <c r="C317" s="49" t="s">
        <v>114</v>
      </c>
      <c r="G317" s="49" t="s">
        <v>122</v>
      </c>
      <c r="H317" s="49" t="s">
        <v>170</v>
      </c>
      <c r="I317" s="49" t="s">
        <v>124</v>
      </c>
      <c r="J317" s="49" t="s">
        <v>1315</v>
      </c>
      <c r="K317" s="49" t="s">
        <v>125</v>
      </c>
      <c r="T317" s="49">
        <v>192</v>
      </c>
      <c r="W317" s="49">
        <v>12</v>
      </c>
      <c r="Z317" s="49">
        <v>58</v>
      </c>
      <c r="AC317" s="49">
        <f>IF(ISBLANK(sbcc18[[#This Row],[total_boys]]),SUM(sbcc18[[#This Row],[boys_0-5_reached]],sbcc18[[#This Row],[boys_6-12_reached]],sbcc18[[#This Row],[boys_13-18_reached]]),sbcc18[[#This Row],[total_boys]])</f>
        <v>0</v>
      </c>
      <c r="AD317" s="49">
        <f>IF(ISBLANK(sbcc18[[#This Row],[total_girls]]),SUM(sbcc18[[#This Row],[girls_0-5_reached]],sbcc18[[#This Row],[girls_6-12_reached]],sbcc18[[#This Row],[girls_13-18_reached]]),sbcc18[[#This Row],[total_girls]])</f>
        <v>0</v>
      </c>
      <c r="AE317" s="49">
        <f>IF(ISBLANK(sbcc18[[#This Row],[total_children]]),SUM(sbcc18[[#This Row],[calc_boys]],sbcc18[[#This Row],[calc_girls]]),sbcc18[[#This Row],[total_children]])</f>
        <v>192</v>
      </c>
      <c r="AF317" s="49">
        <f>IF(ISBLANK(sbcc18[[#This Row],[total_pwd]]),SUM(sbcc18[[#This Row],[total_pwd_men]],sbcc18[[#This Row],[total_pwd_women]]),sbcc18[[#This Row],[total_pwd]])</f>
        <v>12</v>
      </c>
      <c r="AG317" s="49">
        <f>IF(ISBLANK(sbcc18[[#This Row],[total_adults]]),SUM(sbcc18[[#This Row],[total_men]],sbcc18[[#This Row],[total_women]]),sbcc18[[#This Row],[total_adults]])</f>
        <v>58</v>
      </c>
      <c r="AH317" s="49">
        <f>IF(ISBLANK(sbcc18[[#This Row],[total_beneficiaries_reached]]),SUM(sbcc18[[#This Row],[calc_children]],sbcc18[[#This Row],[calc_adults]]),sbcc18[[#This Row],[total_beneficiaries_reached]])</f>
        <v>250</v>
      </c>
      <c r="AI317" s="49" t="str">
        <f ca="1">IF(B317="","",OFFSET(table_admin1[[#Headers],[ADM1_PT]],MATCH(B317,admin1,0),1))</f>
        <v>MZ09</v>
      </c>
      <c r="AJ317" s="49" t="str">
        <f t="shared" ca="1" si="8"/>
        <v>MZ0906</v>
      </c>
      <c r="AK317" s="49" t="str">
        <f t="shared" ca="1" si="9"/>
        <v/>
      </c>
    </row>
    <row r="318" spans="1:37" x14ac:dyDescent="0.2">
      <c r="A318" s="58">
        <v>45383</v>
      </c>
      <c r="B318" s="49" t="s">
        <v>229</v>
      </c>
      <c r="C318" s="49" t="s">
        <v>693</v>
      </c>
      <c r="G318" s="49" t="s">
        <v>116</v>
      </c>
      <c r="H318" s="49" t="s">
        <v>1197</v>
      </c>
      <c r="I318" s="49" t="s">
        <v>130</v>
      </c>
      <c r="J318" s="49" t="s">
        <v>1319</v>
      </c>
      <c r="K318" s="49" t="s">
        <v>1212</v>
      </c>
      <c r="T318" s="49">
        <v>172</v>
      </c>
      <c r="W318" s="49">
        <v>1</v>
      </c>
      <c r="Z318" s="49">
        <v>146</v>
      </c>
      <c r="AC318" s="49">
        <f>IF(ISBLANK(sbcc18[[#This Row],[total_boys]]),SUM(sbcc18[[#This Row],[boys_0-5_reached]],sbcc18[[#This Row],[boys_6-12_reached]],sbcc18[[#This Row],[boys_13-18_reached]]),sbcc18[[#This Row],[total_boys]])</f>
        <v>0</v>
      </c>
      <c r="AD318" s="49">
        <f>IF(ISBLANK(sbcc18[[#This Row],[total_girls]]),SUM(sbcc18[[#This Row],[girls_0-5_reached]],sbcc18[[#This Row],[girls_6-12_reached]],sbcc18[[#This Row],[girls_13-18_reached]]),sbcc18[[#This Row],[total_girls]])</f>
        <v>0</v>
      </c>
      <c r="AE318" s="49">
        <f>IF(ISBLANK(sbcc18[[#This Row],[total_children]]),SUM(sbcc18[[#This Row],[calc_boys]],sbcc18[[#This Row],[calc_girls]]),sbcc18[[#This Row],[total_children]])</f>
        <v>172</v>
      </c>
      <c r="AF318" s="49">
        <f>IF(ISBLANK(sbcc18[[#This Row],[total_pwd]]),SUM(sbcc18[[#This Row],[total_pwd_men]],sbcc18[[#This Row],[total_pwd_women]]),sbcc18[[#This Row],[total_pwd]])</f>
        <v>1</v>
      </c>
      <c r="AG318" s="49">
        <f>IF(ISBLANK(sbcc18[[#This Row],[total_adults]]),SUM(sbcc18[[#This Row],[total_men]],sbcc18[[#This Row],[total_women]]),sbcc18[[#This Row],[total_adults]])</f>
        <v>146</v>
      </c>
      <c r="AH318" s="49">
        <f>IF(ISBLANK(sbcc18[[#This Row],[total_beneficiaries_reached]]),SUM(sbcc18[[#This Row],[calc_children]],sbcc18[[#This Row],[calc_adults]]),sbcc18[[#This Row],[total_beneficiaries_reached]])</f>
        <v>318</v>
      </c>
      <c r="AI318" s="49" t="str">
        <f ca="1">IF(B318="","",OFFSET(table_admin1[[#Headers],[ADM1_PT]],MATCH(B318,admin1,0),1))</f>
        <v>MZ11</v>
      </c>
      <c r="AJ318" s="49" t="str">
        <f t="shared" ca="1" si="8"/>
        <v>MZ1101</v>
      </c>
      <c r="AK318" s="49" t="str">
        <f t="shared" ca="1" si="9"/>
        <v/>
      </c>
    </row>
    <row r="319" spans="1:37" x14ac:dyDescent="0.2">
      <c r="A319" s="58">
        <v>45383</v>
      </c>
      <c r="B319" s="49" t="s">
        <v>113</v>
      </c>
      <c r="C319" s="49" t="s">
        <v>596</v>
      </c>
      <c r="G319" s="49" t="s">
        <v>122</v>
      </c>
      <c r="H319" s="49" t="s">
        <v>170</v>
      </c>
      <c r="I319" s="49" t="s">
        <v>124</v>
      </c>
      <c r="J319" s="49" t="s">
        <v>1315</v>
      </c>
      <c r="K319" s="49" t="s">
        <v>125</v>
      </c>
      <c r="T319" s="49">
        <v>182</v>
      </c>
      <c r="W319" s="49">
        <v>15</v>
      </c>
      <c r="Z319" s="49">
        <v>65</v>
      </c>
      <c r="AC319" s="49">
        <f>IF(ISBLANK(sbcc18[[#This Row],[total_boys]]),SUM(sbcc18[[#This Row],[boys_0-5_reached]],sbcc18[[#This Row],[boys_6-12_reached]],sbcc18[[#This Row],[boys_13-18_reached]]),sbcc18[[#This Row],[total_boys]])</f>
        <v>0</v>
      </c>
      <c r="AD319" s="49">
        <f>IF(ISBLANK(sbcc18[[#This Row],[total_girls]]),SUM(sbcc18[[#This Row],[girls_0-5_reached]],sbcc18[[#This Row],[girls_6-12_reached]],sbcc18[[#This Row],[girls_13-18_reached]]),sbcc18[[#This Row],[total_girls]])</f>
        <v>0</v>
      </c>
      <c r="AE319" s="49">
        <f>IF(ISBLANK(sbcc18[[#This Row],[total_children]]),SUM(sbcc18[[#This Row],[calc_boys]],sbcc18[[#This Row],[calc_girls]]),sbcc18[[#This Row],[total_children]])</f>
        <v>182</v>
      </c>
      <c r="AF319" s="49">
        <f>IF(ISBLANK(sbcc18[[#This Row],[total_pwd]]),SUM(sbcc18[[#This Row],[total_pwd_men]],sbcc18[[#This Row],[total_pwd_women]]),sbcc18[[#This Row],[total_pwd]])</f>
        <v>15</v>
      </c>
      <c r="AG319" s="49">
        <f>IF(ISBLANK(sbcc18[[#This Row],[total_adults]]),SUM(sbcc18[[#This Row],[total_men]],sbcc18[[#This Row],[total_women]]),sbcc18[[#This Row],[total_adults]])</f>
        <v>65</v>
      </c>
      <c r="AH319" s="49">
        <f>IF(ISBLANK(sbcc18[[#This Row],[total_beneficiaries_reached]]),SUM(sbcc18[[#This Row],[calc_children]],sbcc18[[#This Row],[calc_adults]]),sbcc18[[#This Row],[total_beneficiaries_reached]])</f>
        <v>247</v>
      </c>
      <c r="AI319" s="49" t="str">
        <f ca="1">IF(B319="","",OFFSET(table_admin1[[#Headers],[ADM1_PT]],MATCH(B319,admin1,0),1))</f>
        <v>MZ09</v>
      </c>
      <c r="AJ319" s="49" t="str">
        <f t="shared" ca="1" si="8"/>
        <v>MZ0902</v>
      </c>
      <c r="AK319" s="49" t="str">
        <f t="shared" ca="1" si="9"/>
        <v/>
      </c>
    </row>
    <row r="320" spans="1:37" x14ac:dyDescent="0.2">
      <c r="A320" s="58">
        <v>45292</v>
      </c>
      <c r="B320" s="49" t="s">
        <v>120</v>
      </c>
      <c r="C320" s="49" t="s">
        <v>127</v>
      </c>
      <c r="G320" s="49" t="s">
        <v>122</v>
      </c>
      <c r="H320" s="49" t="s">
        <v>1197</v>
      </c>
      <c r="I320" s="49" t="s">
        <v>124</v>
      </c>
      <c r="J320" s="49" t="s">
        <v>1315</v>
      </c>
      <c r="K320" s="49" t="s">
        <v>125</v>
      </c>
      <c r="T320" s="49">
        <v>190</v>
      </c>
      <c r="W320" s="49">
        <v>13</v>
      </c>
      <c r="Z320" s="49">
        <v>77</v>
      </c>
      <c r="AC320" s="49">
        <f>IF(ISBLANK(sbcc18[[#This Row],[total_boys]]),SUM(sbcc18[[#This Row],[boys_0-5_reached]],sbcc18[[#This Row],[boys_6-12_reached]],sbcc18[[#This Row],[boys_13-18_reached]]),sbcc18[[#This Row],[total_boys]])</f>
        <v>0</v>
      </c>
      <c r="AD320" s="49">
        <f>IF(ISBLANK(sbcc18[[#This Row],[total_girls]]),SUM(sbcc18[[#This Row],[girls_0-5_reached]],sbcc18[[#This Row],[girls_6-12_reached]],sbcc18[[#This Row],[girls_13-18_reached]]),sbcc18[[#This Row],[total_girls]])</f>
        <v>0</v>
      </c>
      <c r="AE320" s="49">
        <f>IF(ISBLANK(sbcc18[[#This Row],[total_children]]),SUM(sbcc18[[#This Row],[calc_boys]],sbcc18[[#This Row],[calc_girls]]),sbcc18[[#This Row],[total_children]])</f>
        <v>190</v>
      </c>
      <c r="AF320" s="49">
        <f>IF(ISBLANK(sbcc18[[#This Row],[total_pwd]]),SUM(sbcc18[[#This Row],[total_pwd_men]],sbcc18[[#This Row],[total_pwd_women]]),sbcc18[[#This Row],[total_pwd]])</f>
        <v>13</v>
      </c>
      <c r="AG320" s="49">
        <f>IF(ISBLANK(sbcc18[[#This Row],[total_adults]]),SUM(sbcc18[[#This Row],[total_men]],sbcc18[[#This Row],[total_women]]),sbcc18[[#This Row],[total_adults]])</f>
        <v>77</v>
      </c>
      <c r="AH320" s="49">
        <f>IF(ISBLANK(sbcc18[[#This Row],[total_beneficiaries_reached]]),SUM(sbcc18[[#This Row],[calc_children]],sbcc18[[#This Row],[calc_adults]]),sbcc18[[#This Row],[total_beneficiaries_reached]])</f>
        <v>267</v>
      </c>
      <c r="AI320" s="49" t="str">
        <f ca="1">IF(B320="","",OFFSET(table_admin1[[#Headers],[ADM1_PT]],MATCH(B320,admin1,0),1))</f>
        <v>MZ01</v>
      </c>
      <c r="AJ320" s="49" t="str">
        <f t="shared" ca="1" si="8"/>
        <v>MZ0101</v>
      </c>
      <c r="AK320" s="49" t="str">
        <f t="shared" ca="1" si="9"/>
        <v/>
      </c>
    </row>
    <row r="321" spans="1:37" x14ac:dyDescent="0.2">
      <c r="A321" s="58">
        <v>45292</v>
      </c>
      <c r="B321" s="49" t="s">
        <v>120</v>
      </c>
      <c r="C321" s="49" t="s">
        <v>220</v>
      </c>
      <c r="G321" s="49" t="s">
        <v>122</v>
      </c>
      <c r="H321" s="49" t="s">
        <v>1197</v>
      </c>
      <c r="I321" s="49" t="s">
        <v>124</v>
      </c>
      <c r="J321" s="49" t="s">
        <v>1315</v>
      </c>
      <c r="K321" s="49" t="s">
        <v>125</v>
      </c>
      <c r="T321" s="49">
        <v>68</v>
      </c>
      <c r="W321" s="49">
        <v>2</v>
      </c>
      <c r="Z321" s="49">
        <v>37</v>
      </c>
      <c r="AC321" s="49">
        <f>IF(ISBLANK(sbcc18[[#This Row],[total_boys]]),SUM(sbcc18[[#This Row],[boys_0-5_reached]],sbcc18[[#This Row],[boys_6-12_reached]],sbcc18[[#This Row],[boys_13-18_reached]]),sbcc18[[#This Row],[total_boys]])</f>
        <v>0</v>
      </c>
      <c r="AD321" s="49">
        <f>IF(ISBLANK(sbcc18[[#This Row],[total_girls]]),SUM(sbcc18[[#This Row],[girls_0-5_reached]],sbcc18[[#This Row],[girls_6-12_reached]],sbcc18[[#This Row],[girls_13-18_reached]]),sbcc18[[#This Row],[total_girls]])</f>
        <v>0</v>
      </c>
      <c r="AE321" s="49">
        <f>IF(ISBLANK(sbcc18[[#This Row],[total_children]]),SUM(sbcc18[[#This Row],[calc_boys]],sbcc18[[#This Row],[calc_girls]]),sbcc18[[#This Row],[total_children]])</f>
        <v>68</v>
      </c>
      <c r="AF321" s="49">
        <f>IF(ISBLANK(sbcc18[[#This Row],[total_pwd]]),SUM(sbcc18[[#This Row],[total_pwd_men]],sbcc18[[#This Row],[total_pwd_women]]),sbcc18[[#This Row],[total_pwd]])</f>
        <v>2</v>
      </c>
      <c r="AG321" s="49">
        <f>IF(ISBLANK(sbcc18[[#This Row],[total_adults]]),SUM(sbcc18[[#This Row],[total_men]],sbcc18[[#This Row],[total_women]]),sbcc18[[#This Row],[total_adults]])</f>
        <v>37</v>
      </c>
      <c r="AH321" s="49">
        <f>IF(ISBLANK(sbcc18[[#This Row],[total_beneficiaries_reached]]),SUM(sbcc18[[#This Row],[calc_children]],sbcc18[[#This Row],[calc_adults]]),sbcc18[[#This Row],[total_beneficiaries_reached]])</f>
        <v>105</v>
      </c>
      <c r="AI321" s="49" t="str">
        <f ca="1">IF(B321="","",OFFSET(table_admin1[[#Headers],[ADM1_PT]],MATCH(B321,admin1,0),1))</f>
        <v>MZ01</v>
      </c>
      <c r="AJ321" s="49" t="str">
        <f t="shared" ca="1" si="8"/>
        <v>MZ0109</v>
      </c>
      <c r="AK321" s="49" t="str">
        <f t="shared" ca="1" si="9"/>
        <v/>
      </c>
    </row>
    <row r="322" spans="1:37" x14ac:dyDescent="0.2">
      <c r="A322" s="58">
        <v>45352</v>
      </c>
      <c r="B322" s="49" t="s">
        <v>209</v>
      </c>
      <c r="C322" s="49" t="s">
        <v>445</v>
      </c>
      <c r="G322" s="49" t="s">
        <v>116</v>
      </c>
      <c r="H322" s="49" t="s">
        <v>170</v>
      </c>
      <c r="I322" s="49" t="s">
        <v>118</v>
      </c>
      <c r="K322" s="49" t="s">
        <v>1212</v>
      </c>
      <c r="T322" s="49">
        <v>108</v>
      </c>
      <c r="W322" s="49">
        <v>8</v>
      </c>
      <c r="Z322" s="49">
        <v>117</v>
      </c>
      <c r="AC322" s="49">
        <f>IF(ISBLANK(sbcc18[[#This Row],[total_boys]]),SUM(sbcc18[[#This Row],[boys_0-5_reached]],sbcc18[[#This Row],[boys_6-12_reached]],sbcc18[[#This Row],[boys_13-18_reached]]),sbcc18[[#This Row],[total_boys]])</f>
        <v>0</v>
      </c>
      <c r="AD322" s="49">
        <f>IF(ISBLANK(sbcc18[[#This Row],[total_girls]]),SUM(sbcc18[[#This Row],[girls_0-5_reached]],sbcc18[[#This Row],[girls_6-12_reached]],sbcc18[[#This Row],[girls_13-18_reached]]),sbcc18[[#This Row],[total_girls]])</f>
        <v>0</v>
      </c>
      <c r="AE322" s="49">
        <f>IF(ISBLANK(sbcc18[[#This Row],[total_children]]),SUM(sbcc18[[#This Row],[calc_boys]],sbcc18[[#This Row],[calc_girls]]),sbcc18[[#This Row],[total_children]])</f>
        <v>108</v>
      </c>
      <c r="AF322" s="49">
        <f>IF(ISBLANK(sbcc18[[#This Row],[total_pwd]]),SUM(sbcc18[[#This Row],[total_pwd_men]],sbcc18[[#This Row],[total_pwd_women]]),sbcc18[[#This Row],[total_pwd]])</f>
        <v>8</v>
      </c>
      <c r="AG322" s="49">
        <f>IF(ISBLANK(sbcc18[[#This Row],[total_adults]]),SUM(sbcc18[[#This Row],[total_men]],sbcc18[[#This Row],[total_women]]),sbcc18[[#This Row],[total_adults]])</f>
        <v>117</v>
      </c>
      <c r="AH322" s="49">
        <f>IF(ISBLANK(sbcc18[[#This Row],[total_beneficiaries_reached]]),SUM(sbcc18[[#This Row],[calc_children]],sbcc18[[#This Row],[calc_adults]]),sbcc18[[#This Row],[total_beneficiaries_reached]])</f>
        <v>225</v>
      </c>
      <c r="AI322" s="49" t="str">
        <f ca="1">IF(B322="","",OFFSET(table_admin1[[#Headers],[ADM1_PT]],MATCH(B322,admin1,0),1))</f>
        <v>MZ07</v>
      </c>
      <c r="AJ322" s="49" t="str">
        <f t="shared" ca="1" si="8"/>
        <v>MZ0703</v>
      </c>
      <c r="AK322" s="49" t="str">
        <f t="shared" ca="1" si="9"/>
        <v/>
      </c>
    </row>
    <row r="323" spans="1:37" x14ac:dyDescent="0.2">
      <c r="A323" s="58">
        <v>45383</v>
      </c>
      <c r="B323" s="49" t="s">
        <v>120</v>
      </c>
      <c r="C323" s="49" t="s">
        <v>194</v>
      </c>
      <c r="G323" s="49" t="s">
        <v>116</v>
      </c>
      <c r="H323" s="49" t="s">
        <v>170</v>
      </c>
      <c r="I323" s="49" t="s">
        <v>118</v>
      </c>
      <c r="K323" s="49" t="s">
        <v>1212</v>
      </c>
      <c r="T323" s="49">
        <v>60</v>
      </c>
      <c r="W323" s="49">
        <v>10</v>
      </c>
      <c r="Z323" s="49">
        <v>163</v>
      </c>
      <c r="AC323" s="49">
        <f>IF(ISBLANK(sbcc18[[#This Row],[total_boys]]),SUM(sbcc18[[#This Row],[boys_0-5_reached]],sbcc18[[#This Row],[boys_6-12_reached]],sbcc18[[#This Row],[boys_13-18_reached]]),sbcc18[[#This Row],[total_boys]])</f>
        <v>0</v>
      </c>
      <c r="AD323" s="49">
        <f>IF(ISBLANK(sbcc18[[#This Row],[total_girls]]),SUM(sbcc18[[#This Row],[girls_0-5_reached]],sbcc18[[#This Row],[girls_6-12_reached]],sbcc18[[#This Row],[girls_13-18_reached]]),sbcc18[[#This Row],[total_girls]])</f>
        <v>0</v>
      </c>
      <c r="AE323" s="49">
        <f>IF(ISBLANK(sbcc18[[#This Row],[total_children]]),SUM(sbcc18[[#This Row],[calc_boys]],sbcc18[[#This Row],[calc_girls]]),sbcc18[[#This Row],[total_children]])</f>
        <v>60</v>
      </c>
      <c r="AF323" s="49">
        <f>IF(ISBLANK(sbcc18[[#This Row],[total_pwd]]),SUM(sbcc18[[#This Row],[total_pwd_men]],sbcc18[[#This Row],[total_pwd_women]]),sbcc18[[#This Row],[total_pwd]])</f>
        <v>10</v>
      </c>
      <c r="AG323" s="49">
        <f>IF(ISBLANK(sbcc18[[#This Row],[total_adults]]),SUM(sbcc18[[#This Row],[total_men]],sbcc18[[#This Row],[total_women]]),sbcc18[[#This Row],[total_adults]])</f>
        <v>163</v>
      </c>
      <c r="AH323" s="49">
        <f>IF(ISBLANK(sbcc18[[#This Row],[total_beneficiaries_reached]]),SUM(sbcc18[[#This Row],[calc_children]],sbcc18[[#This Row],[calc_adults]]),sbcc18[[#This Row],[total_beneficiaries_reached]])</f>
        <v>223</v>
      </c>
      <c r="AI323" s="49" t="str">
        <f ca="1">IF(B323="","",OFFSET(table_admin1[[#Headers],[ADM1_PT]],MATCH(B323,admin1,0),1))</f>
        <v>MZ01</v>
      </c>
      <c r="AJ323" s="49" t="str">
        <f t="shared" ca="1" si="8"/>
        <v>MZ0104</v>
      </c>
      <c r="AK323" s="49" t="str">
        <f t="shared" ca="1" si="9"/>
        <v/>
      </c>
    </row>
    <row r="324" spans="1:37" x14ac:dyDescent="0.2">
      <c r="A324" s="58">
        <v>45292</v>
      </c>
      <c r="B324" s="49" t="s">
        <v>120</v>
      </c>
      <c r="C324" s="49" t="s">
        <v>131</v>
      </c>
      <c r="G324" s="49" t="s">
        <v>116</v>
      </c>
      <c r="H324" s="49" t="s">
        <v>1197</v>
      </c>
      <c r="I324" s="49" t="s">
        <v>118</v>
      </c>
      <c r="K324" s="49" t="s">
        <v>1212</v>
      </c>
      <c r="T324" s="49">
        <v>67</v>
      </c>
      <c r="W324" s="49">
        <v>9</v>
      </c>
      <c r="Z324" s="49">
        <v>73</v>
      </c>
      <c r="AC324" s="49">
        <f>IF(ISBLANK(sbcc18[[#This Row],[total_boys]]),SUM(sbcc18[[#This Row],[boys_0-5_reached]],sbcc18[[#This Row],[boys_6-12_reached]],sbcc18[[#This Row],[boys_13-18_reached]]),sbcc18[[#This Row],[total_boys]])</f>
        <v>0</v>
      </c>
      <c r="AD324" s="49">
        <f>IF(ISBLANK(sbcc18[[#This Row],[total_girls]]),SUM(sbcc18[[#This Row],[girls_0-5_reached]],sbcc18[[#This Row],[girls_6-12_reached]],sbcc18[[#This Row],[girls_13-18_reached]]),sbcc18[[#This Row],[total_girls]])</f>
        <v>0</v>
      </c>
      <c r="AE324" s="49">
        <f>IF(ISBLANK(sbcc18[[#This Row],[total_children]]),SUM(sbcc18[[#This Row],[calc_boys]],sbcc18[[#This Row],[calc_girls]]),sbcc18[[#This Row],[total_children]])</f>
        <v>67</v>
      </c>
      <c r="AF324" s="49">
        <f>IF(ISBLANK(sbcc18[[#This Row],[total_pwd]]),SUM(sbcc18[[#This Row],[total_pwd_men]],sbcc18[[#This Row],[total_pwd_women]]),sbcc18[[#This Row],[total_pwd]])</f>
        <v>9</v>
      </c>
      <c r="AG324" s="49">
        <f>IF(ISBLANK(sbcc18[[#This Row],[total_adults]]),SUM(sbcc18[[#This Row],[total_men]],sbcc18[[#This Row],[total_women]]),sbcc18[[#This Row],[total_adults]])</f>
        <v>73</v>
      </c>
      <c r="AH324" s="49">
        <f>IF(ISBLANK(sbcc18[[#This Row],[total_beneficiaries_reached]]),SUM(sbcc18[[#This Row],[calc_children]],sbcc18[[#This Row],[calc_adults]]),sbcc18[[#This Row],[total_beneficiaries_reached]])</f>
        <v>140</v>
      </c>
      <c r="AI324" s="49" t="str">
        <f ca="1">IF(B324="","",OFFSET(table_admin1[[#Headers],[ADM1_PT]],MATCH(B324,admin1,0),1))</f>
        <v>MZ01</v>
      </c>
      <c r="AJ324" s="49" t="str">
        <f t="shared" ca="1" si="8"/>
        <v>MZ0107</v>
      </c>
      <c r="AK324" s="49" t="str">
        <f t="shared" ca="1" si="9"/>
        <v/>
      </c>
    </row>
    <row r="325" spans="1:37" x14ac:dyDescent="0.2">
      <c r="A325" s="58">
        <v>45323</v>
      </c>
      <c r="B325" s="49" t="s">
        <v>224</v>
      </c>
      <c r="C325" s="49" t="s">
        <v>663</v>
      </c>
      <c r="G325" s="49" t="s">
        <v>116</v>
      </c>
      <c r="H325" s="49" t="s">
        <v>170</v>
      </c>
      <c r="I325" s="49" t="s">
        <v>118</v>
      </c>
      <c r="K325" s="49" t="s">
        <v>1212</v>
      </c>
      <c r="T325" s="49">
        <v>60</v>
      </c>
      <c r="W325" s="49">
        <v>8</v>
      </c>
      <c r="Z325" s="49">
        <v>110</v>
      </c>
      <c r="AC325" s="49">
        <f>IF(ISBLANK(sbcc18[[#This Row],[total_boys]]),SUM(sbcc18[[#This Row],[boys_0-5_reached]],sbcc18[[#This Row],[boys_6-12_reached]],sbcc18[[#This Row],[boys_13-18_reached]]),sbcc18[[#This Row],[total_boys]])</f>
        <v>0</v>
      </c>
      <c r="AD325" s="49">
        <f>IF(ISBLANK(sbcc18[[#This Row],[total_girls]]),SUM(sbcc18[[#This Row],[girls_0-5_reached]],sbcc18[[#This Row],[girls_6-12_reached]],sbcc18[[#This Row],[girls_13-18_reached]]),sbcc18[[#This Row],[total_girls]])</f>
        <v>0</v>
      </c>
      <c r="AE325" s="49">
        <f>IF(ISBLANK(sbcc18[[#This Row],[total_children]]),SUM(sbcc18[[#This Row],[calc_boys]],sbcc18[[#This Row],[calc_girls]]),sbcc18[[#This Row],[total_children]])</f>
        <v>60</v>
      </c>
      <c r="AF325" s="49">
        <f>IF(ISBLANK(sbcc18[[#This Row],[total_pwd]]),SUM(sbcc18[[#This Row],[total_pwd_men]],sbcc18[[#This Row],[total_pwd_women]]),sbcc18[[#This Row],[total_pwd]])</f>
        <v>8</v>
      </c>
      <c r="AG325" s="49">
        <f>IF(ISBLANK(sbcc18[[#This Row],[total_adults]]),SUM(sbcc18[[#This Row],[total_men]],sbcc18[[#This Row],[total_women]]),sbcc18[[#This Row],[total_adults]])</f>
        <v>110</v>
      </c>
      <c r="AH325" s="49">
        <f>IF(ISBLANK(sbcc18[[#This Row],[total_beneficiaries_reached]]),SUM(sbcc18[[#This Row],[calc_children]],sbcc18[[#This Row],[calc_adults]]),sbcc18[[#This Row],[total_beneficiaries_reached]])</f>
        <v>170</v>
      </c>
      <c r="AI325" s="49" t="str">
        <f ca="1">IF(B325="","",OFFSET(table_admin1[[#Headers],[ADM1_PT]],MATCH(B325,admin1,0),1))</f>
        <v>MZ10</v>
      </c>
      <c r="AJ325" s="49" t="str">
        <f t="shared" ca="1" si="8"/>
        <v>MZ1008</v>
      </c>
      <c r="AK325" s="49" t="str">
        <f t="shared" ca="1" si="9"/>
        <v/>
      </c>
    </row>
    <row r="326" spans="1:37" x14ac:dyDescent="0.2">
      <c r="A326" s="58">
        <v>45383</v>
      </c>
      <c r="B326" s="49" t="s">
        <v>120</v>
      </c>
      <c r="C326" s="49" t="s">
        <v>205</v>
      </c>
      <c r="G326" s="49" t="s">
        <v>122</v>
      </c>
      <c r="H326" s="49" t="s">
        <v>170</v>
      </c>
      <c r="I326" s="49" t="s">
        <v>124</v>
      </c>
      <c r="K326" s="49" t="s">
        <v>1212</v>
      </c>
      <c r="T326" s="49">
        <v>62</v>
      </c>
      <c r="W326" s="49">
        <v>5</v>
      </c>
      <c r="Z326" s="49">
        <v>95</v>
      </c>
      <c r="AC326" s="49">
        <f>IF(ISBLANK(sbcc18[[#This Row],[total_boys]]),SUM(sbcc18[[#This Row],[boys_0-5_reached]],sbcc18[[#This Row],[boys_6-12_reached]],sbcc18[[#This Row],[boys_13-18_reached]]),sbcc18[[#This Row],[total_boys]])</f>
        <v>0</v>
      </c>
      <c r="AD326" s="49">
        <f>IF(ISBLANK(sbcc18[[#This Row],[total_girls]]),SUM(sbcc18[[#This Row],[girls_0-5_reached]],sbcc18[[#This Row],[girls_6-12_reached]],sbcc18[[#This Row],[girls_13-18_reached]]),sbcc18[[#This Row],[total_girls]])</f>
        <v>0</v>
      </c>
      <c r="AE326" s="49">
        <f>IF(ISBLANK(sbcc18[[#This Row],[total_children]]),SUM(sbcc18[[#This Row],[calc_boys]],sbcc18[[#This Row],[calc_girls]]),sbcc18[[#This Row],[total_children]])</f>
        <v>62</v>
      </c>
      <c r="AF326" s="49">
        <f>IF(ISBLANK(sbcc18[[#This Row],[total_pwd]]),SUM(sbcc18[[#This Row],[total_pwd_men]],sbcc18[[#This Row],[total_pwd_women]]),sbcc18[[#This Row],[total_pwd]])</f>
        <v>5</v>
      </c>
      <c r="AG326" s="49">
        <f>IF(ISBLANK(sbcc18[[#This Row],[total_adults]]),SUM(sbcc18[[#This Row],[total_men]],sbcc18[[#This Row],[total_women]]),sbcc18[[#This Row],[total_adults]])</f>
        <v>95</v>
      </c>
      <c r="AH326" s="49">
        <f>IF(ISBLANK(sbcc18[[#This Row],[total_beneficiaries_reached]]),SUM(sbcc18[[#This Row],[calc_children]],sbcc18[[#This Row],[calc_adults]]),sbcc18[[#This Row],[total_beneficiaries_reached]])</f>
        <v>157</v>
      </c>
      <c r="AI326" s="49" t="str">
        <f ca="1">IF(B326="","",OFFSET(table_admin1[[#Headers],[ADM1_PT]],MATCH(B326,admin1,0),1))</f>
        <v>MZ01</v>
      </c>
      <c r="AJ326" s="49" t="str">
        <f t="shared" ref="AJ326:AJ389" ca="1" si="10">IF(C326="","",INDEX(admin2_pcode,MATCH(C326,OFFSET(admin2_start,MATCH(AI326,admin1_linked_pcode,0),0,COUNTIF(admin1_linked_pcode,AI326)),0)+MATCH(AI326,admin1_linked_pcode,0)-1))</f>
        <v>MZ0106</v>
      </c>
      <c r="AK326" s="49" t="str">
        <f t="shared" ref="AK326:AK389" ca="1" si="11">IF(D326="","",INDEX(admin3_pcode,MATCH(D326,OFFSET(admin3_start,MATCH(AJ326,admin2_linked_pcode,0),0,COUNTIF(admin2_linked_pcode,AJ326)),0)+MATCH(AJ326,admin2_linked_pcode,0)-1))</f>
        <v/>
      </c>
    </row>
    <row r="327" spans="1:37" x14ac:dyDescent="0.2">
      <c r="A327" s="58">
        <v>45323</v>
      </c>
      <c r="B327" s="49" t="s">
        <v>209</v>
      </c>
      <c r="C327" s="49" t="s">
        <v>471</v>
      </c>
      <c r="G327" s="49" t="s">
        <v>122</v>
      </c>
      <c r="H327" s="49" t="s">
        <v>170</v>
      </c>
      <c r="I327" s="49" t="s">
        <v>130</v>
      </c>
      <c r="J327" s="49" t="s">
        <v>1318</v>
      </c>
      <c r="K327" s="49" t="s">
        <v>125</v>
      </c>
      <c r="T327" s="49">
        <v>34</v>
      </c>
      <c r="W327" s="49">
        <v>14</v>
      </c>
      <c r="Z327" s="49">
        <v>165</v>
      </c>
      <c r="AC327" s="49">
        <f>IF(ISBLANK(sbcc18[[#This Row],[total_boys]]),SUM(sbcc18[[#This Row],[boys_0-5_reached]],sbcc18[[#This Row],[boys_6-12_reached]],sbcc18[[#This Row],[boys_13-18_reached]]),sbcc18[[#This Row],[total_boys]])</f>
        <v>0</v>
      </c>
      <c r="AD327" s="49">
        <f>IF(ISBLANK(sbcc18[[#This Row],[total_girls]]),SUM(sbcc18[[#This Row],[girls_0-5_reached]],sbcc18[[#This Row],[girls_6-12_reached]],sbcc18[[#This Row],[girls_13-18_reached]]),sbcc18[[#This Row],[total_girls]])</f>
        <v>0</v>
      </c>
      <c r="AE327" s="49">
        <f>IF(ISBLANK(sbcc18[[#This Row],[total_children]]),SUM(sbcc18[[#This Row],[calc_boys]],sbcc18[[#This Row],[calc_girls]]),sbcc18[[#This Row],[total_children]])</f>
        <v>34</v>
      </c>
      <c r="AF327" s="49">
        <f>IF(ISBLANK(sbcc18[[#This Row],[total_pwd]]),SUM(sbcc18[[#This Row],[total_pwd_men]],sbcc18[[#This Row],[total_pwd_women]]),sbcc18[[#This Row],[total_pwd]])</f>
        <v>14</v>
      </c>
      <c r="AG327" s="49">
        <f>IF(ISBLANK(sbcc18[[#This Row],[total_adults]]),SUM(sbcc18[[#This Row],[total_men]],sbcc18[[#This Row],[total_women]]),sbcc18[[#This Row],[total_adults]])</f>
        <v>165</v>
      </c>
      <c r="AH327" s="49">
        <f>IF(ISBLANK(sbcc18[[#This Row],[total_beneficiaries_reached]]),SUM(sbcc18[[#This Row],[calc_children]],sbcc18[[#This Row],[calc_adults]]),sbcc18[[#This Row],[total_beneficiaries_reached]])</f>
        <v>199</v>
      </c>
      <c r="AI327" s="49" t="str">
        <f ca="1">IF(B327="","",OFFSET(table_admin1[[#Headers],[ADM1_PT]],MATCH(B327,admin1,0),1))</f>
        <v>MZ07</v>
      </c>
      <c r="AJ327" s="49" t="str">
        <f t="shared" ca="1" si="10"/>
        <v>MZ0710</v>
      </c>
      <c r="AK327" s="49" t="str">
        <f t="shared" ca="1" si="11"/>
        <v/>
      </c>
    </row>
    <row r="328" spans="1:37" x14ac:dyDescent="0.2">
      <c r="A328" s="58">
        <v>45292</v>
      </c>
      <c r="B328" s="49" t="s">
        <v>120</v>
      </c>
      <c r="C328" s="49" t="s">
        <v>129</v>
      </c>
      <c r="G328" s="49" t="s">
        <v>116</v>
      </c>
      <c r="H328" s="49" t="s">
        <v>170</v>
      </c>
      <c r="I328" s="49" t="s">
        <v>118</v>
      </c>
      <c r="K328" s="49" t="s">
        <v>1212</v>
      </c>
      <c r="T328" s="49">
        <v>188</v>
      </c>
      <c r="W328" s="49">
        <v>13</v>
      </c>
      <c r="Z328" s="49">
        <v>199</v>
      </c>
      <c r="AC328" s="49">
        <f>IF(ISBLANK(sbcc18[[#This Row],[total_boys]]),SUM(sbcc18[[#This Row],[boys_0-5_reached]],sbcc18[[#This Row],[boys_6-12_reached]],sbcc18[[#This Row],[boys_13-18_reached]]),sbcc18[[#This Row],[total_boys]])</f>
        <v>0</v>
      </c>
      <c r="AD328" s="49">
        <f>IF(ISBLANK(sbcc18[[#This Row],[total_girls]]),SUM(sbcc18[[#This Row],[girls_0-5_reached]],sbcc18[[#This Row],[girls_6-12_reached]],sbcc18[[#This Row],[girls_13-18_reached]]),sbcc18[[#This Row],[total_girls]])</f>
        <v>0</v>
      </c>
      <c r="AE328" s="49">
        <f>IF(ISBLANK(sbcc18[[#This Row],[total_children]]),SUM(sbcc18[[#This Row],[calc_boys]],sbcc18[[#This Row],[calc_girls]]),sbcc18[[#This Row],[total_children]])</f>
        <v>188</v>
      </c>
      <c r="AF328" s="49">
        <f>IF(ISBLANK(sbcc18[[#This Row],[total_pwd]]),SUM(sbcc18[[#This Row],[total_pwd_men]],sbcc18[[#This Row],[total_pwd_women]]),sbcc18[[#This Row],[total_pwd]])</f>
        <v>13</v>
      </c>
      <c r="AG328" s="49">
        <f>IF(ISBLANK(sbcc18[[#This Row],[total_adults]]),SUM(sbcc18[[#This Row],[total_men]],sbcc18[[#This Row],[total_women]]),sbcc18[[#This Row],[total_adults]])</f>
        <v>199</v>
      </c>
      <c r="AH328" s="49">
        <f>IF(ISBLANK(sbcc18[[#This Row],[total_beneficiaries_reached]]),SUM(sbcc18[[#This Row],[calc_children]],sbcc18[[#This Row],[calc_adults]]),sbcc18[[#This Row],[total_beneficiaries_reached]])</f>
        <v>387</v>
      </c>
      <c r="AI328" s="49" t="str">
        <f ca="1">IF(B328="","",OFFSET(table_admin1[[#Headers],[ADM1_PT]],MATCH(B328,admin1,0),1))</f>
        <v>MZ01</v>
      </c>
      <c r="AJ328" s="49" t="str">
        <f t="shared" ca="1" si="10"/>
        <v>MZ0110</v>
      </c>
      <c r="AK328" s="49" t="str">
        <f t="shared" ca="1" si="11"/>
        <v/>
      </c>
    </row>
    <row r="329" spans="1:37" x14ac:dyDescent="0.2">
      <c r="A329" s="58">
        <v>45292</v>
      </c>
      <c r="B329" s="49" t="s">
        <v>120</v>
      </c>
      <c r="C329" s="49" t="s">
        <v>131</v>
      </c>
      <c r="G329" s="49" t="s">
        <v>122</v>
      </c>
      <c r="H329" s="49" t="s">
        <v>1197</v>
      </c>
      <c r="K329" s="49" t="s">
        <v>125</v>
      </c>
      <c r="T329" s="49">
        <v>124</v>
      </c>
      <c r="W329" s="49">
        <v>15</v>
      </c>
      <c r="Z329" s="49">
        <v>148</v>
      </c>
      <c r="AC329" s="49">
        <f>IF(ISBLANK(sbcc18[[#This Row],[total_boys]]),SUM(sbcc18[[#This Row],[boys_0-5_reached]],sbcc18[[#This Row],[boys_6-12_reached]],sbcc18[[#This Row],[boys_13-18_reached]]),sbcc18[[#This Row],[total_boys]])</f>
        <v>0</v>
      </c>
      <c r="AD329" s="49">
        <f>IF(ISBLANK(sbcc18[[#This Row],[total_girls]]),SUM(sbcc18[[#This Row],[girls_0-5_reached]],sbcc18[[#This Row],[girls_6-12_reached]],sbcc18[[#This Row],[girls_13-18_reached]]),sbcc18[[#This Row],[total_girls]])</f>
        <v>0</v>
      </c>
      <c r="AE329" s="49">
        <f>IF(ISBLANK(sbcc18[[#This Row],[total_children]]),SUM(sbcc18[[#This Row],[calc_boys]],sbcc18[[#This Row],[calc_girls]]),sbcc18[[#This Row],[total_children]])</f>
        <v>124</v>
      </c>
      <c r="AF329" s="49">
        <f>IF(ISBLANK(sbcc18[[#This Row],[total_pwd]]),SUM(sbcc18[[#This Row],[total_pwd_men]],sbcc18[[#This Row],[total_pwd_women]]),sbcc18[[#This Row],[total_pwd]])</f>
        <v>15</v>
      </c>
      <c r="AG329" s="49">
        <f>IF(ISBLANK(sbcc18[[#This Row],[total_adults]]),SUM(sbcc18[[#This Row],[total_men]],sbcc18[[#This Row],[total_women]]),sbcc18[[#This Row],[total_adults]])</f>
        <v>148</v>
      </c>
      <c r="AH329" s="49">
        <f>IF(ISBLANK(sbcc18[[#This Row],[total_beneficiaries_reached]]),SUM(sbcc18[[#This Row],[calc_children]],sbcc18[[#This Row],[calc_adults]]),sbcc18[[#This Row],[total_beneficiaries_reached]])</f>
        <v>272</v>
      </c>
      <c r="AI329" s="49" t="str">
        <f ca="1">IF(B329="","",OFFSET(table_admin1[[#Headers],[ADM1_PT]],MATCH(B329,admin1,0),1))</f>
        <v>MZ01</v>
      </c>
      <c r="AJ329" s="49" t="str">
        <f t="shared" ca="1" si="10"/>
        <v>MZ0107</v>
      </c>
      <c r="AK329" s="49" t="str">
        <f t="shared" ca="1" si="11"/>
        <v/>
      </c>
    </row>
    <row r="330" spans="1:37" x14ac:dyDescent="0.2">
      <c r="A330" s="58">
        <v>45383</v>
      </c>
      <c r="B330" s="49" t="s">
        <v>209</v>
      </c>
      <c r="C330" s="49" t="s">
        <v>489</v>
      </c>
      <c r="G330" s="49" t="s">
        <v>116</v>
      </c>
      <c r="H330" s="49" t="s">
        <v>1197</v>
      </c>
      <c r="I330" s="49" t="s">
        <v>118</v>
      </c>
      <c r="K330" s="49" t="s">
        <v>1212</v>
      </c>
      <c r="T330" s="49">
        <v>166</v>
      </c>
      <c r="W330" s="49">
        <v>1</v>
      </c>
      <c r="Z330" s="49">
        <v>16</v>
      </c>
      <c r="AC330" s="49">
        <f>IF(ISBLANK(sbcc18[[#This Row],[total_boys]]),SUM(sbcc18[[#This Row],[boys_0-5_reached]],sbcc18[[#This Row],[boys_6-12_reached]],sbcc18[[#This Row],[boys_13-18_reached]]),sbcc18[[#This Row],[total_boys]])</f>
        <v>0</v>
      </c>
      <c r="AD330" s="49">
        <f>IF(ISBLANK(sbcc18[[#This Row],[total_girls]]),SUM(sbcc18[[#This Row],[girls_0-5_reached]],sbcc18[[#This Row],[girls_6-12_reached]],sbcc18[[#This Row],[girls_13-18_reached]]),sbcc18[[#This Row],[total_girls]])</f>
        <v>0</v>
      </c>
      <c r="AE330" s="49">
        <f>IF(ISBLANK(sbcc18[[#This Row],[total_children]]),SUM(sbcc18[[#This Row],[calc_boys]],sbcc18[[#This Row],[calc_girls]]),sbcc18[[#This Row],[total_children]])</f>
        <v>166</v>
      </c>
      <c r="AF330" s="49">
        <f>IF(ISBLANK(sbcc18[[#This Row],[total_pwd]]),SUM(sbcc18[[#This Row],[total_pwd_men]],sbcc18[[#This Row],[total_pwd_women]]),sbcc18[[#This Row],[total_pwd]])</f>
        <v>1</v>
      </c>
      <c r="AG330" s="49">
        <f>IF(ISBLANK(sbcc18[[#This Row],[total_adults]]),SUM(sbcc18[[#This Row],[total_men]],sbcc18[[#This Row],[total_women]]),sbcc18[[#This Row],[total_adults]])</f>
        <v>16</v>
      </c>
      <c r="AH330" s="49">
        <f>IF(ISBLANK(sbcc18[[#This Row],[total_beneficiaries_reached]]),SUM(sbcc18[[#This Row],[calc_children]],sbcc18[[#This Row],[calc_adults]]),sbcc18[[#This Row],[total_beneficiaries_reached]])</f>
        <v>182</v>
      </c>
      <c r="AI330" s="49" t="str">
        <f ca="1">IF(B330="","",OFFSET(table_admin1[[#Headers],[ADM1_PT]],MATCH(B330,admin1,0),1))</f>
        <v>MZ07</v>
      </c>
      <c r="AJ330" s="49" t="str">
        <f t="shared" ca="1" si="10"/>
        <v>MZ0715</v>
      </c>
      <c r="AK330" s="49" t="str">
        <f t="shared" ca="1" si="11"/>
        <v/>
      </c>
    </row>
    <row r="331" spans="1:37" x14ac:dyDescent="0.2">
      <c r="A331" s="58">
        <v>45292</v>
      </c>
      <c r="B331" s="49" t="s">
        <v>120</v>
      </c>
      <c r="C331" s="49" t="s">
        <v>121</v>
      </c>
      <c r="G331" s="49" t="s">
        <v>122</v>
      </c>
      <c r="H331" s="49" t="s">
        <v>1197</v>
      </c>
      <c r="I331" s="49" t="s">
        <v>124</v>
      </c>
      <c r="J331" s="49" t="s">
        <v>1314</v>
      </c>
      <c r="K331" s="49" t="s">
        <v>125</v>
      </c>
      <c r="T331" s="49">
        <v>6</v>
      </c>
      <c r="W331" s="49">
        <v>7</v>
      </c>
      <c r="Z331" s="49">
        <v>82</v>
      </c>
      <c r="AC331" s="49">
        <f>IF(ISBLANK(sbcc18[[#This Row],[total_boys]]),SUM(sbcc18[[#This Row],[boys_0-5_reached]],sbcc18[[#This Row],[boys_6-12_reached]],sbcc18[[#This Row],[boys_13-18_reached]]),sbcc18[[#This Row],[total_boys]])</f>
        <v>0</v>
      </c>
      <c r="AD331" s="49">
        <f>IF(ISBLANK(sbcc18[[#This Row],[total_girls]]),SUM(sbcc18[[#This Row],[girls_0-5_reached]],sbcc18[[#This Row],[girls_6-12_reached]],sbcc18[[#This Row],[girls_13-18_reached]]),sbcc18[[#This Row],[total_girls]])</f>
        <v>0</v>
      </c>
      <c r="AE331" s="49">
        <f>IF(ISBLANK(sbcc18[[#This Row],[total_children]]),SUM(sbcc18[[#This Row],[calc_boys]],sbcc18[[#This Row],[calc_girls]]),sbcc18[[#This Row],[total_children]])</f>
        <v>6</v>
      </c>
      <c r="AF331" s="49">
        <f>IF(ISBLANK(sbcc18[[#This Row],[total_pwd]]),SUM(sbcc18[[#This Row],[total_pwd_men]],sbcc18[[#This Row],[total_pwd_women]]),sbcc18[[#This Row],[total_pwd]])</f>
        <v>7</v>
      </c>
      <c r="AG331" s="49">
        <f>IF(ISBLANK(sbcc18[[#This Row],[total_adults]]),SUM(sbcc18[[#This Row],[total_men]],sbcc18[[#This Row],[total_women]]),sbcc18[[#This Row],[total_adults]])</f>
        <v>82</v>
      </c>
      <c r="AH331" s="49">
        <f>IF(ISBLANK(sbcc18[[#This Row],[total_beneficiaries_reached]]),SUM(sbcc18[[#This Row],[calc_children]],sbcc18[[#This Row],[calc_adults]]),sbcc18[[#This Row],[total_beneficiaries_reached]])</f>
        <v>88</v>
      </c>
      <c r="AI331" s="49" t="str">
        <f ca="1">IF(B331="","",OFFSET(table_admin1[[#Headers],[ADM1_PT]],MATCH(B331,admin1,0),1))</f>
        <v>MZ01</v>
      </c>
      <c r="AJ331" s="49" t="str">
        <f t="shared" ca="1" si="10"/>
        <v>MZ0118</v>
      </c>
      <c r="AK331" s="49" t="str">
        <f t="shared" ca="1" si="11"/>
        <v/>
      </c>
    </row>
    <row r="332" spans="1:37" x14ac:dyDescent="0.2">
      <c r="A332" s="58">
        <v>45383</v>
      </c>
      <c r="B332" s="49" t="s">
        <v>209</v>
      </c>
      <c r="C332" s="49" t="s">
        <v>445</v>
      </c>
      <c r="G332" s="49" t="s">
        <v>116</v>
      </c>
      <c r="H332" s="49" t="s">
        <v>170</v>
      </c>
      <c r="I332" s="49" t="s">
        <v>118</v>
      </c>
      <c r="K332" s="49" t="s">
        <v>1212</v>
      </c>
      <c r="T332" s="49">
        <v>34</v>
      </c>
      <c r="W332" s="49">
        <v>13</v>
      </c>
      <c r="Z332" s="49">
        <v>126</v>
      </c>
      <c r="AC332" s="49">
        <f>IF(ISBLANK(sbcc18[[#This Row],[total_boys]]),SUM(sbcc18[[#This Row],[boys_0-5_reached]],sbcc18[[#This Row],[boys_6-12_reached]],sbcc18[[#This Row],[boys_13-18_reached]]),sbcc18[[#This Row],[total_boys]])</f>
        <v>0</v>
      </c>
      <c r="AD332" s="49">
        <f>IF(ISBLANK(sbcc18[[#This Row],[total_girls]]),SUM(sbcc18[[#This Row],[girls_0-5_reached]],sbcc18[[#This Row],[girls_6-12_reached]],sbcc18[[#This Row],[girls_13-18_reached]]),sbcc18[[#This Row],[total_girls]])</f>
        <v>0</v>
      </c>
      <c r="AE332" s="49">
        <f>IF(ISBLANK(sbcc18[[#This Row],[total_children]]),SUM(sbcc18[[#This Row],[calc_boys]],sbcc18[[#This Row],[calc_girls]]),sbcc18[[#This Row],[total_children]])</f>
        <v>34</v>
      </c>
      <c r="AF332" s="49">
        <f>IF(ISBLANK(sbcc18[[#This Row],[total_pwd]]),SUM(sbcc18[[#This Row],[total_pwd_men]],sbcc18[[#This Row],[total_pwd_women]]),sbcc18[[#This Row],[total_pwd]])</f>
        <v>13</v>
      </c>
      <c r="AG332" s="49">
        <f>IF(ISBLANK(sbcc18[[#This Row],[total_adults]]),SUM(sbcc18[[#This Row],[total_men]],sbcc18[[#This Row],[total_women]]),sbcc18[[#This Row],[total_adults]])</f>
        <v>126</v>
      </c>
      <c r="AH332" s="49">
        <f>IF(ISBLANK(sbcc18[[#This Row],[total_beneficiaries_reached]]),SUM(sbcc18[[#This Row],[calc_children]],sbcc18[[#This Row],[calc_adults]]),sbcc18[[#This Row],[total_beneficiaries_reached]])</f>
        <v>160</v>
      </c>
      <c r="AI332" s="49" t="str">
        <f ca="1">IF(B332="","",OFFSET(table_admin1[[#Headers],[ADM1_PT]],MATCH(B332,admin1,0),1))</f>
        <v>MZ07</v>
      </c>
      <c r="AJ332" s="49" t="str">
        <f t="shared" ca="1" si="10"/>
        <v>MZ0703</v>
      </c>
      <c r="AK332" s="49" t="str">
        <f t="shared" ca="1" si="11"/>
        <v/>
      </c>
    </row>
    <row r="333" spans="1:37" x14ac:dyDescent="0.2">
      <c r="A333" s="58">
        <v>45292</v>
      </c>
      <c r="B333" s="49" t="s">
        <v>113</v>
      </c>
      <c r="C333" s="49" t="s">
        <v>596</v>
      </c>
      <c r="G333" s="49" t="s">
        <v>116</v>
      </c>
      <c r="H333" s="49" t="s">
        <v>1197</v>
      </c>
      <c r="I333" s="49" t="s">
        <v>118</v>
      </c>
      <c r="K333" s="49" t="s">
        <v>1212</v>
      </c>
      <c r="T333" s="49">
        <v>146</v>
      </c>
      <c r="W333" s="49">
        <v>6</v>
      </c>
      <c r="Z333" s="49">
        <v>129</v>
      </c>
      <c r="AC333" s="49">
        <f>IF(ISBLANK(sbcc18[[#This Row],[total_boys]]),SUM(sbcc18[[#This Row],[boys_0-5_reached]],sbcc18[[#This Row],[boys_6-12_reached]],sbcc18[[#This Row],[boys_13-18_reached]]),sbcc18[[#This Row],[total_boys]])</f>
        <v>0</v>
      </c>
      <c r="AD333" s="49">
        <f>IF(ISBLANK(sbcc18[[#This Row],[total_girls]]),SUM(sbcc18[[#This Row],[girls_0-5_reached]],sbcc18[[#This Row],[girls_6-12_reached]],sbcc18[[#This Row],[girls_13-18_reached]]),sbcc18[[#This Row],[total_girls]])</f>
        <v>0</v>
      </c>
      <c r="AE333" s="49">
        <f>IF(ISBLANK(sbcc18[[#This Row],[total_children]]),SUM(sbcc18[[#This Row],[calc_boys]],sbcc18[[#This Row],[calc_girls]]),sbcc18[[#This Row],[total_children]])</f>
        <v>146</v>
      </c>
      <c r="AF333" s="49">
        <f>IF(ISBLANK(sbcc18[[#This Row],[total_pwd]]),SUM(sbcc18[[#This Row],[total_pwd_men]],sbcc18[[#This Row],[total_pwd_women]]),sbcc18[[#This Row],[total_pwd]])</f>
        <v>6</v>
      </c>
      <c r="AG333" s="49">
        <f>IF(ISBLANK(sbcc18[[#This Row],[total_adults]]),SUM(sbcc18[[#This Row],[total_men]],sbcc18[[#This Row],[total_women]]),sbcc18[[#This Row],[total_adults]])</f>
        <v>129</v>
      </c>
      <c r="AH333" s="49">
        <f>IF(ISBLANK(sbcc18[[#This Row],[total_beneficiaries_reached]]),SUM(sbcc18[[#This Row],[calc_children]],sbcc18[[#This Row],[calc_adults]]),sbcc18[[#This Row],[total_beneficiaries_reached]])</f>
        <v>275</v>
      </c>
      <c r="AI333" s="49" t="str">
        <f ca="1">IF(B333="","",OFFSET(table_admin1[[#Headers],[ADM1_PT]],MATCH(B333,admin1,0),1))</f>
        <v>MZ09</v>
      </c>
      <c r="AJ333" s="49" t="str">
        <f t="shared" ca="1" si="10"/>
        <v>MZ0902</v>
      </c>
      <c r="AK333" s="49" t="str">
        <f t="shared" ca="1" si="11"/>
        <v/>
      </c>
    </row>
    <row r="334" spans="1:37" x14ac:dyDescent="0.2">
      <c r="A334" s="58">
        <v>45383</v>
      </c>
      <c r="B334" s="49" t="s">
        <v>209</v>
      </c>
      <c r="C334" s="49" t="s">
        <v>513</v>
      </c>
      <c r="G334" s="49" t="s">
        <v>122</v>
      </c>
      <c r="H334" s="49" t="s">
        <v>170</v>
      </c>
      <c r="I334" s="49" t="s">
        <v>118</v>
      </c>
      <c r="K334" s="49" t="s">
        <v>125</v>
      </c>
      <c r="T334" s="49">
        <v>124</v>
      </c>
      <c r="W334" s="49">
        <v>9</v>
      </c>
      <c r="Z334" s="49">
        <v>69</v>
      </c>
      <c r="AC334" s="49">
        <f>IF(ISBLANK(sbcc18[[#This Row],[total_boys]]),SUM(sbcc18[[#This Row],[boys_0-5_reached]],sbcc18[[#This Row],[boys_6-12_reached]],sbcc18[[#This Row],[boys_13-18_reached]]),sbcc18[[#This Row],[total_boys]])</f>
        <v>0</v>
      </c>
      <c r="AD334" s="49">
        <f>IF(ISBLANK(sbcc18[[#This Row],[total_girls]]),SUM(sbcc18[[#This Row],[girls_0-5_reached]],sbcc18[[#This Row],[girls_6-12_reached]],sbcc18[[#This Row],[girls_13-18_reached]]),sbcc18[[#This Row],[total_girls]])</f>
        <v>0</v>
      </c>
      <c r="AE334" s="49">
        <f>IF(ISBLANK(sbcc18[[#This Row],[total_children]]),SUM(sbcc18[[#This Row],[calc_boys]],sbcc18[[#This Row],[calc_girls]]),sbcc18[[#This Row],[total_children]])</f>
        <v>124</v>
      </c>
      <c r="AF334" s="49">
        <f>IF(ISBLANK(sbcc18[[#This Row],[total_pwd]]),SUM(sbcc18[[#This Row],[total_pwd_men]],sbcc18[[#This Row],[total_pwd_women]]),sbcc18[[#This Row],[total_pwd]])</f>
        <v>9</v>
      </c>
      <c r="AG334" s="49">
        <f>IF(ISBLANK(sbcc18[[#This Row],[total_adults]]),SUM(sbcc18[[#This Row],[total_men]],sbcc18[[#This Row],[total_women]]),sbcc18[[#This Row],[total_adults]])</f>
        <v>69</v>
      </c>
      <c r="AH334" s="49">
        <f>IF(ISBLANK(sbcc18[[#This Row],[total_beneficiaries_reached]]),SUM(sbcc18[[#This Row],[calc_children]],sbcc18[[#This Row],[calc_adults]]),sbcc18[[#This Row],[total_beneficiaries_reached]])</f>
        <v>193</v>
      </c>
      <c r="AI334" s="49" t="str">
        <f ca="1">IF(B334="","",OFFSET(table_admin1[[#Headers],[ADM1_PT]],MATCH(B334,admin1,0),1))</f>
        <v>MZ07</v>
      </c>
      <c r="AJ334" s="49" t="str">
        <f t="shared" ca="1" si="10"/>
        <v>MZ0721</v>
      </c>
      <c r="AK334" s="49" t="str">
        <f t="shared" ca="1" si="11"/>
        <v/>
      </c>
    </row>
    <row r="335" spans="1:37" x14ac:dyDescent="0.2">
      <c r="A335" s="58">
        <v>45323</v>
      </c>
      <c r="B335" s="49" t="s">
        <v>120</v>
      </c>
      <c r="C335" s="49" t="s">
        <v>205</v>
      </c>
      <c r="G335" s="49" t="s">
        <v>116</v>
      </c>
      <c r="H335" s="49" t="s">
        <v>170</v>
      </c>
      <c r="I335" s="49" t="s">
        <v>130</v>
      </c>
      <c r="J335" s="49" t="s">
        <v>1319</v>
      </c>
      <c r="K335" s="49" t="s">
        <v>1212</v>
      </c>
      <c r="T335" s="49">
        <v>19</v>
      </c>
      <c r="W335" s="49">
        <v>1</v>
      </c>
      <c r="Z335" s="49">
        <v>85</v>
      </c>
      <c r="AC335" s="49">
        <f>IF(ISBLANK(sbcc18[[#This Row],[total_boys]]),SUM(sbcc18[[#This Row],[boys_0-5_reached]],sbcc18[[#This Row],[boys_6-12_reached]],sbcc18[[#This Row],[boys_13-18_reached]]),sbcc18[[#This Row],[total_boys]])</f>
        <v>0</v>
      </c>
      <c r="AD335" s="49">
        <f>IF(ISBLANK(sbcc18[[#This Row],[total_girls]]),SUM(sbcc18[[#This Row],[girls_0-5_reached]],sbcc18[[#This Row],[girls_6-12_reached]],sbcc18[[#This Row],[girls_13-18_reached]]),sbcc18[[#This Row],[total_girls]])</f>
        <v>0</v>
      </c>
      <c r="AE335" s="49">
        <f>IF(ISBLANK(sbcc18[[#This Row],[total_children]]),SUM(sbcc18[[#This Row],[calc_boys]],sbcc18[[#This Row],[calc_girls]]),sbcc18[[#This Row],[total_children]])</f>
        <v>19</v>
      </c>
      <c r="AF335" s="49">
        <f>IF(ISBLANK(sbcc18[[#This Row],[total_pwd]]),SUM(sbcc18[[#This Row],[total_pwd_men]],sbcc18[[#This Row],[total_pwd_women]]),sbcc18[[#This Row],[total_pwd]])</f>
        <v>1</v>
      </c>
      <c r="AG335" s="49">
        <f>IF(ISBLANK(sbcc18[[#This Row],[total_adults]]),SUM(sbcc18[[#This Row],[total_men]],sbcc18[[#This Row],[total_women]]),sbcc18[[#This Row],[total_adults]])</f>
        <v>85</v>
      </c>
      <c r="AH335" s="49">
        <f>IF(ISBLANK(sbcc18[[#This Row],[total_beneficiaries_reached]]),SUM(sbcc18[[#This Row],[calc_children]],sbcc18[[#This Row],[calc_adults]]),sbcc18[[#This Row],[total_beneficiaries_reached]])</f>
        <v>104</v>
      </c>
      <c r="AI335" s="49" t="str">
        <f ca="1">IF(B335="","",OFFSET(table_admin1[[#Headers],[ADM1_PT]],MATCH(B335,admin1,0),1))</f>
        <v>MZ01</v>
      </c>
      <c r="AJ335" s="49" t="str">
        <f t="shared" ca="1" si="10"/>
        <v>MZ0106</v>
      </c>
      <c r="AK335" s="49" t="str">
        <f t="shared" ca="1" si="11"/>
        <v/>
      </c>
    </row>
    <row r="336" spans="1:37" x14ac:dyDescent="0.2">
      <c r="A336" s="58">
        <v>45352</v>
      </c>
      <c r="B336" s="49" t="s">
        <v>209</v>
      </c>
      <c r="C336" s="49" t="s">
        <v>489</v>
      </c>
      <c r="G336" s="49" t="s">
        <v>116</v>
      </c>
      <c r="H336" s="49" t="s">
        <v>170</v>
      </c>
      <c r="I336" s="49" t="s">
        <v>118</v>
      </c>
      <c r="K336" s="49" t="s">
        <v>1212</v>
      </c>
      <c r="T336" s="49">
        <v>137</v>
      </c>
      <c r="W336" s="49">
        <v>6</v>
      </c>
      <c r="Z336" s="49">
        <v>169</v>
      </c>
      <c r="AC336" s="49">
        <f>IF(ISBLANK(sbcc18[[#This Row],[total_boys]]),SUM(sbcc18[[#This Row],[boys_0-5_reached]],sbcc18[[#This Row],[boys_6-12_reached]],sbcc18[[#This Row],[boys_13-18_reached]]),sbcc18[[#This Row],[total_boys]])</f>
        <v>0</v>
      </c>
      <c r="AD336" s="49">
        <f>IF(ISBLANK(sbcc18[[#This Row],[total_girls]]),SUM(sbcc18[[#This Row],[girls_0-5_reached]],sbcc18[[#This Row],[girls_6-12_reached]],sbcc18[[#This Row],[girls_13-18_reached]]),sbcc18[[#This Row],[total_girls]])</f>
        <v>0</v>
      </c>
      <c r="AE336" s="49">
        <f>IF(ISBLANK(sbcc18[[#This Row],[total_children]]),SUM(sbcc18[[#This Row],[calc_boys]],sbcc18[[#This Row],[calc_girls]]),sbcc18[[#This Row],[total_children]])</f>
        <v>137</v>
      </c>
      <c r="AF336" s="49">
        <f>IF(ISBLANK(sbcc18[[#This Row],[total_pwd]]),SUM(sbcc18[[#This Row],[total_pwd_men]],sbcc18[[#This Row],[total_pwd_women]]),sbcc18[[#This Row],[total_pwd]])</f>
        <v>6</v>
      </c>
      <c r="AG336" s="49">
        <f>IF(ISBLANK(sbcc18[[#This Row],[total_adults]]),SUM(sbcc18[[#This Row],[total_men]],sbcc18[[#This Row],[total_women]]),sbcc18[[#This Row],[total_adults]])</f>
        <v>169</v>
      </c>
      <c r="AH336" s="49">
        <f>IF(ISBLANK(sbcc18[[#This Row],[total_beneficiaries_reached]]),SUM(sbcc18[[#This Row],[calc_children]],sbcc18[[#This Row],[calc_adults]]),sbcc18[[#This Row],[total_beneficiaries_reached]])</f>
        <v>306</v>
      </c>
      <c r="AI336" s="49" t="str">
        <f ca="1">IF(B336="","",OFFSET(table_admin1[[#Headers],[ADM1_PT]],MATCH(B336,admin1,0),1))</f>
        <v>MZ07</v>
      </c>
      <c r="AJ336" s="49" t="str">
        <f t="shared" ca="1" si="10"/>
        <v>MZ0715</v>
      </c>
      <c r="AK336" s="49" t="str">
        <f t="shared" ca="1" si="11"/>
        <v/>
      </c>
    </row>
    <row r="337" spans="1:37" x14ac:dyDescent="0.2">
      <c r="A337" s="58">
        <v>45383</v>
      </c>
      <c r="B337" s="49" t="s">
        <v>120</v>
      </c>
      <c r="C337" s="49" t="s">
        <v>129</v>
      </c>
      <c r="G337" s="49" t="s">
        <v>122</v>
      </c>
      <c r="H337" s="49" t="s">
        <v>170</v>
      </c>
      <c r="I337" s="49" t="s">
        <v>124</v>
      </c>
      <c r="K337" s="49" t="s">
        <v>1212</v>
      </c>
      <c r="T337" s="49">
        <v>129</v>
      </c>
      <c r="W337" s="49">
        <v>10</v>
      </c>
      <c r="Z337" s="49">
        <v>114</v>
      </c>
      <c r="AC337" s="49">
        <f>IF(ISBLANK(sbcc18[[#This Row],[total_boys]]),SUM(sbcc18[[#This Row],[boys_0-5_reached]],sbcc18[[#This Row],[boys_6-12_reached]],sbcc18[[#This Row],[boys_13-18_reached]]),sbcc18[[#This Row],[total_boys]])</f>
        <v>0</v>
      </c>
      <c r="AD337" s="49">
        <f>IF(ISBLANK(sbcc18[[#This Row],[total_girls]]),SUM(sbcc18[[#This Row],[girls_0-5_reached]],sbcc18[[#This Row],[girls_6-12_reached]],sbcc18[[#This Row],[girls_13-18_reached]]),sbcc18[[#This Row],[total_girls]])</f>
        <v>0</v>
      </c>
      <c r="AE337" s="49">
        <f>IF(ISBLANK(sbcc18[[#This Row],[total_children]]),SUM(sbcc18[[#This Row],[calc_boys]],sbcc18[[#This Row],[calc_girls]]),sbcc18[[#This Row],[total_children]])</f>
        <v>129</v>
      </c>
      <c r="AF337" s="49">
        <f>IF(ISBLANK(sbcc18[[#This Row],[total_pwd]]),SUM(sbcc18[[#This Row],[total_pwd_men]],sbcc18[[#This Row],[total_pwd_women]]),sbcc18[[#This Row],[total_pwd]])</f>
        <v>10</v>
      </c>
      <c r="AG337" s="49">
        <f>IF(ISBLANK(sbcc18[[#This Row],[total_adults]]),SUM(sbcc18[[#This Row],[total_men]],sbcc18[[#This Row],[total_women]]),sbcc18[[#This Row],[total_adults]])</f>
        <v>114</v>
      </c>
      <c r="AH337" s="49">
        <f>IF(ISBLANK(sbcc18[[#This Row],[total_beneficiaries_reached]]),SUM(sbcc18[[#This Row],[calc_children]],sbcc18[[#This Row],[calc_adults]]),sbcc18[[#This Row],[total_beneficiaries_reached]])</f>
        <v>243</v>
      </c>
      <c r="AI337" s="49" t="str">
        <f ca="1">IF(B337="","",OFFSET(table_admin1[[#Headers],[ADM1_PT]],MATCH(B337,admin1,0),1))</f>
        <v>MZ01</v>
      </c>
      <c r="AJ337" s="49" t="str">
        <f t="shared" ca="1" si="10"/>
        <v>MZ0110</v>
      </c>
      <c r="AK337" s="49" t="str">
        <f t="shared" ca="1" si="11"/>
        <v/>
      </c>
    </row>
    <row r="338" spans="1:37" x14ac:dyDescent="0.2">
      <c r="A338" s="58">
        <v>45383</v>
      </c>
      <c r="B338" s="49" t="s">
        <v>120</v>
      </c>
      <c r="C338" s="49" t="s">
        <v>242</v>
      </c>
      <c r="G338" s="49" t="s">
        <v>116</v>
      </c>
      <c r="H338" s="49" t="s">
        <v>170</v>
      </c>
      <c r="I338" s="49" t="s">
        <v>118</v>
      </c>
      <c r="K338" s="49" t="s">
        <v>1212</v>
      </c>
      <c r="T338" s="49">
        <v>165</v>
      </c>
      <c r="W338" s="49">
        <v>12</v>
      </c>
      <c r="Z338" s="49">
        <v>135</v>
      </c>
      <c r="AC338" s="49">
        <f>IF(ISBLANK(sbcc18[[#This Row],[total_boys]]),SUM(sbcc18[[#This Row],[boys_0-5_reached]],sbcc18[[#This Row],[boys_6-12_reached]],sbcc18[[#This Row],[boys_13-18_reached]]),sbcc18[[#This Row],[total_boys]])</f>
        <v>0</v>
      </c>
      <c r="AD338" s="49">
        <f>IF(ISBLANK(sbcc18[[#This Row],[total_girls]]),SUM(sbcc18[[#This Row],[girls_0-5_reached]],sbcc18[[#This Row],[girls_6-12_reached]],sbcc18[[#This Row],[girls_13-18_reached]]),sbcc18[[#This Row],[total_girls]])</f>
        <v>0</v>
      </c>
      <c r="AE338" s="49">
        <f>IF(ISBLANK(sbcc18[[#This Row],[total_children]]),SUM(sbcc18[[#This Row],[calc_boys]],sbcc18[[#This Row],[calc_girls]]),sbcc18[[#This Row],[total_children]])</f>
        <v>165</v>
      </c>
      <c r="AF338" s="49">
        <f>IF(ISBLANK(sbcc18[[#This Row],[total_pwd]]),SUM(sbcc18[[#This Row],[total_pwd_men]],sbcc18[[#This Row],[total_pwd_women]]),sbcc18[[#This Row],[total_pwd]])</f>
        <v>12</v>
      </c>
      <c r="AG338" s="49">
        <f>IF(ISBLANK(sbcc18[[#This Row],[total_adults]]),SUM(sbcc18[[#This Row],[total_men]],sbcc18[[#This Row],[total_women]]),sbcc18[[#This Row],[total_adults]])</f>
        <v>135</v>
      </c>
      <c r="AH338" s="49">
        <f>IF(ISBLANK(sbcc18[[#This Row],[total_beneficiaries_reached]]),SUM(sbcc18[[#This Row],[calc_children]],sbcc18[[#This Row],[calc_adults]]),sbcc18[[#This Row],[total_beneficiaries_reached]])</f>
        <v>300</v>
      </c>
      <c r="AI338" s="49" t="str">
        <f ca="1">IF(B338="","",OFFSET(table_admin1[[#Headers],[ADM1_PT]],MATCH(B338,admin1,0),1))</f>
        <v>MZ01</v>
      </c>
      <c r="AJ338" s="49" t="str">
        <f t="shared" ca="1" si="10"/>
        <v>MZ0114</v>
      </c>
      <c r="AK338" s="49" t="str">
        <f t="shared" ca="1" si="11"/>
        <v/>
      </c>
    </row>
    <row r="339" spans="1:37" x14ac:dyDescent="0.2">
      <c r="A339" s="58">
        <v>45323</v>
      </c>
      <c r="B339" s="49" t="s">
        <v>113</v>
      </c>
      <c r="C339" s="49" t="s">
        <v>596</v>
      </c>
      <c r="G339" s="49" t="s">
        <v>122</v>
      </c>
      <c r="H339" s="49" t="s">
        <v>170</v>
      </c>
      <c r="I339" s="49" t="s">
        <v>124</v>
      </c>
      <c r="J339" s="49" t="s">
        <v>1315</v>
      </c>
      <c r="K339" s="49" t="s">
        <v>125</v>
      </c>
      <c r="T339" s="49">
        <v>97</v>
      </c>
      <c r="W339" s="49">
        <v>4</v>
      </c>
      <c r="Z339" s="49">
        <v>58</v>
      </c>
      <c r="AC339" s="49">
        <f>IF(ISBLANK(sbcc18[[#This Row],[total_boys]]),SUM(sbcc18[[#This Row],[boys_0-5_reached]],sbcc18[[#This Row],[boys_6-12_reached]],sbcc18[[#This Row],[boys_13-18_reached]]),sbcc18[[#This Row],[total_boys]])</f>
        <v>0</v>
      </c>
      <c r="AD339" s="49">
        <f>IF(ISBLANK(sbcc18[[#This Row],[total_girls]]),SUM(sbcc18[[#This Row],[girls_0-5_reached]],sbcc18[[#This Row],[girls_6-12_reached]],sbcc18[[#This Row],[girls_13-18_reached]]),sbcc18[[#This Row],[total_girls]])</f>
        <v>0</v>
      </c>
      <c r="AE339" s="49">
        <f>IF(ISBLANK(sbcc18[[#This Row],[total_children]]),SUM(sbcc18[[#This Row],[calc_boys]],sbcc18[[#This Row],[calc_girls]]),sbcc18[[#This Row],[total_children]])</f>
        <v>97</v>
      </c>
      <c r="AF339" s="49">
        <f>IF(ISBLANK(sbcc18[[#This Row],[total_pwd]]),SUM(sbcc18[[#This Row],[total_pwd_men]],sbcc18[[#This Row],[total_pwd_women]]),sbcc18[[#This Row],[total_pwd]])</f>
        <v>4</v>
      </c>
      <c r="AG339" s="49">
        <f>IF(ISBLANK(sbcc18[[#This Row],[total_adults]]),SUM(sbcc18[[#This Row],[total_men]],sbcc18[[#This Row],[total_women]]),sbcc18[[#This Row],[total_adults]])</f>
        <v>58</v>
      </c>
      <c r="AH339" s="49">
        <f>IF(ISBLANK(sbcc18[[#This Row],[total_beneficiaries_reached]]),SUM(sbcc18[[#This Row],[calc_children]],sbcc18[[#This Row],[calc_adults]]),sbcc18[[#This Row],[total_beneficiaries_reached]])</f>
        <v>155</v>
      </c>
      <c r="AI339" s="49" t="str">
        <f ca="1">IF(B339="","",OFFSET(table_admin1[[#Headers],[ADM1_PT]],MATCH(B339,admin1,0),1))</f>
        <v>MZ09</v>
      </c>
      <c r="AJ339" s="49" t="str">
        <f t="shared" ca="1" si="10"/>
        <v>MZ0902</v>
      </c>
      <c r="AK339" s="49" t="str">
        <f t="shared" ca="1" si="11"/>
        <v/>
      </c>
    </row>
    <row r="340" spans="1:37" x14ac:dyDescent="0.2">
      <c r="A340" s="58">
        <v>45323</v>
      </c>
      <c r="B340" s="49" t="s">
        <v>209</v>
      </c>
      <c r="C340" s="49" t="s">
        <v>445</v>
      </c>
      <c r="G340" s="49" t="s">
        <v>116</v>
      </c>
      <c r="H340" s="49" t="s">
        <v>170</v>
      </c>
      <c r="K340" s="49" t="s">
        <v>1212</v>
      </c>
      <c r="T340" s="49">
        <v>163</v>
      </c>
      <c r="W340" s="49">
        <v>8</v>
      </c>
      <c r="Z340" s="49">
        <v>28</v>
      </c>
      <c r="AC340" s="49">
        <f>IF(ISBLANK(sbcc18[[#This Row],[total_boys]]),SUM(sbcc18[[#This Row],[boys_0-5_reached]],sbcc18[[#This Row],[boys_6-12_reached]],sbcc18[[#This Row],[boys_13-18_reached]]),sbcc18[[#This Row],[total_boys]])</f>
        <v>0</v>
      </c>
      <c r="AD340" s="49">
        <f>IF(ISBLANK(sbcc18[[#This Row],[total_girls]]),SUM(sbcc18[[#This Row],[girls_0-5_reached]],sbcc18[[#This Row],[girls_6-12_reached]],sbcc18[[#This Row],[girls_13-18_reached]]),sbcc18[[#This Row],[total_girls]])</f>
        <v>0</v>
      </c>
      <c r="AE340" s="49">
        <f>IF(ISBLANK(sbcc18[[#This Row],[total_children]]),SUM(sbcc18[[#This Row],[calc_boys]],sbcc18[[#This Row],[calc_girls]]),sbcc18[[#This Row],[total_children]])</f>
        <v>163</v>
      </c>
      <c r="AF340" s="49">
        <f>IF(ISBLANK(sbcc18[[#This Row],[total_pwd]]),SUM(sbcc18[[#This Row],[total_pwd_men]],sbcc18[[#This Row],[total_pwd_women]]),sbcc18[[#This Row],[total_pwd]])</f>
        <v>8</v>
      </c>
      <c r="AG340" s="49">
        <f>IF(ISBLANK(sbcc18[[#This Row],[total_adults]]),SUM(sbcc18[[#This Row],[total_men]],sbcc18[[#This Row],[total_women]]),sbcc18[[#This Row],[total_adults]])</f>
        <v>28</v>
      </c>
      <c r="AH340" s="49">
        <f>IF(ISBLANK(sbcc18[[#This Row],[total_beneficiaries_reached]]),SUM(sbcc18[[#This Row],[calc_children]],sbcc18[[#This Row],[calc_adults]]),sbcc18[[#This Row],[total_beneficiaries_reached]])</f>
        <v>191</v>
      </c>
      <c r="AI340" s="49" t="str">
        <f ca="1">IF(B340="","",OFFSET(table_admin1[[#Headers],[ADM1_PT]],MATCH(B340,admin1,0),1))</f>
        <v>MZ07</v>
      </c>
      <c r="AJ340" s="49" t="str">
        <f t="shared" ca="1" si="10"/>
        <v>MZ0703</v>
      </c>
      <c r="AK340" s="49" t="str">
        <f t="shared" ca="1" si="11"/>
        <v/>
      </c>
    </row>
    <row r="341" spans="1:37" x14ac:dyDescent="0.2">
      <c r="A341" s="58">
        <v>45323</v>
      </c>
      <c r="B341" s="49" t="s">
        <v>209</v>
      </c>
      <c r="C341" s="49" t="s">
        <v>445</v>
      </c>
      <c r="G341" s="49" t="s">
        <v>122</v>
      </c>
      <c r="H341" s="49" t="s">
        <v>170</v>
      </c>
      <c r="I341" s="49" t="s">
        <v>124</v>
      </c>
      <c r="J341" s="49" t="s">
        <v>1315</v>
      </c>
      <c r="K341" s="49" t="s">
        <v>125</v>
      </c>
      <c r="T341" s="49">
        <v>196</v>
      </c>
      <c r="W341" s="49">
        <v>13</v>
      </c>
      <c r="Z341" s="49">
        <v>73</v>
      </c>
      <c r="AC341" s="49">
        <f>IF(ISBLANK(sbcc18[[#This Row],[total_boys]]),SUM(sbcc18[[#This Row],[boys_0-5_reached]],sbcc18[[#This Row],[boys_6-12_reached]],sbcc18[[#This Row],[boys_13-18_reached]]),sbcc18[[#This Row],[total_boys]])</f>
        <v>0</v>
      </c>
      <c r="AD341" s="49">
        <f>IF(ISBLANK(sbcc18[[#This Row],[total_girls]]),SUM(sbcc18[[#This Row],[girls_0-5_reached]],sbcc18[[#This Row],[girls_6-12_reached]],sbcc18[[#This Row],[girls_13-18_reached]]),sbcc18[[#This Row],[total_girls]])</f>
        <v>0</v>
      </c>
      <c r="AE341" s="49">
        <f>IF(ISBLANK(sbcc18[[#This Row],[total_children]]),SUM(sbcc18[[#This Row],[calc_boys]],sbcc18[[#This Row],[calc_girls]]),sbcc18[[#This Row],[total_children]])</f>
        <v>196</v>
      </c>
      <c r="AF341" s="49">
        <f>IF(ISBLANK(sbcc18[[#This Row],[total_pwd]]),SUM(sbcc18[[#This Row],[total_pwd_men]],sbcc18[[#This Row],[total_pwd_women]]),sbcc18[[#This Row],[total_pwd]])</f>
        <v>13</v>
      </c>
      <c r="AG341" s="49">
        <f>IF(ISBLANK(sbcc18[[#This Row],[total_adults]]),SUM(sbcc18[[#This Row],[total_men]],sbcc18[[#This Row],[total_women]]),sbcc18[[#This Row],[total_adults]])</f>
        <v>73</v>
      </c>
      <c r="AH341" s="49">
        <f>IF(ISBLANK(sbcc18[[#This Row],[total_beneficiaries_reached]]),SUM(sbcc18[[#This Row],[calc_children]],sbcc18[[#This Row],[calc_adults]]),sbcc18[[#This Row],[total_beneficiaries_reached]])</f>
        <v>269</v>
      </c>
      <c r="AI341" s="49" t="str">
        <f ca="1">IF(B341="","",OFFSET(table_admin1[[#Headers],[ADM1_PT]],MATCH(B341,admin1,0),1))</f>
        <v>MZ07</v>
      </c>
      <c r="AJ341" s="49" t="str">
        <f t="shared" ca="1" si="10"/>
        <v>MZ0703</v>
      </c>
      <c r="AK341" s="49" t="str">
        <f t="shared" ca="1" si="11"/>
        <v/>
      </c>
    </row>
    <row r="342" spans="1:37" x14ac:dyDescent="0.2">
      <c r="A342" s="58">
        <v>45292</v>
      </c>
      <c r="B342" s="49" t="s">
        <v>209</v>
      </c>
      <c r="C342" s="49" t="s">
        <v>445</v>
      </c>
      <c r="G342" s="49" t="s">
        <v>116</v>
      </c>
      <c r="H342" s="49" t="s">
        <v>1197</v>
      </c>
      <c r="I342" s="49" t="s">
        <v>118</v>
      </c>
      <c r="K342" s="49" t="s">
        <v>1212</v>
      </c>
      <c r="T342" s="49">
        <v>176</v>
      </c>
      <c r="W342" s="49">
        <v>9</v>
      </c>
      <c r="Z342" s="49">
        <v>155</v>
      </c>
      <c r="AC342" s="49">
        <f>IF(ISBLANK(sbcc18[[#This Row],[total_boys]]),SUM(sbcc18[[#This Row],[boys_0-5_reached]],sbcc18[[#This Row],[boys_6-12_reached]],sbcc18[[#This Row],[boys_13-18_reached]]),sbcc18[[#This Row],[total_boys]])</f>
        <v>0</v>
      </c>
      <c r="AD342" s="49">
        <f>IF(ISBLANK(sbcc18[[#This Row],[total_girls]]),SUM(sbcc18[[#This Row],[girls_0-5_reached]],sbcc18[[#This Row],[girls_6-12_reached]],sbcc18[[#This Row],[girls_13-18_reached]]),sbcc18[[#This Row],[total_girls]])</f>
        <v>0</v>
      </c>
      <c r="AE342" s="49">
        <f>IF(ISBLANK(sbcc18[[#This Row],[total_children]]),SUM(sbcc18[[#This Row],[calc_boys]],sbcc18[[#This Row],[calc_girls]]),sbcc18[[#This Row],[total_children]])</f>
        <v>176</v>
      </c>
      <c r="AF342" s="49">
        <f>IF(ISBLANK(sbcc18[[#This Row],[total_pwd]]),SUM(sbcc18[[#This Row],[total_pwd_men]],sbcc18[[#This Row],[total_pwd_women]]),sbcc18[[#This Row],[total_pwd]])</f>
        <v>9</v>
      </c>
      <c r="AG342" s="49">
        <f>IF(ISBLANK(sbcc18[[#This Row],[total_adults]]),SUM(sbcc18[[#This Row],[total_men]],sbcc18[[#This Row],[total_women]]),sbcc18[[#This Row],[total_adults]])</f>
        <v>155</v>
      </c>
      <c r="AH342" s="49">
        <f>IF(ISBLANK(sbcc18[[#This Row],[total_beneficiaries_reached]]),SUM(sbcc18[[#This Row],[calc_children]],sbcc18[[#This Row],[calc_adults]]),sbcc18[[#This Row],[total_beneficiaries_reached]])</f>
        <v>331</v>
      </c>
      <c r="AI342" s="49" t="str">
        <f ca="1">IF(B342="","",OFFSET(table_admin1[[#Headers],[ADM1_PT]],MATCH(B342,admin1,0),1))</f>
        <v>MZ07</v>
      </c>
      <c r="AJ342" s="49" t="str">
        <f t="shared" ca="1" si="10"/>
        <v>MZ0703</v>
      </c>
      <c r="AK342" s="49" t="str">
        <f t="shared" ca="1" si="11"/>
        <v/>
      </c>
    </row>
    <row r="343" spans="1:37" x14ac:dyDescent="0.2">
      <c r="A343" s="58">
        <v>45383</v>
      </c>
      <c r="B343" s="49" t="s">
        <v>229</v>
      </c>
      <c r="C343" s="49" t="s">
        <v>712</v>
      </c>
      <c r="G343" s="49" t="s">
        <v>116</v>
      </c>
      <c r="H343" s="49" t="s">
        <v>1197</v>
      </c>
      <c r="I343" s="49" t="s">
        <v>118</v>
      </c>
      <c r="K343" s="49" t="s">
        <v>1212</v>
      </c>
      <c r="T343" s="49">
        <v>85</v>
      </c>
      <c r="W343" s="49">
        <v>6</v>
      </c>
      <c r="Z343" s="49">
        <v>136</v>
      </c>
      <c r="AC343" s="49">
        <f>IF(ISBLANK(sbcc18[[#This Row],[total_boys]]),SUM(sbcc18[[#This Row],[boys_0-5_reached]],sbcc18[[#This Row],[boys_6-12_reached]],sbcc18[[#This Row],[boys_13-18_reached]]),sbcc18[[#This Row],[total_boys]])</f>
        <v>0</v>
      </c>
      <c r="AD343" s="49">
        <f>IF(ISBLANK(sbcc18[[#This Row],[total_girls]]),SUM(sbcc18[[#This Row],[girls_0-5_reached]],sbcc18[[#This Row],[girls_6-12_reached]],sbcc18[[#This Row],[girls_13-18_reached]]),sbcc18[[#This Row],[total_girls]])</f>
        <v>0</v>
      </c>
      <c r="AE343" s="49">
        <f>IF(ISBLANK(sbcc18[[#This Row],[total_children]]),SUM(sbcc18[[#This Row],[calc_boys]],sbcc18[[#This Row],[calc_girls]]),sbcc18[[#This Row],[total_children]])</f>
        <v>85</v>
      </c>
      <c r="AF343" s="49">
        <f>IF(ISBLANK(sbcc18[[#This Row],[total_pwd]]),SUM(sbcc18[[#This Row],[total_pwd_men]],sbcc18[[#This Row],[total_pwd_women]]),sbcc18[[#This Row],[total_pwd]])</f>
        <v>6</v>
      </c>
      <c r="AG343" s="49">
        <f>IF(ISBLANK(sbcc18[[#This Row],[total_adults]]),SUM(sbcc18[[#This Row],[total_men]],sbcc18[[#This Row],[total_women]]),sbcc18[[#This Row],[total_adults]])</f>
        <v>136</v>
      </c>
      <c r="AH343" s="49">
        <f>IF(ISBLANK(sbcc18[[#This Row],[total_beneficiaries_reached]]),SUM(sbcc18[[#This Row],[calc_children]],sbcc18[[#This Row],[calc_adults]]),sbcc18[[#This Row],[total_beneficiaries_reached]])</f>
        <v>221</v>
      </c>
      <c r="AI343" s="49" t="str">
        <f ca="1">IF(B343="","",OFFSET(table_admin1[[#Headers],[ADM1_PT]],MATCH(B343,admin1,0),1))</f>
        <v>MZ11</v>
      </c>
      <c r="AJ343" s="49" t="str">
        <f t="shared" ca="1" si="10"/>
        <v>MZ1106</v>
      </c>
      <c r="AK343" s="49" t="str">
        <f t="shared" ca="1" si="11"/>
        <v/>
      </c>
    </row>
    <row r="344" spans="1:37" x14ac:dyDescent="0.2">
      <c r="A344" s="58">
        <v>45323</v>
      </c>
      <c r="B344" s="49" t="s">
        <v>113</v>
      </c>
      <c r="C344" s="49" t="s">
        <v>613</v>
      </c>
      <c r="G344" s="49" t="s">
        <v>122</v>
      </c>
      <c r="H344" s="49" t="s">
        <v>1197</v>
      </c>
      <c r="I344" s="49" t="s">
        <v>124</v>
      </c>
      <c r="J344" s="49" t="s">
        <v>1315</v>
      </c>
      <c r="K344" s="49" t="s">
        <v>125</v>
      </c>
      <c r="T344" s="49">
        <v>154</v>
      </c>
      <c r="W344" s="49">
        <v>12</v>
      </c>
      <c r="Z344" s="49">
        <v>47</v>
      </c>
      <c r="AC344" s="49">
        <f>IF(ISBLANK(sbcc18[[#This Row],[total_boys]]),SUM(sbcc18[[#This Row],[boys_0-5_reached]],sbcc18[[#This Row],[boys_6-12_reached]],sbcc18[[#This Row],[boys_13-18_reached]]),sbcc18[[#This Row],[total_boys]])</f>
        <v>0</v>
      </c>
      <c r="AD344" s="49">
        <f>IF(ISBLANK(sbcc18[[#This Row],[total_girls]]),SUM(sbcc18[[#This Row],[girls_0-5_reached]],sbcc18[[#This Row],[girls_6-12_reached]],sbcc18[[#This Row],[girls_13-18_reached]]),sbcc18[[#This Row],[total_girls]])</f>
        <v>0</v>
      </c>
      <c r="AE344" s="49">
        <f>IF(ISBLANK(sbcc18[[#This Row],[total_children]]),SUM(sbcc18[[#This Row],[calc_boys]],sbcc18[[#This Row],[calc_girls]]),sbcc18[[#This Row],[total_children]])</f>
        <v>154</v>
      </c>
      <c r="AF344" s="49">
        <f>IF(ISBLANK(sbcc18[[#This Row],[total_pwd]]),SUM(sbcc18[[#This Row],[total_pwd_men]],sbcc18[[#This Row],[total_pwd_women]]),sbcc18[[#This Row],[total_pwd]])</f>
        <v>12</v>
      </c>
      <c r="AG344" s="49">
        <f>IF(ISBLANK(sbcc18[[#This Row],[total_adults]]),SUM(sbcc18[[#This Row],[total_men]],sbcc18[[#This Row],[total_women]]),sbcc18[[#This Row],[total_adults]])</f>
        <v>47</v>
      </c>
      <c r="AH344" s="49">
        <f>IF(ISBLANK(sbcc18[[#This Row],[total_beneficiaries_reached]]),SUM(sbcc18[[#This Row],[calc_children]],sbcc18[[#This Row],[calc_adults]]),sbcc18[[#This Row],[total_beneficiaries_reached]])</f>
        <v>201</v>
      </c>
      <c r="AI344" s="49" t="str">
        <f ca="1">IF(B344="","",OFFSET(table_admin1[[#Headers],[ADM1_PT]],MATCH(B344,admin1,0),1))</f>
        <v>MZ09</v>
      </c>
      <c r="AJ344" s="49" t="str">
        <f t="shared" ca="1" si="10"/>
        <v>MZ0907</v>
      </c>
      <c r="AK344" s="49" t="str">
        <f t="shared" ca="1" si="11"/>
        <v/>
      </c>
    </row>
    <row r="345" spans="1:37" x14ac:dyDescent="0.2">
      <c r="A345" s="58">
        <v>45383</v>
      </c>
      <c r="B345" s="49" t="s">
        <v>120</v>
      </c>
      <c r="C345" s="49" t="s">
        <v>127</v>
      </c>
      <c r="G345" s="49" t="s">
        <v>122</v>
      </c>
      <c r="H345" s="49" t="s">
        <v>1197</v>
      </c>
      <c r="I345" s="49" t="s">
        <v>124</v>
      </c>
      <c r="J345" s="49" t="s">
        <v>1315</v>
      </c>
      <c r="K345" s="49" t="s">
        <v>125</v>
      </c>
      <c r="T345" s="49">
        <v>178</v>
      </c>
      <c r="W345" s="49">
        <v>13</v>
      </c>
      <c r="Z345" s="49">
        <v>9</v>
      </c>
      <c r="AC345" s="49">
        <f>IF(ISBLANK(sbcc18[[#This Row],[total_boys]]),SUM(sbcc18[[#This Row],[boys_0-5_reached]],sbcc18[[#This Row],[boys_6-12_reached]],sbcc18[[#This Row],[boys_13-18_reached]]),sbcc18[[#This Row],[total_boys]])</f>
        <v>0</v>
      </c>
      <c r="AD345" s="49">
        <f>IF(ISBLANK(sbcc18[[#This Row],[total_girls]]),SUM(sbcc18[[#This Row],[girls_0-5_reached]],sbcc18[[#This Row],[girls_6-12_reached]],sbcc18[[#This Row],[girls_13-18_reached]]),sbcc18[[#This Row],[total_girls]])</f>
        <v>0</v>
      </c>
      <c r="AE345" s="49">
        <f>IF(ISBLANK(sbcc18[[#This Row],[total_children]]),SUM(sbcc18[[#This Row],[calc_boys]],sbcc18[[#This Row],[calc_girls]]),sbcc18[[#This Row],[total_children]])</f>
        <v>178</v>
      </c>
      <c r="AF345" s="49">
        <f>IF(ISBLANK(sbcc18[[#This Row],[total_pwd]]),SUM(sbcc18[[#This Row],[total_pwd_men]],sbcc18[[#This Row],[total_pwd_women]]),sbcc18[[#This Row],[total_pwd]])</f>
        <v>13</v>
      </c>
      <c r="AG345" s="49">
        <f>IF(ISBLANK(sbcc18[[#This Row],[total_adults]]),SUM(sbcc18[[#This Row],[total_men]],sbcc18[[#This Row],[total_women]]),sbcc18[[#This Row],[total_adults]])</f>
        <v>9</v>
      </c>
      <c r="AH345" s="49">
        <f>IF(ISBLANK(sbcc18[[#This Row],[total_beneficiaries_reached]]),SUM(sbcc18[[#This Row],[calc_children]],sbcc18[[#This Row],[calc_adults]]),sbcc18[[#This Row],[total_beneficiaries_reached]])</f>
        <v>187</v>
      </c>
      <c r="AI345" s="49" t="str">
        <f ca="1">IF(B345="","",OFFSET(table_admin1[[#Headers],[ADM1_PT]],MATCH(B345,admin1,0),1))</f>
        <v>MZ01</v>
      </c>
      <c r="AJ345" s="49" t="str">
        <f t="shared" ca="1" si="10"/>
        <v>MZ0101</v>
      </c>
      <c r="AK345" s="49" t="str">
        <f t="shared" ca="1" si="11"/>
        <v/>
      </c>
    </row>
    <row r="346" spans="1:37" x14ac:dyDescent="0.2">
      <c r="A346" s="58">
        <v>45292</v>
      </c>
      <c r="B346" s="49" t="s">
        <v>120</v>
      </c>
      <c r="C346" s="49" t="s">
        <v>205</v>
      </c>
      <c r="G346" s="49" t="s">
        <v>122</v>
      </c>
      <c r="H346" s="49" t="s">
        <v>170</v>
      </c>
      <c r="I346" s="49" t="s">
        <v>130</v>
      </c>
      <c r="J346" s="49" t="s">
        <v>1318</v>
      </c>
      <c r="K346" s="49" t="s">
        <v>125</v>
      </c>
      <c r="T346" s="49">
        <v>47</v>
      </c>
      <c r="W346" s="49">
        <v>2</v>
      </c>
      <c r="Z346" s="49">
        <v>67</v>
      </c>
      <c r="AC346" s="49">
        <f>IF(ISBLANK(sbcc18[[#This Row],[total_boys]]),SUM(sbcc18[[#This Row],[boys_0-5_reached]],sbcc18[[#This Row],[boys_6-12_reached]],sbcc18[[#This Row],[boys_13-18_reached]]),sbcc18[[#This Row],[total_boys]])</f>
        <v>0</v>
      </c>
      <c r="AD346" s="49">
        <f>IF(ISBLANK(sbcc18[[#This Row],[total_girls]]),SUM(sbcc18[[#This Row],[girls_0-5_reached]],sbcc18[[#This Row],[girls_6-12_reached]],sbcc18[[#This Row],[girls_13-18_reached]]),sbcc18[[#This Row],[total_girls]])</f>
        <v>0</v>
      </c>
      <c r="AE346" s="49">
        <f>IF(ISBLANK(sbcc18[[#This Row],[total_children]]),SUM(sbcc18[[#This Row],[calc_boys]],sbcc18[[#This Row],[calc_girls]]),sbcc18[[#This Row],[total_children]])</f>
        <v>47</v>
      </c>
      <c r="AF346" s="49">
        <f>IF(ISBLANK(sbcc18[[#This Row],[total_pwd]]),SUM(sbcc18[[#This Row],[total_pwd_men]],sbcc18[[#This Row],[total_pwd_women]]),sbcc18[[#This Row],[total_pwd]])</f>
        <v>2</v>
      </c>
      <c r="AG346" s="49">
        <f>IF(ISBLANK(sbcc18[[#This Row],[total_adults]]),SUM(sbcc18[[#This Row],[total_men]],sbcc18[[#This Row],[total_women]]),sbcc18[[#This Row],[total_adults]])</f>
        <v>67</v>
      </c>
      <c r="AH346" s="49">
        <f>IF(ISBLANK(sbcc18[[#This Row],[total_beneficiaries_reached]]),SUM(sbcc18[[#This Row],[calc_children]],sbcc18[[#This Row],[calc_adults]]),sbcc18[[#This Row],[total_beneficiaries_reached]])</f>
        <v>114</v>
      </c>
      <c r="AI346" s="49" t="str">
        <f ca="1">IF(B346="","",OFFSET(table_admin1[[#Headers],[ADM1_PT]],MATCH(B346,admin1,0),1))</f>
        <v>MZ01</v>
      </c>
      <c r="AJ346" s="49" t="str">
        <f t="shared" ca="1" si="10"/>
        <v>MZ0106</v>
      </c>
      <c r="AK346" s="49" t="str">
        <f t="shared" ca="1" si="11"/>
        <v/>
      </c>
    </row>
    <row r="347" spans="1:37" x14ac:dyDescent="0.2">
      <c r="A347" s="58">
        <v>45323</v>
      </c>
      <c r="B347" s="49" t="s">
        <v>209</v>
      </c>
      <c r="C347" s="49" t="s">
        <v>471</v>
      </c>
      <c r="G347" s="49" t="s">
        <v>116</v>
      </c>
      <c r="H347" s="49" t="s">
        <v>170</v>
      </c>
      <c r="I347" s="49" t="s">
        <v>118</v>
      </c>
      <c r="K347" s="49" t="s">
        <v>1212</v>
      </c>
      <c r="T347" s="49">
        <v>164</v>
      </c>
      <c r="W347" s="49">
        <v>11</v>
      </c>
      <c r="Z347" s="49">
        <v>45</v>
      </c>
      <c r="AC347" s="49">
        <f>IF(ISBLANK(sbcc18[[#This Row],[total_boys]]),SUM(sbcc18[[#This Row],[boys_0-5_reached]],sbcc18[[#This Row],[boys_6-12_reached]],sbcc18[[#This Row],[boys_13-18_reached]]),sbcc18[[#This Row],[total_boys]])</f>
        <v>0</v>
      </c>
      <c r="AD347" s="49">
        <f>IF(ISBLANK(sbcc18[[#This Row],[total_girls]]),SUM(sbcc18[[#This Row],[girls_0-5_reached]],sbcc18[[#This Row],[girls_6-12_reached]],sbcc18[[#This Row],[girls_13-18_reached]]),sbcc18[[#This Row],[total_girls]])</f>
        <v>0</v>
      </c>
      <c r="AE347" s="49">
        <f>IF(ISBLANK(sbcc18[[#This Row],[total_children]]),SUM(sbcc18[[#This Row],[calc_boys]],sbcc18[[#This Row],[calc_girls]]),sbcc18[[#This Row],[total_children]])</f>
        <v>164</v>
      </c>
      <c r="AF347" s="49">
        <f>IF(ISBLANK(sbcc18[[#This Row],[total_pwd]]),SUM(sbcc18[[#This Row],[total_pwd_men]],sbcc18[[#This Row],[total_pwd_women]]),sbcc18[[#This Row],[total_pwd]])</f>
        <v>11</v>
      </c>
      <c r="AG347" s="49">
        <f>IF(ISBLANK(sbcc18[[#This Row],[total_adults]]),SUM(sbcc18[[#This Row],[total_men]],sbcc18[[#This Row],[total_women]]),sbcc18[[#This Row],[total_adults]])</f>
        <v>45</v>
      </c>
      <c r="AH347" s="49">
        <f>IF(ISBLANK(sbcc18[[#This Row],[total_beneficiaries_reached]]),SUM(sbcc18[[#This Row],[calc_children]],sbcc18[[#This Row],[calc_adults]]),sbcc18[[#This Row],[total_beneficiaries_reached]])</f>
        <v>209</v>
      </c>
      <c r="AI347" s="49" t="str">
        <f ca="1">IF(B347="","",OFFSET(table_admin1[[#Headers],[ADM1_PT]],MATCH(B347,admin1,0),1))</f>
        <v>MZ07</v>
      </c>
      <c r="AJ347" s="49" t="str">
        <f t="shared" ca="1" si="10"/>
        <v>MZ0710</v>
      </c>
      <c r="AK347" s="49" t="str">
        <f t="shared" ca="1" si="11"/>
        <v/>
      </c>
    </row>
    <row r="348" spans="1:37" x14ac:dyDescent="0.2">
      <c r="A348" s="58">
        <v>45383</v>
      </c>
      <c r="B348" s="49" t="s">
        <v>113</v>
      </c>
      <c r="C348" s="49" t="s">
        <v>634</v>
      </c>
      <c r="G348" s="49" t="s">
        <v>122</v>
      </c>
      <c r="H348" s="49" t="s">
        <v>170</v>
      </c>
      <c r="I348" s="49" t="s">
        <v>124</v>
      </c>
      <c r="J348" s="49" t="s">
        <v>1315</v>
      </c>
      <c r="K348" s="49" t="s">
        <v>125</v>
      </c>
      <c r="T348" s="49">
        <v>90</v>
      </c>
      <c r="W348" s="49">
        <v>12</v>
      </c>
      <c r="Z348" s="49">
        <v>184</v>
      </c>
      <c r="AC348" s="49">
        <f>IF(ISBLANK(sbcc18[[#This Row],[total_boys]]),SUM(sbcc18[[#This Row],[boys_0-5_reached]],sbcc18[[#This Row],[boys_6-12_reached]],sbcc18[[#This Row],[boys_13-18_reached]]),sbcc18[[#This Row],[total_boys]])</f>
        <v>0</v>
      </c>
      <c r="AD348" s="49">
        <f>IF(ISBLANK(sbcc18[[#This Row],[total_girls]]),SUM(sbcc18[[#This Row],[girls_0-5_reached]],sbcc18[[#This Row],[girls_6-12_reached]],sbcc18[[#This Row],[girls_13-18_reached]]),sbcc18[[#This Row],[total_girls]])</f>
        <v>0</v>
      </c>
      <c r="AE348" s="49">
        <f>IF(ISBLANK(sbcc18[[#This Row],[total_children]]),SUM(sbcc18[[#This Row],[calc_boys]],sbcc18[[#This Row],[calc_girls]]),sbcc18[[#This Row],[total_children]])</f>
        <v>90</v>
      </c>
      <c r="AF348" s="49">
        <f>IF(ISBLANK(sbcc18[[#This Row],[total_pwd]]),SUM(sbcc18[[#This Row],[total_pwd_men]],sbcc18[[#This Row],[total_pwd_women]]),sbcc18[[#This Row],[total_pwd]])</f>
        <v>12</v>
      </c>
      <c r="AG348" s="49">
        <f>IF(ISBLANK(sbcc18[[#This Row],[total_adults]]),SUM(sbcc18[[#This Row],[total_men]],sbcc18[[#This Row],[total_women]]),sbcc18[[#This Row],[total_adults]])</f>
        <v>184</v>
      </c>
      <c r="AH348" s="49">
        <f>IF(ISBLANK(sbcc18[[#This Row],[total_beneficiaries_reached]]),SUM(sbcc18[[#This Row],[calc_children]],sbcc18[[#This Row],[calc_adults]]),sbcc18[[#This Row],[total_beneficiaries_reached]])</f>
        <v>274</v>
      </c>
      <c r="AI348" s="49" t="str">
        <f ca="1">IF(B348="","",OFFSET(table_admin1[[#Headers],[ADM1_PT]],MATCH(B348,admin1,0),1))</f>
        <v>MZ09</v>
      </c>
      <c r="AJ348" s="49" t="str">
        <f t="shared" ca="1" si="10"/>
        <v>MZ0913</v>
      </c>
      <c r="AK348" s="49" t="str">
        <f t="shared" ca="1" si="11"/>
        <v/>
      </c>
    </row>
    <row r="349" spans="1:37" x14ac:dyDescent="0.2">
      <c r="A349" s="58">
        <v>45383</v>
      </c>
      <c r="B349" s="49" t="s">
        <v>209</v>
      </c>
      <c r="C349" s="49" t="s">
        <v>441</v>
      </c>
      <c r="G349" s="49" t="s">
        <v>116</v>
      </c>
      <c r="H349" s="49" t="s">
        <v>170</v>
      </c>
      <c r="I349" s="49" t="s">
        <v>118</v>
      </c>
      <c r="K349" s="49" t="s">
        <v>1212</v>
      </c>
      <c r="T349" s="49">
        <v>165</v>
      </c>
      <c r="W349" s="49">
        <v>4</v>
      </c>
      <c r="Z349" s="49">
        <v>64</v>
      </c>
      <c r="AC349" s="49">
        <f>IF(ISBLANK(sbcc18[[#This Row],[total_boys]]),SUM(sbcc18[[#This Row],[boys_0-5_reached]],sbcc18[[#This Row],[boys_6-12_reached]],sbcc18[[#This Row],[boys_13-18_reached]]),sbcc18[[#This Row],[total_boys]])</f>
        <v>0</v>
      </c>
      <c r="AD349" s="49">
        <f>IF(ISBLANK(sbcc18[[#This Row],[total_girls]]),SUM(sbcc18[[#This Row],[girls_0-5_reached]],sbcc18[[#This Row],[girls_6-12_reached]],sbcc18[[#This Row],[girls_13-18_reached]]),sbcc18[[#This Row],[total_girls]])</f>
        <v>0</v>
      </c>
      <c r="AE349" s="49">
        <f>IF(ISBLANK(sbcc18[[#This Row],[total_children]]),SUM(sbcc18[[#This Row],[calc_boys]],sbcc18[[#This Row],[calc_girls]]),sbcc18[[#This Row],[total_children]])</f>
        <v>165</v>
      </c>
      <c r="AF349" s="49">
        <f>IF(ISBLANK(sbcc18[[#This Row],[total_pwd]]),SUM(sbcc18[[#This Row],[total_pwd_men]],sbcc18[[#This Row],[total_pwd_women]]),sbcc18[[#This Row],[total_pwd]])</f>
        <v>4</v>
      </c>
      <c r="AG349" s="49">
        <f>IF(ISBLANK(sbcc18[[#This Row],[total_adults]]),SUM(sbcc18[[#This Row],[total_men]],sbcc18[[#This Row],[total_women]]),sbcc18[[#This Row],[total_adults]])</f>
        <v>64</v>
      </c>
      <c r="AH349" s="49">
        <f>IF(ISBLANK(sbcc18[[#This Row],[total_beneficiaries_reached]]),SUM(sbcc18[[#This Row],[calc_children]],sbcc18[[#This Row],[calc_adults]]),sbcc18[[#This Row],[total_beneficiaries_reached]])</f>
        <v>229</v>
      </c>
      <c r="AI349" s="49" t="str">
        <f ca="1">IF(B349="","",OFFSET(table_admin1[[#Headers],[ADM1_PT]],MATCH(B349,admin1,0),1))</f>
        <v>MZ07</v>
      </c>
      <c r="AJ349" s="49" t="str">
        <f t="shared" ca="1" si="10"/>
        <v>MZ0702</v>
      </c>
      <c r="AK349" s="49" t="str">
        <f t="shared" ca="1" si="11"/>
        <v/>
      </c>
    </row>
    <row r="350" spans="1:37" x14ac:dyDescent="0.2">
      <c r="A350" s="58">
        <v>45352</v>
      </c>
      <c r="B350" s="49" t="s">
        <v>120</v>
      </c>
      <c r="C350" s="49" t="s">
        <v>126</v>
      </c>
      <c r="G350" s="49" t="s">
        <v>122</v>
      </c>
      <c r="H350" s="49" t="s">
        <v>1197</v>
      </c>
      <c r="I350" s="49" t="s">
        <v>124</v>
      </c>
      <c r="J350" s="49" t="s">
        <v>1315</v>
      </c>
      <c r="K350" s="49" t="s">
        <v>125</v>
      </c>
      <c r="T350" s="49">
        <v>131</v>
      </c>
      <c r="W350" s="49">
        <v>8</v>
      </c>
      <c r="Z350" s="49">
        <v>24</v>
      </c>
      <c r="AC350" s="49">
        <f>IF(ISBLANK(sbcc18[[#This Row],[total_boys]]),SUM(sbcc18[[#This Row],[boys_0-5_reached]],sbcc18[[#This Row],[boys_6-12_reached]],sbcc18[[#This Row],[boys_13-18_reached]]),sbcc18[[#This Row],[total_boys]])</f>
        <v>0</v>
      </c>
      <c r="AD350" s="49">
        <f>IF(ISBLANK(sbcc18[[#This Row],[total_girls]]),SUM(sbcc18[[#This Row],[girls_0-5_reached]],sbcc18[[#This Row],[girls_6-12_reached]],sbcc18[[#This Row],[girls_13-18_reached]]),sbcc18[[#This Row],[total_girls]])</f>
        <v>0</v>
      </c>
      <c r="AE350" s="49">
        <f>IF(ISBLANK(sbcc18[[#This Row],[total_children]]),SUM(sbcc18[[#This Row],[calc_boys]],sbcc18[[#This Row],[calc_girls]]),sbcc18[[#This Row],[total_children]])</f>
        <v>131</v>
      </c>
      <c r="AF350" s="49">
        <f>IF(ISBLANK(sbcc18[[#This Row],[total_pwd]]),SUM(sbcc18[[#This Row],[total_pwd_men]],sbcc18[[#This Row],[total_pwd_women]]),sbcc18[[#This Row],[total_pwd]])</f>
        <v>8</v>
      </c>
      <c r="AG350" s="49">
        <f>IF(ISBLANK(sbcc18[[#This Row],[total_adults]]),SUM(sbcc18[[#This Row],[total_men]],sbcc18[[#This Row],[total_women]]),sbcc18[[#This Row],[total_adults]])</f>
        <v>24</v>
      </c>
      <c r="AH350" s="49">
        <f>IF(ISBLANK(sbcc18[[#This Row],[total_beneficiaries_reached]]),SUM(sbcc18[[#This Row],[calc_children]],sbcc18[[#This Row],[calc_adults]]),sbcc18[[#This Row],[total_beneficiaries_reached]])</f>
        <v>155</v>
      </c>
      <c r="AI350" s="49" t="str">
        <f ca="1">IF(B350="","",OFFSET(table_admin1[[#Headers],[ADM1_PT]],MATCH(B350,admin1,0),1))</f>
        <v>MZ01</v>
      </c>
      <c r="AJ350" s="49" t="str">
        <f t="shared" ca="1" si="10"/>
        <v>MZ0103</v>
      </c>
      <c r="AK350" s="49" t="str">
        <f t="shared" ca="1" si="11"/>
        <v/>
      </c>
    </row>
    <row r="351" spans="1:37" x14ac:dyDescent="0.2">
      <c r="A351" s="58">
        <v>45383</v>
      </c>
      <c r="B351" s="49" t="s">
        <v>120</v>
      </c>
      <c r="C351" s="49" t="s">
        <v>127</v>
      </c>
      <c r="G351" s="49" t="s">
        <v>122</v>
      </c>
      <c r="H351" s="49" t="s">
        <v>1197</v>
      </c>
      <c r="I351" s="49" t="s">
        <v>124</v>
      </c>
      <c r="K351" s="49" t="s">
        <v>1212</v>
      </c>
      <c r="T351" s="49">
        <v>84</v>
      </c>
      <c r="W351" s="49">
        <v>6</v>
      </c>
      <c r="Z351" s="49">
        <v>22</v>
      </c>
      <c r="AC351" s="49">
        <f>IF(ISBLANK(sbcc18[[#This Row],[total_boys]]),SUM(sbcc18[[#This Row],[boys_0-5_reached]],sbcc18[[#This Row],[boys_6-12_reached]],sbcc18[[#This Row],[boys_13-18_reached]]),sbcc18[[#This Row],[total_boys]])</f>
        <v>0</v>
      </c>
      <c r="AD351" s="49">
        <f>IF(ISBLANK(sbcc18[[#This Row],[total_girls]]),SUM(sbcc18[[#This Row],[girls_0-5_reached]],sbcc18[[#This Row],[girls_6-12_reached]],sbcc18[[#This Row],[girls_13-18_reached]]),sbcc18[[#This Row],[total_girls]])</f>
        <v>0</v>
      </c>
      <c r="AE351" s="49">
        <f>IF(ISBLANK(sbcc18[[#This Row],[total_children]]),SUM(sbcc18[[#This Row],[calc_boys]],sbcc18[[#This Row],[calc_girls]]),sbcc18[[#This Row],[total_children]])</f>
        <v>84</v>
      </c>
      <c r="AF351" s="49">
        <f>IF(ISBLANK(sbcc18[[#This Row],[total_pwd]]),SUM(sbcc18[[#This Row],[total_pwd_men]],sbcc18[[#This Row],[total_pwd_women]]),sbcc18[[#This Row],[total_pwd]])</f>
        <v>6</v>
      </c>
      <c r="AG351" s="49">
        <f>IF(ISBLANK(sbcc18[[#This Row],[total_adults]]),SUM(sbcc18[[#This Row],[total_men]],sbcc18[[#This Row],[total_women]]),sbcc18[[#This Row],[total_adults]])</f>
        <v>22</v>
      </c>
      <c r="AH351" s="49">
        <f>IF(ISBLANK(sbcc18[[#This Row],[total_beneficiaries_reached]]),SUM(sbcc18[[#This Row],[calc_children]],sbcc18[[#This Row],[calc_adults]]),sbcc18[[#This Row],[total_beneficiaries_reached]])</f>
        <v>106</v>
      </c>
      <c r="AI351" s="49" t="str">
        <f ca="1">IF(B351="","",OFFSET(table_admin1[[#Headers],[ADM1_PT]],MATCH(B351,admin1,0),1))</f>
        <v>MZ01</v>
      </c>
      <c r="AJ351" s="49" t="str">
        <f t="shared" ca="1" si="10"/>
        <v>MZ0101</v>
      </c>
      <c r="AK351" s="49" t="str">
        <f t="shared" ca="1" si="11"/>
        <v/>
      </c>
    </row>
    <row r="352" spans="1:37" x14ac:dyDescent="0.2">
      <c r="A352" s="58">
        <v>45383</v>
      </c>
      <c r="B352" s="49" t="s">
        <v>197</v>
      </c>
      <c r="C352" s="49" t="s">
        <v>426</v>
      </c>
      <c r="G352" s="49" t="s">
        <v>116</v>
      </c>
      <c r="H352" s="49" t="s">
        <v>170</v>
      </c>
      <c r="I352" s="49" t="s">
        <v>118</v>
      </c>
      <c r="K352" s="49" t="s">
        <v>1212</v>
      </c>
      <c r="T352" s="49">
        <v>135</v>
      </c>
      <c r="W352" s="49">
        <v>14</v>
      </c>
      <c r="Z352" s="49">
        <v>145</v>
      </c>
      <c r="AC352" s="49">
        <f>IF(ISBLANK(sbcc18[[#This Row],[total_boys]]),SUM(sbcc18[[#This Row],[boys_0-5_reached]],sbcc18[[#This Row],[boys_6-12_reached]],sbcc18[[#This Row],[boys_13-18_reached]]),sbcc18[[#This Row],[total_boys]])</f>
        <v>0</v>
      </c>
      <c r="AD352" s="49">
        <f>IF(ISBLANK(sbcc18[[#This Row],[total_girls]]),SUM(sbcc18[[#This Row],[girls_0-5_reached]],sbcc18[[#This Row],[girls_6-12_reached]],sbcc18[[#This Row],[girls_13-18_reached]]),sbcc18[[#This Row],[total_girls]])</f>
        <v>0</v>
      </c>
      <c r="AE352" s="49">
        <f>IF(ISBLANK(sbcc18[[#This Row],[total_children]]),SUM(sbcc18[[#This Row],[calc_boys]],sbcc18[[#This Row],[calc_girls]]),sbcc18[[#This Row],[total_children]])</f>
        <v>135</v>
      </c>
      <c r="AF352" s="49">
        <f>IF(ISBLANK(sbcc18[[#This Row],[total_pwd]]),SUM(sbcc18[[#This Row],[total_pwd_men]],sbcc18[[#This Row],[total_pwd_women]]),sbcc18[[#This Row],[total_pwd]])</f>
        <v>14</v>
      </c>
      <c r="AG352" s="49">
        <f>IF(ISBLANK(sbcc18[[#This Row],[total_adults]]),SUM(sbcc18[[#This Row],[total_men]],sbcc18[[#This Row],[total_women]]),sbcc18[[#This Row],[total_adults]])</f>
        <v>145</v>
      </c>
      <c r="AH352" s="49">
        <f>IF(ISBLANK(sbcc18[[#This Row],[total_beneficiaries_reached]]),SUM(sbcc18[[#This Row],[calc_children]],sbcc18[[#This Row],[calc_adults]]),sbcc18[[#This Row],[total_beneficiaries_reached]])</f>
        <v>280</v>
      </c>
      <c r="AI352" s="49" t="str">
        <f ca="1">IF(B352="","",OFFSET(table_admin1[[#Headers],[ADM1_PT]],MATCH(B352,admin1,0),1))</f>
        <v>MZ05</v>
      </c>
      <c r="AJ352" s="49" t="str">
        <f t="shared" ca="1" si="10"/>
        <v>MZ0507</v>
      </c>
      <c r="AK352" s="49" t="str">
        <f t="shared" ca="1" si="11"/>
        <v/>
      </c>
    </row>
    <row r="353" spans="1:37" x14ac:dyDescent="0.2">
      <c r="A353" s="58">
        <v>45352</v>
      </c>
      <c r="B353" s="49" t="s">
        <v>120</v>
      </c>
      <c r="C353" s="49" t="s">
        <v>194</v>
      </c>
      <c r="G353" s="49" t="s">
        <v>116</v>
      </c>
      <c r="H353" s="49" t="s">
        <v>1197</v>
      </c>
      <c r="I353" s="49" t="s">
        <v>118</v>
      </c>
      <c r="K353" s="49" t="s">
        <v>1212</v>
      </c>
      <c r="T353" s="49">
        <v>86</v>
      </c>
      <c r="W353" s="49">
        <v>8</v>
      </c>
      <c r="Z353" s="49">
        <v>185</v>
      </c>
      <c r="AC353" s="49">
        <f>IF(ISBLANK(sbcc18[[#This Row],[total_boys]]),SUM(sbcc18[[#This Row],[boys_0-5_reached]],sbcc18[[#This Row],[boys_6-12_reached]],sbcc18[[#This Row],[boys_13-18_reached]]),sbcc18[[#This Row],[total_boys]])</f>
        <v>0</v>
      </c>
      <c r="AD353" s="49">
        <f>IF(ISBLANK(sbcc18[[#This Row],[total_girls]]),SUM(sbcc18[[#This Row],[girls_0-5_reached]],sbcc18[[#This Row],[girls_6-12_reached]],sbcc18[[#This Row],[girls_13-18_reached]]),sbcc18[[#This Row],[total_girls]])</f>
        <v>0</v>
      </c>
      <c r="AE353" s="49">
        <f>IF(ISBLANK(sbcc18[[#This Row],[total_children]]),SUM(sbcc18[[#This Row],[calc_boys]],sbcc18[[#This Row],[calc_girls]]),sbcc18[[#This Row],[total_children]])</f>
        <v>86</v>
      </c>
      <c r="AF353" s="49">
        <f>IF(ISBLANK(sbcc18[[#This Row],[total_pwd]]),SUM(sbcc18[[#This Row],[total_pwd_men]],sbcc18[[#This Row],[total_pwd_women]]),sbcc18[[#This Row],[total_pwd]])</f>
        <v>8</v>
      </c>
      <c r="AG353" s="49">
        <f>IF(ISBLANK(sbcc18[[#This Row],[total_adults]]),SUM(sbcc18[[#This Row],[total_men]],sbcc18[[#This Row],[total_women]]),sbcc18[[#This Row],[total_adults]])</f>
        <v>185</v>
      </c>
      <c r="AH353" s="49">
        <f>IF(ISBLANK(sbcc18[[#This Row],[total_beneficiaries_reached]]),SUM(sbcc18[[#This Row],[calc_children]],sbcc18[[#This Row],[calc_adults]]),sbcc18[[#This Row],[total_beneficiaries_reached]])</f>
        <v>271</v>
      </c>
      <c r="AI353" s="49" t="str">
        <f ca="1">IF(B353="","",OFFSET(table_admin1[[#Headers],[ADM1_PT]],MATCH(B353,admin1,0),1))</f>
        <v>MZ01</v>
      </c>
      <c r="AJ353" s="49" t="str">
        <f t="shared" ca="1" si="10"/>
        <v>MZ0104</v>
      </c>
      <c r="AK353" s="49" t="str">
        <f t="shared" ca="1" si="11"/>
        <v/>
      </c>
    </row>
    <row r="354" spans="1:37" x14ac:dyDescent="0.2">
      <c r="A354" s="58">
        <v>45383</v>
      </c>
      <c r="B354" s="49" t="s">
        <v>209</v>
      </c>
      <c r="C354" s="49" t="s">
        <v>489</v>
      </c>
      <c r="G354" s="49" t="s">
        <v>122</v>
      </c>
      <c r="H354" s="49" t="s">
        <v>1197</v>
      </c>
      <c r="I354" s="49" t="s">
        <v>124</v>
      </c>
      <c r="J354" s="49" t="s">
        <v>1316</v>
      </c>
      <c r="K354" s="49" t="s">
        <v>125</v>
      </c>
      <c r="T354" s="49">
        <v>6</v>
      </c>
      <c r="W354" s="49">
        <v>6</v>
      </c>
      <c r="Z354" s="49">
        <v>19</v>
      </c>
      <c r="AC354" s="49">
        <f>IF(ISBLANK(sbcc18[[#This Row],[total_boys]]),SUM(sbcc18[[#This Row],[boys_0-5_reached]],sbcc18[[#This Row],[boys_6-12_reached]],sbcc18[[#This Row],[boys_13-18_reached]]),sbcc18[[#This Row],[total_boys]])</f>
        <v>0</v>
      </c>
      <c r="AD354" s="49">
        <f>IF(ISBLANK(sbcc18[[#This Row],[total_girls]]),SUM(sbcc18[[#This Row],[girls_0-5_reached]],sbcc18[[#This Row],[girls_6-12_reached]],sbcc18[[#This Row],[girls_13-18_reached]]),sbcc18[[#This Row],[total_girls]])</f>
        <v>0</v>
      </c>
      <c r="AE354" s="49">
        <f>IF(ISBLANK(sbcc18[[#This Row],[total_children]]),SUM(sbcc18[[#This Row],[calc_boys]],sbcc18[[#This Row],[calc_girls]]),sbcc18[[#This Row],[total_children]])</f>
        <v>6</v>
      </c>
      <c r="AF354" s="49">
        <f>IF(ISBLANK(sbcc18[[#This Row],[total_pwd]]),SUM(sbcc18[[#This Row],[total_pwd_men]],sbcc18[[#This Row],[total_pwd_women]]),sbcc18[[#This Row],[total_pwd]])</f>
        <v>6</v>
      </c>
      <c r="AG354" s="49">
        <f>IF(ISBLANK(sbcc18[[#This Row],[total_adults]]),SUM(sbcc18[[#This Row],[total_men]],sbcc18[[#This Row],[total_women]]),sbcc18[[#This Row],[total_adults]])</f>
        <v>19</v>
      </c>
      <c r="AH354" s="49">
        <f>IF(ISBLANK(sbcc18[[#This Row],[total_beneficiaries_reached]]),SUM(sbcc18[[#This Row],[calc_children]],sbcc18[[#This Row],[calc_adults]]),sbcc18[[#This Row],[total_beneficiaries_reached]])</f>
        <v>25</v>
      </c>
      <c r="AI354" s="49" t="str">
        <f ca="1">IF(B354="","",OFFSET(table_admin1[[#Headers],[ADM1_PT]],MATCH(B354,admin1,0),1))</f>
        <v>MZ07</v>
      </c>
      <c r="AJ354" s="49" t="str">
        <f t="shared" ca="1" si="10"/>
        <v>MZ0715</v>
      </c>
      <c r="AK354" s="49" t="str">
        <f t="shared" ca="1" si="11"/>
        <v/>
      </c>
    </row>
    <row r="355" spans="1:37" x14ac:dyDescent="0.2">
      <c r="A355" s="58">
        <v>45383</v>
      </c>
      <c r="B355" s="49" t="s">
        <v>224</v>
      </c>
      <c r="C355" s="49" t="s">
        <v>656</v>
      </c>
      <c r="G355" s="49" t="s">
        <v>116</v>
      </c>
      <c r="H355" s="49" t="s">
        <v>170</v>
      </c>
      <c r="I355" s="49" t="s">
        <v>118</v>
      </c>
      <c r="K355" s="49" t="s">
        <v>1212</v>
      </c>
      <c r="T355" s="49">
        <v>33</v>
      </c>
      <c r="W355" s="49">
        <v>10</v>
      </c>
      <c r="Z355" s="49">
        <v>69</v>
      </c>
      <c r="AC355" s="49">
        <f>IF(ISBLANK(sbcc18[[#This Row],[total_boys]]),SUM(sbcc18[[#This Row],[boys_0-5_reached]],sbcc18[[#This Row],[boys_6-12_reached]],sbcc18[[#This Row],[boys_13-18_reached]]),sbcc18[[#This Row],[total_boys]])</f>
        <v>0</v>
      </c>
      <c r="AD355" s="49">
        <f>IF(ISBLANK(sbcc18[[#This Row],[total_girls]]),SUM(sbcc18[[#This Row],[girls_0-5_reached]],sbcc18[[#This Row],[girls_6-12_reached]],sbcc18[[#This Row],[girls_13-18_reached]]),sbcc18[[#This Row],[total_girls]])</f>
        <v>0</v>
      </c>
      <c r="AE355" s="49">
        <f>IF(ISBLANK(sbcc18[[#This Row],[total_children]]),SUM(sbcc18[[#This Row],[calc_boys]],sbcc18[[#This Row],[calc_girls]]),sbcc18[[#This Row],[total_children]])</f>
        <v>33</v>
      </c>
      <c r="AF355" s="49">
        <f>IF(ISBLANK(sbcc18[[#This Row],[total_pwd]]),SUM(sbcc18[[#This Row],[total_pwd_men]],sbcc18[[#This Row],[total_pwd_women]]),sbcc18[[#This Row],[total_pwd]])</f>
        <v>10</v>
      </c>
      <c r="AG355" s="49">
        <f>IF(ISBLANK(sbcc18[[#This Row],[total_adults]]),SUM(sbcc18[[#This Row],[total_men]],sbcc18[[#This Row],[total_women]]),sbcc18[[#This Row],[total_adults]])</f>
        <v>69</v>
      </c>
      <c r="AH355" s="49">
        <f>IF(ISBLANK(sbcc18[[#This Row],[total_beneficiaries_reached]]),SUM(sbcc18[[#This Row],[calc_children]],sbcc18[[#This Row],[calc_adults]]),sbcc18[[#This Row],[total_beneficiaries_reached]])</f>
        <v>102</v>
      </c>
      <c r="AI355" s="49" t="str">
        <f ca="1">IF(B355="","",OFFSET(table_admin1[[#Headers],[ADM1_PT]],MATCH(B355,admin1,0),1))</f>
        <v>MZ10</v>
      </c>
      <c r="AJ355" s="49" t="str">
        <f t="shared" ca="1" si="10"/>
        <v>MZ1006</v>
      </c>
      <c r="AK355" s="49" t="str">
        <f t="shared" ca="1" si="11"/>
        <v/>
      </c>
    </row>
    <row r="356" spans="1:37" x14ac:dyDescent="0.2">
      <c r="A356" s="58">
        <v>45292</v>
      </c>
      <c r="B356" s="49" t="s">
        <v>120</v>
      </c>
      <c r="C356" s="49" t="s">
        <v>121</v>
      </c>
      <c r="G356" s="49" t="s">
        <v>116</v>
      </c>
      <c r="H356" s="49" t="s">
        <v>1197</v>
      </c>
      <c r="I356" s="49" t="s">
        <v>130</v>
      </c>
      <c r="J356" s="49" t="s">
        <v>1319</v>
      </c>
      <c r="K356" s="49" t="s">
        <v>1212</v>
      </c>
      <c r="T356" s="49">
        <v>4</v>
      </c>
      <c r="W356" s="49">
        <v>4</v>
      </c>
      <c r="Z356" s="49">
        <v>100</v>
      </c>
      <c r="AC356" s="49">
        <f>IF(ISBLANK(sbcc18[[#This Row],[total_boys]]),SUM(sbcc18[[#This Row],[boys_0-5_reached]],sbcc18[[#This Row],[boys_6-12_reached]],sbcc18[[#This Row],[boys_13-18_reached]]),sbcc18[[#This Row],[total_boys]])</f>
        <v>0</v>
      </c>
      <c r="AD356" s="49">
        <f>IF(ISBLANK(sbcc18[[#This Row],[total_girls]]),SUM(sbcc18[[#This Row],[girls_0-5_reached]],sbcc18[[#This Row],[girls_6-12_reached]],sbcc18[[#This Row],[girls_13-18_reached]]),sbcc18[[#This Row],[total_girls]])</f>
        <v>0</v>
      </c>
      <c r="AE356" s="49">
        <f>IF(ISBLANK(sbcc18[[#This Row],[total_children]]),SUM(sbcc18[[#This Row],[calc_boys]],sbcc18[[#This Row],[calc_girls]]),sbcc18[[#This Row],[total_children]])</f>
        <v>4</v>
      </c>
      <c r="AF356" s="49">
        <f>IF(ISBLANK(sbcc18[[#This Row],[total_pwd]]),SUM(sbcc18[[#This Row],[total_pwd_men]],sbcc18[[#This Row],[total_pwd_women]]),sbcc18[[#This Row],[total_pwd]])</f>
        <v>4</v>
      </c>
      <c r="AG356" s="49">
        <f>IF(ISBLANK(sbcc18[[#This Row],[total_adults]]),SUM(sbcc18[[#This Row],[total_men]],sbcc18[[#This Row],[total_women]]),sbcc18[[#This Row],[total_adults]])</f>
        <v>100</v>
      </c>
      <c r="AH356" s="49">
        <f>IF(ISBLANK(sbcc18[[#This Row],[total_beneficiaries_reached]]),SUM(sbcc18[[#This Row],[calc_children]],sbcc18[[#This Row],[calc_adults]]),sbcc18[[#This Row],[total_beneficiaries_reached]])</f>
        <v>104</v>
      </c>
      <c r="AI356" s="49" t="str">
        <f ca="1">IF(B356="","",OFFSET(table_admin1[[#Headers],[ADM1_PT]],MATCH(B356,admin1,0),1))</f>
        <v>MZ01</v>
      </c>
      <c r="AJ356" s="49" t="str">
        <f t="shared" ca="1" si="10"/>
        <v>MZ0118</v>
      </c>
      <c r="AK356" s="49" t="str">
        <f t="shared" ca="1" si="11"/>
        <v/>
      </c>
    </row>
    <row r="357" spans="1:37" x14ac:dyDescent="0.2">
      <c r="A357" s="58">
        <v>45323</v>
      </c>
      <c r="B357" s="49" t="s">
        <v>229</v>
      </c>
      <c r="C357" s="49" t="s">
        <v>708</v>
      </c>
      <c r="G357" s="49" t="s">
        <v>116</v>
      </c>
      <c r="H357" s="49" t="s">
        <v>1197</v>
      </c>
      <c r="I357" s="49" t="s">
        <v>118</v>
      </c>
      <c r="K357" s="49" t="s">
        <v>1212</v>
      </c>
      <c r="T357" s="49">
        <v>19</v>
      </c>
      <c r="W357" s="49">
        <v>7</v>
      </c>
      <c r="Z357" s="49">
        <v>188</v>
      </c>
      <c r="AC357" s="49">
        <f>IF(ISBLANK(sbcc18[[#This Row],[total_boys]]),SUM(sbcc18[[#This Row],[boys_0-5_reached]],sbcc18[[#This Row],[boys_6-12_reached]],sbcc18[[#This Row],[boys_13-18_reached]]),sbcc18[[#This Row],[total_boys]])</f>
        <v>0</v>
      </c>
      <c r="AD357" s="49">
        <f>IF(ISBLANK(sbcc18[[#This Row],[total_girls]]),SUM(sbcc18[[#This Row],[girls_0-5_reached]],sbcc18[[#This Row],[girls_6-12_reached]],sbcc18[[#This Row],[girls_13-18_reached]]),sbcc18[[#This Row],[total_girls]])</f>
        <v>0</v>
      </c>
      <c r="AE357" s="49">
        <f>IF(ISBLANK(sbcc18[[#This Row],[total_children]]),SUM(sbcc18[[#This Row],[calc_boys]],sbcc18[[#This Row],[calc_girls]]),sbcc18[[#This Row],[total_children]])</f>
        <v>19</v>
      </c>
      <c r="AF357" s="49">
        <f>IF(ISBLANK(sbcc18[[#This Row],[total_pwd]]),SUM(sbcc18[[#This Row],[total_pwd_men]],sbcc18[[#This Row],[total_pwd_women]]),sbcc18[[#This Row],[total_pwd]])</f>
        <v>7</v>
      </c>
      <c r="AG357" s="49">
        <f>IF(ISBLANK(sbcc18[[#This Row],[total_adults]]),SUM(sbcc18[[#This Row],[total_men]],sbcc18[[#This Row],[total_women]]),sbcc18[[#This Row],[total_adults]])</f>
        <v>188</v>
      </c>
      <c r="AH357" s="49">
        <f>IF(ISBLANK(sbcc18[[#This Row],[total_beneficiaries_reached]]),SUM(sbcc18[[#This Row],[calc_children]],sbcc18[[#This Row],[calc_adults]]),sbcc18[[#This Row],[total_beneficiaries_reached]])</f>
        <v>207</v>
      </c>
      <c r="AI357" s="49" t="str">
        <f ca="1">IF(B357="","",OFFSET(table_admin1[[#Headers],[ADM1_PT]],MATCH(B357,admin1,0),1))</f>
        <v>MZ11</v>
      </c>
      <c r="AJ357" s="49" t="str">
        <f t="shared" ca="1" si="10"/>
        <v>MZ1105</v>
      </c>
      <c r="AK357" s="49" t="str">
        <f t="shared" ca="1" si="11"/>
        <v/>
      </c>
    </row>
    <row r="358" spans="1:37" x14ac:dyDescent="0.2">
      <c r="A358" s="58">
        <v>45292</v>
      </c>
      <c r="B358" s="49" t="s">
        <v>120</v>
      </c>
      <c r="C358" s="49" t="s">
        <v>127</v>
      </c>
      <c r="G358" s="49" t="s">
        <v>122</v>
      </c>
      <c r="H358" s="49" t="s">
        <v>1197</v>
      </c>
      <c r="I358" s="49" t="s">
        <v>130</v>
      </c>
      <c r="J358" s="49" t="s">
        <v>1317</v>
      </c>
      <c r="K358" s="49" t="s">
        <v>125</v>
      </c>
      <c r="T358" s="49">
        <v>53</v>
      </c>
      <c r="W358" s="49">
        <v>5</v>
      </c>
      <c r="Z358" s="49">
        <v>200</v>
      </c>
      <c r="AC358" s="49">
        <f>IF(ISBLANK(sbcc18[[#This Row],[total_boys]]),SUM(sbcc18[[#This Row],[boys_0-5_reached]],sbcc18[[#This Row],[boys_6-12_reached]],sbcc18[[#This Row],[boys_13-18_reached]]),sbcc18[[#This Row],[total_boys]])</f>
        <v>0</v>
      </c>
      <c r="AD358" s="49">
        <f>IF(ISBLANK(sbcc18[[#This Row],[total_girls]]),SUM(sbcc18[[#This Row],[girls_0-5_reached]],sbcc18[[#This Row],[girls_6-12_reached]],sbcc18[[#This Row],[girls_13-18_reached]]),sbcc18[[#This Row],[total_girls]])</f>
        <v>0</v>
      </c>
      <c r="AE358" s="49">
        <f>IF(ISBLANK(sbcc18[[#This Row],[total_children]]),SUM(sbcc18[[#This Row],[calc_boys]],sbcc18[[#This Row],[calc_girls]]),sbcc18[[#This Row],[total_children]])</f>
        <v>53</v>
      </c>
      <c r="AF358" s="49">
        <f>IF(ISBLANK(sbcc18[[#This Row],[total_pwd]]),SUM(sbcc18[[#This Row],[total_pwd_men]],sbcc18[[#This Row],[total_pwd_women]]),sbcc18[[#This Row],[total_pwd]])</f>
        <v>5</v>
      </c>
      <c r="AG358" s="49">
        <f>IF(ISBLANK(sbcc18[[#This Row],[total_adults]]),SUM(sbcc18[[#This Row],[total_men]],sbcc18[[#This Row],[total_women]]),sbcc18[[#This Row],[total_adults]])</f>
        <v>200</v>
      </c>
      <c r="AH358" s="49">
        <f>IF(ISBLANK(sbcc18[[#This Row],[total_beneficiaries_reached]]),SUM(sbcc18[[#This Row],[calc_children]],sbcc18[[#This Row],[calc_adults]]),sbcc18[[#This Row],[total_beneficiaries_reached]])</f>
        <v>253</v>
      </c>
      <c r="AI358" s="49" t="str">
        <f ca="1">IF(B358="","",OFFSET(table_admin1[[#Headers],[ADM1_PT]],MATCH(B358,admin1,0),1))</f>
        <v>MZ01</v>
      </c>
      <c r="AJ358" s="49" t="str">
        <f t="shared" ca="1" si="10"/>
        <v>MZ0101</v>
      </c>
      <c r="AK358" s="49" t="str">
        <f t="shared" ca="1" si="11"/>
        <v/>
      </c>
    </row>
    <row r="359" spans="1:37" x14ac:dyDescent="0.2">
      <c r="A359" s="58">
        <v>45352</v>
      </c>
      <c r="B359" s="49" t="s">
        <v>224</v>
      </c>
      <c r="C359" s="49" t="s">
        <v>641</v>
      </c>
      <c r="G359" s="49" t="s">
        <v>116</v>
      </c>
      <c r="H359" s="49" t="s">
        <v>170</v>
      </c>
      <c r="I359" s="49" t="s">
        <v>118</v>
      </c>
      <c r="K359" s="49" t="s">
        <v>1212</v>
      </c>
      <c r="T359" s="49">
        <v>98</v>
      </c>
      <c r="W359" s="49">
        <v>6</v>
      </c>
      <c r="Z359" s="49">
        <v>36</v>
      </c>
      <c r="AC359" s="49">
        <f>IF(ISBLANK(sbcc18[[#This Row],[total_boys]]),SUM(sbcc18[[#This Row],[boys_0-5_reached]],sbcc18[[#This Row],[boys_6-12_reached]],sbcc18[[#This Row],[boys_13-18_reached]]),sbcc18[[#This Row],[total_boys]])</f>
        <v>0</v>
      </c>
      <c r="AD359" s="49">
        <f>IF(ISBLANK(sbcc18[[#This Row],[total_girls]]),SUM(sbcc18[[#This Row],[girls_0-5_reached]],sbcc18[[#This Row],[girls_6-12_reached]],sbcc18[[#This Row],[girls_13-18_reached]]),sbcc18[[#This Row],[total_girls]])</f>
        <v>0</v>
      </c>
      <c r="AE359" s="49">
        <f>IF(ISBLANK(sbcc18[[#This Row],[total_children]]),SUM(sbcc18[[#This Row],[calc_boys]],sbcc18[[#This Row],[calc_girls]]),sbcc18[[#This Row],[total_children]])</f>
        <v>98</v>
      </c>
      <c r="AF359" s="49">
        <f>IF(ISBLANK(sbcc18[[#This Row],[total_pwd]]),SUM(sbcc18[[#This Row],[total_pwd_men]],sbcc18[[#This Row],[total_pwd_women]]),sbcc18[[#This Row],[total_pwd]])</f>
        <v>6</v>
      </c>
      <c r="AG359" s="49">
        <f>IF(ISBLANK(sbcc18[[#This Row],[total_adults]]),SUM(sbcc18[[#This Row],[total_men]],sbcc18[[#This Row],[total_women]]),sbcc18[[#This Row],[total_adults]])</f>
        <v>36</v>
      </c>
      <c r="AH359" s="49">
        <f>IF(ISBLANK(sbcc18[[#This Row],[total_beneficiaries_reached]]),SUM(sbcc18[[#This Row],[calc_children]],sbcc18[[#This Row],[calc_adults]]),sbcc18[[#This Row],[total_beneficiaries_reached]])</f>
        <v>134</v>
      </c>
      <c r="AI359" s="49" t="str">
        <f ca="1">IF(B359="","",OFFSET(table_admin1[[#Headers],[ADM1_PT]],MATCH(B359,admin1,0),1))</f>
        <v>MZ10</v>
      </c>
      <c r="AJ359" s="49" t="str">
        <f t="shared" ca="1" si="10"/>
        <v>MZ1002</v>
      </c>
      <c r="AK359" s="49" t="str">
        <f t="shared" ca="1" si="11"/>
        <v/>
      </c>
    </row>
    <row r="360" spans="1:37" x14ac:dyDescent="0.2">
      <c r="A360" s="58">
        <v>45292</v>
      </c>
      <c r="B360" s="49" t="s">
        <v>120</v>
      </c>
      <c r="C360" s="49" t="s">
        <v>127</v>
      </c>
      <c r="G360" s="49" t="s">
        <v>122</v>
      </c>
      <c r="H360" s="49" t="s">
        <v>1197</v>
      </c>
      <c r="I360" s="49" t="s">
        <v>124</v>
      </c>
      <c r="J360" s="49" t="s">
        <v>1315</v>
      </c>
      <c r="K360" s="49" t="s">
        <v>125</v>
      </c>
      <c r="T360" s="49">
        <v>50</v>
      </c>
      <c r="W360" s="49">
        <v>10</v>
      </c>
      <c r="Z360" s="49">
        <v>10</v>
      </c>
      <c r="AC360" s="49">
        <f>IF(ISBLANK(sbcc18[[#This Row],[total_boys]]),SUM(sbcc18[[#This Row],[boys_0-5_reached]],sbcc18[[#This Row],[boys_6-12_reached]],sbcc18[[#This Row],[boys_13-18_reached]]),sbcc18[[#This Row],[total_boys]])</f>
        <v>0</v>
      </c>
      <c r="AD360" s="49">
        <f>IF(ISBLANK(sbcc18[[#This Row],[total_girls]]),SUM(sbcc18[[#This Row],[girls_0-5_reached]],sbcc18[[#This Row],[girls_6-12_reached]],sbcc18[[#This Row],[girls_13-18_reached]]),sbcc18[[#This Row],[total_girls]])</f>
        <v>0</v>
      </c>
      <c r="AE360" s="49">
        <f>IF(ISBLANK(sbcc18[[#This Row],[total_children]]),SUM(sbcc18[[#This Row],[calc_boys]],sbcc18[[#This Row],[calc_girls]]),sbcc18[[#This Row],[total_children]])</f>
        <v>50</v>
      </c>
      <c r="AF360" s="49">
        <f>IF(ISBLANK(sbcc18[[#This Row],[total_pwd]]),SUM(sbcc18[[#This Row],[total_pwd_men]],sbcc18[[#This Row],[total_pwd_women]]),sbcc18[[#This Row],[total_pwd]])</f>
        <v>10</v>
      </c>
      <c r="AG360" s="49">
        <f>IF(ISBLANK(sbcc18[[#This Row],[total_adults]]),SUM(sbcc18[[#This Row],[total_men]],sbcc18[[#This Row],[total_women]]),sbcc18[[#This Row],[total_adults]])</f>
        <v>10</v>
      </c>
      <c r="AH360" s="49">
        <f>IF(ISBLANK(sbcc18[[#This Row],[total_beneficiaries_reached]]),SUM(sbcc18[[#This Row],[calc_children]],sbcc18[[#This Row],[calc_adults]]),sbcc18[[#This Row],[total_beneficiaries_reached]])</f>
        <v>60</v>
      </c>
      <c r="AI360" s="49" t="str">
        <f ca="1">IF(B360="","",OFFSET(table_admin1[[#Headers],[ADM1_PT]],MATCH(B360,admin1,0),1))</f>
        <v>MZ01</v>
      </c>
      <c r="AJ360" s="49" t="str">
        <f t="shared" ca="1" si="10"/>
        <v>MZ0101</v>
      </c>
      <c r="AK360" s="49" t="str">
        <f t="shared" ca="1" si="11"/>
        <v/>
      </c>
    </row>
    <row r="361" spans="1:37" x14ac:dyDescent="0.2">
      <c r="A361" s="58">
        <v>45323</v>
      </c>
      <c r="B361" s="49" t="s">
        <v>120</v>
      </c>
      <c r="C361" s="49" t="s">
        <v>231</v>
      </c>
      <c r="G361" s="49" t="s">
        <v>116</v>
      </c>
      <c r="H361" s="49" t="s">
        <v>1197</v>
      </c>
      <c r="I361" s="49" t="s">
        <v>118</v>
      </c>
      <c r="K361" s="49" t="s">
        <v>1212</v>
      </c>
      <c r="T361" s="49">
        <v>161</v>
      </c>
      <c r="W361" s="49">
        <v>14</v>
      </c>
      <c r="Z361" s="49">
        <v>89</v>
      </c>
      <c r="AC361" s="49">
        <f>IF(ISBLANK(sbcc18[[#This Row],[total_boys]]),SUM(sbcc18[[#This Row],[boys_0-5_reached]],sbcc18[[#This Row],[boys_6-12_reached]],sbcc18[[#This Row],[boys_13-18_reached]]),sbcc18[[#This Row],[total_boys]])</f>
        <v>0</v>
      </c>
      <c r="AD361" s="49">
        <f>IF(ISBLANK(sbcc18[[#This Row],[total_girls]]),SUM(sbcc18[[#This Row],[girls_0-5_reached]],sbcc18[[#This Row],[girls_6-12_reached]],sbcc18[[#This Row],[girls_13-18_reached]]),sbcc18[[#This Row],[total_girls]])</f>
        <v>0</v>
      </c>
      <c r="AE361" s="49">
        <f>IF(ISBLANK(sbcc18[[#This Row],[total_children]]),SUM(sbcc18[[#This Row],[calc_boys]],sbcc18[[#This Row],[calc_girls]]),sbcc18[[#This Row],[total_children]])</f>
        <v>161</v>
      </c>
      <c r="AF361" s="49">
        <f>IF(ISBLANK(sbcc18[[#This Row],[total_pwd]]),SUM(sbcc18[[#This Row],[total_pwd_men]],sbcc18[[#This Row],[total_pwd_women]]),sbcc18[[#This Row],[total_pwd]])</f>
        <v>14</v>
      </c>
      <c r="AG361" s="49">
        <f>IF(ISBLANK(sbcc18[[#This Row],[total_adults]]),SUM(sbcc18[[#This Row],[total_men]],sbcc18[[#This Row],[total_women]]),sbcc18[[#This Row],[total_adults]])</f>
        <v>89</v>
      </c>
      <c r="AH361" s="49">
        <f>IF(ISBLANK(sbcc18[[#This Row],[total_beneficiaries_reached]]),SUM(sbcc18[[#This Row],[calc_children]],sbcc18[[#This Row],[calc_adults]]),sbcc18[[#This Row],[total_beneficiaries_reached]])</f>
        <v>250</v>
      </c>
      <c r="AI361" s="49" t="str">
        <f ca="1">IF(B361="","",OFFSET(table_admin1[[#Headers],[ADM1_PT]],MATCH(B361,admin1,0),1))</f>
        <v>MZ01</v>
      </c>
      <c r="AJ361" s="49" t="str">
        <f t="shared" ca="1" si="10"/>
        <v>MZ0111</v>
      </c>
      <c r="AK361" s="49" t="str">
        <f t="shared" ca="1" si="11"/>
        <v/>
      </c>
    </row>
    <row r="362" spans="1:37" x14ac:dyDescent="0.2">
      <c r="A362" s="58">
        <v>45323</v>
      </c>
      <c r="B362" s="49" t="s">
        <v>229</v>
      </c>
      <c r="C362" s="49" t="s">
        <v>741</v>
      </c>
      <c r="G362" s="49" t="s">
        <v>116</v>
      </c>
      <c r="H362" s="49" t="s">
        <v>170</v>
      </c>
      <c r="I362" s="49" t="s">
        <v>118</v>
      </c>
      <c r="K362" s="49" t="s">
        <v>1212</v>
      </c>
      <c r="T362" s="49">
        <v>71</v>
      </c>
      <c r="W362" s="49">
        <v>12</v>
      </c>
      <c r="Z362" s="49">
        <v>193</v>
      </c>
      <c r="AC362" s="49">
        <f>IF(ISBLANK(sbcc18[[#This Row],[total_boys]]),SUM(sbcc18[[#This Row],[boys_0-5_reached]],sbcc18[[#This Row],[boys_6-12_reached]],sbcc18[[#This Row],[boys_13-18_reached]]),sbcc18[[#This Row],[total_boys]])</f>
        <v>0</v>
      </c>
      <c r="AD362" s="49">
        <f>IF(ISBLANK(sbcc18[[#This Row],[total_girls]]),SUM(sbcc18[[#This Row],[girls_0-5_reached]],sbcc18[[#This Row],[girls_6-12_reached]],sbcc18[[#This Row],[girls_13-18_reached]]),sbcc18[[#This Row],[total_girls]])</f>
        <v>0</v>
      </c>
      <c r="AE362" s="49">
        <f>IF(ISBLANK(sbcc18[[#This Row],[total_children]]),SUM(sbcc18[[#This Row],[calc_boys]],sbcc18[[#This Row],[calc_girls]]),sbcc18[[#This Row],[total_children]])</f>
        <v>71</v>
      </c>
      <c r="AF362" s="49">
        <f>IF(ISBLANK(sbcc18[[#This Row],[total_pwd]]),SUM(sbcc18[[#This Row],[total_pwd_men]],sbcc18[[#This Row],[total_pwd_women]]),sbcc18[[#This Row],[total_pwd]])</f>
        <v>12</v>
      </c>
      <c r="AG362" s="49">
        <f>IF(ISBLANK(sbcc18[[#This Row],[total_adults]]),SUM(sbcc18[[#This Row],[total_men]],sbcc18[[#This Row],[total_women]]),sbcc18[[#This Row],[total_adults]])</f>
        <v>193</v>
      </c>
      <c r="AH362" s="49">
        <f>IF(ISBLANK(sbcc18[[#This Row],[total_beneficiaries_reached]]),SUM(sbcc18[[#This Row],[calc_children]],sbcc18[[#This Row],[calc_adults]]),sbcc18[[#This Row],[total_beneficiaries_reached]])</f>
        <v>264</v>
      </c>
      <c r="AI362" s="49" t="str">
        <f ca="1">IF(B362="","",OFFSET(table_admin1[[#Headers],[ADM1_PT]],MATCH(B362,admin1,0),1))</f>
        <v>MZ11</v>
      </c>
      <c r="AJ362" s="49" t="str">
        <f t="shared" ca="1" si="10"/>
        <v>MZ1114</v>
      </c>
      <c r="AK362" s="49" t="str">
        <f t="shared" ca="1" si="11"/>
        <v/>
      </c>
    </row>
    <row r="363" spans="1:37" x14ac:dyDescent="0.2">
      <c r="A363" s="58">
        <v>45352</v>
      </c>
      <c r="B363" s="49" t="s">
        <v>113</v>
      </c>
      <c r="C363" s="49" t="s">
        <v>634</v>
      </c>
      <c r="G363" s="49" t="s">
        <v>116</v>
      </c>
      <c r="H363" s="49" t="s">
        <v>170</v>
      </c>
      <c r="I363" s="49" t="s">
        <v>118</v>
      </c>
      <c r="K363" s="49" t="s">
        <v>1212</v>
      </c>
      <c r="T363" s="49">
        <v>30</v>
      </c>
      <c r="W363" s="49">
        <v>8</v>
      </c>
      <c r="Z363" s="49">
        <v>126</v>
      </c>
      <c r="AC363" s="49">
        <f>IF(ISBLANK(sbcc18[[#This Row],[total_boys]]),SUM(sbcc18[[#This Row],[boys_0-5_reached]],sbcc18[[#This Row],[boys_6-12_reached]],sbcc18[[#This Row],[boys_13-18_reached]]),sbcc18[[#This Row],[total_boys]])</f>
        <v>0</v>
      </c>
      <c r="AD363" s="49">
        <f>IF(ISBLANK(sbcc18[[#This Row],[total_girls]]),SUM(sbcc18[[#This Row],[girls_0-5_reached]],sbcc18[[#This Row],[girls_6-12_reached]],sbcc18[[#This Row],[girls_13-18_reached]]),sbcc18[[#This Row],[total_girls]])</f>
        <v>0</v>
      </c>
      <c r="AE363" s="49">
        <f>IF(ISBLANK(sbcc18[[#This Row],[total_children]]),SUM(sbcc18[[#This Row],[calc_boys]],sbcc18[[#This Row],[calc_girls]]),sbcc18[[#This Row],[total_children]])</f>
        <v>30</v>
      </c>
      <c r="AF363" s="49">
        <f>IF(ISBLANK(sbcc18[[#This Row],[total_pwd]]),SUM(sbcc18[[#This Row],[total_pwd_men]],sbcc18[[#This Row],[total_pwd_women]]),sbcc18[[#This Row],[total_pwd]])</f>
        <v>8</v>
      </c>
      <c r="AG363" s="49">
        <f>IF(ISBLANK(sbcc18[[#This Row],[total_adults]]),SUM(sbcc18[[#This Row],[total_men]],sbcc18[[#This Row],[total_women]]),sbcc18[[#This Row],[total_adults]])</f>
        <v>126</v>
      </c>
      <c r="AH363" s="49">
        <f>IF(ISBLANK(sbcc18[[#This Row],[total_beneficiaries_reached]]),SUM(sbcc18[[#This Row],[calc_children]],sbcc18[[#This Row],[calc_adults]]),sbcc18[[#This Row],[total_beneficiaries_reached]])</f>
        <v>156</v>
      </c>
      <c r="AI363" s="49" t="str">
        <f ca="1">IF(B363="","",OFFSET(table_admin1[[#Headers],[ADM1_PT]],MATCH(B363,admin1,0),1))</f>
        <v>MZ09</v>
      </c>
      <c r="AJ363" s="49" t="str">
        <f t="shared" ca="1" si="10"/>
        <v>MZ0913</v>
      </c>
      <c r="AK363" s="49" t="str">
        <f t="shared" ca="1" si="11"/>
        <v/>
      </c>
    </row>
    <row r="364" spans="1:37" x14ac:dyDescent="0.2">
      <c r="A364" s="58">
        <v>45292</v>
      </c>
      <c r="B364" s="49" t="s">
        <v>209</v>
      </c>
      <c r="C364" s="49" t="s">
        <v>441</v>
      </c>
      <c r="G364" s="49" t="s">
        <v>116</v>
      </c>
      <c r="H364" s="49" t="s">
        <v>1197</v>
      </c>
      <c r="I364" s="49" t="s">
        <v>118</v>
      </c>
      <c r="K364" s="49" t="s">
        <v>1212</v>
      </c>
      <c r="T364" s="49">
        <v>15</v>
      </c>
      <c r="W364" s="49">
        <v>1</v>
      </c>
      <c r="Z364" s="49">
        <v>190</v>
      </c>
      <c r="AC364" s="49">
        <f>IF(ISBLANK(sbcc18[[#This Row],[total_boys]]),SUM(sbcc18[[#This Row],[boys_0-5_reached]],sbcc18[[#This Row],[boys_6-12_reached]],sbcc18[[#This Row],[boys_13-18_reached]]),sbcc18[[#This Row],[total_boys]])</f>
        <v>0</v>
      </c>
      <c r="AD364" s="49">
        <f>IF(ISBLANK(sbcc18[[#This Row],[total_girls]]),SUM(sbcc18[[#This Row],[girls_0-5_reached]],sbcc18[[#This Row],[girls_6-12_reached]],sbcc18[[#This Row],[girls_13-18_reached]]),sbcc18[[#This Row],[total_girls]])</f>
        <v>0</v>
      </c>
      <c r="AE364" s="49">
        <f>IF(ISBLANK(sbcc18[[#This Row],[total_children]]),SUM(sbcc18[[#This Row],[calc_boys]],sbcc18[[#This Row],[calc_girls]]),sbcc18[[#This Row],[total_children]])</f>
        <v>15</v>
      </c>
      <c r="AF364" s="49">
        <f>IF(ISBLANK(sbcc18[[#This Row],[total_pwd]]),SUM(sbcc18[[#This Row],[total_pwd_men]],sbcc18[[#This Row],[total_pwd_women]]),sbcc18[[#This Row],[total_pwd]])</f>
        <v>1</v>
      </c>
      <c r="AG364" s="49">
        <f>IF(ISBLANK(sbcc18[[#This Row],[total_adults]]),SUM(sbcc18[[#This Row],[total_men]],sbcc18[[#This Row],[total_women]]),sbcc18[[#This Row],[total_adults]])</f>
        <v>190</v>
      </c>
      <c r="AH364" s="49">
        <f>IF(ISBLANK(sbcc18[[#This Row],[total_beneficiaries_reached]]),SUM(sbcc18[[#This Row],[calc_children]],sbcc18[[#This Row],[calc_adults]]),sbcc18[[#This Row],[total_beneficiaries_reached]])</f>
        <v>205</v>
      </c>
      <c r="AI364" s="49" t="str">
        <f ca="1">IF(B364="","",OFFSET(table_admin1[[#Headers],[ADM1_PT]],MATCH(B364,admin1,0),1))</f>
        <v>MZ07</v>
      </c>
      <c r="AJ364" s="49" t="str">
        <f t="shared" ca="1" si="10"/>
        <v>MZ0702</v>
      </c>
      <c r="AK364" s="49" t="str">
        <f t="shared" ca="1" si="11"/>
        <v/>
      </c>
    </row>
    <row r="365" spans="1:37" x14ac:dyDescent="0.2">
      <c r="A365" s="58">
        <v>45323</v>
      </c>
      <c r="B365" s="49" t="s">
        <v>229</v>
      </c>
      <c r="C365" s="49" t="s">
        <v>712</v>
      </c>
      <c r="G365" s="49" t="s">
        <v>122</v>
      </c>
      <c r="H365" s="49" t="s">
        <v>1197</v>
      </c>
      <c r="I365" s="49" t="s">
        <v>124</v>
      </c>
      <c r="J365" s="49" t="s">
        <v>1315</v>
      </c>
      <c r="K365" s="49" t="s">
        <v>125</v>
      </c>
      <c r="T365" s="49">
        <v>112</v>
      </c>
      <c r="W365" s="49">
        <v>4</v>
      </c>
      <c r="Z365" s="49">
        <v>136</v>
      </c>
      <c r="AC365" s="49">
        <f>IF(ISBLANK(sbcc18[[#This Row],[total_boys]]),SUM(sbcc18[[#This Row],[boys_0-5_reached]],sbcc18[[#This Row],[boys_6-12_reached]],sbcc18[[#This Row],[boys_13-18_reached]]),sbcc18[[#This Row],[total_boys]])</f>
        <v>0</v>
      </c>
      <c r="AD365" s="49">
        <f>IF(ISBLANK(sbcc18[[#This Row],[total_girls]]),SUM(sbcc18[[#This Row],[girls_0-5_reached]],sbcc18[[#This Row],[girls_6-12_reached]],sbcc18[[#This Row],[girls_13-18_reached]]),sbcc18[[#This Row],[total_girls]])</f>
        <v>0</v>
      </c>
      <c r="AE365" s="49">
        <f>IF(ISBLANK(sbcc18[[#This Row],[total_children]]),SUM(sbcc18[[#This Row],[calc_boys]],sbcc18[[#This Row],[calc_girls]]),sbcc18[[#This Row],[total_children]])</f>
        <v>112</v>
      </c>
      <c r="AF365" s="49">
        <f>IF(ISBLANK(sbcc18[[#This Row],[total_pwd]]),SUM(sbcc18[[#This Row],[total_pwd_men]],sbcc18[[#This Row],[total_pwd_women]]),sbcc18[[#This Row],[total_pwd]])</f>
        <v>4</v>
      </c>
      <c r="AG365" s="49">
        <f>IF(ISBLANK(sbcc18[[#This Row],[total_adults]]),SUM(sbcc18[[#This Row],[total_men]],sbcc18[[#This Row],[total_women]]),sbcc18[[#This Row],[total_adults]])</f>
        <v>136</v>
      </c>
      <c r="AH365" s="49">
        <f>IF(ISBLANK(sbcc18[[#This Row],[total_beneficiaries_reached]]),SUM(sbcc18[[#This Row],[calc_children]],sbcc18[[#This Row],[calc_adults]]),sbcc18[[#This Row],[total_beneficiaries_reached]])</f>
        <v>248</v>
      </c>
      <c r="AI365" s="49" t="str">
        <f ca="1">IF(B365="","",OFFSET(table_admin1[[#Headers],[ADM1_PT]],MATCH(B365,admin1,0),1))</f>
        <v>MZ11</v>
      </c>
      <c r="AJ365" s="49" t="str">
        <f t="shared" ca="1" si="10"/>
        <v>MZ1106</v>
      </c>
      <c r="AK365" s="49" t="str">
        <f t="shared" ca="1" si="11"/>
        <v/>
      </c>
    </row>
    <row r="366" spans="1:37" x14ac:dyDescent="0.2">
      <c r="A366" s="58">
        <v>45292</v>
      </c>
      <c r="B366" s="49" t="s">
        <v>192</v>
      </c>
      <c r="C366" s="49" t="s">
        <v>363</v>
      </c>
      <c r="G366" s="49" t="s">
        <v>122</v>
      </c>
      <c r="H366" s="49" t="s">
        <v>170</v>
      </c>
      <c r="I366" s="49" t="s">
        <v>130</v>
      </c>
      <c r="J366" s="49" t="s">
        <v>1317</v>
      </c>
      <c r="K366" s="49" t="s">
        <v>125</v>
      </c>
      <c r="T366" s="49">
        <v>94</v>
      </c>
      <c r="W366" s="49">
        <v>1</v>
      </c>
      <c r="Z366" s="49">
        <v>83</v>
      </c>
      <c r="AC366" s="49">
        <f>IF(ISBLANK(sbcc18[[#This Row],[total_boys]]),SUM(sbcc18[[#This Row],[boys_0-5_reached]],sbcc18[[#This Row],[boys_6-12_reached]],sbcc18[[#This Row],[boys_13-18_reached]]),sbcc18[[#This Row],[total_boys]])</f>
        <v>0</v>
      </c>
      <c r="AD366" s="49">
        <f>IF(ISBLANK(sbcc18[[#This Row],[total_girls]]),SUM(sbcc18[[#This Row],[girls_0-5_reached]],sbcc18[[#This Row],[girls_6-12_reached]],sbcc18[[#This Row],[girls_13-18_reached]]),sbcc18[[#This Row],[total_girls]])</f>
        <v>0</v>
      </c>
      <c r="AE366" s="49">
        <f>IF(ISBLANK(sbcc18[[#This Row],[total_children]]),SUM(sbcc18[[#This Row],[calc_boys]],sbcc18[[#This Row],[calc_girls]]),sbcc18[[#This Row],[total_children]])</f>
        <v>94</v>
      </c>
      <c r="AF366" s="49">
        <f>IF(ISBLANK(sbcc18[[#This Row],[total_pwd]]),SUM(sbcc18[[#This Row],[total_pwd_men]],sbcc18[[#This Row],[total_pwd_women]]),sbcc18[[#This Row],[total_pwd]])</f>
        <v>1</v>
      </c>
      <c r="AG366" s="49">
        <f>IF(ISBLANK(sbcc18[[#This Row],[total_adults]]),SUM(sbcc18[[#This Row],[total_men]],sbcc18[[#This Row],[total_women]]),sbcc18[[#This Row],[total_adults]])</f>
        <v>83</v>
      </c>
      <c r="AH366" s="49">
        <f>IF(ISBLANK(sbcc18[[#This Row],[total_beneficiaries_reached]]),SUM(sbcc18[[#This Row],[calc_children]],sbcc18[[#This Row],[calc_adults]]),sbcc18[[#This Row],[total_beneficiaries_reached]])</f>
        <v>177</v>
      </c>
      <c r="AI366" s="49" t="str">
        <f ca="1">IF(B366="","",OFFSET(table_admin1[[#Headers],[ADM1_PT]],MATCH(B366,admin1,0),1))</f>
        <v>MZ04</v>
      </c>
      <c r="AJ366" s="49" t="str">
        <f t="shared" ca="1" si="10"/>
        <v>MZ0402</v>
      </c>
      <c r="AK366" s="49" t="str">
        <f t="shared" ca="1" si="11"/>
        <v/>
      </c>
    </row>
    <row r="367" spans="1:37" x14ac:dyDescent="0.2">
      <c r="A367" s="58">
        <v>45292</v>
      </c>
      <c r="B367" s="49" t="s">
        <v>209</v>
      </c>
      <c r="C367" s="49" t="s">
        <v>467</v>
      </c>
      <c r="G367" s="49" t="s">
        <v>116</v>
      </c>
      <c r="H367" s="49" t="s">
        <v>170</v>
      </c>
      <c r="K367" s="49" t="s">
        <v>1212</v>
      </c>
      <c r="T367" s="49">
        <v>66</v>
      </c>
      <c r="W367" s="49">
        <v>15</v>
      </c>
      <c r="Z367" s="49">
        <v>25</v>
      </c>
      <c r="AC367" s="49">
        <f>IF(ISBLANK(sbcc18[[#This Row],[total_boys]]),SUM(sbcc18[[#This Row],[boys_0-5_reached]],sbcc18[[#This Row],[boys_6-12_reached]],sbcc18[[#This Row],[boys_13-18_reached]]),sbcc18[[#This Row],[total_boys]])</f>
        <v>0</v>
      </c>
      <c r="AD367" s="49">
        <f>IF(ISBLANK(sbcc18[[#This Row],[total_girls]]),SUM(sbcc18[[#This Row],[girls_0-5_reached]],sbcc18[[#This Row],[girls_6-12_reached]],sbcc18[[#This Row],[girls_13-18_reached]]),sbcc18[[#This Row],[total_girls]])</f>
        <v>0</v>
      </c>
      <c r="AE367" s="49">
        <f>IF(ISBLANK(sbcc18[[#This Row],[total_children]]),SUM(sbcc18[[#This Row],[calc_boys]],sbcc18[[#This Row],[calc_girls]]),sbcc18[[#This Row],[total_children]])</f>
        <v>66</v>
      </c>
      <c r="AF367" s="49">
        <f>IF(ISBLANK(sbcc18[[#This Row],[total_pwd]]),SUM(sbcc18[[#This Row],[total_pwd_men]],sbcc18[[#This Row],[total_pwd_women]]),sbcc18[[#This Row],[total_pwd]])</f>
        <v>15</v>
      </c>
      <c r="AG367" s="49">
        <f>IF(ISBLANK(sbcc18[[#This Row],[total_adults]]),SUM(sbcc18[[#This Row],[total_men]],sbcc18[[#This Row],[total_women]]),sbcc18[[#This Row],[total_adults]])</f>
        <v>25</v>
      </c>
      <c r="AH367" s="49">
        <f>IF(ISBLANK(sbcc18[[#This Row],[total_beneficiaries_reached]]),SUM(sbcc18[[#This Row],[calc_children]],sbcc18[[#This Row],[calc_adults]]),sbcc18[[#This Row],[total_beneficiaries_reached]])</f>
        <v>91</v>
      </c>
      <c r="AI367" s="49" t="str">
        <f ca="1">IF(B367="","",OFFSET(table_admin1[[#Headers],[ADM1_PT]],MATCH(B367,admin1,0),1))</f>
        <v>MZ07</v>
      </c>
      <c r="AJ367" s="49" t="str">
        <f t="shared" ca="1" si="10"/>
        <v>MZ0709</v>
      </c>
      <c r="AK367" s="49" t="str">
        <f t="shared" ca="1" si="11"/>
        <v/>
      </c>
    </row>
    <row r="368" spans="1:37" x14ac:dyDescent="0.2">
      <c r="A368" s="58">
        <v>45323</v>
      </c>
      <c r="B368" s="49" t="s">
        <v>209</v>
      </c>
      <c r="C368" s="49" t="s">
        <v>445</v>
      </c>
      <c r="G368" s="49" t="s">
        <v>116</v>
      </c>
      <c r="H368" s="49" t="s">
        <v>170</v>
      </c>
      <c r="I368" s="49" t="s">
        <v>118</v>
      </c>
      <c r="K368" s="49" t="s">
        <v>1212</v>
      </c>
      <c r="T368" s="49">
        <v>190</v>
      </c>
      <c r="W368" s="49">
        <v>14</v>
      </c>
      <c r="Z368" s="49">
        <v>187</v>
      </c>
      <c r="AC368" s="49">
        <f>IF(ISBLANK(sbcc18[[#This Row],[total_boys]]),SUM(sbcc18[[#This Row],[boys_0-5_reached]],sbcc18[[#This Row],[boys_6-12_reached]],sbcc18[[#This Row],[boys_13-18_reached]]),sbcc18[[#This Row],[total_boys]])</f>
        <v>0</v>
      </c>
      <c r="AD368" s="49">
        <f>IF(ISBLANK(sbcc18[[#This Row],[total_girls]]),SUM(sbcc18[[#This Row],[girls_0-5_reached]],sbcc18[[#This Row],[girls_6-12_reached]],sbcc18[[#This Row],[girls_13-18_reached]]),sbcc18[[#This Row],[total_girls]])</f>
        <v>0</v>
      </c>
      <c r="AE368" s="49">
        <f>IF(ISBLANK(sbcc18[[#This Row],[total_children]]),SUM(sbcc18[[#This Row],[calc_boys]],sbcc18[[#This Row],[calc_girls]]),sbcc18[[#This Row],[total_children]])</f>
        <v>190</v>
      </c>
      <c r="AF368" s="49">
        <f>IF(ISBLANK(sbcc18[[#This Row],[total_pwd]]),SUM(sbcc18[[#This Row],[total_pwd_men]],sbcc18[[#This Row],[total_pwd_women]]),sbcc18[[#This Row],[total_pwd]])</f>
        <v>14</v>
      </c>
      <c r="AG368" s="49">
        <f>IF(ISBLANK(sbcc18[[#This Row],[total_adults]]),SUM(sbcc18[[#This Row],[total_men]],sbcc18[[#This Row],[total_women]]),sbcc18[[#This Row],[total_adults]])</f>
        <v>187</v>
      </c>
      <c r="AH368" s="49">
        <f>IF(ISBLANK(sbcc18[[#This Row],[total_beneficiaries_reached]]),SUM(sbcc18[[#This Row],[calc_children]],sbcc18[[#This Row],[calc_adults]]),sbcc18[[#This Row],[total_beneficiaries_reached]])</f>
        <v>377</v>
      </c>
      <c r="AI368" s="49" t="str">
        <f ca="1">IF(B368="","",OFFSET(table_admin1[[#Headers],[ADM1_PT]],MATCH(B368,admin1,0),1))</f>
        <v>MZ07</v>
      </c>
      <c r="AJ368" s="49" t="str">
        <f t="shared" ca="1" si="10"/>
        <v>MZ0703</v>
      </c>
      <c r="AK368" s="49" t="str">
        <f t="shared" ca="1" si="11"/>
        <v/>
      </c>
    </row>
    <row r="369" spans="1:37" x14ac:dyDescent="0.2">
      <c r="A369" s="58">
        <v>45323</v>
      </c>
      <c r="B369" s="49" t="s">
        <v>120</v>
      </c>
      <c r="C369" s="49" t="s">
        <v>183</v>
      </c>
      <c r="G369" s="49" t="s">
        <v>116</v>
      </c>
      <c r="H369" s="49" t="s">
        <v>170</v>
      </c>
      <c r="I369" s="49" t="s">
        <v>118</v>
      </c>
      <c r="K369" s="49" t="s">
        <v>1212</v>
      </c>
      <c r="T369" s="49">
        <v>115</v>
      </c>
      <c r="W369" s="49">
        <v>2</v>
      </c>
      <c r="Z369" s="49">
        <v>134</v>
      </c>
      <c r="AC369" s="49">
        <f>IF(ISBLANK(sbcc18[[#This Row],[total_boys]]),SUM(sbcc18[[#This Row],[boys_0-5_reached]],sbcc18[[#This Row],[boys_6-12_reached]],sbcc18[[#This Row],[boys_13-18_reached]]),sbcc18[[#This Row],[total_boys]])</f>
        <v>0</v>
      </c>
      <c r="AD369" s="49">
        <f>IF(ISBLANK(sbcc18[[#This Row],[total_girls]]),SUM(sbcc18[[#This Row],[girls_0-5_reached]],sbcc18[[#This Row],[girls_6-12_reached]],sbcc18[[#This Row],[girls_13-18_reached]]),sbcc18[[#This Row],[total_girls]])</f>
        <v>0</v>
      </c>
      <c r="AE369" s="49">
        <f>IF(ISBLANK(sbcc18[[#This Row],[total_children]]),SUM(sbcc18[[#This Row],[calc_boys]],sbcc18[[#This Row],[calc_girls]]),sbcc18[[#This Row],[total_children]])</f>
        <v>115</v>
      </c>
      <c r="AF369" s="49">
        <f>IF(ISBLANK(sbcc18[[#This Row],[total_pwd]]),SUM(sbcc18[[#This Row],[total_pwd_men]],sbcc18[[#This Row],[total_pwd_women]]),sbcc18[[#This Row],[total_pwd]])</f>
        <v>2</v>
      </c>
      <c r="AG369" s="49">
        <f>IF(ISBLANK(sbcc18[[#This Row],[total_adults]]),SUM(sbcc18[[#This Row],[total_men]],sbcc18[[#This Row],[total_women]]),sbcc18[[#This Row],[total_adults]])</f>
        <v>134</v>
      </c>
      <c r="AH369" s="49">
        <f>IF(ISBLANK(sbcc18[[#This Row],[total_beneficiaries_reached]]),SUM(sbcc18[[#This Row],[calc_children]],sbcc18[[#This Row],[calc_adults]]),sbcc18[[#This Row],[total_beneficiaries_reached]])</f>
        <v>249</v>
      </c>
      <c r="AI369" s="49" t="str">
        <f ca="1">IF(B369="","",OFFSET(table_admin1[[#Headers],[ADM1_PT]],MATCH(B369,admin1,0),1))</f>
        <v>MZ01</v>
      </c>
      <c r="AJ369" s="49" t="str">
        <f t="shared" ca="1" si="10"/>
        <v>MZ0102</v>
      </c>
      <c r="AK369" s="49" t="str">
        <f t="shared" ca="1" si="11"/>
        <v/>
      </c>
    </row>
    <row r="370" spans="1:37" x14ac:dyDescent="0.2">
      <c r="A370" s="58">
        <v>45292</v>
      </c>
      <c r="B370" s="49" t="s">
        <v>229</v>
      </c>
      <c r="C370" s="49" t="s">
        <v>712</v>
      </c>
      <c r="G370" s="49" t="s">
        <v>116</v>
      </c>
      <c r="H370" s="49" t="s">
        <v>1197</v>
      </c>
      <c r="I370" s="49" t="s">
        <v>118</v>
      </c>
      <c r="K370" s="49" t="s">
        <v>1212</v>
      </c>
      <c r="T370" s="49">
        <v>67</v>
      </c>
      <c r="W370" s="49">
        <v>1</v>
      </c>
      <c r="Z370" s="49">
        <v>179</v>
      </c>
      <c r="AC370" s="49">
        <f>IF(ISBLANK(sbcc18[[#This Row],[total_boys]]),SUM(sbcc18[[#This Row],[boys_0-5_reached]],sbcc18[[#This Row],[boys_6-12_reached]],sbcc18[[#This Row],[boys_13-18_reached]]),sbcc18[[#This Row],[total_boys]])</f>
        <v>0</v>
      </c>
      <c r="AD370" s="49">
        <f>IF(ISBLANK(sbcc18[[#This Row],[total_girls]]),SUM(sbcc18[[#This Row],[girls_0-5_reached]],sbcc18[[#This Row],[girls_6-12_reached]],sbcc18[[#This Row],[girls_13-18_reached]]),sbcc18[[#This Row],[total_girls]])</f>
        <v>0</v>
      </c>
      <c r="AE370" s="49">
        <f>IF(ISBLANK(sbcc18[[#This Row],[total_children]]),SUM(sbcc18[[#This Row],[calc_boys]],sbcc18[[#This Row],[calc_girls]]),sbcc18[[#This Row],[total_children]])</f>
        <v>67</v>
      </c>
      <c r="AF370" s="49">
        <f>IF(ISBLANK(sbcc18[[#This Row],[total_pwd]]),SUM(sbcc18[[#This Row],[total_pwd_men]],sbcc18[[#This Row],[total_pwd_women]]),sbcc18[[#This Row],[total_pwd]])</f>
        <v>1</v>
      </c>
      <c r="AG370" s="49">
        <f>IF(ISBLANK(sbcc18[[#This Row],[total_adults]]),SUM(sbcc18[[#This Row],[total_men]],sbcc18[[#This Row],[total_women]]),sbcc18[[#This Row],[total_adults]])</f>
        <v>179</v>
      </c>
      <c r="AH370" s="49">
        <f>IF(ISBLANK(sbcc18[[#This Row],[total_beneficiaries_reached]]),SUM(sbcc18[[#This Row],[calc_children]],sbcc18[[#This Row],[calc_adults]]),sbcc18[[#This Row],[total_beneficiaries_reached]])</f>
        <v>246</v>
      </c>
      <c r="AI370" s="49" t="str">
        <f ca="1">IF(B370="","",OFFSET(table_admin1[[#Headers],[ADM1_PT]],MATCH(B370,admin1,0),1))</f>
        <v>MZ11</v>
      </c>
      <c r="AJ370" s="49" t="str">
        <f t="shared" ca="1" si="10"/>
        <v>MZ1106</v>
      </c>
      <c r="AK370" s="49" t="str">
        <f t="shared" ca="1" si="11"/>
        <v/>
      </c>
    </row>
    <row r="371" spans="1:37" x14ac:dyDescent="0.2">
      <c r="A371" s="58">
        <v>45292</v>
      </c>
      <c r="B371" s="49" t="s">
        <v>229</v>
      </c>
      <c r="C371" s="49" t="s">
        <v>693</v>
      </c>
      <c r="G371" s="49" t="s">
        <v>116</v>
      </c>
      <c r="H371" s="49" t="s">
        <v>1197</v>
      </c>
      <c r="I371" s="49" t="s">
        <v>118</v>
      </c>
      <c r="K371" s="49" t="s">
        <v>1212</v>
      </c>
      <c r="T371" s="49">
        <v>55</v>
      </c>
      <c r="W371" s="49">
        <v>9</v>
      </c>
      <c r="Z371" s="49">
        <v>79</v>
      </c>
      <c r="AC371" s="49">
        <f>IF(ISBLANK(sbcc18[[#This Row],[total_boys]]),SUM(sbcc18[[#This Row],[boys_0-5_reached]],sbcc18[[#This Row],[boys_6-12_reached]],sbcc18[[#This Row],[boys_13-18_reached]]),sbcc18[[#This Row],[total_boys]])</f>
        <v>0</v>
      </c>
      <c r="AD371" s="49">
        <f>IF(ISBLANK(sbcc18[[#This Row],[total_girls]]),SUM(sbcc18[[#This Row],[girls_0-5_reached]],sbcc18[[#This Row],[girls_6-12_reached]],sbcc18[[#This Row],[girls_13-18_reached]]),sbcc18[[#This Row],[total_girls]])</f>
        <v>0</v>
      </c>
      <c r="AE371" s="49">
        <f>IF(ISBLANK(sbcc18[[#This Row],[total_children]]),SUM(sbcc18[[#This Row],[calc_boys]],sbcc18[[#This Row],[calc_girls]]),sbcc18[[#This Row],[total_children]])</f>
        <v>55</v>
      </c>
      <c r="AF371" s="49">
        <f>IF(ISBLANK(sbcc18[[#This Row],[total_pwd]]),SUM(sbcc18[[#This Row],[total_pwd_men]],sbcc18[[#This Row],[total_pwd_women]]),sbcc18[[#This Row],[total_pwd]])</f>
        <v>9</v>
      </c>
      <c r="AG371" s="49">
        <f>IF(ISBLANK(sbcc18[[#This Row],[total_adults]]),SUM(sbcc18[[#This Row],[total_men]],sbcc18[[#This Row],[total_women]]),sbcc18[[#This Row],[total_adults]])</f>
        <v>79</v>
      </c>
      <c r="AH371" s="49">
        <f>IF(ISBLANK(sbcc18[[#This Row],[total_beneficiaries_reached]]),SUM(sbcc18[[#This Row],[calc_children]],sbcc18[[#This Row],[calc_adults]]),sbcc18[[#This Row],[total_beneficiaries_reached]])</f>
        <v>134</v>
      </c>
      <c r="AI371" s="49" t="str">
        <f ca="1">IF(B371="","",OFFSET(table_admin1[[#Headers],[ADM1_PT]],MATCH(B371,admin1,0),1))</f>
        <v>MZ11</v>
      </c>
      <c r="AJ371" s="49" t="str">
        <f t="shared" ca="1" si="10"/>
        <v>MZ1101</v>
      </c>
      <c r="AK371" s="49" t="str">
        <f t="shared" ca="1" si="11"/>
        <v/>
      </c>
    </row>
    <row r="372" spans="1:37" x14ac:dyDescent="0.2">
      <c r="A372" s="58">
        <v>45383</v>
      </c>
      <c r="B372" s="49" t="s">
        <v>192</v>
      </c>
      <c r="C372" s="49" t="s">
        <v>363</v>
      </c>
      <c r="G372" s="49" t="s">
        <v>116</v>
      </c>
      <c r="H372" s="49" t="s">
        <v>170</v>
      </c>
      <c r="I372" s="49" t="s">
        <v>118</v>
      </c>
      <c r="K372" s="49" t="s">
        <v>1212</v>
      </c>
      <c r="T372" s="49">
        <v>154</v>
      </c>
      <c r="W372" s="49">
        <v>13</v>
      </c>
      <c r="Z372" s="49">
        <v>118</v>
      </c>
      <c r="AC372" s="49">
        <f>IF(ISBLANK(sbcc18[[#This Row],[total_boys]]),SUM(sbcc18[[#This Row],[boys_0-5_reached]],sbcc18[[#This Row],[boys_6-12_reached]],sbcc18[[#This Row],[boys_13-18_reached]]),sbcc18[[#This Row],[total_boys]])</f>
        <v>0</v>
      </c>
      <c r="AD372" s="49">
        <f>IF(ISBLANK(sbcc18[[#This Row],[total_girls]]),SUM(sbcc18[[#This Row],[girls_0-5_reached]],sbcc18[[#This Row],[girls_6-12_reached]],sbcc18[[#This Row],[girls_13-18_reached]]),sbcc18[[#This Row],[total_girls]])</f>
        <v>0</v>
      </c>
      <c r="AE372" s="49">
        <f>IF(ISBLANK(sbcc18[[#This Row],[total_children]]),SUM(sbcc18[[#This Row],[calc_boys]],sbcc18[[#This Row],[calc_girls]]),sbcc18[[#This Row],[total_children]])</f>
        <v>154</v>
      </c>
      <c r="AF372" s="49">
        <f>IF(ISBLANK(sbcc18[[#This Row],[total_pwd]]),SUM(sbcc18[[#This Row],[total_pwd_men]],sbcc18[[#This Row],[total_pwd_women]]),sbcc18[[#This Row],[total_pwd]])</f>
        <v>13</v>
      </c>
      <c r="AG372" s="49">
        <f>IF(ISBLANK(sbcc18[[#This Row],[total_adults]]),SUM(sbcc18[[#This Row],[total_men]],sbcc18[[#This Row],[total_women]]),sbcc18[[#This Row],[total_adults]])</f>
        <v>118</v>
      </c>
      <c r="AH372" s="49">
        <f>IF(ISBLANK(sbcc18[[#This Row],[total_beneficiaries_reached]]),SUM(sbcc18[[#This Row],[calc_children]],sbcc18[[#This Row],[calc_adults]]),sbcc18[[#This Row],[total_beneficiaries_reached]])</f>
        <v>272</v>
      </c>
      <c r="AI372" s="49" t="str">
        <f ca="1">IF(B372="","",OFFSET(table_admin1[[#Headers],[ADM1_PT]],MATCH(B372,admin1,0),1))</f>
        <v>MZ04</v>
      </c>
      <c r="AJ372" s="49" t="str">
        <f t="shared" ca="1" si="10"/>
        <v>MZ0402</v>
      </c>
      <c r="AK372" s="49" t="str">
        <f t="shared" ca="1" si="11"/>
        <v/>
      </c>
    </row>
    <row r="373" spans="1:37" x14ac:dyDescent="0.2">
      <c r="A373" s="58">
        <v>45323</v>
      </c>
      <c r="B373" s="49" t="s">
        <v>113</v>
      </c>
      <c r="C373" s="49" t="s">
        <v>624</v>
      </c>
      <c r="G373" s="49" t="s">
        <v>116</v>
      </c>
      <c r="H373" s="49" t="s">
        <v>170</v>
      </c>
      <c r="I373" s="49" t="s">
        <v>118</v>
      </c>
      <c r="K373" s="49" t="s">
        <v>1212</v>
      </c>
      <c r="T373" s="49">
        <v>155</v>
      </c>
      <c r="W373" s="49">
        <v>15</v>
      </c>
      <c r="Z373" s="49">
        <v>81</v>
      </c>
      <c r="AC373" s="49">
        <f>IF(ISBLANK(sbcc18[[#This Row],[total_boys]]),SUM(sbcc18[[#This Row],[boys_0-5_reached]],sbcc18[[#This Row],[boys_6-12_reached]],sbcc18[[#This Row],[boys_13-18_reached]]),sbcc18[[#This Row],[total_boys]])</f>
        <v>0</v>
      </c>
      <c r="AD373" s="49">
        <f>IF(ISBLANK(sbcc18[[#This Row],[total_girls]]),SUM(sbcc18[[#This Row],[girls_0-5_reached]],sbcc18[[#This Row],[girls_6-12_reached]],sbcc18[[#This Row],[girls_13-18_reached]]),sbcc18[[#This Row],[total_girls]])</f>
        <v>0</v>
      </c>
      <c r="AE373" s="49">
        <f>IF(ISBLANK(sbcc18[[#This Row],[total_children]]),SUM(sbcc18[[#This Row],[calc_boys]],sbcc18[[#This Row],[calc_girls]]),sbcc18[[#This Row],[total_children]])</f>
        <v>155</v>
      </c>
      <c r="AF373" s="49">
        <f>IF(ISBLANK(sbcc18[[#This Row],[total_pwd]]),SUM(sbcc18[[#This Row],[total_pwd_men]],sbcc18[[#This Row],[total_pwd_women]]),sbcc18[[#This Row],[total_pwd]])</f>
        <v>15</v>
      </c>
      <c r="AG373" s="49">
        <f>IF(ISBLANK(sbcc18[[#This Row],[total_adults]]),SUM(sbcc18[[#This Row],[total_men]],sbcc18[[#This Row],[total_women]]),sbcc18[[#This Row],[total_adults]])</f>
        <v>81</v>
      </c>
      <c r="AH373" s="49">
        <f>IF(ISBLANK(sbcc18[[#This Row],[total_beneficiaries_reached]]),SUM(sbcc18[[#This Row],[calc_children]],sbcc18[[#This Row],[calc_adults]]),sbcc18[[#This Row],[total_beneficiaries_reached]])</f>
        <v>236</v>
      </c>
      <c r="AI373" s="49" t="str">
        <f ca="1">IF(B373="","",OFFSET(table_admin1[[#Headers],[ADM1_PT]],MATCH(B373,admin1,0),1))</f>
        <v>MZ09</v>
      </c>
      <c r="AJ373" s="49" t="str">
        <f t="shared" ca="1" si="10"/>
        <v>MZ0910</v>
      </c>
      <c r="AK373" s="49" t="str">
        <f t="shared" ca="1" si="11"/>
        <v/>
      </c>
    </row>
    <row r="374" spans="1:37" x14ac:dyDescent="0.2">
      <c r="A374" s="58">
        <v>45323</v>
      </c>
      <c r="B374" s="49" t="s">
        <v>229</v>
      </c>
      <c r="C374" s="49" t="s">
        <v>712</v>
      </c>
      <c r="G374" s="49" t="s">
        <v>116</v>
      </c>
      <c r="H374" s="49" t="s">
        <v>1197</v>
      </c>
      <c r="I374" s="49" t="s">
        <v>118</v>
      </c>
      <c r="K374" s="49" t="s">
        <v>1212</v>
      </c>
      <c r="T374" s="49">
        <v>172</v>
      </c>
      <c r="W374" s="49">
        <v>4</v>
      </c>
      <c r="Z374" s="49">
        <v>50</v>
      </c>
      <c r="AC374" s="49">
        <f>IF(ISBLANK(sbcc18[[#This Row],[total_boys]]),SUM(sbcc18[[#This Row],[boys_0-5_reached]],sbcc18[[#This Row],[boys_6-12_reached]],sbcc18[[#This Row],[boys_13-18_reached]]),sbcc18[[#This Row],[total_boys]])</f>
        <v>0</v>
      </c>
      <c r="AD374" s="49">
        <f>IF(ISBLANK(sbcc18[[#This Row],[total_girls]]),SUM(sbcc18[[#This Row],[girls_0-5_reached]],sbcc18[[#This Row],[girls_6-12_reached]],sbcc18[[#This Row],[girls_13-18_reached]]),sbcc18[[#This Row],[total_girls]])</f>
        <v>0</v>
      </c>
      <c r="AE374" s="49">
        <f>IF(ISBLANK(sbcc18[[#This Row],[total_children]]),SUM(sbcc18[[#This Row],[calc_boys]],sbcc18[[#This Row],[calc_girls]]),sbcc18[[#This Row],[total_children]])</f>
        <v>172</v>
      </c>
      <c r="AF374" s="49">
        <f>IF(ISBLANK(sbcc18[[#This Row],[total_pwd]]),SUM(sbcc18[[#This Row],[total_pwd_men]],sbcc18[[#This Row],[total_pwd_women]]),sbcc18[[#This Row],[total_pwd]])</f>
        <v>4</v>
      </c>
      <c r="AG374" s="49">
        <f>IF(ISBLANK(sbcc18[[#This Row],[total_adults]]),SUM(sbcc18[[#This Row],[total_men]],sbcc18[[#This Row],[total_women]]),sbcc18[[#This Row],[total_adults]])</f>
        <v>50</v>
      </c>
      <c r="AH374" s="49">
        <f>IF(ISBLANK(sbcc18[[#This Row],[total_beneficiaries_reached]]),SUM(sbcc18[[#This Row],[calc_children]],sbcc18[[#This Row],[calc_adults]]),sbcc18[[#This Row],[total_beneficiaries_reached]])</f>
        <v>222</v>
      </c>
      <c r="AI374" s="49" t="str">
        <f ca="1">IF(B374="","",OFFSET(table_admin1[[#Headers],[ADM1_PT]],MATCH(B374,admin1,0),1))</f>
        <v>MZ11</v>
      </c>
      <c r="AJ374" s="49" t="str">
        <f t="shared" ca="1" si="10"/>
        <v>MZ1106</v>
      </c>
      <c r="AK374" s="49" t="str">
        <f t="shared" ca="1" si="11"/>
        <v/>
      </c>
    </row>
    <row r="375" spans="1:37" x14ac:dyDescent="0.2">
      <c r="A375" s="58">
        <v>45383</v>
      </c>
      <c r="B375" s="49" t="s">
        <v>214</v>
      </c>
      <c r="C375" s="49" t="s">
        <v>574</v>
      </c>
      <c r="G375" s="49" t="s">
        <v>122</v>
      </c>
      <c r="H375" s="49" t="s">
        <v>170</v>
      </c>
      <c r="I375" s="49" t="s">
        <v>124</v>
      </c>
      <c r="J375" s="49" t="s">
        <v>1315</v>
      </c>
      <c r="K375" s="49" t="s">
        <v>125</v>
      </c>
      <c r="T375" s="49">
        <v>198</v>
      </c>
      <c r="W375" s="49">
        <v>5</v>
      </c>
      <c r="Z375" s="49">
        <v>187</v>
      </c>
      <c r="AC375" s="49">
        <f>IF(ISBLANK(sbcc18[[#This Row],[total_boys]]),SUM(sbcc18[[#This Row],[boys_0-5_reached]],sbcc18[[#This Row],[boys_6-12_reached]],sbcc18[[#This Row],[boys_13-18_reached]]),sbcc18[[#This Row],[total_boys]])</f>
        <v>0</v>
      </c>
      <c r="AD375" s="49">
        <f>IF(ISBLANK(sbcc18[[#This Row],[total_girls]]),SUM(sbcc18[[#This Row],[girls_0-5_reached]],sbcc18[[#This Row],[girls_6-12_reached]],sbcc18[[#This Row],[girls_13-18_reached]]),sbcc18[[#This Row],[total_girls]])</f>
        <v>0</v>
      </c>
      <c r="AE375" s="49">
        <f>IF(ISBLANK(sbcc18[[#This Row],[total_children]]),SUM(sbcc18[[#This Row],[calc_boys]],sbcc18[[#This Row],[calc_girls]]),sbcc18[[#This Row],[total_children]])</f>
        <v>198</v>
      </c>
      <c r="AF375" s="49">
        <f>IF(ISBLANK(sbcc18[[#This Row],[total_pwd]]),SUM(sbcc18[[#This Row],[total_pwd_men]],sbcc18[[#This Row],[total_pwd_women]]),sbcc18[[#This Row],[total_pwd]])</f>
        <v>5</v>
      </c>
      <c r="AG375" s="49">
        <f>IF(ISBLANK(sbcc18[[#This Row],[total_adults]]),SUM(sbcc18[[#This Row],[total_men]],sbcc18[[#This Row],[total_women]]),sbcc18[[#This Row],[total_adults]])</f>
        <v>187</v>
      </c>
      <c r="AH375" s="49">
        <f>IF(ISBLANK(sbcc18[[#This Row],[total_beneficiaries_reached]]),SUM(sbcc18[[#This Row],[calc_children]],sbcc18[[#This Row],[calc_adults]]),sbcc18[[#This Row],[total_beneficiaries_reached]])</f>
        <v>385</v>
      </c>
      <c r="AI375" s="49" t="str">
        <f ca="1">IF(B375="","",OFFSET(table_admin1[[#Headers],[ADM1_PT]],MATCH(B375,admin1,0),1))</f>
        <v>MZ08</v>
      </c>
      <c r="AJ375" s="49" t="str">
        <f t="shared" ca="1" si="10"/>
        <v>MZ0815</v>
      </c>
      <c r="AK375" s="49" t="str">
        <f t="shared" ca="1" si="11"/>
        <v/>
      </c>
    </row>
    <row r="376" spans="1:37" x14ac:dyDescent="0.2">
      <c r="A376" s="58">
        <v>45352</v>
      </c>
      <c r="B376" s="49" t="s">
        <v>120</v>
      </c>
      <c r="C376" s="49" t="s">
        <v>242</v>
      </c>
      <c r="G376" s="49" t="s">
        <v>116</v>
      </c>
      <c r="H376" s="49" t="s">
        <v>170</v>
      </c>
      <c r="I376" s="49" t="s">
        <v>118</v>
      </c>
      <c r="K376" s="49" t="s">
        <v>1212</v>
      </c>
      <c r="T376" s="49">
        <v>154</v>
      </c>
      <c r="W376" s="49">
        <v>6</v>
      </c>
      <c r="Z376" s="49">
        <v>28</v>
      </c>
      <c r="AC376" s="49">
        <f>IF(ISBLANK(sbcc18[[#This Row],[total_boys]]),SUM(sbcc18[[#This Row],[boys_0-5_reached]],sbcc18[[#This Row],[boys_6-12_reached]],sbcc18[[#This Row],[boys_13-18_reached]]),sbcc18[[#This Row],[total_boys]])</f>
        <v>0</v>
      </c>
      <c r="AD376" s="49">
        <f>IF(ISBLANK(sbcc18[[#This Row],[total_girls]]),SUM(sbcc18[[#This Row],[girls_0-5_reached]],sbcc18[[#This Row],[girls_6-12_reached]],sbcc18[[#This Row],[girls_13-18_reached]]),sbcc18[[#This Row],[total_girls]])</f>
        <v>0</v>
      </c>
      <c r="AE376" s="49">
        <f>IF(ISBLANK(sbcc18[[#This Row],[total_children]]),SUM(sbcc18[[#This Row],[calc_boys]],sbcc18[[#This Row],[calc_girls]]),sbcc18[[#This Row],[total_children]])</f>
        <v>154</v>
      </c>
      <c r="AF376" s="49">
        <f>IF(ISBLANK(sbcc18[[#This Row],[total_pwd]]),SUM(sbcc18[[#This Row],[total_pwd_men]],sbcc18[[#This Row],[total_pwd_women]]),sbcc18[[#This Row],[total_pwd]])</f>
        <v>6</v>
      </c>
      <c r="AG376" s="49">
        <f>IF(ISBLANK(sbcc18[[#This Row],[total_adults]]),SUM(sbcc18[[#This Row],[total_men]],sbcc18[[#This Row],[total_women]]),sbcc18[[#This Row],[total_adults]])</f>
        <v>28</v>
      </c>
      <c r="AH376" s="49">
        <f>IF(ISBLANK(sbcc18[[#This Row],[total_beneficiaries_reached]]),SUM(sbcc18[[#This Row],[calc_children]],sbcc18[[#This Row],[calc_adults]]),sbcc18[[#This Row],[total_beneficiaries_reached]])</f>
        <v>182</v>
      </c>
      <c r="AI376" s="49" t="str">
        <f ca="1">IF(B376="","",OFFSET(table_admin1[[#Headers],[ADM1_PT]],MATCH(B376,admin1,0),1))</f>
        <v>MZ01</v>
      </c>
      <c r="AJ376" s="49" t="str">
        <f t="shared" ca="1" si="10"/>
        <v>MZ0114</v>
      </c>
      <c r="AK376" s="49" t="str">
        <f t="shared" ca="1" si="11"/>
        <v/>
      </c>
    </row>
    <row r="377" spans="1:37" x14ac:dyDescent="0.2">
      <c r="A377" s="58">
        <v>45292</v>
      </c>
      <c r="B377" s="49" t="s">
        <v>224</v>
      </c>
      <c r="C377" s="49" t="s">
        <v>656</v>
      </c>
      <c r="G377" s="49" t="s">
        <v>122</v>
      </c>
      <c r="H377" s="49" t="s">
        <v>170</v>
      </c>
      <c r="I377" s="49" t="s">
        <v>130</v>
      </c>
      <c r="J377" s="49" t="s">
        <v>1317</v>
      </c>
      <c r="K377" s="49" t="s">
        <v>125</v>
      </c>
      <c r="T377" s="49">
        <v>76</v>
      </c>
      <c r="W377" s="49">
        <v>1</v>
      </c>
      <c r="Z377" s="49">
        <v>16</v>
      </c>
      <c r="AC377" s="49">
        <f>IF(ISBLANK(sbcc18[[#This Row],[total_boys]]),SUM(sbcc18[[#This Row],[boys_0-5_reached]],sbcc18[[#This Row],[boys_6-12_reached]],sbcc18[[#This Row],[boys_13-18_reached]]),sbcc18[[#This Row],[total_boys]])</f>
        <v>0</v>
      </c>
      <c r="AD377" s="49">
        <f>IF(ISBLANK(sbcc18[[#This Row],[total_girls]]),SUM(sbcc18[[#This Row],[girls_0-5_reached]],sbcc18[[#This Row],[girls_6-12_reached]],sbcc18[[#This Row],[girls_13-18_reached]]),sbcc18[[#This Row],[total_girls]])</f>
        <v>0</v>
      </c>
      <c r="AE377" s="49">
        <f>IF(ISBLANK(sbcc18[[#This Row],[total_children]]),SUM(sbcc18[[#This Row],[calc_boys]],sbcc18[[#This Row],[calc_girls]]),sbcc18[[#This Row],[total_children]])</f>
        <v>76</v>
      </c>
      <c r="AF377" s="49">
        <f>IF(ISBLANK(sbcc18[[#This Row],[total_pwd]]),SUM(sbcc18[[#This Row],[total_pwd_men]],sbcc18[[#This Row],[total_pwd_women]]),sbcc18[[#This Row],[total_pwd]])</f>
        <v>1</v>
      </c>
      <c r="AG377" s="49">
        <f>IF(ISBLANK(sbcc18[[#This Row],[total_adults]]),SUM(sbcc18[[#This Row],[total_men]],sbcc18[[#This Row],[total_women]]),sbcc18[[#This Row],[total_adults]])</f>
        <v>16</v>
      </c>
      <c r="AH377" s="49">
        <f>IF(ISBLANK(sbcc18[[#This Row],[total_beneficiaries_reached]]),SUM(sbcc18[[#This Row],[calc_children]],sbcc18[[#This Row],[calc_adults]]),sbcc18[[#This Row],[total_beneficiaries_reached]])</f>
        <v>92</v>
      </c>
      <c r="AI377" s="49" t="str">
        <f ca="1">IF(B377="","",OFFSET(table_admin1[[#Headers],[ADM1_PT]],MATCH(B377,admin1,0),1))</f>
        <v>MZ10</v>
      </c>
      <c r="AJ377" s="49" t="str">
        <f t="shared" ca="1" si="10"/>
        <v>MZ1006</v>
      </c>
      <c r="AK377" s="49" t="str">
        <f t="shared" ca="1" si="11"/>
        <v/>
      </c>
    </row>
    <row r="378" spans="1:37" x14ac:dyDescent="0.2">
      <c r="A378" s="58">
        <v>45292</v>
      </c>
      <c r="B378" s="49" t="s">
        <v>209</v>
      </c>
      <c r="C378" s="49" t="s">
        <v>489</v>
      </c>
      <c r="G378" s="49" t="s">
        <v>122</v>
      </c>
      <c r="H378" s="49" t="s">
        <v>170</v>
      </c>
      <c r="I378" s="49" t="s">
        <v>124</v>
      </c>
      <c r="J378" s="49" t="s">
        <v>1315</v>
      </c>
      <c r="K378" s="49" t="s">
        <v>125</v>
      </c>
      <c r="T378" s="49">
        <v>152</v>
      </c>
      <c r="W378" s="49">
        <v>4</v>
      </c>
      <c r="Z378" s="49">
        <v>60</v>
      </c>
      <c r="AC378" s="49">
        <f>IF(ISBLANK(sbcc18[[#This Row],[total_boys]]),SUM(sbcc18[[#This Row],[boys_0-5_reached]],sbcc18[[#This Row],[boys_6-12_reached]],sbcc18[[#This Row],[boys_13-18_reached]]),sbcc18[[#This Row],[total_boys]])</f>
        <v>0</v>
      </c>
      <c r="AD378" s="49">
        <f>IF(ISBLANK(sbcc18[[#This Row],[total_girls]]),SUM(sbcc18[[#This Row],[girls_0-5_reached]],sbcc18[[#This Row],[girls_6-12_reached]],sbcc18[[#This Row],[girls_13-18_reached]]),sbcc18[[#This Row],[total_girls]])</f>
        <v>0</v>
      </c>
      <c r="AE378" s="49">
        <f>IF(ISBLANK(sbcc18[[#This Row],[total_children]]),SUM(sbcc18[[#This Row],[calc_boys]],sbcc18[[#This Row],[calc_girls]]),sbcc18[[#This Row],[total_children]])</f>
        <v>152</v>
      </c>
      <c r="AF378" s="49">
        <f>IF(ISBLANK(sbcc18[[#This Row],[total_pwd]]),SUM(sbcc18[[#This Row],[total_pwd_men]],sbcc18[[#This Row],[total_pwd_women]]),sbcc18[[#This Row],[total_pwd]])</f>
        <v>4</v>
      </c>
      <c r="AG378" s="49">
        <f>IF(ISBLANK(sbcc18[[#This Row],[total_adults]]),SUM(sbcc18[[#This Row],[total_men]],sbcc18[[#This Row],[total_women]]),sbcc18[[#This Row],[total_adults]])</f>
        <v>60</v>
      </c>
      <c r="AH378" s="49">
        <f>IF(ISBLANK(sbcc18[[#This Row],[total_beneficiaries_reached]]),SUM(sbcc18[[#This Row],[calc_children]],sbcc18[[#This Row],[calc_adults]]),sbcc18[[#This Row],[total_beneficiaries_reached]])</f>
        <v>212</v>
      </c>
      <c r="AI378" s="49" t="str">
        <f ca="1">IF(B378="","",OFFSET(table_admin1[[#Headers],[ADM1_PT]],MATCH(B378,admin1,0),1))</f>
        <v>MZ07</v>
      </c>
      <c r="AJ378" s="49" t="str">
        <f t="shared" ca="1" si="10"/>
        <v>MZ0715</v>
      </c>
      <c r="AK378" s="49" t="str">
        <f t="shared" ca="1" si="11"/>
        <v/>
      </c>
    </row>
    <row r="379" spans="1:37" x14ac:dyDescent="0.2">
      <c r="A379" s="58">
        <v>45292</v>
      </c>
      <c r="B379" s="49" t="s">
        <v>209</v>
      </c>
      <c r="C379" s="49" t="s">
        <v>471</v>
      </c>
      <c r="G379" s="49" t="s">
        <v>116</v>
      </c>
      <c r="H379" s="49" t="s">
        <v>170</v>
      </c>
      <c r="I379" s="49" t="s">
        <v>118</v>
      </c>
      <c r="K379" s="49" t="s">
        <v>1212</v>
      </c>
      <c r="T379" s="49">
        <v>5</v>
      </c>
      <c r="W379" s="49">
        <v>7</v>
      </c>
      <c r="Z379" s="49">
        <v>7</v>
      </c>
      <c r="AC379" s="49">
        <f>IF(ISBLANK(sbcc18[[#This Row],[total_boys]]),SUM(sbcc18[[#This Row],[boys_0-5_reached]],sbcc18[[#This Row],[boys_6-12_reached]],sbcc18[[#This Row],[boys_13-18_reached]]),sbcc18[[#This Row],[total_boys]])</f>
        <v>0</v>
      </c>
      <c r="AD379" s="49">
        <f>IF(ISBLANK(sbcc18[[#This Row],[total_girls]]),SUM(sbcc18[[#This Row],[girls_0-5_reached]],sbcc18[[#This Row],[girls_6-12_reached]],sbcc18[[#This Row],[girls_13-18_reached]]),sbcc18[[#This Row],[total_girls]])</f>
        <v>0</v>
      </c>
      <c r="AE379" s="49">
        <f>IF(ISBLANK(sbcc18[[#This Row],[total_children]]),SUM(sbcc18[[#This Row],[calc_boys]],sbcc18[[#This Row],[calc_girls]]),sbcc18[[#This Row],[total_children]])</f>
        <v>5</v>
      </c>
      <c r="AF379" s="49">
        <f>IF(ISBLANK(sbcc18[[#This Row],[total_pwd]]),SUM(sbcc18[[#This Row],[total_pwd_men]],sbcc18[[#This Row],[total_pwd_women]]),sbcc18[[#This Row],[total_pwd]])</f>
        <v>7</v>
      </c>
      <c r="AG379" s="49">
        <f>IF(ISBLANK(sbcc18[[#This Row],[total_adults]]),SUM(sbcc18[[#This Row],[total_men]],sbcc18[[#This Row],[total_women]]),sbcc18[[#This Row],[total_adults]])</f>
        <v>7</v>
      </c>
      <c r="AH379" s="49">
        <f>IF(ISBLANK(sbcc18[[#This Row],[total_beneficiaries_reached]]),SUM(sbcc18[[#This Row],[calc_children]],sbcc18[[#This Row],[calc_adults]]),sbcc18[[#This Row],[total_beneficiaries_reached]])</f>
        <v>12</v>
      </c>
      <c r="AI379" s="49" t="str">
        <f ca="1">IF(B379="","",OFFSET(table_admin1[[#Headers],[ADM1_PT]],MATCH(B379,admin1,0),1))</f>
        <v>MZ07</v>
      </c>
      <c r="AJ379" s="49" t="str">
        <f t="shared" ca="1" si="10"/>
        <v>MZ0710</v>
      </c>
      <c r="AK379" s="49" t="str">
        <f t="shared" ca="1" si="11"/>
        <v/>
      </c>
    </row>
    <row r="380" spans="1:37" x14ac:dyDescent="0.2">
      <c r="A380" s="58">
        <v>45352</v>
      </c>
      <c r="B380" s="49" t="s">
        <v>214</v>
      </c>
      <c r="C380" s="49" t="s">
        <v>524</v>
      </c>
      <c r="G380" s="49" t="s">
        <v>116</v>
      </c>
      <c r="H380" s="49" t="s">
        <v>170</v>
      </c>
      <c r="I380" s="49" t="s">
        <v>118</v>
      </c>
      <c r="K380" s="49" t="s">
        <v>1212</v>
      </c>
      <c r="T380" s="49">
        <v>154</v>
      </c>
      <c r="W380" s="49">
        <v>10</v>
      </c>
      <c r="Z380" s="49">
        <v>140</v>
      </c>
      <c r="AC380" s="49">
        <f>IF(ISBLANK(sbcc18[[#This Row],[total_boys]]),SUM(sbcc18[[#This Row],[boys_0-5_reached]],sbcc18[[#This Row],[boys_6-12_reached]],sbcc18[[#This Row],[boys_13-18_reached]]),sbcc18[[#This Row],[total_boys]])</f>
        <v>0</v>
      </c>
      <c r="AD380" s="49">
        <f>IF(ISBLANK(sbcc18[[#This Row],[total_girls]]),SUM(sbcc18[[#This Row],[girls_0-5_reached]],sbcc18[[#This Row],[girls_6-12_reached]],sbcc18[[#This Row],[girls_13-18_reached]]),sbcc18[[#This Row],[total_girls]])</f>
        <v>0</v>
      </c>
      <c r="AE380" s="49">
        <f>IF(ISBLANK(sbcc18[[#This Row],[total_children]]),SUM(sbcc18[[#This Row],[calc_boys]],sbcc18[[#This Row],[calc_girls]]),sbcc18[[#This Row],[total_children]])</f>
        <v>154</v>
      </c>
      <c r="AF380" s="49">
        <f>IF(ISBLANK(sbcc18[[#This Row],[total_pwd]]),SUM(sbcc18[[#This Row],[total_pwd_men]],sbcc18[[#This Row],[total_pwd_women]]),sbcc18[[#This Row],[total_pwd]])</f>
        <v>10</v>
      </c>
      <c r="AG380" s="49">
        <f>IF(ISBLANK(sbcc18[[#This Row],[total_adults]]),SUM(sbcc18[[#This Row],[total_men]],sbcc18[[#This Row],[total_women]]),sbcc18[[#This Row],[total_adults]])</f>
        <v>140</v>
      </c>
      <c r="AH380" s="49">
        <f>IF(ISBLANK(sbcc18[[#This Row],[total_beneficiaries_reached]]),SUM(sbcc18[[#This Row],[calc_children]],sbcc18[[#This Row],[calc_adults]]),sbcc18[[#This Row],[total_beneficiaries_reached]])</f>
        <v>294</v>
      </c>
      <c r="AI380" s="49" t="str">
        <f ca="1">IF(B380="","",OFFSET(table_admin1[[#Headers],[ADM1_PT]],MATCH(B380,admin1,0),1))</f>
        <v>MZ08</v>
      </c>
      <c r="AJ380" s="49" t="str">
        <f t="shared" ca="1" si="10"/>
        <v>MZ0801</v>
      </c>
      <c r="AK380" s="49" t="str">
        <f t="shared" ca="1" si="11"/>
        <v/>
      </c>
    </row>
    <row r="381" spans="1:37" x14ac:dyDescent="0.2">
      <c r="A381" s="58">
        <v>45352</v>
      </c>
      <c r="B381" s="49" t="s">
        <v>120</v>
      </c>
      <c r="C381" s="49" t="s">
        <v>126</v>
      </c>
      <c r="G381" s="49" t="s">
        <v>122</v>
      </c>
      <c r="H381" s="49" t="s">
        <v>1197</v>
      </c>
      <c r="K381" s="49" t="s">
        <v>125</v>
      </c>
      <c r="T381" s="49">
        <v>27</v>
      </c>
      <c r="W381" s="49">
        <v>12</v>
      </c>
      <c r="Z381" s="49">
        <v>141</v>
      </c>
      <c r="AC381" s="49">
        <f>IF(ISBLANK(sbcc18[[#This Row],[total_boys]]),SUM(sbcc18[[#This Row],[boys_0-5_reached]],sbcc18[[#This Row],[boys_6-12_reached]],sbcc18[[#This Row],[boys_13-18_reached]]),sbcc18[[#This Row],[total_boys]])</f>
        <v>0</v>
      </c>
      <c r="AD381" s="49">
        <f>IF(ISBLANK(sbcc18[[#This Row],[total_girls]]),SUM(sbcc18[[#This Row],[girls_0-5_reached]],sbcc18[[#This Row],[girls_6-12_reached]],sbcc18[[#This Row],[girls_13-18_reached]]),sbcc18[[#This Row],[total_girls]])</f>
        <v>0</v>
      </c>
      <c r="AE381" s="49">
        <f>IF(ISBLANK(sbcc18[[#This Row],[total_children]]),SUM(sbcc18[[#This Row],[calc_boys]],sbcc18[[#This Row],[calc_girls]]),sbcc18[[#This Row],[total_children]])</f>
        <v>27</v>
      </c>
      <c r="AF381" s="49">
        <f>IF(ISBLANK(sbcc18[[#This Row],[total_pwd]]),SUM(sbcc18[[#This Row],[total_pwd_men]],sbcc18[[#This Row],[total_pwd_women]]),sbcc18[[#This Row],[total_pwd]])</f>
        <v>12</v>
      </c>
      <c r="AG381" s="49">
        <f>IF(ISBLANK(sbcc18[[#This Row],[total_adults]]),SUM(sbcc18[[#This Row],[total_men]],sbcc18[[#This Row],[total_women]]),sbcc18[[#This Row],[total_adults]])</f>
        <v>141</v>
      </c>
      <c r="AH381" s="49">
        <f>IF(ISBLANK(sbcc18[[#This Row],[total_beneficiaries_reached]]),SUM(sbcc18[[#This Row],[calc_children]],sbcc18[[#This Row],[calc_adults]]),sbcc18[[#This Row],[total_beneficiaries_reached]])</f>
        <v>168</v>
      </c>
      <c r="AI381" s="49" t="str">
        <f ca="1">IF(B381="","",OFFSET(table_admin1[[#Headers],[ADM1_PT]],MATCH(B381,admin1,0),1))</f>
        <v>MZ01</v>
      </c>
      <c r="AJ381" s="49" t="str">
        <f t="shared" ca="1" si="10"/>
        <v>MZ0103</v>
      </c>
      <c r="AK381" s="49" t="str">
        <f t="shared" ca="1" si="11"/>
        <v/>
      </c>
    </row>
    <row r="382" spans="1:37" x14ac:dyDescent="0.2">
      <c r="A382" s="58">
        <v>45292</v>
      </c>
      <c r="B382" s="49" t="s">
        <v>209</v>
      </c>
      <c r="C382" s="49" t="s">
        <v>513</v>
      </c>
      <c r="G382" s="49" t="s">
        <v>116</v>
      </c>
      <c r="H382" s="49" t="s">
        <v>1197</v>
      </c>
      <c r="I382" s="49" t="s">
        <v>118</v>
      </c>
      <c r="K382" s="49" t="s">
        <v>1212</v>
      </c>
      <c r="T382" s="49">
        <v>158</v>
      </c>
      <c r="W382" s="49">
        <v>9</v>
      </c>
      <c r="Z382" s="49">
        <v>120</v>
      </c>
      <c r="AC382" s="49">
        <f>IF(ISBLANK(sbcc18[[#This Row],[total_boys]]),SUM(sbcc18[[#This Row],[boys_0-5_reached]],sbcc18[[#This Row],[boys_6-12_reached]],sbcc18[[#This Row],[boys_13-18_reached]]),sbcc18[[#This Row],[total_boys]])</f>
        <v>0</v>
      </c>
      <c r="AD382" s="49">
        <f>IF(ISBLANK(sbcc18[[#This Row],[total_girls]]),SUM(sbcc18[[#This Row],[girls_0-5_reached]],sbcc18[[#This Row],[girls_6-12_reached]],sbcc18[[#This Row],[girls_13-18_reached]]),sbcc18[[#This Row],[total_girls]])</f>
        <v>0</v>
      </c>
      <c r="AE382" s="49">
        <f>IF(ISBLANK(sbcc18[[#This Row],[total_children]]),SUM(sbcc18[[#This Row],[calc_boys]],sbcc18[[#This Row],[calc_girls]]),sbcc18[[#This Row],[total_children]])</f>
        <v>158</v>
      </c>
      <c r="AF382" s="49">
        <f>IF(ISBLANK(sbcc18[[#This Row],[total_pwd]]),SUM(sbcc18[[#This Row],[total_pwd_men]],sbcc18[[#This Row],[total_pwd_women]]),sbcc18[[#This Row],[total_pwd]])</f>
        <v>9</v>
      </c>
      <c r="AG382" s="49">
        <f>IF(ISBLANK(sbcc18[[#This Row],[total_adults]]),SUM(sbcc18[[#This Row],[total_men]],sbcc18[[#This Row],[total_women]]),sbcc18[[#This Row],[total_adults]])</f>
        <v>120</v>
      </c>
      <c r="AH382" s="49">
        <f>IF(ISBLANK(sbcc18[[#This Row],[total_beneficiaries_reached]]),SUM(sbcc18[[#This Row],[calc_children]],sbcc18[[#This Row],[calc_adults]]),sbcc18[[#This Row],[total_beneficiaries_reached]])</f>
        <v>278</v>
      </c>
      <c r="AI382" s="49" t="str">
        <f ca="1">IF(B382="","",OFFSET(table_admin1[[#Headers],[ADM1_PT]],MATCH(B382,admin1,0),1))</f>
        <v>MZ07</v>
      </c>
      <c r="AJ382" s="49" t="str">
        <f t="shared" ca="1" si="10"/>
        <v>MZ0721</v>
      </c>
      <c r="AK382" s="49" t="str">
        <f t="shared" ca="1" si="11"/>
        <v/>
      </c>
    </row>
    <row r="383" spans="1:37" x14ac:dyDescent="0.2">
      <c r="A383" s="58">
        <v>45323</v>
      </c>
      <c r="B383" s="49" t="s">
        <v>209</v>
      </c>
      <c r="C383" s="49" t="s">
        <v>445</v>
      </c>
      <c r="G383" s="49" t="s">
        <v>122</v>
      </c>
      <c r="H383" s="49" t="s">
        <v>170</v>
      </c>
      <c r="I383" s="49" t="s">
        <v>130</v>
      </c>
      <c r="J383" s="49" t="s">
        <v>1317</v>
      </c>
      <c r="K383" s="49" t="s">
        <v>125</v>
      </c>
      <c r="T383" s="49">
        <v>33</v>
      </c>
      <c r="W383" s="49">
        <v>12</v>
      </c>
      <c r="Z383" s="49">
        <v>28</v>
      </c>
      <c r="AC383" s="49">
        <f>IF(ISBLANK(sbcc18[[#This Row],[total_boys]]),SUM(sbcc18[[#This Row],[boys_0-5_reached]],sbcc18[[#This Row],[boys_6-12_reached]],sbcc18[[#This Row],[boys_13-18_reached]]),sbcc18[[#This Row],[total_boys]])</f>
        <v>0</v>
      </c>
      <c r="AD383" s="49">
        <f>IF(ISBLANK(sbcc18[[#This Row],[total_girls]]),SUM(sbcc18[[#This Row],[girls_0-5_reached]],sbcc18[[#This Row],[girls_6-12_reached]],sbcc18[[#This Row],[girls_13-18_reached]]),sbcc18[[#This Row],[total_girls]])</f>
        <v>0</v>
      </c>
      <c r="AE383" s="49">
        <f>IF(ISBLANK(sbcc18[[#This Row],[total_children]]),SUM(sbcc18[[#This Row],[calc_boys]],sbcc18[[#This Row],[calc_girls]]),sbcc18[[#This Row],[total_children]])</f>
        <v>33</v>
      </c>
      <c r="AF383" s="49">
        <f>IF(ISBLANK(sbcc18[[#This Row],[total_pwd]]),SUM(sbcc18[[#This Row],[total_pwd_men]],sbcc18[[#This Row],[total_pwd_women]]),sbcc18[[#This Row],[total_pwd]])</f>
        <v>12</v>
      </c>
      <c r="AG383" s="49">
        <f>IF(ISBLANK(sbcc18[[#This Row],[total_adults]]),SUM(sbcc18[[#This Row],[total_men]],sbcc18[[#This Row],[total_women]]),sbcc18[[#This Row],[total_adults]])</f>
        <v>28</v>
      </c>
      <c r="AH383" s="49">
        <f>IF(ISBLANK(sbcc18[[#This Row],[total_beneficiaries_reached]]),SUM(sbcc18[[#This Row],[calc_children]],sbcc18[[#This Row],[calc_adults]]),sbcc18[[#This Row],[total_beneficiaries_reached]])</f>
        <v>61</v>
      </c>
      <c r="AI383" s="49" t="str">
        <f ca="1">IF(B383="","",OFFSET(table_admin1[[#Headers],[ADM1_PT]],MATCH(B383,admin1,0),1))</f>
        <v>MZ07</v>
      </c>
      <c r="AJ383" s="49" t="str">
        <f t="shared" ca="1" si="10"/>
        <v>MZ0703</v>
      </c>
      <c r="AK383" s="49" t="str">
        <f t="shared" ca="1" si="11"/>
        <v/>
      </c>
    </row>
    <row r="384" spans="1:37" x14ac:dyDescent="0.2">
      <c r="A384" s="58">
        <v>45352</v>
      </c>
      <c r="B384" s="49" t="s">
        <v>120</v>
      </c>
      <c r="C384" s="49" t="s">
        <v>126</v>
      </c>
      <c r="G384" s="49" t="s">
        <v>122</v>
      </c>
      <c r="H384" s="49" t="s">
        <v>1197</v>
      </c>
      <c r="I384" s="49" t="s">
        <v>124</v>
      </c>
      <c r="J384" s="49" t="s">
        <v>1316</v>
      </c>
      <c r="K384" s="49" t="s">
        <v>125</v>
      </c>
      <c r="T384" s="49">
        <v>189</v>
      </c>
      <c r="W384" s="49">
        <v>7</v>
      </c>
      <c r="Z384" s="49">
        <v>147</v>
      </c>
      <c r="AC384" s="49">
        <f>IF(ISBLANK(sbcc18[[#This Row],[total_boys]]),SUM(sbcc18[[#This Row],[boys_0-5_reached]],sbcc18[[#This Row],[boys_6-12_reached]],sbcc18[[#This Row],[boys_13-18_reached]]),sbcc18[[#This Row],[total_boys]])</f>
        <v>0</v>
      </c>
      <c r="AD384" s="49">
        <f>IF(ISBLANK(sbcc18[[#This Row],[total_girls]]),SUM(sbcc18[[#This Row],[girls_0-5_reached]],sbcc18[[#This Row],[girls_6-12_reached]],sbcc18[[#This Row],[girls_13-18_reached]]),sbcc18[[#This Row],[total_girls]])</f>
        <v>0</v>
      </c>
      <c r="AE384" s="49">
        <f>IF(ISBLANK(sbcc18[[#This Row],[total_children]]),SUM(sbcc18[[#This Row],[calc_boys]],sbcc18[[#This Row],[calc_girls]]),sbcc18[[#This Row],[total_children]])</f>
        <v>189</v>
      </c>
      <c r="AF384" s="49">
        <f>IF(ISBLANK(sbcc18[[#This Row],[total_pwd]]),SUM(sbcc18[[#This Row],[total_pwd_men]],sbcc18[[#This Row],[total_pwd_women]]),sbcc18[[#This Row],[total_pwd]])</f>
        <v>7</v>
      </c>
      <c r="AG384" s="49">
        <f>IF(ISBLANK(sbcc18[[#This Row],[total_adults]]),SUM(sbcc18[[#This Row],[total_men]],sbcc18[[#This Row],[total_women]]),sbcc18[[#This Row],[total_adults]])</f>
        <v>147</v>
      </c>
      <c r="AH384" s="49">
        <f>IF(ISBLANK(sbcc18[[#This Row],[total_beneficiaries_reached]]),SUM(sbcc18[[#This Row],[calc_children]],sbcc18[[#This Row],[calc_adults]]),sbcc18[[#This Row],[total_beneficiaries_reached]])</f>
        <v>336</v>
      </c>
      <c r="AI384" s="49" t="str">
        <f ca="1">IF(B384="","",OFFSET(table_admin1[[#Headers],[ADM1_PT]],MATCH(B384,admin1,0),1))</f>
        <v>MZ01</v>
      </c>
      <c r="AJ384" s="49" t="str">
        <f t="shared" ca="1" si="10"/>
        <v>MZ0103</v>
      </c>
      <c r="AK384" s="49" t="str">
        <f t="shared" ca="1" si="11"/>
        <v/>
      </c>
    </row>
    <row r="385" spans="1:37" x14ac:dyDescent="0.2">
      <c r="A385" s="58">
        <v>45323</v>
      </c>
      <c r="B385" s="49" t="s">
        <v>209</v>
      </c>
      <c r="C385" s="49" t="s">
        <v>467</v>
      </c>
      <c r="G385" s="49" t="s">
        <v>122</v>
      </c>
      <c r="H385" s="49" t="s">
        <v>1197</v>
      </c>
      <c r="I385" s="49" t="s">
        <v>124</v>
      </c>
      <c r="J385" s="49" t="s">
        <v>1315</v>
      </c>
      <c r="K385" s="49" t="s">
        <v>125</v>
      </c>
      <c r="T385" s="49">
        <v>30</v>
      </c>
      <c r="W385" s="49">
        <v>11</v>
      </c>
      <c r="Z385" s="49">
        <v>53</v>
      </c>
      <c r="AC385" s="49">
        <f>IF(ISBLANK(sbcc18[[#This Row],[total_boys]]),SUM(sbcc18[[#This Row],[boys_0-5_reached]],sbcc18[[#This Row],[boys_6-12_reached]],sbcc18[[#This Row],[boys_13-18_reached]]),sbcc18[[#This Row],[total_boys]])</f>
        <v>0</v>
      </c>
      <c r="AD385" s="49">
        <f>IF(ISBLANK(sbcc18[[#This Row],[total_girls]]),SUM(sbcc18[[#This Row],[girls_0-5_reached]],sbcc18[[#This Row],[girls_6-12_reached]],sbcc18[[#This Row],[girls_13-18_reached]]),sbcc18[[#This Row],[total_girls]])</f>
        <v>0</v>
      </c>
      <c r="AE385" s="49">
        <f>IF(ISBLANK(sbcc18[[#This Row],[total_children]]),SUM(sbcc18[[#This Row],[calc_boys]],sbcc18[[#This Row],[calc_girls]]),sbcc18[[#This Row],[total_children]])</f>
        <v>30</v>
      </c>
      <c r="AF385" s="49">
        <f>IF(ISBLANK(sbcc18[[#This Row],[total_pwd]]),SUM(sbcc18[[#This Row],[total_pwd_men]],sbcc18[[#This Row],[total_pwd_women]]),sbcc18[[#This Row],[total_pwd]])</f>
        <v>11</v>
      </c>
      <c r="AG385" s="49">
        <f>IF(ISBLANK(sbcc18[[#This Row],[total_adults]]),SUM(sbcc18[[#This Row],[total_men]],sbcc18[[#This Row],[total_women]]),sbcc18[[#This Row],[total_adults]])</f>
        <v>53</v>
      </c>
      <c r="AH385" s="49">
        <f>IF(ISBLANK(sbcc18[[#This Row],[total_beneficiaries_reached]]),SUM(sbcc18[[#This Row],[calc_children]],sbcc18[[#This Row],[calc_adults]]),sbcc18[[#This Row],[total_beneficiaries_reached]])</f>
        <v>83</v>
      </c>
      <c r="AI385" s="49" t="str">
        <f ca="1">IF(B385="","",OFFSET(table_admin1[[#Headers],[ADM1_PT]],MATCH(B385,admin1,0),1))</f>
        <v>MZ07</v>
      </c>
      <c r="AJ385" s="49" t="str">
        <f t="shared" ca="1" si="10"/>
        <v>MZ0709</v>
      </c>
      <c r="AK385" s="49" t="str">
        <f t="shared" ca="1" si="11"/>
        <v/>
      </c>
    </row>
    <row r="386" spans="1:37" x14ac:dyDescent="0.2">
      <c r="A386" s="58">
        <v>45323</v>
      </c>
      <c r="B386" s="49" t="s">
        <v>113</v>
      </c>
      <c r="C386" s="49" t="s">
        <v>596</v>
      </c>
      <c r="G386" s="49" t="s">
        <v>122</v>
      </c>
      <c r="H386" s="49" t="s">
        <v>1197</v>
      </c>
      <c r="I386" s="49" t="s">
        <v>124</v>
      </c>
      <c r="J386" s="49" t="s">
        <v>1315</v>
      </c>
      <c r="K386" s="49" t="s">
        <v>125</v>
      </c>
      <c r="T386" s="49">
        <v>150</v>
      </c>
      <c r="W386" s="49">
        <v>9</v>
      </c>
      <c r="Z386" s="49">
        <v>18</v>
      </c>
      <c r="AC386" s="49">
        <f>IF(ISBLANK(sbcc18[[#This Row],[total_boys]]),SUM(sbcc18[[#This Row],[boys_0-5_reached]],sbcc18[[#This Row],[boys_6-12_reached]],sbcc18[[#This Row],[boys_13-18_reached]]),sbcc18[[#This Row],[total_boys]])</f>
        <v>0</v>
      </c>
      <c r="AD386" s="49">
        <f>IF(ISBLANK(sbcc18[[#This Row],[total_girls]]),SUM(sbcc18[[#This Row],[girls_0-5_reached]],sbcc18[[#This Row],[girls_6-12_reached]],sbcc18[[#This Row],[girls_13-18_reached]]),sbcc18[[#This Row],[total_girls]])</f>
        <v>0</v>
      </c>
      <c r="AE386" s="49">
        <f>IF(ISBLANK(sbcc18[[#This Row],[total_children]]),SUM(sbcc18[[#This Row],[calc_boys]],sbcc18[[#This Row],[calc_girls]]),sbcc18[[#This Row],[total_children]])</f>
        <v>150</v>
      </c>
      <c r="AF386" s="49">
        <f>IF(ISBLANK(sbcc18[[#This Row],[total_pwd]]),SUM(sbcc18[[#This Row],[total_pwd_men]],sbcc18[[#This Row],[total_pwd_women]]),sbcc18[[#This Row],[total_pwd]])</f>
        <v>9</v>
      </c>
      <c r="AG386" s="49">
        <f>IF(ISBLANK(sbcc18[[#This Row],[total_adults]]),SUM(sbcc18[[#This Row],[total_men]],sbcc18[[#This Row],[total_women]]),sbcc18[[#This Row],[total_adults]])</f>
        <v>18</v>
      </c>
      <c r="AH386" s="49">
        <f>IF(ISBLANK(sbcc18[[#This Row],[total_beneficiaries_reached]]),SUM(sbcc18[[#This Row],[calc_children]],sbcc18[[#This Row],[calc_adults]]),sbcc18[[#This Row],[total_beneficiaries_reached]])</f>
        <v>168</v>
      </c>
      <c r="AI386" s="49" t="str">
        <f ca="1">IF(B386="","",OFFSET(table_admin1[[#Headers],[ADM1_PT]],MATCH(B386,admin1,0),1))</f>
        <v>MZ09</v>
      </c>
      <c r="AJ386" s="49" t="str">
        <f t="shared" ca="1" si="10"/>
        <v>MZ0902</v>
      </c>
      <c r="AK386" s="49" t="str">
        <f t="shared" ca="1" si="11"/>
        <v/>
      </c>
    </row>
    <row r="387" spans="1:37" x14ac:dyDescent="0.2">
      <c r="A387" s="58">
        <v>45352</v>
      </c>
      <c r="B387" s="49" t="s">
        <v>229</v>
      </c>
      <c r="C387" s="49" t="s">
        <v>700</v>
      </c>
      <c r="G387" s="49" t="s">
        <v>116</v>
      </c>
      <c r="H387" s="49" t="s">
        <v>1197</v>
      </c>
      <c r="I387" s="49" t="s">
        <v>118</v>
      </c>
      <c r="K387" s="49" t="s">
        <v>1212</v>
      </c>
      <c r="T387" s="49">
        <v>12</v>
      </c>
      <c r="W387" s="49">
        <v>2</v>
      </c>
      <c r="Z387" s="49">
        <v>176</v>
      </c>
      <c r="AC387" s="49">
        <f>IF(ISBLANK(sbcc18[[#This Row],[total_boys]]),SUM(sbcc18[[#This Row],[boys_0-5_reached]],sbcc18[[#This Row],[boys_6-12_reached]],sbcc18[[#This Row],[boys_13-18_reached]]),sbcc18[[#This Row],[total_boys]])</f>
        <v>0</v>
      </c>
      <c r="AD387" s="49">
        <f>IF(ISBLANK(sbcc18[[#This Row],[total_girls]]),SUM(sbcc18[[#This Row],[girls_0-5_reached]],sbcc18[[#This Row],[girls_6-12_reached]],sbcc18[[#This Row],[girls_13-18_reached]]),sbcc18[[#This Row],[total_girls]])</f>
        <v>0</v>
      </c>
      <c r="AE387" s="49">
        <f>IF(ISBLANK(sbcc18[[#This Row],[total_children]]),SUM(sbcc18[[#This Row],[calc_boys]],sbcc18[[#This Row],[calc_girls]]),sbcc18[[#This Row],[total_children]])</f>
        <v>12</v>
      </c>
      <c r="AF387" s="49">
        <f>IF(ISBLANK(sbcc18[[#This Row],[total_pwd]]),SUM(sbcc18[[#This Row],[total_pwd_men]],sbcc18[[#This Row],[total_pwd_women]]),sbcc18[[#This Row],[total_pwd]])</f>
        <v>2</v>
      </c>
      <c r="AG387" s="49">
        <f>IF(ISBLANK(sbcc18[[#This Row],[total_adults]]),SUM(sbcc18[[#This Row],[total_men]],sbcc18[[#This Row],[total_women]]),sbcc18[[#This Row],[total_adults]])</f>
        <v>176</v>
      </c>
      <c r="AH387" s="49">
        <f>IF(ISBLANK(sbcc18[[#This Row],[total_beneficiaries_reached]]),SUM(sbcc18[[#This Row],[calc_children]],sbcc18[[#This Row],[calc_adults]]),sbcc18[[#This Row],[total_beneficiaries_reached]])</f>
        <v>188</v>
      </c>
      <c r="AI387" s="49" t="str">
        <f ca="1">IF(B387="","",OFFSET(table_admin1[[#Headers],[ADM1_PT]],MATCH(B387,admin1,0),1))</f>
        <v>MZ11</v>
      </c>
      <c r="AJ387" s="49" t="str">
        <f t="shared" ca="1" si="10"/>
        <v>MZ1103</v>
      </c>
      <c r="AK387" s="49" t="str">
        <f t="shared" ca="1" si="11"/>
        <v/>
      </c>
    </row>
    <row r="388" spans="1:37" x14ac:dyDescent="0.2">
      <c r="A388" s="58">
        <v>45292</v>
      </c>
      <c r="B388" s="49" t="s">
        <v>120</v>
      </c>
      <c r="C388" s="49" t="s">
        <v>126</v>
      </c>
      <c r="G388" s="49" t="s">
        <v>122</v>
      </c>
      <c r="H388" s="49" t="s">
        <v>1197</v>
      </c>
      <c r="I388" s="49" t="s">
        <v>124</v>
      </c>
      <c r="J388" s="49" t="s">
        <v>1315</v>
      </c>
      <c r="K388" s="49" t="s">
        <v>125</v>
      </c>
      <c r="T388" s="49">
        <v>123</v>
      </c>
      <c r="W388" s="49">
        <v>6</v>
      </c>
      <c r="Z388" s="49">
        <v>30</v>
      </c>
      <c r="AC388" s="49">
        <f>IF(ISBLANK(sbcc18[[#This Row],[total_boys]]),SUM(sbcc18[[#This Row],[boys_0-5_reached]],sbcc18[[#This Row],[boys_6-12_reached]],sbcc18[[#This Row],[boys_13-18_reached]]),sbcc18[[#This Row],[total_boys]])</f>
        <v>0</v>
      </c>
      <c r="AD388" s="49">
        <f>IF(ISBLANK(sbcc18[[#This Row],[total_girls]]),SUM(sbcc18[[#This Row],[girls_0-5_reached]],sbcc18[[#This Row],[girls_6-12_reached]],sbcc18[[#This Row],[girls_13-18_reached]]),sbcc18[[#This Row],[total_girls]])</f>
        <v>0</v>
      </c>
      <c r="AE388" s="49">
        <f>IF(ISBLANK(sbcc18[[#This Row],[total_children]]),SUM(sbcc18[[#This Row],[calc_boys]],sbcc18[[#This Row],[calc_girls]]),sbcc18[[#This Row],[total_children]])</f>
        <v>123</v>
      </c>
      <c r="AF388" s="49">
        <f>IF(ISBLANK(sbcc18[[#This Row],[total_pwd]]),SUM(sbcc18[[#This Row],[total_pwd_men]],sbcc18[[#This Row],[total_pwd_women]]),sbcc18[[#This Row],[total_pwd]])</f>
        <v>6</v>
      </c>
      <c r="AG388" s="49">
        <f>IF(ISBLANK(sbcc18[[#This Row],[total_adults]]),SUM(sbcc18[[#This Row],[total_men]],sbcc18[[#This Row],[total_women]]),sbcc18[[#This Row],[total_adults]])</f>
        <v>30</v>
      </c>
      <c r="AH388" s="49">
        <f>IF(ISBLANK(sbcc18[[#This Row],[total_beneficiaries_reached]]),SUM(sbcc18[[#This Row],[calc_children]],sbcc18[[#This Row],[calc_adults]]),sbcc18[[#This Row],[total_beneficiaries_reached]])</f>
        <v>153</v>
      </c>
      <c r="AI388" s="49" t="str">
        <f ca="1">IF(B388="","",OFFSET(table_admin1[[#Headers],[ADM1_PT]],MATCH(B388,admin1,0),1))</f>
        <v>MZ01</v>
      </c>
      <c r="AJ388" s="49" t="str">
        <f t="shared" ca="1" si="10"/>
        <v>MZ0103</v>
      </c>
      <c r="AK388" s="49" t="str">
        <f t="shared" ca="1" si="11"/>
        <v/>
      </c>
    </row>
    <row r="389" spans="1:37" x14ac:dyDescent="0.2">
      <c r="A389" s="58">
        <v>45383</v>
      </c>
      <c r="B389" s="49" t="s">
        <v>229</v>
      </c>
      <c r="C389" s="49" t="s">
        <v>712</v>
      </c>
      <c r="G389" s="49" t="s">
        <v>116</v>
      </c>
      <c r="H389" s="49" t="s">
        <v>170</v>
      </c>
      <c r="I389" s="49" t="s">
        <v>118</v>
      </c>
      <c r="K389" s="49" t="s">
        <v>1212</v>
      </c>
      <c r="T389" s="49">
        <v>31</v>
      </c>
      <c r="W389" s="49">
        <v>3</v>
      </c>
      <c r="Z389" s="49">
        <v>101</v>
      </c>
      <c r="AC389" s="49">
        <f>IF(ISBLANK(sbcc18[[#This Row],[total_boys]]),SUM(sbcc18[[#This Row],[boys_0-5_reached]],sbcc18[[#This Row],[boys_6-12_reached]],sbcc18[[#This Row],[boys_13-18_reached]]),sbcc18[[#This Row],[total_boys]])</f>
        <v>0</v>
      </c>
      <c r="AD389" s="49">
        <f>IF(ISBLANK(sbcc18[[#This Row],[total_girls]]),SUM(sbcc18[[#This Row],[girls_0-5_reached]],sbcc18[[#This Row],[girls_6-12_reached]],sbcc18[[#This Row],[girls_13-18_reached]]),sbcc18[[#This Row],[total_girls]])</f>
        <v>0</v>
      </c>
      <c r="AE389" s="49">
        <f>IF(ISBLANK(sbcc18[[#This Row],[total_children]]),SUM(sbcc18[[#This Row],[calc_boys]],sbcc18[[#This Row],[calc_girls]]),sbcc18[[#This Row],[total_children]])</f>
        <v>31</v>
      </c>
      <c r="AF389" s="49">
        <f>IF(ISBLANK(sbcc18[[#This Row],[total_pwd]]),SUM(sbcc18[[#This Row],[total_pwd_men]],sbcc18[[#This Row],[total_pwd_women]]),sbcc18[[#This Row],[total_pwd]])</f>
        <v>3</v>
      </c>
      <c r="AG389" s="49">
        <f>IF(ISBLANK(sbcc18[[#This Row],[total_adults]]),SUM(sbcc18[[#This Row],[total_men]],sbcc18[[#This Row],[total_women]]),sbcc18[[#This Row],[total_adults]])</f>
        <v>101</v>
      </c>
      <c r="AH389" s="49">
        <f>IF(ISBLANK(sbcc18[[#This Row],[total_beneficiaries_reached]]),SUM(sbcc18[[#This Row],[calc_children]],sbcc18[[#This Row],[calc_adults]]),sbcc18[[#This Row],[total_beneficiaries_reached]])</f>
        <v>132</v>
      </c>
      <c r="AI389" s="49" t="str">
        <f ca="1">IF(B389="","",OFFSET(table_admin1[[#Headers],[ADM1_PT]],MATCH(B389,admin1,0),1))</f>
        <v>MZ11</v>
      </c>
      <c r="AJ389" s="49" t="str">
        <f t="shared" ca="1" si="10"/>
        <v>MZ1106</v>
      </c>
      <c r="AK389" s="49" t="str">
        <f t="shared" ca="1" si="11"/>
        <v/>
      </c>
    </row>
    <row r="390" spans="1:37" x14ac:dyDescent="0.2">
      <c r="A390" s="58">
        <v>45292</v>
      </c>
      <c r="B390" s="49" t="s">
        <v>192</v>
      </c>
      <c r="C390" s="49" t="s">
        <v>363</v>
      </c>
      <c r="G390" s="49" t="s">
        <v>116</v>
      </c>
      <c r="H390" s="49" t="s">
        <v>170</v>
      </c>
      <c r="I390" s="49" t="s">
        <v>118</v>
      </c>
      <c r="K390" s="49" t="s">
        <v>1212</v>
      </c>
      <c r="T390" s="49">
        <v>192</v>
      </c>
      <c r="W390" s="49">
        <v>12</v>
      </c>
      <c r="Z390" s="49">
        <v>174</v>
      </c>
      <c r="AC390" s="49">
        <f>IF(ISBLANK(sbcc18[[#This Row],[total_boys]]),SUM(sbcc18[[#This Row],[boys_0-5_reached]],sbcc18[[#This Row],[boys_6-12_reached]],sbcc18[[#This Row],[boys_13-18_reached]]),sbcc18[[#This Row],[total_boys]])</f>
        <v>0</v>
      </c>
      <c r="AD390" s="49">
        <f>IF(ISBLANK(sbcc18[[#This Row],[total_girls]]),SUM(sbcc18[[#This Row],[girls_0-5_reached]],sbcc18[[#This Row],[girls_6-12_reached]],sbcc18[[#This Row],[girls_13-18_reached]]),sbcc18[[#This Row],[total_girls]])</f>
        <v>0</v>
      </c>
      <c r="AE390" s="49">
        <f>IF(ISBLANK(sbcc18[[#This Row],[total_children]]),SUM(sbcc18[[#This Row],[calc_boys]],sbcc18[[#This Row],[calc_girls]]),sbcc18[[#This Row],[total_children]])</f>
        <v>192</v>
      </c>
      <c r="AF390" s="49">
        <f>IF(ISBLANK(sbcc18[[#This Row],[total_pwd]]),SUM(sbcc18[[#This Row],[total_pwd_men]],sbcc18[[#This Row],[total_pwd_women]]),sbcc18[[#This Row],[total_pwd]])</f>
        <v>12</v>
      </c>
      <c r="AG390" s="49">
        <f>IF(ISBLANK(sbcc18[[#This Row],[total_adults]]),SUM(sbcc18[[#This Row],[total_men]],sbcc18[[#This Row],[total_women]]),sbcc18[[#This Row],[total_adults]])</f>
        <v>174</v>
      </c>
      <c r="AH390" s="49">
        <f>IF(ISBLANK(sbcc18[[#This Row],[total_beneficiaries_reached]]),SUM(sbcc18[[#This Row],[calc_children]],sbcc18[[#This Row],[calc_adults]]),sbcc18[[#This Row],[total_beneficiaries_reached]])</f>
        <v>366</v>
      </c>
      <c r="AI390" s="49" t="str">
        <f ca="1">IF(B390="","",OFFSET(table_admin1[[#Headers],[ADM1_PT]],MATCH(B390,admin1,0),1))</f>
        <v>MZ04</v>
      </c>
      <c r="AJ390" s="49" t="str">
        <f t="shared" ref="AJ390:AJ453" ca="1" si="12">IF(C390="","",INDEX(admin2_pcode,MATCH(C390,OFFSET(admin2_start,MATCH(AI390,admin1_linked_pcode,0),0,COUNTIF(admin1_linked_pcode,AI390)),0)+MATCH(AI390,admin1_linked_pcode,0)-1))</f>
        <v>MZ0402</v>
      </c>
      <c r="AK390" s="49" t="str">
        <f t="shared" ref="AK390:AK453" ca="1" si="13">IF(D390="","",INDEX(admin3_pcode,MATCH(D390,OFFSET(admin3_start,MATCH(AJ390,admin2_linked_pcode,0),0,COUNTIF(admin2_linked_pcode,AJ390)),0)+MATCH(AJ390,admin2_linked_pcode,0)-1))</f>
        <v/>
      </c>
    </row>
    <row r="391" spans="1:37" x14ac:dyDescent="0.2">
      <c r="A391" s="58">
        <v>45352</v>
      </c>
      <c r="B391" s="49" t="s">
        <v>120</v>
      </c>
      <c r="C391" s="49" t="s">
        <v>127</v>
      </c>
      <c r="G391" s="49" t="s">
        <v>122</v>
      </c>
      <c r="H391" s="49" t="s">
        <v>1197</v>
      </c>
      <c r="I391" s="49" t="s">
        <v>124</v>
      </c>
      <c r="J391" s="49" t="s">
        <v>1315</v>
      </c>
      <c r="K391" s="49" t="s">
        <v>125</v>
      </c>
      <c r="T391" s="49">
        <v>50</v>
      </c>
      <c r="W391" s="49">
        <v>11</v>
      </c>
      <c r="Z391" s="49">
        <v>128</v>
      </c>
      <c r="AC391" s="49">
        <f>IF(ISBLANK(sbcc18[[#This Row],[total_boys]]),SUM(sbcc18[[#This Row],[boys_0-5_reached]],sbcc18[[#This Row],[boys_6-12_reached]],sbcc18[[#This Row],[boys_13-18_reached]]),sbcc18[[#This Row],[total_boys]])</f>
        <v>0</v>
      </c>
      <c r="AD391" s="49">
        <f>IF(ISBLANK(sbcc18[[#This Row],[total_girls]]),SUM(sbcc18[[#This Row],[girls_0-5_reached]],sbcc18[[#This Row],[girls_6-12_reached]],sbcc18[[#This Row],[girls_13-18_reached]]),sbcc18[[#This Row],[total_girls]])</f>
        <v>0</v>
      </c>
      <c r="AE391" s="49">
        <f>IF(ISBLANK(sbcc18[[#This Row],[total_children]]),SUM(sbcc18[[#This Row],[calc_boys]],sbcc18[[#This Row],[calc_girls]]),sbcc18[[#This Row],[total_children]])</f>
        <v>50</v>
      </c>
      <c r="AF391" s="49">
        <f>IF(ISBLANK(sbcc18[[#This Row],[total_pwd]]),SUM(sbcc18[[#This Row],[total_pwd_men]],sbcc18[[#This Row],[total_pwd_women]]),sbcc18[[#This Row],[total_pwd]])</f>
        <v>11</v>
      </c>
      <c r="AG391" s="49">
        <f>IF(ISBLANK(sbcc18[[#This Row],[total_adults]]),SUM(sbcc18[[#This Row],[total_men]],sbcc18[[#This Row],[total_women]]),sbcc18[[#This Row],[total_adults]])</f>
        <v>128</v>
      </c>
      <c r="AH391" s="49">
        <f>IF(ISBLANK(sbcc18[[#This Row],[total_beneficiaries_reached]]),SUM(sbcc18[[#This Row],[calc_children]],sbcc18[[#This Row],[calc_adults]]),sbcc18[[#This Row],[total_beneficiaries_reached]])</f>
        <v>178</v>
      </c>
      <c r="AI391" s="49" t="str">
        <f ca="1">IF(B391="","",OFFSET(table_admin1[[#Headers],[ADM1_PT]],MATCH(B391,admin1,0),1))</f>
        <v>MZ01</v>
      </c>
      <c r="AJ391" s="49" t="str">
        <f t="shared" ca="1" si="12"/>
        <v>MZ0101</v>
      </c>
      <c r="AK391" s="49" t="str">
        <f t="shared" ca="1" si="13"/>
        <v/>
      </c>
    </row>
    <row r="392" spans="1:37" x14ac:dyDescent="0.2">
      <c r="A392" s="58">
        <v>45292</v>
      </c>
      <c r="B392" s="49" t="s">
        <v>224</v>
      </c>
      <c r="C392" s="49" t="s">
        <v>686</v>
      </c>
      <c r="G392" s="49" t="s">
        <v>116</v>
      </c>
      <c r="H392" s="49" t="s">
        <v>1197</v>
      </c>
      <c r="I392" s="49" t="s">
        <v>118</v>
      </c>
      <c r="K392" s="49" t="s">
        <v>1212</v>
      </c>
      <c r="T392" s="49">
        <v>133</v>
      </c>
      <c r="W392" s="49">
        <v>4</v>
      </c>
      <c r="Z392" s="49">
        <v>46</v>
      </c>
      <c r="AC392" s="49">
        <f>IF(ISBLANK(sbcc18[[#This Row],[total_boys]]),SUM(sbcc18[[#This Row],[boys_0-5_reached]],sbcc18[[#This Row],[boys_6-12_reached]],sbcc18[[#This Row],[boys_13-18_reached]]),sbcc18[[#This Row],[total_boys]])</f>
        <v>0</v>
      </c>
      <c r="AD392" s="49">
        <f>IF(ISBLANK(sbcc18[[#This Row],[total_girls]]),SUM(sbcc18[[#This Row],[girls_0-5_reached]],sbcc18[[#This Row],[girls_6-12_reached]],sbcc18[[#This Row],[girls_13-18_reached]]),sbcc18[[#This Row],[total_girls]])</f>
        <v>0</v>
      </c>
      <c r="AE392" s="49">
        <f>IF(ISBLANK(sbcc18[[#This Row],[total_children]]),SUM(sbcc18[[#This Row],[calc_boys]],sbcc18[[#This Row],[calc_girls]]),sbcc18[[#This Row],[total_children]])</f>
        <v>133</v>
      </c>
      <c r="AF392" s="49">
        <f>IF(ISBLANK(sbcc18[[#This Row],[total_pwd]]),SUM(sbcc18[[#This Row],[total_pwd_men]],sbcc18[[#This Row],[total_pwd_women]]),sbcc18[[#This Row],[total_pwd]])</f>
        <v>4</v>
      </c>
      <c r="AG392" s="49">
        <f>IF(ISBLANK(sbcc18[[#This Row],[total_adults]]),SUM(sbcc18[[#This Row],[total_men]],sbcc18[[#This Row],[total_women]]),sbcc18[[#This Row],[total_adults]])</f>
        <v>46</v>
      </c>
      <c r="AH392" s="49">
        <f>IF(ISBLANK(sbcc18[[#This Row],[total_beneficiaries_reached]]),SUM(sbcc18[[#This Row],[calc_children]],sbcc18[[#This Row],[calc_adults]]),sbcc18[[#This Row],[total_beneficiaries_reached]])</f>
        <v>179</v>
      </c>
      <c r="AI392" s="49" t="str">
        <f ca="1">IF(B392="","",OFFSET(table_admin1[[#Headers],[ADM1_PT]],MATCH(B392,admin1,0),1))</f>
        <v>MZ10</v>
      </c>
      <c r="AJ392" s="49" t="str">
        <f t="shared" ca="1" si="12"/>
        <v>MZ1014</v>
      </c>
      <c r="AK392" s="49" t="str">
        <f t="shared" ca="1" si="13"/>
        <v/>
      </c>
    </row>
    <row r="393" spans="1:37" x14ac:dyDescent="0.2">
      <c r="A393" s="58">
        <v>45352</v>
      </c>
      <c r="B393" s="49" t="s">
        <v>120</v>
      </c>
      <c r="C393" s="49" t="s">
        <v>131</v>
      </c>
      <c r="G393" s="49" t="s">
        <v>122</v>
      </c>
      <c r="H393" s="49" t="s">
        <v>170</v>
      </c>
      <c r="T393" s="49">
        <v>122</v>
      </c>
      <c r="W393" s="49">
        <v>1</v>
      </c>
      <c r="Z393" s="49">
        <v>182</v>
      </c>
      <c r="AC393" s="49">
        <f>IF(ISBLANK(sbcc18[[#This Row],[total_boys]]),SUM(sbcc18[[#This Row],[boys_0-5_reached]],sbcc18[[#This Row],[boys_6-12_reached]],sbcc18[[#This Row],[boys_13-18_reached]]),sbcc18[[#This Row],[total_boys]])</f>
        <v>0</v>
      </c>
      <c r="AD393" s="49">
        <f>IF(ISBLANK(sbcc18[[#This Row],[total_girls]]),SUM(sbcc18[[#This Row],[girls_0-5_reached]],sbcc18[[#This Row],[girls_6-12_reached]],sbcc18[[#This Row],[girls_13-18_reached]]),sbcc18[[#This Row],[total_girls]])</f>
        <v>0</v>
      </c>
      <c r="AE393" s="49">
        <f>IF(ISBLANK(sbcc18[[#This Row],[total_children]]),SUM(sbcc18[[#This Row],[calc_boys]],sbcc18[[#This Row],[calc_girls]]),sbcc18[[#This Row],[total_children]])</f>
        <v>122</v>
      </c>
      <c r="AF393" s="49">
        <f>IF(ISBLANK(sbcc18[[#This Row],[total_pwd]]),SUM(sbcc18[[#This Row],[total_pwd_men]],sbcc18[[#This Row],[total_pwd_women]]),sbcc18[[#This Row],[total_pwd]])</f>
        <v>1</v>
      </c>
      <c r="AG393" s="49">
        <f>IF(ISBLANK(sbcc18[[#This Row],[total_adults]]),SUM(sbcc18[[#This Row],[total_men]],sbcc18[[#This Row],[total_women]]),sbcc18[[#This Row],[total_adults]])</f>
        <v>182</v>
      </c>
      <c r="AH393" s="49">
        <f>IF(ISBLANK(sbcc18[[#This Row],[total_beneficiaries_reached]]),SUM(sbcc18[[#This Row],[calc_children]],sbcc18[[#This Row],[calc_adults]]),sbcc18[[#This Row],[total_beneficiaries_reached]])</f>
        <v>304</v>
      </c>
      <c r="AI393" s="49" t="str">
        <f ca="1">IF(B393="","",OFFSET(table_admin1[[#Headers],[ADM1_PT]],MATCH(B393,admin1,0),1))</f>
        <v>MZ01</v>
      </c>
      <c r="AJ393" s="49" t="str">
        <f t="shared" ca="1" si="12"/>
        <v>MZ0107</v>
      </c>
      <c r="AK393" s="49" t="str">
        <f t="shared" ca="1" si="13"/>
        <v/>
      </c>
    </row>
    <row r="394" spans="1:37" x14ac:dyDescent="0.2">
      <c r="A394" s="58">
        <v>45292</v>
      </c>
      <c r="B394" s="49" t="s">
        <v>120</v>
      </c>
      <c r="C394" s="49" t="s">
        <v>129</v>
      </c>
      <c r="G394" s="49" t="s">
        <v>116</v>
      </c>
      <c r="H394" s="49" t="s">
        <v>1197</v>
      </c>
      <c r="I394" s="49" t="s">
        <v>118</v>
      </c>
      <c r="K394" s="49" t="s">
        <v>1212</v>
      </c>
      <c r="T394" s="49">
        <v>188</v>
      </c>
      <c r="W394" s="49">
        <v>6</v>
      </c>
      <c r="Z394" s="49">
        <v>178</v>
      </c>
      <c r="AC394" s="49">
        <f>IF(ISBLANK(sbcc18[[#This Row],[total_boys]]),SUM(sbcc18[[#This Row],[boys_0-5_reached]],sbcc18[[#This Row],[boys_6-12_reached]],sbcc18[[#This Row],[boys_13-18_reached]]),sbcc18[[#This Row],[total_boys]])</f>
        <v>0</v>
      </c>
      <c r="AD394" s="49">
        <f>IF(ISBLANK(sbcc18[[#This Row],[total_girls]]),SUM(sbcc18[[#This Row],[girls_0-5_reached]],sbcc18[[#This Row],[girls_6-12_reached]],sbcc18[[#This Row],[girls_13-18_reached]]),sbcc18[[#This Row],[total_girls]])</f>
        <v>0</v>
      </c>
      <c r="AE394" s="49">
        <f>IF(ISBLANK(sbcc18[[#This Row],[total_children]]),SUM(sbcc18[[#This Row],[calc_boys]],sbcc18[[#This Row],[calc_girls]]),sbcc18[[#This Row],[total_children]])</f>
        <v>188</v>
      </c>
      <c r="AF394" s="49">
        <f>IF(ISBLANK(sbcc18[[#This Row],[total_pwd]]),SUM(sbcc18[[#This Row],[total_pwd_men]],sbcc18[[#This Row],[total_pwd_women]]),sbcc18[[#This Row],[total_pwd]])</f>
        <v>6</v>
      </c>
      <c r="AG394" s="49">
        <f>IF(ISBLANK(sbcc18[[#This Row],[total_adults]]),SUM(sbcc18[[#This Row],[total_men]],sbcc18[[#This Row],[total_women]]),sbcc18[[#This Row],[total_adults]])</f>
        <v>178</v>
      </c>
      <c r="AH394" s="49">
        <f>IF(ISBLANK(sbcc18[[#This Row],[total_beneficiaries_reached]]),SUM(sbcc18[[#This Row],[calc_children]],sbcc18[[#This Row],[calc_adults]]),sbcc18[[#This Row],[total_beneficiaries_reached]])</f>
        <v>366</v>
      </c>
      <c r="AI394" s="49" t="str">
        <f ca="1">IF(B394="","",OFFSET(table_admin1[[#Headers],[ADM1_PT]],MATCH(B394,admin1,0),1))</f>
        <v>MZ01</v>
      </c>
      <c r="AJ394" s="49" t="str">
        <f t="shared" ca="1" si="12"/>
        <v>MZ0110</v>
      </c>
      <c r="AK394" s="49" t="str">
        <f t="shared" ca="1" si="13"/>
        <v/>
      </c>
    </row>
    <row r="395" spans="1:37" x14ac:dyDescent="0.2">
      <c r="A395" s="58">
        <v>45352</v>
      </c>
      <c r="B395" s="49" t="s">
        <v>120</v>
      </c>
      <c r="C395" s="49" t="s">
        <v>205</v>
      </c>
      <c r="G395" s="49" t="s">
        <v>122</v>
      </c>
      <c r="H395" s="49" t="s">
        <v>1197</v>
      </c>
      <c r="I395" s="49" t="s">
        <v>118</v>
      </c>
      <c r="K395" s="49" t="s">
        <v>125</v>
      </c>
      <c r="T395" s="49">
        <v>175</v>
      </c>
      <c r="W395" s="49">
        <v>15</v>
      </c>
      <c r="Z395" s="49">
        <v>59</v>
      </c>
      <c r="AC395" s="49">
        <f>IF(ISBLANK(sbcc18[[#This Row],[total_boys]]),SUM(sbcc18[[#This Row],[boys_0-5_reached]],sbcc18[[#This Row],[boys_6-12_reached]],sbcc18[[#This Row],[boys_13-18_reached]]),sbcc18[[#This Row],[total_boys]])</f>
        <v>0</v>
      </c>
      <c r="AD395" s="49">
        <f>IF(ISBLANK(sbcc18[[#This Row],[total_girls]]),SUM(sbcc18[[#This Row],[girls_0-5_reached]],sbcc18[[#This Row],[girls_6-12_reached]],sbcc18[[#This Row],[girls_13-18_reached]]),sbcc18[[#This Row],[total_girls]])</f>
        <v>0</v>
      </c>
      <c r="AE395" s="49">
        <f>IF(ISBLANK(sbcc18[[#This Row],[total_children]]),SUM(sbcc18[[#This Row],[calc_boys]],sbcc18[[#This Row],[calc_girls]]),sbcc18[[#This Row],[total_children]])</f>
        <v>175</v>
      </c>
      <c r="AF395" s="49">
        <f>IF(ISBLANK(sbcc18[[#This Row],[total_pwd]]),SUM(sbcc18[[#This Row],[total_pwd_men]],sbcc18[[#This Row],[total_pwd_women]]),sbcc18[[#This Row],[total_pwd]])</f>
        <v>15</v>
      </c>
      <c r="AG395" s="49">
        <f>IF(ISBLANK(sbcc18[[#This Row],[total_adults]]),SUM(sbcc18[[#This Row],[total_men]],sbcc18[[#This Row],[total_women]]),sbcc18[[#This Row],[total_adults]])</f>
        <v>59</v>
      </c>
      <c r="AH395" s="49">
        <f>IF(ISBLANK(sbcc18[[#This Row],[total_beneficiaries_reached]]),SUM(sbcc18[[#This Row],[calc_children]],sbcc18[[#This Row],[calc_adults]]),sbcc18[[#This Row],[total_beneficiaries_reached]])</f>
        <v>234</v>
      </c>
      <c r="AI395" s="49" t="str">
        <f ca="1">IF(B395="","",OFFSET(table_admin1[[#Headers],[ADM1_PT]],MATCH(B395,admin1,0),1))</f>
        <v>MZ01</v>
      </c>
      <c r="AJ395" s="49" t="str">
        <f t="shared" ca="1" si="12"/>
        <v>MZ0106</v>
      </c>
      <c r="AK395" s="49" t="str">
        <f t="shared" ca="1" si="13"/>
        <v/>
      </c>
    </row>
    <row r="396" spans="1:37" x14ac:dyDescent="0.2">
      <c r="A396" s="58">
        <v>45383</v>
      </c>
      <c r="B396" s="49" t="s">
        <v>120</v>
      </c>
      <c r="C396" s="49" t="s">
        <v>220</v>
      </c>
      <c r="G396" s="49" t="s">
        <v>116</v>
      </c>
      <c r="H396" s="49" t="s">
        <v>1197</v>
      </c>
      <c r="I396" s="49" t="s">
        <v>118</v>
      </c>
      <c r="K396" s="49" t="s">
        <v>1212</v>
      </c>
      <c r="T396" s="49">
        <v>126</v>
      </c>
      <c r="W396" s="49">
        <v>11</v>
      </c>
      <c r="Z396" s="49">
        <v>139</v>
      </c>
      <c r="AC396" s="49">
        <f>IF(ISBLANK(sbcc18[[#This Row],[total_boys]]),SUM(sbcc18[[#This Row],[boys_0-5_reached]],sbcc18[[#This Row],[boys_6-12_reached]],sbcc18[[#This Row],[boys_13-18_reached]]),sbcc18[[#This Row],[total_boys]])</f>
        <v>0</v>
      </c>
      <c r="AD396" s="49">
        <f>IF(ISBLANK(sbcc18[[#This Row],[total_girls]]),SUM(sbcc18[[#This Row],[girls_0-5_reached]],sbcc18[[#This Row],[girls_6-12_reached]],sbcc18[[#This Row],[girls_13-18_reached]]),sbcc18[[#This Row],[total_girls]])</f>
        <v>0</v>
      </c>
      <c r="AE396" s="49">
        <f>IF(ISBLANK(sbcc18[[#This Row],[total_children]]),SUM(sbcc18[[#This Row],[calc_boys]],sbcc18[[#This Row],[calc_girls]]),sbcc18[[#This Row],[total_children]])</f>
        <v>126</v>
      </c>
      <c r="AF396" s="49">
        <f>IF(ISBLANK(sbcc18[[#This Row],[total_pwd]]),SUM(sbcc18[[#This Row],[total_pwd_men]],sbcc18[[#This Row],[total_pwd_women]]),sbcc18[[#This Row],[total_pwd]])</f>
        <v>11</v>
      </c>
      <c r="AG396" s="49">
        <f>IF(ISBLANK(sbcc18[[#This Row],[total_adults]]),SUM(sbcc18[[#This Row],[total_men]],sbcc18[[#This Row],[total_women]]),sbcc18[[#This Row],[total_adults]])</f>
        <v>139</v>
      </c>
      <c r="AH396" s="49">
        <f>IF(ISBLANK(sbcc18[[#This Row],[total_beneficiaries_reached]]),SUM(sbcc18[[#This Row],[calc_children]],sbcc18[[#This Row],[calc_adults]]),sbcc18[[#This Row],[total_beneficiaries_reached]])</f>
        <v>265</v>
      </c>
      <c r="AI396" s="49" t="str">
        <f ca="1">IF(B396="","",OFFSET(table_admin1[[#Headers],[ADM1_PT]],MATCH(B396,admin1,0),1))</f>
        <v>MZ01</v>
      </c>
      <c r="AJ396" s="49" t="str">
        <f t="shared" ca="1" si="12"/>
        <v>MZ0109</v>
      </c>
      <c r="AK396" s="49" t="str">
        <f t="shared" ca="1" si="13"/>
        <v/>
      </c>
    </row>
    <row r="397" spans="1:37" x14ac:dyDescent="0.2">
      <c r="A397" s="58">
        <v>45292</v>
      </c>
      <c r="B397" s="49" t="s">
        <v>120</v>
      </c>
      <c r="C397" s="49" t="s">
        <v>131</v>
      </c>
      <c r="G397" s="49" t="s">
        <v>122</v>
      </c>
      <c r="H397" s="49" t="s">
        <v>170</v>
      </c>
      <c r="I397" s="49" t="s">
        <v>124</v>
      </c>
      <c r="J397" s="49" t="s">
        <v>1315</v>
      </c>
      <c r="K397" s="49" t="s">
        <v>125</v>
      </c>
      <c r="T397" s="49">
        <v>197</v>
      </c>
      <c r="W397" s="49">
        <v>4</v>
      </c>
      <c r="Z397" s="49">
        <v>166</v>
      </c>
      <c r="AC397" s="49">
        <f>IF(ISBLANK(sbcc18[[#This Row],[total_boys]]),SUM(sbcc18[[#This Row],[boys_0-5_reached]],sbcc18[[#This Row],[boys_6-12_reached]],sbcc18[[#This Row],[boys_13-18_reached]]),sbcc18[[#This Row],[total_boys]])</f>
        <v>0</v>
      </c>
      <c r="AD397" s="49">
        <f>IF(ISBLANK(sbcc18[[#This Row],[total_girls]]),SUM(sbcc18[[#This Row],[girls_0-5_reached]],sbcc18[[#This Row],[girls_6-12_reached]],sbcc18[[#This Row],[girls_13-18_reached]]),sbcc18[[#This Row],[total_girls]])</f>
        <v>0</v>
      </c>
      <c r="AE397" s="49">
        <f>IF(ISBLANK(sbcc18[[#This Row],[total_children]]),SUM(sbcc18[[#This Row],[calc_boys]],sbcc18[[#This Row],[calc_girls]]),sbcc18[[#This Row],[total_children]])</f>
        <v>197</v>
      </c>
      <c r="AF397" s="49">
        <f>IF(ISBLANK(sbcc18[[#This Row],[total_pwd]]),SUM(sbcc18[[#This Row],[total_pwd_men]],sbcc18[[#This Row],[total_pwd_women]]),sbcc18[[#This Row],[total_pwd]])</f>
        <v>4</v>
      </c>
      <c r="AG397" s="49">
        <f>IF(ISBLANK(sbcc18[[#This Row],[total_adults]]),SUM(sbcc18[[#This Row],[total_men]],sbcc18[[#This Row],[total_women]]),sbcc18[[#This Row],[total_adults]])</f>
        <v>166</v>
      </c>
      <c r="AH397" s="49">
        <f>IF(ISBLANK(sbcc18[[#This Row],[total_beneficiaries_reached]]),SUM(sbcc18[[#This Row],[calc_children]],sbcc18[[#This Row],[calc_adults]]),sbcc18[[#This Row],[total_beneficiaries_reached]])</f>
        <v>363</v>
      </c>
      <c r="AI397" s="49" t="str">
        <f ca="1">IF(B397="","",OFFSET(table_admin1[[#Headers],[ADM1_PT]],MATCH(B397,admin1,0),1))</f>
        <v>MZ01</v>
      </c>
      <c r="AJ397" s="49" t="str">
        <f t="shared" ca="1" si="12"/>
        <v>MZ0107</v>
      </c>
      <c r="AK397" s="49" t="str">
        <f t="shared" ca="1" si="13"/>
        <v/>
      </c>
    </row>
    <row r="398" spans="1:37" x14ac:dyDescent="0.2">
      <c r="A398" s="58">
        <v>45323</v>
      </c>
      <c r="B398" s="49" t="s">
        <v>229</v>
      </c>
      <c r="C398" s="49" t="s">
        <v>712</v>
      </c>
      <c r="G398" s="49" t="s">
        <v>122</v>
      </c>
      <c r="H398" s="49" t="s">
        <v>170</v>
      </c>
      <c r="I398" s="49" t="s">
        <v>124</v>
      </c>
      <c r="J398" s="49" t="s">
        <v>1315</v>
      </c>
      <c r="K398" s="49" t="s">
        <v>125</v>
      </c>
      <c r="T398" s="49">
        <v>69</v>
      </c>
      <c r="W398" s="49">
        <v>3</v>
      </c>
      <c r="Z398" s="49">
        <v>17</v>
      </c>
      <c r="AC398" s="49">
        <f>IF(ISBLANK(sbcc18[[#This Row],[total_boys]]),SUM(sbcc18[[#This Row],[boys_0-5_reached]],sbcc18[[#This Row],[boys_6-12_reached]],sbcc18[[#This Row],[boys_13-18_reached]]),sbcc18[[#This Row],[total_boys]])</f>
        <v>0</v>
      </c>
      <c r="AD398" s="49">
        <f>IF(ISBLANK(sbcc18[[#This Row],[total_girls]]),SUM(sbcc18[[#This Row],[girls_0-5_reached]],sbcc18[[#This Row],[girls_6-12_reached]],sbcc18[[#This Row],[girls_13-18_reached]]),sbcc18[[#This Row],[total_girls]])</f>
        <v>0</v>
      </c>
      <c r="AE398" s="49">
        <f>IF(ISBLANK(sbcc18[[#This Row],[total_children]]),SUM(sbcc18[[#This Row],[calc_boys]],sbcc18[[#This Row],[calc_girls]]),sbcc18[[#This Row],[total_children]])</f>
        <v>69</v>
      </c>
      <c r="AF398" s="49">
        <f>IF(ISBLANK(sbcc18[[#This Row],[total_pwd]]),SUM(sbcc18[[#This Row],[total_pwd_men]],sbcc18[[#This Row],[total_pwd_women]]),sbcc18[[#This Row],[total_pwd]])</f>
        <v>3</v>
      </c>
      <c r="AG398" s="49">
        <f>IF(ISBLANK(sbcc18[[#This Row],[total_adults]]),SUM(sbcc18[[#This Row],[total_men]],sbcc18[[#This Row],[total_women]]),sbcc18[[#This Row],[total_adults]])</f>
        <v>17</v>
      </c>
      <c r="AH398" s="49">
        <f>IF(ISBLANK(sbcc18[[#This Row],[total_beneficiaries_reached]]),SUM(sbcc18[[#This Row],[calc_children]],sbcc18[[#This Row],[calc_adults]]),sbcc18[[#This Row],[total_beneficiaries_reached]])</f>
        <v>86</v>
      </c>
      <c r="AI398" s="49" t="str">
        <f ca="1">IF(B398="","",OFFSET(table_admin1[[#Headers],[ADM1_PT]],MATCH(B398,admin1,0),1))</f>
        <v>MZ11</v>
      </c>
      <c r="AJ398" s="49" t="str">
        <f t="shared" ca="1" si="12"/>
        <v>MZ1106</v>
      </c>
      <c r="AK398" s="49" t="str">
        <f t="shared" ca="1" si="13"/>
        <v/>
      </c>
    </row>
    <row r="399" spans="1:37" x14ac:dyDescent="0.2">
      <c r="A399" s="58">
        <v>45383</v>
      </c>
      <c r="B399" s="49" t="s">
        <v>224</v>
      </c>
      <c r="C399" s="49" t="s">
        <v>656</v>
      </c>
      <c r="G399" s="49" t="s">
        <v>122</v>
      </c>
      <c r="H399" s="49" t="s">
        <v>170</v>
      </c>
      <c r="I399" s="49" t="s">
        <v>130</v>
      </c>
      <c r="J399" s="49" t="s">
        <v>1318</v>
      </c>
      <c r="K399" s="49" t="s">
        <v>125</v>
      </c>
      <c r="T399" s="49">
        <v>131</v>
      </c>
      <c r="W399" s="49">
        <v>11</v>
      </c>
      <c r="Z399" s="49">
        <v>119</v>
      </c>
      <c r="AC399" s="49">
        <f>IF(ISBLANK(sbcc18[[#This Row],[total_boys]]),SUM(sbcc18[[#This Row],[boys_0-5_reached]],sbcc18[[#This Row],[boys_6-12_reached]],sbcc18[[#This Row],[boys_13-18_reached]]),sbcc18[[#This Row],[total_boys]])</f>
        <v>0</v>
      </c>
      <c r="AD399" s="49">
        <f>IF(ISBLANK(sbcc18[[#This Row],[total_girls]]),SUM(sbcc18[[#This Row],[girls_0-5_reached]],sbcc18[[#This Row],[girls_6-12_reached]],sbcc18[[#This Row],[girls_13-18_reached]]),sbcc18[[#This Row],[total_girls]])</f>
        <v>0</v>
      </c>
      <c r="AE399" s="49">
        <f>IF(ISBLANK(sbcc18[[#This Row],[total_children]]),SUM(sbcc18[[#This Row],[calc_boys]],sbcc18[[#This Row],[calc_girls]]),sbcc18[[#This Row],[total_children]])</f>
        <v>131</v>
      </c>
      <c r="AF399" s="49">
        <f>IF(ISBLANK(sbcc18[[#This Row],[total_pwd]]),SUM(sbcc18[[#This Row],[total_pwd_men]],sbcc18[[#This Row],[total_pwd_women]]),sbcc18[[#This Row],[total_pwd]])</f>
        <v>11</v>
      </c>
      <c r="AG399" s="49">
        <f>IF(ISBLANK(sbcc18[[#This Row],[total_adults]]),SUM(sbcc18[[#This Row],[total_men]],sbcc18[[#This Row],[total_women]]),sbcc18[[#This Row],[total_adults]])</f>
        <v>119</v>
      </c>
      <c r="AH399" s="49">
        <f>IF(ISBLANK(sbcc18[[#This Row],[total_beneficiaries_reached]]),SUM(sbcc18[[#This Row],[calc_children]],sbcc18[[#This Row],[calc_adults]]),sbcc18[[#This Row],[total_beneficiaries_reached]])</f>
        <v>250</v>
      </c>
      <c r="AI399" s="49" t="str">
        <f ca="1">IF(B399="","",OFFSET(table_admin1[[#Headers],[ADM1_PT]],MATCH(B399,admin1,0),1))</f>
        <v>MZ10</v>
      </c>
      <c r="AJ399" s="49" t="str">
        <f t="shared" ca="1" si="12"/>
        <v>MZ1006</v>
      </c>
      <c r="AK399" s="49" t="str">
        <f t="shared" ca="1" si="13"/>
        <v/>
      </c>
    </row>
    <row r="400" spans="1:37" x14ac:dyDescent="0.2">
      <c r="A400" s="58">
        <v>45292</v>
      </c>
      <c r="B400" s="49" t="s">
        <v>229</v>
      </c>
      <c r="C400" s="49" t="s">
        <v>741</v>
      </c>
      <c r="G400" s="49" t="s">
        <v>116</v>
      </c>
      <c r="H400" s="49" t="s">
        <v>1197</v>
      </c>
      <c r="I400" s="49" t="s">
        <v>118</v>
      </c>
      <c r="K400" s="49" t="s">
        <v>1212</v>
      </c>
      <c r="T400" s="49">
        <v>43</v>
      </c>
      <c r="W400" s="49">
        <v>2</v>
      </c>
      <c r="Z400" s="49">
        <v>27</v>
      </c>
      <c r="AC400" s="49">
        <f>IF(ISBLANK(sbcc18[[#This Row],[total_boys]]),SUM(sbcc18[[#This Row],[boys_0-5_reached]],sbcc18[[#This Row],[boys_6-12_reached]],sbcc18[[#This Row],[boys_13-18_reached]]),sbcc18[[#This Row],[total_boys]])</f>
        <v>0</v>
      </c>
      <c r="AD400" s="49">
        <f>IF(ISBLANK(sbcc18[[#This Row],[total_girls]]),SUM(sbcc18[[#This Row],[girls_0-5_reached]],sbcc18[[#This Row],[girls_6-12_reached]],sbcc18[[#This Row],[girls_13-18_reached]]),sbcc18[[#This Row],[total_girls]])</f>
        <v>0</v>
      </c>
      <c r="AE400" s="49">
        <f>IF(ISBLANK(sbcc18[[#This Row],[total_children]]),SUM(sbcc18[[#This Row],[calc_boys]],sbcc18[[#This Row],[calc_girls]]),sbcc18[[#This Row],[total_children]])</f>
        <v>43</v>
      </c>
      <c r="AF400" s="49">
        <f>IF(ISBLANK(sbcc18[[#This Row],[total_pwd]]),SUM(sbcc18[[#This Row],[total_pwd_men]],sbcc18[[#This Row],[total_pwd_women]]),sbcc18[[#This Row],[total_pwd]])</f>
        <v>2</v>
      </c>
      <c r="AG400" s="49">
        <f>IF(ISBLANK(sbcc18[[#This Row],[total_adults]]),SUM(sbcc18[[#This Row],[total_men]],sbcc18[[#This Row],[total_women]]),sbcc18[[#This Row],[total_adults]])</f>
        <v>27</v>
      </c>
      <c r="AH400" s="49">
        <f>IF(ISBLANK(sbcc18[[#This Row],[total_beneficiaries_reached]]),SUM(sbcc18[[#This Row],[calc_children]],sbcc18[[#This Row],[calc_adults]]),sbcc18[[#This Row],[total_beneficiaries_reached]])</f>
        <v>70</v>
      </c>
      <c r="AI400" s="49" t="str">
        <f ca="1">IF(B400="","",OFFSET(table_admin1[[#Headers],[ADM1_PT]],MATCH(B400,admin1,0),1))</f>
        <v>MZ11</v>
      </c>
      <c r="AJ400" s="49" t="str">
        <f t="shared" ca="1" si="12"/>
        <v>MZ1114</v>
      </c>
      <c r="AK400" s="49" t="str">
        <f t="shared" ca="1" si="13"/>
        <v/>
      </c>
    </row>
    <row r="401" spans="1:37" x14ac:dyDescent="0.2">
      <c r="A401" s="58">
        <v>45352</v>
      </c>
      <c r="B401" s="49" t="s">
        <v>113</v>
      </c>
      <c r="C401" s="49" t="s">
        <v>634</v>
      </c>
      <c r="G401" s="49" t="s">
        <v>122</v>
      </c>
      <c r="H401" s="49" t="s">
        <v>170</v>
      </c>
      <c r="I401" s="49" t="s">
        <v>124</v>
      </c>
      <c r="J401" s="49" t="s">
        <v>1315</v>
      </c>
      <c r="K401" s="49" t="s">
        <v>125</v>
      </c>
      <c r="T401" s="49">
        <v>71</v>
      </c>
      <c r="W401" s="49">
        <v>2</v>
      </c>
      <c r="Z401" s="49">
        <v>130</v>
      </c>
      <c r="AC401" s="49">
        <f>IF(ISBLANK(sbcc18[[#This Row],[total_boys]]),SUM(sbcc18[[#This Row],[boys_0-5_reached]],sbcc18[[#This Row],[boys_6-12_reached]],sbcc18[[#This Row],[boys_13-18_reached]]),sbcc18[[#This Row],[total_boys]])</f>
        <v>0</v>
      </c>
      <c r="AD401" s="49">
        <f>IF(ISBLANK(sbcc18[[#This Row],[total_girls]]),SUM(sbcc18[[#This Row],[girls_0-5_reached]],sbcc18[[#This Row],[girls_6-12_reached]],sbcc18[[#This Row],[girls_13-18_reached]]),sbcc18[[#This Row],[total_girls]])</f>
        <v>0</v>
      </c>
      <c r="AE401" s="49">
        <f>IF(ISBLANK(sbcc18[[#This Row],[total_children]]),SUM(sbcc18[[#This Row],[calc_boys]],sbcc18[[#This Row],[calc_girls]]),sbcc18[[#This Row],[total_children]])</f>
        <v>71</v>
      </c>
      <c r="AF401" s="49">
        <f>IF(ISBLANK(sbcc18[[#This Row],[total_pwd]]),SUM(sbcc18[[#This Row],[total_pwd_men]],sbcc18[[#This Row],[total_pwd_women]]),sbcc18[[#This Row],[total_pwd]])</f>
        <v>2</v>
      </c>
      <c r="AG401" s="49">
        <f>IF(ISBLANK(sbcc18[[#This Row],[total_adults]]),SUM(sbcc18[[#This Row],[total_men]],sbcc18[[#This Row],[total_women]]),sbcc18[[#This Row],[total_adults]])</f>
        <v>130</v>
      </c>
      <c r="AH401" s="49">
        <f>IF(ISBLANK(sbcc18[[#This Row],[total_beneficiaries_reached]]),SUM(sbcc18[[#This Row],[calc_children]],sbcc18[[#This Row],[calc_adults]]),sbcc18[[#This Row],[total_beneficiaries_reached]])</f>
        <v>201</v>
      </c>
      <c r="AI401" s="49" t="str">
        <f ca="1">IF(B401="","",OFFSET(table_admin1[[#Headers],[ADM1_PT]],MATCH(B401,admin1,0),1))</f>
        <v>MZ09</v>
      </c>
      <c r="AJ401" s="49" t="str">
        <f t="shared" ca="1" si="12"/>
        <v>MZ0913</v>
      </c>
      <c r="AK401" s="49" t="str">
        <f t="shared" ca="1" si="13"/>
        <v/>
      </c>
    </row>
    <row r="402" spans="1:37" x14ac:dyDescent="0.2">
      <c r="A402" s="58">
        <v>45292</v>
      </c>
      <c r="B402" s="49" t="s">
        <v>209</v>
      </c>
      <c r="C402" s="49" t="s">
        <v>441</v>
      </c>
      <c r="G402" s="49" t="s">
        <v>122</v>
      </c>
      <c r="H402" s="49" t="s">
        <v>1197</v>
      </c>
      <c r="I402" s="49" t="s">
        <v>118</v>
      </c>
      <c r="K402" s="49" t="s">
        <v>125</v>
      </c>
      <c r="T402" s="49">
        <v>200</v>
      </c>
      <c r="W402" s="49">
        <v>7</v>
      </c>
      <c r="Z402" s="49">
        <v>92</v>
      </c>
      <c r="AC402" s="49">
        <f>IF(ISBLANK(sbcc18[[#This Row],[total_boys]]),SUM(sbcc18[[#This Row],[boys_0-5_reached]],sbcc18[[#This Row],[boys_6-12_reached]],sbcc18[[#This Row],[boys_13-18_reached]]),sbcc18[[#This Row],[total_boys]])</f>
        <v>0</v>
      </c>
      <c r="AD402" s="49">
        <f>IF(ISBLANK(sbcc18[[#This Row],[total_girls]]),SUM(sbcc18[[#This Row],[girls_0-5_reached]],sbcc18[[#This Row],[girls_6-12_reached]],sbcc18[[#This Row],[girls_13-18_reached]]),sbcc18[[#This Row],[total_girls]])</f>
        <v>0</v>
      </c>
      <c r="AE402" s="49">
        <f>IF(ISBLANK(sbcc18[[#This Row],[total_children]]),SUM(sbcc18[[#This Row],[calc_boys]],sbcc18[[#This Row],[calc_girls]]),sbcc18[[#This Row],[total_children]])</f>
        <v>200</v>
      </c>
      <c r="AF402" s="49">
        <f>IF(ISBLANK(sbcc18[[#This Row],[total_pwd]]),SUM(sbcc18[[#This Row],[total_pwd_men]],sbcc18[[#This Row],[total_pwd_women]]),sbcc18[[#This Row],[total_pwd]])</f>
        <v>7</v>
      </c>
      <c r="AG402" s="49">
        <f>IF(ISBLANK(sbcc18[[#This Row],[total_adults]]),SUM(sbcc18[[#This Row],[total_men]],sbcc18[[#This Row],[total_women]]),sbcc18[[#This Row],[total_adults]])</f>
        <v>92</v>
      </c>
      <c r="AH402" s="49">
        <f>IF(ISBLANK(sbcc18[[#This Row],[total_beneficiaries_reached]]),SUM(sbcc18[[#This Row],[calc_children]],sbcc18[[#This Row],[calc_adults]]),sbcc18[[#This Row],[total_beneficiaries_reached]])</f>
        <v>292</v>
      </c>
      <c r="AI402" s="49" t="str">
        <f ca="1">IF(B402="","",OFFSET(table_admin1[[#Headers],[ADM1_PT]],MATCH(B402,admin1,0),1))</f>
        <v>MZ07</v>
      </c>
      <c r="AJ402" s="49" t="str">
        <f t="shared" ca="1" si="12"/>
        <v>MZ0702</v>
      </c>
      <c r="AK402" s="49" t="str">
        <f t="shared" ca="1" si="13"/>
        <v/>
      </c>
    </row>
    <row r="403" spans="1:37" x14ac:dyDescent="0.2">
      <c r="A403" s="58">
        <v>45292</v>
      </c>
      <c r="B403" s="49" t="s">
        <v>120</v>
      </c>
      <c r="C403" s="49" t="s">
        <v>199</v>
      </c>
      <c r="G403" s="49" t="s">
        <v>122</v>
      </c>
      <c r="H403" s="49" t="s">
        <v>170</v>
      </c>
      <c r="I403" s="49" t="s">
        <v>130</v>
      </c>
      <c r="J403" s="49" t="s">
        <v>1318</v>
      </c>
      <c r="K403" s="49" t="s">
        <v>125</v>
      </c>
      <c r="T403" s="49">
        <v>86</v>
      </c>
      <c r="W403" s="49">
        <v>8</v>
      </c>
      <c r="Z403" s="49">
        <v>69</v>
      </c>
      <c r="AC403" s="49">
        <f>IF(ISBLANK(sbcc18[[#This Row],[total_boys]]),SUM(sbcc18[[#This Row],[boys_0-5_reached]],sbcc18[[#This Row],[boys_6-12_reached]],sbcc18[[#This Row],[boys_13-18_reached]]),sbcc18[[#This Row],[total_boys]])</f>
        <v>0</v>
      </c>
      <c r="AD403" s="49">
        <f>IF(ISBLANK(sbcc18[[#This Row],[total_girls]]),SUM(sbcc18[[#This Row],[girls_0-5_reached]],sbcc18[[#This Row],[girls_6-12_reached]],sbcc18[[#This Row],[girls_13-18_reached]]),sbcc18[[#This Row],[total_girls]])</f>
        <v>0</v>
      </c>
      <c r="AE403" s="49">
        <f>IF(ISBLANK(sbcc18[[#This Row],[total_children]]),SUM(sbcc18[[#This Row],[calc_boys]],sbcc18[[#This Row],[calc_girls]]),sbcc18[[#This Row],[total_children]])</f>
        <v>86</v>
      </c>
      <c r="AF403" s="49">
        <f>IF(ISBLANK(sbcc18[[#This Row],[total_pwd]]),SUM(sbcc18[[#This Row],[total_pwd_men]],sbcc18[[#This Row],[total_pwd_women]]),sbcc18[[#This Row],[total_pwd]])</f>
        <v>8</v>
      </c>
      <c r="AG403" s="49">
        <f>IF(ISBLANK(sbcc18[[#This Row],[total_adults]]),SUM(sbcc18[[#This Row],[total_men]],sbcc18[[#This Row],[total_women]]),sbcc18[[#This Row],[total_adults]])</f>
        <v>69</v>
      </c>
      <c r="AH403" s="49">
        <f>IF(ISBLANK(sbcc18[[#This Row],[total_beneficiaries_reached]]),SUM(sbcc18[[#This Row],[calc_children]],sbcc18[[#This Row],[calc_adults]]),sbcc18[[#This Row],[total_beneficiaries_reached]])</f>
        <v>155</v>
      </c>
      <c r="AI403" s="49" t="str">
        <f ca="1">IF(B403="","",OFFSET(table_admin1[[#Headers],[ADM1_PT]],MATCH(B403,admin1,0),1))</f>
        <v>MZ01</v>
      </c>
      <c r="AJ403" s="49" t="str">
        <f t="shared" ca="1" si="12"/>
        <v>MZ0105</v>
      </c>
      <c r="AK403" s="49" t="str">
        <f t="shared" ca="1" si="13"/>
        <v/>
      </c>
    </row>
    <row r="404" spans="1:37" x14ac:dyDescent="0.2">
      <c r="A404" s="58">
        <v>45352</v>
      </c>
      <c r="B404" s="49" t="s">
        <v>214</v>
      </c>
      <c r="C404" s="49" t="s">
        <v>574</v>
      </c>
      <c r="G404" s="49" t="s">
        <v>116</v>
      </c>
      <c r="H404" s="49" t="s">
        <v>1197</v>
      </c>
      <c r="I404" s="49" t="s">
        <v>118</v>
      </c>
      <c r="K404" s="49" t="s">
        <v>1212</v>
      </c>
      <c r="T404" s="49">
        <v>115</v>
      </c>
      <c r="W404" s="49">
        <v>8</v>
      </c>
      <c r="Z404" s="49">
        <v>45</v>
      </c>
      <c r="AC404" s="49">
        <f>IF(ISBLANK(sbcc18[[#This Row],[total_boys]]),SUM(sbcc18[[#This Row],[boys_0-5_reached]],sbcc18[[#This Row],[boys_6-12_reached]],sbcc18[[#This Row],[boys_13-18_reached]]),sbcc18[[#This Row],[total_boys]])</f>
        <v>0</v>
      </c>
      <c r="AD404" s="49">
        <f>IF(ISBLANK(sbcc18[[#This Row],[total_girls]]),SUM(sbcc18[[#This Row],[girls_0-5_reached]],sbcc18[[#This Row],[girls_6-12_reached]],sbcc18[[#This Row],[girls_13-18_reached]]),sbcc18[[#This Row],[total_girls]])</f>
        <v>0</v>
      </c>
      <c r="AE404" s="49">
        <f>IF(ISBLANK(sbcc18[[#This Row],[total_children]]),SUM(sbcc18[[#This Row],[calc_boys]],sbcc18[[#This Row],[calc_girls]]),sbcc18[[#This Row],[total_children]])</f>
        <v>115</v>
      </c>
      <c r="AF404" s="49">
        <f>IF(ISBLANK(sbcc18[[#This Row],[total_pwd]]),SUM(sbcc18[[#This Row],[total_pwd_men]],sbcc18[[#This Row],[total_pwd_women]]),sbcc18[[#This Row],[total_pwd]])</f>
        <v>8</v>
      </c>
      <c r="AG404" s="49">
        <f>IF(ISBLANK(sbcc18[[#This Row],[total_adults]]),SUM(sbcc18[[#This Row],[total_men]],sbcc18[[#This Row],[total_women]]),sbcc18[[#This Row],[total_adults]])</f>
        <v>45</v>
      </c>
      <c r="AH404" s="49">
        <f>IF(ISBLANK(sbcc18[[#This Row],[total_beneficiaries_reached]]),SUM(sbcc18[[#This Row],[calc_children]],sbcc18[[#This Row],[calc_adults]]),sbcc18[[#This Row],[total_beneficiaries_reached]])</f>
        <v>160</v>
      </c>
      <c r="AI404" s="49" t="str">
        <f ca="1">IF(B404="","",OFFSET(table_admin1[[#Headers],[ADM1_PT]],MATCH(B404,admin1,0),1))</f>
        <v>MZ08</v>
      </c>
      <c r="AJ404" s="49" t="str">
        <f t="shared" ca="1" si="12"/>
        <v>MZ0815</v>
      </c>
      <c r="AK404" s="49" t="str">
        <f t="shared" ca="1" si="13"/>
        <v/>
      </c>
    </row>
    <row r="405" spans="1:37" x14ac:dyDescent="0.2">
      <c r="A405" s="58">
        <v>45352</v>
      </c>
      <c r="B405" s="49" t="s">
        <v>197</v>
      </c>
      <c r="C405" s="49" t="s">
        <v>426</v>
      </c>
      <c r="G405" s="49" t="s">
        <v>116</v>
      </c>
      <c r="H405" s="49" t="s">
        <v>1197</v>
      </c>
      <c r="I405" s="49" t="s">
        <v>118</v>
      </c>
      <c r="K405" s="49" t="s">
        <v>1212</v>
      </c>
      <c r="T405" s="49">
        <v>71</v>
      </c>
      <c r="W405" s="49">
        <v>10</v>
      </c>
      <c r="Z405" s="49">
        <v>173</v>
      </c>
      <c r="AC405" s="49">
        <f>IF(ISBLANK(sbcc18[[#This Row],[total_boys]]),SUM(sbcc18[[#This Row],[boys_0-5_reached]],sbcc18[[#This Row],[boys_6-12_reached]],sbcc18[[#This Row],[boys_13-18_reached]]),sbcc18[[#This Row],[total_boys]])</f>
        <v>0</v>
      </c>
      <c r="AD405" s="49">
        <f>IF(ISBLANK(sbcc18[[#This Row],[total_girls]]),SUM(sbcc18[[#This Row],[girls_0-5_reached]],sbcc18[[#This Row],[girls_6-12_reached]],sbcc18[[#This Row],[girls_13-18_reached]]),sbcc18[[#This Row],[total_girls]])</f>
        <v>0</v>
      </c>
      <c r="AE405" s="49">
        <f>IF(ISBLANK(sbcc18[[#This Row],[total_children]]),SUM(sbcc18[[#This Row],[calc_boys]],sbcc18[[#This Row],[calc_girls]]),sbcc18[[#This Row],[total_children]])</f>
        <v>71</v>
      </c>
      <c r="AF405" s="49">
        <f>IF(ISBLANK(sbcc18[[#This Row],[total_pwd]]),SUM(sbcc18[[#This Row],[total_pwd_men]],sbcc18[[#This Row],[total_pwd_women]]),sbcc18[[#This Row],[total_pwd]])</f>
        <v>10</v>
      </c>
      <c r="AG405" s="49">
        <f>IF(ISBLANK(sbcc18[[#This Row],[total_adults]]),SUM(sbcc18[[#This Row],[total_men]],sbcc18[[#This Row],[total_women]]),sbcc18[[#This Row],[total_adults]])</f>
        <v>173</v>
      </c>
      <c r="AH405" s="49">
        <f>IF(ISBLANK(sbcc18[[#This Row],[total_beneficiaries_reached]]),SUM(sbcc18[[#This Row],[calc_children]],sbcc18[[#This Row],[calc_adults]]),sbcc18[[#This Row],[total_beneficiaries_reached]])</f>
        <v>244</v>
      </c>
      <c r="AI405" s="49" t="str">
        <f ca="1">IF(B405="","",OFFSET(table_admin1[[#Headers],[ADM1_PT]],MATCH(B405,admin1,0),1))</f>
        <v>MZ05</v>
      </c>
      <c r="AJ405" s="49" t="str">
        <f t="shared" ca="1" si="12"/>
        <v>MZ0507</v>
      </c>
      <c r="AK405" s="49" t="str">
        <f t="shared" ca="1" si="13"/>
        <v/>
      </c>
    </row>
    <row r="406" spans="1:37" x14ac:dyDescent="0.2">
      <c r="A406" s="58">
        <v>45352</v>
      </c>
      <c r="B406" s="49" t="s">
        <v>229</v>
      </c>
      <c r="C406" s="49" t="s">
        <v>700</v>
      </c>
      <c r="G406" s="49" t="s">
        <v>116</v>
      </c>
      <c r="H406" s="49" t="s">
        <v>170</v>
      </c>
      <c r="I406" s="49" t="s">
        <v>118</v>
      </c>
      <c r="K406" s="49" t="s">
        <v>1212</v>
      </c>
      <c r="T406" s="49">
        <v>170</v>
      </c>
      <c r="W406" s="49">
        <v>8</v>
      </c>
      <c r="Z406" s="49">
        <v>96</v>
      </c>
      <c r="AC406" s="49">
        <f>IF(ISBLANK(sbcc18[[#This Row],[total_boys]]),SUM(sbcc18[[#This Row],[boys_0-5_reached]],sbcc18[[#This Row],[boys_6-12_reached]],sbcc18[[#This Row],[boys_13-18_reached]]),sbcc18[[#This Row],[total_boys]])</f>
        <v>0</v>
      </c>
      <c r="AD406" s="49">
        <f>IF(ISBLANK(sbcc18[[#This Row],[total_girls]]),SUM(sbcc18[[#This Row],[girls_0-5_reached]],sbcc18[[#This Row],[girls_6-12_reached]],sbcc18[[#This Row],[girls_13-18_reached]]),sbcc18[[#This Row],[total_girls]])</f>
        <v>0</v>
      </c>
      <c r="AE406" s="49">
        <f>IF(ISBLANK(sbcc18[[#This Row],[total_children]]),SUM(sbcc18[[#This Row],[calc_boys]],sbcc18[[#This Row],[calc_girls]]),sbcc18[[#This Row],[total_children]])</f>
        <v>170</v>
      </c>
      <c r="AF406" s="49">
        <f>IF(ISBLANK(sbcc18[[#This Row],[total_pwd]]),SUM(sbcc18[[#This Row],[total_pwd_men]],sbcc18[[#This Row],[total_pwd_women]]),sbcc18[[#This Row],[total_pwd]])</f>
        <v>8</v>
      </c>
      <c r="AG406" s="49">
        <f>IF(ISBLANK(sbcc18[[#This Row],[total_adults]]),SUM(sbcc18[[#This Row],[total_men]],sbcc18[[#This Row],[total_women]]),sbcc18[[#This Row],[total_adults]])</f>
        <v>96</v>
      </c>
      <c r="AH406" s="49">
        <f>IF(ISBLANK(sbcc18[[#This Row],[total_beneficiaries_reached]]),SUM(sbcc18[[#This Row],[calc_children]],sbcc18[[#This Row],[calc_adults]]),sbcc18[[#This Row],[total_beneficiaries_reached]])</f>
        <v>266</v>
      </c>
      <c r="AI406" s="49" t="str">
        <f ca="1">IF(B406="","",OFFSET(table_admin1[[#Headers],[ADM1_PT]],MATCH(B406,admin1,0),1))</f>
        <v>MZ11</v>
      </c>
      <c r="AJ406" s="49" t="str">
        <f t="shared" ca="1" si="12"/>
        <v>MZ1103</v>
      </c>
      <c r="AK406" s="49" t="str">
        <f t="shared" ca="1" si="13"/>
        <v/>
      </c>
    </row>
    <row r="407" spans="1:37" x14ac:dyDescent="0.2">
      <c r="A407" s="58">
        <v>45323</v>
      </c>
      <c r="B407" s="49" t="s">
        <v>113</v>
      </c>
      <c r="C407" s="49" t="s">
        <v>613</v>
      </c>
      <c r="G407" s="49" t="s">
        <v>122</v>
      </c>
      <c r="H407" s="49" t="s">
        <v>170</v>
      </c>
      <c r="I407" s="49" t="s">
        <v>124</v>
      </c>
      <c r="J407" s="49" t="s">
        <v>1316</v>
      </c>
      <c r="K407" s="49" t="s">
        <v>125</v>
      </c>
      <c r="T407" s="49">
        <v>173</v>
      </c>
      <c r="W407" s="49">
        <v>14</v>
      </c>
      <c r="Z407" s="49">
        <v>35</v>
      </c>
      <c r="AC407" s="49">
        <f>IF(ISBLANK(sbcc18[[#This Row],[total_boys]]),SUM(sbcc18[[#This Row],[boys_0-5_reached]],sbcc18[[#This Row],[boys_6-12_reached]],sbcc18[[#This Row],[boys_13-18_reached]]),sbcc18[[#This Row],[total_boys]])</f>
        <v>0</v>
      </c>
      <c r="AD407" s="49">
        <f>IF(ISBLANK(sbcc18[[#This Row],[total_girls]]),SUM(sbcc18[[#This Row],[girls_0-5_reached]],sbcc18[[#This Row],[girls_6-12_reached]],sbcc18[[#This Row],[girls_13-18_reached]]),sbcc18[[#This Row],[total_girls]])</f>
        <v>0</v>
      </c>
      <c r="AE407" s="49">
        <f>IF(ISBLANK(sbcc18[[#This Row],[total_children]]),SUM(sbcc18[[#This Row],[calc_boys]],sbcc18[[#This Row],[calc_girls]]),sbcc18[[#This Row],[total_children]])</f>
        <v>173</v>
      </c>
      <c r="AF407" s="49">
        <f>IF(ISBLANK(sbcc18[[#This Row],[total_pwd]]),SUM(sbcc18[[#This Row],[total_pwd_men]],sbcc18[[#This Row],[total_pwd_women]]),sbcc18[[#This Row],[total_pwd]])</f>
        <v>14</v>
      </c>
      <c r="AG407" s="49">
        <f>IF(ISBLANK(sbcc18[[#This Row],[total_adults]]),SUM(sbcc18[[#This Row],[total_men]],sbcc18[[#This Row],[total_women]]),sbcc18[[#This Row],[total_adults]])</f>
        <v>35</v>
      </c>
      <c r="AH407" s="49">
        <f>IF(ISBLANK(sbcc18[[#This Row],[total_beneficiaries_reached]]),SUM(sbcc18[[#This Row],[calc_children]],sbcc18[[#This Row],[calc_adults]]),sbcc18[[#This Row],[total_beneficiaries_reached]])</f>
        <v>208</v>
      </c>
      <c r="AI407" s="49" t="str">
        <f ca="1">IF(B407="","",OFFSET(table_admin1[[#Headers],[ADM1_PT]],MATCH(B407,admin1,0),1))</f>
        <v>MZ09</v>
      </c>
      <c r="AJ407" s="49" t="str">
        <f t="shared" ca="1" si="12"/>
        <v>MZ0907</v>
      </c>
      <c r="AK407" s="49" t="str">
        <f t="shared" ca="1" si="13"/>
        <v/>
      </c>
    </row>
    <row r="408" spans="1:37" x14ac:dyDescent="0.2">
      <c r="A408" s="58">
        <v>45323</v>
      </c>
      <c r="B408" s="49" t="s">
        <v>209</v>
      </c>
      <c r="C408" s="49" t="s">
        <v>467</v>
      </c>
      <c r="G408" s="49" t="s">
        <v>116</v>
      </c>
      <c r="H408" s="49" t="s">
        <v>1197</v>
      </c>
      <c r="I408" s="49" t="s">
        <v>118</v>
      </c>
      <c r="K408" s="49" t="s">
        <v>1212</v>
      </c>
      <c r="T408" s="49">
        <v>128</v>
      </c>
      <c r="W408" s="49">
        <v>14</v>
      </c>
      <c r="Z408" s="49">
        <v>52</v>
      </c>
      <c r="AC408" s="49">
        <f>IF(ISBLANK(sbcc18[[#This Row],[total_boys]]),SUM(sbcc18[[#This Row],[boys_0-5_reached]],sbcc18[[#This Row],[boys_6-12_reached]],sbcc18[[#This Row],[boys_13-18_reached]]),sbcc18[[#This Row],[total_boys]])</f>
        <v>0</v>
      </c>
      <c r="AD408" s="49">
        <f>IF(ISBLANK(sbcc18[[#This Row],[total_girls]]),SUM(sbcc18[[#This Row],[girls_0-5_reached]],sbcc18[[#This Row],[girls_6-12_reached]],sbcc18[[#This Row],[girls_13-18_reached]]),sbcc18[[#This Row],[total_girls]])</f>
        <v>0</v>
      </c>
      <c r="AE408" s="49">
        <f>IF(ISBLANK(sbcc18[[#This Row],[total_children]]),SUM(sbcc18[[#This Row],[calc_boys]],sbcc18[[#This Row],[calc_girls]]),sbcc18[[#This Row],[total_children]])</f>
        <v>128</v>
      </c>
      <c r="AF408" s="49">
        <f>IF(ISBLANK(sbcc18[[#This Row],[total_pwd]]),SUM(sbcc18[[#This Row],[total_pwd_men]],sbcc18[[#This Row],[total_pwd_women]]),sbcc18[[#This Row],[total_pwd]])</f>
        <v>14</v>
      </c>
      <c r="AG408" s="49">
        <f>IF(ISBLANK(sbcc18[[#This Row],[total_adults]]),SUM(sbcc18[[#This Row],[total_men]],sbcc18[[#This Row],[total_women]]),sbcc18[[#This Row],[total_adults]])</f>
        <v>52</v>
      </c>
      <c r="AH408" s="49">
        <f>IF(ISBLANK(sbcc18[[#This Row],[total_beneficiaries_reached]]),SUM(sbcc18[[#This Row],[calc_children]],sbcc18[[#This Row],[calc_adults]]),sbcc18[[#This Row],[total_beneficiaries_reached]])</f>
        <v>180</v>
      </c>
      <c r="AI408" s="49" t="str">
        <f ca="1">IF(B408="","",OFFSET(table_admin1[[#Headers],[ADM1_PT]],MATCH(B408,admin1,0),1))</f>
        <v>MZ07</v>
      </c>
      <c r="AJ408" s="49" t="str">
        <f t="shared" ca="1" si="12"/>
        <v>MZ0709</v>
      </c>
      <c r="AK408" s="49" t="str">
        <f t="shared" ca="1" si="13"/>
        <v/>
      </c>
    </row>
    <row r="409" spans="1:37" x14ac:dyDescent="0.2">
      <c r="A409" s="58">
        <v>45383</v>
      </c>
      <c r="B409" s="49" t="s">
        <v>214</v>
      </c>
      <c r="C409" s="49" t="s">
        <v>574</v>
      </c>
      <c r="G409" s="49" t="s">
        <v>122</v>
      </c>
      <c r="H409" s="49" t="s">
        <v>1197</v>
      </c>
      <c r="I409" s="49" t="s">
        <v>130</v>
      </c>
      <c r="J409" s="49" t="s">
        <v>1317</v>
      </c>
      <c r="K409" s="49" t="s">
        <v>125</v>
      </c>
      <c r="T409" s="49">
        <v>149</v>
      </c>
      <c r="W409" s="49">
        <v>2</v>
      </c>
      <c r="Z409" s="49">
        <v>181</v>
      </c>
      <c r="AC409" s="49">
        <f>IF(ISBLANK(sbcc18[[#This Row],[total_boys]]),SUM(sbcc18[[#This Row],[boys_0-5_reached]],sbcc18[[#This Row],[boys_6-12_reached]],sbcc18[[#This Row],[boys_13-18_reached]]),sbcc18[[#This Row],[total_boys]])</f>
        <v>0</v>
      </c>
      <c r="AD409" s="49">
        <f>IF(ISBLANK(sbcc18[[#This Row],[total_girls]]),SUM(sbcc18[[#This Row],[girls_0-5_reached]],sbcc18[[#This Row],[girls_6-12_reached]],sbcc18[[#This Row],[girls_13-18_reached]]),sbcc18[[#This Row],[total_girls]])</f>
        <v>0</v>
      </c>
      <c r="AE409" s="49">
        <f>IF(ISBLANK(sbcc18[[#This Row],[total_children]]),SUM(sbcc18[[#This Row],[calc_boys]],sbcc18[[#This Row],[calc_girls]]),sbcc18[[#This Row],[total_children]])</f>
        <v>149</v>
      </c>
      <c r="AF409" s="49">
        <f>IF(ISBLANK(sbcc18[[#This Row],[total_pwd]]),SUM(sbcc18[[#This Row],[total_pwd_men]],sbcc18[[#This Row],[total_pwd_women]]),sbcc18[[#This Row],[total_pwd]])</f>
        <v>2</v>
      </c>
      <c r="AG409" s="49">
        <f>IF(ISBLANK(sbcc18[[#This Row],[total_adults]]),SUM(sbcc18[[#This Row],[total_men]],sbcc18[[#This Row],[total_women]]),sbcc18[[#This Row],[total_adults]])</f>
        <v>181</v>
      </c>
      <c r="AH409" s="49">
        <f>IF(ISBLANK(sbcc18[[#This Row],[total_beneficiaries_reached]]),SUM(sbcc18[[#This Row],[calc_children]],sbcc18[[#This Row],[calc_adults]]),sbcc18[[#This Row],[total_beneficiaries_reached]])</f>
        <v>330</v>
      </c>
      <c r="AI409" s="49" t="str">
        <f ca="1">IF(B409="","",OFFSET(table_admin1[[#Headers],[ADM1_PT]],MATCH(B409,admin1,0),1))</f>
        <v>MZ08</v>
      </c>
      <c r="AJ409" s="49" t="str">
        <f t="shared" ca="1" si="12"/>
        <v>MZ0815</v>
      </c>
      <c r="AK409" s="49" t="str">
        <f t="shared" ca="1" si="13"/>
        <v/>
      </c>
    </row>
    <row r="410" spans="1:37" x14ac:dyDescent="0.2">
      <c r="A410" s="58">
        <v>45352</v>
      </c>
      <c r="B410" s="49" t="s">
        <v>120</v>
      </c>
      <c r="C410" s="49" t="s">
        <v>205</v>
      </c>
      <c r="G410" s="49" t="s">
        <v>122</v>
      </c>
      <c r="H410" s="49" t="s">
        <v>170</v>
      </c>
      <c r="I410" s="49" t="s">
        <v>130</v>
      </c>
      <c r="J410" s="49" t="s">
        <v>1317</v>
      </c>
      <c r="K410" s="49" t="s">
        <v>125</v>
      </c>
      <c r="T410" s="49">
        <v>189</v>
      </c>
      <c r="W410" s="49">
        <v>5</v>
      </c>
      <c r="Z410" s="49">
        <v>124</v>
      </c>
      <c r="AC410" s="49">
        <f>IF(ISBLANK(sbcc18[[#This Row],[total_boys]]),SUM(sbcc18[[#This Row],[boys_0-5_reached]],sbcc18[[#This Row],[boys_6-12_reached]],sbcc18[[#This Row],[boys_13-18_reached]]),sbcc18[[#This Row],[total_boys]])</f>
        <v>0</v>
      </c>
      <c r="AD410" s="49">
        <f>IF(ISBLANK(sbcc18[[#This Row],[total_girls]]),SUM(sbcc18[[#This Row],[girls_0-5_reached]],sbcc18[[#This Row],[girls_6-12_reached]],sbcc18[[#This Row],[girls_13-18_reached]]),sbcc18[[#This Row],[total_girls]])</f>
        <v>0</v>
      </c>
      <c r="AE410" s="49">
        <f>IF(ISBLANK(sbcc18[[#This Row],[total_children]]),SUM(sbcc18[[#This Row],[calc_boys]],sbcc18[[#This Row],[calc_girls]]),sbcc18[[#This Row],[total_children]])</f>
        <v>189</v>
      </c>
      <c r="AF410" s="49">
        <f>IF(ISBLANK(sbcc18[[#This Row],[total_pwd]]),SUM(sbcc18[[#This Row],[total_pwd_men]],sbcc18[[#This Row],[total_pwd_women]]),sbcc18[[#This Row],[total_pwd]])</f>
        <v>5</v>
      </c>
      <c r="AG410" s="49">
        <f>IF(ISBLANK(sbcc18[[#This Row],[total_adults]]),SUM(sbcc18[[#This Row],[total_men]],sbcc18[[#This Row],[total_women]]),sbcc18[[#This Row],[total_adults]])</f>
        <v>124</v>
      </c>
      <c r="AH410" s="49">
        <f>IF(ISBLANK(sbcc18[[#This Row],[total_beneficiaries_reached]]),SUM(sbcc18[[#This Row],[calc_children]],sbcc18[[#This Row],[calc_adults]]),sbcc18[[#This Row],[total_beneficiaries_reached]])</f>
        <v>313</v>
      </c>
      <c r="AI410" s="49" t="str">
        <f ca="1">IF(B410="","",OFFSET(table_admin1[[#Headers],[ADM1_PT]],MATCH(B410,admin1,0),1))</f>
        <v>MZ01</v>
      </c>
      <c r="AJ410" s="49" t="str">
        <f t="shared" ca="1" si="12"/>
        <v>MZ0106</v>
      </c>
      <c r="AK410" s="49" t="str">
        <f t="shared" ca="1" si="13"/>
        <v/>
      </c>
    </row>
    <row r="411" spans="1:37" x14ac:dyDescent="0.2">
      <c r="A411" s="58">
        <v>45323</v>
      </c>
      <c r="B411" s="49" t="s">
        <v>209</v>
      </c>
      <c r="C411" s="49" t="s">
        <v>513</v>
      </c>
      <c r="G411" s="49" t="s">
        <v>116</v>
      </c>
      <c r="H411" s="49" t="s">
        <v>1197</v>
      </c>
      <c r="I411" s="49" t="s">
        <v>130</v>
      </c>
      <c r="J411" s="49" t="s">
        <v>1319</v>
      </c>
      <c r="K411" s="49" t="s">
        <v>1212</v>
      </c>
      <c r="T411" s="49">
        <v>178</v>
      </c>
      <c r="W411" s="49">
        <v>2</v>
      </c>
      <c r="Z411" s="49">
        <v>197</v>
      </c>
      <c r="AC411" s="49">
        <f>IF(ISBLANK(sbcc18[[#This Row],[total_boys]]),SUM(sbcc18[[#This Row],[boys_0-5_reached]],sbcc18[[#This Row],[boys_6-12_reached]],sbcc18[[#This Row],[boys_13-18_reached]]),sbcc18[[#This Row],[total_boys]])</f>
        <v>0</v>
      </c>
      <c r="AD411" s="49">
        <f>IF(ISBLANK(sbcc18[[#This Row],[total_girls]]),SUM(sbcc18[[#This Row],[girls_0-5_reached]],sbcc18[[#This Row],[girls_6-12_reached]],sbcc18[[#This Row],[girls_13-18_reached]]),sbcc18[[#This Row],[total_girls]])</f>
        <v>0</v>
      </c>
      <c r="AE411" s="49">
        <f>IF(ISBLANK(sbcc18[[#This Row],[total_children]]),SUM(sbcc18[[#This Row],[calc_boys]],sbcc18[[#This Row],[calc_girls]]),sbcc18[[#This Row],[total_children]])</f>
        <v>178</v>
      </c>
      <c r="AF411" s="49">
        <f>IF(ISBLANK(sbcc18[[#This Row],[total_pwd]]),SUM(sbcc18[[#This Row],[total_pwd_men]],sbcc18[[#This Row],[total_pwd_women]]),sbcc18[[#This Row],[total_pwd]])</f>
        <v>2</v>
      </c>
      <c r="AG411" s="49">
        <f>IF(ISBLANK(sbcc18[[#This Row],[total_adults]]),SUM(sbcc18[[#This Row],[total_men]],sbcc18[[#This Row],[total_women]]),sbcc18[[#This Row],[total_adults]])</f>
        <v>197</v>
      </c>
      <c r="AH411" s="49">
        <f>IF(ISBLANK(sbcc18[[#This Row],[total_beneficiaries_reached]]),SUM(sbcc18[[#This Row],[calc_children]],sbcc18[[#This Row],[calc_adults]]),sbcc18[[#This Row],[total_beneficiaries_reached]])</f>
        <v>375</v>
      </c>
      <c r="AI411" s="49" t="str">
        <f ca="1">IF(B411="","",OFFSET(table_admin1[[#Headers],[ADM1_PT]],MATCH(B411,admin1,0),1))</f>
        <v>MZ07</v>
      </c>
      <c r="AJ411" s="49" t="str">
        <f t="shared" ca="1" si="12"/>
        <v>MZ0721</v>
      </c>
      <c r="AK411" s="49" t="str">
        <f t="shared" ca="1" si="13"/>
        <v/>
      </c>
    </row>
    <row r="412" spans="1:37" x14ac:dyDescent="0.2">
      <c r="A412" s="58">
        <v>45323</v>
      </c>
      <c r="B412" s="49" t="s">
        <v>224</v>
      </c>
      <c r="C412" s="49" t="s">
        <v>667</v>
      </c>
      <c r="G412" s="49" t="s">
        <v>116</v>
      </c>
      <c r="H412" s="49" t="s">
        <v>1197</v>
      </c>
      <c r="I412" s="49" t="s">
        <v>118</v>
      </c>
      <c r="K412" s="49" t="s">
        <v>1212</v>
      </c>
      <c r="T412" s="49">
        <v>174</v>
      </c>
      <c r="W412" s="49">
        <v>10</v>
      </c>
      <c r="Z412" s="49">
        <v>4</v>
      </c>
      <c r="AC412" s="49">
        <f>IF(ISBLANK(sbcc18[[#This Row],[total_boys]]),SUM(sbcc18[[#This Row],[boys_0-5_reached]],sbcc18[[#This Row],[boys_6-12_reached]],sbcc18[[#This Row],[boys_13-18_reached]]),sbcc18[[#This Row],[total_boys]])</f>
        <v>0</v>
      </c>
      <c r="AD412" s="49">
        <f>IF(ISBLANK(sbcc18[[#This Row],[total_girls]]),SUM(sbcc18[[#This Row],[girls_0-5_reached]],sbcc18[[#This Row],[girls_6-12_reached]],sbcc18[[#This Row],[girls_13-18_reached]]),sbcc18[[#This Row],[total_girls]])</f>
        <v>0</v>
      </c>
      <c r="AE412" s="49">
        <f>IF(ISBLANK(sbcc18[[#This Row],[total_children]]),SUM(sbcc18[[#This Row],[calc_boys]],sbcc18[[#This Row],[calc_girls]]),sbcc18[[#This Row],[total_children]])</f>
        <v>174</v>
      </c>
      <c r="AF412" s="49">
        <f>IF(ISBLANK(sbcc18[[#This Row],[total_pwd]]),SUM(sbcc18[[#This Row],[total_pwd_men]],sbcc18[[#This Row],[total_pwd_women]]),sbcc18[[#This Row],[total_pwd]])</f>
        <v>10</v>
      </c>
      <c r="AG412" s="49">
        <f>IF(ISBLANK(sbcc18[[#This Row],[total_adults]]),SUM(sbcc18[[#This Row],[total_men]],sbcc18[[#This Row],[total_women]]),sbcc18[[#This Row],[total_adults]])</f>
        <v>4</v>
      </c>
      <c r="AH412" s="49">
        <f>IF(ISBLANK(sbcc18[[#This Row],[total_beneficiaries_reached]]),SUM(sbcc18[[#This Row],[calc_children]],sbcc18[[#This Row],[calc_adults]]),sbcc18[[#This Row],[total_beneficiaries_reached]])</f>
        <v>178</v>
      </c>
      <c r="AI412" s="49" t="str">
        <f ca="1">IF(B412="","",OFFSET(table_admin1[[#Headers],[ADM1_PT]],MATCH(B412,admin1,0),1))</f>
        <v>MZ10</v>
      </c>
      <c r="AJ412" s="49" t="str">
        <f t="shared" ca="1" si="12"/>
        <v>MZ1009</v>
      </c>
      <c r="AK412" s="49" t="str">
        <f t="shared" ca="1" si="13"/>
        <v/>
      </c>
    </row>
    <row r="413" spans="1:37" x14ac:dyDescent="0.2">
      <c r="A413" s="58">
        <v>45292</v>
      </c>
      <c r="B413" s="49" t="s">
        <v>229</v>
      </c>
      <c r="C413" s="49" t="s">
        <v>693</v>
      </c>
      <c r="G413" s="49" t="s">
        <v>122</v>
      </c>
      <c r="H413" s="49" t="s">
        <v>1197</v>
      </c>
      <c r="I413" s="49" t="s">
        <v>124</v>
      </c>
      <c r="J413" s="49" t="s">
        <v>1315</v>
      </c>
      <c r="K413" s="49" t="s">
        <v>125</v>
      </c>
      <c r="T413" s="49">
        <v>33</v>
      </c>
      <c r="W413" s="49">
        <v>4</v>
      </c>
      <c r="Z413" s="49">
        <v>73</v>
      </c>
      <c r="AC413" s="49">
        <f>IF(ISBLANK(sbcc18[[#This Row],[total_boys]]),SUM(sbcc18[[#This Row],[boys_0-5_reached]],sbcc18[[#This Row],[boys_6-12_reached]],sbcc18[[#This Row],[boys_13-18_reached]]),sbcc18[[#This Row],[total_boys]])</f>
        <v>0</v>
      </c>
      <c r="AD413" s="49">
        <f>IF(ISBLANK(sbcc18[[#This Row],[total_girls]]),SUM(sbcc18[[#This Row],[girls_0-5_reached]],sbcc18[[#This Row],[girls_6-12_reached]],sbcc18[[#This Row],[girls_13-18_reached]]),sbcc18[[#This Row],[total_girls]])</f>
        <v>0</v>
      </c>
      <c r="AE413" s="49">
        <f>IF(ISBLANK(sbcc18[[#This Row],[total_children]]),SUM(sbcc18[[#This Row],[calc_boys]],sbcc18[[#This Row],[calc_girls]]),sbcc18[[#This Row],[total_children]])</f>
        <v>33</v>
      </c>
      <c r="AF413" s="49">
        <f>IF(ISBLANK(sbcc18[[#This Row],[total_pwd]]),SUM(sbcc18[[#This Row],[total_pwd_men]],sbcc18[[#This Row],[total_pwd_women]]),sbcc18[[#This Row],[total_pwd]])</f>
        <v>4</v>
      </c>
      <c r="AG413" s="49">
        <f>IF(ISBLANK(sbcc18[[#This Row],[total_adults]]),SUM(sbcc18[[#This Row],[total_men]],sbcc18[[#This Row],[total_women]]),sbcc18[[#This Row],[total_adults]])</f>
        <v>73</v>
      </c>
      <c r="AH413" s="49">
        <f>IF(ISBLANK(sbcc18[[#This Row],[total_beneficiaries_reached]]),SUM(sbcc18[[#This Row],[calc_children]],sbcc18[[#This Row],[calc_adults]]),sbcc18[[#This Row],[total_beneficiaries_reached]])</f>
        <v>106</v>
      </c>
      <c r="AI413" s="49" t="str">
        <f ca="1">IF(B413="","",OFFSET(table_admin1[[#Headers],[ADM1_PT]],MATCH(B413,admin1,0),1))</f>
        <v>MZ11</v>
      </c>
      <c r="AJ413" s="49" t="str">
        <f t="shared" ca="1" si="12"/>
        <v>MZ1101</v>
      </c>
      <c r="AK413" s="49" t="str">
        <f t="shared" ca="1" si="13"/>
        <v/>
      </c>
    </row>
    <row r="414" spans="1:37" x14ac:dyDescent="0.2">
      <c r="A414" s="58">
        <v>45323</v>
      </c>
      <c r="B414" s="49" t="s">
        <v>113</v>
      </c>
      <c r="C414" s="49" t="s">
        <v>596</v>
      </c>
      <c r="G414" s="49" t="s">
        <v>122</v>
      </c>
      <c r="H414" s="49" t="s">
        <v>1197</v>
      </c>
      <c r="I414" s="49" t="s">
        <v>124</v>
      </c>
      <c r="J414" s="49" t="s">
        <v>1315</v>
      </c>
      <c r="K414" s="49" t="s">
        <v>125</v>
      </c>
      <c r="T414" s="49">
        <v>138</v>
      </c>
      <c r="W414" s="49">
        <v>9</v>
      </c>
      <c r="Z414" s="49">
        <v>187</v>
      </c>
      <c r="AC414" s="49">
        <f>IF(ISBLANK(sbcc18[[#This Row],[total_boys]]),SUM(sbcc18[[#This Row],[boys_0-5_reached]],sbcc18[[#This Row],[boys_6-12_reached]],sbcc18[[#This Row],[boys_13-18_reached]]),sbcc18[[#This Row],[total_boys]])</f>
        <v>0</v>
      </c>
      <c r="AD414" s="49">
        <f>IF(ISBLANK(sbcc18[[#This Row],[total_girls]]),SUM(sbcc18[[#This Row],[girls_0-5_reached]],sbcc18[[#This Row],[girls_6-12_reached]],sbcc18[[#This Row],[girls_13-18_reached]]),sbcc18[[#This Row],[total_girls]])</f>
        <v>0</v>
      </c>
      <c r="AE414" s="49">
        <f>IF(ISBLANK(sbcc18[[#This Row],[total_children]]),SUM(sbcc18[[#This Row],[calc_boys]],sbcc18[[#This Row],[calc_girls]]),sbcc18[[#This Row],[total_children]])</f>
        <v>138</v>
      </c>
      <c r="AF414" s="49">
        <f>IF(ISBLANK(sbcc18[[#This Row],[total_pwd]]),SUM(sbcc18[[#This Row],[total_pwd_men]],sbcc18[[#This Row],[total_pwd_women]]),sbcc18[[#This Row],[total_pwd]])</f>
        <v>9</v>
      </c>
      <c r="AG414" s="49">
        <f>IF(ISBLANK(sbcc18[[#This Row],[total_adults]]),SUM(sbcc18[[#This Row],[total_men]],sbcc18[[#This Row],[total_women]]),sbcc18[[#This Row],[total_adults]])</f>
        <v>187</v>
      </c>
      <c r="AH414" s="49">
        <f>IF(ISBLANK(sbcc18[[#This Row],[total_beneficiaries_reached]]),SUM(sbcc18[[#This Row],[calc_children]],sbcc18[[#This Row],[calc_adults]]),sbcc18[[#This Row],[total_beneficiaries_reached]])</f>
        <v>325</v>
      </c>
      <c r="AI414" s="49" t="str">
        <f ca="1">IF(B414="","",OFFSET(table_admin1[[#Headers],[ADM1_PT]],MATCH(B414,admin1,0),1))</f>
        <v>MZ09</v>
      </c>
      <c r="AJ414" s="49" t="str">
        <f t="shared" ca="1" si="12"/>
        <v>MZ0902</v>
      </c>
      <c r="AK414" s="49" t="str">
        <f t="shared" ca="1" si="13"/>
        <v/>
      </c>
    </row>
    <row r="415" spans="1:37" x14ac:dyDescent="0.2">
      <c r="AC415" s="49">
        <f>IF(ISBLANK(sbcc18[[#This Row],[total_boys]]),SUM(sbcc18[[#This Row],[boys_0-5_reached]],sbcc18[[#This Row],[boys_6-12_reached]],sbcc18[[#This Row],[boys_13-18_reached]]),sbcc18[[#This Row],[total_boys]])</f>
        <v>0</v>
      </c>
      <c r="AD415" s="49">
        <f>IF(ISBLANK(sbcc18[[#This Row],[total_girls]]),SUM(sbcc18[[#This Row],[girls_0-5_reached]],sbcc18[[#This Row],[girls_6-12_reached]],sbcc18[[#This Row],[girls_13-18_reached]]),sbcc18[[#This Row],[total_girls]])</f>
        <v>0</v>
      </c>
      <c r="AE415" s="49">
        <f>IF(ISBLANK(sbcc18[[#This Row],[total_children]]),SUM(sbcc18[[#This Row],[calc_boys]],sbcc18[[#This Row],[calc_girls]]),sbcc18[[#This Row],[total_children]])</f>
        <v>0</v>
      </c>
      <c r="AF415" s="49">
        <f>IF(ISBLANK(sbcc18[[#This Row],[total_pwd]]),SUM(sbcc18[[#This Row],[total_pwd_men]],sbcc18[[#This Row],[total_pwd_women]]),sbcc18[[#This Row],[total_pwd]])</f>
        <v>0</v>
      </c>
      <c r="AG415" s="49">
        <f>IF(ISBLANK(sbcc18[[#This Row],[total_adults]]),SUM(sbcc18[[#This Row],[total_men]],sbcc18[[#This Row],[total_women]]),sbcc18[[#This Row],[total_adults]])</f>
        <v>0</v>
      </c>
      <c r="AH415" s="49">
        <f>IF(ISBLANK(sbcc18[[#This Row],[total_beneficiaries_reached]]),SUM(sbcc18[[#This Row],[calc_children]],sbcc18[[#This Row],[calc_adults]]),sbcc18[[#This Row],[total_beneficiaries_reached]])</f>
        <v>0</v>
      </c>
      <c r="AI415" s="49" t="str">
        <f ca="1">IF(B415="","",OFFSET(table_admin1[[#Headers],[ADM1_PT]],MATCH(B415,admin1,0),1))</f>
        <v/>
      </c>
      <c r="AJ415" s="49" t="str">
        <f t="shared" ca="1" si="12"/>
        <v/>
      </c>
      <c r="AK415" s="49" t="str">
        <f t="shared" ca="1" si="13"/>
        <v/>
      </c>
    </row>
    <row r="416" spans="1:37" x14ac:dyDescent="0.2">
      <c r="AC416" s="49">
        <f>IF(ISBLANK(sbcc18[[#This Row],[total_boys]]),SUM(sbcc18[[#This Row],[boys_0-5_reached]],sbcc18[[#This Row],[boys_6-12_reached]],sbcc18[[#This Row],[boys_13-18_reached]]),sbcc18[[#This Row],[total_boys]])</f>
        <v>0</v>
      </c>
      <c r="AD416" s="49">
        <f>IF(ISBLANK(sbcc18[[#This Row],[total_girls]]),SUM(sbcc18[[#This Row],[girls_0-5_reached]],sbcc18[[#This Row],[girls_6-12_reached]],sbcc18[[#This Row],[girls_13-18_reached]]),sbcc18[[#This Row],[total_girls]])</f>
        <v>0</v>
      </c>
      <c r="AE416" s="49">
        <f>IF(ISBLANK(sbcc18[[#This Row],[total_children]]),SUM(sbcc18[[#This Row],[calc_boys]],sbcc18[[#This Row],[calc_girls]]),sbcc18[[#This Row],[total_children]])</f>
        <v>0</v>
      </c>
      <c r="AF416" s="49">
        <f>IF(ISBLANK(sbcc18[[#This Row],[total_pwd]]),SUM(sbcc18[[#This Row],[total_pwd_men]],sbcc18[[#This Row],[total_pwd_women]]),sbcc18[[#This Row],[total_pwd]])</f>
        <v>0</v>
      </c>
      <c r="AG416" s="49">
        <f>IF(ISBLANK(sbcc18[[#This Row],[total_adults]]),SUM(sbcc18[[#This Row],[total_men]],sbcc18[[#This Row],[total_women]]),sbcc18[[#This Row],[total_adults]])</f>
        <v>0</v>
      </c>
      <c r="AH416" s="49">
        <f>IF(ISBLANK(sbcc18[[#This Row],[total_beneficiaries_reached]]),SUM(sbcc18[[#This Row],[calc_children]],sbcc18[[#This Row],[calc_adults]]),sbcc18[[#This Row],[total_beneficiaries_reached]])</f>
        <v>0</v>
      </c>
      <c r="AI416" s="49" t="str">
        <f ca="1">IF(B416="","",OFFSET(table_admin1[[#Headers],[ADM1_PT]],MATCH(B416,admin1,0),1))</f>
        <v/>
      </c>
      <c r="AJ416" s="49" t="str">
        <f t="shared" ca="1" si="12"/>
        <v/>
      </c>
      <c r="AK416" s="49" t="str">
        <f t="shared" ca="1" si="13"/>
        <v/>
      </c>
    </row>
    <row r="417" spans="29:37" x14ac:dyDescent="0.2">
      <c r="AC417" s="49">
        <f>IF(ISBLANK(sbcc18[[#This Row],[total_boys]]),SUM(sbcc18[[#This Row],[boys_0-5_reached]],sbcc18[[#This Row],[boys_6-12_reached]],sbcc18[[#This Row],[boys_13-18_reached]]),sbcc18[[#This Row],[total_boys]])</f>
        <v>0</v>
      </c>
      <c r="AD417" s="49">
        <f>IF(ISBLANK(sbcc18[[#This Row],[total_girls]]),SUM(sbcc18[[#This Row],[girls_0-5_reached]],sbcc18[[#This Row],[girls_6-12_reached]],sbcc18[[#This Row],[girls_13-18_reached]]),sbcc18[[#This Row],[total_girls]])</f>
        <v>0</v>
      </c>
      <c r="AE417" s="49">
        <f>IF(ISBLANK(sbcc18[[#This Row],[total_children]]),SUM(sbcc18[[#This Row],[calc_boys]],sbcc18[[#This Row],[calc_girls]]),sbcc18[[#This Row],[total_children]])</f>
        <v>0</v>
      </c>
      <c r="AF417" s="49">
        <f>IF(ISBLANK(sbcc18[[#This Row],[total_pwd]]),SUM(sbcc18[[#This Row],[total_pwd_men]],sbcc18[[#This Row],[total_pwd_women]]),sbcc18[[#This Row],[total_pwd]])</f>
        <v>0</v>
      </c>
      <c r="AG417" s="49">
        <f>IF(ISBLANK(sbcc18[[#This Row],[total_adults]]),SUM(sbcc18[[#This Row],[total_men]],sbcc18[[#This Row],[total_women]]),sbcc18[[#This Row],[total_adults]])</f>
        <v>0</v>
      </c>
      <c r="AH417" s="49">
        <f>IF(ISBLANK(sbcc18[[#This Row],[total_beneficiaries_reached]]),SUM(sbcc18[[#This Row],[calc_children]],sbcc18[[#This Row],[calc_adults]]),sbcc18[[#This Row],[total_beneficiaries_reached]])</f>
        <v>0</v>
      </c>
      <c r="AI417" s="49" t="str">
        <f ca="1">IF(B417="","",OFFSET(table_admin1[[#Headers],[ADM1_PT]],MATCH(B417,admin1,0),1))</f>
        <v/>
      </c>
      <c r="AJ417" s="49" t="str">
        <f t="shared" ca="1" si="12"/>
        <v/>
      </c>
      <c r="AK417" s="49" t="str">
        <f t="shared" ca="1" si="13"/>
        <v/>
      </c>
    </row>
    <row r="418" spans="29:37" x14ac:dyDescent="0.2">
      <c r="AC418" s="49">
        <f>IF(ISBLANK(sbcc18[[#This Row],[total_boys]]),SUM(sbcc18[[#This Row],[boys_0-5_reached]],sbcc18[[#This Row],[boys_6-12_reached]],sbcc18[[#This Row],[boys_13-18_reached]]),sbcc18[[#This Row],[total_boys]])</f>
        <v>0</v>
      </c>
      <c r="AD418" s="49">
        <f>IF(ISBLANK(sbcc18[[#This Row],[total_girls]]),SUM(sbcc18[[#This Row],[girls_0-5_reached]],sbcc18[[#This Row],[girls_6-12_reached]],sbcc18[[#This Row],[girls_13-18_reached]]),sbcc18[[#This Row],[total_girls]])</f>
        <v>0</v>
      </c>
      <c r="AE418" s="49">
        <f>IF(ISBLANK(sbcc18[[#This Row],[total_children]]),SUM(sbcc18[[#This Row],[calc_boys]],sbcc18[[#This Row],[calc_girls]]),sbcc18[[#This Row],[total_children]])</f>
        <v>0</v>
      </c>
      <c r="AF418" s="49">
        <f>IF(ISBLANK(sbcc18[[#This Row],[total_pwd]]),SUM(sbcc18[[#This Row],[total_pwd_men]],sbcc18[[#This Row],[total_pwd_women]]),sbcc18[[#This Row],[total_pwd]])</f>
        <v>0</v>
      </c>
      <c r="AG418" s="49">
        <f>IF(ISBLANK(sbcc18[[#This Row],[total_adults]]),SUM(sbcc18[[#This Row],[total_men]],sbcc18[[#This Row],[total_women]]),sbcc18[[#This Row],[total_adults]])</f>
        <v>0</v>
      </c>
      <c r="AH418" s="49">
        <f>IF(ISBLANK(sbcc18[[#This Row],[total_beneficiaries_reached]]),SUM(sbcc18[[#This Row],[calc_children]],sbcc18[[#This Row],[calc_adults]]),sbcc18[[#This Row],[total_beneficiaries_reached]])</f>
        <v>0</v>
      </c>
      <c r="AI418" s="49" t="str">
        <f ca="1">IF(B418="","",OFFSET(table_admin1[[#Headers],[ADM1_PT]],MATCH(B418,admin1,0),1))</f>
        <v/>
      </c>
      <c r="AJ418" s="49" t="str">
        <f t="shared" ca="1" si="12"/>
        <v/>
      </c>
      <c r="AK418" s="49" t="str">
        <f t="shared" ca="1" si="13"/>
        <v/>
      </c>
    </row>
    <row r="419" spans="29:37" x14ac:dyDescent="0.2">
      <c r="AC419" s="49">
        <f>IF(ISBLANK(sbcc18[[#This Row],[total_boys]]),SUM(sbcc18[[#This Row],[boys_0-5_reached]],sbcc18[[#This Row],[boys_6-12_reached]],sbcc18[[#This Row],[boys_13-18_reached]]),sbcc18[[#This Row],[total_boys]])</f>
        <v>0</v>
      </c>
      <c r="AD419" s="49">
        <f>IF(ISBLANK(sbcc18[[#This Row],[total_girls]]),SUM(sbcc18[[#This Row],[girls_0-5_reached]],sbcc18[[#This Row],[girls_6-12_reached]],sbcc18[[#This Row],[girls_13-18_reached]]),sbcc18[[#This Row],[total_girls]])</f>
        <v>0</v>
      </c>
      <c r="AE419" s="49">
        <f>IF(ISBLANK(sbcc18[[#This Row],[total_children]]),SUM(sbcc18[[#This Row],[calc_boys]],sbcc18[[#This Row],[calc_girls]]),sbcc18[[#This Row],[total_children]])</f>
        <v>0</v>
      </c>
      <c r="AF419" s="49">
        <f>IF(ISBLANK(sbcc18[[#This Row],[total_pwd]]),SUM(sbcc18[[#This Row],[total_pwd_men]],sbcc18[[#This Row],[total_pwd_women]]),sbcc18[[#This Row],[total_pwd]])</f>
        <v>0</v>
      </c>
      <c r="AG419" s="49">
        <f>IF(ISBLANK(sbcc18[[#This Row],[total_adults]]),SUM(sbcc18[[#This Row],[total_men]],sbcc18[[#This Row],[total_women]]),sbcc18[[#This Row],[total_adults]])</f>
        <v>0</v>
      </c>
      <c r="AH419" s="49">
        <f>IF(ISBLANK(sbcc18[[#This Row],[total_beneficiaries_reached]]),SUM(sbcc18[[#This Row],[calc_children]],sbcc18[[#This Row],[calc_adults]]),sbcc18[[#This Row],[total_beneficiaries_reached]])</f>
        <v>0</v>
      </c>
      <c r="AI419" s="49" t="str">
        <f ca="1">IF(B419="","",OFFSET(table_admin1[[#Headers],[ADM1_PT]],MATCH(B419,admin1,0),1))</f>
        <v/>
      </c>
      <c r="AJ419" s="49" t="str">
        <f t="shared" ca="1" si="12"/>
        <v/>
      </c>
      <c r="AK419" s="49" t="str">
        <f t="shared" ca="1" si="13"/>
        <v/>
      </c>
    </row>
    <row r="420" spans="29:37" x14ac:dyDescent="0.2">
      <c r="AC420" s="49">
        <f>IF(ISBLANK(sbcc18[[#This Row],[total_boys]]),SUM(sbcc18[[#This Row],[boys_0-5_reached]],sbcc18[[#This Row],[boys_6-12_reached]],sbcc18[[#This Row],[boys_13-18_reached]]),sbcc18[[#This Row],[total_boys]])</f>
        <v>0</v>
      </c>
      <c r="AD420" s="49">
        <f>IF(ISBLANK(sbcc18[[#This Row],[total_girls]]),SUM(sbcc18[[#This Row],[girls_0-5_reached]],sbcc18[[#This Row],[girls_6-12_reached]],sbcc18[[#This Row],[girls_13-18_reached]]),sbcc18[[#This Row],[total_girls]])</f>
        <v>0</v>
      </c>
      <c r="AE420" s="49">
        <f>IF(ISBLANK(sbcc18[[#This Row],[total_children]]),SUM(sbcc18[[#This Row],[calc_boys]],sbcc18[[#This Row],[calc_girls]]),sbcc18[[#This Row],[total_children]])</f>
        <v>0</v>
      </c>
      <c r="AF420" s="49">
        <f>IF(ISBLANK(sbcc18[[#This Row],[total_pwd]]),SUM(sbcc18[[#This Row],[total_pwd_men]],sbcc18[[#This Row],[total_pwd_women]]),sbcc18[[#This Row],[total_pwd]])</f>
        <v>0</v>
      </c>
      <c r="AG420" s="49">
        <f>IF(ISBLANK(sbcc18[[#This Row],[total_adults]]),SUM(sbcc18[[#This Row],[total_men]],sbcc18[[#This Row],[total_women]]),sbcc18[[#This Row],[total_adults]])</f>
        <v>0</v>
      </c>
      <c r="AH420" s="49">
        <f>IF(ISBLANK(sbcc18[[#This Row],[total_beneficiaries_reached]]),SUM(sbcc18[[#This Row],[calc_children]],sbcc18[[#This Row],[calc_adults]]),sbcc18[[#This Row],[total_beneficiaries_reached]])</f>
        <v>0</v>
      </c>
      <c r="AI420" s="49" t="str">
        <f ca="1">IF(B420="","",OFFSET(table_admin1[[#Headers],[ADM1_PT]],MATCH(B420,admin1,0),1))</f>
        <v/>
      </c>
      <c r="AJ420" s="49" t="str">
        <f t="shared" ca="1" si="12"/>
        <v/>
      </c>
      <c r="AK420" s="49" t="str">
        <f t="shared" ca="1" si="13"/>
        <v/>
      </c>
    </row>
    <row r="421" spans="29:37" x14ac:dyDescent="0.2">
      <c r="AC421" s="49">
        <f>IF(ISBLANK(sbcc18[[#This Row],[total_boys]]),SUM(sbcc18[[#This Row],[boys_0-5_reached]],sbcc18[[#This Row],[boys_6-12_reached]],sbcc18[[#This Row],[boys_13-18_reached]]),sbcc18[[#This Row],[total_boys]])</f>
        <v>0</v>
      </c>
      <c r="AD421" s="49">
        <f>IF(ISBLANK(sbcc18[[#This Row],[total_girls]]),SUM(sbcc18[[#This Row],[girls_0-5_reached]],sbcc18[[#This Row],[girls_6-12_reached]],sbcc18[[#This Row],[girls_13-18_reached]]),sbcc18[[#This Row],[total_girls]])</f>
        <v>0</v>
      </c>
      <c r="AE421" s="49">
        <f>IF(ISBLANK(sbcc18[[#This Row],[total_children]]),SUM(sbcc18[[#This Row],[calc_boys]],sbcc18[[#This Row],[calc_girls]]),sbcc18[[#This Row],[total_children]])</f>
        <v>0</v>
      </c>
      <c r="AF421" s="49">
        <f>IF(ISBLANK(sbcc18[[#This Row],[total_pwd]]),SUM(sbcc18[[#This Row],[total_pwd_men]],sbcc18[[#This Row],[total_pwd_women]]),sbcc18[[#This Row],[total_pwd]])</f>
        <v>0</v>
      </c>
      <c r="AG421" s="49">
        <f>IF(ISBLANK(sbcc18[[#This Row],[total_adults]]),SUM(sbcc18[[#This Row],[total_men]],sbcc18[[#This Row],[total_women]]),sbcc18[[#This Row],[total_adults]])</f>
        <v>0</v>
      </c>
      <c r="AH421" s="49">
        <f>IF(ISBLANK(sbcc18[[#This Row],[total_beneficiaries_reached]]),SUM(sbcc18[[#This Row],[calc_children]],sbcc18[[#This Row],[calc_adults]]),sbcc18[[#This Row],[total_beneficiaries_reached]])</f>
        <v>0</v>
      </c>
      <c r="AI421" s="49" t="str">
        <f ca="1">IF(B421="","",OFFSET(table_admin1[[#Headers],[ADM1_PT]],MATCH(B421,admin1,0),1))</f>
        <v/>
      </c>
      <c r="AJ421" s="49" t="str">
        <f t="shared" ca="1" si="12"/>
        <v/>
      </c>
      <c r="AK421" s="49" t="str">
        <f t="shared" ca="1" si="13"/>
        <v/>
      </c>
    </row>
    <row r="422" spans="29:37" x14ac:dyDescent="0.2">
      <c r="AC422" s="49">
        <f>IF(ISBLANK(sbcc18[[#This Row],[total_boys]]),SUM(sbcc18[[#This Row],[boys_0-5_reached]],sbcc18[[#This Row],[boys_6-12_reached]],sbcc18[[#This Row],[boys_13-18_reached]]),sbcc18[[#This Row],[total_boys]])</f>
        <v>0</v>
      </c>
      <c r="AD422" s="49">
        <f>IF(ISBLANK(sbcc18[[#This Row],[total_girls]]),SUM(sbcc18[[#This Row],[girls_0-5_reached]],sbcc18[[#This Row],[girls_6-12_reached]],sbcc18[[#This Row],[girls_13-18_reached]]),sbcc18[[#This Row],[total_girls]])</f>
        <v>0</v>
      </c>
      <c r="AE422" s="49">
        <f>IF(ISBLANK(sbcc18[[#This Row],[total_children]]),SUM(sbcc18[[#This Row],[calc_boys]],sbcc18[[#This Row],[calc_girls]]),sbcc18[[#This Row],[total_children]])</f>
        <v>0</v>
      </c>
      <c r="AF422" s="49">
        <f>IF(ISBLANK(sbcc18[[#This Row],[total_pwd]]),SUM(sbcc18[[#This Row],[total_pwd_men]],sbcc18[[#This Row],[total_pwd_women]]),sbcc18[[#This Row],[total_pwd]])</f>
        <v>0</v>
      </c>
      <c r="AG422" s="49">
        <f>IF(ISBLANK(sbcc18[[#This Row],[total_adults]]),SUM(sbcc18[[#This Row],[total_men]],sbcc18[[#This Row],[total_women]]),sbcc18[[#This Row],[total_adults]])</f>
        <v>0</v>
      </c>
      <c r="AH422" s="49">
        <f>IF(ISBLANK(sbcc18[[#This Row],[total_beneficiaries_reached]]),SUM(sbcc18[[#This Row],[calc_children]],sbcc18[[#This Row],[calc_adults]]),sbcc18[[#This Row],[total_beneficiaries_reached]])</f>
        <v>0</v>
      </c>
      <c r="AI422" s="49" t="str">
        <f ca="1">IF(B422="","",OFFSET(table_admin1[[#Headers],[ADM1_PT]],MATCH(B422,admin1,0),1))</f>
        <v/>
      </c>
      <c r="AJ422" s="49" t="str">
        <f t="shared" ca="1" si="12"/>
        <v/>
      </c>
      <c r="AK422" s="49" t="str">
        <f t="shared" ca="1" si="13"/>
        <v/>
      </c>
    </row>
    <row r="423" spans="29:37" x14ac:dyDescent="0.2">
      <c r="AC423" s="49">
        <f>IF(ISBLANK(sbcc18[[#This Row],[total_boys]]),SUM(sbcc18[[#This Row],[boys_0-5_reached]],sbcc18[[#This Row],[boys_6-12_reached]],sbcc18[[#This Row],[boys_13-18_reached]]),sbcc18[[#This Row],[total_boys]])</f>
        <v>0</v>
      </c>
      <c r="AD423" s="49">
        <f>IF(ISBLANK(sbcc18[[#This Row],[total_girls]]),SUM(sbcc18[[#This Row],[girls_0-5_reached]],sbcc18[[#This Row],[girls_6-12_reached]],sbcc18[[#This Row],[girls_13-18_reached]]),sbcc18[[#This Row],[total_girls]])</f>
        <v>0</v>
      </c>
      <c r="AE423" s="49">
        <f>IF(ISBLANK(sbcc18[[#This Row],[total_children]]),SUM(sbcc18[[#This Row],[calc_boys]],sbcc18[[#This Row],[calc_girls]]),sbcc18[[#This Row],[total_children]])</f>
        <v>0</v>
      </c>
      <c r="AF423" s="49">
        <f>IF(ISBLANK(sbcc18[[#This Row],[total_pwd]]),SUM(sbcc18[[#This Row],[total_pwd_men]],sbcc18[[#This Row],[total_pwd_women]]),sbcc18[[#This Row],[total_pwd]])</f>
        <v>0</v>
      </c>
      <c r="AG423" s="49">
        <f>IF(ISBLANK(sbcc18[[#This Row],[total_adults]]),SUM(sbcc18[[#This Row],[total_men]],sbcc18[[#This Row],[total_women]]),sbcc18[[#This Row],[total_adults]])</f>
        <v>0</v>
      </c>
      <c r="AH423" s="49">
        <f>IF(ISBLANK(sbcc18[[#This Row],[total_beneficiaries_reached]]),SUM(sbcc18[[#This Row],[calc_children]],sbcc18[[#This Row],[calc_adults]]),sbcc18[[#This Row],[total_beneficiaries_reached]])</f>
        <v>0</v>
      </c>
      <c r="AI423" s="49" t="str">
        <f ca="1">IF(B423="","",OFFSET(table_admin1[[#Headers],[ADM1_PT]],MATCH(B423,admin1,0),1))</f>
        <v/>
      </c>
      <c r="AJ423" s="49" t="str">
        <f t="shared" ca="1" si="12"/>
        <v/>
      </c>
      <c r="AK423" s="49" t="str">
        <f t="shared" ca="1" si="13"/>
        <v/>
      </c>
    </row>
    <row r="424" spans="29:37" x14ac:dyDescent="0.2">
      <c r="AC424" s="49">
        <f>IF(ISBLANK(sbcc18[[#This Row],[total_boys]]),SUM(sbcc18[[#This Row],[boys_0-5_reached]],sbcc18[[#This Row],[boys_6-12_reached]],sbcc18[[#This Row],[boys_13-18_reached]]),sbcc18[[#This Row],[total_boys]])</f>
        <v>0</v>
      </c>
      <c r="AD424" s="49">
        <f>IF(ISBLANK(sbcc18[[#This Row],[total_girls]]),SUM(sbcc18[[#This Row],[girls_0-5_reached]],sbcc18[[#This Row],[girls_6-12_reached]],sbcc18[[#This Row],[girls_13-18_reached]]),sbcc18[[#This Row],[total_girls]])</f>
        <v>0</v>
      </c>
      <c r="AE424" s="49">
        <f>IF(ISBLANK(sbcc18[[#This Row],[total_children]]),SUM(sbcc18[[#This Row],[calc_boys]],sbcc18[[#This Row],[calc_girls]]),sbcc18[[#This Row],[total_children]])</f>
        <v>0</v>
      </c>
      <c r="AF424" s="49">
        <f>IF(ISBLANK(sbcc18[[#This Row],[total_pwd]]),SUM(sbcc18[[#This Row],[total_pwd_men]],sbcc18[[#This Row],[total_pwd_women]]),sbcc18[[#This Row],[total_pwd]])</f>
        <v>0</v>
      </c>
      <c r="AG424" s="49">
        <f>IF(ISBLANK(sbcc18[[#This Row],[total_adults]]),SUM(sbcc18[[#This Row],[total_men]],sbcc18[[#This Row],[total_women]]),sbcc18[[#This Row],[total_adults]])</f>
        <v>0</v>
      </c>
      <c r="AH424" s="49">
        <f>IF(ISBLANK(sbcc18[[#This Row],[total_beneficiaries_reached]]),SUM(sbcc18[[#This Row],[calc_children]],sbcc18[[#This Row],[calc_adults]]),sbcc18[[#This Row],[total_beneficiaries_reached]])</f>
        <v>0</v>
      </c>
      <c r="AI424" s="49" t="str">
        <f ca="1">IF(B424="","",OFFSET(table_admin1[[#Headers],[ADM1_PT]],MATCH(B424,admin1,0),1))</f>
        <v/>
      </c>
      <c r="AJ424" s="49" t="str">
        <f t="shared" ca="1" si="12"/>
        <v/>
      </c>
      <c r="AK424" s="49" t="str">
        <f t="shared" ca="1" si="13"/>
        <v/>
      </c>
    </row>
    <row r="425" spans="29:37" x14ac:dyDescent="0.2">
      <c r="AC425" s="49">
        <f>IF(ISBLANK(sbcc18[[#This Row],[total_boys]]),SUM(sbcc18[[#This Row],[boys_0-5_reached]],sbcc18[[#This Row],[boys_6-12_reached]],sbcc18[[#This Row],[boys_13-18_reached]]),sbcc18[[#This Row],[total_boys]])</f>
        <v>0</v>
      </c>
      <c r="AD425" s="49">
        <f>IF(ISBLANK(sbcc18[[#This Row],[total_girls]]),SUM(sbcc18[[#This Row],[girls_0-5_reached]],sbcc18[[#This Row],[girls_6-12_reached]],sbcc18[[#This Row],[girls_13-18_reached]]),sbcc18[[#This Row],[total_girls]])</f>
        <v>0</v>
      </c>
      <c r="AE425" s="49">
        <f>IF(ISBLANK(sbcc18[[#This Row],[total_children]]),SUM(sbcc18[[#This Row],[calc_boys]],sbcc18[[#This Row],[calc_girls]]),sbcc18[[#This Row],[total_children]])</f>
        <v>0</v>
      </c>
      <c r="AF425" s="49">
        <f>IF(ISBLANK(sbcc18[[#This Row],[total_pwd]]),SUM(sbcc18[[#This Row],[total_pwd_men]],sbcc18[[#This Row],[total_pwd_women]]),sbcc18[[#This Row],[total_pwd]])</f>
        <v>0</v>
      </c>
      <c r="AG425" s="49">
        <f>IF(ISBLANK(sbcc18[[#This Row],[total_adults]]),SUM(sbcc18[[#This Row],[total_men]],sbcc18[[#This Row],[total_women]]),sbcc18[[#This Row],[total_adults]])</f>
        <v>0</v>
      </c>
      <c r="AH425" s="49">
        <f>IF(ISBLANK(sbcc18[[#This Row],[total_beneficiaries_reached]]),SUM(sbcc18[[#This Row],[calc_children]],sbcc18[[#This Row],[calc_adults]]),sbcc18[[#This Row],[total_beneficiaries_reached]])</f>
        <v>0</v>
      </c>
      <c r="AI425" s="49" t="str">
        <f ca="1">IF(B425="","",OFFSET(table_admin1[[#Headers],[ADM1_PT]],MATCH(B425,admin1,0),1))</f>
        <v/>
      </c>
      <c r="AJ425" s="49" t="str">
        <f t="shared" ca="1" si="12"/>
        <v/>
      </c>
      <c r="AK425" s="49" t="str">
        <f t="shared" ca="1" si="13"/>
        <v/>
      </c>
    </row>
    <row r="426" spans="29:37" x14ac:dyDescent="0.2">
      <c r="AC426" s="49">
        <f>IF(ISBLANK(sbcc18[[#This Row],[total_boys]]),SUM(sbcc18[[#This Row],[boys_0-5_reached]],sbcc18[[#This Row],[boys_6-12_reached]],sbcc18[[#This Row],[boys_13-18_reached]]),sbcc18[[#This Row],[total_boys]])</f>
        <v>0</v>
      </c>
      <c r="AD426" s="49">
        <f>IF(ISBLANK(sbcc18[[#This Row],[total_girls]]),SUM(sbcc18[[#This Row],[girls_0-5_reached]],sbcc18[[#This Row],[girls_6-12_reached]],sbcc18[[#This Row],[girls_13-18_reached]]),sbcc18[[#This Row],[total_girls]])</f>
        <v>0</v>
      </c>
      <c r="AE426" s="49">
        <f>IF(ISBLANK(sbcc18[[#This Row],[total_children]]),SUM(sbcc18[[#This Row],[calc_boys]],sbcc18[[#This Row],[calc_girls]]),sbcc18[[#This Row],[total_children]])</f>
        <v>0</v>
      </c>
      <c r="AF426" s="49">
        <f>IF(ISBLANK(sbcc18[[#This Row],[total_pwd]]),SUM(sbcc18[[#This Row],[total_pwd_men]],sbcc18[[#This Row],[total_pwd_women]]),sbcc18[[#This Row],[total_pwd]])</f>
        <v>0</v>
      </c>
      <c r="AG426" s="49">
        <f>IF(ISBLANK(sbcc18[[#This Row],[total_adults]]),SUM(sbcc18[[#This Row],[total_men]],sbcc18[[#This Row],[total_women]]),sbcc18[[#This Row],[total_adults]])</f>
        <v>0</v>
      </c>
      <c r="AH426" s="49">
        <f>IF(ISBLANK(sbcc18[[#This Row],[total_beneficiaries_reached]]),SUM(sbcc18[[#This Row],[calc_children]],sbcc18[[#This Row],[calc_adults]]),sbcc18[[#This Row],[total_beneficiaries_reached]])</f>
        <v>0</v>
      </c>
      <c r="AI426" s="49" t="str">
        <f ca="1">IF(B426="","",OFFSET(table_admin1[[#Headers],[ADM1_PT]],MATCH(B426,admin1,0),1))</f>
        <v/>
      </c>
      <c r="AJ426" s="49" t="str">
        <f t="shared" ca="1" si="12"/>
        <v/>
      </c>
      <c r="AK426" s="49" t="str">
        <f t="shared" ca="1" si="13"/>
        <v/>
      </c>
    </row>
    <row r="427" spans="29:37" x14ac:dyDescent="0.2">
      <c r="AC427" s="49">
        <f>IF(ISBLANK(sbcc18[[#This Row],[total_boys]]),SUM(sbcc18[[#This Row],[boys_0-5_reached]],sbcc18[[#This Row],[boys_6-12_reached]],sbcc18[[#This Row],[boys_13-18_reached]]),sbcc18[[#This Row],[total_boys]])</f>
        <v>0</v>
      </c>
      <c r="AD427" s="49">
        <f>IF(ISBLANK(sbcc18[[#This Row],[total_girls]]),SUM(sbcc18[[#This Row],[girls_0-5_reached]],sbcc18[[#This Row],[girls_6-12_reached]],sbcc18[[#This Row],[girls_13-18_reached]]),sbcc18[[#This Row],[total_girls]])</f>
        <v>0</v>
      </c>
      <c r="AE427" s="49">
        <f>IF(ISBLANK(sbcc18[[#This Row],[total_children]]),SUM(sbcc18[[#This Row],[calc_boys]],sbcc18[[#This Row],[calc_girls]]),sbcc18[[#This Row],[total_children]])</f>
        <v>0</v>
      </c>
      <c r="AF427" s="49">
        <f>IF(ISBLANK(sbcc18[[#This Row],[total_pwd]]),SUM(sbcc18[[#This Row],[total_pwd_men]],sbcc18[[#This Row],[total_pwd_women]]),sbcc18[[#This Row],[total_pwd]])</f>
        <v>0</v>
      </c>
      <c r="AG427" s="49">
        <f>IF(ISBLANK(sbcc18[[#This Row],[total_adults]]),SUM(sbcc18[[#This Row],[total_men]],sbcc18[[#This Row],[total_women]]),sbcc18[[#This Row],[total_adults]])</f>
        <v>0</v>
      </c>
      <c r="AH427" s="49">
        <f>IF(ISBLANK(sbcc18[[#This Row],[total_beneficiaries_reached]]),SUM(sbcc18[[#This Row],[calc_children]],sbcc18[[#This Row],[calc_adults]]),sbcc18[[#This Row],[total_beneficiaries_reached]])</f>
        <v>0</v>
      </c>
      <c r="AI427" s="49" t="str">
        <f ca="1">IF(B427="","",OFFSET(table_admin1[[#Headers],[ADM1_PT]],MATCH(B427,admin1,0),1))</f>
        <v/>
      </c>
      <c r="AJ427" s="49" t="str">
        <f t="shared" ca="1" si="12"/>
        <v/>
      </c>
      <c r="AK427" s="49" t="str">
        <f t="shared" ca="1" si="13"/>
        <v/>
      </c>
    </row>
    <row r="428" spans="29:37" x14ac:dyDescent="0.2">
      <c r="AC428" s="49">
        <f>IF(ISBLANK(sbcc18[[#This Row],[total_boys]]),SUM(sbcc18[[#This Row],[boys_0-5_reached]],sbcc18[[#This Row],[boys_6-12_reached]],sbcc18[[#This Row],[boys_13-18_reached]]),sbcc18[[#This Row],[total_boys]])</f>
        <v>0</v>
      </c>
      <c r="AD428" s="49">
        <f>IF(ISBLANK(sbcc18[[#This Row],[total_girls]]),SUM(sbcc18[[#This Row],[girls_0-5_reached]],sbcc18[[#This Row],[girls_6-12_reached]],sbcc18[[#This Row],[girls_13-18_reached]]),sbcc18[[#This Row],[total_girls]])</f>
        <v>0</v>
      </c>
      <c r="AE428" s="49">
        <f>IF(ISBLANK(sbcc18[[#This Row],[total_children]]),SUM(sbcc18[[#This Row],[calc_boys]],sbcc18[[#This Row],[calc_girls]]),sbcc18[[#This Row],[total_children]])</f>
        <v>0</v>
      </c>
      <c r="AF428" s="49">
        <f>IF(ISBLANK(sbcc18[[#This Row],[total_pwd]]),SUM(sbcc18[[#This Row],[total_pwd_men]],sbcc18[[#This Row],[total_pwd_women]]),sbcc18[[#This Row],[total_pwd]])</f>
        <v>0</v>
      </c>
      <c r="AG428" s="49">
        <f>IF(ISBLANK(sbcc18[[#This Row],[total_adults]]),SUM(sbcc18[[#This Row],[total_men]],sbcc18[[#This Row],[total_women]]),sbcc18[[#This Row],[total_adults]])</f>
        <v>0</v>
      </c>
      <c r="AH428" s="49">
        <f>IF(ISBLANK(sbcc18[[#This Row],[total_beneficiaries_reached]]),SUM(sbcc18[[#This Row],[calc_children]],sbcc18[[#This Row],[calc_adults]]),sbcc18[[#This Row],[total_beneficiaries_reached]])</f>
        <v>0</v>
      </c>
      <c r="AI428" s="49" t="str">
        <f ca="1">IF(B428="","",OFFSET(table_admin1[[#Headers],[ADM1_PT]],MATCH(B428,admin1,0),1))</f>
        <v/>
      </c>
      <c r="AJ428" s="49" t="str">
        <f t="shared" ca="1" si="12"/>
        <v/>
      </c>
      <c r="AK428" s="49" t="str">
        <f t="shared" ca="1" si="13"/>
        <v/>
      </c>
    </row>
    <row r="429" spans="29:37" x14ac:dyDescent="0.2">
      <c r="AC429" s="49">
        <f>IF(ISBLANK(sbcc18[[#This Row],[total_boys]]),SUM(sbcc18[[#This Row],[boys_0-5_reached]],sbcc18[[#This Row],[boys_6-12_reached]],sbcc18[[#This Row],[boys_13-18_reached]]),sbcc18[[#This Row],[total_boys]])</f>
        <v>0</v>
      </c>
      <c r="AD429" s="49">
        <f>IF(ISBLANK(sbcc18[[#This Row],[total_girls]]),SUM(sbcc18[[#This Row],[girls_0-5_reached]],sbcc18[[#This Row],[girls_6-12_reached]],sbcc18[[#This Row],[girls_13-18_reached]]),sbcc18[[#This Row],[total_girls]])</f>
        <v>0</v>
      </c>
      <c r="AE429" s="49">
        <f>IF(ISBLANK(sbcc18[[#This Row],[total_children]]),SUM(sbcc18[[#This Row],[calc_boys]],sbcc18[[#This Row],[calc_girls]]),sbcc18[[#This Row],[total_children]])</f>
        <v>0</v>
      </c>
      <c r="AF429" s="49">
        <f>IF(ISBLANK(sbcc18[[#This Row],[total_pwd]]),SUM(sbcc18[[#This Row],[total_pwd_men]],sbcc18[[#This Row],[total_pwd_women]]),sbcc18[[#This Row],[total_pwd]])</f>
        <v>0</v>
      </c>
      <c r="AG429" s="49">
        <f>IF(ISBLANK(sbcc18[[#This Row],[total_adults]]),SUM(sbcc18[[#This Row],[total_men]],sbcc18[[#This Row],[total_women]]),sbcc18[[#This Row],[total_adults]])</f>
        <v>0</v>
      </c>
      <c r="AH429" s="49">
        <f>IF(ISBLANK(sbcc18[[#This Row],[total_beneficiaries_reached]]),SUM(sbcc18[[#This Row],[calc_children]],sbcc18[[#This Row],[calc_adults]]),sbcc18[[#This Row],[total_beneficiaries_reached]])</f>
        <v>0</v>
      </c>
      <c r="AI429" s="49" t="str">
        <f ca="1">IF(B429="","",OFFSET(table_admin1[[#Headers],[ADM1_PT]],MATCH(B429,admin1,0),1))</f>
        <v/>
      </c>
      <c r="AJ429" s="49" t="str">
        <f t="shared" ca="1" si="12"/>
        <v/>
      </c>
      <c r="AK429" s="49" t="str">
        <f t="shared" ca="1" si="13"/>
        <v/>
      </c>
    </row>
    <row r="430" spans="29:37" x14ac:dyDescent="0.2">
      <c r="AC430" s="49">
        <f>IF(ISBLANK(sbcc18[[#This Row],[total_boys]]),SUM(sbcc18[[#This Row],[boys_0-5_reached]],sbcc18[[#This Row],[boys_6-12_reached]],sbcc18[[#This Row],[boys_13-18_reached]]),sbcc18[[#This Row],[total_boys]])</f>
        <v>0</v>
      </c>
      <c r="AD430" s="49">
        <f>IF(ISBLANK(sbcc18[[#This Row],[total_girls]]),SUM(sbcc18[[#This Row],[girls_0-5_reached]],sbcc18[[#This Row],[girls_6-12_reached]],sbcc18[[#This Row],[girls_13-18_reached]]),sbcc18[[#This Row],[total_girls]])</f>
        <v>0</v>
      </c>
      <c r="AE430" s="49">
        <f>IF(ISBLANK(sbcc18[[#This Row],[total_children]]),SUM(sbcc18[[#This Row],[calc_boys]],sbcc18[[#This Row],[calc_girls]]),sbcc18[[#This Row],[total_children]])</f>
        <v>0</v>
      </c>
      <c r="AF430" s="49">
        <f>IF(ISBLANK(sbcc18[[#This Row],[total_pwd]]),SUM(sbcc18[[#This Row],[total_pwd_men]],sbcc18[[#This Row],[total_pwd_women]]),sbcc18[[#This Row],[total_pwd]])</f>
        <v>0</v>
      </c>
      <c r="AG430" s="49">
        <f>IF(ISBLANK(sbcc18[[#This Row],[total_adults]]),SUM(sbcc18[[#This Row],[total_men]],sbcc18[[#This Row],[total_women]]),sbcc18[[#This Row],[total_adults]])</f>
        <v>0</v>
      </c>
      <c r="AH430" s="49">
        <f>IF(ISBLANK(sbcc18[[#This Row],[total_beneficiaries_reached]]),SUM(sbcc18[[#This Row],[calc_children]],sbcc18[[#This Row],[calc_adults]]),sbcc18[[#This Row],[total_beneficiaries_reached]])</f>
        <v>0</v>
      </c>
      <c r="AI430" s="49" t="str">
        <f ca="1">IF(B430="","",OFFSET(table_admin1[[#Headers],[ADM1_PT]],MATCH(B430,admin1,0),1))</f>
        <v/>
      </c>
      <c r="AJ430" s="49" t="str">
        <f t="shared" ca="1" si="12"/>
        <v/>
      </c>
      <c r="AK430" s="49" t="str">
        <f t="shared" ca="1" si="13"/>
        <v/>
      </c>
    </row>
    <row r="431" spans="29:37" x14ac:dyDescent="0.2">
      <c r="AC431" s="49">
        <f>IF(ISBLANK(sbcc18[[#This Row],[total_boys]]),SUM(sbcc18[[#This Row],[boys_0-5_reached]],sbcc18[[#This Row],[boys_6-12_reached]],sbcc18[[#This Row],[boys_13-18_reached]]),sbcc18[[#This Row],[total_boys]])</f>
        <v>0</v>
      </c>
      <c r="AD431" s="49">
        <f>IF(ISBLANK(sbcc18[[#This Row],[total_girls]]),SUM(sbcc18[[#This Row],[girls_0-5_reached]],sbcc18[[#This Row],[girls_6-12_reached]],sbcc18[[#This Row],[girls_13-18_reached]]),sbcc18[[#This Row],[total_girls]])</f>
        <v>0</v>
      </c>
      <c r="AE431" s="49">
        <f>IF(ISBLANK(sbcc18[[#This Row],[total_children]]),SUM(sbcc18[[#This Row],[calc_boys]],sbcc18[[#This Row],[calc_girls]]),sbcc18[[#This Row],[total_children]])</f>
        <v>0</v>
      </c>
      <c r="AF431" s="49">
        <f>IF(ISBLANK(sbcc18[[#This Row],[total_pwd]]),SUM(sbcc18[[#This Row],[total_pwd_men]],sbcc18[[#This Row],[total_pwd_women]]),sbcc18[[#This Row],[total_pwd]])</f>
        <v>0</v>
      </c>
      <c r="AG431" s="49">
        <f>IF(ISBLANK(sbcc18[[#This Row],[total_adults]]),SUM(sbcc18[[#This Row],[total_men]],sbcc18[[#This Row],[total_women]]),sbcc18[[#This Row],[total_adults]])</f>
        <v>0</v>
      </c>
      <c r="AH431" s="49">
        <f>IF(ISBLANK(sbcc18[[#This Row],[total_beneficiaries_reached]]),SUM(sbcc18[[#This Row],[calc_children]],sbcc18[[#This Row],[calc_adults]]),sbcc18[[#This Row],[total_beneficiaries_reached]])</f>
        <v>0</v>
      </c>
      <c r="AI431" s="49" t="str">
        <f ca="1">IF(B431="","",OFFSET(table_admin1[[#Headers],[ADM1_PT]],MATCH(B431,admin1,0),1))</f>
        <v/>
      </c>
      <c r="AJ431" s="49" t="str">
        <f t="shared" ca="1" si="12"/>
        <v/>
      </c>
      <c r="AK431" s="49" t="str">
        <f t="shared" ca="1" si="13"/>
        <v/>
      </c>
    </row>
    <row r="432" spans="29:37" x14ac:dyDescent="0.2">
      <c r="AC432" s="49">
        <f>IF(ISBLANK(sbcc18[[#This Row],[total_boys]]),SUM(sbcc18[[#This Row],[boys_0-5_reached]],sbcc18[[#This Row],[boys_6-12_reached]],sbcc18[[#This Row],[boys_13-18_reached]]),sbcc18[[#This Row],[total_boys]])</f>
        <v>0</v>
      </c>
      <c r="AD432" s="49">
        <f>IF(ISBLANK(sbcc18[[#This Row],[total_girls]]),SUM(sbcc18[[#This Row],[girls_0-5_reached]],sbcc18[[#This Row],[girls_6-12_reached]],sbcc18[[#This Row],[girls_13-18_reached]]),sbcc18[[#This Row],[total_girls]])</f>
        <v>0</v>
      </c>
      <c r="AE432" s="49">
        <f>IF(ISBLANK(sbcc18[[#This Row],[total_children]]),SUM(sbcc18[[#This Row],[calc_boys]],sbcc18[[#This Row],[calc_girls]]),sbcc18[[#This Row],[total_children]])</f>
        <v>0</v>
      </c>
      <c r="AF432" s="49">
        <f>IF(ISBLANK(sbcc18[[#This Row],[total_pwd]]),SUM(sbcc18[[#This Row],[total_pwd_men]],sbcc18[[#This Row],[total_pwd_women]]),sbcc18[[#This Row],[total_pwd]])</f>
        <v>0</v>
      </c>
      <c r="AG432" s="49">
        <f>IF(ISBLANK(sbcc18[[#This Row],[total_adults]]),SUM(sbcc18[[#This Row],[total_men]],sbcc18[[#This Row],[total_women]]),sbcc18[[#This Row],[total_adults]])</f>
        <v>0</v>
      </c>
      <c r="AH432" s="49">
        <f>IF(ISBLANK(sbcc18[[#This Row],[total_beneficiaries_reached]]),SUM(sbcc18[[#This Row],[calc_children]],sbcc18[[#This Row],[calc_adults]]),sbcc18[[#This Row],[total_beneficiaries_reached]])</f>
        <v>0</v>
      </c>
      <c r="AI432" s="49" t="str">
        <f ca="1">IF(B432="","",OFFSET(table_admin1[[#Headers],[ADM1_PT]],MATCH(B432,admin1,0),1))</f>
        <v/>
      </c>
      <c r="AJ432" s="49" t="str">
        <f t="shared" ca="1" si="12"/>
        <v/>
      </c>
      <c r="AK432" s="49" t="str">
        <f t="shared" ca="1" si="13"/>
        <v/>
      </c>
    </row>
    <row r="433" spans="29:37" x14ac:dyDescent="0.2">
      <c r="AC433" s="49">
        <f>IF(ISBLANK(sbcc18[[#This Row],[total_boys]]),SUM(sbcc18[[#This Row],[boys_0-5_reached]],sbcc18[[#This Row],[boys_6-12_reached]],sbcc18[[#This Row],[boys_13-18_reached]]),sbcc18[[#This Row],[total_boys]])</f>
        <v>0</v>
      </c>
      <c r="AD433" s="49">
        <f>IF(ISBLANK(sbcc18[[#This Row],[total_girls]]),SUM(sbcc18[[#This Row],[girls_0-5_reached]],sbcc18[[#This Row],[girls_6-12_reached]],sbcc18[[#This Row],[girls_13-18_reached]]),sbcc18[[#This Row],[total_girls]])</f>
        <v>0</v>
      </c>
      <c r="AE433" s="49">
        <f>IF(ISBLANK(sbcc18[[#This Row],[total_children]]),SUM(sbcc18[[#This Row],[calc_boys]],sbcc18[[#This Row],[calc_girls]]),sbcc18[[#This Row],[total_children]])</f>
        <v>0</v>
      </c>
      <c r="AF433" s="49">
        <f>IF(ISBLANK(sbcc18[[#This Row],[total_pwd]]),SUM(sbcc18[[#This Row],[total_pwd_men]],sbcc18[[#This Row],[total_pwd_women]]),sbcc18[[#This Row],[total_pwd]])</f>
        <v>0</v>
      </c>
      <c r="AG433" s="49">
        <f>IF(ISBLANK(sbcc18[[#This Row],[total_adults]]),SUM(sbcc18[[#This Row],[total_men]],sbcc18[[#This Row],[total_women]]),sbcc18[[#This Row],[total_adults]])</f>
        <v>0</v>
      </c>
      <c r="AH433" s="49">
        <f>IF(ISBLANK(sbcc18[[#This Row],[total_beneficiaries_reached]]),SUM(sbcc18[[#This Row],[calc_children]],sbcc18[[#This Row],[calc_adults]]),sbcc18[[#This Row],[total_beneficiaries_reached]])</f>
        <v>0</v>
      </c>
      <c r="AI433" s="49" t="str">
        <f ca="1">IF(B433="","",OFFSET(table_admin1[[#Headers],[ADM1_PT]],MATCH(B433,admin1,0),1))</f>
        <v/>
      </c>
      <c r="AJ433" s="49" t="str">
        <f t="shared" ca="1" si="12"/>
        <v/>
      </c>
      <c r="AK433" s="49" t="str">
        <f t="shared" ca="1" si="13"/>
        <v/>
      </c>
    </row>
    <row r="434" spans="29:37" x14ac:dyDescent="0.2">
      <c r="AC434" s="49">
        <f>IF(ISBLANK(sbcc18[[#This Row],[total_boys]]),SUM(sbcc18[[#This Row],[boys_0-5_reached]],sbcc18[[#This Row],[boys_6-12_reached]],sbcc18[[#This Row],[boys_13-18_reached]]),sbcc18[[#This Row],[total_boys]])</f>
        <v>0</v>
      </c>
      <c r="AD434" s="49">
        <f>IF(ISBLANK(sbcc18[[#This Row],[total_girls]]),SUM(sbcc18[[#This Row],[girls_0-5_reached]],sbcc18[[#This Row],[girls_6-12_reached]],sbcc18[[#This Row],[girls_13-18_reached]]),sbcc18[[#This Row],[total_girls]])</f>
        <v>0</v>
      </c>
      <c r="AE434" s="49">
        <f>IF(ISBLANK(sbcc18[[#This Row],[total_children]]),SUM(sbcc18[[#This Row],[calc_boys]],sbcc18[[#This Row],[calc_girls]]),sbcc18[[#This Row],[total_children]])</f>
        <v>0</v>
      </c>
      <c r="AF434" s="49">
        <f>IF(ISBLANK(sbcc18[[#This Row],[total_pwd]]),SUM(sbcc18[[#This Row],[total_pwd_men]],sbcc18[[#This Row],[total_pwd_women]]),sbcc18[[#This Row],[total_pwd]])</f>
        <v>0</v>
      </c>
      <c r="AG434" s="49">
        <f>IF(ISBLANK(sbcc18[[#This Row],[total_adults]]),SUM(sbcc18[[#This Row],[total_men]],sbcc18[[#This Row],[total_women]]),sbcc18[[#This Row],[total_adults]])</f>
        <v>0</v>
      </c>
      <c r="AH434" s="49">
        <f>IF(ISBLANK(sbcc18[[#This Row],[total_beneficiaries_reached]]),SUM(sbcc18[[#This Row],[calc_children]],sbcc18[[#This Row],[calc_adults]]),sbcc18[[#This Row],[total_beneficiaries_reached]])</f>
        <v>0</v>
      </c>
      <c r="AI434" s="49" t="str">
        <f ca="1">IF(B434="","",OFFSET(table_admin1[[#Headers],[ADM1_PT]],MATCH(B434,admin1,0),1))</f>
        <v/>
      </c>
      <c r="AJ434" s="49" t="str">
        <f t="shared" ca="1" si="12"/>
        <v/>
      </c>
      <c r="AK434" s="49" t="str">
        <f t="shared" ca="1" si="13"/>
        <v/>
      </c>
    </row>
    <row r="435" spans="29:37" x14ac:dyDescent="0.2">
      <c r="AC435" s="49">
        <f>IF(ISBLANK(sbcc18[[#This Row],[total_boys]]),SUM(sbcc18[[#This Row],[boys_0-5_reached]],sbcc18[[#This Row],[boys_6-12_reached]],sbcc18[[#This Row],[boys_13-18_reached]]),sbcc18[[#This Row],[total_boys]])</f>
        <v>0</v>
      </c>
      <c r="AD435" s="49">
        <f>IF(ISBLANK(sbcc18[[#This Row],[total_girls]]),SUM(sbcc18[[#This Row],[girls_0-5_reached]],sbcc18[[#This Row],[girls_6-12_reached]],sbcc18[[#This Row],[girls_13-18_reached]]),sbcc18[[#This Row],[total_girls]])</f>
        <v>0</v>
      </c>
      <c r="AE435" s="49">
        <f>IF(ISBLANK(sbcc18[[#This Row],[total_children]]),SUM(sbcc18[[#This Row],[calc_boys]],sbcc18[[#This Row],[calc_girls]]),sbcc18[[#This Row],[total_children]])</f>
        <v>0</v>
      </c>
      <c r="AF435" s="49">
        <f>IF(ISBLANK(sbcc18[[#This Row],[total_pwd]]),SUM(sbcc18[[#This Row],[total_pwd_men]],sbcc18[[#This Row],[total_pwd_women]]),sbcc18[[#This Row],[total_pwd]])</f>
        <v>0</v>
      </c>
      <c r="AG435" s="49">
        <f>IF(ISBLANK(sbcc18[[#This Row],[total_adults]]),SUM(sbcc18[[#This Row],[total_men]],sbcc18[[#This Row],[total_women]]),sbcc18[[#This Row],[total_adults]])</f>
        <v>0</v>
      </c>
      <c r="AH435" s="49">
        <f>IF(ISBLANK(sbcc18[[#This Row],[total_beneficiaries_reached]]),SUM(sbcc18[[#This Row],[calc_children]],sbcc18[[#This Row],[calc_adults]]),sbcc18[[#This Row],[total_beneficiaries_reached]])</f>
        <v>0</v>
      </c>
      <c r="AI435" s="49" t="str">
        <f ca="1">IF(B435="","",OFFSET(table_admin1[[#Headers],[ADM1_PT]],MATCH(B435,admin1,0),1))</f>
        <v/>
      </c>
      <c r="AJ435" s="49" t="str">
        <f t="shared" ca="1" si="12"/>
        <v/>
      </c>
      <c r="AK435" s="49" t="str">
        <f t="shared" ca="1" si="13"/>
        <v/>
      </c>
    </row>
    <row r="436" spans="29:37" x14ac:dyDescent="0.2">
      <c r="AC436" s="49">
        <f>IF(ISBLANK(sbcc18[[#This Row],[total_boys]]),SUM(sbcc18[[#This Row],[boys_0-5_reached]],sbcc18[[#This Row],[boys_6-12_reached]],sbcc18[[#This Row],[boys_13-18_reached]]),sbcc18[[#This Row],[total_boys]])</f>
        <v>0</v>
      </c>
      <c r="AD436" s="49">
        <f>IF(ISBLANK(sbcc18[[#This Row],[total_girls]]),SUM(sbcc18[[#This Row],[girls_0-5_reached]],sbcc18[[#This Row],[girls_6-12_reached]],sbcc18[[#This Row],[girls_13-18_reached]]),sbcc18[[#This Row],[total_girls]])</f>
        <v>0</v>
      </c>
      <c r="AE436" s="49">
        <f>IF(ISBLANK(sbcc18[[#This Row],[total_children]]),SUM(sbcc18[[#This Row],[calc_boys]],sbcc18[[#This Row],[calc_girls]]),sbcc18[[#This Row],[total_children]])</f>
        <v>0</v>
      </c>
      <c r="AF436" s="49">
        <f>IF(ISBLANK(sbcc18[[#This Row],[total_pwd]]),SUM(sbcc18[[#This Row],[total_pwd_men]],sbcc18[[#This Row],[total_pwd_women]]),sbcc18[[#This Row],[total_pwd]])</f>
        <v>0</v>
      </c>
      <c r="AG436" s="49">
        <f>IF(ISBLANK(sbcc18[[#This Row],[total_adults]]),SUM(sbcc18[[#This Row],[total_men]],sbcc18[[#This Row],[total_women]]),sbcc18[[#This Row],[total_adults]])</f>
        <v>0</v>
      </c>
      <c r="AH436" s="49">
        <f>IF(ISBLANK(sbcc18[[#This Row],[total_beneficiaries_reached]]),SUM(sbcc18[[#This Row],[calc_children]],sbcc18[[#This Row],[calc_adults]]),sbcc18[[#This Row],[total_beneficiaries_reached]])</f>
        <v>0</v>
      </c>
      <c r="AI436" s="49" t="str">
        <f ca="1">IF(B436="","",OFFSET(table_admin1[[#Headers],[ADM1_PT]],MATCH(B436,admin1,0),1))</f>
        <v/>
      </c>
      <c r="AJ436" s="49" t="str">
        <f t="shared" ca="1" si="12"/>
        <v/>
      </c>
      <c r="AK436" s="49" t="str">
        <f t="shared" ca="1" si="13"/>
        <v/>
      </c>
    </row>
    <row r="437" spans="29:37" x14ac:dyDescent="0.2">
      <c r="AC437" s="49">
        <f>IF(ISBLANK(sbcc18[[#This Row],[total_boys]]),SUM(sbcc18[[#This Row],[boys_0-5_reached]],sbcc18[[#This Row],[boys_6-12_reached]],sbcc18[[#This Row],[boys_13-18_reached]]),sbcc18[[#This Row],[total_boys]])</f>
        <v>0</v>
      </c>
      <c r="AD437" s="49">
        <f>IF(ISBLANK(sbcc18[[#This Row],[total_girls]]),SUM(sbcc18[[#This Row],[girls_0-5_reached]],sbcc18[[#This Row],[girls_6-12_reached]],sbcc18[[#This Row],[girls_13-18_reached]]),sbcc18[[#This Row],[total_girls]])</f>
        <v>0</v>
      </c>
      <c r="AE437" s="49">
        <f>IF(ISBLANK(sbcc18[[#This Row],[total_children]]),SUM(sbcc18[[#This Row],[calc_boys]],sbcc18[[#This Row],[calc_girls]]),sbcc18[[#This Row],[total_children]])</f>
        <v>0</v>
      </c>
      <c r="AF437" s="49">
        <f>IF(ISBLANK(sbcc18[[#This Row],[total_pwd]]),SUM(sbcc18[[#This Row],[total_pwd_men]],sbcc18[[#This Row],[total_pwd_women]]),sbcc18[[#This Row],[total_pwd]])</f>
        <v>0</v>
      </c>
      <c r="AG437" s="49">
        <f>IF(ISBLANK(sbcc18[[#This Row],[total_adults]]),SUM(sbcc18[[#This Row],[total_men]],sbcc18[[#This Row],[total_women]]),sbcc18[[#This Row],[total_adults]])</f>
        <v>0</v>
      </c>
      <c r="AH437" s="49">
        <f>IF(ISBLANK(sbcc18[[#This Row],[total_beneficiaries_reached]]),SUM(sbcc18[[#This Row],[calc_children]],sbcc18[[#This Row],[calc_adults]]),sbcc18[[#This Row],[total_beneficiaries_reached]])</f>
        <v>0</v>
      </c>
      <c r="AI437" s="49" t="str">
        <f ca="1">IF(B437="","",OFFSET(table_admin1[[#Headers],[ADM1_PT]],MATCH(B437,admin1,0),1))</f>
        <v/>
      </c>
      <c r="AJ437" s="49" t="str">
        <f t="shared" ca="1" si="12"/>
        <v/>
      </c>
      <c r="AK437" s="49" t="str">
        <f t="shared" ca="1" si="13"/>
        <v/>
      </c>
    </row>
    <row r="438" spans="29:37" x14ac:dyDescent="0.2">
      <c r="AC438" s="49">
        <f>IF(ISBLANK(sbcc18[[#This Row],[total_boys]]),SUM(sbcc18[[#This Row],[boys_0-5_reached]],sbcc18[[#This Row],[boys_6-12_reached]],sbcc18[[#This Row],[boys_13-18_reached]]),sbcc18[[#This Row],[total_boys]])</f>
        <v>0</v>
      </c>
      <c r="AD438" s="49">
        <f>IF(ISBLANK(sbcc18[[#This Row],[total_girls]]),SUM(sbcc18[[#This Row],[girls_0-5_reached]],sbcc18[[#This Row],[girls_6-12_reached]],sbcc18[[#This Row],[girls_13-18_reached]]),sbcc18[[#This Row],[total_girls]])</f>
        <v>0</v>
      </c>
      <c r="AE438" s="49">
        <f>IF(ISBLANK(sbcc18[[#This Row],[total_children]]),SUM(sbcc18[[#This Row],[calc_boys]],sbcc18[[#This Row],[calc_girls]]),sbcc18[[#This Row],[total_children]])</f>
        <v>0</v>
      </c>
      <c r="AF438" s="49">
        <f>IF(ISBLANK(sbcc18[[#This Row],[total_pwd]]),SUM(sbcc18[[#This Row],[total_pwd_men]],sbcc18[[#This Row],[total_pwd_women]]),sbcc18[[#This Row],[total_pwd]])</f>
        <v>0</v>
      </c>
      <c r="AG438" s="49">
        <f>IF(ISBLANK(sbcc18[[#This Row],[total_adults]]),SUM(sbcc18[[#This Row],[total_men]],sbcc18[[#This Row],[total_women]]),sbcc18[[#This Row],[total_adults]])</f>
        <v>0</v>
      </c>
      <c r="AH438" s="49">
        <f>IF(ISBLANK(sbcc18[[#This Row],[total_beneficiaries_reached]]),SUM(sbcc18[[#This Row],[calc_children]],sbcc18[[#This Row],[calc_adults]]),sbcc18[[#This Row],[total_beneficiaries_reached]])</f>
        <v>0</v>
      </c>
      <c r="AI438" s="49" t="str">
        <f ca="1">IF(B438="","",OFFSET(table_admin1[[#Headers],[ADM1_PT]],MATCH(B438,admin1,0),1))</f>
        <v/>
      </c>
      <c r="AJ438" s="49" t="str">
        <f t="shared" ca="1" si="12"/>
        <v/>
      </c>
      <c r="AK438" s="49" t="str">
        <f t="shared" ca="1" si="13"/>
        <v/>
      </c>
    </row>
    <row r="439" spans="29:37" x14ac:dyDescent="0.2">
      <c r="AC439" s="49">
        <f>IF(ISBLANK(sbcc18[[#This Row],[total_boys]]),SUM(sbcc18[[#This Row],[boys_0-5_reached]],sbcc18[[#This Row],[boys_6-12_reached]],sbcc18[[#This Row],[boys_13-18_reached]]),sbcc18[[#This Row],[total_boys]])</f>
        <v>0</v>
      </c>
      <c r="AD439" s="49">
        <f>IF(ISBLANK(sbcc18[[#This Row],[total_girls]]),SUM(sbcc18[[#This Row],[girls_0-5_reached]],sbcc18[[#This Row],[girls_6-12_reached]],sbcc18[[#This Row],[girls_13-18_reached]]),sbcc18[[#This Row],[total_girls]])</f>
        <v>0</v>
      </c>
      <c r="AE439" s="49">
        <f>IF(ISBLANK(sbcc18[[#This Row],[total_children]]),SUM(sbcc18[[#This Row],[calc_boys]],sbcc18[[#This Row],[calc_girls]]),sbcc18[[#This Row],[total_children]])</f>
        <v>0</v>
      </c>
      <c r="AF439" s="49">
        <f>IF(ISBLANK(sbcc18[[#This Row],[total_pwd]]),SUM(sbcc18[[#This Row],[total_pwd_men]],sbcc18[[#This Row],[total_pwd_women]]),sbcc18[[#This Row],[total_pwd]])</f>
        <v>0</v>
      </c>
      <c r="AG439" s="49">
        <f>IF(ISBLANK(sbcc18[[#This Row],[total_adults]]),SUM(sbcc18[[#This Row],[total_men]],sbcc18[[#This Row],[total_women]]),sbcc18[[#This Row],[total_adults]])</f>
        <v>0</v>
      </c>
      <c r="AH439" s="49">
        <f>IF(ISBLANK(sbcc18[[#This Row],[total_beneficiaries_reached]]),SUM(sbcc18[[#This Row],[calc_children]],sbcc18[[#This Row],[calc_adults]]),sbcc18[[#This Row],[total_beneficiaries_reached]])</f>
        <v>0</v>
      </c>
      <c r="AI439" s="49" t="str">
        <f ca="1">IF(B439="","",OFFSET(table_admin1[[#Headers],[ADM1_PT]],MATCH(B439,admin1,0),1))</f>
        <v/>
      </c>
      <c r="AJ439" s="49" t="str">
        <f t="shared" ca="1" si="12"/>
        <v/>
      </c>
      <c r="AK439" s="49" t="str">
        <f t="shared" ca="1" si="13"/>
        <v/>
      </c>
    </row>
    <row r="440" spans="29:37" x14ac:dyDescent="0.2">
      <c r="AC440" s="49">
        <f>IF(ISBLANK(sbcc18[[#This Row],[total_boys]]),SUM(sbcc18[[#This Row],[boys_0-5_reached]],sbcc18[[#This Row],[boys_6-12_reached]],sbcc18[[#This Row],[boys_13-18_reached]]),sbcc18[[#This Row],[total_boys]])</f>
        <v>0</v>
      </c>
      <c r="AD440" s="49">
        <f>IF(ISBLANK(sbcc18[[#This Row],[total_girls]]),SUM(sbcc18[[#This Row],[girls_0-5_reached]],sbcc18[[#This Row],[girls_6-12_reached]],sbcc18[[#This Row],[girls_13-18_reached]]),sbcc18[[#This Row],[total_girls]])</f>
        <v>0</v>
      </c>
      <c r="AE440" s="49">
        <f>IF(ISBLANK(sbcc18[[#This Row],[total_children]]),SUM(sbcc18[[#This Row],[calc_boys]],sbcc18[[#This Row],[calc_girls]]),sbcc18[[#This Row],[total_children]])</f>
        <v>0</v>
      </c>
      <c r="AF440" s="49">
        <f>IF(ISBLANK(sbcc18[[#This Row],[total_pwd]]),SUM(sbcc18[[#This Row],[total_pwd_men]],sbcc18[[#This Row],[total_pwd_women]]),sbcc18[[#This Row],[total_pwd]])</f>
        <v>0</v>
      </c>
      <c r="AG440" s="49">
        <f>IF(ISBLANK(sbcc18[[#This Row],[total_adults]]),SUM(sbcc18[[#This Row],[total_men]],sbcc18[[#This Row],[total_women]]),sbcc18[[#This Row],[total_adults]])</f>
        <v>0</v>
      </c>
      <c r="AH440" s="49">
        <f>IF(ISBLANK(sbcc18[[#This Row],[total_beneficiaries_reached]]),SUM(sbcc18[[#This Row],[calc_children]],sbcc18[[#This Row],[calc_adults]]),sbcc18[[#This Row],[total_beneficiaries_reached]])</f>
        <v>0</v>
      </c>
      <c r="AI440" s="49" t="str">
        <f ca="1">IF(B440="","",OFFSET(table_admin1[[#Headers],[ADM1_PT]],MATCH(B440,admin1,0),1))</f>
        <v/>
      </c>
      <c r="AJ440" s="49" t="str">
        <f t="shared" ca="1" si="12"/>
        <v/>
      </c>
      <c r="AK440" s="49" t="str">
        <f t="shared" ca="1" si="13"/>
        <v/>
      </c>
    </row>
    <row r="441" spans="29:37" x14ac:dyDescent="0.2">
      <c r="AC441" s="49">
        <f>IF(ISBLANK(sbcc18[[#This Row],[total_boys]]),SUM(sbcc18[[#This Row],[boys_0-5_reached]],sbcc18[[#This Row],[boys_6-12_reached]],sbcc18[[#This Row],[boys_13-18_reached]]),sbcc18[[#This Row],[total_boys]])</f>
        <v>0</v>
      </c>
      <c r="AD441" s="49">
        <f>IF(ISBLANK(sbcc18[[#This Row],[total_girls]]),SUM(sbcc18[[#This Row],[girls_0-5_reached]],sbcc18[[#This Row],[girls_6-12_reached]],sbcc18[[#This Row],[girls_13-18_reached]]),sbcc18[[#This Row],[total_girls]])</f>
        <v>0</v>
      </c>
      <c r="AE441" s="49">
        <f>IF(ISBLANK(sbcc18[[#This Row],[total_children]]),SUM(sbcc18[[#This Row],[calc_boys]],sbcc18[[#This Row],[calc_girls]]),sbcc18[[#This Row],[total_children]])</f>
        <v>0</v>
      </c>
      <c r="AF441" s="49">
        <f>IF(ISBLANK(sbcc18[[#This Row],[total_pwd]]),SUM(sbcc18[[#This Row],[total_pwd_men]],sbcc18[[#This Row],[total_pwd_women]]),sbcc18[[#This Row],[total_pwd]])</f>
        <v>0</v>
      </c>
      <c r="AG441" s="49">
        <f>IF(ISBLANK(sbcc18[[#This Row],[total_adults]]),SUM(sbcc18[[#This Row],[total_men]],sbcc18[[#This Row],[total_women]]),sbcc18[[#This Row],[total_adults]])</f>
        <v>0</v>
      </c>
      <c r="AH441" s="49">
        <f>IF(ISBLANK(sbcc18[[#This Row],[total_beneficiaries_reached]]),SUM(sbcc18[[#This Row],[calc_children]],sbcc18[[#This Row],[calc_adults]]),sbcc18[[#This Row],[total_beneficiaries_reached]])</f>
        <v>0</v>
      </c>
      <c r="AI441" s="49" t="str">
        <f ca="1">IF(B441="","",OFFSET(table_admin1[[#Headers],[ADM1_PT]],MATCH(B441,admin1,0),1))</f>
        <v/>
      </c>
      <c r="AJ441" s="49" t="str">
        <f t="shared" ca="1" si="12"/>
        <v/>
      </c>
      <c r="AK441" s="49" t="str">
        <f t="shared" ca="1" si="13"/>
        <v/>
      </c>
    </row>
    <row r="442" spans="29:37" x14ac:dyDescent="0.2">
      <c r="AC442" s="49">
        <f>IF(ISBLANK(sbcc18[[#This Row],[total_boys]]),SUM(sbcc18[[#This Row],[boys_0-5_reached]],sbcc18[[#This Row],[boys_6-12_reached]],sbcc18[[#This Row],[boys_13-18_reached]]),sbcc18[[#This Row],[total_boys]])</f>
        <v>0</v>
      </c>
      <c r="AD442" s="49">
        <f>IF(ISBLANK(sbcc18[[#This Row],[total_girls]]),SUM(sbcc18[[#This Row],[girls_0-5_reached]],sbcc18[[#This Row],[girls_6-12_reached]],sbcc18[[#This Row],[girls_13-18_reached]]),sbcc18[[#This Row],[total_girls]])</f>
        <v>0</v>
      </c>
      <c r="AE442" s="49">
        <f>IF(ISBLANK(sbcc18[[#This Row],[total_children]]),SUM(sbcc18[[#This Row],[calc_boys]],sbcc18[[#This Row],[calc_girls]]),sbcc18[[#This Row],[total_children]])</f>
        <v>0</v>
      </c>
      <c r="AF442" s="49">
        <f>IF(ISBLANK(sbcc18[[#This Row],[total_pwd]]),SUM(sbcc18[[#This Row],[total_pwd_men]],sbcc18[[#This Row],[total_pwd_women]]),sbcc18[[#This Row],[total_pwd]])</f>
        <v>0</v>
      </c>
      <c r="AG442" s="49">
        <f>IF(ISBLANK(sbcc18[[#This Row],[total_adults]]),SUM(sbcc18[[#This Row],[total_men]],sbcc18[[#This Row],[total_women]]),sbcc18[[#This Row],[total_adults]])</f>
        <v>0</v>
      </c>
      <c r="AH442" s="49">
        <f>IF(ISBLANK(sbcc18[[#This Row],[total_beneficiaries_reached]]),SUM(sbcc18[[#This Row],[calc_children]],sbcc18[[#This Row],[calc_adults]]),sbcc18[[#This Row],[total_beneficiaries_reached]])</f>
        <v>0</v>
      </c>
      <c r="AI442" s="49" t="str">
        <f ca="1">IF(B442="","",OFFSET(table_admin1[[#Headers],[ADM1_PT]],MATCH(B442,admin1,0),1))</f>
        <v/>
      </c>
      <c r="AJ442" s="49" t="str">
        <f t="shared" ca="1" si="12"/>
        <v/>
      </c>
      <c r="AK442" s="49" t="str">
        <f t="shared" ca="1" si="13"/>
        <v/>
      </c>
    </row>
    <row r="443" spans="29:37" x14ac:dyDescent="0.2">
      <c r="AC443" s="49">
        <f>IF(ISBLANK(sbcc18[[#This Row],[total_boys]]),SUM(sbcc18[[#This Row],[boys_0-5_reached]],sbcc18[[#This Row],[boys_6-12_reached]],sbcc18[[#This Row],[boys_13-18_reached]]),sbcc18[[#This Row],[total_boys]])</f>
        <v>0</v>
      </c>
      <c r="AD443" s="49">
        <f>IF(ISBLANK(sbcc18[[#This Row],[total_girls]]),SUM(sbcc18[[#This Row],[girls_0-5_reached]],sbcc18[[#This Row],[girls_6-12_reached]],sbcc18[[#This Row],[girls_13-18_reached]]),sbcc18[[#This Row],[total_girls]])</f>
        <v>0</v>
      </c>
      <c r="AE443" s="49">
        <f>IF(ISBLANK(sbcc18[[#This Row],[total_children]]),SUM(sbcc18[[#This Row],[calc_boys]],sbcc18[[#This Row],[calc_girls]]),sbcc18[[#This Row],[total_children]])</f>
        <v>0</v>
      </c>
      <c r="AF443" s="49">
        <f>IF(ISBLANK(sbcc18[[#This Row],[total_pwd]]),SUM(sbcc18[[#This Row],[total_pwd_men]],sbcc18[[#This Row],[total_pwd_women]]),sbcc18[[#This Row],[total_pwd]])</f>
        <v>0</v>
      </c>
      <c r="AG443" s="49">
        <f>IF(ISBLANK(sbcc18[[#This Row],[total_adults]]),SUM(sbcc18[[#This Row],[total_men]],sbcc18[[#This Row],[total_women]]),sbcc18[[#This Row],[total_adults]])</f>
        <v>0</v>
      </c>
      <c r="AH443" s="49">
        <f>IF(ISBLANK(sbcc18[[#This Row],[total_beneficiaries_reached]]),SUM(sbcc18[[#This Row],[calc_children]],sbcc18[[#This Row],[calc_adults]]),sbcc18[[#This Row],[total_beneficiaries_reached]])</f>
        <v>0</v>
      </c>
      <c r="AI443" s="49" t="str">
        <f ca="1">IF(B443="","",OFFSET(table_admin1[[#Headers],[ADM1_PT]],MATCH(B443,admin1,0),1))</f>
        <v/>
      </c>
      <c r="AJ443" s="49" t="str">
        <f t="shared" ca="1" si="12"/>
        <v/>
      </c>
      <c r="AK443" s="49" t="str">
        <f t="shared" ca="1" si="13"/>
        <v/>
      </c>
    </row>
    <row r="444" spans="29:37" x14ac:dyDescent="0.2">
      <c r="AC444" s="49">
        <f>IF(ISBLANK(sbcc18[[#This Row],[total_boys]]),SUM(sbcc18[[#This Row],[boys_0-5_reached]],sbcc18[[#This Row],[boys_6-12_reached]],sbcc18[[#This Row],[boys_13-18_reached]]),sbcc18[[#This Row],[total_boys]])</f>
        <v>0</v>
      </c>
      <c r="AD444" s="49">
        <f>IF(ISBLANK(sbcc18[[#This Row],[total_girls]]),SUM(sbcc18[[#This Row],[girls_0-5_reached]],sbcc18[[#This Row],[girls_6-12_reached]],sbcc18[[#This Row],[girls_13-18_reached]]),sbcc18[[#This Row],[total_girls]])</f>
        <v>0</v>
      </c>
      <c r="AE444" s="49">
        <f>IF(ISBLANK(sbcc18[[#This Row],[total_children]]),SUM(sbcc18[[#This Row],[calc_boys]],sbcc18[[#This Row],[calc_girls]]),sbcc18[[#This Row],[total_children]])</f>
        <v>0</v>
      </c>
      <c r="AF444" s="49">
        <f>IF(ISBLANK(sbcc18[[#This Row],[total_pwd]]),SUM(sbcc18[[#This Row],[total_pwd_men]],sbcc18[[#This Row],[total_pwd_women]]),sbcc18[[#This Row],[total_pwd]])</f>
        <v>0</v>
      </c>
      <c r="AG444" s="49">
        <f>IF(ISBLANK(sbcc18[[#This Row],[total_adults]]),SUM(sbcc18[[#This Row],[total_men]],sbcc18[[#This Row],[total_women]]),sbcc18[[#This Row],[total_adults]])</f>
        <v>0</v>
      </c>
      <c r="AH444" s="49">
        <f>IF(ISBLANK(sbcc18[[#This Row],[total_beneficiaries_reached]]),SUM(sbcc18[[#This Row],[calc_children]],sbcc18[[#This Row],[calc_adults]]),sbcc18[[#This Row],[total_beneficiaries_reached]])</f>
        <v>0</v>
      </c>
      <c r="AI444" s="49" t="str">
        <f ca="1">IF(B444="","",OFFSET(table_admin1[[#Headers],[ADM1_PT]],MATCH(B444,admin1,0),1))</f>
        <v/>
      </c>
      <c r="AJ444" s="49" t="str">
        <f t="shared" ca="1" si="12"/>
        <v/>
      </c>
      <c r="AK444" s="49" t="str">
        <f t="shared" ca="1" si="13"/>
        <v/>
      </c>
    </row>
    <row r="445" spans="29:37" x14ac:dyDescent="0.2">
      <c r="AC445" s="49">
        <f>IF(ISBLANK(sbcc18[[#This Row],[total_boys]]),SUM(sbcc18[[#This Row],[boys_0-5_reached]],sbcc18[[#This Row],[boys_6-12_reached]],sbcc18[[#This Row],[boys_13-18_reached]]),sbcc18[[#This Row],[total_boys]])</f>
        <v>0</v>
      </c>
      <c r="AD445" s="49">
        <f>IF(ISBLANK(sbcc18[[#This Row],[total_girls]]),SUM(sbcc18[[#This Row],[girls_0-5_reached]],sbcc18[[#This Row],[girls_6-12_reached]],sbcc18[[#This Row],[girls_13-18_reached]]),sbcc18[[#This Row],[total_girls]])</f>
        <v>0</v>
      </c>
      <c r="AE445" s="49">
        <f>IF(ISBLANK(sbcc18[[#This Row],[total_children]]),SUM(sbcc18[[#This Row],[calc_boys]],sbcc18[[#This Row],[calc_girls]]),sbcc18[[#This Row],[total_children]])</f>
        <v>0</v>
      </c>
      <c r="AF445" s="49">
        <f>IF(ISBLANK(sbcc18[[#This Row],[total_pwd]]),SUM(sbcc18[[#This Row],[total_pwd_men]],sbcc18[[#This Row],[total_pwd_women]]),sbcc18[[#This Row],[total_pwd]])</f>
        <v>0</v>
      </c>
      <c r="AG445" s="49">
        <f>IF(ISBLANK(sbcc18[[#This Row],[total_adults]]),SUM(sbcc18[[#This Row],[total_men]],sbcc18[[#This Row],[total_women]]),sbcc18[[#This Row],[total_adults]])</f>
        <v>0</v>
      </c>
      <c r="AH445" s="49">
        <f>IF(ISBLANK(sbcc18[[#This Row],[total_beneficiaries_reached]]),SUM(sbcc18[[#This Row],[calc_children]],sbcc18[[#This Row],[calc_adults]]),sbcc18[[#This Row],[total_beneficiaries_reached]])</f>
        <v>0</v>
      </c>
      <c r="AI445" s="49" t="str">
        <f ca="1">IF(B445="","",OFFSET(table_admin1[[#Headers],[ADM1_PT]],MATCH(B445,admin1,0),1))</f>
        <v/>
      </c>
      <c r="AJ445" s="49" t="str">
        <f t="shared" ca="1" si="12"/>
        <v/>
      </c>
      <c r="AK445" s="49" t="str">
        <f t="shared" ca="1" si="13"/>
        <v/>
      </c>
    </row>
    <row r="446" spans="29:37" x14ac:dyDescent="0.2">
      <c r="AC446" s="49">
        <f>IF(ISBLANK(sbcc18[[#This Row],[total_boys]]),SUM(sbcc18[[#This Row],[boys_0-5_reached]],sbcc18[[#This Row],[boys_6-12_reached]],sbcc18[[#This Row],[boys_13-18_reached]]),sbcc18[[#This Row],[total_boys]])</f>
        <v>0</v>
      </c>
      <c r="AD446" s="49">
        <f>IF(ISBLANK(sbcc18[[#This Row],[total_girls]]),SUM(sbcc18[[#This Row],[girls_0-5_reached]],sbcc18[[#This Row],[girls_6-12_reached]],sbcc18[[#This Row],[girls_13-18_reached]]),sbcc18[[#This Row],[total_girls]])</f>
        <v>0</v>
      </c>
      <c r="AE446" s="49">
        <f>IF(ISBLANK(sbcc18[[#This Row],[total_children]]),SUM(sbcc18[[#This Row],[calc_boys]],sbcc18[[#This Row],[calc_girls]]),sbcc18[[#This Row],[total_children]])</f>
        <v>0</v>
      </c>
      <c r="AF446" s="49">
        <f>IF(ISBLANK(sbcc18[[#This Row],[total_pwd]]),SUM(sbcc18[[#This Row],[total_pwd_men]],sbcc18[[#This Row],[total_pwd_women]]),sbcc18[[#This Row],[total_pwd]])</f>
        <v>0</v>
      </c>
      <c r="AG446" s="49">
        <f>IF(ISBLANK(sbcc18[[#This Row],[total_adults]]),SUM(sbcc18[[#This Row],[total_men]],sbcc18[[#This Row],[total_women]]),sbcc18[[#This Row],[total_adults]])</f>
        <v>0</v>
      </c>
      <c r="AH446" s="49">
        <f>IF(ISBLANK(sbcc18[[#This Row],[total_beneficiaries_reached]]),SUM(sbcc18[[#This Row],[calc_children]],sbcc18[[#This Row],[calc_adults]]),sbcc18[[#This Row],[total_beneficiaries_reached]])</f>
        <v>0</v>
      </c>
      <c r="AI446" s="49" t="str">
        <f ca="1">IF(B446="","",OFFSET(table_admin1[[#Headers],[ADM1_PT]],MATCH(B446,admin1,0),1))</f>
        <v/>
      </c>
      <c r="AJ446" s="49" t="str">
        <f t="shared" ca="1" si="12"/>
        <v/>
      </c>
      <c r="AK446" s="49" t="str">
        <f t="shared" ca="1" si="13"/>
        <v/>
      </c>
    </row>
    <row r="447" spans="29:37" x14ac:dyDescent="0.2">
      <c r="AC447" s="49">
        <f>IF(ISBLANK(sbcc18[[#This Row],[total_boys]]),SUM(sbcc18[[#This Row],[boys_0-5_reached]],sbcc18[[#This Row],[boys_6-12_reached]],sbcc18[[#This Row],[boys_13-18_reached]]),sbcc18[[#This Row],[total_boys]])</f>
        <v>0</v>
      </c>
      <c r="AD447" s="49">
        <f>IF(ISBLANK(sbcc18[[#This Row],[total_girls]]),SUM(sbcc18[[#This Row],[girls_0-5_reached]],sbcc18[[#This Row],[girls_6-12_reached]],sbcc18[[#This Row],[girls_13-18_reached]]),sbcc18[[#This Row],[total_girls]])</f>
        <v>0</v>
      </c>
      <c r="AE447" s="49">
        <f>IF(ISBLANK(sbcc18[[#This Row],[total_children]]),SUM(sbcc18[[#This Row],[calc_boys]],sbcc18[[#This Row],[calc_girls]]),sbcc18[[#This Row],[total_children]])</f>
        <v>0</v>
      </c>
      <c r="AF447" s="49">
        <f>IF(ISBLANK(sbcc18[[#This Row],[total_pwd]]),SUM(sbcc18[[#This Row],[total_pwd_men]],sbcc18[[#This Row],[total_pwd_women]]),sbcc18[[#This Row],[total_pwd]])</f>
        <v>0</v>
      </c>
      <c r="AG447" s="49">
        <f>IF(ISBLANK(sbcc18[[#This Row],[total_adults]]),SUM(sbcc18[[#This Row],[total_men]],sbcc18[[#This Row],[total_women]]),sbcc18[[#This Row],[total_adults]])</f>
        <v>0</v>
      </c>
      <c r="AH447" s="49">
        <f>IF(ISBLANK(sbcc18[[#This Row],[total_beneficiaries_reached]]),SUM(sbcc18[[#This Row],[calc_children]],sbcc18[[#This Row],[calc_adults]]),sbcc18[[#This Row],[total_beneficiaries_reached]])</f>
        <v>0</v>
      </c>
      <c r="AI447" s="49" t="str">
        <f ca="1">IF(B447="","",OFFSET(table_admin1[[#Headers],[ADM1_PT]],MATCH(B447,admin1,0),1))</f>
        <v/>
      </c>
      <c r="AJ447" s="49" t="str">
        <f t="shared" ca="1" si="12"/>
        <v/>
      </c>
      <c r="AK447" s="49" t="str">
        <f t="shared" ca="1" si="13"/>
        <v/>
      </c>
    </row>
    <row r="448" spans="29:37" x14ac:dyDescent="0.2">
      <c r="AC448" s="49">
        <f>IF(ISBLANK(sbcc18[[#This Row],[total_boys]]),SUM(sbcc18[[#This Row],[boys_0-5_reached]],sbcc18[[#This Row],[boys_6-12_reached]],sbcc18[[#This Row],[boys_13-18_reached]]),sbcc18[[#This Row],[total_boys]])</f>
        <v>0</v>
      </c>
      <c r="AD448" s="49">
        <f>IF(ISBLANK(sbcc18[[#This Row],[total_girls]]),SUM(sbcc18[[#This Row],[girls_0-5_reached]],sbcc18[[#This Row],[girls_6-12_reached]],sbcc18[[#This Row],[girls_13-18_reached]]),sbcc18[[#This Row],[total_girls]])</f>
        <v>0</v>
      </c>
      <c r="AE448" s="49">
        <f>IF(ISBLANK(sbcc18[[#This Row],[total_children]]),SUM(sbcc18[[#This Row],[calc_boys]],sbcc18[[#This Row],[calc_girls]]),sbcc18[[#This Row],[total_children]])</f>
        <v>0</v>
      </c>
      <c r="AF448" s="49">
        <f>IF(ISBLANK(sbcc18[[#This Row],[total_pwd]]),SUM(sbcc18[[#This Row],[total_pwd_men]],sbcc18[[#This Row],[total_pwd_women]]),sbcc18[[#This Row],[total_pwd]])</f>
        <v>0</v>
      </c>
      <c r="AG448" s="49">
        <f>IF(ISBLANK(sbcc18[[#This Row],[total_adults]]),SUM(sbcc18[[#This Row],[total_men]],sbcc18[[#This Row],[total_women]]),sbcc18[[#This Row],[total_adults]])</f>
        <v>0</v>
      </c>
      <c r="AH448" s="49">
        <f>IF(ISBLANK(sbcc18[[#This Row],[total_beneficiaries_reached]]),SUM(sbcc18[[#This Row],[calc_children]],sbcc18[[#This Row],[calc_adults]]),sbcc18[[#This Row],[total_beneficiaries_reached]])</f>
        <v>0</v>
      </c>
      <c r="AI448" s="49" t="str">
        <f ca="1">IF(B448="","",OFFSET(table_admin1[[#Headers],[ADM1_PT]],MATCH(B448,admin1,0),1))</f>
        <v/>
      </c>
      <c r="AJ448" s="49" t="str">
        <f t="shared" ca="1" si="12"/>
        <v/>
      </c>
      <c r="AK448" s="49" t="str">
        <f t="shared" ca="1" si="13"/>
        <v/>
      </c>
    </row>
    <row r="449" spans="29:37" x14ac:dyDescent="0.2">
      <c r="AC449" s="49">
        <f>IF(ISBLANK(sbcc18[[#This Row],[total_boys]]),SUM(sbcc18[[#This Row],[boys_0-5_reached]],sbcc18[[#This Row],[boys_6-12_reached]],sbcc18[[#This Row],[boys_13-18_reached]]),sbcc18[[#This Row],[total_boys]])</f>
        <v>0</v>
      </c>
      <c r="AD449" s="49">
        <f>IF(ISBLANK(sbcc18[[#This Row],[total_girls]]),SUM(sbcc18[[#This Row],[girls_0-5_reached]],sbcc18[[#This Row],[girls_6-12_reached]],sbcc18[[#This Row],[girls_13-18_reached]]),sbcc18[[#This Row],[total_girls]])</f>
        <v>0</v>
      </c>
      <c r="AE449" s="49">
        <f>IF(ISBLANK(sbcc18[[#This Row],[total_children]]),SUM(sbcc18[[#This Row],[calc_boys]],sbcc18[[#This Row],[calc_girls]]),sbcc18[[#This Row],[total_children]])</f>
        <v>0</v>
      </c>
      <c r="AF449" s="49">
        <f>IF(ISBLANK(sbcc18[[#This Row],[total_pwd]]),SUM(sbcc18[[#This Row],[total_pwd_men]],sbcc18[[#This Row],[total_pwd_women]]),sbcc18[[#This Row],[total_pwd]])</f>
        <v>0</v>
      </c>
      <c r="AG449" s="49">
        <f>IF(ISBLANK(sbcc18[[#This Row],[total_adults]]),SUM(sbcc18[[#This Row],[total_men]],sbcc18[[#This Row],[total_women]]),sbcc18[[#This Row],[total_adults]])</f>
        <v>0</v>
      </c>
      <c r="AH449" s="49">
        <f>IF(ISBLANK(sbcc18[[#This Row],[total_beneficiaries_reached]]),SUM(sbcc18[[#This Row],[calc_children]],sbcc18[[#This Row],[calc_adults]]),sbcc18[[#This Row],[total_beneficiaries_reached]])</f>
        <v>0</v>
      </c>
      <c r="AI449" s="49" t="str">
        <f ca="1">IF(B449="","",OFFSET(table_admin1[[#Headers],[ADM1_PT]],MATCH(B449,admin1,0),1))</f>
        <v/>
      </c>
      <c r="AJ449" s="49" t="str">
        <f t="shared" ca="1" si="12"/>
        <v/>
      </c>
      <c r="AK449" s="49" t="str">
        <f t="shared" ca="1" si="13"/>
        <v/>
      </c>
    </row>
    <row r="450" spans="29:37" x14ac:dyDescent="0.2">
      <c r="AC450" s="49">
        <f>IF(ISBLANK(sbcc18[[#This Row],[total_boys]]),SUM(sbcc18[[#This Row],[boys_0-5_reached]],sbcc18[[#This Row],[boys_6-12_reached]],sbcc18[[#This Row],[boys_13-18_reached]]),sbcc18[[#This Row],[total_boys]])</f>
        <v>0</v>
      </c>
      <c r="AD450" s="49">
        <f>IF(ISBLANK(sbcc18[[#This Row],[total_girls]]),SUM(sbcc18[[#This Row],[girls_0-5_reached]],sbcc18[[#This Row],[girls_6-12_reached]],sbcc18[[#This Row],[girls_13-18_reached]]),sbcc18[[#This Row],[total_girls]])</f>
        <v>0</v>
      </c>
      <c r="AE450" s="49">
        <f>IF(ISBLANK(sbcc18[[#This Row],[total_children]]),SUM(sbcc18[[#This Row],[calc_boys]],sbcc18[[#This Row],[calc_girls]]),sbcc18[[#This Row],[total_children]])</f>
        <v>0</v>
      </c>
      <c r="AF450" s="49">
        <f>IF(ISBLANK(sbcc18[[#This Row],[total_pwd]]),SUM(sbcc18[[#This Row],[total_pwd_men]],sbcc18[[#This Row],[total_pwd_women]]),sbcc18[[#This Row],[total_pwd]])</f>
        <v>0</v>
      </c>
      <c r="AG450" s="49">
        <f>IF(ISBLANK(sbcc18[[#This Row],[total_adults]]),SUM(sbcc18[[#This Row],[total_men]],sbcc18[[#This Row],[total_women]]),sbcc18[[#This Row],[total_adults]])</f>
        <v>0</v>
      </c>
      <c r="AH450" s="49">
        <f>IF(ISBLANK(sbcc18[[#This Row],[total_beneficiaries_reached]]),SUM(sbcc18[[#This Row],[calc_children]],sbcc18[[#This Row],[calc_adults]]),sbcc18[[#This Row],[total_beneficiaries_reached]])</f>
        <v>0</v>
      </c>
      <c r="AI450" s="49" t="str">
        <f ca="1">IF(B450="","",OFFSET(table_admin1[[#Headers],[ADM1_PT]],MATCH(B450,admin1,0),1))</f>
        <v/>
      </c>
      <c r="AJ450" s="49" t="str">
        <f t="shared" ca="1" si="12"/>
        <v/>
      </c>
      <c r="AK450" s="49" t="str">
        <f t="shared" ca="1" si="13"/>
        <v/>
      </c>
    </row>
    <row r="451" spans="29:37" x14ac:dyDescent="0.2">
      <c r="AC451" s="49">
        <f>IF(ISBLANK(sbcc18[[#This Row],[total_boys]]),SUM(sbcc18[[#This Row],[boys_0-5_reached]],sbcc18[[#This Row],[boys_6-12_reached]],sbcc18[[#This Row],[boys_13-18_reached]]),sbcc18[[#This Row],[total_boys]])</f>
        <v>0</v>
      </c>
      <c r="AD451" s="49">
        <f>IF(ISBLANK(sbcc18[[#This Row],[total_girls]]),SUM(sbcc18[[#This Row],[girls_0-5_reached]],sbcc18[[#This Row],[girls_6-12_reached]],sbcc18[[#This Row],[girls_13-18_reached]]),sbcc18[[#This Row],[total_girls]])</f>
        <v>0</v>
      </c>
      <c r="AE451" s="49">
        <f>IF(ISBLANK(sbcc18[[#This Row],[total_children]]),SUM(sbcc18[[#This Row],[calc_boys]],sbcc18[[#This Row],[calc_girls]]),sbcc18[[#This Row],[total_children]])</f>
        <v>0</v>
      </c>
      <c r="AF451" s="49">
        <f>IF(ISBLANK(sbcc18[[#This Row],[total_pwd]]),SUM(sbcc18[[#This Row],[total_pwd_men]],sbcc18[[#This Row],[total_pwd_women]]),sbcc18[[#This Row],[total_pwd]])</f>
        <v>0</v>
      </c>
      <c r="AG451" s="49">
        <f>IF(ISBLANK(sbcc18[[#This Row],[total_adults]]),SUM(sbcc18[[#This Row],[total_men]],sbcc18[[#This Row],[total_women]]),sbcc18[[#This Row],[total_adults]])</f>
        <v>0</v>
      </c>
      <c r="AH451" s="49">
        <f>IF(ISBLANK(sbcc18[[#This Row],[total_beneficiaries_reached]]),SUM(sbcc18[[#This Row],[calc_children]],sbcc18[[#This Row],[calc_adults]]),sbcc18[[#This Row],[total_beneficiaries_reached]])</f>
        <v>0</v>
      </c>
      <c r="AI451" s="49" t="str">
        <f ca="1">IF(B451="","",OFFSET(table_admin1[[#Headers],[ADM1_PT]],MATCH(B451,admin1,0),1))</f>
        <v/>
      </c>
      <c r="AJ451" s="49" t="str">
        <f t="shared" ca="1" si="12"/>
        <v/>
      </c>
      <c r="AK451" s="49" t="str">
        <f t="shared" ca="1" si="13"/>
        <v/>
      </c>
    </row>
    <row r="452" spans="29:37" x14ac:dyDescent="0.2">
      <c r="AC452" s="49">
        <f>IF(ISBLANK(sbcc18[[#This Row],[total_boys]]),SUM(sbcc18[[#This Row],[boys_0-5_reached]],sbcc18[[#This Row],[boys_6-12_reached]],sbcc18[[#This Row],[boys_13-18_reached]]),sbcc18[[#This Row],[total_boys]])</f>
        <v>0</v>
      </c>
      <c r="AD452" s="49">
        <f>IF(ISBLANK(sbcc18[[#This Row],[total_girls]]),SUM(sbcc18[[#This Row],[girls_0-5_reached]],sbcc18[[#This Row],[girls_6-12_reached]],sbcc18[[#This Row],[girls_13-18_reached]]),sbcc18[[#This Row],[total_girls]])</f>
        <v>0</v>
      </c>
      <c r="AE452" s="49">
        <f>IF(ISBLANK(sbcc18[[#This Row],[total_children]]),SUM(sbcc18[[#This Row],[calc_boys]],sbcc18[[#This Row],[calc_girls]]),sbcc18[[#This Row],[total_children]])</f>
        <v>0</v>
      </c>
      <c r="AF452" s="49">
        <f>IF(ISBLANK(sbcc18[[#This Row],[total_pwd]]),SUM(sbcc18[[#This Row],[total_pwd_men]],sbcc18[[#This Row],[total_pwd_women]]),sbcc18[[#This Row],[total_pwd]])</f>
        <v>0</v>
      </c>
      <c r="AG452" s="49">
        <f>IF(ISBLANK(sbcc18[[#This Row],[total_adults]]),SUM(sbcc18[[#This Row],[total_men]],sbcc18[[#This Row],[total_women]]),sbcc18[[#This Row],[total_adults]])</f>
        <v>0</v>
      </c>
      <c r="AH452" s="49">
        <f>IF(ISBLANK(sbcc18[[#This Row],[total_beneficiaries_reached]]),SUM(sbcc18[[#This Row],[calc_children]],sbcc18[[#This Row],[calc_adults]]),sbcc18[[#This Row],[total_beneficiaries_reached]])</f>
        <v>0</v>
      </c>
      <c r="AI452" s="49" t="str">
        <f ca="1">IF(B452="","",OFFSET(table_admin1[[#Headers],[ADM1_PT]],MATCH(B452,admin1,0),1))</f>
        <v/>
      </c>
      <c r="AJ452" s="49" t="str">
        <f t="shared" ca="1" si="12"/>
        <v/>
      </c>
      <c r="AK452" s="49" t="str">
        <f t="shared" ca="1" si="13"/>
        <v/>
      </c>
    </row>
    <row r="453" spans="29:37" x14ac:dyDescent="0.2">
      <c r="AC453" s="49">
        <f>IF(ISBLANK(sbcc18[[#This Row],[total_boys]]),SUM(sbcc18[[#This Row],[boys_0-5_reached]],sbcc18[[#This Row],[boys_6-12_reached]],sbcc18[[#This Row],[boys_13-18_reached]]),sbcc18[[#This Row],[total_boys]])</f>
        <v>0</v>
      </c>
      <c r="AD453" s="49">
        <f>IF(ISBLANK(sbcc18[[#This Row],[total_girls]]),SUM(sbcc18[[#This Row],[girls_0-5_reached]],sbcc18[[#This Row],[girls_6-12_reached]],sbcc18[[#This Row],[girls_13-18_reached]]),sbcc18[[#This Row],[total_girls]])</f>
        <v>0</v>
      </c>
      <c r="AE453" s="49">
        <f>IF(ISBLANK(sbcc18[[#This Row],[total_children]]),SUM(sbcc18[[#This Row],[calc_boys]],sbcc18[[#This Row],[calc_girls]]),sbcc18[[#This Row],[total_children]])</f>
        <v>0</v>
      </c>
      <c r="AF453" s="49">
        <f>IF(ISBLANK(sbcc18[[#This Row],[total_pwd]]),SUM(sbcc18[[#This Row],[total_pwd_men]],sbcc18[[#This Row],[total_pwd_women]]),sbcc18[[#This Row],[total_pwd]])</f>
        <v>0</v>
      </c>
      <c r="AG453" s="49">
        <f>IF(ISBLANK(sbcc18[[#This Row],[total_adults]]),SUM(sbcc18[[#This Row],[total_men]],sbcc18[[#This Row],[total_women]]),sbcc18[[#This Row],[total_adults]])</f>
        <v>0</v>
      </c>
      <c r="AH453" s="49">
        <f>IF(ISBLANK(sbcc18[[#This Row],[total_beneficiaries_reached]]),SUM(sbcc18[[#This Row],[calc_children]],sbcc18[[#This Row],[calc_adults]]),sbcc18[[#This Row],[total_beneficiaries_reached]])</f>
        <v>0</v>
      </c>
      <c r="AI453" s="49" t="str">
        <f ca="1">IF(B453="","",OFFSET(table_admin1[[#Headers],[ADM1_PT]],MATCH(B453,admin1,0),1))</f>
        <v/>
      </c>
      <c r="AJ453" s="49" t="str">
        <f t="shared" ca="1" si="12"/>
        <v/>
      </c>
      <c r="AK453" s="49" t="str">
        <f t="shared" ca="1" si="13"/>
        <v/>
      </c>
    </row>
    <row r="454" spans="29:37" x14ac:dyDescent="0.2">
      <c r="AC454" s="49">
        <f>IF(ISBLANK(sbcc18[[#This Row],[total_boys]]),SUM(sbcc18[[#This Row],[boys_0-5_reached]],sbcc18[[#This Row],[boys_6-12_reached]],sbcc18[[#This Row],[boys_13-18_reached]]),sbcc18[[#This Row],[total_boys]])</f>
        <v>0</v>
      </c>
      <c r="AD454" s="49">
        <f>IF(ISBLANK(sbcc18[[#This Row],[total_girls]]),SUM(sbcc18[[#This Row],[girls_0-5_reached]],sbcc18[[#This Row],[girls_6-12_reached]],sbcc18[[#This Row],[girls_13-18_reached]]),sbcc18[[#This Row],[total_girls]])</f>
        <v>0</v>
      </c>
      <c r="AE454" s="49">
        <f>IF(ISBLANK(sbcc18[[#This Row],[total_children]]),SUM(sbcc18[[#This Row],[calc_boys]],sbcc18[[#This Row],[calc_girls]]),sbcc18[[#This Row],[total_children]])</f>
        <v>0</v>
      </c>
      <c r="AF454" s="49">
        <f>IF(ISBLANK(sbcc18[[#This Row],[total_pwd]]),SUM(sbcc18[[#This Row],[total_pwd_men]],sbcc18[[#This Row],[total_pwd_women]]),sbcc18[[#This Row],[total_pwd]])</f>
        <v>0</v>
      </c>
      <c r="AG454" s="49">
        <f>IF(ISBLANK(sbcc18[[#This Row],[total_adults]]),SUM(sbcc18[[#This Row],[total_men]],sbcc18[[#This Row],[total_women]]),sbcc18[[#This Row],[total_adults]])</f>
        <v>0</v>
      </c>
      <c r="AH454" s="49">
        <f>IF(ISBLANK(sbcc18[[#This Row],[total_beneficiaries_reached]]),SUM(sbcc18[[#This Row],[calc_children]],sbcc18[[#This Row],[calc_adults]]),sbcc18[[#This Row],[total_beneficiaries_reached]])</f>
        <v>0</v>
      </c>
      <c r="AI454" s="49" t="str">
        <f ca="1">IF(B454="","",OFFSET(table_admin1[[#Headers],[ADM1_PT]],MATCH(B454,admin1,0),1))</f>
        <v/>
      </c>
      <c r="AJ454" s="49" t="str">
        <f t="shared" ref="AJ454:AJ517" ca="1" si="14">IF(C454="","",INDEX(admin2_pcode,MATCH(C454,OFFSET(admin2_start,MATCH(AI454,admin1_linked_pcode,0),0,COUNTIF(admin1_linked_pcode,AI454)),0)+MATCH(AI454,admin1_linked_pcode,0)-1))</f>
        <v/>
      </c>
      <c r="AK454" s="49" t="str">
        <f t="shared" ref="AK454:AK517" ca="1" si="15">IF(D454="","",INDEX(admin3_pcode,MATCH(D454,OFFSET(admin3_start,MATCH(AJ454,admin2_linked_pcode,0),0,COUNTIF(admin2_linked_pcode,AJ454)),0)+MATCH(AJ454,admin2_linked_pcode,0)-1))</f>
        <v/>
      </c>
    </row>
    <row r="455" spans="29:37" x14ac:dyDescent="0.2">
      <c r="AC455" s="49">
        <f>IF(ISBLANK(sbcc18[[#This Row],[total_boys]]),SUM(sbcc18[[#This Row],[boys_0-5_reached]],sbcc18[[#This Row],[boys_6-12_reached]],sbcc18[[#This Row],[boys_13-18_reached]]),sbcc18[[#This Row],[total_boys]])</f>
        <v>0</v>
      </c>
      <c r="AD455" s="49">
        <f>IF(ISBLANK(sbcc18[[#This Row],[total_girls]]),SUM(sbcc18[[#This Row],[girls_0-5_reached]],sbcc18[[#This Row],[girls_6-12_reached]],sbcc18[[#This Row],[girls_13-18_reached]]),sbcc18[[#This Row],[total_girls]])</f>
        <v>0</v>
      </c>
      <c r="AE455" s="49">
        <f>IF(ISBLANK(sbcc18[[#This Row],[total_children]]),SUM(sbcc18[[#This Row],[calc_boys]],sbcc18[[#This Row],[calc_girls]]),sbcc18[[#This Row],[total_children]])</f>
        <v>0</v>
      </c>
      <c r="AF455" s="49">
        <f>IF(ISBLANK(sbcc18[[#This Row],[total_pwd]]),SUM(sbcc18[[#This Row],[total_pwd_men]],sbcc18[[#This Row],[total_pwd_women]]),sbcc18[[#This Row],[total_pwd]])</f>
        <v>0</v>
      </c>
      <c r="AG455" s="49">
        <f>IF(ISBLANK(sbcc18[[#This Row],[total_adults]]),SUM(sbcc18[[#This Row],[total_men]],sbcc18[[#This Row],[total_women]]),sbcc18[[#This Row],[total_adults]])</f>
        <v>0</v>
      </c>
      <c r="AH455" s="49">
        <f>IF(ISBLANK(sbcc18[[#This Row],[total_beneficiaries_reached]]),SUM(sbcc18[[#This Row],[calc_children]],sbcc18[[#This Row],[calc_adults]]),sbcc18[[#This Row],[total_beneficiaries_reached]])</f>
        <v>0</v>
      </c>
      <c r="AI455" s="49" t="str">
        <f ca="1">IF(B455="","",OFFSET(table_admin1[[#Headers],[ADM1_PT]],MATCH(B455,admin1,0),1))</f>
        <v/>
      </c>
      <c r="AJ455" s="49" t="str">
        <f t="shared" ca="1" si="14"/>
        <v/>
      </c>
      <c r="AK455" s="49" t="str">
        <f t="shared" ca="1" si="15"/>
        <v/>
      </c>
    </row>
    <row r="456" spans="29:37" x14ac:dyDescent="0.2">
      <c r="AC456" s="49">
        <f>IF(ISBLANK(sbcc18[[#This Row],[total_boys]]),SUM(sbcc18[[#This Row],[boys_0-5_reached]],sbcc18[[#This Row],[boys_6-12_reached]],sbcc18[[#This Row],[boys_13-18_reached]]),sbcc18[[#This Row],[total_boys]])</f>
        <v>0</v>
      </c>
      <c r="AD456" s="49">
        <f>IF(ISBLANK(sbcc18[[#This Row],[total_girls]]),SUM(sbcc18[[#This Row],[girls_0-5_reached]],sbcc18[[#This Row],[girls_6-12_reached]],sbcc18[[#This Row],[girls_13-18_reached]]),sbcc18[[#This Row],[total_girls]])</f>
        <v>0</v>
      </c>
      <c r="AE456" s="49">
        <f>IF(ISBLANK(sbcc18[[#This Row],[total_children]]),SUM(sbcc18[[#This Row],[calc_boys]],sbcc18[[#This Row],[calc_girls]]),sbcc18[[#This Row],[total_children]])</f>
        <v>0</v>
      </c>
      <c r="AF456" s="49">
        <f>IF(ISBLANK(sbcc18[[#This Row],[total_pwd]]),SUM(sbcc18[[#This Row],[total_pwd_men]],sbcc18[[#This Row],[total_pwd_women]]),sbcc18[[#This Row],[total_pwd]])</f>
        <v>0</v>
      </c>
      <c r="AG456" s="49">
        <f>IF(ISBLANK(sbcc18[[#This Row],[total_adults]]),SUM(sbcc18[[#This Row],[total_men]],sbcc18[[#This Row],[total_women]]),sbcc18[[#This Row],[total_adults]])</f>
        <v>0</v>
      </c>
      <c r="AH456" s="49">
        <f>IF(ISBLANK(sbcc18[[#This Row],[total_beneficiaries_reached]]),SUM(sbcc18[[#This Row],[calc_children]],sbcc18[[#This Row],[calc_adults]]),sbcc18[[#This Row],[total_beneficiaries_reached]])</f>
        <v>0</v>
      </c>
      <c r="AI456" s="49" t="str">
        <f ca="1">IF(B456="","",OFFSET(table_admin1[[#Headers],[ADM1_PT]],MATCH(B456,admin1,0),1))</f>
        <v/>
      </c>
      <c r="AJ456" s="49" t="str">
        <f t="shared" ca="1" si="14"/>
        <v/>
      </c>
      <c r="AK456" s="49" t="str">
        <f t="shared" ca="1" si="15"/>
        <v/>
      </c>
    </row>
    <row r="457" spans="29:37" x14ac:dyDescent="0.2">
      <c r="AC457" s="49">
        <f>IF(ISBLANK(sbcc18[[#This Row],[total_boys]]),SUM(sbcc18[[#This Row],[boys_0-5_reached]],sbcc18[[#This Row],[boys_6-12_reached]],sbcc18[[#This Row],[boys_13-18_reached]]),sbcc18[[#This Row],[total_boys]])</f>
        <v>0</v>
      </c>
      <c r="AD457" s="49">
        <f>IF(ISBLANK(sbcc18[[#This Row],[total_girls]]),SUM(sbcc18[[#This Row],[girls_0-5_reached]],sbcc18[[#This Row],[girls_6-12_reached]],sbcc18[[#This Row],[girls_13-18_reached]]),sbcc18[[#This Row],[total_girls]])</f>
        <v>0</v>
      </c>
      <c r="AE457" s="49">
        <f>IF(ISBLANK(sbcc18[[#This Row],[total_children]]),SUM(sbcc18[[#This Row],[calc_boys]],sbcc18[[#This Row],[calc_girls]]),sbcc18[[#This Row],[total_children]])</f>
        <v>0</v>
      </c>
      <c r="AF457" s="49">
        <f>IF(ISBLANK(sbcc18[[#This Row],[total_pwd]]),SUM(sbcc18[[#This Row],[total_pwd_men]],sbcc18[[#This Row],[total_pwd_women]]),sbcc18[[#This Row],[total_pwd]])</f>
        <v>0</v>
      </c>
      <c r="AG457" s="49">
        <f>IF(ISBLANK(sbcc18[[#This Row],[total_adults]]),SUM(sbcc18[[#This Row],[total_men]],sbcc18[[#This Row],[total_women]]),sbcc18[[#This Row],[total_adults]])</f>
        <v>0</v>
      </c>
      <c r="AH457" s="49">
        <f>IF(ISBLANK(sbcc18[[#This Row],[total_beneficiaries_reached]]),SUM(sbcc18[[#This Row],[calc_children]],sbcc18[[#This Row],[calc_adults]]),sbcc18[[#This Row],[total_beneficiaries_reached]])</f>
        <v>0</v>
      </c>
      <c r="AI457" s="49" t="str">
        <f ca="1">IF(B457="","",OFFSET(table_admin1[[#Headers],[ADM1_PT]],MATCH(B457,admin1,0),1))</f>
        <v/>
      </c>
      <c r="AJ457" s="49" t="str">
        <f t="shared" ca="1" si="14"/>
        <v/>
      </c>
      <c r="AK457" s="49" t="str">
        <f t="shared" ca="1" si="15"/>
        <v/>
      </c>
    </row>
    <row r="458" spans="29:37" x14ac:dyDescent="0.2">
      <c r="AC458" s="49">
        <f>IF(ISBLANK(sbcc18[[#This Row],[total_boys]]),SUM(sbcc18[[#This Row],[boys_0-5_reached]],sbcc18[[#This Row],[boys_6-12_reached]],sbcc18[[#This Row],[boys_13-18_reached]]),sbcc18[[#This Row],[total_boys]])</f>
        <v>0</v>
      </c>
      <c r="AD458" s="49">
        <f>IF(ISBLANK(sbcc18[[#This Row],[total_girls]]),SUM(sbcc18[[#This Row],[girls_0-5_reached]],sbcc18[[#This Row],[girls_6-12_reached]],sbcc18[[#This Row],[girls_13-18_reached]]),sbcc18[[#This Row],[total_girls]])</f>
        <v>0</v>
      </c>
      <c r="AE458" s="49">
        <f>IF(ISBLANK(sbcc18[[#This Row],[total_children]]),SUM(sbcc18[[#This Row],[calc_boys]],sbcc18[[#This Row],[calc_girls]]),sbcc18[[#This Row],[total_children]])</f>
        <v>0</v>
      </c>
      <c r="AF458" s="49">
        <f>IF(ISBLANK(sbcc18[[#This Row],[total_pwd]]),SUM(sbcc18[[#This Row],[total_pwd_men]],sbcc18[[#This Row],[total_pwd_women]]),sbcc18[[#This Row],[total_pwd]])</f>
        <v>0</v>
      </c>
      <c r="AG458" s="49">
        <f>IF(ISBLANK(sbcc18[[#This Row],[total_adults]]),SUM(sbcc18[[#This Row],[total_men]],sbcc18[[#This Row],[total_women]]),sbcc18[[#This Row],[total_adults]])</f>
        <v>0</v>
      </c>
      <c r="AH458" s="49">
        <f>IF(ISBLANK(sbcc18[[#This Row],[total_beneficiaries_reached]]),SUM(sbcc18[[#This Row],[calc_children]],sbcc18[[#This Row],[calc_adults]]),sbcc18[[#This Row],[total_beneficiaries_reached]])</f>
        <v>0</v>
      </c>
      <c r="AI458" s="49" t="str">
        <f ca="1">IF(B458="","",OFFSET(table_admin1[[#Headers],[ADM1_PT]],MATCH(B458,admin1,0),1))</f>
        <v/>
      </c>
      <c r="AJ458" s="49" t="str">
        <f t="shared" ca="1" si="14"/>
        <v/>
      </c>
      <c r="AK458" s="49" t="str">
        <f t="shared" ca="1" si="15"/>
        <v/>
      </c>
    </row>
    <row r="459" spans="29:37" x14ac:dyDescent="0.2">
      <c r="AC459" s="49">
        <f>IF(ISBLANK(sbcc18[[#This Row],[total_boys]]),SUM(sbcc18[[#This Row],[boys_0-5_reached]],sbcc18[[#This Row],[boys_6-12_reached]],sbcc18[[#This Row],[boys_13-18_reached]]),sbcc18[[#This Row],[total_boys]])</f>
        <v>0</v>
      </c>
      <c r="AD459" s="49">
        <f>IF(ISBLANK(sbcc18[[#This Row],[total_girls]]),SUM(sbcc18[[#This Row],[girls_0-5_reached]],sbcc18[[#This Row],[girls_6-12_reached]],sbcc18[[#This Row],[girls_13-18_reached]]),sbcc18[[#This Row],[total_girls]])</f>
        <v>0</v>
      </c>
      <c r="AE459" s="49">
        <f>IF(ISBLANK(sbcc18[[#This Row],[total_children]]),SUM(sbcc18[[#This Row],[calc_boys]],sbcc18[[#This Row],[calc_girls]]),sbcc18[[#This Row],[total_children]])</f>
        <v>0</v>
      </c>
      <c r="AF459" s="49">
        <f>IF(ISBLANK(sbcc18[[#This Row],[total_pwd]]),SUM(sbcc18[[#This Row],[total_pwd_men]],sbcc18[[#This Row],[total_pwd_women]]),sbcc18[[#This Row],[total_pwd]])</f>
        <v>0</v>
      </c>
      <c r="AG459" s="49">
        <f>IF(ISBLANK(sbcc18[[#This Row],[total_adults]]),SUM(sbcc18[[#This Row],[total_men]],sbcc18[[#This Row],[total_women]]),sbcc18[[#This Row],[total_adults]])</f>
        <v>0</v>
      </c>
      <c r="AH459" s="49">
        <f>IF(ISBLANK(sbcc18[[#This Row],[total_beneficiaries_reached]]),SUM(sbcc18[[#This Row],[calc_children]],sbcc18[[#This Row],[calc_adults]]),sbcc18[[#This Row],[total_beneficiaries_reached]])</f>
        <v>0</v>
      </c>
      <c r="AI459" s="49" t="str">
        <f ca="1">IF(B459="","",OFFSET(table_admin1[[#Headers],[ADM1_PT]],MATCH(B459,admin1,0),1))</f>
        <v/>
      </c>
      <c r="AJ459" s="49" t="str">
        <f t="shared" ca="1" si="14"/>
        <v/>
      </c>
      <c r="AK459" s="49" t="str">
        <f t="shared" ca="1" si="15"/>
        <v/>
      </c>
    </row>
    <row r="460" spans="29:37" x14ac:dyDescent="0.2">
      <c r="AC460" s="49">
        <f>IF(ISBLANK(sbcc18[[#This Row],[total_boys]]),SUM(sbcc18[[#This Row],[boys_0-5_reached]],sbcc18[[#This Row],[boys_6-12_reached]],sbcc18[[#This Row],[boys_13-18_reached]]),sbcc18[[#This Row],[total_boys]])</f>
        <v>0</v>
      </c>
      <c r="AD460" s="49">
        <f>IF(ISBLANK(sbcc18[[#This Row],[total_girls]]),SUM(sbcc18[[#This Row],[girls_0-5_reached]],sbcc18[[#This Row],[girls_6-12_reached]],sbcc18[[#This Row],[girls_13-18_reached]]),sbcc18[[#This Row],[total_girls]])</f>
        <v>0</v>
      </c>
      <c r="AE460" s="49">
        <f>IF(ISBLANK(sbcc18[[#This Row],[total_children]]),SUM(sbcc18[[#This Row],[calc_boys]],sbcc18[[#This Row],[calc_girls]]),sbcc18[[#This Row],[total_children]])</f>
        <v>0</v>
      </c>
      <c r="AF460" s="49">
        <f>IF(ISBLANK(sbcc18[[#This Row],[total_pwd]]),SUM(sbcc18[[#This Row],[total_pwd_men]],sbcc18[[#This Row],[total_pwd_women]]),sbcc18[[#This Row],[total_pwd]])</f>
        <v>0</v>
      </c>
      <c r="AG460" s="49">
        <f>IF(ISBLANK(sbcc18[[#This Row],[total_adults]]),SUM(sbcc18[[#This Row],[total_men]],sbcc18[[#This Row],[total_women]]),sbcc18[[#This Row],[total_adults]])</f>
        <v>0</v>
      </c>
      <c r="AH460" s="49">
        <f>IF(ISBLANK(sbcc18[[#This Row],[total_beneficiaries_reached]]),SUM(sbcc18[[#This Row],[calc_children]],sbcc18[[#This Row],[calc_adults]]),sbcc18[[#This Row],[total_beneficiaries_reached]])</f>
        <v>0</v>
      </c>
      <c r="AI460" s="49" t="str">
        <f ca="1">IF(B460="","",OFFSET(table_admin1[[#Headers],[ADM1_PT]],MATCH(B460,admin1,0),1))</f>
        <v/>
      </c>
      <c r="AJ460" s="49" t="str">
        <f t="shared" ca="1" si="14"/>
        <v/>
      </c>
      <c r="AK460" s="49" t="str">
        <f t="shared" ca="1" si="15"/>
        <v/>
      </c>
    </row>
    <row r="461" spans="29:37" x14ac:dyDescent="0.2">
      <c r="AC461" s="49">
        <f>IF(ISBLANK(sbcc18[[#This Row],[total_boys]]),SUM(sbcc18[[#This Row],[boys_0-5_reached]],sbcc18[[#This Row],[boys_6-12_reached]],sbcc18[[#This Row],[boys_13-18_reached]]),sbcc18[[#This Row],[total_boys]])</f>
        <v>0</v>
      </c>
      <c r="AD461" s="49">
        <f>IF(ISBLANK(sbcc18[[#This Row],[total_girls]]),SUM(sbcc18[[#This Row],[girls_0-5_reached]],sbcc18[[#This Row],[girls_6-12_reached]],sbcc18[[#This Row],[girls_13-18_reached]]),sbcc18[[#This Row],[total_girls]])</f>
        <v>0</v>
      </c>
      <c r="AE461" s="49">
        <f>IF(ISBLANK(sbcc18[[#This Row],[total_children]]),SUM(sbcc18[[#This Row],[calc_boys]],sbcc18[[#This Row],[calc_girls]]),sbcc18[[#This Row],[total_children]])</f>
        <v>0</v>
      </c>
      <c r="AF461" s="49">
        <f>IF(ISBLANK(sbcc18[[#This Row],[total_pwd]]),SUM(sbcc18[[#This Row],[total_pwd_men]],sbcc18[[#This Row],[total_pwd_women]]),sbcc18[[#This Row],[total_pwd]])</f>
        <v>0</v>
      </c>
      <c r="AG461" s="49">
        <f>IF(ISBLANK(sbcc18[[#This Row],[total_adults]]),SUM(sbcc18[[#This Row],[total_men]],sbcc18[[#This Row],[total_women]]),sbcc18[[#This Row],[total_adults]])</f>
        <v>0</v>
      </c>
      <c r="AH461" s="49">
        <f>IF(ISBLANK(sbcc18[[#This Row],[total_beneficiaries_reached]]),SUM(sbcc18[[#This Row],[calc_children]],sbcc18[[#This Row],[calc_adults]]),sbcc18[[#This Row],[total_beneficiaries_reached]])</f>
        <v>0</v>
      </c>
      <c r="AI461" s="49" t="str">
        <f ca="1">IF(B461="","",OFFSET(table_admin1[[#Headers],[ADM1_PT]],MATCH(B461,admin1,0),1))</f>
        <v/>
      </c>
      <c r="AJ461" s="49" t="str">
        <f t="shared" ca="1" si="14"/>
        <v/>
      </c>
      <c r="AK461" s="49" t="str">
        <f t="shared" ca="1" si="15"/>
        <v/>
      </c>
    </row>
    <row r="462" spans="29:37" x14ac:dyDescent="0.2">
      <c r="AC462" s="49">
        <f>IF(ISBLANK(sbcc18[[#This Row],[total_boys]]),SUM(sbcc18[[#This Row],[boys_0-5_reached]],sbcc18[[#This Row],[boys_6-12_reached]],sbcc18[[#This Row],[boys_13-18_reached]]),sbcc18[[#This Row],[total_boys]])</f>
        <v>0</v>
      </c>
      <c r="AD462" s="49">
        <f>IF(ISBLANK(sbcc18[[#This Row],[total_girls]]),SUM(sbcc18[[#This Row],[girls_0-5_reached]],sbcc18[[#This Row],[girls_6-12_reached]],sbcc18[[#This Row],[girls_13-18_reached]]),sbcc18[[#This Row],[total_girls]])</f>
        <v>0</v>
      </c>
      <c r="AE462" s="49">
        <f>IF(ISBLANK(sbcc18[[#This Row],[total_children]]),SUM(sbcc18[[#This Row],[calc_boys]],sbcc18[[#This Row],[calc_girls]]),sbcc18[[#This Row],[total_children]])</f>
        <v>0</v>
      </c>
      <c r="AF462" s="49">
        <f>IF(ISBLANK(sbcc18[[#This Row],[total_pwd]]),SUM(sbcc18[[#This Row],[total_pwd_men]],sbcc18[[#This Row],[total_pwd_women]]),sbcc18[[#This Row],[total_pwd]])</f>
        <v>0</v>
      </c>
      <c r="AG462" s="49">
        <f>IF(ISBLANK(sbcc18[[#This Row],[total_adults]]),SUM(sbcc18[[#This Row],[total_men]],sbcc18[[#This Row],[total_women]]),sbcc18[[#This Row],[total_adults]])</f>
        <v>0</v>
      </c>
      <c r="AH462" s="49">
        <f>IF(ISBLANK(sbcc18[[#This Row],[total_beneficiaries_reached]]),SUM(sbcc18[[#This Row],[calc_children]],sbcc18[[#This Row],[calc_adults]]),sbcc18[[#This Row],[total_beneficiaries_reached]])</f>
        <v>0</v>
      </c>
      <c r="AI462" s="49" t="str">
        <f ca="1">IF(B462="","",OFFSET(table_admin1[[#Headers],[ADM1_PT]],MATCH(B462,admin1,0),1))</f>
        <v/>
      </c>
      <c r="AJ462" s="49" t="str">
        <f t="shared" ca="1" si="14"/>
        <v/>
      </c>
      <c r="AK462" s="49" t="str">
        <f t="shared" ca="1" si="15"/>
        <v/>
      </c>
    </row>
    <row r="463" spans="29:37" x14ac:dyDescent="0.2">
      <c r="AC463" s="49">
        <f>IF(ISBLANK(sbcc18[[#This Row],[total_boys]]),SUM(sbcc18[[#This Row],[boys_0-5_reached]],sbcc18[[#This Row],[boys_6-12_reached]],sbcc18[[#This Row],[boys_13-18_reached]]),sbcc18[[#This Row],[total_boys]])</f>
        <v>0</v>
      </c>
      <c r="AD463" s="49">
        <f>IF(ISBLANK(sbcc18[[#This Row],[total_girls]]),SUM(sbcc18[[#This Row],[girls_0-5_reached]],sbcc18[[#This Row],[girls_6-12_reached]],sbcc18[[#This Row],[girls_13-18_reached]]),sbcc18[[#This Row],[total_girls]])</f>
        <v>0</v>
      </c>
      <c r="AE463" s="49">
        <f>IF(ISBLANK(sbcc18[[#This Row],[total_children]]),SUM(sbcc18[[#This Row],[calc_boys]],sbcc18[[#This Row],[calc_girls]]),sbcc18[[#This Row],[total_children]])</f>
        <v>0</v>
      </c>
      <c r="AF463" s="49">
        <f>IF(ISBLANK(sbcc18[[#This Row],[total_pwd]]),SUM(sbcc18[[#This Row],[total_pwd_men]],sbcc18[[#This Row],[total_pwd_women]]),sbcc18[[#This Row],[total_pwd]])</f>
        <v>0</v>
      </c>
      <c r="AG463" s="49">
        <f>IF(ISBLANK(sbcc18[[#This Row],[total_adults]]),SUM(sbcc18[[#This Row],[total_men]],sbcc18[[#This Row],[total_women]]),sbcc18[[#This Row],[total_adults]])</f>
        <v>0</v>
      </c>
      <c r="AH463" s="49">
        <f>IF(ISBLANK(sbcc18[[#This Row],[total_beneficiaries_reached]]),SUM(sbcc18[[#This Row],[calc_children]],sbcc18[[#This Row],[calc_adults]]),sbcc18[[#This Row],[total_beneficiaries_reached]])</f>
        <v>0</v>
      </c>
      <c r="AI463" s="49" t="str">
        <f ca="1">IF(B463="","",OFFSET(table_admin1[[#Headers],[ADM1_PT]],MATCH(B463,admin1,0),1))</f>
        <v/>
      </c>
      <c r="AJ463" s="49" t="str">
        <f t="shared" ca="1" si="14"/>
        <v/>
      </c>
      <c r="AK463" s="49" t="str">
        <f t="shared" ca="1" si="15"/>
        <v/>
      </c>
    </row>
    <row r="464" spans="29:37" x14ac:dyDescent="0.2">
      <c r="AC464" s="49">
        <f>IF(ISBLANK(sbcc18[[#This Row],[total_boys]]),SUM(sbcc18[[#This Row],[boys_0-5_reached]],sbcc18[[#This Row],[boys_6-12_reached]],sbcc18[[#This Row],[boys_13-18_reached]]),sbcc18[[#This Row],[total_boys]])</f>
        <v>0</v>
      </c>
      <c r="AD464" s="49">
        <f>IF(ISBLANK(sbcc18[[#This Row],[total_girls]]),SUM(sbcc18[[#This Row],[girls_0-5_reached]],sbcc18[[#This Row],[girls_6-12_reached]],sbcc18[[#This Row],[girls_13-18_reached]]),sbcc18[[#This Row],[total_girls]])</f>
        <v>0</v>
      </c>
      <c r="AE464" s="49">
        <f>IF(ISBLANK(sbcc18[[#This Row],[total_children]]),SUM(sbcc18[[#This Row],[calc_boys]],sbcc18[[#This Row],[calc_girls]]),sbcc18[[#This Row],[total_children]])</f>
        <v>0</v>
      </c>
      <c r="AF464" s="49">
        <f>IF(ISBLANK(sbcc18[[#This Row],[total_pwd]]),SUM(sbcc18[[#This Row],[total_pwd_men]],sbcc18[[#This Row],[total_pwd_women]]),sbcc18[[#This Row],[total_pwd]])</f>
        <v>0</v>
      </c>
      <c r="AG464" s="49">
        <f>IF(ISBLANK(sbcc18[[#This Row],[total_adults]]),SUM(sbcc18[[#This Row],[total_men]],sbcc18[[#This Row],[total_women]]),sbcc18[[#This Row],[total_adults]])</f>
        <v>0</v>
      </c>
      <c r="AH464" s="49">
        <f>IF(ISBLANK(sbcc18[[#This Row],[total_beneficiaries_reached]]),SUM(sbcc18[[#This Row],[calc_children]],sbcc18[[#This Row],[calc_adults]]),sbcc18[[#This Row],[total_beneficiaries_reached]])</f>
        <v>0</v>
      </c>
      <c r="AI464" s="49" t="str">
        <f ca="1">IF(B464="","",OFFSET(table_admin1[[#Headers],[ADM1_PT]],MATCH(B464,admin1,0),1))</f>
        <v/>
      </c>
      <c r="AJ464" s="49" t="str">
        <f t="shared" ca="1" si="14"/>
        <v/>
      </c>
      <c r="AK464" s="49" t="str">
        <f t="shared" ca="1" si="15"/>
        <v/>
      </c>
    </row>
    <row r="465" spans="29:37" x14ac:dyDescent="0.2">
      <c r="AC465" s="49">
        <f>IF(ISBLANK(sbcc18[[#This Row],[total_boys]]),SUM(sbcc18[[#This Row],[boys_0-5_reached]],sbcc18[[#This Row],[boys_6-12_reached]],sbcc18[[#This Row],[boys_13-18_reached]]),sbcc18[[#This Row],[total_boys]])</f>
        <v>0</v>
      </c>
      <c r="AD465" s="49">
        <f>IF(ISBLANK(sbcc18[[#This Row],[total_girls]]),SUM(sbcc18[[#This Row],[girls_0-5_reached]],sbcc18[[#This Row],[girls_6-12_reached]],sbcc18[[#This Row],[girls_13-18_reached]]),sbcc18[[#This Row],[total_girls]])</f>
        <v>0</v>
      </c>
      <c r="AE465" s="49">
        <f>IF(ISBLANK(sbcc18[[#This Row],[total_children]]),SUM(sbcc18[[#This Row],[calc_boys]],sbcc18[[#This Row],[calc_girls]]),sbcc18[[#This Row],[total_children]])</f>
        <v>0</v>
      </c>
      <c r="AF465" s="49">
        <f>IF(ISBLANK(sbcc18[[#This Row],[total_pwd]]),SUM(sbcc18[[#This Row],[total_pwd_men]],sbcc18[[#This Row],[total_pwd_women]]),sbcc18[[#This Row],[total_pwd]])</f>
        <v>0</v>
      </c>
      <c r="AG465" s="49">
        <f>IF(ISBLANK(sbcc18[[#This Row],[total_adults]]),SUM(sbcc18[[#This Row],[total_men]],sbcc18[[#This Row],[total_women]]),sbcc18[[#This Row],[total_adults]])</f>
        <v>0</v>
      </c>
      <c r="AH465" s="49">
        <f>IF(ISBLANK(sbcc18[[#This Row],[total_beneficiaries_reached]]),SUM(sbcc18[[#This Row],[calc_children]],sbcc18[[#This Row],[calc_adults]]),sbcc18[[#This Row],[total_beneficiaries_reached]])</f>
        <v>0</v>
      </c>
      <c r="AI465" s="49" t="str">
        <f ca="1">IF(B465="","",OFFSET(table_admin1[[#Headers],[ADM1_PT]],MATCH(B465,admin1,0),1))</f>
        <v/>
      </c>
      <c r="AJ465" s="49" t="str">
        <f t="shared" ca="1" si="14"/>
        <v/>
      </c>
      <c r="AK465" s="49" t="str">
        <f t="shared" ca="1" si="15"/>
        <v/>
      </c>
    </row>
    <row r="466" spans="29:37" x14ac:dyDescent="0.2">
      <c r="AC466" s="49">
        <f>IF(ISBLANK(sbcc18[[#This Row],[total_boys]]),SUM(sbcc18[[#This Row],[boys_0-5_reached]],sbcc18[[#This Row],[boys_6-12_reached]],sbcc18[[#This Row],[boys_13-18_reached]]),sbcc18[[#This Row],[total_boys]])</f>
        <v>0</v>
      </c>
      <c r="AD466" s="49">
        <f>IF(ISBLANK(sbcc18[[#This Row],[total_girls]]),SUM(sbcc18[[#This Row],[girls_0-5_reached]],sbcc18[[#This Row],[girls_6-12_reached]],sbcc18[[#This Row],[girls_13-18_reached]]),sbcc18[[#This Row],[total_girls]])</f>
        <v>0</v>
      </c>
      <c r="AE466" s="49">
        <f>IF(ISBLANK(sbcc18[[#This Row],[total_children]]),SUM(sbcc18[[#This Row],[calc_boys]],sbcc18[[#This Row],[calc_girls]]),sbcc18[[#This Row],[total_children]])</f>
        <v>0</v>
      </c>
      <c r="AF466" s="49">
        <f>IF(ISBLANK(sbcc18[[#This Row],[total_pwd]]),SUM(sbcc18[[#This Row],[total_pwd_men]],sbcc18[[#This Row],[total_pwd_women]]),sbcc18[[#This Row],[total_pwd]])</f>
        <v>0</v>
      </c>
      <c r="AG466" s="49">
        <f>IF(ISBLANK(sbcc18[[#This Row],[total_adults]]),SUM(sbcc18[[#This Row],[total_men]],sbcc18[[#This Row],[total_women]]),sbcc18[[#This Row],[total_adults]])</f>
        <v>0</v>
      </c>
      <c r="AH466" s="49">
        <f>IF(ISBLANK(sbcc18[[#This Row],[total_beneficiaries_reached]]),SUM(sbcc18[[#This Row],[calc_children]],sbcc18[[#This Row],[calc_adults]]),sbcc18[[#This Row],[total_beneficiaries_reached]])</f>
        <v>0</v>
      </c>
      <c r="AI466" s="49" t="str">
        <f ca="1">IF(B466="","",OFFSET(table_admin1[[#Headers],[ADM1_PT]],MATCH(B466,admin1,0),1))</f>
        <v/>
      </c>
      <c r="AJ466" s="49" t="str">
        <f t="shared" ca="1" si="14"/>
        <v/>
      </c>
      <c r="AK466" s="49" t="str">
        <f t="shared" ca="1" si="15"/>
        <v/>
      </c>
    </row>
    <row r="467" spans="29:37" x14ac:dyDescent="0.2">
      <c r="AC467" s="49">
        <f>IF(ISBLANK(sbcc18[[#This Row],[total_boys]]),SUM(sbcc18[[#This Row],[boys_0-5_reached]],sbcc18[[#This Row],[boys_6-12_reached]],sbcc18[[#This Row],[boys_13-18_reached]]),sbcc18[[#This Row],[total_boys]])</f>
        <v>0</v>
      </c>
      <c r="AD467" s="49">
        <f>IF(ISBLANK(sbcc18[[#This Row],[total_girls]]),SUM(sbcc18[[#This Row],[girls_0-5_reached]],sbcc18[[#This Row],[girls_6-12_reached]],sbcc18[[#This Row],[girls_13-18_reached]]),sbcc18[[#This Row],[total_girls]])</f>
        <v>0</v>
      </c>
      <c r="AE467" s="49">
        <f>IF(ISBLANK(sbcc18[[#This Row],[total_children]]),SUM(sbcc18[[#This Row],[calc_boys]],sbcc18[[#This Row],[calc_girls]]),sbcc18[[#This Row],[total_children]])</f>
        <v>0</v>
      </c>
      <c r="AF467" s="49">
        <f>IF(ISBLANK(sbcc18[[#This Row],[total_pwd]]),SUM(sbcc18[[#This Row],[total_pwd_men]],sbcc18[[#This Row],[total_pwd_women]]),sbcc18[[#This Row],[total_pwd]])</f>
        <v>0</v>
      </c>
      <c r="AG467" s="49">
        <f>IF(ISBLANK(sbcc18[[#This Row],[total_adults]]),SUM(sbcc18[[#This Row],[total_men]],sbcc18[[#This Row],[total_women]]),sbcc18[[#This Row],[total_adults]])</f>
        <v>0</v>
      </c>
      <c r="AH467" s="49">
        <f>IF(ISBLANK(sbcc18[[#This Row],[total_beneficiaries_reached]]),SUM(sbcc18[[#This Row],[calc_children]],sbcc18[[#This Row],[calc_adults]]),sbcc18[[#This Row],[total_beneficiaries_reached]])</f>
        <v>0</v>
      </c>
      <c r="AI467" s="49" t="str">
        <f ca="1">IF(B467="","",OFFSET(table_admin1[[#Headers],[ADM1_PT]],MATCH(B467,admin1,0),1))</f>
        <v/>
      </c>
      <c r="AJ467" s="49" t="str">
        <f t="shared" ca="1" si="14"/>
        <v/>
      </c>
      <c r="AK467" s="49" t="str">
        <f t="shared" ca="1" si="15"/>
        <v/>
      </c>
    </row>
    <row r="468" spans="29:37" x14ac:dyDescent="0.2">
      <c r="AC468" s="49">
        <f>IF(ISBLANK(sbcc18[[#This Row],[total_boys]]),SUM(sbcc18[[#This Row],[boys_0-5_reached]],sbcc18[[#This Row],[boys_6-12_reached]],sbcc18[[#This Row],[boys_13-18_reached]]),sbcc18[[#This Row],[total_boys]])</f>
        <v>0</v>
      </c>
      <c r="AD468" s="49">
        <f>IF(ISBLANK(sbcc18[[#This Row],[total_girls]]),SUM(sbcc18[[#This Row],[girls_0-5_reached]],sbcc18[[#This Row],[girls_6-12_reached]],sbcc18[[#This Row],[girls_13-18_reached]]),sbcc18[[#This Row],[total_girls]])</f>
        <v>0</v>
      </c>
      <c r="AE468" s="49">
        <f>IF(ISBLANK(sbcc18[[#This Row],[total_children]]),SUM(sbcc18[[#This Row],[calc_boys]],sbcc18[[#This Row],[calc_girls]]),sbcc18[[#This Row],[total_children]])</f>
        <v>0</v>
      </c>
      <c r="AF468" s="49">
        <f>IF(ISBLANK(sbcc18[[#This Row],[total_pwd]]),SUM(sbcc18[[#This Row],[total_pwd_men]],sbcc18[[#This Row],[total_pwd_women]]),sbcc18[[#This Row],[total_pwd]])</f>
        <v>0</v>
      </c>
      <c r="AG468" s="49">
        <f>IF(ISBLANK(sbcc18[[#This Row],[total_adults]]),SUM(sbcc18[[#This Row],[total_men]],sbcc18[[#This Row],[total_women]]),sbcc18[[#This Row],[total_adults]])</f>
        <v>0</v>
      </c>
      <c r="AH468" s="49">
        <f>IF(ISBLANK(sbcc18[[#This Row],[total_beneficiaries_reached]]),SUM(sbcc18[[#This Row],[calc_children]],sbcc18[[#This Row],[calc_adults]]),sbcc18[[#This Row],[total_beneficiaries_reached]])</f>
        <v>0</v>
      </c>
      <c r="AI468" s="49" t="str">
        <f ca="1">IF(B468="","",OFFSET(table_admin1[[#Headers],[ADM1_PT]],MATCH(B468,admin1,0),1))</f>
        <v/>
      </c>
      <c r="AJ468" s="49" t="str">
        <f t="shared" ca="1" si="14"/>
        <v/>
      </c>
      <c r="AK468" s="49" t="str">
        <f t="shared" ca="1" si="15"/>
        <v/>
      </c>
    </row>
    <row r="469" spans="29:37" x14ac:dyDescent="0.2">
      <c r="AC469" s="49">
        <f>IF(ISBLANK(sbcc18[[#This Row],[total_boys]]),SUM(sbcc18[[#This Row],[boys_0-5_reached]],sbcc18[[#This Row],[boys_6-12_reached]],sbcc18[[#This Row],[boys_13-18_reached]]),sbcc18[[#This Row],[total_boys]])</f>
        <v>0</v>
      </c>
      <c r="AD469" s="49">
        <f>IF(ISBLANK(sbcc18[[#This Row],[total_girls]]),SUM(sbcc18[[#This Row],[girls_0-5_reached]],sbcc18[[#This Row],[girls_6-12_reached]],sbcc18[[#This Row],[girls_13-18_reached]]),sbcc18[[#This Row],[total_girls]])</f>
        <v>0</v>
      </c>
      <c r="AE469" s="49">
        <f>IF(ISBLANK(sbcc18[[#This Row],[total_children]]),SUM(sbcc18[[#This Row],[calc_boys]],sbcc18[[#This Row],[calc_girls]]),sbcc18[[#This Row],[total_children]])</f>
        <v>0</v>
      </c>
      <c r="AF469" s="49">
        <f>IF(ISBLANK(sbcc18[[#This Row],[total_pwd]]),SUM(sbcc18[[#This Row],[total_pwd_men]],sbcc18[[#This Row],[total_pwd_women]]),sbcc18[[#This Row],[total_pwd]])</f>
        <v>0</v>
      </c>
      <c r="AG469" s="49">
        <f>IF(ISBLANK(sbcc18[[#This Row],[total_adults]]),SUM(sbcc18[[#This Row],[total_men]],sbcc18[[#This Row],[total_women]]),sbcc18[[#This Row],[total_adults]])</f>
        <v>0</v>
      </c>
      <c r="AH469" s="49">
        <f>IF(ISBLANK(sbcc18[[#This Row],[total_beneficiaries_reached]]),SUM(sbcc18[[#This Row],[calc_children]],sbcc18[[#This Row],[calc_adults]]),sbcc18[[#This Row],[total_beneficiaries_reached]])</f>
        <v>0</v>
      </c>
      <c r="AI469" s="49" t="str">
        <f ca="1">IF(B469="","",OFFSET(table_admin1[[#Headers],[ADM1_PT]],MATCH(B469,admin1,0),1))</f>
        <v/>
      </c>
      <c r="AJ469" s="49" t="str">
        <f t="shared" ca="1" si="14"/>
        <v/>
      </c>
      <c r="AK469" s="49" t="str">
        <f t="shared" ca="1" si="15"/>
        <v/>
      </c>
    </row>
    <row r="470" spans="29:37" x14ac:dyDescent="0.2">
      <c r="AC470" s="49">
        <f>IF(ISBLANK(sbcc18[[#This Row],[total_boys]]),SUM(sbcc18[[#This Row],[boys_0-5_reached]],sbcc18[[#This Row],[boys_6-12_reached]],sbcc18[[#This Row],[boys_13-18_reached]]),sbcc18[[#This Row],[total_boys]])</f>
        <v>0</v>
      </c>
      <c r="AD470" s="49">
        <f>IF(ISBLANK(sbcc18[[#This Row],[total_girls]]),SUM(sbcc18[[#This Row],[girls_0-5_reached]],sbcc18[[#This Row],[girls_6-12_reached]],sbcc18[[#This Row],[girls_13-18_reached]]),sbcc18[[#This Row],[total_girls]])</f>
        <v>0</v>
      </c>
      <c r="AE470" s="49">
        <f>IF(ISBLANK(sbcc18[[#This Row],[total_children]]),SUM(sbcc18[[#This Row],[calc_boys]],sbcc18[[#This Row],[calc_girls]]),sbcc18[[#This Row],[total_children]])</f>
        <v>0</v>
      </c>
      <c r="AF470" s="49">
        <f>IF(ISBLANK(sbcc18[[#This Row],[total_pwd]]),SUM(sbcc18[[#This Row],[total_pwd_men]],sbcc18[[#This Row],[total_pwd_women]]),sbcc18[[#This Row],[total_pwd]])</f>
        <v>0</v>
      </c>
      <c r="AG470" s="49">
        <f>IF(ISBLANK(sbcc18[[#This Row],[total_adults]]),SUM(sbcc18[[#This Row],[total_men]],sbcc18[[#This Row],[total_women]]),sbcc18[[#This Row],[total_adults]])</f>
        <v>0</v>
      </c>
      <c r="AH470" s="49">
        <f>IF(ISBLANK(sbcc18[[#This Row],[total_beneficiaries_reached]]),SUM(sbcc18[[#This Row],[calc_children]],sbcc18[[#This Row],[calc_adults]]),sbcc18[[#This Row],[total_beneficiaries_reached]])</f>
        <v>0</v>
      </c>
      <c r="AI470" s="49" t="str">
        <f ca="1">IF(B470="","",OFFSET(table_admin1[[#Headers],[ADM1_PT]],MATCH(B470,admin1,0),1))</f>
        <v/>
      </c>
      <c r="AJ470" s="49" t="str">
        <f t="shared" ca="1" si="14"/>
        <v/>
      </c>
      <c r="AK470" s="49" t="str">
        <f t="shared" ca="1" si="15"/>
        <v/>
      </c>
    </row>
    <row r="471" spans="29:37" x14ac:dyDescent="0.2">
      <c r="AC471" s="49">
        <f>IF(ISBLANK(sbcc18[[#This Row],[total_boys]]),SUM(sbcc18[[#This Row],[boys_0-5_reached]],sbcc18[[#This Row],[boys_6-12_reached]],sbcc18[[#This Row],[boys_13-18_reached]]),sbcc18[[#This Row],[total_boys]])</f>
        <v>0</v>
      </c>
      <c r="AD471" s="49">
        <f>IF(ISBLANK(sbcc18[[#This Row],[total_girls]]),SUM(sbcc18[[#This Row],[girls_0-5_reached]],sbcc18[[#This Row],[girls_6-12_reached]],sbcc18[[#This Row],[girls_13-18_reached]]),sbcc18[[#This Row],[total_girls]])</f>
        <v>0</v>
      </c>
      <c r="AE471" s="49">
        <f>IF(ISBLANK(sbcc18[[#This Row],[total_children]]),SUM(sbcc18[[#This Row],[calc_boys]],sbcc18[[#This Row],[calc_girls]]),sbcc18[[#This Row],[total_children]])</f>
        <v>0</v>
      </c>
      <c r="AF471" s="49">
        <f>IF(ISBLANK(sbcc18[[#This Row],[total_pwd]]),SUM(sbcc18[[#This Row],[total_pwd_men]],sbcc18[[#This Row],[total_pwd_women]]),sbcc18[[#This Row],[total_pwd]])</f>
        <v>0</v>
      </c>
      <c r="AG471" s="49">
        <f>IF(ISBLANK(sbcc18[[#This Row],[total_adults]]),SUM(sbcc18[[#This Row],[total_men]],sbcc18[[#This Row],[total_women]]),sbcc18[[#This Row],[total_adults]])</f>
        <v>0</v>
      </c>
      <c r="AH471" s="49">
        <f>IF(ISBLANK(sbcc18[[#This Row],[total_beneficiaries_reached]]),SUM(sbcc18[[#This Row],[calc_children]],sbcc18[[#This Row],[calc_adults]]),sbcc18[[#This Row],[total_beneficiaries_reached]])</f>
        <v>0</v>
      </c>
      <c r="AI471" s="49" t="str">
        <f ca="1">IF(B471="","",OFFSET(table_admin1[[#Headers],[ADM1_PT]],MATCH(B471,admin1,0),1))</f>
        <v/>
      </c>
      <c r="AJ471" s="49" t="str">
        <f t="shared" ca="1" si="14"/>
        <v/>
      </c>
      <c r="AK471" s="49" t="str">
        <f t="shared" ca="1" si="15"/>
        <v/>
      </c>
    </row>
    <row r="472" spans="29:37" x14ac:dyDescent="0.2">
      <c r="AC472" s="49">
        <f>IF(ISBLANK(sbcc18[[#This Row],[total_boys]]),SUM(sbcc18[[#This Row],[boys_0-5_reached]],sbcc18[[#This Row],[boys_6-12_reached]],sbcc18[[#This Row],[boys_13-18_reached]]),sbcc18[[#This Row],[total_boys]])</f>
        <v>0</v>
      </c>
      <c r="AD472" s="49">
        <f>IF(ISBLANK(sbcc18[[#This Row],[total_girls]]),SUM(sbcc18[[#This Row],[girls_0-5_reached]],sbcc18[[#This Row],[girls_6-12_reached]],sbcc18[[#This Row],[girls_13-18_reached]]),sbcc18[[#This Row],[total_girls]])</f>
        <v>0</v>
      </c>
      <c r="AE472" s="49">
        <f>IF(ISBLANK(sbcc18[[#This Row],[total_children]]),SUM(sbcc18[[#This Row],[calc_boys]],sbcc18[[#This Row],[calc_girls]]),sbcc18[[#This Row],[total_children]])</f>
        <v>0</v>
      </c>
      <c r="AF472" s="49">
        <f>IF(ISBLANK(sbcc18[[#This Row],[total_pwd]]),SUM(sbcc18[[#This Row],[total_pwd_men]],sbcc18[[#This Row],[total_pwd_women]]),sbcc18[[#This Row],[total_pwd]])</f>
        <v>0</v>
      </c>
      <c r="AG472" s="49">
        <f>IF(ISBLANK(sbcc18[[#This Row],[total_adults]]),SUM(sbcc18[[#This Row],[total_men]],sbcc18[[#This Row],[total_women]]),sbcc18[[#This Row],[total_adults]])</f>
        <v>0</v>
      </c>
      <c r="AH472" s="49">
        <f>IF(ISBLANK(sbcc18[[#This Row],[total_beneficiaries_reached]]),SUM(sbcc18[[#This Row],[calc_children]],sbcc18[[#This Row],[calc_adults]]),sbcc18[[#This Row],[total_beneficiaries_reached]])</f>
        <v>0</v>
      </c>
      <c r="AI472" s="49" t="str">
        <f ca="1">IF(B472="","",OFFSET(table_admin1[[#Headers],[ADM1_PT]],MATCH(B472,admin1,0),1))</f>
        <v/>
      </c>
      <c r="AJ472" s="49" t="str">
        <f t="shared" ca="1" si="14"/>
        <v/>
      </c>
      <c r="AK472" s="49" t="str">
        <f t="shared" ca="1" si="15"/>
        <v/>
      </c>
    </row>
    <row r="473" spans="29:37" x14ac:dyDescent="0.2">
      <c r="AC473" s="49">
        <f>IF(ISBLANK(sbcc18[[#This Row],[total_boys]]),SUM(sbcc18[[#This Row],[boys_0-5_reached]],sbcc18[[#This Row],[boys_6-12_reached]],sbcc18[[#This Row],[boys_13-18_reached]]),sbcc18[[#This Row],[total_boys]])</f>
        <v>0</v>
      </c>
      <c r="AD473" s="49">
        <f>IF(ISBLANK(sbcc18[[#This Row],[total_girls]]),SUM(sbcc18[[#This Row],[girls_0-5_reached]],sbcc18[[#This Row],[girls_6-12_reached]],sbcc18[[#This Row],[girls_13-18_reached]]),sbcc18[[#This Row],[total_girls]])</f>
        <v>0</v>
      </c>
      <c r="AE473" s="49">
        <f>IF(ISBLANK(sbcc18[[#This Row],[total_children]]),SUM(sbcc18[[#This Row],[calc_boys]],sbcc18[[#This Row],[calc_girls]]),sbcc18[[#This Row],[total_children]])</f>
        <v>0</v>
      </c>
      <c r="AF473" s="49">
        <f>IF(ISBLANK(sbcc18[[#This Row],[total_pwd]]),SUM(sbcc18[[#This Row],[total_pwd_men]],sbcc18[[#This Row],[total_pwd_women]]),sbcc18[[#This Row],[total_pwd]])</f>
        <v>0</v>
      </c>
      <c r="AG473" s="49">
        <f>IF(ISBLANK(sbcc18[[#This Row],[total_adults]]),SUM(sbcc18[[#This Row],[total_men]],sbcc18[[#This Row],[total_women]]),sbcc18[[#This Row],[total_adults]])</f>
        <v>0</v>
      </c>
      <c r="AH473" s="49">
        <f>IF(ISBLANK(sbcc18[[#This Row],[total_beneficiaries_reached]]),SUM(sbcc18[[#This Row],[calc_children]],sbcc18[[#This Row],[calc_adults]]),sbcc18[[#This Row],[total_beneficiaries_reached]])</f>
        <v>0</v>
      </c>
      <c r="AI473" s="49" t="str">
        <f ca="1">IF(B473="","",OFFSET(table_admin1[[#Headers],[ADM1_PT]],MATCH(B473,admin1,0),1))</f>
        <v/>
      </c>
      <c r="AJ473" s="49" t="str">
        <f t="shared" ca="1" si="14"/>
        <v/>
      </c>
      <c r="AK473" s="49" t="str">
        <f t="shared" ca="1" si="15"/>
        <v/>
      </c>
    </row>
    <row r="474" spans="29:37" x14ac:dyDescent="0.2">
      <c r="AC474" s="49">
        <f>IF(ISBLANK(sbcc18[[#This Row],[total_boys]]),SUM(sbcc18[[#This Row],[boys_0-5_reached]],sbcc18[[#This Row],[boys_6-12_reached]],sbcc18[[#This Row],[boys_13-18_reached]]),sbcc18[[#This Row],[total_boys]])</f>
        <v>0</v>
      </c>
      <c r="AD474" s="49">
        <f>IF(ISBLANK(sbcc18[[#This Row],[total_girls]]),SUM(sbcc18[[#This Row],[girls_0-5_reached]],sbcc18[[#This Row],[girls_6-12_reached]],sbcc18[[#This Row],[girls_13-18_reached]]),sbcc18[[#This Row],[total_girls]])</f>
        <v>0</v>
      </c>
      <c r="AE474" s="49">
        <f>IF(ISBLANK(sbcc18[[#This Row],[total_children]]),SUM(sbcc18[[#This Row],[calc_boys]],sbcc18[[#This Row],[calc_girls]]),sbcc18[[#This Row],[total_children]])</f>
        <v>0</v>
      </c>
      <c r="AF474" s="49">
        <f>IF(ISBLANK(sbcc18[[#This Row],[total_pwd]]),SUM(sbcc18[[#This Row],[total_pwd_men]],sbcc18[[#This Row],[total_pwd_women]]),sbcc18[[#This Row],[total_pwd]])</f>
        <v>0</v>
      </c>
      <c r="AG474" s="49">
        <f>IF(ISBLANK(sbcc18[[#This Row],[total_adults]]),SUM(sbcc18[[#This Row],[total_men]],sbcc18[[#This Row],[total_women]]),sbcc18[[#This Row],[total_adults]])</f>
        <v>0</v>
      </c>
      <c r="AH474" s="49">
        <f>IF(ISBLANK(sbcc18[[#This Row],[total_beneficiaries_reached]]),SUM(sbcc18[[#This Row],[calc_children]],sbcc18[[#This Row],[calc_adults]]),sbcc18[[#This Row],[total_beneficiaries_reached]])</f>
        <v>0</v>
      </c>
      <c r="AI474" s="49" t="str">
        <f ca="1">IF(B474="","",OFFSET(table_admin1[[#Headers],[ADM1_PT]],MATCH(B474,admin1,0),1))</f>
        <v/>
      </c>
      <c r="AJ474" s="49" t="str">
        <f t="shared" ca="1" si="14"/>
        <v/>
      </c>
      <c r="AK474" s="49" t="str">
        <f t="shared" ca="1" si="15"/>
        <v/>
      </c>
    </row>
    <row r="475" spans="29:37" x14ac:dyDescent="0.2">
      <c r="AC475" s="49">
        <f>IF(ISBLANK(sbcc18[[#This Row],[total_boys]]),SUM(sbcc18[[#This Row],[boys_0-5_reached]],sbcc18[[#This Row],[boys_6-12_reached]],sbcc18[[#This Row],[boys_13-18_reached]]),sbcc18[[#This Row],[total_boys]])</f>
        <v>0</v>
      </c>
      <c r="AD475" s="49">
        <f>IF(ISBLANK(sbcc18[[#This Row],[total_girls]]),SUM(sbcc18[[#This Row],[girls_0-5_reached]],sbcc18[[#This Row],[girls_6-12_reached]],sbcc18[[#This Row],[girls_13-18_reached]]),sbcc18[[#This Row],[total_girls]])</f>
        <v>0</v>
      </c>
      <c r="AE475" s="49">
        <f>IF(ISBLANK(sbcc18[[#This Row],[total_children]]),SUM(sbcc18[[#This Row],[calc_boys]],sbcc18[[#This Row],[calc_girls]]),sbcc18[[#This Row],[total_children]])</f>
        <v>0</v>
      </c>
      <c r="AF475" s="49">
        <f>IF(ISBLANK(sbcc18[[#This Row],[total_pwd]]),SUM(sbcc18[[#This Row],[total_pwd_men]],sbcc18[[#This Row],[total_pwd_women]]),sbcc18[[#This Row],[total_pwd]])</f>
        <v>0</v>
      </c>
      <c r="AG475" s="49">
        <f>IF(ISBLANK(sbcc18[[#This Row],[total_adults]]),SUM(sbcc18[[#This Row],[total_men]],sbcc18[[#This Row],[total_women]]),sbcc18[[#This Row],[total_adults]])</f>
        <v>0</v>
      </c>
      <c r="AH475" s="49">
        <f>IF(ISBLANK(sbcc18[[#This Row],[total_beneficiaries_reached]]),SUM(sbcc18[[#This Row],[calc_children]],sbcc18[[#This Row],[calc_adults]]),sbcc18[[#This Row],[total_beneficiaries_reached]])</f>
        <v>0</v>
      </c>
      <c r="AI475" s="49" t="str">
        <f ca="1">IF(B475="","",OFFSET(table_admin1[[#Headers],[ADM1_PT]],MATCH(B475,admin1,0),1))</f>
        <v/>
      </c>
      <c r="AJ475" s="49" t="str">
        <f t="shared" ca="1" si="14"/>
        <v/>
      </c>
      <c r="AK475" s="49" t="str">
        <f t="shared" ca="1" si="15"/>
        <v/>
      </c>
    </row>
    <row r="476" spans="29:37" x14ac:dyDescent="0.2">
      <c r="AC476" s="49">
        <f>IF(ISBLANK(sbcc18[[#This Row],[total_boys]]),SUM(sbcc18[[#This Row],[boys_0-5_reached]],sbcc18[[#This Row],[boys_6-12_reached]],sbcc18[[#This Row],[boys_13-18_reached]]),sbcc18[[#This Row],[total_boys]])</f>
        <v>0</v>
      </c>
      <c r="AD476" s="49">
        <f>IF(ISBLANK(sbcc18[[#This Row],[total_girls]]),SUM(sbcc18[[#This Row],[girls_0-5_reached]],sbcc18[[#This Row],[girls_6-12_reached]],sbcc18[[#This Row],[girls_13-18_reached]]),sbcc18[[#This Row],[total_girls]])</f>
        <v>0</v>
      </c>
      <c r="AE476" s="49">
        <f>IF(ISBLANK(sbcc18[[#This Row],[total_children]]),SUM(sbcc18[[#This Row],[calc_boys]],sbcc18[[#This Row],[calc_girls]]),sbcc18[[#This Row],[total_children]])</f>
        <v>0</v>
      </c>
      <c r="AF476" s="49">
        <f>IF(ISBLANK(sbcc18[[#This Row],[total_pwd]]),SUM(sbcc18[[#This Row],[total_pwd_men]],sbcc18[[#This Row],[total_pwd_women]]),sbcc18[[#This Row],[total_pwd]])</f>
        <v>0</v>
      </c>
      <c r="AG476" s="49">
        <f>IF(ISBLANK(sbcc18[[#This Row],[total_adults]]),SUM(sbcc18[[#This Row],[total_men]],sbcc18[[#This Row],[total_women]]),sbcc18[[#This Row],[total_adults]])</f>
        <v>0</v>
      </c>
      <c r="AH476" s="49">
        <f>IF(ISBLANK(sbcc18[[#This Row],[total_beneficiaries_reached]]),SUM(sbcc18[[#This Row],[calc_children]],sbcc18[[#This Row],[calc_adults]]),sbcc18[[#This Row],[total_beneficiaries_reached]])</f>
        <v>0</v>
      </c>
      <c r="AI476" s="49" t="str">
        <f ca="1">IF(B476="","",OFFSET(table_admin1[[#Headers],[ADM1_PT]],MATCH(B476,admin1,0),1))</f>
        <v/>
      </c>
      <c r="AJ476" s="49" t="str">
        <f t="shared" ca="1" si="14"/>
        <v/>
      </c>
      <c r="AK476" s="49" t="str">
        <f t="shared" ca="1" si="15"/>
        <v/>
      </c>
    </row>
    <row r="477" spans="29:37" x14ac:dyDescent="0.2">
      <c r="AC477" s="49">
        <f>IF(ISBLANK(sbcc18[[#This Row],[total_boys]]),SUM(sbcc18[[#This Row],[boys_0-5_reached]],sbcc18[[#This Row],[boys_6-12_reached]],sbcc18[[#This Row],[boys_13-18_reached]]),sbcc18[[#This Row],[total_boys]])</f>
        <v>0</v>
      </c>
      <c r="AD477" s="49">
        <f>IF(ISBLANK(sbcc18[[#This Row],[total_girls]]),SUM(sbcc18[[#This Row],[girls_0-5_reached]],sbcc18[[#This Row],[girls_6-12_reached]],sbcc18[[#This Row],[girls_13-18_reached]]),sbcc18[[#This Row],[total_girls]])</f>
        <v>0</v>
      </c>
      <c r="AE477" s="49">
        <f>IF(ISBLANK(sbcc18[[#This Row],[total_children]]),SUM(sbcc18[[#This Row],[calc_boys]],sbcc18[[#This Row],[calc_girls]]),sbcc18[[#This Row],[total_children]])</f>
        <v>0</v>
      </c>
      <c r="AF477" s="49">
        <f>IF(ISBLANK(sbcc18[[#This Row],[total_pwd]]),SUM(sbcc18[[#This Row],[total_pwd_men]],sbcc18[[#This Row],[total_pwd_women]]),sbcc18[[#This Row],[total_pwd]])</f>
        <v>0</v>
      </c>
      <c r="AG477" s="49">
        <f>IF(ISBLANK(sbcc18[[#This Row],[total_adults]]),SUM(sbcc18[[#This Row],[total_men]],sbcc18[[#This Row],[total_women]]),sbcc18[[#This Row],[total_adults]])</f>
        <v>0</v>
      </c>
      <c r="AH477" s="49">
        <f>IF(ISBLANK(sbcc18[[#This Row],[total_beneficiaries_reached]]),SUM(sbcc18[[#This Row],[calc_children]],sbcc18[[#This Row],[calc_adults]]),sbcc18[[#This Row],[total_beneficiaries_reached]])</f>
        <v>0</v>
      </c>
      <c r="AI477" s="49" t="str">
        <f ca="1">IF(B477="","",OFFSET(table_admin1[[#Headers],[ADM1_PT]],MATCH(B477,admin1,0),1))</f>
        <v/>
      </c>
      <c r="AJ477" s="49" t="str">
        <f t="shared" ca="1" si="14"/>
        <v/>
      </c>
      <c r="AK477" s="49" t="str">
        <f t="shared" ca="1" si="15"/>
        <v/>
      </c>
    </row>
    <row r="478" spans="29:37" x14ac:dyDescent="0.2">
      <c r="AC478" s="49">
        <f>IF(ISBLANK(sbcc18[[#This Row],[total_boys]]),SUM(sbcc18[[#This Row],[boys_0-5_reached]],sbcc18[[#This Row],[boys_6-12_reached]],sbcc18[[#This Row],[boys_13-18_reached]]),sbcc18[[#This Row],[total_boys]])</f>
        <v>0</v>
      </c>
      <c r="AD478" s="49">
        <f>IF(ISBLANK(sbcc18[[#This Row],[total_girls]]),SUM(sbcc18[[#This Row],[girls_0-5_reached]],sbcc18[[#This Row],[girls_6-12_reached]],sbcc18[[#This Row],[girls_13-18_reached]]),sbcc18[[#This Row],[total_girls]])</f>
        <v>0</v>
      </c>
      <c r="AE478" s="49">
        <f>IF(ISBLANK(sbcc18[[#This Row],[total_children]]),SUM(sbcc18[[#This Row],[calc_boys]],sbcc18[[#This Row],[calc_girls]]),sbcc18[[#This Row],[total_children]])</f>
        <v>0</v>
      </c>
      <c r="AF478" s="49">
        <f>IF(ISBLANK(sbcc18[[#This Row],[total_pwd]]),SUM(sbcc18[[#This Row],[total_pwd_men]],sbcc18[[#This Row],[total_pwd_women]]),sbcc18[[#This Row],[total_pwd]])</f>
        <v>0</v>
      </c>
      <c r="AG478" s="49">
        <f>IF(ISBLANK(sbcc18[[#This Row],[total_adults]]),SUM(sbcc18[[#This Row],[total_men]],sbcc18[[#This Row],[total_women]]),sbcc18[[#This Row],[total_adults]])</f>
        <v>0</v>
      </c>
      <c r="AH478" s="49">
        <f>IF(ISBLANK(sbcc18[[#This Row],[total_beneficiaries_reached]]),SUM(sbcc18[[#This Row],[calc_children]],sbcc18[[#This Row],[calc_adults]]),sbcc18[[#This Row],[total_beneficiaries_reached]])</f>
        <v>0</v>
      </c>
      <c r="AI478" s="49" t="str">
        <f ca="1">IF(B478="","",OFFSET(table_admin1[[#Headers],[ADM1_PT]],MATCH(B478,admin1,0),1))</f>
        <v/>
      </c>
      <c r="AJ478" s="49" t="str">
        <f t="shared" ca="1" si="14"/>
        <v/>
      </c>
      <c r="AK478" s="49" t="str">
        <f t="shared" ca="1" si="15"/>
        <v/>
      </c>
    </row>
    <row r="479" spans="29:37" x14ac:dyDescent="0.2">
      <c r="AC479" s="49">
        <f>IF(ISBLANK(sbcc18[[#This Row],[total_boys]]),SUM(sbcc18[[#This Row],[boys_0-5_reached]],sbcc18[[#This Row],[boys_6-12_reached]],sbcc18[[#This Row],[boys_13-18_reached]]),sbcc18[[#This Row],[total_boys]])</f>
        <v>0</v>
      </c>
      <c r="AD479" s="49">
        <f>IF(ISBLANK(sbcc18[[#This Row],[total_girls]]),SUM(sbcc18[[#This Row],[girls_0-5_reached]],sbcc18[[#This Row],[girls_6-12_reached]],sbcc18[[#This Row],[girls_13-18_reached]]),sbcc18[[#This Row],[total_girls]])</f>
        <v>0</v>
      </c>
      <c r="AE479" s="49">
        <f>IF(ISBLANK(sbcc18[[#This Row],[total_children]]),SUM(sbcc18[[#This Row],[calc_boys]],sbcc18[[#This Row],[calc_girls]]),sbcc18[[#This Row],[total_children]])</f>
        <v>0</v>
      </c>
      <c r="AF479" s="49">
        <f>IF(ISBLANK(sbcc18[[#This Row],[total_pwd]]),SUM(sbcc18[[#This Row],[total_pwd_men]],sbcc18[[#This Row],[total_pwd_women]]),sbcc18[[#This Row],[total_pwd]])</f>
        <v>0</v>
      </c>
      <c r="AG479" s="49">
        <f>IF(ISBLANK(sbcc18[[#This Row],[total_adults]]),SUM(sbcc18[[#This Row],[total_men]],sbcc18[[#This Row],[total_women]]),sbcc18[[#This Row],[total_adults]])</f>
        <v>0</v>
      </c>
      <c r="AH479" s="49">
        <f>IF(ISBLANK(sbcc18[[#This Row],[total_beneficiaries_reached]]),SUM(sbcc18[[#This Row],[calc_children]],sbcc18[[#This Row],[calc_adults]]),sbcc18[[#This Row],[total_beneficiaries_reached]])</f>
        <v>0</v>
      </c>
      <c r="AI479" s="49" t="str">
        <f ca="1">IF(B479="","",OFFSET(table_admin1[[#Headers],[ADM1_PT]],MATCH(B479,admin1,0),1))</f>
        <v/>
      </c>
      <c r="AJ479" s="49" t="str">
        <f t="shared" ca="1" si="14"/>
        <v/>
      </c>
      <c r="AK479" s="49" t="str">
        <f t="shared" ca="1" si="15"/>
        <v/>
      </c>
    </row>
    <row r="480" spans="29:37" x14ac:dyDescent="0.2">
      <c r="AC480" s="49">
        <f>IF(ISBLANK(sbcc18[[#This Row],[total_boys]]),SUM(sbcc18[[#This Row],[boys_0-5_reached]],sbcc18[[#This Row],[boys_6-12_reached]],sbcc18[[#This Row],[boys_13-18_reached]]),sbcc18[[#This Row],[total_boys]])</f>
        <v>0</v>
      </c>
      <c r="AD480" s="49">
        <f>IF(ISBLANK(sbcc18[[#This Row],[total_girls]]),SUM(sbcc18[[#This Row],[girls_0-5_reached]],sbcc18[[#This Row],[girls_6-12_reached]],sbcc18[[#This Row],[girls_13-18_reached]]),sbcc18[[#This Row],[total_girls]])</f>
        <v>0</v>
      </c>
      <c r="AE480" s="49">
        <f>IF(ISBLANK(sbcc18[[#This Row],[total_children]]),SUM(sbcc18[[#This Row],[calc_boys]],sbcc18[[#This Row],[calc_girls]]),sbcc18[[#This Row],[total_children]])</f>
        <v>0</v>
      </c>
      <c r="AF480" s="49">
        <f>IF(ISBLANK(sbcc18[[#This Row],[total_pwd]]),SUM(sbcc18[[#This Row],[total_pwd_men]],sbcc18[[#This Row],[total_pwd_women]]),sbcc18[[#This Row],[total_pwd]])</f>
        <v>0</v>
      </c>
      <c r="AG480" s="49">
        <f>IF(ISBLANK(sbcc18[[#This Row],[total_adults]]),SUM(sbcc18[[#This Row],[total_men]],sbcc18[[#This Row],[total_women]]),sbcc18[[#This Row],[total_adults]])</f>
        <v>0</v>
      </c>
      <c r="AH480" s="49">
        <f>IF(ISBLANK(sbcc18[[#This Row],[total_beneficiaries_reached]]),SUM(sbcc18[[#This Row],[calc_children]],sbcc18[[#This Row],[calc_adults]]),sbcc18[[#This Row],[total_beneficiaries_reached]])</f>
        <v>0</v>
      </c>
      <c r="AI480" s="49" t="str">
        <f ca="1">IF(B480="","",OFFSET(table_admin1[[#Headers],[ADM1_PT]],MATCH(B480,admin1,0),1))</f>
        <v/>
      </c>
      <c r="AJ480" s="49" t="str">
        <f t="shared" ca="1" si="14"/>
        <v/>
      </c>
      <c r="AK480" s="49" t="str">
        <f t="shared" ca="1" si="15"/>
        <v/>
      </c>
    </row>
    <row r="481" spans="29:37" x14ac:dyDescent="0.2">
      <c r="AC481" s="49">
        <f>IF(ISBLANK(sbcc18[[#This Row],[total_boys]]),SUM(sbcc18[[#This Row],[boys_0-5_reached]],sbcc18[[#This Row],[boys_6-12_reached]],sbcc18[[#This Row],[boys_13-18_reached]]),sbcc18[[#This Row],[total_boys]])</f>
        <v>0</v>
      </c>
      <c r="AD481" s="49">
        <f>IF(ISBLANK(sbcc18[[#This Row],[total_girls]]),SUM(sbcc18[[#This Row],[girls_0-5_reached]],sbcc18[[#This Row],[girls_6-12_reached]],sbcc18[[#This Row],[girls_13-18_reached]]),sbcc18[[#This Row],[total_girls]])</f>
        <v>0</v>
      </c>
      <c r="AE481" s="49">
        <f>IF(ISBLANK(sbcc18[[#This Row],[total_children]]),SUM(sbcc18[[#This Row],[calc_boys]],sbcc18[[#This Row],[calc_girls]]),sbcc18[[#This Row],[total_children]])</f>
        <v>0</v>
      </c>
      <c r="AF481" s="49">
        <f>IF(ISBLANK(sbcc18[[#This Row],[total_pwd]]),SUM(sbcc18[[#This Row],[total_pwd_men]],sbcc18[[#This Row],[total_pwd_women]]),sbcc18[[#This Row],[total_pwd]])</f>
        <v>0</v>
      </c>
      <c r="AG481" s="49">
        <f>IF(ISBLANK(sbcc18[[#This Row],[total_adults]]),SUM(sbcc18[[#This Row],[total_men]],sbcc18[[#This Row],[total_women]]),sbcc18[[#This Row],[total_adults]])</f>
        <v>0</v>
      </c>
      <c r="AH481" s="49">
        <f>IF(ISBLANK(sbcc18[[#This Row],[total_beneficiaries_reached]]),SUM(sbcc18[[#This Row],[calc_children]],sbcc18[[#This Row],[calc_adults]]),sbcc18[[#This Row],[total_beneficiaries_reached]])</f>
        <v>0</v>
      </c>
      <c r="AI481" s="49" t="str">
        <f ca="1">IF(B481="","",OFFSET(table_admin1[[#Headers],[ADM1_PT]],MATCH(B481,admin1,0),1))</f>
        <v/>
      </c>
      <c r="AJ481" s="49" t="str">
        <f t="shared" ca="1" si="14"/>
        <v/>
      </c>
      <c r="AK481" s="49" t="str">
        <f t="shared" ca="1" si="15"/>
        <v/>
      </c>
    </row>
    <row r="482" spans="29:37" x14ac:dyDescent="0.2">
      <c r="AC482" s="49">
        <f>IF(ISBLANK(sbcc18[[#This Row],[total_boys]]),SUM(sbcc18[[#This Row],[boys_0-5_reached]],sbcc18[[#This Row],[boys_6-12_reached]],sbcc18[[#This Row],[boys_13-18_reached]]),sbcc18[[#This Row],[total_boys]])</f>
        <v>0</v>
      </c>
      <c r="AD482" s="49">
        <f>IF(ISBLANK(sbcc18[[#This Row],[total_girls]]),SUM(sbcc18[[#This Row],[girls_0-5_reached]],sbcc18[[#This Row],[girls_6-12_reached]],sbcc18[[#This Row],[girls_13-18_reached]]),sbcc18[[#This Row],[total_girls]])</f>
        <v>0</v>
      </c>
      <c r="AE482" s="49">
        <f>IF(ISBLANK(sbcc18[[#This Row],[total_children]]),SUM(sbcc18[[#This Row],[calc_boys]],sbcc18[[#This Row],[calc_girls]]),sbcc18[[#This Row],[total_children]])</f>
        <v>0</v>
      </c>
      <c r="AF482" s="49">
        <f>IF(ISBLANK(sbcc18[[#This Row],[total_pwd]]),SUM(sbcc18[[#This Row],[total_pwd_men]],sbcc18[[#This Row],[total_pwd_women]]),sbcc18[[#This Row],[total_pwd]])</f>
        <v>0</v>
      </c>
      <c r="AG482" s="49">
        <f>IF(ISBLANK(sbcc18[[#This Row],[total_adults]]),SUM(sbcc18[[#This Row],[total_men]],sbcc18[[#This Row],[total_women]]),sbcc18[[#This Row],[total_adults]])</f>
        <v>0</v>
      </c>
      <c r="AH482" s="49">
        <f>IF(ISBLANK(sbcc18[[#This Row],[total_beneficiaries_reached]]),SUM(sbcc18[[#This Row],[calc_children]],sbcc18[[#This Row],[calc_adults]]),sbcc18[[#This Row],[total_beneficiaries_reached]])</f>
        <v>0</v>
      </c>
      <c r="AI482" s="49" t="str">
        <f ca="1">IF(B482="","",OFFSET(table_admin1[[#Headers],[ADM1_PT]],MATCH(B482,admin1,0),1))</f>
        <v/>
      </c>
      <c r="AJ482" s="49" t="str">
        <f t="shared" ca="1" si="14"/>
        <v/>
      </c>
      <c r="AK482" s="49" t="str">
        <f t="shared" ca="1" si="15"/>
        <v/>
      </c>
    </row>
    <row r="483" spans="29:37" x14ac:dyDescent="0.2">
      <c r="AC483" s="49">
        <f>IF(ISBLANK(sbcc18[[#This Row],[total_boys]]),SUM(sbcc18[[#This Row],[boys_0-5_reached]],sbcc18[[#This Row],[boys_6-12_reached]],sbcc18[[#This Row],[boys_13-18_reached]]),sbcc18[[#This Row],[total_boys]])</f>
        <v>0</v>
      </c>
      <c r="AD483" s="49">
        <f>IF(ISBLANK(sbcc18[[#This Row],[total_girls]]),SUM(sbcc18[[#This Row],[girls_0-5_reached]],sbcc18[[#This Row],[girls_6-12_reached]],sbcc18[[#This Row],[girls_13-18_reached]]),sbcc18[[#This Row],[total_girls]])</f>
        <v>0</v>
      </c>
      <c r="AE483" s="49">
        <f>IF(ISBLANK(sbcc18[[#This Row],[total_children]]),SUM(sbcc18[[#This Row],[calc_boys]],sbcc18[[#This Row],[calc_girls]]),sbcc18[[#This Row],[total_children]])</f>
        <v>0</v>
      </c>
      <c r="AF483" s="49">
        <f>IF(ISBLANK(sbcc18[[#This Row],[total_pwd]]),SUM(sbcc18[[#This Row],[total_pwd_men]],sbcc18[[#This Row],[total_pwd_women]]),sbcc18[[#This Row],[total_pwd]])</f>
        <v>0</v>
      </c>
      <c r="AG483" s="49">
        <f>IF(ISBLANK(sbcc18[[#This Row],[total_adults]]),SUM(sbcc18[[#This Row],[total_men]],sbcc18[[#This Row],[total_women]]),sbcc18[[#This Row],[total_adults]])</f>
        <v>0</v>
      </c>
      <c r="AH483" s="49">
        <f>IF(ISBLANK(sbcc18[[#This Row],[total_beneficiaries_reached]]),SUM(sbcc18[[#This Row],[calc_children]],sbcc18[[#This Row],[calc_adults]]),sbcc18[[#This Row],[total_beneficiaries_reached]])</f>
        <v>0</v>
      </c>
      <c r="AI483" s="49" t="str">
        <f ca="1">IF(B483="","",OFFSET(table_admin1[[#Headers],[ADM1_PT]],MATCH(B483,admin1,0),1))</f>
        <v/>
      </c>
      <c r="AJ483" s="49" t="str">
        <f t="shared" ca="1" si="14"/>
        <v/>
      </c>
      <c r="AK483" s="49" t="str">
        <f t="shared" ca="1" si="15"/>
        <v/>
      </c>
    </row>
    <row r="484" spans="29:37" x14ac:dyDescent="0.2">
      <c r="AC484" s="49">
        <f>IF(ISBLANK(sbcc18[[#This Row],[total_boys]]),SUM(sbcc18[[#This Row],[boys_0-5_reached]],sbcc18[[#This Row],[boys_6-12_reached]],sbcc18[[#This Row],[boys_13-18_reached]]),sbcc18[[#This Row],[total_boys]])</f>
        <v>0</v>
      </c>
      <c r="AD484" s="49">
        <f>IF(ISBLANK(sbcc18[[#This Row],[total_girls]]),SUM(sbcc18[[#This Row],[girls_0-5_reached]],sbcc18[[#This Row],[girls_6-12_reached]],sbcc18[[#This Row],[girls_13-18_reached]]),sbcc18[[#This Row],[total_girls]])</f>
        <v>0</v>
      </c>
      <c r="AE484" s="49">
        <f>IF(ISBLANK(sbcc18[[#This Row],[total_children]]),SUM(sbcc18[[#This Row],[calc_boys]],sbcc18[[#This Row],[calc_girls]]),sbcc18[[#This Row],[total_children]])</f>
        <v>0</v>
      </c>
      <c r="AF484" s="49">
        <f>IF(ISBLANK(sbcc18[[#This Row],[total_pwd]]),SUM(sbcc18[[#This Row],[total_pwd_men]],sbcc18[[#This Row],[total_pwd_women]]),sbcc18[[#This Row],[total_pwd]])</f>
        <v>0</v>
      </c>
      <c r="AG484" s="49">
        <f>IF(ISBLANK(sbcc18[[#This Row],[total_adults]]),SUM(sbcc18[[#This Row],[total_men]],sbcc18[[#This Row],[total_women]]),sbcc18[[#This Row],[total_adults]])</f>
        <v>0</v>
      </c>
      <c r="AH484" s="49">
        <f>IF(ISBLANK(sbcc18[[#This Row],[total_beneficiaries_reached]]),SUM(sbcc18[[#This Row],[calc_children]],sbcc18[[#This Row],[calc_adults]]),sbcc18[[#This Row],[total_beneficiaries_reached]])</f>
        <v>0</v>
      </c>
      <c r="AI484" s="49" t="str">
        <f ca="1">IF(B484="","",OFFSET(table_admin1[[#Headers],[ADM1_PT]],MATCH(B484,admin1,0),1))</f>
        <v/>
      </c>
      <c r="AJ484" s="49" t="str">
        <f t="shared" ca="1" si="14"/>
        <v/>
      </c>
      <c r="AK484" s="49" t="str">
        <f t="shared" ca="1" si="15"/>
        <v/>
      </c>
    </row>
    <row r="485" spans="29:37" x14ac:dyDescent="0.2">
      <c r="AC485" s="49">
        <f>IF(ISBLANK(sbcc18[[#This Row],[total_boys]]),SUM(sbcc18[[#This Row],[boys_0-5_reached]],sbcc18[[#This Row],[boys_6-12_reached]],sbcc18[[#This Row],[boys_13-18_reached]]),sbcc18[[#This Row],[total_boys]])</f>
        <v>0</v>
      </c>
      <c r="AD485" s="49">
        <f>IF(ISBLANK(sbcc18[[#This Row],[total_girls]]),SUM(sbcc18[[#This Row],[girls_0-5_reached]],sbcc18[[#This Row],[girls_6-12_reached]],sbcc18[[#This Row],[girls_13-18_reached]]),sbcc18[[#This Row],[total_girls]])</f>
        <v>0</v>
      </c>
      <c r="AE485" s="49">
        <f>IF(ISBLANK(sbcc18[[#This Row],[total_children]]),SUM(sbcc18[[#This Row],[calc_boys]],sbcc18[[#This Row],[calc_girls]]),sbcc18[[#This Row],[total_children]])</f>
        <v>0</v>
      </c>
      <c r="AF485" s="49">
        <f>IF(ISBLANK(sbcc18[[#This Row],[total_pwd]]),SUM(sbcc18[[#This Row],[total_pwd_men]],sbcc18[[#This Row],[total_pwd_women]]),sbcc18[[#This Row],[total_pwd]])</f>
        <v>0</v>
      </c>
      <c r="AG485" s="49">
        <f>IF(ISBLANK(sbcc18[[#This Row],[total_adults]]),SUM(sbcc18[[#This Row],[total_men]],sbcc18[[#This Row],[total_women]]),sbcc18[[#This Row],[total_adults]])</f>
        <v>0</v>
      </c>
      <c r="AH485" s="49">
        <f>IF(ISBLANK(sbcc18[[#This Row],[total_beneficiaries_reached]]),SUM(sbcc18[[#This Row],[calc_children]],sbcc18[[#This Row],[calc_adults]]),sbcc18[[#This Row],[total_beneficiaries_reached]])</f>
        <v>0</v>
      </c>
      <c r="AI485" s="49" t="str">
        <f ca="1">IF(B485="","",OFFSET(table_admin1[[#Headers],[ADM1_PT]],MATCH(B485,admin1,0),1))</f>
        <v/>
      </c>
      <c r="AJ485" s="49" t="str">
        <f t="shared" ca="1" si="14"/>
        <v/>
      </c>
      <c r="AK485" s="49" t="str">
        <f t="shared" ca="1" si="15"/>
        <v/>
      </c>
    </row>
    <row r="486" spans="29:37" x14ac:dyDescent="0.2">
      <c r="AC486" s="49">
        <f>IF(ISBLANK(sbcc18[[#This Row],[total_boys]]),SUM(sbcc18[[#This Row],[boys_0-5_reached]],sbcc18[[#This Row],[boys_6-12_reached]],sbcc18[[#This Row],[boys_13-18_reached]]),sbcc18[[#This Row],[total_boys]])</f>
        <v>0</v>
      </c>
      <c r="AD486" s="49">
        <f>IF(ISBLANK(sbcc18[[#This Row],[total_girls]]),SUM(sbcc18[[#This Row],[girls_0-5_reached]],sbcc18[[#This Row],[girls_6-12_reached]],sbcc18[[#This Row],[girls_13-18_reached]]),sbcc18[[#This Row],[total_girls]])</f>
        <v>0</v>
      </c>
      <c r="AE486" s="49">
        <f>IF(ISBLANK(sbcc18[[#This Row],[total_children]]),SUM(sbcc18[[#This Row],[calc_boys]],sbcc18[[#This Row],[calc_girls]]),sbcc18[[#This Row],[total_children]])</f>
        <v>0</v>
      </c>
      <c r="AF486" s="49">
        <f>IF(ISBLANK(sbcc18[[#This Row],[total_pwd]]),SUM(sbcc18[[#This Row],[total_pwd_men]],sbcc18[[#This Row],[total_pwd_women]]),sbcc18[[#This Row],[total_pwd]])</f>
        <v>0</v>
      </c>
      <c r="AG486" s="49">
        <f>IF(ISBLANK(sbcc18[[#This Row],[total_adults]]),SUM(sbcc18[[#This Row],[total_men]],sbcc18[[#This Row],[total_women]]),sbcc18[[#This Row],[total_adults]])</f>
        <v>0</v>
      </c>
      <c r="AH486" s="49">
        <f>IF(ISBLANK(sbcc18[[#This Row],[total_beneficiaries_reached]]),SUM(sbcc18[[#This Row],[calc_children]],sbcc18[[#This Row],[calc_adults]]),sbcc18[[#This Row],[total_beneficiaries_reached]])</f>
        <v>0</v>
      </c>
      <c r="AI486" s="49" t="str">
        <f ca="1">IF(B486="","",OFFSET(table_admin1[[#Headers],[ADM1_PT]],MATCH(B486,admin1,0),1))</f>
        <v/>
      </c>
      <c r="AJ486" s="49" t="str">
        <f t="shared" ca="1" si="14"/>
        <v/>
      </c>
      <c r="AK486" s="49" t="str">
        <f t="shared" ca="1" si="15"/>
        <v/>
      </c>
    </row>
    <row r="487" spans="29:37" x14ac:dyDescent="0.2">
      <c r="AC487" s="49">
        <f>IF(ISBLANK(sbcc18[[#This Row],[total_boys]]),SUM(sbcc18[[#This Row],[boys_0-5_reached]],sbcc18[[#This Row],[boys_6-12_reached]],sbcc18[[#This Row],[boys_13-18_reached]]),sbcc18[[#This Row],[total_boys]])</f>
        <v>0</v>
      </c>
      <c r="AD487" s="49">
        <f>IF(ISBLANK(sbcc18[[#This Row],[total_girls]]),SUM(sbcc18[[#This Row],[girls_0-5_reached]],sbcc18[[#This Row],[girls_6-12_reached]],sbcc18[[#This Row],[girls_13-18_reached]]),sbcc18[[#This Row],[total_girls]])</f>
        <v>0</v>
      </c>
      <c r="AE487" s="49">
        <f>IF(ISBLANK(sbcc18[[#This Row],[total_children]]),SUM(sbcc18[[#This Row],[calc_boys]],sbcc18[[#This Row],[calc_girls]]),sbcc18[[#This Row],[total_children]])</f>
        <v>0</v>
      </c>
      <c r="AF487" s="49">
        <f>IF(ISBLANK(sbcc18[[#This Row],[total_pwd]]),SUM(sbcc18[[#This Row],[total_pwd_men]],sbcc18[[#This Row],[total_pwd_women]]),sbcc18[[#This Row],[total_pwd]])</f>
        <v>0</v>
      </c>
      <c r="AG487" s="49">
        <f>IF(ISBLANK(sbcc18[[#This Row],[total_adults]]),SUM(sbcc18[[#This Row],[total_men]],sbcc18[[#This Row],[total_women]]),sbcc18[[#This Row],[total_adults]])</f>
        <v>0</v>
      </c>
      <c r="AH487" s="49">
        <f>IF(ISBLANK(sbcc18[[#This Row],[total_beneficiaries_reached]]),SUM(sbcc18[[#This Row],[calc_children]],sbcc18[[#This Row],[calc_adults]]),sbcc18[[#This Row],[total_beneficiaries_reached]])</f>
        <v>0</v>
      </c>
      <c r="AI487" s="49" t="str">
        <f ca="1">IF(B487="","",OFFSET(table_admin1[[#Headers],[ADM1_PT]],MATCH(B487,admin1,0),1))</f>
        <v/>
      </c>
      <c r="AJ487" s="49" t="str">
        <f t="shared" ca="1" si="14"/>
        <v/>
      </c>
      <c r="AK487" s="49" t="str">
        <f t="shared" ca="1" si="15"/>
        <v/>
      </c>
    </row>
    <row r="488" spans="29:37" x14ac:dyDescent="0.2">
      <c r="AC488" s="49">
        <f>IF(ISBLANK(sbcc18[[#This Row],[total_boys]]),SUM(sbcc18[[#This Row],[boys_0-5_reached]],sbcc18[[#This Row],[boys_6-12_reached]],sbcc18[[#This Row],[boys_13-18_reached]]),sbcc18[[#This Row],[total_boys]])</f>
        <v>0</v>
      </c>
      <c r="AD488" s="49">
        <f>IF(ISBLANK(sbcc18[[#This Row],[total_girls]]),SUM(sbcc18[[#This Row],[girls_0-5_reached]],sbcc18[[#This Row],[girls_6-12_reached]],sbcc18[[#This Row],[girls_13-18_reached]]),sbcc18[[#This Row],[total_girls]])</f>
        <v>0</v>
      </c>
      <c r="AE488" s="49">
        <f>IF(ISBLANK(sbcc18[[#This Row],[total_children]]),SUM(sbcc18[[#This Row],[calc_boys]],sbcc18[[#This Row],[calc_girls]]),sbcc18[[#This Row],[total_children]])</f>
        <v>0</v>
      </c>
      <c r="AF488" s="49">
        <f>IF(ISBLANK(sbcc18[[#This Row],[total_pwd]]),SUM(sbcc18[[#This Row],[total_pwd_men]],sbcc18[[#This Row],[total_pwd_women]]),sbcc18[[#This Row],[total_pwd]])</f>
        <v>0</v>
      </c>
      <c r="AG488" s="49">
        <f>IF(ISBLANK(sbcc18[[#This Row],[total_adults]]),SUM(sbcc18[[#This Row],[total_men]],sbcc18[[#This Row],[total_women]]),sbcc18[[#This Row],[total_adults]])</f>
        <v>0</v>
      </c>
      <c r="AH488" s="49">
        <f>IF(ISBLANK(sbcc18[[#This Row],[total_beneficiaries_reached]]),SUM(sbcc18[[#This Row],[calc_children]],sbcc18[[#This Row],[calc_adults]]),sbcc18[[#This Row],[total_beneficiaries_reached]])</f>
        <v>0</v>
      </c>
      <c r="AI488" s="49" t="str">
        <f ca="1">IF(B488="","",OFFSET(table_admin1[[#Headers],[ADM1_PT]],MATCH(B488,admin1,0),1))</f>
        <v/>
      </c>
      <c r="AJ488" s="49" t="str">
        <f t="shared" ca="1" si="14"/>
        <v/>
      </c>
      <c r="AK488" s="49" t="str">
        <f t="shared" ca="1" si="15"/>
        <v/>
      </c>
    </row>
    <row r="489" spans="29:37" x14ac:dyDescent="0.2">
      <c r="AC489" s="49">
        <f>IF(ISBLANK(sbcc18[[#This Row],[total_boys]]),SUM(sbcc18[[#This Row],[boys_0-5_reached]],sbcc18[[#This Row],[boys_6-12_reached]],sbcc18[[#This Row],[boys_13-18_reached]]),sbcc18[[#This Row],[total_boys]])</f>
        <v>0</v>
      </c>
      <c r="AD489" s="49">
        <f>IF(ISBLANK(sbcc18[[#This Row],[total_girls]]),SUM(sbcc18[[#This Row],[girls_0-5_reached]],sbcc18[[#This Row],[girls_6-12_reached]],sbcc18[[#This Row],[girls_13-18_reached]]),sbcc18[[#This Row],[total_girls]])</f>
        <v>0</v>
      </c>
      <c r="AE489" s="49">
        <f>IF(ISBLANK(sbcc18[[#This Row],[total_children]]),SUM(sbcc18[[#This Row],[calc_boys]],sbcc18[[#This Row],[calc_girls]]),sbcc18[[#This Row],[total_children]])</f>
        <v>0</v>
      </c>
      <c r="AF489" s="49">
        <f>IF(ISBLANK(sbcc18[[#This Row],[total_pwd]]),SUM(sbcc18[[#This Row],[total_pwd_men]],sbcc18[[#This Row],[total_pwd_women]]),sbcc18[[#This Row],[total_pwd]])</f>
        <v>0</v>
      </c>
      <c r="AG489" s="49">
        <f>IF(ISBLANK(sbcc18[[#This Row],[total_adults]]),SUM(sbcc18[[#This Row],[total_men]],sbcc18[[#This Row],[total_women]]),sbcc18[[#This Row],[total_adults]])</f>
        <v>0</v>
      </c>
      <c r="AH489" s="49">
        <f>IF(ISBLANK(sbcc18[[#This Row],[total_beneficiaries_reached]]),SUM(sbcc18[[#This Row],[calc_children]],sbcc18[[#This Row],[calc_adults]]),sbcc18[[#This Row],[total_beneficiaries_reached]])</f>
        <v>0</v>
      </c>
      <c r="AI489" s="49" t="str">
        <f ca="1">IF(B489="","",OFFSET(table_admin1[[#Headers],[ADM1_PT]],MATCH(B489,admin1,0),1))</f>
        <v/>
      </c>
      <c r="AJ489" s="49" t="str">
        <f t="shared" ca="1" si="14"/>
        <v/>
      </c>
      <c r="AK489" s="49" t="str">
        <f t="shared" ca="1" si="15"/>
        <v/>
      </c>
    </row>
    <row r="490" spans="29:37" x14ac:dyDescent="0.2">
      <c r="AC490" s="49">
        <f>IF(ISBLANK(sbcc18[[#This Row],[total_boys]]),SUM(sbcc18[[#This Row],[boys_0-5_reached]],sbcc18[[#This Row],[boys_6-12_reached]],sbcc18[[#This Row],[boys_13-18_reached]]),sbcc18[[#This Row],[total_boys]])</f>
        <v>0</v>
      </c>
      <c r="AD490" s="49">
        <f>IF(ISBLANK(sbcc18[[#This Row],[total_girls]]),SUM(sbcc18[[#This Row],[girls_0-5_reached]],sbcc18[[#This Row],[girls_6-12_reached]],sbcc18[[#This Row],[girls_13-18_reached]]),sbcc18[[#This Row],[total_girls]])</f>
        <v>0</v>
      </c>
      <c r="AE490" s="49">
        <f>IF(ISBLANK(sbcc18[[#This Row],[total_children]]),SUM(sbcc18[[#This Row],[calc_boys]],sbcc18[[#This Row],[calc_girls]]),sbcc18[[#This Row],[total_children]])</f>
        <v>0</v>
      </c>
      <c r="AF490" s="49">
        <f>IF(ISBLANK(sbcc18[[#This Row],[total_pwd]]),SUM(sbcc18[[#This Row],[total_pwd_men]],sbcc18[[#This Row],[total_pwd_women]]),sbcc18[[#This Row],[total_pwd]])</f>
        <v>0</v>
      </c>
      <c r="AG490" s="49">
        <f>IF(ISBLANK(sbcc18[[#This Row],[total_adults]]),SUM(sbcc18[[#This Row],[total_men]],sbcc18[[#This Row],[total_women]]),sbcc18[[#This Row],[total_adults]])</f>
        <v>0</v>
      </c>
      <c r="AH490" s="49">
        <f>IF(ISBLANK(sbcc18[[#This Row],[total_beneficiaries_reached]]),SUM(sbcc18[[#This Row],[calc_children]],sbcc18[[#This Row],[calc_adults]]),sbcc18[[#This Row],[total_beneficiaries_reached]])</f>
        <v>0</v>
      </c>
      <c r="AI490" s="49" t="str">
        <f ca="1">IF(B490="","",OFFSET(table_admin1[[#Headers],[ADM1_PT]],MATCH(B490,admin1,0),1))</f>
        <v/>
      </c>
      <c r="AJ490" s="49" t="str">
        <f t="shared" ca="1" si="14"/>
        <v/>
      </c>
      <c r="AK490" s="49" t="str">
        <f t="shared" ca="1" si="15"/>
        <v/>
      </c>
    </row>
    <row r="491" spans="29:37" x14ac:dyDescent="0.2">
      <c r="AC491" s="49">
        <f>IF(ISBLANK(sbcc18[[#This Row],[total_boys]]),SUM(sbcc18[[#This Row],[boys_0-5_reached]],sbcc18[[#This Row],[boys_6-12_reached]],sbcc18[[#This Row],[boys_13-18_reached]]),sbcc18[[#This Row],[total_boys]])</f>
        <v>0</v>
      </c>
      <c r="AD491" s="49">
        <f>IF(ISBLANK(sbcc18[[#This Row],[total_girls]]),SUM(sbcc18[[#This Row],[girls_0-5_reached]],sbcc18[[#This Row],[girls_6-12_reached]],sbcc18[[#This Row],[girls_13-18_reached]]),sbcc18[[#This Row],[total_girls]])</f>
        <v>0</v>
      </c>
      <c r="AE491" s="49">
        <f>IF(ISBLANK(sbcc18[[#This Row],[total_children]]),SUM(sbcc18[[#This Row],[calc_boys]],sbcc18[[#This Row],[calc_girls]]),sbcc18[[#This Row],[total_children]])</f>
        <v>0</v>
      </c>
      <c r="AF491" s="49">
        <f>IF(ISBLANK(sbcc18[[#This Row],[total_pwd]]),SUM(sbcc18[[#This Row],[total_pwd_men]],sbcc18[[#This Row],[total_pwd_women]]),sbcc18[[#This Row],[total_pwd]])</f>
        <v>0</v>
      </c>
      <c r="AG491" s="49">
        <f>IF(ISBLANK(sbcc18[[#This Row],[total_adults]]),SUM(sbcc18[[#This Row],[total_men]],sbcc18[[#This Row],[total_women]]),sbcc18[[#This Row],[total_adults]])</f>
        <v>0</v>
      </c>
      <c r="AH491" s="49">
        <f>IF(ISBLANK(sbcc18[[#This Row],[total_beneficiaries_reached]]),SUM(sbcc18[[#This Row],[calc_children]],sbcc18[[#This Row],[calc_adults]]),sbcc18[[#This Row],[total_beneficiaries_reached]])</f>
        <v>0</v>
      </c>
      <c r="AI491" s="49" t="str">
        <f ca="1">IF(B491="","",OFFSET(table_admin1[[#Headers],[ADM1_PT]],MATCH(B491,admin1,0),1))</f>
        <v/>
      </c>
      <c r="AJ491" s="49" t="str">
        <f t="shared" ca="1" si="14"/>
        <v/>
      </c>
      <c r="AK491" s="49" t="str">
        <f t="shared" ca="1" si="15"/>
        <v/>
      </c>
    </row>
    <row r="492" spans="29:37" x14ac:dyDescent="0.2">
      <c r="AC492" s="49">
        <f>IF(ISBLANK(sbcc18[[#This Row],[total_boys]]),SUM(sbcc18[[#This Row],[boys_0-5_reached]],sbcc18[[#This Row],[boys_6-12_reached]],sbcc18[[#This Row],[boys_13-18_reached]]),sbcc18[[#This Row],[total_boys]])</f>
        <v>0</v>
      </c>
      <c r="AD492" s="49">
        <f>IF(ISBLANK(sbcc18[[#This Row],[total_girls]]),SUM(sbcc18[[#This Row],[girls_0-5_reached]],sbcc18[[#This Row],[girls_6-12_reached]],sbcc18[[#This Row],[girls_13-18_reached]]),sbcc18[[#This Row],[total_girls]])</f>
        <v>0</v>
      </c>
      <c r="AE492" s="49">
        <f>IF(ISBLANK(sbcc18[[#This Row],[total_children]]),SUM(sbcc18[[#This Row],[calc_boys]],sbcc18[[#This Row],[calc_girls]]),sbcc18[[#This Row],[total_children]])</f>
        <v>0</v>
      </c>
      <c r="AF492" s="49">
        <f>IF(ISBLANK(sbcc18[[#This Row],[total_pwd]]),SUM(sbcc18[[#This Row],[total_pwd_men]],sbcc18[[#This Row],[total_pwd_women]]),sbcc18[[#This Row],[total_pwd]])</f>
        <v>0</v>
      </c>
      <c r="AG492" s="49">
        <f>IF(ISBLANK(sbcc18[[#This Row],[total_adults]]),SUM(sbcc18[[#This Row],[total_men]],sbcc18[[#This Row],[total_women]]),sbcc18[[#This Row],[total_adults]])</f>
        <v>0</v>
      </c>
      <c r="AH492" s="49">
        <f>IF(ISBLANK(sbcc18[[#This Row],[total_beneficiaries_reached]]),SUM(sbcc18[[#This Row],[calc_children]],sbcc18[[#This Row],[calc_adults]]),sbcc18[[#This Row],[total_beneficiaries_reached]])</f>
        <v>0</v>
      </c>
      <c r="AI492" s="49" t="str">
        <f ca="1">IF(B492="","",OFFSET(table_admin1[[#Headers],[ADM1_PT]],MATCH(B492,admin1,0),1))</f>
        <v/>
      </c>
      <c r="AJ492" s="49" t="str">
        <f t="shared" ca="1" si="14"/>
        <v/>
      </c>
      <c r="AK492" s="49" t="str">
        <f t="shared" ca="1" si="15"/>
        <v/>
      </c>
    </row>
    <row r="493" spans="29:37" x14ac:dyDescent="0.2">
      <c r="AC493" s="49">
        <f>IF(ISBLANK(sbcc18[[#This Row],[total_boys]]),SUM(sbcc18[[#This Row],[boys_0-5_reached]],sbcc18[[#This Row],[boys_6-12_reached]],sbcc18[[#This Row],[boys_13-18_reached]]),sbcc18[[#This Row],[total_boys]])</f>
        <v>0</v>
      </c>
      <c r="AD493" s="49">
        <f>IF(ISBLANK(sbcc18[[#This Row],[total_girls]]),SUM(sbcc18[[#This Row],[girls_0-5_reached]],sbcc18[[#This Row],[girls_6-12_reached]],sbcc18[[#This Row],[girls_13-18_reached]]),sbcc18[[#This Row],[total_girls]])</f>
        <v>0</v>
      </c>
      <c r="AE493" s="49">
        <f>IF(ISBLANK(sbcc18[[#This Row],[total_children]]),SUM(sbcc18[[#This Row],[calc_boys]],sbcc18[[#This Row],[calc_girls]]),sbcc18[[#This Row],[total_children]])</f>
        <v>0</v>
      </c>
      <c r="AF493" s="49">
        <f>IF(ISBLANK(sbcc18[[#This Row],[total_pwd]]),SUM(sbcc18[[#This Row],[total_pwd_men]],sbcc18[[#This Row],[total_pwd_women]]),sbcc18[[#This Row],[total_pwd]])</f>
        <v>0</v>
      </c>
      <c r="AG493" s="49">
        <f>IF(ISBLANK(sbcc18[[#This Row],[total_adults]]),SUM(sbcc18[[#This Row],[total_men]],sbcc18[[#This Row],[total_women]]),sbcc18[[#This Row],[total_adults]])</f>
        <v>0</v>
      </c>
      <c r="AH493" s="49">
        <f>IF(ISBLANK(sbcc18[[#This Row],[total_beneficiaries_reached]]),SUM(sbcc18[[#This Row],[calc_children]],sbcc18[[#This Row],[calc_adults]]),sbcc18[[#This Row],[total_beneficiaries_reached]])</f>
        <v>0</v>
      </c>
      <c r="AI493" s="49" t="str">
        <f ca="1">IF(B493="","",OFFSET(table_admin1[[#Headers],[ADM1_PT]],MATCH(B493,admin1,0),1))</f>
        <v/>
      </c>
      <c r="AJ493" s="49" t="str">
        <f t="shared" ca="1" si="14"/>
        <v/>
      </c>
      <c r="AK493" s="49" t="str">
        <f t="shared" ca="1" si="15"/>
        <v/>
      </c>
    </row>
    <row r="494" spans="29:37" x14ac:dyDescent="0.2">
      <c r="AC494" s="49">
        <f>IF(ISBLANK(sbcc18[[#This Row],[total_boys]]),SUM(sbcc18[[#This Row],[boys_0-5_reached]],sbcc18[[#This Row],[boys_6-12_reached]],sbcc18[[#This Row],[boys_13-18_reached]]),sbcc18[[#This Row],[total_boys]])</f>
        <v>0</v>
      </c>
      <c r="AD494" s="49">
        <f>IF(ISBLANK(sbcc18[[#This Row],[total_girls]]),SUM(sbcc18[[#This Row],[girls_0-5_reached]],sbcc18[[#This Row],[girls_6-12_reached]],sbcc18[[#This Row],[girls_13-18_reached]]),sbcc18[[#This Row],[total_girls]])</f>
        <v>0</v>
      </c>
      <c r="AE494" s="49">
        <f>IF(ISBLANK(sbcc18[[#This Row],[total_children]]),SUM(sbcc18[[#This Row],[calc_boys]],sbcc18[[#This Row],[calc_girls]]),sbcc18[[#This Row],[total_children]])</f>
        <v>0</v>
      </c>
      <c r="AF494" s="49">
        <f>IF(ISBLANK(sbcc18[[#This Row],[total_pwd]]),SUM(sbcc18[[#This Row],[total_pwd_men]],sbcc18[[#This Row],[total_pwd_women]]),sbcc18[[#This Row],[total_pwd]])</f>
        <v>0</v>
      </c>
      <c r="AG494" s="49">
        <f>IF(ISBLANK(sbcc18[[#This Row],[total_adults]]),SUM(sbcc18[[#This Row],[total_men]],sbcc18[[#This Row],[total_women]]),sbcc18[[#This Row],[total_adults]])</f>
        <v>0</v>
      </c>
      <c r="AH494" s="49">
        <f>IF(ISBLANK(sbcc18[[#This Row],[total_beneficiaries_reached]]),SUM(sbcc18[[#This Row],[calc_children]],sbcc18[[#This Row],[calc_adults]]),sbcc18[[#This Row],[total_beneficiaries_reached]])</f>
        <v>0</v>
      </c>
      <c r="AI494" s="49" t="str">
        <f ca="1">IF(B494="","",OFFSET(table_admin1[[#Headers],[ADM1_PT]],MATCH(B494,admin1,0),1))</f>
        <v/>
      </c>
      <c r="AJ494" s="49" t="str">
        <f t="shared" ca="1" si="14"/>
        <v/>
      </c>
      <c r="AK494" s="49" t="str">
        <f t="shared" ca="1" si="15"/>
        <v/>
      </c>
    </row>
    <row r="495" spans="29:37" x14ac:dyDescent="0.2">
      <c r="AC495" s="49">
        <f>IF(ISBLANK(sbcc18[[#This Row],[total_boys]]),SUM(sbcc18[[#This Row],[boys_0-5_reached]],sbcc18[[#This Row],[boys_6-12_reached]],sbcc18[[#This Row],[boys_13-18_reached]]),sbcc18[[#This Row],[total_boys]])</f>
        <v>0</v>
      </c>
      <c r="AD495" s="49">
        <f>IF(ISBLANK(sbcc18[[#This Row],[total_girls]]),SUM(sbcc18[[#This Row],[girls_0-5_reached]],sbcc18[[#This Row],[girls_6-12_reached]],sbcc18[[#This Row],[girls_13-18_reached]]),sbcc18[[#This Row],[total_girls]])</f>
        <v>0</v>
      </c>
      <c r="AE495" s="49">
        <f>IF(ISBLANK(sbcc18[[#This Row],[total_children]]),SUM(sbcc18[[#This Row],[calc_boys]],sbcc18[[#This Row],[calc_girls]]),sbcc18[[#This Row],[total_children]])</f>
        <v>0</v>
      </c>
      <c r="AF495" s="49">
        <f>IF(ISBLANK(sbcc18[[#This Row],[total_pwd]]),SUM(sbcc18[[#This Row],[total_pwd_men]],sbcc18[[#This Row],[total_pwd_women]]),sbcc18[[#This Row],[total_pwd]])</f>
        <v>0</v>
      </c>
      <c r="AG495" s="49">
        <f>IF(ISBLANK(sbcc18[[#This Row],[total_adults]]),SUM(sbcc18[[#This Row],[total_men]],sbcc18[[#This Row],[total_women]]),sbcc18[[#This Row],[total_adults]])</f>
        <v>0</v>
      </c>
      <c r="AH495" s="49">
        <f>IF(ISBLANK(sbcc18[[#This Row],[total_beneficiaries_reached]]),SUM(sbcc18[[#This Row],[calc_children]],sbcc18[[#This Row],[calc_adults]]),sbcc18[[#This Row],[total_beneficiaries_reached]])</f>
        <v>0</v>
      </c>
      <c r="AI495" s="49" t="str">
        <f ca="1">IF(B495="","",OFFSET(table_admin1[[#Headers],[ADM1_PT]],MATCH(B495,admin1,0),1))</f>
        <v/>
      </c>
      <c r="AJ495" s="49" t="str">
        <f t="shared" ca="1" si="14"/>
        <v/>
      </c>
      <c r="AK495" s="49" t="str">
        <f t="shared" ca="1" si="15"/>
        <v/>
      </c>
    </row>
    <row r="496" spans="29:37" x14ac:dyDescent="0.2">
      <c r="AC496" s="49">
        <f>IF(ISBLANK(sbcc18[[#This Row],[total_boys]]),SUM(sbcc18[[#This Row],[boys_0-5_reached]],sbcc18[[#This Row],[boys_6-12_reached]],sbcc18[[#This Row],[boys_13-18_reached]]),sbcc18[[#This Row],[total_boys]])</f>
        <v>0</v>
      </c>
      <c r="AD496" s="49">
        <f>IF(ISBLANK(sbcc18[[#This Row],[total_girls]]),SUM(sbcc18[[#This Row],[girls_0-5_reached]],sbcc18[[#This Row],[girls_6-12_reached]],sbcc18[[#This Row],[girls_13-18_reached]]),sbcc18[[#This Row],[total_girls]])</f>
        <v>0</v>
      </c>
      <c r="AE496" s="49">
        <f>IF(ISBLANK(sbcc18[[#This Row],[total_children]]),SUM(sbcc18[[#This Row],[calc_boys]],sbcc18[[#This Row],[calc_girls]]),sbcc18[[#This Row],[total_children]])</f>
        <v>0</v>
      </c>
      <c r="AF496" s="49">
        <f>IF(ISBLANK(sbcc18[[#This Row],[total_pwd]]),SUM(sbcc18[[#This Row],[total_pwd_men]],sbcc18[[#This Row],[total_pwd_women]]),sbcc18[[#This Row],[total_pwd]])</f>
        <v>0</v>
      </c>
      <c r="AG496" s="49">
        <f>IF(ISBLANK(sbcc18[[#This Row],[total_adults]]),SUM(sbcc18[[#This Row],[total_men]],sbcc18[[#This Row],[total_women]]),sbcc18[[#This Row],[total_adults]])</f>
        <v>0</v>
      </c>
      <c r="AH496" s="49">
        <f>IF(ISBLANK(sbcc18[[#This Row],[total_beneficiaries_reached]]),SUM(sbcc18[[#This Row],[calc_children]],sbcc18[[#This Row],[calc_adults]]),sbcc18[[#This Row],[total_beneficiaries_reached]])</f>
        <v>0</v>
      </c>
      <c r="AI496" s="49" t="str">
        <f ca="1">IF(B496="","",OFFSET(table_admin1[[#Headers],[ADM1_PT]],MATCH(B496,admin1,0),1))</f>
        <v/>
      </c>
      <c r="AJ496" s="49" t="str">
        <f t="shared" ca="1" si="14"/>
        <v/>
      </c>
      <c r="AK496" s="49" t="str">
        <f t="shared" ca="1" si="15"/>
        <v/>
      </c>
    </row>
    <row r="497" spans="29:37" x14ac:dyDescent="0.2">
      <c r="AC497" s="49">
        <f>IF(ISBLANK(sbcc18[[#This Row],[total_boys]]),SUM(sbcc18[[#This Row],[boys_0-5_reached]],sbcc18[[#This Row],[boys_6-12_reached]],sbcc18[[#This Row],[boys_13-18_reached]]),sbcc18[[#This Row],[total_boys]])</f>
        <v>0</v>
      </c>
      <c r="AD497" s="49">
        <f>IF(ISBLANK(sbcc18[[#This Row],[total_girls]]),SUM(sbcc18[[#This Row],[girls_0-5_reached]],sbcc18[[#This Row],[girls_6-12_reached]],sbcc18[[#This Row],[girls_13-18_reached]]),sbcc18[[#This Row],[total_girls]])</f>
        <v>0</v>
      </c>
      <c r="AE497" s="49">
        <f>IF(ISBLANK(sbcc18[[#This Row],[total_children]]),SUM(sbcc18[[#This Row],[calc_boys]],sbcc18[[#This Row],[calc_girls]]),sbcc18[[#This Row],[total_children]])</f>
        <v>0</v>
      </c>
      <c r="AF497" s="49">
        <f>IF(ISBLANK(sbcc18[[#This Row],[total_pwd]]),SUM(sbcc18[[#This Row],[total_pwd_men]],sbcc18[[#This Row],[total_pwd_women]]),sbcc18[[#This Row],[total_pwd]])</f>
        <v>0</v>
      </c>
      <c r="AG497" s="49">
        <f>IF(ISBLANK(sbcc18[[#This Row],[total_adults]]),SUM(sbcc18[[#This Row],[total_men]],sbcc18[[#This Row],[total_women]]),sbcc18[[#This Row],[total_adults]])</f>
        <v>0</v>
      </c>
      <c r="AH497" s="49">
        <f>IF(ISBLANK(sbcc18[[#This Row],[total_beneficiaries_reached]]),SUM(sbcc18[[#This Row],[calc_children]],sbcc18[[#This Row],[calc_adults]]),sbcc18[[#This Row],[total_beneficiaries_reached]])</f>
        <v>0</v>
      </c>
      <c r="AI497" s="49" t="str">
        <f ca="1">IF(B497="","",OFFSET(table_admin1[[#Headers],[ADM1_PT]],MATCH(B497,admin1,0),1))</f>
        <v/>
      </c>
      <c r="AJ497" s="49" t="str">
        <f t="shared" ca="1" si="14"/>
        <v/>
      </c>
      <c r="AK497" s="49" t="str">
        <f t="shared" ca="1" si="15"/>
        <v/>
      </c>
    </row>
    <row r="498" spans="29:37" x14ac:dyDescent="0.2">
      <c r="AC498" s="49">
        <f>IF(ISBLANK(sbcc18[[#This Row],[total_boys]]),SUM(sbcc18[[#This Row],[boys_0-5_reached]],sbcc18[[#This Row],[boys_6-12_reached]],sbcc18[[#This Row],[boys_13-18_reached]]),sbcc18[[#This Row],[total_boys]])</f>
        <v>0</v>
      </c>
      <c r="AD498" s="49">
        <f>IF(ISBLANK(sbcc18[[#This Row],[total_girls]]),SUM(sbcc18[[#This Row],[girls_0-5_reached]],sbcc18[[#This Row],[girls_6-12_reached]],sbcc18[[#This Row],[girls_13-18_reached]]),sbcc18[[#This Row],[total_girls]])</f>
        <v>0</v>
      </c>
      <c r="AE498" s="49">
        <f>IF(ISBLANK(sbcc18[[#This Row],[total_children]]),SUM(sbcc18[[#This Row],[calc_boys]],sbcc18[[#This Row],[calc_girls]]),sbcc18[[#This Row],[total_children]])</f>
        <v>0</v>
      </c>
      <c r="AF498" s="49">
        <f>IF(ISBLANK(sbcc18[[#This Row],[total_pwd]]),SUM(sbcc18[[#This Row],[total_pwd_men]],sbcc18[[#This Row],[total_pwd_women]]),sbcc18[[#This Row],[total_pwd]])</f>
        <v>0</v>
      </c>
      <c r="AG498" s="49">
        <f>IF(ISBLANK(sbcc18[[#This Row],[total_adults]]),SUM(sbcc18[[#This Row],[total_men]],sbcc18[[#This Row],[total_women]]),sbcc18[[#This Row],[total_adults]])</f>
        <v>0</v>
      </c>
      <c r="AH498" s="49">
        <f>IF(ISBLANK(sbcc18[[#This Row],[total_beneficiaries_reached]]),SUM(sbcc18[[#This Row],[calc_children]],sbcc18[[#This Row],[calc_adults]]),sbcc18[[#This Row],[total_beneficiaries_reached]])</f>
        <v>0</v>
      </c>
      <c r="AI498" s="49" t="str">
        <f ca="1">IF(B498="","",OFFSET(table_admin1[[#Headers],[ADM1_PT]],MATCH(B498,admin1,0),1))</f>
        <v/>
      </c>
      <c r="AJ498" s="49" t="str">
        <f t="shared" ca="1" si="14"/>
        <v/>
      </c>
      <c r="AK498" s="49" t="str">
        <f t="shared" ca="1" si="15"/>
        <v/>
      </c>
    </row>
    <row r="499" spans="29:37" x14ac:dyDescent="0.2">
      <c r="AC499" s="49">
        <f>IF(ISBLANK(sbcc18[[#This Row],[total_boys]]),SUM(sbcc18[[#This Row],[boys_0-5_reached]],sbcc18[[#This Row],[boys_6-12_reached]],sbcc18[[#This Row],[boys_13-18_reached]]),sbcc18[[#This Row],[total_boys]])</f>
        <v>0</v>
      </c>
      <c r="AD499" s="49">
        <f>IF(ISBLANK(sbcc18[[#This Row],[total_girls]]),SUM(sbcc18[[#This Row],[girls_0-5_reached]],sbcc18[[#This Row],[girls_6-12_reached]],sbcc18[[#This Row],[girls_13-18_reached]]),sbcc18[[#This Row],[total_girls]])</f>
        <v>0</v>
      </c>
      <c r="AE499" s="49">
        <f>IF(ISBLANK(sbcc18[[#This Row],[total_children]]),SUM(sbcc18[[#This Row],[calc_boys]],sbcc18[[#This Row],[calc_girls]]),sbcc18[[#This Row],[total_children]])</f>
        <v>0</v>
      </c>
      <c r="AF499" s="49">
        <f>IF(ISBLANK(sbcc18[[#This Row],[total_pwd]]),SUM(sbcc18[[#This Row],[total_pwd_men]],sbcc18[[#This Row],[total_pwd_women]]),sbcc18[[#This Row],[total_pwd]])</f>
        <v>0</v>
      </c>
      <c r="AG499" s="49">
        <f>IF(ISBLANK(sbcc18[[#This Row],[total_adults]]),SUM(sbcc18[[#This Row],[total_men]],sbcc18[[#This Row],[total_women]]),sbcc18[[#This Row],[total_adults]])</f>
        <v>0</v>
      </c>
      <c r="AH499" s="49">
        <f>IF(ISBLANK(sbcc18[[#This Row],[total_beneficiaries_reached]]),SUM(sbcc18[[#This Row],[calc_children]],sbcc18[[#This Row],[calc_adults]]),sbcc18[[#This Row],[total_beneficiaries_reached]])</f>
        <v>0</v>
      </c>
      <c r="AI499" s="49" t="str">
        <f ca="1">IF(B499="","",OFFSET(table_admin1[[#Headers],[ADM1_PT]],MATCH(B499,admin1,0),1))</f>
        <v/>
      </c>
      <c r="AJ499" s="49" t="str">
        <f t="shared" ca="1" si="14"/>
        <v/>
      </c>
      <c r="AK499" s="49" t="str">
        <f t="shared" ca="1" si="15"/>
        <v/>
      </c>
    </row>
    <row r="500" spans="29:37" x14ac:dyDescent="0.2">
      <c r="AC500" s="49">
        <f>IF(ISBLANK(sbcc18[[#This Row],[total_boys]]),SUM(sbcc18[[#This Row],[boys_0-5_reached]],sbcc18[[#This Row],[boys_6-12_reached]],sbcc18[[#This Row],[boys_13-18_reached]]),sbcc18[[#This Row],[total_boys]])</f>
        <v>0</v>
      </c>
      <c r="AD500" s="49">
        <f>IF(ISBLANK(sbcc18[[#This Row],[total_girls]]),SUM(sbcc18[[#This Row],[girls_0-5_reached]],sbcc18[[#This Row],[girls_6-12_reached]],sbcc18[[#This Row],[girls_13-18_reached]]),sbcc18[[#This Row],[total_girls]])</f>
        <v>0</v>
      </c>
      <c r="AE500" s="49">
        <f>IF(ISBLANK(sbcc18[[#This Row],[total_children]]),SUM(sbcc18[[#This Row],[calc_boys]],sbcc18[[#This Row],[calc_girls]]),sbcc18[[#This Row],[total_children]])</f>
        <v>0</v>
      </c>
      <c r="AF500" s="49">
        <f>IF(ISBLANK(sbcc18[[#This Row],[total_pwd]]),SUM(sbcc18[[#This Row],[total_pwd_men]],sbcc18[[#This Row],[total_pwd_women]]),sbcc18[[#This Row],[total_pwd]])</f>
        <v>0</v>
      </c>
      <c r="AG500" s="49">
        <f>IF(ISBLANK(sbcc18[[#This Row],[total_adults]]),SUM(sbcc18[[#This Row],[total_men]],sbcc18[[#This Row],[total_women]]),sbcc18[[#This Row],[total_adults]])</f>
        <v>0</v>
      </c>
      <c r="AH500" s="49">
        <f>IF(ISBLANK(sbcc18[[#This Row],[total_beneficiaries_reached]]),SUM(sbcc18[[#This Row],[calc_children]],sbcc18[[#This Row],[calc_adults]]),sbcc18[[#This Row],[total_beneficiaries_reached]])</f>
        <v>0</v>
      </c>
      <c r="AI500" s="49" t="str">
        <f ca="1">IF(B500="","",OFFSET(table_admin1[[#Headers],[ADM1_PT]],MATCH(B500,admin1,0),1))</f>
        <v/>
      </c>
      <c r="AJ500" s="49" t="str">
        <f t="shared" ca="1" si="14"/>
        <v/>
      </c>
      <c r="AK500" s="49" t="str">
        <f t="shared" ca="1" si="15"/>
        <v/>
      </c>
    </row>
    <row r="501" spans="29:37" x14ac:dyDescent="0.2">
      <c r="AC501" s="49">
        <f>IF(ISBLANK(sbcc18[[#This Row],[total_boys]]),SUM(sbcc18[[#This Row],[boys_0-5_reached]],sbcc18[[#This Row],[boys_6-12_reached]],sbcc18[[#This Row],[boys_13-18_reached]]),sbcc18[[#This Row],[total_boys]])</f>
        <v>0</v>
      </c>
      <c r="AD501" s="49">
        <f>IF(ISBLANK(sbcc18[[#This Row],[total_girls]]),SUM(sbcc18[[#This Row],[girls_0-5_reached]],sbcc18[[#This Row],[girls_6-12_reached]],sbcc18[[#This Row],[girls_13-18_reached]]),sbcc18[[#This Row],[total_girls]])</f>
        <v>0</v>
      </c>
      <c r="AE501" s="49">
        <f>IF(ISBLANK(sbcc18[[#This Row],[total_children]]),SUM(sbcc18[[#This Row],[calc_boys]],sbcc18[[#This Row],[calc_girls]]),sbcc18[[#This Row],[total_children]])</f>
        <v>0</v>
      </c>
      <c r="AF501" s="49">
        <f>IF(ISBLANK(sbcc18[[#This Row],[total_pwd]]),SUM(sbcc18[[#This Row],[total_pwd_men]],sbcc18[[#This Row],[total_pwd_women]]),sbcc18[[#This Row],[total_pwd]])</f>
        <v>0</v>
      </c>
      <c r="AG501" s="49">
        <f>IF(ISBLANK(sbcc18[[#This Row],[total_adults]]),SUM(sbcc18[[#This Row],[total_men]],sbcc18[[#This Row],[total_women]]),sbcc18[[#This Row],[total_adults]])</f>
        <v>0</v>
      </c>
      <c r="AH501" s="49">
        <f>IF(ISBLANK(sbcc18[[#This Row],[total_beneficiaries_reached]]),SUM(sbcc18[[#This Row],[calc_children]],sbcc18[[#This Row],[calc_adults]]),sbcc18[[#This Row],[total_beneficiaries_reached]])</f>
        <v>0</v>
      </c>
      <c r="AI501" s="49" t="str">
        <f ca="1">IF(B501="","",OFFSET(table_admin1[[#Headers],[ADM1_PT]],MATCH(B501,admin1,0),1))</f>
        <v/>
      </c>
      <c r="AJ501" s="49" t="str">
        <f t="shared" ca="1" si="14"/>
        <v/>
      </c>
      <c r="AK501" s="49" t="str">
        <f t="shared" ca="1" si="15"/>
        <v/>
      </c>
    </row>
    <row r="502" spans="29:37" x14ac:dyDescent="0.2">
      <c r="AC502" s="49">
        <f>IF(ISBLANK(sbcc18[[#This Row],[total_boys]]),SUM(sbcc18[[#This Row],[boys_0-5_reached]],sbcc18[[#This Row],[boys_6-12_reached]],sbcc18[[#This Row],[boys_13-18_reached]]),sbcc18[[#This Row],[total_boys]])</f>
        <v>0</v>
      </c>
      <c r="AD502" s="49">
        <f>IF(ISBLANK(sbcc18[[#This Row],[total_girls]]),SUM(sbcc18[[#This Row],[girls_0-5_reached]],sbcc18[[#This Row],[girls_6-12_reached]],sbcc18[[#This Row],[girls_13-18_reached]]),sbcc18[[#This Row],[total_girls]])</f>
        <v>0</v>
      </c>
      <c r="AE502" s="49">
        <f>IF(ISBLANK(sbcc18[[#This Row],[total_children]]),SUM(sbcc18[[#This Row],[calc_boys]],sbcc18[[#This Row],[calc_girls]]),sbcc18[[#This Row],[total_children]])</f>
        <v>0</v>
      </c>
      <c r="AF502" s="49">
        <f>IF(ISBLANK(sbcc18[[#This Row],[total_pwd]]),SUM(sbcc18[[#This Row],[total_pwd_men]],sbcc18[[#This Row],[total_pwd_women]]),sbcc18[[#This Row],[total_pwd]])</f>
        <v>0</v>
      </c>
      <c r="AG502" s="49">
        <f>IF(ISBLANK(sbcc18[[#This Row],[total_adults]]),SUM(sbcc18[[#This Row],[total_men]],sbcc18[[#This Row],[total_women]]),sbcc18[[#This Row],[total_adults]])</f>
        <v>0</v>
      </c>
      <c r="AH502" s="49">
        <f>IF(ISBLANK(sbcc18[[#This Row],[total_beneficiaries_reached]]),SUM(sbcc18[[#This Row],[calc_children]],sbcc18[[#This Row],[calc_adults]]),sbcc18[[#This Row],[total_beneficiaries_reached]])</f>
        <v>0</v>
      </c>
      <c r="AI502" s="49" t="str">
        <f ca="1">IF(B502="","",OFFSET(table_admin1[[#Headers],[ADM1_PT]],MATCH(B502,admin1,0),1))</f>
        <v/>
      </c>
      <c r="AJ502" s="49" t="str">
        <f t="shared" ca="1" si="14"/>
        <v/>
      </c>
      <c r="AK502" s="49" t="str">
        <f t="shared" ca="1" si="15"/>
        <v/>
      </c>
    </row>
    <row r="503" spans="29:37" x14ac:dyDescent="0.2">
      <c r="AC503" s="49">
        <f>IF(ISBLANK(sbcc18[[#This Row],[total_boys]]),SUM(sbcc18[[#This Row],[boys_0-5_reached]],sbcc18[[#This Row],[boys_6-12_reached]],sbcc18[[#This Row],[boys_13-18_reached]]),sbcc18[[#This Row],[total_boys]])</f>
        <v>0</v>
      </c>
      <c r="AD503" s="49">
        <f>IF(ISBLANK(sbcc18[[#This Row],[total_girls]]),SUM(sbcc18[[#This Row],[girls_0-5_reached]],sbcc18[[#This Row],[girls_6-12_reached]],sbcc18[[#This Row],[girls_13-18_reached]]),sbcc18[[#This Row],[total_girls]])</f>
        <v>0</v>
      </c>
      <c r="AE503" s="49">
        <f>IF(ISBLANK(sbcc18[[#This Row],[total_children]]),SUM(sbcc18[[#This Row],[calc_boys]],sbcc18[[#This Row],[calc_girls]]),sbcc18[[#This Row],[total_children]])</f>
        <v>0</v>
      </c>
      <c r="AF503" s="49">
        <f>IF(ISBLANK(sbcc18[[#This Row],[total_pwd]]),SUM(sbcc18[[#This Row],[total_pwd_men]],sbcc18[[#This Row],[total_pwd_women]]),sbcc18[[#This Row],[total_pwd]])</f>
        <v>0</v>
      </c>
      <c r="AG503" s="49">
        <f>IF(ISBLANK(sbcc18[[#This Row],[total_adults]]),SUM(sbcc18[[#This Row],[total_men]],sbcc18[[#This Row],[total_women]]),sbcc18[[#This Row],[total_adults]])</f>
        <v>0</v>
      </c>
      <c r="AH503" s="49">
        <f>IF(ISBLANK(sbcc18[[#This Row],[total_beneficiaries_reached]]),SUM(sbcc18[[#This Row],[calc_children]],sbcc18[[#This Row],[calc_adults]]),sbcc18[[#This Row],[total_beneficiaries_reached]])</f>
        <v>0</v>
      </c>
      <c r="AI503" s="49" t="str">
        <f ca="1">IF(B503="","",OFFSET(table_admin1[[#Headers],[ADM1_PT]],MATCH(B503,admin1,0),1))</f>
        <v/>
      </c>
      <c r="AJ503" s="49" t="str">
        <f t="shared" ca="1" si="14"/>
        <v/>
      </c>
      <c r="AK503" s="49" t="str">
        <f t="shared" ca="1" si="15"/>
        <v/>
      </c>
    </row>
    <row r="504" spans="29:37" x14ac:dyDescent="0.2">
      <c r="AC504" s="49">
        <f>IF(ISBLANK(sbcc18[[#This Row],[total_boys]]),SUM(sbcc18[[#This Row],[boys_0-5_reached]],sbcc18[[#This Row],[boys_6-12_reached]],sbcc18[[#This Row],[boys_13-18_reached]]),sbcc18[[#This Row],[total_boys]])</f>
        <v>0</v>
      </c>
      <c r="AD504" s="49">
        <f>IF(ISBLANK(sbcc18[[#This Row],[total_girls]]),SUM(sbcc18[[#This Row],[girls_0-5_reached]],sbcc18[[#This Row],[girls_6-12_reached]],sbcc18[[#This Row],[girls_13-18_reached]]),sbcc18[[#This Row],[total_girls]])</f>
        <v>0</v>
      </c>
      <c r="AE504" s="49">
        <f>IF(ISBLANK(sbcc18[[#This Row],[total_children]]),SUM(sbcc18[[#This Row],[calc_boys]],sbcc18[[#This Row],[calc_girls]]),sbcc18[[#This Row],[total_children]])</f>
        <v>0</v>
      </c>
      <c r="AF504" s="49">
        <f>IF(ISBLANK(sbcc18[[#This Row],[total_pwd]]),SUM(sbcc18[[#This Row],[total_pwd_men]],sbcc18[[#This Row],[total_pwd_women]]),sbcc18[[#This Row],[total_pwd]])</f>
        <v>0</v>
      </c>
      <c r="AG504" s="49">
        <f>IF(ISBLANK(sbcc18[[#This Row],[total_adults]]),SUM(sbcc18[[#This Row],[total_men]],sbcc18[[#This Row],[total_women]]),sbcc18[[#This Row],[total_adults]])</f>
        <v>0</v>
      </c>
      <c r="AH504" s="49">
        <f>IF(ISBLANK(sbcc18[[#This Row],[total_beneficiaries_reached]]),SUM(sbcc18[[#This Row],[calc_children]],sbcc18[[#This Row],[calc_adults]]),sbcc18[[#This Row],[total_beneficiaries_reached]])</f>
        <v>0</v>
      </c>
      <c r="AI504" s="49" t="str">
        <f ca="1">IF(B504="","",OFFSET(table_admin1[[#Headers],[ADM1_PT]],MATCH(B504,admin1,0),1))</f>
        <v/>
      </c>
      <c r="AJ504" s="49" t="str">
        <f t="shared" ca="1" si="14"/>
        <v/>
      </c>
      <c r="AK504" s="49" t="str">
        <f t="shared" ca="1" si="15"/>
        <v/>
      </c>
    </row>
    <row r="505" spans="29:37" x14ac:dyDescent="0.2">
      <c r="AC505" s="49">
        <f>IF(ISBLANK(sbcc18[[#This Row],[total_boys]]),SUM(sbcc18[[#This Row],[boys_0-5_reached]],sbcc18[[#This Row],[boys_6-12_reached]],sbcc18[[#This Row],[boys_13-18_reached]]),sbcc18[[#This Row],[total_boys]])</f>
        <v>0</v>
      </c>
      <c r="AD505" s="49">
        <f>IF(ISBLANK(sbcc18[[#This Row],[total_girls]]),SUM(sbcc18[[#This Row],[girls_0-5_reached]],sbcc18[[#This Row],[girls_6-12_reached]],sbcc18[[#This Row],[girls_13-18_reached]]),sbcc18[[#This Row],[total_girls]])</f>
        <v>0</v>
      </c>
      <c r="AE505" s="49">
        <f>IF(ISBLANK(sbcc18[[#This Row],[total_children]]),SUM(sbcc18[[#This Row],[calc_boys]],sbcc18[[#This Row],[calc_girls]]),sbcc18[[#This Row],[total_children]])</f>
        <v>0</v>
      </c>
      <c r="AF505" s="49">
        <f>IF(ISBLANK(sbcc18[[#This Row],[total_pwd]]),SUM(sbcc18[[#This Row],[total_pwd_men]],sbcc18[[#This Row],[total_pwd_women]]),sbcc18[[#This Row],[total_pwd]])</f>
        <v>0</v>
      </c>
      <c r="AG505" s="49">
        <f>IF(ISBLANK(sbcc18[[#This Row],[total_adults]]),SUM(sbcc18[[#This Row],[total_men]],sbcc18[[#This Row],[total_women]]),sbcc18[[#This Row],[total_adults]])</f>
        <v>0</v>
      </c>
      <c r="AH505" s="49">
        <f>IF(ISBLANK(sbcc18[[#This Row],[total_beneficiaries_reached]]),SUM(sbcc18[[#This Row],[calc_children]],sbcc18[[#This Row],[calc_adults]]),sbcc18[[#This Row],[total_beneficiaries_reached]])</f>
        <v>0</v>
      </c>
      <c r="AI505" s="49" t="str">
        <f ca="1">IF(B505="","",OFFSET(table_admin1[[#Headers],[ADM1_PT]],MATCH(B505,admin1,0),1))</f>
        <v/>
      </c>
      <c r="AJ505" s="49" t="str">
        <f t="shared" ca="1" si="14"/>
        <v/>
      </c>
      <c r="AK505" s="49" t="str">
        <f t="shared" ca="1" si="15"/>
        <v/>
      </c>
    </row>
    <row r="506" spans="29:37" x14ac:dyDescent="0.2">
      <c r="AC506" s="49">
        <f>IF(ISBLANK(sbcc18[[#This Row],[total_boys]]),SUM(sbcc18[[#This Row],[boys_0-5_reached]],sbcc18[[#This Row],[boys_6-12_reached]],sbcc18[[#This Row],[boys_13-18_reached]]),sbcc18[[#This Row],[total_boys]])</f>
        <v>0</v>
      </c>
      <c r="AD506" s="49">
        <f>IF(ISBLANK(sbcc18[[#This Row],[total_girls]]),SUM(sbcc18[[#This Row],[girls_0-5_reached]],sbcc18[[#This Row],[girls_6-12_reached]],sbcc18[[#This Row],[girls_13-18_reached]]),sbcc18[[#This Row],[total_girls]])</f>
        <v>0</v>
      </c>
      <c r="AE506" s="49">
        <f>IF(ISBLANK(sbcc18[[#This Row],[total_children]]),SUM(sbcc18[[#This Row],[calc_boys]],sbcc18[[#This Row],[calc_girls]]),sbcc18[[#This Row],[total_children]])</f>
        <v>0</v>
      </c>
      <c r="AF506" s="49">
        <f>IF(ISBLANK(sbcc18[[#This Row],[total_pwd]]),SUM(sbcc18[[#This Row],[total_pwd_men]],sbcc18[[#This Row],[total_pwd_women]]),sbcc18[[#This Row],[total_pwd]])</f>
        <v>0</v>
      </c>
      <c r="AG506" s="49">
        <f>IF(ISBLANK(sbcc18[[#This Row],[total_adults]]),SUM(sbcc18[[#This Row],[total_men]],sbcc18[[#This Row],[total_women]]),sbcc18[[#This Row],[total_adults]])</f>
        <v>0</v>
      </c>
      <c r="AH506" s="49">
        <f>IF(ISBLANK(sbcc18[[#This Row],[total_beneficiaries_reached]]),SUM(sbcc18[[#This Row],[calc_children]],sbcc18[[#This Row],[calc_adults]]),sbcc18[[#This Row],[total_beneficiaries_reached]])</f>
        <v>0</v>
      </c>
      <c r="AI506" s="49" t="str">
        <f ca="1">IF(B506="","",OFFSET(table_admin1[[#Headers],[ADM1_PT]],MATCH(B506,admin1,0),1))</f>
        <v/>
      </c>
      <c r="AJ506" s="49" t="str">
        <f t="shared" ca="1" si="14"/>
        <v/>
      </c>
      <c r="AK506" s="49" t="str">
        <f t="shared" ca="1" si="15"/>
        <v/>
      </c>
    </row>
    <row r="507" spans="29:37" x14ac:dyDescent="0.2">
      <c r="AC507" s="49">
        <f>IF(ISBLANK(sbcc18[[#This Row],[total_boys]]),SUM(sbcc18[[#This Row],[boys_0-5_reached]],sbcc18[[#This Row],[boys_6-12_reached]],sbcc18[[#This Row],[boys_13-18_reached]]),sbcc18[[#This Row],[total_boys]])</f>
        <v>0</v>
      </c>
      <c r="AD507" s="49">
        <f>IF(ISBLANK(sbcc18[[#This Row],[total_girls]]),SUM(sbcc18[[#This Row],[girls_0-5_reached]],sbcc18[[#This Row],[girls_6-12_reached]],sbcc18[[#This Row],[girls_13-18_reached]]),sbcc18[[#This Row],[total_girls]])</f>
        <v>0</v>
      </c>
      <c r="AE507" s="49">
        <f>IF(ISBLANK(sbcc18[[#This Row],[total_children]]),SUM(sbcc18[[#This Row],[calc_boys]],sbcc18[[#This Row],[calc_girls]]),sbcc18[[#This Row],[total_children]])</f>
        <v>0</v>
      </c>
      <c r="AF507" s="49">
        <f>IF(ISBLANK(sbcc18[[#This Row],[total_pwd]]),SUM(sbcc18[[#This Row],[total_pwd_men]],sbcc18[[#This Row],[total_pwd_women]]),sbcc18[[#This Row],[total_pwd]])</f>
        <v>0</v>
      </c>
      <c r="AG507" s="49">
        <f>IF(ISBLANK(sbcc18[[#This Row],[total_adults]]),SUM(sbcc18[[#This Row],[total_men]],sbcc18[[#This Row],[total_women]]),sbcc18[[#This Row],[total_adults]])</f>
        <v>0</v>
      </c>
      <c r="AH507" s="49">
        <f>IF(ISBLANK(sbcc18[[#This Row],[total_beneficiaries_reached]]),SUM(sbcc18[[#This Row],[calc_children]],sbcc18[[#This Row],[calc_adults]]),sbcc18[[#This Row],[total_beneficiaries_reached]])</f>
        <v>0</v>
      </c>
      <c r="AI507" s="49" t="str">
        <f ca="1">IF(B507="","",OFFSET(table_admin1[[#Headers],[ADM1_PT]],MATCH(B507,admin1,0),1))</f>
        <v/>
      </c>
      <c r="AJ507" s="49" t="str">
        <f t="shared" ca="1" si="14"/>
        <v/>
      </c>
      <c r="AK507" s="49" t="str">
        <f t="shared" ca="1" si="15"/>
        <v/>
      </c>
    </row>
    <row r="508" spans="29:37" x14ac:dyDescent="0.2">
      <c r="AC508" s="49">
        <f>IF(ISBLANK(sbcc18[[#This Row],[total_boys]]),SUM(sbcc18[[#This Row],[boys_0-5_reached]],sbcc18[[#This Row],[boys_6-12_reached]],sbcc18[[#This Row],[boys_13-18_reached]]),sbcc18[[#This Row],[total_boys]])</f>
        <v>0</v>
      </c>
      <c r="AD508" s="49">
        <f>IF(ISBLANK(sbcc18[[#This Row],[total_girls]]),SUM(sbcc18[[#This Row],[girls_0-5_reached]],sbcc18[[#This Row],[girls_6-12_reached]],sbcc18[[#This Row],[girls_13-18_reached]]),sbcc18[[#This Row],[total_girls]])</f>
        <v>0</v>
      </c>
      <c r="AE508" s="49">
        <f>IF(ISBLANK(sbcc18[[#This Row],[total_children]]),SUM(sbcc18[[#This Row],[calc_boys]],sbcc18[[#This Row],[calc_girls]]),sbcc18[[#This Row],[total_children]])</f>
        <v>0</v>
      </c>
      <c r="AF508" s="49">
        <f>IF(ISBLANK(sbcc18[[#This Row],[total_pwd]]),SUM(sbcc18[[#This Row],[total_pwd_men]],sbcc18[[#This Row],[total_pwd_women]]),sbcc18[[#This Row],[total_pwd]])</f>
        <v>0</v>
      </c>
      <c r="AG508" s="49">
        <f>IF(ISBLANK(sbcc18[[#This Row],[total_adults]]),SUM(sbcc18[[#This Row],[total_men]],sbcc18[[#This Row],[total_women]]),sbcc18[[#This Row],[total_adults]])</f>
        <v>0</v>
      </c>
      <c r="AH508" s="49">
        <f>IF(ISBLANK(sbcc18[[#This Row],[total_beneficiaries_reached]]),SUM(sbcc18[[#This Row],[calc_children]],sbcc18[[#This Row],[calc_adults]]),sbcc18[[#This Row],[total_beneficiaries_reached]])</f>
        <v>0</v>
      </c>
      <c r="AI508" s="49" t="str">
        <f ca="1">IF(B508="","",OFFSET(table_admin1[[#Headers],[ADM1_PT]],MATCH(B508,admin1,0),1))</f>
        <v/>
      </c>
      <c r="AJ508" s="49" t="str">
        <f t="shared" ca="1" si="14"/>
        <v/>
      </c>
      <c r="AK508" s="49" t="str">
        <f t="shared" ca="1" si="15"/>
        <v/>
      </c>
    </row>
    <row r="509" spans="29:37" x14ac:dyDescent="0.2">
      <c r="AC509" s="49">
        <f>IF(ISBLANK(sbcc18[[#This Row],[total_boys]]),SUM(sbcc18[[#This Row],[boys_0-5_reached]],sbcc18[[#This Row],[boys_6-12_reached]],sbcc18[[#This Row],[boys_13-18_reached]]),sbcc18[[#This Row],[total_boys]])</f>
        <v>0</v>
      </c>
      <c r="AD509" s="49">
        <f>IF(ISBLANK(sbcc18[[#This Row],[total_girls]]),SUM(sbcc18[[#This Row],[girls_0-5_reached]],sbcc18[[#This Row],[girls_6-12_reached]],sbcc18[[#This Row],[girls_13-18_reached]]),sbcc18[[#This Row],[total_girls]])</f>
        <v>0</v>
      </c>
      <c r="AE509" s="49">
        <f>IF(ISBLANK(sbcc18[[#This Row],[total_children]]),SUM(sbcc18[[#This Row],[calc_boys]],sbcc18[[#This Row],[calc_girls]]),sbcc18[[#This Row],[total_children]])</f>
        <v>0</v>
      </c>
      <c r="AF509" s="49">
        <f>IF(ISBLANK(sbcc18[[#This Row],[total_pwd]]),SUM(sbcc18[[#This Row],[total_pwd_men]],sbcc18[[#This Row],[total_pwd_women]]),sbcc18[[#This Row],[total_pwd]])</f>
        <v>0</v>
      </c>
      <c r="AG509" s="49">
        <f>IF(ISBLANK(sbcc18[[#This Row],[total_adults]]),SUM(sbcc18[[#This Row],[total_men]],sbcc18[[#This Row],[total_women]]),sbcc18[[#This Row],[total_adults]])</f>
        <v>0</v>
      </c>
      <c r="AH509" s="49">
        <f>IF(ISBLANK(sbcc18[[#This Row],[total_beneficiaries_reached]]),SUM(sbcc18[[#This Row],[calc_children]],sbcc18[[#This Row],[calc_adults]]),sbcc18[[#This Row],[total_beneficiaries_reached]])</f>
        <v>0</v>
      </c>
      <c r="AI509" s="49" t="str">
        <f ca="1">IF(B509="","",OFFSET(table_admin1[[#Headers],[ADM1_PT]],MATCH(B509,admin1,0),1))</f>
        <v/>
      </c>
      <c r="AJ509" s="49" t="str">
        <f t="shared" ca="1" si="14"/>
        <v/>
      </c>
      <c r="AK509" s="49" t="str">
        <f t="shared" ca="1" si="15"/>
        <v/>
      </c>
    </row>
    <row r="510" spans="29:37" x14ac:dyDescent="0.2">
      <c r="AC510" s="49">
        <f>IF(ISBLANK(sbcc18[[#This Row],[total_boys]]),SUM(sbcc18[[#This Row],[boys_0-5_reached]],sbcc18[[#This Row],[boys_6-12_reached]],sbcc18[[#This Row],[boys_13-18_reached]]),sbcc18[[#This Row],[total_boys]])</f>
        <v>0</v>
      </c>
      <c r="AD510" s="49">
        <f>IF(ISBLANK(sbcc18[[#This Row],[total_girls]]),SUM(sbcc18[[#This Row],[girls_0-5_reached]],sbcc18[[#This Row],[girls_6-12_reached]],sbcc18[[#This Row],[girls_13-18_reached]]),sbcc18[[#This Row],[total_girls]])</f>
        <v>0</v>
      </c>
      <c r="AE510" s="49">
        <f>IF(ISBLANK(sbcc18[[#This Row],[total_children]]),SUM(sbcc18[[#This Row],[calc_boys]],sbcc18[[#This Row],[calc_girls]]),sbcc18[[#This Row],[total_children]])</f>
        <v>0</v>
      </c>
      <c r="AF510" s="49">
        <f>IF(ISBLANK(sbcc18[[#This Row],[total_pwd]]),SUM(sbcc18[[#This Row],[total_pwd_men]],sbcc18[[#This Row],[total_pwd_women]]),sbcc18[[#This Row],[total_pwd]])</f>
        <v>0</v>
      </c>
      <c r="AG510" s="49">
        <f>IF(ISBLANK(sbcc18[[#This Row],[total_adults]]),SUM(sbcc18[[#This Row],[total_men]],sbcc18[[#This Row],[total_women]]),sbcc18[[#This Row],[total_adults]])</f>
        <v>0</v>
      </c>
      <c r="AH510" s="49">
        <f>IF(ISBLANK(sbcc18[[#This Row],[total_beneficiaries_reached]]),SUM(sbcc18[[#This Row],[calc_children]],sbcc18[[#This Row],[calc_adults]]),sbcc18[[#This Row],[total_beneficiaries_reached]])</f>
        <v>0</v>
      </c>
      <c r="AI510" s="49" t="str">
        <f ca="1">IF(B510="","",OFFSET(table_admin1[[#Headers],[ADM1_PT]],MATCH(B510,admin1,0),1))</f>
        <v/>
      </c>
      <c r="AJ510" s="49" t="str">
        <f t="shared" ca="1" si="14"/>
        <v/>
      </c>
      <c r="AK510" s="49" t="str">
        <f t="shared" ca="1" si="15"/>
        <v/>
      </c>
    </row>
    <row r="511" spans="29:37" x14ac:dyDescent="0.2">
      <c r="AC511" s="49">
        <f>IF(ISBLANK(sbcc18[[#This Row],[total_boys]]),SUM(sbcc18[[#This Row],[boys_0-5_reached]],sbcc18[[#This Row],[boys_6-12_reached]],sbcc18[[#This Row],[boys_13-18_reached]]),sbcc18[[#This Row],[total_boys]])</f>
        <v>0</v>
      </c>
      <c r="AD511" s="49">
        <f>IF(ISBLANK(sbcc18[[#This Row],[total_girls]]),SUM(sbcc18[[#This Row],[girls_0-5_reached]],sbcc18[[#This Row],[girls_6-12_reached]],sbcc18[[#This Row],[girls_13-18_reached]]),sbcc18[[#This Row],[total_girls]])</f>
        <v>0</v>
      </c>
      <c r="AE511" s="49">
        <f>IF(ISBLANK(sbcc18[[#This Row],[total_children]]),SUM(sbcc18[[#This Row],[calc_boys]],sbcc18[[#This Row],[calc_girls]]),sbcc18[[#This Row],[total_children]])</f>
        <v>0</v>
      </c>
      <c r="AF511" s="49">
        <f>IF(ISBLANK(sbcc18[[#This Row],[total_pwd]]),SUM(sbcc18[[#This Row],[total_pwd_men]],sbcc18[[#This Row],[total_pwd_women]]),sbcc18[[#This Row],[total_pwd]])</f>
        <v>0</v>
      </c>
      <c r="AG511" s="49">
        <f>IF(ISBLANK(sbcc18[[#This Row],[total_adults]]),SUM(sbcc18[[#This Row],[total_men]],sbcc18[[#This Row],[total_women]]),sbcc18[[#This Row],[total_adults]])</f>
        <v>0</v>
      </c>
      <c r="AH511" s="49">
        <f>IF(ISBLANK(sbcc18[[#This Row],[total_beneficiaries_reached]]),SUM(sbcc18[[#This Row],[calc_children]],sbcc18[[#This Row],[calc_adults]]),sbcc18[[#This Row],[total_beneficiaries_reached]])</f>
        <v>0</v>
      </c>
      <c r="AI511" s="49" t="str">
        <f ca="1">IF(B511="","",OFFSET(table_admin1[[#Headers],[ADM1_PT]],MATCH(B511,admin1,0),1))</f>
        <v/>
      </c>
      <c r="AJ511" s="49" t="str">
        <f t="shared" ca="1" si="14"/>
        <v/>
      </c>
      <c r="AK511" s="49" t="str">
        <f t="shared" ca="1" si="15"/>
        <v/>
      </c>
    </row>
    <row r="512" spans="29:37" x14ac:dyDescent="0.2">
      <c r="AC512" s="49">
        <f>IF(ISBLANK(sbcc18[[#This Row],[total_boys]]),SUM(sbcc18[[#This Row],[boys_0-5_reached]],sbcc18[[#This Row],[boys_6-12_reached]],sbcc18[[#This Row],[boys_13-18_reached]]),sbcc18[[#This Row],[total_boys]])</f>
        <v>0</v>
      </c>
      <c r="AD512" s="49">
        <f>IF(ISBLANK(sbcc18[[#This Row],[total_girls]]),SUM(sbcc18[[#This Row],[girls_0-5_reached]],sbcc18[[#This Row],[girls_6-12_reached]],sbcc18[[#This Row],[girls_13-18_reached]]),sbcc18[[#This Row],[total_girls]])</f>
        <v>0</v>
      </c>
      <c r="AE512" s="49">
        <f>IF(ISBLANK(sbcc18[[#This Row],[total_children]]),SUM(sbcc18[[#This Row],[calc_boys]],sbcc18[[#This Row],[calc_girls]]),sbcc18[[#This Row],[total_children]])</f>
        <v>0</v>
      </c>
      <c r="AF512" s="49">
        <f>IF(ISBLANK(sbcc18[[#This Row],[total_pwd]]),SUM(sbcc18[[#This Row],[total_pwd_men]],sbcc18[[#This Row],[total_pwd_women]]),sbcc18[[#This Row],[total_pwd]])</f>
        <v>0</v>
      </c>
      <c r="AG512" s="49">
        <f>IF(ISBLANK(sbcc18[[#This Row],[total_adults]]),SUM(sbcc18[[#This Row],[total_men]],sbcc18[[#This Row],[total_women]]),sbcc18[[#This Row],[total_adults]])</f>
        <v>0</v>
      </c>
      <c r="AH512" s="49">
        <f>IF(ISBLANK(sbcc18[[#This Row],[total_beneficiaries_reached]]),SUM(sbcc18[[#This Row],[calc_children]],sbcc18[[#This Row],[calc_adults]]),sbcc18[[#This Row],[total_beneficiaries_reached]])</f>
        <v>0</v>
      </c>
      <c r="AI512" s="49" t="str">
        <f ca="1">IF(B512="","",OFFSET(table_admin1[[#Headers],[ADM1_PT]],MATCH(B512,admin1,0),1))</f>
        <v/>
      </c>
      <c r="AJ512" s="49" t="str">
        <f t="shared" ca="1" si="14"/>
        <v/>
      </c>
      <c r="AK512" s="49" t="str">
        <f t="shared" ca="1" si="15"/>
        <v/>
      </c>
    </row>
    <row r="513" spans="29:37" x14ac:dyDescent="0.2">
      <c r="AC513" s="49">
        <f>IF(ISBLANK(sbcc18[[#This Row],[total_boys]]),SUM(sbcc18[[#This Row],[boys_0-5_reached]],sbcc18[[#This Row],[boys_6-12_reached]],sbcc18[[#This Row],[boys_13-18_reached]]),sbcc18[[#This Row],[total_boys]])</f>
        <v>0</v>
      </c>
      <c r="AD513" s="49">
        <f>IF(ISBLANK(sbcc18[[#This Row],[total_girls]]),SUM(sbcc18[[#This Row],[girls_0-5_reached]],sbcc18[[#This Row],[girls_6-12_reached]],sbcc18[[#This Row],[girls_13-18_reached]]),sbcc18[[#This Row],[total_girls]])</f>
        <v>0</v>
      </c>
      <c r="AE513" s="49">
        <f>IF(ISBLANK(sbcc18[[#This Row],[total_children]]),SUM(sbcc18[[#This Row],[calc_boys]],sbcc18[[#This Row],[calc_girls]]),sbcc18[[#This Row],[total_children]])</f>
        <v>0</v>
      </c>
      <c r="AF513" s="49">
        <f>IF(ISBLANK(sbcc18[[#This Row],[total_pwd]]),SUM(sbcc18[[#This Row],[total_pwd_men]],sbcc18[[#This Row],[total_pwd_women]]),sbcc18[[#This Row],[total_pwd]])</f>
        <v>0</v>
      </c>
      <c r="AG513" s="49">
        <f>IF(ISBLANK(sbcc18[[#This Row],[total_adults]]),SUM(sbcc18[[#This Row],[total_men]],sbcc18[[#This Row],[total_women]]),sbcc18[[#This Row],[total_adults]])</f>
        <v>0</v>
      </c>
      <c r="AH513" s="49">
        <f>IF(ISBLANK(sbcc18[[#This Row],[total_beneficiaries_reached]]),SUM(sbcc18[[#This Row],[calc_children]],sbcc18[[#This Row],[calc_adults]]),sbcc18[[#This Row],[total_beneficiaries_reached]])</f>
        <v>0</v>
      </c>
      <c r="AI513" s="49" t="str">
        <f ca="1">IF(B513="","",OFFSET(table_admin1[[#Headers],[ADM1_PT]],MATCH(B513,admin1,0),1))</f>
        <v/>
      </c>
      <c r="AJ513" s="49" t="str">
        <f t="shared" ca="1" si="14"/>
        <v/>
      </c>
      <c r="AK513" s="49" t="str">
        <f t="shared" ca="1" si="15"/>
        <v/>
      </c>
    </row>
    <row r="514" spans="29:37" x14ac:dyDescent="0.2">
      <c r="AC514" s="49">
        <f>IF(ISBLANK(sbcc18[[#This Row],[total_boys]]),SUM(sbcc18[[#This Row],[boys_0-5_reached]],sbcc18[[#This Row],[boys_6-12_reached]],sbcc18[[#This Row],[boys_13-18_reached]]),sbcc18[[#This Row],[total_boys]])</f>
        <v>0</v>
      </c>
      <c r="AD514" s="49">
        <f>IF(ISBLANK(sbcc18[[#This Row],[total_girls]]),SUM(sbcc18[[#This Row],[girls_0-5_reached]],sbcc18[[#This Row],[girls_6-12_reached]],sbcc18[[#This Row],[girls_13-18_reached]]),sbcc18[[#This Row],[total_girls]])</f>
        <v>0</v>
      </c>
      <c r="AE514" s="49">
        <f>IF(ISBLANK(sbcc18[[#This Row],[total_children]]),SUM(sbcc18[[#This Row],[calc_boys]],sbcc18[[#This Row],[calc_girls]]),sbcc18[[#This Row],[total_children]])</f>
        <v>0</v>
      </c>
      <c r="AF514" s="49">
        <f>IF(ISBLANK(sbcc18[[#This Row],[total_pwd]]),SUM(sbcc18[[#This Row],[total_pwd_men]],sbcc18[[#This Row],[total_pwd_women]]),sbcc18[[#This Row],[total_pwd]])</f>
        <v>0</v>
      </c>
      <c r="AG514" s="49">
        <f>IF(ISBLANK(sbcc18[[#This Row],[total_adults]]),SUM(sbcc18[[#This Row],[total_men]],sbcc18[[#This Row],[total_women]]),sbcc18[[#This Row],[total_adults]])</f>
        <v>0</v>
      </c>
      <c r="AH514" s="49">
        <f>IF(ISBLANK(sbcc18[[#This Row],[total_beneficiaries_reached]]),SUM(sbcc18[[#This Row],[calc_children]],sbcc18[[#This Row],[calc_adults]]),sbcc18[[#This Row],[total_beneficiaries_reached]])</f>
        <v>0</v>
      </c>
      <c r="AI514" s="49" t="str">
        <f ca="1">IF(B514="","",OFFSET(table_admin1[[#Headers],[ADM1_PT]],MATCH(B514,admin1,0),1))</f>
        <v/>
      </c>
      <c r="AJ514" s="49" t="str">
        <f t="shared" ca="1" si="14"/>
        <v/>
      </c>
      <c r="AK514" s="49" t="str">
        <f t="shared" ca="1" si="15"/>
        <v/>
      </c>
    </row>
    <row r="515" spans="29:37" x14ac:dyDescent="0.2">
      <c r="AC515" s="49">
        <f>IF(ISBLANK(sbcc18[[#This Row],[total_boys]]),SUM(sbcc18[[#This Row],[boys_0-5_reached]],sbcc18[[#This Row],[boys_6-12_reached]],sbcc18[[#This Row],[boys_13-18_reached]]),sbcc18[[#This Row],[total_boys]])</f>
        <v>0</v>
      </c>
      <c r="AD515" s="49">
        <f>IF(ISBLANK(sbcc18[[#This Row],[total_girls]]),SUM(sbcc18[[#This Row],[girls_0-5_reached]],sbcc18[[#This Row],[girls_6-12_reached]],sbcc18[[#This Row],[girls_13-18_reached]]),sbcc18[[#This Row],[total_girls]])</f>
        <v>0</v>
      </c>
      <c r="AE515" s="49">
        <f>IF(ISBLANK(sbcc18[[#This Row],[total_children]]),SUM(sbcc18[[#This Row],[calc_boys]],sbcc18[[#This Row],[calc_girls]]),sbcc18[[#This Row],[total_children]])</f>
        <v>0</v>
      </c>
      <c r="AF515" s="49">
        <f>IF(ISBLANK(sbcc18[[#This Row],[total_pwd]]),SUM(sbcc18[[#This Row],[total_pwd_men]],sbcc18[[#This Row],[total_pwd_women]]),sbcc18[[#This Row],[total_pwd]])</f>
        <v>0</v>
      </c>
      <c r="AG515" s="49">
        <f>IF(ISBLANK(sbcc18[[#This Row],[total_adults]]),SUM(sbcc18[[#This Row],[total_men]],sbcc18[[#This Row],[total_women]]),sbcc18[[#This Row],[total_adults]])</f>
        <v>0</v>
      </c>
      <c r="AH515" s="49">
        <f>IF(ISBLANK(sbcc18[[#This Row],[total_beneficiaries_reached]]),SUM(sbcc18[[#This Row],[calc_children]],sbcc18[[#This Row],[calc_adults]]),sbcc18[[#This Row],[total_beneficiaries_reached]])</f>
        <v>0</v>
      </c>
      <c r="AI515" s="49" t="str">
        <f ca="1">IF(B515="","",OFFSET(table_admin1[[#Headers],[ADM1_PT]],MATCH(B515,admin1,0),1))</f>
        <v/>
      </c>
      <c r="AJ515" s="49" t="str">
        <f t="shared" ca="1" si="14"/>
        <v/>
      </c>
      <c r="AK515" s="49" t="str">
        <f t="shared" ca="1" si="15"/>
        <v/>
      </c>
    </row>
    <row r="516" spans="29:37" x14ac:dyDescent="0.2">
      <c r="AC516" s="49">
        <f>IF(ISBLANK(sbcc18[[#This Row],[total_boys]]),SUM(sbcc18[[#This Row],[boys_0-5_reached]],sbcc18[[#This Row],[boys_6-12_reached]],sbcc18[[#This Row],[boys_13-18_reached]]),sbcc18[[#This Row],[total_boys]])</f>
        <v>0</v>
      </c>
      <c r="AD516" s="49">
        <f>IF(ISBLANK(sbcc18[[#This Row],[total_girls]]),SUM(sbcc18[[#This Row],[girls_0-5_reached]],sbcc18[[#This Row],[girls_6-12_reached]],sbcc18[[#This Row],[girls_13-18_reached]]),sbcc18[[#This Row],[total_girls]])</f>
        <v>0</v>
      </c>
      <c r="AE516" s="49">
        <f>IF(ISBLANK(sbcc18[[#This Row],[total_children]]),SUM(sbcc18[[#This Row],[calc_boys]],sbcc18[[#This Row],[calc_girls]]),sbcc18[[#This Row],[total_children]])</f>
        <v>0</v>
      </c>
      <c r="AF516" s="49">
        <f>IF(ISBLANK(sbcc18[[#This Row],[total_pwd]]),SUM(sbcc18[[#This Row],[total_pwd_men]],sbcc18[[#This Row],[total_pwd_women]]),sbcc18[[#This Row],[total_pwd]])</f>
        <v>0</v>
      </c>
      <c r="AG516" s="49">
        <f>IF(ISBLANK(sbcc18[[#This Row],[total_adults]]),SUM(sbcc18[[#This Row],[total_men]],sbcc18[[#This Row],[total_women]]),sbcc18[[#This Row],[total_adults]])</f>
        <v>0</v>
      </c>
      <c r="AH516" s="49">
        <f>IF(ISBLANK(sbcc18[[#This Row],[total_beneficiaries_reached]]),SUM(sbcc18[[#This Row],[calc_children]],sbcc18[[#This Row],[calc_adults]]),sbcc18[[#This Row],[total_beneficiaries_reached]])</f>
        <v>0</v>
      </c>
      <c r="AI516" s="49" t="str">
        <f ca="1">IF(B516="","",OFFSET(table_admin1[[#Headers],[ADM1_PT]],MATCH(B516,admin1,0),1))</f>
        <v/>
      </c>
      <c r="AJ516" s="49" t="str">
        <f t="shared" ca="1" si="14"/>
        <v/>
      </c>
      <c r="AK516" s="49" t="str">
        <f t="shared" ca="1" si="15"/>
        <v/>
      </c>
    </row>
    <row r="517" spans="29:37" x14ac:dyDescent="0.2">
      <c r="AC517" s="49">
        <f>IF(ISBLANK(sbcc18[[#This Row],[total_boys]]),SUM(sbcc18[[#This Row],[boys_0-5_reached]],sbcc18[[#This Row],[boys_6-12_reached]],sbcc18[[#This Row],[boys_13-18_reached]]),sbcc18[[#This Row],[total_boys]])</f>
        <v>0</v>
      </c>
      <c r="AD517" s="49">
        <f>IF(ISBLANK(sbcc18[[#This Row],[total_girls]]),SUM(sbcc18[[#This Row],[girls_0-5_reached]],sbcc18[[#This Row],[girls_6-12_reached]],sbcc18[[#This Row],[girls_13-18_reached]]),sbcc18[[#This Row],[total_girls]])</f>
        <v>0</v>
      </c>
      <c r="AE517" s="49">
        <f>IF(ISBLANK(sbcc18[[#This Row],[total_children]]),SUM(sbcc18[[#This Row],[calc_boys]],sbcc18[[#This Row],[calc_girls]]),sbcc18[[#This Row],[total_children]])</f>
        <v>0</v>
      </c>
      <c r="AF517" s="49">
        <f>IF(ISBLANK(sbcc18[[#This Row],[total_pwd]]),SUM(sbcc18[[#This Row],[total_pwd_men]],sbcc18[[#This Row],[total_pwd_women]]),sbcc18[[#This Row],[total_pwd]])</f>
        <v>0</v>
      </c>
      <c r="AG517" s="49">
        <f>IF(ISBLANK(sbcc18[[#This Row],[total_adults]]),SUM(sbcc18[[#This Row],[total_men]],sbcc18[[#This Row],[total_women]]),sbcc18[[#This Row],[total_adults]])</f>
        <v>0</v>
      </c>
      <c r="AH517" s="49">
        <f>IF(ISBLANK(sbcc18[[#This Row],[total_beneficiaries_reached]]),SUM(sbcc18[[#This Row],[calc_children]],sbcc18[[#This Row],[calc_adults]]),sbcc18[[#This Row],[total_beneficiaries_reached]])</f>
        <v>0</v>
      </c>
      <c r="AI517" s="49" t="str">
        <f ca="1">IF(B517="","",OFFSET(table_admin1[[#Headers],[ADM1_PT]],MATCH(B517,admin1,0),1))</f>
        <v/>
      </c>
      <c r="AJ517" s="49" t="str">
        <f t="shared" ca="1" si="14"/>
        <v/>
      </c>
      <c r="AK517" s="49" t="str">
        <f t="shared" ca="1" si="15"/>
        <v/>
      </c>
    </row>
    <row r="518" spans="29:37" x14ac:dyDescent="0.2">
      <c r="AC518" s="49">
        <f>IF(ISBLANK(sbcc18[[#This Row],[total_boys]]),SUM(sbcc18[[#This Row],[boys_0-5_reached]],sbcc18[[#This Row],[boys_6-12_reached]],sbcc18[[#This Row],[boys_13-18_reached]]),sbcc18[[#This Row],[total_boys]])</f>
        <v>0</v>
      </c>
      <c r="AD518" s="49">
        <f>IF(ISBLANK(sbcc18[[#This Row],[total_girls]]),SUM(sbcc18[[#This Row],[girls_0-5_reached]],sbcc18[[#This Row],[girls_6-12_reached]],sbcc18[[#This Row],[girls_13-18_reached]]),sbcc18[[#This Row],[total_girls]])</f>
        <v>0</v>
      </c>
      <c r="AE518" s="49">
        <f>IF(ISBLANK(sbcc18[[#This Row],[total_children]]),SUM(sbcc18[[#This Row],[calc_boys]],sbcc18[[#This Row],[calc_girls]]),sbcc18[[#This Row],[total_children]])</f>
        <v>0</v>
      </c>
      <c r="AF518" s="49">
        <f>IF(ISBLANK(sbcc18[[#This Row],[total_pwd]]),SUM(sbcc18[[#This Row],[total_pwd_men]],sbcc18[[#This Row],[total_pwd_women]]),sbcc18[[#This Row],[total_pwd]])</f>
        <v>0</v>
      </c>
      <c r="AG518" s="49">
        <f>IF(ISBLANK(sbcc18[[#This Row],[total_adults]]),SUM(sbcc18[[#This Row],[total_men]],sbcc18[[#This Row],[total_women]]),sbcc18[[#This Row],[total_adults]])</f>
        <v>0</v>
      </c>
      <c r="AH518" s="49">
        <f>IF(ISBLANK(sbcc18[[#This Row],[total_beneficiaries_reached]]),SUM(sbcc18[[#This Row],[calc_children]],sbcc18[[#This Row],[calc_adults]]),sbcc18[[#This Row],[total_beneficiaries_reached]])</f>
        <v>0</v>
      </c>
      <c r="AI518" s="49" t="str">
        <f ca="1">IF(B518="","",OFFSET(table_admin1[[#Headers],[ADM1_PT]],MATCH(B518,admin1,0),1))</f>
        <v/>
      </c>
      <c r="AJ518" s="49" t="str">
        <f t="shared" ref="AJ518:AJ581" ca="1" si="16">IF(C518="","",INDEX(admin2_pcode,MATCH(C518,OFFSET(admin2_start,MATCH(AI518,admin1_linked_pcode,0),0,COUNTIF(admin1_linked_pcode,AI518)),0)+MATCH(AI518,admin1_linked_pcode,0)-1))</f>
        <v/>
      </c>
      <c r="AK518" s="49" t="str">
        <f t="shared" ref="AK518:AK581" ca="1" si="17">IF(D518="","",INDEX(admin3_pcode,MATCH(D518,OFFSET(admin3_start,MATCH(AJ518,admin2_linked_pcode,0),0,COUNTIF(admin2_linked_pcode,AJ518)),0)+MATCH(AJ518,admin2_linked_pcode,0)-1))</f>
        <v/>
      </c>
    </row>
    <row r="519" spans="29:37" x14ac:dyDescent="0.2">
      <c r="AC519" s="49">
        <f>IF(ISBLANK(sbcc18[[#This Row],[total_boys]]),SUM(sbcc18[[#This Row],[boys_0-5_reached]],sbcc18[[#This Row],[boys_6-12_reached]],sbcc18[[#This Row],[boys_13-18_reached]]),sbcc18[[#This Row],[total_boys]])</f>
        <v>0</v>
      </c>
      <c r="AD519" s="49">
        <f>IF(ISBLANK(sbcc18[[#This Row],[total_girls]]),SUM(sbcc18[[#This Row],[girls_0-5_reached]],sbcc18[[#This Row],[girls_6-12_reached]],sbcc18[[#This Row],[girls_13-18_reached]]),sbcc18[[#This Row],[total_girls]])</f>
        <v>0</v>
      </c>
      <c r="AE519" s="49">
        <f>IF(ISBLANK(sbcc18[[#This Row],[total_children]]),SUM(sbcc18[[#This Row],[calc_boys]],sbcc18[[#This Row],[calc_girls]]),sbcc18[[#This Row],[total_children]])</f>
        <v>0</v>
      </c>
      <c r="AF519" s="49">
        <f>IF(ISBLANK(sbcc18[[#This Row],[total_pwd]]),SUM(sbcc18[[#This Row],[total_pwd_men]],sbcc18[[#This Row],[total_pwd_women]]),sbcc18[[#This Row],[total_pwd]])</f>
        <v>0</v>
      </c>
      <c r="AG519" s="49">
        <f>IF(ISBLANK(sbcc18[[#This Row],[total_adults]]),SUM(sbcc18[[#This Row],[total_men]],sbcc18[[#This Row],[total_women]]),sbcc18[[#This Row],[total_adults]])</f>
        <v>0</v>
      </c>
      <c r="AH519" s="49">
        <f>IF(ISBLANK(sbcc18[[#This Row],[total_beneficiaries_reached]]),SUM(sbcc18[[#This Row],[calc_children]],sbcc18[[#This Row],[calc_adults]]),sbcc18[[#This Row],[total_beneficiaries_reached]])</f>
        <v>0</v>
      </c>
      <c r="AI519" s="49" t="str">
        <f ca="1">IF(B519="","",OFFSET(table_admin1[[#Headers],[ADM1_PT]],MATCH(B519,admin1,0),1))</f>
        <v/>
      </c>
      <c r="AJ519" s="49" t="str">
        <f t="shared" ca="1" si="16"/>
        <v/>
      </c>
      <c r="AK519" s="49" t="str">
        <f t="shared" ca="1" si="17"/>
        <v/>
      </c>
    </row>
    <row r="520" spans="29:37" x14ac:dyDescent="0.2">
      <c r="AC520" s="49">
        <f>IF(ISBLANK(sbcc18[[#This Row],[total_boys]]),SUM(sbcc18[[#This Row],[boys_0-5_reached]],sbcc18[[#This Row],[boys_6-12_reached]],sbcc18[[#This Row],[boys_13-18_reached]]),sbcc18[[#This Row],[total_boys]])</f>
        <v>0</v>
      </c>
      <c r="AD520" s="49">
        <f>IF(ISBLANK(sbcc18[[#This Row],[total_girls]]),SUM(sbcc18[[#This Row],[girls_0-5_reached]],sbcc18[[#This Row],[girls_6-12_reached]],sbcc18[[#This Row],[girls_13-18_reached]]),sbcc18[[#This Row],[total_girls]])</f>
        <v>0</v>
      </c>
      <c r="AE520" s="49">
        <f>IF(ISBLANK(sbcc18[[#This Row],[total_children]]),SUM(sbcc18[[#This Row],[calc_boys]],sbcc18[[#This Row],[calc_girls]]),sbcc18[[#This Row],[total_children]])</f>
        <v>0</v>
      </c>
      <c r="AF520" s="49">
        <f>IF(ISBLANK(sbcc18[[#This Row],[total_pwd]]),SUM(sbcc18[[#This Row],[total_pwd_men]],sbcc18[[#This Row],[total_pwd_women]]),sbcc18[[#This Row],[total_pwd]])</f>
        <v>0</v>
      </c>
      <c r="AG520" s="49">
        <f>IF(ISBLANK(sbcc18[[#This Row],[total_adults]]),SUM(sbcc18[[#This Row],[total_men]],sbcc18[[#This Row],[total_women]]),sbcc18[[#This Row],[total_adults]])</f>
        <v>0</v>
      </c>
      <c r="AH520" s="49">
        <f>IF(ISBLANK(sbcc18[[#This Row],[total_beneficiaries_reached]]),SUM(sbcc18[[#This Row],[calc_children]],sbcc18[[#This Row],[calc_adults]]),sbcc18[[#This Row],[total_beneficiaries_reached]])</f>
        <v>0</v>
      </c>
      <c r="AI520" s="49" t="str">
        <f ca="1">IF(B520="","",OFFSET(table_admin1[[#Headers],[ADM1_PT]],MATCH(B520,admin1,0),1))</f>
        <v/>
      </c>
      <c r="AJ520" s="49" t="str">
        <f t="shared" ca="1" si="16"/>
        <v/>
      </c>
      <c r="AK520" s="49" t="str">
        <f t="shared" ca="1" si="17"/>
        <v/>
      </c>
    </row>
    <row r="521" spans="29:37" x14ac:dyDescent="0.2">
      <c r="AC521" s="49">
        <f>IF(ISBLANK(sbcc18[[#This Row],[total_boys]]),SUM(sbcc18[[#This Row],[boys_0-5_reached]],sbcc18[[#This Row],[boys_6-12_reached]],sbcc18[[#This Row],[boys_13-18_reached]]),sbcc18[[#This Row],[total_boys]])</f>
        <v>0</v>
      </c>
      <c r="AD521" s="49">
        <f>IF(ISBLANK(sbcc18[[#This Row],[total_girls]]),SUM(sbcc18[[#This Row],[girls_0-5_reached]],sbcc18[[#This Row],[girls_6-12_reached]],sbcc18[[#This Row],[girls_13-18_reached]]),sbcc18[[#This Row],[total_girls]])</f>
        <v>0</v>
      </c>
      <c r="AE521" s="49">
        <f>IF(ISBLANK(sbcc18[[#This Row],[total_children]]),SUM(sbcc18[[#This Row],[calc_boys]],sbcc18[[#This Row],[calc_girls]]),sbcc18[[#This Row],[total_children]])</f>
        <v>0</v>
      </c>
      <c r="AF521" s="49">
        <f>IF(ISBLANK(sbcc18[[#This Row],[total_pwd]]),SUM(sbcc18[[#This Row],[total_pwd_men]],sbcc18[[#This Row],[total_pwd_women]]),sbcc18[[#This Row],[total_pwd]])</f>
        <v>0</v>
      </c>
      <c r="AG521" s="49">
        <f>IF(ISBLANK(sbcc18[[#This Row],[total_adults]]),SUM(sbcc18[[#This Row],[total_men]],sbcc18[[#This Row],[total_women]]),sbcc18[[#This Row],[total_adults]])</f>
        <v>0</v>
      </c>
      <c r="AH521" s="49">
        <f>IF(ISBLANK(sbcc18[[#This Row],[total_beneficiaries_reached]]),SUM(sbcc18[[#This Row],[calc_children]],sbcc18[[#This Row],[calc_adults]]),sbcc18[[#This Row],[total_beneficiaries_reached]])</f>
        <v>0</v>
      </c>
      <c r="AI521" s="49" t="str">
        <f ca="1">IF(B521="","",OFFSET(table_admin1[[#Headers],[ADM1_PT]],MATCH(B521,admin1,0),1))</f>
        <v/>
      </c>
      <c r="AJ521" s="49" t="str">
        <f t="shared" ca="1" si="16"/>
        <v/>
      </c>
      <c r="AK521" s="49" t="str">
        <f t="shared" ca="1" si="17"/>
        <v/>
      </c>
    </row>
    <row r="522" spans="29:37" x14ac:dyDescent="0.2">
      <c r="AC522" s="49">
        <f>IF(ISBLANK(sbcc18[[#This Row],[total_boys]]),SUM(sbcc18[[#This Row],[boys_0-5_reached]],sbcc18[[#This Row],[boys_6-12_reached]],sbcc18[[#This Row],[boys_13-18_reached]]),sbcc18[[#This Row],[total_boys]])</f>
        <v>0</v>
      </c>
      <c r="AD522" s="49">
        <f>IF(ISBLANK(sbcc18[[#This Row],[total_girls]]),SUM(sbcc18[[#This Row],[girls_0-5_reached]],sbcc18[[#This Row],[girls_6-12_reached]],sbcc18[[#This Row],[girls_13-18_reached]]),sbcc18[[#This Row],[total_girls]])</f>
        <v>0</v>
      </c>
      <c r="AE522" s="49">
        <f>IF(ISBLANK(sbcc18[[#This Row],[total_children]]),SUM(sbcc18[[#This Row],[calc_boys]],sbcc18[[#This Row],[calc_girls]]),sbcc18[[#This Row],[total_children]])</f>
        <v>0</v>
      </c>
      <c r="AF522" s="49">
        <f>IF(ISBLANK(sbcc18[[#This Row],[total_pwd]]),SUM(sbcc18[[#This Row],[total_pwd_men]],sbcc18[[#This Row],[total_pwd_women]]),sbcc18[[#This Row],[total_pwd]])</f>
        <v>0</v>
      </c>
      <c r="AG522" s="49">
        <f>IF(ISBLANK(sbcc18[[#This Row],[total_adults]]),SUM(sbcc18[[#This Row],[total_men]],sbcc18[[#This Row],[total_women]]),sbcc18[[#This Row],[total_adults]])</f>
        <v>0</v>
      </c>
      <c r="AH522" s="49">
        <f>IF(ISBLANK(sbcc18[[#This Row],[total_beneficiaries_reached]]),SUM(sbcc18[[#This Row],[calc_children]],sbcc18[[#This Row],[calc_adults]]),sbcc18[[#This Row],[total_beneficiaries_reached]])</f>
        <v>0</v>
      </c>
      <c r="AI522" s="49" t="str">
        <f ca="1">IF(B522="","",OFFSET(table_admin1[[#Headers],[ADM1_PT]],MATCH(B522,admin1,0),1))</f>
        <v/>
      </c>
      <c r="AJ522" s="49" t="str">
        <f t="shared" ca="1" si="16"/>
        <v/>
      </c>
      <c r="AK522" s="49" t="str">
        <f t="shared" ca="1" si="17"/>
        <v/>
      </c>
    </row>
    <row r="523" spans="29:37" x14ac:dyDescent="0.2">
      <c r="AC523" s="49">
        <f>IF(ISBLANK(sbcc18[[#This Row],[total_boys]]),SUM(sbcc18[[#This Row],[boys_0-5_reached]],sbcc18[[#This Row],[boys_6-12_reached]],sbcc18[[#This Row],[boys_13-18_reached]]),sbcc18[[#This Row],[total_boys]])</f>
        <v>0</v>
      </c>
      <c r="AD523" s="49">
        <f>IF(ISBLANK(sbcc18[[#This Row],[total_girls]]),SUM(sbcc18[[#This Row],[girls_0-5_reached]],sbcc18[[#This Row],[girls_6-12_reached]],sbcc18[[#This Row],[girls_13-18_reached]]),sbcc18[[#This Row],[total_girls]])</f>
        <v>0</v>
      </c>
      <c r="AE523" s="49">
        <f>IF(ISBLANK(sbcc18[[#This Row],[total_children]]),SUM(sbcc18[[#This Row],[calc_boys]],sbcc18[[#This Row],[calc_girls]]),sbcc18[[#This Row],[total_children]])</f>
        <v>0</v>
      </c>
      <c r="AF523" s="49">
        <f>IF(ISBLANK(sbcc18[[#This Row],[total_pwd]]),SUM(sbcc18[[#This Row],[total_pwd_men]],sbcc18[[#This Row],[total_pwd_women]]),sbcc18[[#This Row],[total_pwd]])</f>
        <v>0</v>
      </c>
      <c r="AG523" s="49">
        <f>IF(ISBLANK(sbcc18[[#This Row],[total_adults]]),SUM(sbcc18[[#This Row],[total_men]],sbcc18[[#This Row],[total_women]]),sbcc18[[#This Row],[total_adults]])</f>
        <v>0</v>
      </c>
      <c r="AH523" s="49">
        <f>IF(ISBLANK(sbcc18[[#This Row],[total_beneficiaries_reached]]),SUM(sbcc18[[#This Row],[calc_children]],sbcc18[[#This Row],[calc_adults]]),sbcc18[[#This Row],[total_beneficiaries_reached]])</f>
        <v>0</v>
      </c>
      <c r="AI523" s="49" t="str">
        <f ca="1">IF(B523="","",OFFSET(table_admin1[[#Headers],[ADM1_PT]],MATCH(B523,admin1,0),1))</f>
        <v/>
      </c>
      <c r="AJ523" s="49" t="str">
        <f t="shared" ca="1" si="16"/>
        <v/>
      </c>
      <c r="AK523" s="49" t="str">
        <f t="shared" ca="1" si="17"/>
        <v/>
      </c>
    </row>
    <row r="524" spans="29:37" x14ac:dyDescent="0.2">
      <c r="AC524" s="49">
        <f>IF(ISBLANK(sbcc18[[#This Row],[total_boys]]),SUM(sbcc18[[#This Row],[boys_0-5_reached]],sbcc18[[#This Row],[boys_6-12_reached]],sbcc18[[#This Row],[boys_13-18_reached]]),sbcc18[[#This Row],[total_boys]])</f>
        <v>0</v>
      </c>
      <c r="AD524" s="49">
        <f>IF(ISBLANK(sbcc18[[#This Row],[total_girls]]),SUM(sbcc18[[#This Row],[girls_0-5_reached]],sbcc18[[#This Row],[girls_6-12_reached]],sbcc18[[#This Row],[girls_13-18_reached]]),sbcc18[[#This Row],[total_girls]])</f>
        <v>0</v>
      </c>
      <c r="AE524" s="49">
        <f>IF(ISBLANK(sbcc18[[#This Row],[total_children]]),SUM(sbcc18[[#This Row],[calc_boys]],sbcc18[[#This Row],[calc_girls]]),sbcc18[[#This Row],[total_children]])</f>
        <v>0</v>
      </c>
      <c r="AF524" s="49">
        <f>IF(ISBLANK(sbcc18[[#This Row],[total_pwd]]),SUM(sbcc18[[#This Row],[total_pwd_men]],sbcc18[[#This Row],[total_pwd_women]]),sbcc18[[#This Row],[total_pwd]])</f>
        <v>0</v>
      </c>
      <c r="AG524" s="49">
        <f>IF(ISBLANK(sbcc18[[#This Row],[total_adults]]),SUM(sbcc18[[#This Row],[total_men]],sbcc18[[#This Row],[total_women]]),sbcc18[[#This Row],[total_adults]])</f>
        <v>0</v>
      </c>
      <c r="AH524" s="49">
        <f>IF(ISBLANK(sbcc18[[#This Row],[total_beneficiaries_reached]]),SUM(sbcc18[[#This Row],[calc_children]],sbcc18[[#This Row],[calc_adults]]),sbcc18[[#This Row],[total_beneficiaries_reached]])</f>
        <v>0</v>
      </c>
      <c r="AI524" s="49" t="str">
        <f ca="1">IF(B524="","",OFFSET(table_admin1[[#Headers],[ADM1_PT]],MATCH(B524,admin1,0),1))</f>
        <v/>
      </c>
      <c r="AJ524" s="49" t="str">
        <f t="shared" ca="1" si="16"/>
        <v/>
      </c>
      <c r="AK524" s="49" t="str">
        <f t="shared" ca="1" si="17"/>
        <v/>
      </c>
    </row>
    <row r="525" spans="29:37" x14ac:dyDescent="0.2">
      <c r="AC525" s="49">
        <f>IF(ISBLANK(sbcc18[[#This Row],[total_boys]]),SUM(sbcc18[[#This Row],[boys_0-5_reached]],sbcc18[[#This Row],[boys_6-12_reached]],sbcc18[[#This Row],[boys_13-18_reached]]),sbcc18[[#This Row],[total_boys]])</f>
        <v>0</v>
      </c>
      <c r="AD525" s="49">
        <f>IF(ISBLANK(sbcc18[[#This Row],[total_girls]]),SUM(sbcc18[[#This Row],[girls_0-5_reached]],sbcc18[[#This Row],[girls_6-12_reached]],sbcc18[[#This Row],[girls_13-18_reached]]),sbcc18[[#This Row],[total_girls]])</f>
        <v>0</v>
      </c>
      <c r="AE525" s="49">
        <f>IF(ISBLANK(sbcc18[[#This Row],[total_children]]),SUM(sbcc18[[#This Row],[calc_boys]],sbcc18[[#This Row],[calc_girls]]),sbcc18[[#This Row],[total_children]])</f>
        <v>0</v>
      </c>
      <c r="AF525" s="49">
        <f>IF(ISBLANK(sbcc18[[#This Row],[total_pwd]]),SUM(sbcc18[[#This Row],[total_pwd_men]],sbcc18[[#This Row],[total_pwd_women]]),sbcc18[[#This Row],[total_pwd]])</f>
        <v>0</v>
      </c>
      <c r="AG525" s="49">
        <f>IF(ISBLANK(sbcc18[[#This Row],[total_adults]]),SUM(sbcc18[[#This Row],[total_men]],sbcc18[[#This Row],[total_women]]),sbcc18[[#This Row],[total_adults]])</f>
        <v>0</v>
      </c>
      <c r="AH525" s="49">
        <f>IF(ISBLANK(sbcc18[[#This Row],[total_beneficiaries_reached]]),SUM(sbcc18[[#This Row],[calc_children]],sbcc18[[#This Row],[calc_adults]]),sbcc18[[#This Row],[total_beneficiaries_reached]])</f>
        <v>0</v>
      </c>
      <c r="AI525" s="49" t="str">
        <f ca="1">IF(B525="","",OFFSET(table_admin1[[#Headers],[ADM1_PT]],MATCH(B525,admin1,0),1))</f>
        <v/>
      </c>
      <c r="AJ525" s="49" t="str">
        <f t="shared" ca="1" si="16"/>
        <v/>
      </c>
      <c r="AK525" s="49" t="str">
        <f t="shared" ca="1" si="17"/>
        <v/>
      </c>
    </row>
    <row r="526" spans="29:37" x14ac:dyDescent="0.2">
      <c r="AC526" s="49">
        <f>IF(ISBLANK(sbcc18[[#This Row],[total_boys]]),SUM(sbcc18[[#This Row],[boys_0-5_reached]],sbcc18[[#This Row],[boys_6-12_reached]],sbcc18[[#This Row],[boys_13-18_reached]]),sbcc18[[#This Row],[total_boys]])</f>
        <v>0</v>
      </c>
      <c r="AD526" s="49">
        <f>IF(ISBLANK(sbcc18[[#This Row],[total_girls]]),SUM(sbcc18[[#This Row],[girls_0-5_reached]],sbcc18[[#This Row],[girls_6-12_reached]],sbcc18[[#This Row],[girls_13-18_reached]]),sbcc18[[#This Row],[total_girls]])</f>
        <v>0</v>
      </c>
      <c r="AE526" s="49">
        <f>IF(ISBLANK(sbcc18[[#This Row],[total_children]]),SUM(sbcc18[[#This Row],[calc_boys]],sbcc18[[#This Row],[calc_girls]]),sbcc18[[#This Row],[total_children]])</f>
        <v>0</v>
      </c>
      <c r="AF526" s="49">
        <f>IF(ISBLANK(sbcc18[[#This Row],[total_pwd]]),SUM(sbcc18[[#This Row],[total_pwd_men]],sbcc18[[#This Row],[total_pwd_women]]),sbcc18[[#This Row],[total_pwd]])</f>
        <v>0</v>
      </c>
      <c r="AG526" s="49">
        <f>IF(ISBLANK(sbcc18[[#This Row],[total_adults]]),SUM(sbcc18[[#This Row],[total_men]],sbcc18[[#This Row],[total_women]]),sbcc18[[#This Row],[total_adults]])</f>
        <v>0</v>
      </c>
      <c r="AH526" s="49">
        <f>IF(ISBLANK(sbcc18[[#This Row],[total_beneficiaries_reached]]),SUM(sbcc18[[#This Row],[calc_children]],sbcc18[[#This Row],[calc_adults]]),sbcc18[[#This Row],[total_beneficiaries_reached]])</f>
        <v>0</v>
      </c>
      <c r="AI526" s="49" t="str">
        <f ca="1">IF(B526="","",OFFSET(table_admin1[[#Headers],[ADM1_PT]],MATCH(B526,admin1,0),1))</f>
        <v/>
      </c>
      <c r="AJ526" s="49" t="str">
        <f t="shared" ca="1" si="16"/>
        <v/>
      </c>
      <c r="AK526" s="49" t="str">
        <f t="shared" ca="1" si="17"/>
        <v/>
      </c>
    </row>
    <row r="527" spans="29:37" x14ac:dyDescent="0.2">
      <c r="AC527" s="49">
        <f>IF(ISBLANK(sbcc18[[#This Row],[total_boys]]),SUM(sbcc18[[#This Row],[boys_0-5_reached]],sbcc18[[#This Row],[boys_6-12_reached]],sbcc18[[#This Row],[boys_13-18_reached]]),sbcc18[[#This Row],[total_boys]])</f>
        <v>0</v>
      </c>
      <c r="AD527" s="49">
        <f>IF(ISBLANK(sbcc18[[#This Row],[total_girls]]),SUM(sbcc18[[#This Row],[girls_0-5_reached]],sbcc18[[#This Row],[girls_6-12_reached]],sbcc18[[#This Row],[girls_13-18_reached]]),sbcc18[[#This Row],[total_girls]])</f>
        <v>0</v>
      </c>
      <c r="AE527" s="49">
        <f>IF(ISBLANK(sbcc18[[#This Row],[total_children]]),SUM(sbcc18[[#This Row],[calc_boys]],sbcc18[[#This Row],[calc_girls]]),sbcc18[[#This Row],[total_children]])</f>
        <v>0</v>
      </c>
      <c r="AF527" s="49">
        <f>IF(ISBLANK(sbcc18[[#This Row],[total_pwd]]),SUM(sbcc18[[#This Row],[total_pwd_men]],sbcc18[[#This Row],[total_pwd_women]]),sbcc18[[#This Row],[total_pwd]])</f>
        <v>0</v>
      </c>
      <c r="AG527" s="49">
        <f>IF(ISBLANK(sbcc18[[#This Row],[total_adults]]),SUM(sbcc18[[#This Row],[total_men]],sbcc18[[#This Row],[total_women]]),sbcc18[[#This Row],[total_adults]])</f>
        <v>0</v>
      </c>
      <c r="AH527" s="49">
        <f>IF(ISBLANK(sbcc18[[#This Row],[total_beneficiaries_reached]]),SUM(sbcc18[[#This Row],[calc_children]],sbcc18[[#This Row],[calc_adults]]),sbcc18[[#This Row],[total_beneficiaries_reached]])</f>
        <v>0</v>
      </c>
      <c r="AI527" s="49" t="str">
        <f ca="1">IF(B527="","",OFFSET(table_admin1[[#Headers],[ADM1_PT]],MATCH(B527,admin1,0),1))</f>
        <v/>
      </c>
      <c r="AJ527" s="49" t="str">
        <f t="shared" ca="1" si="16"/>
        <v/>
      </c>
      <c r="AK527" s="49" t="str">
        <f t="shared" ca="1" si="17"/>
        <v/>
      </c>
    </row>
    <row r="528" spans="29:37" x14ac:dyDescent="0.2">
      <c r="AC528" s="49">
        <f>IF(ISBLANK(sbcc18[[#This Row],[total_boys]]),SUM(sbcc18[[#This Row],[boys_0-5_reached]],sbcc18[[#This Row],[boys_6-12_reached]],sbcc18[[#This Row],[boys_13-18_reached]]),sbcc18[[#This Row],[total_boys]])</f>
        <v>0</v>
      </c>
      <c r="AD528" s="49">
        <f>IF(ISBLANK(sbcc18[[#This Row],[total_girls]]),SUM(sbcc18[[#This Row],[girls_0-5_reached]],sbcc18[[#This Row],[girls_6-12_reached]],sbcc18[[#This Row],[girls_13-18_reached]]),sbcc18[[#This Row],[total_girls]])</f>
        <v>0</v>
      </c>
      <c r="AE528" s="49">
        <f>IF(ISBLANK(sbcc18[[#This Row],[total_children]]),SUM(sbcc18[[#This Row],[calc_boys]],sbcc18[[#This Row],[calc_girls]]),sbcc18[[#This Row],[total_children]])</f>
        <v>0</v>
      </c>
      <c r="AF528" s="49">
        <f>IF(ISBLANK(sbcc18[[#This Row],[total_pwd]]),SUM(sbcc18[[#This Row],[total_pwd_men]],sbcc18[[#This Row],[total_pwd_women]]),sbcc18[[#This Row],[total_pwd]])</f>
        <v>0</v>
      </c>
      <c r="AG528" s="49">
        <f>IF(ISBLANK(sbcc18[[#This Row],[total_adults]]),SUM(sbcc18[[#This Row],[total_men]],sbcc18[[#This Row],[total_women]]),sbcc18[[#This Row],[total_adults]])</f>
        <v>0</v>
      </c>
      <c r="AH528" s="49">
        <f>IF(ISBLANK(sbcc18[[#This Row],[total_beneficiaries_reached]]),SUM(sbcc18[[#This Row],[calc_children]],sbcc18[[#This Row],[calc_adults]]),sbcc18[[#This Row],[total_beneficiaries_reached]])</f>
        <v>0</v>
      </c>
      <c r="AI528" s="49" t="str">
        <f ca="1">IF(B528="","",OFFSET(table_admin1[[#Headers],[ADM1_PT]],MATCH(B528,admin1,0),1))</f>
        <v/>
      </c>
      <c r="AJ528" s="49" t="str">
        <f t="shared" ca="1" si="16"/>
        <v/>
      </c>
      <c r="AK528" s="49" t="str">
        <f t="shared" ca="1" si="17"/>
        <v/>
      </c>
    </row>
    <row r="529" spans="29:37" x14ac:dyDescent="0.2">
      <c r="AC529" s="49">
        <f>IF(ISBLANK(sbcc18[[#This Row],[total_boys]]),SUM(sbcc18[[#This Row],[boys_0-5_reached]],sbcc18[[#This Row],[boys_6-12_reached]],sbcc18[[#This Row],[boys_13-18_reached]]),sbcc18[[#This Row],[total_boys]])</f>
        <v>0</v>
      </c>
      <c r="AD529" s="49">
        <f>IF(ISBLANK(sbcc18[[#This Row],[total_girls]]),SUM(sbcc18[[#This Row],[girls_0-5_reached]],sbcc18[[#This Row],[girls_6-12_reached]],sbcc18[[#This Row],[girls_13-18_reached]]),sbcc18[[#This Row],[total_girls]])</f>
        <v>0</v>
      </c>
      <c r="AE529" s="49">
        <f>IF(ISBLANK(sbcc18[[#This Row],[total_children]]),SUM(sbcc18[[#This Row],[calc_boys]],sbcc18[[#This Row],[calc_girls]]),sbcc18[[#This Row],[total_children]])</f>
        <v>0</v>
      </c>
      <c r="AF529" s="49">
        <f>IF(ISBLANK(sbcc18[[#This Row],[total_pwd]]),SUM(sbcc18[[#This Row],[total_pwd_men]],sbcc18[[#This Row],[total_pwd_women]]),sbcc18[[#This Row],[total_pwd]])</f>
        <v>0</v>
      </c>
      <c r="AG529" s="49">
        <f>IF(ISBLANK(sbcc18[[#This Row],[total_adults]]),SUM(sbcc18[[#This Row],[total_men]],sbcc18[[#This Row],[total_women]]),sbcc18[[#This Row],[total_adults]])</f>
        <v>0</v>
      </c>
      <c r="AH529" s="49">
        <f>IF(ISBLANK(sbcc18[[#This Row],[total_beneficiaries_reached]]),SUM(sbcc18[[#This Row],[calc_children]],sbcc18[[#This Row],[calc_adults]]),sbcc18[[#This Row],[total_beneficiaries_reached]])</f>
        <v>0</v>
      </c>
      <c r="AI529" s="49" t="str">
        <f ca="1">IF(B529="","",OFFSET(table_admin1[[#Headers],[ADM1_PT]],MATCH(B529,admin1,0),1))</f>
        <v/>
      </c>
      <c r="AJ529" s="49" t="str">
        <f t="shared" ca="1" si="16"/>
        <v/>
      </c>
      <c r="AK529" s="49" t="str">
        <f t="shared" ca="1" si="17"/>
        <v/>
      </c>
    </row>
    <row r="530" spans="29:37" x14ac:dyDescent="0.2">
      <c r="AC530" s="49">
        <f>IF(ISBLANK(sbcc18[[#This Row],[total_boys]]),SUM(sbcc18[[#This Row],[boys_0-5_reached]],sbcc18[[#This Row],[boys_6-12_reached]],sbcc18[[#This Row],[boys_13-18_reached]]),sbcc18[[#This Row],[total_boys]])</f>
        <v>0</v>
      </c>
      <c r="AD530" s="49">
        <f>IF(ISBLANK(sbcc18[[#This Row],[total_girls]]),SUM(sbcc18[[#This Row],[girls_0-5_reached]],sbcc18[[#This Row],[girls_6-12_reached]],sbcc18[[#This Row],[girls_13-18_reached]]),sbcc18[[#This Row],[total_girls]])</f>
        <v>0</v>
      </c>
      <c r="AE530" s="49">
        <f>IF(ISBLANK(sbcc18[[#This Row],[total_children]]),SUM(sbcc18[[#This Row],[calc_boys]],sbcc18[[#This Row],[calc_girls]]),sbcc18[[#This Row],[total_children]])</f>
        <v>0</v>
      </c>
      <c r="AF530" s="49">
        <f>IF(ISBLANK(sbcc18[[#This Row],[total_pwd]]),SUM(sbcc18[[#This Row],[total_pwd_men]],sbcc18[[#This Row],[total_pwd_women]]),sbcc18[[#This Row],[total_pwd]])</f>
        <v>0</v>
      </c>
      <c r="AG530" s="49">
        <f>IF(ISBLANK(sbcc18[[#This Row],[total_adults]]),SUM(sbcc18[[#This Row],[total_men]],sbcc18[[#This Row],[total_women]]),sbcc18[[#This Row],[total_adults]])</f>
        <v>0</v>
      </c>
      <c r="AH530" s="49">
        <f>IF(ISBLANK(sbcc18[[#This Row],[total_beneficiaries_reached]]),SUM(sbcc18[[#This Row],[calc_children]],sbcc18[[#This Row],[calc_adults]]),sbcc18[[#This Row],[total_beneficiaries_reached]])</f>
        <v>0</v>
      </c>
      <c r="AI530" s="49" t="str">
        <f ca="1">IF(B530="","",OFFSET(table_admin1[[#Headers],[ADM1_PT]],MATCH(B530,admin1,0),1))</f>
        <v/>
      </c>
      <c r="AJ530" s="49" t="str">
        <f t="shared" ca="1" si="16"/>
        <v/>
      </c>
      <c r="AK530" s="49" t="str">
        <f t="shared" ca="1" si="17"/>
        <v/>
      </c>
    </row>
    <row r="531" spans="29:37" x14ac:dyDescent="0.2">
      <c r="AC531" s="49">
        <f>IF(ISBLANK(sbcc18[[#This Row],[total_boys]]),SUM(sbcc18[[#This Row],[boys_0-5_reached]],sbcc18[[#This Row],[boys_6-12_reached]],sbcc18[[#This Row],[boys_13-18_reached]]),sbcc18[[#This Row],[total_boys]])</f>
        <v>0</v>
      </c>
      <c r="AD531" s="49">
        <f>IF(ISBLANK(sbcc18[[#This Row],[total_girls]]),SUM(sbcc18[[#This Row],[girls_0-5_reached]],sbcc18[[#This Row],[girls_6-12_reached]],sbcc18[[#This Row],[girls_13-18_reached]]),sbcc18[[#This Row],[total_girls]])</f>
        <v>0</v>
      </c>
      <c r="AE531" s="49">
        <f>IF(ISBLANK(sbcc18[[#This Row],[total_children]]),SUM(sbcc18[[#This Row],[calc_boys]],sbcc18[[#This Row],[calc_girls]]),sbcc18[[#This Row],[total_children]])</f>
        <v>0</v>
      </c>
      <c r="AF531" s="49">
        <f>IF(ISBLANK(sbcc18[[#This Row],[total_pwd]]),SUM(sbcc18[[#This Row],[total_pwd_men]],sbcc18[[#This Row],[total_pwd_women]]),sbcc18[[#This Row],[total_pwd]])</f>
        <v>0</v>
      </c>
      <c r="AG531" s="49">
        <f>IF(ISBLANK(sbcc18[[#This Row],[total_adults]]),SUM(sbcc18[[#This Row],[total_men]],sbcc18[[#This Row],[total_women]]),sbcc18[[#This Row],[total_adults]])</f>
        <v>0</v>
      </c>
      <c r="AH531" s="49">
        <f>IF(ISBLANK(sbcc18[[#This Row],[total_beneficiaries_reached]]),SUM(sbcc18[[#This Row],[calc_children]],sbcc18[[#This Row],[calc_adults]]),sbcc18[[#This Row],[total_beneficiaries_reached]])</f>
        <v>0</v>
      </c>
      <c r="AI531" s="49" t="str">
        <f ca="1">IF(B531="","",OFFSET(table_admin1[[#Headers],[ADM1_PT]],MATCH(B531,admin1,0),1))</f>
        <v/>
      </c>
      <c r="AJ531" s="49" t="str">
        <f t="shared" ca="1" si="16"/>
        <v/>
      </c>
      <c r="AK531" s="49" t="str">
        <f t="shared" ca="1" si="17"/>
        <v/>
      </c>
    </row>
    <row r="532" spans="29:37" x14ac:dyDescent="0.2">
      <c r="AC532" s="49">
        <f>IF(ISBLANK(sbcc18[[#This Row],[total_boys]]),SUM(sbcc18[[#This Row],[boys_0-5_reached]],sbcc18[[#This Row],[boys_6-12_reached]],sbcc18[[#This Row],[boys_13-18_reached]]),sbcc18[[#This Row],[total_boys]])</f>
        <v>0</v>
      </c>
      <c r="AD532" s="49">
        <f>IF(ISBLANK(sbcc18[[#This Row],[total_girls]]),SUM(sbcc18[[#This Row],[girls_0-5_reached]],sbcc18[[#This Row],[girls_6-12_reached]],sbcc18[[#This Row],[girls_13-18_reached]]),sbcc18[[#This Row],[total_girls]])</f>
        <v>0</v>
      </c>
      <c r="AE532" s="49">
        <f>IF(ISBLANK(sbcc18[[#This Row],[total_children]]),SUM(sbcc18[[#This Row],[calc_boys]],sbcc18[[#This Row],[calc_girls]]),sbcc18[[#This Row],[total_children]])</f>
        <v>0</v>
      </c>
      <c r="AF532" s="49">
        <f>IF(ISBLANK(sbcc18[[#This Row],[total_pwd]]),SUM(sbcc18[[#This Row],[total_pwd_men]],sbcc18[[#This Row],[total_pwd_women]]),sbcc18[[#This Row],[total_pwd]])</f>
        <v>0</v>
      </c>
      <c r="AG532" s="49">
        <f>IF(ISBLANK(sbcc18[[#This Row],[total_adults]]),SUM(sbcc18[[#This Row],[total_men]],sbcc18[[#This Row],[total_women]]),sbcc18[[#This Row],[total_adults]])</f>
        <v>0</v>
      </c>
      <c r="AH532" s="49">
        <f>IF(ISBLANK(sbcc18[[#This Row],[total_beneficiaries_reached]]),SUM(sbcc18[[#This Row],[calc_children]],sbcc18[[#This Row],[calc_adults]]),sbcc18[[#This Row],[total_beneficiaries_reached]])</f>
        <v>0</v>
      </c>
      <c r="AI532" s="49" t="str">
        <f ca="1">IF(B532="","",OFFSET(table_admin1[[#Headers],[ADM1_PT]],MATCH(B532,admin1,0),1))</f>
        <v/>
      </c>
      <c r="AJ532" s="49" t="str">
        <f t="shared" ca="1" si="16"/>
        <v/>
      </c>
      <c r="AK532" s="49" t="str">
        <f t="shared" ca="1" si="17"/>
        <v/>
      </c>
    </row>
    <row r="533" spans="29:37" x14ac:dyDescent="0.2">
      <c r="AC533" s="49">
        <f>IF(ISBLANK(sbcc18[[#This Row],[total_boys]]),SUM(sbcc18[[#This Row],[boys_0-5_reached]],sbcc18[[#This Row],[boys_6-12_reached]],sbcc18[[#This Row],[boys_13-18_reached]]),sbcc18[[#This Row],[total_boys]])</f>
        <v>0</v>
      </c>
      <c r="AD533" s="49">
        <f>IF(ISBLANK(sbcc18[[#This Row],[total_girls]]),SUM(sbcc18[[#This Row],[girls_0-5_reached]],sbcc18[[#This Row],[girls_6-12_reached]],sbcc18[[#This Row],[girls_13-18_reached]]),sbcc18[[#This Row],[total_girls]])</f>
        <v>0</v>
      </c>
      <c r="AE533" s="49">
        <f>IF(ISBLANK(sbcc18[[#This Row],[total_children]]),SUM(sbcc18[[#This Row],[calc_boys]],sbcc18[[#This Row],[calc_girls]]),sbcc18[[#This Row],[total_children]])</f>
        <v>0</v>
      </c>
      <c r="AF533" s="49">
        <f>IF(ISBLANK(sbcc18[[#This Row],[total_pwd]]),SUM(sbcc18[[#This Row],[total_pwd_men]],sbcc18[[#This Row],[total_pwd_women]]),sbcc18[[#This Row],[total_pwd]])</f>
        <v>0</v>
      </c>
      <c r="AG533" s="49">
        <f>IF(ISBLANK(sbcc18[[#This Row],[total_adults]]),SUM(sbcc18[[#This Row],[total_men]],sbcc18[[#This Row],[total_women]]),sbcc18[[#This Row],[total_adults]])</f>
        <v>0</v>
      </c>
      <c r="AH533" s="49">
        <f>IF(ISBLANK(sbcc18[[#This Row],[total_beneficiaries_reached]]),SUM(sbcc18[[#This Row],[calc_children]],sbcc18[[#This Row],[calc_adults]]),sbcc18[[#This Row],[total_beneficiaries_reached]])</f>
        <v>0</v>
      </c>
      <c r="AI533" s="49" t="str">
        <f ca="1">IF(B533="","",OFFSET(table_admin1[[#Headers],[ADM1_PT]],MATCH(B533,admin1,0),1))</f>
        <v/>
      </c>
      <c r="AJ533" s="49" t="str">
        <f t="shared" ca="1" si="16"/>
        <v/>
      </c>
      <c r="AK533" s="49" t="str">
        <f t="shared" ca="1" si="17"/>
        <v/>
      </c>
    </row>
    <row r="534" spans="29:37" x14ac:dyDescent="0.2">
      <c r="AC534" s="49">
        <f>IF(ISBLANK(sbcc18[[#This Row],[total_boys]]),SUM(sbcc18[[#This Row],[boys_0-5_reached]],sbcc18[[#This Row],[boys_6-12_reached]],sbcc18[[#This Row],[boys_13-18_reached]]),sbcc18[[#This Row],[total_boys]])</f>
        <v>0</v>
      </c>
      <c r="AD534" s="49">
        <f>IF(ISBLANK(sbcc18[[#This Row],[total_girls]]),SUM(sbcc18[[#This Row],[girls_0-5_reached]],sbcc18[[#This Row],[girls_6-12_reached]],sbcc18[[#This Row],[girls_13-18_reached]]),sbcc18[[#This Row],[total_girls]])</f>
        <v>0</v>
      </c>
      <c r="AE534" s="49">
        <f>IF(ISBLANK(sbcc18[[#This Row],[total_children]]),SUM(sbcc18[[#This Row],[calc_boys]],sbcc18[[#This Row],[calc_girls]]),sbcc18[[#This Row],[total_children]])</f>
        <v>0</v>
      </c>
      <c r="AF534" s="49">
        <f>IF(ISBLANK(sbcc18[[#This Row],[total_pwd]]),SUM(sbcc18[[#This Row],[total_pwd_men]],sbcc18[[#This Row],[total_pwd_women]]),sbcc18[[#This Row],[total_pwd]])</f>
        <v>0</v>
      </c>
      <c r="AG534" s="49">
        <f>IF(ISBLANK(sbcc18[[#This Row],[total_adults]]),SUM(sbcc18[[#This Row],[total_men]],sbcc18[[#This Row],[total_women]]),sbcc18[[#This Row],[total_adults]])</f>
        <v>0</v>
      </c>
      <c r="AH534" s="49">
        <f>IF(ISBLANK(sbcc18[[#This Row],[total_beneficiaries_reached]]),SUM(sbcc18[[#This Row],[calc_children]],sbcc18[[#This Row],[calc_adults]]),sbcc18[[#This Row],[total_beneficiaries_reached]])</f>
        <v>0</v>
      </c>
      <c r="AI534" s="49" t="str">
        <f ca="1">IF(B534="","",OFFSET(table_admin1[[#Headers],[ADM1_PT]],MATCH(B534,admin1,0),1))</f>
        <v/>
      </c>
      <c r="AJ534" s="49" t="str">
        <f t="shared" ca="1" si="16"/>
        <v/>
      </c>
      <c r="AK534" s="49" t="str">
        <f t="shared" ca="1" si="17"/>
        <v/>
      </c>
    </row>
    <row r="535" spans="29:37" x14ac:dyDescent="0.2">
      <c r="AC535" s="49">
        <f>IF(ISBLANK(sbcc18[[#This Row],[total_boys]]),SUM(sbcc18[[#This Row],[boys_0-5_reached]],sbcc18[[#This Row],[boys_6-12_reached]],sbcc18[[#This Row],[boys_13-18_reached]]),sbcc18[[#This Row],[total_boys]])</f>
        <v>0</v>
      </c>
      <c r="AD535" s="49">
        <f>IF(ISBLANK(sbcc18[[#This Row],[total_girls]]),SUM(sbcc18[[#This Row],[girls_0-5_reached]],sbcc18[[#This Row],[girls_6-12_reached]],sbcc18[[#This Row],[girls_13-18_reached]]),sbcc18[[#This Row],[total_girls]])</f>
        <v>0</v>
      </c>
      <c r="AE535" s="49">
        <f>IF(ISBLANK(sbcc18[[#This Row],[total_children]]),SUM(sbcc18[[#This Row],[calc_boys]],sbcc18[[#This Row],[calc_girls]]),sbcc18[[#This Row],[total_children]])</f>
        <v>0</v>
      </c>
      <c r="AF535" s="49">
        <f>IF(ISBLANK(sbcc18[[#This Row],[total_pwd]]),SUM(sbcc18[[#This Row],[total_pwd_men]],sbcc18[[#This Row],[total_pwd_women]]),sbcc18[[#This Row],[total_pwd]])</f>
        <v>0</v>
      </c>
      <c r="AG535" s="49">
        <f>IF(ISBLANK(sbcc18[[#This Row],[total_adults]]),SUM(sbcc18[[#This Row],[total_men]],sbcc18[[#This Row],[total_women]]),sbcc18[[#This Row],[total_adults]])</f>
        <v>0</v>
      </c>
      <c r="AH535" s="49">
        <f>IF(ISBLANK(sbcc18[[#This Row],[total_beneficiaries_reached]]),SUM(sbcc18[[#This Row],[calc_children]],sbcc18[[#This Row],[calc_adults]]),sbcc18[[#This Row],[total_beneficiaries_reached]])</f>
        <v>0</v>
      </c>
      <c r="AI535" s="49" t="str">
        <f ca="1">IF(B535="","",OFFSET(table_admin1[[#Headers],[ADM1_PT]],MATCH(B535,admin1,0),1))</f>
        <v/>
      </c>
      <c r="AJ535" s="49" t="str">
        <f t="shared" ca="1" si="16"/>
        <v/>
      </c>
      <c r="AK535" s="49" t="str">
        <f t="shared" ca="1" si="17"/>
        <v/>
      </c>
    </row>
    <row r="536" spans="29:37" x14ac:dyDescent="0.2">
      <c r="AC536" s="49">
        <f>IF(ISBLANK(sbcc18[[#This Row],[total_boys]]),SUM(sbcc18[[#This Row],[boys_0-5_reached]],sbcc18[[#This Row],[boys_6-12_reached]],sbcc18[[#This Row],[boys_13-18_reached]]),sbcc18[[#This Row],[total_boys]])</f>
        <v>0</v>
      </c>
      <c r="AD536" s="49">
        <f>IF(ISBLANK(sbcc18[[#This Row],[total_girls]]),SUM(sbcc18[[#This Row],[girls_0-5_reached]],sbcc18[[#This Row],[girls_6-12_reached]],sbcc18[[#This Row],[girls_13-18_reached]]),sbcc18[[#This Row],[total_girls]])</f>
        <v>0</v>
      </c>
      <c r="AE536" s="49">
        <f>IF(ISBLANK(sbcc18[[#This Row],[total_children]]),SUM(sbcc18[[#This Row],[calc_boys]],sbcc18[[#This Row],[calc_girls]]),sbcc18[[#This Row],[total_children]])</f>
        <v>0</v>
      </c>
      <c r="AF536" s="49">
        <f>IF(ISBLANK(sbcc18[[#This Row],[total_pwd]]),SUM(sbcc18[[#This Row],[total_pwd_men]],sbcc18[[#This Row],[total_pwd_women]]),sbcc18[[#This Row],[total_pwd]])</f>
        <v>0</v>
      </c>
      <c r="AG536" s="49">
        <f>IF(ISBLANK(sbcc18[[#This Row],[total_adults]]),SUM(sbcc18[[#This Row],[total_men]],sbcc18[[#This Row],[total_women]]),sbcc18[[#This Row],[total_adults]])</f>
        <v>0</v>
      </c>
      <c r="AH536" s="49">
        <f>IF(ISBLANK(sbcc18[[#This Row],[total_beneficiaries_reached]]),SUM(sbcc18[[#This Row],[calc_children]],sbcc18[[#This Row],[calc_adults]]),sbcc18[[#This Row],[total_beneficiaries_reached]])</f>
        <v>0</v>
      </c>
      <c r="AI536" s="49" t="str">
        <f ca="1">IF(B536="","",OFFSET(table_admin1[[#Headers],[ADM1_PT]],MATCH(B536,admin1,0),1))</f>
        <v/>
      </c>
      <c r="AJ536" s="49" t="str">
        <f t="shared" ca="1" si="16"/>
        <v/>
      </c>
      <c r="AK536" s="49" t="str">
        <f t="shared" ca="1" si="17"/>
        <v/>
      </c>
    </row>
    <row r="537" spans="29:37" x14ac:dyDescent="0.2">
      <c r="AC537" s="49">
        <f>IF(ISBLANK(sbcc18[[#This Row],[total_boys]]),SUM(sbcc18[[#This Row],[boys_0-5_reached]],sbcc18[[#This Row],[boys_6-12_reached]],sbcc18[[#This Row],[boys_13-18_reached]]),sbcc18[[#This Row],[total_boys]])</f>
        <v>0</v>
      </c>
      <c r="AD537" s="49">
        <f>IF(ISBLANK(sbcc18[[#This Row],[total_girls]]),SUM(sbcc18[[#This Row],[girls_0-5_reached]],sbcc18[[#This Row],[girls_6-12_reached]],sbcc18[[#This Row],[girls_13-18_reached]]),sbcc18[[#This Row],[total_girls]])</f>
        <v>0</v>
      </c>
      <c r="AE537" s="49">
        <f>IF(ISBLANK(sbcc18[[#This Row],[total_children]]),SUM(sbcc18[[#This Row],[calc_boys]],sbcc18[[#This Row],[calc_girls]]),sbcc18[[#This Row],[total_children]])</f>
        <v>0</v>
      </c>
      <c r="AF537" s="49">
        <f>IF(ISBLANK(sbcc18[[#This Row],[total_pwd]]),SUM(sbcc18[[#This Row],[total_pwd_men]],sbcc18[[#This Row],[total_pwd_women]]),sbcc18[[#This Row],[total_pwd]])</f>
        <v>0</v>
      </c>
      <c r="AG537" s="49">
        <f>IF(ISBLANK(sbcc18[[#This Row],[total_adults]]),SUM(sbcc18[[#This Row],[total_men]],sbcc18[[#This Row],[total_women]]),sbcc18[[#This Row],[total_adults]])</f>
        <v>0</v>
      </c>
      <c r="AH537" s="49">
        <f>IF(ISBLANK(sbcc18[[#This Row],[total_beneficiaries_reached]]),SUM(sbcc18[[#This Row],[calc_children]],sbcc18[[#This Row],[calc_adults]]),sbcc18[[#This Row],[total_beneficiaries_reached]])</f>
        <v>0</v>
      </c>
      <c r="AI537" s="49" t="str">
        <f ca="1">IF(B537="","",OFFSET(table_admin1[[#Headers],[ADM1_PT]],MATCH(B537,admin1,0),1))</f>
        <v/>
      </c>
      <c r="AJ537" s="49" t="str">
        <f t="shared" ca="1" si="16"/>
        <v/>
      </c>
      <c r="AK537" s="49" t="str">
        <f t="shared" ca="1" si="17"/>
        <v/>
      </c>
    </row>
    <row r="538" spans="29:37" x14ac:dyDescent="0.2">
      <c r="AC538" s="49">
        <f>IF(ISBLANK(sbcc18[[#This Row],[total_boys]]),SUM(sbcc18[[#This Row],[boys_0-5_reached]],sbcc18[[#This Row],[boys_6-12_reached]],sbcc18[[#This Row],[boys_13-18_reached]]),sbcc18[[#This Row],[total_boys]])</f>
        <v>0</v>
      </c>
      <c r="AD538" s="49">
        <f>IF(ISBLANK(sbcc18[[#This Row],[total_girls]]),SUM(sbcc18[[#This Row],[girls_0-5_reached]],sbcc18[[#This Row],[girls_6-12_reached]],sbcc18[[#This Row],[girls_13-18_reached]]),sbcc18[[#This Row],[total_girls]])</f>
        <v>0</v>
      </c>
      <c r="AE538" s="49">
        <f>IF(ISBLANK(sbcc18[[#This Row],[total_children]]),SUM(sbcc18[[#This Row],[calc_boys]],sbcc18[[#This Row],[calc_girls]]),sbcc18[[#This Row],[total_children]])</f>
        <v>0</v>
      </c>
      <c r="AF538" s="49">
        <f>IF(ISBLANK(sbcc18[[#This Row],[total_pwd]]),SUM(sbcc18[[#This Row],[total_pwd_men]],sbcc18[[#This Row],[total_pwd_women]]),sbcc18[[#This Row],[total_pwd]])</f>
        <v>0</v>
      </c>
      <c r="AG538" s="49">
        <f>IF(ISBLANK(sbcc18[[#This Row],[total_adults]]),SUM(sbcc18[[#This Row],[total_men]],sbcc18[[#This Row],[total_women]]),sbcc18[[#This Row],[total_adults]])</f>
        <v>0</v>
      </c>
      <c r="AH538" s="49">
        <f>IF(ISBLANK(sbcc18[[#This Row],[total_beneficiaries_reached]]),SUM(sbcc18[[#This Row],[calc_children]],sbcc18[[#This Row],[calc_adults]]),sbcc18[[#This Row],[total_beneficiaries_reached]])</f>
        <v>0</v>
      </c>
      <c r="AI538" s="49" t="str">
        <f ca="1">IF(B538="","",OFFSET(table_admin1[[#Headers],[ADM1_PT]],MATCH(B538,admin1,0),1))</f>
        <v/>
      </c>
      <c r="AJ538" s="49" t="str">
        <f t="shared" ca="1" si="16"/>
        <v/>
      </c>
      <c r="AK538" s="49" t="str">
        <f t="shared" ca="1" si="17"/>
        <v/>
      </c>
    </row>
    <row r="539" spans="29:37" x14ac:dyDescent="0.2">
      <c r="AC539" s="49">
        <f>IF(ISBLANK(sbcc18[[#This Row],[total_boys]]),SUM(sbcc18[[#This Row],[boys_0-5_reached]],sbcc18[[#This Row],[boys_6-12_reached]],sbcc18[[#This Row],[boys_13-18_reached]]),sbcc18[[#This Row],[total_boys]])</f>
        <v>0</v>
      </c>
      <c r="AD539" s="49">
        <f>IF(ISBLANK(sbcc18[[#This Row],[total_girls]]),SUM(sbcc18[[#This Row],[girls_0-5_reached]],sbcc18[[#This Row],[girls_6-12_reached]],sbcc18[[#This Row],[girls_13-18_reached]]),sbcc18[[#This Row],[total_girls]])</f>
        <v>0</v>
      </c>
      <c r="AE539" s="49">
        <f>IF(ISBLANK(sbcc18[[#This Row],[total_children]]),SUM(sbcc18[[#This Row],[calc_boys]],sbcc18[[#This Row],[calc_girls]]),sbcc18[[#This Row],[total_children]])</f>
        <v>0</v>
      </c>
      <c r="AF539" s="49">
        <f>IF(ISBLANK(sbcc18[[#This Row],[total_pwd]]),SUM(sbcc18[[#This Row],[total_pwd_men]],sbcc18[[#This Row],[total_pwd_women]]),sbcc18[[#This Row],[total_pwd]])</f>
        <v>0</v>
      </c>
      <c r="AG539" s="49">
        <f>IF(ISBLANK(sbcc18[[#This Row],[total_adults]]),SUM(sbcc18[[#This Row],[total_men]],sbcc18[[#This Row],[total_women]]),sbcc18[[#This Row],[total_adults]])</f>
        <v>0</v>
      </c>
      <c r="AH539" s="49">
        <f>IF(ISBLANK(sbcc18[[#This Row],[total_beneficiaries_reached]]),SUM(sbcc18[[#This Row],[calc_children]],sbcc18[[#This Row],[calc_adults]]),sbcc18[[#This Row],[total_beneficiaries_reached]])</f>
        <v>0</v>
      </c>
      <c r="AI539" s="49" t="str">
        <f ca="1">IF(B539="","",OFFSET(table_admin1[[#Headers],[ADM1_PT]],MATCH(B539,admin1,0),1))</f>
        <v/>
      </c>
      <c r="AJ539" s="49" t="str">
        <f t="shared" ca="1" si="16"/>
        <v/>
      </c>
      <c r="AK539" s="49" t="str">
        <f t="shared" ca="1" si="17"/>
        <v/>
      </c>
    </row>
    <row r="540" spans="29:37" x14ac:dyDescent="0.2">
      <c r="AC540" s="49">
        <f>IF(ISBLANK(sbcc18[[#This Row],[total_boys]]),SUM(sbcc18[[#This Row],[boys_0-5_reached]],sbcc18[[#This Row],[boys_6-12_reached]],sbcc18[[#This Row],[boys_13-18_reached]]),sbcc18[[#This Row],[total_boys]])</f>
        <v>0</v>
      </c>
      <c r="AD540" s="49">
        <f>IF(ISBLANK(sbcc18[[#This Row],[total_girls]]),SUM(sbcc18[[#This Row],[girls_0-5_reached]],sbcc18[[#This Row],[girls_6-12_reached]],sbcc18[[#This Row],[girls_13-18_reached]]),sbcc18[[#This Row],[total_girls]])</f>
        <v>0</v>
      </c>
      <c r="AE540" s="49">
        <f>IF(ISBLANK(sbcc18[[#This Row],[total_children]]),SUM(sbcc18[[#This Row],[calc_boys]],sbcc18[[#This Row],[calc_girls]]),sbcc18[[#This Row],[total_children]])</f>
        <v>0</v>
      </c>
      <c r="AF540" s="49">
        <f>IF(ISBLANK(sbcc18[[#This Row],[total_pwd]]),SUM(sbcc18[[#This Row],[total_pwd_men]],sbcc18[[#This Row],[total_pwd_women]]),sbcc18[[#This Row],[total_pwd]])</f>
        <v>0</v>
      </c>
      <c r="AG540" s="49">
        <f>IF(ISBLANK(sbcc18[[#This Row],[total_adults]]),SUM(sbcc18[[#This Row],[total_men]],sbcc18[[#This Row],[total_women]]),sbcc18[[#This Row],[total_adults]])</f>
        <v>0</v>
      </c>
      <c r="AH540" s="49">
        <f>IF(ISBLANK(sbcc18[[#This Row],[total_beneficiaries_reached]]),SUM(sbcc18[[#This Row],[calc_children]],sbcc18[[#This Row],[calc_adults]]),sbcc18[[#This Row],[total_beneficiaries_reached]])</f>
        <v>0</v>
      </c>
      <c r="AI540" s="49" t="str">
        <f ca="1">IF(B540="","",OFFSET(table_admin1[[#Headers],[ADM1_PT]],MATCH(B540,admin1,0),1))</f>
        <v/>
      </c>
      <c r="AJ540" s="49" t="str">
        <f t="shared" ca="1" si="16"/>
        <v/>
      </c>
      <c r="AK540" s="49" t="str">
        <f t="shared" ca="1" si="17"/>
        <v/>
      </c>
    </row>
    <row r="541" spans="29:37" x14ac:dyDescent="0.2">
      <c r="AC541" s="49">
        <f>IF(ISBLANK(sbcc18[[#This Row],[total_boys]]),SUM(sbcc18[[#This Row],[boys_0-5_reached]],sbcc18[[#This Row],[boys_6-12_reached]],sbcc18[[#This Row],[boys_13-18_reached]]),sbcc18[[#This Row],[total_boys]])</f>
        <v>0</v>
      </c>
      <c r="AD541" s="49">
        <f>IF(ISBLANK(sbcc18[[#This Row],[total_girls]]),SUM(sbcc18[[#This Row],[girls_0-5_reached]],sbcc18[[#This Row],[girls_6-12_reached]],sbcc18[[#This Row],[girls_13-18_reached]]),sbcc18[[#This Row],[total_girls]])</f>
        <v>0</v>
      </c>
      <c r="AE541" s="49">
        <f>IF(ISBLANK(sbcc18[[#This Row],[total_children]]),SUM(sbcc18[[#This Row],[calc_boys]],sbcc18[[#This Row],[calc_girls]]),sbcc18[[#This Row],[total_children]])</f>
        <v>0</v>
      </c>
      <c r="AF541" s="49">
        <f>IF(ISBLANK(sbcc18[[#This Row],[total_pwd]]),SUM(sbcc18[[#This Row],[total_pwd_men]],sbcc18[[#This Row],[total_pwd_women]]),sbcc18[[#This Row],[total_pwd]])</f>
        <v>0</v>
      </c>
      <c r="AG541" s="49">
        <f>IF(ISBLANK(sbcc18[[#This Row],[total_adults]]),SUM(sbcc18[[#This Row],[total_men]],sbcc18[[#This Row],[total_women]]),sbcc18[[#This Row],[total_adults]])</f>
        <v>0</v>
      </c>
      <c r="AH541" s="49">
        <f>IF(ISBLANK(sbcc18[[#This Row],[total_beneficiaries_reached]]),SUM(sbcc18[[#This Row],[calc_children]],sbcc18[[#This Row],[calc_adults]]),sbcc18[[#This Row],[total_beneficiaries_reached]])</f>
        <v>0</v>
      </c>
      <c r="AI541" s="49" t="str">
        <f ca="1">IF(B541="","",OFFSET(table_admin1[[#Headers],[ADM1_PT]],MATCH(B541,admin1,0),1))</f>
        <v/>
      </c>
      <c r="AJ541" s="49" t="str">
        <f t="shared" ca="1" si="16"/>
        <v/>
      </c>
      <c r="AK541" s="49" t="str">
        <f t="shared" ca="1" si="17"/>
        <v/>
      </c>
    </row>
    <row r="542" spans="29:37" x14ac:dyDescent="0.2">
      <c r="AC542" s="49">
        <f>IF(ISBLANK(sbcc18[[#This Row],[total_boys]]),SUM(sbcc18[[#This Row],[boys_0-5_reached]],sbcc18[[#This Row],[boys_6-12_reached]],sbcc18[[#This Row],[boys_13-18_reached]]),sbcc18[[#This Row],[total_boys]])</f>
        <v>0</v>
      </c>
      <c r="AD542" s="49">
        <f>IF(ISBLANK(sbcc18[[#This Row],[total_girls]]),SUM(sbcc18[[#This Row],[girls_0-5_reached]],sbcc18[[#This Row],[girls_6-12_reached]],sbcc18[[#This Row],[girls_13-18_reached]]),sbcc18[[#This Row],[total_girls]])</f>
        <v>0</v>
      </c>
      <c r="AE542" s="49">
        <f>IF(ISBLANK(sbcc18[[#This Row],[total_children]]),SUM(sbcc18[[#This Row],[calc_boys]],sbcc18[[#This Row],[calc_girls]]),sbcc18[[#This Row],[total_children]])</f>
        <v>0</v>
      </c>
      <c r="AF542" s="49">
        <f>IF(ISBLANK(sbcc18[[#This Row],[total_pwd]]),SUM(sbcc18[[#This Row],[total_pwd_men]],sbcc18[[#This Row],[total_pwd_women]]),sbcc18[[#This Row],[total_pwd]])</f>
        <v>0</v>
      </c>
      <c r="AG542" s="49">
        <f>IF(ISBLANK(sbcc18[[#This Row],[total_adults]]),SUM(sbcc18[[#This Row],[total_men]],sbcc18[[#This Row],[total_women]]),sbcc18[[#This Row],[total_adults]])</f>
        <v>0</v>
      </c>
      <c r="AH542" s="49">
        <f>IF(ISBLANK(sbcc18[[#This Row],[total_beneficiaries_reached]]),SUM(sbcc18[[#This Row],[calc_children]],sbcc18[[#This Row],[calc_adults]]),sbcc18[[#This Row],[total_beneficiaries_reached]])</f>
        <v>0</v>
      </c>
      <c r="AI542" s="49" t="str">
        <f ca="1">IF(B542="","",OFFSET(table_admin1[[#Headers],[ADM1_PT]],MATCH(B542,admin1,0),1))</f>
        <v/>
      </c>
      <c r="AJ542" s="49" t="str">
        <f t="shared" ca="1" si="16"/>
        <v/>
      </c>
      <c r="AK542" s="49" t="str">
        <f t="shared" ca="1" si="17"/>
        <v/>
      </c>
    </row>
    <row r="543" spans="29:37" x14ac:dyDescent="0.2">
      <c r="AC543" s="49">
        <f>IF(ISBLANK(sbcc18[[#This Row],[total_boys]]),SUM(sbcc18[[#This Row],[boys_0-5_reached]],sbcc18[[#This Row],[boys_6-12_reached]],sbcc18[[#This Row],[boys_13-18_reached]]),sbcc18[[#This Row],[total_boys]])</f>
        <v>0</v>
      </c>
      <c r="AD543" s="49">
        <f>IF(ISBLANK(sbcc18[[#This Row],[total_girls]]),SUM(sbcc18[[#This Row],[girls_0-5_reached]],sbcc18[[#This Row],[girls_6-12_reached]],sbcc18[[#This Row],[girls_13-18_reached]]),sbcc18[[#This Row],[total_girls]])</f>
        <v>0</v>
      </c>
      <c r="AE543" s="49">
        <f>IF(ISBLANK(sbcc18[[#This Row],[total_children]]),SUM(sbcc18[[#This Row],[calc_boys]],sbcc18[[#This Row],[calc_girls]]),sbcc18[[#This Row],[total_children]])</f>
        <v>0</v>
      </c>
      <c r="AF543" s="49">
        <f>IF(ISBLANK(sbcc18[[#This Row],[total_pwd]]),SUM(sbcc18[[#This Row],[total_pwd_men]],sbcc18[[#This Row],[total_pwd_women]]),sbcc18[[#This Row],[total_pwd]])</f>
        <v>0</v>
      </c>
      <c r="AG543" s="49">
        <f>IF(ISBLANK(sbcc18[[#This Row],[total_adults]]),SUM(sbcc18[[#This Row],[total_men]],sbcc18[[#This Row],[total_women]]),sbcc18[[#This Row],[total_adults]])</f>
        <v>0</v>
      </c>
      <c r="AH543" s="49">
        <f>IF(ISBLANK(sbcc18[[#This Row],[total_beneficiaries_reached]]),SUM(sbcc18[[#This Row],[calc_children]],sbcc18[[#This Row],[calc_adults]]),sbcc18[[#This Row],[total_beneficiaries_reached]])</f>
        <v>0</v>
      </c>
      <c r="AI543" s="49" t="str">
        <f ca="1">IF(B543="","",OFFSET(table_admin1[[#Headers],[ADM1_PT]],MATCH(B543,admin1,0),1))</f>
        <v/>
      </c>
      <c r="AJ543" s="49" t="str">
        <f t="shared" ca="1" si="16"/>
        <v/>
      </c>
      <c r="AK543" s="49" t="str">
        <f t="shared" ca="1" si="17"/>
        <v/>
      </c>
    </row>
    <row r="544" spans="29:37" x14ac:dyDescent="0.2">
      <c r="AC544" s="49">
        <f>IF(ISBLANK(sbcc18[[#This Row],[total_boys]]),SUM(sbcc18[[#This Row],[boys_0-5_reached]],sbcc18[[#This Row],[boys_6-12_reached]],sbcc18[[#This Row],[boys_13-18_reached]]),sbcc18[[#This Row],[total_boys]])</f>
        <v>0</v>
      </c>
      <c r="AD544" s="49">
        <f>IF(ISBLANK(sbcc18[[#This Row],[total_girls]]),SUM(sbcc18[[#This Row],[girls_0-5_reached]],sbcc18[[#This Row],[girls_6-12_reached]],sbcc18[[#This Row],[girls_13-18_reached]]),sbcc18[[#This Row],[total_girls]])</f>
        <v>0</v>
      </c>
      <c r="AE544" s="49">
        <f>IF(ISBLANK(sbcc18[[#This Row],[total_children]]),SUM(sbcc18[[#This Row],[calc_boys]],sbcc18[[#This Row],[calc_girls]]),sbcc18[[#This Row],[total_children]])</f>
        <v>0</v>
      </c>
      <c r="AF544" s="49">
        <f>IF(ISBLANK(sbcc18[[#This Row],[total_pwd]]),SUM(sbcc18[[#This Row],[total_pwd_men]],sbcc18[[#This Row],[total_pwd_women]]),sbcc18[[#This Row],[total_pwd]])</f>
        <v>0</v>
      </c>
      <c r="AG544" s="49">
        <f>IF(ISBLANK(sbcc18[[#This Row],[total_adults]]),SUM(sbcc18[[#This Row],[total_men]],sbcc18[[#This Row],[total_women]]),sbcc18[[#This Row],[total_adults]])</f>
        <v>0</v>
      </c>
      <c r="AH544" s="49">
        <f>IF(ISBLANK(sbcc18[[#This Row],[total_beneficiaries_reached]]),SUM(sbcc18[[#This Row],[calc_children]],sbcc18[[#This Row],[calc_adults]]),sbcc18[[#This Row],[total_beneficiaries_reached]])</f>
        <v>0</v>
      </c>
      <c r="AI544" s="49" t="str">
        <f ca="1">IF(B544="","",OFFSET(table_admin1[[#Headers],[ADM1_PT]],MATCH(B544,admin1,0),1))</f>
        <v/>
      </c>
      <c r="AJ544" s="49" t="str">
        <f t="shared" ca="1" si="16"/>
        <v/>
      </c>
      <c r="AK544" s="49" t="str">
        <f t="shared" ca="1" si="17"/>
        <v/>
      </c>
    </row>
    <row r="545" spans="29:37" x14ac:dyDescent="0.2">
      <c r="AC545" s="49">
        <f>IF(ISBLANK(sbcc18[[#This Row],[total_boys]]),SUM(sbcc18[[#This Row],[boys_0-5_reached]],sbcc18[[#This Row],[boys_6-12_reached]],sbcc18[[#This Row],[boys_13-18_reached]]),sbcc18[[#This Row],[total_boys]])</f>
        <v>0</v>
      </c>
      <c r="AD545" s="49">
        <f>IF(ISBLANK(sbcc18[[#This Row],[total_girls]]),SUM(sbcc18[[#This Row],[girls_0-5_reached]],sbcc18[[#This Row],[girls_6-12_reached]],sbcc18[[#This Row],[girls_13-18_reached]]),sbcc18[[#This Row],[total_girls]])</f>
        <v>0</v>
      </c>
      <c r="AE545" s="49">
        <f>IF(ISBLANK(sbcc18[[#This Row],[total_children]]),SUM(sbcc18[[#This Row],[calc_boys]],sbcc18[[#This Row],[calc_girls]]),sbcc18[[#This Row],[total_children]])</f>
        <v>0</v>
      </c>
      <c r="AF545" s="49">
        <f>IF(ISBLANK(sbcc18[[#This Row],[total_pwd]]),SUM(sbcc18[[#This Row],[total_pwd_men]],sbcc18[[#This Row],[total_pwd_women]]),sbcc18[[#This Row],[total_pwd]])</f>
        <v>0</v>
      </c>
      <c r="AG545" s="49">
        <f>IF(ISBLANK(sbcc18[[#This Row],[total_adults]]),SUM(sbcc18[[#This Row],[total_men]],sbcc18[[#This Row],[total_women]]),sbcc18[[#This Row],[total_adults]])</f>
        <v>0</v>
      </c>
      <c r="AH545" s="49">
        <f>IF(ISBLANK(sbcc18[[#This Row],[total_beneficiaries_reached]]),SUM(sbcc18[[#This Row],[calc_children]],sbcc18[[#This Row],[calc_adults]]),sbcc18[[#This Row],[total_beneficiaries_reached]])</f>
        <v>0</v>
      </c>
      <c r="AI545" s="49" t="str">
        <f ca="1">IF(B545="","",OFFSET(table_admin1[[#Headers],[ADM1_PT]],MATCH(B545,admin1,0),1))</f>
        <v/>
      </c>
      <c r="AJ545" s="49" t="str">
        <f t="shared" ca="1" si="16"/>
        <v/>
      </c>
      <c r="AK545" s="49" t="str">
        <f t="shared" ca="1" si="17"/>
        <v/>
      </c>
    </row>
    <row r="546" spans="29:37" x14ac:dyDescent="0.2">
      <c r="AC546" s="49">
        <f>IF(ISBLANK(sbcc18[[#This Row],[total_boys]]),SUM(sbcc18[[#This Row],[boys_0-5_reached]],sbcc18[[#This Row],[boys_6-12_reached]],sbcc18[[#This Row],[boys_13-18_reached]]),sbcc18[[#This Row],[total_boys]])</f>
        <v>0</v>
      </c>
      <c r="AD546" s="49">
        <f>IF(ISBLANK(sbcc18[[#This Row],[total_girls]]),SUM(sbcc18[[#This Row],[girls_0-5_reached]],sbcc18[[#This Row],[girls_6-12_reached]],sbcc18[[#This Row],[girls_13-18_reached]]),sbcc18[[#This Row],[total_girls]])</f>
        <v>0</v>
      </c>
      <c r="AE546" s="49">
        <f>IF(ISBLANK(sbcc18[[#This Row],[total_children]]),SUM(sbcc18[[#This Row],[calc_boys]],sbcc18[[#This Row],[calc_girls]]),sbcc18[[#This Row],[total_children]])</f>
        <v>0</v>
      </c>
      <c r="AF546" s="49">
        <f>IF(ISBLANK(sbcc18[[#This Row],[total_pwd]]),SUM(sbcc18[[#This Row],[total_pwd_men]],sbcc18[[#This Row],[total_pwd_women]]),sbcc18[[#This Row],[total_pwd]])</f>
        <v>0</v>
      </c>
      <c r="AG546" s="49">
        <f>IF(ISBLANK(sbcc18[[#This Row],[total_adults]]),SUM(sbcc18[[#This Row],[total_men]],sbcc18[[#This Row],[total_women]]),sbcc18[[#This Row],[total_adults]])</f>
        <v>0</v>
      </c>
      <c r="AH546" s="49">
        <f>IF(ISBLANK(sbcc18[[#This Row],[total_beneficiaries_reached]]),SUM(sbcc18[[#This Row],[calc_children]],sbcc18[[#This Row],[calc_adults]]),sbcc18[[#This Row],[total_beneficiaries_reached]])</f>
        <v>0</v>
      </c>
      <c r="AI546" s="49" t="str">
        <f ca="1">IF(B546="","",OFFSET(table_admin1[[#Headers],[ADM1_PT]],MATCH(B546,admin1,0),1))</f>
        <v/>
      </c>
      <c r="AJ546" s="49" t="str">
        <f t="shared" ca="1" si="16"/>
        <v/>
      </c>
      <c r="AK546" s="49" t="str">
        <f t="shared" ca="1" si="17"/>
        <v/>
      </c>
    </row>
    <row r="547" spans="29:37" x14ac:dyDescent="0.2">
      <c r="AC547" s="49">
        <f>IF(ISBLANK(sbcc18[[#This Row],[total_boys]]),SUM(sbcc18[[#This Row],[boys_0-5_reached]],sbcc18[[#This Row],[boys_6-12_reached]],sbcc18[[#This Row],[boys_13-18_reached]]),sbcc18[[#This Row],[total_boys]])</f>
        <v>0</v>
      </c>
      <c r="AD547" s="49">
        <f>IF(ISBLANK(sbcc18[[#This Row],[total_girls]]),SUM(sbcc18[[#This Row],[girls_0-5_reached]],sbcc18[[#This Row],[girls_6-12_reached]],sbcc18[[#This Row],[girls_13-18_reached]]),sbcc18[[#This Row],[total_girls]])</f>
        <v>0</v>
      </c>
      <c r="AE547" s="49">
        <f>IF(ISBLANK(sbcc18[[#This Row],[total_children]]),SUM(sbcc18[[#This Row],[calc_boys]],sbcc18[[#This Row],[calc_girls]]),sbcc18[[#This Row],[total_children]])</f>
        <v>0</v>
      </c>
      <c r="AF547" s="49">
        <f>IF(ISBLANK(sbcc18[[#This Row],[total_pwd]]),SUM(sbcc18[[#This Row],[total_pwd_men]],sbcc18[[#This Row],[total_pwd_women]]),sbcc18[[#This Row],[total_pwd]])</f>
        <v>0</v>
      </c>
      <c r="AG547" s="49">
        <f>IF(ISBLANK(sbcc18[[#This Row],[total_adults]]),SUM(sbcc18[[#This Row],[total_men]],sbcc18[[#This Row],[total_women]]),sbcc18[[#This Row],[total_adults]])</f>
        <v>0</v>
      </c>
      <c r="AH547" s="49">
        <f>IF(ISBLANK(sbcc18[[#This Row],[total_beneficiaries_reached]]),SUM(sbcc18[[#This Row],[calc_children]],sbcc18[[#This Row],[calc_adults]]),sbcc18[[#This Row],[total_beneficiaries_reached]])</f>
        <v>0</v>
      </c>
      <c r="AI547" s="49" t="str">
        <f ca="1">IF(B547="","",OFFSET(table_admin1[[#Headers],[ADM1_PT]],MATCH(B547,admin1,0),1))</f>
        <v/>
      </c>
      <c r="AJ547" s="49" t="str">
        <f t="shared" ca="1" si="16"/>
        <v/>
      </c>
      <c r="AK547" s="49" t="str">
        <f t="shared" ca="1" si="17"/>
        <v/>
      </c>
    </row>
    <row r="548" spans="29:37" x14ac:dyDescent="0.2">
      <c r="AC548" s="49">
        <f>IF(ISBLANK(sbcc18[[#This Row],[total_boys]]),SUM(sbcc18[[#This Row],[boys_0-5_reached]],sbcc18[[#This Row],[boys_6-12_reached]],sbcc18[[#This Row],[boys_13-18_reached]]),sbcc18[[#This Row],[total_boys]])</f>
        <v>0</v>
      </c>
      <c r="AD548" s="49">
        <f>IF(ISBLANK(sbcc18[[#This Row],[total_girls]]),SUM(sbcc18[[#This Row],[girls_0-5_reached]],sbcc18[[#This Row],[girls_6-12_reached]],sbcc18[[#This Row],[girls_13-18_reached]]),sbcc18[[#This Row],[total_girls]])</f>
        <v>0</v>
      </c>
      <c r="AE548" s="49">
        <f>IF(ISBLANK(sbcc18[[#This Row],[total_children]]),SUM(sbcc18[[#This Row],[calc_boys]],sbcc18[[#This Row],[calc_girls]]),sbcc18[[#This Row],[total_children]])</f>
        <v>0</v>
      </c>
      <c r="AF548" s="49">
        <f>IF(ISBLANK(sbcc18[[#This Row],[total_pwd]]),SUM(sbcc18[[#This Row],[total_pwd_men]],sbcc18[[#This Row],[total_pwd_women]]),sbcc18[[#This Row],[total_pwd]])</f>
        <v>0</v>
      </c>
      <c r="AG548" s="49">
        <f>IF(ISBLANK(sbcc18[[#This Row],[total_adults]]),SUM(sbcc18[[#This Row],[total_men]],sbcc18[[#This Row],[total_women]]),sbcc18[[#This Row],[total_adults]])</f>
        <v>0</v>
      </c>
      <c r="AH548" s="49">
        <f>IF(ISBLANK(sbcc18[[#This Row],[total_beneficiaries_reached]]),SUM(sbcc18[[#This Row],[calc_children]],sbcc18[[#This Row],[calc_adults]]),sbcc18[[#This Row],[total_beneficiaries_reached]])</f>
        <v>0</v>
      </c>
      <c r="AI548" s="49" t="str">
        <f ca="1">IF(B548="","",OFFSET(table_admin1[[#Headers],[ADM1_PT]],MATCH(B548,admin1,0),1))</f>
        <v/>
      </c>
      <c r="AJ548" s="49" t="str">
        <f t="shared" ca="1" si="16"/>
        <v/>
      </c>
      <c r="AK548" s="49" t="str">
        <f t="shared" ca="1" si="17"/>
        <v/>
      </c>
    </row>
    <row r="549" spans="29:37" x14ac:dyDescent="0.2">
      <c r="AC549" s="49">
        <f>IF(ISBLANK(sbcc18[[#This Row],[total_boys]]),SUM(sbcc18[[#This Row],[boys_0-5_reached]],sbcc18[[#This Row],[boys_6-12_reached]],sbcc18[[#This Row],[boys_13-18_reached]]),sbcc18[[#This Row],[total_boys]])</f>
        <v>0</v>
      </c>
      <c r="AD549" s="49">
        <f>IF(ISBLANK(sbcc18[[#This Row],[total_girls]]),SUM(sbcc18[[#This Row],[girls_0-5_reached]],sbcc18[[#This Row],[girls_6-12_reached]],sbcc18[[#This Row],[girls_13-18_reached]]),sbcc18[[#This Row],[total_girls]])</f>
        <v>0</v>
      </c>
      <c r="AE549" s="49">
        <f>IF(ISBLANK(sbcc18[[#This Row],[total_children]]),SUM(sbcc18[[#This Row],[calc_boys]],sbcc18[[#This Row],[calc_girls]]),sbcc18[[#This Row],[total_children]])</f>
        <v>0</v>
      </c>
      <c r="AF549" s="49">
        <f>IF(ISBLANK(sbcc18[[#This Row],[total_pwd]]),SUM(sbcc18[[#This Row],[total_pwd_men]],sbcc18[[#This Row],[total_pwd_women]]),sbcc18[[#This Row],[total_pwd]])</f>
        <v>0</v>
      </c>
      <c r="AG549" s="49">
        <f>IF(ISBLANK(sbcc18[[#This Row],[total_adults]]),SUM(sbcc18[[#This Row],[total_men]],sbcc18[[#This Row],[total_women]]),sbcc18[[#This Row],[total_adults]])</f>
        <v>0</v>
      </c>
      <c r="AH549" s="49">
        <f>IF(ISBLANK(sbcc18[[#This Row],[total_beneficiaries_reached]]),SUM(sbcc18[[#This Row],[calc_children]],sbcc18[[#This Row],[calc_adults]]),sbcc18[[#This Row],[total_beneficiaries_reached]])</f>
        <v>0</v>
      </c>
      <c r="AI549" s="49" t="str">
        <f ca="1">IF(B549="","",OFFSET(table_admin1[[#Headers],[ADM1_PT]],MATCH(B549,admin1,0),1))</f>
        <v/>
      </c>
      <c r="AJ549" s="49" t="str">
        <f t="shared" ca="1" si="16"/>
        <v/>
      </c>
      <c r="AK549" s="49" t="str">
        <f t="shared" ca="1" si="17"/>
        <v/>
      </c>
    </row>
    <row r="550" spans="29:37" x14ac:dyDescent="0.2">
      <c r="AC550" s="49">
        <f>IF(ISBLANK(sbcc18[[#This Row],[total_boys]]),SUM(sbcc18[[#This Row],[boys_0-5_reached]],sbcc18[[#This Row],[boys_6-12_reached]],sbcc18[[#This Row],[boys_13-18_reached]]),sbcc18[[#This Row],[total_boys]])</f>
        <v>0</v>
      </c>
      <c r="AD550" s="49">
        <f>IF(ISBLANK(sbcc18[[#This Row],[total_girls]]),SUM(sbcc18[[#This Row],[girls_0-5_reached]],sbcc18[[#This Row],[girls_6-12_reached]],sbcc18[[#This Row],[girls_13-18_reached]]),sbcc18[[#This Row],[total_girls]])</f>
        <v>0</v>
      </c>
      <c r="AE550" s="49">
        <f>IF(ISBLANK(sbcc18[[#This Row],[total_children]]),SUM(sbcc18[[#This Row],[calc_boys]],sbcc18[[#This Row],[calc_girls]]),sbcc18[[#This Row],[total_children]])</f>
        <v>0</v>
      </c>
      <c r="AF550" s="49">
        <f>IF(ISBLANK(sbcc18[[#This Row],[total_pwd]]),SUM(sbcc18[[#This Row],[total_pwd_men]],sbcc18[[#This Row],[total_pwd_women]]),sbcc18[[#This Row],[total_pwd]])</f>
        <v>0</v>
      </c>
      <c r="AG550" s="49">
        <f>IF(ISBLANK(sbcc18[[#This Row],[total_adults]]),SUM(sbcc18[[#This Row],[total_men]],sbcc18[[#This Row],[total_women]]),sbcc18[[#This Row],[total_adults]])</f>
        <v>0</v>
      </c>
      <c r="AH550" s="49">
        <f>IF(ISBLANK(sbcc18[[#This Row],[total_beneficiaries_reached]]),SUM(sbcc18[[#This Row],[calc_children]],sbcc18[[#This Row],[calc_adults]]),sbcc18[[#This Row],[total_beneficiaries_reached]])</f>
        <v>0</v>
      </c>
      <c r="AI550" s="49" t="str">
        <f ca="1">IF(B550="","",OFFSET(table_admin1[[#Headers],[ADM1_PT]],MATCH(B550,admin1,0),1))</f>
        <v/>
      </c>
      <c r="AJ550" s="49" t="str">
        <f t="shared" ca="1" si="16"/>
        <v/>
      </c>
      <c r="AK550" s="49" t="str">
        <f t="shared" ca="1" si="17"/>
        <v/>
      </c>
    </row>
    <row r="551" spans="29:37" x14ac:dyDescent="0.2">
      <c r="AC551" s="49">
        <f>IF(ISBLANK(sbcc18[[#This Row],[total_boys]]),SUM(sbcc18[[#This Row],[boys_0-5_reached]],sbcc18[[#This Row],[boys_6-12_reached]],sbcc18[[#This Row],[boys_13-18_reached]]),sbcc18[[#This Row],[total_boys]])</f>
        <v>0</v>
      </c>
      <c r="AD551" s="49">
        <f>IF(ISBLANK(sbcc18[[#This Row],[total_girls]]),SUM(sbcc18[[#This Row],[girls_0-5_reached]],sbcc18[[#This Row],[girls_6-12_reached]],sbcc18[[#This Row],[girls_13-18_reached]]),sbcc18[[#This Row],[total_girls]])</f>
        <v>0</v>
      </c>
      <c r="AE551" s="49">
        <f>IF(ISBLANK(sbcc18[[#This Row],[total_children]]),SUM(sbcc18[[#This Row],[calc_boys]],sbcc18[[#This Row],[calc_girls]]),sbcc18[[#This Row],[total_children]])</f>
        <v>0</v>
      </c>
      <c r="AF551" s="49">
        <f>IF(ISBLANK(sbcc18[[#This Row],[total_pwd]]),SUM(sbcc18[[#This Row],[total_pwd_men]],sbcc18[[#This Row],[total_pwd_women]]),sbcc18[[#This Row],[total_pwd]])</f>
        <v>0</v>
      </c>
      <c r="AG551" s="49">
        <f>IF(ISBLANK(sbcc18[[#This Row],[total_adults]]),SUM(sbcc18[[#This Row],[total_men]],sbcc18[[#This Row],[total_women]]),sbcc18[[#This Row],[total_adults]])</f>
        <v>0</v>
      </c>
      <c r="AH551" s="49">
        <f>IF(ISBLANK(sbcc18[[#This Row],[total_beneficiaries_reached]]),SUM(sbcc18[[#This Row],[calc_children]],sbcc18[[#This Row],[calc_adults]]),sbcc18[[#This Row],[total_beneficiaries_reached]])</f>
        <v>0</v>
      </c>
      <c r="AI551" s="49" t="str">
        <f ca="1">IF(B551="","",OFFSET(table_admin1[[#Headers],[ADM1_PT]],MATCH(B551,admin1,0),1))</f>
        <v/>
      </c>
      <c r="AJ551" s="49" t="str">
        <f t="shared" ca="1" si="16"/>
        <v/>
      </c>
      <c r="AK551" s="49" t="str">
        <f t="shared" ca="1" si="17"/>
        <v/>
      </c>
    </row>
    <row r="552" spans="29:37" x14ac:dyDescent="0.2">
      <c r="AC552" s="49">
        <f>IF(ISBLANK(sbcc18[[#This Row],[total_boys]]),SUM(sbcc18[[#This Row],[boys_0-5_reached]],sbcc18[[#This Row],[boys_6-12_reached]],sbcc18[[#This Row],[boys_13-18_reached]]),sbcc18[[#This Row],[total_boys]])</f>
        <v>0</v>
      </c>
      <c r="AD552" s="49">
        <f>IF(ISBLANK(sbcc18[[#This Row],[total_girls]]),SUM(sbcc18[[#This Row],[girls_0-5_reached]],sbcc18[[#This Row],[girls_6-12_reached]],sbcc18[[#This Row],[girls_13-18_reached]]),sbcc18[[#This Row],[total_girls]])</f>
        <v>0</v>
      </c>
      <c r="AE552" s="49">
        <f>IF(ISBLANK(sbcc18[[#This Row],[total_children]]),SUM(sbcc18[[#This Row],[calc_boys]],sbcc18[[#This Row],[calc_girls]]),sbcc18[[#This Row],[total_children]])</f>
        <v>0</v>
      </c>
      <c r="AF552" s="49">
        <f>IF(ISBLANK(sbcc18[[#This Row],[total_pwd]]),SUM(sbcc18[[#This Row],[total_pwd_men]],sbcc18[[#This Row],[total_pwd_women]]),sbcc18[[#This Row],[total_pwd]])</f>
        <v>0</v>
      </c>
      <c r="AG552" s="49">
        <f>IF(ISBLANK(sbcc18[[#This Row],[total_adults]]),SUM(sbcc18[[#This Row],[total_men]],sbcc18[[#This Row],[total_women]]),sbcc18[[#This Row],[total_adults]])</f>
        <v>0</v>
      </c>
      <c r="AH552" s="49">
        <f>IF(ISBLANK(sbcc18[[#This Row],[total_beneficiaries_reached]]),SUM(sbcc18[[#This Row],[calc_children]],sbcc18[[#This Row],[calc_adults]]),sbcc18[[#This Row],[total_beneficiaries_reached]])</f>
        <v>0</v>
      </c>
      <c r="AI552" s="49" t="str">
        <f ca="1">IF(B552="","",OFFSET(table_admin1[[#Headers],[ADM1_PT]],MATCH(B552,admin1,0),1))</f>
        <v/>
      </c>
      <c r="AJ552" s="49" t="str">
        <f t="shared" ca="1" si="16"/>
        <v/>
      </c>
      <c r="AK552" s="49" t="str">
        <f t="shared" ca="1" si="17"/>
        <v/>
      </c>
    </row>
    <row r="553" spans="29:37" x14ac:dyDescent="0.2">
      <c r="AC553" s="49">
        <f>IF(ISBLANK(sbcc18[[#This Row],[total_boys]]),SUM(sbcc18[[#This Row],[boys_0-5_reached]],sbcc18[[#This Row],[boys_6-12_reached]],sbcc18[[#This Row],[boys_13-18_reached]]),sbcc18[[#This Row],[total_boys]])</f>
        <v>0</v>
      </c>
      <c r="AD553" s="49">
        <f>IF(ISBLANK(sbcc18[[#This Row],[total_girls]]),SUM(sbcc18[[#This Row],[girls_0-5_reached]],sbcc18[[#This Row],[girls_6-12_reached]],sbcc18[[#This Row],[girls_13-18_reached]]),sbcc18[[#This Row],[total_girls]])</f>
        <v>0</v>
      </c>
      <c r="AE553" s="49">
        <f>IF(ISBLANK(sbcc18[[#This Row],[total_children]]),SUM(sbcc18[[#This Row],[calc_boys]],sbcc18[[#This Row],[calc_girls]]),sbcc18[[#This Row],[total_children]])</f>
        <v>0</v>
      </c>
      <c r="AF553" s="49">
        <f>IF(ISBLANK(sbcc18[[#This Row],[total_pwd]]),SUM(sbcc18[[#This Row],[total_pwd_men]],sbcc18[[#This Row],[total_pwd_women]]),sbcc18[[#This Row],[total_pwd]])</f>
        <v>0</v>
      </c>
      <c r="AG553" s="49">
        <f>IF(ISBLANK(sbcc18[[#This Row],[total_adults]]),SUM(sbcc18[[#This Row],[total_men]],sbcc18[[#This Row],[total_women]]),sbcc18[[#This Row],[total_adults]])</f>
        <v>0</v>
      </c>
      <c r="AH553" s="49">
        <f>IF(ISBLANK(sbcc18[[#This Row],[total_beneficiaries_reached]]),SUM(sbcc18[[#This Row],[calc_children]],sbcc18[[#This Row],[calc_adults]]),sbcc18[[#This Row],[total_beneficiaries_reached]])</f>
        <v>0</v>
      </c>
      <c r="AI553" s="49" t="str">
        <f ca="1">IF(B553="","",OFFSET(table_admin1[[#Headers],[ADM1_PT]],MATCH(B553,admin1,0),1))</f>
        <v/>
      </c>
      <c r="AJ553" s="49" t="str">
        <f t="shared" ca="1" si="16"/>
        <v/>
      </c>
      <c r="AK553" s="49" t="str">
        <f t="shared" ca="1" si="17"/>
        <v/>
      </c>
    </row>
    <row r="554" spans="29:37" x14ac:dyDescent="0.2">
      <c r="AC554" s="49">
        <f>IF(ISBLANK(sbcc18[[#This Row],[total_boys]]),SUM(sbcc18[[#This Row],[boys_0-5_reached]],sbcc18[[#This Row],[boys_6-12_reached]],sbcc18[[#This Row],[boys_13-18_reached]]),sbcc18[[#This Row],[total_boys]])</f>
        <v>0</v>
      </c>
      <c r="AD554" s="49">
        <f>IF(ISBLANK(sbcc18[[#This Row],[total_girls]]),SUM(sbcc18[[#This Row],[girls_0-5_reached]],sbcc18[[#This Row],[girls_6-12_reached]],sbcc18[[#This Row],[girls_13-18_reached]]),sbcc18[[#This Row],[total_girls]])</f>
        <v>0</v>
      </c>
      <c r="AE554" s="49">
        <f>IF(ISBLANK(sbcc18[[#This Row],[total_children]]),SUM(sbcc18[[#This Row],[calc_boys]],sbcc18[[#This Row],[calc_girls]]),sbcc18[[#This Row],[total_children]])</f>
        <v>0</v>
      </c>
      <c r="AF554" s="49">
        <f>IF(ISBLANK(sbcc18[[#This Row],[total_pwd]]),SUM(sbcc18[[#This Row],[total_pwd_men]],sbcc18[[#This Row],[total_pwd_women]]),sbcc18[[#This Row],[total_pwd]])</f>
        <v>0</v>
      </c>
      <c r="AG554" s="49">
        <f>IF(ISBLANK(sbcc18[[#This Row],[total_adults]]),SUM(sbcc18[[#This Row],[total_men]],sbcc18[[#This Row],[total_women]]),sbcc18[[#This Row],[total_adults]])</f>
        <v>0</v>
      </c>
      <c r="AH554" s="49">
        <f>IF(ISBLANK(sbcc18[[#This Row],[total_beneficiaries_reached]]),SUM(sbcc18[[#This Row],[calc_children]],sbcc18[[#This Row],[calc_adults]]),sbcc18[[#This Row],[total_beneficiaries_reached]])</f>
        <v>0</v>
      </c>
      <c r="AI554" s="49" t="str">
        <f ca="1">IF(B554="","",OFFSET(table_admin1[[#Headers],[ADM1_PT]],MATCH(B554,admin1,0),1))</f>
        <v/>
      </c>
      <c r="AJ554" s="49" t="str">
        <f t="shared" ca="1" si="16"/>
        <v/>
      </c>
      <c r="AK554" s="49" t="str">
        <f t="shared" ca="1" si="17"/>
        <v/>
      </c>
    </row>
    <row r="555" spans="29:37" x14ac:dyDescent="0.2">
      <c r="AC555" s="49">
        <f>IF(ISBLANK(sbcc18[[#This Row],[total_boys]]),SUM(sbcc18[[#This Row],[boys_0-5_reached]],sbcc18[[#This Row],[boys_6-12_reached]],sbcc18[[#This Row],[boys_13-18_reached]]),sbcc18[[#This Row],[total_boys]])</f>
        <v>0</v>
      </c>
      <c r="AD555" s="49">
        <f>IF(ISBLANK(sbcc18[[#This Row],[total_girls]]),SUM(sbcc18[[#This Row],[girls_0-5_reached]],sbcc18[[#This Row],[girls_6-12_reached]],sbcc18[[#This Row],[girls_13-18_reached]]),sbcc18[[#This Row],[total_girls]])</f>
        <v>0</v>
      </c>
      <c r="AE555" s="49">
        <f>IF(ISBLANK(sbcc18[[#This Row],[total_children]]),SUM(sbcc18[[#This Row],[calc_boys]],sbcc18[[#This Row],[calc_girls]]),sbcc18[[#This Row],[total_children]])</f>
        <v>0</v>
      </c>
      <c r="AF555" s="49">
        <f>IF(ISBLANK(sbcc18[[#This Row],[total_pwd]]),SUM(sbcc18[[#This Row],[total_pwd_men]],sbcc18[[#This Row],[total_pwd_women]]),sbcc18[[#This Row],[total_pwd]])</f>
        <v>0</v>
      </c>
      <c r="AG555" s="49">
        <f>IF(ISBLANK(sbcc18[[#This Row],[total_adults]]),SUM(sbcc18[[#This Row],[total_men]],sbcc18[[#This Row],[total_women]]),sbcc18[[#This Row],[total_adults]])</f>
        <v>0</v>
      </c>
      <c r="AH555" s="49">
        <f>IF(ISBLANK(sbcc18[[#This Row],[total_beneficiaries_reached]]),SUM(sbcc18[[#This Row],[calc_children]],sbcc18[[#This Row],[calc_adults]]),sbcc18[[#This Row],[total_beneficiaries_reached]])</f>
        <v>0</v>
      </c>
      <c r="AI555" s="49" t="str">
        <f ca="1">IF(B555="","",OFFSET(table_admin1[[#Headers],[ADM1_PT]],MATCH(B555,admin1,0),1))</f>
        <v/>
      </c>
      <c r="AJ555" s="49" t="str">
        <f t="shared" ca="1" si="16"/>
        <v/>
      </c>
      <c r="AK555" s="49" t="str">
        <f t="shared" ca="1" si="17"/>
        <v/>
      </c>
    </row>
    <row r="556" spans="29:37" x14ac:dyDescent="0.2">
      <c r="AC556" s="49">
        <f>IF(ISBLANK(sbcc18[[#This Row],[total_boys]]),SUM(sbcc18[[#This Row],[boys_0-5_reached]],sbcc18[[#This Row],[boys_6-12_reached]],sbcc18[[#This Row],[boys_13-18_reached]]),sbcc18[[#This Row],[total_boys]])</f>
        <v>0</v>
      </c>
      <c r="AD556" s="49">
        <f>IF(ISBLANK(sbcc18[[#This Row],[total_girls]]),SUM(sbcc18[[#This Row],[girls_0-5_reached]],sbcc18[[#This Row],[girls_6-12_reached]],sbcc18[[#This Row],[girls_13-18_reached]]),sbcc18[[#This Row],[total_girls]])</f>
        <v>0</v>
      </c>
      <c r="AE556" s="49">
        <f>IF(ISBLANK(sbcc18[[#This Row],[total_children]]),SUM(sbcc18[[#This Row],[calc_boys]],sbcc18[[#This Row],[calc_girls]]),sbcc18[[#This Row],[total_children]])</f>
        <v>0</v>
      </c>
      <c r="AF556" s="49">
        <f>IF(ISBLANK(sbcc18[[#This Row],[total_pwd]]),SUM(sbcc18[[#This Row],[total_pwd_men]],sbcc18[[#This Row],[total_pwd_women]]),sbcc18[[#This Row],[total_pwd]])</f>
        <v>0</v>
      </c>
      <c r="AG556" s="49">
        <f>IF(ISBLANK(sbcc18[[#This Row],[total_adults]]),SUM(sbcc18[[#This Row],[total_men]],sbcc18[[#This Row],[total_women]]),sbcc18[[#This Row],[total_adults]])</f>
        <v>0</v>
      </c>
      <c r="AH556" s="49">
        <f>IF(ISBLANK(sbcc18[[#This Row],[total_beneficiaries_reached]]),SUM(sbcc18[[#This Row],[calc_children]],sbcc18[[#This Row],[calc_adults]]),sbcc18[[#This Row],[total_beneficiaries_reached]])</f>
        <v>0</v>
      </c>
      <c r="AI556" s="49" t="str">
        <f ca="1">IF(B556="","",OFFSET(table_admin1[[#Headers],[ADM1_PT]],MATCH(B556,admin1,0),1))</f>
        <v/>
      </c>
      <c r="AJ556" s="49" t="str">
        <f t="shared" ca="1" si="16"/>
        <v/>
      </c>
      <c r="AK556" s="49" t="str">
        <f t="shared" ca="1" si="17"/>
        <v/>
      </c>
    </row>
    <row r="557" spans="29:37" x14ac:dyDescent="0.2">
      <c r="AC557" s="49">
        <f>IF(ISBLANK(sbcc18[[#This Row],[total_boys]]),SUM(sbcc18[[#This Row],[boys_0-5_reached]],sbcc18[[#This Row],[boys_6-12_reached]],sbcc18[[#This Row],[boys_13-18_reached]]),sbcc18[[#This Row],[total_boys]])</f>
        <v>0</v>
      </c>
      <c r="AD557" s="49">
        <f>IF(ISBLANK(sbcc18[[#This Row],[total_girls]]),SUM(sbcc18[[#This Row],[girls_0-5_reached]],sbcc18[[#This Row],[girls_6-12_reached]],sbcc18[[#This Row],[girls_13-18_reached]]),sbcc18[[#This Row],[total_girls]])</f>
        <v>0</v>
      </c>
      <c r="AE557" s="49">
        <f>IF(ISBLANK(sbcc18[[#This Row],[total_children]]),SUM(sbcc18[[#This Row],[calc_boys]],sbcc18[[#This Row],[calc_girls]]),sbcc18[[#This Row],[total_children]])</f>
        <v>0</v>
      </c>
      <c r="AF557" s="49">
        <f>IF(ISBLANK(sbcc18[[#This Row],[total_pwd]]),SUM(sbcc18[[#This Row],[total_pwd_men]],sbcc18[[#This Row],[total_pwd_women]]),sbcc18[[#This Row],[total_pwd]])</f>
        <v>0</v>
      </c>
      <c r="AG557" s="49">
        <f>IF(ISBLANK(sbcc18[[#This Row],[total_adults]]),SUM(sbcc18[[#This Row],[total_men]],sbcc18[[#This Row],[total_women]]),sbcc18[[#This Row],[total_adults]])</f>
        <v>0</v>
      </c>
      <c r="AH557" s="49">
        <f>IF(ISBLANK(sbcc18[[#This Row],[total_beneficiaries_reached]]),SUM(sbcc18[[#This Row],[calc_children]],sbcc18[[#This Row],[calc_adults]]),sbcc18[[#This Row],[total_beneficiaries_reached]])</f>
        <v>0</v>
      </c>
      <c r="AI557" s="49" t="str">
        <f ca="1">IF(B557="","",OFFSET(table_admin1[[#Headers],[ADM1_PT]],MATCH(B557,admin1,0),1))</f>
        <v/>
      </c>
      <c r="AJ557" s="49" t="str">
        <f t="shared" ca="1" si="16"/>
        <v/>
      </c>
      <c r="AK557" s="49" t="str">
        <f t="shared" ca="1" si="17"/>
        <v/>
      </c>
    </row>
    <row r="558" spans="29:37" x14ac:dyDescent="0.2">
      <c r="AC558" s="49">
        <f>IF(ISBLANK(sbcc18[[#This Row],[total_boys]]),SUM(sbcc18[[#This Row],[boys_0-5_reached]],sbcc18[[#This Row],[boys_6-12_reached]],sbcc18[[#This Row],[boys_13-18_reached]]),sbcc18[[#This Row],[total_boys]])</f>
        <v>0</v>
      </c>
      <c r="AD558" s="49">
        <f>IF(ISBLANK(sbcc18[[#This Row],[total_girls]]),SUM(sbcc18[[#This Row],[girls_0-5_reached]],sbcc18[[#This Row],[girls_6-12_reached]],sbcc18[[#This Row],[girls_13-18_reached]]),sbcc18[[#This Row],[total_girls]])</f>
        <v>0</v>
      </c>
      <c r="AE558" s="49">
        <f>IF(ISBLANK(sbcc18[[#This Row],[total_children]]),SUM(sbcc18[[#This Row],[calc_boys]],sbcc18[[#This Row],[calc_girls]]),sbcc18[[#This Row],[total_children]])</f>
        <v>0</v>
      </c>
      <c r="AF558" s="49">
        <f>IF(ISBLANK(sbcc18[[#This Row],[total_pwd]]),SUM(sbcc18[[#This Row],[total_pwd_men]],sbcc18[[#This Row],[total_pwd_women]]),sbcc18[[#This Row],[total_pwd]])</f>
        <v>0</v>
      </c>
      <c r="AG558" s="49">
        <f>IF(ISBLANK(sbcc18[[#This Row],[total_adults]]),SUM(sbcc18[[#This Row],[total_men]],sbcc18[[#This Row],[total_women]]),sbcc18[[#This Row],[total_adults]])</f>
        <v>0</v>
      </c>
      <c r="AH558" s="49">
        <f>IF(ISBLANK(sbcc18[[#This Row],[total_beneficiaries_reached]]),SUM(sbcc18[[#This Row],[calc_children]],sbcc18[[#This Row],[calc_adults]]),sbcc18[[#This Row],[total_beneficiaries_reached]])</f>
        <v>0</v>
      </c>
      <c r="AI558" s="49" t="str">
        <f ca="1">IF(B558="","",OFFSET(table_admin1[[#Headers],[ADM1_PT]],MATCH(B558,admin1,0),1))</f>
        <v/>
      </c>
      <c r="AJ558" s="49" t="str">
        <f t="shared" ca="1" si="16"/>
        <v/>
      </c>
      <c r="AK558" s="49" t="str">
        <f t="shared" ca="1" si="17"/>
        <v/>
      </c>
    </row>
    <row r="559" spans="29:37" x14ac:dyDescent="0.2">
      <c r="AC559" s="49">
        <f>IF(ISBLANK(sbcc18[[#This Row],[total_boys]]),SUM(sbcc18[[#This Row],[boys_0-5_reached]],sbcc18[[#This Row],[boys_6-12_reached]],sbcc18[[#This Row],[boys_13-18_reached]]),sbcc18[[#This Row],[total_boys]])</f>
        <v>0</v>
      </c>
      <c r="AD559" s="49">
        <f>IF(ISBLANK(sbcc18[[#This Row],[total_girls]]),SUM(sbcc18[[#This Row],[girls_0-5_reached]],sbcc18[[#This Row],[girls_6-12_reached]],sbcc18[[#This Row],[girls_13-18_reached]]),sbcc18[[#This Row],[total_girls]])</f>
        <v>0</v>
      </c>
      <c r="AE559" s="49">
        <f>IF(ISBLANK(sbcc18[[#This Row],[total_children]]),SUM(sbcc18[[#This Row],[calc_boys]],sbcc18[[#This Row],[calc_girls]]),sbcc18[[#This Row],[total_children]])</f>
        <v>0</v>
      </c>
      <c r="AF559" s="49">
        <f>IF(ISBLANK(sbcc18[[#This Row],[total_pwd]]),SUM(sbcc18[[#This Row],[total_pwd_men]],sbcc18[[#This Row],[total_pwd_women]]),sbcc18[[#This Row],[total_pwd]])</f>
        <v>0</v>
      </c>
      <c r="AG559" s="49">
        <f>IF(ISBLANK(sbcc18[[#This Row],[total_adults]]),SUM(sbcc18[[#This Row],[total_men]],sbcc18[[#This Row],[total_women]]),sbcc18[[#This Row],[total_adults]])</f>
        <v>0</v>
      </c>
      <c r="AH559" s="49">
        <f>IF(ISBLANK(sbcc18[[#This Row],[total_beneficiaries_reached]]),SUM(sbcc18[[#This Row],[calc_children]],sbcc18[[#This Row],[calc_adults]]),sbcc18[[#This Row],[total_beneficiaries_reached]])</f>
        <v>0</v>
      </c>
      <c r="AI559" s="49" t="str">
        <f ca="1">IF(B559="","",OFFSET(table_admin1[[#Headers],[ADM1_PT]],MATCH(B559,admin1,0),1))</f>
        <v/>
      </c>
      <c r="AJ559" s="49" t="str">
        <f t="shared" ca="1" si="16"/>
        <v/>
      </c>
      <c r="AK559" s="49" t="str">
        <f t="shared" ca="1" si="17"/>
        <v/>
      </c>
    </row>
    <row r="560" spans="29:37" x14ac:dyDescent="0.2">
      <c r="AC560" s="49">
        <f>IF(ISBLANK(sbcc18[[#This Row],[total_boys]]),SUM(sbcc18[[#This Row],[boys_0-5_reached]],sbcc18[[#This Row],[boys_6-12_reached]],sbcc18[[#This Row],[boys_13-18_reached]]),sbcc18[[#This Row],[total_boys]])</f>
        <v>0</v>
      </c>
      <c r="AD560" s="49">
        <f>IF(ISBLANK(sbcc18[[#This Row],[total_girls]]),SUM(sbcc18[[#This Row],[girls_0-5_reached]],sbcc18[[#This Row],[girls_6-12_reached]],sbcc18[[#This Row],[girls_13-18_reached]]),sbcc18[[#This Row],[total_girls]])</f>
        <v>0</v>
      </c>
      <c r="AE560" s="49">
        <f>IF(ISBLANK(sbcc18[[#This Row],[total_children]]),SUM(sbcc18[[#This Row],[calc_boys]],sbcc18[[#This Row],[calc_girls]]),sbcc18[[#This Row],[total_children]])</f>
        <v>0</v>
      </c>
      <c r="AF560" s="49">
        <f>IF(ISBLANK(sbcc18[[#This Row],[total_pwd]]),SUM(sbcc18[[#This Row],[total_pwd_men]],sbcc18[[#This Row],[total_pwd_women]]),sbcc18[[#This Row],[total_pwd]])</f>
        <v>0</v>
      </c>
      <c r="AG560" s="49">
        <f>IF(ISBLANK(sbcc18[[#This Row],[total_adults]]),SUM(sbcc18[[#This Row],[total_men]],sbcc18[[#This Row],[total_women]]),sbcc18[[#This Row],[total_adults]])</f>
        <v>0</v>
      </c>
      <c r="AH560" s="49">
        <f>IF(ISBLANK(sbcc18[[#This Row],[total_beneficiaries_reached]]),SUM(sbcc18[[#This Row],[calc_children]],sbcc18[[#This Row],[calc_adults]]),sbcc18[[#This Row],[total_beneficiaries_reached]])</f>
        <v>0</v>
      </c>
      <c r="AI560" s="49" t="str">
        <f ca="1">IF(B560="","",OFFSET(table_admin1[[#Headers],[ADM1_PT]],MATCH(B560,admin1,0),1))</f>
        <v/>
      </c>
      <c r="AJ560" s="49" t="str">
        <f t="shared" ca="1" si="16"/>
        <v/>
      </c>
      <c r="AK560" s="49" t="str">
        <f t="shared" ca="1" si="17"/>
        <v/>
      </c>
    </row>
    <row r="561" spans="29:37" x14ac:dyDescent="0.2">
      <c r="AC561" s="49">
        <f>IF(ISBLANK(sbcc18[[#This Row],[total_boys]]),SUM(sbcc18[[#This Row],[boys_0-5_reached]],sbcc18[[#This Row],[boys_6-12_reached]],sbcc18[[#This Row],[boys_13-18_reached]]),sbcc18[[#This Row],[total_boys]])</f>
        <v>0</v>
      </c>
      <c r="AD561" s="49">
        <f>IF(ISBLANK(sbcc18[[#This Row],[total_girls]]),SUM(sbcc18[[#This Row],[girls_0-5_reached]],sbcc18[[#This Row],[girls_6-12_reached]],sbcc18[[#This Row],[girls_13-18_reached]]),sbcc18[[#This Row],[total_girls]])</f>
        <v>0</v>
      </c>
      <c r="AE561" s="49">
        <f>IF(ISBLANK(sbcc18[[#This Row],[total_children]]),SUM(sbcc18[[#This Row],[calc_boys]],sbcc18[[#This Row],[calc_girls]]),sbcc18[[#This Row],[total_children]])</f>
        <v>0</v>
      </c>
      <c r="AF561" s="49">
        <f>IF(ISBLANK(sbcc18[[#This Row],[total_pwd]]),SUM(sbcc18[[#This Row],[total_pwd_men]],sbcc18[[#This Row],[total_pwd_women]]),sbcc18[[#This Row],[total_pwd]])</f>
        <v>0</v>
      </c>
      <c r="AG561" s="49">
        <f>IF(ISBLANK(sbcc18[[#This Row],[total_adults]]),SUM(sbcc18[[#This Row],[total_men]],sbcc18[[#This Row],[total_women]]),sbcc18[[#This Row],[total_adults]])</f>
        <v>0</v>
      </c>
      <c r="AH561" s="49">
        <f>IF(ISBLANK(sbcc18[[#This Row],[total_beneficiaries_reached]]),SUM(sbcc18[[#This Row],[calc_children]],sbcc18[[#This Row],[calc_adults]]),sbcc18[[#This Row],[total_beneficiaries_reached]])</f>
        <v>0</v>
      </c>
      <c r="AI561" s="49" t="str">
        <f ca="1">IF(B561="","",OFFSET(table_admin1[[#Headers],[ADM1_PT]],MATCH(B561,admin1,0),1))</f>
        <v/>
      </c>
      <c r="AJ561" s="49" t="str">
        <f t="shared" ca="1" si="16"/>
        <v/>
      </c>
      <c r="AK561" s="49" t="str">
        <f t="shared" ca="1" si="17"/>
        <v/>
      </c>
    </row>
    <row r="562" spans="29:37" x14ac:dyDescent="0.2">
      <c r="AC562" s="49">
        <f>IF(ISBLANK(sbcc18[[#This Row],[total_boys]]),SUM(sbcc18[[#This Row],[boys_0-5_reached]],sbcc18[[#This Row],[boys_6-12_reached]],sbcc18[[#This Row],[boys_13-18_reached]]),sbcc18[[#This Row],[total_boys]])</f>
        <v>0</v>
      </c>
      <c r="AD562" s="49">
        <f>IF(ISBLANK(sbcc18[[#This Row],[total_girls]]),SUM(sbcc18[[#This Row],[girls_0-5_reached]],sbcc18[[#This Row],[girls_6-12_reached]],sbcc18[[#This Row],[girls_13-18_reached]]),sbcc18[[#This Row],[total_girls]])</f>
        <v>0</v>
      </c>
      <c r="AE562" s="49">
        <f>IF(ISBLANK(sbcc18[[#This Row],[total_children]]),SUM(sbcc18[[#This Row],[calc_boys]],sbcc18[[#This Row],[calc_girls]]),sbcc18[[#This Row],[total_children]])</f>
        <v>0</v>
      </c>
      <c r="AF562" s="49">
        <f>IF(ISBLANK(sbcc18[[#This Row],[total_pwd]]),SUM(sbcc18[[#This Row],[total_pwd_men]],sbcc18[[#This Row],[total_pwd_women]]),sbcc18[[#This Row],[total_pwd]])</f>
        <v>0</v>
      </c>
      <c r="AG562" s="49">
        <f>IF(ISBLANK(sbcc18[[#This Row],[total_adults]]),SUM(sbcc18[[#This Row],[total_men]],sbcc18[[#This Row],[total_women]]),sbcc18[[#This Row],[total_adults]])</f>
        <v>0</v>
      </c>
      <c r="AH562" s="49">
        <f>IF(ISBLANK(sbcc18[[#This Row],[total_beneficiaries_reached]]),SUM(sbcc18[[#This Row],[calc_children]],sbcc18[[#This Row],[calc_adults]]),sbcc18[[#This Row],[total_beneficiaries_reached]])</f>
        <v>0</v>
      </c>
      <c r="AI562" s="49" t="str">
        <f ca="1">IF(B562="","",OFFSET(table_admin1[[#Headers],[ADM1_PT]],MATCH(B562,admin1,0),1))</f>
        <v/>
      </c>
      <c r="AJ562" s="49" t="str">
        <f t="shared" ca="1" si="16"/>
        <v/>
      </c>
      <c r="AK562" s="49" t="str">
        <f t="shared" ca="1" si="17"/>
        <v/>
      </c>
    </row>
    <row r="563" spans="29:37" x14ac:dyDescent="0.2">
      <c r="AC563" s="49">
        <f>IF(ISBLANK(sbcc18[[#This Row],[total_boys]]),SUM(sbcc18[[#This Row],[boys_0-5_reached]],sbcc18[[#This Row],[boys_6-12_reached]],sbcc18[[#This Row],[boys_13-18_reached]]),sbcc18[[#This Row],[total_boys]])</f>
        <v>0</v>
      </c>
      <c r="AD563" s="49">
        <f>IF(ISBLANK(sbcc18[[#This Row],[total_girls]]),SUM(sbcc18[[#This Row],[girls_0-5_reached]],sbcc18[[#This Row],[girls_6-12_reached]],sbcc18[[#This Row],[girls_13-18_reached]]),sbcc18[[#This Row],[total_girls]])</f>
        <v>0</v>
      </c>
      <c r="AE563" s="49">
        <f>IF(ISBLANK(sbcc18[[#This Row],[total_children]]),SUM(sbcc18[[#This Row],[calc_boys]],sbcc18[[#This Row],[calc_girls]]),sbcc18[[#This Row],[total_children]])</f>
        <v>0</v>
      </c>
      <c r="AF563" s="49">
        <f>IF(ISBLANK(sbcc18[[#This Row],[total_pwd]]),SUM(sbcc18[[#This Row],[total_pwd_men]],sbcc18[[#This Row],[total_pwd_women]]),sbcc18[[#This Row],[total_pwd]])</f>
        <v>0</v>
      </c>
      <c r="AG563" s="49">
        <f>IF(ISBLANK(sbcc18[[#This Row],[total_adults]]),SUM(sbcc18[[#This Row],[total_men]],sbcc18[[#This Row],[total_women]]),sbcc18[[#This Row],[total_adults]])</f>
        <v>0</v>
      </c>
      <c r="AH563" s="49">
        <f>IF(ISBLANK(sbcc18[[#This Row],[total_beneficiaries_reached]]),SUM(sbcc18[[#This Row],[calc_children]],sbcc18[[#This Row],[calc_adults]]),sbcc18[[#This Row],[total_beneficiaries_reached]])</f>
        <v>0</v>
      </c>
      <c r="AI563" s="49" t="str">
        <f ca="1">IF(B563="","",OFFSET(table_admin1[[#Headers],[ADM1_PT]],MATCH(B563,admin1,0),1))</f>
        <v/>
      </c>
      <c r="AJ563" s="49" t="str">
        <f t="shared" ca="1" si="16"/>
        <v/>
      </c>
      <c r="AK563" s="49" t="str">
        <f t="shared" ca="1" si="17"/>
        <v/>
      </c>
    </row>
    <row r="564" spans="29:37" x14ac:dyDescent="0.2">
      <c r="AC564" s="49">
        <f>IF(ISBLANK(sbcc18[[#This Row],[total_boys]]),SUM(sbcc18[[#This Row],[boys_0-5_reached]],sbcc18[[#This Row],[boys_6-12_reached]],sbcc18[[#This Row],[boys_13-18_reached]]),sbcc18[[#This Row],[total_boys]])</f>
        <v>0</v>
      </c>
      <c r="AD564" s="49">
        <f>IF(ISBLANK(sbcc18[[#This Row],[total_girls]]),SUM(sbcc18[[#This Row],[girls_0-5_reached]],sbcc18[[#This Row],[girls_6-12_reached]],sbcc18[[#This Row],[girls_13-18_reached]]),sbcc18[[#This Row],[total_girls]])</f>
        <v>0</v>
      </c>
      <c r="AE564" s="49">
        <f>IF(ISBLANK(sbcc18[[#This Row],[total_children]]),SUM(sbcc18[[#This Row],[calc_boys]],sbcc18[[#This Row],[calc_girls]]),sbcc18[[#This Row],[total_children]])</f>
        <v>0</v>
      </c>
      <c r="AF564" s="49">
        <f>IF(ISBLANK(sbcc18[[#This Row],[total_pwd]]),SUM(sbcc18[[#This Row],[total_pwd_men]],sbcc18[[#This Row],[total_pwd_women]]),sbcc18[[#This Row],[total_pwd]])</f>
        <v>0</v>
      </c>
      <c r="AG564" s="49">
        <f>IF(ISBLANK(sbcc18[[#This Row],[total_adults]]),SUM(sbcc18[[#This Row],[total_men]],sbcc18[[#This Row],[total_women]]),sbcc18[[#This Row],[total_adults]])</f>
        <v>0</v>
      </c>
      <c r="AH564" s="49">
        <f>IF(ISBLANK(sbcc18[[#This Row],[total_beneficiaries_reached]]),SUM(sbcc18[[#This Row],[calc_children]],sbcc18[[#This Row],[calc_adults]]),sbcc18[[#This Row],[total_beneficiaries_reached]])</f>
        <v>0</v>
      </c>
      <c r="AI564" s="49" t="str">
        <f ca="1">IF(B564="","",OFFSET(table_admin1[[#Headers],[ADM1_PT]],MATCH(B564,admin1,0),1))</f>
        <v/>
      </c>
      <c r="AJ564" s="49" t="str">
        <f t="shared" ca="1" si="16"/>
        <v/>
      </c>
      <c r="AK564" s="49" t="str">
        <f t="shared" ca="1" si="17"/>
        <v/>
      </c>
    </row>
    <row r="565" spans="29:37" x14ac:dyDescent="0.2">
      <c r="AC565" s="49">
        <f>IF(ISBLANK(sbcc18[[#This Row],[total_boys]]),SUM(sbcc18[[#This Row],[boys_0-5_reached]],sbcc18[[#This Row],[boys_6-12_reached]],sbcc18[[#This Row],[boys_13-18_reached]]),sbcc18[[#This Row],[total_boys]])</f>
        <v>0</v>
      </c>
      <c r="AD565" s="49">
        <f>IF(ISBLANK(sbcc18[[#This Row],[total_girls]]),SUM(sbcc18[[#This Row],[girls_0-5_reached]],sbcc18[[#This Row],[girls_6-12_reached]],sbcc18[[#This Row],[girls_13-18_reached]]),sbcc18[[#This Row],[total_girls]])</f>
        <v>0</v>
      </c>
      <c r="AE565" s="49">
        <f>IF(ISBLANK(sbcc18[[#This Row],[total_children]]),SUM(sbcc18[[#This Row],[calc_boys]],sbcc18[[#This Row],[calc_girls]]),sbcc18[[#This Row],[total_children]])</f>
        <v>0</v>
      </c>
      <c r="AF565" s="49">
        <f>IF(ISBLANK(sbcc18[[#This Row],[total_pwd]]),SUM(sbcc18[[#This Row],[total_pwd_men]],sbcc18[[#This Row],[total_pwd_women]]),sbcc18[[#This Row],[total_pwd]])</f>
        <v>0</v>
      </c>
      <c r="AG565" s="49">
        <f>IF(ISBLANK(sbcc18[[#This Row],[total_adults]]),SUM(sbcc18[[#This Row],[total_men]],sbcc18[[#This Row],[total_women]]),sbcc18[[#This Row],[total_adults]])</f>
        <v>0</v>
      </c>
      <c r="AH565" s="49">
        <f>IF(ISBLANK(sbcc18[[#This Row],[total_beneficiaries_reached]]),SUM(sbcc18[[#This Row],[calc_children]],sbcc18[[#This Row],[calc_adults]]),sbcc18[[#This Row],[total_beneficiaries_reached]])</f>
        <v>0</v>
      </c>
      <c r="AI565" s="49" t="str">
        <f ca="1">IF(B565="","",OFFSET(table_admin1[[#Headers],[ADM1_PT]],MATCH(B565,admin1,0),1))</f>
        <v/>
      </c>
      <c r="AJ565" s="49" t="str">
        <f t="shared" ca="1" si="16"/>
        <v/>
      </c>
      <c r="AK565" s="49" t="str">
        <f t="shared" ca="1" si="17"/>
        <v/>
      </c>
    </row>
    <row r="566" spans="29:37" x14ac:dyDescent="0.2">
      <c r="AC566" s="49">
        <f>IF(ISBLANK(sbcc18[[#This Row],[total_boys]]),SUM(sbcc18[[#This Row],[boys_0-5_reached]],sbcc18[[#This Row],[boys_6-12_reached]],sbcc18[[#This Row],[boys_13-18_reached]]),sbcc18[[#This Row],[total_boys]])</f>
        <v>0</v>
      </c>
      <c r="AD566" s="49">
        <f>IF(ISBLANK(sbcc18[[#This Row],[total_girls]]),SUM(sbcc18[[#This Row],[girls_0-5_reached]],sbcc18[[#This Row],[girls_6-12_reached]],sbcc18[[#This Row],[girls_13-18_reached]]),sbcc18[[#This Row],[total_girls]])</f>
        <v>0</v>
      </c>
      <c r="AE566" s="49">
        <f>IF(ISBLANK(sbcc18[[#This Row],[total_children]]),SUM(sbcc18[[#This Row],[calc_boys]],sbcc18[[#This Row],[calc_girls]]),sbcc18[[#This Row],[total_children]])</f>
        <v>0</v>
      </c>
      <c r="AF566" s="49">
        <f>IF(ISBLANK(sbcc18[[#This Row],[total_pwd]]),SUM(sbcc18[[#This Row],[total_pwd_men]],sbcc18[[#This Row],[total_pwd_women]]),sbcc18[[#This Row],[total_pwd]])</f>
        <v>0</v>
      </c>
      <c r="AG566" s="49">
        <f>IF(ISBLANK(sbcc18[[#This Row],[total_adults]]),SUM(sbcc18[[#This Row],[total_men]],sbcc18[[#This Row],[total_women]]),sbcc18[[#This Row],[total_adults]])</f>
        <v>0</v>
      </c>
      <c r="AH566" s="49">
        <f>IF(ISBLANK(sbcc18[[#This Row],[total_beneficiaries_reached]]),SUM(sbcc18[[#This Row],[calc_children]],sbcc18[[#This Row],[calc_adults]]),sbcc18[[#This Row],[total_beneficiaries_reached]])</f>
        <v>0</v>
      </c>
      <c r="AI566" s="49" t="str">
        <f ca="1">IF(B566="","",OFFSET(table_admin1[[#Headers],[ADM1_PT]],MATCH(B566,admin1,0),1))</f>
        <v/>
      </c>
      <c r="AJ566" s="49" t="str">
        <f t="shared" ca="1" si="16"/>
        <v/>
      </c>
      <c r="AK566" s="49" t="str">
        <f t="shared" ca="1" si="17"/>
        <v/>
      </c>
    </row>
    <row r="567" spans="29:37" x14ac:dyDescent="0.2">
      <c r="AC567" s="49">
        <f>IF(ISBLANK(sbcc18[[#This Row],[total_boys]]),SUM(sbcc18[[#This Row],[boys_0-5_reached]],sbcc18[[#This Row],[boys_6-12_reached]],sbcc18[[#This Row],[boys_13-18_reached]]),sbcc18[[#This Row],[total_boys]])</f>
        <v>0</v>
      </c>
      <c r="AD567" s="49">
        <f>IF(ISBLANK(sbcc18[[#This Row],[total_girls]]),SUM(sbcc18[[#This Row],[girls_0-5_reached]],sbcc18[[#This Row],[girls_6-12_reached]],sbcc18[[#This Row],[girls_13-18_reached]]),sbcc18[[#This Row],[total_girls]])</f>
        <v>0</v>
      </c>
      <c r="AE567" s="49">
        <f>IF(ISBLANK(sbcc18[[#This Row],[total_children]]),SUM(sbcc18[[#This Row],[calc_boys]],sbcc18[[#This Row],[calc_girls]]),sbcc18[[#This Row],[total_children]])</f>
        <v>0</v>
      </c>
      <c r="AF567" s="49">
        <f>IF(ISBLANK(sbcc18[[#This Row],[total_pwd]]),SUM(sbcc18[[#This Row],[total_pwd_men]],sbcc18[[#This Row],[total_pwd_women]]),sbcc18[[#This Row],[total_pwd]])</f>
        <v>0</v>
      </c>
      <c r="AG567" s="49">
        <f>IF(ISBLANK(sbcc18[[#This Row],[total_adults]]),SUM(sbcc18[[#This Row],[total_men]],sbcc18[[#This Row],[total_women]]),sbcc18[[#This Row],[total_adults]])</f>
        <v>0</v>
      </c>
      <c r="AH567" s="49">
        <f>IF(ISBLANK(sbcc18[[#This Row],[total_beneficiaries_reached]]),SUM(sbcc18[[#This Row],[calc_children]],sbcc18[[#This Row],[calc_adults]]),sbcc18[[#This Row],[total_beneficiaries_reached]])</f>
        <v>0</v>
      </c>
      <c r="AI567" s="49" t="str">
        <f ca="1">IF(B567="","",OFFSET(table_admin1[[#Headers],[ADM1_PT]],MATCH(B567,admin1,0),1))</f>
        <v/>
      </c>
      <c r="AJ567" s="49" t="str">
        <f t="shared" ca="1" si="16"/>
        <v/>
      </c>
      <c r="AK567" s="49" t="str">
        <f t="shared" ca="1" si="17"/>
        <v/>
      </c>
    </row>
    <row r="568" spans="29:37" x14ac:dyDescent="0.2">
      <c r="AC568" s="49">
        <f>IF(ISBLANK(sbcc18[[#This Row],[total_boys]]),SUM(sbcc18[[#This Row],[boys_0-5_reached]],sbcc18[[#This Row],[boys_6-12_reached]],sbcc18[[#This Row],[boys_13-18_reached]]),sbcc18[[#This Row],[total_boys]])</f>
        <v>0</v>
      </c>
      <c r="AD568" s="49">
        <f>IF(ISBLANK(sbcc18[[#This Row],[total_girls]]),SUM(sbcc18[[#This Row],[girls_0-5_reached]],sbcc18[[#This Row],[girls_6-12_reached]],sbcc18[[#This Row],[girls_13-18_reached]]),sbcc18[[#This Row],[total_girls]])</f>
        <v>0</v>
      </c>
      <c r="AE568" s="49">
        <f>IF(ISBLANK(sbcc18[[#This Row],[total_children]]),SUM(sbcc18[[#This Row],[calc_boys]],sbcc18[[#This Row],[calc_girls]]),sbcc18[[#This Row],[total_children]])</f>
        <v>0</v>
      </c>
      <c r="AF568" s="49">
        <f>IF(ISBLANK(sbcc18[[#This Row],[total_pwd]]),SUM(sbcc18[[#This Row],[total_pwd_men]],sbcc18[[#This Row],[total_pwd_women]]),sbcc18[[#This Row],[total_pwd]])</f>
        <v>0</v>
      </c>
      <c r="AG568" s="49">
        <f>IF(ISBLANK(sbcc18[[#This Row],[total_adults]]),SUM(sbcc18[[#This Row],[total_men]],sbcc18[[#This Row],[total_women]]),sbcc18[[#This Row],[total_adults]])</f>
        <v>0</v>
      </c>
      <c r="AH568" s="49">
        <f>IF(ISBLANK(sbcc18[[#This Row],[total_beneficiaries_reached]]),SUM(sbcc18[[#This Row],[calc_children]],sbcc18[[#This Row],[calc_adults]]),sbcc18[[#This Row],[total_beneficiaries_reached]])</f>
        <v>0</v>
      </c>
      <c r="AI568" s="49" t="str">
        <f ca="1">IF(B568="","",OFFSET(table_admin1[[#Headers],[ADM1_PT]],MATCH(B568,admin1,0),1))</f>
        <v/>
      </c>
      <c r="AJ568" s="49" t="str">
        <f t="shared" ca="1" si="16"/>
        <v/>
      </c>
      <c r="AK568" s="49" t="str">
        <f t="shared" ca="1" si="17"/>
        <v/>
      </c>
    </row>
    <row r="569" spans="29:37" x14ac:dyDescent="0.2">
      <c r="AC569" s="49">
        <f>IF(ISBLANK(sbcc18[[#This Row],[total_boys]]),SUM(sbcc18[[#This Row],[boys_0-5_reached]],sbcc18[[#This Row],[boys_6-12_reached]],sbcc18[[#This Row],[boys_13-18_reached]]),sbcc18[[#This Row],[total_boys]])</f>
        <v>0</v>
      </c>
      <c r="AD569" s="49">
        <f>IF(ISBLANK(sbcc18[[#This Row],[total_girls]]),SUM(sbcc18[[#This Row],[girls_0-5_reached]],sbcc18[[#This Row],[girls_6-12_reached]],sbcc18[[#This Row],[girls_13-18_reached]]),sbcc18[[#This Row],[total_girls]])</f>
        <v>0</v>
      </c>
      <c r="AE569" s="49">
        <f>IF(ISBLANK(sbcc18[[#This Row],[total_children]]),SUM(sbcc18[[#This Row],[calc_boys]],sbcc18[[#This Row],[calc_girls]]),sbcc18[[#This Row],[total_children]])</f>
        <v>0</v>
      </c>
      <c r="AF569" s="49">
        <f>IF(ISBLANK(sbcc18[[#This Row],[total_pwd]]),SUM(sbcc18[[#This Row],[total_pwd_men]],sbcc18[[#This Row],[total_pwd_women]]),sbcc18[[#This Row],[total_pwd]])</f>
        <v>0</v>
      </c>
      <c r="AG569" s="49">
        <f>IF(ISBLANK(sbcc18[[#This Row],[total_adults]]),SUM(sbcc18[[#This Row],[total_men]],sbcc18[[#This Row],[total_women]]),sbcc18[[#This Row],[total_adults]])</f>
        <v>0</v>
      </c>
      <c r="AH569" s="49">
        <f>IF(ISBLANK(sbcc18[[#This Row],[total_beneficiaries_reached]]),SUM(sbcc18[[#This Row],[calc_children]],sbcc18[[#This Row],[calc_adults]]),sbcc18[[#This Row],[total_beneficiaries_reached]])</f>
        <v>0</v>
      </c>
      <c r="AI569" s="49" t="str">
        <f ca="1">IF(B569="","",OFFSET(table_admin1[[#Headers],[ADM1_PT]],MATCH(B569,admin1,0),1))</f>
        <v/>
      </c>
      <c r="AJ569" s="49" t="str">
        <f t="shared" ca="1" si="16"/>
        <v/>
      </c>
      <c r="AK569" s="49" t="str">
        <f t="shared" ca="1" si="17"/>
        <v/>
      </c>
    </row>
    <row r="570" spans="29:37" x14ac:dyDescent="0.2">
      <c r="AC570" s="49">
        <f>IF(ISBLANK(sbcc18[[#This Row],[total_boys]]),SUM(sbcc18[[#This Row],[boys_0-5_reached]],sbcc18[[#This Row],[boys_6-12_reached]],sbcc18[[#This Row],[boys_13-18_reached]]),sbcc18[[#This Row],[total_boys]])</f>
        <v>0</v>
      </c>
      <c r="AD570" s="49">
        <f>IF(ISBLANK(sbcc18[[#This Row],[total_girls]]),SUM(sbcc18[[#This Row],[girls_0-5_reached]],sbcc18[[#This Row],[girls_6-12_reached]],sbcc18[[#This Row],[girls_13-18_reached]]),sbcc18[[#This Row],[total_girls]])</f>
        <v>0</v>
      </c>
      <c r="AE570" s="49">
        <f>IF(ISBLANK(sbcc18[[#This Row],[total_children]]),SUM(sbcc18[[#This Row],[calc_boys]],sbcc18[[#This Row],[calc_girls]]),sbcc18[[#This Row],[total_children]])</f>
        <v>0</v>
      </c>
      <c r="AF570" s="49">
        <f>IF(ISBLANK(sbcc18[[#This Row],[total_pwd]]),SUM(sbcc18[[#This Row],[total_pwd_men]],sbcc18[[#This Row],[total_pwd_women]]),sbcc18[[#This Row],[total_pwd]])</f>
        <v>0</v>
      </c>
      <c r="AG570" s="49">
        <f>IF(ISBLANK(sbcc18[[#This Row],[total_adults]]),SUM(sbcc18[[#This Row],[total_men]],sbcc18[[#This Row],[total_women]]),sbcc18[[#This Row],[total_adults]])</f>
        <v>0</v>
      </c>
      <c r="AH570" s="49">
        <f>IF(ISBLANK(sbcc18[[#This Row],[total_beneficiaries_reached]]),SUM(sbcc18[[#This Row],[calc_children]],sbcc18[[#This Row],[calc_adults]]),sbcc18[[#This Row],[total_beneficiaries_reached]])</f>
        <v>0</v>
      </c>
      <c r="AI570" s="49" t="str">
        <f ca="1">IF(B570="","",OFFSET(table_admin1[[#Headers],[ADM1_PT]],MATCH(B570,admin1,0),1))</f>
        <v/>
      </c>
      <c r="AJ570" s="49" t="str">
        <f t="shared" ca="1" si="16"/>
        <v/>
      </c>
      <c r="AK570" s="49" t="str">
        <f t="shared" ca="1" si="17"/>
        <v/>
      </c>
    </row>
    <row r="571" spans="29:37" x14ac:dyDescent="0.2">
      <c r="AC571" s="49">
        <f>IF(ISBLANK(sbcc18[[#This Row],[total_boys]]),SUM(sbcc18[[#This Row],[boys_0-5_reached]],sbcc18[[#This Row],[boys_6-12_reached]],sbcc18[[#This Row],[boys_13-18_reached]]),sbcc18[[#This Row],[total_boys]])</f>
        <v>0</v>
      </c>
      <c r="AD571" s="49">
        <f>IF(ISBLANK(sbcc18[[#This Row],[total_girls]]),SUM(sbcc18[[#This Row],[girls_0-5_reached]],sbcc18[[#This Row],[girls_6-12_reached]],sbcc18[[#This Row],[girls_13-18_reached]]),sbcc18[[#This Row],[total_girls]])</f>
        <v>0</v>
      </c>
      <c r="AE571" s="49">
        <f>IF(ISBLANK(sbcc18[[#This Row],[total_children]]),SUM(sbcc18[[#This Row],[calc_boys]],sbcc18[[#This Row],[calc_girls]]),sbcc18[[#This Row],[total_children]])</f>
        <v>0</v>
      </c>
      <c r="AF571" s="49">
        <f>IF(ISBLANK(sbcc18[[#This Row],[total_pwd]]),SUM(sbcc18[[#This Row],[total_pwd_men]],sbcc18[[#This Row],[total_pwd_women]]),sbcc18[[#This Row],[total_pwd]])</f>
        <v>0</v>
      </c>
      <c r="AG571" s="49">
        <f>IF(ISBLANK(sbcc18[[#This Row],[total_adults]]),SUM(sbcc18[[#This Row],[total_men]],sbcc18[[#This Row],[total_women]]),sbcc18[[#This Row],[total_adults]])</f>
        <v>0</v>
      </c>
      <c r="AH571" s="49">
        <f>IF(ISBLANK(sbcc18[[#This Row],[total_beneficiaries_reached]]),SUM(sbcc18[[#This Row],[calc_children]],sbcc18[[#This Row],[calc_adults]]),sbcc18[[#This Row],[total_beneficiaries_reached]])</f>
        <v>0</v>
      </c>
      <c r="AI571" s="49" t="str">
        <f ca="1">IF(B571="","",OFFSET(table_admin1[[#Headers],[ADM1_PT]],MATCH(B571,admin1,0),1))</f>
        <v/>
      </c>
      <c r="AJ571" s="49" t="str">
        <f t="shared" ca="1" si="16"/>
        <v/>
      </c>
      <c r="AK571" s="49" t="str">
        <f t="shared" ca="1" si="17"/>
        <v/>
      </c>
    </row>
    <row r="572" spans="29:37" x14ac:dyDescent="0.2">
      <c r="AC572" s="49">
        <f>IF(ISBLANK(sbcc18[[#This Row],[total_boys]]),SUM(sbcc18[[#This Row],[boys_0-5_reached]],sbcc18[[#This Row],[boys_6-12_reached]],sbcc18[[#This Row],[boys_13-18_reached]]),sbcc18[[#This Row],[total_boys]])</f>
        <v>0</v>
      </c>
      <c r="AD572" s="49">
        <f>IF(ISBLANK(sbcc18[[#This Row],[total_girls]]),SUM(sbcc18[[#This Row],[girls_0-5_reached]],sbcc18[[#This Row],[girls_6-12_reached]],sbcc18[[#This Row],[girls_13-18_reached]]),sbcc18[[#This Row],[total_girls]])</f>
        <v>0</v>
      </c>
      <c r="AE572" s="49">
        <f>IF(ISBLANK(sbcc18[[#This Row],[total_children]]),SUM(sbcc18[[#This Row],[calc_boys]],sbcc18[[#This Row],[calc_girls]]),sbcc18[[#This Row],[total_children]])</f>
        <v>0</v>
      </c>
      <c r="AF572" s="49">
        <f>IF(ISBLANK(sbcc18[[#This Row],[total_pwd]]),SUM(sbcc18[[#This Row],[total_pwd_men]],sbcc18[[#This Row],[total_pwd_women]]),sbcc18[[#This Row],[total_pwd]])</f>
        <v>0</v>
      </c>
      <c r="AG572" s="49">
        <f>IF(ISBLANK(sbcc18[[#This Row],[total_adults]]),SUM(sbcc18[[#This Row],[total_men]],sbcc18[[#This Row],[total_women]]),sbcc18[[#This Row],[total_adults]])</f>
        <v>0</v>
      </c>
      <c r="AH572" s="49">
        <f>IF(ISBLANK(sbcc18[[#This Row],[total_beneficiaries_reached]]),SUM(sbcc18[[#This Row],[calc_children]],sbcc18[[#This Row],[calc_adults]]),sbcc18[[#This Row],[total_beneficiaries_reached]])</f>
        <v>0</v>
      </c>
      <c r="AI572" s="49" t="str">
        <f ca="1">IF(B572="","",OFFSET(table_admin1[[#Headers],[ADM1_PT]],MATCH(B572,admin1,0),1))</f>
        <v/>
      </c>
      <c r="AJ572" s="49" t="str">
        <f t="shared" ca="1" si="16"/>
        <v/>
      </c>
      <c r="AK572" s="49" t="str">
        <f t="shared" ca="1" si="17"/>
        <v/>
      </c>
    </row>
    <row r="573" spans="29:37" x14ac:dyDescent="0.2">
      <c r="AC573" s="49">
        <f>IF(ISBLANK(sbcc18[[#This Row],[total_boys]]),SUM(sbcc18[[#This Row],[boys_0-5_reached]],sbcc18[[#This Row],[boys_6-12_reached]],sbcc18[[#This Row],[boys_13-18_reached]]),sbcc18[[#This Row],[total_boys]])</f>
        <v>0</v>
      </c>
      <c r="AD573" s="49">
        <f>IF(ISBLANK(sbcc18[[#This Row],[total_girls]]),SUM(sbcc18[[#This Row],[girls_0-5_reached]],sbcc18[[#This Row],[girls_6-12_reached]],sbcc18[[#This Row],[girls_13-18_reached]]),sbcc18[[#This Row],[total_girls]])</f>
        <v>0</v>
      </c>
      <c r="AE573" s="49">
        <f>IF(ISBLANK(sbcc18[[#This Row],[total_children]]),SUM(sbcc18[[#This Row],[calc_boys]],sbcc18[[#This Row],[calc_girls]]),sbcc18[[#This Row],[total_children]])</f>
        <v>0</v>
      </c>
      <c r="AF573" s="49">
        <f>IF(ISBLANK(sbcc18[[#This Row],[total_pwd]]),SUM(sbcc18[[#This Row],[total_pwd_men]],sbcc18[[#This Row],[total_pwd_women]]),sbcc18[[#This Row],[total_pwd]])</f>
        <v>0</v>
      </c>
      <c r="AG573" s="49">
        <f>IF(ISBLANK(sbcc18[[#This Row],[total_adults]]),SUM(sbcc18[[#This Row],[total_men]],sbcc18[[#This Row],[total_women]]),sbcc18[[#This Row],[total_adults]])</f>
        <v>0</v>
      </c>
      <c r="AH573" s="49">
        <f>IF(ISBLANK(sbcc18[[#This Row],[total_beneficiaries_reached]]),SUM(sbcc18[[#This Row],[calc_children]],sbcc18[[#This Row],[calc_adults]]),sbcc18[[#This Row],[total_beneficiaries_reached]])</f>
        <v>0</v>
      </c>
      <c r="AI573" s="49" t="str">
        <f ca="1">IF(B573="","",OFFSET(table_admin1[[#Headers],[ADM1_PT]],MATCH(B573,admin1,0),1))</f>
        <v/>
      </c>
      <c r="AJ573" s="49" t="str">
        <f t="shared" ca="1" si="16"/>
        <v/>
      </c>
      <c r="AK573" s="49" t="str">
        <f t="shared" ca="1" si="17"/>
        <v/>
      </c>
    </row>
    <row r="574" spans="29:37" x14ac:dyDescent="0.2">
      <c r="AC574" s="49">
        <f>IF(ISBLANK(sbcc18[[#This Row],[total_boys]]),SUM(sbcc18[[#This Row],[boys_0-5_reached]],sbcc18[[#This Row],[boys_6-12_reached]],sbcc18[[#This Row],[boys_13-18_reached]]),sbcc18[[#This Row],[total_boys]])</f>
        <v>0</v>
      </c>
      <c r="AD574" s="49">
        <f>IF(ISBLANK(sbcc18[[#This Row],[total_girls]]),SUM(sbcc18[[#This Row],[girls_0-5_reached]],sbcc18[[#This Row],[girls_6-12_reached]],sbcc18[[#This Row],[girls_13-18_reached]]),sbcc18[[#This Row],[total_girls]])</f>
        <v>0</v>
      </c>
      <c r="AE574" s="49">
        <f>IF(ISBLANK(sbcc18[[#This Row],[total_children]]),SUM(sbcc18[[#This Row],[calc_boys]],sbcc18[[#This Row],[calc_girls]]),sbcc18[[#This Row],[total_children]])</f>
        <v>0</v>
      </c>
      <c r="AF574" s="49">
        <f>IF(ISBLANK(sbcc18[[#This Row],[total_pwd]]),SUM(sbcc18[[#This Row],[total_pwd_men]],sbcc18[[#This Row],[total_pwd_women]]),sbcc18[[#This Row],[total_pwd]])</f>
        <v>0</v>
      </c>
      <c r="AG574" s="49">
        <f>IF(ISBLANK(sbcc18[[#This Row],[total_adults]]),SUM(sbcc18[[#This Row],[total_men]],sbcc18[[#This Row],[total_women]]),sbcc18[[#This Row],[total_adults]])</f>
        <v>0</v>
      </c>
      <c r="AH574" s="49">
        <f>IF(ISBLANK(sbcc18[[#This Row],[total_beneficiaries_reached]]),SUM(sbcc18[[#This Row],[calc_children]],sbcc18[[#This Row],[calc_adults]]),sbcc18[[#This Row],[total_beneficiaries_reached]])</f>
        <v>0</v>
      </c>
      <c r="AI574" s="49" t="str">
        <f ca="1">IF(B574="","",OFFSET(table_admin1[[#Headers],[ADM1_PT]],MATCH(B574,admin1,0),1))</f>
        <v/>
      </c>
      <c r="AJ574" s="49" t="str">
        <f t="shared" ca="1" si="16"/>
        <v/>
      </c>
      <c r="AK574" s="49" t="str">
        <f t="shared" ca="1" si="17"/>
        <v/>
      </c>
    </row>
    <row r="575" spans="29:37" x14ac:dyDescent="0.2">
      <c r="AC575" s="49">
        <f>IF(ISBLANK(sbcc18[[#This Row],[total_boys]]),SUM(sbcc18[[#This Row],[boys_0-5_reached]],sbcc18[[#This Row],[boys_6-12_reached]],sbcc18[[#This Row],[boys_13-18_reached]]),sbcc18[[#This Row],[total_boys]])</f>
        <v>0</v>
      </c>
      <c r="AD575" s="49">
        <f>IF(ISBLANK(sbcc18[[#This Row],[total_girls]]),SUM(sbcc18[[#This Row],[girls_0-5_reached]],sbcc18[[#This Row],[girls_6-12_reached]],sbcc18[[#This Row],[girls_13-18_reached]]),sbcc18[[#This Row],[total_girls]])</f>
        <v>0</v>
      </c>
      <c r="AE575" s="49">
        <f>IF(ISBLANK(sbcc18[[#This Row],[total_children]]),SUM(sbcc18[[#This Row],[calc_boys]],sbcc18[[#This Row],[calc_girls]]),sbcc18[[#This Row],[total_children]])</f>
        <v>0</v>
      </c>
      <c r="AF575" s="49">
        <f>IF(ISBLANK(sbcc18[[#This Row],[total_pwd]]),SUM(sbcc18[[#This Row],[total_pwd_men]],sbcc18[[#This Row],[total_pwd_women]]),sbcc18[[#This Row],[total_pwd]])</f>
        <v>0</v>
      </c>
      <c r="AG575" s="49">
        <f>IF(ISBLANK(sbcc18[[#This Row],[total_adults]]),SUM(sbcc18[[#This Row],[total_men]],sbcc18[[#This Row],[total_women]]),sbcc18[[#This Row],[total_adults]])</f>
        <v>0</v>
      </c>
      <c r="AH575" s="49">
        <f>IF(ISBLANK(sbcc18[[#This Row],[total_beneficiaries_reached]]),SUM(sbcc18[[#This Row],[calc_children]],sbcc18[[#This Row],[calc_adults]]),sbcc18[[#This Row],[total_beneficiaries_reached]])</f>
        <v>0</v>
      </c>
      <c r="AI575" s="49" t="str">
        <f ca="1">IF(B575="","",OFFSET(table_admin1[[#Headers],[ADM1_PT]],MATCH(B575,admin1,0),1))</f>
        <v/>
      </c>
      <c r="AJ575" s="49" t="str">
        <f t="shared" ca="1" si="16"/>
        <v/>
      </c>
      <c r="AK575" s="49" t="str">
        <f t="shared" ca="1" si="17"/>
        <v/>
      </c>
    </row>
    <row r="576" spans="29:37" x14ac:dyDescent="0.2">
      <c r="AC576" s="49">
        <f>IF(ISBLANK(sbcc18[[#This Row],[total_boys]]),SUM(sbcc18[[#This Row],[boys_0-5_reached]],sbcc18[[#This Row],[boys_6-12_reached]],sbcc18[[#This Row],[boys_13-18_reached]]),sbcc18[[#This Row],[total_boys]])</f>
        <v>0</v>
      </c>
      <c r="AD576" s="49">
        <f>IF(ISBLANK(sbcc18[[#This Row],[total_girls]]),SUM(sbcc18[[#This Row],[girls_0-5_reached]],sbcc18[[#This Row],[girls_6-12_reached]],sbcc18[[#This Row],[girls_13-18_reached]]),sbcc18[[#This Row],[total_girls]])</f>
        <v>0</v>
      </c>
      <c r="AE576" s="49">
        <f>IF(ISBLANK(sbcc18[[#This Row],[total_children]]),SUM(sbcc18[[#This Row],[calc_boys]],sbcc18[[#This Row],[calc_girls]]),sbcc18[[#This Row],[total_children]])</f>
        <v>0</v>
      </c>
      <c r="AF576" s="49">
        <f>IF(ISBLANK(sbcc18[[#This Row],[total_pwd]]),SUM(sbcc18[[#This Row],[total_pwd_men]],sbcc18[[#This Row],[total_pwd_women]]),sbcc18[[#This Row],[total_pwd]])</f>
        <v>0</v>
      </c>
      <c r="AG576" s="49">
        <f>IF(ISBLANK(sbcc18[[#This Row],[total_adults]]),SUM(sbcc18[[#This Row],[total_men]],sbcc18[[#This Row],[total_women]]),sbcc18[[#This Row],[total_adults]])</f>
        <v>0</v>
      </c>
      <c r="AH576" s="49">
        <f>IF(ISBLANK(sbcc18[[#This Row],[total_beneficiaries_reached]]),SUM(sbcc18[[#This Row],[calc_children]],sbcc18[[#This Row],[calc_adults]]),sbcc18[[#This Row],[total_beneficiaries_reached]])</f>
        <v>0</v>
      </c>
      <c r="AI576" s="49" t="str">
        <f ca="1">IF(B576="","",OFFSET(table_admin1[[#Headers],[ADM1_PT]],MATCH(B576,admin1,0),1))</f>
        <v/>
      </c>
      <c r="AJ576" s="49" t="str">
        <f t="shared" ca="1" si="16"/>
        <v/>
      </c>
      <c r="AK576" s="49" t="str">
        <f t="shared" ca="1" si="17"/>
        <v/>
      </c>
    </row>
    <row r="577" spans="29:37" x14ac:dyDescent="0.2">
      <c r="AC577" s="49">
        <f>IF(ISBLANK(sbcc18[[#This Row],[total_boys]]),SUM(sbcc18[[#This Row],[boys_0-5_reached]],sbcc18[[#This Row],[boys_6-12_reached]],sbcc18[[#This Row],[boys_13-18_reached]]),sbcc18[[#This Row],[total_boys]])</f>
        <v>0</v>
      </c>
      <c r="AD577" s="49">
        <f>IF(ISBLANK(sbcc18[[#This Row],[total_girls]]),SUM(sbcc18[[#This Row],[girls_0-5_reached]],sbcc18[[#This Row],[girls_6-12_reached]],sbcc18[[#This Row],[girls_13-18_reached]]),sbcc18[[#This Row],[total_girls]])</f>
        <v>0</v>
      </c>
      <c r="AE577" s="49">
        <f>IF(ISBLANK(sbcc18[[#This Row],[total_children]]),SUM(sbcc18[[#This Row],[calc_boys]],sbcc18[[#This Row],[calc_girls]]),sbcc18[[#This Row],[total_children]])</f>
        <v>0</v>
      </c>
      <c r="AF577" s="49">
        <f>IF(ISBLANK(sbcc18[[#This Row],[total_pwd]]),SUM(sbcc18[[#This Row],[total_pwd_men]],sbcc18[[#This Row],[total_pwd_women]]),sbcc18[[#This Row],[total_pwd]])</f>
        <v>0</v>
      </c>
      <c r="AG577" s="49">
        <f>IF(ISBLANK(sbcc18[[#This Row],[total_adults]]),SUM(sbcc18[[#This Row],[total_men]],sbcc18[[#This Row],[total_women]]),sbcc18[[#This Row],[total_adults]])</f>
        <v>0</v>
      </c>
      <c r="AH577" s="49">
        <f>IF(ISBLANK(sbcc18[[#This Row],[total_beneficiaries_reached]]),SUM(sbcc18[[#This Row],[calc_children]],sbcc18[[#This Row],[calc_adults]]),sbcc18[[#This Row],[total_beneficiaries_reached]])</f>
        <v>0</v>
      </c>
      <c r="AI577" s="49" t="str">
        <f ca="1">IF(B577="","",OFFSET(table_admin1[[#Headers],[ADM1_PT]],MATCH(B577,admin1,0),1))</f>
        <v/>
      </c>
      <c r="AJ577" s="49" t="str">
        <f t="shared" ca="1" si="16"/>
        <v/>
      </c>
      <c r="AK577" s="49" t="str">
        <f t="shared" ca="1" si="17"/>
        <v/>
      </c>
    </row>
    <row r="578" spans="29:37" x14ac:dyDescent="0.2">
      <c r="AC578" s="49">
        <f>IF(ISBLANK(sbcc18[[#This Row],[total_boys]]),SUM(sbcc18[[#This Row],[boys_0-5_reached]],sbcc18[[#This Row],[boys_6-12_reached]],sbcc18[[#This Row],[boys_13-18_reached]]),sbcc18[[#This Row],[total_boys]])</f>
        <v>0</v>
      </c>
      <c r="AD578" s="49">
        <f>IF(ISBLANK(sbcc18[[#This Row],[total_girls]]),SUM(sbcc18[[#This Row],[girls_0-5_reached]],sbcc18[[#This Row],[girls_6-12_reached]],sbcc18[[#This Row],[girls_13-18_reached]]),sbcc18[[#This Row],[total_girls]])</f>
        <v>0</v>
      </c>
      <c r="AE578" s="49">
        <f>IF(ISBLANK(sbcc18[[#This Row],[total_children]]),SUM(sbcc18[[#This Row],[calc_boys]],sbcc18[[#This Row],[calc_girls]]),sbcc18[[#This Row],[total_children]])</f>
        <v>0</v>
      </c>
      <c r="AF578" s="49">
        <f>IF(ISBLANK(sbcc18[[#This Row],[total_pwd]]),SUM(sbcc18[[#This Row],[total_pwd_men]],sbcc18[[#This Row],[total_pwd_women]]),sbcc18[[#This Row],[total_pwd]])</f>
        <v>0</v>
      </c>
      <c r="AG578" s="49">
        <f>IF(ISBLANK(sbcc18[[#This Row],[total_adults]]),SUM(sbcc18[[#This Row],[total_men]],sbcc18[[#This Row],[total_women]]),sbcc18[[#This Row],[total_adults]])</f>
        <v>0</v>
      </c>
      <c r="AH578" s="49">
        <f>IF(ISBLANK(sbcc18[[#This Row],[total_beneficiaries_reached]]),SUM(sbcc18[[#This Row],[calc_children]],sbcc18[[#This Row],[calc_adults]]),sbcc18[[#This Row],[total_beneficiaries_reached]])</f>
        <v>0</v>
      </c>
      <c r="AI578" s="49" t="str">
        <f ca="1">IF(B578="","",OFFSET(table_admin1[[#Headers],[ADM1_PT]],MATCH(B578,admin1,0),1))</f>
        <v/>
      </c>
      <c r="AJ578" s="49" t="str">
        <f t="shared" ca="1" si="16"/>
        <v/>
      </c>
      <c r="AK578" s="49" t="str">
        <f t="shared" ca="1" si="17"/>
        <v/>
      </c>
    </row>
    <row r="579" spans="29:37" x14ac:dyDescent="0.2">
      <c r="AC579" s="49">
        <f>IF(ISBLANK(sbcc18[[#This Row],[total_boys]]),SUM(sbcc18[[#This Row],[boys_0-5_reached]],sbcc18[[#This Row],[boys_6-12_reached]],sbcc18[[#This Row],[boys_13-18_reached]]),sbcc18[[#This Row],[total_boys]])</f>
        <v>0</v>
      </c>
      <c r="AD579" s="49">
        <f>IF(ISBLANK(sbcc18[[#This Row],[total_girls]]),SUM(sbcc18[[#This Row],[girls_0-5_reached]],sbcc18[[#This Row],[girls_6-12_reached]],sbcc18[[#This Row],[girls_13-18_reached]]),sbcc18[[#This Row],[total_girls]])</f>
        <v>0</v>
      </c>
      <c r="AE579" s="49">
        <f>IF(ISBLANK(sbcc18[[#This Row],[total_children]]),SUM(sbcc18[[#This Row],[calc_boys]],sbcc18[[#This Row],[calc_girls]]),sbcc18[[#This Row],[total_children]])</f>
        <v>0</v>
      </c>
      <c r="AF579" s="49">
        <f>IF(ISBLANK(sbcc18[[#This Row],[total_pwd]]),SUM(sbcc18[[#This Row],[total_pwd_men]],sbcc18[[#This Row],[total_pwd_women]]),sbcc18[[#This Row],[total_pwd]])</f>
        <v>0</v>
      </c>
      <c r="AG579" s="49">
        <f>IF(ISBLANK(sbcc18[[#This Row],[total_adults]]),SUM(sbcc18[[#This Row],[total_men]],sbcc18[[#This Row],[total_women]]),sbcc18[[#This Row],[total_adults]])</f>
        <v>0</v>
      </c>
      <c r="AH579" s="49">
        <f>IF(ISBLANK(sbcc18[[#This Row],[total_beneficiaries_reached]]),SUM(sbcc18[[#This Row],[calc_children]],sbcc18[[#This Row],[calc_adults]]),sbcc18[[#This Row],[total_beneficiaries_reached]])</f>
        <v>0</v>
      </c>
      <c r="AI579" s="49" t="str">
        <f ca="1">IF(B579="","",OFFSET(table_admin1[[#Headers],[ADM1_PT]],MATCH(B579,admin1,0),1))</f>
        <v/>
      </c>
      <c r="AJ579" s="49" t="str">
        <f t="shared" ca="1" si="16"/>
        <v/>
      </c>
      <c r="AK579" s="49" t="str">
        <f t="shared" ca="1" si="17"/>
        <v/>
      </c>
    </row>
    <row r="580" spans="29:37" x14ac:dyDescent="0.2">
      <c r="AC580" s="49">
        <f>IF(ISBLANK(sbcc18[[#This Row],[total_boys]]),SUM(sbcc18[[#This Row],[boys_0-5_reached]],sbcc18[[#This Row],[boys_6-12_reached]],sbcc18[[#This Row],[boys_13-18_reached]]),sbcc18[[#This Row],[total_boys]])</f>
        <v>0</v>
      </c>
      <c r="AD580" s="49">
        <f>IF(ISBLANK(sbcc18[[#This Row],[total_girls]]),SUM(sbcc18[[#This Row],[girls_0-5_reached]],sbcc18[[#This Row],[girls_6-12_reached]],sbcc18[[#This Row],[girls_13-18_reached]]),sbcc18[[#This Row],[total_girls]])</f>
        <v>0</v>
      </c>
      <c r="AE580" s="49">
        <f>IF(ISBLANK(sbcc18[[#This Row],[total_children]]),SUM(sbcc18[[#This Row],[calc_boys]],sbcc18[[#This Row],[calc_girls]]),sbcc18[[#This Row],[total_children]])</f>
        <v>0</v>
      </c>
      <c r="AF580" s="49">
        <f>IF(ISBLANK(sbcc18[[#This Row],[total_pwd]]),SUM(sbcc18[[#This Row],[total_pwd_men]],sbcc18[[#This Row],[total_pwd_women]]),sbcc18[[#This Row],[total_pwd]])</f>
        <v>0</v>
      </c>
      <c r="AG580" s="49">
        <f>IF(ISBLANK(sbcc18[[#This Row],[total_adults]]),SUM(sbcc18[[#This Row],[total_men]],sbcc18[[#This Row],[total_women]]),sbcc18[[#This Row],[total_adults]])</f>
        <v>0</v>
      </c>
      <c r="AH580" s="49">
        <f>IF(ISBLANK(sbcc18[[#This Row],[total_beneficiaries_reached]]),SUM(sbcc18[[#This Row],[calc_children]],sbcc18[[#This Row],[calc_adults]]),sbcc18[[#This Row],[total_beneficiaries_reached]])</f>
        <v>0</v>
      </c>
      <c r="AI580" s="49" t="str">
        <f ca="1">IF(B580="","",OFFSET(table_admin1[[#Headers],[ADM1_PT]],MATCH(B580,admin1,0),1))</f>
        <v/>
      </c>
      <c r="AJ580" s="49" t="str">
        <f t="shared" ca="1" si="16"/>
        <v/>
      </c>
      <c r="AK580" s="49" t="str">
        <f t="shared" ca="1" si="17"/>
        <v/>
      </c>
    </row>
    <row r="581" spans="29:37" x14ac:dyDescent="0.2">
      <c r="AC581" s="49">
        <f>IF(ISBLANK(sbcc18[[#This Row],[total_boys]]),SUM(sbcc18[[#This Row],[boys_0-5_reached]],sbcc18[[#This Row],[boys_6-12_reached]],sbcc18[[#This Row],[boys_13-18_reached]]),sbcc18[[#This Row],[total_boys]])</f>
        <v>0</v>
      </c>
      <c r="AD581" s="49">
        <f>IF(ISBLANK(sbcc18[[#This Row],[total_girls]]),SUM(sbcc18[[#This Row],[girls_0-5_reached]],sbcc18[[#This Row],[girls_6-12_reached]],sbcc18[[#This Row],[girls_13-18_reached]]),sbcc18[[#This Row],[total_girls]])</f>
        <v>0</v>
      </c>
      <c r="AE581" s="49">
        <f>IF(ISBLANK(sbcc18[[#This Row],[total_children]]),SUM(sbcc18[[#This Row],[calc_boys]],sbcc18[[#This Row],[calc_girls]]),sbcc18[[#This Row],[total_children]])</f>
        <v>0</v>
      </c>
      <c r="AF581" s="49">
        <f>IF(ISBLANK(sbcc18[[#This Row],[total_pwd]]),SUM(sbcc18[[#This Row],[total_pwd_men]],sbcc18[[#This Row],[total_pwd_women]]),sbcc18[[#This Row],[total_pwd]])</f>
        <v>0</v>
      </c>
      <c r="AG581" s="49">
        <f>IF(ISBLANK(sbcc18[[#This Row],[total_adults]]),SUM(sbcc18[[#This Row],[total_men]],sbcc18[[#This Row],[total_women]]),sbcc18[[#This Row],[total_adults]])</f>
        <v>0</v>
      </c>
      <c r="AH581" s="49">
        <f>IF(ISBLANK(sbcc18[[#This Row],[total_beneficiaries_reached]]),SUM(sbcc18[[#This Row],[calc_children]],sbcc18[[#This Row],[calc_adults]]),sbcc18[[#This Row],[total_beneficiaries_reached]])</f>
        <v>0</v>
      </c>
      <c r="AI581" s="49" t="str">
        <f ca="1">IF(B581="","",OFFSET(table_admin1[[#Headers],[ADM1_PT]],MATCH(B581,admin1,0),1))</f>
        <v/>
      </c>
      <c r="AJ581" s="49" t="str">
        <f t="shared" ca="1" si="16"/>
        <v/>
      </c>
      <c r="AK581" s="49" t="str">
        <f t="shared" ca="1" si="17"/>
        <v/>
      </c>
    </row>
    <row r="582" spans="29:37" x14ac:dyDescent="0.2">
      <c r="AC582" s="49">
        <f>IF(ISBLANK(sbcc18[[#This Row],[total_boys]]),SUM(sbcc18[[#This Row],[boys_0-5_reached]],sbcc18[[#This Row],[boys_6-12_reached]],sbcc18[[#This Row],[boys_13-18_reached]]),sbcc18[[#This Row],[total_boys]])</f>
        <v>0</v>
      </c>
      <c r="AD582" s="49">
        <f>IF(ISBLANK(sbcc18[[#This Row],[total_girls]]),SUM(sbcc18[[#This Row],[girls_0-5_reached]],sbcc18[[#This Row],[girls_6-12_reached]],sbcc18[[#This Row],[girls_13-18_reached]]),sbcc18[[#This Row],[total_girls]])</f>
        <v>0</v>
      </c>
      <c r="AE582" s="49">
        <f>IF(ISBLANK(sbcc18[[#This Row],[total_children]]),SUM(sbcc18[[#This Row],[calc_boys]],sbcc18[[#This Row],[calc_girls]]),sbcc18[[#This Row],[total_children]])</f>
        <v>0</v>
      </c>
      <c r="AF582" s="49">
        <f>IF(ISBLANK(sbcc18[[#This Row],[total_pwd]]),SUM(sbcc18[[#This Row],[total_pwd_men]],sbcc18[[#This Row],[total_pwd_women]]),sbcc18[[#This Row],[total_pwd]])</f>
        <v>0</v>
      </c>
      <c r="AG582" s="49">
        <f>IF(ISBLANK(sbcc18[[#This Row],[total_adults]]),SUM(sbcc18[[#This Row],[total_men]],sbcc18[[#This Row],[total_women]]),sbcc18[[#This Row],[total_adults]])</f>
        <v>0</v>
      </c>
      <c r="AH582" s="49">
        <f>IF(ISBLANK(sbcc18[[#This Row],[total_beneficiaries_reached]]),SUM(sbcc18[[#This Row],[calc_children]],sbcc18[[#This Row],[calc_adults]]),sbcc18[[#This Row],[total_beneficiaries_reached]])</f>
        <v>0</v>
      </c>
      <c r="AI582" s="49" t="str">
        <f ca="1">IF(B582="","",OFFSET(table_admin1[[#Headers],[ADM1_PT]],MATCH(B582,admin1,0),1))</f>
        <v/>
      </c>
      <c r="AJ582" s="49" t="str">
        <f t="shared" ref="AJ582:AJ645" ca="1" si="18">IF(C582="","",INDEX(admin2_pcode,MATCH(C582,OFFSET(admin2_start,MATCH(AI582,admin1_linked_pcode,0),0,COUNTIF(admin1_linked_pcode,AI582)),0)+MATCH(AI582,admin1_linked_pcode,0)-1))</f>
        <v/>
      </c>
      <c r="AK582" s="49" t="str">
        <f t="shared" ref="AK582:AK645" ca="1" si="19">IF(D582="","",INDEX(admin3_pcode,MATCH(D582,OFFSET(admin3_start,MATCH(AJ582,admin2_linked_pcode,0),0,COUNTIF(admin2_linked_pcode,AJ582)),0)+MATCH(AJ582,admin2_linked_pcode,0)-1))</f>
        <v/>
      </c>
    </row>
    <row r="583" spans="29:37" x14ac:dyDescent="0.2">
      <c r="AC583" s="49">
        <f>IF(ISBLANK(sbcc18[[#This Row],[total_boys]]),SUM(sbcc18[[#This Row],[boys_0-5_reached]],sbcc18[[#This Row],[boys_6-12_reached]],sbcc18[[#This Row],[boys_13-18_reached]]),sbcc18[[#This Row],[total_boys]])</f>
        <v>0</v>
      </c>
      <c r="AD583" s="49">
        <f>IF(ISBLANK(sbcc18[[#This Row],[total_girls]]),SUM(sbcc18[[#This Row],[girls_0-5_reached]],sbcc18[[#This Row],[girls_6-12_reached]],sbcc18[[#This Row],[girls_13-18_reached]]),sbcc18[[#This Row],[total_girls]])</f>
        <v>0</v>
      </c>
      <c r="AE583" s="49">
        <f>IF(ISBLANK(sbcc18[[#This Row],[total_children]]),SUM(sbcc18[[#This Row],[calc_boys]],sbcc18[[#This Row],[calc_girls]]),sbcc18[[#This Row],[total_children]])</f>
        <v>0</v>
      </c>
      <c r="AF583" s="49">
        <f>IF(ISBLANK(sbcc18[[#This Row],[total_pwd]]),SUM(sbcc18[[#This Row],[total_pwd_men]],sbcc18[[#This Row],[total_pwd_women]]),sbcc18[[#This Row],[total_pwd]])</f>
        <v>0</v>
      </c>
      <c r="AG583" s="49">
        <f>IF(ISBLANK(sbcc18[[#This Row],[total_adults]]),SUM(sbcc18[[#This Row],[total_men]],sbcc18[[#This Row],[total_women]]),sbcc18[[#This Row],[total_adults]])</f>
        <v>0</v>
      </c>
      <c r="AH583" s="49">
        <f>IF(ISBLANK(sbcc18[[#This Row],[total_beneficiaries_reached]]),SUM(sbcc18[[#This Row],[calc_children]],sbcc18[[#This Row],[calc_adults]]),sbcc18[[#This Row],[total_beneficiaries_reached]])</f>
        <v>0</v>
      </c>
      <c r="AI583" s="49" t="str">
        <f ca="1">IF(B583="","",OFFSET(table_admin1[[#Headers],[ADM1_PT]],MATCH(B583,admin1,0),1))</f>
        <v/>
      </c>
      <c r="AJ583" s="49" t="str">
        <f t="shared" ca="1" si="18"/>
        <v/>
      </c>
      <c r="AK583" s="49" t="str">
        <f t="shared" ca="1" si="19"/>
        <v/>
      </c>
    </row>
    <row r="584" spans="29:37" x14ac:dyDescent="0.2">
      <c r="AC584" s="49">
        <f>IF(ISBLANK(sbcc18[[#This Row],[total_boys]]),SUM(sbcc18[[#This Row],[boys_0-5_reached]],sbcc18[[#This Row],[boys_6-12_reached]],sbcc18[[#This Row],[boys_13-18_reached]]),sbcc18[[#This Row],[total_boys]])</f>
        <v>0</v>
      </c>
      <c r="AD584" s="49">
        <f>IF(ISBLANK(sbcc18[[#This Row],[total_girls]]),SUM(sbcc18[[#This Row],[girls_0-5_reached]],sbcc18[[#This Row],[girls_6-12_reached]],sbcc18[[#This Row],[girls_13-18_reached]]),sbcc18[[#This Row],[total_girls]])</f>
        <v>0</v>
      </c>
      <c r="AE584" s="49">
        <f>IF(ISBLANK(sbcc18[[#This Row],[total_children]]),SUM(sbcc18[[#This Row],[calc_boys]],sbcc18[[#This Row],[calc_girls]]),sbcc18[[#This Row],[total_children]])</f>
        <v>0</v>
      </c>
      <c r="AF584" s="49">
        <f>IF(ISBLANK(sbcc18[[#This Row],[total_pwd]]),SUM(sbcc18[[#This Row],[total_pwd_men]],sbcc18[[#This Row],[total_pwd_women]]),sbcc18[[#This Row],[total_pwd]])</f>
        <v>0</v>
      </c>
      <c r="AG584" s="49">
        <f>IF(ISBLANK(sbcc18[[#This Row],[total_adults]]),SUM(sbcc18[[#This Row],[total_men]],sbcc18[[#This Row],[total_women]]),sbcc18[[#This Row],[total_adults]])</f>
        <v>0</v>
      </c>
      <c r="AH584" s="49">
        <f>IF(ISBLANK(sbcc18[[#This Row],[total_beneficiaries_reached]]),SUM(sbcc18[[#This Row],[calc_children]],sbcc18[[#This Row],[calc_adults]]),sbcc18[[#This Row],[total_beneficiaries_reached]])</f>
        <v>0</v>
      </c>
      <c r="AI584" s="49" t="str">
        <f ca="1">IF(B584="","",OFFSET(table_admin1[[#Headers],[ADM1_PT]],MATCH(B584,admin1,0),1))</f>
        <v/>
      </c>
      <c r="AJ584" s="49" t="str">
        <f t="shared" ca="1" si="18"/>
        <v/>
      </c>
      <c r="AK584" s="49" t="str">
        <f t="shared" ca="1" si="19"/>
        <v/>
      </c>
    </row>
    <row r="585" spans="29:37" x14ac:dyDescent="0.2">
      <c r="AC585" s="49">
        <f>IF(ISBLANK(sbcc18[[#This Row],[total_boys]]),SUM(sbcc18[[#This Row],[boys_0-5_reached]],sbcc18[[#This Row],[boys_6-12_reached]],sbcc18[[#This Row],[boys_13-18_reached]]),sbcc18[[#This Row],[total_boys]])</f>
        <v>0</v>
      </c>
      <c r="AD585" s="49">
        <f>IF(ISBLANK(sbcc18[[#This Row],[total_girls]]),SUM(sbcc18[[#This Row],[girls_0-5_reached]],sbcc18[[#This Row],[girls_6-12_reached]],sbcc18[[#This Row],[girls_13-18_reached]]),sbcc18[[#This Row],[total_girls]])</f>
        <v>0</v>
      </c>
      <c r="AE585" s="49">
        <f>IF(ISBLANK(sbcc18[[#This Row],[total_children]]),SUM(sbcc18[[#This Row],[calc_boys]],sbcc18[[#This Row],[calc_girls]]),sbcc18[[#This Row],[total_children]])</f>
        <v>0</v>
      </c>
      <c r="AF585" s="49">
        <f>IF(ISBLANK(sbcc18[[#This Row],[total_pwd]]),SUM(sbcc18[[#This Row],[total_pwd_men]],sbcc18[[#This Row],[total_pwd_women]]),sbcc18[[#This Row],[total_pwd]])</f>
        <v>0</v>
      </c>
      <c r="AG585" s="49">
        <f>IF(ISBLANK(sbcc18[[#This Row],[total_adults]]),SUM(sbcc18[[#This Row],[total_men]],sbcc18[[#This Row],[total_women]]),sbcc18[[#This Row],[total_adults]])</f>
        <v>0</v>
      </c>
      <c r="AH585" s="49">
        <f>IF(ISBLANK(sbcc18[[#This Row],[total_beneficiaries_reached]]),SUM(sbcc18[[#This Row],[calc_children]],sbcc18[[#This Row],[calc_adults]]),sbcc18[[#This Row],[total_beneficiaries_reached]])</f>
        <v>0</v>
      </c>
      <c r="AI585" s="49" t="str">
        <f ca="1">IF(B585="","",OFFSET(table_admin1[[#Headers],[ADM1_PT]],MATCH(B585,admin1,0),1))</f>
        <v/>
      </c>
      <c r="AJ585" s="49" t="str">
        <f t="shared" ca="1" si="18"/>
        <v/>
      </c>
      <c r="AK585" s="49" t="str">
        <f t="shared" ca="1" si="19"/>
        <v/>
      </c>
    </row>
    <row r="586" spans="29:37" x14ac:dyDescent="0.2">
      <c r="AC586" s="49">
        <f>IF(ISBLANK(sbcc18[[#This Row],[total_boys]]),SUM(sbcc18[[#This Row],[boys_0-5_reached]],sbcc18[[#This Row],[boys_6-12_reached]],sbcc18[[#This Row],[boys_13-18_reached]]),sbcc18[[#This Row],[total_boys]])</f>
        <v>0</v>
      </c>
      <c r="AD586" s="49">
        <f>IF(ISBLANK(sbcc18[[#This Row],[total_girls]]),SUM(sbcc18[[#This Row],[girls_0-5_reached]],sbcc18[[#This Row],[girls_6-12_reached]],sbcc18[[#This Row],[girls_13-18_reached]]),sbcc18[[#This Row],[total_girls]])</f>
        <v>0</v>
      </c>
      <c r="AE586" s="49">
        <f>IF(ISBLANK(sbcc18[[#This Row],[total_children]]),SUM(sbcc18[[#This Row],[calc_boys]],sbcc18[[#This Row],[calc_girls]]),sbcc18[[#This Row],[total_children]])</f>
        <v>0</v>
      </c>
      <c r="AF586" s="49">
        <f>IF(ISBLANK(sbcc18[[#This Row],[total_pwd]]),SUM(sbcc18[[#This Row],[total_pwd_men]],sbcc18[[#This Row],[total_pwd_women]]),sbcc18[[#This Row],[total_pwd]])</f>
        <v>0</v>
      </c>
      <c r="AG586" s="49">
        <f>IF(ISBLANK(sbcc18[[#This Row],[total_adults]]),SUM(sbcc18[[#This Row],[total_men]],sbcc18[[#This Row],[total_women]]),sbcc18[[#This Row],[total_adults]])</f>
        <v>0</v>
      </c>
      <c r="AH586" s="49">
        <f>IF(ISBLANK(sbcc18[[#This Row],[total_beneficiaries_reached]]),SUM(sbcc18[[#This Row],[calc_children]],sbcc18[[#This Row],[calc_adults]]),sbcc18[[#This Row],[total_beneficiaries_reached]])</f>
        <v>0</v>
      </c>
      <c r="AI586" s="49" t="str">
        <f ca="1">IF(B586="","",OFFSET(table_admin1[[#Headers],[ADM1_PT]],MATCH(B586,admin1,0),1))</f>
        <v/>
      </c>
      <c r="AJ586" s="49" t="str">
        <f t="shared" ca="1" si="18"/>
        <v/>
      </c>
      <c r="AK586" s="49" t="str">
        <f t="shared" ca="1" si="19"/>
        <v/>
      </c>
    </row>
    <row r="587" spans="29:37" x14ac:dyDescent="0.2">
      <c r="AC587" s="49">
        <f>IF(ISBLANK(sbcc18[[#This Row],[total_boys]]),SUM(sbcc18[[#This Row],[boys_0-5_reached]],sbcc18[[#This Row],[boys_6-12_reached]],sbcc18[[#This Row],[boys_13-18_reached]]),sbcc18[[#This Row],[total_boys]])</f>
        <v>0</v>
      </c>
      <c r="AD587" s="49">
        <f>IF(ISBLANK(sbcc18[[#This Row],[total_girls]]),SUM(sbcc18[[#This Row],[girls_0-5_reached]],sbcc18[[#This Row],[girls_6-12_reached]],sbcc18[[#This Row],[girls_13-18_reached]]),sbcc18[[#This Row],[total_girls]])</f>
        <v>0</v>
      </c>
      <c r="AE587" s="49">
        <f>IF(ISBLANK(sbcc18[[#This Row],[total_children]]),SUM(sbcc18[[#This Row],[calc_boys]],sbcc18[[#This Row],[calc_girls]]),sbcc18[[#This Row],[total_children]])</f>
        <v>0</v>
      </c>
      <c r="AF587" s="49">
        <f>IF(ISBLANK(sbcc18[[#This Row],[total_pwd]]),SUM(sbcc18[[#This Row],[total_pwd_men]],sbcc18[[#This Row],[total_pwd_women]]),sbcc18[[#This Row],[total_pwd]])</f>
        <v>0</v>
      </c>
      <c r="AG587" s="49">
        <f>IF(ISBLANK(sbcc18[[#This Row],[total_adults]]),SUM(sbcc18[[#This Row],[total_men]],sbcc18[[#This Row],[total_women]]),sbcc18[[#This Row],[total_adults]])</f>
        <v>0</v>
      </c>
      <c r="AH587" s="49">
        <f>IF(ISBLANK(sbcc18[[#This Row],[total_beneficiaries_reached]]),SUM(sbcc18[[#This Row],[calc_children]],sbcc18[[#This Row],[calc_adults]]),sbcc18[[#This Row],[total_beneficiaries_reached]])</f>
        <v>0</v>
      </c>
      <c r="AI587" s="49" t="str">
        <f ca="1">IF(B587="","",OFFSET(table_admin1[[#Headers],[ADM1_PT]],MATCH(B587,admin1,0),1))</f>
        <v/>
      </c>
      <c r="AJ587" s="49" t="str">
        <f t="shared" ca="1" si="18"/>
        <v/>
      </c>
      <c r="AK587" s="49" t="str">
        <f t="shared" ca="1" si="19"/>
        <v/>
      </c>
    </row>
    <row r="588" spans="29:37" x14ac:dyDescent="0.2">
      <c r="AC588" s="49">
        <f>IF(ISBLANK(sbcc18[[#This Row],[total_boys]]),SUM(sbcc18[[#This Row],[boys_0-5_reached]],sbcc18[[#This Row],[boys_6-12_reached]],sbcc18[[#This Row],[boys_13-18_reached]]),sbcc18[[#This Row],[total_boys]])</f>
        <v>0</v>
      </c>
      <c r="AD588" s="49">
        <f>IF(ISBLANK(sbcc18[[#This Row],[total_girls]]),SUM(sbcc18[[#This Row],[girls_0-5_reached]],sbcc18[[#This Row],[girls_6-12_reached]],sbcc18[[#This Row],[girls_13-18_reached]]),sbcc18[[#This Row],[total_girls]])</f>
        <v>0</v>
      </c>
      <c r="AE588" s="49">
        <f>IF(ISBLANK(sbcc18[[#This Row],[total_children]]),SUM(sbcc18[[#This Row],[calc_boys]],sbcc18[[#This Row],[calc_girls]]),sbcc18[[#This Row],[total_children]])</f>
        <v>0</v>
      </c>
      <c r="AF588" s="49">
        <f>IF(ISBLANK(sbcc18[[#This Row],[total_pwd]]),SUM(sbcc18[[#This Row],[total_pwd_men]],sbcc18[[#This Row],[total_pwd_women]]),sbcc18[[#This Row],[total_pwd]])</f>
        <v>0</v>
      </c>
      <c r="AG588" s="49">
        <f>IF(ISBLANK(sbcc18[[#This Row],[total_adults]]),SUM(sbcc18[[#This Row],[total_men]],sbcc18[[#This Row],[total_women]]),sbcc18[[#This Row],[total_adults]])</f>
        <v>0</v>
      </c>
      <c r="AH588" s="49">
        <f>IF(ISBLANK(sbcc18[[#This Row],[total_beneficiaries_reached]]),SUM(sbcc18[[#This Row],[calc_children]],sbcc18[[#This Row],[calc_adults]]),sbcc18[[#This Row],[total_beneficiaries_reached]])</f>
        <v>0</v>
      </c>
      <c r="AI588" s="49" t="str">
        <f ca="1">IF(B588="","",OFFSET(table_admin1[[#Headers],[ADM1_PT]],MATCH(B588,admin1,0),1))</f>
        <v/>
      </c>
      <c r="AJ588" s="49" t="str">
        <f t="shared" ca="1" si="18"/>
        <v/>
      </c>
      <c r="AK588" s="49" t="str">
        <f t="shared" ca="1" si="19"/>
        <v/>
      </c>
    </row>
    <row r="589" spans="29:37" x14ac:dyDescent="0.2">
      <c r="AC589" s="49">
        <f>IF(ISBLANK(sbcc18[[#This Row],[total_boys]]),SUM(sbcc18[[#This Row],[boys_0-5_reached]],sbcc18[[#This Row],[boys_6-12_reached]],sbcc18[[#This Row],[boys_13-18_reached]]),sbcc18[[#This Row],[total_boys]])</f>
        <v>0</v>
      </c>
      <c r="AD589" s="49">
        <f>IF(ISBLANK(sbcc18[[#This Row],[total_girls]]),SUM(sbcc18[[#This Row],[girls_0-5_reached]],sbcc18[[#This Row],[girls_6-12_reached]],sbcc18[[#This Row],[girls_13-18_reached]]),sbcc18[[#This Row],[total_girls]])</f>
        <v>0</v>
      </c>
      <c r="AE589" s="49">
        <f>IF(ISBLANK(sbcc18[[#This Row],[total_children]]),SUM(sbcc18[[#This Row],[calc_boys]],sbcc18[[#This Row],[calc_girls]]),sbcc18[[#This Row],[total_children]])</f>
        <v>0</v>
      </c>
      <c r="AF589" s="49">
        <f>IF(ISBLANK(sbcc18[[#This Row],[total_pwd]]),SUM(sbcc18[[#This Row],[total_pwd_men]],sbcc18[[#This Row],[total_pwd_women]]),sbcc18[[#This Row],[total_pwd]])</f>
        <v>0</v>
      </c>
      <c r="AG589" s="49">
        <f>IF(ISBLANK(sbcc18[[#This Row],[total_adults]]),SUM(sbcc18[[#This Row],[total_men]],sbcc18[[#This Row],[total_women]]),sbcc18[[#This Row],[total_adults]])</f>
        <v>0</v>
      </c>
      <c r="AH589" s="49">
        <f>IF(ISBLANK(sbcc18[[#This Row],[total_beneficiaries_reached]]),SUM(sbcc18[[#This Row],[calc_children]],sbcc18[[#This Row],[calc_adults]]),sbcc18[[#This Row],[total_beneficiaries_reached]])</f>
        <v>0</v>
      </c>
      <c r="AI589" s="49" t="str">
        <f ca="1">IF(B589="","",OFFSET(table_admin1[[#Headers],[ADM1_PT]],MATCH(B589,admin1,0),1))</f>
        <v/>
      </c>
      <c r="AJ589" s="49" t="str">
        <f t="shared" ca="1" si="18"/>
        <v/>
      </c>
      <c r="AK589" s="49" t="str">
        <f t="shared" ca="1" si="19"/>
        <v/>
      </c>
    </row>
    <row r="590" spans="29:37" x14ac:dyDescent="0.2">
      <c r="AC590" s="49">
        <f>IF(ISBLANK(sbcc18[[#This Row],[total_boys]]),SUM(sbcc18[[#This Row],[boys_0-5_reached]],sbcc18[[#This Row],[boys_6-12_reached]],sbcc18[[#This Row],[boys_13-18_reached]]),sbcc18[[#This Row],[total_boys]])</f>
        <v>0</v>
      </c>
      <c r="AD590" s="49">
        <f>IF(ISBLANK(sbcc18[[#This Row],[total_girls]]),SUM(sbcc18[[#This Row],[girls_0-5_reached]],sbcc18[[#This Row],[girls_6-12_reached]],sbcc18[[#This Row],[girls_13-18_reached]]),sbcc18[[#This Row],[total_girls]])</f>
        <v>0</v>
      </c>
      <c r="AE590" s="49">
        <f>IF(ISBLANK(sbcc18[[#This Row],[total_children]]),SUM(sbcc18[[#This Row],[calc_boys]],sbcc18[[#This Row],[calc_girls]]),sbcc18[[#This Row],[total_children]])</f>
        <v>0</v>
      </c>
      <c r="AF590" s="49">
        <f>IF(ISBLANK(sbcc18[[#This Row],[total_pwd]]),SUM(sbcc18[[#This Row],[total_pwd_men]],sbcc18[[#This Row],[total_pwd_women]]),sbcc18[[#This Row],[total_pwd]])</f>
        <v>0</v>
      </c>
      <c r="AG590" s="49">
        <f>IF(ISBLANK(sbcc18[[#This Row],[total_adults]]),SUM(sbcc18[[#This Row],[total_men]],sbcc18[[#This Row],[total_women]]),sbcc18[[#This Row],[total_adults]])</f>
        <v>0</v>
      </c>
      <c r="AH590" s="49">
        <f>IF(ISBLANK(sbcc18[[#This Row],[total_beneficiaries_reached]]),SUM(sbcc18[[#This Row],[calc_children]],sbcc18[[#This Row],[calc_adults]]),sbcc18[[#This Row],[total_beneficiaries_reached]])</f>
        <v>0</v>
      </c>
      <c r="AI590" s="49" t="str">
        <f ca="1">IF(B590="","",OFFSET(table_admin1[[#Headers],[ADM1_PT]],MATCH(B590,admin1,0),1))</f>
        <v/>
      </c>
      <c r="AJ590" s="49" t="str">
        <f t="shared" ca="1" si="18"/>
        <v/>
      </c>
      <c r="AK590" s="49" t="str">
        <f t="shared" ca="1" si="19"/>
        <v/>
      </c>
    </row>
    <row r="591" spans="29:37" x14ac:dyDescent="0.2">
      <c r="AC591" s="49">
        <f>IF(ISBLANK(sbcc18[[#This Row],[total_boys]]),SUM(sbcc18[[#This Row],[boys_0-5_reached]],sbcc18[[#This Row],[boys_6-12_reached]],sbcc18[[#This Row],[boys_13-18_reached]]),sbcc18[[#This Row],[total_boys]])</f>
        <v>0</v>
      </c>
      <c r="AD591" s="49">
        <f>IF(ISBLANK(sbcc18[[#This Row],[total_girls]]),SUM(sbcc18[[#This Row],[girls_0-5_reached]],sbcc18[[#This Row],[girls_6-12_reached]],sbcc18[[#This Row],[girls_13-18_reached]]),sbcc18[[#This Row],[total_girls]])</f>
        <v>0</v>
      </c>
      <c r="AE591" s="49">
        <f>IF(ISBLANK(sbcc18[[#This Row],[total_children]]),SUM(sbcc18[[#This Row],[calc_boys]],sbcc18[[#This Row],[calc_girls]]),sbcc18[[#This Row],[total_children]])</f>
        <v>0</v>
      </c>
      <c r="AF591" s="49">
        <f>IF(ISBLANK(sbcc18[[#This Row],[total_pwd]]),SUM(sbcc18[[#This Row],[total_pwd_men]],sbcc18[[#This Row],[total_pwd_women]]),sbcc18[[#This Row],[total_pwd]])</f>
        <v>0</v>
      </c>
      <c r="AG591" s="49">
        <f>IF(ISBLANK(sbcc18[[#This Row],[total_adults]]),SUM(sbcc18[[#This Row],[total_men]],sbcc18[[#This Row],[total_women]]),sbcc18[[#This Row],[total_adults]])</f>
        <v>0</v>
      </c>
      <c r="AH591" s="49">
        <f>IF(ISBLANK(sbcc18[[#This Row],[total_beneficiaries_reached]]),SUM(sbcc18[[#This Row],[calc_children]],sbcc18[[#This Row],[calc_adults]]),sbcc18[[#This Row],[total_beneficiaries_reached]])</f>
        <v>0</v>
      </c>
      <c r="AI591" s="49" t="str">
        <f ca="1">IF(B591="","",OFFSET(table_admin1[[#Headers],[ADM1_PT]],MATCH(B591,admin1,0),1))</f>
        <v/>
      </c>
      <c r="AJ591" s="49" t="str">
        <f t="shared" ca="1" si="18"/>
        <v/>
      </c>
      <c r="AK591" s="49" t="str">
        <f t="shared" ca="1" si="19"/>
        <v/>
      </c>
    </row>
    <row r="592" spans="29:37" x14ac:dyDescent="0.2">
      <c r="AC592" s="49">
        <f>IF(ISBLANK(sbcc18[[#This Row],[total_boys]]),SUM(sbcc18[[#This Row],[boys_0-5_reached]],sbcc18[[#This Row],[boys_6-12_reached]],sbcc18[[#This Row],[boys_13-18_reached]]),sbcc18[[#This Row],[total_boys]])</f>
        <v>0</v>
      </c>
      <c r="AD592" s="49">
        <f>IF(ISBLANK(sbcc18[[#This Row],[total_girls]]),SUM(sbcc18[[#This Row],[girls_0-5_reached]],sbcc18[[#This Row],[girls_6-12_reached]],sbcc18[[#This Row],[girls_13-18_reached]]),sbcc18[[#This Row],[total_girls]])</f>
        <v>0</v>
      </c>
      <c r="AE592" s="49">
        <f>IF(ISBLANK(sbcc18[[#This Row],[total_children]]),SUM(sbcc18[[#This Row],[calc_boys]],sbcc18[[#This Row],[calc_girls]]),sbcc18[[#This Row],[total_children]])</f>
        <v>0</v>
      </c>
      <c r="AF592" s="49">
        <f>IF(ISBLANK(sbcc18[[#This Row],[total_pwd]]),SUM(sbcc18[[#This Row],[total_pwd_men]],sbcc18[[#This Row],[total_pwd_women]]),sbcc18[[#This Row],[total_pwd]])</f>
        <v>0</v>
      </c>
      <c r="AG592" s="49">
        <f>IF(ISBLANK(sbcc18[[#This Row],[total_adults]]),SUM(sbcc18[[#This Row],[total_men]],sbcc18[[#This Row],[total_women]]),sbcc18[[#This Row],[total_adults]])</f>
        <v>0</v>
      </c>
      <c r="AH592" s="49">
        <f>IF(ISBLANK(sbcc18[[#This Row],[total_beneficiaries_reached]]),SUM(sbcc18[[#This Row],[calc_children]],sbcc18[[#This Row],[calc_adults]]),sbcc18[[#This Row],[total_beneficiaries_reached]])</f>
        <v>0</v>
      </c>
      <c r="AI592" s="49" t="str">
        <f ca="1">IF(B592="","",OFFSET(table_admin1[[#Headers],[ADM1_PT]],MATCH(B592,admin1,0),1))</f>
        <v/>
      </c>
      <c r="AJ592" s="49" t="str">
        <f t="shared" ca="1" si="18"/>
        <v/>
      </c>
      <c r="AK592" s="49" t="str">
        <f t="shared" ca="1" si="19"/>
        <v/>
      </c>
    </row>
    <row r="593" spans="29:37" x14ac:dyDescent="0.2">
      <c r="AC593" s="49">
        <f>IF(ISBLANK(sbcc18[[#This Row],[total_boys]]),SUM(sbcc18[[#This Row],[boys_0-5_reached]],sbcc18[[#This Row],[boys_6-12_reached]],sbcc18[[#This Row],[boys_13-18_reached]]),sbcc18[[#This Row],[total_boys]])</f>
        <v>0</v>
      </c>
      <c r="AD593" s="49">
        <f>IF(ISBLANK(sbcc18[[#This Row],[total_girls]]),SUM(sbcc18[[#This Row],[girls_0-5_reached]],sbcc18[[#This Row],[girls_6-12_reached]],sbcc18[[#This Row],[girls_13-18_reached]]),sbcc18[[#This Row],[total_girls]])</f>
        <v>0</v>
      </c>
      <c r="AE593" s="49">
        <f>IF(ISBLANK(sbcc18[[#This Row],[total_children]]),SUM(sbcc18[[#This Row],[calc_boys]],sbcc18[[#This Row],[calc_girls]]),sbcc18[[#This Row],[total_children]])</f>
        <v>0</v>
      </c>
      <c r="AF593" s="49">
        <f>IF(ISBLANK(sbcc18[[#This Row],[total_pwd]]),SUM(sbcc18[[#This Row],[total_pwd_men]],sbcc18[[#This Row],[total_pwd_women]]),sbcc18[[#This Row],[total_pwd]])</f>
        <v>0</v>
      </c>
      <c r="AG593" s="49">
        <f>IF(ISBLANK(sbcc18[[#This Row],[total_adults]]),SUM(sbcc18[[#This Row],[total_men]],sbcc18[[#This Row],[total_women]]),sbcc18[[#This Row],[total_adults]])</f>
        <v>0</v>
      </c>
      <c r="AH593" s="49">
        <f>IF(ISBLANK(sbcc18[[#This Row],[total_beneficiaries_reached]]),SUM(sbcc18[[#This Row],[calc_children]],sbcc18[[#This Row],[calc_adults]]),sbcc18[[#This Row],[total_beneficiaries_reached]])</f>
        <v>0</v>
      </c>
      <c r="AI593" s="49" t="str">
        <f ca="1">IF(B593="","",OFFSET(table_admin1[[#Headers],[ADM1_PT]],MATCH(B593,admin1,0),1))</f>
        <v/>
      </c>
      <c r="AJ593" s="49" t="str">
        <f t="shared" ca="1" si="18"/>
        <v/>
      </c>
      <c r="AK593" s="49" t="str">
        <f t="shared" ca="1" si="19"/>
        <v/>
      </c>
    </row>
    <row r="594" spans="29:37" x14ac:dyDescent="0.2">
      <c r="AC594" s="49">
        <f>IF(ISBLANK(sbcc18[[#This Row],[total_boys]]),SUM(sbcc18[[#This Row],[boys_0-5_reached]],sbcc18[[#This Row],[boys_6-12_reached]],sbcc18[[#This Row],[boys_13-18_reached]]),sbcc18[[#This Row],[total_boys]])</f>
        <v>0</v>
      </c>
      <c r="AD594" s="49">
        <f>IF(ISBLANK(sbcc18[[#This Row],[total_girls]]),SUM(sbcc18[[#This Row],[girls_0-5_reached]],sbcc18[[#This Row],[girls_6-12_reached]],sbcc18[[#This Row],[girls_13-18_reached]]),sbcc18[[#This Row],[total_girls]])</f>
        <v>0</v>
      </c>
      <c r="AE594" s="49">
        <f>IF(ISBLANK(sbcc18[[#This Row],[total_children]]),SUM(sbcc18[[#This Row],[calc_boys]],sbcc18[[#This Row],[calc_girls]]),sbcc18[[#This Row],[total_children]])</f>
        <v>0</v>
      </c>
      <c r="AF594" s="49">
        <f>IF(ISBLANK(sbcc18[[#This Row],[total_pwd]]),SUM(sbcc18[[#This Row],[total_pwd_men]],sbcc18[[#This Row],[total_pwd_women]]),sbcc18[[#This Row],[total_pwd]])</f>
        <v>0</v>
      </c>
      <c r="AG594" s="49">
        <f>IF(ISBLANK(sbcc18[[#This Row],[total_adults]]),SUM(sbcc18[[#This Row],[total_men]],sbcc18[[#This Row],[total_women]]),sbcc18[[#This Row],[total_adults]])</f>
        <v>0</v>
      </c>
      <c r="AH594" s="49">
        <f>IF(ISBLANK(sbcc18[[#This Row],[total_beneficiaries_reached]]),SUM(sbcc18[[#This Row],[calc_children]],sbcc18[[#This Row],[calc_adults]]),sbcc18[[#This Row],[total_beneficiaries_reached]])</f>
        <v>0</v>
      </c>
      <c r="AI594" s="49" t="str">
        <f ca="1">IF(B594="","",OFFSET(table_admin1[[#Headers],[ADM1_PT]],MATCH(B594,admin1,0),1))</f>
        <v/>
      </c>
      <c r="AJ594" s="49" t="str">
        <f t="shared" ca="1" si="18"/>
        <v/>
      </c>
      <c r="AK594" s="49" t="str">
        <f t="shared" ca="1" si="19"/>
        <v/>
      </c>
    </row>
    <row r="595" spans="29:37" x14ac:dyDescent="0.2">
      <c r="AC595" s="49">
        <f>IF(ISBLANK(sbcc18[[#This Row],[total_boys]]),SUM(sbcc18[[#This Row],[boys_0-5_reached]],sbcc18[[#This Row],[boys_6-12_reached]],sbcc18[[#This Row],[boys_13-18_reached]]),sbcc18[[#This Row],[total_boys]])</f>
        <v>0</v>
      </c>
      <c r="AD595" s="49">
        <f>IF(ISBLANK(sbcc18[[#This Row],[total_girls]]),SUM(sbcc18[[#This Row],[girls_0-5_reached]],sbcc18[[#This Row],[girls_6-12_reached]],sbcc18[[#This Row],[girls_13-18_reached]]),sbcc18[[#This Row],[total_girls]])</f>
        <v>0</v>
      </c>
      <c r="AE595" s="49">
        <f>IF(ISBLANK(sbcc18[[#This Row],[total_children]]),SUM(sbcc18[[#This Row],[calc_boys]],sbcc18[[#This Row],[calc_girls]]),sbcc18[[#This Row],[total_children]])</f>
        <v>0</v>
      </c>
      <c r="AF595" s="49">
        <f>IF(ISBLANK(sbcc18[[#This Row],[total_pwd]]),SUM(sbcc18[[#This Row],[total_pwd_men]],sbcc18[[#This Row],[total_pwd_women]]),sbcc18[[#This Row],[total_pwd]])</f>
        <v>0</v>
      </c>
      <c r="AG595" s="49">
        <f>IF(ISBLANK(sbcc18[[#This Row],[total_adults]]),SUM(sbcc18[[#This Row],[total_men]],sbcc18[[#This Row],[total_women]]),sbcc18[[#This Row],[total_adults]])</f>
        <v>0</v>
      </c>
      <c r="AH595" s="49">
        <f>IF(ISBLANK(sbcc18[[#This Row],[total_beneficiaries_reached]]),SUM(sbcc18[[#This Row],[calc_children]],sbcc18[[#This Row],[calc_adults]]),sbcc18[[#This Row],[total_beneficiaries_reached]])</f>
        <v>0</v>
      </c>
      <c r="AI595" s="49" t="str">
        <f ca="1">IF(B595="","",OFFSET(table_admin1[[#Headers],[ADM1_PT]],MATCH(B595,admin1,0),1))</f>
        <v/>
      </c>
      <c r="AJ595" s="49" t="str">
        <f t="shared" ca="1" si="18"/>
        <v/>
      </c>
      <c r="AK595" s="49" t="str">
        <f t="shared" ca="1" si="19"/>
        <v/>
      </c>
    </row>
    <row r="596" spans="29:37" x14ac:dyDescent="0.2">
      <c r="AC596" s="49">
        <f>IF(ISBLANK(sbcc18[[#This Row],[total_boys]]),SUM(sbcc18[[#This Row],[boys_0-5_reached]],sbcc18[[#This Row],[boys_6-12_reached]],sbcc18[[#This Row],[boys_13-18_reached]]),sbcc18[[#This Row],[total_boys]])</f>
        <v>0</v>
      </c>
      <c r="AD596" s="49">
        <f>IF(ISBLANK(sbcc18[[#This Row],[total_girls]]),SUM(sbcc18[[#This Row],[girls_0-5_reached]],sbcc18[[#This Row],[girls_6-12_reached]],sbcc18[[#This Row],[girls_13-18_reached]]),sbcc18[[#This Row],[total_girls]])</f>
        <v>0</v>
      </c>
      <c r="AE596" s="49">
        <f>IF(ISBLANK(sbcc18[[#This Row],[total_children]]),SUM(sbcc18[[#This Row],[calc_boys]],sbcc18[[#This Row],[calc_girls]]),sbcc18[[#This Row],[total_children]])</f>
        <v>0</v>
      </c>
      <c r="AF596" s="49">
        <f>IF(ISBLANK(sbcc18[[#This Row],[total_pwd]]),SUM(sbcc18[[#This Row],[total_pwd_men]],sbcc18[[#This Row],[total_pwd_women]]),sbcc18[[#This Row],[total_pwd]])</f>
        <v>0</v>
      </c>
      <c r="AG596" s="49">
        <f>IF(ISBLANK(sbcc18[[#This Row],[total_adults]]),SUM(sbcc18[[#This Row],[total_men]],sbcc18[[#This Row],[total_women]]),sbcc18[[#This Row],[total_adults]])</f>
        <v>0</v>
      </c>
      <c r="AH596" s="49">
        <f>IF(ISBLANK(sbcc18[[#This Row],[total_beneficiaries_reached]]),SUM(sbcc18[[#This Row],[calc_children]],sbcc18[[#This Row],[calc_adults]]),sbcc18[[#This Row],[total_beneficiaries_reached]])</f>
        <v>0</v>
      </c>
      <c r="AI596" s="49" t="str">
        <f ca="1">IF(B596="","",OFFSET(table_admin1[[#Headers],[ADM1_PT]],MATCH(B596,admin1,0),1))</f>
        <v/>
      </c>
      <c r="AJ596" s="49" t="str">
        <f t="shared" ca="1" si="18"/>
        <v/>
      </c>
      <c r="AK596" s="49" t="str">
        <f t="shared" ca="1" si="19"/>
        <v/>
      </c>
    </row>
    <row r="597" spans="29:37" x14ac:dyDescent="0.2">
      <c r="AC597" s="49">
        <f>IF(ISBLANK(sbcc18[[#This Row],[total_boys]]),SUM(sbcc18[[#This Row],[boys_0-5_reached]],sbcc18[[#This Row],[boys_6-12_reached]],sbcc18[[#This Row],[boys_13-18_reached]]),sbcc18[[#This Row],[total_boys]])</f>
        <v>0</v>
      </c>
      <c r="AD597" s="49">
        <f>IF(ISBLANK(sbcc18[[#This Row],[total_girls]]),SUM(sbcc18[[#This Row],[girls_0-5_reached]],sbcc18[[#This Row],[girls_6-12_reached]],sbcc18[[#This Row],[girls_13-18_reached]]),sbcc18[[#This Row],[total_girls]])</f>
        <v>0</v>
      </c>
      <c r="AE597" s="49">
        <f>IF(ISBLANK(sbcc18[[#This Row],[total_children]]),SUM(sbcc18[[#This Row],[calc_boys]],sbcc18[[#This Row],[calc_girls]]),sbcc18[[#This Row],[total_children]])</f>
        <v>0</v>
      </c>
      <c r="AF597" s="49">
        <f>IF(ISBLANK(sbcc18[[#This Row],[total_pwd]]),SUM(sbcc18[[#This Row],[total_pwd_men]],sbcc18[[#This Row],[total_pwd_women]]),sbcc18[[#This Row],[total_pwd]])</f>
        <v>0</v>
      </c>
      <c r="AG597" s="49">
        <f>IF(ISBLANK(sbcc18[[#This Row],[total_adults]]),SUM(sbcc18[[#This Row],[total_men]],sbcc18[[#This Row],[total_women]]),sbcc18[[#This Row],[total_adults]])</f>
        <v>0</v>
      </c>
      <c r="AH597" s="49">
        <f>IF(ISBLANK(sbcc18[[#This Row],[total_beneficiaries_reached]]),SUM(sbcc18[[#This Row],[calc_children]],sbcc18[[#This Row],[calc_adults]]),sbcc18[[#This Row],[total_beneficiaries_reached]])</f>
        <v>0</v>
      </c>
      <c r="AI597" s="49" t="str">
        <f ca="1">IF(B597="","",OFFSET(table_admin1[[#Headers],[ADM1_PT]],MATCH(B597,admin1,0),1))</f>
        <v/>
      </c>
      <c r="AJ597" s="49" t="str">
        <f t="shared" ca="1" si="18"/>
        <v/>
      </c>
      <c r="AK597" s="49" t="str">
        <f t="shared" ca="1" si="19"/>
        <v/>
      </c>
    </row>
    <row r="598" spans="29:37" x14ac:dyDescent="0.2">
      <c r="AC598" s="49">
        <f>IF(ISBLANK(sbcc18[[#This Row],[total_boys]]),SUM(sbcc18[[#This Row],[boys_0-5_reached]],sbcc18[[#This Row],[boys_6-12_reached]],sbcc18[[#This Row],[boys_13-18_reached]]),sbcc18[[#This Row],[total_boys]])</f>
        <v>0</v>
      </c>
      <c r="AD598" s="49">
        <f>IF(ISBLANK(sbcc18[[#This Row],[total_girls]]),SUM(sbcc18[[#This Row],[girls_0-5_reached]],sbcc18[[#This Row],[girls_6-12_reached]],sbcc18[[#This Row],[girls_13-18_reached]]),sbcc18[[#This Row],[total_girls]])</f>
        <v>0</v>
      </c>
      <c r="AE598" s="49">
        <f>IF(ISBLANK(sbcc18[[#This Row],[total_children]]),SUM(sbcc18[[#This Row],[calc_boys]],sbcc18[[#This Row],[calc_girls]]),sbcc18[[#This Row],[total_children]])</f>
        <v>0</v>
      </c>
      <c r="AF598" s="49">
        <f>IF(ISBLANK(sbcc18[[#This Row],[total_pwd]]),SUM(sbcc18[[#This Row],[total_pwd_men]],sbcc18[[#This Row],[total_pwd_women]]),sbcc18[[#This Row],[total_pwd]])</f>
        <v>0</v>
      </c>
      <c r="AG598" s="49">
        <f>IF(ISBLANK(sbcc18[[#This Row],[total_adults]]),SUM(sbcc18[[#This Row],[total_men]],sbcc18[[#This Row],[total_women]]),sbcc18[[#This Row],[total_adults]])</f>
        <v>0</v>
      </c>
      <c r="AH598" s="49">
        <f>IF(ISBLANK(sbcc18[[#This Row],[total_beneficiaries_reached]]),SUM(sbcc18[[#This Row],[calc_children]],sbcc18[[#This Row],[calc_adults]]),sbcc18[[#This Row],[total_beneficiaries_reached]])</f>
        <v>0</v>
      </c>
      <c r="AI598" s="49" t="str">
        <f ca="1">IF(B598="","",OFFSET(table_admin1[[#Headers],[ADM1_PT]],MATCH(B598,admin1,0),1))</f>
        <v/>
      </c>
      <c r="AJ598" s="49" t="str">
        <f t="shared" ca="1" si="18"/>
        <v/>
      </c>
      <c r="AK598" s="49" t="str">
        <f t="shared" ca="1" si="19"/>
        <v/>
      </c>
    </row>
    <row r="599" spans="29:37" x14ac:dyDescent="0.2">
      <c r="AC599" s="49">
        <f>IF(ISBLANK(sbcc18[[#This Row],[total_boys]]),SUM(sbcc18[[#This Row],[boys_0-5_reached]],sbcc18[[#This Row],[boys_6-12_reached]],sbcc18[[#This Row],[boys_13-18_reached]]),sbcc18[[#This Row],[total_boys]])</f>
        <v>0</v>
      </c>
      <c r="AD599" s="49">
        <f>IF(ISBLANK(sbcc18[[#This Row],[total_girls]]),SUM(sbcc18[[#This Row],[girls_0-5_reached]],sbcc18[[#This Row],[girls_6-12_reached]],sbcc18[[#This Row],[girls_13-18_reached]]),sbcc18[[#This Row],[total_girls]])</f>
        <v>0</v>
      </c>
      <c r="AE599" s="49">
        <f>IF(ISBLANK(sbcc18[[#This Row],[total_children]]),SUM(sbcc18[[#This Row],[calc_boys]],sbcc18[[#This Row],[calc_girls]]),sbcc18[[#This Row],[total_children]])</f>
        <v>0</v>
      </c>
      <c r="AF599" s="49">
        <f>IF(ISBLANK(sbcc18[[#This Row],[total_pwd]]),SUM(sbcc18[[#This Row],[total_pwd_men]],sbcc18[[#This Row],[total_pwd_women]]),sbcc18[[#This Row],[total_pwd]])</f>
        <v>0</v>
      </c>
      <c r="AG599" s="49">
        <f>IF(ISBLANK(sbcc18[[#This Row],[total_adults]]),SUM(sbcc18[[#This Row],[total_men]],sbcc18[[#This Row],[total_women]]),sbcc18[[#This Row],[total_adults]])</f>
        <v>0</v>
      </c>
      <c r="AH599" s="49">
        <f>IF(ISBLANK(sbcc18[[#This Row],[total_beneficiaries_reached]]),SUM(sbcc18[[#This Row],[calc_children]],sbcc18[[#This Row],[calc_adults]]),sbcc18[[#This Row],[total_beneficiaries_reached]])</f>
        <v>0</v>
      </c>
      <c r="AI599" s="49" t="str">
        <f ca="1">IF(B599="","",OFFSET(table_admin1[[#Headers],[ADM1_PT]],MATCH(B599,admin1,0),1))</f>
        <v/>
      </c>
      <c r="AJ599" s="49" t="str">
        <f t="shared" ca="1" si="18"/>
        <v/>
      </c>
      <c r="AK599" s="49" t="str">
        <f t="shared" ca="1" si="19"/>
        <v/>
      </c>
    </row>
    <row r="600" spans="29:37" x14ac:dyDescent="0.2">
      <c r="AC600" s="49">
        <f>IF(ISBLANK(sbcc18[[#This Row],[total_boys]]),SUM(sbcc18[[#This Row],[boys_0-5_reached]],sbcc18[[#This Row],[boys_6-12_reached]],sbcc18[[#This Row],[boys_13-18_reached]]),sbcc18[[#This Row],[total_boys]])</f>
        <v>0</v>
      </c>
      <c r="AD600" s="49">
        <f>IF(ISBLANK(sbcc18[[#This Row],[total_girls]]),SUM(sbcc18[[#This Row],[girls_0-5_reached]],sbcc18[[#This Row],[girls_6-12_reached]],sbcc18[[#This Row],[girls_13-18_reached]]),sbcc18[[#This Row],[total_girls]])</f>
        <v>0</v>
      </c>
      <c r="AE600" s="49">
        <f>IF(ISBLANK(sbcc18[[#This Row],[total_children]]),SUM(sbcc18[[#This Row],[calc_boys]],sbcc18[[#This Row],[calc_girls]]),sbcc18[[#This Row],[total_children]])</f>
        <v>0</v>
      </c>
      <c r="AF600" s="49">
        <f>IF(ISBLANK(sbcc18[[#This Row],[total_pwd]]),SUM(sbcc18[[#This Row],[total_pwd_men]],sbcc18[[#This Row],[total_pwd_women]]),sbcc18[[#This Row],[total_pwd]])</f>
        <v>0</v>
      </c>
      <c r="AG600" s="49">
        <f>IF(ISBLANK(sbcc18[[#This Row],[total_adults]]),SUM(sbcc18[[#This Row],[total_men]],sbcc18[[#This Row],[total_women]]),sbcc18[[#This Row],[total_adults]])</f>
        <v>0</v>
      </c>
      <c r="AH600" s="49">
        <f>IF(ISBLANK(sbcc18[[#This Row],[total_beneficiaries_reached]]),SUM(sbcc18[[#This Row],[calc_children]],sbcc18[[#This Row],[calc_adults]]),sbcc18[[#This Row],[total_beneficiaries_reached]])</f>
        <v>0</v>
      </c>
      <c r="AI600" s="49" t="str">
        <f ca="1">IF(B600="","",OFFSET(table_admin1[[#Headers],[ADM1_PT]],MATCH(B600,admin1,0),1))</f>
        <v/>
      </c>
      <c r="AJ600" s="49" t="str">
        <f t="shared" ca="1" si="18"/>
        <v/>
      </c>
      <c r="AK600" s="49" t="str">
        <f t="shared" ca="1" si="19"/>
        <v/>
      </c>
    </row>
    <row r="601" spans="29:37" x14ac:dyDescent="0.2">
      <c r="AC601" s="49">
        <f>IF(ISBLANK(sbcc18[[#This Row],[total_boys]]),SUM(sbcc18[[#This Row],[boys_0-5_reached]],sbcc18[[#This Row],[boys_6-12_reached]],sbcc18[[#This Row],[boys_13-18_reached]]),sbcc18[[#This Row],[total_boys]])</f>
        <v>0</v>
      </c>
      <c r="AD601" s="49">
        <f>IF(ISBLANK(sbcc18[[#This Row],[total_girls]]),SUM(sbcc18[[#This Row],[girls_0-5_reached]],sbcc18[[#This Row],[girls_6-12_reached]],sbcc18[[#This Row],[girls_13-18_reached]]),sbcc18[[#This Row],[total_girls]])</f>
        <v>0</v>
      </c>
      <c r="AE601" s="49">
        <f>IF(ISBLANK(sbcc18[[#This Row],[total_children]]),SUM(sbcc18[[#This Row],[calc_boys]],sbcc18[[#This Row],[calc_girls]]),sbcc18[[#This Row],[total_children]])</f>
        <v>0</v>
      </c>
      <c r="AF601" s="49">
        <f>IF(ISBLANK(sbcc18[[#This Row],[total_pwd]]),SUM(sbcc18[[#This Row],[total_pwd_men]],sbcc18[[#This Row],[total_pwd_women]]),sbcc18[[#This Row],[total_pwd]])</f>
        <v>0</v>
      </c>
      <c r="AG601" s="49">
        <f>IF(ISBLANK(sbcc18[[#This Row],[total_adults]]),SUM(sbcc18[[#This Row],[total_men]],sbcc18[[#This Row],[total_women]]),sbcc18[[#This Row],[total_adults]])</f>
        <v>0</v>
      </c>
      <c r="AH601" s="49">
        <f>IF(ISBLANK(sbcc18[[#This Row],[total_beneficiaries_reached]]),SUM(sbcc18[[#This Row],[calc_children]],sbcc18[[#This Row],[calc_adults]]),sbcc18[[#This Row],[total_beneficiaries_reached]])</f>
        <v>0</v>
      </c>
      <c r="AI601" s="49" t="str">
        <f ca="1">IF(B601="","",OFFSET(table_admin1[[#Headers],[ADM1_PT]],MATCH(B601,admin1,0),1))</f>
        <v/>
      </c>
      <c r="AJ601" s="49" t="str">
        <f t="shared" ca="1" si="18"/>
        <v/>
      </c>
      <c r="AK601" s="49" t="str">
        <f t="shared" ca="1" si="19"/>
        <v/>
      </c>
    </row>
    <row r="602" spans="29:37" x14ac:dyDescent="0.2">
      <c r="AC602" s="49">
        <f>IF(ISBLANK(sbcc18[[#This Row],[total_boys]]),SUM(sbcc18[[#This Row],[boys_0-5_reached]],sbcc18[[#This Row],[boys_6-12_reached]],sbcc18[[#This Row],[boys_13-18_reached]]),sbcc18[[#This Row],[total_boys]])</f>
        <v>0</v>
      </c>
      <c r="AD602" s="49">
        <f>IF(ISBLANK(sbcc18[[#This Row],[total_girls]]),SUM(sbcc18[[#This Row],[girls_0-5_reached]],sbcc18[[#This Row],[girls_6-12_reached]],sbcc18[[#This Row],[girls_13-18_reached]]),sbcc18[[#This Row],[total_girls]])</f>
        <v>0</v>
      </c>
      <c r="AE602" s="49">
        <f>IF(ISBLANK(sbcc18[[#This Row],[total_children]]),SUM(sbcc18[[#This Row],[calc_boys]],sbcc18[[#This Row],[calc_girls]]),sbcc18[[#This Row],[total_children]])</f>
        <v>0</v>
      </c>
      <c r="AF602" s="49">
        <f>IF(ISBLANK(sbcc18[[#This Row],[total_pwd]]),SUM(sbcc18[[#This Row],[total_pwd_men]],sbcc18[[#This Row],[total_pwd_women]]),sbcc18[[#This Row],[total_pwd]])</f>
        <v>0</v>
      </c>
      <c r="AG602" s="49">
        <f>IF(ISBLANK(sbcc18[[#This Row],[total_adults]]),SUM(sbcc18[[#This Row],[total_men]],sbcc18[[#This Row],[total_women]]),sbcc18[[#This Row],[total_adults]])</f>
        <v>0</v>
      </c>
      <c r="AH602" s="49">
        <f>IF(ISBLANK(sbcc18[[#This Row],[total_beneficiaries_reached]]),SUM(sbcc18[[#This Row],[calc_children]],sbcc18[[#This Row],[calc_adults]]),sbcc18[[#This Row],[total_beneficiaries_reached]])</f>
        <v>0</v>
      </c>
      <c r="AI602" s="49" t="str">
        <f ca="1">IF(B602="","",OFFSET(table_admin1[[#Headers],[ADM1_PT]],MATCH(B602,admin1,0),1))</f>
        <v/>
      </c>
      <c r="AJ602" s="49" t="str">
        <f t="shared" ca="1" si="18"/>
        <v/>
      </c>
      <c r="AK602" s="49" t="str">
        <f t="shared" ca="1" si="19"/>
        <v/>
      </c>
    </row>
    <row r="603" spans="29:37" x14ac:dyDescent="0.2">
      <c r="AC603" s="49">
        <f>IF(ISBLANK(sbcc18[[#This Row],[total_boys]]),SUM(sbcc18[[#This Row],[boys_0-5_reached]],sbcc18[[#This Row],[boys_6-12_reached]],sbcc18[[#This Row],[boys_13-18_reached]]),sbcc18[[#This Row],[total_boys]])</f>
        <v>0</v>
      </c>
      <c r="AD603" s="49">
        <f>IF(ISBLANK(sbcc18[[#This Row],[total_girls]]),SUM(sbcc18[[#This Row],[girls_0-5_reached]],sbcc18[[#This Row],[girls_6-12_reached]],sbcc18[[#This Row],[girls_13-18_reached]]),sbcc18[[#This Row],[total_girls]])</f>
        <v>0</v>
      </c>
      <c r="AE603" s="49">
        <f>IF(ISBLANK(sbcc18[[#This Row],[total_children]]),SUM(sbcc18[[#This Row],[calc_boys]],sbcc18[[#This Row],[calc_girls]]),sbcc18[[#This Row],[total_children]])</f>
        <v>0</v>
      </c>
      <c r="AF603" s="49">
        <f>IF(ISBLANK(sbcc18[[#This Row],[total_pwd]]),SUM(sbcc18[[#This Row],[total_pwd_men]],sbcc18[[#This Row],[total_pwd_women]]),sbcc18[[#This Row],[total_pwd]])</f>
        <v>0</v>
      </c>
      <c r="AG603" s="49">
        <f>IF(ISBLANK(sbcc18[[#This Row],[total_adults]]),SUM(sbcc18[[#This Row],[total_men]],sbcc18[[#This Row],[total_women]]),sbcc18[[#This Row],[total_adults]])</f>
        <v>0</v>
      </c>
      <c r="AH603" s="49">
        <f>IF(ISBLANK(sbcc18[[#This Row],[total_beneficiaries_reached]]),SUM(sbcc18[[#This Row],[calc_children]],sbcc18[[#This Row],[calc_adults]]),sbcc18[[#This Row],[total_beneficiaries_reached]])</f>
        <v>0</v>
      </c>
      <c r="AI603" s="49" t="str">
        <f ca="1">IF(B603="","",OFFSET(table_admin1[[#Headers],[ADM1_PT]],MATCH(B603,admin1,0),1))</f>
        <v/>
      </c>
      <c r="AJ603" s="49" t="str">
        <f t="shared" ca="1" si="18"/>
        <v/>
      </c>
      <c r="AK603" s="49" t="str">
        <f t="shared" ca="1" si="19"/>
        <v/>
      </c>
    </row>
    <row r="604" spans="29:37" x14ac:dyDescent="0.2">
      <c r="AC604" s="49">
        <f>IF(ISBLANK(sbcc18[[#This Row],[total_boys]]),SUM(sbcc18[[#This Row],[boys_0-5_reached]],sbcc18[[#This Row],[boys_6-12_reached]],sbcc18[[#This Row],[boys_13-18_reached]]),sbcc18[[#This Row],[total_boys]])</f>
        <v>0</v>
      </c>
      <c r="AD604" s="49">
        <f>IF(ISBLANK(sbcc18[[#This Row],[total_girls]]),SUM(sbcc18[[#This Row],[girls_0-5_reached]],sbcc18[[#This Row],[girls_6-12_reached]],sbcc18[[#This Row],[girls_13-18_reached]]),sbcc18[[#This Row],[total_girls]])</f>
        <v>0</v>
      </c>
      <c r="AE604" s="49">
        <f>IF(ISBLANK(sbcc18[[#This Row],[total_children]]),SUM(sbcc18[[#This Row],[calc_boys]],sbcc18[[#This Row],[calc_girls]]),sbcc18[[#This Row],[total_children]])</f>
        <v>0</v>
      </c>
      <c r="AF604" s="49">
        <f>IF(ISBLANK(sbcc18[[#This Row],[total_pwd]]),SUM(sbcc18[[#This Row],[total_pwd_men]],sbcc18[[#This Row],[total_pwd_women]]),sbcc18[[#This Row],[total_pwd]])</f>
        <v>0</v>
      </c>
      <c r="AG604" s="49">
        <f>IF(ISBLANK(sbcc18[[#This Row],[total_adults]]),SUM(sbcc18[[#This Row],[total_men]],sbcc18[[#This Row],[total_women]]),sbcc18[[#This Row],[total_adults]])</f>
        <v>0</v>
      </c>
      <c r="AH604" s="49">
        <f>IF(ISBLANK(sbcc18[[#This Row],[total_beneficiaries_reached]]),SUM(sbcc18[[#This Row],[calc_children]],sbcc18[[#This Row],[calc_adults]]),sbcc18[[#This Row],[total_beneficiaries_reached]])</f>
        <v>0</v>
      </c>
      <c r="AI604" s="49" t="str">
        <f ca="1">IF(B604="","",OFFSET(table_admin1[[#Headers],[ADM1_PT]],MATCH(B604,admin1,0),1))</f>
        <v/>
      </c>
      <c r="AJ604" s="49" t="str">
        <f t="shared" ca="1" si="18"/>
        <v/>
      </c>
      <c r="AK604" s="49" t="str">
        <f t="shared" ca="1" si="19"/>
        <v/>
      </c>
    </row>
    <row r="605" spans="29:37" x14ac:dyDescent="0.2">
      <c r="AC605" s="49">
        <f>IF(ISBLANK(sbcc18[[#This Row],[total_boys]]),SUM(sbcc18[[#This Row],[boys_0-5_reached]],sbcc18[[#This Row],[boys_6-12_reached]],sbcc18[[#This Row],[boys_13-18_reached]]),sbcc18[[#This Row],[total_boys]])</f>
        <v>0</v>
      </c>
      <c r="AD605" s="49">
        <f>IF(ISBLANK(sbcc18[[#This Row],[total_girls]]),SUM(sbcc18[[#This Row],[girls_0-5_reached]],sbcc18[[#This Row],[girls_6-12_reached]],sbcc18[[#This Row],[girls_13-18_reached]]),sbcc18[[#This Row],[total_girls]])</f>
        <v>0</v>
      </c>
      <c r="AE605" s="49">
        <f>IF(ISBLANK(sbcc18[[#This Row],[total_children]]),SUM(sbcc18[[#This Row],[calc_boys]],sbcc18[[#This Row],[calc_girls]]),sbcc18[[#This Row],[total_children]])</f>
        <v>0</v>
      </c>
      <c r="AF605" s="49">
        <f>IF(ISBLANK(sbcc18[[#This Row],[total_pwd]]),SUM(sbcc18[[#This Row],[total_pwd_men]],sbcc18[[#This Row],[total_pwd_women]]),sbcc18[[#This Row],[total_pwd]])</f>
        <v>0</v>
      </c>
      <c r="AG605" s="49">
        <f>IF(ISBLANK(sbcc18[[#This Row],[total_adults]]),SUM(sbcc18[[#This Row],[total_men]],sbcc18[[#This Row],[total_women]]),sbcc18[[#This Row],[total_adults]])</f>
        <v>0</v>
      </c>
      <c r="AH605" s="49">
        <f>IF(ISBLANK(sbcc18[[#This Row],[total_beneficiaries_reached]]),SUM(sbcc18[[#This Row],[calc_children]],sbcc18[[#This Row],[calc_adults]]),sbcc18[[#This Row],[total_beneficiaries_reached]])</f>
        <v>0</v>
      </c>
      <c r="AI605" s="49" t="str">
        <f ca="1">IF(B605="","",OFFSET(table_admin1[[#Headers],[ADM1_PT]],MATCH(B605,admin1,0),1))</f>
        <v/>
      </c>
      <c r="AJ605" s="49" t="str">
        <f t="shared" ca="1" si="18"/>
        <v/>
      </c>
      <c r="AK605" s="49" t="str">
        <f t="shared" ca="1" si="19"/>
        <v/>
      </c>
    </row>
    <row r="606" spans="29:37" x14ac:dyDescent="0.2">
      <c r="AC606" s="49">
        <f>IF(ISBLANK(sbcc18[[#This Row],[total_boys]]),SUM(sbcc18[[#This Row],[boys_0-5_reached]],sbcc18[[#This Row],[boys_6-12_reached]],sbcc18[[#This Row],[boys_13-18_reached]]),sbcc18[[#This Row],[total_boys]])</f>
        <v>0</v>
      </c>
      <c r="AD606" s="49">
        <f>IF(ISBLANK(sbcc18[[#This Row],[total_girls]]),SUM(sbcc18[[#This Row],[girls_0-5_reached]],sbcc18[[#This Row],[girls_6-12_reached]],sbcc18[[#This Row],[girls_13-18_reached]]),sbcc18[[#This Row],[total_girls]])</f>
        <v>0</v>
      </c>
      <c r="AE606" s="49">
        <f>IF(ISBLANK(sbcc18[[#This Row],[total_children]]),SUM(sbcc18[[#This Row],[calc_boys]],sbcc18[[#This Row],[calc_girls]]),sbcc18[[#This Row],[total_children]])</f>
        <v>0</v>
      </c>
      <c r="AF606" s="49">
        <f>IF(ISBLANK(sbcc18[[#This Row],[total_pwd]]),SUM(sbcc18[[#This Row],[total_pwd_men]],sbcc18[[#This Row],[total_pwd_women]]),sbcc18[[#This Row],[total_pwd]])</f>
        <v>0</v>
      </c>
      <c r="AG606" s="49">
        <f>IF(ISBLANK(sbcc18[[#This Row],[total_adults]]),SUM(sbcc18[[#This Row],[total_men]],sbcc18[[#This Row],[total_women]]),sbcc18[[#This Row],[total_adults]])</f>
        <v>0</v>
      </c>
      <c r="AH606" s="49">
        <f>IF(ISBLANK(sbcc18[[#This Row],[total_beneficiaries_reached]]),SUM(sbcc18[[#This Row],[calc_children]],sbcc18[[#This Row],[calc_adults]]),sbcc18[[#This Row],[total_beneficiaries_reached]])</f>
        <v>0</v>
      </c>
      <c r="AI606" s="49" t="str">
        <f ca="1">IF(B606="","",OFFSET(table_admin1[[#Headers],[ADM1_PT]],MATCH(B606,admin1,0),1))</f>
        <v/>
      </c>
      <c r="AJ606" s="49" t="str">
        <f t="shared" ca="1" si="18"/>
        <v/>
      </c>
      <c r="AK606" s="49" t="str">
        <f t="shared" ca="1" si="19"/>
        <v/>
      </c>
    </row>
    <row r="607" spans="29:37" x14ac:dyDescent="0.2">
      <c r="AC607" s="49">
        <f>IF(ISBLANK(sbcc18[[#This Row],[total_boys]]),SUM(sbcc18[[#This Row],[boys_0-5_reached]],sbcc18[[#This Row],[boys_6-12_reached]],sbcc18[[#This Row],[boys_13-18_reached]]),sbcc18[[#This Row],[total_boys]])</f>
        <v>0</v>
      </c>
      <c r="AD607" s="49">
        <f>IF(ISBLANK(sbcc18[[#This Row],[total_girls]]),SUM(sbcc18[[#This Row],[girls_0-5_reached]],sbcc18[[#This Row],[girls_6-12_reached]],sbcc18[[#This Row],[girls_13-18_reached]]),sbcc18[[#This Row],[total_girls]])</f>
        <v>0</v>
      </c>
      <c r="AE607" s="49">
        <f>IF(ISBLANK(sbcc18[[#This Row],[total_children]]),SUM(sbcc18[[#This Row],[calc_boys]],sbcc18[[#This Row],[calc_girls]]),sbcc18[[#This Row],[total_children]])</f>
        <v>0</v>
      </c>
      <c r="AF607" s="49">
        <f>IF(ISBLANK(sbcc18[[#This Row],[total_pwd]]),SUM(sbcc18[[#This Row],[total_pwd_men]],sbcc18[[#This Row],[total_pwd_women]]),sbcc18[[#This Row],[total_pwd]])</f>
        <v>0</v>
      </c>
      <c r="AG607" s="49">
        <f>IF(ISBLANK(sbcc18[[#This Row],[total_adults]]),SUM(sbcc18[[#This Row],[total_men]],sbcc18[[#This Row],[total_women]]),sbcc18[[#This Row],[total_adults]])</f>
        <v>0</v>
      </c>
      <c r="AH607" s="49">
        <f>IF(ISBLANK(sbcc18[[#This Row],[total_beneficiaries_reached]]),SUM(sbcc18[[#This Row],[calc_children]],sbcc18[[#This Row],[calc_adults]]),sbcc18[[#This Row],[total_beneficiaries_reached]])</f>
        <v>0</v>
      </c>
      <c r="AI607" s="49" t="str">
        <f ca="1">IF(B607="","",OFFSET(table_admin1[[#Headers],[ADM1_PT]],MATCH(B607,admin1,0),1))</f>
        <v/>
      </c>
      <c r="AJ607" s="49" t="str">
        <f t="shared" ca="1" si="18"/>
        <v/>
      </c>
      <c r="AK607" s="49" t="str">
        <f t="shared" ca="1" si="19"/>
        <v/>
      </c>
    </row>
    <row r="608" spans="29:37" x14ac:dyDescent="0.2">
      <c r="AC608" s="49">
        <f>IF(ISBLANK(sbcc18[[#This Row],[total_boys]]),SUM(sbcc18[[#This Row],[boys_0-5_reached]],sbcc18[[#This Row],[boys_6-12_reached]],sbcc18[[#This Row],[boys_13-18_reached]]),sbcc18[[#This Row],[total_boys]])</f>
        <v>0</v>
      </c>
      <c r="AD608" s="49">
        <f>IF(ISBLANK(sbcc18[[#This Row],[total_girls]]),SUM(sbcc18[[#This Row],[girls_0-5_reached]],sbcc18[[#This Row],[girls_6-12_reached]],sbcc18[[#This Row],[girls_13-18_reached]]),sbcc18[[#This Row],[total_girls]])</f>
        <v>0</v>
      </c>
      <c r="AE608" s="49">
        <f>IF(ISBLANK(sbcc18[[#This Row],[total_children]]),SUM(sbcc18[[#This Row],[calc_boys]],sbcc18[[#This Row],[calc_girls]]),sbcc18[[#This Row],[total_children]])</f>
        <v>0</v>
      </c>
      <c r="AF608" s="49">
        <f>IF(ISBLANK(sbcc18[[#This Row],[total_pwd]]),SUM(sbcc18[[#This Row],[total_pwd_men]],sbcc18[[#This Row],[total_pwd_women]]),sbcc18[[#This Row],[total_pwd]])</f>
        <v>0</v>
      </c>
      <c r="AG608" s="49">
        <f>IF(ISBLANK(sbcc18[[#This Row],[total_adults]]),SUM(sbcc18[[#This Row],[total_men]],sbcc18[[#This Row],[total_women]]),sbcc18[[#This Row],[total_adults]])</f>
        <v>0</v>
      </c>
      <c r="AH608" s="49">
        <f>IF(ISBLANK(sbcc18[[#This Row],[total_beneficiaries_reached]]),SUM(sbcc18[[#This Row],[calc_children]],sbcc18[[#This Row],[calc_adults]]),sbcc18[[#This Row],[total_beneficiaries_reached]])</f>
        <v>0</v>
      </c>
      <c r="AI608" s="49" t="str">
        <f ca="1">IF(B608="","",OFFSET(table_admin1[[#Headers],[ADM1_PT]],MATCH(B608,admin1,0),1))</f>
        <v/>
      </c>
      <c r="AJ608" s="49" t="str">
        <f t="shared" ca="1" si="18"/>
        <v/>
      </c>
      <c r="AK608" s="49" t="str">
        <f t="shared" ca="1" si="19"/>
        <v/>
      </c>
    </row>
    <row r="609" spans="29:37" x14ac:dyDescent="0.2">
      <c r="AC609" s="49">
        <f>IF(ISBLANK(sbcc18[[#This Row],[total_boys]]),SUM(sbcc18[[#This Row],[boys_0-5_reached]],sbcc18[[#This Row],[boys_6-12_reached]],sbcc18[[#This Row],[boys_13-18_reached]]),sbcc18[[#This Row],[total_boys]])</f>
        <v>0</v>
      </c>
      <c r="AD609" s="49">
        <f>IF(ISBLANK(sbcc18[[#This Row],[total_girls]]),SUM(sbcc18[[#This Row],[girls_0-5_reached]],sbcc18[[#This Row],[girls_6-12_reached]],sbcc18[[#This Row],[girls_13-18_reached]]),sbcc18[[#This Row],[total_girls]])</f>
        <v>0</v>
      </c>
      <c r="AE609" s="49">
        <f>IF(ISBLANK(sbcc18[[#This Row],[total_children]]),SUM(sbcc18[[#This Row],[calc_boys]],sbcc18[[#This Row],[calc_girls]]),sbcc18[[#This Row],[total_children]])</f>
        <v>0</v>
      </c>
      <c r="AF609" s="49">
        <f>IF(ISBLANK(sbcc18[[#This Row],[total_pwd]]),SUM(sbcc18[[#This Row],[total_pwd_men]],sbcc18[[#This Row],[total_pwd_women]]),sbcc18[[#This Row],[total_pwd]])</f>
        <v>0</v>
      </c>
      <c r="AG609" s="49">
        <f>IF(ISBLANK(sbcc18[[#This Row],[total_adults]]),SUM(sbcc18[[#This Row],[total_men]],sbcc18[[#This Row],[total_women]]),sbcc18[[#This Row],[total_adults]])</f>
        <v>0</v>
      </c>
      <c r="AH609" s="49">
        <f>IF(ISBLANK(sbcc18[[#This Row],[total_beneficiaries_reached]]),SUM(sbcc18[[#This Row],[calc_children]],sbcc18[[#This Row],[calc_adults]]),sbcc18[[#This Row],[total_beneficiaries_reached]])</f>
        <v>0</v>
      </c>
      <c r="AI609" s="49" t="str">
        <f ca="1">IF(B609="","",OFFSET(table_admin1[[#Headers],[ADM1_PT]],MATCH(B609,admin1,0),1))</f>
        <v/>
      </c>
      <c r="AJ609" s="49" t="str">
        <f t="shared" ca="1" si="18"/>
        <v/>
      </c>
      <c r="AK609" s="49" t="str">
        <f t="shared" ca="1" si="19"/>
        <v/>
      </c>
    </row>
    <row r="610" spans="29:37" x14ac:dyDescent="0.2">
      <c r="AC610" s="49">
        <f>IF(ISBLANK(sbcc18[[#This Row],[total_boys]]),SUM(sbcc18[[#This Row],[boys_0-5_reached]],sbcc18[[#This Row],[boys_6-12_reached]],sbcc18[[#This Row],[boys_13-18_reached]]),sbcc18[[#This Row],[total_boys]])</f>
        <v>0</v>
      </c>
      <c r="AD610" s="49">
        <f>IF(ISBLANK(sbcc18[[#This Row],[total_girls]]),SUM(sbcc18[[#This Row],[girls_0-5_reached]],sbcc18[[#This Row],[girls_6-12_reached]],sbcc18[[#This Row],[girls_13-18_reached]]),sbcc18[[#This Row],[total_girls]])</f>
        <v>0</v>
      </c>
      <c r="AE610" s="49">
        <f>IF(ISBLANK(sbcc18[[#This Row],[total_children]]),SUM(sbcc18[[#This Row],[calc_boys]],sbcc18[[#This Row],[calc_girls]]),sbcc18[[#This Row],[total_children]])</f>
        <v>0</v>
      </c>
      <c r="AF610" s="49">
        <f>IF(ISBLANK(sbcc18[[#This Row],[total_pwd]]),SUM(sbcc18[[#This Row],[total_pwd_men]],sbcc18[[#This Row],[total_pwd_women]]),sbcc18[[#This Row],[total_pwd]])</f>
        <v>0</v>
      </c>
      <c r="AG610" s="49">
        <f>IF(ISBLANK(sbcc18[[#This Row],[total_adults]]),SUM(sbcc18[[#This Row],[total_men]],sbcc18[[#This Row],[total_women]]),sbcc18[[#This Row],[total_adults]])</f>
        <v>0</v>
      </c>
      <c r="AH610" s="49">
        <f>IF(ISBLANK(sbcc18[[#This Row],[total_beneficiaries_reached]]),SUM(sbcc18[[#This Row],[calc_children]],sbcc18[[#This Row],[calc_adults]]),sbcc18[[#This Row],[total_beneficiaries_reached]])</f>
        <v>0</v>
      </c>
      <c r="AI610" s="49" t="str">
        <f ca="1">IF(B610="","",OFFSET(table_admin1[[#Headers],[ADM1_PT]],MATCH(B610,admin1,0),1))</f>
        <v/>
      </c>
      <c r="AJ610" s="49" t="str">
        <f t="shared" ca="1" si="18"/>
        <v/>
      </c>
      <c r="AK610" s="49" t="str">
        <f t="shared" ca="1" si="19"/>
        <v/>
      </c>
    </row>
    <row r="611" spans="29:37" x14ac:dyDescent="0.2">
      <c r="AC611" s="49">
        <f>IF(ISBLANK(sbcc18[[#This Row],[total_boys]]),SUM(sbcc18[[#This Row],[boys_0-5_reached]],sbcc18[[#This Row],[boys_6-12_reached]],sbcc18[[#This Row],[boys_13-18_reached]]),sbcc18[[#This Row],[total_boys]])</f>
        <v>0</v>
      </c>
      <c r="AD611" s="49">
        <f>IF(ISBLANK(sbcc18[[#This Row],[total_girls]]),SUM(sbcc18[[#This Row],[girls_0-5_reached]],sbcc18[[#This Row],[girls_6-12_reached]],sbcc18[[#This Row],[girls_13-18_reached]]),sbcc18[[#This Row],[total_girls]])</f>
        <v>0</v>
      </c>
      <c r="AE611" s="49">
        <f>IF(ISBLANK(sbcc18[[#This Row],[total_children]]),SUM(sbcc18[[#This Row],[calc_boys]],sbcc18[[#This Row],[calc_girls]]),sbcc18[[#This Row],[total_children]])</f>
        <v>0</v>
      </c>
      <c r="AF611" s="49">
        <f>IF(ISBLANK(sbcc18[[#This Row],[total_pwd]]),SUM(sbcc18[[#This Row],[total_pwd_men]],sbcc18[[#This Row],[total_pwd_women]]),sbcc18[[#This Row],[total_pwd]])</f>
        <v>0</v>
      </c>
      <c r="AG611" s="49">
        <f>IF(ISBLANK(sbcc18[[#This Row],[total_adults]]),SUM(sbcc18[[#This Row],[total_men]],sbcc18[[#This Row],[total_women]]),sbcc18[[#This Row],[total_adults]])</f>
        <v>0</v>
      </c>
      <c r="AH611" s="49">
        <f>IF(ISBLANK(sbcc18[[#This Row],[total_beneficiaries_reached]]),SUM(sbcc18[[#This Row],[calc_children]],sbcc18[[#This Row],[calc_adults]]),sbcc18[[#This Row],[total_beneficiaries_reached]])</f>
        <v>0</v>
      </c>
      <c r="AI611" s="49" t="str">
        <f ca="1">IF(B611="","",OFFSET(table_admin1[[#Headers],[ADM1_PT]],MATCH(B611,admin1,0),1))</f>
        <v/>
      </c>
      <c r="AJ611" s="49" t="str">
        <f t="shared" ca="1" si="18"/>
        <v/>
      </c>
      <c r="AK611" s="49" t="str">
        <f t="shared" ca="1" si="19"/>
        <v/>
      </c>
    </row>
    <row r="612" spans="29:37" x14ac:dyDescent="0.2">
      <c r="AC612" s="49">
        <f>IF(ISBLANK(sbcc18[[#This Row],[total_boys]]),SUM(sbcc18[[#This Row],[boys_0-5_reached]],sbcc18[[#This Row],[boys_6-12_reached]],sbcc18[[#This Row],[boys_13-18_reached]]),sbcc18[[#This Row],[total_boys]])</f>
        <v>0</v>
      </c>
      <c r="AD612" s="49">
        <f>IF(ISBLANK(sbcc18[[#This Row],[total_girls]]),SUM(sbcc18[[#This Row],[girls_0-5_reached]],sbcc18[[#This Row],[girls_6-12_reached]],sbcc18[[#This Row],[girls_13-18_reached]]),sbcc18[[#This Row],[total_girls]])</f>
        <v>0</v>
      </c>
      <c r="AE612" s="49">
        <f>IF(ISBLANK(sbcc18[[#This Row],[total_children]]),SUM(sbcc18[[#This Row],[calc_boys]],sbcc18[[#This Row],[calc_girls]]),sbcc18[[#This Row],[total_children]])</f>
        <v>0</v>
      </c>
      <c r="AF612" s="49">
        <f>IF(ISBLANK(sbcc18[[#This Row],[total_pwd]]),SUM(sbcc18[[#This Row],[total_pwd_men]],sbcc18[[#This Row],[total_pwd_women]]),sbcc18[[#This Row],[total_pwd]])</f>
        <v>0</v>
      </c>
      <c r="AG612" s="49">
        <f>IF(ISBLANK(sbcc18[[#This Row],[total_adults]]),SUM(sbcc18[[#This Row],[total_men]],sbcc18[[#This Row],[total_women]]),sbcc18[[#This Row],[total_adults]])</f>
        <v>0</v>
      </c>
      <c r="AH612" s="49">
        <f>IF(ISBLANK(sbcc18[[#This Row],[total_beneficiaries_reached]]),SUM(sbcc18[[#This Row],[calc_children]],sbcc18[[#This Row],[calc_adults]]),sbcc18[[#This Row],[total_beneficiaries_reached]])</f>
        <v>0</v>
      </c>
      <c r="AI612" s="49" t="str">
        <f ca="1">IF(B612="","",OFFSET(table_admin1[[#Headers],[ADM1_PT]],MATCH(B612,admin1,0),1))</f>
        <v/>
      </c>
      <c r="AJ612" s="49" t="str">
        <f t="shared" ca="1" si="18"/>
        <v/>
      </c>
      <c r="AK612" s="49" t="str">
        <f t="shared" ca="1" si="19"/>
        <v/>
      </c>
    </row>
    <row r="613" spans="29:37" x14ac:dyDescent="0.2">
      <c r="AC613" s="49">
        <f>IF(ISBLANK(sbcc18[[#This Row],[total_boys]]),SUM(sbcc18[[#This Row],[boys_0-5_reached]],sbcc18[[#This Row],[boys_6-12_reached]],sbcc18[[#This Row],[boys_13-18_reached]]),sbcc18[[#This Row],[total_boys]])</f>
        <v>0</v>
      </c>
      <c r="AD613" s="49">
        <f>IF(ISBLANK(sbcc18[[#This Row],[total_girls]]),SUM(sbcc18[[#This Row],[girls_0-5_reached]],sbcc18[[#This Row],[girls_6-12_reached]],sbcc18[[#This Row],[girls_13-18_reached]]),sbcc18[[#This Row],[total_girls]])</f>
        <v>0</v>
      </c>
      <c r="AE613" s="49">
        <f>IF(ISBLANK(sbcc18[[#This Row],[total_children]]),SUM(sbcc18[[#This Row],[calc_boys]],sbcc18[[#This Row],[calc_girls]]),sbcc18[[#This Row],[total_children]])</f>
        <v>0</v>
      </c>
      <c r="AF613" s="49">
        <f>IF(ISBLANK(sbcc18[[#This Row],[total_pwd]]),SUM(sbcc18[[#This Row],[total_pwd_men]],sbcc18[[#This Row],[total_pwd_women]]),sbcc18[[#This Row],[total_pwd]])</f>
        <v>0</v>
      </c>
      <c r="AG613" s="49">
        <f>IF(ISBLANK(sbcc18[[#This Row],[total_adults]]),SUM(sbcc18[[#This Row],[total_men]],sbcc18[[#This Row],[total_women]]),sbcc18[[#This Row],[total_adults]])</f>
        <v>0</v>
      </c>
      <c r="AH613" s="49">
        <f>IF(ISBLANK(sbcc18[[#This Row],[total_beneficiaries_reached]]),SUM(sbcc18[[#This Row],[calc_children]],sbcc18[[#This Row],[calc_adults]]),sbcc18[[#This Row],[total_beneficiaries_reached]])</f>
        <v>0</v>
      </c>
      <c r="AI613" s="49" t="str">
        <f ca="1">IF(B613="","",OFFSET(table_admin1[[#Headers],[ADM1_PT]],MATCH(B613,admin1,0),1))</f>
        <v/>
      </c>
      <c r="AJ613" s="49" t="str">
        <f t="shared" ca="1" si="18"/>
        <v/>
      </c>
      <c r="AK613" s="49" t="str">
        <f t="shared" ca="1" si="19"/>
        <v/>
      </c>
    </row>
    <row r="614" spans="29:37" x14ac:dyDescent="0.2">
      <c r="AC614" s="49">
        <f>IF(ISBLANK(sbcc18[[#This Row],[total_boys]]),SUM(sbcc18[[#This Row],[boys_0-5_reached]],sbcc18[[#This Row],[boys_6-12_reached]],sbcc18[[#This Row],[boys_13-18_reached]]),sbcc18[[#This Row],[total_boys]])</f>
        <v>0</v>
      </c>
      <c r="AD614" s="49">
        <f>IF(ISBLANK(sbcc18[[#This Row],[total_girls]]),SUM(sbcc18[[#This Row],[girls_0-5_reached]],sbcc18[[#This Row],[girls_6-12_reached]],sbcc18[[#This Row],[girls_13-18_reached]]),sbcc18[[#This Row],[total_girls]])</f>
        <v>0</v>
      </c>
      <c r="AE614" s="49">
        <f>IF(ISBLANK(sbcc18[[#This Row],[total_children]]),SUM(sbcc18[[#This Row],[calc_boys]],sbcc18[[#This Row],[calc_girls]]),sbcc18[[#This Row],[total_children]])</f>
        <v>0</v>
      </c>
      <c r="AF614" s="49">
        <f>IF(ISBLANK(sbcc18[[#This Row],[total_pwd]]),SUM(sbcc18[[#This Row],[total_pwd_men]],sbcc18[[#This Row],[total_pwd_women]]),sbcc18[[#This Row],[total_pwd]])</f>
        <v>0</v>
      </c>
      <c r="AG614" s="49">
        <f>IF(ISBLANK(sbcc18[[#This Row],[total_adults]]),SUM(sbcc18[[#This Row],[total_men]],sbcc18[[#This Row],[total_women]]),sbcc18[[#This Row],[total_adults]])</f>
        <v>0</v>
      </c>
      <c r="AH614" s="49">
        <f>IF(ISBLANK(sbcc18[[#This Row],[total_beneficiaries_reached]]),SUM(sbcc18[[#This Row],[calc_children]],sbcc18[[#This Row],[calc_adults]]),sbcc18[[#This Row],[total_beneficiaries_reached]])</f>
        <v>0</v>
      </c>
      <c r="AI614" s="49" t="str">
        <f ca="1">IF(B614="","",OFFSET(table_admin1[[#Headers],[ADM1_PT]],MATCH(B614,admin1,0),1))</f>
        <v/>
      </c>
      <c r="AJ614" s="49" t="str">
        <f t="shared" ca="1" si="18"/>
        <v/>
      </c>
      <c r="AK614" s="49" t="str">
        <f t="shared" ca="1" si="19"/>
        <v/>
      </c>
    </row>
    <row r="615" spans="29:37" x14ac:dyDescent="0.2">
      <c r="AC615" s="49">
        <f>IF(ISBLANK(sbcc18[[#This Row],[total_boys]]),SUM(sbcc18[[#This Row],[boys_0-5_reached]],sbcc18[[#This Row],[boys_6-12_reached]],sbcc18[[#This Row],[boys_13-18_reached]]),sbcc18[[#This Row],[total_boys]])</f>
        <v>0</v>
      </c>
      <c r="AD615" s="49">
        <f>IF(ISBLANK(sbcc18[[#This Row],[total_girls]]),SUM(sbcc18[[#This Row],[girls_0-5_reached]],sbcc18[[#This Row],[girls_6-12_reached]],sbcc18[[#This Row],[girls_13-18_reached]]),sbcc18[[#This Row],[total_girls]])</f>
        <v>0</v>
      </c>
      <c r="AE615" s="49">
        <f>IF(ISBLANK(sbcc18[[#This Row],[total_children]]),SUM(sbcc18[[#This Row],[calc_boys]],sbcc18[[#This Row],[calc_girls]]),sbcc18[[#This Row],[total_children]])</f>
        <v>0</v>
      </c>
      <c r="AF615" s="49">
        <f>IF(ISBLANK(sbcc18[[#This Row],[total_pwd]]),SUM(sbcc18[[#This Row],[total_pwd_men]],sbcc18[[#This Row],[total_pwd_women]]),sbcc18[[#This Row],[total_pwd]])</f>
        <v>0</v>
      </c>
      <c r="AG615" s="49">
        <f>IF(ISBLANK(sbcc18[[#This Row],[total_adults]]),SUM(sbcc18[[#This Row],[total_men]],sbcc18[[#This Row],[total_women]]),sbcc18[[#This Row],[total_adults]])</f>
        <v>0</v>
      </c>
      <c r="AH615" s="49">
        <f>IF(ISBLANK(sbcc18[[#This Row],[total_beneficiaries_reached]]),SUM(sbcc18[[#This Row],[calc_children]],sbcc18[[#This Row],[calc_adults]]),sbcc18[[#This Row],[total_beneficiaries_reached]])</f>
        <v>0</v>
      </c>
      <c r="AI615" s="49" t="str">
        <f ca="1">IF(B615="","",OFFSET(table_admin1[[#Headers],[ADM1_PT]],MATCH(B615,admin1,0),1))</f>
        <v/>
      </c>
      <c r="AJ615" s="49" t="str">
        <f t="shared" ca="1" si="18"/>
        <v/>
      </c>
      <c r="AK615" s="49" t="str">
        <f t="shared" ca="1" si="19"/>
        <v/>
      </c>
    </row>
    <row r="616" spans="29:37" x14ac:dyDescent="0.2">
      <c r="AC616" s="49">
        <f>IF(ISBLANK(sbcc18[[#This Row],[total_boys]]),SUM(sbcc18[[#This Row],[boys_0-5_reached]],sbcc18[[#This Row],[boys_6-12_reached]],sbcc18[[#This Row],[boys_13-18_reached]]),sbcc18[[#This Row],[total_boys]])</f>
        <v>0</v>
      </c>
      <c r="AD616" s="49">
        <f>IF(ISBLANK(sbcc18[[#This Row],[total_girls]]),SUM(sbcc18[[#This Row],[girls_0-5_reached]],sbcc18[[#This Row],[girls_6-12_reached]],sbcc18[[#This Row],[girls_13-18_reached]]),sbcc18[[#This Row],[total_girls]])</f>
        <v>0</v>
      </c>
      <c r="AE616" s="49">
        <f>IF(ISBLANK(sbcc18[[#This Row],[total_children]]),SUM(sbcc18[[#This Row],[calc_boys]],sbcc18[[#This Row],[calc_girls]]),sbcc18[[#This Row],[total_children]])</f>
        <v>0</v>
      </c>
      <c r="AF616" s="49">
        <f>IF(ISBLANK(sbcc18[[#This Row],[total_pwd]]),SUM(sbcc18[[#This Row],[total_pwd_men]],sbcc18[[#This Row],[total_pwd_women]]),sbcc18[[#This Row],[total_pwd]])</f>
        <v>0</v>
      </c>
      <c r="AG616" s="49">
        <f>IF(ISBLANK(sbcc18[[#This Row],[total_adults]]),SUM(sbcc18[[#This Row],[total_men]],sbcc18[[#This Row],[total_women]]),sbcc18[[#This Row],[total_adults]])</f>
        <v>0</v>
      </c>
      <c r="AH616" s="49">
        <f>IF(ISBLANK(sbcc18[[#This Row],[total_beneficiaries_reached]]),SUM(sbcc18[[#This Row],[calc_children]],sbcc18[[#This Row],[calc_adults]]),sbcc18[[#This Row],[total_beneficiaries_reached]])</f>
        <v>0</v>
      </c>
      <c r="AI616" s="49" t="str">
        <f ca="1">IF(B616="","",OFFSET(table_admin1[[#Headers],[ADM1_PT]],MATCH(B616,admin1,0),1))</f>
        <v/>
      </c>
      <c r="AJ616" s="49" t="str">
        <f t="shared" ca="1" si="18"/>
        <v/>
      </c>
      <c r="AK616" s="49" t="str">
        <f t="shared" ca="1" si="19"/>
        <v/>
      </c>
    </row>
    <row r="617" spans="29:37" x14ac:dyDescent="0.2">
      <c r="AC617" s="49">
        <f>IF(ISBLANK(sbcc18[[#This Row],[total_boys]]),SUM(sbcc18[[#This Row],[boys_0-5_reached]],sbcc18[[#This Row],[boys_6-12_reached]],sbcc18[[#This Row],[boys_13-18_reached]]),sbcc18[[#This Row],[total_boys]])</f>
        <v>0</v>
      </c>
      <c r="AD617" s="49">
        <f>IF(ISBLANK(sbcc18[[#This Row],[total_girls]]),SUM(sbcc18[[#This Row],[girls_0-5_reached]],sbcc18[[#This Row],[girls_6-12_reached]],sbcc18[[#This Row],[girls_13-18_reached]]),sbcc18[[#This Row],[total_girls]])</f>
        <v>0</v>
      </c>
      <c r="AE617" s="49">
        <f>IF(ISBLANK(sbcc18[[#This Row],[total_children]]),SUM(sbcc18[[#This Row],[calc_boys]],sbcc18[[#This Row],[calc_girls]]),sbcc18[[#This Row],[total_children]])</f>
        <v>0</v>
      </c>
      <c r="AF617" s="49">
        <f>IF(ISBLANK(sbcc18[[#This Row],[total_pwd]]),SUM(sbcc18[[#This Row],[total_pwd_men]],sbcc18[[#This Row],[total_pwd_women]]),sbcc18[[#This Row],[total_pwd]])</f>
        <v>0</v>
      </c>
      <c r="AG617" s="49">
        <f>IF(ISBLANK(sbcc18[[#This Row],[total_adults]]),SUM(sbcc18[[#This Row],[total_men]],sbcc18[[#This Row],[total_women]]),sbcc18[[#This Row],[total_adults]])</f>
        <v>0</v>
      </c>
      <c r="AH617" s="49">
        <f>IF(ISBLANK(sbcc18[[#This Row],[total_beneficiaries_reached]]),SUM(sbcc18[[#This Row],[calc_children]],sbcc18[[#This Row],[calc_adults]]),sbcc18[[#This Row],[total_beneficiaries_reached]])</f>
        <v>0</v>
      </c>
      <c r="AI617" s="49" t="str">
        <f ca="1">IF(B617="","",OFFSET(table_admin1[[#Headers],[ADM1_PT]],MATCH(B617,admin1,0),1))</f>
        <v/>
      </c>
      <c r="AJ617" s="49" t="str">
        <f t="shared" ca="1" si="18"/>
        <v/>
      </c>
      <c r="AK617" s="49" t="str">
        <f t="shared" ca="1" si="19"/>
        <v/>
      </c>
    </row>
    <row r="618" spans="29:37" x14ac:dyDescent="0.2">
      <c r="AC618" s="49">
        <f>IF(ISBLANK(sbcc18[[#This Row],[total_boys]]),SUM(sbcc18[[#This Row],[boys_0-5_reached]],sbcc18[[#This Row],[boys_6-12_reached]],sbcc18[[#This Row],[boys_13-18_reached]]),sbcc18[[#This Row],[total_boys]])</f>
        <v>0</v>
      </c>
      <c r="AD618" s="49">
        <f>IF(ISBLANK(sbcc18[[#This Row],[total_girls]]),SUM(sbcc18[[#This Row],[girls_0-5_reached]],sbcc18[[#This Row],[girls_6-12_reached]],sbcc18[[#This Row],[girls_13-18_reached]]),sbcc18[[#This Row],[total_girls]])</f>
        <v>0</v>
      </c>
      <c r="AE618" s="49">
        <f>IF(ISBLANK(sbcc18[[#This Row],[total_children]]),SUM(sbcc18[[#This Row],[calc_boys]],sbcc18[[#This Row],[calc_girls]]),sbcc18[[#This Row],[total_children]])</f>
        <v>0</v>
      </c>
      <c r="AF618" s="49">
        <f>IF(ISBLANK(sbcc18[[#This Row],[total_pwd]]),SUM(sbcc18[[#This Row],[total_pwd_men]],sbcc18[[#This Row],[total_pwd_women]]),sbcc18[[#This Row],[total_pwd]])</f>
        <v>0</v>
      </c>
      <c r="AG618" s="49">
        <f>IF(ISBLANK(sbcc18[[#This Row],[total_adults]]),SUM(sbcc18[[#This Row],[total_men]],sbcc18[[#This Row],[total_women]]),sbcc18[[#This Row],[total_adults]])</f>
        <v>0</v>
      </c>
      <c r="AH618" s="49">
        <f>IF(ISBLANK(sbcc18[[#This Row],[total_beneficiaries_reached]]),SUM(sbcc18[[#This Row],[calc_children]],sbcc18[[#This Row],[calc_adults]]),sbcc18[[#This Row],[total_beneficiaries_reached]])</f>
        <v>0</v>
      </c>
      <c r="AI618" s="49" t="str">
        <f ca="1">IF(B618="","",OFFSET(table_admin1[[#Headers],[ADM1_PT]],MATCH(B618,admin1,0),1))</f>
        <v/>
      </c>
      <c r="AJ618" s="49" t="str">
        <f t="shared" ca="1" si="18"/>
        <v/>
      </c>
      <c r="AK618" s="49" t="str">
        <f t="shared" ca="1" si="19"/>
        <v/>
      </c>
    </row>
    <row r="619" spans="29:37" x14ac:dyDescent="0.2">
      <c r="AC619" s="49">
        <f>IF(ISBLANK(sbcc18[[#This Row],[total_boys]]),SUM(sbcc18[[#This Row],[boys_0-5_reached]],sbcc18[[#This Row],[boys_6-12_reached]],sbcc18[[#This Row],[boys_13-18_reached]]),sbcc18[[#This Row],[total_boys]])</f>
        <v>0</v>
      </c>
      <c r="AD619" s="49">
        <f>IF(ISBLANK(sbcc18[[#This Row],[total_girls]]),SUM(sbcc18[[#This Row],[girls_0-5_reached]],sbcc18[[#This Row],[girls_6-12_reached]],sbcc18[[#This Row],[girls_13-18_reached]]),sbcc18[[#This Row],[total_girls]])</f>
        <v>0</v>
      </c>
      <c r="AE619" s="49">
        <f>IF(ISBLANK(sbcc18[[#This Row],[total_children]]),SUM(sbcc18[[#This Row],[calc_boys]],sbcc18[[#This Row],[calc_girls]]),sbcc18[[#This Row],[total_children]])</f>
        <v>0</v>
      </c>
      <c r="AF619" s="49">
        <f>IF(ISBLANK(sbcc18[[#This Row],[total_pwd]]),SUM(sbcc18[[#This Row],[total_pwd_men]],sbcc18[[#This Row],[total_pwd_women]]),sbcc18[[#This Row],[total_pwd]])</f>
        <v>0</v>
      </c>
      <c r="AG619" s="49">
        <f>IF(ISBLANK(sbcc18[[#This Row],[total_adults]]),SUM(sbcc18[[#This Row],[total_men]],sbcc18[[#This Row],[total_women]]),sbcc18[[#This Row],[total_adults]])</f>
        <v>0</v>
      </c>
      <c r="AH619" s="49">
        <f>IF(ISBLANK(sbcc18[[#This Row],[total_beneficiaries_reached]]),SUM(sbcc18[[#This Row],[calc_children]],sbcc18[[#This Row],[calc_adults]]),sbcc18[[#This Row],[total_beneficiaries_reached]])</f>
        <v>0</v>
      </c>
      <c r="AI619" s="49" t="str">
        <f ca="1">IF(B619="","",OFFSET(table_admin1[[#Headers],[ADM1_PT]],MATCH(B619,admin1,0),1))</f>
        <v/>
      </c>
      <c r="AJ619" s="49" t="str">
        <f t="shared" ca="1" si="18"/>
        <v/>
      </c>
      <c r="AK619" s="49" t="str">
        <f t="shared" ca="1" si="19"/>
        <v/>
      </c>
    </row>
    <row r="620" spans="29:37" x14ac:dyDescent="0.2">
      <c r="AC620" s="49">
        <f>IF(ISBLANK(sbcc18[[#This Row],[total_boys]]),SUM(sbcc18[[#This Row],[boys_0-5_reached]],sbcc18[[#This Row],[boys_6-12_reached]],sbcc18[[#This Row],[boys_13-18_reached]]),sbcc18[[#This Row],[total_boys]])</f>
        <v>0</v>
      </c>
      <c r="AD620" s="49">
        <f>IF(ISBLANK(sbcc18[[#This Row],[total_girls]]),SUM(sbcc18[[#This Row],[girls_0-5_reached]],sbcc18[[#This Row],[girls_6-12_reached]],sbcc18[[#This Row],[girls_13-18_reached]]),sbcc18[[#This Row],[total_girls]])</f>
        <v>0</v>
      </c>
      <c r="AE620" s="49">
        <f>IF(ISBLANK(sbcc18[[#This Row],[total_children]]),SUM(sbcc18[[#This Row],[calc_boys]],sbcc18[[#This Row],[calc_girls]]),sbcc18[[#This Row],[total_children]])</f>
        <v>0</v>
      </c>
      <c r="AF620" s="49">
        <f>IF(ISBLANK(sbcc18[[#This Row],[total_pwd]]),SUM(sbcc18[[#This Row],[total_pwd_men]],sbcc18[[#This Row],[total_pwd_women]]),sbcc18[[#This Row],[total_pwd]])</f>
        <v>0</v>
      </c>
      <c r="AG620" s="49">
        <f>IF(ISBLANK(sbcc18[[#This Row],[total_adults]]),SUM(sbcc18[[#This Row],[total_men]],sbcc18[[#This Row],[total_women]]),sbcc18[[#This Row],[total_adults]])</f>
        <v>0</v>
      </c>
      <c r="AH620" s="49">
        <f>IF(ISBLANK(sbcc18[[#This Row],[total_beneficiaries_reached]]),SUM(sbcc18[[#This Row],[calc_children]],sbcc18[[#This Row],[calc_adults]]),sbcc18[[#This Row],[total_beneficiaries_reached]])</f>
        <v>0</v>
      </c>
      <c r="AI620" s="49" t="str">
        <f ca="1">IF(B620="","",OFFSET(table_admin1[[#Headers],[ADM1_PT]],MATCH(B620,admin1,0),1))</f>
        <v/>
      </c>
      <c r="AJ620" s="49" t="str">
        <f t="shared" ca="1" si="18"/>
        <v/>
      </c>
      <c r="AK620" s="49" t="str">
        <f t="shared" ca="1" si="19"/>
        <v/>
      </c>
    </row>
    <row r="621" spans="29:37" x14ac:dyDescent="0.2">
      <c r="AC621" s="49">
        <f>IF(ISBLANK(sbcc18[[#This Row],[total_boys]]),SUM(sbcc18[[#This Row],[boys_0-5_reached]],sbcc18[[#This Row],[boys_6-12_reached]],sbcc18[[#This Row],[boys_13-18_reached]]),sbcc18[[#This Row],[total_boys]])</f>
        <v>0</v>
      </c>
      <c r="AD621" s="49">
        <f>IF(ISBLANK(sbcc18[[#This Row],[total_girls]]),SUM(sbcc18[[#This Row],[girls_0-5_reached]],sbcc18[[#This Row],[girls_6-12_reached]],sbcc18[[#This Row],[girls_13-18_reached]]),sbcc18[[#This Row],[total_girls]])</f>
        <v>0</v>
      </c>
      <c r="AE621" s="49">
        <f>IF(ISBLANK(sbcc18[[#This Row],[total_children]]),SUM(sbcc18[[#This Row],[calc_boys]],sbcc18[[#This Row],[calc_girls]]),sbcc18[[#This Row],[total_children]])</f>
        <v>0</v>
      </c>
      <c r="AF621" s="49">
        <f>IF(ISBLANK(sbcc18[[#This Row],[total_pwd]]),SUM(sbcc18[[#This Row],[total_pwd_men]],sbcc18[[#This Row],[total_pwd_women]]),sbcc18[[#This Row],[total_pwd]])</f>
        <v>0</v>
      </c>
      <c r="AG621" s="49">
        <f>IF(ISBLANK(sbcc18[[#This Row],[total_adults]]),SUM(sbcc18[[#This Row],[total_men]],sbcc18[[#This Row],[total_women]]),sbcc18[[#This Row],[total_adults]])</f>
        <v>0</v>
      </c>
      <c r="AH621" s="49">
        <f>IF(ISBLANK(sbcc18[[#This Row],[total_beneficiaries_reached]]),SUM(sbcc18[[#This Row],[calc_children]],sbcc18[[#This Row],[calc_adults]]),sbcc18[[#This Row],[total_beneficiaries_reached]])</f>
        <v>0</v>
      </c>
      <c r="AI621" s="49" t="str">
        <f ca="1">IF(B621="","",OFFSET(table_admin1[[#Headers],[ADM1_PT]],MATCH(B621,admin1,0),1))</f>
        <v/>
      </c>
      <c r="AJ621" s="49" t="str">
        <f t="shared" ca="1" si="18"/>
        <v/>
      </c>
      <c r="AK621" s="49" t="str">
        <f t="shared" ca="1" si="19"/>
        <v/>
      </c>
    </row>
    <row r="622" spans="29:37" x14ac:dyDescent="0.2">
      <c r="AC622" s="49">
        <f>IF(ISBLANK(sbcc18[[#This Row],[total_boys]]),SUM(sbcc18[[#This Row],[boys_0-5_reached]],sbcc18[[#This Row],[boys_6-12_reached]],sbcc18[[#This Row],[boys_13-18_reached]]),sbcc18[[#This Row],[total_boys]])</f>
        <v>0</v>
      </c>
      <c r="AD622" s="49">
        <f>IF(ISBLANK(sbcc18[[#This Row],[total_girls]]),SUM(sbcc18[[#This Row],[girls_0-5_reached]],sbcc18[[#This Row],[girls_6-12_reached]],sbcc18[[#This Row],[girls_13-18_reached]]),sbcc18[[#This Row],[total_girls]])</f>
        <v>0</v>
      </c>
      <c r="AE622" s="49">
        <f>IF(ISBLANK(sbcc18[[#This Row],[total_children]]),SUM(sbcc18[[#This Row],[calc_boys]],sbcc18[[#This Row],[calc_girls]]),sbcc18[[#This Row],[total_children]])</f>
        <v>0</v>
      </c>
      <c r="AF622" s="49">
        <f>IF(ISBLANK(sbcc18[[#This Row],[total_pwd]]),SUM(sbcc18[[#This Row],[total_pwd_men]],sbcc18[[#This Row],[total_pwd_women]]),sbcc18[[#This Row],[total_pwd]])</f>
        <v>0</v>
      </c>
      <c r="AG622" s="49">
        <f>IF(ISBLANK(sbcc18[[#This Row],[total_adults]]),SUM(sbcc18[[#This Row],[total_men]],sbcc18[[#This Row],[total_women]]),sbcc18[[#This Row],[total_adults]])</f>
        <v>0</v>
      </c>
      <c r="AH622" s="49">
        <f>IF(ISBLANK(sbcc18[[#This Row],[total_beneficiaries_reached]]),SUM(sbcc18[[#This Row],[calc_children]],sbcc18[[#This Row],[calc_adults]]),sbcc18[[#This Row],[total_beneficiaries_reached]])</f>
        <v>0</v>
      </c>
      <c r="AI622" s="49" t="str">
        <f ca="1">IF(B622="","",OFFSET(table_admin1[[#Headers],[ADM1_PT]],MATCH(B622,admin1,0),1))</f>
        <v/>
      </c>
      <c r="AJ622" s="49" t="str">
        <f t="shared" ca="1" si="18"/>
        <v/>
      </c>
      <c r="AK622" s="49" t="str">
        <f t="shared" ca="1" si="19"/>
        <v/>
      </c>
    </row>
    <row r="623" spans="29:37" x14ac:dyDescent="0.2">
      <c r="AC623" s="49">
        <f>IF(ISBLANK(sbcc18[[#This Row],[total_boys]]),SUM(sbcc18[[#This Row],[boys_0-5_reached]],sbcc18[[#This Row],[boys_6-12_reached]],sbcc18[[#This Row],[boys_13-18_reached]]),sbcc18[[#This Row],[total_boys]])</f>
        <v>0</v>
      </c>
      <c r="AD623" s="49">
        <f>IF(ISBLANK(sbcc18[[#This Row],[total_girls]]),SUM(sbcc18[[#This Row],[girls_0-5_reached]],sbcc18[[#This Row],[girls_6-12_reached]],sbcc18[[#This Row],[girls_13-18_reached]]),sbcc18[[#This Row],[total_girls]])</f>
        <v>0</v>
      </c>
      <c r="AE623" s="49">
        <f>IF(ISBLANK(sbcc18[[#This Row],[total_children]]),SUM(sbcc18[[#This Row],[calc_boys]],sbcc18[[#This Row],[calc_girls]]),sbcc18[[#This Row],[total_children]])</f>
        <v>0</v>
      </c>
      <c r="AF623" s="49">
        <f>IF(ISBLANK(sbcc18[[#This Row],[total_pwd]]),SUM(sbcc18[[#This Row],[total_pwd_men]],sbcc18[[#This Row],[total_pwd_women]]),sbcc18[[#This Row],[total_pwd]])</f>
        <v>0</v>
      </c>
      <c r="AG623" s="49">
        <f>IF(ISBLANK(sbcc18[[#This Row],[total_adults]]),SUM(sbcc18[[#This Row],[total_men]],sbcc18[[#This Row],[total_women]]),sbcc18[[#This Row],[total_adults]])</f>
        <v>0</v>
      </c>
      <c r="AH623" s="49">
        <f>IF(ISBLANK(sbcc18[[#This Row],[total_beneficiaries_reached]]),SUM(sbcc18[[#This Row],[calc_children]],sbcc18[[#This Row],[calc_adults]]),sbcc18[[#This Row],[total_beneficiaries_reached]])</f>
        <v>0</v>
      </c>
      <c r="AI623" s="49" t="str">
        <f ca="1">IF(B623="","",OFFSET(table_admin1[[#Headers],[ADM1_PT]],MATCH(B623,admin1,0),1))</f>
        <v/>
      </c>
      <c r="AJ623" s="49" t="str">
        <f t="shared" ca="1" si="18"/>
        <v/>
      </c>
      <c r="AK623" s="49" t="str">
        <f t="shared" ca="1" si="19"/>
        <v/>
      </c>
    </row>
    <row r="624" spans="29:37" x14ac:dyDescent="0.2">
      <c r="AC624" s="49">
        <f>IF(ISBLANK(sbcc18[[#This Row],[total_boys]]),SUM(sbcc18[[#This Row],[boys_0-5_reached]],sbcc18[[#This Row],[boys_6-12_reached]],sbcc18[[#This Row],[boys_13-18_reached]]),sbcc18[[#This Row],[total_boys]])</f>
        <v>0</v>
      </c>
      <c r="AD624" s="49">
        <f>IF(ISBLANK(sbcc18[[#This Row],[total_girls]]),SUM(sbcc18[[#This Row],[girls_0-5_reached]],sbcc18[[#This Row],[girls_6-12_reached]],sbcc18[[#This Row],[girls_13-18_reached]]),sbcc18[[#This Row],[total_girls]])</f>
        <v>0</v>
      </c>
      <c r="AE624" s="49">
        <f>IF(ISBLANK(sbcc18[[#This Row],[total_children]]),SUM(sbcc18[[#This Row],[calc_boys]],sbcc18[[#This Row],[calc_girls]]),sbcc18[[#This Row],[total_children]])</f>
        <v>0</v>
      </c>
      <c r="AF624" s="49">
        <f>IF(ISBLANK(sbcc18[[#This Row],[total_pwd]]),SUM(sbcc18[[#This Row],[total_pwd_men]],sbcc18[[#This Row],[total_pwd_women]]),sbcc18[[#This Row],[total_pwd]])</f>
        <v>0</v>
      </c>
      <c r="AG624" s="49">
        <f>IF(ISBLANK(sbcc18[[#This Row],[total_adults]]),SUM(sbcc18[[#This Row],[total_men]],sbcc18[[#This Row],[total_women]]),sbcc18[[#This Row],[total_adults]])</f>
        <v>0</v>
      </c>
      <c r="AH624" s="49">
        <f>IF(ISBLANK(sbcc18[[#This Row],[total_beneficiaries_reached]]),SUM(sbcc18[[#This Row],[calc_children]],sbcc18[[#This Row],[calc_adults]]),sbcc18[[#This Row],[total_beneficiaries_reached]])</f>
        <v>0</v>
      </c>
      <c r="AI624" s="49" t="str">
        <f ca="1">IF(B624="","",OFFSET(table_admin1[[#Headers],[ADM1_PT]],MATCH(B624,admin1,0),1))</f>
        <v/>
      </c>
      <c r="AJ624" s="49" t="str">
        <f t="shared" ca="1" si="18"/>
        <v/>
      </c>
      <c r="AK624" s="49" t="str">
        <f t="shared" ca="1" si="19"/>
        <v/>
      </c>
    </row>
    <row r="625" spans="29:37" x14ac:dyDescent="0.2">
      <c r="AC625" s="49">
        <f>IF(ISBLANK(sbcc18[[#This Row],[total_boys]]),SUM(sbcc18[[#This Row],[boys_0-5_reached]],sbcc18[[#This Row],[boys_6-12_reached]],sbcc18[[#This Row],[boys_13-18_reached]]),sbcc18[[#This Row],[total_boys]])</f>
        <v>0</v>
      </c>
      <c r="AD625" s="49">
        <f>IF(ISBLANK(sbcc18[[#This Row],[total_girls]]),SUM(sbcc18[[#This Row],[girls_0-5_reached]],sbcc18[[#This Row],[girls_6-12_reached]],sbcc18[[#This Row],[girls_13-18_reached]]),sbcc18[[#This Row],[total_girls]])</f>
        <v>0</v>
      </c>
      <c r="AE625" s="49">
        <f>IF(ISBLANK(sbcc18[[#This Row],[total_children]]),SUM(sbcc18[[#This Row],[calc_boys]],sbcc18[[#This Row],[calc_girls]]),sbcc18[[#This Row],[total_children]])</f>
        <v>0</v>
      </c>
      <c r="AF625" s="49">
        <f>IF(ISBLANK(sbcc18[[#This Row],[total_pwd]]),SUM(sbcc18[[#This Row],[total_pwd_men]],sbcc18[[#This Row],[total_pwd_women]]),sbcc18[[#This Row],[total_pwd]])</f>
        <v>0</v>
      </c>
      <c r="AG625" s="49">
        <f>IF(ISBLANK(sbcc18[[#This Row],[total_adults]]),SUM(sbcc18[[#This Row],[total_men]],sbcc18[[#This Row],[total_women]]),sbcc18[[#This Row],[total_adults]])</f>
        <v>0</v>
      </c>
      <c r="AH625" s="49">
        <f>IF(ISBLANK(sbcc18[[#This Row],[total_beneficiaries_reached]]),SUM(sbcc18[[#This Row],[calc_children]],sbcc18[[#This Row],[calc_adults]]),sbcc18[[#This Row],[total_beneficiaries_reached]])</f>
        <v>0</v>
      </c>
      <c r="AI625" s="49" t="str">
        <f ca="1">IF(B625="","",OFFSET(table_admin1[[#Headers],[ADM1_PT]],MATCH(B625,admin1,0),1))</f>
        <v/>
      </c>
      <c r="AJ625" s="49" t="str">
        <f t="shared" ca="1" si="18"/>
        <v/>
      </c>
      <c r="AK625" s="49" t="str">
        <f t="shared" ca="1" si="19"/>
        <v/>
      </c>
    </row>
    <row r="626" spans="29:37" x14ac:dyDescent="0.2">
      <c r="AC626" s="49">
        <f>IF(ISBLANK(sbcc18[[#This Row],[total_boys]]),SUM(sbcc18[[#This Row],[boys_0-5_reached]],sbcc18[[#This Row],[boys_6-12_reached]],sbcc18[[#This Row],[boys_13-18_reached]]),sbcc18[[#This Row],[total_boys]])</f>
        <v>0</v>
      </c>
      <c r="AD626" s="49">
        <f>IF(ISBLANK(sbcc18[[#This Row],[total_girls]]),SUM(sbcc18[[#This Row],[girls_0-5_reached]],sbcc18[[#This Row],[girls_6-12_reached]],sbcc18[[#This Row],[girls_13-18_reached]]),sbcc18[[#This Row],[total_girls]])</f>
        <v>0</v>
      </c>
      <c r="AE626" s="49">
        <f>IF(ISBLANK(sbcc18[[#This Row],[total_children]]),SUM(sbcc18[[#This Row],[calc_boys]],sbcc18[[#This Row],[calc_girls]]),sbcc18[[#This Row],[total_children]])</f>
        <v>0</v>
      </c>
      <c r="AF626" s="49">
        <f>IF(ISBLANK(sbcc18[[#This Row],[total_pwd]]),SUM(sbcc18[[#This Row],[total_pwd_men]],sbcc18[[#This Row],[total_pwd_women]]),sbcc18[[#This Row],[total_pwd]])</f>
        <v>0</v>
      </c>
      <c r="AG626" s="49">
        <f>IF(ISBLANK(sbcc18[[#This Row],[total_adults]]),SUM(sbcc18[[#This Row],[total_men]],sbcc18[[#This Row],[total_women]]),sbcc18[[#This Row],[total_adults]])</f>
        <v>0</v>
      </c>
      <c r="AH626" s="49">
        <f>IF(ISBLANK(sbcc18[[#This Row],[total_beneficiaries_reached]]),SUM(sbcc18[[#This Row],[calc_children]],sbcc18[[#This Row],[calc_adults]]),sbcc18[[#This Row],[total_beneficiaries_reached]])</f>
        <v>0</v>
      </c>
      <c r="AI626" s="49" t="str">
        <f ca="1">IF(B626="","",OFFSET(table_admin1[[#Headers],[ADM1_PT]],MATCH(B626,admin1,0),1))</f>
        <v/>
      </c>
      <c r="AJ626" s="49" t="str">
        <f t="shared" ca="1" si="18"/>
        <v/>
      </c>
      <c r="AK626" s="49" t="str">
        <f t="shared" ca="1" si="19"/>
        <v/>
      </c>
    </row>
    <row r="627" spans="29:37" x14ac:dyDescent="0.2">
      <c r="AC627" s="49">
        <f>IF(ISBLANK(sbcc18[[#This Row],[total_boys]]),SUM(sbcc18[[#This Row],[boys_0-5_reached]],sbcc18[[#This Row],[boys_6-12_reached]],sbcc18[[#This Row],[boys_13-18_reached]]),sbcc18[[#This Row],[total_boys]])</f>
        <v>0</v>
      </c>
      <c r="AD627" s="49">
        <f>IF(ISBLANK(sbcc18[[#This Row],[total_girls]]),SUM(sbcc18[[#This Row],[girls_0-5_reached]],sbcc18[[#This Row],[girls_6-12_reached]],sbcc18[[#This Row],[girls_13-18_reached]]),sbcc18[[#This Row],[total_girls]])</f>
        <v>0</v>
      </c>
      <c r="AE627" s="49">
        <f>IF(ISBLANK(sbcc18[[#This Row],[total_children]]),SUM(sbcc18[[#This Row],[calc_boys]],sbcc18[[#This Row],[calc_girls]]),sbcc18[[#This Row],[total_children]])</f>
        <v>0</v>
      </c>
      <c r="AF627" s="49">
        <f>IF(ISBLANK(sbcc18[[#This Row],[total_pwd]]),SUM(sbcc18[[#This Row],[total_pwd_men]],sbcc18[[#This Row],[total_pwd_women]]),sbcc18[[#This Row],[total_pwd]])</f>
        <v>0</v>
      </c>
      <c r="AG627" s="49">
        <f>IF(ISBLANK(sbcc18[[#This Row],[total_adults]]),SUM(sbcc18[[#This Row],[total_men]],sbcc18[[#This Row],[total_women]]),sbcc18[[#This Row],[total_adults]])</f>
        <v>0</v>
      </c>
      <c r="AH627" s="49">
        <f>IF(ISBLANK(sbcc18[[#This Row],[total_beneficiaries_reached]]),SUM(sbcc18[[#This Row],[calc_children]],sbcc18[[#This Row],[calc_adults]]),sbcc18[[#This Row],[total_beneficiaries_reached]])</f>
        <v>0</v>
      </c>
      <c r="AI627" s="49" t="str">
        <f ca="1">IF(B627="","",OFFSET(table_admin1[[#Headers],[ADM1_PT]],MATCH(B627,admin1,0),1))</f>
        <v/>
      </c>
      <c r="AJ627" s="49" t="str">
        <f t="shared" ca="1" si="18"/>
        <v/>
      </c>
      <c r="AK627" s="49" t="str">
        <f t="shared" ca="1" si="19"/>
        <v/>
      </c>
    </row>
    <row r="628" spans="29:37" x14ac:dyDescent="0.2">
      <c r="AC628" s="49">
        <f>IF(ISBLANK(sbcc18[[#This Row],[total_boys]]),SUM(sbcc18[[#This Row],[boys_0-5_reached]],sbcc18[[#This Row],[boys_6-12_reached]],sbcc18[[#This Row],[boys_13-18_reached]]),sbcc18[[#This Row],[total_boys]])</f>
        <v>0</v>
      </c>
      <c r="AD628" s="49">
        <f>IF(ISBLANK(sbcc18[[#This Row],[total_girls]]),SUM(sbcc18[[#This Row],[girls_0-5_reached]],sbcc18[[#This Row],[girls_6-12_reached]],sbcc18[[#This Row],[girls_13-18_reached]]),sbcc18[[#This Row],[total_girls]])</f>
        <v>0</v>
      </c>
      <c r="AE628" s="49">
        <f>IF(ISBLANK(sbcc18[[#This Row],[total_children]]),SUM(sbcc18[[#This Row],[calc_boys]],sbcc18[[#This Row],[calc_girls]]),sbcc18[[#This Row],[total_children]])</f>
        <v>0</v>
      </c>
      <c r="AF628" s="49">
        <f>IF(ISBLANK(sbcc18[[#This Row],[total_pwd]]),SUM(sbcc18[[#This Row],[total_pwd_men]],sbcc18[[#This Row],[total_pwd_women]]),sbcc18[[#This Row],[total_pwd]])</f>
        <v>0</v>
      </c>
      <c r="AG628" s="49">
        <f>IF(ISBLANK(sbcc18[[#This Row],[total_adults]]),SUM(sbcc18[[#This Row],[total_men]],sbcc18[[#This Row],[total_women]]),sbcc18[[#This Row],[total_adults]])</f>
        <v>0</v>
      </c>
      <c r="AH628" s="49">
        <f>IF(ISBLANK(sbcc18[[#This Row],[total_beneficiaries_reached]]),SUM(sbcc18[[#This Row],[calc_children]],sbcc18[[#This Row],[calc_adults]]),sbcc18[[#This Row],[total_beneficiaries_reached]])</f>
        <v>0</v>
      </c>
      <c r="AI628" s="49" t="str">
        <f ca="1">IF(B628="","",OFFSET(table_admin1[[#Headers],[ADM1_PT]],MATCH(B628,admin1,0),1))</f>
        <v/>
      </c>
      <c r="AJ628" s="49" t="str">
        <f t="shared" ca="1" si="18"/>
        <v/>
      </c>
      <c r="AK628" s="49" t="str">
        <f t="shared" ca="1" si="19"/>
        <v/>
      </c>
    </row>
    <row r="629" spans="29:37" x14ac:dyDescent="0.2">
      <c r="AC629" s="49">
        <f>IF(ISBLANK(sbcc18[[#This Row],[total_boys]]),SUM(sbcc18[[#This Row],[boys_0-5_reached]],sbcc18[[#This Row],[boys_6-12_reached]],sbcc18[[#This Row],[boys_13-18_reached]]),sbcc18[[#This Row],[total_boys]])</f>
        <v>0</v>
      </c>
      <c r="AD629" s="49">
        <f>IF(ISBLANK(sbcc18[[#This Row],[total_girls]]),SUM(sbcc18[[#This Row],[girls_0-5_reached]],sbcc18[[#This Row],[girls_6-12_reached]],sbcc18[[#This Row],[girls_13-18_reached]]),sbcc18[[#This Row],[total_girls]])</f>
        <v>0</v>
      </c>
      <c r="AE629" s="49">
        <f>IF(ISBLANK(sbcc18[[#This Row],[total_children]]),SUM(sbcc18[[#This Row],[calc_boys]],sbcc18[[#This Row],[calc_girls]]),sbcc18[[#This Row],[total_children]])</f>
        <v>0</v>
      </c>
      <c r="AF629" s="49">
        <f>IF(ISBLANK(sbcc18[[#This Row],[total_pwd]]),SUM(sbcc18[[#This Row],[total_pwd_men]],sbcc18[[#This Row],[total_pwd_women]]),sbcc18[[#This Row],[total_pwd]])</f>
        <v>0</v>
      </c>
      <c r="AG629" s="49">
        <f>IF(ISBLANK(sbcc18[[#This Row],[total_adults]]),SUM(sbcc18[[#This Row],[total_men]],sbcc18[[#This Row],[total_women]]),sbcc18[[#This Row],[total_adults]])</f>
        <v>0</v>
      </c>
      <c r="AH629" s="49">
        <f>IF(ISBLANK(sbcc18[[#This Row],[total_beneficiaries_reached]]),SUM(sbcc18[[#This Row],[calc_children]],sbcc18[[#This Row],[calc_adults]]),sbcc18[[#This Row],[total_beneficiaries_reached]])</f>
        <v>0</v>
      </c>
      <c r="AI629" s="49" t="str">
        <f ca="1">IF(B629="","",OFFSET(table_admin1[[#Headers],[ADM1_PT]],MATCH(B629,admin1,0),1))</f>
        <v/>
      </c>
      <c r="AJ629" s="49" t="str">
        <f t="shared" ca="1" si="18"/>
        <v/>
      </c>
      <c r="AK629" s="49" t="str">
        <f t="shared" ca="1" si="19"/>
        <v/>
      </c>
    </row>
    <row r="630" spans="29:37" x14ac:dyDescent="0.2">
      <c r="AC630" s="49">
        <f>IF(ISBLANK(sbcc18[[#This Row],[total_boys]]),SUM(sbcc18[[#This Row],[boys_0-5_reached]],sbcc18[[#This Row],[boys_6-12_reached]],sbcc18[[#This Row],[boys_13-18_reached]]),sbcc18[[#This Row],[total_boys]])</f>
        <v>0</v>
      </c>
      <c r="AD630" s="49">
        <f>IF(ISBLANK(sbcc18[[#This Row],[total_girls]]),SUM(sbcc18[[#This Row],[girls_0-5_reached]],sbcc18[[#This Row],[girls_6-12_reached]],sbcc18[[#This Row],[girls_13-18_reached]]),sbcc18[[#This Row],[total_girls]])</f>
        <v>0</v>
      </c>
      <c r="AE630" s="49">
        <f>IF(ISBLANK(sbcc18[[#This Row],[total_children]]),SUM(sbcc18[[#This Row],[calc_boys]],sbcc18[[#This Row],[calc_girls]]),sbcc18[[#This Row],[total_children]])</f>
        <v>0</v>
      </c>
      <c r="AF630" s="49">
        <f>IF(ISBLANK(sbcc18[[#This Row],[total_pwd]]),SUM(sbcc18[[#This Row],[total_pwd_men]],sbcc18[[#This Row],[total_pwd_women]]),sbcc18[[#This Row],[total_pwd]])</f>
        <v>0</v>
      </c>
      <c r="AG630" s="49">
        <f>IF(ISBLANK(sbcc18[[#This Row],[total_adults]]),SUM(sbcc18[[#This Row],[total_men]],sbcc18[[#This Row],[total_women]]),sbcc18[[#This Row],[total_adults]])</f>
        <v>0</v>
      </c>
      <c r="AH630" s="49">
        <f>IF(ISBLANK(sbcc18[[#This Row],[total_beneficiaries_reached]]),SUM(sbcc18[[#This Row],[calc_children]],sbcc18[[#This Row],[calc_adults]]),sbcc18[[#This Row],[total_beneficiaries_reached]])</f>
        <v>0</v>
      </c>
      <c r="AI630" s="49" t="str">
        <f ca="1">IF(B630="","",OFFSET(table_admin1[[#Headers],[ADM1_PT]],MATCH(B630,admin1,0),1))</f>
        <v/>
      </c>
      <c r="AJ630" s="49" t="str">
        <f t="shared" ca="1" si="18"/>
        <v/>
      </c>
      <c r="AK630" s="49" t="str">
        <f t="shared" ca="1" si="19"/>
        <v/>
      </c>
    </row>
    <row r="631" spans="29:37" x14ac:dyDescent="0.2">
      <c r="AC631" s="49">
        <f>IF(ISBLANK(sbcc18[[#This Row],[total_boys]]),SUM(sbcc18[[#This Row],[boys_0-5_reached]],sbcc18[[#This Row],[boys_6-12_reached]],sbcc18[[#This Row],[boys_13-18_reached]]),sbcc18[[#This Row],[total_boys]])</f>
        <v>0</v>
      </c>
      <c r="AD631" s="49">
        <f>IF(ISBLANK(sbcc18[[#This Row],[total_girls]]),SUM(sbcc18[[#This Row],[girls_0-5_reached]],sbcc18[[#This Row],[girls_6-12_reached]],sbcc18[[#This Row],[girls_13-18_reached]]),sbcc18[[#This Row],[total_girls]])</f>
        <v>0</v>
      </c>
      <c r="AE631" s="49">
        <f>IF(ISBLANK(sbcc18[[#This Row],[total_children]]),SUM(sbcc18[[#This Row],[calc_boys]],sbcc18[[#This Row],[calc_girls]]),sbcc18[[#This Row],[total_children]])</f>
        <v>0</v>
      </c>
      <c r="AF631" s="49">
        <f>IF(ISBLANK(sbcc18[[#This Row],[total_pwd]]),SUM(sbcc18[[#This Row],[total_pwd_men]],sbcc18[[#This Row],[total_pwd_women]]),sbcc18[[#This Row],[total_pwd]])</f>
        <v>0</v>
      </c>
      <c r="AG631" s="49">
        <f>IF(ISBLANK(sbcc18[[#This Row],[total_adults]]),SUM(sbcc18[[#This Row],[total_men]],sbcc18[[#This Row],[total_women]]),sbcc18[[#This Row],[total_adults]])</f>
        <v>0</v>
      </c>
      <c r="AH631" s="49">
        <f>IF(ISBLANK(sbcc18[[#This Row],[total_beneficiaries_reached]]),SUM(sbcc18[[#This Row],[calc_children]],sbcc18[[#This Row],[calc_adults]]),sbcc18[[#This Row],[total_beneficiaries_reached]])</f>
        <v>0</v>
      </c>
      <c r="AI631" s="49" t="str">
        <f ca="1">IF(B631="","",OFFSET(table_admin1[[#Headers],[ADM1_PT]],MATCH(B631,admin1,0),1))</f>
        <v/>
      </c>
      <c r="AJ631" s="49" t="str">
        <f t="shared" ca="1" si="18"/>
        <v/>
      </c>
      <c r="AK631" s="49" t="str">
        <f t="shared" ca="1" si="19"/>
        <v/>
      </c>
    </row>
    <row r="632" spans="29:37" x14ac:dyDescent="0.2">
      <c r="AC632" s="49">
        <f>IF(ISBLANK(sbcc18[[#This Row],[total_boys]]),SUM(sbcc18[[#This Row],[boys_0-5_reached]],sbcc18[[#This Row],[boys_6-12_reached]],sbcc18[[#This Row],[boys_13-18_reached]]),sbcc18[[#This Row],[total_boys]])</f>
        <v>0</v>
      </c>
      <c r="AD632" s="49">
        <f>IF(ISBLANK(sbcc18[[#This Row],[total_girls]]),SUM(sbcc18[[#This Row],[girls_0-5_reached]],sbcc18[[#This Row],[girls_6-12_reached]],sbcc18[[#This Row],[girls_13-18_reached]]),sbcc18[[#This Row],[total_girls]])</f>
        <v>0</v>
      </c>
      <c r="AE632" s="49">
        <f>IF(ISBLANK(sbcc18[[#This Row],[total_children]]),SUM(sbcc18[[#This Row],[calc_boys]],sbcc18[[#This Row],[calc_girls]]),sbcc18[[#This Row],[total_children]])</f>
        <v>0</v>
      </c>
      <c r="AF632" s="49">
        <f>IF(ISBLANK(sbcc18[[#This Row],[total_pwd]]),SUM(sbcc18[[#This Row],[total_pwd_men]],sbcc18[[#This Row],[total_pwd_women]]),sbcc18[[#This Row],[total_pwd]])</f>
        <v>0</v>
      </c>
      <c r="AG632" s="49">
        <f>IF(ISBLANK(sbcc18[[#This Row],[total_adults]]),SUM(sbcc18[[#This Row],[total_men]],sbcc18[[#This Row],[total_women]]),sbcc18[[#This Row],[total_adults]])</f>
        <v>0</v>
      </c>
      <c r="AH632" s="49">
        <f>IF(ISBLANK(sbcc18[[#This Row],[total_beneficiaries_reached]]),SUM(sbcc18[[#This Row],[calc_children]],sbcc18[[#This Row],[calc_adults]]),sbcc18[[#This Row],[total_beneficiaries_reached]])</f>
        <v>0</v>
      </c>
      <c r="AI632" s="49" t="str">
        <f ca="1">IF(B632="","",OFFSET(table_admin1[[#Headers],[ADM1_PT]],MATCH(B632,admin1,0),1))</f>
        <v/>
      </c>
      <c r="AJ632" s="49" t="str">
        <f t="shared" ca="1" si="18"/>
        <v/>
      </c>
      <c r="AK632" s="49" t="str">
        <f t="shared" ca="1" si="19"/>
        <v/>
      </c>
    </row>
    <row r="633" spans="29:37" x14ac:dyDescent="0.2">
      <c r="AC633" s="49">
        <f>IF(ISBLANK(sbcc18[[#This Row],[total_boys]]),SUM(sbcc18[[#This Row],[boys_0-5_reached]],sbcc18[[#This Row],[boys_6-12_reached]],sbcc18[[#This Row],[boys_13-18_reached]]),sbcc18[[#This Row],[total_boys]])</f>
        <v>0</v>
      </c>
      <c r="AD633" s="49">
        <f>IF(ISBLANK(sbcc18[[#This Row],[total_girls]]),SUM(sbcc18[[#This Row],[girls_0-5_reached]],sbcc18[[#This Row],[girls_6-12_reached]],sbcc18[[#This Row],[girls_13-18_reached]]),sbcc18[[#This Row],[total_girls]])</f>
        <v>0</v>
      </c>
      <c r="AE633" s="49">
        <f>IF(ISBLANK(sbcc18[[#This Row],[total_children]]),SUM(sbcc18[[#This Row],[calc_boys]],sbcc18[[#This Row],[calc_girls]]),sbcc18[[#This Row],[total_children]])</f>
        <v>0</v>
      </c>
      <c r="AF633" s="49">
        <f>IF(ISBLANK(sbcc18[[#This Row],[total_pwd]]),SUM(sbcc18[[#This Row],[total_pwd_men]],sbcc18[[#This Row],[total_pwd_women]]),sbcc18[[#This Row],[total_pwd]])</f>
        <v>0</v>
      </c>
      <c r="AG633" s="49">
        <f>IF(ISBLANK(sbcc18[[#This Row],[total_adults]]),SUM(sbcc18[[#This Row],[total_men]],sbcc18[[#This Row],[total_women]]),sbcc18[[#This Row],[total_adults]])</f>
        <v>0</v>
      </c>
      <c r="AH633" s="49">
        <f>IF(ISBLANK(sbcc18[[#This Row],[total_beneficiaries_reached]]),SUM(sbcc18[[#This Row],[calc_children]],sbcc18[[#This Row],[calc_adults]]),sbcc18[[#This Row],[total_beneficiaries_reached]])</f>
        <v>0</v>
      </c>
      <c r="AI633" s="49" t="str">
        <f ca="1">IF(B633="","",OFFSET(table_admin1[[#Headers],[ADM1_PT]],MATCH(B633,admin1,0),1))</f>
        <v/>
      </c>
      <c r="AJ633" s="49" t="str">
        <f t="shared" ca="1" si="18"/>
        <v/>
      </c>
      <c r="AK633" s="49" t="str">
        <f t="shared" ca="1" si="19"/>
        <v/>
      </c>
    </row>
    <row r="634" spans="29:37" x14ac:dyDescent="0.2">
      <c r="AC634" s="49">
        <f>IF(ISBLANK(sbcc18[[#This Row],[total_boys]]),SUM(sbcc18[[#This Row],[boys_0-5_reached]],sbcc18[[#This Row],[boys_6-12_reached]],sbcc18[[#This Row],[boys_13-18_reached]]),sbcc18[[#This Row],[total_boys]])</f>
        <v>0</v>
      </c>
      <c r="AD634" s="49">
        <f>IF(ISBLANK(sbcc18[[#This Row],[total_girls]]),SUM(sbcc18[[#This Row],[girls_0-5_reached]],sbcc18[[#This Row],[girls_6-12_reached]],sbcc18[[#This Row],[girls_13-18_reached]]),sbcc18[[#This Row],[total_girls]])</f>
        <v>0</v>
      </c>
      <c r="AE634" s="49">
        <f>IF(ISBLANK(sbcc18[[#This Row],[total_children]]),SUM(sbcc18[[#This Row],[calc_boys]],sbcc18[[#This Row],[calc_girls]]),sbcc18[[#This Row],[total_children]])</f>
        <v>0</v>
      </c>
      <c r="AF634" s="49">
        <f>IF(ISBLANK(sbcc18[[#This Row],[total_pwd]]),SUM(sbcc18[[#This Row],[total_pwd_men]],sbcc18[[#This Row],[total_pwd_women]]),sbcc18[[#This Row],[total_pwd]])</f>
        <v>0</v>
      </c>
      <c r="AG634" s="49">
        <f>IF(ISBLANK(sbcc18[[#This Row],[total_adults]]),SUM(sbcc18[[#This Row],[total_men]],sbcc18[[#This Row],[total_women]]),sbcc18[[#This Row],[total_adults]])</f>
        <v>0</v>
      </c>
      <c r="AH634" s="49">
        <f>IF(ISBLANK(sbcc18[[#This Row],[total_beneficiaries_reached]]),SUM(sbcc18[[#This Row],[calc_children]],sbcc18[[#This Row],[calc_adults]]),sbcc18[[#This Row],[total_beneficiaries_reached]])</f>
        <v>0</v>
      </c>
      <c r="AI634" s="49" t="str">
        <f ca="1">IF(B634="","",OFFSET(table_admin1[[#Headers],[ADM1_PT]],MATCH(B634,admin1,0),1))</f>
        <v/>
      </c>
      <c r="AJ634" s="49" t="str">
        <f t="shared" ca="1" si="18"/>
        <v/>
      </c>
      <c r="AK634" s="49" t="str">
        <f t="shared" ca="1" si="19"/>
        <v/>
      </c>
    </row>
    <row r="635" spans="29:37" x14ac:dyDescent="0.2">
      <c r="AC635" s="49">
        <f>IF(ISBLANK(sbcc18[[#This Row],[total_boys]]),SUM(sbcc18[[#This Row],[boys_0-5_reached]],sbcc18[[#This Row],[boys_6-12_reached]],sbcc18[[#This Row],[boys_13-18_reached]]),sbcc18[[#This Row],[total_boys]])</f>
        <v>0</v>
      </c>
      <c r="AD635" s="49">
        <f>IF(ISBLANK(sbcc18[[#This Row],[total_girls]]),SUM(sbcc18[[#This Row],[girls_0-5_reached]],sbcc18[[#This Row],[girls_6-12_reached]],sbcc18[[#This Row],[girls_13-18_reached]]),sbcc18[[#This Row],[total_girls]])</f>
        <v>0</v>
      </c>
      <c r="AE635" s="49">
        <f>IF(ISBLANK(sbcc18[[#This Row],[total_children]]),SUM(sbcc18[[#This Row],[calc_boys]],sbcc18[[#This Row],[calc_girls]]),sbcc18[[#This Row],[total_children]])</f>
        <v>0</v>
      </c>
      <c r="AF635" s="49">
        <f>IF(ISBLANK(sbcc18[[#This Row],[total_pwd]]),SUM(sbcc18[[#This Row],[total_pwd_men]],sbcc18[[#This Row],[total_pwd_women]]),sbcc18[[#This Row],[total_pwd]])</f>
        <v>0</v>
      </c>
      <c r="AG635" s="49">
        <f>IF(ISBLANK(sbcc18[[#This Row],[total_adults]]),SUM(sbcc18[[#This Row],[total_men]],sbcc18[[#This Row],[total_women]]),sbcc18[[#This Row],[total_adults]])</f>
        <v>0</v>
      </c>
      <c r="AH635" s="49">
        <f>IF(ISBLANK(sbcc18[[#This Row],[total_beneficiaries_reached]]),SUM(sbcc18[[#This Row],[calc_children]],sbcc18[[#This Row],[calc_adults]]),sbcc18[[#This Row],[total_beneficiaries_reached]])</f>
        <v>0</v>
      </c>
      <c r="AI635" s="49" t="str">
        <f ca="1">IF(B635="","",OFFSET(table_admin1[[#Headers],[ADM1_PT]],MATCH(B635,admin1,0),1))</f>
        <v/>
      </c>
      <c r="AJ635" s="49" t="str">
        <f t="shared" ca="1" si="18"/>
        <v/>
      </c>
      <c r="AK635" s="49" t="str">
        <f t="shared" ca="1" si="19"/>
        <v/>
      </c>
    </row>
    <row r="636" spans="29:37" x14ac:dyDescent="0.2">
      <c r="AC636" s="49">
        <f>IF(ISBLANK(sbcc18[[#This Row],[total_boys]]),SUM(sbcc18[[#This Row],[boys_0-5_reached]],sbcc18[[#This Row],[boys_6-12_reached]],sbcc18[[#This Row],[boys_13-18_reached]]),sbcc18[[#This Row],[total_boys]])</f>
        <v>0</v>
      </c>
      <c r="AD636" s="49">
        <f>IF(ISBLANK(sbcc18[[#This Row],[total_girls]]),SUM(sbcc18[[#This Row],[girls_0-5_reached]],sbcc18[[#This Row],[girls_6-12_reached]],sbcc18[[#This Row],[girls_13-18_reached]]),sbcc18[[#This Row],[total_girls]])</f>
        <v>0</v>
      </c>
      <c r="AE636" s="49">
        <f>IF(ISBLANK(sbcc18[[#This Row],[total_children]]),SUM(sbcc18[[#This Row],[calc_boys]],sbcc18[[#This Row],[calc_girls]]),sbcc18[[#This Row],[total_children]])</f>
        <v>0</v>
      </c>
      <c r="AF636" s="49">
        <f>IF(ISBLANK(sbcc18[[#This Row],[total_pwd]]),SUM(sbcc18[[#This Row],[total_pwd_men]],sbcc18[[#This Row],[total_pwd_women]]),sbcc18[[#This Row],[total_pwd]])</f>
        <v>0</v>
      </c>
      <c r="AG636" s="49">
        <f>IF(ISBLANK(sbcc18[[#This Row],[total_adults]]),SUM(sbcc18[[#This Row],[total_men]],sbcc18[[#This Row],[total_women]]),sbcc18[[#This Row],[total_adults]])</f>
        <v>0</v>
      </c>
      <c r="AH636" s="49">
        <f>IF(ISBLANK(sbcc18[[#This Row],[total_beneficiaries_reached]]),SUM(sbcc18[[#This Row],[calc_children]],sbcc18[[#This Row],[calc_adults]]),sbcc18[[#This Row],[total_beneficiaries_reached]])</f>
        <v>0</v>
      </c>
      <c r="AI636" s="49" t="str">
        <f ca="1">IF(B636="","",OFFSET(table_admin1[[#Headers],[ADM1_PT]],MATCH(B636,admin1,0),1))</f>
        <v/>
      </c>
      <c r="AJ636" s="49" t="str">
        <f t="shared" ca="1" si="18"/>
        <v/>
      </c>
      <c r="AK636" s="49" t="str">
        <f t="shared" ca="1" si="19"/>
        <v/>
      </c>
    </row>
    <row r="637" spans="29:37" x14ac:dyDescent="0.2">
      <c r="AC637" s="49">
        <f>IF(ISBLANK(sbcc18[[#This Row],[total_boys]]),SUM(sbcc18[[#This Row],[boys_0-5_reached]],sbcc18[[#This Row],[boys_6-12_reached]],sbcc18[[#This Row],[boys_13-18_reached]]),sbcc18[[#This Row],[total_boys]])</f>
        <v>0</v>
      </c>
      <c r="AD637" s="49">
        <f>IF(ISBLANK(sbcc18[[#This Row],[total_girls]]),SUM(sbcc18[[#This Row],[girls_0-5_reached]],sbcc18[[#This Row],[girls_6-12_reached]],sbcc18[[#This Row],[girls_13-18_reached]]),sbcc18[[#This Row],[total_girls]])</f>
        <v>0</v>
      </c>
      <c r="AE637" s="49">
        <f>IF(ISBLANK(sbcc18[[#This Row],[total_children]]),SUM(sbcc18[[#This Row],[calc_boys]],sbcc18[[#This Row],[calc_girls]]),sbcc18[[#This Row],[total_children]])</f>
        <v>0</v>
      </c>
      <c r="AF637" s="49">
        <f>IF(ISBLANK(sbcc18[[#This Row],[total_pwd]]),SUM(sbcc18[[#This Row],[total_pwd_men]],sbcc18[[#This Row],[total_pwd_women]]),sbcc18[[#This Row],[total_pwd]])</f>
        <v>0</v>
      </c>
      <c r="AG637" s="49">
        <f>IF(ISBLANK(sbcc18[[#This Row],[total_adults]]),SUM(sbcc18[[#This Row],[total_men]],sbcc18[[#This Row],[total_women]]),sbcc18[[#This Row],[total_adults]])</f>
        <v>0</v>
      </c>
      <c r="AH637" s="49">
        <f>IF(ISBLANK(sbcc18[[#This Row],[total_beneficiaries_reached]]),SUM(sbcc18[[#This Row],[calc_children]],sbcc18[[#This Row],[calc_adults]]),sbcc18[[#This Row],[total_beneficiaries_reached]])</f>
        <v>0</v>
      </c>
      <c r="AI637" s="49" t="str">
        <f ca="1">IF(B637="","",OFFSET(table_admin1[[#Headers],[ADM1_PT]],MATCH(B637,admin1,0),1))</f>
        <v/>
      </c>
      <c r="AJ637" s="49" t="str">
        <f t="shared" ca="1" si="18"/>
        <v/>
      </c>
      <c r="AK637" s="49" t="str">
        <f t="shared" ca="1" si="19"/>
        <v/>
      </c>
    </row>
    <row r="638" spans="29:37" x14ac:dyDescent="0.2">
      <c r="AC638" s="49">
        <f>IF(ISBLANK(sbcc18[[#This Row],[total_boys]]),SUM(sbcc18[[#This Row],[boys_0-5_reached]],sbcc18[[#This Row],[boys_6-12_reached]],sbcc18[[#This Row],[boys_13-18_reached]]),sbcc18[[#This Row],[total_boys]])</f>
        <v>0</v>
      </c>
      <c r="AD638" s="49">
        <f>IF(ISBLANK(sbcc18[[#This Row],[total_girls]]),SUM(sbcc18[[#This Row],[girls_0-5_reached]],sbcc18[[#This Row],[girls_6-12_reached]],sbcc18[[#This Row],[girls_13-18_reached]]),sbcc18[[#This Row],[total_girls]])</f>
        <v>0</v>
      </c>
      <c r="AE638" s="49">
        <f>IF(ISBLANK(sbcc18[[#This Row],[total_children]]),SUM(sbcc18[[#This Row],[calc_boys]],sbcc18[[#This Row],[calc_girls]]),sbcc18[[#This Row],[total_children]])</f>
        <v>0</v>
      </c>
      <c r="AF638" s="49">
        <f>IF(ISBLANK(sbcc18[[#This Row],[total_pwd]]),SUM(sbcc18[[#This Row],[total_pwd_men]],sbcc18[[#This Row],[total_pwd_women]]),sbcc18[[#This Row],[total_pwd]])</f>
        <v>0</v>
      </c>
      <c r="AG638" s="49">
        <f>IF(ISBLANK(sbcc18[[#This Row],[total_adults]]),SUM(sbcc18[[#This Row],[total_men]],sbcc18[[#This Row],[total_women]]),sbcc18[[#This Row],[total_adults]])</f>
        <v>0</v>
      </c>
      <c r="AH638" s="49">
        <f>IF(ISBLANK(sbcc18[[#This Row],[total_beneficiaries_reached]]),SUM(sbcc18[[#This Row],[calc_children]],sbcc18[[#This Row],[calc_adults]]),sbcc18[[#This Row],[total_beneficiaries_reached]])</f>
        <v>0</v>
      </c>
      <c r="AI638" s="49" t="str">
        <f ca="1">IF(B638="","",OFFSET(table_admin1[[#Headers],[ADM1_PT]],MATCH(B638,admin1,0),1))</f>
        <v/>
      </c>
      <c r="AJ638" s="49" t="str">
        <f t="shared" ca="1" si="18"/>
        <v/>
      </c>
      <c r="AK638" s="49" t="str">
        <f t="shared" ca="1" si="19"/>
        <v/>
      </c>
    </row>
    <row r="639" spans="29:37" x14ac:dyDescent="0.2">
      <c r="AC639" s="49">
        <f>IF(ISBLANK(sbcc18[[#This Row],[total_boys]]),SUM(sbcc18[[#This Row],[boys_0-5_reached]],sbcc18[[#This Row],[boys_6-12_reached]],sbcc18[[#This Row],[boys_13-18_reached]]),sbcc18[[#This Row],[total_boys]])</f>
        <v>0</v>
      </c>
      <c r="AD639" s="49">
        <f>IF(ISBLANK(sbcc18[[#This Row],[total_girls]]),SUM(sbcc18[[#This Row],[girls_0-5_reached]],sbcc18[[#This Row],[girls_6-12_reached]],sbcc18[[#This Row],[girls_13-18_reached]]),sbcc18[[#This Row],[total_girls]])</f>
        <v>0</v>
      </c>
      <c r="AE639" s="49">
        <f>IF(ISBLANK(sbcc18[[#This Row],[total_children]]),SUM(sbcc18[[#This Row],[calc_boys]],sbcc18[[#This Row],[calc_girls]]),sbcc18[[#This Row],[total_children]])</f>
        <v>0</v>
      </c>
      <c r="AF639" s="49">
        <f>IF(ISBLANK(sbcc18[[#This Row],[total_pwd]]),SUM(sbcc18[[#This Row],[total_pwd_men]],sbcc18[[#This Row],[total_pwd_women]]),sbcc18[[#This Row],[total_pwd]])</f>
        <v>0</v>
      </c>
      <c r="AG639" s="49">
        <f>IF(ISBLANK(sbcc18[[#This Row],[total_adults]]),SUM(sbcc18[[#This Row],[total_men]],sbcc18[[#This Row],[total_women]]),sbcc18[[#This Row],[total_adults]])</f>
        <v>0</v>
      </c>
      <c r="AH639" s="49">
        <f>IF(ISBLANK(sbcc18[[#This Row],[total_beneficiaries_reached]]),SUM(sbcc18[[#This Row],[calc_children]],sbcc18[[#This Row],[calc_adults]]),sbcc18[[#This Row],[total_beneficiaries_reached]])</f>
        <v>0</v>
      </c>
      <c r="AI639" s="49" t="str">
        <f ca="1">IF(B639="","",OFFSET(table_admin1[[#Headers],[ADM1_PT]],MATCH(B639,admin1,0),1))</f>
        <v/>
      </c>
      <c r="AJ639" s="49" t="str">
        <f t="shared" ca="1" si="18"/>
        <v/>
      </c>
      <c r="AK639" s="49" t="str">
        <f t="shared" ca="1" si="19"/>
        <v/>
      </c>
    </row>
    <row r="640" spans="29:37" x14ac:dyDescent="0.2">
      <c r="AC640" s="49">
        <f>IF(ISBLANK(sbcc18[[#This Row],[total_boys]]),SUM(sbcc18[[#This Row],[boys_0-5_reached]],sbcc18[[#This Row],[boys_6-12_reached]],sbcc18[[#This Row],[boys_13-18_reached]]),sbcc18[[#This Row],[total_boys]])</f>
        <v>0</v>
      </c>
      <c r="AD640" s="49">
        <f>IF(ISBLANK(sbcc18[[#This Row],[total_girls]]),SUM(sbcc18[[#This Row],[girls_0-5_reached]],sbcc18[[#This Row],[girls_6-12_reached]],sbcc18[[#This Row],[girls_13-18_reached]]),sbcc18[[#This Row],[total_girls]])</f>
        <v>0</v>
      </c>
      <c r="AE640" s="49">
        <f>IF(ISBLANK(sbcc18[[#This Row],[total_children]]),SUM(sbcc18[[#This Row],[calc_boys]],sbcc18[[#This Row],[calc_girls]]),sbcc18[[#This Row],[total_children]])</f>
        <v>0</v>
      </c>
      <c r="AF640" s="49">
        <f>IF(ISBLANK(sbcc18[[#This Row],[total_pwd]]),SUM(sbcc18[[#This Row],[total_pwd_men]],sbcc18[[#This Row],[total_pwd_women]]),sbcc18[[#This Row],[total_pwd]])</f>
        <v>0</v>
      </c>
      <c r="AG640" s="49">
        <f>IF(ISBLANK(sbcc18[[#This Row],[total_adults]]),SUM(sbcc18[[#This Row],[total_men]],sbcc18[[#This Row],[total_women]]),sbcc18[[#This Row],[total_adults]])</f>
        <v>0</v>
      </c>
      <c r="AH640" s="49">
        <f>IF(ISBLANK(sbcc18[[#This Row],[total_beneficiaries_reached]]),SUM(sbcc18[[#This Row],[calc_children]],sbcc18[[#This Row],[calc_adults]]),sbcc18[[#This Row],[total_beneficiaries_reached]])</f>
        <v>0</v>
      </c>
      <c r="AI640" s="49" t="str">
        <f ca="1">IF(B640="","",OFFSET(table_admin1[[#Headers],[ADM1_PT]],MATCH(B640,admin1,0),1))</f>
        <v/>
      </c>
      <c r="AJ640" s="49" t="str">
        <f t="shared" ca="1" si="18"/>
        <v/>
      </c>
      <c r="AK640" s="49" t="str">
        <f t="shared" ca="1" si="19"/>
        <v/>
      </c>
    </row>
    <row r="641" spans="29:37" x14ac:dyDescent="0.2">
      <c r="AC641" s="49">
        <f>IF(ISBLANK(sbcc18[[#This Row],[total_boys]]),SUM(sbcc18[[#This Row],[boys_0-5_reached]],sbcc18[[#This Row],[boys_6-12_reached]],sbcc18[[#This Row],[boys_13-18_reached]]),sbcc18[[#This Row],[total_boys]])</f>
        <v>0</v>
      </c>
      <c r="AD641" s="49">
        <f>IF(ISBLANK(sbcc18[[#This Row],[total_girls]]),SUM(sbcc18[[#This Row],[girls_0-5_reached]],sbcc18[[#This Row],[girls_6-12_reached]],sbcc18[[#This Row],[girls_13-18_reached]]),sbcc18[[#This Row],[total_girls]])</f>
        <v>0</v>
      </c>
      <c r="AE641" s="49">
        <f>IF(ISBLANK(sbcc18[[#This Row],[total_children]]),SUM(sbcc18[[#This Row],[calc_boys]],sbcc18[[#This Row],[calc_girls]]),sbcc18[[#This Row],[total_children]])</f>
        <v>0</v>
      </c>
      <c r="AF641" s="49">
        <f>IF(ISBLANK(sbcc18[[#This Row],[total_pwd]]),SUM(sbcc18[[#This Row],[total_pwd_men]],sbcc18[[#This Row],[total_pwd_women]]),sbcc18[[#This Row],[total_pwd]])</f>
        <v>0</v>
      </c>
      <c r="AG641" s="49">
        <f>IF(ISBLANK(sbcc18[[#This Row],[total_adults]]),SUM(sbcc18[[#This Row],[total_men]],sbcc18[[#This Row],[total_women]]),sbcc18[[#This Row],[total_adults]])</f>
        <v>0</v>
      </c>
      <c r="AH641" s="49">
        <f>IF(ISBLANK(sbcc18[[#This Row],[total_beneficiaries_reached]]),SUM(sbcc18[[#This Row],[calc_children]],sbcc18[[#This Row],[calc_adults]]),sbcc18[[#This Row],[total_beneficiaries_reached]])</f>
        <v>0</v>
      </c>
      <c r="AI641" s="49" t="str">
        <f ca="1">IF(B641="","",OFFSET(table_admin1[[#Headers],[ADM1_PT]],MATCH(B641,admin1,0),1))</f>
        <v/>
      </c>
      <c r="AJ641" s="49" t="str">
        <f t="shared" ca="1" si="18"/>
        <v/>
      </c>
      <c r="AK641" s="49" t="str">
        <f t="shared" ca="1" si="19"/>
        <v/>
      </c>
    </row>
    <row r="642" spans="29:37" x14ac:dyDescent="0.2">
      <c r="AC642" s="49">
        <f>IF(ISBLANK(sbcc18[[#This Row],[total_boys]]),SUM(sbcc18[[#This Row],[boys_0-5_reached]],sbcc18[[#This Row],[boys_6-12_reached]],sbcc18[[#This Row],[boys_13-18_reached]]),sbcc18[[#This Row],[total_boys]])</f>
        <v>0</v>
      </c>
      <c r="AD642" s="49">
        <f>IF(ISBLANK(sbcc18[[#This Row],[total_girls]]),SUM(sbcc18[[#This Row],[girls_0-5_reached]],sbcc18[[#This Row],[girls_6-12_reached]],sbcc18[[#This Row],[girls_13-18_reached]]),sbcc18[[#This Row],[total_girls]])</f>
        <v>0</v>
      </c>
      <c r="AE642" s="49">
        <f>IF(ISBLANK(sbcc18[[#This Row],[total_children]]),SUM(sbcc18[[#This Row],[calc_boys]],sbcc18[[#This Row],[calc_girls]]),sbcc18[[#This Row],[total_children]])</f>
        <v>0</v>
      </c>
      <c r="AF642" s="49">
        <f>IF(ISBLANK(sbcc18[[#This Row],[total_pwd]]),SUM(sbcc18[[#This Row],[total_pwd_men]],sbcc18[[#This Row],[total_pwd_women]]),sbcc18[[#This Row],[total_pwd]])</f>
        <v>0</v>
      </c>
      <c r="AG642" s="49">
        <f>IF(ISBLANK(sbcc18[[#This Row],[total_adults]]),SUM(sbcc18[[#This Row],[total_men]],sbcc18[[#This Row],[total_women]]),sbcc18[[#This Row],[total_adults]])</f>
        <v>0</v>
      </c>
      <c r="AH642" s="49">
        <f>IF(ISBLANK(sbcc18[[#This Row],[total_beneficiaries_reached]]),SUM(sbcc18[[#This Row],[calc_children]],sbcc18[[#This Row],[calc_adults]]),sbcc18[[#This Row],[total_beneficiaries_reached]])</f>
        <v>0</v>
      </c>
      <c r="AI642" s="49" t="str">
        <f ca="1">IF(B642="","",OFFSET(table_admin1[[#Headers],[ADM1_PT]],MATCH(B642,admin1,0),1))</f>
        <v/>
      </c>
      <c r="AJ642" s="49" t="str">
        <f t="shared" ca="1" si="18"/>
        <v/>
      </c>
      <c r="AK642" s="49" t="str">
        <f t="shared" ca="1" si="19"/>
        <v/>
      </c>
    </row>
    <row r="643" spans="29:37" x14ac:dyDescent="0.2">
      <c r="AC643" s="49">
        <f>IF(ISBLANK(sbcc18[[#This Row],[total_boys]]),SUM(sbcc18[[#This Row],[boys_0-5_reached]],sbcc18[[#This Row],[boys_6-12_reached]],sbcc18[[#This Row],[boys_13-18_reached]]),sbcc18[[#This Row],[total_boys]])</f>
        <v>0</v>
      </c>
      <c r="AD643" s="49">
        <f>IF(ISBLANK(sbcc18[[#This Row],[total_girls]]),SUM(sbcc18[[#This Row],[girls_0-5_reached]],sbcc18[[#This Row],[girls_6-12_reached]],sbcc18[[#This Row],[girls_13-18_reached]]),sbcc18[[#This Row],[total_girls]])</f>
        <v>0</v>
      </c>
      <c r="AE643" s="49">
        <f>IF(ISBLANK(sbcc18[[#This Row],[total_children]]),SUM(sbcc18[[#This Row],[calc_boys]],sbcc18[[#This Row],[calc_girls]]),sbcc18[[#This Row],[total_children]])</f>
        <v>0</v>
      </c>
      <c r="AF643" s="49">
        <f>IF(ISBLANK(sbcc18[[#This Row],[total_pwd]]),SUM(sbcc18[[#This Row],[total_pwd_men]],sbcc18[[#This Row],[total_pwd_women]]),sbcc18[[#This Row],[total_pwd]])</f>
        <v>0</v>
      </c>
      <c r="AG643" s="49">
        <f>IF(ISBLANK(sbcc18[[#This Row],[total_adults]]),SUM(sbcc18[[#This Row],[total_men]],sbcc18[[#This Row],[total_women]]),sbcc18[[#This Row],[total_adults]])</f>
        <v>0</v>
      </c>
      <c r="AH643" s="49">
        <f>IF(ISBLANK(sbcc18[[#This Row],[total_beneficiaries_reached]]),SUM(sbcc18[[#This Row],[calc_children]],sbcc18[[#This Row],[calc_adults]]),sbcc18[[#This Row],[total_beneficiaries_reached]])</f>
        <v>0</v>
      </c>
      <c r="AI643" s="49" t="str">
        <f ca="1">IF(B643="","",OFFSET(table_admin1[[#Headers],[ADM1_PT]],MATCH(B643,admin1,0),1))</f>
        <v/>
      </c>
      <c r="AJ643" s="49" t="str">
        <f t="shared" ca="1" si="18"/>
        <v/>
      </c>
      <c r="AK643" s="49" t="str">
        <f t="shared" ca="1" si="19"/>
        <v/>
      </c>
    </row>
    <row r="644" spans="29:37" x14ac:dyDescent="0.2">
      <c r="AC644" s="49">
        <f>IF(ISBLANK(sbcc18[[#This Row],[total_boys]]),SUM(sbcc18[[#This Row],[boys_0-5_reached]],sbcc18[[#This Row],[boys_6-12_reached]],sbcc18[[#This Row],[boys_13-18_reached]]),sbcc18[[#This Row],[total_boys]])</f>
        <v>0</v>
      </c>
      <c r="AD644" s="49">
        <f>IF(ISBLANK(sbcc18[[#This Row],[total_girls]]),SUM(sbcc18[[#This Row],[girls_0-5_reached]],sbcc18[[#This Row],[girls_6-12_reached]],sbcc18[[#This Row],[girls_13-18_reached]]),sbcc18[[#This Row],[total_girls]])</f>
        <v>0</v>
      </c>
      <c r="AE644" s="49">
        <f>IF(ISBLANK(sbcc18[[#This Row],[total_children]]),SUM(sbcc18[[#This Row],[calc_boys]],sbcc18[[#This Row],[calc_girls]]),sbcc18[[#This Row],[total_children]])</f>
        <v>0</v>
      </c>
      <c r="AF644" s="49">
        <f>IF(ISBLANK(sbcc18[[#This Row],[total_pwd]]),SUM(sbcc18[[#This Row],[total_pwd_men]],sbcc18[[#This Row],[total_pwd_women]]),sbcc18[[#This Row],[total_pwd]])</f>
        <v>0</v>
      </c>
      <c r="AG644" s="49">
        <f>IF(ISBLANK(sbcc18[[#This Row],[total_adults]]),SUM(sbcc18[[#This Row],[total_men]],sbcc18[[#This Row],[total_women]]),sbcc18[[#This Row],[total_adults]])</f>
        <v>0</v>
      </c>
      <c r="AH644" s="49">
        <f>IF(ISBLANK(sbcc18[[#This Row],[total_beneficiaries_reached]]),SUM(sbcc18[[#This Row],[calc_children]],sbcc18[[#This Row],[calc_adults]]),sbcc18[[#This Row],[total_beneficiaries_reached]])</f>
        <v>0</v>
      </c>
      <c r="AI644" s="49" t="str">
        <f ca="1">IF(B644="","",OFFSET(table_admin1[[#Headers],[ADM1_PT]],MATCH(B644,admin1,0),1))</f>
        <v/>
      </c>
      <c r="AJ644" s="49" t="str">
        <f t="shared" ca="1" si="18"/>
        <v/>
      </c>
      <c r="AK644" s="49" t="str">
        <f t="shared" ca="1" si="19"/>
        <v/>
      </c>
    </row>
    <row r="645" spans="29:37" x14ac:dyDescent="0.2">
      <c r="AC645" s="49">
        <f>IF(ISBLANK(sbcc18[[#This Row],[total_boys]]),SUM(sbcc18[[#This Row],[boys_0-5_reached]],sbcc18[[#This Row],[boys_6-12_reached]],sbcc18[[#This Row],[boys_13-18_reached]]),sbcc18[[#This Row],[total_boys]])</f>
        <v>0</v>
      </c>
      <c r="AD645" s="49">
        <f>IF(ISBLANK(sbcc18[[#This Row],[total_girls]]),SUM(sbcc18[[#This Row],[girls_0-5_reached]],sbcc18[[#This Row],[girls_6-12_reached]],sbcc18[[#This Row],[girls_13-18_reached]]),sbcc18[[#This Row],[total_girls]])</f>
        <v>0</v>
      </c>
      <c r="AE645" s="49">
        <f>IF(ISBLANK(sbcc18[[#This Row],[total_children]]),SUM(sbcc18[[#This Row],[calc_boys]],sbcc18[[#This Row],[calc_girls]]),sbcc18[[#This Row],[total_children]])</f>
        <v>0</v>
      </c>
      <c r="AF645" s="49">
        <f>IF(ISBLANK(sbcc18[[#This Row],[total_pwd]]),SUM(sbcc18[[#This Row],[total_pwd_men]],sbcc18[[#This Row],[total_pwd_women]]),sbcc18[[#This Row],[total_pwd]])</f>
        <v>0</v>
      </c>
      <c r="AG645" s="49">
        <f>IF(ISBLANK(sbcc18[[#This Row],[total_adults]]),SUM(sbcc18[[#This Row],[total_men]],sbcc18[[#This Row],[total_women]]),sbcc18[[#This Row],[total_adults]])</f>
        <v>0</v>
      </c>
      <c r="AH645" s="49">
        <f>IF(ISBLANK(sbcc18[[#This Row],[total_beneficiaries_reached]]),SUM(sbcc18[[#This Row],[calc_children]],sbcc18[[#This Row],[calc_adults]]),sbcc18[[#This Row],[total_beneficiaries_reached]])</f>
        <v>0</v>
      </c>
      <c r="AI645" s="49" t="str">
        <f ca="1">IF(B645="","",OFFSET(table_admin1[[#Headers],[ADM1_PT]],MATCH(B645,admin1,0),1))</f>
        <v/>
      </c>
      <c r="AJ645" s="49" t="str">
        <f t="shared" ca="1" si="18"/>
        <v/>
      </c>
      <c r="AK645" s="49" t="str">
        <f t="shared" ca="1" si="19"/>
        <v/>
      </c>
    </row>
    <row r="646" spans="29:37" x14ac:dyDescent="0.2">
      <c r="AC646" s="49">
        <f>IF(ISBLANK(sbcc18[[#This Row],[total_boys]]),SUM(sbcc18[[#This Row],[boys_0-5_reached]],sbcc18[[#This Row],[boys_6-12_reached]],sbcc18[[#This Row],[boys_13-18_reached]]),sbcc18[[#This Row],[total_boys]])</f>
        <v>0</v>
      </c>
      <c r="AD646" s="49">
        <f>IF(ISBLANK(sbcc18[[#This Row],[total_girls]]),SUM(sbcc18[[#This Row],[girls_0-5_reached]],sbcc18[[#This Row],[girls_6-12_reached]],sbcc18[[#This Row],[girls_13-18_reached]]),sbcc18[[#This Row],[total_girls]])</f>
        <v>0</v>
      </c>
      <c r="AE646" s="49">
        <f>IF(ISBLANK(sbcc18[[#This Row],[total_children]]),SUM(sbcc18[[#This Row],[calc_boys]],sbcc18[[#This Row],[calc_girls]]),sbcc18[[#This Row],[total_children]])</f>
        <v>0</v>
      </c>
      <c r="AF646" s="49">
        <f>IF(ISBLANK(sbcc18[[#This Row],[total_pwd]]),SUM(sbcc18[[#This Row],[total_pwd_men]],sbcc18[[#This Row],[total_pwd_women]]),sbcc18[[#This Row],[total_pwd]])</f>
        <v>0</v>
      </c>
      <c r="AG646" s="49">
        <f>IF(ISBLANK(sbcc18[[#This Row],[total_adults]]),SUM(sbcc18[[#This Row],[total_men]],sbcc18[[#This Row],[total_women]]),sbcc18[[#This Row],[total_adults]])</f>
        <v>0</v>
      </c>
      <c r="AH646" s="49">
        <f>IF(ISBLANK(sbcc18[[#This Row],[total_beneficiaries_reached]]),SUM(sbcc18[[#This Row],[calc_children]],sbcc18[[#This Row],[calc_adults]]),sbcc18[[#This Row],[total_beneficiaries_reached]])</f>
        <v>0</v>
      </c>
      <c r="AI646" s="49" t="str">
        <f ca="1">IF(B646="","",OFFSET(table_admin1[[#Headers],[ADM1_PT]],MATCH(B646,admin1,0),1))</f>
        <v/>
      </c>
      <c r="AJ646" s="49" t="str">
        <f t="shared" ref="AJ646:AJ709" ca="1" si="20">IF(C646="","",INDEX(admin2_pcode,MATCH(C646,OFFSET(admin2_start,MATCH(AI646,admin1_linked_pcode,0),0,COUNTIF(admin1_linked_pcode,AI646)),0)+MATCH(AI646,admin1_linked_pcode,0)-1))</f>
        <v/>
      </c>
      <c r="AK646" s="49" t="str">
        <f t="shared" ref="AK646:AK709" ca="1" si="21">IF(D646="","",INDEX(admin3_pcode,MATCH(D646,OFFSET(admin3_start,MATCH(AJ646,admin2_linked_pcode,0),0,COUNTIF(admin2_linked_pcode,AJ646)),0)+MATCH(AJ646,admin2_linked_pcode,0)-1))</f>
        <v/>
      </c>
    </row>
    <row r="647" spans="29:37" x14ac:dyDescent="0.2">
      <c r="AC647" s="49">
        <f>IF(ISBLANK(sbcc18[[#This Row],[total_boys]]),SUM(sbcc18[[#This Row],[boys_0-5_reached]],sbcc18[[#This Row],[boys_6-12_reached]],sbcc18[[#This Row],[boys_13-18_reached]]),sbcc18[[#This Row],[total_boys]])</f>
        <v>0</v>
      </c>
      <c r="AD647" s="49">
        <f>IF(ISBLANK(sbcc18[[#This Row],[total_girls]]),SUM(sbcc18[[#This Row],[girls_0-5_reached]],sbcc18[[#This Row],[girls_6-12_reached]],sbcc18[[#This Row],[girls_13-18_reached]]),sbcc18[[#This Row],[total_girls]])</f>
        <v>0</v>
      </c>
      <c r="AE647" s="49">
        <f>IF(ISBLANK(sbcc18[[#This Row],[total_children]]),SUM(sbcc18[[#This Row],[calc_boys]],sbcc18[[#This Row],[calc_girls]]),sbcc18[[#This Row],[total_children]])</f>
        <v>0</v>
      </c>
      <c r="AF647" s="49">
        <f>IF(ISBLANK(sbcc18[[#This Row],[total_pwd]]),SUM(sbcc18[[#This Row],[total_pwd_men]],sbcc18[[#This Row],[total_pwd_women]]),sbcc18[[#This Row],[total_pwd]])</f>
        <v>0</v>
      </c>
      <c r="AG647" s="49">
        <f>IF(ISBLANK(sbcc18[[#This Row],[total_adults]]),SUM(sbcc18[[#This Row],[total_men]],sbcc18[[#This Row],[total_women]]),sbcc18[[#This Row],[total_adults]])</f>
        <v>0</v>
      </c>
      <c r="AH647" s="49">
        <f>IF(ISBLANK(sbcc18[[#This Row],[total_beneficiaries_reached]]),SUM(sbcc18[[#This Row],[calc_children]],sbcc18[[#This Row],[calc_adults]]),sbcc18[[#This Row],[total_beneficiaries_reached]])</f>
        <v>0</v>
      </c>
      <c r="AI647" s="49" t="str">
        <f ca="1">IF(B647="","",OFFSET(table_admin1[[#Headers],[ADM1_PT]],MATCH(B647,admin1,0),1))</f>
        <v/>
      </c>
      <c r="AJ647" s="49" t="str">
        <f t="shared" ca="1" si="20"/>
        <v/>
      </c>
      <c r="AK647" s="49" t="str">
        <f t="shared" ca="1" si="21"/>
        <v/>
      </c>
    </row>
    <row r="648" spans="29:37" x14ac:dyDescent="0.2">
      <c r="AC648" s="49">
        <f>IF(ISBLANK(sbcc18[[#This Row],[total_boys]]),SUM(sbcc18[[#This Row],[boys_0-5_reached]],sbcc18[[#This Row],[boys_6-12_reached]],sbcc18[[#This Row],[boys_13-18_reached]]),sbcc18[[#This Row],[total_boys]])</f>
        <v>0</v>
      </c>
      <c r="AD648" s="49">
        <f>IF(ISBLANK(sbcc18[[#This Row],[total_girls]]),SUM(sbcc18[[#This Row],[girls_0-5_reached]],sbcc18[[#This Row],[girls_6-12_reached]],sbcc18[[#This Row],[girls_13-18_reached]]),sbcc18[[#This Row],[total_girls]])</f>
        <v>0</v>
      </c>
      <c r="AE648" s="49">
        <f>IF(ISBLANK(sbcc18[[#This Row],[total_children]]),SUM(sbcc18[[#This Row],[calc_boys]],sbcc18[[#This Row],[calc_girls]]),sbcc18[[#This Row],[total_children]])</f>
        <v>0</v>
      </c>
      <c r="AF648" s="49">
        <f>IF(ISBLANK(sbcc18[[#This Row],[total_pwd]]),SUM(sbcc18[[#This Row],[total_pwd_men]],sbcc18[[#This Row],[total_pwd_women]]),sbcc18[[#This Row],[total_pwd]])</f>
        <v>0</v>
      </c>
      <c r="AG648" s="49">
        <f>IF(ISBLANK(sbcc18[[#This Row],[total_adults]]),SUM(sbcc18[[#This Row],[total_men]],sbcc18[[#This Row],[total_women]]),sbcc18[[#This Row],[total_adults]])</f>
        <v>0</v>
      </c>
      <c r="AH648" s="49">
        <f>IF(ISBLANK(sbcc18[[#This Row],[total_beneficiaries_reached]]),SUM(sbcc18[[#This Row],[calc_children]],sbcc18[[#This Row],[calc_adults]]),sbcc18[[#This Row],[total_beneficiaries_reached]])</f>
        <v>0</v>
      </c>
      <c r="AI648" s="49" t="str">
        <f ca="1">IF(B648="","",OFFSET(table_admin1[[#Headers],[ADM1_PT]],MATCH(B648,admin1,0),1))</f>
        <v/>
      </c>
      <c r="AJ648" s="49" t="str">
        <f t="shared" ca="1" si="20"/>
        <v/>
      </c>
      <c r="AK648" s="49" t="str">
        <f t="shared" ca="1" si="21"/>
        <v/>
      </c>
    </row>
    <row r="649" spans="29:37" x14ac:dyDescent="0.2">
      <c r="AC649" s="49">
        <f>IF(ISBLANK(sbcc18[[#This Row],[total_boys]]),SUM(sbcc18[[#This Row],[boys_0-5_reached]],sbcc18[[#This Row],[boys_6-12_reached]],sbcc18[[#This Row],[boys_13-18_reached]]),sbcc18[[#This Row],[total_boys]])</f>
        <v>0</v>
      </c>
      <c r="AD649" s="49">
        <f>IF(ISBLANK(sbcc18[[#This Row],[total_girls]]),SUM(sbcc18[[#This Row],[girls_0-5_reached]],sbcc18[[#This Row],[girls_6-12_reached]],sbcc18[[#This Row],[girls_13-18_reached]]),sbcc18[[#This Row],[total_girls]])</f>
        <v>0</v>
      </c>
      <c r="AE649" s="49">
        <f>IF(ISBLANK(sbcc18[[#This Row],[total_children]]),SUM(sbcc18[[#This Row],[calc_boys]],sbcc18[[#This Row],[calc_girls]]),sbcc18[[#This Row],[total_children]])</f>
        <v>0</v>
      </c>
      <c r="AF649" s="49">
        <f>IF(ISBLANK(sbcc18[[#This Row],[total_pwd]]),SUM(sbcc18[[#This Row],[total_pwd_men]],sbcc18[[#This Row],[total_pwd_women]]),sbcc18[[#This Row],[total_pwd]])</f>
        <v>0</v>
      </c>
      <c r="AG649" s="49">
        <f>IF(ISBLANK(sbcc18[[#This Row],[total_adults]]),SUM(sbcc18[[#This Row],[total_men]],sbcc18[[#This Row],[total_women]]),sbcc18[[#This Row],[total_adults]])</f>
        <v>0</v>
      </c>
      <c r="AH649" s="49">
        <f>IF(ISBLANK(sbcc18[[#This Row],[total_beneficiaries_reached]]),SUM(sbcc18[[#This Row],[calc_children]],sbcc18[[#This Row],[calc_adults]]),sbcc18[[#This Row],[total_beneficiaries_reached]])</f>
        <v>0</v>
      </c>
      <c r="AI649" s="49" t="str">
        <f ca="1">IF(B649="","",OFFSET(table_admin1[[#Headers],[ADM1_PT]],MATCH(B649,admin1,0),1))</f>
        <v/>
      </c>
      <c r="AJ649" s="49" t="str">
        <f t="shared" ca="1" si="20"/>
        <v/>
      </c>
      <c r="AK649" s="49" t="str">
        <f t="shared" ca="1" si="21"/>
        <v/>
      </c>
    </row>
    <row r="650" spans="29:37" x14ac:dyDescent="0.2">
      <c r="AC650" s="49">
        <f>IF(ISBLANK(sbcc18[[#This Row],[total_boys]]),SUM(sbcc18[[#This Row],[boys_0-5_reached]],sbcc18[[#This Row],[boys_6-12_reached]],sbcc18[[#This Row],[boys_13-18_reached]]),sbcc18[[#This Row],[total_boys]])</f>
        <v>0</v>
      </c>
      <c r="AD650" s="49">
        <f>IF(ISBLANK(sbcc18[[#This Row],[total_girls]]),SUM(sbcc18[[#This Row],[girls_0-5_reached]],sbcc18[[#This Row],[girls_6-12_reached]],sbcc18[[#This Row],[girls_13-18_reached]]),sbcc18[[#This Row],[total_girls]])</f>
        <v>0</v>
      </c>
      <c r="AE650" s="49">
        <f>IF(ISBLANK(sbcc18[[#This Row],[total_children]]),SUM(sbcc18[[#This Row],[calc_boys]],sbcc18[[#This Row],[calc_girls]]),sbcc18[[#This Row],[total_children]])</f>
        <v>0</v>
      </c>
      <c r="AF650" s="49">
        <f>IF(ISBLANK(sbcc18[[#This Row],[total_pwd]]),SUM(sbcc18[[#This Row],[total_pwd_men]],sbcc18[[#This Row],[total_pwd_women]]),sbcc18[[#This Row],[total_pwd]])</f>
        <v>0</v>
      </c>
      <c r="AG650" s="49">
        <f>IF(ISBLANK(sbcc18[[#This Row],[total_adults]]),SUM(sbcc18[[#This Row],[total_men]],sbcc18[[#This Row],[total_women]]),sbcc18[[#This Row],[total_adults]])</f>
        <v>0</v>
      </c>
      <c r="AH650" s="49">
        <f>IF(ISBLANK(sbcc18[[#This Row],[total_beneficiaries_reached]]),SUM(sbcc18[[#This Row],[calc_children]],sbcc18[[#This Row],[calc_adults]]),sbcc18[[#This Row],[total_beneficiaries_reached]])</f>
        <v>0</v>
      </c>
      <c r="AI650" s="49" t="str">
        <f ca="1">IF(B650="","",OFFSET(table_admin1[[#Headers],[ADM1_PT]],MATCH(B650,admin1,0),1))</f>
        <v/>
      </c>
      <c r="AJ650" s="49" t="str">
        <f t="shared" ca="1" si="20"/>
        <v/>
      </c>
      <c r="AK650" s="49" t="str">
        <f t="shared" ca="1" si="21"/>
        <v/>
      </c>
    </row>
    <row r="651" spans="29:37" x14ac:dyDescent="0.2">
      <c r="AC651" s="49">
        <f>IF(ISBLANK(sbcc18[[#This Row],[total_boys]]),SUM(sbcc18[[#This Row],[boys_0-5_reached]],sbcc18[[#This Row],[boys_6-12_reached]],sbcc18[[#This Row],[boys_13-18_reached]]),sbcc18[[#This Row],[total_boys]])</f>
        <v>0</v>
      </c>
      <c r="AD651" s="49">
        <f>IF(ISBLANK(sbcc18[[#This Row],[total_girls]]),SUM(sbcc18[[#This Row],[girls_0-5_reached]],sbcc18[[#This Row],[girls_6-12_reached]],sbcc18[[#This Row],[girls_13-18_reached]]),sbcc18[[#This Row],[total_girls]])</f>
        <v>0</v>
      </c>
      <c r="AE651" s="49">
        <f>IF(ISBLANK(sbcc18[[#This Row],[total_children]]),SUM(sbcc18[[#This Row],[calc_boys]],sbcc18[[#This Row],[calc_girls]]),sbcc18[[#This Row],[total_children]])</f>
        <v>0</v>
      </c>
      <c r="AF651" s="49">
        <f>IF(ISBLANK(sbcc18[[#This Row],[total_pwd]]),SUM(sbcc18[[#This Row],[total_pwd_men]],sbcc18[[#This Row],[total_pwd_women]]),sbcc18[[#This Row],[total_pwd]])</f>
        <v>0</v>
      </c>
      <c r="AG651" s="49">
        <f>IF(ISBLANK(sbcc18[[#This Row],[total_adults]]),SUM(sbcc18[[#This Row],[total_men]],sbcc18[[#This Row],[total_women]]),sbcc18[[#This Row],[total_adults]])</f>
        <v>0</v>
      </c>
      <c r="AH651" s="49">
        <f>IF(ISBLANK(sbcc18[[#This Row],[total_beneficiaries_reached]]),SUM(sbcc18[[#This Row],[calc_children]],sbcc18[[#This Row],[calc_adults]]),sbcc18[[#This Row],[total_beneficiaries_reached]])</f>
        <v>0</v>
      </c>
      <c r="AI651" s="49" t="str">
        <f ca="1">IF(B651="","",OFFSET(table_admin1[[#Headers],[ADM1_PT]],MATCH(B651,admin1,0),1))</f>
        <v/>
      </c>
      <c r="AJ651" s="49" t="str">
        <f t="shared" ca="1" si="20"/>
        <v/>
      </c>
      <c r="AK651" s="49" t="str">
        <f t="shared" ca="1" si="21"/>
        <v/>
      </c>
    </row>
    <row r="652" spans="29:37" x14ac:dyDescent="0.2">
      <c r="AC652" s="49">
        <f>IF(ISBLANK(sbcc18[[#This Row],[total_boys]]),SUM(sbcc18[[#This Row],[boys_0-5_reached]],sbcc18[[#This Row],[boys_6-12_reached]],sbcc18[[#This Row],[boys_13-18_reached]]),sbcc18[[#This Row],[total_boys]])</f>
        <v>0</v>
      </c>
      <c r="AD652" s="49">
        <f>IF(ISBLANK(sbcc18[[#This Row],[total_girls]]),SUM(sbcc18[[#This Row],[girls_0-5_reached]],sbcc18[[#This Row],[girls_6-12_reached]],sbcc18[[#This Row],[girls_13-18_reached]]),sbcc18[[#This Row],[total_girls]])</f>
        <v>0</v>
      </c>
      <c r="AE652" s="49">
        <f>IF(ISBLANK(sbcc18[[#This Row],[total_children]]),SUM(sbcc18[[#This Row],[calc_boys]],sbcc18[[#This Row],[calc_girls]]),sbcc18[[#This Row],[total_children]])</f>
        <v>0</v>
      </c>
      <c r="AF652" s="49">
        <f>IF(ISBLANK(sbcc18[[#This Row],[total_pwd]]),SUM(sbcc18[[#This Row],[total_pwd_men]],sbcc18[[#This Row],[total_pwd_women]]),sbcc18[[#This Row],[total_pwd]])</f>
        <v>0</v>
      </c>
      <c r="AG652" s="49">
        <f>IF(ISBLANK(sbcc18[[#This Row],[total_adults]]),SUM(sbcc18[[#This Row],[total_men]],sbcc18[[#This Row],[total_women]]),sbcc18[[#This Row],[total_adults]])</f>
        <v>0</v>
      </c>
      <c r="AH652" s="49">
        <f>IF(ISBLANK(sbcc18[[#This Row],[total_beneficiaries_reached]]),SUM(sbcc18[[#This Row],[calc_children]],sbcc18[[#This Row],[calc_adults]]),sbcc18[[#This Row],[total_beneficiaries_reached]])</f>
        <v>0</v>
      </c>
      <c r="AI652" s="49" t="str">
        <f ca="1">IF(B652="","",OFFSET(table_admin1[[#Headers],[ADM1_PT]],MATCH(B652,admin1,0),1))</f>
        <v/>
      </c>
      <c r="AJ652" s="49" t="str">
        <f t="shared" ca="1" si="20"/>
        <v/>
      </c>
      <c r="AK652" s="49" t="str">
        <f t="shared" ca="1" si="21"/>
        <v/>
      </c>
    </row>
    <row r="653" spans="29:37" x14ac:dyDescent="0.2">
      <c r="AC653" s="49">
        <f>IF(ISBLANK(sbcc18[[#This Row],[total_boys]]),SUM(sbcc18[[#This Row],[boys_0-5_reached]],sbcc18[[#This Row],[boys_6-12_reached]],sbcc18[[#This Row],[boys_13-18_reached]]),sbcc18[[#This Row],[total_boys]])</f>
        <v>0</v>
      </c>
      <c r="AD653" s="49">
        <f>IF(ISBLANK(sbcc18[[#This Row],[total_girls]]),SUM(sbcc18[[#This Row],[girls_0-5_reached]],sbcc18[[#This Row],[girls_6-12_reached]],sbcc18[[#This Row],[girls_13-18_reached]]),sbcc18[[#This Row],[total_girls]])</f>
        <v>0</v>
      </c>
      <c r="AE653" s="49">
        <f>IF(ISBLANK(sbcc18[[#This Row],[total_children]]),SUM(sbcc18[[#This Row],[calc_boys]],sbcc18[[#This Row],[calc_girls]]),sbcc18[[#This Row],[total_children]])</f>
        <v>0</v>
      </c>
      <c r="AF653" s="49">
        <f>IF(ISBLANK(sbcc18[[#This Row],[total_pwd]]),SUM(sbcc18[[#This Row],[total_pwd_men]],sbcc18[[#This Row],[total_pwd_women]]),sbcc18[[#This Row],[total_pwd]])</f>
        <v>0</v>
      </c>
      <c r="AG653" s="49">
        <f>IF(ISBLANK(sbcc18[[#This Row],[total_adults]]),SUM(sbcc18[[#This Row],[total_men]],sbcc18[[#This Row],[total_women]]),sbcc18[[#This Row],[total_adults]])</f>
        <v>0</v>
      </c>
      <c r="AH653" s="49">
        <f>IF(ISBLANK(sbcc18[[#This Row],[total_beneficiaries_reached]]),SUM(sbcc18[[#This Row],[calc_children]],sbcc18[[#This Row],[calc_adults]]),sbcc18[[#This Row],[total_beneficiaries_reached]])</f>
        <v>0</v>
      </c>
      <c r="AI653" s="49" t="str">
        <f ca="1">IF(B653="","",OFFSET(table_admin1[[#Headers],[ADM1_PT]],MATCH(B653,admin1,0),1))</f>
        <v/>
      </c>
      <c r="AJ653" s="49" t="str">
        <f t="shared" ca="1" si="20"/>
        <v/>
      </c>
      <c r="AK653" s="49" t="str">
        <f t="shared" ca="1" si="21"/>
        <v/>
      </c>
    </row>
    <row r="654" spans="29:37" x14ac:dyDescent="0.2">
      <c r="AC654" s="49">
        <f>IF(ISBLANK(sbcc18[[#This Row],[total_boys]]),SUM(sbcc18[[#This Row],[boys_0-5_reached]],sbcc18[[#This Row],[boys_6-12_reached]],sbcc18[[#This Row],[boys_13-18_reached]]),sbcc18[[#This Row],[total_boys]])</f>
        <v>0</v>
      </c>
      <c r="AD654" s="49">
        <f>IF(ISBLANK(sbcc18[[#This Row],[total_girls]]),SUM(sbcc18[[#This Row],[girls_0-5_reached]],sbcc18[[#This Row],[girls_6-12_reached]],sbcc18[[#This Row],[girls_13-18_reached]]),sbcc18[[#This Row],[total_girls]])</f>
        <v>0</v>
      </c>
      <c r="AE654" s="49">
        <f>IF(ISBLANK(sbcc18[[#This Row],[total_children]]),SUM(sbcc18[[#This Row],[calc_boys]],sbcc18[[#This Row],[calc_girls]]),sbcc18[[#This Row],[total_children]])</f>
        <v>0</v>
      </c>
      <c r="AF654" s="49">
        <f>IF(ISBLANK(sbcc18[[#This Row],[total_pwd]]),SUM(sbcc18[[#This Row],[total_pwd_men]],sbcc18[[#This Row],[total_pwd_women]]),sbcc18[[#This Row],[total_pwd]])</f>
        <v>0</v>
      </c>
      <c r="AG654" s="49">
        <f>IF(ISBLANK(sbcc18[[#This Row],[total_adults]]),SUM(sbcc18[[#This Row],[total_men]],sbcc18[[#This Row],[total_women]]),sbcc18[[#This Row],[total_adults]])</f>
        <v>0</v>
      </c>
      <c r="AH654" s="49">
        <f>IF(ISBLANK(sbcc18[[#This Row],[total_beneficiaries_reached]]),SUM(sbcc18[[#This Row],[calc_children]],sbcc18[[#This Row],[calc_adults]]),sbcc18[[#This Row],[total_beneficiaries_reached]])</f>
        <v>0</v>
      </c>
      <c r="AI654" s="49" t="str">
        <f ca="1">IF(B654="","",OFFSET(table_admin1[[#Headers],[ADM1_PT]],MATCH(B654,admin1,0),1))</f>
        <v/>
      </c>
      <c r="AJ654" s="49" t="str">
        <f t="shared" ca="1" si="20"/>
        <v/>
      </c>
      <c r="AK654" s="49" t="str">
        <f t="shared" ca="1" si="21"/>
        <v/>
      </c>
    </row>
    <row r="655" spans="29:37" x14ac:dyDescent="0.2">
      <c r="AC655" s="49">
        <f>IF(ISBLANK(sbcc18[[#This Row],[total_boys]]),SUM(sbcc18[[#This Row],[boys_0-5_reached]],sbcc18[[#This Row],[boys_6-12_reached]],sbcc18[[#This Row],[boys_13-18_reached]]),sbcc18[[#This Row],[total_boys]])</f>
        <v>0</v>
      </c>
      <c r="AD655" s="49">
        <f>IF(ISBLANK(sbcc18[[#This Row],[total_girls]]),SUM(sbcc18[[#This Row],[girls_0-5_reached]],sbcc18[[#This Row],[girls_6-12_reached]],sbcc18[[#This Row],[girls_13-18_reached]]),sbcc18[[#This Row],[total_girls]])</f>
        <v>0</v>
      </c>
      <c r="AE655" s="49">
        <f>IF(ISBLANK(sbcc18[[#This Row],[total_children]]),SUM(sbcc18[[#This Row],[calc_boys]],sbcc18[[#This Row],[calc_girls]]),sbcc18[[#This Row],[total_children]])</f>
        <v>0</v>
      </c>
      <c r="AF655" s="49">
        <f>IF(ISBLANK(sbcc18[[#This Row],[total_pwd]]),SUM(sbcc18[[#This Row],[total_pwd_men]],sbcc18[[#This Row],[total_pwd_women]]),sbcc18[[#This Row],[total_pwd]])</f>
        <v>0</v>
      </c>
      <c r="AG655" s="49">
        <f>IF(ISBLANK(sbcc18[[#This Row],[total_adults]]),SUM(sbcc18[[#This Row],[total_men]],sbcc18[[#This Row],[total_women]]),sbcc18[[#This Row],[total_adults]])</f>
        <v>0</v>
      </c>
      <c r="AH655" s="49">
        <f>IF(ISBLANK(sbcc18[[#This Row],[total_beneficiaries_reached]]),SUM(sbcc18[[#This Row],[calc_children]],sbcc18[[#This Row],[calc_adults]]),sbcc18[[#This Row],[total_beneficiaries_reached]])</f>
        <v>0</v>
      </c>
      <c r="AI655" s="49" t="str">
        <f ca="1">IF(B655="","",OFFSET(table_admin1[[#Headers],[ADM1_PT]],MATCH(B655,admin1,0),1))</f>
        <v/>
      </c>
      <c r="AJ655" s="49" t="str">
        <f t="shared" ca="1" si="20"/>
        <v/>
      </c>
      <c r="AK655" s="49" t="str">
        <f t="shared" ca="1" si="21"/>
        <v/>
      </c>
    </row>
    <row r="656" spans="29:37" x14ac:dyDescent="0.2">
      <c r="AC656" s="49">
        <f>IF(ISBLANK(sbcc18[[#This Row],[total_boys]]),SUM(sbcc18[[#This Row],[boys_0-5_reached]],sbcc18[[#This Row],[boys_6-12_reached]],sbcc18[[#This Row],[boys_13-18_reached]]),sbcc18[[#This Row],[total_boys]])</f>
        <v>0</v>
      </c>
      <c r="AD656" s="49">
        <f>IF(ISBLANK(sbcc18[[#This Row],[total_girls]]),SUM(sbcc18[[#This Row],[girls_0-5_reached]],sbcc18[[#This Row],[girls_6-12_reached]],sbcc18[[#This Row],[girls_13-18_reached]]),sbcc18[[#This Row],[total_girls]])</f>
        <v>0</v>
      </c>
      <c r="AE656" s="49">
        <f>IF(ISBLANK(sbcc18[[#This Row],[total_children]]),SUM(sbcc18[[#This Row],[calc_boys]],sbcc18[[#This Row],[calc_girls]]),sbcc18[[#This Row],[total_children]])</f>
        <v>0</v>
      </c>
      <c r="AF656" s="49">
        <f>IF(ISBLANK(sbcc18[[#This Row],[total_pwd]]),SUM(sbcc18[[#This Row],[total_pwd_men]],sbcc18[[#This Row],[total_pwd_women]]),sbcc18[[#This Row],[total_pwd]])</f>
        <v>0</v>
      </c>
      <c r="AG656" s="49">
        <f>IF(ISBLANK(sbcc18[[#This Row],[total_adults]]),SUM(sbcc18[[#This Row],[total_men]],sbcc18[[#This Row],[total_women]]),sbcc18[[#This Row],[total_adults]])</f>
        <v>0</v>
      </c>
      <c r="AH656" s="49">
        <f>IF(ISBLANK(sbcc18[[#This Row],[total_beneficiaries_reached]]),SUM(sbcc18[[#This Row],[calc_children]],sbcc18[[#This Row],[calc_adults]]),sbcc18[[#This Row],[total_beneficiaries_reached]])</f>
        <v>0</v>
      </c>
      <c r="AI656" s="49" t="str">
        <f ca="1">IF(B656="","",OFFSET(table_admin1[[#Headers],[ADM1_PT]],MATCH(B656,admin1,0),1))</f>
        <v/>
      </c>
      <c r="AJ656" s="49" t="str">
        <f t="shared" ca="1" si="20"/>
        <v/>
      </c>
      <c r="AK656" s="49" t="str">
        <f t="shared" ca="1" si="21"/>
        <v/>
      </c>
    </row>
    <row r="657" spans="29:37" x14ac:dyDescent="0.2">
      <c r="AC657" s="49">
        <f>IF(ISBLANK(sbcc18[[#This Row],[total_boys]]),SUM(sbcc18[[#This Row],[boys_0-5_reached]],sbcc18[[#This Row],[boys_6-12_reached]],sbcc18[[#This Row],[boys_13-18_reached]]),sbcc18[[#This Row],[total_boys]])</f>
        <v>0</v>
      </c>
      <c r="AD657" s="49">
        <f>IF(ISBLANK(sbcc18[[#This Row],[total_girls]]),SUM(sbcc18[[#This Row],[girls_0-5_reached]],sbcc18[[#This Row],[girls_6-12_reached]],sbcc18[[#This Row],[girls_13-18_reached]]),sbcc18[[#This Row],[total_girls]])</f>
        <v>0</v>
      </c>
      <c r="AE657" s="49">
        <f>IF(ISBLANK(sbcc18[[#This Row],[total_children]]),SUM(sbcc18[[#This Row],[calc_boys]],sbcc18[[#This Row],[calc_girls]]),sbcc18[[#This Row],[total_children]])</f>
        <v>0</v>
      </c>
      <c r="AF657" s="49">
        <f>IF(ISBLANK(sbcc18[[#This Row],[total_pwd]]),SUM(sbcc18[[#This Row],[total_pwd_men]],sbcc18[[#This Row],[total_pwd_women]]),sbcc18[[#This Row],[total_pwd]])</f>
        <v>0</v>
      </c>
      <c r="AG657" s="49">
        <f>IF(ISBLANK(sbcc18[[#This Row],[total_adults]]),SUM(sbcc18[[#This Row],[total_men]],sbcc18[[#This Row],[total_women]]),sbcc18[[#This Row],[total_adults]])</f>
        <v>0</v>
      </c>
      <c r="AH657" s="49">
        <f>IF(ISBLANK(sbcc18[[#This Row],[total_beneficiaries_reached]]),SUM(sbcc18[[#This Row],[calc_children]],sbcc18[[#This Row],[calc_adults]]),sbcc18[[#This Row],[total_beneficiaries_reached]])</f>
        <v>0</v>
      </c>
      <c r="AI657" s="49" t="str">
        <f ca="1">IF(B657="","",OFFSET(table_admin1[[#Headers],[ADM1_PT]],MATCH(B657,admin1,0),1))</f>
        <v/>
      </c>
      <c r="AJ657" s="49" t="str">
        <f t="shared" ca="1" si="20"/>
        <v/>
      </c>
      <c r="AK657" s="49" t="str">
        <f t="shared" ca="1" si="21"/>
        <v/>
      </c>
    </row>
    <row r="658" spans="29:37" x14ac:dyDescent="0.2">
      <c r="AC658" s="49">
        <f>IF(ISBLANK(sbcc18[[#This Row],[total_boys]]),SUM(sbcc18[[#This Row],[boys_0-5_reached]],sbcc18[[#This Row],[boys_6-12_reached]],sbcc18[[#This Row],[boys_13-18_reached]]),sbcc18[[#This Row],[total_boys]])</f>
        <v>0</v>
      </c>
      <c r="AD658" s="49">
        <f>IF(ISBLANK(sbcc18[[#This Row],[total_girls]]),SUM(sbcc18[[#This Row],[girls_0-5_reached]],sbcc18[[#This Row],[girls_6-12_reached]],sbcc18[[#This Row],[girls_13-18_reached]]),sbcc18[[#This Row],[total_girls]])</f>
        <v>0</v>
      </c>
      <c r="AE658" s="49">
        <f>IF(ISBLANK(sbcc18[[#This Row],[total_children]]),SUM(sbcc18[[#This Row],[calc_boys]],sbcc18[[#This Row],[calc_girls]]),sbcc18[[#This Row],[total_children]])</f>
        <v>0</v>
      </c>
      <c r="AF658" s="49">
        <f>IF(ISBLANK(sbcc18[[#This Row],[total_pwd]]),SUM(sbcc18[[#This Row],[total_pwd_men]],sbcc18[[#This Row],[total_pwd_women]]),sbcc18[[#This Row],[total_pwd]])</f>
        <v>0</v>
      </c>
      <c r="AG658" s="49">
        <f>IF(ISBLANK(sbcc18[[#This Row],[total_adults]]),SUM(sbcc18[[#This Row],[total_men]],sbcc18[[#This Row],[total_women]]),sbcc18[[#This Row],[total_adults]])</f>
        <v>0</v>
      </c>
      <c r="AH658" s="49">
        <f>IF(ISBLANK(sbcc18[[#This Row],[total_beneficiaries_reached]]),SUM(sbcc18[[#This Row],[calc_children]],sbcc18[[#This Row],[calc_adults]]),sbcc18[[#This Row],[total_beneficiaries_reached]])</f>
        <v>0</v>
      </c>
      <c r="AI658" s="49" t="str">
        <f ca="1">IF(B658="","",OFFSET(table_admin1[[#Headers],[ADM1_PT]],MATCH(B658,admin1,0),1))</f>
        <v/>
      </c>
      <c r="AJ658" s="49" t="str">
        <f t="shared" ca="1" si="20"/>
        <v/>
      </c>
      <c r="AK658" s="49" t="str">
        <f t="shared" ca="1" si="21"/>
        <v/>
      </c>
    </row>
    <row r="659" spans="29:37" x14ac:dyDescent="0.2">
      <c r="AC659" s="49">
        <f>IF(ISBLANK(sbcc18[[#This Row],[total_boys]]),SUM(sbcc18[[#This Row],[boys_0-5_reached]],sbcc18[[#This Row],[boys_6-12_reached]],sbcc18[[#This Row],[boys_13-18_reached]]),sbcc18[[#This Row],[total_boys]])</f>
        <v>0</v>
      </c>
      <c r="AD659" s="49">
        <f>IF(ISBLANK(sbcc18[[#This Row],[total_girls]]),SUM(sbcc18[[#This Row],[girls_0-5_reached]],sbcc18[[#This Row],[girls_6-12_reached]],sbcc18[[#This Row],[girls_13-18_reached]]),sbcc18[[#This Row],[total_girls]])</f>
        <v>0</v>
      </c>
      <c r="AE659" s="49">
        <f>IF(ISBLANK(sbcc18[[#This Row],[total_children]]),SUM(sbcc18[[#This Row],[calc_boys]],sbcc18[[#This Row],[calc_girls]]),sbcc18[[#This Row],[total_children]])</f>
        <v>0</v>
      </c>
      <c r="AF659" s="49">
        <f>IF(ISBLANK(sbcc18[[#This Row],[total_pwd]]),SUM(sbcc18[[#This Row],[total_pwd_men]],sbcc18[[#This Row],[total_pwd_women]]),sbcc18[[#This Row],[total_pwd]])</f>
        <v>0</v>
      </c>
      <c r="AG659" s="49">
        <f>IF(ISBLANK(sbcc18[[#This Row],[total_adults]]),SUM(sbcc18[[#This Row],[total_men]],sbcc18[[#This Row],[total_women]]),sbcc18[[#This Row],[total_adults]])</f>
        <v>0</v>
      </c>
      <c r="AH659" s="49">
        <f>IF(ISBLANK(sbcc18[[#This Row],[total_beneficiaries_reached]]),SUM(sbcc18[[#This Row],[calc_children]],sbcc18[[#This Row],[calc_adults]]),sbcc18[[#This Row],[total_beneficiaries_reached]])</f>
        <v>0</v>
      </c>
      <c r="AI659" s="49" t="str">
        <f ca="1">IF(B659="","",OFFSET(table_admin1[[#Headers],[ADM1_PT]],MATCH(B659,admin1,0),1))</f>
        <v/>
      </c>
      <c r="AJ659" s="49" t="str">
        <f t="shared" ca="1" si="20"/>
        <v/>
      </c>
      <c r="AK659" s="49" t="str">
        <f t="shared" ca="1" si="21"/>
        <v/>
      </c>
    </row>
    <row r="660" spans="29:37" x14ac:dyDescent="0.2">
      <c r="AC660" s="49">
        <f>IF(ISBLANK(sbcc18[[#This Row],[total_boys]]),SUM(sbcc18[[#This Row],[boys_0-5_reached]],sbcc18[[#This Row],[boys_6-12_reached]],sbcc18[[#This Row],[boys_13-18_reached]]),sbcc18[[#This Row],[total_boys]])</f>
        <v>0</v>
      </c>
      <c r="AD660" s="49">
        <f>IF(ISBLANK(sbcc18[[#This Row],[total_girls]]),SUM(sbcc18[[#This Row],[girls_0-5_reached]],sbcc18[[#This Row],[girls_6-12_reached]],sbcc18[[#This Row],[girls_13-18_reached]]),sbcc18[[#This Row],[total_girls]])</f>
        <v>0</v>
      </c>
      <c r="AE660" s="49">
        <f>IF(ISBLANK(sbcc18[[#This Row],[total_children]]),SUM(sbcc18[[#This Row],[calc_boys]],sbcc18[[#This Row],[calc_girls]]),sbcc18[[#This Row],[total_children]])</f>
        <v>0</v>
      </c>
      <c r="AF660" s="49">
        <f>IF(ISBLANK(sbcc18[[#This Row],[total_pwd]]),SUM(sbcc18[[#This Row],[total_pwd_men]],sbcc18[[#This Row],[total_pwd_women]]),sbcc18[[#This Row],[total_pwd]])</f>
        <v>0</v>
      </c>
      <c r="AG660" s="49">
        <f>IF(ISBLANK(sbcc18[[#This Row],[total_adults]]),SUM(sbcc18[[#This Row],[total_men]],sbcc18[[#This Row],[total_women]]),sbcc18[[#This Row],[total_adults]])</f>
        <v>0</v>
      </c>
      <c r="AH660" s="49">
        <f>IF(ISBLANK(sbcc18[[#This Row],[total_beneficiaries_reached]]),SUM(sbcc18[[#This Row],[calc_children]],sbcc18[[#This Row],[calc_adults]]),sbcc18[[#This Row],[total_beneficiaries_reached]])</f>
        <v>0</v>
      </c>
      <c r="AI660" s="49" t="str">
        <f ca="1">IF(B660="","",OFFSET(table_admin1[[#Headers],[ADM1_PT]],MATCH(B660,admin1,0),1))</f>
        <v/>
      </c>
      <c r="AJ660" s="49" t="str">
        <f t="shared" ca="1" si="20"/>
        <v/>
      </c>
      <c r="AK660" s="49" t="str">
        <f t="shared" ca="1" si="21"/>
        <v/>
      </c>
    </row>
    <row r="661" spans="29:37" x14ac:dyDescent="0.2">
      <c r="AC661" s="49">
        <f>IF(ISBLANK(sbcc18[[#This Row],[total_boys]]),SUM(sbcc18[[#This Row],[boys_0-5_reached]],sbcc18[[#This Row],[boys_6-12_reached]],sbcc18[[#This Row],[boys_13-18_reached]]),sbcc18[[#This Row],[total_boys]])</f>
        <v>0</v>
      </c>
      <c r="AD661" s="49">
        <f>IF(ISBLANK(sbcc18[[#This Row],[total_girls]]),SUM(sbcc18[[#This Row],[girls_0-5_reached]],sbcc18[[#This Row],[girls_6-12_reached]],sbcc18[[#This Row],[girls_13-18_reached]]),sbcc18[[#This Row],[total_girls]])</f>
        <v>0</v>
      </c>
      <c r="AE661" s="49">
        <f>IF(ISBLANK(sbcc18[[#This Row],[total_children]]),SUM(sbcc18[[#This Row],[calc_boys]],sbcc18[[#This Row],[calc_girls]]),sbcc18[[#This Row],[total_children]])</f>
        <v>0</v>
      </c>
      <c r="AF661" s="49">
        <f>IF(ISBLANK(sbcc18[[#This Row],[total_pwd]]),SUM(sbcc18[[#This Row],[total_pwd_men]],sbcc18[[#This Row],[total_pwd_women]]),sbcc18[[#This Row],[total_pwd]])</f>
        <v>0</v>
      </c>
      <c r="AG661" s="49">
        <f>IF(ISBLANK(sbcc18[[#This Row],[total_adults]]),SUM(sbcc18[[#This Row],[total_men]],sbcc18[[#This Row],[total_women]]),sbcc18[[#This Row],[total_adults]])</f>
        <v>0</v>
      </c>
      <c r="AH661" s="49">
        <f>IF(ISBLANK(sbcc18[[#This Row],[total_beneficiaries_reached]]),SUM(sbcc18[[#This Row],[calc_children]],sbcc18[[#This Row],[calc_adults]]),sbcc18[[#This Row],[total_beneficiaries_reached]])</f>
        <v>0</v>
      </c>
      <c r="AI661" s="49" t="str">
        <f ca="1">IF(B661="","",OFFSET(table_admin1[[#Headers],[ADM1_PT]],MATCH(B661,admin1,0),1))</f>
        <v/>
      </c>
      <c r="AJ661" s="49" t="str">
        <f t="shared" ca="1" si="20"/>
        <v/>
      </c>
      <c r="AK661" s="49" t="str">
        <f t="shared" ca="1" si="21"/>
        <v/>
      </c>
    </row>
    <row r="662" spans="29:37" x14ac:dyDescent="0.2">
      <c r="AC662" s="49">
        <f>IF(ISBLANK(sbcc18[[#This Row],[total_boys]]),SUM(sbcc18[[#This Row],[boys_0-5_reached]],sbcc18[[#This Row],[boys_6-12_reached]],sbcc18[[#This Row],[boys_13-18_reached]]),sbcc18[[#This Row],[total_boys]])</f>
        <v>0</v>
      </c>
      <c r="AD662" s="49">
        <f>IF(ISBLANK(sbcc18[[#This Row],[total_girls]]),SUM(sbcc18[[#This Row],[girls_0-5_reached]],sbcc18[[#This Row],[girls_6-12_reached]],sbcc18[[#This Row],[girls_13-18_reached]]),sbcc18[[#This Row],[total_girls]])</f>
        <v>0</v>
      </c>
      <c r="AE662" s="49">
        <f>IF(ISBLANK(sbcc18[[#This Row],[total_children]]),SUM(sbcc18[[#This Row],[calc_boys]],sbcc18[[#This Row],[calc_girls]]),sbcc18[[#This Row],[total_children]])</f>
        <v>0</v>
      </c>
      <c r="AF662" s="49">
        <f>IF(ISBLANK(sbcc18[[#This Row],[total_pwd]]),SUM(sbcc18[[#This Row],[total_pwd_men]],sbcc18[[#This Row],[total_pwd_women]]),sbcc18[[#This Row],[total_pwd]])</f>
        <v>0</v>
      </c>
      <c r="AG662" s="49">
        <f>IF(ISBLANK(sbcc18[[#This Row],[total_adults]]),SUM(sbcc18[[#This Row],[total_men]],sbcc18[[#This Row],[total_women]]),sbcc18[[#This Row],[total_adults]])</f>
        <v>0</v>
      </c>
      <c r="AH662" s="49">
        <f>IF(ISBLANK(sbcc18[[#This Row],[total_beneficiaries_reached]]),SUM(sbcc18[[#This Row],[calc_children]],sbcc18[[#This Row],[calc_adults]]),sbcc18[[#This Row],[total_beneficiaries_reached]])</f>
        <v>0</v>
      </c>
      <c r="AI662" s="49" t="str">
        <f ca="1">IF(B662="","",OFFSET(table_admin1[[#Headers],[ADM1_PT]],MATCH(B662,admin1,0),1))</f>
        <v/>
      </c>
      <c r="AJ662" s="49" t="str">
        <f t="shared" ca="1" si="20"/>
        <v/>
      </c>
      <c r="AK662" s="49" t="str">
        <f t="shared" ca="1" si="21"/>
        <v/>
      </c>
    </row>
    <row r="663" spans="29:37" x14ac:dyDescent="0.2">
      <c r="AC663" s="49">
        <f>IF(ISBLANK(sbcc18[[#This Row],[total_boys]]),SUM(sbcc18[[#This Row],[boys_0-5_reached]],sbcc18[[#This Row],[boys_6-12_reached]],sbcc18[[#This Row],[boys_13-18_reached]]),sbcc18[[#This Row],[total_boys]])</f>
        <v>0</v>
      </c>
      <c r="AD663" s="49">
        <f>IF(ISBLANK(sbcc18[[#This Row],[total_girls]]),SUM(sbcc18[[#This Row],[girls_0-5_reached]],sbcc18[[#This Row],[girls_6-12_reached]],sbcc18[[#This Row],[girls_13-18_reached]]),sbcc18[[#This Row],[total_girls]])</f>
        <v>0</v>
      </c>
      <c r="AE663" s="49">
        <f>IF(ISBLANK(sbcc18[[#This Row],[total_children]]),SUM(sbcc18[[#This Row],[calc_boys]],sbcc18[[#This Row],[calc_girls]]),sbcc18[[#This Row],[total_children]])</f>
        <v>0</v>
      </c>
      <c r="AF663" s="49">
        <f>IF(ISBLANK(sbcc18[[#This Row],[total_pwd]]),SUM(sbcc18[[#This Row],[total_pwd_men]],sbcc18[[#This Row],[total_pwd_women]]),sbcc18[[#This Row],[total_pwd]])</f>
        <v>0</v>
      </c>
      <c r="AG663" s="49">
        <f>IF(ISBLANK(sbcc18[[#This Row],[total_adults]]),SUM(sbcc18[[#This Row],[total_men]],sbcc18[[#This Row],[total_women]]),sbcc18[[#This Row],[total_adults]])</f>
        <v>0</v>
      </c>
      <c r="AH663" s="49">
        <f>IF(ISBLANK(sbcc18[[#This Row],[total_beneficiaries_reached]]),SUM(sbcc18[[#This Row],[calc_children]],sbcc18[[#This Row],[calc_adults]]),sbcc18[[#This Row],[total_beneficiaries_reached]])</f>
        <v>0</v>
      </c>
      <c r="AI663" s="49" t="str">
        <f ca="1">IF(B663="","",OFFSET(table_admin1[[#Headers],[ADM1_PT]],MATCH(B663,admin1,0),1))</f>
        <v/>
      </c>
      <c r="AJ663" s="49" t="str">
        <f t="shared" ca="1" si="20"/>
        <v/>
      </c>
      <c r="AK663" s="49" t="str">
        <f t="shared" ca="1" si="21"/>
        <v/>
      </c>
    </row>
    <row r="664" spans="29:37" x14ac:dyDescent="0.2">
      <c r="AC664" s="49">
        <f>IF(ISBLANK(sbcc18[[#This Row],[total_boys]]),SUM(sbcc18[[#This Row],[boys_0-5_reached]],sbcc18[[#This Row],[boys_6-12_reached]],sbcc18[[#This Row],[boys_13-18_reached]]),sbcc18[[#This Row],[total_boys]])</f>
        <v>0</v>
      </c>
      <c r="AD664" s="49">
        <f>IF(ISBLANK(sbcc18[[#This Row],[total_girls]]),SUM(sbcc18[[#This Row],[girls_0-5_reached]],sbcc18[[#This Row],[girls_6-12_reached]],sbcc18[[#This Row],[girls_13-18_reached]]),sbcc18[[#This Row],[total_girls]])</f>
        <v>0</v>
      </c>
      <c r="AE664" s="49">
        <f>IF(ISBLANK(sbcc18[[#This Row],[total_children]]),SUM(sbcc18[[#This Row],[calc_boys]],sbcc18[[#This Row],[calc_girls]]),sbcc18[[#This Row],[total_children]])</f>
        <v>0</v>
      </c>
      <c r="AF664" s="49">
        <f>IF(ISBLANK(sbcc18[[#This Row],[total_pwd]]),SUM(sbcc18[[#This Row],[total_pwd_men]],sbcc18[[#This Row],[total_pwd_women]]),sbcc18[[#This Row],[total_pwd]])</f>
        <v>0</v>
      </c>
      <c r="AG664" s="49">
        <f>IF(ISBLANK(sbcc18[[#This Row],[total_adults]]),SUM(sbcc18[[#This Row],[total_men]],sbcc18[[#This Row],[total_women]]),sbcc18[[#This Row],[total_adults]])</f>
        <v>0</v>
      </c>
      <c r="AH664" s="49">
        <f>IF(ISBLANK(sbcc18[[#This Row],[total_beneficiaries_reached]]),SUM(sbcc18[[#This Row],[calc_children]],sbcc18[[#This Row],[calc_adults]]),sbcc18[[#This Row],[total_beneficiaries_reached]])</f>
        <v>0</v>
      </c>
      <c r="AI664" s="49" t="str">
        <f ca="1">IF(B664="","",OFFSET(table_admin1[[#Headers],[ADM1_PT]],MATCH(B664,admin1,0),1))</f>
        <v/>
      </c>
      <c r="AJ664" s="49" t="str">
        <f t="shared" ca="1" si="20"/>
        <v/>
      </c>
      <c r="AK664" s="49" t="str">
        <f t="shared" ca="1" si="21"/>
        <v/>
      </c>
    </row>
    <row r="665" spans="29:37" x14ac:dyDescent="0.2">
      <c r="AC665" s="49">
        <f>IF(ISBLANK(sbcc18[[#This Row],[total_boys]]),SUM(sbcc18[[#This Row],[boys_0-5_reached]],sbcc18[[#This Row],[boys_6-12_reached]],sbcc18[[#This Row],[boys_13-18_reached]]),sbcc18[[#This Row],[total_boys]])</f>
        <v>0</v>
      </c>
      <c r="AD665" s="49">
        <f>IF(ISBLANK(sbcc18[[#This Row],[total_girls]]),SUM(sbcc18[[#This Row],[girls_0-5_reached]],sbcc18[[#This Row],[girls_6-12_reached]],sbcc18[[#This Row],[girls_13-18_reached]]),sbcc18[[#This Row],[total_girls]])</f>
        <v>0</v>
      </c>
      <c r="AE665" s="49">
        <f>IF(ISBLANK(sbcc18[[#This Row],[total_children]]),SUM(sbcc18[[#This Row],[calc_boys]],sbcc18[[#This Row],[calc_girls]]),sbcc18[[#This Row],[total_children]])</f>
        <v>0</v>
      </c>
      <c r="AF665" s="49">
        <f>IF(ISBLANK(sbcc18[[#This Row],[total_pwd]]),SUM(sbcc18[[#This Row],[total_pwd_men]],sbcc18[[#This Row],[total_pwd_women]]),sbcc18[[#This Row],[total_pwd]])</f>
        <v>0</v>
      </c>
      <c r="AG665" s="49">
        <f>IF(ISBLANK(sbcc18[[#This Row],[total_adults]]),SUM(sbcc18[[#This Row],[total_men]],sbcc18[[#This Row],[total_women]]),sbcc18[[#This Row],[total_adults]])</f>
        <v>0</v>
      </c>
      <c r="AH665" s="49">
        <f>IF(ISBLANK(sbcc18[[#This Row],[total_beneficiaries_reached]]),SUM(sbcc18[[#This Row],[calc_children]],sbcc18[[#This Row],[calc_adults]]),sbcc18[[#This Row],[total_beneficiaries_reached]])</f>
        <v>0</v>
      </c>
      <c r="AI665" s="49" t="str">
        <f ca="1">IF(B665="","",OFFSET(table_admin1[[#Headers],[ADM1_PT]],MATCH(B665,admin1,0),1))</f>
        <v/>
      </c>
      <c r="AJ665" s="49" t="str">
        <f t="shared" ca="1" si="20"/>
        <v/>
      </c>
      <c r="AK665" s="49" t="str">
        <f t="shared" ca="1" si="21"/>
        <v/>
      </c>
    </row>
    <row r="666" spans="29:37" x14ac:dyDescent="0.2">
      <c r="AC666" s="49">
        <f>IF(ISBLANK(sbcc18[[#This Row],[total_boys]]),SUM(sbcc18[[#This Row],[boys_0-5_reached]],sbcc18[[#This Row],[boys_6-12_reached]],sbcc18[[#This Row],[boys_13-18_reached]]),sbcc18[[#This Row],[total_boys]])</f>
        <v>0</v>
      </c>
      <c r="AD666" s="49">
        <f>IF(ISBLANK(sbcc18[[#This Row],[total_girls]]),SUM(sbcc18[[#This Row],[girls_0-5_reached]],sbcc18[[#This Row],[girls_6-12_reached]],sbcc18[[#This Row],[girls_13-18_reached]]),sbcc18[[#This Row],[total_girls]])</f>
        <v>0</v>
      </c>
      <c r="AE666" s="49">
        <f>IF(ISBLANK(sbcc18[[#This Row],[total_children]]),SUM(sbcc18[[#This Row],[calc_boys]],sbcc18[[#This Row],[calc_girls]]),sbcc18[[#This Row],[total_children]])</f>
        <v>0</v>
      </c>
      <c r="AF666" s="49">
        <f>IF(ISBLANK(sbcc18[[#This Row],[total_pwd]]),SUM(sbcc18[[#This Row],[total_pwd_men]],sbcc18[[#This Row],[total_pwd_women]]),sbcc18[[#This Row],[total_pwd]])</f>
        <v>0</v>
      </c>
      <c r="AG666" s="49">
        <f>IF(ISBLANK(sbcc18[[#This Row],[total_adults]]),SUM(sbcc18[[#This Row],[total_men]],sbcc18[[#This Row],[total_women]]),sbcc18[[#This Row],[total_adults]])</f>
        <v>0</v>
      </c>
      <c r="AH666" s="49">
        <f>IF(ISBLANK(sbcc18[[#This Row],[total_beneficiaries_reached]]),SUM(sbcc18[[#This Row],[calc_children]],sbcc18[[#This Row],[calc_adults]]),sbcc18[[#This Row],[total_beneficiaries_reached]])</f>
        <v>0</v>
      </c>
      <c r="AI666" s="49" t="str">
        <f ca="1">IF(B666="","",OFFSET(table_admin1[[#Headers],[ADM1_PT]],MATCH(B666,admin1,0),1))</f>
        <v/>
      </c>
      <c r="AJ666" s="49" t="str">
        <f t="shared" ca="1" si="20"/>
        <v/>
      </c>
      <c r="AK666" s="49" t="str">
        <f t="shared" ca="1" si="21"/>
        <v/>
      </c>
    </row>
    <row r="667" spans="29:37" x14ac:dyDescent="0.2">
      <c r="AC667" s="49">
        <f>IF(ISBLANK(sbcc18[[#This Row],[total_boys]]),SUM(sbcc18[[#This Row],[boys_0-5_reached]],sbcc18[[#This Row],[boys_6-12_reached]],sbcc18[[#This Row],[boys_13-18_reached]]),sbcc18[[#This Row],[total_boys]])</f>
        <v>0</v>
      </c>
      <c r="AD667" s="49">
        <f>IF(ISBLANK(sbcc18[[#This Row],[total_girls]]),SUM(sbcc18[[#This Row],[girls_0-5_reached]],sbcc18[[#This Row],[girls_6-12_reached]],sbcc18[[#This Row],[girls_13-18_reached]]),sbcc18[[#This Row],[total_girls]])</f>
        <v>0</v>
      </c>
      <c r="AE667" s="49">
        <f>IF(ISBLANK(sbcc18[[#This Row],[total_children]]),SUM(sbcc18[[#This Row],[calc_boys]],sbcc18[[#This Row],[calc_girls]]),sbcc18[[#This Row],[total_children]])</f>
        <v>0</v>
      </c>
      <c r="AF667" s="49">
        <f>IF(ISBLANK(sbcc18[[#This Row],[total_pwd]]),SUM(sbcc18[[#This Row],[total_pwd_men]],sbcc18[[#This Row],[total_pwd_women]]),sbcc18[[#This Row],[total_pwd]])</f>
        <v>0</v>
      </c>
      <c r="AG667" s="49">
        <f>IF(ISBLANK(sbcc18[[#This Row],[total_adults]]),SUM(sbcc18[[#This Row],[total_men]],sbcc18[[#This Row],[total_women]]),sbcc18[[#This Row],[total_adults]])</f>
        <v>0</v>
      </c>
      <c r="AH667" s="49">
        <f>IF(ISBLANK(sbcc18[[#This Row],[total_beneficiaries_reached]]),SUM(sbcc18[[#This Row],[calc_children]],sbcc18[[#This Row],[calc_adults]]),sbcc18[[#This Row],[total_beneficiaries_reached]])</f>
        <v>0</v>
      </c>
      <c r="AI667" s="49" t="str">
        <f ca="1">IF(B667="","",OFFSET(table_admin1[[#Headers],[ADM1_PT]],MATCH(B667,admin1,0),1))</f>
        <v/>
      </c>
      <c r="AJ667" s="49" t="str">
        <f t="shared" ca="1" si="20"/>
        <v/>
      </c>
      <c r="AK667" s="49" t="str">
        <f t="shared" ca="1" si="21"/>
        <v/>
      </c>
    </row>
    <row r="668" spans="29:37" x14ac:dyDescent="0.2">
      <c r="AC668" s="49">
        <f>IF(ISBLANK(sbcc18[[#This Row],[total_boys]]),SUM(sbcc18[[#This Row],[boys_0-5_reached]],sbcc18[[#This Row],[boys_6-12_reached]],sbcc18[[#This Row],[boys_13-18_reached]]),sbcc18[[#This Row],[total_boys]])</f>
        <v>0</v>
      </c>
      <c r="AD668" s="49">
        <f>IF(ISBLANK(sbcc18[[#This Row],[total_girls]]),SUM(sbcc18[[#This Row],[girls_0-5_reached]],sbcc18[[#This Row],[girls_6-12_reached]],sbcc18[[#This Row],[girls_13-18_reached]]),sbcc18[[#This Row],[total_girls]])</f>
        <v>0</v>
      </c>
      <c r="AE668" s="49">
        <f>IF(ISBLANK(sbcc18[[#This Row],[total_children]]),SUM(sbcc18[[#This Row],[calc_boys]],sbcc18[[#This Row],[calc_girls]]),sbcc18[[#This Row],[total_children]])</f>
        <v>0</v>
      </c>
      <c r="AF668" s="49">
        <f>IF(ISBLANK(sbcc18[[#This Row],[total_pwd]]),SUM(sbcc18[[#This Row],[total_pwd_men]],sbcc18[[#This Row],[total_pwd_women]]),sbcc18[[#This Row],[total_pwd]])</f>
        <v>0</v>
      </c>
      <c r="AG668" s="49">
        <f>IF(ISBLANK(sbcc18[[#This Row],[total_adults]]),SUM(sbcc18[[#This Row],[total_men]],sbcc18[[#This Row],[total_women]]),sbcc18[[#This Row],[total_adults]])</f>
        <v>0</v>
      </c>
      <c r="AH668" s="49">
        <f>IF(ISBLANK(sbcc18[[#This Row],[total_beneficiaries_reached]]),SUM(sbcc18[[#This Row],[calc_children]],sbcc18[[#This Row],[calc_adults]]),sbcc18[[#This Row],[total_beneficiaries_reached]])</f>
        <v>0</v>
      </c>
      <c r="AI668" s="49" t="str">
        <f ca="1">IF(B668="","",OFFSET(table_admin1[[#Headers],[ADM1_PT]],MATCH(B668,admin1,0),1))</f>
        <v/>
      </c>
      <c r="AJ668" s="49" t="str">
        <f t="shared" ca="1" si="20"/>
        <v/>
      </c>
      <c r="AK668" s="49" t="str">
        <f t="shared" ca="1" si="21"/>
        <v/>
      </c>
    </row>
    <row r="669" spans="29:37" x14ac:dyDescent="0.2">
      <c r="AC669" s="49">
        <f>IF(ISBLANK(sbcc18[[#This Row],[total_boys]]),SUM(sbcc18[[#This Row],[boys_0-5_reached]],sbcc18[[#This Row],[boys_6-12_reached]],sbcc18[[#This Row],[boys_13-18_reached]]),sbcc18[[#This Row],[total_boys]])</f>
        <v>0</v>
      </c>
      <c r="AD669" s="49">
        <f>IF(ISBLANK(sbcc18[[#This Row],[total_girls]]),SUM(sbcc18[[#This Row],[girls_0-5_reached]],sbcc18[[#This Row],[girls_6-12_reached]],sbcc18[[#This Row],[girls_13-18_reached]]),sbcc18[[#This Row],[total_girls]])</f>
        <v>0</v>
      </c>
      <c r="AE669" s="49">
        <f>IF(ISBLANK(sbcc18[[#This Row],[total_children]]),SUM(sbcc18[[#This Row],[calc_boys]],sbcc18[[#This Row],[calc_girls]]),sbcc18[[#This Row],[total_children]])</f>
        <v>0</v>
      </c>
      <c r="AF669" s="49">
        <f>IF(ISBLANK(sbcc18[[#This Row],[total_pwd]]),SUM(sbcc18[[#This Row],[total_pwd_men]],sbcc18[[#This Row],[total_pwd_women]]),sbcc18[[#This Row],[total_pwd]])</f>
        <v>0</v>
      </c>
      <c r="AG669" s="49">
        <f>IF(ISBLANK(sbcc18[[#This Row],[total_adults]]),SUM(sbcc18[[#This Row],[total_men]],sbcc18[[#This Row],[total_women]]),sbcc18[[#This Row],[total_adults]])</f>
        <v>0</v>
      </c>
      <c r="AH669" s="49">
        <f>IF(ISBLANK(sbcc18[[#This Row],[total_beneficiaries_reached]]),SUM(sbcc18[[#This Row],[calc_children]],sbcc18[[#This Row],[calc_adults]]),sbcc18[[#This Row],[total_beneficiaries_reached]])</f>
        <v>0</v>
      </c>
      <c r="AI669" s="49" t="str">
        <f ca="1">IF(B669="","",OFFSET(table_admin1[[#Headers],[ADM1_PT]],MATCH(B669,admin1,0),1))</f>
        <v/>
      </c>
      <c r="AJ669" s="49" t="str">
        <f t="shared" ca="1" si="20"/>
        <v/>
      </c>
      <c r="AK669" s="49" t="str">
        <f t="shared" ca="1" si="21"/>
        <v/>
      </c>
    </row>
    <row r="670" spans="29:37" x14ac:dyDescent="0.2">
      <c r="AC670" s="49">
        <f>IF(ISBLANK(sbcc18[[#This Row],[total_boys]]),SUM(sbcc18[[#This Row],[boys_0-5_reached]],sbcc18[[#This Row],[boys_6-12_reached]],sbcc18[[#This Row],[boys_13-18_reached]]),sbcc18[[#This Row],[total_boys]])</f>
        <v>0</v>
      </c>
      <c r="AD670" s="49">
        <f>IF(ISBLANK(sbcc18[[#This Row],[total_girls]]),SUM(sbcc18[[#This Row],[girls_0-5_reached]],sbcc18[[#This Row],[girls_6-12_reached]],sbcc18[[#This Row],[girls_13-18_reached]]),sbcc18[[#This Row],[total_girls]])</f>
        <v>0</v>
      </c>
      <c r="AE670" s="49">
        <f>IF(ISBLANK(sbcc18[[#This Row],[total_children]]),SUM(sbcc18[[#This Row],[calc_boys]],sbcc18[[#This Row],[calc_girls]]),sbcc18[[#This Row],[total_children]])</f>
        <v>0</v>
      </c>
      <c r="AF670" s="49">
        <f>IF(ISBLANK(sbcc18[[#This Row],[total_pwd]]),SUM(sbcc18[[#This Row],[total_pwd_men]],sbcc18[[#This Row],[total_pwd_women]]),sbcc18[[#This Row],[total_pwd]])</f>
        <v>0</v>
      </c>
      <c r="AG670" s="49">
        <f>IF(ISBLANK(sbcc18[[#This Row],[total_adults]]),SUM(sbcc18[[#This Row],[total_men]],sbcc18[[#This Row],[total_women]]),sbcc18[[#This Row],[total_adults]])</f>
        <v>0</v>
      </c>
      <c r="AH670" s="49">
        <f>IF(ISBLANK(sbcc18[[#This Row],[total_beneficiaries_reached]]),SUM(sbcc18[[#This Row],[calc_children]],sbcc18[[#This Row],[calc_adults]]),sbcc18[[#This Row],[total_beneficiaries_reached]])</f>
        <v>0</v>
      </c>
      <c r="AI670" s="49" t="str">
        <f ca="1">IF(B670="","",OFFSET(table_admin1[[#Headers],[ADM1_PT]],MATCH(B670,admin1,0),1))</f>
        <v/>
      </c>
      <c r="AJ670" s="49" t="str">
        <f t="shared" ca="1" si="20"/>
        <v/>
      </c>
      <c r="AK670" s="49" t="str">
        <f t="shared" ca="1" si="21"/>
        <v/>
      </c>
    </row>
    <row r="671" spans="29:37" x14ac:dyDescent="0.2">
      <c r="AC671" s="49">
        <f>IF(ISBLANK(sbcc18[[#This Row],[total_boys]]),SUM(sbcc18[[#This Row],[boys_0-5_reached]],sbcc18[[#This Row],[boys_6-12_reached]],sbcc18[[#This Row],[boys_13-18_reached]]),sbcc18[[#This Row],[total_boys]])</f>
        <v>0</v>
      </c>
      <c r="AD671" s="49">
        <f>IF(ISBLANK(sbcc18[[#This Row],[total_girls]]),SUM(sbcc18[[#This Row],[girls_0-5_reached]],sbcc18[[#This Row],[girls_6-12_reached]],sbcc18[[#This Row],[girls_13-18_reached]]),sbcc18[[#This Row],[total_girls]])</f>
        <v>0</v>
      </c>
      <c r="AE671" s="49">
        <f>IF(ISBLANK(sbcc18[[#This Row],[total_children]]),SUM(sbcc18[[#This Row],[calc_boys]],sbcc18[[#This Row],[calc_girls]]),sbcc18[[#This Row],[total_children]])</f>
        <v>0</v>
      </c>
      <c r="AF671" s="49">
        <f>IF(ISBLANK(sbcc18[[#This Row],[total_pwd]]),SUM(sbcc18[[#This Row],[total_pwd_men]],sbcc18[[#This Row],[total_pwd_women]]),sbcc18[[#This Row],[total_pwd]])</f>
        <v>0</v>
      </c>
      <c r="AG671" s="49">
        <f>IF(ISBLANK(sbcc18[[#This Row],[total_adults]]),SUM(sbcc18[[#This Row],[total_men]],sbcc18[[#This Row],[total_women]]),sbcc18[[#This Row],[total_adults]])</f>
        <v>0</v>
      </c>
      <c r="AH671" s="49">
        <f>IF(ISBLANK(sbcc18[[#This Row],[total_beneficiaries_reached]]),SUM(sbcc18[[#This Row],[calc_children]],sbcc18[[#This Row],[calc_adults]]),sbcc18[[#This Row],[total_beneficiaries_reached]])</f>
        <v>0</v>
      </c>
      <c r="AI671" s="49" t="str">
        <f ca="1">IF(B671="","",OFFSET(table_admin1[[#Headers],[ADM1_PT]],MATCH(B671,admin1,0),1))</f>
        <v/>
      </c>
      <c r="AJ671" s="49" t="str">
        <f t="shared" ca="1" si="20"/>
        <v/>
      </c>
      <c r="AK671" s="49" t="str">
        <f t="shared" ca="1" si="21"/>
        <v/>
      </c>
    </row>
    <row r="672" spans="29:37" x14ac:dyDescent="0.2">
      <c r="AC672" s="49">
        <f>IF(ISBLANK(sbcc18[[#This Row],[total_boys]]),SUM(sbcc18[[#This Row],[boys_0-5_reached]],sbcc18[[#This Row],[boys_6-12_reached]],sbcc18[[#This Row],[boys_13-18_reached]]),sbcc18[[#This Row],[total_boys]])</f>
        <v>0</v>
      </c>
      <c r="AD672" s="49">
        <f>IF(ISBLANK(sbcc18[[#This Row],[total_girls]]),SUM(sbcc18[[#This Row],[girls_0-5_reached]],sbcc18[[#This Row],[girls_6-12_reached]],sbcc18[[#This Row],[girls_13-18_reached]]),sbcc18[[#This Row],[total_girls]])</f>
        <v>0</v>
      </c>
      <c r="AE672" s="49">
        <f>IF(ISBLANK(sbcc18[[#This Row],[total_children]]),SUM(sbcc18[[#This Row],[calc_boys]],sbcc18[[#This Row],[calc_girls]]),sbcc18[[#This Row],[total_children]])</f>
        <v>0</v>
      </c>
      <c r="AF672" s="49">
        <f>IF(ISBLANK(sbcc18[[#This Row],[total_pwd]]),SUM(sbcc18[[#This Row],[total_pwd_men]],sbcc18[[#This Row],[total_pwd_women]]),sbcc18[[#This Row],[total_pwd]])</f>
        <v>0</v>
      </c>
      <c r="AG672" s="49">
        <f>IF(ISBLANK(sbcc18[[#This Row],[total_adults]]),SUM(sbcc18[[#This Row],[total_men]],sbcc18[[#This Row],[total_women]]),sbcc18[[#This Row],[total_adults]])</f>
        <v>0</v>
      </c>
      <c r="AH672" s="49">
        <f>IF(ISBLANK(sbcc18[[#This Row],[total_beneficiaries_reached]]),SUM(sbcc18[[#This Row],[calc_children]],sbcc18[[#This Row],[calc_adults]]),sbcc18[[#This Row],[total_beneficiaries_reached]])</f>
        <v>0</v>
      </c>
      <c r="AI672" s="49" t="str">
        <f ca="1">IF(B672="","",OFFSET(table_admin1[[#Headers],[ADM1_PT]],MATCH(B672,admin1,0),1))</f>
        <v/>
      </c>
      <c r="AJ672" s="49" t="str">
        <f t="shared" ca="1" si="20"/>
        <v/>
      </c>
      <c r="AK672" s="49" t="str">
        <f t="shared" ca="1" si="21"/>
        <v/>
      </c>
    </row>
    <row r="673" spans="29:37" x14ac:dyDescent="0.2">
      <c r="AC673" s="49">
        <f>IF(ISBLANK(sbcc18[[#This Row],[total_boys]]),SUM(sbcc18[[#This Row],[boys_0-5_reached]],sbcc18[[#This Row],[boys_6-12_reached]],sbcc18[[#This Row],[boys_13-18_reached]]),sbcc18[[#This Row],[total_boys]])</f>
        <v>0</v>
      </c>
      <c r="AD673" s="49">
        <f>IF(ISBLANK(sbcc18[[#This Row],[total_girls]]),SUM(sbcc18[[#This Row],[girls_0-5_reached]],sbcc18[[#This Row],[girls_6-12_reached]],sbcc18[[#This Row],[girls_13-18_reached]]),sbcc18[[#This Row],[total_girls]])</f>
        <v>0</v>
      </c>
      <c r="AE673" s="49">
        <f>IF(ISBLANK(sbcc18[[#This Row],[total_children]]),SUM(sbcc18[[#This Row],[calc_boys]],sbcc18[[#This Row],[calc_girls]]),sbcc18[[#This Row],[total_children]])</f>
        <v>0</v>
      </c>
      <c r="AF673" s="49">
        <f>IF(ISBLANK(sbcc18[[#This Row],[total_pwd]]),SUM(sbcc18[[#This Row],[total_pwd_men]],sbcc18[[#This Row],[total_pwd_women]]),sbcc18[[#This Row],[total_pwd]])</f>
        <v>0</v>
      </c>
      <c r="AG673" s="49">
        <f>IF(ISBLANK(sbcc18[[#This Row],[total_adults]]),SUM(sbcc18[[#This Row],[total_men]],sbcc18[[#This Row],[total_women]]),sbcc18[[#This Row],[total_adults]])</f>
        <v>0</v>
      </c>
      <c r="AH673" s="49">
        <f>IF(ISBLANK(sbcc18[[#This Row],[total_beneficiaries_reached]]),SUM(sbcc18[[#This Row],[calc_children]],sbcc18[[#This Row],[calc_adults]]),sbcc18[[#This Row],[total_beneficiaries_reached]])</f>
        <v>0</v>
      </c>
      <c r="AI673" s="49" t="str">
        <f ca="1">IF(B673="","",OFFSET(table_admin1[[#Headers],[ADM1_PT]],MATCH(B673,admin1,0),1))</f>
        <v/>
      </c>
      <c r="AJ673" s="49" t="str">
        <f t="shared" ca="1" si="20"/>
        <v/>
      </c>
      <c r="AK673" s="49" t="str">
        <f t="shared" ca="1" si="21"/>
        <v/>
      </c>
    </row>
    <row r="674" spans="29:37" x14ac:dyDescent="0.2">
      <c r="AC674" s="49">
        <f>IF(ISBLANK(sbcc18[[#This Row],[total_boys]]),SUM(sbcc18[[#This Row],[boys_0-5_reached]],sbcc18[[#This Row],[boys_6-12_reached]],sbcc18[[#This Row],[boys_13-18_reached]]),sbcc18[[#This Row],[total_boys]])</f>
        <v>0</v>
      </c>
      <c r="AD674" s="49">
        <f>IF(ISBLANK(sbcc18[[#This Row],[total_girls]]),SUM(sbcc18[[#This Row],[girls_0-5_reached]],sbcc18[[#This Row],[girls_6-12_reached]],sbcc18[[#This Row],[girls_13-18_reached]]),sbcc18[[#This Row],[total_girls]])</f>
        <v>0</v>
      </c>
      <c r="AE674" s="49">
        <f>IF(ISBLANK(sbcc18[[#This Row],[total_children]]),SUM(sbcc18[[#This Row],[calc_boys]],sbcc18[[#This Row],[calc_girls]]),sbcc18[[#This Row],[total_children]])</f>
        <v>0</v>
      </c>
      <c r="AF674" s="49">
        <f>IF(ISBLANK(sbcc18[[#This Row],[total_pwd]]),SUM(sbcc18[[#This Row],[total_pwd_men]],sbcc18[[#This Row],[total_pwd_women]]),sbcc18[[#This Row],[total_pwd]])</f>
        <v>0</v>
      </c>
      <c r="AG674" s="49">
        <f>IF(ISBLANK(sbcc18[[#This Row],[total_adults]]),SUM(sbcc18[[#This Row],[total_men]],sbcc18[[#This Row],[total_women]]),sbcc18[[#This Row],[total_adults]])</f>
        <v>0</v>
      </c>
      <c r="AH674" s="49">
        <f>IF(ISBLANK(sbcc18[[#This Row],[total_beneficiaries_reached]]),SUM(sbcc18[[#This Row],[calc_children]],sbcc18[[#This Row],[calc_adults]]),sbcc18[[#This Row],[total_beneficiaries_reached]])</f>
        <v>0</v>
      </c>
      <c r="AI674" s="49" t="str">
        <f ca="1">IF(B674="","",OFFSET(table_admin1[[#Headers],[ADM1_PT]],MATCH(B674,admin1,0),1))</f>
        <v/>
      </c>
      <c r="AJ674" s="49" t="str">
        <f t="shared" ca="1" si="20"/>
        <v/>
      </c>
      <c r="AK674" s="49" t="str">
        <f t="shared" ca="1" si="21"/>
        <v/>
      </c>
    </row>
    <row r="675" spans="29:37" x14ac:dyDescent="0.2">
      <c r="AC675" s="49">
        <f>IF(ISBLANK(sbcc18[[#This Row],[total_boys]]),SUM(sbcc18[[#This Row],[boys_0-5_reached]],sbcc18[[#This Row],[boys_6-12_reached]],sbcc18[[#This Row],[boys_13-18_reached]]),sbcc18[[#This Row],[total_boys]])</f>
        <v>0</v>
      </c>
      <c r="AD675" s="49">
        <f>IF(ISBLANK(sbcc18[[#This Row],[total_girls]]),SUM(sbcc18[[#This Row],[girls_0-5_reached]],sbcc18[[#This Row],[girls_6-12_reached]],sbcc18[[#This Row],[girls_13-18_reached]]),sbcc18[[#This Row],[total_girls]])</f>
        <v>0</v>
      </c>
      <c r="AE675" s="49">
        <f>IF(ISBLANK(sbcc18[[#This Row],[total_children]]),SUM(sbcc18[[#This Row],[calc_boys]],sbcc18[[#This Row],[calc_girls]]),sbcc18[[#This Row],[total_children]])</f>
        <v>0</v>
      </c>
      <c r="AF675" s="49">
        <f>IF(ISBLANK(sbcc18[[#This Row],[total_pwd]]),SUM(sbcc18[[#This Row],[total_pwd_men]],sbcc18[[#This Row],[total_pwd_women]]),sbcc18[[#This Row],[total_pwd]])</f>
        <v>0</v>
      </c>
      <c r="AG675" s="49">
        <f>IF(ISBLANK(sbcc18[[#This Row],[total_adults]]),SUM(sbcc18[[#This Row],[total_men]],sbcc18[[#This Row],[total_women]]),sbcc18[[#This Row],[total_adults]])</f>
        <v>0</v>
      </c>
      <c r="AH675" s="49">
        <f>IF(ISBLANK(sbcc18[[#This Row],[total_beneficiaries_reached]]),SUM(sbcc18[[#This Row],[calc_children]],sbcc18[[#This Row],[calc_adults]]),sbcc18[[#This Row],[total_beneficiaries_reached]])</f>
        <v>0</v>
      </c>
      <c r="AI675" s="49" t="str">
        <f ca="1">IF(B675="","",OFFSET(table_admin1[[#Headers],[ADM1_PT]],MATCH(B675,admin1,0),1))</f>
        <v/>
      </c>
      <c r="AJ675" s="49" t="str">
        <f t="shared" ca="1" si="20"/>
        <v/>
      </c>
      <c r="AK675" s="49" t="str">
        <f t="shared" ca="1" si="21"/>
        <v/>
      </c>
    </row>
    <row r="676" spans="29:37" x14ac:dyDescent="0.2">
      <c r="AC676" s="49">
        <f>IF(ISBLANK(sbcc18[[#This Row],[total_boys]]),SUM(sbcc18[[#This Row],[boys_0-5_reached]],sbcc18[[#This Row],[boys_6-12_reached]],sbcc18[[#This Row],[boys_13-18_reached]]),sbcc18[[#This Row],[total_boys]])</f>
        <v>0</v>
      </c>
      <c r="AD676" s="49">
        <f>IF(ISBLANK(sbcc18[[#This Row],[total_girls]]),SUM(sbcc18[[#This Row],[girls_0-5_reached]],sbcc18[[#This Row],[girls_6-12_reached]],sbcc18[[#This Row],[girls_13-18_reached]]),sbcc18[[#This Row],[total_girls]])</f>
        <v>0</v>
      </c>
      <c r="AE676" s="49">
        <f>IF(ISBLANK(sbcc18[[#This Row],[total_children]]),SUM(sbcc18[[#This Row],[calc_boys]],sbcc18[[#This Row],[calc_girls]]),sbcc18[[#This Row],[total_children]])</f>
        <v>0</v>
      </c>
      <c r="AF676" s="49">
        <f>IF(ISBLANK(sbcc18[[#This Row],[total_pwd]]),SUM(sbcc18[[#This Row],[total_pwd_men]],sbcc18[[#This Row],[total_pwd_women]]),sbcc18[[#This Row],[total_pwd]])</f>
        <v>0</v>
      </c>
      <c r="AG676" s="49">
        <f>IF(ISBLANK(sbcc18[[#This Row],[total_adults]]),SUM(sbcc18[[#This Row],[total_men]],sbcc18[[#This Row],[total_women]]),sbcc18[[#This Row],[total_adults]])</f>
        <v>0</v>
      </c>
      <c r="AH676" s="49">
        <f>IF(ISBLANK(sbcc18[[#This Row],[total_beneficiaries_reached]]),SUM(sbcc18[[#This Row],[calc_children]],sbcc18[[#This Row],[calc_adults]]),sbcc18[[#This Row],[total_beneficiaries_reached]])</f>
        <v>0</v>
      </c>
      <c r="AI676" s="49" t="str">
        <f ca="1">IF(B676="","",OFFSET(table_admin1[[#Headers],[ADM1_PT]],MATCH(B676,admin1,0),1))</f>
        <v/>
      </c>
      <c r="AJ676" s="49" t="str">
        <f t="shared" ca="1" si="20"/>
        <v/>
      </c>
      <c r="AK676" s="49" t="str">
        <f t="shared" ca="1" si="21"/>
        <v/>
      </c>
    </row>
    <row r="677" spans="29:37" x14ac:dyDescent="0.2">
      <c r="AC677" s="49">
        <f>IF(ISBLANK(sbcc18[[#This Row],[total_boys]]),SUM(sbcc18[[#This Row],[boys_0-5_reached]],sbcc18[[#This Row],[boys_6-12_reached]],sbcc18[[#This Row],[boys_13-18_reached]]),sbcc18[[#This Row],[total_boys]])</f>
        <v>0</v>
      </c>
      <c r="AD677" s="49">
        <f>IF(ISBLANK(sbcc18[[#This Row],[total_girls]]),SUM(sbcc18[[#This Row],[girls_0-5_reached]],sbcc18[[#This Row],[girls_6-12_reached]],sbcc18[[#This Row],[girls_13-18_reached]]),sbcc18[[#This Row],[total_girls]])</f>
        <v>0</v>
      </c>
      <c r="AE677" s="49">
        <f>IF(ISBLANK(sbcc18[[#This Row],[total_children]]),SUM(sbcc18[[#This Row],[calc_boys]],sbcc18[[#This Row],[calc_girls]]),sbcc18[[#This Row],[total_children]])</f>
        <v>0</v>
      </c>
      <c r="AF677" s="49">
        <f>IF(ISBLANK(sbcc18[[#This Row],[total_pwd]]),SUM(sbcc18[[#This Row],[total_pwd_men]],sbcc18[[#This Row],[total_pwd_women]]),sbcc18[[#This Row],[total_pwd]])</f>
        <v>0</v>
      </c>
      <c r="AG677" s="49">
        <f>IF(ISBLANK(sbcc18[[#This Row],[total_adults]]),SUM(sbcc18[[#This Row],[total_men]],sbcc18[[#This Row],[total_women]]),sbcc18[[#This Row],[total_adults]])</f>
        <v>0</v>
      </c>
      <c r="AH677" s="49">
        <f>IF(ISBLANK(sbcc18[[#This Row],[total_beneficiaries_reached]]),SUM(sbcc18[[#This Row],[calc_children]],sbcc18[[#This Row],[calc_adults]]),sbcc18[[#This Row],[total_beneficiaries_reached]])</f>
        <v>0</v>
      </c>
      <c r="AI677" s="49" t="str">
        <f ca="1">IF(B677="","",OFFSET(table_admin1[[#Headers],[ADM1_PT]],MATCH(B677,admin1,0),1))</f>
        <v/>
      </c>
      <c r="AJ677" s="49" t="str">
        <f t="shared" ca="1" si="20"/>
        <v/>
      </c>
      <c r="AK677" s="49" t="str">
        <f t="shared" ca="1" si="21"/>
        <v/>
      </c>
    </row>
    <row r="678" spans="29:37" x14ac:dyDescent="0.2">
      <c r="AC678" s="49">
        <f>IF(ISBLANK(sbcc18[[#This Row],[total_boys]]),SUM(sbcc18[[#This Row],[boys_0-5_reached]],sbcc18[[#This Row],[boys_6-12_reached]],sbcc18[[#This Row],[boys_13-18_reached]]),sbcc18[[#This Row],[total_boys]])</f>
        <v>0</v>
      </c>
      <c r="AD678" s="49">
        <f>IF(ISBLANK(sbcc18[[#This Row],[total_girls]]),SUM(sbcc18[[#This Row],[girls_0-5_reached]],sbcc18[[#This Row],[girls_6-12_reached]],sbcc18[[#This Row],[girls_13-18_reached]]),sbcc18[[#This Row],[total_girls]])</f>
        <v>0</v>
      </c>
      <c r="AE678" s="49">
        <f>IF(ISBLANK(sbcc18[[#This Row],[total_children]]),SUM(sbcc18[[#This Row],[calc_boys]],sbcc18[[#This Row],[calc_girls]]),sbcc18[[#This Row],[total_children]])</f>
        <v>0</v>
      </c>
      <c r="AF678" s="49">
        <f>IF(ISBLANK(sbcc18[[#This Row],[total_pwd]]),SUM(sbcc18[[#This Row],[total_pwd_men]],sbcc18[[#This Row],[total_pwd_women]]),sbcc18[[#This Row],[total_pwd]])</f>
        <v>0</v>
      </c>
      <c r="AG678" s="49">
        <f>IF(ISBLANK(sbcc18[[#This Row],[total_adults]]),SUM(sbcc18[[#This Row],[total_men]],sbcc18[[#This Row],[total_women]]),sbcc18[[#This Row],[total_adults]])</f>
        <v>0</v>
      </c>
      <c r="AH678" s="49">
        <f>IF(ISBLANK(sbcc18[[#This Row],[total_beneficiaries_reached]]),SUM(sbcc18[[#This Row],[calc_children]],sbcc18[[#This Row],[calc_adults]]),sbcc18[[#This Row],[total_beneficiaries_reached]])</f>
        <v>0</v>
      </c>
      <c r="AI678" s="49" t="str">
        <f ca="1">IF(B678="","",OFFSET(table_admin1[[#Headers],[ADM1_PT]],MATCH(B678,admin1,0),1))</f>
        <v/>
      </c>
      <c r="AJ678" s="49" t="str">
        <f t="shared" ca="1" si="20"/>
        <v/>
      </c>
      <c r="AK678" s="49" t="str">
        <f t="shared" ca="1" si="21"/>
        <v/>
      </c>
    </row>
    <row r="679" spans="29:37" x14ac:dyDescent="0.2">
      <c r="AC679" s="49">
        <f>IF(ISBLANK(sbcc18[[#This Row],[total_boys]]),SUM(sbcc18[[#This Row],[boys_0-5_reached]],sbcc18[[#This Row],[boys_6-12_reached]],sbcc18[[#This Row],[boys_13-18_reached]]),sbcc18[[#This Row],[total_boys]])</f>
        <v>0</v>
      </c>
      <c r="AD679" s="49">
        <f>IF(ISBLANK(sbcc18[[#This Row],[total_girls]]),SUM(sbcc18[[#This Row],[girls_0-5_reached]],sbcc18[[#This Row],[girls_6-12_reached]],sbcc18[[#This Row],[girls_13-18_reached]]),sbcc18[[#This Row],[total_girls]])</f>
        <v>0</v>
      </c>
      <c r="AE679" s="49">
        <f>IF(ISBLANK(sbcc18[[#This Row],[total_children]]),SUM(sbcc18[[#This Row],[calc_boys]],sbcc18[[#This Row],[calc_girls]]),sbcc18[[#This Row],[total_children]])</f>
        <v>0</v>
      </c>
      <c r="AF679" s="49">
        <f>IF(ISBLANK(sbcc18[[#This Row],[total_pwd]]),SUM(sbcc18[[#This Row],[total_pwd_men]],sbcc18[[#This Row],[total_pwd_women]]),sbcc18[[#This Row],[total_pwd]])</f>
        <v>0</v>
      </c>
      <c r="AG679" s="49">
        <f>IF(ISBLANK(sbcc18[[#This Row],[total_adults]]),SUM(sbcc18[[#This Row],[total_men]],sbcc18[[#This Row],[total_women]]),sbcc18[[#This Row],[total_adults]])</f>
        <v>0</v>
      </c>
      <c r="AH679" s="49">
        <f>IF(ISBLANK(sbcc18[[#This Row],[total_beneficiaries_reached]]),SUM(sbcc18[[#This Row],[calc_children]],sbcc18[[#This Row],[calc_adults]]),sbcc18[[#This Row],[total_beneficiaries_reached]])</f>
        <v>0</v>
      </c>
      <c r="AI679" s="49" t="str">
        <f ca="1">IF(B679="","",OFFSET(table_admin1[[#Headers],[ADM1_PT]],MATCH(B679,admin1,0),1))</f>
        <v/>
      </c>
      <c r="AJ679" s="49" t="str">
        <f t="shared" ca="1" si="20"/>
        <v/>
      </c>
      <c r="AK679" s="49" t="str">
        <f t="shared" ca="1" si="21"/>
        <v/>
      </c>
    </row>
    <row r="680" spans="29:37" x14ac:dyDescent="0.2">
      <c r="AC680" s="49">
        <f>IF(ISBLANK(sbcc18[[#This Row],[total_boys]]),SUM(sbcc18[[#This Row],[boys_0-5_reached]],sbcc18[[#This Row],[boys_6-12_reached]],sbcc18[[#This Row],[boys_13-18_reached]]),sbcc18[[#This Row],[total_boys]])</f>
        <v>0</v>
      </c>
      <c r="AD680" s="49">
        <f>IF(ISBLANK(sbcc18[[#This Row],[total_girls]]),SUM(sbcc18[[#This Row],[girls_0-5_reached]],sbcc18[[#This Row],[girls_6-12_reached]],sbcc18[[#This Row],[girls_13-18_reached]]),sbcc18[[#This Row],[total_girls]])</f>
        <v>0</v>
      </c>
      <c r="AE680" s="49">
        <f>IF(ISBLANK(sbcc18[[#This Row],[total_children]]),SUM(sbcc18[[#This Row],[calc_boys]],sbcc18[[#This Row],[calc_girls]]),sbcc18[[#This Row],[total_children]])</f>
        <v>0</v>
      </c>
      <c r="AF680" s="49">
        <f>IF(ISBLANK(sbcc18[[#This Row],[total_pwd]]),SUM(sbcc18[[#This Row],[total_pwd_men]],sbcc18[[#This Row],[total_pwd_women]]),sbcc18[[#This Row],[total_pwd]])</f>
        <v>0</v>
      </c>
      <c r="AG680" s="49">
        <f>IF(ISBLANK(sbcc18[[#This Row],[total_adults]]),SUM(sbcc18[[#This Row],[total_men]],sbcc18[[#This Row],[total_women]]),sbcc18[[#This Row],[total_adults]])</f>
        <v>0</v>
      </c>
      <c r="AH680" s="49">
        <f>IF(ISBLANK(sbcc18[[#This Row],[total_beneficiaries_reached]]),SUM(sbcc18[[#This Row],[calc_children]],sbcc18[[#This Row],[calc_adults]]),sbcc18[[#This Row],[total_beneficiaries_reached]])</f>
        <v>0</v>
      </c>
      <c r="AI680" s="49" t="str">
        <f ca="1">IF(B680="","",OFFSET(table_admin1[[#Headers],[ADM1_PT]],MATCH(B680,admin1,0),1))</f>
        <v/>
      </c>
      <c r="AJ680" s="49" t="str">
        <f t="shared" ca="1" si="20"/>
        <v/>
      </c>
      <c r="AK680" s="49" t="str">
        <f t="shared" ca="1" si="21"/>
        <v/>
      </c>
    </row>
    <row r="681" spans="29:37" x14ac:dyDescent="0.2">
      <c r="AC681" s="49">
        <f>IF(ISBLANK(sbcc18[[#This Row],[total_boys]]),SUM(sbcc18[[#This Row],[boys_0-5_reached]],sbcc18[[#This Row],[boys_6-12_reached]],sbcc18[[#This Row],[boys_13-18_reached]]),sbcc18[[#This Row],[total_boys]])</f>
        <v>0</v>
      </c>
      <c r="AD681" s="49">
        <f>IF(ISBLANK(sbcc18[[#This Row],[total_girls]]),SUM(sbcc18[[#This Row],[girls_0-5_reached]],sbcc18[[#This Row],[girls_6-12_reached]],sbcc18[[#This Row],[girls_13-18_reached]]),sbcc18[[#This Row],[total_girls]])</f>
        <v>0</v>
      </c>
      <c r="AE681" s="49">
        <f>IF(ISBLANK(sbcc18[[#This Row],[total_children]]),SUM(sbcc18[[#This Row],[calc_boys]],sbcc18[[#This Row],[calc_girls]]),sbcc18[[#This Row],[total_children]])</f>
        <v>0</v>
      </c>
      <c r="AF681" s="49">
        <f>IF(ISBLANK(sbcc18[[#This Row],[total_pwd]]),SUM(sbcc18[[#This Row],[total_pwd_men]],sbcc18[[#This Row],[total_pwd_women]]),sbcc18[[#This Row],[total_pwd]])</f>
        <v>0</v>
      </c>
      <c r="AG681" s="49">
        <f>IF(ISBLANK(sbcc18[[#This Row],[total_adults]]),SUM(sbcc18[[#This Row],[total_men]],sbcc18[[#This Row],[total_women]]),sbcc18[[#This Row],[total_adults]])</f>
        <v>0</v>
      </c>
      <c r="AH681" s="49">
        <f>IF(ISBLANK(sbcc18[[#This Row],[total_beneficiaries_reached]]),SUM(sbcc18[[#This Row],[calc_children]],sbcc18[[#This Row],[calc_adults]]),sbcc18[[#This Row],[total_beneficiaries_reached]])</f>
        <v>0</v>
      </c>
      <c r="AI681" s="49" t="str">
        <f ca="1">IF(B681="","",OFFSET(table_admin1[[#Headers],[ADM1_PT]],MATCH(B681,admin1,0),1))</f>
        <v/>
      </c>
      <c r="AJ681" s="49" t="str">
        <f t="shared" ca="1" si="20"/>
        <v/>
      </c>
      <c r="AK681" s="49" t="str">
        <f t="shared" ca="1" si="21"/>
        <v/>
      </c>
    </row>
    <row r="682" spans="29:37" x14ac:dyDescent="0.2">
      <c r="AC682" s="49">
        <f>IF(ISBLANK(sbcc18[[#This Row],[total_boys]]),SUM(sbcc18[[#This Row],[boys_0-5_reached]],sbcc18[[#This Row],[boys_6-12_reached]],sbcc18[[#This Row],[boys_13-18_reached]]),sbcc18[[#This Row],[total_boys]])</f>
        <v>0</v>
      </c>
      <c r="AD682" s="49">
        <f>IF(ISBLANK(sbcc18[[#This Row],[total_girls]]),SUM(sbcc18[[#This Row],[girls_0-5_reached]],sbcc18[[#This Row],[girls_6-12_reached]],sbcc18[[#This Row],[girls_13-18_reached]]),sbcc18[[#This Row],[total_girls]])</f>
        <v>0</v>
      </c>
      <c r="AE682" s="49">
        <f>IF(ISBLANK(sbcc18[[#This Row],[total_children]]),SUM(sbcc18[[#This Row],[calc_boys]],sbcc18[[#This Row],[calc_girls]]),sbcc18[[#This Row],[total_children]])</f>
        <v>0</v>
      </c>
      <c r="AF682" s="49">
        <f>IF(ISBLANK(sbcc18[[#This Row],[total_pwd]]),SUM(sbcc18[[#This Row],[total_pwd_men]],sbcc18[[#This Row],[total_pwd_women]]),sbcc18[[#This Row],[total_pwd]])</f>
        <v>0</v>
      </c>
      <c r="AG682" s="49">
        <f>IF(ISBLANK(sbcc18[[#This Row],[total_adults]]),SUM(sbcc18[[#This Row],[total_men]],sbcc18[[#This Row],[total_women]]),sbcc18[[#This Row],[total_adults]])</f>
        <v>0</v>
      </c>
      <c r="AH682" s="49">
        <f>IF(ISBLANK(sbcc18[[#This Row],[total_beneficiaries_reached]]),SUM(sbcc18[[#This Row],[calc_children]],sbcc18[[#This Row],[calc_adults]]),sbcc18[[#This Row],[total_beneficiaries_reached]])</f>
        <v>0</v>
      </c>
      <c r="AI682" s="49" t="str">
        <f ca="1">IF(B682="","",OFFSET(table_admin1[[#Headers],[ADM1_PT]],MATCH(B682,admin1,0),1))</f>
        <v/>
      </c>
      <c r="AJ682" s="49" t="str">
        <f t="shared" ca="1" si="20"/>
        <v/>
      </c>
      <c r="AK682" s="49" t="str">
        <f t="shared" ca="1" si="21"/>
        <v/>
      </c>
    </row>
    <row r="683" spans="29:37" x14ac:dyDescent="0.2">
      <c r="AC683" s="49">
        <f>IF(ISBLANK(sbcc18[[#This Row],[total_boys]]),SUM(sbcc18[[#This Row],[boys_0-5_reached]],sbcc18[[#This Row],[boys_6-12_reached]],sbcc18[[#This Row],[boys_13-18_reached]]),sbcc18[[#This Row],[total_boys]])</f>
        <v>0</v>
      </c>
      <c r="AD683" s="49">
        <f>IF(ISBLANK(sbcc18[[#This Row],[total_girls]]),SUM(sbcc18[[#This Row],[girls_0-5_reached]],sbcc18[[#This Row],[girls_6-12_reached]],sbcc18[[#This Row],[girls_13-18_reached]]),sbcc18[[#This Row],[total_girls]])</f>
        <v>0</v>
      </c>
      <c r="AE683" s="49">
        <f>IF(ISBLANK(sbcc18[[#This Row],[total_children]]),SUM(sbcc18[[#This Row],[calc_boys]],sbcc18[[#This Row],[calc_girls]]),sbcc18[[#This Row],[total_children]])</f>
        <v>0</v>
      </c>
      <c r="AF683" s="49">
        <f>IF(ISBLANK(sbcc18[[#This Row],[total_pwd]]),SUM(sbcc18[[#This Row],[total_pwd_men]],sbcc18[[#This Row],[total_pwd_women]]),sbcc18[[#This Row],[total_pwd]])</f>
        <v>0</v>
      </c>
      <c r="AG683" s="49">
        <f>IF(ISBLANK(sbcc18[[#This Row],[total_adults]]),SUM(sbcc18[[#This Row],[total_men]],sbcc18[[#This Row],[total_women]]),sbcc18[[#This Row],[total_adults]])</f>
        <v>0</v>
      </c>
      <c r="AH683" s="49">
        <f>IF(ISBLANK(sbcc18[[#This Row],[total_beneficiaries_reached]]),SUM(sbcc18[[#This Row],[calc_children]],sbcc18[[#This Row],[calc_adults]]),sbcc18[[#This Row],[total_beneficiaries_reached]])</f>
        <v>0</v>
      </c>
      <c r="AI683" s="49" t="str">
        <f ca="1">IF(B683="","",OFFSET(table_admin1[[#Headers],[ADM1_PT]],MATCH(B683,admin1,0),1))</f>
        <v/>
      </c>
      <c r="AJ683" s="49" t="str">
        <f t="shared" ca="1" si="20"/>
        <v/>
      </c>
      <c r="AK683" s="49" t="str">
        <f t="shared" ca="1" si="21"/>
        <v/>
      </c>
    </row>
    <row r="684" spans="29:37" x14ac:dyDescent="0.2">
      <c r="AC684" s="49">
        <f>IF(ISBLANK(sbcc18[[#This Row],[total_boys]]),SUM(sbcc18[[#This Row],[boys_0-5_reached]],sbcc18[[#This Row],[boys_6-12_reached]],sbcc18[[#This Row],[boys_13-18_reached]]),sbcc18[[#This Row],[total_boys]])</f>
        <v>0</v>
      </c>
      <c r="AD684" s="49">
        <f>IF(ISBLANK(sbcc18[[#This Row],[total_girls]]),SUM(sbcc18[[#This Row],[girls_0-5_reached]],sbcc18[[#This Row],[girls_6-12_reached]],sbcc18[[#This Row],[girls_13-18_reached]]),sbcc18[[#This Row],[total_girls]])</f>
        <v>0</v>
      </c>
      <c r="AE684" s="49">
        <f>IF(ISBLANK(sbcc18[[#This Row],[total_children]]),SUM(sbcc18[[#This Row],[calc_boys]],sbcc18[[#This Row],[calc_girls]]),sbcc18[[#This Row],[total_children]])</f>
        <v>0</v>
      </c>
      <c r="AF684" s="49">
        <f>IF(ISBLANK(sbcc18[[#This Row],[total_pwd]]),SUM(sbcc18[[#This Row],[total_pwd_men]],sbcc18[[#This Row],[total_pwd_women]]),sbcc18[[#This Row],[total_pwd]])</f>
        <v>0</v>
      </c>
      <c r="AG684" s="49">
        <f>IF(ISBLANK(sbcc18[[#This Row],[total_adults]]),SUM(sbcc18[[#This Row],[total_men]],sbcc18[[#This Row],[total_women]]),sbcc18[[#This Row],[total_adults]])</f>
        <v>0</v>
      </c>
      <c r="AH684" s="49">
        <f>IF(ISBLANK(sbcc18[[#This Row],[total_beneficiaries_reached]]),SUM(sbcc18[[#This Row],[calc_children]],sbcc18[[#This Row],[calc_adults]]),sbcc18[[#This Row],[total_beneficiaries_reached]])</f>
        <v>0</v>
      </c>
      <c r="AI684" s="49" t="str">
        <f ca="1">IF(B684="","",OFFSET(table_admin1[[#Headers],[ADM1_PT]],MATCH(B684,admin1,0),1))</f>
        <v/>
      </c>
      <c r="AJ684" s="49" t="str">
        <f t="shared" ca="1" si="20"/>
        <v/>
      </c>
      <c r="AK684" s="49" t="str">
        <f t="shared" ca="1" si="21"/>
        <v/>
      </c>
    </row>
    <row r="685" spans="29:37" x14ac:dyDescent="0.2">
      <c r="AC685" s="49">
        <f>IF(ISBLANK(sbcc18[[#This Row],[total_boys]]),SUM(sbcc18[[#This Row],[boys_0-5_reached]],sbcc18[[#This Row],[boys_6-12_reached]],sbcc18[[#This Row],[boys_13-18_reached]]),sbcc18[[#This Row],[total_boys]])</f>
        <v>0</v>
      </c>
      <c r="AD685" s="49">
        <f>IF(ISBLANK(sbcc18[[#This Row],[total_girls]]),SUM(sbcc18[[#This Row],[girls_0-5_reached]],sbcc18[[#This Row],[girls_6-12_reached]],sbcc18[[#This Row],[girls_13-18_reached]]),sbcc18[[#This Row],[total_girls]])</f>
        <v>0</v>
      </c>
      <c r="AE685" s="49">
        <f>IF(ISBLANK(sbcc18[[#This Row],[total_children]]),SUM(sbcc18[[#This Row],[calc_boys]],sbcc18[[#This Row],[calc_girls]]),sbcc18[[#This Row],[total_children]])</f>
        <v>0</v>
      </c>
      <c r="AF685" s="49">
        <f>IF(ISBLANK(sbcc18[[#This Row],[total_pwd]]),SUM(sbcc18[[#This Row],[total_pwd_men]],sbcc18[[#This Row],[total_pwd_women]]),sbcc18[[#This Row],[total_pwd]])</f>
        <v>0</v>
      </c>
      <c r="AG685" s="49">
        <f>IF(ISBLANK(sbcc18[[#This Row],[total_adults]]),SUM(sbcc18[[#This Row],[total_men]],sbcc18[[#This Row],[total_women]]),sbcc18[[#This Row],[total_adults]])</f>
        <v>0</v>
      </c>
      <c r="AH685" s="49">
        <f>IF(ISBLANK(sbcc18[[#This Row],[total_beneficiaries_reached]]),SUM(sbcc18[[#This Row],[calc_children]],sbcc18[[#This Row],[calc_adults]]),sbcc18[[#This Row],[total_beneficiaries_reached]])</f>
        <v>0</v>
      </c>
      <c r="AI685" s="49" t="str">
        <f ca="1">IF(B685="","",OFFSET(table_admin1[[#Headers],[ADM1_PT]],MATCH(B685,admin1,0),1))</f>
        <v/>
      </c>
      <c r="AJ685" s="49" t="str">
        <f t="shared" ca="1" si="20"/>
        <v/>
      </c>
      <c r="AK685" s="49" t="str">
        <f t="shared" ca="1" si="21"/>
        <v/>
      </c>
    </row>
    <row r="686" spans="29:37" x14ac:dyDescent="0.2">
      <c r="AC686" s="49">
        <f>IF(ISBLANK(sbcc18[[#This Row],[total_boys]]),SUM(sbcc18[[#This Row],[boys_0-5_reached]],sbcc18[[#This Row],[boys_6-12_reached]],sbcc18[[#This Row],[boys_13-18_reached]]),sbcc18[[#This Row],[total_boys]])</f>
        <v>0</v>
      </c>
      <c r="AD686" s="49">
        <f>IF(ISBLANK(sbcc18[[#This Row],[total_girls]]),SUM(sbcc18[[#This Row],[girls_0-5_reached]],sbcc18[[#This Row],[girls_6-12_reached]],sbcc18[[#This Row],[girls_13-18_reached]]),sbcc18[[#This Row],[total_girls]])</f>
        <v>0</v>
      </c>
      <c r="AE686" s="49">
        <f>IF(ISBLANK(sbcc18[[#This Row],[total_children]]),SUM(sbcc18[[#This Row],[calc_boys]],sbcc18[[#This Row],[calc_girls]]),sbcc18[[#This Row],[total_children]])</f>
        <v>0</v>
      </c>
      <c r="AF686" s="49">
        <f>IF(ISBLANK(sbcc18[[#This Row],[total_pwd]]),SUM(sbcc18[[#This Row],[total_pwd_men]],sbcc18[[#This Row],[total_pwd_women]]),sbcc18[[#This Row],[total_pwd]])</f>
        <v>0</v>
      </c>
      <c r="AG686" s="49">
        <f>IF(ISBLANK(sbcc18[[#This Row],[total_adults]]),SUM(sbcc18[[#This Row],[total_men]],sbcc18[[#This Row],[total_women]]),sbcc18[[#This Row],[total_adults]])</f>
        <v>0</v>
      </c>
      <c r="AH686" s="49">
        <f>IF(ISBLANK(sbcc18[[#This Row],[total_beneficiaries_reached]]),SUM(sbcc18[[#This Row],[calc_children]],sbcc18[[#This Row],[calc_adults]]),sbcc18[[#This Row],[total_beneficiaries_reached]])</f>
        <v>0</v>
      </c>
      <c r="AI686" s="49" t="str">
        <f ca="1">IF(B686="","",OFFSET(table_admin1[[#Headers],[ADM1_PT]],MATCH(B686,admin1,0),1))</f>
        <v/>
      </c>
      <c r="AJ686" s="49" t="str">
        <f t="shared" ca="1" si="20"/>
        <v/>
      </c>
      <c r="AK686" s="49" t="str">
        <f t="shared" ca="1" si="21"/>
        <v/>
      </c>
    </row>
    <row r="687" spans="29:37" x14ac:dyDescent="0.2">
      <c r="AC687" s="49">
        <f>IF(ISBLANK(sbcc18[[#This Row],[total_boys]]),SUM(sbcc18[[#This Row],[boys_0-5_reached]],sbcc18[[#This Row],[boys_6-12_reached]],sbcc18[[#This Row],[boys_13-18_reached]]),sbcc18[[#This Row],[total_boys]])</f>
        <v>0</v>
      </c>
      <c r="AD687" s="49">
        <f>IF(ISBLANK(sbcc18[[#This Row],[total_girls]]),SUM(sbcc18[[#This Row],[girls_0-5_reached]],sbcc18[[#This Row],[girls_6-12_reached]],sbcc18[[#This Row],[girls_13-18_reached]]),sbcc18[[#This Row],[total_girls]])</f>
        <v>0</v>
      </c>
      <c r="AE687" s="49">
        <f>IF(ISBLANK(sbcc18[[#This Row],[total_children]]),SUM(sbcc18[[#This Row],[calc_boys]],sbcc18[[#This Row],[calc_girls]]),sbcc18[[#This Row],[total_children]])</f>
        <v>0</v>
      </c>
      <c r="AF687" s="49">
        <f>IF(ISBLANK(sbcc18[[#This Row],[total_pwd]]),SUM(sbcc18[[#This Row],[total_pwd_men]],sbcc18[[#This Row],[total_pwd_women]]),sbcc18[[#This Row],[total_pwd]])</f>
        <v>0</v>
      </c>
      <c r="AG687" s="49">
        <f>IF(ISBLANK(sbcc18[[#This Row],[total_adults]]),SUM(sbcc18[[#This Row],[total_men]],sbcc18[[#This Row],[total_women]]),sbcc18[[#This Row],[total_adults]])</f>
        <v>0</v>
      </c>
      <c r="AH687" s="49">
        <f>IF(ISBLANK(sbcc18[[#This Row],[total_beneficiaries_reached]]),SUM(sbcc18[[#This Row],[calc_children]],sbcc18[[#This Row],[calc_adults]]),sbcc18[[#This Row],[total_beneficiaries_reached]])</f>
        <v>0</v>
      </c>
      <c r="AI687" s="49" t="str">
        <f ca="1">IF(B687="","",OFFSET(table_admin1[[#Headers],[ADM1_PT]],MATCH(B687,admin1,0),1))</f>
        <v/>
      </c>
      <c r="AJ687" s="49" t="str">
        <f t="shared" ca="1" si="20"/>
        <v/>
      </c>
      <c r="AK687" s="49" t="str">
        <f t="shared" ca="1" si="21"/>
        <v/>
      </c>
    </row>
    <row r="688" spans="29:37" x14ac:dyDescent="0.2">
      <c r="AC688" s="49">
        <f>IF(ISBLANK(sbcc18[[#This Row],[total_boys]]),SUM(sbcc18[[#This Row],[boys_0-5_reached]],sbcc18[[#This Row],[boys_6-12_reached]],sbcc18[[#This Row],[boys_13-18_reached]]),sbcc18[[#This Row],[total_boys]])</f>
        <v>0</v>
      </c>
      <c r="AD688" s="49">
        <f>IF(ISBLANK(sbcc18[[#This Row],[total_girls]]),SUM(sbcc18[[#This Row],[girls_0-5_reached]],sbcc18[[#This Row],[girls_6-12_reached]],sbcc18[[#This Row],[girls_13-18_reached]]),sbcc18[[#This Row],[total_girls]])</f>
        <v>0</v>
      </c>
      <c r="AE688" s="49">
        <f>IF(ISBLANK(sbcc18[[#This Row],[total_children]]),SUM(sbcc18[[#This Row],[calc_boys]],sbcc18[[#This Row],[calc_girls]]),sbcc18[[#This Row],[total_children]])</f>
        <v>0</v>
      </c>
      <c r="AF688" s="49">
        <f>IF(ISBLANK(sbcc18[[#This Row],[total_pwd]]),SUM(sbcc18[[#This Row],[total_pwd_men]],sbcc18[[#This Row],[total_pwd_women]]),sbcc18[[#This Row],[total_pwd]])</f>
        <v>0</v>
      </c>
      <c r="AG688" s="49">
        <f>IF(ISBLANK(sbcc18[[#This Row],[total_adults]]),SUM(sbcc18[[#This Row],[total_men]],sbcc18[[#This Row],[total_women]]),sbcc18[[#This Row],[total_adults]])</f>
        <v>0</v>
      </c>
      <c r="AH688" s="49">
        <f>IF(ISBLANK(sbcc18[[#This Row],[total_beneficiaries_reached]]),SUM(sbcc18[[#This Row],[calc_children]],sbcc18[[#This Row],[calc_adults]]),sbcc18[[#This Row],[total_beneficiaries_reached]])</f>
        <v>0</v>
      </c>
      <c r="AI688" s="49" t="str">
        <f ca="1">IF(B688="","",OFFSET(table_admin1[[#Headers],[ADM1_PT]],MATCH(B688,admin1,0),1))</f>
        <v/>
      </c>
      <c r="AJ688" s="49" t="str">
        <f t="shared" ca="1" si="20"/>
        <v/>
      </c>
      <c r="AK688" s="49" t="str">
        <f t="shared" ca="1" si="21"/>
        <v/>
      </c>
    </row>
    <row r="689" spans="29:37" x14ac:dyDescent="0.2">
      <c r="AC689" s="49">
        <f>IF(ISBLANK(sbcc18[[#This Row],[total_boys]]),SUM(sbcc18[[#This Row],[boys_0-5_reached]],sbcc18[[#This Row],[boys_6-12_reached]],sbcc18[[#This Row],[boys_13-18_reached]]),sbcc18[[#This Row],[total_boys]])</f>
        <v>0</v>
      </c>
      <c r="AD689" s="49">
        <f>IF(ISBLANK(sbcc18[[#This Row],[total_girls]]),SUM(sbcc18[[#This Row],[girls_0-5_reached]],sbcc18[[#This Row],[girls_6-12_reached]],sbcc18[[#This Row],[girls_13-18_reached]]),sbcc18[[#This Row],[total_girls]])</f>
        <v>0</v>
      </c>
      <c r="AE689" s="49">
        <f>IF(ISBLANK(sbcc18[[#This Row],[total_children]]),SUM(sbcc18[[#This Row],[calc_boys]],sbcc18[[#This Row],[calc_girls]]),sbcc18[[#This Row],[total_children]])</f>
        <v>0</v>
      </c>
      <c r="AF689" s="49">
        <f>IF(ISBLANK(sbcc18[[#This Row],[total_pwd]]),SUM(sbcc18[[#This Row],[total_pwd_men]],sbcc18[[#This Row],[total_pwd_women]]),sbcc18[[#This Row],[total_pwd]])</f>
        <v>0</v>
      </c>
      <c r="AG689" s="49">
        <f>IF(ISBLANK(sbcc18[[#This Row],[total_adults]]),SUM(sbcc18[[#This Row],[total_men]],sbcc18[[#This Row],[total_women]]),sbcc18[[#This Row],[total_adults]])</f>
        <v>0</v>
      </c>
      <c r="AH689" s="49">
        <f>IF(ISBLANK(sbcc18[[#This Row],[total_beneficiaries_reached]]),SUM(sbcc18[[#This Row],[calc_children]],sbcc18[[#This Row],[calc_adults]]),sbcc18[[#This Row],[total_beneficiaries_reached]])</f>
        <v>0</v>
      </c>
      <c r="AI689" s="49" t="str">
        <f ca="1">IF(B689="","",OFFSET(table_admin1[[#Headers],[ADM1_PT]],MATCH(B689,admin1,0),1))</f>
        <v/>
      </c>
      <c r="AJ689" s="49" t="str">
        <f t="shared" ca="1" si="20"/>
        <v/>
      </c>
      <c r="AK689" s="49" t="str">
        <f t="shared" ca="1" si="21"/>
        <v/>
      </c>
    </row>
    <row r="690" spans="29:37" x14ac:dyDescent="0.2">
      <c r="AC690" s="49">
        <f>IF(ISBLANK(sbcc18[[#This Row],[total_boys]]),SUM(sbcc18[[#This Row],[boys_0-5_reached]],sbcc18[[#This Row],[boys_6-12_reached]],sbcc18[[#This Row],[boys_13-18_reached]]),sbcc18[[#This Row],[total_boys]])</f>
        <v>0</v>
      </c>
      <c r="AD690" s="49">
        <f>IF(ISBLANK(sbcc18[[#This Row],[total_girls]]),SUM(sbcc18[[#This Row],[girls_0-5_reached]],sbcc18[[#This Row],[girls_6-12_reached]],sbcc18[[#This Row],[girls_13-18_reached]]),sbcc18[[#This Row],[total_girls]])</f>
        <v>0</v>
      </c>
      <c r="AE690" s="49">
        <f>IF(ISBLANK(sbcc18[[#This Row],[total_children]]),SUM(sbcc18[[#This Row],[calc_boys]],sbcc18[[#This Row],[calc_girls]]),sbcc18[[#This Row],[total_children]])</f>
        <v>0</v>
      </c>
      <c r="AF690" s="49">
        <f>IF(ISBLANK(sbcc18[[#This Row],[total_pwd]]),SUM(sbcc18[[#This Row],[total_pwd_men]],sbcc18[[#This Row],[total_pwd_women]]),sbcc18[[#This Row],[total_pwd]])</f>
        <v>0</v>
      </c>
      <c r="AG690" s="49">
        <f>IF(ISBLANK(sbcc18[[#This Row],[total_adults]]),SUM(sbcc18[[#This Row],[total_men]],sbcc18[[#This Row],[total_women]]),sbcc18[[#This Row],[total_adults]])</f>
        <v>0</v>
      </c>
      <c r="AH690" s="49">
        <f>IF(ISBLANK(sbcc18[[#This Row],[total_beneficiaries_reached]]),SUM(sbcc18[[#This Row],[calc_children]],sbcc18[[#This Row],[calc_adults]]),sbcc18[[#This Row],[total_beneficiaries_reached]])</f>
        <v>0</v>
      </c>
      <c r="AI690" s="49" t="str">
        <f ca="1">IF(B690="","",OFFSET(table_admin1[[#Headers],[ADM1_PT]],MATCH(B690,admin1,0),1))</f>
        <v/>
      </c>
      <c r="AJ690" s="49" t="str">
        <f t="shared" ca="1" si="20"/>
        <v/>
      </c>
      <c r="AK690" s="49" t="str">
        <f t="shared" ca="1" si="21"/>
        <v/>
      </c>
    </row>
    <row r="691" spans="29:37" x14ac:dyDescent="0.2">
      <c r="AC691" s="49">
        <f>IF(ISBLANK(sbcc18[[#This Row],[total_boys]]),SUM(sbcc18[[#This Row],[boys_0-5_reached]],sbcc18[[#This Row],[boys_6-12_reached]],sbcc18[[#This Row],[boys_13-18_reached]]),sbcc18[[#This Row],[total_boys]])</f>
        <v>0</v>
      </c>
      <c r="AD691" s="49">
        <f>IF(ISBLANK(sbcc18[[#This Row],[total_girls]]),SUM(sbcc18[[#This Row],[girls_0-5_reached]],sbcc18[[#This Row],[girls_6-12_reached]],sbcc18[[#This Row],[girls_13-18_reached]]),sbcc18[[#This Row],[total_girls]])</f>
        <v>0</v>
      </c>
      <c r="AE691" s="49">
        <f>IF(ISBLANK(sbcc18[[#This Row],[total_children]]),SUM(sbcc18[[#This Row],[calc_boys]],sbcc18[[#This Row],[calc_girls]]),sbcc18[[#This Row],[total_children]])</f>
        <v>0</v>
      </c>
      <c r="AF691" s="49">
        <f>IF(ISBLANK(sbcc18[[#This Row],[total_pwd]]),SUM(sbcc18[[#This Row],[total_pwd_men]],sbcc18[[#This Row],[total_pwd_women]]),sbcc18[[#This Row],[total_pwd]])</f>
        <v>0</v>
      </c>
      <c r="AG691" s="49">
        <f>IF(ISBLANK(sbcc18[[#This Row],[total_adults]]),SUM(sbcc18[[#This Row],[total_men]],sbcc18[[#This Row],[total_women]]),sbcc18[[#This Row],[total_adults]])</f>
        <v>0</v>
      </c>
      <c r="AH691" s="49">
        <f>IF(ISBLANK(sbcc18[[#This Row],[total_beneficiaries_reached]]),SUM(sbcc18[[#This Row],[calc_children]],sbcc18[[#This Row],[calc_adults]]),sbcc18[[#This Row],[total_beneficiaries_reached]])</f>
        <v>0</v>
      </c>
      <c r="AI691" s="49" t="str">
        <f ca="1">IF(B691="","",OFFSET(table_admin1[[#Headers],[ADM1_PT]],MATCH(B691,admin1,0),1))</f>
        <v/>
      </c>
      <c r="AJ691" s="49" t="str">
        <f t="shared" ca="1" si="20"/>
        <v/>
      </c>
      <c r="AK691" s="49" t="str">
        <f t="shared" ca="1" si="21"/>
        <v/>
      </c>
    </row>
    <row r="692" spans="29:37" x14ac:dyDescent="0.2">
      <c r="AC692" s="49">
        <f>IF(ISBLANK(sbcc18[[#This Row],[total_boys]]),SUM(sbcc18[[#This Row],[boys_0-5_reached]],sbcc18[[#This Row],[boys_6-12_reached]],sbcc18[[#This Row],[boys_13-18_reached]]),sbcc18[[#This Row],[total_boys]])</f>
        <v>0</v>
      </c>
      <c r="AD692" s="49">
        <f>IF(ISBLANK(sbcc18[[#This Row],[total_girls]]),SUM(sbcc18[[#This Row],[girls_0-5_reached]],sbcc18[[#This Row],[girls_6-12_reached]],sbcc18[[#This Row],[girls_13-18_reached]]),sbcc18[[#This Row],[total_girls]])</f>
        <v>0</v>
      </c>
      <c r="AE692" s="49">
        <f>IF(ISBLANK(sbcc18[[#This Row],[total_children]]),SUM(sbcc18[[#This Row],[calc_boys]],sbcc18[[#This Row],[calc_girls]]),sbcc18[[#This Row],[total_children]])</f>
        <v>0</v>
      </c>
      <c r="AF692" s="49">
        <f>IF(ISBLANK(sbcc18[[#This Row],[total_pwd]]),SUM(sbcc18[[#This Row],[total_pwd_men]],sbcc18[[#This Row],[total_pwd_women]]),sbcc18[[#This Row],[total_pwd]])</f>
        <v>0</v>
      </c>
      <c r="AG692" s="49">
        <f>IF(ISBLANK(sbcc18[[#This Row],[total_adults]]),SUM(sbcc18[[#This Row],[total_men]],sbcc18[[#This Row],[total_women]]),sbcc18[[#This Row],[total_adults]])</f>
        <v>0</v>
      </c>
      <c r="AH692" s="49">
        <f>IF(ISBLANK(sbcc18[[#This Row],[total_beneficiaries_reached]]),SUM(sbcc18[[#This Row],[calc_children]],sbcc18[[#This Row],[calc_adults]]),sbcc18[[#This Row],[total_beneficiaries_reached]])</f>
        <v>0</v>
      </c>
      <c r="AI692" s="49" t="str">
        <f ca="1">IF(B692="","",OFFSET(table_admin1[[#Headers],[ADM1_PT]],MATCH(B692,admin1,0),1))</f>
        <v/>
      </c>
      <c r="AJ692" s="49" t="str">
        <f t="shared" ca="1" si="20"/>
        <v/>
      </c>
      <c r="AK692" s="49" t="str">
        <f t="shared" ca="1" si="21"/>
        <v/>
      </c>
    </row>
    <row r="693" spans="29:37" x14ac:dyDescent="0.2">
      <c r="AC693" s="49">
        <f>IF(ISBLANK(sbcc18[[#This Row],[total_boys]]),SUM(sbcc18[[#This Row],[boys_0-5_reached]],sbcc18[[#This Row],[boys_6-12_reached]],sbcc18[[#This Row],[boys_13-18_reached]]),sbcc18[[#This Row],[total_boys]])</f>
        <v>0</v>
      </c>
      <c r="AD693" s="49">
        <f>IF(ISBLANK(sbcc18[[#This Row],[total_girls]]),SUM(sbcc18[[#This Row],[girls_0-5_reached]],sbcc18[[#This Row],[girls_6-12_reached]],sbcc18[[#This Row],[girls_13-18_reached]]),sbcc18[[#This Row],[total_girls]])</f>
        <v>0</v>
      </c>
      <c r="AE693" s="49">
        <f>IF(ISBLANK(sbcc18[[#This Row],[total_children]]),SUM(sbcc18[[#This Row],[calc_boys]],sbcc18[[#This Row],[calc_girls]]),sbcc18[[#This Row],[total_children]])</f>
        <v>0</v>
      </c>
      <c r="AF693" s="49">
        <f>IF(ISBLANK(sbcc18[[#This Row],[total_pwd]]),SUM(sbcc18[[#This Row],[total_pwd_men]],sbcc18[[#This Row],[total_pwd_women]]),sbcc18[[#This Row],[total_pwd]])</f>
        <v>0</v>
      </c>
      <c r="AG693" s="49">
        <f>IF(ISBLANK(sbcc18[[#This Row],[total_adults]]),SUM(sbcc18[[#This Row],[total_men]],sbcc18[[#This Row],[total_women]]),sbcc18[[#This Row],[total_adults]])</f>
        <v>0</v>
      </c>
      <c r="AH693" s="49">
        <f>IF(ISBLANK(sbcc18[[#This Row],[total_beneficiaries_reached]]),SUM(sbcc18[[#This Row],[calc_children]],sbcc18[[#This Row],[calc_adults]]),sbcc18[[#This Row],[total_beneficiaries_reached]])</f>
        <v>0</v>
      </c>
      <c r="AI693" s="49" t="str">
        <f ca="1">IF(B693="","",OFFSET(table_admin1[[#Headers],[ADM1_PT]],MATCH(B693,admin1,0),1))</f>
        <v/>
      </c>
      <c r="AJ693" s="49" t="str">
        <f t="shared" ca="1" si="20"/>
        <v/>
      </c>
      <c r="AK693" s="49" t="str">
        <f t="shared" ca="1" si="21"/>
        <v/>
      </c>
    </row>
    <row r="694" spans="29:37" x14ac:dyDescent="0.2">
      <c r="AC694" s="49">
        <f>IF(ISBLANK(sbcc18[[#This Row],[total_boys]]),SUM(sbcc18[[#This Row],[boys_0-5_reached]],sbcc18[[#This Row],[boys_6-12_reached]],sbcc18[[#This Row],[boys_13-18_reached]]),sbcc18[[#This Row],[total_boys]])</f>
        <v>0</v>
      </c>
      <c r="AD694" s="49">
        <f>IF(ISBLANK(sbcc18[[#This Row],[total_girls]]),SUM(sbcc18[[#This Row],[girls_0-5_reached]],sbcc18[[#This Row],[girls_6-12_reached]],sbcc18[[#This Row],[girls_13-18_reached]]),sbcc18[[#This Row],[total_girls]])</f>
        <v>0</v>
      </c>
      <c r="AE694" s="49">
        <f>IF(ISBLANK(sbcc18[[#This Row],[total_children]]),SUM(sbcc18[[#This Row],[calc_boys]],sbcc18[[#This Row],[calc_girls]]),sbcc18[[#This Row],[total_children]])</f>
        <v>0</v>
      </c>
      <c r="AF694" s="49">
        <f>IF(ISBLANK(sbcc18[[#This Row],[total_pwd]]),SUM(sbcc18[[#This Row],[total_pwd_men]],sbcc18[[#This Row],[total_pwd_women]]),sbcc18[[#This Row],[total_pwd]])</f>
        <v>0</v>
      </c>
      <c r="AG694" s="49">
        <f>IF(ISBLANK(sbcc18[[#This Row],[total_adults]]),SUM(sbcc18[[#This Row],[total_men]],sbcc18[[#This Row],[total_women]]),sbcc18[[#This Row],[total_adults]])</f>
        <v>0</v>
      </c>
      <c r="AH694" s="49">
        <f>IF(ISBLANK(sbcc18[[#This Row],[total_beneficiaries_reached]]),SUM(sbcc18[[#This Row],[calc_children]],sbcc18[[#This Row],[calc_adults]]),sbcc18[[#This Row],[total_beneficiaries_reached]])</f>
        <v>0</v>
      </c>
      <c r="AI694" s="49" t="str">
        <f ca="1">IF(B694="","",OFFSET(table_admin1[[#Headers],[ADM1_PT]],MATCH(B694,admin1,0),1))</f>
        <v/>
      </c>
      <c r="AJ694" s="49" t="str">
        <f t="shared" ca="1" si="20"/>
        <v/>
      </c>
      <c r="AK694" s="49" t="str">
        <f t="shared" ca="1" si="21"/>
        <v/>
      </c>
    </row>
    <row r="695" spans="29:37" x14ac:dyDescent="0.2">
      <c r="AC695" s="49">
        <f>IF(ISBLANK(sbcc18[[#This Row],[total_boys]]),SUM(sbcc18[[#This Row],[boys_0-5_reached]],sbcc18[[#This Row],[boys_6-12_reached]],sbcc18[[#This Row],[boys_13-18_reached]]),sbcc18[[#This Row],[total_boys]])</f>
        <v>0</v>
      </c>
      <c r="AD695" s="49">
        <f>IF(ISBLANK(sbcc18[[#This Row],[total_girls]]),SUM(sbcc18[[#This Row],[girls_0-5_reached]],sbcc18[[#This Row],[girls_6-12_reached]],sbcc18[[#This Row],[girls_13-18_reached]]),sbcc18[[#This Row],[total_girls]])</f>
        <v>0</v>
      </c>
      <c r="AE695" s="49">
        <f>IF(ISBLANK(sbcc18[[#This Row],[total_children]]),SUM(sbcc18[[#This Row],[calc_boys]],sbcc18[[#This Row],[calc_girls]]),sbcc18[[#This Row],[total_children]])</f>
        <v>0</v>
      </c>
      <c r="AF695" s="49">
        <f>IF(ISBLANK(sbcc18[[#This Row],[total_pwd]]),SUM(sbcc18[[#This Row],[total_pwd_men]],sbcc18[[#This Row],[total_pwd_women]]),sbcc18[[#This Row],[total_pwd]])</f>
        <v>0</v>
      </c>
      <c r="AG695" s="49">
        <f>IF(ISBLANK(sbcc18[[#This Row],[total_adults]]),SUM(sbcc18[[#This Row],[total_men]],sbcc18[[#This Row],[total_women]]),sbcc18[[#This Row],[total_adults]])</f>
        <v>0</v>
      </c>
      <c r="AH695" s="49">
        <f>IF(ISBLANK(sbcc18[[#This Row],[total_beneficiaries_reached]]),SUM(sbcc18[[#This Row],[calc_children]],sbcc18[[#This Row],[calc_adults]]),sbcc18[[#This Row],[total_beneficiaries_reached]])</f>
        <v>0</v>
      </c>
      <c r="AI695" s="49" t="str">
        <f ca="1">IF(B695="","",OFFSET(table_admin1[[#Headers],[ADM1_PT]],MATCH(B695,admin1,0),1))</f>
        <v/>
      </c>
      <c r="AJ695" s="49" t="str">
        <f t="shared" ca="1" si="20"/>
        <v/>
      </c>
      <c r="AK695" s="49" t="str">
        <f t="shared" ca="1" si="21"/>
        <v/>
      </c>
    </row>
    <row r="696" spans="29:37" x14ac:dyDescent="0.2">
      <c r="AC696" s="49">
        <f>IF(ISBLANK(sbcc18[[#This Row],[total_boys]]),SUM(sbcc18[[#This Row],[boys_0-5_reached]],sbcc18[[#This Row],[boys_6-12_reached]],sbcc18[[#This Row],[boys_13-18_reached]]),sbcc18[[#This Row],[total_boys]])</f>
        <v>0</v>
      </c>
      <c r="AD696" s="49">
        <f>IF(ISBLANK(sbcc18[[#This Row],[total_girls]]),SUM(sbcc18[[#This Row],[girls_0-5_reached]],sbcc18[[#This Row],[girls_6-12_reached]],sbcc18[[#This Row],[girls_13-18_reached]]),sbcc18[[#This Row],[total_girls]])</f>
        <v>0</v>
      </c>
      <c r="AE696" s="49">
        <f>IF(ISBLANK(sbcc18[[#This Row],[total_children]]),SUM(sbcc18[[#This Row],[calc_boys]],sbcc18[[#This Row],[calc_girls]]),sbcc18[[#This Row],[total_children]])</f>
        <v>0</v>
      </c>
      <c r="AF696" s="49">
        <f>IF(ISBLANK(sbcc18[[#This Row],[total_pwd]]),SUM(sbcc18[[#This Row],[total_pwd_men]],sbcc18[[#This Row],[total_pwd_women]]),sbcc18[[#This Row],[total_pwd]])</f>
        <v>0</v>
      </c>
      <c r="AG696" s="49">
        <f>IF(ISBLANK(sbcc18[[#This Row],[total_adults]]),SUM(sbcc18[[#This Row],[total_men]],sbcc18[[#This Row],[total_women]]),sbcc18[[#This Row],[total_adults]])</f>
        <v>0</v>
      </c>
      <c r="AH696" s="49">
        <f>IF(ISBLANK(sbcc18[[#This Row],[total_beneficiaries_reached]]),SUM(sbcc18[[#This Row],[calc_children]],sbcc18[[#This Row],[calc_adults]]),sbcc18[[#This Row],[total_beneficiaries_reached]])</f>
        <v>0</v>
      </c>
      <c r="AI696" s="49" t="str">
        <f ca="1">IF(B696="","",OFFSET(table_admin1[[#Headers],[ADM1_PT]],MATCH(B696,admin1,0),1))</f>
        <v/>
      </c>
      <c r="AJ696" s="49" t="str">
        <f t="shared" ca="1" si="20"/>
        <v/>
      </c>
      <c r="AK696" s="49" t="str">
        <f t="shared" ca="1" si="21"/>
        <v/>
      </c>
    </row>
    <row r="697" spans="29:37" x14ac:dyDescent="0.2">
      <c r="AC697" s="49">
        <f>IF(ISBLANK(sbcc18[[#This Row],[total_boys]]),SUM(sbcc18[[#This Row],[boys_0-5_reached]],sbcc18[[#This Row],[boys_6-12_reached]],sbcc18[[#This Row],[boys_13-18_reached]]),sbcc18[[#This Row],[total_boys]])</f>
        <v>0</v>
      </c>
      <c r="AD697" s="49">
        <f>IF(ISBLANK(sbcc18[[#This Row],[total_girls]]),SUM(sbcc18[[#This Row],[girls_0-5_reached]],sbcc18[[#This Row],[girls_6-12_reached]],sbcc18[[#This Row],[girls_13-18_reached]]),sbcc18[[#This Row],[total_girls]])</f>
        <v>0</v>
      </c>
      <c r="AE697" s="49">
        <f>IF(ISBLANK(sbcc18[[#This Row],[total_children]]),SUM(sbcc18[[#This Row],[calc_boys]],sbcc18[[#This Row],[calc_girls]]),sbcc18[[#This Row],[total_children]])</f>
        <v>0</v>
      </c>
      <c r="AF697" s="49">
        <f>IF(ISBLANK(sbcc18[[#This Row],[total_pwd]]),SUM(sbcc18[[#This Row],[total_pwd_men]],sbcc18[[#This Row],[total_pwd_women]]),sbcc18[[#This Row],[total_pwd]])</f>
        <v>0</v>
      </c>
      <c r="AG697" s="49">
        <f>IF(ISBLANK(sbcc18[[#This Row],[total_adults]]),SUM(sbcc18[[#This Row],[total_men]],sbcc18[[#This Row],[total_women]]),sbcc18[[#This Row],[total_adults]])</f>
        <v>0</v>
      </c>
      <c r="AH697" s="49">
        <f>IF(ISBLANK(sbcc18[[#This Row],[total_beneficiaries_reached]]),SUM(sbcc18[[#This Row],[calc_children]],sbcc18[[#This Row],[calc_adults]]),sbcc18[[#This Row],[total_beneficiaries_reached]])</f>
        <v>0</v>
      </c>
      <c r="AI697" s="49" t="str">
        <f ca="1">IF(B697="","",OFFSET(table_admin1[[#Headers],[ADM1_PT]],MATCH(B697,admin1,0),1))</f>
        <v/>
      </c>
      <c r="AJ697" s="49" t="str">
        <f t="shared" ca="1" si="20"/>
        <v/>
      </c>
      <c r="AK697" s="49" t="str">
        <f t="shared" ca="1" si="21"/>
        <v/>
      </c>
    </row>
    <row r="698" spans="29:37" x14ac:dyDescent="0.2">
      <c r="AC698" s="49">
        <f>IF(ISBLANK(sbcc18[[#This Row],[total_boys]]),SUM(sbcc18[[#This Row],[boys_0-5_reached]],sbcc18[[#This Row],[boys_6-12_reached]],sbcc18[[#This Row],[boys_13-18_reached]]),sbcc18[[#This Row],[total_boys]])</f>
        <v>0</v>
      </c>
      <c r="AD698" s="49">
        <f>IF(ISBLANK(sbcc18[[#This Row],[total_girls]]),SUM(sbcc18[[#This Row],[girls_0-5_reached]],sbcc18[[#This Row],[girls_6-12_reached]],sbcc18[[#This Row],[girls_13-18_reached]]),sbcc18[[#This Row],[total_girls]])</f>
        <v>0</v>
      </c>
      <c r="AE698" s="49">
        <f>IF(ISBLANK(sbcc18[[#This Row],[total_children]]),SUM(sbcc18[[#This Row],[calc_boys]],sbcc18[[#This Row],[calc_girls]]),sbcc18[[#This Row],[total_children]])</f>
        <v>0</v>
      </c>
      <c r="AF698" s="49">
        <f>IF(ISBLANK(sbcc18[[#This Row],[total_pwd]]),SUM(sbcc18[[#This Row],[total_pwd_men]],sbcc18[[#This Row],[total_pwd_women]]),sbcc18[[#This Row],[total_pwd]])</f>
        <v>0</v>
      </c>
      <c r="AG698" s="49">
        <f>IF(ISBLANK(sbcc18[[#This Row],[total_adults]]),SUM(sbcc18[[#This Row],[total_men]],sbcc18[[#This Row],[total_women]]),sbcc18[[#This Row],[total_adults]])</f>
        <v>0</v>
      </c>
      <c r="AH698" s="49">
        <f>IF(ISBLANK(sbcc18[[#This Row],[total_beneficiaries_reached]]),SUM(sbcc18[[#This Row],[calc_children]],sbcc18[[#This Row],[calc_adults]]),sbcc18[[#This Row],[total_beneficiaries_reached]])</f>
        <v>0</v>
      </c>
      <c r="AI698" s="49" t="str">
        <f ca="1">IF(B698="","",OFFSET(table_admin1[[#Headers],[ADM1_PT]],MATCH(B698,admin1,0),1))</f>
        <v/>
      </c>
      <c r="AJ698" s="49" t="str">
        <f t="shared" ca="1" si="20"/>
        <v/>
      </c>
      <c r="AK698" s="49" t="str">
        <f t="shared" ca="1" si="21"/>
        <v/>
      </c>
    </row>
    <row r="699" spans="29:37" x14ac:dyDescent="0.2">
      <c r="AC699" s="49">
        <f>IF(ISBLANK(sbcc18[[#This Row],[total_boys]]),SUM(sbcc18[[#This Row],[boys_0-5_reached]],sbcc18[[#This Row],[boys_6-12_reached]],sbcc18[[#This Row],[boys_13-18_reached]]),sbcc18[[#This Row],[total_boys]])</f>
        <v>0</v>
      </c>
      <c r="AD699" s="49">
        <f>IF(ISBLANK(sbcc18[[#This Row],[total_girls]]),SUM(sbcc18[[#This Row],[girls_0-5_reached]],sbcc18[[#This Row],[girls_6-12_reached]],sbcc18[[#This Row],[girls_13-18_reached]]),sbcc18[[#This Row],[total_girls]])</f>
        <v>0</v>
      </c>
      <c r="AE699" s="49">
        <f>IF(ISBLANK(sbcc18[[#This Row],[total_children]]),SUM(sbcc18[[#This Row],[calc_boys]],sbcc18[[#This Row],[calc_girls]]),sbcc18[[#This Row],[total_children]])</f>
        <v>0</v>
      </c>
      <c r="AF699" s="49">
        <f>IF(ISBLANK(sbcc18[[#This Row],[total_pwd]]),SUM(sbcc18[[#This Row],[total_pwd_men]],sbcc18[[#This Row],[total_pwd_women]]),sbcc18[[#This Row],[total_pwd]])</f>
        <v>0</v>
      </c>
      <c r="AG699" s="49">
        <f>IF(ISBLANK(sbcc18[[#This Row],[total_adults]]),SUM(sbcc18[[#This Row],[total_men]],sbcc18[[#This Row],[total_women]]),sbcc18[[#This Row],[total_adults]])</f>
        <v>0</v>
      </c>
      <c r="AH699" s="49">
        <f>IF(ISBLANK(sbcc18[[#This Row],[total_beneficiaries_reached]]),SUM(sbcc18[[#This Row],[calc_children]],sbcc18[[#This Row],[calc_adults]]),sbcc18[[#This Row],[total_beneficiaries_reached]])</f>
        <v>0</v>
      </c>
      <c r="AI699" s="49" t="str">
        <f ca="1">IF(B699="","",OFFSET(table_admin1[[#Headers],[ADM1_PT]],MATCH(B699,admin1,0),1))</f>
        <v/>
      </c>
      <c r="AJ699" s="49" t="str">
        <f t="shared" ca="1" si="20"/>
        <v/>
      </c>
      <c r="AK699" s="49" t="str">
        <f t="shared" ca="1" si="21"/>
        <v/>
      </c>
    </row>
    <row r="700" spans="29:37" x14ac:dyDescent="0.2">
      <c r="AC700" s="49">
        <f>IF(ISBLANK(sbcc18[[#This Row],[total_boys]]),SUM(sbcc18[[#This Row],[boys_0-5_reached]],sbcc18[[#This Row],[boys_6-12_reached]],sbcc18[[#This Row],[boys_13-18_reached]]),sbcc18[[#This Row],[total_boys]])</f>
        <v>0</v>
      </c>
      <c r="AD700" s="49">
        <f>IF(ISBLANK(sbcc18[[#This Row],[total_girls]]),SUM(sbcc18[[#This Row],[girls_0-5_reached]],sbcc18[[#This Row],[girls_6-12_reached]],sbcc18[[#This Row],[girls_13-18_reached]]),sbcc18[[#This Row],[total_girls]])</f>
        <v>0</v>
      </c>
      <c r="AE700" s="49">
        <f>IF(ISBLANK(sbcc18[[#This Row],[total_children]]),SUM(sbcc18[[#This Row],[calc_boys]],sbcc18[[#This Row],[calc_girls]]),sbcc18[[#This Row],[total_children]])</f>
        <v>0</v>
      </c>
      <c r="AF700" s="49">
        <f>IF(ISBLANK(sbcc18[[#This Row],[total_pwd]]),SUM(sbcc18[[#This Row],[total_pwd_men]],sbcc18[[#This Row],[total_pwd_women]]),sbcc18[[#This Row],[total_pwd]])</f>
        <v>0</v>
      </c>
      <c r="AG700" s="49">
        <f>IF(ISBLANK(sbcc18[[#This Row],[total_adults]]),SUM(sbcc18[[#This Row],[total_men]],sbcc18[[#This Row],[total_women]]),sbcc18[[#This Row],[total_adults]])</f>
        <v>0</v>
      </c>
      <c r="AH700" s="49">
        <f>IF(ISBLANK(sbcc18[[#This Row],[total_beneficiaries_reached]]),SUM(sbcc18[[#This Row],[calc_children]],sbcc18[[#This Row],[calc_adults]]),sbcc18[[#This Row],[total_beneficiaries_reached]])</f>
        <v>0</v>
      </c>
      <c r="AI700" s="49" t="str">
        <f ca="1">IF(B700="","",OFFSET(table_admin1[[#Headers],[ADM1_PT]],MATCH(B700,admin1,0),1))</f>
        <v/>
      </c>
      <c r="AJ700" s="49" t="str">
        <f t="shared" ca="1" si="20"/>
        <v/>
      </c>
      <c r="AK700" s="49" t="str">
        <f t="shared" ca="1" si="21"/>
        <v/>
      </c>
    </row>
    <row r="701" spans="29:37" x14ac:dyDescent="0.2">
      <c r="AC701" s="49">
        <f>IF(ISBLANK(sbcc18[[#This Row],[total_boys]]),SUM(sbcc18[[#This Row],[boys_0-5_reached]],sbcc18[[#This Row],[boys_6-12_reached]],sbcc18[[#This Row],[boys_13-18_reached]]),sbcc18[[#This Row],[total_boys]])</f>
        <v>0</v>
      </c>
      <c r="AD701" s="49">
        <f>IF(ISBLANK(sbcc18[[#This Row],[total_girls]]),SUM(sbcc18[[#This Row],[girls_0-5_reached]],sbcc18[[#This Row],[girls_6-12_reached]],sbcc18[[#This Row],[girls_13-18_reached]]),sbcc18[[#This Row],[total_girls]])</f>
        <v>0</v>
      </c>
      <c r="AE701" s="49">
        <f>IF(ISBLANK(sbcc18[[#This Row],[total_children]]),SUM(sbcc18[[#This Row],[calc_boys]],sbcc18[[#This Row],[calc_girls]]),sbcc18[[#This Row],[total_children]])</f>
        <v>0</v>
      </c>
      <c r="AF701" s="49">
        <f>IF(ISBLANK(sbcc18[[#This Row],[total_pwd]]),SUM(sbcc18[[#This Row],[total_pwd_men]],sbcc18[[#This Row],[total_pwd_women]]),sbcc18[[#This Row],[total_pwd]])</f>
        <v>0</v>
      </c>
      <c r="AG701" s="49">
        <f>IF(ISBLANK(sbcc18[[#This Row],[total_adults]]),SUM(sbcc18[[#This Row],[total_men]],sbcc18[[#This Row],[total_women]]),sbcc18[[#This Row],[total_adults]])</f>
        <v>0</v>
      </c>
      <c r="AH701" s="49">
        <f>IF(ISBLANK(sbcc18[[#This Row],[total_beneficiaries_reached]]),SUM(sbcc18[[#This Row],[calc_children]],sbcc18[[#This Row],[calc_adults]]),sbcc18[[#This Row],[total_beneficiaries_reached]])</f>
        <v>0</v>
      </c>
      <c r="AI701" s="49" t="str">
        <f ca="1">IF(B701="","",OFFSET(table_admin1[[#Headers],[ADM1_PT]],MATCH(B701,admin1,0),1))</f>
        <v/>
      </c>
      <c r="AJ701" s="49" t="str">
        <f t="shared" ca="1" si="20"/>
        <v/>
      </c>
      <c r="AK701" s="49" t="str">
        <f t="shared" ca="1" si="21"/>
        <v/>
      </c>
    </row>
    <row r="702" spans="29:37" x14ac:dyDescent="0.2">
      <c r="AC702" s="49">
        <f>IF(ISBLANK(sbcc18[[#This Row],[total_boys]]),SUM(sbcc18[[#This Row],[boys_0-5_reached]],sbcc18[[#This Row],[boys_6-12_reached]],sbcc18[[#This Row],[boys_13-18_reached]]),sbcc18[[#This Row],[total_boys]])</f>
        <v>0</v>
      </c>
      <c r="AD702" s="49">
        <f>IF(ISBLANK(sbcc18[[#This Row],[total_girls]]),SUM(sbcc18[[#This Row],[girls_0-5_reached]],sbcc18[[#This Row],[girls_6-12_reached]],sbcc18[[#This Row],[girls_13-18_reached]]),sbcc18[[#This Row],[total_girls]])</f>
        <v>0</v>
      </c>
      <c r="AE702" s="49">
        <f>IF(ISBLANK(sbcc18[[#This Row],[total_children]]),SUM(sbcc18[[#This Row],[calc_boys]],sbcc18[[#This Row],[calc_girls]]),sbcc18[[#This Row],[total_children]])</f>
        <v>0</v>
      </c>
      <c r="AF702" s="49">
        <f>IF(ISBLANK(sbcc18[[#This Row],[total_pwd]]),SUM(sbcc18[[#This Row],[total_pwd_men]],sbcc18[[#This Row],[total_pwd_women]]),sbcc18[[#This Row],[total_pwd]])</f>
        <v>0</v>
      </c>
      <c r="AG702" s="49">
        <f>IF(ISBLANK(sbcc18[[#This Row],[total_adults]]),SUM(sbcc18[[#This Row],[total_men]],sbcc18[[#This Row],[total_women]]),sbcc18[[#This Row],[total_adults]])</f>
        <v>0</v>
      </c>
      <c r="AH702" s="49">
        <f>IF(ISBLANK(sbcc18[[#This Row],[total_beneficiaries_reached]]),SUM(sbcc18[[#This Row],[calc_children]],sbcc18[[#This Row],[calc_adults]]),sbcc18[[#This Row],[total_beneficiaries_reached]])</f>
        <v>0</v>
      </c>
      <c r="AI702" s="49" t="str">
        <f ca="1">IF(B702="","",OFFSET(table_admin1[[#Headers],[ADM1_PT]],MATCH(B702,admin1,0),1))</f>
        <v/>
      </c>
      <c r="AJ702" s="49" t="str">
        <f t="shared" ca="1" si="20"/>
        <v/>
      </c>
      <c r="AK702" s="49" t="str">
        <f t="shared" ca="1" si="21"/>
        <v/>
      </c>
    </row>
    <row r="703" spans="29:37" x14ac:dyDescent="0.2">
      <c r="AC703" s="49">
        <f>IF(ISBLANK(sbcc18[[#This Row],[total_boys]]),SUM(sbcc18[[#This Row],[boys_0-5_reached]],sbcc18[[#This Row],[boys_6-12_reached]],sbcc18[[#This Row],[boys_13-18_reached]]),sbcc18[[#This Row],[total_boys]])</f>
        <v>0</v>
      </c>
      <c r="AD703" s="49">
        <f>IF(ISBLANK(sbcc18[[#This Row],[total_girls]]),SUM(sbcc18[[#This Row],[girls_0-5_reached]],sbcc18[[#This Row],[girls_6-12_reached]],sbcc18[[#This Row],[girls_13-18_reached]]),sbcc18[[#This Row],[total_girls]])</f>
        <v>0</v>
      </c>
      <c r="AE703" s="49">
        <f>IF(ISBLANK(sbcc18[[#This Row],[total_children]]),SUM(sbcc18[[#This Row],[calc_boys]],sbcc18[[#This Row],[calc_girls]]),sbcc18[[#This Row],[total_children]])</f>
        <v>0</v>
      </c>
      <c r="AF703" s="49">
        <f>IF(ISBLANK(sbcc18[[#This Row],[total_pwd]]),SUM(sbcc18[[#This Row],[total_pwd_men]],sbcc18[[#This Row],[total_pwd_women]]),sbcc18[[#This Row],[total_pwd]])</f>
        <v>0</v>
      </c>
      <c r="AG703" s="49">
        <f>IF(ISBLANK(sbcc18[[#This Row],[total_adults]]),SUM(sbcc18[[#This Row],[total_men]],sbcc18[[#This Row],[total_women]]),sbcc18[[#This Row],[total_adults]])</f>
        <v>0</v>
      </c>
      <c r="AH703" s="49">
        <f>IF(ISBLANK(sbcc18[[#This Row],[total_beneficiaries_reached]]),SUM(sbcc18[[#This Row],[calc_children]],sbcc18[[#This Row],[calc_adults]]),sbcc18[[#This Row],[total_beneficiaries_reached]])</f>
        <v>0</v>
      </c>
      <c r="AI703" s="49" t="str">
        <f ca="1">IF(B703="","",OFFSET(table_admin1[[#Headers],[ADM1_PT]],MATCH(B703,admin1,0),1))</f>
        <v/>
      </c>
      <c r="AJ703" s="49" t="str">
        <f t="shared" ca="1" si="20"/>
        <v/>
      </c>
      <c r="AK703" s="49" t="str">
        <f t="shared" ca="1" si="21"/>
        <v/>
      </c>
    </row>
    <row r="704" spans="29:37" x14ac:dyDescent="0.2">
      <c r="AC704" s="49">
        <f>IF(ISBLANK(sbcc18[[#This Row],[total_boys]]),SUM(sbcc18[[#This Row],[boys_0-5_reached]],sbcc18[[#This Row],[boys_6-12_reached]],sbcc18[[#This Row],[boys_13-18_reached]]),sbcc18[[#This Row],[total_boys]])</f>
        <v>0</v>
      </c>
      <c r="AD704" s="49">
        <f>IF(ISBLANK(sbcc18[[#This Row],[total_girls]]),SUM(sbcc18[[#This Row],[girls_0-5_reached]],sbcc18[[#This Row],[girls_6-12_reached]],sbcc18[[#This Row],[girls_13-18_reached]]),sbcc18[[#This Row],[total_girls]])</f>
        <v>0</v>
      </c>
      <c r="AE704" s="49">
        <f>IF(ISBLANK(sbcc18[[#This Row],[total_children]]),SUM(sbcc18[[#This Row],[calc_boys]],sbcc18[[#This Row],[calc_girls]]),sbcc18[[#This Row],[total_children]])</f>
        <v>0</v>
      </c>
      <c r="AF704" s="49">
        <f>IF(ISBLANK(sbcc18[[#This Row],[total_pwd]]),SUM(sbcc18[[#This Row],[total_pwd_men]],sbcc18[[#This Row],[total_pwd_women]]),sbcc18[[#This Row],[total_pwd]])</f>
        <v>0</v>
      </c>
      <c r="AG704" s="49">
        <f>IF(ISBLANK(sbcc18[[#This Row],[total_adults]]),SUM(sbcc18[[#This Row],[total_men]],sbcc18[[#This Row],[total_women]]),sbcc18[[#This Row],[total_adults]])</f>
        <v>0</v>
      </c>
      <c r="AH704" s="49">
        <f>IF(ISBLANK(sbcc18[[#This Row],[total_beneficiaries_reached]]),SUM(sbcc18[[#This Row],[calc_children]],sbcc18[[#This Row],[calc_adults]]),sbcc18[[#This Row],[total_beneficiaries_reached]])</f>
        <v>0</v>
      </c>
      <c r="AI704" s="49" t="str">
        <f ca="1">IF(B704="","",OFFSET(table_admin1[[#Headers],[ADM1_PT]],MATCH(B704,admin1,0),1))</f>
        <v/>
      </c>
      <c r="AJ704" s="49" t="str">
        <f t="shared" ca="1" si="20"/>
        <v/>
      </c>
      <c r="AK704" s="49" t="str">
        <f t="shared" ca="1" si="21"/>
        <v/>
      </c>
    </row>
    <row r="705" spans="29:37" x14ac:dyDescent="0.2">
      <c r="AC705" s="49">
        <f>IF(ISBLANK(sbcc18[[#This Row],[total_boys]]),SUM(sbcc18[[#This Row],[boys_0-5_reached]],sbcc18[[#This Row],[boys_6-12_reached]],sbcc18[[#This Row],[boys_13-18_reached]]),sbcc18[[#This Row],[total_boys]])</f>
        <v>0</v>
      </c>
      <c r="AD705" s="49">
        <f>IF(ISBLANK(sbcc18[[#This Row],[total_girls]]),SUM(sbcc18[[#This Row],[girls_0-5_reached]],sbcc18[[#This Row],[girls_6-12_reached]],sbcc18[[#This Row],[girls_13-18_reached]]),sbcc18[[#This Row],[total_girls]])</f>
        <v>0</v>
      </c>
      <c r="AE705" s="49">
        <f>IF(ISBLANK(sbcc18[[#This Row],[total_children]]),SUM(sbcc18[[#This Row],[calc_boys]],sbcc18[[#This Row],[calc_girls]]),sbcc18[[#This Row],[total_children]])</f>
        <v>0</v>
      </c>
      <c r="AF705" s="49">
        <f>IF(ISBLANK(sbcc18[[#This Row],[total_pwd]]),SUM(sbcc18[[#This Row],[total_pwd_men]],sbcc18[[#This Row],[total_pwd_women]]),sbcc18[[#This Row],[total_pwd]])</f>
        <v>0</v>
      </c>
      <c r="AG705" s="49">
        <f>IF(ISBLANK(sbcc18[[#This Row],[total_adults]]),SUM(sbcc18[[#This Row],[total_men]],sbcc18[[#This Row],[total_women]]),sbcc18[[#This Row],[total_adults]])</f>
        <v>0</v>
      </c>
      <c r="AH705" s="49">
        <f>IF(ISBLANK(sbcc18[[#This Row],[total_beneficiaries_reached]]),SUM(sbcc18[[#This Row],[calc_children]],sbcc18[[#This Row],[calc_adults]]),sbcc18[[#This Row],[total_beneficiaries_reached]])</f>
        <v>0</v>
      </c>
      <c r="AI705" s="49" t="str">
        <f ca="1">IF(B705="","",OFFSET(table_admin1[[#Headers],[ADM1_PT]],MATCH(B705,admin1,0),1))</f>
        <v/>
      </c>
      <c r="AJ705" s="49" t="str">
        <f t="shared" ca="1" si="20"/>
        <v/>
      </c>
      <c r="AK705" s="49" t="str">
        <f t="shared" ca="1" si="21"/>
        <v/>
      </c>
    </row>
    <row r="706" spans="29:37" x14ac:dyDescent="0.2">
      <c r="AC706" s="49">
        <f>IF(ISBLANK(sbcc18[[#This Row],[total_boys]]),SUM(sbcc18[[#This Row],[boys_0-5_reached]],sbcc18[[#This Row],[boys_6-12_reached]],sbcc18[[#This Row],[boys_13-18_reached]]),sbcc18[[#This Row],[total_boys]])</f>
        <v>0</v>
      </c>
      <c r="AD706" s="49">
        <f>IF(ISBLANK(sbcc18[[#This Row],[total_girls]]),SUM(sbcc18[[#This Row],[girls_0-5_reached]],sbcc18[[#This Row],[girls_6-12_reached]],sbcc18[[#This Row],[girls_13-18_reached]]),sbcc18[[#This Row],[total_girls]])</f>
        <v>0</v>
      </c>
      <c r="AE706" s="49">
        <f>IF(ISBLANK(sbcc18[[#This Row],[total_children]]),SUM(sbcc18[[#This Row],[calc_boys]],sbcc18[[#This Row],[calc_girls]]),sbcc18[[#This Row],[total_children]])</f>
        <v>0</v>
      </c>
      <c r="AF706" s="49">
        <f>IF(ISBLANK(sbcc18[[#This Row],[total_pwd]]),SUM(sbcc18[[#This Row],[total_pwd_men]],sbcc18[[#This Row],[total_pwd_women]]),sbcc18[[#This Row],[total_pwd]])</f>
        <v>0</v>
      </c>
      <c r="AG706" s="49">
        <f>IF(ISBLANK(sbcc18[[#This Row],[total_adults]]),SUM(sbcc18[[#This Row],[total_men]],sbcc18[[#This Row],[total_women]]),sbcc18[[#This Row],[total_adults]])</f>
        <v>0</v>
      </c>
      <c r="AH706" s="49">
        <f>IF(ISBLANK(sbcc18[[#This Row],[total_beneficiaries_reached]]),SUM(sbcc18[[#This Row],[calc_children]],sbcc18[[#This Row],[calc_adults]]),sbcc18[[#This Row],[total_beneficiaries_reached]])</f>
        <v>0</v>
      </c>
      <c r="AI706" s="49" t="str">
        <f ca="1">IF(B706="","",OFFSET(table_admin1[[#Headers],[ADM1_PT]],MATCH(B706,admin1,0),1))</f>
        <v/>
      </c>
      <c r="AJ706" s="49" t="str">
        <f t="shared" ca="1" si="20"/>
        <v/>
      </c>
      <c r="AK706" s="49" t="str">
        <f t="shared" ca="1" si="21"/>
        <v/>
      </c>
    </row>
    <row r="707" spans="29:37" x14ac:dyDescent="0.2">
      <c r="AC707" s="49">
        <f>IF(ISBLANK(sbcc18[[#This Row],[total_boys]]),SUM(sbcc18[[#This Row],[boys_0-5_reached]],sbcc18[[#This Row],[boys_6-12_reached]],sbcc18[[#This Row],[boys_13-18_reached]]),sbcc18[[#This Row],[total_boys]])</f>
        <v>0</v>
      </c>
      <c r="AD707" s="49">
        <f>IF(ISBLANK(sbcc18[[#This Row],[total_girls]]),SUM(sbcc18[[#This Row],[girls_0-5_reached]],sbcc18[[#This Row],[girls_6-12_reached]],sbcc18[[#This Row],[girls_13-18_reached]]),sbcc18[[#This Row],[total_girls]])</f>
        <v>0</v>
      </c>
      <c r="AE707" s="49">
        <f>IF(ISBLANK(sbcc18[[#This Row],[total_children]]),SUM(sbcc18[[#This Row],[calc_boys]],sbcc18[[#This Row],[calc_girls]]),sbcc18[[#This Row],[total_children]])</f>
        <v>0</v>
      </c>
      <c r="AF707" s="49">
        <f>IF(ISBLANK(sbcc18[[#This Row],[total_pwd]]),SUM(sbcc18[[#This Row],[total_pwd_men]],sbcc18[[#This Row],[total_pwd_women]]),sbcc18[[#This Row],[total_pwd]])</f>
        <v>0</v>
      </c>
      <c r="AG707" s="49">
        <f>IF(ISBLANK(sbcc18[[#This Row],[total_adults]]),SUM(sbcc18[[#This Row],[total_men]],sbcc18[[#This Row],[total_women]]),sbcc18[[#This Row],[total_adults]])</f>
        <v>0</v>
      </c>
      <c r="AH707" s="49">
        <f>IF(ISBLANK(sbcc18[[#This Row],[total_beneficiaries_reached]]),SUM(sbcc18[[#This Row],[calc_children]],sbcc18[[#This Row],[calc_adults]]),sbcc18[[#This Row],[total_beneficiaries_reached]])</f>
        <v>0</v>
      </c>
      <c r="AI707" s="49" t="str">
        <f ca="1">IF(B707="","",OFFSET(table_admin1[[#Headers],[ADM1_PT]],MATCH(B707,admin1,0),1))</f>
        <v/>
      </c>
      <c r="AJ707" s="49" t="str">
        <f t="shared" ca="1" si="20"/>
        <v/>
      </c>
      <c r="AK707" s="49" t="str">
        <f t="shared" ca="1" si="21"/>
        <v/>
      </c>
    </row>
    <row r="708" spans="29:37" x14ac:dyDescent="0.2">
      <c r="AC708" s="49">
        <f>IF(ISBLANK(sbcc18[[#This Row],[total_boys]]),SUM(sbcc18[[#This Row],[boys_0-5_reached]],sbcc18[[#This Row],[boys_6-12_reached]],sbcc18[[#This Row],[boys_13-18_reached]]),sbcc18[[#This Row],[total_boys]])</f>
        <v>0</v>
      </c>
      <c r="AD708" s="49">
        <f>IF(ISBLANK(sbcc18[[#This Row],[total_girls]]),SUM(sbcc18[[#This Row],[girls_0-5_reached]],sbcc18[[#This Row],[girls_6-12_reached]],sbcc18[[#This Row],[girls_13-18_reached]]),sbcc18[[#This Row],[total_girls]])</f>
        <v>0</v>
      </c>
      <c r="AE708" s="49">
        <f>IF(ISBLANK(sbcc18[[#This Row],[total_children]]),SUM(sbcc18[[#This Row],[calc_boys]],sbcc18[[#This Row],[calc_girls]]),sbcc18[[#This Row],[total_children]])</f>
        <v>0</v>
      </c>
      <c r="AF708" s="49">
        <f>IF(ISBLANK(sbcc18[[#This Row],[total_pwd]]),SUM(sbcc18[[#This Row],[total_pwd_men]],sbcc18[[#This Row],[total_pwd_women]]),sbcc18[[#This Row],[total_pwd]])</f>
        <v>0</v>
      </c>
      <c r="AG708" s="49">
        <f>IF(ISBLANK(sbcc18[[#This Row],[total_adults]]),SUM(sbcc18[[#This Row],[total_men]],sbcc18[[#This Row],[total_women]]),sbcc18[[#This Row],[total_adults]])</f>
        <v>0</v>
      </c>
      <c r="AH708" s="49">
        <f>IF(ISBLANK(sbcc18[[#This Row],[total_beneficiaries_reached]]),SUM(sbcc18[[#This Row],[calc_children]],sbcc18[[#This Row],[calc_adults]]),sbcc18[[#This Row],[total_beneficiaries_reached]])</f>
        <v>0</v>
      </c>
      <c r="AI708" s="49" t="str">
        <f ca="1">IF(B708="","",OFFSET(table_admin1[[#Headers],[ADM1_PT]],MATCH(B708,admin1,0),1))</f>
        <v/>
      </c>
      <c r="AJ708" s="49" t="str">
        <f t="shared" ca="1" si="20"/>
        <v/>
      </c>
      <c r="AK708" s="49" t="str">
        <f t="shared" ca="1" si="21"/>
        <v/>
      </c>
    </row>
    <row r="709" spans="29:37" x14ac:dyDescent="0.2">
      <c r="AC709" s="49">
        <f>IF(ISBLANK(sbcc18[[#This Row],[total_boys]]),SUM(sbcc18[[#This Row],[boys_0-5_reached]],sbcc18[[#This Row],[boys_6-12_reached]],sbcc18[[#This Row],[boys_13-18_reached]]),sbcc18[[#This Row],[total_boys]])</f>
        <v>0</v>
      </c>
      <c r="AD709" s="49">
        <f>IF(ISBLANK(sbcc18[[#This Row],[total_girls]]),SUM(sbcc18[[#This Row],[girls_0-5_reached]],sbcc18[[#This Row],[girls_6-12_reached]],sbcc18[[#This Row],[girls_13-18_reached]]),sbcc18[[#This Row],[total_girls]])</f>
        <v>0</v>
      </c>
      <c r="AE709" s="49">
        <f>IF(ISBLANK(sbcc18[[#This Row],[total_children]]),SUM(sbcc18[[#This Row],[calc_boys]],sbcc18[[#This Row],[calc_girls]]),sbcc18[[#This Row],[total_children]])</f>
        <v>0</v>
      </c>
      <c r="AF709" s="49">
        <f>IF(ISBLANK(sbcc18[[#This Row],[total_pwd]]),SUM(sbcc18[[#This Row],[total_pwd_men]],sbcc18[[#This Row],[total_pwd_women]]),sbcc18[[#This Row],[total_pwd]])</f>
        <v>0</v>
      </c>
      <c r="AG709" s="49">
        <f>IF(ISBLANK(sbcc18[[#This Row],[total_adults]]),SUM(sbcc18[[#This Row],[total_men]],sbcc18[[#This Row],[total_women]]),sbcc18[[#This Row],[total_adults]])</f>
        <v>0</v>
      </c>
      <c r="AH709" s="49">
        <f>IF(ISBLANK(sbcc18[[#This Row],[total_beneficiaries_reached]]),SUM(sbcc18[[#This Row],[calc_children]],sbcc18[[#This Row],[calc_adults]]),sbcc18[[#This Row],[total_beneficiaries_reached]])</f>
        <v>0</v>
      </c>
      <c r="AI709" s="49" t="str">
        <f ca="1">IF(B709="","",OFFSET(table_admin1[[#Headers],[ADM1_PT]],MATCH(B709,admin1,0),1))</f>
        <v/>
      </c>
      <c r="AJ709" s="49" t="str">
        <f t="shared" ca="1" si="20"/>
        <v/>
      </c>
      <c r="AK709" s="49" t="str">
        <f t="shared" ca="1" si="21"/>
        <v/>
      </c>
    </row>
    <row r="710" spans="29:37" x14ac:dyDescent="0.2">
      <c r="AC710" s="49">
        <f>IF(ISBLANK(sbcc18[[#This Row],[total_boys]]),SUM(sbcc18[[#This Row],[boys_0-5_reached]],sbcc18[[#This Row],[boys_6-12_reached]],sbcc18[[#This Row],[boys_13-18_reached]]),sbcc18[[#This Row],[total_boys]])</f>
        <v>0</v>
      </c>
      <c r="AD710" s="49">
        <f>IF(ISBLANK(sbcc18[[#This Row],[total_girls]]),SUM(sbcc18[[#This Row],[girls_0-5_reached]],sbcc18[[#This Row],[girls_6-12_reached]],sbcc18[[#This Row],[girls_13-18_reached]]),sbcc18[[#This Row],[total_girls]])</f>
        <v>0</v>
      </c>
      <c r="AE710" s="49">
        <f>IF(ISBLANK(sbcc18[[#This Row],[total_children]]),SUM(sbcc18[[#This Row],[calc_boys]],sbcc18[[#This Row],[calc_girls]]),sbcc18[[#This Row],[total_children]])</f>
        <v>0</v>
      </c>
      <c r="AF710" s="49">
        <f>IF(ISBLANK(sbcc18[[#This Row],[total_pwd]]),SUM(sbcc18[[#This Row],[total_pwd_men]],sbcc18[[#This Row],[total_pwd_women]]),sbcc18[[#This Row],[total_pwd]])</f>
        <v>0</v>
      </c>
      <c r="AG710" s="49">
        <f>IF(ISBLANK(sbcc18[[#This Row],[total_adults]]),SUM(sbcc18[[#This Row],[total_men]],sbcc18[[#This Row],[total_women]]),sbcc18[[#This Row],[total_adults]])</f>
        <v>0</v>
      </c>
      <c r="AH710" s="49">
        <f>IF(ISBLANK(sbcc18[[#This Row],[total_beneficiaries_reached]]),SUM(sbcc18[[#This Row],[calc_children]],sbcc18[[#This Row],[calc_adults]]),sbcc18[[#This Row],[total_beneficiaries_reached]])</f>
        <v>0</v>
      </c>
      <c r="AI710" s="49" t="str">
        <f ca="1">IF(B710="","",OFFSET(table_admin1[[#Headers],[ADM1_PT]],MATCH(B710,admin1,0),1))</f>
        <v/>
      </c>
      <c r="AJ710" s="49" t="str">
        <f t="shared" ref="AJ710:AJ773" ca="1" si="22">IF(C710="","",INDEX(admin2_pcode,MATCH(C710,OFFSET(admin2_start,MATCH(AI710,admin1_linked_pcode,0),0,COUNTIF(admin1_linked_pcode,AI710)),0)+MATCH(AI710,admin1_linked_pcode,0)-1))</f>
        <v/>
      </c>
      <c r="AK710" s="49" t="str">
        <f t="shared" ref="AK710:AK773" ca="1" si="23">IF(D710="","",INDEX(admin3_pcode,MATCH(D710,OFFSET(admin3_start,MATCH(AJ710,admin2_linked_pcode,0),0,COUNTIF(admin2_linked_pcode,AJ710)),0)+MATCH(AJ710,admin2_linked_pcode,0)-1))</f>
        <v/>
      </c>
    </row>
    <row r="711" spans="29:37" x14ac:dyDescent="0.2">
      <c r="AC711" s="49">
        <f>IF(ISBLANK(sbcc18[[#This Row],[total_boys]]),SUM(sbcc18[[#This Row],[boys_0-5_reached]],sbcc18[[#This Row],[boys_6-12_reached]],sbcc18[[#This Row],[boys_13-18_reached]]),sbcc18[[#This Row],[total_boys]])</f>
        <v>0</v>
      </c>
      <c r="AD711" s="49">
        <f>IF(ISBLANK(sbcc18[[#This Row],[total_girls]]),SUM(sbcc18[[#This Row],[girls_0-5_reached]],sbcc18[[#This Row],[girls_6-12_reached]],sbcc18[[#This Row],[girls_13-18_reached]]),sbcc18[[#This Row],[total_girls]])</f>
        <v>0</v>
      </c>
      <c r="AE711" s="49">
        <f>IF(ISBLANK(sbcc18[[#This Row],[total_children]]),SUM(sbcc18[[#This Row],[calc_boys]],sbcc18[[#This Row],[calc_girls]]),sbcc18[[#This Row],[total_children]])</f>
        <v>0</v>
      </c>
      <c r="AF711" s="49">
        <f>IF(ISBLANK(sbcc18[[#This Row],[total_pwd]]),SUM(sbcc18[[#This Row],[total_pwd_men]],sbcc18[[#This Row],[total_pwd_women]]),sbcc18[[#This Row],[total_pwd]])</f>
        <v>0</v>
      </c>
      <c r="AG711" s="49">
        <f>IF(ISBLANK(sbcc18[[#This Row],[total_adults]]),SUM(sbcc18[[#This Row],[total_men]],sbcc18[[#This Row],[total_women]]),sbcc18[[#This Row],[total_adults]])</f>
        <v>0</v>
      </c>
      <c r="AH711" s="49">
        <f>IF(ISBLANK(sbcc18[[#This Row],[total_beneficiaries_reached]]),SUM(sbcc18[[#This Row],[calc_children]],sbcc18[[#This Row],[calc_adults]]),sbcc18[[#This Row],[total_beneficiaries_reached]])</f>
        <v>0</v>
      </c>
      <c r="AI711" s="49" t="str">
        <f ca="1">IF(B711="","",OFFSET(table_admin1[[#Headers],[ADM1_PT]],MATCH(B711,admin1,0),1))</f>
        <v/>
      </c>
      <c r="AJ711" s="49" t="str">
        <f t="shared" ca="1" si="22"/>
        <v/>
      </c>
      <c r="AK711" s="49" t="str">
        <f t="shared" ca="1" si="23"/>
        <v/>
      </c>
    </row>
    <row r="712" spans="29:37" x14ac:dyDescent="0.2">
      <c r="AC712" s="49">
        <f>IF(ISBLANK(sbcc18[[#This Row],[total_boys]]),SUM(sbcc18[[#This Row],[boys_0-5_reached]],sbcc18[[#This Row],[boys_6-12_reached]],sbcc18[[#This Row],[boys_13-18_reached]]),sbcc18[[#This Row],[total_boys]])</f>
        <v>0</v>
      </c>
      <c r="AD712" s="49">
        <f>IF(ISBLANK(sbcc18[[#This Row],[total_girls]]),SUM(sbcc18[[#This Row],[girls_0-5_reached]],sbcc18[[#This Row],[girls_6-12_reached]],sbcc18[[#This Row],[girls_13-18_reached]]),sbcc18[[#This Row],[total_girls]])</f>
        <v>0</v>
      </c>
      <c r="AE712" s="49">
        <f>IF(ISBLANK(sbcc18[[#This Row],[total_children]]),SUM(sbcc18[[#This Row],[calc_boys]],sbcc18[[#This Row],[calc_girls]]),sbcc18[[#This Row],[total_children]])</f>
        <v>0</v>
      </c>
      <c r="AF712" s="49">
        <f>IF(ISBLANK(sbcc18[[#This Row],[total_pwd]]),SUM(sbcc18[[#This Row],[total_pwd_men]],sbcc18[[#This Row],[total_pwd_women]]),sbcc18[[#This Row],[total_pwd]])</f>
        <v>0</v>
      </c>
      <c r="AG712" s="49">
        <f>IF(ISBLANK(sbcc18[[#This Row],[total_adults]]),SUM(sbcc18[[#This Row],[total_men]],sbcc18[[#This Row],[total_women]]),sbcc18[[#This Row],[total_adults]])</f>
        <v>0</v>
      </c>
      <c r="AH712" s="49">
        <f>IF(ISBLANK(sbcc18[[#This Row],[total_beneficiaries_reached]]),SUM(sbcc18[[#This Row],[calc_children]],sbcc18[[#This Row],[calc_adults]]),sbcc18[[#This Row],[total_beneficiaries_reached]])</f>
        <v>0</v>
      </c>
      <c r="AI712" s="49" t="str">
        <f ca="1">IF(B712="","",OFFSET(table_admin1[[#Headers],[ADM1_PT]],MATCH(B712,admin1,0),1))</f>
        <v/>
      </c>
      <c r="AJ712" s="49" t="str">
        <f t="shared" ca="1" si="22"/>
        <v/>
      </c>
      <c r="AK712" s="49" t="str">
        <f t="shared" ca="1" si="23"/>
        <v/>
      </c>
    </row>
    <row r="713" spans="29:37" x14ac:dyDescent="0.2">
      <c r="AC713" s="49">
        <f>IF(ISBLANK(sbcc18[[#This Row],[total_boys]]),SUM(sbcc18[[#This Row],[boys_0-5_reached]],sbcc18[[#This Row],[boys_6-12_reached]],sbcc18[[#This Row],[boys_13-18_reached]]),sbcc18[[#This Row],[total_boys]])</f>
        <v>0</v>
      </c>
      <c r="AD713" s="49">
        <f>IF(ISBLANK(sbcc18[[#This Row],[total_girls]]),SUM(sbcc18[[#This Row],[girls_0-5_reached]],sbcc18[[#This Row],[girls_6-12_reached]],sbcc18[[#This Row],[girls_13-18_reached]]),sbcc18[[#This Row],[total_girls]])</f>
        <v>0</v>
      </c>
      <c r="AE713" s="49">
        <f>IF(ISBLANK(sbcc18[[#This Row],[total_children]]),SUM(sbcc18[[#This Row],[calc_boys]],sbcc18[[#This Row],[calc_girls]]),sbcc18[[#This Row],[total_children]])</f>
        <v>0</v>
      </c>
      <c r="AF713" s="49">
        <f>IF(ISBLANK(sbcc18[[#This Row],[total_pwd]]),SUM(sbcc18[[#This Row],[total_pwd_men]],sbcc18[[#This Row],[total_pwd_women]]),sbcc18[[#This Row],[total_pwd]])</f>
        <v>0</v>
      </c>
      <c r="AG713" s="49">
        <f>IF(ISBLANK(sbcc18[[#This Row],[total_adults]]),SUM(sbcc18[[#This Row],[total_men]],sbcc18[[#This Row],[total_women]]),sbcc18[[#This Row],[total_adults]])</f>
        <v>0</v>
      </c>
      <c r="AH713" s="49">
        <f>IF(ISBLANK(sbcc18[[#This Row],[total_beneficiaries_reached]]),SUM(sbcc18[[#This Row],[calc_children]],sbcc18[[#This Row],[calc_adults]]),sbcc18[[#This Row],[total_beneficiaries_reached]])</f>
        <v>0</v>
      </c>
      <c r="AI713" s="49" t="str">
        <f ca="1">IF(B713="","",OFFSET(table_admin1[[#Headers],[ADM1_PT]],MATCH(B713,admin1,0),1))</f>
        <v/>
      </c>
      <c r="AJ713" s="49" t="str">
        <f t="shared" ca="1" si="22"/>
        <v/>
      </c>
      <c r="AK713" s="49" t="str">
        <f t="shared" ca="1" si="23"/>
        <v/>
      </c>
    </row>
    <row r="714" spans="29:37" x14ac:dyDescent="0.2">
      <c r="AC714" s="49">
        <f>IF(ISBLANK(sbcc18[[#This Row],[total_boys]]),SUM(sbcc18[[#This Row],[boys_0-5_reached]],sbcc18[[#This Row],[boys_6-12_reached]],sbcc18[[#This Row],[boys_13-18_reached]]),sbcc18[[#This Row],[total_boys]])</f>
        <v>0</v>
      </c>
      <c r="AD714" s="49">
        <f>IF(ISBLANK(sbcc18[[#This Row],[total_girls]]),SUM(sbcc18[[#This Row],[girls_0-5_reached]],sbcc18[[#This Row],[girls_6-12_reached]],sbcc18[[#This Row],[girls_13-18_reached]]),sbcc18[[#This Row],[total_girls]])</f>
        <v>0</v>
      </c>
      <c r="AE714" s="49">
        <f>IF(ISBLANK(sbcc18[[#This Row],[total_children]]),SUM(sbcc18[[#This Row],[calc_boys]],sbcc18[[#This Row],[calc_girls]]),sbcc18[[#This Row],[total_children]])</f>
        <v>0</v>
      </c>
      <c r="AF714" s="49">
        <f>IF(ISBLANK(sbcc18[[#This Row],[total_pwd]]),SUM(sbcc18[[#This Row],[total_pwd_men]],sbcc18[[#This Row],[total_pwd_women]]),sbcc18[[#This Row],[total_pwd]])</f>
        <v>0</v>
      </c>
      <c r="AG714" s="49">
        <f>IF(ISBLANK(sbcc18[[#This Row],[total_adults]]),SUM(sbcc18[[#This Row],[total_men]],sbcc18[[#This Row],[total_women]]),sbcc18[[#This Row],[total_adults]])</f>
        <v>0</v>
      </c>
      <c r="AH714" s="49">
        <f>IF(ISBLANK(sbcc18[[#This Row],[total_beneficiaries_reached]]),SUM(sbcc18[[#This Row],[calc_children]],sbcc18[[#This Row],[calc_adults]]),sbcc18[[#This Row],[total_beneficiaries_reached]])</f>
        <v>0</v>
      </c>
      <c r="AI714" s="49" t="str">
        <f ca="1">IF(B714="","",OFFSET(table_admin1[[#Headers],[ADM1_PT]],MATCH(B714,admin1,0),1))</f>
        <v/>
      </c>
      <c r="AJ714" s="49" t="str">
        <f t="shared" ca="1" si="22"/>
        <v/>
      </c>
      <c r="AK714" s="49" t="str">
        <f t="shared" ca="1" si="23"/>
        <v/>
      </c>
    </row>
    <row r="715" spans="29:37" x14ac:dyDescent="0.2">
      <c r="AC715" s="49">
        <f>IF(ISBLANK(sbcc18[[#This Row],[total_boys]]),SUM(sbcc18[[#This Row],[boys_0-5_reached]],sbcc18[[#This Row],[boys_6-12_reached]],sbcc18[[#This Row],[boys_13-18_reached]]),sbcc18[[#This Row],[total_boys]])</f>
        <v>0</v>
      </c>
      <c r="AD715" s="49">
        <f>IF(ISBLANK(sbcc18[[#This Row],[total_girls]]),SUM(sbcc18[[#This Row],[girls_0-5_reached]],sbcc18[[#This Row],[girls_6-12_reached]],sbcc18[[#This Row],[girls_13-18_reached]]),sbcc18[[#This Row],[total_girls]])</f>
        <v>0</v>
      </c>
      <c r="AE715" s="49">
        <f>IF(ISBLANK(sbcc18[[#This Row],[total_children]]),SUM(sbcc18[[#This Row],[calc_boys]],sbcc18[[#This Row],[calc_girls]]),sbcc18[[#This Row],[total_children]])</f>
        <v>0</v>
      </c>
      <c r="AF715" s="49">
        <f>IF(ISBLANK(sbcc18[[#This Row],[total_pwd]]),SUM(sbcc18[[#This Row],[total_pwd_men]],sbcc18[[#This Row],[total_pwd_women]]),sbcc18[[#This Row],[total_pwd]])</f>
        <v>0</v>
      </c>
      <c r="AG715" s="49">
        <f>IF(ISBLANK(sbcc18[[#This Row],[total_adults]]),SUM(sbcc18[[#This Row],[total_men]],sbcc18[[#This Row],[total_women]]),sbcc18[[#This Row],[total_adults]])</f>
        <v>0</v>
      </c>
      <c r="AH715" s="49">
        <f>IF(ISBLANK(sbcc18[[#This Row],[total_beneficiaries_reached]]),SUM(sbcc18[[#This Row],[calc_children]],sbcc18[[#This Row],[calc_adults]]),sbcc18[[#This Row],[total_beneficiaries_reached]])</f>
        <v>0</v>
      </c>
      <c r="AI715" s="49" t="str">
        <f ca="1">IF(B715="","",OFFSET(table_admin1[[#Headers],[ADM1_PT]],MATCH(B715,admin1,0),1))</f>
        <v/>
      </c>
      <c r="AJ715" s="49" t="str">
        <f t="shared" ca="1" si="22"/>
        <v/>
      </c>
      <c r="AK715" s="49" t="str">
        <f t="shared" ca="1" si="23"/>
        <v/>
      </c>
    </row>
    <row r="716" spans="29:37" x14ac:dyDescent="0.2">
      <c r="AC716" s="49">
        <f>IF(ISBLANK(sbcc18[[#This Row],[total_boys]]),SUM(sbcc18[[#This Row],[boys_0-5_reached]],sbcc18[[#This Row],[boys_6-12_reached]],sbcc18[[#This Row],[boys_13-18_reached]]),sbcc18[[#This Row],[total_boys]])</f>
        <v>0</v>
      </c>
      <c r="AD716" s="49">
        <f>IF(ISBLANK(sbcc18[[#This Row],[total_girls]]),SUM(sbcc18[[#This Row],[girls_0-5_reached]],sbcc18[[#This Row],[girls_6-12_reached]],sbcc18[[#This Row],[girls_13-18_reached]]),sbcc18[[#This Row],[total_girls]])</f>
        <v>0</v>
      </c>
      <c r="AE716" s="49">
        <f>IF(ISBLANK(sbcc18[[#This Row],[total_children]]),SUM(sbcc18[[#This Row],[calc_boys]],sbcc18[[#This Row],[calc_girls]]),sbcc18[[#This Row],[total_children]])</f>
        <v>0</v>
      </c>
      <c r="AF716" s="49">
        <f>IF(ISBLANK(sbcc18[[#This Row],[total_pwd]]),SUM(sbcc18[[#This Row],[total_pwd_men]],sbcc18[[#This Row],[total_pwd_women]]),sbcc18[[#This Row],[total_pwd]])</f>
        <v>0</v>
      </c>
      <c r="AG716" s="49">
        <f>IF(ISBLANK(sbcc18[[#This Row],[total_adults]]),SUM(sbcc18[[#This Row],[total_men]],sbcc18[[#This Row],[total_women]]),sbcc18[[#This Row],[total_adults]])</f>
        <v>0</v>
      </c>
      <c r="AH716" s="49">
        <f>IF(ISBLANK(sbcc18[[#This Row],[total_beneficiaries_reached]]),SUM(sbcc18[[#This Row],[calc_children]],sbcc18[[#This Row],[calc_adults]]),sbcc18[[#This Row],[total_beneficiaries_reached]])</f>
        <v>0</v>
      </c>
      <c r="AI716" s="49" t="str">
        <f ca="1">IF(B716="","",OFFSET(table_admin1[[#Headers],[ADM1_PT]],MATCH(B716,admin1,0),1))</f>
        <v/>
      </c>
      <c r="AJ716" s="49" t="str">
        <f t="shared" ca="1" si="22"/>
        <v/>
      </c>
      <c r="AK716" s="49" t="str">
        <f t="shared" ca="1" si="23"/>
        <v/>
      </c>
    </row>
    <row r="717" spans="29:37" x14ac:dyDescent="0.2">
      <c r="AC717" s="49">
        <f>IF(ISBLANK(sbcc18[[#This Row],[total_boys]]),SUM(sbcc18[[#This Row],[boys_0-5_reached]],sbcc18[[#This Row],[boys_6-12_reached]],sbcc18[[#This Row],[boys_13-18_reached]]),sbcc18[[#This Row],[total_boys]])</f>
        <v>0</v>
      </c>
      <c r="AD717" s="49">
        <f>IF(ISBLANK(sbcc18[[#This Row],[total_girls]]),SUM(sbcc18[[#This Row],[girls_0-5_reached]],sbcc18[[#This Row],[girls_6-12_reached]],sbcc18[[#This Row],[girls_13-18_reached]]),sbcc18[[#This Row],[total_girls]])</f>
        <v>0</v>
      </c>
      <c r="AE717" s="49">
        <f>IF(ISBLANK(sbcc18[[#This Row],[total_children]]),SUM(sbcc18[[#This Row],[calc_boys]],sbcc18[[#This Row],[calc_girls]]),sbcc18[[#This Row],[total_children]])</f>
        <v>0</v>
      </c>
      <c r="AF717" s="49">
        <f>IF(ISBLANK(sbcc18[[#This Row],[total_pwd]]),SUM(sbcc18[[#This Row],[total_pwd_men]],sbcc18[[#This Row],[total_pwd_women]]),sbcc18[[#This Row],[total_pwd]])</f>
        <v>0</v>
      </c>
      <c r="AG717" s="49">
        <f>IF(ISBLANK(sbcc18[[#This Row],[total_adults]]),SUM(sbcc18[[#This Row],[total_men]],sbcc18[[#This Row],[total_women]]),sbcc18[[#This Row],[total_adults]])</f>
        <v>0</v>
      </c>
      <c r="AH717" s="49">
        <f>IF(ISBLANK(sbcc18[[#This Row],[total_beneficiaries_reached]]),SUM(sbcc18[[#This Row],[calc_children]],sbcc18[[#This Row],[calc_adults]]),sbcc18[[#This Row],[total_beneficiaries_reached]])</f>
        <v>0</v>
      </c>
      <c r="AI717" s="49" t="str">
        <f ca="1">IF(B717="","",OFFSET(table_admin1[[#Headers],[ADM1_PT]],MATCH(B717,admin1,0),1))</f>
        <v/>
      </c>
      <c r="AJ717" s="49" t="str">
        <f t="shared" ca="1" si="22"/>
        <v/>
      </c>
      <c r="AK717" s="49" t="str">
        <f t="shared" ca="1" si="23"/>
        <v/>
      </c>
    </row>
    <row r="718" spans="29:37" x14ac:dyDescent="0.2">
      <c r="AC718" s="49">
        <f>IF(ISBLANK(sbcc18[[#This Row],[total_boys]]),SUM(sbcc18[[#This Row],[boys_0-5_reached]],sbcc18[[#This Row],[boys_6-12_reached]],sbcc18[[#This Row],[boys_13-18_reached]]),sbcc18[[#This Row],[total_boys]])</f>
        <v>0</v>
      </c>
      <c r="AD718" s="49">
        <f>IF(ISBLANK(sbcc18[[#This Row],[total_girls]]),SUM(sbcc18[[#This Row],[girls_0-5_reached]],sbcc18[[#This Row],[girls_6-12_reached]],sbcc18[[#This Row],[girls_13-18_reached]]),sbcc18[[#This Row],[total_girls]])</f>
        <v>0</v>
      </c>
      <c r="AE718" s="49">
        <f>IF(ISBLANK(sbcc18[[#This Row],[total_children]]),SUM(sbcc18[[#This Row],[calc_boys]],sbcc18[[#This Row],[calc_girls]]),sbcc18[[#This Row],[total_children]])</f>
        <v>0</v>
      </c>
      <c r="AF718" s="49">
        <f>IF(ISBLANK(sbcc18[[#This Row],[total_pwd]]),SUM(sbcc18[[#This Row],[total_pwd_men]],sbcc18[[#This Row],[total_pwd_women]]),sbcc18[[#This Row],[total_pwd]])</f>
        <v>0</v>
      </c>
      <c r="AG718" s="49">
        <f>IF(ISBLANK(sbcc18[[#This Row],[total_adults]]),SUM(sbcc18[[#This Row],[total_men]],sbcc18[[#This Row],[total_women]]),sbcc18[[#This Row],[total_adults]])</f>
        <v>0</v>
      </c>
      <c r="AH718" s="49">
        <f>IF(ISBLANK(sbcc18[[#This Row],[total_beneficiaries_reached]]),SUM(sbcc18[[#This Row],[calc_children]],sbcc18[[#This Row],[calc_adults]]),sbcc18[[#This Row],[total_beneficiaries_reached]])</f>
        <v>0</v>
      </c>
      <c r="AI718" s="49" t="str">
        <f ca="1">IF(B718="","",OFFSET(table_admin1[[#Headers],[ADM1_PT]],MATCH(B718,admin1,0),1))</f>
        <v/>
      </c>
      <c r="AJ718" s="49" t="str">
        <f t="shared" ca="1" si="22"/>
        <v/>
      </c>
      <c r="AK718" s="49" t="str">
        <f t="shared" ca="1" si="23"/>
        <v/>
      </c>
    </row>
    <row r="719" spans="29:37" x14ac:dyDescent="0.2">
      <c r="AC719" s="49">
        <f>IF(ISBLANK(sbcc18[[#This Row],[total_boys]]),SUM(sbcc18[[#This Row],[boys_0-5_reached]],sbcc18[[#This Row],[boys_6-12_reached]],sbcc18[[#This Row],[boys_13-18_reached]]),sbcc18[[#This Row],[total_boys]])</f>
        <v>0</v>
      </c>
      <c r="AD719" s="49">
        <f>IF(ISBLANK(sbcc18[[#This Row],[total_girls]]),SUM(sbcc18[[#This Row],[girls_0-5_reached]],sbcc18[[#This Row],[girls_6-12_reached]],sbcc18[[#This Row],[girls_13-18_reached]]),sbcc18[[#This Row],[total_girls]])</f>
        <v>0</v>
      </c>
      <c r="AE719" s="49">
        <f>IF(ISBLANK(sbcc18[[#This Row],[total_children]]),SUM(sbcc18[[#This Row],[calc_boys]],sbcc18[[#This Row],[calc_girls]]),sbcc18[[#This Row],[total_children]])</f>
        <v>0</v>
      </c>
      <c r="AF719" s="49">
        <f>IF(ISBLANK(sbcc18[[#This Row],[total_pwd]]),SUM(sbcc18[[#This Row],[total_pwd_men]],sbcc18[[#This Row],[total_pwd_women]]),sbcc18[[#This Row],[total_pwd]])</f>
        <v>0</v>
      </c>
      <c r="AG719" s="49">
        <f>IF(ISBLANK(sbcc18[[#This Row],[total_adults]]),SUM(sbcc18[[#This Row],[total_men]],sbcc18[[#This Row],[total_women]]),sbcc18[[#This Row],[total_adults]])</f>
        <v>0</v>
      </c>
      <c r="AH719" s="49">
        <f>IF(ISBLANK(sbcc18[[#This Row],[total_beneficiaries_reached]]),SUM(sbcc18[[#This Row],[calc_children]],sbcc18[[#This Row],[calc_adults]]),sbcc18[[#This Row],[total_beneficiaries_reached]])</f>
        <v>0</v>
      </c>
      <c r="AI719" s="49" t="str">
        <f ca="1">IF(B719="","",OFFSET(table_admin1[[#Headers],[ADM1_PT]],MATCH(B719,admin1,0),1))</f>
        <v/>
      </c>
      <c r="AJ719" s="49" t="str">
        <f t="shared" ca="1" si="22"/>
        <v/>
      </c>
      <c r="AK719" s="49" t="str">
        <f t="shared" ca="1" si="23"/>
        <v/>
      </c>
    </row>
    <row r="720" spans="29:37" x14ac:dyDescent="0.2">
      <c r="AC720" s="49">
        <f>IF(ISBLANK(sbcc18[[#This Row],[total_boys]]),SUM(sbcc18[[#This Row],[boys_0-5_reached]],sbcc18[[#This Row],[boys_6-12_reached]],sbcc18[[#This Row],[boys_13-18_reached]]),sbcc18[[#This Row],[total_boys]])</f>
        <v>0</v>
      </c>
      <c r="AD720" s="49">
        <f>IF(ISBLANK(sbcc18[[#This Row],[total_girls]]),SUM(sbcc18[[#This Row],[girls_0-5_reached]],sbcc18[[#This Row],[girls_6-12_reached]],sbcc18[[#This Row],[girls_13-18_reached]]),sbcc18[[#This Row],[total_girls]])</f>
        <v>0</v>
      </c>
      <c r="AE720" s="49">
        <f>IF(ISBLANK(sbcc18[[#This Row],[total_children]]),SUM(sbcc18[[#This Row],[calc_boys]],sbcc18[[#This Row],[calc_girls]]),sbcc18[[#This Row],[total_children]])</f>
        <v>0</v>
      </c>
      <c r="AF720" s="49">
        <f>IF(ISBLANK(sbcc18[[#This Row],[total_pwd]]),SUM(sbcc18[[#This Row],[total_pwd_men]],sbcc18[[#This Row],[total_pwd_women]]),sbcc18[[#This Row],[total_pwd]])</f>
        <v>0</v>
      </c>
      <c r="AG720" s="49">
        <f>IF(ISBLANK(sbcc18[[#This Row],[total_adults]]),SUM(sbcc18[[#This Row],[total_men]],sbcc18[[#This Row],[total_women]]),sbcc18[[#This Row],[total_adults]])</f>
        <v>0</v>
      </c>
      <c r="AH720" s="49">
        <f>IF(ISBLANK(sbcc18[[#This Row],[total_beneficiaries_reached]]),SUM(sbcc18[[#This Row],[calc_children]],sbcc18[[#This Row],[calc_adults]]),sbcc18[[#This Row],[total_beneficiaries_reached]])</f>
        <v>0</v>
      </c>
      <c r="AI720" s="49" t="str">
        <f ca="1">IF(B720="","",OFFSET(table_admin1[[#Headers],[ADM1_PT]],MATCH(B720,admin1,0),1))</f>
        <v/>
      </c>
      <c r="AJ720" s="49" t="str">
        <f t="shared" ca="1" si="22"/>
        <v/>
      </c>
      <c r="AK720" s="49" t="str">
        <f t="shared" ca="1" si="23"/>
        <v/>
      </c>
    </row>
    <row r="721" spans="29:37" x14ac:dyDescent="0.2">
      <c r="AC721" s="49">
        <f>IF(ISBLANK(sbcc18[[#This Row],[total_boys]]),SUM(sbcc18[[#This Row],[boys_0-5_reached]],sbcc18[[#This Row],[boys_6-12_reached]],sbcc18[[#This Row],[boys_13-18_reached]]),sbcc18[[#This Row],[total_boys]])</f>
        <v>0</v>
      </c>
      <c r="AD721" s="49">
        <f>IF(ISBLANK(sbcc18[[#This Row],[total_girls]]),SUM(sbcc18[[#This Row],[girls_0-5_reached]],sbcc18[[#This Row],[girls_6-12_reached]],sbcc18[[#This Row],[girls_13-18_reached]]),sbcc18[[#This Row],[total_girls]])</f>
        <v>0</v>
      </c>
      <c r="AE721" s="49">
        <f>IF(ISBLANK(sbcc18[[#This Row],[total_children]]),SUM(sbcc18[[#This Row],[calc_boys]],sbcc18[[#This Row],[calc_girls]]),sbcc18[[#This Row],[total_children]])</f>
        <v>0</v>
      </c>
      <c r="AF721" s="49">
        <f>IF(ISBLANK(sbcc18[[#This Row],[total_pwd]]),SUM(sbcc18[[#This Row],[total_pwd_men]],sbcc18[[#This Row],[total_pwd_women]]),sbcc18[[#This Row],[total_pwd]])</f>
        <v>0</v>
      </c>
      <c r="AG721" s="49">
        <f>IF(ISBLANK(sbcc18[[#This Row],[total_adults]]),SUM(sbcc18[[#This Row],[total_men]],sbcc18[[#This Row],[total_women]]),sbcc18[[#This Row],[total_adults]])</f>
        <v>0</v>
      </c>
      <c r="AH721" s="49">
        <f>IF(ISBLANK(sbcc18[[#This Row],[total_beneficiaries_reached]]),SUM(sbcc18[[#This Row],[calc_children]],sbcc18[[#This Row],[calc_adults]]),sbcc18[[#This Row],[total_beneficiaries_reached]])</f>
        <v>0</v>
      </c>
      <c r="AI721" s="49" t="str">
        <f ca="1">IF(B721="","",OFFSET(table_admin1[[#Headers],[ADM1_PT]],MATCH(B721,admin1,0),1))</f>
        <v/>
      </c>
      <c r="AJ721" s="49" t="str">
        <f t="shared" ca="1" si="22"/>
        <v/>
      </c>
      <c r="AK721" s="49" t="str">
        <f t="shared" ca="1" si="23"/>
        <v/>
      </c>
    </row>
    <row r="722" spans="29:37" x14ac:dyDescent="0.2">
      <c r="AC722" s="49">
        <f>IF(ISBLANK(sbcc18[[#This Row],[total_boys]]),SUM(sbcc18[[#This Row],[boys_0-5_reached]],sbcc18[[#This Row],[boys_6-12_reached]],sbcc18[[#This Row],[boys_13-18_reached]]),sbcc18[[#This Row],[total_boys]])</f>
        <v>0</v>
      </c>
      <c r="AD722" s="49">
        <f>IF(ISBLANK(sbcc18[[#This Row],[total_girls]]),SUM(sbcc18[[#This Row],[girls_0-5_reached]],sbcc18[[#This Row],[girls_6-12_reached]],sbcc18[[#This Row],[girls_13-18_reached]]),sbcc18[[#This Row],[total_girls]])</f>
        <v>0</v>
      </c>
      <c r="AE722" s="49">
        <f>IF(ISBLANK(sbcc18[[#This Row],[total_children]]),SUM(sbcc18[[#This Row],[calc_boys]],sbcc18[[#This Row],[calc_girls]]),sbcc18[[#This Row],[total_children]])</f>
        <v>0</v>
      </c>
      <c r="AF722" s="49">
        <f>IF(ISBLANK(sbcc18[[#This Row],[total_pwd]]),SUM(sbcc18[[#This Row],[total_pwd_men]],sbcc18[[#This Row],[total_pwd_women]]),sbcc18[[#This Row],[total_pwd]])</f>
        <v>0</v>
      </c>
      <c r="AG722" s="49">
        <f>IF(ISBLANK(sbcc18[[#This Row],[total_adults]]),SUM(sbcc18[[#This Row],[total_men]],sbcc18[[#This Row],[total_women]]),sbcc18[[#This Row],[total_adults]])</f>
        <v>0</v>
      </c>
      <c r="AH722" s="49">
        <f>IF(ISBLANK(sbcc18[[#This Row],[total_beneficiaries_reached]]),SUM(sbcc18[[#This Row],[calc_children]],sbcc18[[#This Row],[calc_adults]]),sbcc18[[#This Row],[total_beneficiaries_reached]])</f>
        <v>0</v>
      </c>
      <c r="AI722" s="49" t="str">
        <f ca="1">IF(B722="","",OFFSET(table_admin1[[#Headers],[ADM1_PT]],MATCH(B722,admin1,0),1))</f>
        <v/>
      </c>
      <c r="AJ722" s="49" t="str">
        <f t="shared" ca="1" si="22"/>
        <v/>
      </c>
      <c r="AK722" s="49" t="str">
        <f t="shared" ca="1" si="23"/>
        <v/>
      </c>
    </row>
    <row r="723" spans="29:37" x14ac:dyDescent="0.2">
      <c r="AC723" s="49">
        <f>IF(ISBLANK(sbcc18[[#This Row],[total_boys]]),SUM(sbcc18[[#This Row],[boys_0-5_reached]],sbcc18[[#This Row],[boys_6-12_reached]],sbcc18[[#This Row],[boys_13-18_reached]]),sbcc18[[#This Row],[total_boys]])</f>
        <v>0</v>
      </c>
      <c r="AD723" s="49">
        <f>IF(ISBLANK(sbcc18[[#This Row],[total_girls]]),SUM(sbcc18[[#This Row],[girls_0-5_reached]],sbcc18[[#This Row],[girls_6-12_reached]],sbcc18[[#This Row],[girls_13-18_reached]]),sbcc18[[#This Row],[total_girls]])</f>
        <v>0</v>
      </c>
      <c r="AE723" s="49">
        <f>IF(ISBLANK(sbcc18[[#This Row],[total_children]]),SUM(sbcc18[[#This Row],[calc_boys]],sbcc18[[#This Row],[calc_girls]]),sbcc18[[#This Row],[total_children]])</f>
        <v>0</v>
      </c>
      <c r="AF723" s="49">
        <f>IF(ISBLANK(sbcc18[[#This Row],[total_pwd]]),SUM(sbcc18[[#This Row],[total_pwd_men]],sbcc18[[#This Row],[total_pwd_women]]),sbcc18[[#This Row],[total_pwd]])</f>
        <v>0</v>
      </c>
      <c r="AG723" s="49">
        <f>IF(ISBLANK(sbcc18[[#This Row],[total_adults]]),SUM(sbcc18[[#This Row],[total_men]],sbcc18[[#This Row],[total_women]]),sbcc18[[#This Row],[total_adults]])</f>
        <v>0</v>
      </c>
      <c r="AH723" s="49">
        <f>IF(ISBLANK(sbcc18[[#This Row],[total_beneficiaries_reached]]),SUM(sbcc18[[#This Row],[calc_children]],sbcc18[[#This Row],[calc_adults]]),sbcc18[[#This Row],[total_beneficiaries_reached]])</f>
        <v>0</v>
      </c>
      <c r="AI723" s="49" t="str">
        <f ca="1">IF(B723="","",OFFSET(table_admin1[[#Headers],[ADM1_PT]],MATCH(B723,admin1,0),1))</f>
        <v/>
      </c>
      <c r="AJ723" s="49" t="str">
        <f t="shared" ca="1" si="22"/>
        <v/>
      </c>
      <c r="AK723" s="49" t="str">
        <f t="shared" ca="1" si="23"/>
        <v/>
      </c>
    </row>
    <row r="724" spans="29:37" x14ac:dyDescent="0.2">
      <c r="AC724" s="49">
        <f>IF(ISBLANK(sbcc18[[#This Row],[total_boys]]),SUM(sbcc18[[#This Row],[boys_0-5_reached]],sbcc18[[#This Row],[boys_6-12_reached]],sbcc18[[#This Row],[boys_13-18_reached]]),sbcc18[[#This Row],[total_boys]])</f>
        <v>0</v>
      </c>
      <c r="AD724" s="49">
        <f>IF(ISBLANK(sbcc18[[#This Row],[total_girls]]),SUM(sbcc18[[#This Row],[girls_0-5_reached]],sbcc18[[#This Row],[girls_6-12_reached]],sbcc18[[#This Row],[girls_13-18_reached]]),sbcc18[[#This Row],[total_girls]])</f>
        <v>0</v>
      </c>
      <c r="AE724" s="49">
        <f>IF(ISBLANK(sbcc18[[#This Row],[total_children]]),SUM(sbcc18[[#This Row],[calc_boys]],sbcc18[[#This Row],[calc_girls]]),sbcc18[[#This Row],[total_children]])</f>
        <v>0</v>
      </c>
      <c r="AF724" s="49">
        <f>IF(ISBLANK(sbcc18[[#This Row],[total_pwd]]),SUM(sbcc18[[#This Row],[total_pwd_men]],sbcc18[[#This Row],[total_pwd_women]]),sbcc18[[#This Row],[total_pwd]])</f>
        <v>0</v>
      </c>
      <c r="AG724" s="49">
        <f>IF(ISBLANK(sbcc18[[#This Row],[total_adults]]),SUM(sbcc18[[#This Row],[total_men]],sbcc18[[#This Row],[total_women]]),sbcc18[[#This Row],[total_adults]])</f>
        <v>0</v>
      </c>
      <c r="AH724" s="49">
        <f>IF(ISBLANK(sbcc18[[#This Row],[total_beneficiaries_reached]]),SUM(sbcc18[[#This Row],[calc_children]],sbcc18[[#This Row],[calc_adults]]),sbcc18[[#This Row],[total_beneficiaries_reached]])</f>
        <v>0</v>
      </c>
      <c r="AI724" s="49" t="str">
        <f ca="1">IF(B724="","",OFFSET(table_admin1[[#Headers],[ADM1_PT]],MATCH(B724,admin1,0),1))</f>
        <v/>
      </c>
      <c r="AJ724" s="49" t="str">
        <f t="shared" ca="1" si="22"/>
        <v/>
      </c>
      <c r="AK724" s="49" t="str">
        <f t="shared" ca="1" si="23"/>
        <v/>
      </c>
    </row>
    <row r="725" spans="29:37" x14ac:dyDescent="0.2">
      <c r="AC725" s="49">
        <f>IF(ISBLANK(sbcc18[[#This Row],[total_boys]]),SUM(sbcc18[[#This Row],[boys_0-5_reached]],sbcc18[[#This Row],[boys_6-12_reached]],sbcc18[[#This Row],[boys_13-18_reached]]),sbcc18[[#This Row],[total_boys]])</f>
        <v>0</v>
      </c>
      <c r="AD725" s="49">
        <f>IF(ISBLANK(sbcc18[[#This Row],[total_girls]]),SUM(sbcc18[[#This Row],[girls_0-5_reached]],sbcc18[[#This Row],[girls_6-12_reached]],sbcc18[[#This Row],[girls_13-18_reached]]),sbcc18[[#This Row],[total_girls]])</f>
        <v>0</v>
      </c>
      <c r="AE725" s="49">
        <f>IF(ISBLANK(sbcc18[[#This Row],[total_children]]),SUM(sbcc18[[#This Row],[calc_boys]],sbcc18[[#This Row],[calc_girls]]),sbcc18[[#This Row],[total_children]])</f>
        <v>0</v>
      </c>
      <c r="AF725" s="49">
        <f>IF(ISBLANK(sbcc18[[#This Row],[total_pwd]]),SUM(sbcc18[[#This Row],[total_pwd_men]],sbcc18[[#This Row],[total_pwd_women]]),sbcc18[[#This Row],[total_pwd]])</f>
        <v>0</v>
      </c>
      <c r="AG725" s="49">
        <f>IF(ISBLANK(sbcc18[[#This Row],[total_adults]]),SUM(sbcc18[[#This Row],[total_men]],sbcc18[[#This Row],[total_women]]),sbcc18[[#This Row],[total_adults]])</f>
        <v>0</v>
      </c>
      <c r="AH725" s="49">
        <f>IF(ISBLANK(sbcc18[[#This Row],[total_beneficiaries_reached]]),SUM(sbcc18[[#This Row],[calc_children]],sbcc18[[#This Row],[calc_adults]]),sbcc18[[#This Row],[total_beneficiaries_reached]])</f>
        <v>0</v>
      </c>
      <c r="AI725" s="49" t="str">
        <f ca="1">IF(B725="","",OFFSET(table_admin1[[#Headers],[ADM1_PT]],MATCH(B725,admin1,0),1))</f>
        <v/>
      </c>
      <c r="AJ725" s="49" t="str">
        <f t="shared" ca="1" si="22"/>
        <v/>
      </c>
      <c r="AK725" s="49" t="str">
        <f t="shared" ca="1" si="23"/>
        <v/>
      </c>
    </row>
    <row r="726" spans="29:37" x14ac:dyDescent="0.2">
      <c r="AC726" s="49">
        <f>IF(ISBLANK(sbcc18[[#This Row],[total_boys]]),SUM(sbcc18[[#This Row],[boys_0-5_reached]],sbcc18[[#This Row],[boys_6-12_reached]],sbcc18[[#This Row],[boys_13-18_reached]]),sbcc18[[#This Row],[total_boys]])</f>
        <v>0</v>
      </c>
      <c r="AD726" s="49">
        <f>IF(ISBLANK(sbcc18[[#This Row],[total_girls]]),SUM(sbcc18[[#This Row],[girls_0-5_reached]],sbcc18[[#This Row],[girls_6-12_reached]],sbcc18[[#This Row],[girls_13-18_reached]]),sbcc18[[#This Row],[total_girls]])</f>
        <v>0</v>
      </c>
      <c r="AE726" s="49">
        <f>IF(ISBLANK(sbcc18[[#This Row],[total_children]]),SUM(sbcc18[[#This Row],[calc_boys]],sbcc18[[#This Row],[calc_girls]]),sbcc18[[#This Row],[total_children]])</f>
        <v>0</v>
      </c>
      <c r="AF726" s="49">
        <f>IF(ISBLANK(sbcc18[[#This Row],[total_pwd]]),SUM(sbcc18[[#This Row],[total_pwd_men]],sbcc18[[#This Row],[total_pwd_women]]),sbcc18[[#This Row],[total_pwd]])</f>
        <v>0</v>
      </c>
      <c r="AG726" s="49">
        <f>IF(ISBLANK(sbcc18[[#This Row],[total_adults]]),SUM(sbcc18[[#This Row],[total_men]],sbcc18[[#This Row],[total_women]]),sbcc18[[#This Row],[total_adults]])</f>
        <v>0</v>
      </c>
      <c r="AH726" s="49">
        <f>IF(ISBLANK(sbcc18[[#This Row],[total_beneficiaries_reached]]),SUM(sbcc18[[#This Row],[calc_children]],sbcc18[[#This Row],[calc_adults]]),sbcc18[[#This Row],[total_beneficiaries_reached]])</f>
        <v>0</v>
      </c>
      <c r="AI726" s="49" t="str">
        <f ca="1">IF(B726="","",OFFSET(table_admin1[[#Headers],[ADM1_PT]],MATCH(B726,admin1,0),1))</f>
        <v/>
      </c>
      <c r="AJ726" s="49" t="str">
        <f t="shared" ca="1" si="22"/>
        <v/>
      </c>
      <c r="AK726" s="49" t="str">
        <f t="shared" ca="1" si="23"/>
        <v/>
      </c>
    </row>
    <row r="727" spans="29:37" x14ac:dyDescent="0.2">
      <c r="AC727" s="49">
        <f>IF(ISBLANK(sbcc18[[#This Row],[total_boys]]),SUM(sbcc18[[#This Row],[boys_0-5_reached]],sbcc18[[#This Row],[boys_6-12_reached]],sbcc18[[#This Row],[boys_13-18_reached]]),sbcc18[[#This Row],[total_boys]])</f>
        <v>0</v>
      </c>
      <c r="AD727" s="49">
        <f>IF(ISBLANK(sbcc18[[#This Row],[total_girls]]),SUM(sbcc18[[#This Row],[girls_0-5_reached]],sbcc18[[#This Row],[girls_6-12_reached]],sbcc18[[#This Row],[girls_13-18_reached]]),sbcc18[[#This Row],[total_girls]])</f>
        <v>0</v>
      </c>
      <c r="AE727" s="49">
        <f>IF(ISBLANK(sbcc18[[#This Row],[total_children]]),SUM(sbcc18[[#This Row],[calc_boys]],sbcc18[[#This Row],[calc_girls]]),sbcc18[[#This Row],[total_children]])</f>
        <v>0</v>
      </c>
      <c r="AF727" s="49">
        <f>IF(ISBLANK(sbcc18[[#This Row],[total_pwd]]),SUM(sbcc18[[#This Row],[total_pwd_men]],sbcc18[[#This Row],[total_pwd_women]]),sbcc18[[#This Row],[total_pwd]])</f>
        <v>0</v>
      </c>
      <c r="AG727" s="49">
        <f>IF(ISBLANK(sbcc18[[#This Row],[total_adults]]),SUM(sbcc18[[#This Row],[total_men]],sbcc18[[#This Row],[total_women]]),sbcc18[[#This Row],[total_adults]])</f>
        <v>0</v>
      </c>
      <c r="AH727" s="49">
        <f>IF(ISBLANK(sbcc18[[#This Row],[total_beneficiaries_reached]]),SUM(sbcc18[[#This Row],[calc_children]],sbcc18[[#This Row],[calc_adults]]),sbcc18[[#This Row],[total_beneficiaries_reached]])</f>
        <v>0</v>
      </c>
      <c r="AI727" s="49" t="str">
        <f ca="1">IF(B727="","",OFFSET(table_admin1[[#Headers],[ADM1_PT]],MATCH(B727,admin1,0),1))</f>
        <v/>
      </c>
      <c r="AJ727" s="49" t="str">
        <f t="shared" ca="1" si="22"/>
        <v/>
      </c>
      <c r="AK727" s="49" t="str">
        <f t="shared" ca="1" si="23"/>
        <v/>
      </c>
    </row>
    <row r="728" spans="29:37" x14ac:dyDescent="0.2">
      <c r="AC728" s="49">
        <f>IF(ISBLANK(sbcc18[[#This Row],[total_boys]]),SUM(sbcc18[[#This Row],[boys_0-5_reached]],sbcc18[[#This Row],[boys_6-12_reached]],sbcc18[[#This Row],[boys_13-18_reached]]),sbcc18[[#This Row],[total_boys]])</f>
        <v>0</v>
      </c>
      <c r="AD728" s="49">
        <f>IF(ISBLANK(sbcc18[[#This Row],[total_girls]]),SUM(sbcc18[[#This Row],[girls_0-5_reached]],sbcc18[[#This Row],[girls_6-12_reached]],sbcc18[[#This Row],[girls_13-18_reached]]),sbcc18[[#This Row],[total_girls]])</f>
        <v>0</v>
      </c>
      <c r="AE728" s="49">
        <f>IF(ISBLANK(sbcc18[[#This Row],[total_children]]),SUM(sbcc18[[#This Row],[calc_boys]],sbcc18[[#This Row],[calc_girls]]),sbcc18[[#This Row],[total_children]])</f>
        <v>0</v>
      </c>
      <c r="AF728" s="49">
        <f>IF(ISBLANK(sbcc18[[#This Row],[total_pwd]]),SUM(sbcc18[[#This Row],[total_pwd_men]],sbcc18[[#This Row],[total_pwd_women]]),sbcc18[[#This Row],[total_pwd]])</f>
        <v>0</v>
      </c>
      <c r="AG728" s="49">
        <f>IF(ISBLANK(sbcc18[[#This Row],[total_adults]]),SUM(sbcc18[[#This Row],[total_men]],sbcc18[[#This Row],[total_women]]),sbcc18[[#This Row],[total_adults]])</f>
        <v>0</v>
      </c>
      <c r="AH728" s="49">
        <f>IF(ISBLANK(sbcc18[[#This Row],[total_beneficiaries_reached]]),SUM(sbcc18[[#This Row],[calc_children]],sbcc18[[#This Row],[calc_adults]]),sbcc18[[#This Row],[total_beneficiaries_reached]])</f>
        <v>0</v>
      </c>
      <c r="AI728" s="49" t="str">
        <f ca="1">IF(B728="","",OFFSET(table_admin1[[#Headers],[ADM1_PT]],MATCH(B728,admin1,0),1))</f>
        <v/>
      </c>
      <c r="AJ728" s="49" t="str">
        <f t="shared" ca="1" si="22"/>
        <v/>
      </c>
      <c r="AK728" s="49" t="str">
        <f t="shared" ca="1" si="23"/>
        <v/>
      </c>
    </row>
    <row r="729" spans="29:37" x14ac:dyDescent="0.2">
      <c r="AC729" s="49">
        <f>IF(ISBLANK(sbcc18[[#This Row],[total_boys]]),SUM(sbcc18[[#This Row],[boys_0-5_reached]],sbcc18[[#This Row],[boys_6-12_reached]],sbcc18[[#This Row],[boys_13-18_reached]]),sbcc18[[#This Row],[total_boys]])</f>
        <v>0</v>
      </c>
      <c r="AD729" s="49">
        <f>IF(ISBLANK(sbcc18[[#This Row],[total_girls]]),SUM(sbcc18[[#This Row],[girls_0-5_reached]],sbcc18[[#This Row],[girls_6-12_reached]],sbcc18[[#This Row],[girls_13-18_reached]]),sbcc18[[#This Row],[total_girls]])</f>
        <v>0</v>
      </c>
      <c r="AE729" s="49">
        <f>IF(ISBLANK(sbcc18[[#This Row],[total_children]]),SUM(sbcc18[[#This Row],[calc_boys]],sbcc18[[#This Row],[calc_girls]]),sbcc18[[#This Row],[total_children]])</f>
        <v>0</v>
      </c>
      <c r="AF729" s="49">
        <f>IF(ISBLANK(sbcc18[[#This Row],[total_pwd]]),SUM(sbcc18[[#This Row],[total_pwd_men]],sbcc18[[#This Row],[total_pwd_women]]),sbcc18[[#This Row],[total_pwd]])</f>
        <v>0</v>
      </c>
      <c r="AG729" s="49">
        <f>IF(ISBLANK(sbcc18[[#This Row],[total_adults]]),SUM(sbcc18[[#This Row],[total_men]],sbcc18[[#This Row],[total_women]]),sbcc18[[#This Row],[total_adults]])</f>
        <v>0</v>
      </c>
      <c r="AH729" s="49">
        <f>IF(ISBLANK(sbcc18[[#This Row],[total_beneficiaries_reached]]),SUM(sbcc18[[#This Row],[calc_children]],sbcc18[[#This Row],[calc_adults]]),sbcc18[[#This Row],[total_beneficiaries_reached]])</f>
        <v>0</v>
      </c>
      <c r="AI729" s="49" t="str">
        <f ca="1">IF(B729="","",OFFSET(table_admin1[[#Headers],[ADM1_PT]],MATCH(B729,admin1,0),1))</f>
        <v/>
      </c>
      <c r="AJ729" s="49" t="str">
        <f t="shared" ca="1" si="22"/>
        <v/>
      </c>
      <c r="AK729" s="49" t="str">
        <f t="shared" ca="1" si="23"/>
        <v/>
      </c>
    </row>
    <row r="730" spans="29:37" x14ac:dyDescent="0.2">
      <c r="AC730" s="49">
        <f>IF(ISBLANK(sbcc18[[#This Row],[total_boys]]),SUM(sbcc18[[#This Row],[boys_0-5_reached]],sbcc18[[#This Row],[boys_6-12_reached]],sbcc18[[#This Row],[boys_13-18_reached]]),sbcc18[[#This Row],[total_boys]])</f>
        <v>0</v>
      </c>
      <c r="AD730" s="49">
        <f>IF(ISBLANK(sbcc18[[#This Row],[total_girls]]),SUM(sbcc18[[#This Row],[girls_0-5_reached]],sbcc18[[#This Row],[girls_6-12_reached]],sbcc18[[#This Row],[girls_13-18_reached]]),sbcc18[[#This Row],[total_girls]])</f>
        <v>0</v>
      </c>
      <c r="AE730" s="49">
        <f>IF(ISBLANK(sbcc18[[#This Row],[total_children]]),SUM(sbcc18[[#This Row],[calc_boys]],sbcc18[[#This Row],[calc_girls]]),sbcc18[[#This Row],[total_children]])</f>
        <v>0</v>
      </c>
      <c r="AF730" s="49">
        <f>IF(ISBLANK(sbcc18[[#This Row],[total_pwd]]),SUM(sbcc18[[#This Row],[total_pwd_men]],sbcc18[[#This Row],[total_pwd_women]]),sbcc18[[#This Row],[total_pwd]])</f>
        <v>0</v>
      </c>
      <c r="AG730" s="49">
        <f>IF(ISBLANK(sbcc18[[#This Row],[total_adults]]),SUM(sbcc18[[#This Row],[total_men]],sbcc18[[#This Row],[total_women]]),sbcc18[[#This Row],[total_adults]])</f>
        <v>0</v>
      </c>
      <c r="AH730" s="49">
        <f>IF(ISBLANK(sbcc18[[#This Row],[total_beneficiaries_reached]]),SUM(sbcc18[[#This Row],[calc_children]],sbcc18[[#This Row],[calc_adults]]),sbcc18[[#This Row],[total_beneficiaries_reached]])</f>
        <v>0</v>
      </c>
      <c r="AI730" s="49" t="str">
        <f ca="1">IF(B730="","",OFFSET(table_admin1[[#Headers],[ADM1_PT]],MATCH(B730,admin1,0),1))</f>
        <v/>
      </c>
      <c r="AJ730" s="49" t="str">
        <f t="shared" ca="1" si="22"/>
        <v/>
      </c>
      <c r="AK730" s="49" t="str">
        <f t="shared" ca="1" si="23"/>
        <v/>
      </c>
    </row>
    <row r="731" spans="29:37" x14ac:dyDescent="0.2">
      <c r="AC731" s="49">
        <f>IF(ISBLANK(sbcc18[[#This Row],[total_boys]]),SUM(sbcc18[[#This Row],[boys_0-5_reached]],sbcc18[[#This Row],[boys_6-12_reached]],sbcc18[[#This Row],[boys_13-18_reached]]),sbcc18[[#This Row],[total_boys]])</f>
        <v>0</v>
      </c>
      <c r="AD731" s="49">
        <f>IF(ISBLANK(sbcc18[[#This Row],[total_girls]]),SUM(sbcc18[[#This Row],[girls_0-5_reached]],sbcc18[[#This Row],[girls_6-12_reached]],sbcc18[[#This Row],[girls_13-18_reached]]),sbcc18[[#This Row],[total_girls]])</f>
        <v>0</v>
      </c>
      <c r="AE731" s="49">
        <f>IF(ISBLANK(sbcc18[[#This Row],[total_children]]),SUM(sbcc18[[#This Row],[calc_boys]],sbcc18[[#This Row],[calc_girls]]),sbcc18[[#This Row],[total_children]])</f>
        <v>0</v>
      </c>
      <c r="AF731" s="49">
        <f>IF(ISBLANK(sbcc18[[#This Row],[total_pwd]]),SUM(sbcc18[[#This Row],[total_pwd_men]],sbcc18[[#This Row],[total_pwd_women]]),sbcc18[[#This Row],[total_pwd]])</f>
        <v>0</v>
      </c>
      <c r="AG731" s="49">
        <f>IF(ISBLANK(sbcc18[[#This Row],[total_adults]]),SUM(sbcc18[[#This Row],[total_men]],sbcc18[[#This Row],[total_women]]),sbcc18[[#This Row],[total_adults]])</f>
        <v>0</v>
      </c>
      <c r="AH731" s="49">
        <f>IF(ISBLANK(sbcc18[[#This Row],[total_beneficiaries_reached]]),SUM(sbcc18[[#This Row],[calc_children]],sbcc18[[#This Row],[calc_adults]]),sbcc18[[#This Row],[total_beneficiaries_reached]])</f>
        <v>0</v>
      </c>
      <c r="AI731" s="49" t="str">
        <f ca="1">IF(B731="","",OFFSET(table_admin1[[#Headers],[ADM1_PT]],MATCH(B731,admin1,0),1))</f>
        <v/>
      </c>
      <c r="AJ731" s="49" t="str">
        <f t="shared" ca="1" si="22"/>
        <v/>
      </c>
      <c r="AK731" s="49" t="str">
        <f t="shared" ca="1" si="23"/>
        <v/>
      </c>
    </row>
    <row r="732" spans="29:37" x14ac:dyDescent="0.2">
      <c r="AC732" s="49">
        <f>IF(ISBLANK(sbcc18[[#This Row],[total_boys]]),SUM(sbcc18[[#This Row],[boys_0-5_reached]],sbcc18[[#This Row],[boys_6-12_reached]],sbcc18[[#This Row],[boys_13-18_reached]]),sbcc18[[#This Row],[total_boys]])</f>
        <v>0</v>
      </c>
      <c r="AD732" s="49">
        <f>IF(ISBLANK(sbcc18[[#This Row],[total_girls]]),SUM(sbcc18[[#This Row],[girls_0-5_reached]],sbcc18[[#This Row],[girls_6-12_reached]],sbcc18[[#This Row],[girls_13-18_reached]]),sbcc18[[#This Row],[total_girls]])</f>
        <v>0</v>
      </c>
      <c r="AE732" s="49">
        <f>IF(ISBLANK(sbcc18[[#This Row],[total_children]]),SUM(sbcc18[[#This Row],[calc_boys]],sbcc18[[#This Row],[calc_girls]]),sbcc18[[#This Row],[total_children]])</f>
        <v>0</v>
      </c>
      <c r="AF732" s="49">
        <f>IF(ISBLANK(sbcc18[[#This Row],[total_pwd]]),SUM(sbcc18[[#This Row],[total_pwd_men]],sbcc18[[#This Row],[total_pwd_women]]),sbcc18[[#This Row],[total_pwd]])</f>
        <v>0</v>
      </c>
      <c r="AG732" s="49">
        <f>IF(ISBLANK(sbcc18[[#This Row],[total_adults]]),SUM(sbcc18[[#This Row],[total_men]],sbcc18[[#This Row],[total_women]]),sbcc18[[#This Row],[total_adults]])</f>
        <v>0</v>
      </c>
      <c r="AH732" s="49">
        <f>IF(ISBLANK(sbcc18[[#This Row],[total_beneficiaries_reached]]),SUM(sbcc18[[#This Row],[calc_children]],sbcc18[[#This Row],[calc_adults]]),sbcc18[[#This Row],[total_beneficiaries_reached]])</f>
        <v>0</v>
      </c>
      <c r="AI732" s="49" t="str">
        <f ca="1">IF(B732="","",OFFSET(table_admin1[[#Headers],[ADM1_PT]],MATCH(B732,admin1,0),1))</f>
        <v/>
      </c>
      <c r="AJ732" s="49" t="str">
        <f t="shared" ca="1" si="22"/>
        <v/>
      </c>
      <c r="AK732" s="49" t="str">
        <f t="shared" ca="1" si="23"/>
        <v/>
      </c>
    </row>
    <row r="733" spans="29:37" x14ac:dyDescent="0.2">
      <c r="AC733" s="49">
        <f>IF(ISBLANK(sbcc18[[#This Row],[total_boys]]),SUM(sbcc18[[#This Row],[boys_0-5_reached]],sbcc18[[#This Row],[boys_6-12_reached]],sbcc18[[#This Row],[boys_13-18_reached]]),sbcc18[[#This Row],[total_boys]])</f>
        <v>0</v>
      </c>
      <c r="AD733" s="49">
        <f>IF(ISBLANK(sbcc18[[#This Row],[total_girls]]),SUM(sbcc18[[#This Row],[girls_0-5_reached]],sbcc18[[#This Row],[girls_6-12_reached]],sbcc18[[#This Row],[girls_13-18_reached]]),sbcc18[[#This Row],[total_girls]])</f>
        <v>0</v>
      </c>
      <c r="AE733" s="49">
        <f>IF(ISBLANK(sbcc18[[#This Row],[total_children]]),SUM(sbcc18[[#This Row],[calc_boys]],sbcc18[[#This Row],[calc_girls]]),sbcc18[[#This Row],[total_children]])</f>
        <v>0</v>
      </c>
      <c r="AF733" s="49">
        <f>IF(ISBLANK(sbcc18[[#This Row],[total_pwd]]),SUM(sbcc18[[#This Row],[total_pwd_men]],sbcc18[[#This Row],[total_pwd_women]]),sbcc18[[#This Row],[total_pwd]])</f>
        <v>0</v>
      </c>
      <c r="AG733" s="49">
        <f>IF(ISBLANK(sbcc18[[#This Row],[total_adults]]),SUM(sbcc18[[#This Row],[total_men]],sbcc18[[#This Row],[total_women]]),sbcc18[[#This Row],[total_adults]])</f>
        <v>0</v>
      </c>
      <c r="AH733" s="49">
        <f>IF(ISBLANK(sbcc18[[#This Row],[total_beneficiaries_reached]]),SUM(sbcc18[[#This Row],[calc_children]],sbcc18[[#This Row],[calc_adults]]),sbcc18[[#This Row],[total_beneficiaries_reached]])</f>
        <v>0</v>
      </c>
      <c r="AI733" s="49" t="str">
        <f ca="1">IF(B733="","",OFFSET(table_admin1[[#Headers],[ADM1_PT]],MATCH(B733,admin1,0),1))</f>
        <v/>
      </c>
      <c r="AJ733" s="49" t="str">
        <f t="shared" ca="1" si="22"/>
        <v/>
      </c>
      <c r="AK733" s="49" t="str">
        <f t="shared" ca="1" si="23"/>
        <v/>
      </c>
    </row>
    <row r="734" spans="29:37" x14ac:dyDescent="0.2">
      <c r="AC734" s="49">
        <f>IF(ISBLANK(sbcc18[[#This Row],[total_boys]]),SUM(sbcc18[[#This Row],[boys_0-5_reached]],sbcc18[[#This Row],[boys_6-12_reached]],sbcc18[[#This Row],[boys_13-18_reached]]),sbcc18[[#This Row],[total_boys]])</f>
        <v>0</v>
      </c>
      <c r="AD734" s="49">
        <f>IF(ISBLANK(sbcc18[[#This Row],[total_girls]]),SUM(sbcc18[[#This Row],[girls_0-5_reached]],sbcc18[[#This Row],[girls_6-12_reached]],sbcc18[[#This Row],[girls_13-18_reached]]),sbcc18[[#This Row],[total_girls]])</f>
        <v>0</v>
      </c>
      <c r="AE734" s="49">
        <f>IF(ISBLANK(sbcc18[[#This Row],[total_children]]),SUM(sbcc18[[#This Row],[calc_boys]],sbcc18[[#This Row],[calc_girls]]),sbcc18[[#This Row],[total_children]])</f>
        <v>0</v>
      </c>
      <c r="AF734" s="49">
        <f>IF(ISBLANK(sbcc18[[#This Row],[total_pwd]]),SUM(sbcc18[[#This Row],[total_pwd_men]],sbcc18[[#This Row],[total_pwd_women]]),sbcc18[[#This Row],[total_pwd]])</f>
        <v>0</v>
      </c>
      <c r="AG734" s="49">
        <f>IF(ISBLANK(sbcc18[[#This Row],[total_adults]]),SUM(sbcc18[[#This Row],[total_men]],sbcc18[[#This Row],[total_women]]),sbcc18[[#This Row],[total_adults]])</f>
        <v>0</v>
      </c>
      <c r="AH734" s="49">
        <f>IF(ISBLANK(sbcc18[[#This Row],[total_beneficiaries_reached]]),SUM(sbcc18[[#This Row],[calc_children]],sbcc18[[#This Row],[calc_adults]]),sbcc18[[#This Row],[total_beneficiaries_reached]])</f>
        <v>0</v>
      </c>
      <c r="AI734" s="49" t="str">
        <f ca="1">IF(B734="","",OFFSET(table_admin1[[#Headers],[ADM1_PT]],MATCH(B734,admin1,0),1))</f>
        <v/>
      </c>
      <c r="AJ734" s="49" t="str">
        <f t="shared" ca="1" si="22"/>
        <v/>
      </c>
      <c r="AK734" s="49" t="str">
        <f t="shared" ca="1" si="23"/>
        <v/>
      </c>
    </row>
    <row r="735" spans="29:37" x14ac:dyDescent="0.2">
      <c r="AC735" s="49">
        <f>IF(ISBLANK(sbcc18[[#This Row],[total_boys]]),SUM(sbcc18[[#This Row],[boys_0-5_reached]],sbcc18[[#This Row],[boys_6-12_reached]],sbcc18[[#This Row],[boys_13-18_reached]]),sbcc18[[#This Row],[total_boys]])</f>
        <v>0</v>
      </c>
      <c r="AD735" s="49">
        <f>IF(ISBLANK(sbcc18[[#This Row],[total_girls]]),SUM(sbcc18[[#This Row],[girls_0-5_reached]],sbcc18[[#This Row],[girls_6-12_reached]],sbcc18[[#This Row],[girls_13-18_reached]]),sbcc18[[#This Row],[total_girls]])</f>
        <v>0</v>
      </c>
      <c r="AE735" s="49">
        <f>IF(ISBLANK(sbcc18[[#This Row],[total_children]]),SUM(sbcc18[[#This Row],[calc_boys]],sbcc18[[#This Row],[calc_girls]]),sbcc18[[#This Row],[total_children]])</f>
        <v>0</v>
      </c>
      <c r="AF735" s="49">
        <f>IF(ISBLANK(sbcc18[[#This Row],[total_pwd]]),SUM(sbcc18[[#This Row],[total_pwd_men]],sbcc18[[#This Row],[total_pwd_women]]),sbcc18[[#This Row],[total_pwd]])</f>
        <v>0</v>
      </c>
      <c r="AG735" s="49">
        <f>IF(ISBLANK(sbcc18[[#This Row],[total_adults]]),SUM(sbcc18[[#This Row],[total_men]],sbcc18[[#This Row],[total_women]]),sbcc18[[#This Row],[total_adults]])</f>
        <v>0</v>
      </c>
      <c r="AH735" s="49">
        <f>IF(ISBLANK(sbcc18[[#This Row],[total_beneficiaries_reached]]),SUM(sbcc18[[#This Row],[calc_children]],sbcc18[[#This Row],[calc_adults]]),sbcc18[[#This Row],[total_beneficiaries_reached]])</f>
        <v>0</v>
      </c>
      <c r="AI735" s="49" t="str">
        <f ca="1">IF(B735="","",OFFSET(table_admin1[[#Headers],[ADM1_PT]],MATCH(B735,admin1,0),1))</f>
        <v/>
      </c>
      <c r="AJ735" s="49" t="str">
        <f t="shared" ca="1" si="22"/>
        <v/>
      </c>
      <c r="AK735" s="49" t="str">
        <f t="shared" ca="1" si="23"/>
        <v/>
      </c>
    </row>
    <row r="736" spans="29:37" x14ac:dyDescent="0.2">
      <c r="AC736" s="49">
        <f>IF(ISBLANK(sbcc18[[#This Row],[total_boys]]),SUM(sbcc18[[#This Row],[boys_0-5_reached]],sbcc18[[#This Row],[boys_6-12_reached]],sbcc18[[#This Row],[boys_13-18_reached]]),sbcc18[[#This Row],[total_boys]])</f>
        <v>0</v>
      </c>
      <c r="AD736" s="49">
        <f>IF(ISBLANK(sbcc18[[#This Row],[total_girls]]),SUM(sbcc18[[#This Row],[girls_0-5_reached]],sbcc18[[#This Row],[girls_6-12_reached]],sbcc18[[#This Row],[girls_13-18_reached]]),sbcc18[[#This Row],[total_girls]])</f>
        <v>0</v>
      </c>
      <c r="AE736" s="49">
        <f>IF(ISBLANK(sbcc18[[#This Row],[total_children]]),SUM(sbcc18[[#This Row],[calc_boys]],sbcc18[[#This Row],[calc_girls]]),sbcc18[[#This Row],[total_children]])</f>
        <v>0</v>
      </c>
      <c r="AF736" s="49">
        <f>IF(ISBLANK(sbcc18[[#This Row],[total_pwd]]),SUM(sbcc18[[#This Row],[total_pwd_men]],sbcc18[[#This Row],[total_pwd_women]]),sbcc18[[#This Row],[total_pwd]])</f>
        <v>0</v>
      </c>
      <c r="AG736" s="49">
        <f>IF(ISBLANK(sbcc18[[#This Row],[total_adults]]),SUM(sbcc18[[#This Row],[total_men]],sbcc18[[#This Row],[total_women]]),sbcc18[[#This Row],[total_adults]])</f>
        <v>0</v>
      </c>
      <c r="AH736" s="49">
        <f>IF(ISBLANK(sbcc18[[#This Row],[total_beneficiaries_reached]]),SUM(sbcc18[[#This Row],[calc_children]],sbcc18[[#This Row],[calc_adults]]),sbcc18[[#This Row],[total_beneficiaries_reached]])</f>
        <v>0</v>
      </c>
      <c r="AI736" s="49" t="str">
        <f ca="1">IF(B736="","",OFFSET(table_admin1[[#Headers],[ADM1_PT]],MATCH(B736,admin1,0),1))</f>
        <v/>
      </c>
      <c r="AJ736" s="49" t="str">
        <f t="shared" ca="1" si="22"/>
        <v/>
      </c>
      <c r="AK736" s="49" t="str">
        <f t="shared" ca="1" si="23"/>
        <v/>
      </c>
    </row>
    <row r="737" spans="29:37" x14ac:dyDescent="0.2">
      <c r="AC737" s="49">
        <f>IF(ISBLANK(sbcc18[[#This Row],[total_boys]]),SUM(sbcc18[[#This Row],[boys_0-5_reached]],sbcc18[[#This Row],[boys_6-12_reached]],sbcc18[[#This Row],[boys_13-18_reached]]),sbcc18[[#This Row],[total_boys]])</f>
        <v>0</v>
      </c>
      <c r="AD737" s="49">
        <f>IF(ISBLANK(sbcc18[[#This Row],[total_girls]]),SUM(sbcc18[[#This Row],[girls_0-5_reached]],sbcc18[[#This Row],[girls_6-12_reached]],sbcc18[[#This Row],[girls_13-18_reached]]),sbcc18[[#This Row],[total_girls]])</f>
        <v>0</v>
      </c>
      <c r="AE737" s="49">
        <f>IF(ISBLANK(sbcc18[[#This Row],[total_children]]),SUM(sbcc18[[#This Row],[calc_boys]],sbcc18[[#This Row],[calc_girls]]),sbcc18[[#This Row],[total_children]])</f>
        <v>0</v>
      </c>
      <c r="AF737" s="49">
        <f>IF(ISBLANK(sbcc18[[#This Row],[total_pwd]]),SUM(sbcc18[[#This Row],[total_pwd_men]],sbcc18[[#This Row],[total_pwd_women]]),sbcc18[[#This Row],[total_pwd]])</f>
        <v>0</v>
      </c>
      <c r="AG737" s="49">
        <f>IF(ISBLANK(sbcc18[[#This Row],[total_adults]]),SUM(sbcc18[[#This Row],[total_men]],sbcc18[[#This Row],[total_women]]),sbcc18[[#This Row],[total_adults]])</f>
        <v>0</v>
      </c>
      <c r="AH737" s="49">
        <f>IF(ISBLANK(sbcc18[[#This Row],[total_beneficiaries_reached]]),SUM(sbcc18[[#This Row],[calc_children]],sbcc18[[#This Row],[calc_adults]]),sbcc18[[#This Row],[total_beneficiaries_reached]])</f>
        <v>0</v>
      </c>
      <c r="AI737" s="49" t="str">
        <f ca="1">IF(B737="","",OFFSET(table_admin1[[#Headers],[ADM1_PT]],MATCH(B737,admin1,0),1))</f>
        <v/>
      </c>
      <c r="AJ737" s="49" t="str">
        <f t="shared" ca="1" si="22"/>
        <v/>
      </c>
      <c r="AK737" s="49" t="str">
        <f t="shared" ca="1" si="23"/>
        <v/>
      </c>
    </row>
    <row r="738" spans="29:37" x14ac:dyDescent="0.2">
      <c r="AC738" s="49">
        <f>IF(ISBLANK(sbcc18[[#This Row],[total_boys]]),SUM(sbcc18[[#This Row],[boys_0-5_reached]],sbcc18[[#This Row],[boys_6-12_reached]],sbcc18[[#This Row],[boys_13-18_reached]]),sbcc18[[#This Row],[total_boys]])</f>
        <v>0</v>
      </c>
      <c r="AD738" s="49">
        <f>IF(ISBLANK(sbcc18[[#This Row],[total_girls]]),SUM(sbcc18[[#This Row],[girls_0-5_reached]],sbcc18[[#This Row],[girls_6-12_reached]],sbcc18[[#This Row],[girls_13-18_reached]]),sbcc18[[#This Row],[total_girls]])</f>
        <v>0</v>
      </c>
      <c r="AE738" s="49">
        <f>IF(ISBLANK(sbcc18[[#This Row],[total_children]]),SUM(sbcc18[[#This Row],[calc_boys]],sbcc18[[#This Row],[calc_girls]]),sbcc18[[#This Row],[total_children]])</f>
        <v>0</v>
      </c>
      <c r="AF738" s="49">
        <f>IF(ISBLANK(sbcc18[[#This Row],[total_pwd]]),SUM(sbcc18[[#This Row],[total_pwd_men]],sbcc18[[#This Row],[total_pwd_women]]),sbcc18[[#This Row],[total_pwd]])</f>
        <v>0</v>
      </c>
      <c r="AG738" s="49">
        <f>IF(ISBLANK(sbcc18[[#This Row],[total_adults]]),SUM(sbcc18[[#This Row],[total_men]],sbcc18[[#This Row],[total_women]]),sbcc18[[#This Row],[total_adults]])</f>
        <v>0</v>
      </c>
      <c r="AH738" s="49">
        <f>IF(ISBLANK(sbcc18[[#This Row],[total_beneficiaries_reached]]),SUM(sbcc18[[#This Row],[calc_children]],sbcc18[[#This Row],[calc_adults]]),sbcc18[[#This Row],[total_beneficiaries_reached]])</f>
        <v>0</v>
      </c>
      <c r="AI738" s="49" t="str">
        <f ca="1">IF(B738="","",OFFSET(table_admin1[[#Headers],[ADM1_PT]],MATCH(B738,admin1,0),1))</f>
        <v/>
      </c>
      <c r="AJ738" s="49" t="str">
        <f t="shared" ca="1" si="22"/>
        <v/>
      </c>
      <c r="AK738" s="49" t="str">
        <f t="shared" ca="1" si="23"/>
        <v/>
      </c>
    </row>
    <row r="739" spans="29:37" x14ac:dyDescent="0.2">
      <c r="AC739" s="49">
        <f>IF(ISBLANK(sbcc18[[#This Row],[total_boys]]),SUM(sbcc18[[#This Row],[boys_0-5_reached]],sbcc18[[#This Row],[boys_6-12_reached]],sbcc18[[#This Row],[boys_13-18_reached]]),sbcc18[[#This Row],[total_boys]])</f>
        <v>0</v>
      </c>
      <c r="AD739" s="49">
        <f>IF(ISBLANK(sbcc18[[#This Row],[total_girls]]),SUM(sbcc18[[#This Row],[girls_0-5_reached]],sbcc18[[#This Row],[girls_6-12_reached]],sbcc18[[#This Row],[girls_13-18_reached]]),sbcc18[[#This Row],[total_girls]])</f>
        <v>0</v>
      </c>
      <c r="AE739" s="49">
        <f>IF(ISBLANK(sbcc18[[#This Row],[total_children]]),SUM(sbcc18[[#This Row],[calc_boys]],sbcc18[[#This Row],[calc_girls]]),sbcc18[[#This Row],[total_children]])</f>
        <v>0</v>
      </c>
      <c r="AF739" s="49">
        <f>IF(ISBLANK(sbcc18[[#This Row],[total_pwd]]),SUM(sbcc18[[#This Row],[total_pwd_men]],sbcc18[[#This Row],[total_pwd_women]]),sbcc18[[#This Row],[total_pwd]])</f>
        <v>0</v>
      </c>
      <c r="AG739" s="49">
        <f>IF(ISBLANK(sbcc18[[#This Row],[total_adults]]),SUM(sbcc18[[#This Row],[total_men]],sbcc18[[#This Row],[total_women]]),sbcc18[[#This Row],[total_adults]])</f>
        <v>0</v>
      </c>
      <c r="AH739" s="49">
        <f>IF(ISBLANK(sbcc18[[#This Row],[total_beneficiaries_reached]]),SUM(sbcc18[[#This Row],[calc_children]],sbcc18[[#This Row],[calc_adults]]),sbcc18[[#This Row],[total_beneficiaries_reached]])</f>
        <v>0</v>
      </c>
      <c r="AI739" s="49" t="str">
        <f ca="1">IF(B739="","",OFFSET(table_admin1[[#Headers],[ADM1_PT]],MATCH(B739,admin1,0),1))</f>
        <v/>
      </c>
      <c r="AJ739" s="49" t="str">
        <f t="shared" ca="1" si="22"/>
        <v/>
      </c>
      <c r="AK739" s="49" t="str">
        <f t="shared" ca="1" si="23"/>
        <v/>
      </c>
    </row>
    <row r="740" spans="29:37" x14ac:dyDescent="0.2">
      <c r="AC740" s="49">
        <f>IF(ISBLANK(sbcc18[[#This Row],[total_boys]]),SUM(sbcc18[[#This Row],[boys_0-5_reached]],sbcc18[[#This Row],[boys_6-12_reached]],sbcc18[[#This Row],[boys_13-18_reached]]),sbcc18[[#This Row],[total_boys]])</f>
        <v>0</v>
      </c>
      <c r="AD740" s="49">
        <f>IF(ISBLANK(sbcc18[[#This Row],[total_girls]]),SUM(sbcc18[[#This Row],[girls_0-5_reached]],sbcc18[[#This Row],[girls_6-12_reached]],sbcc18[[#This Row],[girls_13-18_reached]]),sbcc18[[#This Row],[total_girls]])</f>
        <v>0</v>
      </c>
      <c r="AE740" s="49">
        <f>IF(ISBLANK(sbcc18[[#This Row],[total_children]]),SUM(sbcc18[[#This Row],[calc_boys]],sbcc18[[#This Row],[calc_girls]]),sbcc18[[#This Row],[total_children]])</f>
        <v>0</v>
      </c>
      <c r="AF740" s="49">
        <f>IF(ISBLANK(sbcc18[[#This Row],[total_pwd]]),SUM(sbcc18[[#This Row],[total_pwd_men]],sbcc18[[#This Row],[total_pwd_women]]),sbcc18[[#This Row],[total_pwd]])</f>
        <v>0</v>
      </c>
      <c r="AG740" s="49">
        <f>IF(ISBLANK(sbcc18[[#This Row],[total_adults]]),SUM(sbcc18[[#This Row],[total_men]],sbcc18[[#This Row],[total_women]]),sbcc18[[#This Row],[total_adults]])</f>
        <v>0</v>
      </c>
      <c r="AH740" s="49">
        <f>IF(ISBLANK(sbcc18[[#This Row],[total_beneficiaries_reached]]),SUM(sbcc18[[#This Row],[calc_children]],sbcc18[[#This Row],[calc_adults]]),sbcc18[[#This Row],[total_beneficiaries_reached]])</f>
        <v>0</v>
      </c>
      <c r="AI740" s="49" t="str">
        <f ca="1">IF(B740="","",OFFSET(table_admin1[[#Headers],[ADM1_PT]],MATCH(B740,admin1,0),1))</f>
        <v/>
      </c>
      <c r="AJ740" s="49" t="str">
        <f t="shared" ca="1" si="22"/>
        <v/>
      </c>
      <c r="AK740" s="49" t="str">
        <f t="shared" ca="1" si="23"/>
        <v/>
      </c>
    </row>
    <row r="741" spans="29:37" x14ac:dyDescent="0.2">
      <c r="AC741" s="49">
        <f>IF(ISBLANK(sbcc18[[#This Row],[total_boys]]),SUM(sbcc18[[#This Row],[boys_0-5_reached]],sbcc18[[#This Row],[boys_6-12_reached]],sbcc18[[#This Row],[boys_13-18_reached]]),sbcc18[[#This Row],[total_boys]])</f>
        <v>0</v>
      </c>
      <c r="AD741" s="49">
        <f>IF(ISBLANK(sbcc18[[#This Row],[total_girls]]),SUM(sbcc18[[#This Row],[girls_0-5_reached]],sbcc18[[#This Row],[girls_6-12_reached]],sbcc18[[#This Row],[girls_13-18_reached]]),sbcc18[[#This Row],[total_girls]])</f>
        <v>0</v>
      </c>
      <c r="AE741" s="49">
        <f>IF(ISBLANK(sbcc18[[#This Row],[total_children]]),SUM(sbcc18[[#This Row],[calc_boys]],sbcc18[[#This Row],[calc_girls]]),sbcc18[[#This Row],[total_children]])</f>
        <v>0</v>
      </c>
      <c r="AF741" s="49">
        <f>IF(ISBLANK(sbcc18[[#This Row],[total_pwd]]),SUM(sbcc18[[#This Row],[total_pwd_men]],sbcc18[[#This Row],[total_pwd_women]]),sbcc18[[#This Row],[total_pwd]])</f>
        <v>0</v>
      </c>
      <c r="AG741" s="49">
        <f>IF(ISBLANK(sbcc18[[#This Row],[total_adults]]),SUM(sbcc18[[#This Row],[total_men]],sbcc18[[#This Row],[total_women]]),sbcc18[[#This Row],[total_adults]])</f>
        <v>0</v>
      </c>
      <c r="AH741" s="49">
        <f>IF(ISBLANK(sbcc18[[#This Row],[total_beneficiaries_reached]]),SUM(sbcc18[[#This Row],[calc_children]],sbcc18[[#This Row],[calc_adults]]),sbcc18[[#This Row],[total_beneficiaries_reached]])</f>
        <v>0</v>
      </c>
      <c r="AI741" s="49" t="str">
        <f ca="1">IF(B741="","",OFFSET(table_admin1[[#Headers],[ADM1_PT]],MATCH(B741,admin1,0),1))</f>
        <v/>
      </c>
      <c r="AJ741" s="49" t="str">
        <f t="shared" ca="1" si="22"/>
        <v/>
      </c>
      <c r="AK741" s="49" t="str">
        <f t="shared" ca="1" si="23"/>
        <v/>
      </c>
    </row>
    <row r="742" spans="29:37" x14ac:dyDescent="0.2">
      <c r="AC742" s="49">
        <f>IF(ISBLANK(sbcc18[[#This Row],[total_boys]]),SUM(sbcc18[[#This Row],[boys_0-5_reached]],sbcc18[[#This Row],[boys_6-12_reached]],sbcc18[[#This Row],[boys_13-18_reached]]),sbcc18[[#This Row],[total_boys]])</f>
        <v>0</v>
      </c>
      <c r="AD742" s="49">
        <f>IF(ISBLANK(sbcc18[[#This Row],[total_girls]]),SUM(sbcc18[[#This Row],[girls_0-5_reached]],sbcc18[[#This Row],[girls_6-12_reached]],sbcc18[[#This Row],[girls_13-18_reached]]),sbcc18[[#This Row],[total_girls]])</f>
        <v>0</v>
      </c>
      <c r="AE742" s="49">
        <f>IF(ISBLANK(sbcc18[[#This Row],[total_children]]),SUM(sbcc18[[#This Row],[calc_boys]],sbcc18[[#This Row],[calc_girls]]),sbcc18[[#This Row],[total_children]])</f>
        <v>0</v>
      </c>
      <c r="AF742" s="49">
        <f>IF(ISBLANK(sbcc18[[#This Row],[total_pwd]]),SUM(sbcc18[[#This Row],[total_pwd_men]],sbcc18[[#This Row],[total_pwd_women]]),sbcc18[[#This Row],[total_pwd]])</f>
        <v>0</v>
      </c>
      <c r="AG742" s="49">
        <f>IF(ISBLANK(sbcc18[[#This Row],[total_adults]]),SUM(sbcc18[[#This Row],[total_men]],sbcc18[[#This Row],[total_women]]),sbcc18[[#This Row],[total_adults]])</f>
        <v>0</v>
      </c>
      <c r="AH742" s="49">
        <f>IF(ISBLANK(sbcc18[[#This Row],[total_beneficiaries_reached]]),SUM(sbcc18[[#This Row],[calc_children]],sbcc18[[#This Row],[calc_adults]]),sbcc18[[#This Row],[total_beneficiaries_reached]])</f>
        <v>0</v>
      </c>
      <c r="AI742" s="49" t="str">
        <f ca="1">IF(B742="","",OFFSET(table_admin1[[#Headers],[ADM1_PT]],MATCH(B742,admin1,0),1))</f>
        <v/>
      </c>
      <c r="AJ742" s="49" t="str">
        <f t="shared" ca="1" si="22"/>
        <v/>
      </c>
      <c r="AK742" s="49" t="str">
        <f t="shared" ca="1" si="23"/>
        <v/>
      </c>
    </row>
    <row r="743" spans="29:37" x14ac:dyDescent="0.2">
      <c r="AC743" s="49">
        <f>IF(ISBLANK(sbcc18[[#This Row],[total_boys]]),SUM(sbcc18[[#This Row],[boys_0-5_reached]],sbcc18[[#This Row],[boys_6-12_reached]],sbcc18[[#This Row],[boys_13-18_reached]]),sbcc18[[#This Row],[total_boys]])</f>
        <v>0</v>
      </c>
      <c r="AD743" s="49">
        <f>IF(ISBLANK(sbcc18[[#This Row],[total_girls]]),SUM(sbcc18[[#This Row],[girls_0-5_reached]],sbcc18[[#This Row],[girls_6-12_reached]],sbcc18[[#This Row],[girls_13-18_reached]]),sbcc18[[#This Row],[total_girls]])</f>
        <v>0</v>
      </c>
      <c r="AE743" s="49">
        <f>IF(ISBLANK(sbcc18[[#This Row],[total_children]]),SUM(sbcc18[[#This Row],[calc_boys]],sbcc18[[#This Row],[calc_girls]]),sbcc18[[#This Row],[total_children]])</f>
        <v>0</v>
      </c>
      <c r="AF743" s="49">
        <f>IF(ISBLANK(sbcc18[[#This Row],[total_pwd]]),SUM(sbcc18[[#This Row],[total_pwd_men]],sbcc18[[#This Row],[total_pwd_women]]),sbcc18[[#This Row],[total_pwd]])</f>
        <v>0</v>
      </c>
      <c r="AG743" s="49">
        <f>IF(ISBLANK(sbcc18[[#This Row],[total_adults]]),SUM(sbcc18[[#This Row],[total_men]],sbcc18[[#This Row],[total_women]]),sbcc18[[#This Row],[total_adults]])</f>
        <v>0</v>
      </c>
      <c r="AH743" s="49">
        <f>IF(ISBLANK(sbcc18[[#This Row],[total_beneficiaries_reached]]),SUM(sbcc18[[#This Row],[calc_children]],sbcc18[[#This Row],[calc_adults]]),sbcc18[[#This Row],[total_beneficiaries_reached]])</f>
        <v>0</v>
      </c>
      <c r="AI743" s="49" t="str">
        <f ca="1">IF(B743="","",OFFSET(table_admin1[[#Headers],[ADM1_PT]],MATCH(B743,admin1,0),1))</f>
        <v/>
      </c>
      <c r="AJ743" s="49" t="str">
        <f t="shared" ca="1" si="22"/>
        <v/>
      </c>
      <c r="AK743" s="49" t="str">
        <f t="shared" ca="1" si="23"/>
        <v/>
      </c>
    </row>
    <row r="744" spans="29:37" x14ac:dyDescent="0.2">
      <c r="AC744" s="49">
        <f>IF(ISBLANK(sbcc18[[#This Row],[total_boys]]),SUM(sbcc18[[#This Row],[boys_0-5_reached]],sbcc18[[#This Row],[boys_6-12_reached]],sbcc18[[#This Row],[boys_13-18_reached]]),sbcc18[[#This Row],[total_boys]])</f>
        <v>0</v>
      </c>
      <c r="AD744" s="49">
        <f>IF(ISBLANK(sbcc18[[#This Row],[total_girls]]),SUM(sbcc18[[#This Row],[girls_0-5_reached]],sbcc18[[#This Row],[girls_6-12_reached]],sbcc18[[#This Row],[girls_13-18_reached]]),sbcc18[[#This Row],[total_girls]])</f>
        <v>0</v>
      </c>
      <c r="AE744" s="49">
        <f>IF(ISBLANK(sbcc18[[#This Row],[total_children]]),SUM(sbcc18[[#This Row],[calc_boys]],sbcc18[[#This Row],[calc_girls]]),sbcc18[[#This Row],[total_children]])</f>
        <v>0</v>
      </c>
      <c r="AF744" s="49">
        <f>IF(ISBLANK(sbcc18[[#This Row],[total_pwd]]),SUM(sbcc18[[#This Row],[total_pwd_men]],sbcc18[[#This Row],[total_pwd_women]]),sbcc18[[#This Row],[total_pwd]])</f>
        <v>0</v>
      </c>
      <c r="AG744" s="49">
        <f>IF(ISBLANK(sbcc18[[#This Row],[total_adults]]),SUM(sbcc18[[#This Row],[total_men]],sbcc18[[#This Row],[total_women]]),sbcc18[[#This Row],[total_adults]])</f>
        <v>0</v>
      </c>
      <c r="AH744" s="49">
        <f>IF(ISBLANK(sbcc18[[#This Row],[total_beneficiaries_reached]]),SUM(sbcc18[[#This Row],[calc_children]],sbcc18[[#This Row],[calc_adults]]),sbcc18[[#This Row],[total_beneficiaries_reached]])</f>
        <v>0</v>
      </c>
      <c r="AI744" s="49" t="str">
        <f ca="1">IF(B744="","",OFFSET(table_admin1[[#Headers],[ADM1_PT]],MATCH(B744,admin1,0),1))</f>
        <v/>
      </c>
      <c r="AJ744" s="49" t="str">
        <f t="shared" ca="1" si="22"/>
        <v/>
      </c>
      <c r="AK744" s="49" t="str">
        <f t="shared" ca="1" si="23"/>
        <v/>
      </c>
    </row>
    <row r="745" spans="29:37" x14ac:dyDescent="0.2">
      <c r="AC745" s="49">
        <f>IF(ISBLANK(sbcc18[[#This Row],[total_boys]]),SUM(sbcc18[[#This Row],[boys_0-5_reached]],sbcc18[[#This Row],[boys_6-12_reached]],sbcc18[[#This Row],[boys_13-18_reached]]),sbcc18[[#This Row],[total_boys]])</f>
        <v>0</v>
      </c>
      <c r="AD745" s="49">
        <f>IF(ISBLANK(sbcc18[[#This Row],[total_girls]]),SUM(sbcc18[[#This Row],[girls_0-5_reached]],sbcc18[[#This Row],[girls_6-12_reached]],sbcc18[[#This Row],[girls_13-18_reached]]),sbcc18[[#This Row],[total_girls]])</f>
        <v>0</v>
      </c>
      <c r="AE745" s="49">
        <f>IF(ISBLANK(sbcc18[[#This Row],[total_children]]),SUM(sbcc18[[#This Row],[calc_boys]],sbcc18[[#This Row],[calc_girls]]),sbcc18[[#This Row],[total_children]])</f>
        <v>0</v>
      </c>
      <c r="AF745" s="49">
        <f>IF(ISBLANK(sbcc18[[#This Row],[total_pwd]]),SUM(sbcc18[[#This Row],[total_pwd_men]],sbcc18[[#This Row],[total_pwd_women]]),sbcc18[[#This Row],[total_pwd]])</f>
        <v>0</v>
      </c>
      <c r="AG745" s="49">
        <f>IF(ISBLANK(sbcc18[[#This Row],[total_adults]]),SUM(sbcc18[[#This Row],[total_men]],sbcc18[[#This Row],[total_women]]),sbcc18[[#This Row],[total_adults]])</f>
        <v>0</v>
      </c>
      <c r="AH745" s="49">
        <f>IF(ISBLANK(sbcc18[[#This Row],[total_beneficiaries_reached]]),SUM(sbcc18[[#This Row],[calc_children]],sbcc18[[#This Row],[calc_adults]]),sbcc18[[#This Row],[total_beneficiaries_reached]])</f>
        <v>0</v>
      </c>
      <c r="AI745" s="49" t="str">
        <f ca="1">IF(B745="","",OFFSET(table_admin1[[#Headers],[ADM1_PT]],MATCH(B745,admin1,0),1))</f>
        <v/>
      </c>
      <c r="AJ745" s="49" t="str">
        <f t="shared" ca="1" si="22"/>
        <v/>
      </c>
      <c r="AK745" s="49" t="str">
        <f t="shared" ca="1" si="23"/>
        <v/>
      </c>
    </row>
    <row r="746" spans="29:37" x14ac:dyDescent="0.2">
      <c r="AC746" s="49">
        <f>IF(ISBLANK(sbcc18[[#This Row],[total_boys]]),SUM(sbcc18[[#This Row],[boys_0-5_reached]],sbcc18[[#This Row],[boys_6-12_reached]],sbcc18[[#This Row],[boys_13-18_reached]]),sbcc18[[#This Row],[total_boys]])</f>
        <v>0</v>
      </c>
      <c r="AD746" s="49">
        <f>IF(ISBLANK(sbcc18[[#This Row],[total_girls]]),SUM(sbcc18[[#This Row],[girls_0-5_reached]],sbcc18[[#This Row],[girls_6-12_reached]],sbcc18[[#This Row],[girls_13-18_reached]]),sbcc18[[#This Row],[total_girls]])</f>
        <v>0</v>
      </c>
      <c r="AE746" s="49">
        <f>IF(ISBLANK(sbcc18[[#This Row],[total_children]]),SUM(sbcc18[[#This Row],[calc_boys]],sbcc18[[#This Row],[calc_girls]]),sbcc18[[#This Row],[total_children]])</f>
        <v>0</v>
      </c>
      <c r="AF746" s="49">
        <f>IF(ISBLANK(sbcc18[[#This Row],[total_pwd]]),SUM(sbcc18[[#This Row],[total_pwd_men]],sbcc18[[#This Row],[total_pwd_women]]),sbcc18[[#This Row],[total_pwd]])</f>
        <v>0</v>
      </c>
      <c r="AG746" s="49">
        <f>IF(ISBLANK(sbcc18[[#This Row],[total_adults]]),SUM(sbcc18[[#This Row],[total_men]],sbcc18[[#This Row],[total_women]]),sbcc18[[#This Row],[total_adults]])</f>
        <v>0</v>
      </c>
      <c r="AH746" s="49">
        <f>IF(ISBLANK(sbcc18[[#This Row],[total_beneficiaries_reached]]),SUM(sbcc18[[#This Row],[calc_children]],sbcc18[[#This Row],[calc_adults]]),sbcc18[[#This Row],[total_beneficiaries_reached]])</f>
        <v>0</v>
      </c>
      <c r="AI746" s="49" t="str">
        <f ca="1">IF(B746="","",OFFSET(table_admin1[[#Headers],[ADM1_PT]],MATCH(B746,admin1,0),1))</f>
        <v/>
      </c>
      <c r="AJ746" s="49" t="str">
        <f t="shared" ca="1" si="22"/>
        <v/>
      </c>
      <c r="AK746" s="49" t="str">
        <f t="shared" ca="1" si="23"/>
        <v/>
      </c>
    </row>
    <row r="747" spans="29:37" x14ac:dyDescent="0.2">
      <c r="AC747" s="49">
        <f>IF(ISBLANK(sbcc18[[#This Row],[total_boys]]),SUM(sbcc18[[#This Row],[boys_0-5_reached]],sbcc18[[#This Row],[boys_6-12_reached]],sbcc18[[#This Row],[boys_13-18_reached]]),sbcc18[[#This Row],[total_boys]])</f>
        <v>0</v>
      </c>
      <c r="AD747" s="49">
        <f>IF(ISBLANK(sbcc18[[#This Row],[total_girls]]),SUM(sbcc18[[#This Row],[girls_0-5_reached]],sbcc18[[#This Row],[girls_6-12_reached]],sbcc18[[#This Row],[girls_13-18_reached]]),sbcc18[[#This Row],[total_girls]])</f>
        <v>0</v>
      </c>
      <c r="AE747" s="49">
        <f>IF(ISBLANK(sbcc18[[#This Row],[total_children]]),SUM(sbcc18[[#This Row],[calc_boys]],sbcc18[[#This Row],[calc_girls]]),sbcc18[[#This Row],[total_children]])</f>
        <v>0</v>
      </c>
      <c r="AF747" s="49">
        <f>IF(ISBLANK(sbcc18[[#This Row],[total_pwd]]),SUM(sbcc18[[#This Row],[total_pwd_men]],sbcc18[[#This Row],[total_pwd_women]]),sbcc18[[#This Row],[total_pwd]])</f>
        <v>0</v>
      </c>
      <c r="AG747" s="49">
        <f>IF(ISBLANK(sbcc18[[#This Row],[total_adults]]),SUM(sbcc18[[#This Row],[total_men]],sbcc18[[#This Row],[total_women]]),sbcc18[[#This Row],[total_adults]])</f>
        <v>0</v>
      </c>
      <c r="AH747" s="49">
        <f>IF(ISBLANK(sbcc18[[#This Row],[total_beneficiaries_reached]]),SUM(sbcc18[[#This Row],[calc_children]],sbcc18[[#This Row],[calc_adults]]),sbcc18[[#This Row],[total_beneficiaries_reached]])</f>
        <v>0</v>
      </c>
      <c r="AI747" s="49" t="str">
        <f ca="1">IF(B747="","",OFFSET(table_admin1[[#Headers],[ADM1_PT]],MATCH(B747,admin1,0),1))</f>
        <v/>
      </c>
      <c r="AJ747" s="49" t="str">
        <f t="shared" ca="1" si="22"/>
        <v/>
      </c>
      <c r="AK747" s="49" t="str">
        <f t="shared" ca="1" si="23"/>
        <v/>
      </c>
    </row>
    <row r="748" spans="29:37" x14ac:dyDescent="0.2">
      <c r="AC748" s="49">
        <f>IF(ISBLANK(sbcc18[[#This Row],[total_boys]]),SUM(sbcc18[[#This Row],[boys_0-5_reached]],sbcc18[[#This Row],[boys_6-12_reached]],sbcc18[[#This Row],[boys_13-18_reached]]),sbcc18[[#This Row],[total_boys]])</f>
        <v>0</v>
      </c>
      <c r="AD748" s="49">
        <f>IF(ISBLANK(sbcc18[[#This Row],[total_girls]]),SUM(sbcc18[[#This Row],[girls_0-5_reached]],sbcc18[[#This Row],[girls_6-12_reached]],sbcc18[[#This Row],[girls_13-18_reached]]),sbcc18[[#This Row],[total_girls]])</f>
        <v>0</v>
      </c>
      <c r="AE748" s="49">
        <f>IF(ISBLANK(sbcc18[[#This Row],[total_children]]),SUM(sbcc18[[#This Row],[calc_boys]],sbcc18[[#This Row],[calc_girls]]),sbcc18[[#This Row],[total_children]])</f>
        <v>0</v>
      </c>
      <c r="AF748" s="49">
        <f>IF(ISBLANK(sbcc18[[#This Row],[total_pwd]]),SUM(sbcc18[[#This Row],[total_pwd_men]],sbcc18[[#This Row],[total_pwd_women]]),sbcc18[[#This Row],[total_pwd]])</f>
        <v>0</v>
      </c>
      <c r="AG748" s="49">
        <f>IF(ISBLANK(sbcc18[[#This Row],[total_adults]]),SUM(sbcc18[[#This Row],[total_men]],sbcc18[[#This Row],[total_women]]),sbcc18[[#This Row],[total_adults]])</f>
        <v>0</v>
      </c>
      <c r="AH748" s="49">
        <f>IF(ISBLANK(sbcc18[[#This Row],[total_beneficiaries_reached]]),SUM(sbcc18[[#This Row],[calc_children]],sbcc18[[#This Row],[calc_adults]]),sbcc18[[#This Row],[total_beneficiaries_reached]])</f>
        <v>0</v>
      </c>
      <c r="AI748" s="49" t="str">
        <f ca="1">IF(B748="","",OFFSET(table_admin1[[#Headers],[ADM1_PT]],MATCH(B748,admin1,0),1))</f>
        <v/>
      </c>
      <c r="AJ748" s="49" t="str">
        <f t="shared" ca="1" si="22"/>
        <v/>
      </c>
      <c r="AK748" s="49" t="str">
        <f t="shared" ca="1" si="23"/>
        <v/>
      </c>
    </row>
    <row r="749" spans="29:37" x14ac:dyDescent="0.2">
      <c r="AC749" s="49">
        <f>IF(ISBLANK(sbcc18[[#This Row],[total_boys]]),SUM(sbcc18[[#This Row],[boys_0-5_reached]],sbcc18[[#This Row],[boys_6-12_reached]],sbcc18[[#This Row],[boys_13-18_reached]]),sbcc18[[#This Row],[total_boys]])</f>
        <v>0</v>
      </c>
      <c r="AD749" s="49">
        <f>IF(ISBLANK(sbcc18[[#This Row],[total_girls]]),SUM(sbcc18[[#This Row],[girls_0-5_reached]],sbcc18[[#This Row],[girls_6-12_reached]],sbcc18[[#This Row],[girls_13-18_reached]]),sbcc18[[#This Row],[total_girls]])</f>
        <v>0</v>
      </c>
      <c r="AE749" s="49">
        <f>IF(ISBLANK(sbcc18[[#This Row],[total_children]]),SUM(sbcc18[[#This Row],[calc_boys]],sbcc18[[#This Row],[calc_girls]]),sbcc18[[#This Row],[total_children]])</f>
        <v>0</v>
      </c>
      <c r="AF749" s="49">
        <f>IF(ISBLANK(sbcc18[[#This Row],[total_pwd]]),SUM(sbcc18[[#This Row],[total_pwd_men]],sbcc18[[#This Row],[total_pwd_women]]),sbcc18[[#This Row],[total_pwd]])</f>
        <v>0</v>
      </c>
      <c r="AG749" s="49">
        <f>IF(ISBLANK(sbcc18[[#This Row],[total_adults]]),SUM(sbcc18[[#This Row],[total_men]],sbcc18[[#This Row],[total_women]]),sbcc18[[#This Row],[total_adults]])</f>
        <v>0</v>
      </c>
      <c r="AH749" s="49">
        <f>IF(ISBLANK(sbcc18[[#This Row],[total_beneficiaries_reached]]),SUM(sbcc18[[#This Row],[calc_children]],sbcc18[[#This Row],[calc_adults]]),sbcc18[[#This Row],[total_beneficiaries_reached]])</f>
        <v>0</v>
      </c>
      <c r="AI749" s="49" t="str">
        <f ca="1">IF(B749="","",OFFSET(table_admin1[[#Headers],[ADM1_PT]],MATCH(B749,admin1,0),1))</f>
        <v/>
      </c>
      <c r="AJ749" s="49" t="str">
        <f t="shared" ca="1" si="22"/>
        <v/>
      </c>
      <c r="AK749" s="49" t="str">
        <f t="shared" ca="1" si="23"/>
        <v/>
      </c>
    </row>
    <row r="750" spans="29:37" x14ac:dyDescent="0.2">
      <c r="AC750" s="49">
        <f>IF(ISBLANK(sbcc18[[#This Row],[total_boys]]),SUM(sbcc18[[#This Row],[boys_0-5_reached]],sbcc18[[#This Row],[boys_6-12_reached]],sbcc18[[#This Row],[boys_13-18_reached]]),sbcc18[[#This Row],[total_boys]])</f>
        <v>0</v>
      </c>
      <c r="AD750" s="49">
        <f>IF(ISBLANK(sbcc18[[#This Row],[total_girls]]),SUM(sbcc18[[#This Row],[girls_0-5_reached]],sbcc18[[#This Row],[girls_6-12_reached]],sbcc18[[#This Row],[girls_13-18_reached]]),sbcc18[[#This Row],[total_girls]])</f>
        <v>0</v>
      </c>
      <c r="AE750" s="49">
        <f>IF(ISBLANK(sbcc18[[#This Row],[total_children]]),SUM(sbcc18[[#This Row],[calc_boys]],sbcc18[[#This Row],[calc_girls]]),sbcc18[[#This Row],[total_children]])</f>
        <v>0</v>
      </c>
      <c r="AF750" s="49">
        <f>IF(ISBLANK(sbcc18[[#This Row],[total_pwd]]),SUM(sbcc18[[#This Row],[total_pwd_men]],sbcc18[[#This Row],[total_pwd_women]]),sbcc18[[#This Row],[total_pwd]])</f>
        <v>0</v>
      </c>
      <c r="AG750" s="49">
        <f>IF(ISBLANK(sbcc18[[#This Row],[total_adults]]),SUM(sbcc18[[#This Row],[total_men]],sbcc18[[#This Row],[total_women]]),sbcc18[[#This Row],[total_adults]])</f>
        <v>0</v>
      </c>
      <c r="AH750" s="49">
        <f>IF(ISBLANK(sbcc18[[#This Row],[total_beneficiaries_reached]]),SUM(sbcc18[[#This Row],[calc_children]],sbcc18[[#This Row],[calc_adults]]),sbcc18[[#This Row],[total_beneficiaries_reached]])</f>
        <v>0</v>
      </c>
      <c r="AI750" s="49" t="str">
        <f ca="1">IF(B750="","",OFFSET(table_admin1[[#Headers],[ADM1_PT]],MATCH(B750,admin1,0),1))</f>
        <v/>
      </c>
      <c r="AJ750" s="49" t="str">
        <f t="shared" ca="1" si="22"/>
        <v/>
      </c>
      <c r="AK750" s="49" t="str">
        <f t="shared" ca="1" si="23"/>
        <v/>
      </c>
    </row>
    <row r="751" spans="29:37" x14ac:dyDescent="0.2">
      <c r="AC751" s="49">
        <f>IF(ISBLANK(sbcc18[[#This Row],[total_boys]]),SUM(sbcc18[[#This Row],[boys_0-5_reached]],sbcc18[[#This Row],[boys_6-12_reached]],sbcc18[[#This Row],[boys_13-18_reached]]),sbcc18[[#This Row],[total_boys]])</f>
        <v>0</v>
      </c>
      <c r="AD751" s="49">
        <f>IF(ISBLANK(sbcc18[[#This Row],[total_girls]]),SUM(sbcc18[[#This Row],[girls_0-5_reached]],sbcc18[[#This Row],[girls_6-12_reached]],sbcc18[[#This Row],[girls_13-18_reached]]),sbcc18[[#This Row],[total_girls]])</f>
        <v>0</v>
      </c>
      <c r="AE751" s="49">
        <f>IF(ISBLANK(sbcc18[[#This Row],[total_children]]),SUM(sbcc18[[#This Row],[calc_boys]],sbcc18[[#This Row],[calc_girls]]),sbcc18[[#This Row],[total_children]])</f>
        <v>0</v>
      </c>
      <c r="AF751" s="49">
        <f>IF(ISBLANK(sbcc18[[#This Row],[total_pwd]]),SUM(sbcc18[[#This Row],[total_pwd_men]],sbcc18[[#This Row],[total_pwd_women]]),sbcc18[[#This Row],[total_pwd]])</f>
        <v>0</v>
      </c>
      <c r="AG751" s="49">
        <f>IF(ISBLANK(sbcc18[[#This Row],[total_adults]]),SUM(sbcc18[[#This Row],[total_men]],sbcc18[[#This Row],[total_women]]),sbcc18[[#This Row],[total_adults]])</f>
        <v>0</v>
      </c>
      <c r="AH751" s="49">
        <f>IF(ISBLANK(sbcc18[[#This Row],[total_beneficiaries_reached]]),SUM(sbcc18[[#This Row],[calc_children]],sbcc18[[#This Row],[calc_adults]]),sbcc18[[#This Row],[total_beneficiaries_reached]])</f>
        <v>0</v>
      </c>
      <c r="AI751" s="49" t="str">
        <f ca="1">IF(B751="","",OFFSET(table_admin1[[#Headers],[ADM1_PT]],MATCH(B751,admin1,0),1))</f>
        <v/>
      </c>
      <c r="AJ751" s="49" t="str">
        <f t="shared" ca="1" si="22"/>
        <v/>
      </c>
      <c r="AK751" s="49" t="str">
        <f t="shared" ca="1" si="23"/>
        <v/>
      </c>
    </row>
    <row r="752" spans="29:37" x14ac:dyDescent="0.2">
      <c r="AC752" s="49">
        <f>IF(ISBLANK(sbcc18[[#This Row],[total_boys]]),SUM(sbcc18[[#This Row],[boys_0-5_reached]],sbcc18[[#This Row],[boys_6-12_reached]],sbcc18[[#This Row],[boys_13-18_reached]]),sbcc18[[#This Row],[total_boys]])</f>
        <v>0</v>
      </c>
      <c r="AD752" s="49">
        <f>IF(ISBLANK(sbcc18[[#This Row],[total_girls]]),SUM(sbcc18[[#This Row],[girls_0-5_reached]],sbcc18[[#This Row],[girls_6-12_reached]],sbcc18[[#This Row],[girls_13-18_reached]]),sbcc18[[#This Row],[total_girls]])</f>
        <v>0</v>
      </c>
      <c r="AE752" s="49">
        <f>IF(ISBLANK(sbcc18[[#This Row],[total_children]]),SUM(sbcc18[[#This Row],[calc_boys]],sbcc18[[#This Row],[calc_girls]]),sbcc18[[#This Row],[total_children]])</f>
        <v>0</v>
      </c>
      <c r="AF752" s="49">
        <f>IF(ISBLANK(sbcc18[[#This Row],[total_pwd]]),SUM(sbcc18[[#This Row],[total_pwd_men]],sbcc18[[#This Row],[total_pwd_women]]),sbcc18[[#This Row],[total_pwd]])</f>
        <v>0</v>
      </c>
      <c r="AG752" s="49">
        <f>IF(ISBLANK(sbcc18[[#This Row],[total_adults]]),SUM(sbcc18[[#This Row],[total_men]],sbcc18[[#This Row],[total_women]]),sbcc18[[#This Row],[total_adults]])</f>
        <v>0</v>
      </c>
      <c r="AH752" s="49">
        <f>IF(ISBLANK(sbcc18[[#This Row],[total_beneficiaries_reached]]),SUM(sbcc18[[#This Row],[calc_children]],sbcc18[[#This Row],[calc_adults]]),sbcc18[[#This Row],[total_beneficiaries_reached]])</f>
        <v>0</v>
      </c>
      <c r="AI752" s="49" t="str">
        <f ca="1">IF(B752="","",OFFSET(table_admin1[[#Headers],[ADM1_PT]],MATCH(B752,admin1,0),1))</f>
        <v/>
      </c>
      <c r="AJ752" s="49" t="str">
        <f t="shared" ca="1" si="22"/>
        <v/>
      </c>
      <c r="AK752" s="49" t="str">
        <f t="shared" ca="1" si="23"/>
        <v/>
      </c>
    </row>
    <row r="753" spans="29:37" x14ac:dyDescent="0.2">
      <c r="AC753" s="49">
        <f>IF(ISBLANK(sbcc18[[#This Row],[total_boys]]),SUM(sbcc18[[#This Row],[boys_0-5_reached]],sbcc18[[#This Row],[boys_6-12_reached]],sbcc18[[#This Row],[boys_13-18_reached]]),sbcc18[[#This Row],[total_boys]])</f>
        <v>0</v>
      </c>
      <c r="AD753" s="49">
        <f>IF(ISBLANK(sbcc18[[#This Row],[total_girls]]),SUM(sbcc18[[#This Row],[girls_0-5_reached]],sbcc18[[#This Row],[girls_6-12_reached]],sbcc18[[#This Row],[girls_13-18_reached]]),sbcc18[[#This Row],[total_girls]])</f>
        <v>0</v>
      </c>
      <c r="AE753" s="49">
        <f>IF(ISBLANK(sbcc18[[#This Row],[total_children]]),SUM(sbcc18[[#This Row],[calc_boys]],sbcc18[[#This Row],[calc_girls]]),sbcc18[[#This Row],[total_children]])</f>
        <v>0</v>
      </c>
      <c r="AF753" s="49">
        <f>IF(ISBLANK(sbcc18[[#This Row],[total_pwd]]),SUM(sbcc18[[#This Row],[total_pwd_men]],sbcc18[[#This Row],[total_pwd_women]]),sbcc18[[#This Row],[total_pwd]])</f>
        <v>0</v>
      </c>
      <c r="AG753" s="49">
        <f>IF(ISBLANK(sbcc18[[#This Row],[total_adults]]),SUM(sbcc18[[#This Row],[total_men]],sbcc18[[#This Row],[total_women]]),sbcc18[[#This Row],[total_adults]])</f>
        <v>0</v>
      </c>
      <c r="AH753" s="49">
        <f>IF(ISBLANK(sbcc18[[#This Row],[total_beneficiaries_reached]]),SUM(sbcc18[[#This Row],[calc_children]],sbcc18[[#This Row],[calc_adults]]),sbcc18[[#This Row],[total_beneficiaries_reached]])</f>
        <v>0</v>
      </c>
      <c r="AI753" s="49" t="str">
        <f ca="1">IF(B753="","",OFFSET(table_admin1[[#Headers],[ADM1_PT]],MATCH(B753,admin1,0),1))</f>
        <v/>
      </c>
      <c r="AJ753" s="49" t="str">
        <f t="shared" ca="1" si="22"/>
        <v/>
      </c>
      <c r="AK753" s="49" t="str">
        <f t="shared" ca="1" si="23"/>
        <v/>
      </c>
    </row>
    <row r="754" spans="29:37" x14ac:dyDescent="0.2">
      <c r="AC754" s="49">
        <f>IF(ISBLANK(sbcc18[[#This Row],[total_boys]]),SUM(sbcc18[[#This Row],[boys_0-5_reached]],sbcc18[[#This Row],[boys_6-12_reached]],sbcc18[[#This Row],[boys_13-18_reached]]),sbcc18[[#This Row],[total_boys]])</f>
        <v>0</v>
      </c>
      <c r="AD754" s="49">
        <f>IF(ISBLANK(sbcc18[[#This Row],[total_girls]]),SUM(sbcc18[[#This Row],[girls_0-5_reached]],sbcc18[[#This Row],[girls_6-12_reached]],sbcc18[[#This Row],[girls_13-18_reached]]),sbcc18[[#This Row],[total_girls]])</f>
        <v>0</v>
      </c>
      <c r="AE754" s="49">
        <f>IF(ISBLANK(sbcc18[[#This Row],[total_children]]),SUM(sbcc18[[#This Row],[calc_boys]],sbcc18[[#This Row],[calc_girls]]),sbcc18[[#This Row],[total_children]])</f>
        <v>0</v>
      </c>
      <c r="AF754" s="49">
        <f>IF(ISBLANK(sbcc18[[#This Row],[total_pwd]]),SUM(sbcc18[[#This Row],[total_pwd_men]],sbcc18[[#This Row],[total_pwd_women]]),sbcc18[[#This Row],[total_pwd]])</f>
        <v>0</v>
      </c>
      <c r="AG754" s="49">
        <f>IF(ISBLANK(sbcc18[[#This Row],[total_adults]]),SUM(sbcc18[[#This Row],[total_men]],sbcc18[[#This Row],[total_women]]),sbcc18[[#This Row],[total_adults]])</f>
        <v>0</v>
      </c>
      <c r="AH754" s="49">
        <f>IF(ISBLANK(sbcc18[[#This Row],[total_beneficiaries_reached]]),SUM(sbcc18[[#This Row],[calc_children]],sbcc18[[#This Row],[calc_adults]]),sbcc18[[#This Row],[total_beneficiaries_reached]])</f>
        <v>0</v>
      </c>
      <c r="AI754" s="49" t="str">
        <f ca="1">IF(B754="","",OFFSET(table_admin1[[#Headers],[ADM1_PT]],MATCH(B754,admin1,0),1))</f>
        <v/>
      </c>
      <c r="AJ754" s="49" t="str">
        <f t="shared" ca="1" si="22"/>
        <v/>
      </c>
      <c r="AK754" s="49" t="str">
        <f t="shared" ca="1" si="23"/>
        <v/>
      </c>
    </row>
    <row r="755" spans="29:37" x14ac:dyDescent="0.2">
      <c r="AC755" s="49">
        <f>IF(ISBLANK(sbcc18[[#This Row],[total_boys]]),SUM(sbcc18[[#This Row],[boys_0-5_reached]],sbcc18[[#This Row],[boys_6-12_reached]],sbcc18[[#This Row],[boys_13-18_reached]]),sbcc18[[#This Row],[total_boys]])</f>
        <v>0</v>
      </c>
      <c r="AD755" s="49">
        <f>IF(ISBLANK(sbcc18[[#This Row],[total_girls]]),SUM(sbcc18[[#This Row],[girls_0-5_reached]],sbcc18[[#This Row],[girls_6-12_reached]],sbcc18[[#This Row],[girls_13-18_reached]]),sbcc18[[#This Row],[total_girls]])</f>
        <v>0</v>
      </c>
      <c r="AE755" s="49">
        <f>IF(ISBLANK(sbcc18[[#This Row],[total_children]]),SUM(sbcc18[[#This Row],[calc_boys]],sbcc18[[#This Row],[calc_girls]]),sbcc18[[#This Row],[total_children]])</f>
        <v>0</v>
      </c>
      <c r="AF755" s="49">
        <f>IF(ISBLANK(sbcc18[[#This Row],[total_pwd]]),SUM(sbcc18[[#This Row],[total_pwd_men]],sbcc18[[#This Row],[total_pwd_women]]),sbcc18[[#This Row],[total_pwd]])</f>
        <v>0</v>
      </c>
      <c r="AG755" s="49">
        <f>IF(ISBLANK(sbcc18[[#This Row],[total_adults]]),SUM(sbcc18[[#This Row],[total_men]],sbcc18[[#This Row],[total_women]]),sbcc18[[#This Row],[total_adults]])</f>
        <v>0</v>
      </c>
      <c r="AH755" s="49">
        <f>IF(ISBLANK(sbcc18[[#This Row],[total_beneficiaries_reached]]),SUM(sbcc18[[#This Row],[calc_children]],sbcc18[[#This Row],[calc_adults]]),sbcc18[[#This Row],[total_beneficiaries_reached]])</f>
        <v>0</v>
      </c>
      <c r="AI755" s="49" t="str">
        <f ca="1">IF(B755="","",OFFSET(table_admin1[[#Headers],[ADM1_PT]],MATCH(B755,admin1,0),1))</f>
        <v/>
      </c>
      <c r="AJ755" s="49" t="str">
        <f t="shared" ca="1" si="22"/>
        <v/>
      </c>
      <c r="AK755" s="49" t="str">
        <f t="shared" ca="1" si="23"/>
        <v/>
      </c>
    </row>
    <row r="756" spans="29:37" x14ac:dyDescent="0.2">
      <c r="AC756" s="49">
        <f>IF(ISBLANK(sbcc18[[#This Row],[total_boys]]),SUM(sbcc18[[#This Row],[boys_0-5_reached]],sbcc18[[#This Row],[boys_6-12_reached]],sbcc18[[#This Row],[boys_13-18_reached]]),sbcc18[[#This Row],[total_boys]])</f>
        <v>0</v>
      </c>
      <c r="AD756" s="49">
        <f>IF(ISBLANK(sbcc18[[#This Row],[total_girls]]),SUM(sbcc18[[#This Row],[girls_0-5_reached]],sbcc18[[#This Row],[girls_6-12_reached]],sbcc18[[#This Row],[girls_13-18_reached]]),sbcc18[[#This Row],[total_girls]])</f>
        <v>0</v>
      </c>
      <c r="AE756" s="49">
        <f>IF(ISBLANK(sbcc18[[#This Row],[total_children]]),SUM(sbcc18[[#This Row],[calc_boys]],sbcc18[[#This Row],[calc_girls]]),sbcc18[[#This Row],[total_children]])</f>
        <v>0</v>
      </c>
      <c r="AF756" s="49">
        <f>IF(ISBLANK(sbcc18[[#This Row],[total_pwd]]),SUM(sbcc18[[#This Row],[total_pwd_men]],sbcc18[[#This Row],[total_pwd_women]]),sbcc18[[#This Row],[total_pwd]])</f>
        <v>0</v>
      </c>
      <c r="AG756" s="49">
        <f>IF(ISBLANK(sbcc18[[#This Row],[total_adults]]),SUM(sbcc18[[#This Row],[total_men]],sbcc18[[#This Row],[total_women]]),sbcc18[[#This Row],[total_adults]])</f>
        <v>0</v>
      </c>
      <c r="AH756" s="49">
        <f>IF(ISBLANK(sbcc18[[#This Row],[total_beneficiaries_reached]]),SUM(sbcc18[[#This Row],[calc_children]],sbcc18[[#This Row],[calc_adults]]),sbcc18[[#This Row],[total_beneficiaries_reached]])</f>
        <v>0</v>
      </c>
      <c r="AI756" s="49" t="str">
        <f ca="1">IF(B756="","",OFFSET(table_admin1[[#Headers],[ADM1_PT]],MATCH(B756,admin1,0),1))</f>
        <v/>
      </c>
      <c r="AJ756" s="49" t="str">
        <f t="shared" ca="1" si="22"/>
        <v/>
      </c>
      <c r="AK756" s="49" t="str">
        <f t="shared" ca="1" si="23"/>
        <v/>
      </c>
    </row>
    <row r="757" spans="29:37" x14ac:dyDescent="0.2">
      <c r="AC757" s="49">
        <f>IF(ISBLANK(sbcc18[[#This Row],[total_boys]]),SUM(sbcc18[[#This Row],[boys_0-5_reached]],sbcc18[[#This Row],[boys_6-12_reached]],sbcc18[[#This Row],[boys_13-18_reached]]),sbcc18[[#This Row],[total_boys]])</f>
        <v>0</v>
      </c>
      <c r="AD757" s="49">
        <f>IF(ISBLANK(sbcc18[[#This Row],[total_girls]]),SUM(sbcc18[[#This Row],[girls_0-5_reached]],sbcc18[[#This Row],[girls_6-12_reached]],sbcc18[[#This Row],[girls_13-18_reached]]),sbcc18[[#This Row],[total_girls]])</f>
        <v>0</v>
      </c>
      <c r="AE757" s="49">
        <f>IF(ISBLANK(sbcc18[[#This Row],[total_children]]),SUM(sbcc18[[#This Row],[calc_boys]],sbcc18[[#This Row],[calc_girls]]),sbcc18[[#This Row],[total_children]])</f>
        <v>0</v>
      </c>
      <c r="AF757" s="49">
        <f>IF(ISBLANK(sbcc18[[#This Row],[total_pwd]]),SUM(sbcc18[[#This Row],[total_pwd_men]],sbcc18[[#This Row],[total_pwd_women]]),sbcc18[[#This Row],[total_pwd]])</f>
        <v>0</v>
      </c>
      <c r="AG757" s="49">
        <f>IF(ISBLANK(sbcc18[[#This Row],[total_adults]]),SUM(sbcc18[[#This Row],[total_men]],sbcc18[[#This Row],[total_women]]),sbcc18[[#This Row],[total_adults]])</f>
        <v>0</v>
      </c>
      <c r="AH757" s="49">
        <f>IF(ISBLANK(sbcc18[[#This Row],[total_beneficiaries_reached]]),SUM(sbcc18[[#This Row],[calc_children]],sbcc18[[#This Row],[calc_adults]]),sbcc18[[#This Row],[total_beneficiaries_reached]])</f>
        <v>0</v>
      </c>
      <c r="AI757" s="49" t="str">
        <f ca="1">IF(B757="","",OFFSET(table_admin1[[#Headers],[ADM1_PT]],MATCH(B757,admin1,0),1))</f>
        <v/>
      </c>
      <c r="AJ757" s="49" t="str">
        <f t="shared" ca="1" si="22"/>
        <v/>
      </c>
      <c r="AK757" s="49" t="str">
        <f t="shared" ca="1" si="23"/>
        <v/>
      </c>
    </row>
    <row r="758" spans="29:37" x14ac:dyDescent="0.2">
      <c r="AC758" s="49">
        <f>IF(ISBLANK(sbcc18[[#This Row],[total_boys]]),SUM(sbcc18[[#This Row],[boys_0-5_reached]],sbcc18[[#This Row],[boys_6-12_reached]],sbcc18[[#This Row],[boys_13-18_reached]]),sbcc18[[#This Row],[total_boys]])</f>
        <v>0</v>
      </c>
      <c r="AD758" s="49">
        <f>IF(ISBLANK(sbcc18[[#This Row],[total_girls]]),SUM(sbcc18[[#This Row],[girls_0-5_reached]],sbcc18[[#This Row],[girls_6-12_reached]],sbcc18[[#This Row],[girls_13-18_reached]]),sbcc18[[#This Row],[total_girls]])</f>
        <v>0</v>
      </c>
      <c r="AE758" s="49">
        <f>IF(ISBLANK(sbcc18[[#This Row],[total_children]]),SUM(sbcc18[[#This Row],[calc_boys]],sbcc18[[#This Row],[calc_girls]]),sbcc18[[#This Row],[total_children]])</f>
        <v>0</v>
      </c>
      <c r="AF758" s="49">
        <f>IF(ISBLANK(sbcc18[[#This Row],[total_pwd]]),SUM(sbcc18[[#This Row],[total_pwd_men]],sbcc18[[#This Row],[total_pwd_women]]),sbcc18[[#This Row],[total_pwd]])</f>
        <v>0</v>
      </c>
      <c r="AG758" s="49">
        <f>IF(ISBLANK(sbcc18[[#This Row],[total_adults]]),SUM(sbcc18[[#This Row],[total_men]],sbcc18[[#This Row],[total_women]]),sbcc18[[#This Row],[total_adults]])</f>
        <v>0</v>
      </c>
      <c r="AH758" s="49">
        <f>IF(ISBLANK(sbcc18[[#This Row],[total_beneficiaries_reached]]),SUM(sbcc18[[#This Row],[calc_children]],sbcc18[[#This Row],[calc_adults]]),sbcc18[[#This Row],[total_beneficiaries_reached]])</f>
        <v>0</v>
      </c>
      <c r="AI758" s="49" t="str">
        <f ca="1">IF(B758="","",OFFSET(table_admin1[[#Headers],[ADM1_PT]],MATCH(B758,admin1,0),1))</f>
        <v/>
      </c>
      <c r="AJ758" s="49" t="str">
        <f t="shared" ca="1" si="22"/>
        <v/>
      </c>
      <c r="AK758" s="49" t="str">
        <f t="shared" ca="1" si="23"/>
        <v/>
      </c>
    </row>
    <row r="759" spans="29:37" x14ac:dyDescent="0.2">
      <c r="AC759" s="49">
        <f>IF(ISBLANK(sbcc18[[#This Row],[total_boys]]),SUM(sbcc18[[#This Row],[boys_0-5_reached]],sbcc18[[#This Row],[boys_6-12_reached]],sbcc18[[#This Row],[boys_13-18_reached]]),sbcc18[[#This Row],[total_boys]])</f>
        <v>0</v>
      </c>
      <c r="AD759" s="49">
        <f>IF(ISBLANK(sbcc18[[#This Row],[total_girls]]),SUM(sbcc18[[#This Row],[girls_0-5_reached]],sbcc18[[#This Row],[girls_6-12_reached]],sbcc18[[#This Row],[girls_13-18_reached]]),sbcc18[[#This Row],[total_girls]])</f>
        <v>0</v>
      </c>
      <c r="AE759" s="49">
        <f>IF(ISBLANK(sbcc18[[#This Row],[total_children]]),SUM(sbcc18[[#This Row],[calc_boys]],sbcc18[[#This Row],[calc_girls]]),sbcc18[[#This Row],[total_children]])</f>
        <v>0</v>
      </c>
      <c r="AF759" s="49">
        <f>IF(ISBLANK(sbcc18[[#This Row],[total_pwd]]),SUM(sbcc18[[#This Row],[total_pwd_men]],sbcc18[[#This Row],[total_pwd_women]]),sbcc18[[#This Row],[total_pwd]])</f>
        <v>0</v>
      </c>
      <c r="AG759" s="49">
        <f>IF(ISBLANK(sbcc18[[#This Row],[total_adults]]),SUM(sbcc18[[#This Row],[total_men]],sbcc18[[#This Row],[total_women]]),sbcc18[[#This Row],[total_adults]])</f>
        <v>0</v>
      </c>
      <c r="AH759" s="49">
        <f>IF(ISBLANK(sbcc18[[#This Row],[total_beneficiaries_reached]]),SUM(sbcc18[[#This Row],[calc_children]],sbcc18[[#This Row],[calc_adults]]),sbcc18[[#This Row],[total_beneficiaries_reached]])</f>
        <v>0</v>
      </c>
      <c r="AI759" s="49" t="str">
        <f ca="1">IF(B759="","",OFFSET(table_admin1[[#Headers],[ADM1_PT]],MATCH(B759,admin1,0),1))</f>
        <v/>
      </c>
      <c r="AJ759" s="49" t="str">
        <f t="shared" ca="1" si="22"/>
        <v/>
      </c>
      <c r="AK759" s="49" t="str">
        <f t="shared" ca="1" si="23"/>
        <v/>
      </c>
    </row>
    <row r="760" spans="29:37" x14ac:dyDescent="0.2">
      <c r="AC760" s="49">
        <f>IF(ISBLANK(sbcc18[[#This Row],[total_boys]]),SUM(sbcc18[[#This Row],[boys_0-5_reached]],sbcc18[[#This Row],[boys_6-12_reached]],sbcc18[[#This Row],[boys_13-18_reached]]),sbcc18[[#This Row],[total_boys]])</f>
        <v>0</v>
      </c>
      <c r="AD760" s="49">
        <f>IF(ISBLANK(sbcc18[[#This Row],[total_girls]]),SUM(sbcc18[[#This Row],[girls_0-5_reached]],sbcc18[[#This Row],[girls_6-12_reached]],sbcc18[[#This Row],[girls_13-18_reached]]),sbcc18[[#This Row],[total_girls]])</f>
        <v>0</v>
      </c>
      <c r="AE760" s="49">
        <f>IF(ISBLANK(sbcc18[[#This Row],[total_children]]),SUM(sbcc18[[#This Row],[calc_boys]],sbcc18[[#This Row],[calc_girls]]),sbcc18[[#This Row],[total_children]])</f>
        <v>0</v>
      </c>
      <c r="AF760" s="49">
        <f>IF(ISBLANK(sbcc18[[#This Row],[total_pwd]]),SUM(sbcc18[[#This Row],[total_pwd_men]],sbcc18[[#This Row],[total_pwd_women]]),sbcc18[[#This Row],[total_pwd]])</f>
        <v>0</v>
      </c>
      <c r="AG760" s="49">
        <f>IF(ISBLANK(sbcc18[[#This Row],[total_adults]]),SUM(sbcc18[[#This Row],[total_men]],sbcc18[[#This Row],[total_women]]),sbcc18[[#This Row],[total_adults]])</f>
        <v>0</v>
      </c>
      <c r="AH760" s="49">
        <f>IF(ISBLANK(sbcc18[[#This Row],[total_beneficiaries_reached]]),SUM(sbcc18[[#This Row],[calc_children]],sbcc18[[#This Row],[calc_adults]]),sbcc18[[#This Row],[total_beneficiaries_reached]])</f>
        <v>0</v>
      </c>
      <c r="AI760" s="49" t="str">
        <f ca="1">IF(B760="","",OFFSET(table_admin1[[#Headers],[ADM1_PT]],MATCH(B760,admin1,0),1))</f>
        <v/>
      </c>
      <c r="AJ760" s="49" t="str">
        <f t="shared" ca="1" si="22"/>
        <v/>
      </c>
      <c r="AK760" s="49" t="str">
        <f t="shared" ca="1" si="23"/>
        <v/>
      </c>
    </row>
    <row r="761" spans="29:37" x14ac:dyDescent="0.2">
      <c r="AC761" s="49">
        <f>IF(ISBLANK(sbcc18[[#This Row],[total_boys]]),SUM(sbcc18[[#This Row],[boys_0-5_reached]],sbcc18[[#This Row],[boys_6-12_reached]],sbcc18[[#This Row],[boys_13-18_reached]]),sbcc18[[#This Row],[total_boys]])</f>
        <v>0</v>
      </c>
      <c r="AD761" s="49">
        <f>IF(ISBLANK(sbcc18[[#This Row],[total_girls]]),SUM(sbcc18[[#This Row],[girls_0-5_reached]],sbcc18[[#This Row],[girls_6-12_reached]],sbcc18[[#This Row],[girls_13-18_reached]]),sbcc18[[#This Row],[total_girls]])</f>
        <v>0</v>
      </c>
      <c r="AE761" s="49">
        <f>IF(ISBLANK(sbcc18[[#This Row],[total_children]]),SUM(sbcc18[[#This Row],[calc_boys]],sbcc18[[#This Row],[calc_girls]]),sbcc18[[#This Row],[total_children]])</f>
        <v>0</v>
      </c>
      <c r="AF761" s="49">
        <f>IF(ISBLANK(sbcc18[[#This Row],[total_pwd]]),SUM(sbcc18[[#This Row],[total_pwd_men]],sbcc18[[#This Row],[total_pwd_women]]),sbcc18[[#This Row],[total_pwd]])</f>
        <v>0</v>
      </c>
      <c r="AG761" s="49">
        <f>IF(ISBLANK(sbcc18[[#This Row],[total_adults]]),SUM(sbcc18[[#This Row],[total_men]],sbcc18[[#This Row],[total_women]]),sbcc18[[#This Row],[total_adults]])</f>
        <v>0</v>
      </c>
      <c r="AH761" s="49">
        <f>IF(ISBLANK(sbcc18[[#This Row],[total_beneficiaries_reached]]),SUM(sbcc18[[#This Row],[calc_children]],sbcc18[[#This Row],[calc_adults]]),sbcc18[[#This Row],[total_beneficiaries_reached]])</f>
        <v>0</v>
      </c>
      <c r="AI761" s="49" t="str">
        <f ca="1">IF(B761="","",OFFSET(table_admin1[[#Headers],[ADM1_PT]],MATCH(B761,admin1,0),1))</f>
        <v/>
      </c>
      <c r="AJ761" s="49" t="str">
        <f t="shared" ca="1" si="22"/>
        <v/>
      </c>
      <c r="AK761" s="49" t="str">
        <f t="shared" ca="1" si="23"/>
        <v/>
      </c>
    </row>
    <row r="762" spans="29:37" x14ac:dyDescent="0.2">
      <c r="AC762" s="49">
        <f>IF(ISBLANK(sbcc18[[#This Row],[total_boys]]),SUM(sbcc18[[#This Row],[boys_0-5_reached]],sbcc18[[#This Row],[boys_6-12_reached]],sbcc18[[#This Row],[boys_13-18_reached]]),sbcc18[[#This Row],[total_boys]])</f>
        <v>0</v>
      </c>
      <c r="AD762" s="49">
        <f>IF(ISBLANK(sbcc18[[#This Row],[total_girls]]),SUM(sbcc18[[#This Row],[girls_0-5_reached]],sbcc18[[#This Row],[girls_6-12_reached]],sbcc18[[#This Row],[girls_13-18_reached]]),sbcc18[[#This Row],[total_girls]])</f>
        <v>0</v>
      </c>
      <c r="AE762" s="49">
        <f>IF(ISBLANK(sbcc18[[#This Row],[total_children]]),SUM(sbcc18[[#This Row],[calc_boys]],sbcc18[[#This Row],[calc_girls]]),sbcc18[[#This Row],[total_children]])</f>
        <v>0</v>
      </c>
      <c r="AF762" s="49">
        <f>IF(ISBLANK(sbcc18[[#This Row],[total_pwd]]),SUM(sbcc18[[#This Row],[total_pwd_men]],sbcc18[[#This Row],[total_pwd_women]]),sbcc18[[#This Row],[total_pwd]])</f>
        <v>0</v>
      </c>
      <c r="AG762" s="49">
        <f>IF(ISBLANK(sbcc18[[#This Row],[total_adults]]),SUM(sbcc18[[#This Row],[total_men]],sbcc18[[#This Row],[total_women]]),sbcc18[[#This Row],[total_adults]])</f>
        <v>0</v>
      </c>
      <c r="AH762" s="49">
        <f>IF(ISBLANK(sbcc18[[#This Row],[total_beneficiaries_reached]]),SUM(sbcc18[[#This Row],[calc_children]],sbcc18[[#This Row],[calc_adults]]),sbcc18[[#This Row],[total_beneficiaries_reached]])</f>
        <v>0</v>
      </c>
      <c r="AI762" s="49" t="str">
        <f ca="1">IF(B762="","",OFFSET(table_admin1[[#Headers],[ADM1_PT]],MATCH(B762,admin1,0),1))</f>
        <v/>
      </c>
      <c r="AJ762" s="49" t="str">
        <f t="shared" ca="1" si="22"/>
        <v/>
      </c>
      <c r="AK762" s="49" t="str">
        <f t="shared" ca="1" si="23"/>
        <v/>
      </c>
    </row>
    <row r="763" spans="29:37" x14ac:dyDescent="0.2">
      <c r="AC763" s="49">
        <f>IF(ISBLANK(sbcc18[[#This Row],[total_boys]]),SUM(sbcc18[[#This Row],[boys_0-5_reached]],sbcc18[[#This Row],[boys_6-12_reached]],sbcc18[[#This Row],[boys_13-18_reached]]),sbcc18[[#This Row],[total_boys]])</f>
        <v>0</v>
      </c>
      <c r="AD763" s="49">
        <f>IF(ISBLANK(sbcc18[[#This Row],[total_girls]]),SUM(sbcc18[[#This Row],[girls_0-5_reached]],sbcc18[[#This Row],[girls_6-12_reached]],sbcc18[[#This Row],[girls_13-18_reached]]),sbcc18[[#This Row],[total_girls]])</f>
        <v>0</v>
      </c>
      <c r="AE763" s="49">
        <f>IF(ISBLANK(sbcc18[[#This Row],[total_children]]),SUM(sbcc18[[#This Row],[calc_boys]],sbcc18[[#This Row],[calc_girls]]),sbcc18[[#This Row],[total_children]])</f>
        <v>0</v>
      </c>
      <c r="AF763" s="49">
        <f>IF(ISBLANK(sbcc18[[#This Row],[total_pwd]]),SUM(sbcc18[[#This Row],[total_pwd_men]],sbcc18[[#This Row],[total_pwd_women]]),sbcc18[[#This Row],[total_pwd]])</f>
        <v>0</v>
      </c>
      <c r="AG763" s="49">
        <f>IF(ISBLANK(sbcc18[[#This Row],[total_adults]]),SUM(sbcc18[[#This Row],[total_men]],sbcc18[[#This Row],[total_women]]),sbcc18[[#This Row],[total_adults]])</f>
        <v>0</v>
      </c>
      <c r="AH763" s="49">
        <f>IF(ISBLANK(sbcc18[[#This Row],[total_beneficiaries_reached]]),SUM(sbcc18[[#This Row],[calc_children]],sbcc18[[#This Row],[calc_adults]]),sbcc18[[#This Row],[total_beneficiaries_reached]])</f>
        <v>0</v>
      </c>
      <c r="AI763" s="49" t="str">
        <f ca="1">IF(B763="","",OFFSET(table_admin1[[#Headers],[ADM1_PT]],MATCH(B763,admin1,0),1))</f>
        <v/>
      </c>
      <c r="AJ763" s="49" t="str">
        <f t="shared" ca="1" si="22"/>
        <v/>
      </c>
      <c r="AK763" s="49" t="str">
        <f t="shared" ca="1" si="23"/>
        <v/>
      </c>
    </row>
    <row r="764" spans="29:37" x14ac:dyDescent="0.2">
      <c r="AC764" s="49">
        <f>IF(ISBLANK(sbcc18[[#This Row],[total_boys]]),SUM(sbcc18[[#This Row],[boys_0-5_reached]],sbcc18[[#This Row],[boys_6-12_reached]],sbcc18[[#This Row],[boys_13-18_reached]]),sbcc18[[#This Row],[total_boys]])</f>
        <v>0</v>
      </c>
      <c r="AD764" s="49">
        <f>IF(ISBLANK(sbcc18[[#This Row],[total_girls]]),SUM(sbcc18[[#This Row],[girls_0-5_reached]],sbcc18[[#This Row],[girls_6-12_reached]],sbcc18[[#This Row],[girls_13-18_reached]]),sbcc18[[#This Row],[total_girls]])</f>
        <v>0</v>
      </c>
      <c r="AE764" s="49">
        <f>IF(ISBLANK(sbcc18[[#This Row],[total_children]]),SUM(sbcc18[[#This Row],[calc_boys]],sbcc18[[#This Row],[calc_girls]]),sbcc18[[#This Row],[total_children]])</f>
        <v>0</v>
      </c>
      <c r="AF764" s="49">
        <f>IF(ISBLANK(sbcc18[[#This Row],[total_pwd]]),SUM(sbcc18[[#This Row],[total_pwd_men]],sbcc18[[#This Row],[total_pwd_women]]),sbcc18[[#This Row],[total_pwd]])</f>
        <v>0</v>
      </c>
      <c r="AG764" s="49">
        <f>IF(ISBLANK(sbcc18[[#This Row],[total_adults]]),SUM(sbcc18[[#This Row],[total_men]],sbcc18[[#This Row],[total_women]]),sbcc18[[#This Row],[total_adults]])</f>
        <v>0</v>
      </c>
      <c r="AH764" s="49">
        <f>IF(ISBLANK(sbcc18[[#This Row],[total_beneficiaries_reached]]),SUM(sbcc18[[#This Row],[calc_children]],sbcc18[[#This Row],[calc_adults]]),sbcc18[[#This Row],[total_beneficiaries_reached]])</f>
        <v>0</v>
      </c>
      <c r="AI764" s="49" t="str">
        <f ca="1">IF(B764="","",OFFSET(table_admin1[[#Headers],[ADM1_PT]],MATCH(B764,admin1,0),1))</f>
        <v/>
      </c>
      <c r="AJ764" s="49" t="str">
        <f t="shared" ca="1" si="22"/>
        <v/>
      </c>
      <c r="AK764" s="49" t="str">
        <f t="shared" ca="1" si="23"/>
        <v/>
      </c>
    </row>
    <row r="765" spans="29:37" x14ac:dyDescent="0.2">
      <c r="AC765" s="49">
        <f>IF(ISBLANK(sbcc18[[#This Row],[total_boys]]),SUM(sbcc18[[#This Row],[boys_0-5_reached]],sbcc18[[#This Row],[boys_6-12_reached]],sbcc18[[#This Row],[boys_13-18_reached]]),sbcc18[[#This Row],[total_boys]])</f>
        <v>0</v>
      </c>
      <c r="AD765" s="49">
        <f>IF(ISBLANK(sbcc18[[#This Row],[total_girls]]),SUM(sbcc18[[#This Row],[girls_0-5_reached]],sbcc18[[#This Row],[girls_6-12_reached]],sbcc18[[#This Row],[girls_13-18_reached]]),sbcc18[[#This Row],[total_girls]])</f>
        <v>0</v>
      </c>
      <c r="AE765" s="49">
        <f>IF(ISBLANK(sbcc18[[#This Row],[total_children]]),SUM(sbcc18[[#This Row],[calc_boys]],sbcc18[[#This Row],[calc_girls]]),sbcc18[[#This Row],[total_children]])</f>
        <v>0</v>
      </c>
      <c r="AF765" s="49">
        <f>IF(ISBLANK(sbcc18[[#This Row],[total_pwd]]),SUM(sbcc18[[#This Row],[total_pwd_men]],sbcc18[[#This Row],[total_pwd_women]]),sbcc18[[#This Row],[total_pwd]])</f>
        <v>0</v>
      </c>
      <c r="AG765" s="49">
        <f>IF(ISBLANK(sbcc18[[#This Row],[total_adults]]),SUM(sbcc18[[#This Row],[total_men]],sbcc18[[#This Row],[total_women]]),sbcc18[[#This Row],[total_adults]])</f>
        <v>0</v>
      </c>
      <c r="AH765" s="49">
        <f>IF(ISBLANK(sbcc18[[#This Row],[total_beneficiaries_reached]]),SUM(sbcc18[[#This Row],[calc_children]],sbcc18[[#This Row],[calc_adults]]),sbcc18[[#This Row],[total_beneficiaries_reached]])</f>
        <v>0</v>
      </c>
      <c r="AI765" s="49" t="str">
        <f ca="1">IF(B765="","",OFFSET(table_admin1[[#Headers],[ADM1_PT]],MATCH(B765,admin1,0),1))</f>
        <v/>
      </c>
      <c r="AJ765" s="49" t="str">
        <f t="shared" ca="1" si="22"/>
        <v/>
      </c>
      <c r="AK765" s="49" t="str">
        <f t="shared" ca="1" si="23"/>
        <v/>
      </c>
    </row>
    <row r="766" spans="29:37" x14ac:dyDescent="0.2">
      <c r="AC766" s="49">
        <f>IF(ISBLANK(sbcc18[[#This Row],[total_boys]]),SUM(sbcc18[[#This Row],[boys_0-5_reached]],sbcc18[[#This Row],[boys_6-12_reached]],sbcc18[[#This Row],[boys_13-18_reached]]),sbcc18[[#This Row],[total_boys]])</f>
        <v>0</v>
      </c>
      <c r="AD766" s="49">
        <f>IF(ISBLANK(sbcc18[[#This Row],[total_girls]]),SUM(sbcc18[[#This Row],[girls_0-5_reached]],sbcc18[[#This Row],[girls_6-12_reached]],sbcc18[[#This Row],[girls_13-18_reached]]),sbcc18[[#This Row],[total_girls]])</f>
        <v>0</v>
      </c>
      <c r="AE766" s="49">
        <f>IF(ISBLANK(sbcc18[[#This Row],[total_children]]),SUM(sbcc18[[#This Row],[calc_boys]],sbcc18[[#This Row],[calc_girls]]),sbcc18[[#This Row],[total_children]])</f>
        <v>0</v>
      </c>
      <c r="AF766" s="49">
        <f>IF(ISBLANK(sbcc18[[#This Row],[total_pwd]]),SUM(sbcc18[[#This Row],[total_pwd_men]],sbcc18[[#This Row],[total_pwd_women]]),sbcc18[[#This Row],[total_pwd]])</f>
        <v>0</v>
      </c>
      <c r="AG766" s="49">
        <f>IF(ISBLANK(sbcc18[[#This Row],[total_adults]]),SUM(sbcc18[[#This Row],[total_men]],sbcc18[[#This Row],[total_women]]),sbcc18[[#This Row],[total_adults]])</f>
        <v>0</v>
      </c>
      <c r="AH766" s="49">
        <f>IF(ISBLANK(sbcc18[[#This Row],[total_beneficiaries_reached]]),SUM(sbcc18[[#This Row],[calc_children]],sbcc18[[#This Row],[calc_adults]]),sbcc18[[#This Row],[total_beneficiaries_reached]])</f>
        <v>0</v>
      </c>
      <c r="AI766" s="49" t="str">
        <f ca="1">IF(B766="","",OFFSET(table_admin1[[#Headers],[ADM1_PT]],MATCH(B766,admin1,0),1))</f>
        <v/>
      </c>
      <c r="AJ766" s="49" t="str">
        <f t="shared" ca="1" si="22"/>
        <v/>
      </c>
      <c r="AK766" s="49" t="str">
        <f t="shared" ca="1" si="23"/>
        <v/>
      </c>
    </row>
    <row r="767" spans="29:37" x14ac:dyDescent="0.2">
      <c r="AC767" s="49">
        <f>IF(ISBLANK(sbcc18[[#This Row],[total_boys]]),SUM(sbcc18[[#This Row],[boys_0-5_reached]],sbcc18[[#This Row],[boys_6-12_reached]],sbcc18[[#This Row],[boys_13-18_reached]]),sbcc18[[#This Row],[total_boys]])</f>
        <v>0</v>
      </c>
      <c r="AD767" s="49">
        <f>IF(ISBLANK(sbcc18[[#This Row],[total_girls]]),SUM(sbcc18[[#This Row],[girls_0-5_reached]],sbcc18[[#This Row],[girls_6-12_reached]],sbcc18[[#This Row],[girls_13-18_reached]]),sbcc18[[#This Row],[total_girls]])</f>
        <v>0</v>
      </c>
      <c r="AE767" s="49">
        <f>IF(ISBLANK(sbcc18[[#This Row],[total_children]]),SUM(sbcc18[[#This Row],[calc_boys]],sbcc18[[#This Row],[calc_girls]]),sbcc18[[#This Row],[total_children]])</f>
        <v>0</v>
      </c>
      <c r="AF767" s="49">
        <f>IF(ISBLANK(sbcc18[[#This Row],[total_pwd]]),SUM(sbcc18[[#This Row],[total_pwd_men]],sbcc18[[#This Row],[total_pwd_women]]),sbcc18[[#This Row],[total_pwd]])</f>
        <v>0</v>
      </c>
      <c r="AG767" s="49">
        <f>IF(ISBLANK(sbcc18[[#This Row],[total_adults]]),SUM(sbcc18[[#This Row],[total_men]],sbcc18[[#This Row],[total_women]]),sbcc18[[#This Row],[total_adults]])</f>
        <v>0</v>
      </c>
      <c r="AH767" s="49">
        <f>IF(ISBLANK(sbcc18[[#This Row],[total_beneficiaries_reached]]),SUM(sbcc18[[#This Row],[calc_children]],sbcc18[[#This Row],[calc_adults]]),sbcc18[[#This Row],[total_beneficiaries_reached]])</f>
        <v>0</v>
      </c>
      <c r="AI767" s="49" t="str">
        <f ca="1">IF(B767="","",OFFSET(table_admin1[[#Headers],[ADM1_PT]],MATCH(B767,admin1,0),1))</f>
        <v/>
      </c>
      <c r="AJ767" s="49" t="str">
        <f t="shared" ca="1" si="22"/>
        <v/>
      </c>
      <c r="AK767" s="49" t="str">
        <f t="shared" ca="1" si="23"/>
        <v/>
      </c>
    </row>
    <row r="768" spans="29:37" x14ac:dyDescent="0.2">
      <c r="AC768" s="49">
        <f>IF(ISBLANK(sbcc18[[#This Row],[total_boys]]),SUM(sbcc18[[#This Row],[boys_0-5_reached]],sbcc18[[#This Row],[boys_6-12_reached]],sbcc18[[#This Row],[boys_13-18_reached]]),sbcc18[[#This Row],[total_boys]])</f>
        <v>0</v>
      </c>
      <c r="AD768" s="49">
        <f>IF(ISBLANK(sbcc18[[#This Row],[total_girls]]),SUM(sbcc18[[#This Row],[girls_0-5_reached]],sbcc18[[#This Row],[girls_6-12_reached]],sbcc18[[#This Row],[girls_13-18_reached]]),sbcc18[[#This Row],[total_girls]])</f>
        <v>0</v>
      </c>
      <c r="AE768" s="49">
        <f>IF(ISBLANK(sbcc18[[#This Row],[total_children]]),SUM(sbcc18[[#This Row],[calc_boys]],sbcc18[[#This Row],[calc_girls]]),sbcc18[[#This Row],[total_children]])</f>
        <v>0</v>
      </c>
      <c r="AF768" s="49">
        <f>IF(ISBLANK(sbcc18[[#This Row],[total_pwd]]),SUM(sbcc18[[#This Row],[total_pwd_men]],sbcc18[[#This Row],[total_pwd_women]]),sbcc18[[#This Row],[total_pwd]])</f>
        <v>0</v>
      </c>
      <c r="AG768" s="49">
        <f>IF(ISBLANK(sbcc18[[#This Row],[total_adults]]),SUM(sbcc18[[#This Row],[total_men]],sbcc18[[#This Row],[total_women]]),sbcc18[[#This Row],[total_adults]])</f>
        <v>0</v>
      </c>
      <c r="AH768" s="49">
        <f>IF(ISBLANK(sbcc18[[#This Row],[total_beneficiaries_reached]]),SUM(sbcc18[[#This Row],[calc_children]],sbcc18[[#This Row],[calc_adults]]),sbcc18[[#This Row],[total_beneficiaries_reached]])</f>
        <v>0</v>
      </c>
      <c r="AI768" s="49" t="str">
        <f ca="1">IF(B768="","",OFFSET(table_admin1[[#Headers],[ADM1_PT]],MATCH(B768,admin1,0),1))</f>
        <v/>
      </c>
      <c r="AJ768" s="49" t="str">
        <f t="shared" ca="1" si="22"/>
        <v/>
      </c>
      <c r="AK768" s="49" t="str">
        <f t="shared" ca="1" si="23"/>
        <v/>
      </c>
    </row>
    <row r="769" spans="29:37" x14ac:dyDescent="0.2">
      <c r="AC769" s="49">
        <f>IF(ISBLANK(sbcc18[[#This Row],[total_boys]]),SUM(sbcc18[[#This Row],[boys_0-5_reached]],sbcc18[[#This Row],[boys_6-12_reached]],sbcc18[[#This Row],[boys_13-18_reached]]),sbcc18[[#This Row],[total_boys]])</f>
        <v>0</v>
      </c>
      <c r="AD769" s="49">
        <f>IF(ISBLANK(sbcc18[[#This Row],[total_girls]]),SUM(sbcc18[[#This Row],[girls_0-5_reached]],sbcc18[[#This Row],[girls_6-12_reached]],sbcc18[[#This Row],[girls_13-18_reached]]),sbcc18[[#This Row],[total_girls]])</f>
        <v>0</v>
      </c>
      <c r="AE769" s="49">
        <f>IF(ISBLANK(sbcc18[[#This Row],[total_children]]),SUM(sbcc18[[#This Row],[calc_boys]],sbcc18[[#This Row],[calc_girls]]),sbcc18[[#This Row],[total_children]])</f>
        <v>0</v>
      </c>
      <c r="AF769" s="49">
        <f>IF(ISBLANK(sbcc18[[#This Row],[total_pwd]]),SUM(sbcc18[[#This Row],[total_pwd_men]],sbcc18[[#This Row],[total_pwd_women]]),sbcc18[[#This Row],[total_pwd]])</f>
        <v>0</v>
      </c>
      <c r="AG769" s="49">
        <f>IF(ISBLANK(sbcc18[[#This Row],[total_adults]]),SUM(sbcc18[[#This Row],[total_men]],sbcc18[[#This Row],[total_women]]),sbcc18[[#This Row],[total_adults]])</f>
        <v>0</v>
      </c>
      <c r="AH769" s="49">
        <f>IF(ISBLANK(sbcc18[[#This Row],[total_beneficiaries_reached]]),SUM(sbcc18[[#This Row],[calc_children]],sbcc18[[#This Row],[calc_adults]]),sbcc18[[#This Row],[total_beneficiaries_reached]])</f>
        <v>0</v>
      </c>
      <c r="AI769" s="49" t="str">
        <f ca="1">IF(B769="","",OFFSET(table_admin1[[#Headers],[ADM1_PT]],MATCH(B769,admin1,0),1))</f>
        <v/>
      </c>
      <c r="AJ769" s="49" t="str">
        <f t="shared" ca="1" si="22"/>
        <v/>
      </c>
      <c r="AK769" s="49" t="str">
        <f t="shared" ca="1" si="23"/>
        <v/>
      </c>
    </row>
    <row r="770" spans="29:37" x14ac:dyDescent="0.2">
      <c r="AC770" s="49">
        <f>IF(ISBLANK(sbcc18[[#This Row],[total_boys]]),SUM(sbcc18[[#This Row],[boys_0-5_reached]],sbcc18[[#This Row],[boys_6-12_reached]],sbcc18[[#This Row],[boys_13-18_reached]]),sbcc18[[#This Row],[total_boys]])</f>
        <v>0</v>
      </c>
      <c r="AD770" s="49">
        <f>IF(ISBLANK(sbcc18[[#This Row],[total_girls]]),SUM(sbcc18[[#This Row],[girls_0-5_reached]],sbcc18[[#This Row],[girls_6-12_reached]],sbcc18[[#This Row],[girls_13-18_reached]]),sbcc18[[#This Row],[total_girls]])</f>
        <v>0</v>
      </c>
      <c r="AE770" s="49">
        <f>IF(ISBLANK(sbcc18[[#This Row],[total_children]]),SUM(sbcc18[[#This Row],[calc_boys]],sbcc18[[#This Row],[calc_girls]]),sbcc18[[#This Row],[total_children]])</f>
        <v>0</v>
      </c>
      <c r="AF770" s="49">
        <f>IF(ISBLANK(sbcc18[[#This Row],[total_pwd]]),SUM(sbcc18[[#This Row],[total_pwd_men]],sbcc18[[#This Row],[total_pwd_women]]),sbcc18[[#This Row],[total_pwd]])</f>
        <v>0</v>
      </c>
      <c r="AG770" s="49">
        <f>IF(ISBLANK(sbcc18[[#This Row],[total_adults]]),SUM(sbcc18[[#This Row],[total_men]],sbcc18[[#This Row],[total_women]]),sbcc18[[#This Row],[total_adults]])</f>
        <v>0</v>
      </c>
      <c r="AH770" s="49">
        <f>IF(ISBLANK(sbcc18[[#This Row],[total_beneficiaries_reached]]),SUM(sbcc18[[#This Row],[calc_children]],sbcc18[[#This Row],[calc_adults]]),sbcc18[[#This Row],[total_beneficiaries_reached]])</f>
        <v>0</v>
      </c>
      <c r="AI770" s="49" t="str">
        <f ca="1">IF(B770="","",OFFSET(table_admin1[[#Headers],[ADM1_PT]],MATCH(B770,admin1,0),1))</f>
        <v/>
      </c>
      <c r="AJ770" s="49" t="str">
        <f t="shared" ca="1" si="22"/>
        <v/>
      </c>
      <c r="AK770" s="49" t="str">
        <f t="shared" ca="1" si="23"/>
        <v/>
      </c>
    </row>
    <row r="771" spans="29:37" x14ac:dyDescent="0.2">
      <c r="AC771" s="49">
        <f>IF(ISBLANK(sbcc18[[#This Row],[total_boys]]),SUM(sbcc18[[#This Row],[boys_0-5_reached]],sbcc18[[#This Row],[boys_6-12_reached]],sbcc18[[#This Row],[boys_13-18_reached]]),sbcc18[[#This Row],[total_boys]])</f>
        <v>0</v>
      </c>
      <c r="AD771" s="49">
        <f>IF(ISBLANK(sbcc18[[#This Row],[total_girls]]),SUM(sbcc18[[#This Row],[girls_0-5_reached]],sbcc18[[#This Row],[girls_6-12_reached]],sbcc18[[#This Row],[girls_13-18_reached]]),sbcc18[[#This Row],[total_girls]])</f>
        <v>0</v>
      </c>
      <c r="AE771" s="49">
        <f>IF(ISBLANK(sbcc18[[#This Row],[total_children]]),SUM(sbcc18[[#This Row],[calc_boys]],sbcc18[[#This Row],[calc_girls]]),sbcc18[[#This Row],[total_children]])</f>
        <v>0</v>
      </c>
      <c r="AF771" s="49">
        <f>IF(ISBLANK(sbcc18[[#This Row],[total_pwd]]),SUM(sbcc18[[#This Row],[total_pwd_men]],sbcc18[[#This Row],[total_pwd_women]]),sbcc18[[#This Row],[total_pwd]])</f>
        <v>0</v>
      </c>
      <c r="AG771" s="49">
        <f>IF(ISBLANK(sbcc18[[#This Row],[total_adults]]),SUM(sbcc18[[#This Row],[total_men]],sbcc18[[#This Row],[total_women]]),sbcc18[[#This Row],[total_adults]])</f>
        <v>0</v>
      </c>
      <c r="AH771" s="49">
        <f>IF(ISBLANK(sbcc18[[#This Row],[total_beneficiaries_reached]]),SUM(sbcc18[[#This Row],[calc_children]],sbcc18[[#This Row],[calc_adults]]),sbcc18[[#This Row],[total_beneficiaries_reached]])</f>
        <v>0</v>
      </c>
      <c r="AI771" s="49" t="str">
        <f ca="1">IF(B771="","",OFFSET(table_admin1[[#Headers],[ADM1_PT]],MATCH(B771,admin1,0),1))</f>
        <v/>
      </c>
      <c r="AJ771" s="49" t="str">
        <f t="shared" ca="1" si="22"/>
        <v/>
      </c>
      <c r="AK771" s="49" t="str">
        <f t="shared" ca="1" si="23"/>
        <v/>
      </c>
    </row>
    <row r="772" spans="29:37" x14ac:dyDescent="0.2">
      <c r="AC772" s="49">
        <f>IF(ISBLANK(sbcc18[[#This Row],[total_boys]]),SUM(sbcc18[[#This Row],[boys_0-5_reached]],sbcc18[[#This Row],[boys_6-12_reached]],sbcc18[[#This Row],[boys_13-18_reached]]),sbcc18[[#This Row],[total_boys]])</f>
        <v>0</v>
      </c>
      <c r="AD772" s="49">
        <f>IF(ISBLANK(sbcc18[[#This Row],[total_girls]]),SUM(sbcc18[[#This Row],[girls_0-5_reached]],sbcc18[[#This Row],[girls_6-12_reached]],sbcc18[[#This Row],[girls_13-18_reached]]),sbcc18[[#This Row],[total_girls]])</f>
        <v>0</v>
      </c>
      <c r="AE772" s="49">
        <f>IF(ISBLANK(sbcc18[[#This Row],[total_children]]),SUM(sbcc18[[#This Row],[calc_boys]],sbcc18[[#This Row],[calc_girls]]),sbcc18[[#This Row],[total_children]])</f>
        <v>0</v>
      </c>
      <c r="AF772" s="49">
        <f>IF(ISBLANK(sbcc18[[#This Row],[total_pwd]]),SUM(sbcc18[[#This Row],[total_pwd_men]],sbcc18[[#This Row],[total_pwd_women]]),sbcc18[[#This Row],[total_pwd]])</f>
        <v>0</v>
      </c>
      <c r="AG772" s="49">
        <f>IF(ISBLANK(sbcc18[[#This Row],[total_adults]]),SUM(sbcc18[[#This Row],[total_men]],sbcc18[[#This Row],[total_women]]),sbcc18[[#This Row],[total_adults]])</f>
        <v>0</v>
      </c>
      <c r="AH772" s="49">
        <f>IF(ISBLANK(sbcc18[[#This Row],[total_beneficiaries_reached]]),SUM(sbcc18[[#This Row],[calc_children]],sbcc18[[#This Row],[calc_adults]]),sbcc18[[#This Row],[total_beneficiaries_reached]])</f>
        <v>0</v>
      </c>
      <c r="AI772" s="49" t="str">
        <f ca="1">IF(B772="","",OFFSET(table_admin1[[#Headers],[ADM1_PT]],MATCH(B772,admin1,0),1))</f>
        <v/>
      </c>
      <c r="AJ772" s="49" t="str">
        <f t="shared" ca="1" si="22"/>
        <v/>
      </c>
      <c r="AK772" s="49" t="str">
        <f t="shared" ca="1" si="23"/>
        <v/>
      </c>
    </row>
    <row r="773" spans="29:37" x14ac:dyDescent="0.2">
      <c r="AC773" s="49">
        <f>IF(ISBLANK(sbcc18[[#This Row],[total_boys]]),SUM(sbcc18[[#This Row],[boys_0-5_reached]],sbcc18[[#This Row],[boys_6-12_reached]],sbcc18[[#This Row],[boys_13-18_reached]]),sbcc18[[#This Row],[total_boys]])</f>
        <v>0</v>
      </c>
      <c r="AD773" s="49">
        <f>IF(ISBLANK(sbcc18[[#This Row],[total_girls]]),SUM(sbcc18[[#This Row],[girls_0-5_reached]],sbcc18[[#This Row],[girls_6-12_reached]],sbcc18[[#This Row],[girls_13-18_reached]]),sbcc18[[#This Row],[total_girls]])</f>
        <v>0</v>
      </c>
      <c r="AE773" s="49">
        <f>IF(ISBLANK(sbcc18[[#This Row],[total_children]]),SUM(sbcc18[[#This Row],[calc_boys]],sbcc18[[#This Row],[calc_girls]]),sbcc18[[#This Row],[total_children]])</f>
        <v>0</v>
      </c>
      <c r="AF773" s="49">
        <f>IF(ISBLANK(sbcc18[[#This Row],[total_pwd]]),SUM(sbcc18[[#This Row],[total_pwd_men]],sbcc18[[#This Row],[total_pwd_women]]),sbcc18[[#This Row],[total_pwd]])</f>
        <v>0</v>
      </c>
      <c r="AG773" s="49">
        <f>IF(ISBLANK(sbcc18[[#This Row],[total_adults]]),SUM(sbcc18[[#This Row],[total_men]],sbcc18[[#This Row],[total_women]]),sbcc18[[#This Row],[total_adults]])</f>
        <v>0</v>
      </c>
      <c r="AH773" s="49">
        <f>IF(ISBLANK(sbcc18[[#This Row],[total_beneficiaries_reached]]),SUM(sbcc18[[#This Row],[calc_children]],sbcc18[[#This Row],[calc_adults]]),sbcc18[[#This Row],[total_beneficiaries_reached]])</f>
        <v>0</v>
      </c>
      <c r="AI773" s="49" t="str">
        <f ca="1">IF(B773="","",OFFSET(table_admin1[[#Headers],[ADM1_PT]],MATCH(B773,admin1,0),1))</f>
        <v/>
      </c>
      <c r="AJ773" s="49" t="str">
        <f t="shared" ca="1" si="22"/>
        <v/>
      </c>
      <c r="AK773" s="49" t="str">
        <f t="shared" ca="1" si="23"/>
        <v/>
      </c>
    </row>
    <row r="774" spans="29:37" x14ac:dyDescent="0.2">
      <c r="AC774" s="49">
        <f>IF(ISBLANK(sbcc18[[#This Row],[total_boys]]),SUM(sbcc18[[#This Row],[boys_0-5_reached]],sbcc18[[#This Row],[boys_6-12_reached]],sbcc18[[#This Row],[boys_13-18_reached]]),sbcc18[[#This Row],[total_boys]])</f>
        <v>0</v>
      </c>
      <c r="AD774" s="49">
        <f>IF(ISBLANK(sbcc18[[#This Row],[total_girls]]),SUM(sbcc18[[#This Row],[girls_0-5_reached]],sbcc18[[#This Row],[girls_6-12_reached]],sbcc18[[#This Row],[girls_13-18_reached]]),sbcc18[[#This Row],[total_girls]])</f>
        <v>0</v>
      </c>
      <c r="AE774" s="49">
        <f>IF(ISBLANK(sbcc18[[#This Row],[total_children]]),SUM(sbcc18[[#This Row],[calc_boys]],sbcc18[[#This Row],[calc_girls]]),sbcc18[[#This Row],[total_children]])</f>
        <v>0</v>
      </c>
      <c r="AF774" s="49">
        <f>IF(ISBLANK(sbcc18[[#This Row],[total_pwd]]),SUM(sbcc18[[#This Row],[total_pwd_men]],sbcc18[[#This Row],[total_pwd_women]]),sbcc18[[#This Row],[total_pwd]])</f>
        <v>0</v>
      </c>
      <c r="AG774" s="49">
        <f>IF(ISBLANK(sbcc18[[#This Row],[total_adults]]),SUM(sbcc18[[#This Row],[total_men]],sbcc18[[#This Row],[total_women]]),sbcc18[[#This Row],[total_adults]])</f>
        <v>0</v>
      </c>
      <c r="AH774" s="49">
        <f>IF(ISBLANK(sbcc18[[#This Row],[total_beneficiaries_reached]]),SUM(sbcc18[[#This Row],[calc_children]],sbcc18[[#This Row],[calc_adults]]),sbcc18[[#This Row],[total_beneficiaries_reached]])</f>
        <v>0</v>
      </c>
      <c r="AI774" s="49" t="str">
        <f ca="1">IF(B774="","",OFFSET(table_admin1[[#Headers],[ADM1_PT]],MATCH(B774,admin1,0),1))</f>
        <v/>
      </c>
      <c r="AJ774" s="49" t="str">
        <f t="shared" ref="AJ774:AJ837" ca="1" si="24">IF(C774="","",INDEX(admin2_pcode,MATCH(C774,OFFSET(admin2_start,MATCH(AI774,admin1_linked_pcode,0),0,COUNTIF(admin1_linked_pcode,AI774)),0)+MATCH(AI774,admin1_linked_pcode,0)-1))</f>
        <v/>
      </c>
      <c r="AK774" s="49" t="str">
        <f t="shared" ref="AK774:AK837" ca="1" si="25">IF(D774="","",INDEX(admin3_pcode,MATCH(D774,OFFSET(admin3_start,MATCH(AJ774,admin2_linked_pcode,0),0,COUNTIF(admin2_linked_pcode,AJ774)),0)+MATCH(AJ774,admin2_linked_pcode,0)-1))</f>
        <v/>
      </c>
    </row>
    <row r="775" spans="29:37" x14ac:dyDescent="0.2">
      <c r="AC775" s="49">
        <f>IF(ISBLANK(sbcc18[[#This Row],[total_boys]]),SUM(sbcc18[[#This Row],[boys_0-5_reached]],sbcc18[[#This Row],[boys_6-12_reached]],sbcc18[[#This Row],[boys_13-18_reached]]),sbcc18[[#This Row],[total_boys]])</f>
        <v>0</v>
      </c>
      <c r="AD775" s="49">
        <f>IF(ISBLANK(sbcc18[[#This Row],[total_girls]]),SUM(sbcc18[[#This Row],[girls_0-5_reached]],sbcc18[[#This Row],[girls_6-12_reached]],sbcc18[[#This Row],[girls_13-18_reached]]),sbcc18[[#This Row],[total_girls]])</f>
        <v>0</v>
      </c>
      <c r="AE775" s="49">
        <f>IF(ISBLANK(sbcc18[[#This Row],[total_children]]),SUM(sbcc18[[#This Row],[calc_boys]],sbcc18[[#This Row],[calc_girls]]),sbcc18[[#This Row],[total_children]])</f>
        <v>0</v>
      </c>
      <c r="AF775" s="49">
        <f>IF(ISBLANK(sbcc18[[#This Row],[total_pwd]]),SUM(sbcc18[[#This Row],[total_pwd_men]],sbcc18[[#This Row],[total_pwd_women]]),sbcc18[[#This Row],[total_pwd]])</f>
        <v>0</v>
      </c>
      <c r="AG775" s="49">
        <f>IF(ISBLANK(sbcc18[[#This Row],[total_adults]]),SUM(sbcc18[[#This Row],[total_men]],sbcc18[[#This Row],[total_women]]),sbcc18[[#This Row],[total_adults]])</f>
        <v>0</v>
      </c>
      <c r="AH775" s="49">
        <f>IF(ISBLANK(sbcc18[[#This Row],[total_beneficiaries_reached]]),SUM(sbcc18[[#This Row],[calc_children]],sbcc18[[#This Row],[calc_adults]]),sbcc18[[#This Row],[total_beneficiaries_reached]])</f>
        <v>0</v>
      </c>
      <c r="AI775" s="49" t="str">
        <f ca="1">IF(B775="","",OFFSET(table_admin1[[#Headers],[ADM1_PT]],MATCH(B775,admin1,0),1))</f>
        <v/>
      </c>
      <c r="AJ775" s="49" t="str">
        <f t="shared" ca="1" si="24"/>
        <v/>
      </c>
      <c r="AK775" s="49" t="str">
        <f t="shared" ca="1" si="25"/>
        <v/>
      </c>
    </row>
    <row r="776" spans="29:37" x14ac:dyDescent="0.2">
      <c r="AC776" s="49">
        <f>IF(ISBLANK(sbcc18[[#This Row],[total_boys]]),SUM(sbcc18[[#This Row],[boys_0-5_reached]],sbcc18[[#This Row],[boys_6-12_reached]],sbcc18[[#This Row],[boys_13-18_reached]]),sbcc18[[#This Row],[total_boys]])</f>
        <v>0</v>
      </c>
      <c r="AD776" s="49">
        <f>IF(ISBLANK(sbcc18[[#This Row],[total_girls]]),SUM(sbcc18[[#This Row],[girls_0-5_reached]],sbcc18[[#This Row],[girls_6-12_reached]],sbcc18[[#This Row],[girls_13-18_reached]]),sbcc18[[#This Row],[total_girls]])</f>
        <v>0</v>
      </c>
      <c r="AE776" s="49">
        <f>IF(ISBLANK(sbcc18[[#This Row],[total_children]]),SUM(sbcc18[[#This Row],[calc_boys]],sbcc18[[#This Row],[calc_girls]]),sbcc18[[#This Row],[total_children]])</f>
        <v>0</v>
      </c>
      <c r="AF776" s="49">
        <f>IF(ISBLANK(sbcc18[[#This Row],[total_pwd]]),SUM(sbcc18[[#This Row],[total_pwd_men]],sbcc18[[#This Row],[total_pwd_women]]),sbcc18[[#This Row],[total_pwd]])</f>
        <v>0</v>
      </c>
      <c r="AG776" s="49">
        <f>IF(ISBLANK(sbcc18[[#This Row],[total_adults]]),SUM(sbcc18[[#This Row],[total_men]],sbcc18[[#This Row],[total_women]]),sbcc18[[#This Row],[total_adults]])</f>
        <v>0</v>
      </c>
      <c r="AH776" s="49">
        <f>IF(ISBLANK(sbcc18[[#This Row],[total_beneficiaries_reached]]),SUM(sbcc18[[#This Row],[calc_children]],sbcc18[[#This Row],[calc_adults]]),sbcc18[[#This Row],[total_beneficiaries_reached]])</f>
        <v>0</v>
      </c>
      <c r="AI776" s="49" t="str">
        <f ca="1">IF(B776="","",OFFSET(table_admin1[[#Headers],[ADM1_PT]],MATCH(B776,admin1,0),1))</f>
        <v/>
      </c>
      <c r="AJ776" s="49" t="str">
        <f t="shared" ca="1" si="24"/>
        <v/>
      </c>
      <c r="AK776" s="49" t="str">
        <f t="shared" ca="1" si="25"/>
        <v/>
      </c>
    </row>
    <row r="777" spans="29:37" x14ac:dyDescent="0.2">
      <c r="AC777" s="49">
        <f>IF(ISBLANK(sbcc18[[#This Row],[total_boys]]),SUM(sbcc18[[#This Row],[boys_0-5_reached]],sbcc18[[#This Row],[boys_6-12_reached]],sbcc18[[#This Row],[boys_13-18_reached]]),sbcc18[[#This Row],[total_boys]])</f>
        <v>0</v>
      </c>
      <c r="AD777" s="49">
        <f>IF(ISBLANK(sbcc18[[#This Row],[total_girls]]),SUM(sbcc18[[#This Row],[girls_0-5_reached]],sbcc18[[#This Row],[girls_6-12_reached]],sbcc18[[#This Row],[girls_13-18_reached]]),sbcc18[[#This Row],[total_girls]])</f>
        <v>0</v>
      </c>
      <c r="AE777" s="49">
        <f>IF(ISBLANK(sbcc18[[#This Row],[total_children]]),SUM(sbcc18[[#This Row],[calc_boys]],sbcc18[[#This Row],[calc_girls]]),sbcc18[[#This Row],[total_children]])</f>
        <v>0</v>
      </c>
      <c r="AF777" s="49">
        <f>IF(ISBLANK(sbcc18[[#This Row],[total_pwd]]),SUM(sbcc18[[#This Row],[total_pwd_men]],sbcc18[[#This Row],[total_pwd_women]]),sbcc18[[#This Row],[total_pwd]])</f>
        <v>0</v>
      </c>
      <c r="AG777" s="49">
        <f>IF(ISBLANK(sbcc18[[#This Row],[total_adults]]),SUM(sbcc18[[#This Row],[total_men]],sbcc18[[#This Row],[total_women]]),sbcc18[[#This Row],[total_adults]])</f>
        <v>0</v>
      </c>
      <c r="AH777" s="49">
        <f>IF(ISBLANK(sbcc18[[#This Row],[total_beneficiaries_reached]]),SUM(sbcc18[[#This Row],[calc_children]],sbcc18[[#This Row],[calc_adults]]),sbcc18[[#This Row],[total_beneficiaries_reached]])</f>
        <v>0</v>
      </c>
      <c r="AI777" s="49" t="str">
        <f ca="1">IF(B777="","",OFFSET(table_admin1[[#Headers],[ADM1_PT]],MATCH(B777,admin1,0),1))</f>
        <v/>
      </c>
      <c r="AJ777" s="49" t="str">
        <f t="shared" ca="1" si="24"/>
        <v/>
      </c>
      <c r="AK777" s="49" t="str">
        <f t="shared" ca="1" si="25"/>
        <v/>
      </c>
    </row>
    <row r="778" spans="29:37" x14ac:dyDescent="0.2">
      <c r="AC778" s="49">
        <f>IF(ISBLANK(sbcc18[[#This Row],[total_boys]]),SUM(sbcc18[[#This Row],[boys_0-5_reached]],sbcc18[[#This Row],[boys_6-12_reached]],sbcc18[[#This Row],[boys_13-18_reached]]),sbcc18[[#This Row],[total_boys]])</f>
        <v>0</v>
      </c>
      <c r="AD778" s="49">
        <f>IF(ISBLANK(sbcc18[[#This Row],[total_girls]]),SUM(sbcc18[[#This Row],[girls_0-5_reached]],sbcc18[[#This Row],[girls_6-12_reached]],sbcc18[[#This Row],[girls_13-18_reached]]),sbcc18[[#This Row],[total_girls]])</f>
        <v>0</v>
      </c>
      <c r="AE778" s="49">
        <f>IF(ISBLANK(sbcc18[[#This Row],[total_children]]),SUM(sbcc18[[#This Row],[calc_boys]],sbcc18[[#This Row],[calc_girls]]),sbcc18[[#This Row],[total_children]])</f>
        <v>0</v>
      </c>
      <c r="AF778" s="49">
        <f>IF(ISBLANK(sbcc18[[#This Row],[total_pwd]]),SUM(sbcc18[[#This Row],[total_pwd_men]],sbcc18[[#This Row],[total_pwd_women]]),sbcc18[[#This Row],[total_pwd]])</f>
        <v>0</v>
      </c>
      <c r="AG778" s="49">
        <f>IF(ISBLANK(sbcc18[[#This Row],[total_adults]]),SUM(sbcc18[[#This Row],[total_men]],sbcc18[[#This Row],[total_women]]),sbcc18[[#This Row],[total_adults]])</f>
        <v>0</v>
      </c>
      <c r="AH778" s="49">
        <f>IF(ISBLANK(sbcc18[[#This Row],[total_beneficiaries_reached]]),SUM(sbcc18[[#This Row],[calc_children]],sbcc18[[#This Row],[calc_adults]]),sbcc18[[#This Row],[total_beneficiaries_reached]])</f>
        <v>0</v>
      </c>
      <c r="AI778" s="49" t="str">
        <f ca="1">IF(B778="","",OFFSET(table_admin1[[#Headers],[ADM1_PT]],MATCH(B778,admin1,0),1))</f>
        <v/>
      </c>
      <c r="AJ778" s="49" t="str">
        <f t="shared" ca="1" si="24"/>
        <v/>
      </c>
      <c r="AK778" s="49" t="str">
        <f t="shared" ca="1" si="25"/>
        <v/>
      </c>
    </row>
    <row r="779" spans="29:37" x14ac:dyDescent="0.2">
      <c r="AC779" s="49">
        <f>IF(ISBLANK(sbcc18[[#This Row],[total_boys]]),SUM(sbcc18[[#This Row],[boys_0-5_reached]],sbcc18[[#This Row],[boys_6-12_reached]],sbcc18[[#This Row],[boys_13-18_reached]]),sbcc18[[#This Row],[total_boys]])</f>
        <v>0</v>
      </c>
      <c r="AD779" s="49">
        <f>IF(ISBLANK(sbcc18[[#This Row],[total_girls]]),SUM(sbcc18[[#This Row],[girls_0-5_reached]],sbcc18[[#This Row],[girls_6-12_reached]],sbcc18[[#This Row],[girls_13-18_reached]]),sbcc18[[#This Row],[total_girls]])</f>
        <v>0</v>
      </c>
      <c r="AE779" s="49">
        <f>IF(ISBLANK(sbcc18[[#This Row],[total_children]]),SUM(sbcc18[[#This Row],[calc_boys]],sbcc18[[#This Row],[calc_girls]]),sbcc18[[#This Row],[total_children]])</f>
        <v>0</v>
      </c>
      <c r="AF779" s="49">
        <f>IF(ISBLANK(sbcc18[[#This Row],[total_pwd]]),SUM(sbcc18[[#This Row],[total_pwd_men]],sbcc18[[#This Row],[total_pwd_women]]),sbcc18[[#This Row],[total_pwd]])</f>
        <v>0</v>
      </c>
      <c r="AG779" s="49">
        <f>IF(ISBLANK(sbcc18[[#This Row],[total_adults]]),SUM(sbcc18[[#This Row],[total_men]],sbcc18[[#This Row],[total_women]]),sbcc18[[#This Row],[total_adults]])</f>
        <v>0</v>
      </c>
      <c r="AH779" s="49">
        <f>IF(ISBLANK(sbcc18[[#This Row],[total_beneficiaries_reached]]),SUM(sbcc18[[#This Row],[calc_children]],sbcc18[[#This Row],[calc_adults]]),sbcc18[[#This Row],[total_beneficiaries_reached]])</f>
        <v>0</v>
      </c>
      <c r="AI779" s="49" t="str">
        <f ca="1">IF(B779="","",OFFSET(table_admin1[[#Headers],[ADM1_PT]],MATCH(B779,admin1,0),1))</f>
        <v/>
      </c>
      <c r="AJ779" s="49" t="str">
        <f t="shared" ca="1" si="24"/>
        <v/>
      </c>
      <c r="AK779" s="49" t="str">
        <f t="shared" ca="1" si="25"/>
        <v/>
      </c>
    </row>
    <row r="780" spans="29:37" x14ac:dyDescent="0.2">
      <c r="AC780" s="49">
        <f>IF(ISBLANK(sbcc18[[#This Row],[total_boys]]),SUM(sbcc18[[#This Row],[boys_0-5_reached]],sbcc18[[#This Row],[boys_6-12_reached]],sbcc18[[#This Row],[boys_13-18_reached]]),sbcc18[[#This Row],[total_boys]])</f>
        <v>0</v>
      </c>
      <c r="AD780" s="49">
        <f>IF(ISBLANK(sbcc18[[#This Row],[total_girls]]),SUM(sbcc18[[#This Row],[girls_0-5_reached]],sbcc18[[#This Row],[girls_6-12_reached]],sbcc18[[#This Row],[girls_13-18_reached]]),sbcc18[[#This Row],[total_girls]])</f>
        <v>0</v>
      </c>
      <c r="AE780" s="49">
        <f>IF(ISBLANK(sbcc18[[#This Row],[total_children]]),SUM(sbcc18[[#This Row],[calc_boys]],sbcc18[[#This Row],[calc_girls]]),sbcc18[[#This Row],[total_children]])</f>
        <v>0</v>
      </c>
      <c r="AF780" s="49">
        <f>IF(ISBLANK(sbcc18[[#This Row],[total_pwd]]),SUM(sbcc18[[#This Row],[total_pwd_men]],sbcc18[[#This Row],[total_pwd_women]]),sbcc18[[#This Row],[total_pwd]])</f>
        <v>0</v>
      </c>
      <c r="AG780" s="49">
        <f>IF(ISBLANK(sbcc18[[#This Row],[total_adults]]),SUM(sbcc18[[#This Row],[total_men]],sbcc18[[#This Row],[total_women]]),sbcc18[[#This Row],[total_adults]])</f>
        <v>0</v>
      </c>
      <c r="AH780" s="49">
        <f>IF(ISBLANK(sbcc18[[#This Row],[total_beneficiaries_reached]]),SUM(sbcc18[[#This Row],[calc_children]],sbcc18[[#This Row],[calc_adults]]),sbcc18[[#This Row],[total_beneficiaries_reached]])</f>
        <v>0</v>
      </c>
      <c r="AI780" s="49" t="str">
        <f ca="1">IF(B780="","",OFFSET(table_admin1[[#Headers],[ADM1_PT]],MATCH(B780,admin1,0),1))</f>
        <v/>
      </c>
      <c r="AJ780" s="49" t="str">
        <f t="shared" ca="1" si="24"/>
        <v/>
      </c>
      <c r="AK780" s="49" t="str">
        <f t="shared" ca="1" si="25"/>
        <v/>
      </c>
    </row>
    <row r="781" spans="29:37" x14ac:dyDescent="0.2">
      <c r="AC781" s="49">
        <f>IF(ISBLANK(sbcc18[[#This Row],[total_boys]]),SUM(sbcc18[[#This Row],[boys_0-5_reached]],sbcc18[[#This Row],[boys_6-12_reached]],sbcc18[[#This Row],[boys_13-18_reached]]),sbcc18[[#This Row],[total_boys]])</f>
        <v>0</v>
      </c>
      <c r="AD781" s="49">
        <f>IF(ISBLANK(sbcc18[[#This Row],[total_girls]]),SUM(sbcc18[[#This Row],[girls_0-5_reached]],sbcc18[[#This Row],[girls_6-12_reached]],sbcc18[[#This Row],[girls_13-18_reached]]),sbcc18[[#This Row],[total_girls]])</f>
        <v>0</v>
      </c>
      <c r="AE781" s="49">
        <f>IF(ISBLANK(sbcc18[[#This Row],[total_children]]),SUM(sbcc18[[#This Row],[calc_boys]],sbcc18[[#This Row],[calc_girls]]),sbcc18[[#This Row],[total_children]])</f>
        <v>0</v>
      </c>
      <c r="AF781" s="49">
        <f>IF(ISBLANK(sbcc18[[#This Row],[total_pwd]]),SUM(sbcc18[[#This Row],[total_pwd_men]],sbcc18[[#This Row],[total_pwd_women]]),sbcc18[[#This Row],[total_pwd]])</f>
        <v>0</v>
      </c>
      <c r="AG781" s="49">
        <f>IF(ISBLANK(sbcc18[[#This Row],[total_adults]]),SUM(sbcc18[[#This Row],[total_men]],sbcc18[[#This Row],[total_women]]),sbcc18[[#This Row],[total_adults]])</f>
        <v>0</v>
      </c>
      <c r="AH781" s="49">
        <f>IF(ISBLANK(sbcc18[[#This Row],[total_beneficiaries_reached]]),SUM(sbcc18[[#This Row],[calc_children]],sbcc18[[#This Row],[calc_adults]]),sbcc18[[#This Row],[total_beneficiaries_reached]])</f>
        <v>0</v>
      </c>
      <c r="AI781" s="49" t="str">
        <f ca="1">IF(B781="","",OFFSET(table_admin1[[#Headers],[ADM1_PT]],MATCH(B781,admin1,0),1))</f>
        <v/>
      </c>
      <c r="AJ781" s="49" t="str">
        <f t="shared" ca="1" si="24"/>
        <v/>
      </c>
      <c r="AK781" s="49" t="str">
        <f t="shared" ca="1" si="25"/>
        <v/>
      </c>
    </row>
    <row r="782" spans="29:37" x14ac:dyDescent="0.2">
      <c r="AC782" s="49">
        <f>IF(ISBLANK(sbcc18[[#This Row],[total_boys]]),SUM(sbcc18[[#This Row],[boys_0-5_reached]],sbcc18[[#This Row],[boys_6-12_reached]],sbcc18[[#This Row],[boys_13-18_reached]]),sbcc18[[#This Row],[total_boys]])</f>
        <v>0</v>
      </c>
      <c r="AD782" s="49">
        <f>IF(ISBLANK(sbcc18[[#This Row],[total_girls]]),SUM(sbcc18[[#This Row],[girls_0-5_reached]],sbcc18[[#This Row],[girls_6-12_reached]],sbcc18[[#This Row],[girls_13-18_reached]]),sbcc18[[#This Row],[total_girls]])</f>
        <v>0</v>
      </c>
      <c r="AE782" s="49">
        <f>IF(ISBLANK(sbcc18[[#This Row],[total_children]]),SUM(sbcc18[[#This Row],[calc_boys]],sbcc18[[#This Row],[calc_girls]]),sbcc18[[#This Row],[total_children]])</f>
        <v>0</v>
      </c>
      <c r="AF782" s="49">
        <f>IF(ISBLANK(sbcc18[[#This Row],[total_pwd]]),SUM(sbcc18[[#This Row],[total_pwd_men]],sbcc18[[#This Row],[total_pwd_women]]),sbcc18[[#This Row],[total_pwd]])</f>
        <v>0</v>
      </c>
      <c r="AG782" s="49">
        <f>IF(ISBLANK(sbcc18[[#This Row],[total_adults]]),SUM(sbcc18[[#This Row],[total_men]],sbcc18[[#This Row],[total_women]]),sbcc18[[#This Row],[total_adults]])</f>
        <v>0</v>
      </c>
      <c r="AH782" s="49">
        <f>IF(ISBLANK(sbcc18[[#This Row],[total_beneficiaries_reached]]),SUM(sbcc18[[#This Row],[calc_children]],sbcc18[[#This Row],[calc_adults]]),sbcc18[[#This Row],[total_beneficiaries_reached]])</f>
        <v>0</v>
      </c>
      <c r="AI782" s="49" t="str">
        <f ca="1">IF(B782="","",OFFSET(table_admin1[[#Headers],[ADM1_PT]],MATCH(B782,admin1,0),1))</f>
        <v/>
      </c>
      <c r="AJ782" s="49" t="str">
        <f t="shared" ca="1" si="24"/>
        <v/>
      </c>
      <c r="AK782" s="49" t="str">
        <f t="shared" ca="1" si="25"/>
        <v/>
      </c>
    </row>
    <row r="783" spans="29:37" x14ac:dyDescent="0.2">
      <c r="AC783" s="49">
        <f>IF(ISBLANK(sbcc18[[#This Row],[total_boys]]),SUM(sbcc18[[#This Row],[boys_0-5_reached]],sbcc18[[#This Row],[boys_6-12_reached]],sbcc18[[#This Row],[boys_13-18_reached]]),sbcc18[[#This Row],[total_boys]])</f>
        <v>0</v>
      </c>
      <c r="AD783" s="49">
        <f>IF(ISBLANK(sbcc18[[#This Row],[total_girls]]),SUM(sbcc18[[#This Row],[girls_0-5_reached]],sbcc18[[#This Row],[girls_6-12_reached]],sbcc18[[#This Row],[girls_13-18_reached]]),sbcc18[[#This Row],[total_girls]])</f>
        <v>0</v>
      </c>
      <c r="AE783" s="49">
        <f>IF(ISBLANK(sbcc18[[#This Row],[total_children]]),SUM(sbcc18[[#This Row],[calc_boys]],sbcc18[[#This Row],[calc_girls]]),sbcc18[[#This Row],[total_children]])</f>
        <v>0</v>
      </c>
      <c r="AF783" s="49">
        <f>IF(ISBLANK(sbcc18[[#This Row],[total_pwd]]),SUM(sbcc18[[#This Row],[total_pwd_men]],sbcc18[[#This Row],[total_pwd_women]]),sbcc18[[#This Row],[total_pwd]])</f>
        <v>0</v>
      </c>
      <c r="AG783" s="49">
        <f>IF(ISBLANK(sbcc18[[#This Row],[total_adults]]),SUM(sbcc18[[#This Row],[total_men]],sbcc18[[#This Row],[total_women]]),sbcc18[[#This Row],[total_adults]])</f>
        <v>0</v>
      </c>
      <c r="AH783" s="49">
        <f>IF(ISBLANK(sbcc18[[#This Row],[total_beneficiaries_reached]]),SUM(sbcc18[[#This Row],[calc_children]],sbcc18[[#This Row],[calc_adults]]),sbcc18[[#This Row],[total_beneficiaries_reached]])</f>
        <v>0</v>
      </c>
      <c r="AI783" s="49" t="str">
        <f ca="1">IF(B783="","",OFFSET(table_admin1[[#Headers],[ADM1_PT]],MATCH(B783,admin1,0),1))</f>
        <v/>
      </c>
      <c r="AJ783" s="49" t="str">
        <f t="shared" ca="1" si="24"/>
        <v/>
      </c>
      <c r="AK783" s="49" t="str">
        <f t="shared" ca="1" si="25"/>
        <v/>
      </c>
    </row>
    <row r="784" spans="29:37" x14ac:dyDescent="0.2">
      <c r="AC784" s="49">
        <f>IF(ISBLANK(sbcc18[[#This Row],[total_boys]]),SUM(sbcc18[[#This Row],[boys_0-5_reached]],sbcc18[[#This Row],[boys_6-12_reached]],sbcc18[[#This Row],[boys_13-18_reached]]),sbcc18[[#This Row],[total_boys]])</f>
        <v>0</v>
      </c>
      <c r="AD784" s="49">
        <f>IF(ISBLANK(sbcc18[[#This Row],[total_girls]]),SUM(sbcc18[[#This Row],[girls_0-5_reached]],sbcc18[[#This Row],[girls_6-12_reached]],sbcc18[[#This Row],[girls_13-18_reached]]),sbcc18[[#This Row],[total_girls]])</f>
        <v>0</v>
      </c>
      <c r="AE784" s="49">
        <f>IF(ISBLANK(sbcc18[[#This Row],[total_children]]),SUM(sbcc18[[#This Row],[calc_boys]],sbcc18[[#This Row],[calc_girls]]),sbcc18[[#This Row],[total_children]])</f>
        <v>0</v>
      </c>
      <c r="AF784" s="49">
        <f>IF(ISBLANK(sbcc18[[#This Row],[total_pwd]]),SUM(sbcc18[[#This Row],[total_pwd_men]],sbcc18[[#This Row],[total_pwd_women]]),sbcc18[[#This Row],[total_pwd]])</f>
        <v>0</v>
      </c>
      <c r="AG784" s="49">
        <f>IF(ISBLANK(sbcc18[[#This Row],[total_adults]]),SUM(sbcc18[[#This Row],[total_men]],sbcc18[[#This Row],[total_women]]),sbcc18[[#This Row],[total_adults]])</f>
        <v>0</v>
      </c>
      <c r="AH784" s="49">
        <f>IF(ISBLANK(sbcc18[[#This Row],[total_beneficiaries_reached]]),SUM(sbcc18[[#This Row],[calc_children]],sbcc18[[#This Row],[calc_adults]]),sbcc18[[#This Row],[total_beneficiaries_reached]])</f>
        <v>0</v>
      </c>
      <c r="AI784" s="49" t="str">
        <f ca="1">IF(B784="","",OFFSET(table_admin1[[#Headers],[ADM1_PT]],MATCH(B784,admin1,0),1))</f>
        <v/>
      </c>
      <c r="AJ784" s="49" t="str">
        <f t="shared" ca="1" si="24"/>
        <v/>
      </c>
      <c r="AK784" s="49" t="str">
        <f t="shared" ca="1" si="25"/>
        <v/>
      </c>
    </row>
    <row r="785" spans="29:37" x14ac:dyDescent="0.2">
      <c r="AC785" s="49">
        <f>IF(ISBLANK(sbcc18[[#This Row],[total_boys]]),SUM(sbcc18[[#This Row],[boys_0-5_reached]],sbcc18[[#This Row],[boys_6-12_reached]],sbcc18[[#This Row],[boys_13-18_reached]]),sbcc18[[#This Row],[total_boys]])</f>
        <v>0</v>
      </c>
      <c r="AD785" s="49">
        <f>IF(ISBLANK(sbcc18[[#This Row],[total_girls]]),SUM(sbcc18[[#This Row],[girls_0-5_reached]],sbcc18[[#This Row],[girls_6-12_reached]],sbcc18[[#This Row],[girls_13-18_reached]]),sbcc18[[#This Row],[total_girls]])</f>
        <v>0</v>
      </c>
      <c r="AE785" s="49">
        <f>IF(ISBLANK(sbcc18[[#This Row],[total_children]]),SUM(sbcc18[[#This Row],[calc_boys]],sbcc18[[#This Row],[calc_girls]]),sbcc18[[#This Row],[total_children]])</f>
        <v>0</v>
      </c>
      <c r="AF785" s="49">
        <f>IF(ISBLANK(sbcc18[[#This Row],[total_pwd]]),SUM(sbcc18[[#This Row],[total_pwd_men]],sbcc18[[#This Row],[total_pwd_women]]),sbcc18[[#This Row],[total_pwd]])</f>
        <v>0</v>
      </c>
      <c r="AG785" s="49">
        <f>IF(ISBLANK(sbcc18[[#This Row],[total_adults]]),SUM(sbcc18[[#This Row],[total_men]],sbcc18[[#This Row],[total_women]]),sbcc18[[#This Row],[total_adults]])</f>
        <v>0</v>
      </c>
      <c r="AH785" s="49">
        <f>IF(ISBLANK(sbcc18[[#This Row],[total_beneficiaries_reached]]),SUM(sbcc18[[#This Row],[calc_children]],sbcc18[[#This Row],[calc_adults]]),sbcc18[[#This Row],[total_beneficiaries_reached]])</f>
        <v>0</v>
      </c>
      <c r="AI785" s="49" t="str">
        <f ca="1">IF(B785="","",OFFSET(table_admin1[[#Headers],[ADM1_PT]],MATCH(B785,admin1,0),1))</f>
        <v/>
      </c>
      <c r="AJ785" s="49" t="str">
        <f t="shared" ca="1" si="24"/>
        <v/>
      </c>
      <c r="AK785" s="49" t="str">
        <f t="shared" ca="1" si="25"/>
        <v/>
      </c>
    </row>
    <row r="786" spans="29:37" x14ac:dyDescent="0.2">
      <c r="AC786" s="49">
        <f>IF(ISBLANK(sbcc18[[#This Row],[total_boys]]),SUM(sbcc18[[#This Row],[boys_0-5_reached]],sbcc18[[#This Row],[boys_6-12_reached]],sbcc18[[#This Row],[boys_13-18_reached]]),sbcc18[[#This Row],[total_boys]])</f>
        <v>0</v>
      </c>
      <c r="AD786" s="49">
        <f>IF(ISBLANK(sbcc18[[#This Row],[total_girls]]),SUM(sbcc18[[#This Row],[girls_0-5_reached]],sbcc18[[#This Row],[girls_6-12_reached]],sbcc18[[#This Row],[girls_13-18_reached]]),sbcc18[[#This Row],[total_girls]])</f>
        <v>0</v>
      </c>
      <c r="AE786" s="49">
        <f>IF(ISBLANK(sbcc18[[#This Row],[total_children]]),SUM(sbcc18[[#This Row],[calc_boys]],sbcc18[[#This Row],[calc_girls]]),sbcc18[[#This Row],[total_children]])</f>
        <v>0</v>
      </c>
      <c r="AF786" s="49">
        <f>IF(ISBLANK(sbcc18[[#This Row],[total_pwd]]),SUM(sbcc18[[#This Row],[total_pwd_men]],sbcc18[[#This Row],[total_pwd_women]]),sbcc18[[#This Row],[total_pwd]])</f>
        <v>0</v>
      </c>
      <c r="AG786" s="49">
        <f>IF(ISBLANK(sbcc18[[#This Row],[total_adults]]),SUM(sbcc18[[#This Row],[total_men]],sbcc18[[#This Row],[total_women]]),sbcc18[[#This Row],[total_adults]])</f>
        <v>0</v>
      </c>
      <c r="AH786" s="49">
        <f>IF(ISBLANK(sbcc18[[#This Row],[total_beneficiaries_reached]]),SUM(sbcc18[[#This Row],[calc_children]],sbcc18[[#This Row],[calc_adults]]),sbcc18[[#This Row],[total_beneficiaries_reached]])</f>
        <v>0</v>
      </c>
      <c r="AI786" s="49" t="str">
        <f ca="1">IF(B786="","",OFFSET(table_admin1[[#Headers],[ADM1_PT]],MATCH(B786,admin1,0),1))</f>
        <v/>
      </c>
      <c r="AJ786" s="49" t="str">
        <f t="shared" ca="1" si="24"/>
        <v/>
      </c>
      <c r="AK786" s="49" t="str">
        <f t="shared" ca="1" si="25"/>
        <v/>
      </c>
    </row>
    <row r="787" spans="29:37" x14ac:dyDescent="0.2">
      <c r="AC787" s="49">
        <f>IF(ISBLANK(sbcc18[[#This Row],[total_boys]]),SUM(sbcc18[[#This Row],[boys_0-5_reached]],sbcc18[[#This Row],[boys_6-12_reached]],sbcc18[[#This Row],[boys_13-18_reached]]),sbcc18[[#This Row],[total_boys]])</f>
        <v>0</v>
      </c>
      <c r="AD787" s="49">
        <f>IF(ISBLANK(sbcc18[[#This Row],[total_girls]]),SUM(sbcc18[[#This Row],[girls_0-5_reached]],sbcc18[[#This Row],[girls_6-12_reached]],sbcc18[[#This Row],[girls_13-18_reached]]),sbcc18[[#This Row],[total_girls]])</f>
        <v>0</v>
      </c>
      <c r="AE787" s="49">
        <f>IF(ISBLANK(sbcc18[[#This Row],[total_children]]),SUM(sbcc18[[#This Row],[calc_boys]],sbcc18[[#This Row],[calc_girls]]),sbcc18[[#This Row],[total_children]])</f>
        <v>0</v>
      </c>
      <c r="AF787" s="49">
        <f>IF(ISBLANK(sbcc18[[#This Row],[total_pwd]]),SUM(sbcc18[[#This Row],[total_pwd_men]],sbcc18[[#This Row],[total_pwd_women]]),sbcc18[[#This Row],[total_pwd]])</f>
        <v>0</v>
      </c>
      <c r="AG787" s="49">
        <f>IF(ISBLANK(sbcc18[[#This Row],[total_adults]]),SUM(sbcc18[[#This Row],[total_men]],sbcc18[[#This Row],[total_women]]),sbcc18[[#This Row],[total_adults]])</f>
        <v>0</v>
      </c>
      <c r="AH787" s="49">
        <f>IF(ISBLANK(sbcc18[[#This Row],[total_beneficiaries_reached]]),SUM(sbcc18[[#This Row],[calc_children]],sbcc18[[#This Row],[calc_adults]]),sbcc18[[#This Row],[total_beneficiaries_reached]])</f>
        <v>0</v>
      </c>
      <c r="AI787" s="49" t="str">
        <f ca="1">IF(B787="","",OFFSET(table_admin1[[#Headers],[ADM1_PT]],MATCH(B787,admin1,0),1))</f>
        <v/>
      </c>
      <c r="AJ787" s="49" t="str">
        <f t="shared" ca="1" si="24"/>
        <v/>
      </c>
      <c r="AK787" s="49" t="str">
        <f t="shared" ca="1" si="25"/>
        <v/>
      </c>
    </row>
    <row r="788" spans="29:37" x14ac:dyDescent="0.2">
      <c r="AC788" s="49">
        <f>IF(ISBLANK(sbcc18[[#This Row],[total_boys]]),SUM(sbcc18[[#This Row],[boys_0-5_reached]],sbcc18[[#This Row],[boys_6-12_reached]],sbcc18[[#This Row],[boys_13-18_reached]]),sbcc18[[#This Row],[total_boys]])</f>
        <v>0</v>
      </c>
      <c r="AD788" s="49">
        <f>IF(ISBLANK(sbcc18[[#This Row],[total_girls]]),SUM(sbcc18[[#This Row],[girls_0-5_reached]],sbcc18[[#This Row],[girls_6-12_reached]],sbcc18[[#This Row],[girls_13-18_reached]]),sbcc18[[#This Row],[total_girls]])</f>
        <v>0</v>
      </c>
      <c r="AE788" s="49">
        <f>IF(ISBLANK(sbcc18[[#This Row],[total_children]]),SUM(sbcc18[[#This Row],[calc_boys]],sbcc18[[#This Row],[calc_girls]]),sbcc18[[#This Row],[total_children]])</f>
        <v>0</v>
      </c>
      <c r="AF788" s="49">
        <f>IF(ISBLANK(sbcc18[[#This Row],[total_pwd]]),SUM(sbcc18[[#This Row],[total_pwd_men]],sbcc18[[#This Row],[total_pwd_women]]),sbcc18[[#This Row],[total_pwd]])</f>
        <v>0</v>
      </c>
      <c r="AG788" s="49">
        <f>IF(ISBLANK(sbcc18[[#This Row],[total_adults]]),SUM(sbcc18[[#This Row],[total_men]],sbcc18[[#This Row],[total_women]]),sbcc18[[#This Row],[total_adults]])</f>
        <v>0</v>
      </c>
      <c r="AH788" s="49">
        <f>IF(ISBLANK(sbcc18[[#This Row],[total_beneficiaries_reached]]),SUM(sbcc18[[#This Row],[calc_children]],sbcc18[[#This Row],[calc_adults]]),sbcc18[[#This Row],[total_beneficiaries_reached]])</f>
        <v>0</v>
      </c>
      <c r="AI788" s="49" t="str">
        <f ca="1">IF(B788="","",OFFSET(table_admin1[[#Headers],[ADM1_PT]],MATCH(B788,admin1,0),1))</f>
        <v/>
      </c>
      <c r="AJ788" s="49" t="str">
        <f t="shared" ca="1" si="24"/>
        <v/>
      </c>
      <c r="AK788" s="49" t="str">
        <f t="shared" ca="1" si="25"/>
        <v/>
      </c>
    </row>
    <row r="789" spans="29:37" x14ac:dyDescent="0.2">
      <c r="AC789" s="49">
        <f>IF(ISBLANK(sbcc18[[#This Row],[total_boys]]),SUM(sbcc18[[#This Row],[boys_0-5_reached]],sbcc18[[#This Row],[boys_6-12_reached]],sbcc18[[#This Row],[boys_13-18_reached]]),sbcc18[[#This Row],[total_boys]])</f>
        <v>0</v>
      </c>
      <c r="AD789" s="49">
        <f>IF(ISBLANK(sbcc18[[#This Row],[total_girls]]),SUM(sbcc18[[#This Row],[girls_0-5_reached]],sbcc18[[#This Row],[girls_6-12_reached]],sbcc18[[#This Row],[girls_13-18_reached]]),sbcc18[[#This Row],[total_girls]])</f>
        <v>0</v>
      </c>
      <c r="AE789" s="49">
        <f>IF(ISBLANK(sbcc18[[#This Row],[total_children]]),SUM(sbcc18[[#This Row],[calc_boys]],sbcc18[[#This Row],[calc_girls]]),sbcc18[[#This Row],[total_children]])</f>
        <v>0</v>
      </c>
      <c r="AF789" s="49">
        <f>IF(ISBLANK(sbcc18[[#This Row],[total_pwd]]),SUM(sbcc18[[#This Row],[total_pwd_men]],sbcc18[[#This Row],[total_pwd_women]]),sbcc18[[#This Row],[total_pwd]])</f>
        <v>0</v>
      </c>
      <c r="AG789" s="49">
        <f>IF(ISBLANK(sbcc18[[#This Row],[total_adults]]),SUM(sbcc18[[#This Row],[total_men]],sbcc18[[#This Row],[total_women]]),sbcc18[[#This Row],[total_adults]])</f>
        <v>0</v>
      </c>
      <c r="AH789" s="49">
        <f>IF(ISBLANK(sbcc18[[#This Row],[total_beneficiaries_reached]]),SUM(sbcc18[[#This Row],[calc_children]],sbcc18[[#This Row],[calc_adults]]),sbcc18[[#This Row],[total_beneficiaries_reached]])</f>
        <v>0</v>
      </c>
      <c r="AI789" s="49" t="str">
        <f ca="1">IF(B789="","",OFFSET(table_admin1[[#Headers],[ADM1_PT]],MATCH(B789,admin1,0),1))</f>
        <v/>
      </c>
      <c r="AJ789" s="49" t="str">
        <f t="shared" ca="1" si="24"/>
        <v/>
      </c>
      <c r="AK789" s="49" t="str">
        <f t="shared" ca="1" si="25"/>
        <v/>
      </c>
    </row>
    <row r="790" spans="29:37" x14ac:dyDescent="0.2">
      <c r="AC790" s="49">
        <f>IF(ISBLANK(sbcc18[[#This Row],[total_boys]]),SUM(sbcc18[[#This Row],[boys_0-5_reached]],sbcc18[[#This Row],[boys_6-12_reached]],sbcc18[[#This Row],[boys_13-18_reached]]),sbcc18[[#This Row],[total_boys]])</f>
        <v>0</v>
      </c>
      <c r="AD790" s="49">
        <f>IF(ISBLANK(sbcc18[[#This Row],[total_girls]]),SUM(sbcc18[[#This Row],[girls_0-5_reached]],sbcc18[[#This Row],[girls_6-12_reached]],sbcc18[[#This Row],[girls_13-18_reached]]),sbcc18[[#This Row],[total_girls]])</f>
        <v>0</v>
      </c>
      <c r="AE790" s="49">
        <f>IF(ISBLANK(sbcc18[[#This Row],[total_children]]),SUM(sbcc18[[#This Row],[calc_boys]],sbcc18[[#This Row],[calc_girls]]),sbcc18[[#This Row],[total_children]])</f>
        <v>0</v>
      </c>
      <c r="AF790" s="49">
        <f>IF(ISBLANK(sbcc18[[#This Row],[total_pwd]]),SUM(sbcc18[[#This Row],[total_pwd_men]],sbcc18[[#This Row],[total_pwd_women]]),sbcc18[[#This Row],[total_pwd]])</f>
        <v>0</v>
      </c>
      <c r="AG790" s="49">
        <f>IF(ISBLANK(sbcc18[[#This Row],[total_adults]]),SUM(sbcc18[[#This Row],[total_men]],sbcc18[[#This Row],[total_women]]),sbcc18[[#This Row],[total_adults]])</f>
        <v>0</v>
      </c>
      <c r="AH790" s="49">
        <f>IF(ISBLANK(sbcc18[[#This Row],[total_beneficiaries_reached]]),SUM(sbcc18[[#This Row],[calc_children]],sbcc18[[#This Row],[calc_adults]]),sbcc18[[#This Row],[total_beneficiaries_reached]])</f>
        <v>0</v>
      </c>
      <c r="AI790" s="49" t="str">
        <f ca="1">IF(B790="","",OFFSET(table_admin1[[#Headers],[ADM1_PT]],MATCH(B790,admin1,0),1))</f>
        <v/>
      </c>
      <c r="AJ790" s="49" t="str">
        <f t="shared" ca="1" si="24"/>
        <v/>
      </c>
      <c r="AK790" s="49" t="str">
        <f t="shared" ca="1" si="25"/>
        <v/>
      </c>
    </row>
    <row r="791" spans="29:37" x14ac:dyDescent="0.2">
      <c r="AC791" s="49">
        <f>IF(ISBLANK(sbcc18[[#This Row],[total_boys]]),SUM(sbcc18[[#This Row],[boys_0-5_reached]],sbcc18[[#This Row],[boys_6-12_reached]],sbcc18[[#This Row],[boys_13-18_reached]]),sbcc18[[#This Row],[total_boys]])</f>
        <v>0</v>
      </c>
      <c r="AD791" s="49">
        <f>IF(ISBLANK(sbcc18[[#This Row],[total_girls]]),SUM(sbcc18[[#This Row],[girls_0-5_reached]],sbcc18[[#This Row],[girls_6-12_reached]],sbcc18[[#This Row],[girls_13-18_reached]]),sbcc18[[#This Row],[total_girls]])</f>
        <v>0</v>
      </c>
      <c r="AE791" s="49">
        <f>IF(ISBLANK(sbcc18[[#This Row],[total_children]]),SUM(sbcc18[[#This Row],[calc_boys]],sbcc18[[#This Row],[calc_girls]]),sbcc18[[#This Row],[total_children]])</f>
        <v>0</v>
      </c>
      <c r="AF791" s="49">
        <f>IF(ISBLANK(sbcc18[[#This Row],[total_pwd]]),SUM(sbcc18[[#This Row],[total_pwd_men]],sbcc18[[#This Row],[total_pwd_women]]),sbcc18[[#This Row],[total_pwd]])</f>
        <v>0</v>
      </c>
      <c r="AG791" s="49">
        <f>IF(ISBLANK(sbcc18[[#This Row],[total_adults]]),SUM(sbcc18[[#This Row],[total_men]],sbcc18[[#This Row],[total_women]]),sbcc18[[#This Row],[total_adults]])</f>
        <v>0</v>
      </c>
      <c r="AH791" s="49">
        <f>IF(ISBLANK(sbcc18[[#This Row],[total_beneficiaries_reached]]),SUM(sbcc18[[#This Row],[calc_children]],sbcc18[[#This Row],[calc_adults]]),sbcc18[[#This Row],[total_beneficiaries_reached]])</f>
        <v>0</v>
      </c>
      <c r="AI791" s="49" t="str">
        <f ca="1">IF(B791="","",OFFSET(table_admin1[[#Headers],[ADM1_PT]],MATCH(B791,admin1,0),1))</f>
        <v/>
      </c>
      <c r="AJ791" s="49" t="str">
        <f t="shared" ca="1" si="24"/>
        <v/>
      </c>
      <c r="AK791" s="49" t="str">
        <f t="shared" ca="1" si="25"/>
        <v/>
      </c>
    </row>
    <row r="792" spans="29:37" x14ac:dyDescent="0.2">
      <c r="AC792" s="49">
        <f>IF(ISBLANK(sbcc18[[#This Row],[total_boys]]),SUM(sbcc18[[#This Row],[boys_0-5_reached]],sbcc18[[#This Row],[boys_6-12_reached]],sbcc18[[#This Row],[boys_13-18_reached]]),sbcc18[[#This Row],[total_boys]])</f>
        <v>0</v>
      </c>
      <c r="AD792" s="49">
        <f>IF(ISBLANK(sbcc18[[#This Row],[total_girls]]),SUM(sbcc18[[#This Row],[girls_0-5_reached]],sbcc18[[#This Row],[girls_6-12_reached]],sbcc18[[#This Row],[girls_13-18_reached]]),sbcc18[[#This Row],[total_girls]])</f>
        <v>0</v>
      </c>
      <c r="AE792" s="49">
        <f>IF(ISBLANK(sbcc18[[#This Row],[total_children]]),SUM(sbcc18[[#This Row],[calc_boys]],sbcc18[[#This Row],[calc_girls]]),sbcc18[[#This Row],[total_children]])</f>
        <v>0</v>
      </c>
      <c r="AF792" s="49">
        <f>IF(ISBLANK(sbcc18[[#This Row],[total_pwd]]),SUM(sbcc18[[#This Row],[total_pwd_men]],sbcc18[[#This Row],[total_pwd_women]]),sbcc18[[#This Row],[total_pwd]])</f>
        <v>0</v>
      </c>
      <c r="AG792" s="49">
        <f>IF(ISBLANK(sbcc18[[#This Row],[total_adults]]),SUM(sbcc18[[#This Row],[total_men]],sbcc18[[#This Row],[total_women]]),sbcc18[[#This Row],[total_adults]])</f>
        <v>0</v>
      </c>
      <c r="AH792" s="49">
        <f>IF(ISBLANK(sbcc18[[#This Row],[total_beneficiaries_reached]]),SUM(sbcc18[[#This Row],[calc_children]],sbcc18[[#This Row],[calc_adults]]),sbcc18[[#This Row],[total_beneficiaries_reached]])</f>
        <v>0</v>
      </c>
      <c r="AI792" s="49" t="str">
        <f ca="1">IF(B792="","",OFFSET(table_admin1[[#Headers],[ADM1_PT]],MATCH(B792,admin1,0),1))</f>
        <v/>
      </c>
      <c r="AJ792" s="49" t="str">
        <f t="shared" ca="1" si="24"/>
        <v/>
      </c>
      <c r="AK792" s="49" t="str">
        <f t="shared" ca="1" si="25"/>
        <v/>
      </c>
    </row>
    <row r="793" spans="29:37" x14ac:dyDescent="0.2">
      <c r="AC793" s="49">
        <f>IF(ISBLANK(sbcc18[[#This Row],[total_boys]]),SUM(sbcc18[[#This Row],[boys_0-5_reached]],sbcc18[[#This Row],[boys_6-12_reached]],sbcc18[[#This Row],[boys_13-18_reached]]),sbcc18[[#This Row],[total_boys]])</f>
        <v>0</v>
      </c>
      <c r="AD793" s="49">
        <f>IF(ISBLANK(sbcc18[[#This Row],[total_girls]]),SUM(sbcc18[[#This Row],[girls_0-5_reached]],sbcc18[[#This Row],[girls_6-12_reached]],sbcc18[[#This Row],[girls_13-18_reached]]),sbcc18[[#This Row],[total_girls]])</f>
        <v>0</v>
      </c>
      <c r="AE793" s="49">
        <f>IF(ISBLANK(sbcc18[[#This Row],[total_children]]),SUM(sbcc18[[#This Row],[calc_boys]],sbcc18[[#This Row],[calc_girls]]),sbcc18[[#This Row],[total_children]])</f>
        <v>0</v>
      </c>
      <c r="AF793" s="49">
        <f>IF(ISBLANK(sbcc18[[#This Row],[total_pwd]]),SUM(sbcc18[[#This Row],[total_pwd_men]],sbcc18[[#This Row],[total_pwd_women]]),sbcc18[[#This Row],[total_pwd]])</f>
        <v>0</v>
      </c>
      <c r="AG793" s="49">
        <f>IF(ISBLANK(sbcc18[[#This Row],[total_adults]]),SUM(sbcc18[[#This Row],[total_men]],sbcc18[[#This Row],[total_women]]),sbcc18[[#This Row],[total_adults]])</f>
        <v>0</v>
      </c>
      <c r="AH793" s="49">
        <f>IF(ISBLANK(sbcc18[[#This Row],[total_beneficiaries_reached]]),SUM(sbcc18[[#This Row],[calc_children]],sbcc18[[#This Row],[calc_adults]]),sbcc18[[#This Row],[total_beneficiaries_reached]])</f>
        <v>0</v>
      </c>
      <c r="AI793" s="49" t="str">
        <f ca="1">IF(B793="","",OFFSET(table_admin1[[#Headers],[ADM1_PT]],MATCH(B793,admin1,0),1))</f>
        <v/>
      </c>
      <c r="AJ793" s="49" t="str">
        <f t="shared" ca="1" si="24"/>
        <v/>
      </c>
      <c r="AK793" s="49" t="str">
        <f t="shared" ca="1" si="25"/>
        <v/>
      </c>
    </row>
    <row r="794" spans="29:37" x14ac:dyDescent="0.2">
      <c r="AC794" s="49">
        <f>IF(ISBLANK(sbcc18[[#This Row],[total_boys]]),SUM(sbcc18[[#This Row],[boys_0-5_reached]],sbcc18[[#This Row],[boys_6-12_reached]],sbcc18[[#This Row],[boys_13-18_reached]]),sbcc18[[#This Row],[total_boys]])</f>
        <v>0</v>
      </c>
      <c r="AD794" s="49">
        <f>IF(ISBLANK(sbcc18[[#This Row],[total_girls]]),SUM(sbcc18[[#This Row],[girls_0-5_reached]],sbcc18[[#This Row],[girls_6-12_reached]],sbcc18[[#This Row],[girls_13-18_reached]]),sbcc18[[#This Row],[total_girls]])</f>
        <v>0</v>
      </c>
      <c r="AE794" s="49">
        <f>IF(ISBLANK(sbcc18[[#This Row],[total_children]]),SUM(sbcc18[[#This Row],[calc_boys]],sbcc18[[#This Row],[calc_girls]]),sbcc18[[#This Row],[total_children]])</f>
        <v>0</v>
      </c>
      <c r="AF794" s="49">
        <f>IF(ISBLANK(sbcc18[[#This Row],[total_pwd]]),SUM(sbcc18[[#This Row],[total_pwd_men]],sbcc18[[#This Row],[total_pwd_women]]),sbcc18[[#This Row],[total_pwd]])</f>
        <v>0</v>
      </c>
      <c r="AG794" s="49">
        <f>IF(ISBLANK(sbcc18[[#This Row],[total_adults]]),SUM(sbcc18[[#This Row],[total_men]],sbcc18[[#This Row],[total_women]]),sbcc18[[#This Row],[total_adults]])</f>
        <v>0</v>
      </c>
      <c r="AH794" s="49">
        <f>IF(ISBLANK(sbcc18[[#This Row],[total_beneficiaries_reached]]),SUM(sbcc18[[#This Row],[calc_children]],sbcc18[[#This Row],[calc_adults]]),sbcc18[[#This Row],[total_beneficiaries_reached]])</f>
        <v>0</v>
      </c>
      <c r="AI794" s="49" t="str">
        <f ca="1">IF(B794="","",OFFSET(table_admin1[[#Headers],[ADM1_PT]],MATCH(B794,admin1,0),1))</f>
        <v/>
      </c>
      <c r="AJ794" s="49" t="str">
        <f t="shared" ca="1" si="24"/>
        <v/>
      </c>
      <c r="AK794" s="49" t="str">
        <f t="shared" ca="1" si="25"/>
        <v/>
      </c>
    </row>
    <row r="795" spans="29:37" x14ac:dyDescent="0.2">
      <c r="AC795" s="49">
        <f>IF(ISBLANK(sbcc18[[#This Row],[total_boys]]),SUM(sbcc18[[#This Row],[boys_0-5_reached]],sbcc18[[#This Row],[boys_6-12_reached]],sbcc18[[#This Row],[boys_13-18_reached]]),sbcc18[[#This Row],[total_boys]])</f>
        <v>0</v>
      </c>
      <c r="AD795" s="49">
        <f>IF(ISBLANK(sbcc18[[#This Row],[total_girls]]),SUM(sbcc18[[#This Row],[girls_0-5_reached]],sbcc18[[#This Row],[girls_6-12_reached]],sbcc18[[#This Row],[girls_13-18_reached]]),sbcc18[[#This Row],[total_girls]])</f>
        <v>0</v>
      </c>
      <c r="AE795" s="49">
        <f>IF(ISBLANK(sbcc18[[#This Row],[total_children]]),SUM(sbcc18[[#This Row],[calc_boys]],sbcc18[[#This Row],[calc_girls]]),sbcc18[[#This Row],[total_children]])</f>
        <v>0</v>
      </c>
      <c r="AF795" s="49">
        <f>IF(ISBLANK(sbcc18[[#This Row],[total_pwd]]),SUM(sbcc18[[#This Row],[total_pwd_men]],sbcc18[[#This Row],[total_pwd_women]]),sbcc18[[#This Row],[total_pwd]])</f>
        <v>0</v>
      </c>
      <c r="AG795" s="49">
        <f>IF(ISBLANK(sbcc18[[#This Row],[total_adults]]),SUM(sbcc18[[#This Row],[total_men]],sbcc18[[#This Row],[total_women]]),sbcc18[[#This Row],[total_adults]])</f>
        <v>0</v>
      </c>
      <c r="AH795" s="49">
        <f>IF(ISBLANK(sbcc18[[#This Row],[total_beneficiaries_reached]]),SUM(sbcc18[[#This Row],[calc_children]],sbcc18[[#This Row],[calc_adults]]),sbcc18[[#This Row],[total_beneficiaries_reached]])</f>
        <v>0</v>
      </c>
      <c r="AI795" s="49" t="str">
        <f ca="1">IF(B795="","",OFFSET(table_admin1[[#Headers],[ADM1_PT]],MATCH(B795,admin1,0),1))</f>
        <v/>
      </c>
      <c r="AJ795" s="49" t="str">
        <f t="shared" ca="1" si="24"/>
        <v/>
      </c>
      <c r="AK795" s="49" t="str">
        <f t="shared" ca="1" si="25"/>
        <v/>
      </c>
    </row>
    <row r="796" spans="29:37" x14ac:dyDescent="0.2">
      <c r="AC796" s="49">
        <f>IF(ISBLANK(sbcc18[[#This Row],[total_boys]]),SUM(sbcc18[[#This Row],[boys_0-5_reached]],sbcc18[[#This Row],[boys_6-12_reached]],sbcc18[[#This Row],[boys_13-18_reached]]),sbcc18[[#This Row],[total_boys]])</f>
        <v>0</v>
      </c>
      <c r="AD796" s="49">
        <f>IF(ISBLANK(sbcc18[[#This Row],[total_girls]]),SUM(sbcc18[[#This Row],[girls_0-5_reached]],sbcc18[[#This Row],[girls_6-12_reached]],sbcc18[[#This Row],[girls_13-18_reached]]),sbcc18[[#This Row],[total_girls]])</f>
        <v>0</v>
      </c>
      <c r="AE796" s="49">
        <f>IF(ISBLANK(sbcc18[[#This Row],[total_children]]),SUM(sbcc18[[#This Row],[calc_boys]],sbcc18[[#This Row],[calc_girls]]),sbcc18[[#This Row],[total_children]])</f>
        <v>0</v>
      </c>
      <c r="AF796" s="49">
        <f>IF(ISBLANK(sbcc18[[#This Row],[total_pwd]]),SUM(sbcc18[[#This Row],[total_pwd_men]],sbcc18[[#This Row],[total_pwd_women]]),sbcc18[[#This Row],[total_pwd]])</f>
        <v>0</v>
      </c>
      <c r="AG796" s="49">
        <f>IF(ISBLANK(sbcc18[[#This Row],[total_adults]]),SUM(sbcc18[[#This Row],[total_men]],sbcc18[[#This Row],[total_women]]),sbcc18[[#This Row],[total_adults]])</f>
        <v>0</v>
      </c>
      <c r="AH796" s="49">
        <f>IF(ISBLANK(sbcc18[[#This Row],[total_beneficiaries_reached]]),SUM(sbcc18[[#This Row],[calc_children]],sbcc18[[#This Row],[calc_adults]]),sbcc18[[#This Row],[total_beneficiaries_reached]])</f>
        <v>0</v>
      </c>
      <c r="AI796" s="49" t="str">
        <f ca="1">IF(B796="","",OFFSET(table_admin1[[#Headers],[ADM1_PT]],MATCH(B796,admin1,0),1))</f>
        <v/>
      </c>
      <c r="AJ796" s="49" t="str">
        <f t="shared" ca="1" si="24"/>
        <v/>
      </c>
      <c r="AK796" s="49" t="str">
        <f t="shared" ca="1" si="25"/>
        <v/>
      </c>
    </row>
    <row r="797" spans="29:37" x14ac:dyDescent="0.2">
      <c r="AC797" s="49">
        <f>IF(ISBLANK(sbcc18[[#This Row],[total_boys]]),SUM(sbcc18[[#This Row],[boys_0-5_reached]],sbcc18[[#This Row],[boys_6-12_reached]],sbcc18[[#This Row],[boys_13-18_reached]]),sbcc18[[#This Row],[total_boys]])</f>
        <v>0</v>
      </c>
      <c r="AD797" s="49">
        <f>IF(ISBLANK(sbcc18[[#This Row],[total_girls]]),SUM(sbcc18[[#This Row],[girls_0-5_reached]],sbcc18[[#This Row],[girls_6-12_reached]],sbcc18[[#This Row],[girls_13-18_reached]]),sbcc18[[#This Row],[total_girls]])</f>
        <v>0</v>
      </c>
      <c r="AE797" s="49">
        <f>IF(ISBLANK(sbcc18[[#This Row],[total_children]]),SUM(sbcc18[[#This Row],[calc_boys]],sbcc18[[#This Row],[calc_girls]]),sbcc18[[#This Row],[total_children]])</f>
        <v>0</v>
      </c>
      <c r="AF797" s="49">
        <f>IF(ISBLANK(sbcc18[[#This Row],[total_pwd]]),SUM(sbcc18[[#This Row],[total_pwd_men]],sbcc18[[#This Row],[total_pwd_women]]),sbcc18[[#This Row],[total_pwd]])</f>
        <v>0</v>
      </c>
      <c r="AG797" s="49">
        <f>IF(ISBLANK(sbcc18[[#This Row],[total_adults]]),SUM(sbcc18[[#This Row],[total_men]],sbcc18[[#This Row],[total_women]]),sbcc18[[#This Row],[total_adults]])</f>
        <v>0</v>
      </c>
      <c r="AH797" s="49">
        <f>IF(ISBLANK(sbcc18[[#This Row],[total_beneficiaries_reached]]),SUM(sbcc18[[#This Row],[calc_children]],sbcc18[[#This Row],[calc_adults]]),sbcc18[[#This Row],[total_beneficiaries_reached]])</f>
        <v>0</v>
      </c>
      <c r="AI797" s="49" t="str">
        <f ca="1">IF(B797="","",OFFSET(table_admin1[[#Headers],[ADM1_PT]],MATCH(B797,admin1,0),1))</f>
        <v/>
      </c>
      <c r="AJ797" s="49" t="str">
        <f t="shared" ca="1" si="24"/>
        <v/>
      </c>
      <c r="AK797" s="49" t="str">
        <f t="shared" ca="1" si="25"/>
        <v/>
      </c>
    </row>
    <row r="798" spans="29:37" x14ac:dyDescent="0.2">
      <c r="AC798" s="49">
        <f>IF(ISBLANK(sbcc18[[#This Row],[total_boys]]),SUM(sbcc18[[#This Row],[boys_0-5_reached]],sbcc18[[#This Row],[boys_6-12_reached]],sbcc18[[#This Row],[boys_13-18_reached]]),sbcc18[[#This Row],[total_boys]])</f>
        <v>0</v>
      </c>
      <c r="AD798" s="49">
        <f>IF(ISBLANK(sbcc18[[#This Row],[total_girls]]),SUM(sbcc18[[#This Row],[girls_0-5_reached]],sbcc18[[#This Row],[girls_6-12_reached]],sbcc18[[#This Row],[girls_13-18_reached]]),sbcc18[[#This Row],[total_girls]])</f>
        <v>0</v>
      </c>
      <c r="AE798" s="49">
        <f>IF(ISBLANK(sbcc18[[#This Row],[total_children]]),SUM(sbcc18[[#This Row],[calc_boys]],sbcc18[[#This Row],[calc_girls]]),sbcc18[[#This Row],[total_children]])</f>
        <v>0</v>
      </c>
      <c r="AF798" s="49">
        <f>IF(ISBLANK(sbcc18[[#This Row],[total_pwd]]),SUM(sbcc18[[#This Row],[total_pwd_men]],sbcc18[[#This Row],[total_pwd_women]]),sbcc18[[#This Row],[total_pwd]])</f>
        <v>0</v>
      </c>
      <c r="AG798" s="49">
        <f>IF(ISBLANK(sbcc18[[#This Row],[total_adults]]),SUM(sbcc18[[#This Row],[total_men]],sbcc18[[#This Row],[total_women]]),sbcc18[[#This Row],[total_adults]])</f>
        <v>0</v>
      </c>
      <c r="AH798" s="49">
        <f>IF(ISBLANK(sbcc18[[#This Row],[total_beneficiaries_reached]]),SUM(sbcc18[[#This Row],[calc_children]],sbcc18[[#This Row],[calc_adults]]),sbcc18[[#This Row],[total_beneficiaries_reached]])</f>
        <v>0</v>
      </c>
      <c r="AI798" s="49" t="str">
        <f ca="1">IF(B798="","",OFFSET(table_admin1[[#Headers],[ADM1_PT]],MATCH(B798,admin1,0),1))</f>
        <v/>
      </c>
      <c r="AJ798" s="49" t="str">
        <f t="shared" ca="1" si="24"/>
        <v/>
      </c>
      <c r="AK798" s="49" t="str">
        <f t="shared" ca="1" si="25"/>
        <v/>
      </c>
    </row>
    <row r="799" spans="29:37" x14ac:dyDescent="0.2">
      <c r="AC799" s="49">
        <f>IF(ISBLANK(sbcc18[[#This Row],[total_boys]]),SUM(sbcc18[[#This Row],[boys_0-5_reached]],sbcc18[[#This Row],[boys_6-12_reached]],sbcc18[[#This Row],[boys_13-18_reached]]),sbcc18[[#This Row],[total_boys]])</f>
        <v>0</v>
      </c>
      <c r="AD799" s="49">
        <f>IF(ISBLANK(sbcc18[[#This Row],[total_girls]]),SUM(sbcc18[[#This Row],[girls_0-5_reached]],sbcc18[[#This Row],[girls_6-12_reached]],sbcc18[[#This Row],[girls_13-18_reached]]),sbcc18[[#This Row],[total_girls]])</f>
        <v>0</v>
      </c>
      <c r="AE799" s="49">
        <f>IF(ISBLANK(sbcc18[[#This Row],[total_children]]),SUM(sbcc18[[#This Row],[calc_boys]],sbcc18[[#This Row],[calc_girls]]),sbcc18[[#This Row],[total_children]])</f>
        <v>0</v>
      </c>
      <c r="AF799" s="49">
        <f>IF(ISBLANK(sbcc18[[#This Row],[total_pwd]]),SUM(sbcc18[[#This Row],[total_pwd_men]],sbcc18[[#This Row],[total_pwd_women]]),sbcc18[[#This Row],[total_pwd]])</f>
        <v>0</v>
      </c>
      <c r="AG799" s="49">
        <f>IF(ISBLANK(sbcc18[[#This Row],[total_adults]]),SUM(sbcc18[[#This Row],[total_men]],sbcc18[[#This Row],[total_women]]),sbcc18[[#This Row],[total_adults]])</f>
        <v>0</v>
      </c>
      <c r="AH799" s="49">
        <f>IF(ISBLANK(sbcc18[[#This Row],[total_beneficiaries_reached]]),SUM(sbcc18[[#This Row],[calc_children]],sbcc18[[#This Row],[calc_adults]]),sbcc18[[#This Row],[total_beneficiaries_reached]])</f>
        <v>0</v>
      </c>
      <c r="AI799" s="49" t="str">
        <f ca="1">IF(B799="","",OFFSET(table_admin1[[#Headers],[ADM1_PT]],MATCH(B799,admin1,0),1))</f>
        <v/>
      </c>
      <c r="AJ799" s="49" t="str">
        <f t="shared" ca="1" si="24"/>
        <v/>
      </c>
      <c r="AK799" s="49" t="str">
        <f t="shared" ca="1" si="25"/>
        <v/>
      </c>
    </row>
    <row r="800" spans="29:37" x14ac:dyDescent="0.2">
      <c r="AC800" s="49">
        <f>IF(ISBLANK(sbcc18[[#This Row],[total_boys]]),SUM(sbcc18[[#This Row],[boys_0-5_reached]],sbcc18[[#This Row],[boys_6-12_reached]],sbcc18[[#This Row],[boys_13-18_reached]]),sbcc18[[#This Row],[total_boys]])</f>
        <v>0</v>
      </c>
      <c r="AD800" s="49">
        <f>IF(ISBLANK(sbcc18[[#This Row],[total_girls]]),SUM(sbcc18[[#This Row],[girls_0-5_reached]],sbcc18[[#This Row],[girls_6-12_reached]],sbcc18[[#This Row],[girls_13-18_reached]]),sbcc18[[#This Row],[total_girls]])</f>
        <v>0</v>
      </c>
      <c r="AE800" s="49">
        <f>IF(ISBLANK(sbcc18[[#This Row],[total_children]]),SUM(sbcc18[[#This Row],[calc_boys]],sbcc18[[#This Row],[calc_girls]]),sbcc18[[#This Row],[total_children]])</f>
        <v>0</v>
      </c>
      <c r="AF800" s="49">
        <f>IF(ISBLANK(sbcc18[[#This Row],[total_pwd]]),SUM(sbcc18[[#This Row],[total_pwd_men]],sbcc18[[#This Row],[total_pwd_women]]),sbcc18[[#This Row],[total_pwd]])</f>
        <v>0</v>
      </c>
      <c r="AG800" s="49">
        <f>IF(ISBLANK(sbcc18[[#This Row],[total_adults]]),SUM(sbcc18[[#This Row],[total_men]],sbcc18[[#This Row],[total_women]]),sbcc18[[#This Row],[total_adults]])</f>
        <v>0</v>
      </c>
      <c r="AH800" s="49">
        <f>IF(ISBLANK(sbcc18[[#This Row],[total_beneficiaries_reached]]),SUM(sbcc18[[#This Row],[calc_children]],sbcc18[[#This Row],[calc_adults]]),sbcc18[[#This Row],[total_beneficiaries_reached]])</f>
        <v>0</v>
      </c>
      <c r="AI800" s="49" t="str">
        <f ca="1">IF(B800="","",OFFSET(table_admin1[[#Headers],[ADM1_PT]],MATCH(B800,admin1,0),1))</f>
        <v/>
      </c>
      <c r="AJ800" s="49" t="str">
        <f t="shared" ca="1" si="24"/>
        <v/>
      </c>
      <c r="AK800" s="49" t="str">
        <f t="shared" ca="1" si="25"/>
        <v/>
      </c>
    </row>
    <row r="801" spans="29:37" x14ac:dyDescent="0.2">
      <c r="AC801" s="49">
        <f>IF(ISBLANK(sbcc18[[#This Row],[total_boys]]),SUM(sbcc18[[#This Row],[boys_0-5_reached]],sbcc18[[#This Row],[boys_6-12_reached]],sbcc18[[#This Row],[boys_13-18_reached]]),sbcc18[[#This Row],[total_boys]])</f>
        <v>0</v>
      </c>
      <c r="AD801" s="49">
        <f>IF(ISBLANK(sbcc18[[#This Row],[total_girls]]),SUM(sbcc18[[#This Row],[girls_0-5_reached]],sbcc18[[#This Row],[girls_6-12_reached]],sbcc18[[#This Row],[girls_13-18_reached]]),sbcc18[[#This Row],[total_girls]])</f>
        <v>0</v>
      </c>
      <c r="AE801" s="49">
        <f>IF(ISBLANK(sbcc18[[#This Row],[total_children]]),SUM(sbcc18[[#This Row],[calc_boys]],sbcc18[[#This Row],[calc_girls]]),sbcc18[[#This Row],[total_children]])</f>
        <v>0</v>
      </c>
      <c r="AF801" s="49">
        <f>IF(ISBLANK(sbcc18[[#This Row],[total_pwd]]),SUM(sbcc18[[#This Row],[total_pwd_men]],sbcc18[[#This Row],[total_pwd_women]]),sbcc18[[#This Row],[total_pwd]])</f>
        <v>0</v>
      </c>
      <c r="AG801" s="49">
        <f>IF(ISBLANK(sbcc18[[#This Row],[total_adults]]),SUM(sbcc18[[#This Row],[total_men]],sbcc18[[#This Row],[total_women]]),sbcc18[[#This Row],[total_adults]])</f>
        <v>0</v>
      </c>
      <c r="AH801" s="49">
        <f>IF(ISBLANK(sbcc18[[#This Row],[total_beneficiaries_reached]]),SUM(sbcc18[[#This Row],[calc_children]],sbcc18[[#This Row],[calc_adults]]),sbcc18[[#This Row],[total_beneficiaries_reached]])</f>
        <v>0</v>
      </c>
      <c r="AI801" s="49" t="str">
        <f ca="1">IF(B801="","",OFFSET(table_admin1[[#Headers],[ADM1_PT]],MATCH(B801,admin1,0),1))</f>
        <v/>
      </c>
      <c r="AJ801" s="49" t="str">
        <f t="shared" ca="1" si="24"/>
        <v/>
      </c>
      <c r="AK801" s="49" t="str">
        <f t="shared" ca="1" si="25"/>
        <v/>
      </c>
    </row>
    <row r="802" spans="29:37" x14ac:dyDescent="0.2">
      <c r="AC802" s="49">
        <f>IF(ISBLANK(sbcc18[[#This Row],[total_boys]]),SUM(sbcc18[[#This Row],[boys_0-5_reached]],sbcc18[[#This Row],[boys_6-12_reached]],sbcc18[[#This Row],[boys_13-18_reached]]),sbcc18[[#This Row],[total_boys]])</f>
        <v>0</v>
      </c>
      <c r="AD802" s="49">
        <f>IF(ISBLANK(sbcc18[[#This Row],[total_girls]]),SUM(sbcc18[[#This Row],[girls_0-5_reached]],sbcc18[[#This Row],[girls_6-12_reached]],sbcc18[[#This Row],[girls_13-18_reached]]),sbcc18[[#This Row],[total_girls]])</f>
        <v>0</v>
      </c>
      <c r="AE802" s="49">
        <f>IF(ISBLANK(sbcc18[[#This Row],[total_children]]),SUM(sbcc18[[#This Row],[calc_boys]],sbcc18[[#This Row],[calc_girls]]),sbcc18[[#This Row],[total_children]])</f>
        <v>0</v>
      </c>
      <c r="AF802" s="49">
        <f>IF(ISBLANK(sbcc18[[#This Row],[total_pwd]]),SUM(sbcc18[[#This Row],[total_pwd_men]],sbcc18[[#This Row],[total_pwd_women]]),sbcc18[[#This Row],[total_pwd]])</f>
        <v>0</v>
      </c>
      <c r="AG802" s="49">
        <f>IF(ISBLANK(sbcc18[[#This Row],[total_adults]]),SUM(sbcc18[[#This Row],[total_men]],sbcc18[[#This Row],[total_women]]),sbcc18[[#This Row],[total_adults]])</f>
        <v>0</v>
      </c>
      <c r="AH802" s="49">
        <f>IF(ISBLANK(sbcc18[[#This Row],[total_beneficiaries_reached]]),SUM(sbcc18[[#This Row],[calc_children]],sbcc18[[#This Row],[calc_adults]]),sbcc18[[#This Row],[total_beneficiaries_reached]])</f>
        <v>0</v>
      </c>
      <c r="AI802" s="49" t="str">
        <f ca="1">IF(B802="","",OFFSET(table_admin1[[#Headers],[ADM1_PT]],MATCH(B802,admin1,0),1))</f>
        <v/>
      </c>
      <c r="AJ802" s="49" t="str">
        <f t="shared" ca="1" si="24"/>
        <v/>
      </c>
      <c r="AK802" s="49" t="str">
        <f t="shared" ca="1" si="25"/>
        <v/>
      </c>
    </row>
    <row r="803" spans="29:37" x14ac:dyDescent="0.2">
      <c r="AC803" s="49">
        <f>IF(ISBLANK(sbcc18[[#This Row],[total_boys]]),SUM(sbcc18[[#This Row],[boys_0-5_reached]],sbcc18[[#This Row],[boys_6-12_reached]],sbcc18[[#This Row],[boys_13-18_reached]]),sbcc18[[#This Row],[total_boys]])</f>
        <v>0</v>
      </c>
      <c r="AD803" s="49">
        <f>IF(ISBLANK(sbcc18[[#This Row],[total_girls]]),SUM(sbcc18[[#This Row],[girls_0-5_reached]],sbcc18[[#This Row],[girls_6-12_reached]],sbcc18[[#This Row],[girls_13-18_reached]]),sbcc18[[#This Row],[total_girls]])</f>
        <v>0</v>
      </c>
      <c r="AE803" s="49">
        <f>IF(ISBLANK(sbcc18[[#This Row],[total_children]]),SUM(sbcc18[[#This Row],[calc_boys]],sbcc18[[#This Row],[calc_girls]]),sbcc18[[#This Row],[total_children]])</f>
        <v>0</v>
      </c>
      <c r="AF803" s="49">
        <f>IF(ISBLANK(sbcc18[[#This Row],[total_pwd]]),SUM(sbcc18[[#This Row],[total_pwd_men]],sbcc18[[#This Row],[total_pwd_women]]),sbcc18[[#This Row],[total_pwd]])</f>
        <v>0</v>
      </c>
      <c r="AG803" s="49">
        <f>IF(ISBLANK(sbcc18[[#This Row],[total_adults]]),SUM(sbcc18[[#This Row],[total_men]],sbcc18[[#This Row],[total_women]]),sbcc18[[#This Row],[total_adults]])</f>
        <v>0</v>
      </c>
      <c r="AH803" s="49">
        <f>IF(ISBLANK(sbcc18[[#This Row],[total_beneficiaries_reached]]),SUM(sbcc18[[#This Row],[calc_children]],sbcc18[[#This Row],[calc_adults]]),sbcc18[[#This Row],[total_beneficiaries_reached]])</f>
        <v>0</v>
      </c>
      <c r="AI803" s="49" t="str">
        <f ca="1">IF(B803="","",OFFSET(table_admin1[[#Headers],[ADM1_PT]],MATCH(B803,admin1,0),1))</f>
        <v/>
      </c>
      <c r="AJ803" s="49" t="str">
        <f t="shared" ca="1" si="24"/>
        <v/>
      </c>
      <c r="AK803" s="49" t="str">
        <f t="shared" ca="1" si="25"/>
        <v/>
      </c>
    </row>
    <row r="804" spans="29:37" x14ac:dyDescent="0.2">
      <c r="AC804" s="49">
        <f>IF(ISBLANK(sbcc18[[#This Row],[total_boys]]),SUM(sbcc18[[#This Row],[boys_0-5_reached]],sbcc18[[#This Row],[boys_6-12_reached]],sbcc18[[#This Row],[boys_13-18_reached]]),sbcc18[[#This Row],[total_boys]])</f>
        <v>0</v>
      </c>
      <c r="AD804" s="49">
        <f>IF(ISBLANK(sbcc18[[#This Row],[total_girls]]),SUM(sbcc18[[#This Row],[girls_0-5_reached]],sbcc18[[#This Row],[girls_6-12_reached]],sbcc18[[#This Row],[girls_13-18_reached]]),sbcc18[[#This Row],[total_girls]])</f>
        <v>0</v>
      </c>
      <c r="AE804" s="49">
        <f>IF(ISBLANK(sbcc18[[#This Row],[total_children]]),SUM(sbcc18[[#This Row],[calc_boys]],sbcc18[[#This Row],[calc_girls]]),sbcc18[[#This Row],[total_children]])</f>
        <v>0</v>
      </c>
      <c r="AF804" s="49">
        <f>IF(ISBLANK(sbcc18[[#This Row],[total_pwd]]),SUM(sbcc18[[#This Row],[total_pwd_men]],sbcc18[[#This Row],[total_pwd_women]]),sbcc18[[#This Row],[total_pwd]])</f>
        <v>0</v>
      </c>
      <c r="AG804" s="49">
        <f>IF(ISBLANK(sbcc18[[#This Row],[total_adults]]),SUM(sbcc18[[#This Row],[total_men]],sbcc18[[#This Row],[total_women]]),sbcc18[[#This Row],[total_adults]])</f>
        <v>0</v>
      </c>
      <c r="AH804" s="49">
        <f>IF(ISBLANK(sbcc18[[#This Row],[total_beneficiaries_reached]]),SUM(sbcc18[[#This Row],[calc_children]],sbcc18[[#This Row],[calc_adults]]),sbcc18[[#This Row],[total_beneficiaries_reached]])</f>
        <v>0</v>
      </c>
      <c r="AI804" s="49" t="str">
        <f ca="1">IF(B804="","",OFFSET(table_admin1[[#Headers],[ADM1_PT]],MATCH(B804,admin1,0),1))</f>
        <v/>
      </c>
      <c r="AJ804" s="49" t="str">
        <f t="shared" ca="1" si="24"/>
        <v/>
      </c>
      <c r="AK804" s="49" t="str">
        <f t="shared" ca="1" si="25"/>
        <v/>
      </c>
    </row>
    <row r="805" spans="29:37" x14ac:dyDescent="0.2">
      <c r="AC805" s="49">
        <f>IF(ISBLANK(sbcc18[[#This Row],[total_boys]]),SUM(sbcc18[[#This Row],[boys_0-5_reached]],sbcc18[[#This Row],[boys_6-12_reached]],sbcc18[[#This Row],[boys_13-18_reached]]),sbcc18[[#This Row],[total_boys]])</f>
        <v>0</v>
      </c>
      <c r="AD805" s="49">
        <f>IF(ISBLANK(sbcc18[[#This Row],[total_girls]]),SUM(sbcc18[[#This Row],[girls_0-5_reached]],sbcc18[[#This Row],[girls_6-12_reached]],sbcc18[[#This Row],[girls_13-18_reached]]),sbcc18[[#This Row],[total_girls]])</f>
        <v>0</v>
      </c>
      <c r="AE805" s="49">
        <f>IF(ISBLANK(sbcc18[[#This Row],[total_children]]),SUM(sbcc18[[#This Row],[calc_boys]],sbcc18[[#This Row],[calc_girls]]),sbcc18[[#This Row],[total_children]])</f>
        <v>0</v>
      </c>
      <c r="AF805" s="49">
        <f>IF(ISBLANK(sbcc18[[#This Row],[total_pwd]]),SUM(sbcc18[[#This Row],[total_pwd_men]],sbcc18[[#This Row],[total_pwd_women]]),sbcc18[[#This Row],[total_pwd]])</f>
        <v>0</v>
      </c>
      <c r="AG805" s="49">
        <f>IF(ISBLANK(sbcc18[[#This Row],[total_adults]]),SUM(sbcc18[[#This Row],[total_men]],sbcc18[[#This Row],[total_women]]),sbcc18[[#This Row],[total_adults]])</f>
        <v>0</v>
      </c>
      <c r="AH805" s="49">
        <f>IF(ISBLANK(sbcc18[[#This Row],[total_beneficiaries_reached]]),SUM(sbcc18[[#This Row],[calc_children]],sbcc18[[#This Row],[calc_adults]]),sbcc18[[#This Row],[total_beneficiaries_reached]])</f>
        <v>0</v>
      </c>
      <c r="AI805" s="49" t="str">
        <f ca="1">IF(B805="","",OFFSET(table_admin1[[#Headers],[ADM1_PT]],MATCH(B805,admin1,0),1))</f>
        <v/>
      </c>
      <c r="AJ805" s="49" t="str">
        <f t="shared" ca="1" si="24"/>
        <v/>
      </c>
      <c r="AK805" s="49" t="str">
        <f t="shared" ca="1" si="25"/>
        <v/>
      </c>
    </row>
    <row r="806" spans="29:37" x14ac:dyDescent="0.2">
      <c r="AC806" s="49">
        <f>IF(ISBLANK(sbcc18[[#This Row],[total_boys]]),SUM(sbcc18[[#This Row],[boys_0-5_reached]],sbcc18[[#This Row],[boys_6-12_reached]],sbcc18[[#This Row],[boys_13-18_reached]]),sbcc18[[#This Row],[total_boys]])</f>
        <v>0</v>
      </c>
      <c r="AD806" s="49">
        <f>IF(ISBLANK(sbcc18[[#This Row],[total_girls]]),SUM(sbcc18[[#This Row],[girls_0-5_reached]],sbcc18[[#This Row],[girls_6-12_reached]],sbcc18[[#This Row],[girls_13-18_reached]]),sbcc18[[#This Row],[total_girls]])</f>
        <v>0</v>
      </c>
      <c r="AE806" s="49">
        <f>IF(ISBLANK(sbcc18[[#This Row],[total_children]]),SUM(sbcc18[[#This Row],[calc_boys]],sbcc18[[#This Row],[calc_girls]]),sbcc18[[#This Row],[total_children]])</f>
        <v>0</v>
      </c>
      <c r="AF806" s="49">
        <f>IF(ISBLANK(sbcc18[[#This Row],[total_pwd]]),SUM(sbcc18[[#This Row],[total_pwd_men]],sbcc18[[#This Row],[total_pwd_women]]),sbcc18[[#This Row],[total_pwd]])</f>
        <v>0</v>
      </c>
      <c r="AG806" s="49">
        <f>IF(ISBLANK(sbcc18[[#This Row],[total_adults]]),SUM(sbcc18[[#This Row],[total_men]],sbcc18[[#This Row],[total_women]]),sbcc18[[#This Row],[total_adults]])</f>
        <v>0</v>
      </c>
      <c r="AH806" s="49">
        <f>IF(ISBLANK(sbcc18[[#This Row],[total_beneficiaries_reached]]),SUM(sbcc18[[#This Row],[calc_children]],sbcc18[[#This Row],[calc_adults]]),sbcc18[[#This Row],[total_beneficiaries_reached]])</f>
        <v>0</v>
      </c>
      <c r="AI806" s="49" t="str">
        <f ca="1">IF(B806="","",OFFSET(table_admin1[[#Headers],[ADM1_PT]],MATCH(B806,admin1,0),1))</f>
        <v/>
      </c>
      <c r="AJ806" s="49" t="str">
        <f t="shared" ca="1" si="24"/>
        <v/>
      </c>
      <c r="AK806" s="49" t="str">
        <f t="shared" ca="1" si="25"/>
        <v/>
      </c>
    </row>
    <row r="807" spans="29:37" x14ac:dyDescent="0.2">
      <c r="AC807" s="49">
        <f>IF(ISBLANK(sbcc18[[#This Row],[total_boys]]),SUM(sbcc18[[#This Row],[boys_0-5_reached]],sbcc18[[#This Row],[boys_6-12_reached]],sbcc18[[#This Row],[boys_13-18_reached]]),sbcc18[[#This Row],[total_boys]])</f>
        <v>0</v>
      </c>
      <c r="AD807" s="49">
        <f>IF(ISBLANK(sbcc18[[#This Row],[total_girls]]),SUM(sbcc18[[#This Row],[girls_0-5_reached]],sbcc18[[#This Row],[girls_6-12_reached]],sbcc18[[#This Row],[girls_13-18_reached]]),sbcc18[[#This Row],[total_girls]])</f>
        <v>0</v>
      </c>
      <c r="AE807" s="49">
        <f>IF(ISBLANK(sbcc18[[#This Row],[total_children]]),SUM(sbcc18[[#This Row],[calc_boys]],sbcc18[[#This Row],[calc_girls]]),sbcc18[[#This Row],[total_children]])</f>
        <v>0</v>
      </c>
      <c r="AF807" s="49">
        <f>IF(ISBLANK(sbcc18[[#This Row],[total_pwd]]),SUM(sbcc18[[#This Row],[total_pwd_men]],sbcc18[[#This Row],[total_pwd_women]]),sbcc18[[#This Row],[total_pwd]])</f>
        <v>0</v>
      </c>
      <c r="AG807" s="49">
        <f>IF(ISBLANK(sbcc18[[#This Row],[total_adults]]),SUM(sbcc18[[#This Row],[total_men]],sbcc18[[#This Row],[total_women]]),sbcc18[[#This Row],[total_adults]])</f>
        <v>0</v>
      </c>
      <c r="AH807" s="49">
        <f>IF(ISBLANK(sbcc18[[#This Row],[total_beneficiaries_reached]]),SUM(sbcc18[[#This Row],[calc_children]],sbcc18[[#This Row],[calc_adults]]),sbcc18[[#This Row],[total_beneficiaries_reached]])</f>
        <v>0</v>
      </c>
      <c r="AI807" s="49" t="str">
        <f ca="1">IF(B807="","",OFFSET(table_admin1[[#Headers],[ADM1_PT]],MATCH(B807,admin1,0),1))</f>
        <v/>
      </c>
      <c r="AJ807" s="49" t="str">
        <f t="shared" ca="1" si="24"/>
        <v/>
      </c>
      <c r="AK807" s="49" t="str">
        <f t="shared" ca="1" si="25"/>
        <v/>
      </c>
    </row>
    <row r="808" spans="29:37" x14ac:dyDescent="0.2">
      <c r="AC808" s="49">
        <f>IF(ISBLANK(sbcc18[[#This Row],[total_boys]]),SUM(sbcc18[[#This Row],[boys_0-5_reached]],sbcc18[[#This Row],[boys_6-12_reached]],sbcc18[[#This Row],[boys_13-18_reached]]),sbcc18[[#This Row],[total_boys]])</f>
        <v>0</v>
      </c>
      <c r="AD808" s="49">
        <f>IF(ISBLANK(sbcc18[[#This Row],[total_girls]]),SUM(sbcc18[[#This Row],[girls_0-5_reached]],sbcc18[[#This Row],[girls_6-12_reached]],sbcc18[[#This Row],[girls_13-18_reached]]),sbcc18[[#This Row],[total_girls]])</f>
        <v>0</v>
      </c>
      <c r="AE808" s="49">
        <f>IF(ISBLANK(sbcc18[[#This Row],[total_children]]),SUM(sbcc18[[#This Row],[calc_boys]],sbcc18[[#This Row],[calc_girls]]),sbcc18[[#This Row],[total_children]])</f>
        <v>0</v>
      </c>
      <c r="AF808" s="49">
        <f>IF(ISBLANK(sbcc18[[#This Row],[total_pwd]]),SUM(sbcc18[[#This Row],[total_pwd_men]],sbcc18[[#This Row],[total_pwd_women]]),sbcc18[[#This Row],[total_pwd]])</f>
        <v>0</v>
      </c>
      <c r="AG808" s="49">
        <f>IF(ISBLANK(sbcc18[[#This Row],[total_adults]]),SUM(sbcc18[[#This Row],[total_men]],sbcc18[[#This Row],[total_women]]),sbcc18[[#This Row],[total_adults]])</f>
        <v>0</v>
      </c>
      <c r="AH808" s="49">
        <f>IF(ISBLANK(sbcc18[[#This Row],[total_beneficiaries_reached]]),SUM(sbcc18[[#This Row],[calc_children]],sbcc18[[#This Row],[calc_adults]]),sbcc18[[#This Row],[total_beneficiaries_reached]])</f>
        <v>0</v>
      </c>
      <c r="AI808" s="49" t="str">
        <f ca="1">IF(B808="","",OFFSET(table_admin1[[#Headers],[ADM1_PT]],MATCH(B808,admin1,0),1))</f>
        <v/>
      </c>
      <c r="AJ808" s="49" t="str">
        <f t="shared" ca="1" si="24"/>
        <v/>
      </c>
      <c r="AK808" s="49" t="str">
        <f t="shared" ca="1" si="25"/>
        <v/>
      </c>
    </row>
    <row r="809" spans="29:37" x14ac:dyDescent="0.2">
      <c r="AC809" s="49">
        <f>IF(ISBLANK(sbcc18[[#This Row],[total_boys]]),SUM(sbcc18[[#This Row],[boys_0-5_reached]],sbcc18[[#This Row],[boys_6-12_reached]],sbcc18[[#This Row],[boys_13-18_reached]]),sbcc18[[#This Row],[total_boys]])</f>
        <v>0</v>
      </c>
      <c r="AD809" s="49">
        <f>IF(ISBLANK(sbcc18[[#This Row],[total_girls]]),SUM(sbcc18[[#This Row],[girls_0-5_reached]],sbcc18[[#This Row],[girls_6-12_reached]],sbcc18[[#This Row],[girls_13-18_reached]]),sbcc18[[#This Row],[total_girls]])</f>
        <v>0</v>
      </c>
      <c r="AE809" s="49">
        <f>IF(ISBLANK(sbcc18[[#This Row],[total_children]]),SUM(sbcc18[[#This Row],[calc_boys]],sbcc18[[#This Row],[calc_girls]]),sbcc18[[#This Row],[total_children]])</f>
        <v>0</v>
      </c>
      <c r="AF809" s="49">
        <f>IF(ISBLANK(sbcc18[[#This Row],[total_pwd]]),SUM(sbcc18[[#This Row],[total_pwd_men]],sbcc18[[#This Row],[total_pwd_women]]),sbcc18[[#This Row],[total_pwd]])</f>
        <v>0</v>
      </c>
      <c r="AG809" s="49">
        <f>IF(ISBLANK(sbcc18[[#This Row],[total_adults]]),SUM(sbcc18[[#This Row],[total_men]],sbcc18[[#This Row],[total_women]]),sbcc18[[#This Row],[total_adults]])</f>
        <v>0</v>
      </c>
      <c r="AH809" s="49">
        <f>IF(ISBLANK(sbcc18[[#This Row],[total_beneficiaries_reached]]),SUM(sbcc18[[#This Row],[calc_children]],sbcc18[[#This Row],[calc_adults]]),sbcc18[[#This Row],[total_beneficiaries_reached]])</f>
        <v>0</v>
      </c>
      <c r="AI809" s="49" t="str">
        <f ca="1">IF(B809="","",OFFSET(table_admin1[[#Headers],[ADM1_PT]],MATCH(B809,admin1,0),1))</f>
        <v/>
      </c>
      <c r="AJ809" s="49" t="str">
        <f t="shared" ca="1" si="24"/>
        <v/>
      </c>
      <c r="AK809" s="49" t="str">
        <f t="shared" ca="1" si="25"/>
        <v/>
      </c>
    </row>
    <row r="810" spans="29:37" x14ac:dyDescent="0.2">
      <c r="AC810" s="49">
        <f>IF(ISBLANK(sbcc18[[#This Row],[total_boys]]),SUM(sbcc18[[#This Row],[boys_0-5_reached]],sbcc18[[#This Row],[boys_6-12_reached]],sbcc18[[#This Row],[boys_13-18_reached]]),sbcc18[[#This Row],[total_boys]])</f>
        <v>0</v>
      </c>
      <c r="AD810" s="49">
        <f>IF(ISBLANK(sbcc18[[#This Row],[total_girls]]),SUM(sbcc18[[#This Row],[girls_0-5_reached]],sbcc18[[#This Row],[girls_6-12_reached]],sbcc18[[#This Row],[girls_13-18_reached]]),sbcc18[[#This Row],[total_girls]])</f>
        <v>0</v>
      </c>
      <c r="AE810" s="49">
        <f>IF(ISBLANK(sbcc18[[#This Row],[total_children]]),SUM(sbcc18[[#This Row],[calc_boys]],sbcc18[[#This Row],[calc_girls]]),sbcc18[[#This Row],[total_children]])</f>
        <v>0</v>
      </c>
      <c r="AF810" s="49">
        <f>IF(ISBLANK(sbcc18[[#This Row],[total_pwd]]),SUM(sbcc18[[#This Row],[total_pwd_men]],sbcc18[[#This Row],[total_pwd_women]]),sbcc18[[#This Row],[total_pwd]])</f>
        <v>0</v>
      </c>
      <c r="AG810" s="49">
        <f>IF(ISBLANK(sbcc18[[#This Row],[total_adults]]),SUM(sbcc18[[#This Row],[total_men]],sbcc18[[#This Row],[total_women]]),sbcc18[[#This Row],[total_adults]])</f>
        <v>0</v>
      </c>
      <c r="AH810" s="49">
        <f>IF(ISBLANK(sbcc18[[#This Row],[total_beneficiaries_reached]]),SUM(sbcc18[[#This Row],[calc_children]],sbcc18[[#This Row],[calc_adults]]),sbcc18[[#This Row],[total_beneficiaries_reached]])</f>
        <v>0</v>
      </c>
      <c r="AI810" s="49" t="str">
        <f ca="1">IF(B810="","",OFFSET(table_admin1[[#Headers],[ADM1_PT]],MATCH(B810,admin1,0),1))</f>
        <v/>
      </c>
      <c r="AJ810" s="49" t="str">
        <f t="shared" ca="1" si="24"/>
        <v/>
      </c>
      <c r="AK810" s="49" t="str">
        <f t="shared" ca="1" si="25"/>
        <v/>
      </c>
    </row>
    <row r="811" spans="29:37" x14ac:dyDescent="0.2">
      <c r="AC811" s="49">
        <f>IF(ISBLANK(sbcc18[[#This Row],[total_boys]]),SUM(sbcc18[[#This Row],[boys_0-5_reached]],sbcc18[[#This Row],[boys_6-12_reached]],sbcc18[[#This Row],[boys_13-18_reached]]),sbcc18[[#This Row],[total_boys]])</f>
        <v>0</v>
      </c>
      <c r="AD811" s="49">
        <f>IF(ISBLANK(sbcc18[[#This Row],[total_girls]]),SUM(sbcc18[[#This Row],[girls_0-5_reached]],sbcc18[[#This Row],[girls_6-12_reached]],sbcc18[[#This Row],[girls_13-18_reached]]),sbcc18[[#This Row],[total_girls]])</f>
        <v>0</v>
      </c>
      <c r="AE811" s="49">
        <f>IF(ISBLANK(sbcc18[[#This Row],[total_children]]),SUM(sbcc18[[#This Row],[calc_boys]],sbcc18[[#This Row],[calc_girls]]),sbcc18[[#This Row],[total_children]])</f>
        <v>0</v>
      </c>
      <c r="AF811" s="49">
        <f>IF(ISBLANK(sbcc18[[#This Row],[total_pwd]]),SUM(sbcc18[[#This Row],[total_pwd_men]],sbcc18[[#This Row],[total_pwd_women]]),sbcc18[[#This Row],[total_pwd]])</f>
        <v>0</v>
      </c>
      <c r="AG811" s="49">
        <f>IF(ISBLANK(sbcc18[[#This Row],[total_adults]]),SUM(sbcc18[[#This Row],[total_men]],sbcc18[[#This Row],[total_women]]),sbcc18[[#This Row],[total_adults]])</f>
        <v>0</v>
      </c>
      <c r="AH811" s="49">
        <f>IF(ISBLANK(sbcc18[[#This Row],[total_beneficiaries_reached]]),SUM(sbcc18[[#This Row],[calc_children]],sbcc18[[#This Row],[calc_adults]]),sbcc18[[#This Row],[total_beneficiaries_reached]])</f>
        <v>0</v>
      </c>
      <c r="AI811" s="49" t="str">
        <f ca="1">IF(B811="","",OFFSET(table_admin1[[#Headers],[ADM1_PT]],MATCH(B811,admin1,0),1))</f>
        <v/>
      </c>
      <c r="AJ811" s="49" t="str">
        <f t="shared" ca="1" si="24"/>
        <v/>
      </c>
      <c r="AK811" s="49" t="str">
        <f t="shared" ca="1" si="25"/>
        <v/>
      </c>
    </row>
    <row r="812" spans="29:37" x14ac:dyDescent="0.2">
      <c r="AC812" s="49">
        <f>IF(ISBLANK(sbcc18[[#This Row],[total_boys]]),SUM(sbcc18[[#This Row],[boys_0-5_reached]],sbcc18[[#This Row],[boys_6-12_reached]],sbcc18[[#This Row],[boys_13-18_reached]]),sbcc18[[#This Row],[total_boys]])</f>
        <v>0</v>
      </c>
      <c r="AD812" s="49">
        <f>IF(ISBLANK(sbcc18[[#This Row],[total_girls]]),SUM(sbcc18[[#This Row],[girls_0-5_reached]],sbcc18[[#This Row],[girls_6-12_reached]],sbcc18[[#This Row],[girls_13-18_reached]]),sbcc18[[#This Row],[total_girls]])</f>
        <v>0</v>
      </c>
      <c r="AE812" s="49">
        <f>IF(ISBLANK(sbcc18[[#This Row],[total_children]]),SUM(sbcc18[[#This Row],[calc_boys]],sbcc18[[#This Row],[calc_girls]]),sbcc18[[#This Row],[total_children]])</f>
        <v>0</v>
      </c>
      <c r="AF812" s="49">
        <f>IF(ISBLANK(sbcc18[[#This Row],[total_pwd]]),SUM(sbcc18[[#This Row],[total_pwd_men]],sbcc18[[#This Row],[total_pwd_women]]),sbcc18[[#This Row],[total_pwd]])</f>
        <v>0</v>
      </c>
      <c r="AG812" s="49">
        <f>IF(ISBLANK(sbcc18[[#This Row],[total_adults]]),SUM(sbcc18[[#This Row],[total_men]],sbcc18[[#This Row],[total_women]]),sbcc18[[#This Row],[total_adults]])</f>
        <v>0</v>
      </c>
      <c r="AH812" s="49">
        <f>IF(ISBLANK(sbcc18[[#This Row],[total_beneficiaries_reached]]),SUM(sbcc18[[#This Row],[calc_children]],sbcc18[[#This Row],[calc_adults]]),sbcc18[[#This Row],[total_beneficiaries_reached]])</f>
        <v>0</v>
      </c>
      <c r="AI812" s="49" t="str">
        <f ca="1">IF(B812="","",OFFSET(table_admin1[[#Headers],[ADM1_PT]],MATCH(B812,admin1,0),1))</f>
        <v/>
      </c>
      <c r="AJ812" s="49" t="str">
        <f t="shared" ca="1" si="24"/>
        <v/>
      </c>
      <c r="AK812" s="49" t="str">
        <f t="shared" ca="1" si="25"/>
        <v/>
      </c>
    </row>
    <row r="813" spans="29:37" x14ac:dyDescent="0.2">
      <c r="AC813" s="49">
        <f>IF(ISBLANK(sbcc18[[#This Row],[total_boys]]),SUM(sbcc18[[#This Row],[boys_0-5_reached]],sbcc18[[#This Row],[boys_6-12_reached]],sbcc18[[#This Row],[boys_13-18_reached]]),sbcc18[[#This Row],[total_boys]])</f>
        <v>0</v>
      </c>
      <c r="AD813" s="49">
        <f>IF(ISBLANK(sbcc18[[#This Row],[total_girls]]),SUM(sbcc18[[#This Row],[girls_0-5_reached]],sbcc18[[#This Row],[girls_6-12_reached]],sbcc18[[#This Row],[girls_13-18_reached]]),sbcc18[[#This Row],[total_girls]])</f>
        <v>0</v>
      </c>
      <c r="AE813" s="49">
        <f>IF(ISBLANK(sbcc18[[#This Row],[total_children]]),SUM(sbcc18[[#This Row],[calc_boys]],sbcc18[[#This Row],[calc_girls]]),sbcc18[[#This Row],[total_children]])</f>
        <v>0</v>
      </c>
      <c r="AF813" s="49">
        <f>IF(ISBLANK(sbcc18[[#This Row],[total_pwd]]),SUM(sbcc18[[#This Row],[total_pwd_men]],sbcc18[[#This Row],[total_pwd_women]]),sbcc18[[#This Row],[total_pwd]])</f>
        <v>0</v>
      </c>
      <c r="AG813" s="49">
        <f>IF(ISBLANK(sbcc18[[#This Row],[total_adults]]),SUM(sbcc18[[#This Row],[total_men]],sbcc18[[#This Row],[total_women]]),sbcc18[[#This Row],[total_adults]])</f>
        <v>0</v>
      </c>
      <c r="AH813" s="49">
        <f>IF(ISBLANK(sbcc18[[#This Row],[total_beneficiaries_reached]]),SUM(sbcc18[[#This Row],[calc_children]],sbcc18[[#This Row],[calc_adults]]),sbcc18[[#This Row],[total_beneficiaries_reached]])</f>
        <v>0</v>
      </c>
      <c r="AI813" s="49" t="str">
        <f ca="1">IF(B813="","",OFFSET(table_admin1[[#Headers],[ADM1_PT]],MATCH(B813,admin1,0),1))</f>
        <v/>
      </c>
      <c r="AJ813" s="49" t="str">
        <f t="shared" ca="1" si="24"/>
        <v/>
      </c>
      <c r="AK813" s="49" t="str">
        <f t="shared" ca="1" si="25"/>
        <v/>
      </c>
    </row>
    <row r="814" spans="29:37" x14ac:dyDescent="0.2">
      <c r="AC814" s="49">
        <f>IF(ISBLANK(sbcc18[[#This Row],[total_boys]]),SUM(sbcc18[[#This Row],[boys_0-5_reached]],sbcc18[[#This Row],[boys_6-12_reached]],sbcc18[[#This Row],[boys_13-18_reached]]),sbcc18[[#This Row],[total_boys]])</f>
        <v>0</v>
      </c>
      <c r="AD814" s="49">
        <f>IF(ISBLANK(sbcc18[[#This Row],[total_girls]]),SUM(sbcc18[[#This Row],[girls_0-5_reached]],sbcc18[[#This Row],[girls_6-12_reached]],sbcc18[[#This Row],[girls_13-18_reached]]),sbcc18[[#This Row],[total_girls]])</f>
        <v>0</v>
      </c>
      <c r="AE814" s="49">
        <f>IF(ISBLANK(sbcc18[[#This Row],[total_children]]),SUM(sbcc18[[#This Row],[calc_boys]],sbcc18[[#This Row],[calc_girls]]),sbcc18[[#This Row],[total_children]])</f>
        <v>0</v>
      </c>
      <c r="AF814" s="49">
        <f>IF(ISBLANK(sbcc18[[#This Row],[total_pwd]]),SUM(sbcc18[[#This Row],[total_pwd_men]],sbcc18[[#This Row],[total_pwd_women]]),sbcc18[[#This Row],[total_pwd]])</f>
        <v>0</v>
      </c>
      <c r="AG814" s="49">
        <f>IF(ISBLANK(sbcc18[[#This Row],[total_adults]]),SUM(sbcc18[[#This Row],[total_men]],sbcc18[[#This Row],[total_women]]),sbcc18[[#This Row],[total_adults]])</f>
        <v>0</v>
      </c>
      <c r="AH814" s="49">
        <f>IF(ISBLANK(sbcc18[[#This Row],[total_beneficiaries_reached]]),SUM(sbcc18[[#This Row],[calc_children]],sbcc18[[#This Row],[calc_adults]]),sbcc18[[#This Row],[total_beneficiaries_reached]])</f>
        <v>0</v>
      </c>
      <c r="AI814" s="49" t="str">
        <f ca="1">IF(B814="","",OFFSET(table_admin1[[#Headers],[ADM1_PT]],MATCH(B814,admin1,0),1))</f>
        <v/>
      </c>
      <c r="AJ814" s="49" t="str">
        <f t="shared" ca="1" si="24"/>
        <v/>
      </c>
      <c r="AK814" s="49" t="str">
        <f t="shared" ca="1" si="25"/>
        <v/>
      </c>
    </row>
    <row r="815" spans="29:37" x14ac:dyDescent="0.2">
      <c r="AC815" s="49">
        <f>IF(ISBLANK(sbcc18[[#This Row],[total_boys]]),SUM(sbcc18[[#This Row],[boys_0-5_reached]],sbcc18[[#This Row],[boys_6-12_reached]],sbcc18[[#This Row],[boys_13-18_reached]]),sbcc18[[#This Row],[total_boys]])</f>
        <v>0</v>
      </c>
      <c r="AD815" s="49">
        <f>IF(ISBLANK(sbcc18[[#This Row],[total_girls]]),SUM(sbcc18[[#This Row],[girls_0-5_reached]],sbcc18[[#This Row],[girls_6-12_reached]],sbcc18[[#This Row],[girls_13-18_reached]]),sbcc18[[#This Row],[total_girls]])</f>
        <v>0</v>
      </c>
      <c r="AE815" s="49">
        <f>IF(ISBLANK(sbcc18[[#This Row],[total_children]]),SUM(sbcc18[[#This Row],[calc_boys]],sbcc18[[#This Row],[calc_girls]]),sbcc18[[#This Row],[total_children]])</f>
        <v>0</v>
      </c>
      <c r="AF815" s="49">
        <f>IF(ISBLANK(sbcc18[[#This Row],[total_pwd]]),SUM(sbcc18[[#This Row],[total_pwd_men]],sbcc18[[#This Row],[total_pwd_women]]),sbcc18[[#This Row],[total_pwd]])</f>
        <v>0</v>
      </c>
      <c r="AG815" s="49">
        <f>IF(ISBLANK(sbcc18[[#This Row],[total_adults]]),SUM(sbcc18[[#This Row],[total_men]],sbcc18[[#This Row],[total_women]]),sbcc18[[#This Row],[total_adults]])</f>
        <v>0</v>
      </c>
      <c r="AH815" s="49">
        <f>IF(ISBLANK(sbcc18[[#This Row],[total_beneficiaries_reached]]),SUM(sbcc18[[#This Row],[calc_children]],sbcc18[[#This Row],[calc_adults]]),sbcc18[[#This Row],[total_beneficiaries_reached]])</f>
        <v>0</v>
      </c>
      <c r="AI815" s="49" t="str">
        <f ca="1">IF(B815="","",OFFSET(table_admin1[[#Headers],[ADM1_PT]],MATCH(B815,admin1,0),1))</f>
        <v/>
      </c>
      <c r="AJ815" s="49" t="str">
        <f t="shared" ca="1" si="24"/>
        <v/>
      </c>
      <c r="AK815" s="49" t="str">
        <f t="shared" ca="1" si="25"/>
        <v/>
      </c>
    </row>
    <row r="816" spans="29:37" x14ac:dyDescent="0.2">
      <c r="AC816" s="49">
        <f>IF(ISBLANK(sbcc18[[#This Row],[total_boys]]),SUM(sbcc18[[#This Row],[boys_0-5_reached]],sbcc18[[#This Row],[boys_6-12_reached]],sbcc18[[#This Row],[boys_13-18_reached]]),sbcc18[[#This Row],[total_boys]])</f>
        <v>0</v>
      </c>
      <c r="AD816" s="49">
        <f>IF(ISBLANK(sbcc18[[#This Row],[total_girls]]),SUM(sbcc18[[#This Row],[girls_0-5_reached]],sbcc18[[#This Row],[girls_6-12_reached]],sbcc18[[#This Row],[girls_13-18_reached]]),sbcc18[[#This Row],[total_girls]])</f>
        <v>0</v>
      </c>
      <c r="AE816" s="49">
        <f>IF(ISBLANK(sbcc18[[#This Row],[total_children]]),SUM(sbcc18[[#This Row],[calc_boys]],sbcc18[[#This Row],[calc_girls]]),sbcc18[[#This Row],[total_children]])</f>
        <v>0</v>
      </c>
      <c r="AF816" s="49">
        <f>IF(ISBLANK(sbcc18[[#This Row],[total_pwd]]),SUM(sbcc18[[#This Row],[total_pwd_men]],sbcc18[[#This Row],[total_pwd_women]]),sbcc18[[#This Row],[total_pwd]])</f>
        <v>0</v>
      </c>
      <c r="AG816" s="49">
        <f>IF(ISBLANK(sbcc18[[#This Row],[total_adults]]),SUM(sbcc18[[#This Row],[total_men]],sbcc18[[#This Row],[total_women]]),sbcc18[[#This Row],[total_adults]])</f>
        <v>0</v>
      </c>
      <c r="AH816" s="49">
        <f>IF(ISBLANK(sbcc18[[#This Row],[total_beneficiaries_reached]]),SUM(sbcc18[[#This Row],[calc_children]],sbcc18[[#This Row],[calc_adults]]),sbcc18[[#This Row],[total_beneficiaries_reached]])</f>
        <v>0</v>
      </c>
      <c r="AI816" s="49" t="str">
        <f ca="1">IF(B816="","",OFFSET(table_admin1[[#Headers],[ADM1_PT]],MATCH(B816,admin1,0),1))</f>
        <v/>
      </c>
      <c r="AJ816" s="49" t="str">
        <f t="shared" ca="1" si="24"/>
        <v/>
      </c>
      <c r="AK816" s="49" t="str">
        <f t="shared" ca="1" si="25"/>
        <v/>
      </c>
    </row>
    <row r="817" spans="29:37" x14ac:dyDescent="0.2">
      <c r="AC817" s="49">
        <f>IF(ISBLANK(sbcc18[[#This Row],[total_boys]]),SUM(sbcc18[[#This Row],[boys_0-5_reached]],sbcc18[[#This Row],[boys_6-12_reached]],sbcc18[[#This Row],[boys_13-18_reached]]),sbcc18[[#This Row],[total_boys]])</f>
        <v>0</v>
      </c>
      <c r="AD817" s="49">
        <f>IF(ISBLANK(sbcc18[[#This Row],[total_girls]]),SUM(sbcc18[[#This Row],[girls_0-5_reached]],sbcc18[[#This Row],[girls_6-12_reached]],sbcc18[[#This Row],[girls_13-18_reached]]),sbcc18[[#This Row],[total_girls]])</f>
        <v>0</v>
      </c>
      <c r="AE817" s="49">
        <f>IF(ISBLANK(sbcc18[[#This Row],[total_children]]),SUM(sbcc18[[#This Row],[calc_boys]],sbcc18[[#This Row],[calc_girls]]),sbcc18[[#This Row],[total_children]])</f>
        <v>0</v>
      </c>
      <c r="AF817" s="49">
        <f>IF(ISBLANK(sbcc18[[#This Row],[total_pwd]]),SUM(sbcc18[[#This Row],[total_pwd_men]],sbcc18[[#This Row],[total_pwd_women]]),sbcc18[[#This Row],[total_pwd]])</f>
        <v>0</v>
      </c>
      <c r="AG817" s="49">
        <f>IF(ISBLANK(sbcc18[[#This Row],[total_adults]]),SUM(sbcc18[[#This Row],[total_men]],sbcc18[[#This Row],[total_women]]),sbcc18[[#This Row],[total_adults]])</f>
        <v>0</v>
      </c>
      <c r="AH817" s="49">
        <f>IF(ISBLANK(sbcc18[[#This Row],[total_beneficiaries_reached]]),SUM(sbcc18[[#This Row],[calc_children]],sbcc18[[#This Row],[calc_adults]]),sbcc18[[#This Row],[total_beneficiaries_reached]])</f>
        <v>0</v>
      </c>
      <c r="AI817" s="49" t="str">
        <f ca="1">IF(B817="","",OFFSET(table_admin1[[#Headers],[ADM1_PT]],MATCH(B817,admin1,0),1))</f>
        <v/>
      </c>
      <c r="AJ817" s="49" t="str">
        <f t="shared" ca="1" si="24"/>
        <v/>
      </c>
      <c r="AK817" s="49" t="str">
        <f t="shared" ca="1" si="25"/>
        <v/>
      </c>
    </row>
    <row r="818" spans="29:37" x14ac:dyDescent="0.2">
      <c r="AC818" s="49">
        <f>IF(ISBLANK(sbcc18[[#This Row],[total_boys]]),SUM(sbcc18[[#This Row],[boys_0-5_reached]],sbcc18[[#This Row],[boys_6-12_reached]],sbcc18[[#This Row],[boys_13-18_reached]]),sbcc18[[#This Row],[total_boys]])</f>
        <v>0</v>
      </c>
      <c r="AD818" s="49">
        <f>IF(ISBLANK(sbcc18[[#This Row],[total_girls]]),SUM(sbcc18[[#This Row],[girls_0-5_reached]],sbcc18[[#This Row],[girls_6-12_reached]],sbcc18[[#This Row],[girls_13-18_reached]]),sbcc18[[#This Row],[total_girls]])</f>
        <v>0</v>
      </c>
      <c r="AE818" s="49">
        <f>IF(ISBLANK(sbcc18[[#This Row],[total_children]]),SUM(sbcc18[[#This Row],[calc_boys]],sbcc18[[#This Row],[calc_girls]]),sbcc18[[#This Row],[total_children]])</f>
        <v>0</v>
      </c>
      <c r="AF818" s="49">
        <f>IF(ISBLANK(sbcc18[[#This Row],[total_pwd]]),SUM(sbcc18[[#This Row],[total_pwd_men]],sbcc18[[#This Row],[total_pwd_women]]),sbcc18[[#This Row],[total_pwd]])</f>
        <v>0</v>
      </c>
      <c r="AG818" s="49">
        <f>IF(ISBLANK(sbcc18[[#This Row],[total_adults]]),SUM(sbcc18[[#This Row],[total_men]],sbcc18[[#This Row],[total_women]]),sbcc18[[#This Row],[total_adults]])</f>
        <v>0</v>
      </c>
      <c r="AH818" s="49">
        <f>IF(ISBLANK(sbcc18[[#This Row],[total_beneficiaries_reached]]),SUM(sbcc18[[#This Row],[calc_children]],sbcc18[[#This Row],[calc_adults]]),sbcc18[[#This Row],[total_beneficiaries_reached]])</f>
        <v>0</v>
      </c>
      <c r="AI818" s="49" t="str">
        <f ca="1">IF(B818="","",OFFSET(table_admin1[[#Headers],[ADM1_PT]],MATCH(B818,admin1,0),1))</f>
        <v/>
      </c>
      <c r="AJ818" s="49" t="str">
        <f t="shared" ca="1" si="24"/>
        <v/>
      </c>
      <c r="AK818" s="49" t="str">
        <f t="shared" ca="1" si="25"/>
        <v/>
      </c>
    </row>
    <row r="819" spans="29:37" x14ac:dyDescent="0.2">
      <c r="AC819" s="49">
        <f>IF(ISBLANK(sbcc18[[#This Row],[total_boys]]),SUM(sbcc18[[#This Row],[boys_0-5_reached]],sbcc18[[#This Row],[boys_6-12_reached]],sbcc18[[#This Row],[boys_13-18_reached]]),sbcc18[[#This Row],[total_boys]])</f>
        <v>0</v>
      </c>
      <c r="AD819" s="49">
        <f>IF(ISBLANK(sbcc18[[#This Row],[total_girls]]),SUM(sbcc18[[#This Row],[girls_0-5_reached]],sbcc18[[#This Row],[girls_6-12_reached]],sbcc18[[#This Row],[girls_13-18_reached]]),sbcc18[[#This Row],[total_girls]])</f>
        <v>0</v>
      </c>
      <c r="AE819" s="49">
        <f>IF(ISBLANK(sbcc18[[#This Row],[total_children]]),SUM(sbcc18[[#This Row],[calc_boys]],sbcc18[[#This Row],[calc_girls]]),sbcc18[[#This Row],[total_children]])</f>
        <v>0</v>
      </c>
      <c r="AF819" s="49">
        <f>IF(ISBLANK(sbcc18[[#This Row],[total_pwd]]),SUM(sbcc18[[#This Row],[total_pwd_men]],sbcc18[[#This Row],[total_pwd_women]]),sbcc18[[#This Row],[total_pwd]])</f>
        <v>0</v>
      </c>
      <c r="AG819" s="49">
        <f>IF(ISBLANK(sbcc18[[#This Row],[total_adults]]),SUM(sbcc18[[#This Row],[total_men]],sbcc18[[#This Row],[total_women]]),sbcc18[[#This Row],[total_adults]])</f>
        <v>0</v>
      </c>
      <c r="AH819" s="49">
        <f>IF(ISBLANK(sbcc18[[#This Row],[total_beneficiaries_reached]]),SUM(sbcc18[[#This Row],[calc_children]],sbcc18[[#This Row],[calc_adults]]),sbcc18[[#This Row],[total_beneficiaries_reached]])</f>
        <v>0</v>
      </c>
      <c r="AI819" s="49" t="str">
        <f ca="1">IF(B819="","",OFFSET(table_admin1[[#Headers],[ADM1_PT]],MATCH(B819,admin1,0),1))</f>
        <v/>
      </c>
      <c r="AJ819" s="49" t="str">
        <f t="shared" ca="1" si="24"/>
        <v/>
      </c>
      <c r="AK819" s="49" t="str">
        <f t="shared" ca="1" si="25"/>
        <v/>
      </c>
    </row>
    <row r="820" spans="29:37" x14ac:dyDescent="0.2">
      <c r="AC820" s="49">
        <f>IF(ISBLANK(sbcc18[[#This Row],[total_boys]]),SUM(sbcc18[[#This Row],[boys_0-5_reached]],sbcc18[[#This Row],[boys_6-12_reached]],sbcc18[[#This Row],[boys_13-18_reached]]),sbcc18[[#This Row],[total_boys]])</f>
        <v>0</v>
      </c>
      <c r="AD820" s="49">
        <f>IF(ISBLANK(sbcc18[[#This Row],[total_girls]]),SUM(sbcc18[[#This Row],[girls_0-5_reached]],sbcc18[[#This Row],[girls_6-12_reached]],sbcc18[[#This Row],[girls_13-18_reached]]),sbcc18[[#This Row],[total_girls]])</f>
        <v>0</v>
      </c>
      <c r="AE820" s="49">
        <f>IF(ISBLANK(sbcc18[[#This Row],[total_children]]),SUM(sbcc18[[#This Row],[calc_boys]],sbcc18[[#This Row],[calc_girls]]),sbcc18[[#This Row],[total_children]])</f>
        <v>0</v>
      </c>
      <c r="AF820" s="49">
        <f>IF(ISBLANK(sbcc18[[#This Row],[total_pwd]]),SUM(sbcc18[[#This Row],[total_pwd_men]],sbcc18[[#This Row],[total_pwd_women]]),sbcc18[[#This Row],[total_pwd]])</f>
        <v>0</v>
      </c>
      <c r="AG820" s="49">
        <f>IF(ISBLANK(sbcc18[[#This Row],[total_adults]]),SUM(sbcc18[[#This Row],[total_men]],sbcc18[[#This Row],[total_women]]),sbcc18[[#This Row],[total_adults]])</f>
        <v>0</v>
      </c>
      <c r="AH820" s="49">
        <f>IF(ISBLANK(sbcc18[[#This Row],[total_beneficiaries_reached]]),SUM(sbcc18[[#This Row],[calc_children]],sbcc18[[#This Row],[calc_adults]]),sbcc18[[#This Row],[total_beneficiaries_reached]])</f>
        <v>0</v>
      </c>
      <c r="AI820" s="49" t="str">
        <f ca="1">IF(B820="","",OFFSET(table_admin1[[#Headers],[ADM1_PT]],MATCH(B820,admin1,0),1))</f>
        <v/>
      </c>
      <c r="AJ820" s="49" t="str">
        <f t="shared" ca="1" si="24"/>
        <v/>
      </c>
      <c r="AK820" s="49" t="str">
        <f t="shared" ca="1" si="25"/>
        <v/>
      </c>
    </row>
    <row r="821" spans="29:37" x14ac:dyDescent="0.2">
      <c r="AC821" s="49">
        <f>IF(ISBLANK(sbcc18[[#This Row],[total_boys]]),SUM(sbcc18[[#This Row],[boys_0-5_reached]],sbcc18[[#This Row],[boys_6-12_reached]],sbcc18[[#This Row],[boys_13-18_reached]]),sbcc18[[#This Row],[total_boys]])</f>
        <v>0</v>
      </c>
      <c r="AD821" s="49">
        <f>IF(ISBLANK(sbcc18[[#This Row],[total_girls]]),SUM(sbcc18[[#This Row],[girls_0-5_reached]],sbcc18[[#This Row],[girls_6-12_reached]],sbcc18[[#This Row],[girls_13-18_reached]]),sbcc18[[#This Row],[total_girls]])</f>
        <v>0</v>
      </c>
      <c r="AE821" s="49">
        <f>IF(ISBLANK(sbcc18[[#This Row],[total_children]]),SUM(sbcc18[[#This Row],[calc_boys]],sbcc18[[#This Row],[calc_girls]]),sbcc18[[#This Row],[total_children]])</f>
        <v>0</v>
      </c>
      <c r="AF821" s="49">
        <f>IF(ISBLANK(sbcc18[[#This Row],[total_pwd]]),SUM(sbcc18[[#This Row],[total_pwd_men]],sbcc18[[#This Row],[total_pwd_women]]),sbcc18[[#This Row],[total_pwd]])</f>
        <v>0</v>
      </c>
      <c r="AG821" s="49">
        <f>IF(ISBLANK(sbcc18[[#This Row],[total_adults]]),SUM(sbcc18[[#This Row],[total_men]],sbcc18[[#This Row],[total_women]]),sbcc18[[#This Row],[total_adults]])</f>
        <v>0</v>
      </c>
      <c r="AH821" s="49">
        <f>IF(ISBLANK(sbcc18[[#This Row],[total_beneficiaries_reached]]),SUM(sbcc18[[#This Row],[calc_children]],sbcc18[[#This Row],[calc_adults]]),sbcc18[[#This Row],[total_beneficiaries_reached]])</f>
        <v>0</v>
      </c>
      <c r="AI821" s="49" t="str">
        <f ca="1">IF(B821="","",OFFSET(table_admin1[[#Headers],[ADM1_PT]],MATCH(B821,admin1,0),1))</f>
        <v/>
      </c>
      <c r="AJ821" s="49" t="str">
        <f t="shared" ca="1" si="24"/>
        <v/>
      </c>
      <c r="AK821" s="49" t="str">
        <f t="shared" ca="1" si="25"/>
        <v/>
      </c>
    </row>
    <row r="822" spans="29:37" x14ac:dyDescent="0.2">
      <c r="AC822" s="49">
        <f>IF(ISBLANK(sbcc18[[#This Row],[total_boys]]),SUM(sbcc18[[#This Row],[boys_0-5_reached]],sbcc18[[#This Row],[boys_6-12_reached]],sbcc18[[#This Row],[boys_13-18_reached]]),sbcc18[[#This Row],[total_boys]])</f>
        <v>0</v>
      </c>
      <c r="AD822" s="49">
        <f>IF(ISBLANK(sbcc18[[#This Row],[total_girls]]),SUM(sbcc18[[#This Row],[girls_0-5_reached]],sbcc18[[#This Row],[girls_6-12_reached]],sbcc18[[#This Row],[girls_13-18_reached]]),sbcc18[[#This Row],[total_girls]])</f>
        <v>0</v>
      </c>
      <c r="AE822" s="49">
        <f>IF(ISBLANK(sbcc18[[#This Row],[total_children]]),SUM(sbcc18[[#This Row],[calc_boys]],sbcc18[[#This Row],[calc_girls]]),sbcc18[[#This Row],[total_children]])</f>
        <v>0</v>
      </c>
      <c r="AF822" s="49">
        <f>IF(ISBLANK(sbcc18[[#This Row],[total_pwd]]),SUM(sbcc18[[#This Row],[total_pwd_men]],sbcc18[[#This Row],[total_pwd_women]]),sbcc18[[#This Row],[total_pwd]])</f>
        <v>0</v>
      </c>
      <c r="AG822" s="49">
        <f>IF(ISBLANK(sbcc18[[#This Row],[total_adults]]),SUM(sbcc18[[#This Row],[total_men]],sbcc18[[#This Row],[total_women]]),sbcc18[[#This Row],[total_adults]])</f>
        <v>0</v>
      </c>
      <c r="AH822" s="49">
        <f>IF(ISBLANK(sbcc18[[#This Row],[total_beneficiaries_reached]]),SUM(sbcc18[[#This Row],[calc_children]],sbcc18[[#This Row],[calc_adults]]),sbcc18[[#This Row],[total_beneficiaries_reached]])</f>
        <v>0</v>
      </c>
      <c r="AI822" s="49" t="str">
        <f ca="1">IF(B822="","",OFFSET(table_admin1[[#Headers],[ADM1_PT]],MATCH(B822,admin1,0),1))</f>
        <v/>
      </c>
      <c r="AJ822" s="49" t="str">
        <f t="shared" ca="1" si="24"/>
        <v/>
      </c>
      <c r="AK822" s="49" t="str">
        <f t="shared" ca="1" si="25"/>
        <v/>
      </c>
    </row>
    <row r="823" spans="29:37" x14ac:dyDescent="0.2">
      <c r="AC823" s="49">
        <f>IF(ISBLANK(sbcc18[[#This Row],[total_boys]]),SUM(sbcc18[[#This Row],[boys_0-5_reached]],sbcc18[[#This Row],[boys_6-12_reached]],sbcc18[[#This Row],[boys_13-18_reached]]),sbcc18[[#This Row],[total_boys]])</f>
        <v>0</v>
      </c>
      <c r="AD823" s="49">
        <f>IF(ISBLANK(sbcc18[[#This Row],[total_girls]]),SUM(sbcc18[[#This Row],[girls_0-5_reached]],sbcc18[[#This Row],[girls_6-12_reached]],sbcc18[[#This Row],[girls_13-18_reached]]),sbcc18[[#This Row],[total_girls]])</f>
        <v>0</v>
      </c>
      <c r="AE823" s="49">
        <f>IF(ISBLANK(sbcc18[[#This Row],[total_children]]),SUM(sbcc18[[#This Row],[calc_boys]],sbcc18[[#This Row],[calc_girls]]),sbcc18[[#This Row],[total_children]])</f>
        <v>0</v>
      </c>
      <c r="AF823" s="49">
        <f>IF(ISBLANK(sbcc18[[#This Row],[total_pwd]]),SUM(sbcc18[[#This Row],[total_pwd_men]],sbcc18[[#This Row],[total_pwd_women]]),sbcc18[[#This Row],[total_pwd]])</f>
        <v>0</v>
      </c>
      <c r="AG823" s="49">
        <f>IF(ISBLANK(sbcc18[[#This Row],[total_adults]]),SUM(sbcc18[[#This Row],[total_men]],sbcc18[[#This Row],[total_women]]),sbcc18[[#This Row],[total_adults]])</f>
        <v>0</v>
      </c>
      <c r="AH823" s="49">
        <f>IF(ISBLANK(sbcc18[[#This Row],[total_beneficiaries_reached]]),SUM(sbcc18[[#This Row],[calc_children]],sbcc18[[#This Row],[calc_adults]]),sbcc18[[#This Row],[total_beneficiaries_reached]])</f>
        <v>0</v>
      </c>
      <c r="AI823" s="49" t="str">
        <f ca="1">IF(B823="","",OFFSET(table_admin1[[#Headers],[ADM1_PT]],MATCH(B823,admin1,0),1))</f>
        <v/>
      </c>
      <c r="AJ823" s="49" t="str">
        <f t="shared" ca="1" si="24"/>
        <v/>
      </c>
      <c r="AK823" s="49" t="str">
        <f t="shared" ca="1" si="25"/>
        <v/>
      </c>
    </row>
    <row r="824" spans="29:37" x14ac:dyDescent="0.2">
      <c r="AC824" s="49">
        <f>IF(ISBLANK(sbcc18[[#This Row],[total_boys]]),SUM(sbcc18[[#This Row],[boys_0-5_reached]],sbcc18[[#This Row],[boys_6-12_reached]],sbcc18[[#This Row],[boys_13-18_reached]]),sbcc18[[#This Row],[total_boys]])</f>
        <v>0</v>
      </c>
      <c r="AD824" s="49">
        <f>IF(ISBLANK(sbcc18[[#This Row],[total_girls]]),SUM(sbcc18[[#This Row],[girls_0-5_reached]],sbcc18[[#This Row],[girls_6-12_reached]],sbcc18[[#This Row],[girls_13-18_reached]]),sbcc18[[#This Row],[total_girls]])</f>
        <v>0</v>
      </c>
      <c r="AE824" s="49">
        <f>IF(ISBLANK(sbcc18[[#This Row],[total_children]]),SUM(sbcc18[[#This Row],[calc_boys]],sbcc18[[#This Row],[calc_girls]]),sbcc18[[#This Row],[total_children]])</f>
        <v>0</v>
      </c>
      <c r="AF824" s="49">
        <f>IF(ISBLANK(sbcc18[[#This Row],[total_pwd]]),SUM(sbcc18[[#This Row],[total_pwd_men]],sbcc18[[#This Row],[total_pwd_women]]),sbcc18[[#This Row],[total_pwd]])</f>
        <v>0</v>
      </c>
      <c r="AG824" s="49">
        <f>IF(ISBLANK(sbcc18[[#This Row],[total_adults]]),SUM(sbcc18[[#This Row],[total_men]],sbcc18[[#This Row],[total_women]]),sbcc18[[#This Row],[total_adults]])</f>
        <v>0</v>
      </c>
      <c r="AH824" s="49">
        <f>IF(ISBLANK(sbcc18[[#This Row],[total_beneficiaries_reached]]),SUM(sbcc18[[#This Row],[calc_children]],sbcc18[[#This Row],[calc_adults]]),sbcc18[[#This Row],[total_beneficiaries_reached]])</f>
        <v>0</v>
      </c>
      <c r="AI824" s="49" t="str">
        <f ca="1">IF(B824="","",OFFSET(table_admin1[[#Headers],[ADM1_PT]],MATCH(B824,admin1,0),1))</f>
        <v/>
      </c>
      <c r="AJ824" s="49" t="str">
        <f t="shared" ca="1" si="24"/>
        <v/>
      </c>
      <c r="AK824" s="49" t="str">
        <f t="shared" ca="1" si="25"/>
        <v/>
      </c>
    </row>
    <row r="825" spans="29:37" x14ac:dyDescent="0.2">
      <c r="AC825" s="49">
        <f>IF(ISBLANK(sbcc18[[#This Row],[total_boys]]),SUM(sbcc18[[#This Row],[boys_0-5_reached]],sbcc18[[#This Row],[boys_6-12_reached]],sbcc18[[#This Row],[boys_13-18_reached]]),sbcc18[[#This Row],[total_boys]])</f>
        <v>0</v>
      </c>
      <c r="AD825" s="49">
        <f>IF(ISBLANK(sbcc18[[#This Row],[total_girls]]),SUM(sbcc18[[#This Row],[girls_0-5_reached]],sbcc18[[#This Row],[girls_6-12_reached]],sbcc18[[#This Row],[girls_13-18_reached]]),sbcc18[[#This Row],[total_girls]])</f>
        <v>0</v>
      </c>
      <c r="AE825" s="49">
        <f>IF(ISBLANK(sbcc18[[#This Row],[total_children]]),SUM(sbcc18[[#This Row],[calc_boys]],sbcc18[[#This Row],[calc_girls]]),sbcc18[[#This Row],[total_children]])</f>
        <v>0</v>
      </c>
      <c r="AF825" s="49">
        <f>IF(ISBLANK(sbcc18[[#This Row],[total_pwd]]),SUM(sbcc18[[#This Row],[total_pwd_men]],sbcc18[[#This Row],[total_pwd_women]]),sbcc18[[#This Row],[total_pwd]])</f>
        <v>0</v>
      </c>
      <c r="AG825" s="49">
        <f>IF(ISBLANK(sbcc18[[#This Row],[total_adults]]),SUM(sbcc18[[#This Row],[total_men]],sbcc18[[#This Row],[total_women]]),sbcc18[[#This Row],[total_adults]])</f>
        <v>0</v>
      </c>
      <c r="AH825" s="49">
        <f>IF(ISBLANK(sbcc18[[#This Row],[total_beneficiaries_reached]]),SUM(sbcc18[[#This Row],[calc_children]],sbcc18[[#This Row],[calc_adults]]),sbcc18[[#This Row],[total_beneficiaries_reached]])</f>
        <v>0</v>
      </c>
      <c r="AI825" s="49" t="str">
        <f ca="1">IF(B825="","",OFFSET(table_admin1[[#Headers],[ADM1_PT]],MATCH(B825,admin1,0),1))</f>
        <v/>
      </c>
      <c r="AJ825" s="49" t="str">
        <f t="shared" ca="1" si="24"/>
        <v/>
      </c>
      <c r="AK825" s="49" t="str">
        <f t="shared" ca="1" si="25"/>
        <v/>
      </c>
    </row>
    <row r="826" spans="29:37" x14ac:dyDescent="0.2">
      <c r="AC826" s="49">
        <f>IF(ISBLANK(sbcc18[[#This Row],[total_boys]]),SUM(sbcc18[[#This Row],[boys_0-5_reached]],sbcc18[[#This Row],[boys_6-12_reached]],sbcc18[[#This Row],[boys_13-18_reached]]),sbcc18[[#This Row],[total_boys]])</f>
        <v>0</v>
      </c>
      <c r="AD826" s="49">
        <f>IF(ISBLANK(sbcc18[[#This Row],[total_girls]]),SUM(sbcc18[[#This Row],[girls_0-5_reached]],sbcc18[[#This Row],[girls_6-12_reached]],sbcc18[[#This Row],[girls_13-18_reached]]),sbcc18[[#This Row],[total_girls]])</f>
        <v>0</v>
      </c>
      <c r="AE826" s="49">
        <f>IF(ISBLANK(sbcc18[[#This Row],[total_children]]),SUM(sbcc18[[#This Row],[calc_boys]],sbcc18[[#This Row],[calc_girls]]),sbcc18[[#This Row],[total_children]])</f>
        <v>0</v>
      </c>
      <c r="AF826" s="49">
        <f>IF(ISBLANK(sbcc18[[#This Row],[total_pwd]]),SUM(sbcc18[[#This Row],[total_pwd_men]],sbcc18[[#This Row],[total_pwd_women]]),sbcc18[[#This Row],[total_pwd]])</f>
        <v>0</v>
      </c>
      <c r="AG826" s="49">
        <f>IF(ISBLANK(sbcc18[[#This Row],[total_adults]]),SUM(sbcc18[[#This Row],[total_men]],sbcc18[[#This Row],[total_women]]),sbcc18[[#This Row],[total_adults]])</f>
        <v>0</v>
      </c>
      <c r="AH826" s="49">
        <f>IF(ISBLANK(sbcc18[[#This Row],[total_beneficiaries_reached]]),SUM(sbcc18[[#This Row],[calc_children]],sbcc18[[#This Row],[calc_adults]]),sbcc18[[#This Row],[total_beneficiaries_reached]])</f>
        <v>0</v>
      </c>
      <c r="AI826" s="49" t="str">
        <f ca="1">IF(B826="","",OFFSET(table_admin1[[#Headers],[ADM1_PT]],MATCH(B826,admin1,0),1))</f>
        <v/>
      </c>
      <c r="AJ826" s="49" t="str">
        <f t="shared" ca="1" si="24"/>
        <v/>
      </c>
      <c r="AK826" s="49" t="str">
        <f t="shared" ca="1" si="25"/>
        <v/>
      </c>
    </row>
    <row r="827" spans="29:37" x14ac:dyDescent="0.2">
      <c r="AC827" s="49">
        <f>IF(ISBLANK(sbcc18[[#This Row],[total_boys]]),SUM(sbcc18[[#This Row],[boys_0-5_reached]],sbcc18[[#This Row],[boys_6-12_reached]],sbcc18[[#This Row],[boys_13-18_reached]]),sbcc18[[#This Row],[total_boys]])</f>
        <v>0</v>
      </c>
      <c r="AD827" s="49">
        <f>IF(ISBLANK(sbcc18[[#This Row],[total_girls]]),SUM(sbcc18[[#This Row],[girls_0-5_reached]],sbcc18[[#This Row],[girls_6-12_reached]],sbcc18[[#This Row],[girls_13-18_reached]]),sbcc18[[#This Row],[total_girls]])</f>
        <v>0</v>
      </c>
      <c r="AE827" s="49">
        <f>IF(ISBLANK(sbcc18[[#This Row],[total_children]]),SUM(sbcc18[[#This Row],[calc_boys]],sbcc18[[#This Row],[calc_girls]]),sbcc18[[#This Row],[total_children]])</f>
        <v>0</v>
      </c>
      <c r="AF827" s="49">
        <f>IF(ISBLANK(sbcc18[[#This Row],[total_pwd]]),SUM(sbcc18[[#This Row],[total_pwd_men]],sbcc18[[#This Row],[total_pwd_women]]),sbcc18[[#This Row],[total_pwd]])</f>
        <v>0</v>
      </c>
      <c r="AG827" s="49">
        <f>IF(ISBLANK(sbcc18[[#This Row],[total_adults]]),SUM(sbcc18[[#This Row],[total_men]],sbcc18[[#This Row],[total_women]]),sbcc18[[#This Row],[total_adults]])</f>
        <v>0</v>
      </c>
      <c r="AH827" s="49">
        <f>IF(ISBLANK(sbcc18[[#This Row],[total_beneficiaries_reached]]),SUM(sbcc18[[#This Row],[calc_children]],sbcc18[[#This Row],[calc_adults]]),sbcc18[[#This Row],[total_beneficiaries_reached]])</f>
        <v>0</v>
      </c>
      <c r="AI827" s="49" t="str">
        <f ca="1">IF(B827="","",OFFSET(table_admin1[[#Headers],[ADM1_PT]],MATCH(B827,admin1,0),1))</f>
        <v/>
      </c>
      <c r="AJ827" s="49" t="str">
        <f t="shared" ca="1" si="24"/>
        <v/>
      </c>
      <c r="AK827" s="49" t="str">
        <f t="shared" ca="1" si="25"/>
        <v/>
      </c>
    </row>
    <row r="828" spans="29:37" x14ac:dyDescent="0.2">
      <c r="AC828" s="49">
        <f>IF(ISBLANK(sbcc18[[#This Row],[total_boys]]),SUM(sbcc18[[#This Row],[boys_0-5_reached]],sbcc18[[#This Row],[boys_6-12_reached]],sbcc18[[#This Row],[boys_13-18_reached]]),sbcc18[[#This Row],[total_boys]])</f>
        <v>0</v>
      </c>
      <c r="AD828" s="49">
        <f>IF(ISBLANK(sbcc18[[#This Row],[total_girls]]),SUM(sbcc18[[#This Row],[girls_0-5_reached]],sbcc18[[#This Row],[girls_6-12_reached]],sbcc18[[#This Row],[girls_13-18_reached]]),sbcc18[[#This Row],[total_girls]])</f>
        <v>0</v>
      </c>
      <c r="AE828" s="49">
        <f>IF(ISBLANK(sbcc18[[#This Row],[total_children]]),SUM(sbcc18[[#This Row],[calc_boys]],sbcc18[[#This Row],[calc_girls]]),sbcc18[[#This Row],[total_children]])</f>
        <v>0</v>
      </c>
      <c r="AF828" s="49">
        <f>IF(ISBLANK(sbcc18[[#This Row],[total_pwd]]),SUM(sbcc18[[#This Row],[total_pwd_men]],sbcc18[[#This Row],[total_pwd_women]]),sbcc18[[#This Row],[total_pwd]])</f>
        <v>0</v>
      </c>
      <c r="AG828" s="49">
        <f>IF(ISBLANK(sbcc18[[#This Row],[total_adults]]),SUM(sbcc18[[#This Row],[total_men]],sbcc18[[#This Row],[total_women]]),sbcc18[[#This Row],[total_adults]])</f>
        <v>0</v>
      </c>
      <c r="AH828" s="49">
        <f>IF(ISBLANK(sbcc18[[#This Row],[total_beneficiaries_reached]]),SUM(sbcc18[[#This Row],[calc_children]],sbcc18[[#This Row],[calc_adults]]),sbcc18[[#This Row],[total_beneficiaries_reached]])</f>
        <v>0</v>
      </c>
      <c r="AI828" s="49" t="str">
        <f ca="1">IF(B828="","",OFFSET(table_admin1[[#Headers],[ADM1_PT]],MATCH(B828,admin1,0),1))</f>
        <v/>
      </c>
      <c r="AJ828" s="49" t="str">
        <f t="shared" ca="1" si="24"/>
        <v/>
      </c>
      <c r="AK828" s="49" t="str">
        <f t="shared" ca="1" si="25"/>
        <v/>
      </c>
    </row>
    <row r="829" spans="29:37" x14ac:dyDescent="0.2">
      <c r="AC829" s="49">
        <f>IF(ISBLANK(sbcc18[[#This Row],[total_boys]]),SUM(sbcc18[[#This Row],[boys_0-5_reached]],sbcc18[[#This Row],[boys_6-12_reached]],sbcc18[[#This Row],[boys_13-18_reached]]),sbcc18[[#This Row],[total_boys]])</f>
        <v>0</v>
      </c>
      <c r="AD829" s="49">
        <f>IF(ISBLANK(sbcc18[[#This Row],[total_girls]]),SUM(sbcc18[[#This Row],[girls_0-5_reached]],sbcc18[[#This Row],[girls_6-12_reached]],sbcc18[[#This Row],[girls_13-18_reached]]),sbcc18[[#This Row],[total_girls]])</f>
        <v>0</v>
      </c>
      <c r="AE829" s="49">
        <f>IF(ISBLANK(sbcc18[[#This Row],[total_children]]),SUM(sbcc18[[#This Row],[calc_boys]],sbcc18[[#This Row],[calc_girls]]),sbcc18[[#This Row],[total_children]])</f>
        <v>0</v>
      </c>
      <c r="AF829" s="49">
        <f>IF(ISBLANK(sbcc18[[#This Row],[total_pwd]]),SUM(sbcc18[[#This Row],[total_pwd_men]],sbcc18[[#This Row],[total_pwd_women]]),sbcc18[[#This Row],[total_pwd]])</f>
        <v>0</v>
      </c>
      <c r="AG829" s="49">
        <f>IF(ISBLANK(sbcc18[[#This Row],[total_adults]]),SUM(sbcc18[[#This Row],[total_men]],sbcc18[[#This Row],[total_women]]),sbcc18[[#This Row],[total_adults]])</f>
        <v>0</v>
      </c>
      <c r="AH829" s="49">
        <f>IF(ISBLANK(sbcc18[[#This Row],[total_beneficiaries_reached]]),SUM(sbcc18[[#This Row],[calc_children]],sbcc18[[#This Row],[calc_adults]]),sbcc18[[#This Row],[total_beneficiaries_reached]])</f>
        <v>0</v>
      </c>
      <c r="AI829" s="49" t="str">
        <f ca="1">IF(B829="","",OFFSET(table_admin1[[#Headers],[ADM1_PT]],MATCH(B829,admin1,0),1))</f>
        <v/>
      </c>
      <c r="AJ829" s="49" t="str">
        <f t="shared" ca="1" si="24"/>
        <v/>
      </c>
      <c r="AK829" s="49" t="str">
        <f t="shared" ca="1" si="25"/>
        <v/>
      </c>
    </row>
    <row r="830" spans="29:37" x14ac:dyDescent="0.2">
      <c r="AC830" s="49">
        <f>IF(ISBLANK(sbcc18[[#This Row],[total_boys]]),SUM(sbcc18[[#This Row],[boys_0-5_reached]],sbcc18[[#This Row],[boys_6-12_reached]],sbcc18[[#This Row],[boys_13-18_reached]]),sbcc18[[#This Row],[total_boys]])</f>
        <v>0</v>
      </c>
      <c r="AD830" s="49">
        <f>IF(ISBLANK(sbcc18[[#This Row],[total_girls]]),SUM(sbcc18[[#This Row],[girls_0-5_reached]],sbcc18[[#This Row],[girls_6-12_reached]],sbcc18[[#This Row],[girls_13-18_reached]]),sbcc18[[#This Row],[total_girls]])</f>
        <v>0</v>
      </c>
      <c r="AE830" s="49">
        <f>IF(ISBLANK(sbcc18[[#This Row],[total_children]]),SUM(sbcc18[[#This Row],[calc_boys]],sbcc18[[#This Row],[calc_girls]]),sbcc18[[#This Row],[total_children]])</f>
        <v>0</v>
      </c>
      <c r="AF830" s="49">
        <f>IF(ISBLANK(sbcc18[[#This Row],[total_pwd]]),SUM(sbcc18[[#This Row],[total_pwd_men]],sbcc18[[#This Row],[total_pwd_women]]),sbcc18[[#This Row],[total_pwd]])</f>
        <v>0</v>
      </c>
      <c r="AG830" s="49">
        <f>IF(ISBLANK(sbcc18[[#This Row],[total_adults]]),SUM(sbcc18[[#This Row],[total_men]],sbcc18[[#This Row],[total_women]]),sbcc18[[#This Row],[total_adults]])</f>
        <v>0</v>
      </c>
      <c r="AH830" s="49">
        <f>IF(ISBLANK(sbcc18[[#This Row],[total_beneficiaries_reached]]),SUM(sbcc18[[#This Row],[calc_children]],sbcc18[[#This Row],[calc_adults]]),sbcc18[[#This Row],[total_beneficiaries_reached]])</f>
        <v>0</v>
      </c>
      <c r="AI830" s="49" t="str">
        <f ca="1">IF(B830="","",OFFSET(table_admin1[[#Headers],[ADM1_PT]],MATCH(B830,admin1,0),1))</f>
        <v/>
      </c>
      <c r="AJ830" s="49" t="str">
        <f t="shared" ca="1" si="24"/>
        <v/>
      </c>
      <c r="AK830" s="49" t="str">
        <f t="shared" ca="1" si="25"/>
        <v/>
      </c>
    </row>
    <row r="831" spans="29:37" x14ac:dyDescent="0.2">
      <c r="AC831" s="49">
        <f>IF(ISBLANK(sbcc18[[#This Row],[total_boys]]),SUM(sbcc18[[#This Row],[boys_0-5_reached]],sbcc18[[#This Row],[boys_6-12_reached]],sbcc18[[#This Row],[boys_13-18_reached]]),sbcc18[[#This Row],[total_boys]])</f>
        <v>0</v>
      </c>
      <c r="AD831" s="49">
        <f>IF(ISBLANK(sbcc18[[#This Row],[total_girls]]),SUM(sbcc18[[#This Row],[girls_0-5_reached]],sbcc18[[#This Row],[girls_6-12_reached]],sbcc18[[#This Row],[girls_13-18_reached]]),sbcc18[[#This Row],[total_girls]])</f>
        <v>0</v>
      </c>
      <c r="AE831" s="49">
        <f>IF(ISBLANK(sbcc18[[#This Row],[total_children]]),SUM(sbcc18[[#This Row],[calc_boys]],sbcc18[[#This Row],[calc_girls]]),sbcc18[[#This Row],[total_children]])</f>
        <v>0</v>
      </c>
      <c r="AF831" s="49">
        <f>IF(ISBLANK(sbcc18[[#This Row],[total_pwd]]),SUM(sbcc18[[#This Row],[total_pwd_men]],sbcc18[[#This Row],[total_pwd_women]]),sbcc18[[#This Row],[total_pwd]])</f>
        <v>0</v>
      </c>
      <c r="AG831" s="49">
        <f>IF(ISBLANK(sbcc18[[#This Row],[total_adults]]),SUM(sbcc18[[#This Row],[total_men]],sbcc18[[#This Row],[total_women]]),sbcc18[[#This Row],[total_adults]])</f>
        <v>0</v>
      </c>
      <c r="AH831" s="49">
        <f>IF(ISBLANK(sbcc18[[#This Row],[total_beneficiaries_reached]]),SUM(sbcc18[[#This Row],[calc_children]],sbcc18[[#This Row],[calc_adults]]),sbcc18[[#This Row],[total_beneficiaries_reached]])</f>
        <v>0</v>
      </c>
      <c r="AI831" s="49" t="str">
        <f ca="1">IF(B831="","",OFFSET(table_admin1[[#Headers],[ADM1_PT]],MATCH(B831,admin1,0),1))</f>
        <v/>
      </c>
      <c r="AJ831" s="49" t="str">
        <f t="shared" ca="1" si="24"/>
        <v/>
      </c>
      <c r="AK831" s="49" t="str">
        <f t="shared" ca="1" si="25"/>
        <v/>
      </c>
    </row>
    <row r="832" spans="29:37" x14ac:dyDescent="0.2">
      <c r="AC832" s="49">
        <f>IF(ISBLANK(sbcc18[[#This Row],[total_boys]]),SUM(sbcc18[[#This Row],[boys_0-5_reached]],sbcc18[[#This Row],[boys_6-12_reached]],sbcc18[[#This Row],[boys_13-18_reached]]),sbcc18[[#This Row],[total_boys]])</f>
        <v>0</v>
      </c>
      <c r="AD832" s="49">
        <f>IF(ISBLANK(sbcc18[[#This Row],[total_girls]]),SUM(sbcc18[[#This Row],[girls_0-5_reached]],sbcc18[[#This Row],[girls_6-12_reached]],sbcc18[[#This Row],[girls_13-18_reached]]),sbcc18[[#This Row],[total_girls]])</f>
        <v>0</v>
      </c>
      <c r="AE832" s="49">
        <f>IF(ISBLANK(sbcc18[[#This Row],[total_children]]),SUM(sbcc18[[#This Row],[calc_boys]],sbcc18[[#This Row],[calc_girls]]),sbcc18[[#This Row],[total_children]])</f>
        <v>0</v>
      </c>
      <c r="AF832" s="49">
        <f>IF(ISBLANK(sbcc18[[#This Row],[total_pwd]]),SUM(sbcc18[[#This Row],[total_pwd_men]],sbcc18[[#This Row],[total_pwd_women]]),sbcc18[[#This Row],[total_pwd]])</f>
        <v>0</v>
      </c>
      <c r="AG832" s="49">
        <f>IF(ISBLANK(sbcc18[[#This Row],[total_adults]]),SUM(sbcc18[[#This Row],[total_men]],sbcc18[[#This Row],[total_women]]),sbcc18[[#This Row],[total_adults]])</f>
        <v>0</v>
      </c>
      <c r="AH832" s="49">
        <f>IF(ISBLANK(sbcc18[[#This Row],[total_beneficiaries_reached]]),SUM(sbcc18[[#This Row],[calc_children]],sbcc18[[#This Row],[calc_adults]]),sbcc18[[#This Row],[total_beneficiaries_reached]])</f>
        <v>0</v>
      </c>
      <c r="AI832" s="49" t="str">
        <f ca="1">IF(B832="","",OFFSET(table_admin1[[#Headers],[ADM1_PT]],MATCH(B832,admin1,0),1))</f>
        <v/>
      </c>
      <c r="AJ832" s="49" t="str">
        <f t="shared" ca="1" si="24"/>
        <v/>
      </c>
      <c r="AK832" s="49" t="str">
        <f t="shared" ca="1" si="25"/>
        <v/>
      </c>
    </row>
    <row r="833" spans="29:37" x14ac:dyDescent="0.2">
      <c r="AC833" s="49">
        <f>IF(ISBLANK(sbcc18[[#This Row],[total_boys]]),SUM(sbcc18[[#This Row],[boys_0-5_reached]],sbcc18[[#This Row],[boys_6-12_reached]],sbcc18[[#This Row],[boys_13-18_reached]]),sbcc18[[#This Row],[total_boys]])</f>
        <v>0</v>
      </c>
      <c r="AD833" s="49">
        <f>IF(ISBLANK(sbcc18[[#This Row],[total_girls]]),SUM(sbcc18[[#This Row],[girls_0-5_reached]],sbcc18[[#This Row],[girls_6-12_reached]],sbcc18[[#This Row],[girls_13-18_reached]]),sbcc18[[#This Row],[total_girls]])</f>
        <v>0</v>
      </c>
      <c r="AE833" s="49">
        <f>IF(ISBLANK(sbcc18[[#This Row],[total_children]]),SUM(sbcc18[[#This Row],[calc_boys]],sbcc18[[#This Row],[calc_girls]]),sbcc18[[#This Row],[total_children]])</f>
        <v>0</v>
      </c>
      <c r="AF833" s="49">
        <f>IF(ISBLANK(sbcc18[[#This Row],[total_pwd]]),SUM(sbcc18[[#This Row],[total_pwd_men]],sbcc18[[#This Row],[total_pwd_women]]),sbcc18[[#This Row],[total_pwd]])</f>
        <v>0</v>
      </c>
      <c r="AG833" s="49">
        <f>IF(ISBLANK(sbcc18[[#This Row],[total_adults]]),SUM(sbcc18[[#This Row],[total_men]],sbcc18[[#This Row],[total_women]]),sbcc18[[#This Row],[total_adults]])</f>
        <v>0</v>
      </c>
      <c r="AH833" s="49">
        <f>IF(ISBLANK(sbcc18[[#This Row],[total_beneficiaries_reached]]),SUM(sbcc18[[#This Row],[calc_children]],sbcc18[[#This Row],[calc_adults]]),sbcc18[[#This Row],[total_beneficiaries_reached]])</f>
        <v>0</v>
      </c>
      <c r="AI833" s="49" t="str">
        <f ca="1">IF(B833="","",OFFSET(table_admin1[[#Headers],[ADM1_PT]],MATCH(B833,admin1,0),1))</f>
        <v/>
      </c>
      <c r="AJ833" s="49" t="str">
        <f t="shared" ca="1" si="24"/>
        <v/>
      </c>
      <c r="AK833" s="49" t="str">
        <f t="shared" ca="1" si="25"/>
        <v/>
      </c>
    </row>
    <row r="834" spans="29:37" x14ac:dyDescent="0.2">
      <c r="AC834" s="49">
        <f>IF(ISBLANK(sbcc18[[#This Row],[total_boys]]),SUM(sbcc18[[#This Row],[boys_0-5_reached]],sbcc18[[#This Row],[boys_6-12_reached]],sbcc18[[#This Row],[boys_13-18_reached]]),sbcc18[[#This Row],[total_boys]])</f>
        <v>0</v>
      </c>
      <c r="AD834" s="49">
        <f>IF(ISBLANK(sbcc18[[#This Row],[total_girls]]),SUM(sbcc18[[#This Row],[girls_0-5_reached]],sbcc18[[#This Row],[girls_6-12_reached]],sbcc18[[#This Row],[girls_13-18_reached]]),sbcc18[[#This Row],[total_girls]])</f>
        <v>0</v>
      </c>
      <c r="AE834" s="49">
        <f>IF(ISBLANK(sbcc18[[#This Row],[total_children]]),SUM(sbcc18[[#This Row],[calc_boys]],sbcc18[[#This Row],[calc_girls]]),sbcc18[[#This Row],[total_children]])</f>
        <v>0</v>
      </c>
      <c r="AF834" s="49">
        <f>IF(ISBLANK(sbcc18[[#This Row],[total_pwd]]),SUM(sbcc18[[#This Row],[total_pwd_men]],sbcc18[[#This Row],[total_pwd_women]]),sbcc18[[#This Row],[total_pwd]])</f>
        <v>0</v>
      </c>
      <c r="AG834" s="49">
        <f>IF(ISBLANK(sbcc18[[#This Row],[total_adults]]),SUM(sbcc18[[#This Row],[total_men]],sbcc18[[#This Row],[total_women]]),sbcc18[[#This Row],[total_adults]])</f>
        <v>0</v>
      </c>
      <c r="AH834" s="49">
        <f>IF(ISBLANK(sbcc18[[#This Row],[total_beneficiaries_reached]]),SUM(sbcc18[[#This Row],[calc_children]],sbcc18[[#This Row],[calc_adults]]),sbcc18[[#This Row],[total_beneficiaries_reached]])</f>
        <v>0</v>
      </c>
      <c r="AI834" s="49" t="str">
        <f ca="1">IF(B834="","",OFFSET(table_admin1[[#Headers],[ADM1_PT]],MATCH(B834,admin1,0),1))</f>
        <v/>
      </c>
      <c r="AJ834" s="49" t="str">
        <f t="shared" ca="1" si="24"/>
        <v/>
      </c>
      <c r="AK834" s="49" t="str">
        <f t="shared" ca="1" si="25"/>
        <v/>
      </c>
    </row>
    <row r="835" spans="29:37" x14ac:dyDescent="0.2">
      <c r="AC835" s="49">
        <f>IF(ISBLANK(sbcc18[[#This Row],[total_boys]]),SUM(sbcc18[[#This Row],[boys_0-5_reached]],sbcc18[[#This Row],[boys_6-12_reached]],sbcc18[[#This Row],[boys_13-18_reached]]),sbcc18[[#This Row],[total_boys]])</f>
        <v>0</v>
      </c>
      <c r="AD835" s="49">
        <f>IF(ISBLANK(sbcc18[[#This Row],[total_girls]]),SUM(sbcc18[[#This Row],[girls_0-5_reached]],sbcc18[[#This Row],[girls_6-12_reached]],sbcc18[[#This Row],[girls_13-18_reached]]),sbcc18[[#This Row],[total_girls]])</f>
        <v>0</v>
      </c>
      <c r="AE835" s="49">
        <f>IF(ISBLANK(sbcc18[[#This Row],[total_children]]),SUM(sbcc18[[#This Row],[calc_boys]],sbcc18[[#This Row],[calc_girls]]),sbcc18[[#This Row],[total_children]])</f>
        <v>0</v>
      </c>
      <c r="AF835" s="49">
        <f>IF(ISBLANK(sbcc18[[#This Row],[total_pwd]]),SUM(sbcc18[[#This Row],[total_pwd_men]],sbcc18[[#This Row],[total_pwd_women]]),sbcc18[[#This Row],[total_pwd]])</f>
        <v>0</v>
      </c>
      <c r="AG835" s="49">
        <f>IF(ISBLANK(sbcc18[[#This Row],[total_adults]]),SUM(sbcc18[[#This Row],[total_men]],sbcc18[[#This Row],[total_women]]),sbcc18[[#This Row],[total_adults]])</f>
        <v>0</v>
      </c>
      <c r="AH835" s="49">
        <f>IF(ISBLANK(sbcc18[[#This Row],[total_beneficiaries_reached]]),SUM(sbcc18[[#This Row],[calc_children]],sbcc18[[#This Row],[calc_adults]]),sbcc18[[#This Row],[total_beneficiaries_reached]])</f>
        <v>0</v>
      </c>
      <c r="AI835" s="49" t="str">
        <f ca="1">IF(B835="","",OFFSET(table_admin1[[#Headers],[ADM1_PT]],MATCH(B835,admin1,0),1))</f>
        <v/>
      </c>
      <c r="AJ835" s="49" t="str">
        <f t="shared" ca="1" si="24"/>
        <v/>
      </c>
      <c r="AK835" s="49" t="str">
        <f t="shared" ca="1" si="25"/>
        <v/>
      </c>
    </row>
    <row r="836" spans="29:37" x14ac:dyDescent="0.2">
      <c r="AC836" s="49">
        <f>IF(ISBLANK(sbcc18[[#This Row],[total_boys]]),SUM(sbcc18[[#This Row],[boys_0-5_reached]],sbcc18[[#This Row],[boys_6-12_reached]],sbcc18[[#This Row],[boys_13-18_reached]]),sbcc18[[#This Row],[total_boys]])</f>
        <v>0</v>
      </c>
      <c r="AD836" s="49">
        <f>IF(ISBLANK(sbcc18[[#This Row],[total_girls]]),SUM(sbcc18[[#This Row],[girls_0-5_reached]],sbcc18[[#This Row],[girls_6-12_reached]],sbcc18[[#This Row],[girls_13-18_reached]]),sbcc18[[#This Row],[total_girls]])</f>
        <v>0</v>
      </c>
      <c r="AE836" s="49">
        <f>IF(ISBLANK(sbcc18[[#This Row],[total_children]]),SUM(sbcc18[[#This Row],[calc_boys]],sbcc18[[#This Row],[calc_girls]]),sbcc18[[#This Row],[total_children]])</f>
        <v>0</v>
      </c>
      <c r="AF836" s="49">
        <f>IF(ISBLANK(sbcc18[[#This Row],[total_pwd]]),SUM(sbcc18[[#This Row],[total_pwd_men]],sbcc18[[#This Row],[total_pwd_women]]),sbcc18[[#This Row],[total_pwd]])</f>
        <v>0</v>
      </c>
      <c r="AG836" s="49">
        <f>IF(ISBLANK(sbcc18[[#This Row],[total_adults]]),SUM(sbcc18[[#This Row],[total_men]],sbcc18[[#This Row],[total_women]]),sbcc18[[#This Row],[total_adults]])</f>
        <v>0</v>
      </c>
      <c r="AH836" s="49">
        <f>IF(ISBLANK(sbcc18[[#This Row],[total_beneficiaries_reached]]),SUM(sbcc18[[#This Row],[calc_children]],sbcc18[[#This Row],[calc_adults]]),sbcc18[[#This Row],[total_beneficiaries_reached]])</f>
        <v>0</v>
      </c>
      <c r="AI836" s="49" t="str">
        <f ca="1">IF(B836="","",OFFSET(table_admin1[[#Headers],[ADM1_PT]],MATCH(B836,admin1,0),1))</f>
        <v/>
      </c>
      <c r="AJ836" s="49" t="str">
        <f t="shared" ca="1" si="24"/>
        <v/>
      </c>
      <c r="AK836" s="49" t="str">
        <f t="shared" ca="1" si="25"/>
        <v/>
      </c>
    </row>
    <row r="837" spans="29:37" x14ac:dyDescent="0.2">
      <c r="AC837" s="49">
        <f>IF(ISBLANK(sbcc18[[#This Row],[total_boys]]),SUM(sbcc18[[#This Row],[boys_0-5_reached]],sbcc18[[#This Row],[boys_6-12_reached]],sbcc18[[#This Row],[boys_13-18_reached]]),sbcc18[[#This Row],[total_boys]])</f>
        <v>0</v>
      </c>
      <c r="AD837" s="49">
        <f>IF(ISBLANK(sbcc18[[#This Row],[total_girls]]),SUM(sbcc18[[#This Row],[girls_0-5_reached]],sbcc18[[#This Row],[girls_6-12_reached]],sbcc18[[#This Row],[girls_13-18_reached]]),sbcc18[[#This Row],[total_girls]])</f>
        <v>0</v>
      </c>
      <c r="AE837" s="49">
        <f>IF(ISBLANK(sbcc18[[#This Row],[total_children]]),SUM(sbcc18[[#This Row],[calc_boys]],sbcc18[[#This Row],[calc_girls]]),sbcc18[[#This Row],[total_children]])</f>
        <v>0</v>
      </c>
      <c r="AF837" s="49">
        <f>IF(ISBLANK(sbcc18[[#This Row],[total_pwd]]),SUM(sbcc18[[#This Row],[total_pwd_men]],sbcc18[[#This Row],[total_pwd_women]]),sbcc18[[#This Row],[total_pwd]])</f>
        <v>0</v>
      </c>
      <c r="AG837" s="49">
        <f>IF(ISBLANK(sbcc18[[#This Row],[total_adults]]),SUM(sbcc18[[#This Row],[total_men]],sbcc18[[#This Row],[total_women]]),sbcc18[[#This Row],[total_adults]])</f>
        <v>0</v>
      </c>
      <c r="AH837" s="49">
        <f>IF(ISBLANK(sbcc18[[#This Row],[total_beneficiaries_reached]]),SUM(sbcc18[[#This Row],[calc_children]],sbcc18[[#This Row],[calc_adults]]),sbcc18[[#This Row],[total_beneficiaries_reached]])</f>
        <v>0</v>
      </c>
      <c r="AI837" s="49" t="str">
        <f ca="1">IF(B837="","",OFFSET(table_admin1[[#Headers],[ADM1_PT]],MATCH(B837,admin1,0),1))</f>
        <v/>
      </c>
      <c r="AJ837" s="49" t="str">
        <f t="shared" ca="1" si="24"/>
        <v/>
      </c>
      <c r="AK837" s="49" t="str">
        <f t="shared" ca="1" si="25"/>
        <v/>
      </c>
    </row>
    <row r="838" spans="29:37" x14ac:dyDescent="0.2">
      <c r="AC838" s="49">
        <f>IF(ISBLANK(sbcc18[[#This Row],[total_boys]]),SUM(sbcc18[[#This Row],[boys_0-5_reached]],sbcc18[[#This Row],[boys_6-12_reached]],sbcc18[[#This Row],[boys_13-18_reached]]),sbcc18[[#This Row],[total_boys]])</f>
        <v>0</v>
      </c>
      <c r="AD838" s="49">
        <f>IF(ISBLANK(sbcc18[[#This Row],[total_girls]]),SUM(sbcc18[[#This Row],[girls_0-5_reached]],sbcc18[[#This Row],[girls_6-12_reached]],sbcc18[[#This Row],[girls_13-18_reached]]),sbcc18[[#This Row],[total_girls]])</f>
        <v>0</v>
      </c>
      <c r="AE838" s="49">
        <f>IF(ISBLANK(sbcc18[[#This Row],[total_children]]),SUM(sbcc18[[#This Row],[calc_boys]],sbcc18[[#This Row],[calc_girls]]),sbcc18[[#This Row],[total_children]])</f>
        <v>0</v>
      </c>
      <c r="AF838" s="49">
        <f>IF(ISBLANK(sbcc18[[#This Row],[total_pwd]]),SUM(sbcc18[[#This Row],[total_pwd_men]],sbcc18[[#This Row],[total_pwd_women]]),sbcc18[[#This Row],[total_pwd]])</f>
        <v>0</v>
      </c>
      <c r="AG838" s="49">
        <f>IF(ISBLANK(sbcc18[[#This Row],[total_adults]]),SUM(sbcc18[[#This Row],[total_men]],sbcc18[[#This Row],[total_women]]),sbcc18[[#This Row],[total_adults]])</f>
        <v>0</v>
      </c>
      <c r="AH838" s="49">
        <f>IF(ISBLANK(sbcc18[[#This Row],[total_beneficiaries_reached]]),SUM(sbcc18[[#This Row],[calc_children]],sbcc18[[#This Row],[calc_adults]]),sbcc18[[#This Row],[total_beneficiaries_reached]])</f>
        <v>0</v>
      </c>
      <c r="AI838" s="49" t="str">
        <f ca="1">IF(B838="","",OFFSET(table_admin1[[#Headers],[ADM1_PT]],MATCH(B838,admin1,0),1))</f>
        <v/>
      </c>
      <c r="AJ838" s="49" t="str">
        <f t="shared" ref="AJ838:AJ901" ca="1" si="26">IF(C838="","",INDEX(admin2_pcode,MATCH(C838,OFFSET(admin2_start,MATCH(AI838,admin1_linked_pcode,0),0,COUNTIF(admin1_linked_pcode,AI838)),0)+MATCH(AI838,admin1_linked_pcode,0)-1))</f>
        <v/>
      </c>
      <c r="AK838" s="49" t="str">
        <f t="shared" ref="AK838:AK901" ca="1" si="27">IF(D838="","",INDEX(admin3_pcode,MATCH(D838,OFFSET(admin3_start,MATCH(AJ838,admin2_linked_pcode,0),0,COUNTIF(admin2_linked_pcode,AJ838)),0)+MATCH(AJ838,admin2_linked_pcode,0)-1))</f>
        <v/>
      </c>
    </row>
    <row r="839" spans="29:37" x14ac:dyDescent="0.2">
      <c r="AC839" s="49">
        <f>IF(ISBLANK(sbcc18[[#This Row],[total_boys]]),SUM(sbcc18[[#This Row],[boys_0-5_reached]],sbcc18[[#This Row],[boys_6-12_reached]],sbcc18[[#This Row],[boys_13-18_reached]]),sbcc18[[#This Row],[total_boys]])</f>
        <v>0</v>
      </c>
      <c r="AD839" s="49">
        <f>IF(ISBLANK(sbcc18[[#This Row],[total_girls]]),SUM(sbcc18[[#This Row],[girls_0-5_reached]],sbcc18[[#This Row],[girls_6-12_reached]],sbcc18[[#This Row],[girls_13-18_reached]]),sbcc18[[#This Row],[total_girls]])</f>
        <v>0</v>
      </c>
      <c r="AE839" s="49">
        <f>IF(ISBLANK(sbcc18[[#This Row],[total_children]]),SUM(sbcc18[[#This Row],[calc_boys]],sbcc18[[#This Row],[calc_girls]]),sbcc18[[#This Row],[total_children]])</f>
        <v>0</v>
      </c>
      <c r="AF839" s="49">
        <f>IF(ISBLANK(sbcc18[[#This Row],[total_pwd]]),SUM(sbcc18[[#This Row],[total_pwd_men]],sbcc18[[#This Row],[total_pwd_women]]),sbcc18[[#This Row],[total_pwd]])</f>
        <v>0</v>
      </c>
      <c r="AG839" s="49">
        <f>IF(ISBLANK(sbcc18[[#This Row],[total_adults]]),SUM(sbcc18[[#This Row],[total_men]],sbcc18[[#This Row],[total_women]]),sbcc18[[#This Row],[total_adults]])</f>
        <v>0</v>
      </c>
      <c r="AH839" s="49">
        <f>IF(ISBLANK(sbcc18[[#This Row],[total_beneficiaries_reached]]),SUM(sbcc18[[#This Row],[calc_children]],sbcc18[[#This Row],[calc_adults]]),sbcc18[[#This Row],[total_beneficiaries_reached]])</f>
        <v>0</v>
      </c>
      <c r="AI839" s="49" t="str">
        <f ca="1">IF(B839="","",OFFSET(table_admin1[[#Headers],[ADM1_PT]],MATCH(B839,admin1,0),1))</f>
        <v/>
      </c>
      <c r="AJ839" s="49" t="str">
        <f t="shared" ca="1" si="26"/>
        <v/>
      </c>
      <c r="AK839" s="49" t="str">
        <f t="shared" ca="1" si="27"/>
        <v/>
      </c>
    </row>
    <row r="840" spans="29:37" x14ac:dyDescent="0.2">
      <c r="AC840" s="49">
        <f>IF(ISBLANK(sbcc18[[#This Row],[total_boys]]),SUM(sbcc18[[#This Row],[boys_0-5_reached]],sbcc18[[#This Row],[boys_6-12_reached]],sbcc18[[#This Row],[boys_13-18_reached]]),sbcc18[[#This Row],[total_boys]])</f>
        <v>0</v>
      </c>
      <c r="AD840" s="49">
        <f>IF(ISBLANK(sbcc18[[#This Row],[total_girls]]),SUM(sbcc18[[#This Row],[girls_0-5_reached]],sbcc18[[#This Row],[girls_6-12_reached]],sbcc18[[#This Row],[girls_13-18_reached]]),sbcc18[[#This Row],[total_girls]])</f>
        <v>0</v>
      </c>
      <c r="AE840" s="49">
        <f>IF(ISBLANK(sbcc18[[#This Row],[total_children]]),SUM(sbcc18[[#This Row],[calc_boys]],sbcc18[[#This Row],[calc_girls]]),sbcc18[[#This Row],[total_children]])</f>
        <v>0</v>
      </c>
      <c r="AF840" s="49">
        <f>IF(ISBLANK(sbcc18[[#This Row],[total_pwd]]),SUM(sbcc18[[#This Row],[total_pwd_men]],sbcc18[[#This Row],[total_pwd_women]]),sbcc18[[#This Row],[total_pwd]])</f>
        <v>0</v>
      </c>
      <c r="AG840" s="49">
        <f>IF(ISBLANK(sbcc18[[#This Row],[total_adults]]),SUM(sbcc18[[#This Row],[total_men]],sbcc18[[#This Row],[total_women]]),sbcc18[[#This Row],[total_adults]])</f>
        <v>0</v>
      </c>
      <c r="AH840" s="49">
        <f>IF(ISBLANK(sbcc18[[#This Row],[total_beneficiaries_reached]]),SUM(sbcc18[[#This Row],[calc_children]],sbcc18[[#This Row],[calc_adults]]),sbcc18[[#This Row],[total_beneficiaries_reached]])</f>
        <v>0</v>
      </c>
      <c r="AI840" s="49" t="str">
        <f ca="1">IF(B840="","",OFFSET(table_admin1[[#Headers],[ADM1_PT]],MATCH(B840,admin1,0),1))</f>
        <v/>
      </c>
      <c r="AJ840" s="49" t="str">
        <f t="shared" ca="1" si="26"/>
        <v/>
      </c>
      <c r="AK840" s="49" t="str">
        <f t="shared" ca="1" si="27"/>
        <v/>
      </c>
    </row>
    <row r="841" spans="29:37" x14ac:dyDescent="0.2">
      <c r="AC841" s="49">
        <f>IF(ISBLANK(sbcc18[[#This Row],[total_boys]]),SUM(sbcc18[[#This Row],[boys_0-5_reached]],sbcc18[[#This Row],[boys_6-12_reached]],sbcc18[[#This Row],[boys_13-18_reached]]),sbcc18[[#This Row],[total_boys]])</f>
        <v>0</v>
      </c>
      <c r="AD841" s="49">
        <f>IF(ISBLANK(sbcc18[[#This Row],[total_girls]]),SUM(sbcc18[[#This Row],[girls_0-5_reached]],sbcc18[[#This Row],[girls_6-12_reached]],sbcc18[[#This Row],[girls_13-18_reached]]),sbcc18[[#This Row],[total_girls]])</f>
        <v>0</v>
      </c>
      <c r="AE841" s="49">
        <f>IF(ISBLANK(sbcc18[[#This Row],[total_children]]),SUM(sbcc18[[#This Row],[calc_boys]],sbcc18[[#This Row],[calc_girls]]),sbcc18[[#This Row],[total_children]])</f>
        <v>0</v>
      </c>
      <c r="AF841" s="49">
        <f>IF(ISBLANK(sbcc18[[#This Row],[total_pwd]]),SUM(sbcc18[[#This Row],[total_pwd_men]],sbcc18[[#This Row],[total_pwd_women]]),sbcc18[[#This Row],[total_pwd]])</f>
        <v>0</v>
      </c>
      <c r="AG841" s="49">
        <f>IF(ISBLANK(sbcc18[[#This Row],[total_adults]]),SUM(sbcc18[[#This Row],[total_men]],sbcc18[[#This Row],[total_women]]),sbcc18[[#This Row],[total_adults]])</f>
        <v>0</v>
      </c>
      <c r="AH841" s="49">
        <f>IF(ISBLANK(sbcc18[[#This Row],[total_beneficiaries_reached]]),SUM(sbcc18[[#This Row],[calc_children]],sbcc18[[#This Row],[calc_adults]]),sbcc18[[#This Row],[total_beneficiaries_reached]])</f>
        <v>0</v>
      </c>
      <c r="AI841" s="49" t="str">
        <f ca="1">IF(B841="","",OFFSET(table_admin1[[#Headers],[ADM1_PT]],MATCH(B841,admin1,0),1))</f>
        <v/>
      </c>
      <c r="AJ841" s="49" t="str">
        <f t="shared" ca="1" si="26"/>
        <v/>
      </c>
      <c r="AK841" s="49" t="str">
        <f t="shared" ca="1" si="27"/>
        <v/>
      </c>
    </row>
    <row r="842" spans="29:37" x14ac:dyDescent="0.2">
      <c r="AC842" s="49">
        <f>IF(ISBLANK(sbcc18[[#This Row],[total_boys]]),SUM(sbcc18[[#This Row],[boys_0-5_reached]],sbcc18[[#This Row],[boys_6-12_reached]],sbcc18[[#This Row],[boys_13-18_reached]]),sbcc18[[#This Row],[total_boys]])</f>
        <v>0</v>
      </c>
      <c r="AD842" s="49">
        <f>IF(ISBLANK(sbcc18[[#This Row],[total_girls]]),SUM(sbcc18[[#This Row],[girls_0-5_reached]],sbcc18[[#This Row],[girls_6-12_reached]],sbcc18[[#This Row],[girls_13-18_reached]]),sbcc18[[#This Row],[total_girls]])</f>
        <v>0</v>
      </c>
      <c r="AE842" s="49">
        <f>IF(ISBLANK(sbcc18[[#This Row],[total_children]]),SUM(sbcc18[[#This Row],[calc_boys]],sbcc18[[#This Row],[calc_girls]]),sbcc18[[#This Row],[total_children]])</f>
        <v>0</v>
      </c>
      <c r="AF842" s="49">
        <f>IF(ISBLANK(sbcc18[[#This Row],[total_pwd]]),SUM(sbcc18[[#This Row],[total_pwd_men]],sbcc18[[#This Row],[total_pwd_women]]),sbcc18[[#This Row],[total_pwd]])</f>
        <v>0</v>
      </c>
      <c r="AG842" s="49">
        <f>IF(ISBLANK(sbcc18[[#This Row],[total_adults]]),SUM(sbcc18[[#This Row],[total_men]],sbcc18[[#This Row],[total_women]]),sbcc18[[#This Row],[total_adults]])</f>
        <v>0</v>
      </c>
      <c r="AH842" s="49">
        <f>IF(ISBLANK(sbcc18[[#This Row],[total_beneficiaries_reached]]),SUM(sbcc18[[#This Row],[calc_children]],sbcc18[[#This Row],[calc_adults]]),sbcc18[[#This Row],[total_beneficiaries_reached]])</f>
        <v>0</v>
      </c>
      <c r="AI842" s="49" t="str">
        <f ca="1">IF(B842="","",OFFSET(table_admin1[[#Headers],[ADM1_PT]],MATCH(B842,admin1,0),1))</f>
        <v/>
      </c>
      <c r="AJ842" s="49" t="str">
        <f t="shared" ca="1" si="26"/>
        <v/>
      </c>
      <c r="AK842" s="49" t="str">
        <f t="shared" ca="1" si="27"/>
        <v/>
      </c>
    </row>
    <row r="843" spans="29:37" x14ac:dyDescent="0.2">
      <c r="AC843" s="49">
        <f>IF(ISBLANK(sbcc18[[#This Row],[total_boys]]),SUM(sbcc18[[#This Row],[boys_0-5_reached]],sbcc18[[#This Row],[boys_6-12_reached]],sbcc18[[#This Row],[boys_13-18_reached]]),sbcc18[[#This Row],[total_boys]])</f>
        <v>0</v>
      </c>
      <c r="AD843" s="49">
        <f>IF(ISBLANK(sbcc18[[#This Row],[total_girls]]),SUM(sbcc18[[#This Row],[girls_0-5_reached]],sbcc18[[#This Row],[girls_6-12_reached]],sbcc18[[#This Row],[girls_13-18_reached]]),sbcc18[[#This Row],[total_girls]])</f>
        <v>0</v>
      </c>
      <c r="AE843" s="49">
        <f>IF(ISBLANK(sbcc18[[#This Row],[total_children]]),SUM(sbcc18[[#This Row],[calc_boys]],sbcc18[[#This Row],[calc_girls]]),sbcc18[[#This Row],[total_children]])</f>
        <v>0</v>
      </c>
      <c r="AF843" s="49">
        <f>IF(ISBLANK(sbcc18[[#This Row],[total_pwd]]),SUM(sbcc18[[#This Row],[total_pwd_men]],sbcc18[[#This Row],[total_pwd_women]]),sbcc18[[#This Row],[total_pwd]])</f>
        <v>0</v>
      </c>
      <c r="AG843" s="49">
        <f>IF(ISBLANK(sbcc18[[#This Row],[total_adults]]),SUM(sbcc18[[#This Row],[total_men]],sbcc18[[#This Row],[total_women]]),sbcc18[[#This Row],[total_adults]])</f>
        <v>0</v>
      </c>
      <c r="AH843" s="49">
        <f>IF(ISBLANK(sbcc18[[#This Row],[total_beneficiaries_reached]]),SUM(sbcc18[[#This Row],[calc_children]],sbcc18[[#This Row],[calc_adults]]),sbcc18[[#This Row],[total_beneficiaries_reached]])</f>
        <v>0</v>
      </c>
      <c r="AI843" s="49" t="str">
        <f ca="1">IF(B843="","",OFFSET(table_admin1[[#Headers],[ADM1_PT]],MATCH(B843,admin1,0),1))</f>
        <v/>
      </c>
      <c r="AJ843" s="49" t="str">
        <f t="shared" ca="1" si="26"/>
        <v/>
      </c>
      <c r="AK843" s="49" t="str">
        <f t="shared" ca="1" si="27"/>
        <v/>
      </c>
    </row>
    <row r="844" spans="29:37" x14ac:dyDescent="0.2">
      <c r="AC844" s="49">
        <f>IF(ISBLANK(sbcc18[[#This Row],[total_boys]]),SUM(sbcc18[[#This Row],[boys_0-5_reached]],sbcc18[[#This Row],[boys_6-12_reached]],sbcc18[[#This Row],[boys_13-18_reached]]),sbcc18[[#This Row],[total_boys]])</f>
        <v>0</v>
      </c>
      <c r="AD844" s="49">
        <f>IF(ISBLANK(sbcc18[[#This Row],[total_girls]]),SUM(sbcc18[[#This Row],[girls_0-5_reached]],sbcc18[[#This Row],[girls_6-12_reached]],sbcc18[[#This Row],[girls_13-18_reached]]),sbcc18[[#This Row],[total_girls]])</f>
        <v>0</v>
      </c>
      <c r="AE844" s="49">
        <f>IF(ISBLANK(sbcc18[[#This Row],[total_children]]),SUM(sbcc18[[#This Row],[calc_boys]],sbcc18[[#This Row],[calc_girls]]),sbcc18[[#This Row],[total_children]])</f>
        <v>0</v>
      </c>
      <c r="AF844" s="49">
        <f>IF(ISBLANK(sbcc18[[#This Row],[total_pwd]]),SUM(sbcc18[[#This Row],[total_pwd_men]],sbcc18[[#This Row],[total_pwd_women]]),sbcc18[[#This Row],[total_pwd]])</f>
        <v>0</v>
      </c>
      <c r="AG844" s="49">
        <f>IF(ISBLANK(sbcc18[[#This Row],[total_adults]]),SUM(sbcc18[[#This Row],[total_men]],sbcc18[[#This Row],[total_women]]),sbcc18[[#This Row],[total_adults]])</f>
        <v>0</v>
      </c>
      <c r="AH844" s="49">
        <f>IF(ISBLANK(sbcc18[[#This Row],[total_beneficiaries_reached]]),SUM(sbcc18[[#This Row],[calc_children]],sbcc18[[#This Row],[calc_adults]]),sbcc18[[#This Row],[total_beneficiaries_reached]])</f>
        <v>0</v>
      </c>
      <c r="AI844" s="49" t="str">
        <f ca="1">IF(B844="","",OFFSET(table_admin1[[#Headers],[ADM1_PT]],MATCH(B844,admin1,0),1))</f>
        <v/>
      </c>
      <c r="AJ844" s="49" t="str">
        <f t="shared" ca="1" si="26"/>
        <v/>
      </c>
      <c r="AK844" s="49" t="str">
        <f t="shared" ca="1" si="27"/>
        <v/>
      </c>
    </row>
    <row r="845" spans="29:37" x14ac:dyDescent="0.2">
      <c r="AC845" s="49">
        <f>IF(ISBLANK(sbcc18[[#This Row],[total_boys]]),SUM(sbcc18[[#This Row],[boys_0-5_reached]],sbcc18[[#This Row],[boys_6-12_reached]],sbcc18[[#This Row],[boys_13-18_reached]]),sbcc18[[#This Row],[total_boys]])</f>
        <v>0</v>
      </c>
      <c r="AD845" s="49">
        <f>IF(ISBLANK(sbcc18[[#This Row],[total_girls]]),SUM(sbcc18[[#This Row],[girls_0-5_reached]],sbcc18[[#This Row],[girls_6-12_reached]],sbcc18[[#This Row],[girls_13-18_reached]]),sbcc18[[#This Row],[total_girls]])</f>
        <v>0</v>
      </c>
      <c r="AE845" s="49">
        <f>IF(ISBLANK(sbcc18[[#This Row],[total_children]]),SUM(sbcc18[[#This Row],[calc_boys]],sbcc18[[#This Row],[calc_girls]]),sbcc18[[#This Row],[total_children]])</f>
        <v>0</v>
      </c>
      <c r="AF845" s="49">
        <f>IF(ISBLANK(sbcc18[[#This Row],[total_pwd]]),SUM(sbcc18[[#This Row],[total_pwd_men]],sbcc18[[#This Row],[total_pwd_women]]),sbcc18[[#This Row],[total_pwd]])</f>
        <v>0</v>
      </c>
      <c r="AG845" s="49">
        <f>IF(ISBLANK(sbcc18[[#This Row],[total_adults]]),SUM(sbcc18[[#This Row],[total_men]],sbcc18[[#This Row],[total_women]]),sbcc18[[#This Row],[total_adults]])</f>
        <v>0</v>
      </c>
      <c r="AH845" s="49">
        <f>IF(ISBLANK(sbcc18[[#This Row],[total_beneficiaries_reached]]),SUM(sbcc18[[#This Row],[calc_children]],sbcc18[[#This Row],[calc_adults]]),sbcc18[[#This Row],[total_beneficiaries_reached]])</f>
        <v>0</v>
      </c>
      <c r="AI845" s="49" t="str">
        <f ca="1">IF(B845="","",OFFSET(table_admin1[[#Headers],[ADM1_PT]],MATCH(B845,admin1,0),1))</f>
        <v/>
      </c>
      <c r="AJ845" s="49" t="str">
        <f t="shared" ca="1" si="26"/>
        <v/>
      </c>
      <c r="AK845" s="49" t="str">
        <f t="shared" ca="1" si="27"/>
        <v/>
      </c>
    </row>
    <row r="846" spans="29:37" x14ac:dyDescent="0.2">
      <c r="AC846" s="49">
        <f>IF(ISBLANK(sbcc18[[#This Row],[total_boys]]),SUM(sbcc18[[#This Row],[boys_0-5_reached]],sbcc18[[#This Row],[boys_6-12_reached]],sbcc18[[#This Row],[boys_13-18_reached]]),sbcc18[[#This Row],[total_boys]])</f>
        <v>0</v>
      </c>
      <c r="AD846" s="49">
        <f>IF(ISBLANK(sbcc18[[#This Row],[total_girls]]),SUM(sbcc18[[#This Row],[girls_0-5_reached]],sbcc18[[#This Row],[girls_6-12_reached]],sbcc18[[#This Row],[girls_13-18_reached]]),sbcc18[[#This Row],[total_girls]])</f>
        <v>0</v>
      </c>
      <c r="AE846" s="49">
        <f>IF(ISBLANK(sbcc18[[#This Row],[total_children]]),SUM(sbcc18[[#This Row],[calc_boys]],sbcc18[[#This Row],[calc_girls]]),sbcc18[[#This Row],[total_children]])</f>
        <v>0</v>
      </c>
      <c r="AF846" s="49">
        <f>IF(ISBLANK(sbcc18[[#This Row],[total_pwd]]),SUM(sbcc18[[#This Row],[total_pwd_men]],sbcc18[[#This Row],[total_pwd_women]]),sbcc18[[#This Row],[total_pwd]])</f>
        <v>0</v>
      </c>
      <c r="AG846" s="49">
        <f>IF(ISBLANK(sbcc18[[#This Row],[total_adults]]),SUM(sbcc18[[#This Row],[total_men]],sbcc18[[#This Row],[total_women]]),sbcc18[[#This Row],[total_adults]])</f>
        <v>0</v>
      </c>
      <c r="AH846" s="49">
        <f>IF(ISBLANK(sbcc18[[#This Row],[total_beneficiaries_reached]]),SUM(sbcc18[[#This Row],[calc_children]],sbcc18[[#This Row],[calc_adults]]),sbcc18[[#This Row],[total_beneficiaries_reached]])</f>
        <v>0</v>
      </c>
      <c r="AI846" s="49" t="str">
        <f ca="1">IF(B846="","",OFFSET(table_admin1[[#Headers],[ADM1_PT]],MATCH(B846,admin1,0),1))</f>
        <v/>
      </c>
      <c r="AJ846" s="49" t="str">
        <f t="shared" ca="1" si="26"/>
        <v/>
      </c>
      <c r="AK846" s="49" t="str">
        <f t="shared" ca="1" si="27"/>
        <v/>
      </c>
    </row>
    <row r="847" spans="29:37" x14ac:dyDescent="0.2">
      <c r="AC847" s="49">
        <f>IF(ISBLANK(sbcc18[[#This Row],[total_boys]]),SUM(sbcc18[[#This Row],[boys_0-5_reached]],sbcc18[[#This Row],[boys_6-12_reached]],sbcc18[[#This Row],[boys_13-18_reached]]),sbcc18[[#This Row],[total_boys]])</f>
        <v>0</v>
      </c>
      <c r="AD847" s="49">
        <f>IF(ISBLANK(sbcc18[[#This Row],[total_girls]]),SUM(sbcc18[[#This Row],[girls_0-5_reached]],sbcc18[[#This Row],[girls_6-12_reached]],sbcc18[[#This Row],[girls_13-18_reached]]),sbcc18[[#This Row],[total_girls]])</f>
        <v>0</v>
      </c>
      <c r="AE847" s="49">
        <f>IF(ISBLANK(sbcc18[[#This Row],[total_children]]),SUM(sbcc18[[#This Row],[calc_boys]],sbcc18[[#This Row],[calc_girls]]),sbcc18[[#This Row],[total_children]])</f>
        <v>0</v>
      </c>
      <c r="AF847" s="49">
        <f>IF(ISBLANK(sbcc18[[#This Row],[total_pwd]]),SUM(sbcc18[[#This Row],[total_pwd_men]],sbcc18[[#This Row],[total_pwd_women]]),sbcc18[[#This Row],[total_pwd]])</f>
        <v>0</v>
      </c>
      <c r="AG847" s="49">
        <f>IF(ISBLANK(sbcc18[[#This Row],[total_adults]]),SUM(sbcc18[[#This Row],[total_men]],sbcc18[[#This Row],[total_women]]),sbcc18[[#This Row],[total_adults]])</f>
        <v>0</v>
      </c>
      <c r="AH847" s="49">
        <f>IF(ISBLANK(sbcc18[[#This Row],[total_beneficiaries_reached]]),SUM(sbcc18[[#This Row],[calc_children]],sbcc18[[#This Row],[calc_adults]]),sbcc18[[#This Row],[total_beneficiaries_reached]])</f>
        <v>0</v>
      </c>
      <c r="AI847" s="49" t="str">
        <f ca="1">IF(B847="","",OFFSET(table_admin1[[#Headers],[ADM1_PT]],MATCH(B847,admin1,0),1))</f>
        <v/>
      </c>
      <c r="AJ847" s="49" t="str">
        <f t="shared" ca="1" si="26"/>
        <v/>
      </c>
      <c r="AK847" s="49" t="str">
        <f t="shared" ca="1" si="27"/>
        <v/>
      </c>
    </row>
    <row r="848" spans="29:37" x14ac:dyDescent="0.2">
      <c r="AC848" s="49">
        <f>IF(ISBLANK(sbcc18[[#This Row],[total_boys]]),SUM(sbcc18[[#This Row],[boys_0-5_reached]],sbcc18[[#This Row],[boys_6-12_reached]],sbcc18[[#This Row],[boys_13-18_reached]]),sbcc18[[#This Row],[total_boys]])</f>
        <v>0</v>
      </c>
      <c r="AD848" s="49">
        <f>IF(ISBLANK(sbcc18[[#This Row],[total_girls]]),SUM(sbcc18[[#This Row],[girls_0-5_reached]],sbcc18[[#This Row],[girls_6-12_reached]],sbcc18[[#This Row],[girls_13-18_reached]]),sbcc18[[#This Row],[total_girls]])</f>
        <v>0</v>
      </c>
      <c r="AE848" s="49">
        <f>IF(ISBLANK(sbcc18[[#This Row],[total_children]]),SUM(sbcc18[[#This Row],[calc_boys]],sbcc18[[#This Row],[calc_girls]]),sbcc18[[#This Row],[total_children]])</f>
        <v>0</v>
      </c>
      <c r="AF848" s="49">
        <f>IF(ISBLANK(sbcc18[[#This Row],[total_pwd]]),SUM(sbcc18[[#This Row],[total_pwd_men]],sbcc18[[#This Row],[total_pwd_women]]),sbcc18[[#This Row],[total_pwd]])</f>
        <v>0</v>
      </c>
      <c r="AG848" s="49">
        <f>IF(ISBLANK(sbcc18[[#This Row],[total_adults]]),SUM(sbcc18[[#This Row],[total_men]],sbcc18[[#This Row],[total_women]]),sbcc18[[#This Row],[total_adults]])</f>
        <v>0</v>
      </c>
      <c r="AH848" s="49">
        <f>IF(ISBLANK(sbcc18[[#This Row],[total_beneficiaries_reached]]),SUM(sbcc18[[#This Row],[calc_children]],sbcc18[[#This Row],[calc_adults]]),sbcc18[[#This Row],[total_beneficiaries_reached]])</f>
        <v>0</v>
      </c>
      <c r="AI848" s="49" t="str">
        <f ca="1">IF(B848="","",OFFSET(table_admin1[[#Headers],[ADM1_PT]],MATCH(B848,admin1,0),1))</f>
        <v/>
      </c>
      <c r="AJ848" s="49" t="str">
        <f t="shared" ca="1" si="26"/>
        <v/>
      </c>
      <c r="AK848" s="49" t="str">
        <f t="shared" ca="1" si="27"/>
        <v/>
      </c>
    </row>
    <row r="849" spans="29:37" x14ac:dyDescent="0.2">
      <c r="AC849" s="49">
        <f>IF(ISBLANK(sbcc18[[#This Row],[total_boys]]),SUM(sbcc18[[#This Row],[boys_0-5_reached]],sbcc18[[#This Row],[boys_6-12_reached]],sbcc18[[#This Row],[boys_13-18_reached]]),sbcc18[[#This Row],[total_boys]])</f>
        <v>0</v>
      </c>
      <c r="AD849" s="49">
        <f>IF(ISBLANK(sbcc18[[#This Row],[total_girls]]),SUM(sbcc18[[#This Row],[girls_0-5_reached]],sbcc18[[#This Row],[girls_6-12_reached]],sbcc18[[#This Row],[girls_13-18_reached]]),sbcc18[[#This Row],[total_girls]])</f>
        <v>0</v>
      </c>
      <c r="AE849" s="49">
        <f>IF(ISBLANK(sbcc18[[#This Row],[total_children]]),SUM(sbcc18[[#This Row],[calc_boys]],sbcc18[[#This Row],[calc_girls]]),sbcc18[[#This Row],[total_children]])</f>
        <v>0</v>
      </c>
      <c r="AF849" s="49">
        <f>IF(ISBLANK(sbcc18[[#This Row],[total_pwd]]),SUM(sbcc18[[#This Row],[total_pwd_men]],sbcc18[[#This Row],[total_pwd_women]]),sbcc18[[#This Row],[total_pwd]])</f>
        <v>0</v>
      </c>
      <c r="AG849" s="49">
        <f>IF(ISBLANK(sbcc18[[#This Row],[total_adults]]),SUM(sbcc18[[#This Row],[total_men]],sbcc18[[#This Row],[total_women]]),sbcc18[[#This Row],[total_adults]])</f>
        <v>0</v>
      </c>
      <c r="AH849" s="49">
        <f>IF(ISBLANK(sbcc18[[#This Row],[total_beneficiaries_reached]]),SUM(sbcc18[[#This Row],[calc_children]],sbcc18[[#This Row],[calc_adults]]),sbcc18[[#This Row],[total_beneficiaries_reached]])</f>
        <v>0</v>
      </c>
      <c r="AI849" s="49" t="str">
        <f ca="1">IF(B849="","",OFFSET(table_admin1[[#Headers],[ADM1_PT]],MATCH(B849,admin1,0),1))</f>
        <v/>
      </c>
      <c r="AJ849" s="49" t="str">
        <f t="shared" ca="1" si="26"/>
        <v/>
      </c>
      <c r="AK849" s="49" t="str">
        <f t="shared" ca="1" si="27"/>
        <v/>
      </c>
    </row>
    <row r="850" spans="29:37" x14ac:dyDescent="0.2">
      <c r="AC850" s="49">
        <f>IF(ISBLANK(sbcc18[[#This Row],[total_boys]]),SUM(sbcc18[[#This Row],[boys_0-5_reached]],sbcc18[[#This Row],[boys_6-12_reached]],sbcc18[[#This Row],[boys_13-18_reached]]),sbcc18[[#This Row],[total_boys]])</f>
        <v>0</v>
      </c>
      <c r="AD850" s="49">
        <f>IF(ISBLANK(sbcc18[[#This Row],[total_girls]]),SUM(sbcc18[[#This Row],[girls_0-5_reached]],sbcc18[[#This Row],[girls_6-12_reached]],sbcc18[[#This Row],[girls_13-18_reached]]),sbcc18[[#This Row],[total_girls]])</f>
        <v>0</v>
      </c>
      <c r="AE850" s="49">
        <f>IF(ISBLANK(sbcc18[[#This Row],[total_children]]),SUM(sbcc18[[#This Row],[calc_boys]],sbcc18[[#This Row],[calc_girls]]),sbcc18[[#This Row],[total_children]])</f>
        <v>0</v>
      </c>
      <c r="AF850" s="49">
        <f>IF(ISBLANK(sbcc18[[#This Row],[total_pwd]]),SUM(sbcc18[[#This Row],[total_pwd_men]],sbcc18[[#This Row],[total_pwd_women]]),sbcc18[[#This Row],[total_pwd]])</f>
        <v>0</v>
      </c>
      <c r="AG850" s="49">
        <f>IF(ISBLANK(sbcc18[[#This Row],[total_adults]]),SUM(sbcc18[[#This Row],[total_men]],sbcc18[[#This Row],[total_women]]),sbcc18[[#This Row],[total_adults]])</f>
        <v>0</v>
      </c>
      <c r="AH850" s="49">
        <f>IF(ISBLANK(sbcc18[[#This Row],[total_beneficiaries_reached]]),SUM(sbcc18[[#This Row],[calc_children]],sbcc18[[#This Row],[calc_adults]]),sbcc18[[#This Row],[total_beneficiaries_reached]])</f>
        <v>0</v>
      </c>
      <c r="AI850" s="49" t="str">
        <f ca="1">IF(B850="","",OFFSET(table_admin1[[#Headers],[ADM1_PT]],MATCH(B850,admin1,0),1))</f>
        <v/>
      </c>
      <c r="AJ850" s="49" t="str">
        <f t="shared" ca="1" si="26"/>
        <v/>
      </c>
      <c r="AK850" s="49" t="str">
        <f t="shared" ca="1" si="27"/>
        <v/>
      </c>
    </row>
    <row r="851" spans="29:37" x14ac:dyDescent="0.2">
      <c r="AC851" s="49">
        <f>IF(ISBLANK(sbcc18[[#This Row],[total_boys]]),SUM(sbcc18[[#This Row],[boys_0-5_reached]],sbcc18[[#This Row],[boys_6-12_reached]],sbcc18[[#This Row],[boys_13-18_reached]]),sbcc18[[#This Row],[total_boys]])</f>
        <v>0</v>
      </c>
      <c r="AD851" s="49">
        <f>IF(ISBLANK(sbcc18[[#This Row],[total_girls]]),SUM(sbcc18[[#This Row],[girls_0-5_reached]],sbcc18[[#This Row],[girls_6-12_reached]],sbcc18[[#This Row],[girls_13-18_reached]]),sbcc18[[#This Row],[total_girls]])</f>
        <v>0</v>
      </c>
      <c r="AE851" s="49">
        <f>IF(ISBLANK(sbcc18[[#This Row],[total_children]]),SUM(sbcc18[[#This Row],[calc_boys]],sbcc18[[#This Row],[calc_girls]]),sbcc18[[#This Row],[total_children]])</f>
        <v>0</v>
      </c>
      <c r="AF851" s="49">
        <f>IF(ISBLANK(sbcc18[[#This Row],[total_pwd]]),SUM(sbcc18[[#This Row],[total_pwd_men]],sbcc18[[#This Row],[total_pwd_women]]),sbcc18[[#This Row],[total_pwd]])</f>
        <v>0</v>
      </c>
      <c r="AG851" s="49">
        <f>IF(ISBLANK(sbcc18[[#This Row],[total_adults]]),SUM(sbcc18[[#This Row],[total_men]],sbcc18[[#This Row],[total_women]]),sbcc18[[#This Row],[total_adults]])</f>
        <v>0</v>
      </c>
      <c r="AH851" s="49">
        <f>IF(ISBLANK(sbcc18[[#This Row],[total_beneficiaries_reached]]),SUM(sbcc18[[#This Row],[calc_children]],sbcc18[[#This Row],[calc_adults]]),sbcc18[[#This Row],[total_beneficiaries_reached]])</f>
        <v>0</v>
      </c>
      <c r="AI851" s="49" t="str">
        <f ca="1">IF(B851="","",OFFSET(table_admin1[[#Headers],[ADM1_PT]],MATCH(B851,admin1,0),1))</f>
        <v/>
      </c>
      <c r="AJ851" s="49" t="str">
        <f t="shared" ca="1" si="26"/>
        <v/>
      </c>
      <c r="AK851" s="49" t="str">
        <f t="shared" ca="1" si="27"/>
        <v/>
      </c>
    </row>
    <row r="852" spans="29:37" x14ac:dyDescent="0.2">
      <c r="AC852" s="49">
        <f>IF(ISBLANK(sbcc18[[#This Row],[total_boys]]),SUM(sbcc18[[#This Row],[boys_0-5_reached]],sbcc18[[#This Row],[boys_6-12_reached]],sbcc18[[#This Row],[boys_13-18_reached]]),sbcc18[[#This Row],[total_boys]])</f>
        <v>0</v>
      </c>
      <c r="AD852" s="49">
        <f>IF(ISBLANK(sbcc18[[#This Row],[total_girls]]),SUM(sbcc18[[#This Row],[girls_0-5_reached]],sbcc18[[#This Row],[girls_6-12_reached]],sbcc18[[#This Row],[girls_13-18_reached]]),sbcc18[[#This Row],[total_girls]])</f>
        <v>0</v>
      </c>
      <c r="AE852" s="49">
        <f>IF(ISBLANK(sbcc18[[#This Row],[total_children]]),SUM(sbcc18[[#This Row],[calc_boys]],sbcc18[[#This Row],[calc_girls]]),sbcc18[[#This Row],[total_children]])</f>
        <v>0</v>
      </c>
      <c r="AF852" s="49">
        <f>IF(ISBLANK(sbcc18[[#This Row],[total_pwd]]),SUM(sbcc18[[#This Row],[total_pwd_men]],sbcc18[[#This Row],[total_pwd_women]]),sbcc18[[#This Row],[total_pwd]])</f>
        <v>0</v>
      </c>
      <c r="AG852" s="49">
        <f>IF(ISBLANK(sbcc18[[#This Row],[total_adults]]),SUM(sbcc18[[#This Row],[total_men]],sbcc18[[#This Row],[total_women]]),sbcc18[[#This Row],[total_adults]])</f>
        <v>0</v>
      </c>
      <c r="AH852" s="49">
        <f>IF(ISBLANK(sbcc18[[#This Row],[total_beneficiaries_reached]]),SUM(sbcc18[[#This Row],[calc_children]],sbcc18[[#This Row],[calc_adults]]),sbcc18[[#This Row],[total_beneficiaries_reached]])</f>
        <v>0</v>
      </c>
      <c r="AI852" s="49" t="str">
        <f ca="1">IF(B852="","",OFFSET(table_admin1[[#Headers],[ADM1_PT]],MATCH(B852,admin1,0),1))</f>
        <v/>
      </c>
      <c r="AJ852" s="49" t="str">
        <f t="shared" ca="1" si="26"/>
        <v/>
      </c>
      <c r="AK852" s="49" t="str">
        <f t="shared" ca="1" si="27"/>
        <v/>
      </c>
    </row>
    <row r="853" spans="29:37" x14ac:dyDescent="0.2">
      <c r="AC853" s="49">
        <f>IF(ISBLANK(sbcc18[[#This Row],[total_boys]]),SUM(sbcc18[[#This Row],[boys_0-5_reached]],sbcc18[[#This Row],[boys_6-12_reached]],sbcc18[[#This Row],[boys_13-18_reached]]),sbcc18[[#This Row],[total_boys]])</f>
        <v>0</v>
      </c>
      <c r="AD853" s="49">
        <f>IF(ISBLANK(sbcc18[[#This Row],[total_girls]]),SUM(sbcc18[[#This Row],[girls_0-5_reached]],sbcc18[[#This Row],[girls_6-12_reached]],sbcc18[[#This Row],[girls_13-18_reached]]),sbcc18[[#This Row],[total_girls]])</f>
        <v>0</v>
      </c>
      <c r="AE853" s="49">
        <f>IF(ISBLANK(sbcc18[[#This Row],[total_children]]),SUM(sbcc18[[#This Row],[calc_boys]],sbcc18[[#This Row],[calc_girls]]),sbcc18[[#This Row],[total_children]])</f>
        <v>0</v>
      </c>
      <c r="AF853" s="49">
        <f>IF(ISBLANK(sbcc18[[#This Row],[total_pwd]]),SUM(sbcc18[[#This Row],[total_pwd_men]],sbcc18[[#This Row],[total_pwd_women]]),sbcc18[[#This Row],[total_pwd]])</f>
        <v>0</v>
      </c>
      <c r="AG853" s="49">
        <f>IF(ISBLANK(sbcc18[[#This Row],[total_adults]]),SUM(sbcc18[[#This Row],[total_men]],sbcc18[[#This Row],[total_women]]),sbcc18[[#This Row],[total_adults]])</f>
        <v>0</v>
      </c>
      <c r="AH853" s="49">
        <f>IF(ISBLANK(sbcc18[[#This Row],[total_beneficiaries_reached]]),SUM(sbcc18[[#This Row],[calc_children]],sbcc18[[#This Row],[calc_adults]]),sbcc18[[#This Row],[total_beneficiaries_reached]])</f>
        <v>0</v>
      </c>
      <c r="AI853" s="49" t="str">
        <f ca="1">IF(B853="","",OFFSET(table_admin1[[#Headers],[ADM1_PT]],MATCH(B853,admin1,0),1))</f>
        <v/>
      </c>
      <c r="AJ853" s="49" t="str">
        <f t="shared" ca="1" si="26"/>
        <v/>
      </c>
      <c r="AK853" s="49" t="str">
        <f t="shared" ca="1" si="27"/>
        <v/>
      </c>
    </row>
    <row r="854" spans="29:37" x14ac:dyDescent="0.2">
      <c r="AC854" s="49">
        <f>IF(ISBLANK(sbcc18[[#This Row],[total_boys]]),SUM(sbcc18[[#This Row],[boys_0-5_reached]],sbcc18[[#This Row],[boys_6-12_reached]],sbcc18[[#This Row],[boys_13-18_reached]]),sbcc18[[#This Row],[total_boys]])</f>
        <v>0</v>
      </c>
      <c r="AD854" s="49">
        <f>IF(ISBLANK(sbcc18[[#This Row],[total_girls]]),SUM(sbcc18[[#This Row],[girls_0-5_reached]],sbcc18[[#This Row],[girls_6-12_reached]],sbcc18[[#This Row],[girls_13-18_reached]]),sbcc18[[#This Row],[total_girls]])</f>
        <v>0</v>
      </c>
      <c r="AE854" s="49">
        <f>IF(ISBLANK(sbcc18[[#This Row],[total_children]]),SUM(sbcc18[[#This Row],[calc_boys]],sbcc18[[#This Row],[calc_girls]]),sbcc18[[#This Row],[total_children]])</f>
        <v>0</v>
      </c>
      <c r="AF854" s="49">
        <f>IF(ISBLANK(sbcc18[[#This Row],[total_pwd]]),SUM(sbcc18[[#This Row],[total_pwd_men]],sbcc18[[#This Row],[total_pwd_women]]),sbcc18[[#This Row],[total_pwd]])</f>
        <v>0</v>
      </c>
      <c r="AG854" s="49">
        <f>IF(ISBLANK(sbcc18[[#This Row],[total_adults]]),SUM(sbcc18[[#This Row],[total_men]],sbcc18[[#This Row],[total_women]]),sbcc18[[#This Row],[total_adults]])</f>
        <v>0</v>
      </c>
      <c r="AH854" s="49">
        <f>IF(ISBLANK(sbcc18[[#This Row],[total_beneficiaries_reached]]),SUM(sbcc18[[#This Row],[calc_children]],sbcc18[[#This Row],[calc_adults]]),sbcc18[[#This Row],[total_beneficiaries_reached]])</f>
        <v>0</v>
      </c>
      <c r="AI854" s="49" t="str">
        <f ca="1">IF(B854="","",OFFSET(table_admin1[[#Headers],[ADM1_PT]],MATCH(B854,admin1,0),1))</f>
        <v/>
      </c>
      <c r="AJ854" s="49" t="str">
        <f t="shared" ca="1" si="26"/>
        <v/>
      </c>
      <c r="AK854" s="49" t="str">
        <f t="shared" ca="1" si="27"/>
        <v/>
      </c>
    </row>
    <row r="855" spans="29:37" x14ac:dyDescent="0.2">
      <c r="AC855" s="49">
        <f>IF(ISBLANK(sbcc18[[#This Row],[total_boys]]),SUM(sbcc18[[#This Row],[boys_0-5_reached]],sbcc18[[#This Row],[boys_6-12_reached]],sbcc18[[#This Row],[boys_13-18_reached]]),sbcc18[[#This Row],[total_boys]])</f>
        <v>0</v>
      </c>
      <c r="AD855" s="49">
        <f>IF(ISBLANK(sbcc18[[#This Row],[total_girls]]),SUM(sbcc18[[#This Row],[girls_0-5_reached]],sbcc18[[#This Row],[girls_6-12_reached]],sbcc18[[#This Row],[girls_13-18_reached]]),sbcc18[[#This Row],[total_girls]])</f>
        <v>0</v>
      </c>
      <c r="AE855" s="49">
        <f>IF(ISBLANK(sbcc18[[#This Row],[total_children]]),SUM(sbcc18[[#This Row],[calc_boys]],sbcc18[[#This Row],[calc_girls]]),sbcc18[[#This Row],[total_children]])</f>
        <v>0</v>
      </c>
      <c r="AF855" s="49">
        <f>IF(ISBLANK(sbcc18[[#This Row],[total_pwd]]),SUM(sbcc18[[#This Row],[total_pwd_men]],sbcc18[[#This Row],[total_pwd_women]]),sbcc18[[#This Row],[total_pwd]])</f>
        <v>0</v>
      </c>
      <c r="AG855" s="49">
        <f>IF(ISBLANK(sbcc18[[#This Row],[total_adults]]),SUM(sbcc18[[#This Row],[total_men]],sbcc18[[#This Row],[total_women]]),sbcc18[[#This Row],[total_adults]])</f>
        <v>0</v>
      </c>
      <c r="AH855" s="49">
        <f>IF(ISBLANK(sbcc18[[#This Row],[total_beneficiaries_reached]]),SUM(sbcc18[[#This Row],[calc_children]],sbcc18[[#This Row],[calc_adults]]),sbcc18[[#This Row],[total_beneficiaries_reached]])</f>
        <v>0</v>
      </c>
      <c r="AI855" s="49" t="str">
        <f ca="1">IF(B855="","",OFFSET(table_admin1[[#Headers],[ADM1_PT]],MATCH(B855,admin1,0),1))</f>
        <v/>
      </c>
      <c r="AJ855" s="49" t="str">
        <f t="shared" ca="1" si="26"/>
        <v/>
      </c>
      <c r="AK855" s="49" t="str">
        <f t="shared" ca="1" si="27"/>
        <v/>
      </c>
    </row>
    <row r="856" spans="29:37" x14ac:dyDescent="0.2">
      <c r="AC856" s="49">
        <f>IF(ISBLANK(sbcc18[[#This Row],[total_boys]]),SUM(sbcc18[[#This Row],[boys_0-5_reached]],sbcc18[[#This Row],[boys_6-12_reached]],sbcc18[[#This Row],[boys_13-18_reached]]),sbcc18[[#This Row],[total_boys]])</f>
        <v>0</v>
      </c>
      <c r="AD856" s="49">
        <f>IF(ISBLANK(sbcc18[[#This Row],[total_girls]]),SUM(sbcc18[[#This Row],[girls_0-5_reached]],sbcc18[[#This Row],[girls_6-12_reached]],sbcc18[[#This Row],[girls_13-18_reached]]),sbcc18[[#This Row],[total_girls]])</f>
        <v>0</v>
      </c>
      <c r="AE856" s="49">
        <f>IF(ISBLANK(sbcc18[[#This Row],[total_children]]),SUM(sbcc18[[#This Row],[calc_boys]],sbcc18[[#This Row],[calc_girls]]),sbcc18[[#This Row],[total_children]])</f>
        <v>0</v>
      </c>
      <c r="AF856" s="49">
        <f>IF(ISBLANK(sbcc18[[#This Row],[total_pwd]]),SUM(sbcc18[[#This Row],[total_pwd_men]],sbcc18[[#This Row],[total_pwd_women]]),sbcc18[[#This Row],[total_pwd]])</f>
        <v>0</v>
      </c>
      <c r="AG856" s="49">
        <f>IF(ISBLANK(sbcc18[[#This Row],[total_adults]]),SUM(sbcc18[[#This Row],[total_men]],sbcc18[[#This Row],[total_women]]),sbcc18[[#This Row],[total_adults]])</f>
        <v>0</v>
      </c>
      <c r="AH856" s="49">
        <f>IF(ISBLANK(sbcc18[[#This Row],[total_beneficiaries_reached]]),SUM(sbcc18[[#This Row],[calc_children]],sbcc18[[#This Row],[calc_adults]]),sbcc18[[#This Row],[total_beneficiaries_reached]])</f>
        <v>0</v>
      </c>
      <c r="AI856" s="49" t="str">
        <f ca="1">IF(B856="","",OFFSET(table_admin1[[#Headers],[ADM1_PT]],MATCH(B856,admin1,0),1))</f>
        <v/>
      </c>
      <c r="AJ856" s="49" t="str">
        <f t="shared" ca="1" si="26"/>
        <v/>
      </c>
      <c r="AK856" s="49" t="str">
        <f t="shared" ca="1" si="27"/>
        <v/>
      </c>
    </row>
    <row r="857" spans="29:37" x14ac:dyDescent="0.2">
      <c r="AC857" s="49">
        <f>IF(ISBLANK(sbcc18[[#This Row],[total_boys]]),SUM(sbcc18[[#This Row],[boys_0-5_reached]],sbcc18[[#This Row],[boys_6-12_reached]],sbcc18[[#This Row],[boys_13-18_reached]]),sbcc18[[#This Row],[total_boys]])</f>
        <v>0</v>
      </c>
      <c r="AD857" s="49">
        <f>IF(ISBLANK(sbcc18[[#This Row],[total_girls]]),SUM(sbcc18[[#This Row],[girls_0-5_reached]],sbcc18[[#This Row],[girls_6-12_reached]],sbcc18[[#This Row],[girls_13-18_reached]]),sbcc18[[#This Row],[total_girls]])</f>
        <v>0</v>
      </c>
      <c r="AE857" s="49">
        <f>IF(ISBLANK(sbcc18[[#This Row],[total_children]]),SUM(sbcc18[[#This Row],[calc_boys]],sbcc18[[#This Row],[calc_girls]]),sbcc18[[#This Row],[total_children]])</f>
        <v>0</v>
      </c>
      <c r="AF857" s="49">
        <f>IF(ISBLANK(sbcc18[[#This Row],[total_pwd]]),SUM(sbcc18[[#This Row],[total_pwd_men]],sbcc18[[#This Row],[total_pwd_women]]),sbcc18[[#This Row],[total_pwd]])</f>
        <v>0</v>
      </c>
      <c r="AG857" s="49">
        <f>IF(ISBLANK(sbcc18[[#This Row],[total_adults]]),SUM(sbcc18[[#This Row],[total_men]],sbcc18[[#This Row],[total_women]]),sbcc18[[#This Row],[total_adults]])</f>
        <v>0</v>
      </c>
      <c r="AH857" s="49">
        <f>IF(ISBLANK(sbcc18[[#This Row],[total_beneficiaries_reached]]),SUM(sbcc18[[#This Row],[calc_children]],sbcc18[[#This Row],[calc_adults]]),sbcc18[[#This Row],[total_beneficiaries_reached]])</f>
        <v>0</v>
      </c>
      <c r="AI857" s="49" t="str">
        <f ca="1">IF(B857="","",OFFSET(table_admin1[[#Headers],[ADM1_PT]],MATCH(B857,admin1,0),1))</f>
        <v/>
      </c>
      <c r="AJ857" s="49" t="str">
        <f t="shared" ca="1" si="26"/>
        <v/>
      </c>
      <c r="AK857" s="49" t="str">
        <f t="shared" ca="1" si="27"/>
        <v/>
      </c>
    </row>
    <row r="858" spans="29:37" x14ac:dyDescent="0.2">
      <c r="AC858" s="49">
        <f>IF(ISBLANK(sbcc18[[#This Row],[total_boys]]),SUM(sbcc18[[#This Row],[boys_0-5_reached]],sbcc18[[#This Row],[boys_6-12_reached]],sbcc18[[#This Row],[boys_13-18_reached]]),sbcc18[[#This Row],[total_boys]])</f>
        <v>0</v>
      </c>
      <c r="AD858" s="49">
        <f>IF(ISBLANK(sbcc18[[#This Row],[total_girls]]),SUM(sbcc18[[#This Row],[girls_0-5_reached]],sbcc18[[#This Row],[girls_6-12_reached]],sbcc18[[#This Row],[girls_13-18_reached]]),sbcc18[[#This Row],[total_girls]])</f>
        <v>0</v>
      </c>
      <c r="AE858" s="49">
        <f>IF(ISBLANK(sbcc18[[#This Row],[total_children]]),SUM(sbcc18[[#This Row],[calc_boys]],sbcc18[[#This Row],[calc_girls]]),sbcc18[[#This Row],[total_children]])</f>
        <v>0</v>
      </c>
      <c r="AF858" s="49">
        <f>IF(ISBLANK(sbcc18[[#This Row],[total_pwd]]),SUM(sbcc18[[#This Row],[total_pwd_men]],sbcc18[[#This Row],[total_pwd_women]]),sbcc18[[#This Row],[total_pwd]])</f>
        <v>0</v>
      </c>
      <c r="AG858" s="49">
        <f>IF(ISBLANK(sbcc18[[#This Row],[total_adults]]),SUM(sbcc18[[#This Row],[total_men]],sbcc18[[#This Row],[total_women]]),sbcc18[[#This Row],[total_adults]])</f>
        <v>0</v>
      </c>
      <c r="AH858" s="49">
        <f>IF(ISBLANK(sbcc18[[#This Row],[total_beneficiaries_reached]]),SUM(sbcc18[[#This Row],[calc_children]],sbcc18[[#This Row],[calc_adults]]),sbcc18[[#This Row],[total_beneficiaries_reached]])</f>
        <v>0</v>
      </c>
      <c r="AI858" s="49" t="str">
        <f ca="1">IF(B858="","",OFFSET(table_admin1[[#Headers],[ADM1_PT]],MATCH(B858,admin1,0),1))</f>
        <v/>
      </c>
      <c r="AJ858" s="49" t="str">
        <f t="shared" ca="1" si="26"/>
        <v/>
      </c>
      <c r="AK858" s="49" t="str">
        <f t="shared" ca="1" si="27"/>
        <v/>
      </c>
    </row>
    <row r="859" spans="29:37" x14ac:dyDescent="0.2">
      <c r="AC859" s="49">
        <f>IF(ISBLANK(sbcc18[[#This Row],[total_boys]]),SUM(sbcc18[[#This Row],[boys_0-5_reached]],sbcc18[[#This Row],[boys_6-12_reached]],sbcc18[[#This Row],[boys_13-18_reached]]),sbcc18[[#This Row],[total_boys]])</f>
        <v>0</v>
      </c>
      <c r="AD859" s="49">
        <f>IF(ISBLANK(sbcc18[[#This Row],[total_girls]]),SUM(sbcc18[[#This Row],[girls_0-5_reached]],sbcc18[[#This Row],[girls_6-12_reached]],sbcc18[[#This Row],[girls_13-18_reached]]),sbcc18[[#This Row],[total_girls]])</f>
        <v>0</v>
      </c>
      <c r="AE859" s="49">
        <f>IF(ISBLANK(sbcc18[[#This Row],[total_children]]),SUM(sbcc18[[#This Row],[calc_boys]],sbcc18[[#This Row],[calc_girls]]),sbcc18[[#This Row],[total_children]])</f>
        <v>0</v>
      </c>
      <c r="AF859" s="49">
        <f>IF(ISBLANK(sbcc18[[#This Row],[total_pwd]]),SUM(sbcc18[[#This Row],[total_pwd_men]],sbcc18[[#This Row],[total_pwd_women]]),sbcc18[[#This Row],[total_pwd]])</f>
        <v>0</v>
      </c>
      <c r="AG859" s="49">
        <f>IF(ISBLANK(sbcc18[[#This Row],[total_adults]]),SUM(sbcc18[[#This Row],[total_men]],sbcc18[[#This Row],[total_women]]),sbcc18[[#This Row],[total_adults]])</f>
        <v>0</v>
      </c>
      <c r="AH859" s="49">
        <f>IF(ISBLANK(sbcc18[[#This Row],[total_beneficiaries_reached]]),SUM(sbcc18[[#This Row],[calc_children]],sbcc18[[#This Row],[calc_adults]]),sbcc18[[#This Row],[total_beneficiaries_reached]])</f>
        <v>0</v>
      </c>
      <c r="AI859" s="49" t="str">
        <f ca="1">IF(B859="","",OFFSET(table_admin1[[#Headers],[ADM1_PT]],MATCH(B859,admin1,0),1))</f>
        <v/>
      </c>
      <c r="AJ859" s="49" t="str">
        <f t="shared" ca="1" si="26"/>
        <v/>
      </c>
      <c r="AK859" s="49" t="str">
        <f t="shared" ca="1" si="27"/>
        <v/>
      </c>
    </row>
    <row r="860" spans="29:37" x14ac:dyDescent="0.2">
      <c r="AC860" s="49">
        <f>IF(ISBLANK(sbcc18[[#This Row],[total_boys]]),SUM(sbcc18[[#This Row],[boys_0-5_reached]],sbcc18[[#This Row],[boys_6-12_reached]],sbcc18[[#This Row],[boys_13-18_reached]]),sbcc18[[#This Row],[total_boys]])</f>
        <v>0</v>
      </c>
      <c r="AD860" s="49">
        <f>IF(ISBLANK(sbcc18[[#This Row],[total_girls]]),SUM(sbcc18[[#This Row],[girls_0-5_reached]],sbcc18[[#This Row],[girls_6-12_reached]],sbcc18[[#This Row],[girls_13-18_reached]]),sbcc18[[#This Row],[total_girls]])</f>
        <v>0</v>
      </c>
      <c r="AE860" s="49">
        <f>IF(ISBLANK(sbcc18[[#This Row],[total_children]]),SUM(sbcc18[[#This Row],[calc_boys]],sbcc18[[#This Row],[calc_girls]]),sbcc18[[#This Row],[total_children]])</f>
        <v>0</v>
      </c>
      <c r="AF860" s="49">
        <f>IF(ISBLANK(sbcc18[[#This Row],[total_pwd]]),SUM(sbcc18[[#This Row],[total_pwd_men]],sbcc18[[#This Row],[total_pwd_women]]),sbcc18[[#This Row],[total_pwd]])</f>
        <v>0</v>
      </c>
      <c r="AG860" s="49">
        <f>IF(ISBLANK(sbcc18[[#This Row],[total_adults]]),SUM(sbcc18[[#This Row],[total_men]],sbcc18[[#This Row],[total_women]]),sbcc18[[#This Row],[total_adults]])</f>
        <v>0</v>
      </c>
      <c r="AH860" s="49">
        <f>IF(ISBLANK(sbcc18[[#This Row],[total_beneficiaries_reached]]),SUM(sbcc18[[#This Row],[calc_children]],sbcc18[[#This Row],[calc_adults]]),sbcc18[[#This Row],[total_beneficiaries_reached]])</f>
        <v>0</v>
      </c>
      <c r="AI860" s="49" t="str">
        <f ca="1">IF(B860="","",OFFSET(table_admin1[[#Headers],[ADM1_PT]],MATCH(B860,admin1,0),1))</f>
        <v/>
      </c>
      <c r="AJ860" s="49" t="str">
        <f t="shared" ca="1" si="26"/>
        <v/>
      </c>
      <c r="AK860" s="49" t="str">
        <f t="shared" ca="1" si="27"/>
        <v/>
      </c>
    </row>
    <row r="861" spans="29:37" x14ac:dyDescent="0.2">
      <c r="AC861" s="49">
        <f>IF(ISBLANK(sbcc18[[#This Row],[total_boys]]),SUM(sbcc18[[#This Row],[boys_0-5_reached]],sbcc18[[#This Row],[boys_6-12_reached]],sbcc18[[#This Row],[boys_13-18_reached]]),sbcc18[[#This Row],[total_boys]])</f>
        <v>0</v>
      </c>
      <c r="AD861" s="49">
        <f>IF(ISBLANK(sbcc18[[#This Row],[total_girls]]),SUM(sbcc18[[#This Row],[girls_0-5_reached]],sbcc18[[#This Row],[girls_6-12_reached]],sbcc18[[#This Row],[girls_13-18_reached]]),sbcc18[[#This Row],[total_girls]])</f>
        <v>0</v>
      </c>
      <c r="AE861" s="49">
        <f>IF(ISBLANK(sbcc18[[#This Row],[total_children]]),SUM(sbcc18[[#This Row],[calc_boys]],sbcc18[[#This Row],[calc_girls]]),sbcc18[[#This Row],[total_children]])</f>
        <v>0</v>
      </c>
      <c r="AF861" s="49">
        <f>IF(ISBLANK(sbcc18[[#This Row],[total_pwd]]),SUM(sbcc18[[#This Row],[total_pwd_men]],sbcc18[[#This Row],[total_pwd_women]]),sbcc18[[#This Row],[total_pwd]])</f>
        <v>0</v>
      </c>
      <c r="AG861" s="49">
        <f>IF(ISBLANK(sbcc18[[#This Row],[total_adults]]),SUM(sbcc18[[#This Row],[total_men]],sbcc18[[#This Row],[total_women]]),sbcc18[[#This Row],[total_adults]])</f>
        <v>0</v>
      </c>
      <c r="AH861" s="49">
        <f>IF(ISBLANK(sbcc18[[#This Row],[total_beneficiaries_reached]]),SUM(sbcc18[[#This Row],[calc_children]],sbcc18[[#This Row],[calc_adults]]),sbcc18[[#This Row],[total_beneficiaries_reached]])</f>
        <v>0</v>
      </c>
      <c r="AI861" s="49" t="str">
        <f ca="1">IF(B861="","",OFFSET(table_admin1[[#Headers],[ADM1_PT]],MATCH(B861,admin1,0),1))</f>
        <v/>
      </c>
      <c r="AJ861" s="49" t="str">
        <f t="shared" ca="1" si="26"/>
        <v/>
      </c>
      <c r="AK861" s="49" t="str">
        <f t="shared" ca="1" si="27"/>
        <v/>
      </c>
    </row>
    <row r="862" spans="29:37" x14ac:dyDescent="0.2">
      <c r="AC862" s="49">
        <f>IF(ISBLANK(sbcc18[[#This Row],[total_boys]]),SUM(sbcc18[[#This Row],[boys_0-5_reached]],sbcc18[[#This Row],[boys_6-12_reached]],sbcc18[[#This Row],[boys_13-18_reached]]),sbcc18[[#This Row],[total_boys]])</f>
        <v>0</v>
      </c>
      <c r="AD862" s="49">
        <f>IF(ISBLANK(sbcc18[[#This Row],[total_girls]]),SUM(sbcc18[[#This Row],[girls_0-5_reached]],sbcc18[[#This Row],[girls_6-12_reached]],sbcc18[[#This Row],[girls_13-18_reached]]),sbcc18[[#This Row],[total_girls]])</f>
        <v>0</v>
      </c>
      <c r="AE862" s="49">
        <f>IF(ISBLANK(sbcc18[[#This Row],[total_children]]),SUM(sbcc18[[#This Row],[calc_boys]],sbcc18[[#This Row],[calc_girls]]),sbcc18[[#This Row],[total_children]])</f>
        <v>0</v>
      </c>
      <c r="AF862" s="49">
        <f>IF(ISBLANK(sbcc18[[#This Row],[total_pwd]]),SUM(sbcc18[[#This Row],[total_pwd_men]],sbcc18[[#This Row],[total_pwd_women]]),sbcc18[[#This Row],[total_pwd]])</f>
        <v>0</v>
      </c>
      <c r="AG862" s="49">
        <f>IF(ISBLANK(sbcc18[[#This Row],[total_adults]]),SUM(sbcc18[[#This Row],[total_men]],sbcc18[[#This Row],[total_women]]),sbcc18[[#This Row],[total_adults]])</f>
        <v>0</v>
      </c>
      <c r="AH862" s="49">
        <f>IF(ISBLANK(sbcc18[[#This Row],[total_beneficiaries_reached]]),SUM(sbcc18[[#This Row],[calc_children]],sbcc18[[#This Row],[calc_adults]]),sbcc18[[#This Row],[total_beneficiaries_reached]])</f>
        <v>0</v>
      </c>
      <c r="AI862" s="49" t="str">
        <f ca="1">IF(B862="","",OFFSET(table_admin1[[#Headers],[ADM1_PT]],MATCH(B862,admin1,0),1))</f>
        <v/>
      </c>
      <c r="AJ862" s="49" t="str">
        <f t="shared" ca="1" si="26"/>
        <v/>
      </c>
      <c r="AK862" s="49" t="str">
        <f t="shared" ca="1" si="27"/>
        <v/>
      </c>
    </row>
    <row r="863" spans="29:37" x14ac:dyDescent="0.2">
      <c r="AC863" s="49">
        <f>IF(ISBLANK(sbcc18[[#This Row],[total_boys]]),SUM(sbcc18[[#This Row],[boys_0-5_reached]],sbcc18[[#This Row],[boys_6-12_reached]],sbcc18[[#This Row],[boys_13-18_reached]]),sbcc18[[#This Row],[total_boys]])</f>
        <v>0</v>
      </c>
      <c r="AD863" s="49">
        <f>IF(ISBLANK(sbcc18[[#This Row],[total_girls]]),SUM(sbcc18[[#This Row],[girls_0-5_reached]],sbcc18[[#This Row],[girls_6-12_reached]],sbcc18[[#This Row],[girls_13-18_reached]]),sbcc18[[#This Row],[total_girls]])</f>
        <v>0</v>
      </c>
      <c r="AE863" s="49">
        <f>IF(ISBLANK(sbcc18[[#This Row],[total_children]]),SUM(sbcc18[[#This Row],[calc_boys]],sbcc18[[#This Row],[calc_girls]]),sbcc18[[#This Row],[total_children]])</f>
        <v>0</v>
      </c>
      <c r="AF863" s="49">
        <f>IF(ISBLANK(sbcc18[[#This Row],[total_pwd]]),SUM(sbcc18[[#This Row],[total_pwd_men]],sbcc18[[#This Row],[total_pwd_women]]),sbcc18[[#This Row],[total_pwd]])</f>
        <v>0</v>
      </c>
      <c r="AG863" s="49">
        <f>IF(ISBLANK(sbcc18[[#This Row],[total_adults]]),SUM(sbcc18[[#This Row],[total_men]],sbcc18[[#This Row],[total_women]]),sbcc18[[#This Row],[total_adults]])</f>
        <v>0</v>
      </c>
      <c r="AH863" s="49">
        <f>IF(ISBLANK(sbcc18[[#This Row],[total_beneficiaries_reached]]),SUM(sbcc18[[#This Row],[calc_children]],sbcc18[[#This Row],[calc_adults]]),sbcc18[[#This Row],[total_beneficiaries_reached]])</f>
        <v>0</v>
      </c>
      <c r="AI863" s="49" t="str">
        <f ca="1">IF(B863="","",OFFSET(table_admin1[[#Headers],[ADM1_PT]],MATCH(B863,admin1,0),1))</f>
        <v/>
      </c>
      <c r="AJ863" s="49" t="str">
        <f t="shared" ca="1" si="26"/>
        <v/>
      </c>
      <c r="AK863" s="49" t="str">
        <f t="shared" ca="1" si="27"/>
        <v/>
      </c>
    </row>
    <row r="864" spans="29:37" x14ac:dyDescent="0.2">
      <c r="AC864" s="49">
        <f>IF(ISBLANK(sbcc18[[#This Row],[total_boys]]),SUM(sbcc18[[#This Row],[boys_0-5_reached]],sbcc18[[#This Row],[boys_6-12_reached]],sbcc18[[#This Row],[boys_13-18_reached]]),sbcc18[[#This Row],[total_boys]])</f>
        <v>0</v>
      </c>
      <c r="AD864" s="49">
        <f>IF(ISBLANK(sbcc18[[#This Row],[total_girls]]),SUM(sbcc18[[#This Row],[girls_0-5_reached]],sbcc18[[#This Row],[girls_6-12_reached]],sbcc18[[#This Row],[girls_13-18_reached]]),sbcc18[[#This Row],[total_girls]])</f>
        <v>0</v>
      </c>
      <c r="AE864" s="49">
        <f>IF(ISBLANK(sbcc18[[#This Row],[total_children]]),SUM(sbcc18[[#This Row],[calc_boys]],sbcc18[[#This Row],[calc_girls]]),sbcc18[[#This Row],[total_children]])</f>
        <v>0</v>
      </c>
      <c r="AF864" s="49">
        <f>IF(ISBLANK(sbcc18[[#This Row],[total_pwd]]),SUM(sbcc18[[#This Row],[total_pwd_men]],sbcc18[[#This Row],[total_pwd_women]]),sbcc18[[#This Row],[total_pwd]])</f>
        <v>0</v>
      </c>
      <c r="AG864" s="49">
        <f>IF(ISBLANK(sbcc18[[#This Row],[total_adults]]),SUM(sbcc18[[#This Row],[total_men]],sbcc18[[#This Row],[total_women]]),sbcc18[[#This Row],[total_adults]])</f>
        <v>0</v>
      </c>
      <c r="AH864" s="49">
        <f>IF(ISBLANK(sbcc18[[#This Row],[total_beneficiaries_reached]]),SUM(sbcc18[[#This Row],[calc_children]],sbcc18[[#This Row],[calc_adults]]),sbcc18[[#This Row],[total_beneficiaries_reached]])</f>
        <v>0</v>
      </c>
      <c r="AI864" s="49" t="str">
        <f ca="1">IF(B864="","",OFFSET(table_admin1[[#Headers],[ADM1_PT]],MATCH(B864,admin1,0),1))</f>
        <v/>
      </c>
      <c r="AJ864" s="49" t="str">
        <f t="shared" ca="1" si="26"/>
        <v/>
      </c>
      <c r="AK864" s="49" t="str">
        <f t="shared" ca="1" si="27"/>
        <v/>
      </c>
    </row>
    <row r="865" spans="29:37" x14ac:dyDescent="0.2">
      <c r="AC865" s="49">
        <f>IF(ISBLANK(sbcc18[[#This Row],[total_boys]]),SUM(sbcc18[[#This Row],[boys_0-5_reached]],sbcc18[[#This Row],[boys_6-12_reached]],sbcc18[[#This Row],[boys_13-18_reached]]),sbcc18[[#This Row],[total_boys]])</f>
        <v>0</v>
      </c>
      <c r="AD865" s="49">
        <f>IF(ISBLANK(sbcc18[[#This Row],[total_girls]]),SUM(sbcc18[[#This Row],[girls_0-5_reached]],sbcc18[[#This Row],[girls_6-12_reached]],sbcc18[[#This Row],[girls_13-18_reached]]),sbcc18[[#This Row],[total_girls]])</f>
        <v>0</v>
      </c>
      <c r="AE865" s="49">
        <f>IF(ISBLANK(sbcc18[[#This Row],[total_children]]),SUM(sbcc18[[#This Row],[calc_boys]],sbcc18[[#This Row],[calc_girls]]),sbcc18[[#This Row],[total_children]])</f>
        <v>0</v>
      </c>
      <c r="AF865" s="49">
        <f>IF(ISBLANK(sbcc18[[#This Row],[total_pwd]]),SUM(sbcc18[[#This Row],[total_pwd_men]],sbcc18[[#This Row],[total_pwd_women]]),sbcc18[[#This Row],[total_pwd]])</f>
        <v>0</v>
      </c>
      <c r="AG865" s="49">
        <f>IF(ISBLANK(sbcc18[[#This Row],[total_adults]]),SUM(sbcc18[[#This Row],[total_men]],sbcc18[[#This Row],[total_women]]),sbcc18[[#This Row],[total_adults]])</f>
        <v>0</v>
      </c>
      <c r="AH865" s="49">
        <f>IF(ISBLANK(sbcc18[[#This Row],[total_beneficiaries_reached]]),SUM(sbcc18[[#This Row],[calc_children]],sbcc18[[#This Row],[calc_adults]]),sbcc18[[#This Row],[total_beneficiaries_reached]])</f>
        <v>0</v>
      </c>
      <c r="AI865" s="49" t="str">
        <f ca="1">IF(B865="","",OFFSET(table_admin1[[#Headers],[ADM1_PT]],MATCH(B865,admin1,0),1))</f>
        <v/>
      </c>
      <c r="AJ865" s="49" t="str">
        <f t="shared" ca="1" si="26"/>
        <v/>
      </c>
      <c r="AK865" s="49" t="str">
        <f t="shared" ca="1" si="27"/>
        <v/>
      </c>
    </row>
    <row r="866" spans="29:37" x14ac:dyDescent="0.2">
      <c r="AC866" s="49">
        <f>IF(ISBLANK(sbcc18[[#This Row],[total_boys]]),SUM(sbcc18[[#This Row],[boys_0-5_reached]],sbcc18[[#This Row],[boys_6-12_reached]],sbcc18[[#This Row],[boys_13-18_reached]]),sbcc18[[#This Row],[total_boys]])</f>
        <v>0</v>
      </c>
      <c r="AD866" s="49">
        <f>IF(ISBLANK(sbcc18[[#This Row],[total_girls]]),SUM(sbcc18[[#This Row],[girls_0-5_reached]],sbcc18[[#This Row],[girls_6-12_reached]],sbcc18[[#This Row],[girls_13-18_reached]]),sbcc18[[#This Row],[total_girls]])</f>
        <v>0</v>
      </c>
      <c r="AE866" s="49">
        <f>IF(ISBLANK(sbcc18[[#This Row],[total_children]]),SUM(sbcc18[[#This Row],[calc_boys]],sbcc18[[#This Row],[calc_girls]]),sbcc18[[#This Row],[total_children]])</f>
        <v>0</v>
      </c>
      <c r="AF866" s="49">
        <f>IF(ISBLANK(sbcc18[[#This Row],[total_pwd]]),SUM(sbcc18[[#This Row],[total_pwd_men]],sbcc18[[#This Row],[total_pwd_women]]),sbcc18[[#This Row],[total_pwd]])</f>
        <v>0</v>
      </c>
      <c r="AG866" s="49">
        <f>IF(ISBLANK(sbcc18[[#This Row],[total_adults]]),SUM(sbcc18[[#This Row],[total_men]],sbcc18[[#This Row],[total_women]]),sbcc18[[#This Row],[total_adults]])</f>
        <v>0</v>
      </c>
      <c r="AH866" s="49">
        <f>IF(ISBLANK(sbcc18[[#This Row],[total_beneficiaries_reached]]),SUM(sbcc18[[#This Row],[calc_children]],sbcc18[[#This Row],[calc_adults]]),sbcc18[[#This Row],[total_beneficiaries_reached]])</f>
        <v>0</v>
      </c>
      <c r="AI866" s="49" t="str">
        <f ca="1">IF(B866="","",OFFSET(table_admin1[[#Headers],[ADM1_PT]],MATCH(B866,admin1,0),1))</f>
        <v/>
      </c>
      <c r="AJ866" s="49" t="str">
        <f t="shared" ca="1" si="26"/>
        <v/>
      </c>
      <c r="AK866" s="49" t="str">
        <f t="shared" ca="1" si="27"/>
        <v/>
      </c>
    </row>
    <row r="867" spans="29:37" x14ac:dyDescent="0.2">
      <c r="AC867" s="49">
        <f>IF(ISBLANK(sbcc18[[#This Row],[total_boys]]),SUM(sbcc18[[#This Row],[boys_0-5_reached]],sbcc18[[#This Row],[boys_6-12_reached]],sbcc18[[#This Row],[boys_13-18_reached]]),sbcc18[[#This Row],[total_boys]])</f>
        <v>0</v>
      </c>
      <c r="AD867" s="49">
        <f>IF(ISBLANK(sbcc18[[#This Row],[total_girls]]),SUM(sbcc18[[#This Row],[girls_0-5_reached]],sbcc18[[#This Row],[girls_6-12_reached]],sbcc18[[#This Row],[girls_13-18_reached]]),sbcc18[[#This Row],[total_girls]])</f>
        <v>0</v>
      </c>
      <c r="AE867" s="49">
        <f>IF(ISBLANK(sbcc18[[#This Row],[total_children]]),SUM(sbcc18[[#This Row],[calc_boys]],sbcc18[[#This Row],[calc_girls]]),sbcc18[[#This Row],[total_children]])</f>
        <v>0</v>
      </c>
      <c r="AF867" s="49">
        <f>IF(ISBLANK(sbcc18[[#This Row],[total_pwd]]),SUM(sbcc18[[#This Row],[total_pwd_men]],sbcc18[[#This Row],[total_pwd_women]]),sbcc18[[#This Row],[total_pwd]])</f>
        <v>0</v>
      </c>
      <c r="AG867" s="49">
        <f>IF(ISBLANK(sbcc18[[#This Row],[total_adults]]),SUM(sbcc18[[#This Row],[total_men]],sbcc18[[#This Row],[total_women]]),sbcc18[[#This Row],[total_adults]])</f>
        <v>0</v>
      </c>
      <c r="AH867" s="49">
        <f>IF(ISBLANK(sbcc18[[#This Row],[total_beneficiaries_reached]]),SUM(sbcc18[[#This Row],[calc_children]],sbcc18[[#This Row],[calc_adults]]),sbcc18[[#This Row],[total_beneficiaries_reached]])</f>
        <v>0</v>
      </c>
      <c r="AI867" s="49" t="str">
        <f ca="1">IF(B867="","",OFFSET(table_admin1[[#Headers],[ADM1_PT]],MATCH(B867,admin1,0),1))</f>
        <v/>
      </c>
      <c r="AJ867" s="49" t="str">
        <f t="shared" ca="1" si="26"/>
        <v/>
      </c>
      <c r="AK867" s="49" t="str">
        <f t="shared" ca="1" si="27"/>
        <v/>
      </c>
    </row>
    <row r="868" spans="29:37" x14ac:dyDescent="0.2">
      <c r="AC868" s="49">
        <f>IF(ISBLANK(sbcc18[[#This Row],[total_boys]]),SUM(sbcc18[[#This Row],[boys_0-5_reached]],sbcc18[[#This Row],[boys_6-12_reached]],sbcc18[[#This Row],[boys_13-18_reached]]),sbcc18[[#This Row],[total_boys]])</f>
        <v>0</v>
      </c>
      <c r="AD868" s="49">
        <f>IF(ISBLANK(sbcc18[[#This Row],[total_girls]]),SUM(sbcc18[[#This Row],[girls_0-5_reached]],sbcc18[[#This Row],[girls_6-12_reached]],sbcc18[[#This Row],[girls_13-18_reached]]),sbcc18[[#This Row],[total_girls]])</f>
        <v>0</v>
      </c>
      <c r="AE868" s="49">
        <f>IF(ISBLANK(sbcc18[[#This Row],[total_children]]),SUM(sbcc18[[#This Row],[calc_boys]],sbcc18[[#This Row],[calc_girls]]),sbcc18[[#This Row],[total_children]])</f>
        <v>0</v>
      </c>
      <c r="AF868" s="49">
        <f>IF(ISBLANK(sbcc18[[#This Row],[total_pwd]]),SUM(sbcc18[[#This Row],[total_pwd_men]],sbcc18[[#This Row],[total_pwd_women]]),sbcc18[[#This Row],[total_pwd]])</f>
        <v>0</v>
      </c>
      <c r="AG868" s="49">
        <f>IF(ISBLANK(sbcc18[[#This Row],[total_adults]]),SUM(sbcc18[[#This Row],[total_men]],sbcc18[[#This Row],[total_women]]),sbcc18[[#This Row],[total_adults]])</f>
        <v>0</v>
      </c>
      <c r="AH868" s="49">
        <f>IF(ISBLANK(sbcc18[[#This Row],[total_beneficiaries_reached]]),SUM(sbcc18[[#This Row],[calc_children]],sbcc18[[#This Row],[calc_adults]]),sbcc18[[#This Row],[total_beneficiaries_reached]])</f>
        <v>0</v>
      </c>
      <c r="AI868" s="49" t="str">
        <f ca="1">IF(B868="","",OFFSET(table_admin1[[#Headers],[ADM1_PT]],MATCH(B868,admin1,0),1))</f>
        <v/>
      </c>
      <c r="AJ868" s="49" t="str">
        <f t="shared" ca="1" si="26"/>
        <v/>
      </c>
      <c r="AK868" s="49" t="str">
        <f t="shared" ca="1" si="27"/>
        <v/>
      </c>
    </row>
    <row r="869" spans="29:37" x14ac:dyDescent="0.2">
      <c r="AC869" s="49">
        <f>IF(ISBLANK(sbcc18[[#This Row],[total_boys]]),SUM(sbcc18[[#This Row],[boys_0-5_reached]],sbcc18[[#This Row],[boys_6-12_reached]],sbcc18[[#This Row],[boys_13-18_reached]]),sbcc18[[#This Row],[total_boys]])</f>
        <v>0</v>
      </c>
      <c r="AD869" s="49">
        <f>IF(ISBLANK(sbcc18[[#This Row],[total_girls]]),SUM(sbcc18[[#This Row],[girls_0-5_reached]],sbcc18[[#This Row],[girls_6-12_reached]],sbcc18[[#This Row],[girls_13-18_reached]]),sbcc18[[#This Row],[total_girls]])</f>
        <v>0</v>
      </c>
      <c r="AE869" s="49">
        <f>IF(ISBLANK(sbcc18[[#This Row],[total_children]]),SUM(sbcc18[[#This Row],[calc_boys]],sbcc18[[#This Row],[calc_girls]]),sbcc18[[#This Row],[total_children]])</f>
        <v>0</v>
      </c>
      <c r="AF869" s="49">
        <f>IF(ISBLANK(sbcc18[[#This Row],[total_pwd]]),SUM(sbcc18[[#This Row],[total_pwd_men]],sbcc18[[#This Row],[total_pwd_women]]),sbcc18[[#This Row],[total_pwd]])</f>
        <v>0</v>
      </c>
      <c r="AG869" s="49">
        <f>IF(ISBLANK(sbcc18[[#This Row],[total_adults]]),SUM(sbcc18[[#This Row],[total_men]],sbcc18[[#This Row],[total_women]]),sbcc18[[#This Row],[total_adults]])</f>
        <v>0</v>
      </c>
      <c r="AH869" s="49">
        <f>IF(ISBLANK(sbcc18[[#This Row],[total_beneficiaries_reached]]),SUM(sbcc18[[#This Row],[calc_children]],sbcc18[[#This Row],[calc_adults]]),sbcc18[[#This Row],[total_beneficiaries_reached]])</f>
        <v>0</v>
      </c>
      <c r="AI869" s="49" t="str">
        <f ca="1">IF(B869="","",OFFSET(table_admin1[[#Headers],[ADM1_PT]],MATCH(B869,admin1,0),1))</f>
        <v/>
      </c>
      <c r="AJ869" s="49" t="str">
        <f t="shared" ca="1" si="26"/>
        <v/>
      </c>
      <c r="AK869" s="49" t="str">
        <f t="shared" ca="1" si="27"/>
        <v/>
      </c>
    </row>
    <row r="870" spans="29:37" x14ac:dyDescent="0.2">
      <c r="AC870" s="49">
        <f>IF(ISBLANK(sbcc18[[#This Row],[total_boys]]),SUM(sbcc18[[#This Row],[boys_0-5_reached]],sbcc18[[#This Row],[boys_6-12_reached]],sbcc18[[#This Row],[boys_13-18_reached]]),sbcc18[[#This Row],[total_boys]])</f>
        <v>0</v>
      </c>
      <c r="AD870" s="49">
        <f>IF(ISBLANK(sbcc18[[#This Row],[total_girls]]),SUM(sbcc18[[#This Row],[girls_0-5_reached]],sbcc18[[#This Row],[girls_6-12_reached]],sbcc18[[#This Row],[girls_13-18_reached]]),sbcc18[[#This Row],[total_girls]])</f>
        <v>0</v>
      </c>
      <c r="AE870" s="49">
        <f>IF(ISBLANK(sbcc18[[#This Row],[total_children]]),SUM(sbcc18[[#This Row],[calc_boys]],sbcc18[[#This Row],[calc_girls]]),sbcc18[[#This Row],[total_children]])</f>
        <v>0</v>
      </c>
      <c r="AF870" s="49">
        <f>IF(ISBLANK(sbcc18[[#This Row],[total_pwd]]),SUM(sbcc18[[#This Row],[total_pwd_men]],sbcc18[[#This Row],[total_pwd_women]]),sbcc18[[#This Row],[total_pwd]])</f>
        <v>0</v>
      </c>
      <c r="AG870" s="49">
        <f>IF(ISBLANK(sbcc18[[#This Row],[total_adults]]),SUM(sbcc18[[#This Row],[total_men]],sbcc18[[#This Row],[total_women]]),sbcc18[[#This Row],[total_adults]])</f>
        <v>0</v>
      </c>
      <c r="AH870" s="49">
        <f>IF(ISBLANK(sbcc18[[#This Row],[total_beneficiaries_reached]]),SUM(sbcc18[[#This Row],[calc_children]],sbcc18[[#This Row],[calc_adults]]),sbcc18[[#This Row],[total_beneficiaries_reached]])</f>
        <v>0</v>
      </c>
      <c r="AI870" s="49" t="str">
        <f ca="1">IF(B870="","",OFFSET(table_admin1[[#Headers],[ADM1_PT]],MATCH(B870,admin1,0),1))</f>
        <v/>
      </c>
      <c r="AJ870" s="49" t="str">
        <f t="shared" ca="1" si="26"/>
        <v/>
      </c>
      <c r="AK870" s="49" t="str">
        <f t="shared" ca="1" si="27"/>
        <v/>
      </c>
    </row>
    <row r="871" spans="29:37" x14ac:dyDescent="0.2">
      <c r="AC871" s="49">
        <f>IF(ISBLANK(sbcc18[[#This Row],[total_boys]]),SUM(sbcc18[[#This Row],[boys_0-5_reached]],sbcc18[[#This Row],[boys_6-12_reached]],sbcc18[[#This Row],[boys_13-18_reached]]),sbcc18[[#This Row],[total_boys]])</f>
        <v>0</v>
      </c>
      <c r="AD871" s="49">
        <f>IF(ISBLANK(sbcc18[[#This Row],[total_girls]]),SUM(sbcc18[[#This Row],[girls_0-5_reached]],sbcc18[[#This Row],[girls_6-12_reached]],sbcc18[[#This Row],[girls_13-18_reached]]),sbcc18[[#This Row],[total_girls]])</f>
        <v>0</v>
      </c>
      <c r="AE871" s="49">
        <f>IF(ISBLANK(sbcc18[[#This Row],[total_children]]),SUM(sbcc18[[#This Row],[calc_boys]],sbcc18[[#This Row],[calc_girls]]),sbcc18[[#This Row],[total_children]])</f>
        <v>0</v>
      </c>
      <c r="AF871" s="49">
        <f>IF(ISBLANK(sbcc18[[#This Row],[total_pwd]]),SUM(sbcc18[[#This Row],[total_pwd_men]],sbcc18[[#This Row],[total_pwd_women]]),sbcc18[[#This Row],[total_pwd]])</f>
        <v>0</v>
      </c>
      <c r="AG871" s="49">
        <f>IF(ISBLANK(sbcc18[[#This Row],[total_adults]]),SUM(sbcc18[[#This Row],[total_men]],sbcc18[[#This Row],[total_women]]),sbcc18[[#This Row],[total_adults]])</f>
        <v>0</v>
      </c>
      <c r="AH871" s="49">
        <f>IF(ISBLANK(sbcc18[[#This Row],[total_beneficiaries_reached]]),SUM(sbcc18[[#This Row],[calc_children]],sbcc18[[#This Row],[calc_adults]]),sbcc18[[#This Row],[total_beneficiaries_reached]])</f>
        <v>0</v>
      </c>
      <c r="AI871" s="49" t="str">
        <f ca="1">IF(B871="","",OFFSET(table_admin1[[#Headers],[ADM1_PT]],MATCH(B871,admin1,0),1))</f>
        <v/>
      </c>
      <c r="AJ871" s="49" t="str">
        <f t="shared" ca="1" si="26"/>
        <v/>
      </c>
      <c r="AK871" s="49" t="str">
        <f t="shared" ca="1" si="27"/>
        <v/>
      </c>
    </row>
    <row r="872" spans="29:37" x14ac:dyDescent="0.2">
      <c r="AC872" s="49">
        <f>IF(ISBLANK(sbcc18[[#This Row],[total_boys]]),SUM(sbcc18[[#This Row],[boys_0-5_reached]],sbcc18[[#This Row],[boys_6-12_reached]],sbcc18[[#This Row],[boys_13-18_reached]]),sbcc18[[#This Row],[total_boys]])</f>
        <v>0</v>
      </c>
      <c r="AD872" s="49">
        <f>IF(ISBLANK(sbcc18[[#This Row],[total_girls]]),SUM(sbcc18[[#This Row],[girls_0-5_reached]],sbcc18[[#This Row],[girls_6-12_reached]],sbcc18[[#This Row],[girls_13-18_reached]]),sbcc18[[#This Row],[total_girls]])</f>
        <v>0</v>
      </c>
      <c r="AE872" s="49">
        <f>IF(ISBLANK(sbcc18[[#This Row],[total_children]]),SUM(sbcc18[[#This Row],[calc_boys]],sbcc18[[#This Row],[calc_girls]]),sbcc18[[#This Row],[total_children]])</f>
        <v>0</v>
      </c>
      <c r="AF872" s="49">
        <f>IF(ISBLANK(sbcc18[[#This Row],[total_pwd]]),SUM(sbcc18[[#This Row],[total_pwd_men]],sbcc18[[#This Row],[total_pwd_women]]),sbcc18[[#This Row],[total_pwd]])</f>
        <v>0</v>
      </c>
      <c r="AG872" s="49">
        <f>IF(ISBLANK(sbcc18[[#This Row],[total_adults]]),SUM(sbcc18[[#This Row],[total_men]],sbcc18[[#This Row],[total_women]]),sbcc18[[#This Row],[total_adults]])</f>
        <v>0</v>
      </c>
      <c r="AH872" s="49">
        <f>IF(ISBLANK(sbcc18[[#This Row],[total_beneficiaries_reached]]),SUM(sbcc18[[#This Row],[calc_children]],sbcc18[[#This Row],[calc_adults]]),sbcc18[[#This Row],[total_beneficiaries_reached]])</f>
        <v>0</v>
      </c>
      <c r="AI872" s="49" t="str">
        <f ca="1">IF(B872="","",OFFSET(table_admin1[[#Headers],[ADM1_PT]],MATCH(B872,admin1,0),1))</f>
        <v/>
      </c>
      <c r="AJ872" s="49" t="str">
        <f t="shared" ca="1" si="26"/>
        <v/>
      </c>
      <c r="AK872" s="49" t="str">
        <f t="shared" ca="1" si="27"/>
        <v/>
      </c>
    </row>
    <row r="873" spans="29:37" x14ac:dyDescent="0.2">
      <c r="AC873" s="49">
        <f>IF(ISBLANK(sbcc18[[#This Row],[total_boys]]),SUM(sbcc18[[#This Row],[boys_0-5_reached]],sbcc18[[#This Row],[boys_6-12_reached]],sbcc18[[#This Row],[boys_13-18_reached]]),sbcc18[[#This Row],[total_boys]])</f>
        <v>0</v>
      </c>
      <c r="AD873" s="49">
        <f>IF(ISBLANK(sbcc18[[#This Row],[total_girls]]),SUM(sbcc18[[#This Row],[girls_0-5_reached]],sbcc18[[#This Row],[girls_6-12_reached]],sbcc18[[#This Row],[girls_13-18_reached]]),sbcc18[[#This Row],[total_girls]])</f>
        <v>0</v>
      </c>
      <c r="AE873" s="49">
        <f>IF(ISBLANK(sbcc18[[#This Row],[total_children]]),SUM(sbcc18[[#This Row],[calc_boys]],sbcc18[[#This Row],[calc_girls]]),sbcc18[[#This Row],[total_children]])</f>
        <v>0</v>
      </c>
      <c r="AF873" s="49">
        <f>IF(ISBLANK(sbcc18[[#This Row],[total_pwd]]),SUM(sbcc18[[#This Row],[total_pwd_men]],sbcc18[[#This Row],[total_pwd_women]]),sbcc18[[#This Row],[total_pwd]])</f>
        <v>0</v>
      </c>
      <c r="AG873" s="49">
        <f>IF(ISBLANK(sbcc18[[#This Row],[total_adults]]),SUM(sbcc18[[#This Row],[total_men]],sbcc18[[#This Row],[total_women]]),sbcc18[[#This Row],[total_adults]])</f>
        <v>0</v>
      </c>
      <c r="AH873" s="49">
        <f>IF(ISBLANK(sbcc18[[#This Row],[total_beneficiaries_reached]]),SUM(sbcc18[[#This Row],[calc_children]],sbcc18[[#This Row],[calc_adults]]),sbcc18[[#This Row],[total_beneficiaries_reached]])</f>
        <v>0</v>
      </c>
      <c r="AI873" s="49" t="str">
        <f ca="1">IF(B873="","",OFFSET(table_admin1[[#Headers],[ADM1_PT]],MATCH(B873,admin1,0),1))</f>
        <v/>
      </c>
      <c r="AJ873" s="49" t="str">
        <f t="shared" ca="1" si="26"/>
        <v/>
      </c>
      <c r="AK873" s="49" t="str">
        <f t="shared" ca="1" si="27"/>
        <v/>
      </c>
    </row>
    <row r="874" spans="29:37" x14ac:dyDescent="0.2">
      <c r="AC874" s="49">
        <f>IF(ISBLANK(sbcc18[[#This Row],[total_boys]]),SUM(sbcc18[[#This Row],[boys_0-5_reached]],sbcc18[[#This Row],[boys_6-12_reached]],sbcc18[[#This Row],[boys_13-18_reached]]),sbcc18[[#This Row],[total_boys]])</f>
        <v>0</v>
      </c>
      <c r="AD874" s="49">
        <f>IF(ISBLANK(sbcc18[[#This Row],[total_girls]]),SUM(sbcc18[[#This Row],[girls_0-5_reached]],sbcc18[[#This Row],[girls_6-12_reached]],sbcc18[[#This Row],[girls_13-18_reached]]),sbcc18[[#This Row],[total_girls]])</f>
        <v>0</v>
      </c>
      <c r="AE874" s="49">
        <f>IF(ISBLANK(sbcc18[[#This Row],[total_children]]),SUM(sbcc18[[#This Row],[calc_boys]],sbcc18[[#This Row],[calc_girls]]),sbcc18[[#This Row],[total_children]])</f>
        <v>0</v>
      </c>
      <c r="AF874" s="49">
        <f>IF(ISBLANK(sbcc18[[#This Row],[total_pwd]]),SUM(sbcc18[[#This Row],[total_pwd_men]],sbcc18[[#This Row],[total_pwd_women]]),sbcc18[[#This Row],[total_pwd]])</f>
        <v>0</v>
      </c>
      <c r="AG874" s="49">
        <f>IF(ISBLANK(sbcc18[[#This Row],[total_adults]]),SUM(sbcc18[[#This Row],[total_men]],sbcc18[[#This Row],[total_women]]),sbcc18[[#This Row],[total_adults]])</f>
        <v>0</v>
      </c>
      <c r="AH874" s="49">
        <f>IF(ISBLANK(sbcc18[[#This Row],[total_beneficiaries_reached]]),SUM(sbcc18[[#This Row],[calc_children]],sbcc18[[#This Row],[calc_adults]]),sbcc18[[#This Row],[total_beneficiaries_reached]])</f>
        <v>0</v>
      </c>
      <c r="AI874" s="49" t="str">
        <f ca="1">IF(B874="","",OFFSET(table_admin1[[#Headers],[ADM1_PT]],MATCH(B874,admin1,0),1))</f>
        <v/>
      </c>
      <c r="AJ874" s="49" t="str">
        <f t="shared" ca="1" si="26"/>
        <v/>
      </c>
      <c r="AK874" s="49" t="str">
        <f t="shared" ca="1" si="27"/>
        <v/>
      </c>
    </row>
    <row r="875" spans="29:37" x14ac:dyDescent="0.2">
      <c r="AC875" s="49">
        <f>IF(ISBLANK(sbcc18[[#This Row],[total_boys]]),SUM(sbcc18[[#This Row],[boys_0-5_reached]],sbcc18[[#This Row],[boys_6-12_reached]],sbcc18[[#This Row],[boys_13-18_reached]]),sbcc18[[#This Row],[total_boys]])</f>
        <v>0</v>
      </c>
      <c r="AD875" s="49">
        <f>IF(ISBLANK(sbcc18[[#This Row],[total_girls]]),SUM(sbcc18[[#This Row],[girls_0-5_reached]],sbcc18[[#This Row],[girls_6-12_reached]],sbcc18[[#This Row],[girls_13-18_reached]]),sbcc18[[#This Row],[total_girls]])</f>
        <v>0</v>
      </c>
      <c r="AE875" s="49">
        <f>IF(ISBLANK(sbcc18[[#This Row],[total_children]]),SUM(sbcc18[[#This Row],[calc_boys]],sbcc18[[#This Row],[calc_girls]]),sbcc18[[#This Row],[total_children]])</f>
        <v>0</v>
      </c>
      <c r="AF875" s="49">
        <f>IF(ISBLANK(sbcc18[[#This Row],[total_pwd]]),SUM(sbcc18[[#This Row],[total_pwd_men]],sbcc18[[#This Row],[total_pwd_women]]),sbcc18[[#This Row],[total_pwd]])</f>
        <v>0</v>
      </c>
      <c r="AG875" s="49">
        <f>IF(ISBLANK(sbcc18[[#This Row],[total_adults]]),SUM(sbcc18[[#This Row],[total_men]],sbcc18[[#This Row],[total_women]]),sbcc18[[#This Row],[total_adults]])</f>
        <v>0</v>
      </c>
      <c r="AH875" s="49">
        <f>IF(ISBLANK(sbcc18[[#This Row],[total_beneficiaries_reached]]),SUM(sbcc18[[#This Row],[calc_children]],sbcc18[[#This Row],[calc_adults]]),sbcc18[[#This Row],[total_beneficiaries_reached]])</f>
        <v>0</v>
      </c>
      <c r="AI875" s="49" t="str">
        <f ca="1">IF(B875="","",OFFSET(table_admin1[[#Headers],[ADM1_PT]],MATCH(B875,admin1,0),1))</f>
        <v/>
      </c>
      <c r="AJ875" s="49" t="str">
        <f t="shared" ca="1" si="26"/>
        <v/>
      </c>
      <c r="AK875" s="49" t="str">
        <f t="shared" ca="1" si="27"/>
        <v/>
      </c>
    </row>
    <row r="876" spans="29:37" x14ac:dyDescent="0.2">
      <c r="AC876" s="49">
        <f>IF(ISBLANK(sbcc18[[#This Row],[total_boys]]),SUM(sbcc18[[#This Row],[boys_0-5_reached]],sbcc18[[#This Row],[boys_6-12_reached]],sbcc18[[#This Row],[boys_13-18_reached]]),sbcc18[[#This Row],[total_boys]])</f>
        <v>0</v>
      </c>
      <c r="AD876" s="49">
        <f>IF(ISBLANK(sbcc18[[#This Row],[total_girls]]),SUM(sbcc18[[#This Row],[girls_0-5_reached]],sbcc18[[#This Row],[girls_6-12_reached]],sbcc18[[#This Row],[girls_13-18_reached]]),sbcc18[[#This Row],[total_girls]])</f>
        <v>0</v>
      </c>
      <c r="AE876" s="49">
        <f>IF(ISBLANK(sbcc18[[#This Row],[total_children]]),SUM(sbcc18[[#This Row],[calc_boys]],sbcc18[[#This Row],[calc_girls]]),sbcc18[[#This Row],[total_children]])</f>
        <v>0</v>
      </c>
      <c r="AF876" s="49">
        <f>IF(ISBLANK(sbcc18[[#This Row],[total_pwd]]),SUM(sbcc18[[#This Row],[total_pwd_men]],sbcc18[[#This Row],[total_pwd_women]]),sbcc18[[#This Row],[total_pwd]])</f>
        <v>0</v>
      </c>
      <c r="AG876" s="49">
        <f>IF(ISBLANK(sbcc18[[#This Row],[total_adults]]),SUM(sbcc18[[#This Row],[total_men]],sbcc18[[#This Row],[total_women]]),sbcc18[[#This Row],[total_adults]])</f>
        <v>0</v>
      </c>
      <c r="AH876" s="49">
        <f>IF(ISBLANK(sbcc18[[#This Row],[total_beneficiaries_reached]]),SUM(sbcc18[[#This Row],[calc_children]],sbcc18[[#This Row],[calc_adults]]),sbcc18[[#This Row],[total_beneficiaries_reached]])</f>
        <v>0</v>
      </c>
      <c r="AI876" s="49" t="str">
        <f ca="1">IF(B876="","",OFFSET(table_admin1[[#Headers],[ADM1_PT]],MATCH(B876,admin1,0),1))</f>
        <v/>
      </c>
      <c r="AJ876" s="49" t="str">
        <f t="shared" ca="1" si="26"/>
        <v/>
      </c>
      <c r="AK876" s="49" t="str">
        <f t="shared" ca="1" si="27"/>
        <v/>
      </c>
    </row>
    <row r="877" spans="29:37" x14ac:dyDescent="0.2">
      <c r="AC877" s="49">
        <f>IF(ISBLANK(sbcc18[[#This Row],[total_boys]]),SUM(sbcc18[[#This Row],[boys_0-5_reached]],sbcc18[[#This Row],[boys_6-12_reached]],sbcc18[[#This Row],[boys_13-18_reached]]),sbcc18[[#This Row],[total_boys]])</f>
        <v>0</v>
      </c>
      <c r="AD877" s="49">
        <f>IF(ISBLANK(sbcc18[[#This Row],[total_girls]]),SUM(sbcc18[[#This Row],[girls_0-5_reached]],sbcc18[[#This Row],[girls_6-12_reached]],sbcc18[[#This Row],[girls_13-18_reached]]),sbcc18[[#This Row],[total_girls]])</f>
        <v>0</v>
      </c>
      <c r="AE877" s="49">
        <f>IF(ISBLANK(sbcc18[[#This Row],[total_children]]),SUM(sbcc18[[#This Row],[calc_boys]],sbcc18[[#This Row],[calc_girls]]),sbcc18[[#This Row],[total_children]])</f>
        <v>0</v>
      </c>
      <c r="AF877" s="49">
        <f>IF(ISBLANK(sbcc18[[#This Row],[total_pwd]]),SUM(sbcc18[[#This Row],[total_pwd_men]],sbcc18[[#This Row],[total_pwd_women]]),sbcc18[[#This Row],[total_pwd]])</f>
        <v>0</v>
      </c>
      <c r="AG877" s="49">
        <f>IF(ISBLANK(sbcc18[[#This Row],[total_adults]]),SUM(sbcc18[[#This Row],[total_men]],sbcc18[[#This Row],[total_women]]),sbcc18[[#This Row],[total_adults]])</f>
        <v>0</v>
      </c>
      <c r="AH877" s="49">
        <f>IF(ISBLANK(sbcc18[[#This Row],[total_beneficiaries_reached]]),SUM(sbcc18[[#This Row],[calc_children]],sbcc18[[#This Row],[calc_adults]]),sbcc18[[#This Row],[total_beneficiaries_reached]])</f>
        <v>0</v>
      </c>
      <c r="AI877" s="49" t="str">
        <f ca="1">IF(B877="","",OFFSET(table_admin1[[#Headers],[ADM1_PT]],MATCH(B877,admin1,0),1))</f>
        <v/>
      </c>
      <c r="AJ877" s="49" t="str">
        <f t="shared" ca="1" si="26"/>
        <v/>
      </c>
      <c r="AK877" s="49" t="str">
        <f t="shared" ca="1" si="27"/>
        <v/>
      </c>
    </row>
    <row r="878" spans="29:37" x14ac:dyDescent="0.2">
      <c r="AC878" s="49">
        <f>IF(ISBLANK(sbcc18[[#This Row],[total_boys]]),SUM(sbcc18[[#This Row],[boys_0-5_reached]],sbcc18[[#This Row],[boys_6-12_reached]],sbcc18[[#This Row],[boys_13-18_reached]]),sbcc18[[#This Row],[total_boys]])</f>
        <v>0</v>
      </c>
      <c r="AD878" s="49">
        <f>IF(ISBLANK(sbcc18[[#This Row],[total_girls]]),SUM(sbcc18[[#This Row],[girls_0-5_reached]],sbcc18[[#This Row],[girls_6-12_reached]],sbcc18[[#This Row],[girls_13-18_reached]]),sbcc18[[#This Row],[total_girls]])</f>
        <v>0</v>
      </c>
      <c r="AE878" s="49">
        <f>IF(ISBLANK(sbcc18[[#This Row],[total_children]]),SUM(sbcc18[[#This Row],[calc_boys]],sbcc18[[#This Row],[calc_girls]]),sbcc18[[#This Row],[total_children]])</f>
        <v>0</v>
      </c>
      <c r="AF878" s="49">
        <f>IF(ISBLANK(sbcc18[[#This Row],[total_pwd]]),SUM(sbcc18[[#This Row],[total_pwd_men]],sbcc18[[#This Row],[total_pwd_women]]),sbcc18[[#This Row],[total_pwd]])</f>
        <v>0</v>
      </c>
      <c r="AG878" s="49">
        <f>IF(ISBLANK(sbcc18[[#This Row],[total_adults]]),SUM(sbcc18[[#This Row],[total_men]],sbcc18[[#This Row],[total_women]]),sbcc18[[#This Row],[total_adults]])</f>
        <v>0</v>
      </c>
      <c r="AH878" s="49">
        <f>IF(ISBLANK(sbcc18[[#This Row],[total_beneficiaries_reached]]),SUM(sbcc18[[#This Row],[calc_children]],sbcc18[[#This Row],[calc_adults]]),sbcc18[[#This Row],[total_beneficiaries_reached]])</f>
        <v>0</v>
      </c>
      <c r="AI878" s="49" t="str">
        <f ca="1">IF(B878="","",OFFSET(table_admin1[[#Headers],[ADM1_PT]],MATCH(B878,admin1,0),1))</f>
        <v/>
      </c>
      <c r="AJ878" s="49" t="str">
        <f t="shared" ca="1" si="26"/>
        <v/>
      </c>
      <c r="AK878" s="49" t="str">
        <f t="shared" ca="1" si="27"/>
        <v/>
      </c>
    </row>
    <row r="879" spans="29:37" x14ac:dyDescent="0.2">
      <c r="AC879" s="49">
        <f>IF(ISBLANK(sbcc18[[#This Row],[total_boys]]),SUM(sbcc18[[#This Row],[boys_0-5_reached]],sbcc18[[#This Row],[boys_6-12_reached]],sbcc18[[#This Row],[boys_13-18_reached]]),sbcc18[[#This Row],[total_boys]])</f>
        <v>0</v>
      </c>
      <c r="AD879" s="49">
        <f>IF(ISBLANK(sbcc18[[#This Row],[total_girls]]),SUM(sbcc18[[#This Row],[girls_0-5_reached]],sbcc18[[#This Row],[girls_6-12_reached]],sbcc18[[#This Row],[girls_13-18_reached]]),sbcc18[[#This Row],[total_girls]])</f>
        <v>0</v>
      </c>
      <c r="AE879" s="49">
        <f>IF(ISBLANK(sbcc18[[#This Row],[total_children]]),SUM(sbcc18[[#This Row],[calc_boys]],sbcc18[[#This Row],[calc_girls]]),sbcc18[[#This Row],[total_children]])</f>
        <v>0</v>
      </c>
      <c r="AF879" s="49">
        <f>IF(ISBLANK(sbcc18[[#This Row],[total_pwd]]),SUM(sbcc18[[#This Row],[total_pwd_men]],sbcc18[[#This Row],[total_pwd_women]]),sbcc18[[#This Row],[total_pwd]])</f>
        <v>0</v>
      </c>
      <c r="AG879" s="49">
        <f>IF(ISBLANK(sbcc18[[#This Row],[total_adults]]),SUM(sbcc18[[#This Row],[total_men]],sbcc18[[#This Row],[total_women]]),sbcc18[[#This Row],[total_adults]])</f>
        <v>0</v>
      </c>
      <c r="AH879" s="49">
        <f>IF(ISBLANK(sbcc18[[#This Row],[total_beneficiaries_reached]]),SUM(sbcc18[[#This Row],[calc_children]],sbcc18[[#This Row],[calc_adults]]),sbcc18[[#This Row],[total_beneficiaries_reached]])</f>
        <v>0</v>
      </c>
      <c r="AI879" s="49" t="str">
        <f ca="1">IF(B879="","",OFFSET(table_admin1[[#Headers],[ADM1_PT]],MATCH(B879,admin1,0),1))</f>
        <v/>
      </c>
      <c r="AJ879" s="49" t="str">
        <f t="shared" ca="1" si="26"/>
        <v/>
      </c>
      <c r="AK879" s="49" t="str">
        <f t="shared" ca="1" si="27"/>
        <v/>
      </c>
    </row>
    <row r="880" spans="29:37" x14ac:dyDescent="0.2">
      <c r="AC880" s="49">
        <f>IF(ISBLANK(sbcc18[[#This Row],[total_boys]]),SUM(sbcc18[[#This Row],[boys_0-5_reached]],sbcc18[[#This Row],[boys_6-12_reached]],sbcc18[[#This Row],[boys_13-18_reached]]),sbcc18[[#This Row],[total_boys]])</f>
        <v>0</v>
      </c>
      <c r="AD880" s="49">
        <f>IF(ISBLANK(sbcc18[[#This Row],[total_girls]]),SUM(sbcc18[[#This Row],[girls_0-5_reached]],sbcc18[[#This Row],[girls_6-12_reached]],sbcc18[[#This Row],[girls_13-18_reached]]),sbcc18[[#This Row],[total_girls]])</f>
        <v>0</v>
      </c>
      <c r="AE880" s="49">
        <f>IF(ISBLANK(sbcc18[[#This Row],[total_children]]),SUM(sbcc18[[#This Row],[calc_boys]],sbcc18[[#This Row],[calc_girls]]),sbcc18[[#This Row],[total_children]])</f>
        <v>0</v>
      </c>
      <c r="AF880" s="49">
        <f>IF(ISBLANK(sbcc18[[#This Row],[total_pwd]]),SUM(sbcc18[[#This Row],[total_pwd_men]],sbcc18[[#This Row],[total_pwd_women]]),sbcc18[[#This Row],[total_pwd]])</f>
        <v>0</v>
      </c>
      <c r="AG880" s="49">
        <f>IF(ISBLANK(sbcc18[[#This Row],[total_adults]]),SUM(sbcc18[[#This Row],[total_men]],sbcc18[[#This Row],[total_women]]),sbcc18[[#This Row],[total_adults]])</f>
        <v>0</v>
      </c>
      <c r="AH880" s="49">
        <f>IF(ISBLANK(sbcc18[[#This Row],[total_beneficiaries_reached]]),SUM(sbcc18[[#This Row],[calc_children]],sbcc18[[#This Row],[calc_adults]]),sbcc18[[#This Row],[total_beneficiaries_reached]])</f>
        <v>0</v>
      </c>
      <c r="AI880" s="49" t="str">
        <f ca="1">IF(B880="","",OFFSET(table_admin1[[#Headers],[ADM1_PT]],MATCH(B880,admin1,0),1))</f>
        <v/>
      </c>
      <c r="AJ880" s="49" t="str">
        <f t="shared" ca="1" si="26"/>
        <v/>
      </c>
      <c r="AK880" s="49" t="str">
        <f t="shared" ca="1" si="27"/>
        <v/>
      </c>
    </row>
    <row r="881" spans="29:37" x14ac:dyDescent="0.2">
      <c r="AC881" s="49">
        <f>IF(ISBLANK(sbcc18[[#This Row],[total_boys]]),SUM(sbcc18[[#This Row],[boys_0-5_reached]],sbcc18[[#This Row],[boys_6-12_reached]],sbcc18[[#This Row],[boys_13-18_reached]]),sbcc18[[#This Row],[total_boys]])</f>
        <v>0</v>
      </c>
      <c r="AD881" s="49">
        <f>IF(ISBLANK(sbcc18[[#This Row],[total_girls]]),SUM(sbcc18[[#This Row],[girls_0-5_reached]],sbcc18[[#This Row],[girls_6-12_reached]],sbcc18[[#This Row],[girls_13-18_reached]]),sbcc18[[#This Row],[total_girls]])</f>
        <v>0</v>
      </c>
      <c r="AE881" s="49">
        <f>IF(ISBLANK(sbcc18[[#This Row],[total_children]]),SUM(sbcc18[[#This Row],[calc_boys]],sbcc18[[#This Row],[calc_girls]]),sbcc18[[#This Row],[total_children]])</f>
        <v>0</v>
      </c>
      <c r="AF881" s="49">
        <f>IF(ISBLANK(sbcc18[[#This Row],[total_pwd]]),SUM(sbcc18[[#This Row],[total_pwd_men]],sbcc18[[#This Row],[total_pwd_women]]),sbcc18[[#This Row],[total_pwd]])</f>
        <v>0</v>
      </c>
      <c r="AG881" s="49">
        <f>IF(ISBLANK(sbcc18[[#This Row],[total_adults]]),SUM(sbcc18[[#This Row],[total_men]],sbcc18[[#This Row],[total_women]]),sbcc18[[#This Row],[total_adults]])</f>
        <v>0</v>
      </c>
      <c r="AH881" s="49">
        <f>IF(ISBLANK(sbcc18[[#This Row],[total_beneficiaries_reached]]),SUM(sbcc18[[#This Row],[calc_children]],sbcc18[[#This Row],[calc_adults]]),sbcc18[[#This Row],[total_beneficiaries_reached]])</f>
        <v>0</v>
      </c>
      <c r="AI881" s="49" t="str">
        <f ca="1">IF(B881="","",OFFSET(table_admin1[[#Headers],[ADM1_PT]],MATCH(B881,admin1,0),1))</f>
        <v/>
      </c>
      <c r="AJ881" s="49" t="str">
        <f t="shared" ca="1" si="26"/>
        <v/>
      </c>
      <c r="AK881" s="49" t="str">
        <f t="shared" ca="1" si="27"/>
        <v/>
      </c>
    </row>
    <row r="882" spans="29:37" x14ac:dyDescent="0.2">
      <c r="AC882" s="49">
        <f>IF(ISBLANK(sbcc18[[#This Row],[total_boys]]),SUM(sbcc18[[#This Row],[boys_0-5_reached]],sbcc18[[#This Row],[boys_6-12_reached]],sbcc18[[#This Row],[boys_13-18_reached]]),sbcc18[[#This Row],[total_boys]])</f>
        <v>0</v>
      </c>
      <c r="AD882" s="49">
        <f>IF(ISBLANK(sbcc18[[#This Row],[total_girls]]),SUM(sbcc18[[#This Row],[girls_0-5_reached]],sbcc18[[#This Row],[girls_6-12_reached]],sbcc18[[#This Row],[girls_13-18_reached]]),sbcc18[[#This Row],[total_girls]])</f>
        <v>0</v>
      </c>
      <c r="AE882" s="49">
        <f>IF(ISBLANK(sbcc18[[#This Row],[total_children]]),SUM(sbcc18[[#This Row],[calc_boys]],sbcc18[[#This Row],[calc_girls]]),sbcc18[[#This Row],[total_children]])</f>
        <v>0</v>
      </c>
      <c r="AF882" s="49">
        <f>IF(ISBLANK(sbcc18[[#This Row],[total_pwd]]),SUM(sbcc18[[#This Row],[total_pwd_men]],sbcc18[[#This Row],[total_pwd_women]]),sbcc18[[#This Row],[total_pwd]])</f>
        <v>0</v>
      </c>
      <c r="AG882" s="49">
        <f>IF(ISBLANK(sbcc18[[#This Row],[total_adults]]),SUM(sbcc18[[#This Row],[total_men]],sbcc18[[#This Row],[total_women]]),sbcc18[[#This Row],[total_adults]])</f>
        <v>0</v>
      </c>
      <c r="AH882" s="49">
        <f>IF(ISBLANK(sbcc18[[#This Row],[total_beneficiaries_reached]]),SUM(sbcc18[[#This Row],[calc_children]],sbcc18[[#This Row],[calc_adults]]),sbcc18[[#This Row],[total_beneficiaries_reached]])</f>
        <v>0</v>
      </c>
      <c r="AI882" s="49" t="str">
        <f ca="1">IF(B882="","",OFFSET(table_admin1[[#Headers],[ADM1_PT]],MATCH(B882,admin1,0),1))</f>
        <v/>
      </c>
      <c r="AJ882" s="49" t="str">
        <f t="shared" ca="1" si="26"/>
        <v/>
      </c>
      <c r="AK882" s="49" t="str">
        <f t="shared" ca="1" si="27"/>
        <v/>
      </c>
    </row>
    <row r="883" spans="29:37" x14ac:dyDescent="0.2">
      <c r="AC883" s="49">
        <f>IF(ISBLANK(sbcc18[[#This Row],[total_boys]]),SUM(sbcc18[[#This Row],[boys_0-5_reached]],sbcc18[[#This Row],[boys_6-12_reached]],sbcc18[[#This Row],[boys_13-18_reached]]),sbcc18[[#This Row],[total_boys]])</f>
        <v>0</v>
      </c>
      <c r="AD883" s="49">
        <f>IF(ISBLANK(sbcc18[[#This Row],[total_girls]]),SUM(sbcc18[[#This Row],[girls_0-5_reached]],sbcc18[[#This Row],[girls_6-12_reached]],sbcc18[[#This Row],[girls_13-18_reached]]),sbcc18[[#This Row],[total_girls]])</f>
        <v>0</v>
      </c>
      <c r="AE883" s="49">
        <f>IF(ISBLANK(sbcc18[[#This Row],[total_children]]),SUM(sbcc18[[#This Row],[calc_boys]],sbcc18[[#This Row],[calc_girls]]),sbcc18[[#This Row],[total_children]])</f>
        <v>0</v>
      </c>
      <c r="AF883" s="49">
        <f>IF(ISBLANK(sbcc18[[#This Row],[total_pwd]]),SUM(sbcc18[[#This Row],[total_pwd_men]],sbcc18[[#This Row],[total_pwd_women]]),sbcc18[[#This Row],[total_pwd]])</f>
        <v>0</v>
      </c>
      <c r="AG883" s="49">
        <f>IF(ISBLANK(sbcc18[[#This Row],[total_adults]]),SUM(sbcc18[[#This Row],[total_men]],sbcc18[[#This Row],[total_women]]),sbcc18[[#This Row],[total_adults]])</f>
        <v>0</v>
      </c>
      <c r="AH883" s="49">
        <f>IF(ISBLANK(sbcc18[[#This Row],[total_beneficiaries_reached]]),SUM(sbcc18[[#This Row],[calc_children]],sbcc18[[#This Row],[calc_adults]]),sbcc18[[#This Row],[total_beneficiaries_reached]])</f>
        <v>0</v>
      </c>
      <c r="AI883" s="49" t="str">
        <f ca="1">IF(B883="","",OFFSET(table_admin1[[#Headers],[ADM1_PT]],MATCH(B883,admin1,0),1))</f>
        <v/>
      </c>
      <c r="AJ883" s="49" t="str">
        <f t="shared" ca="1" si="26"/>
        <v/>
      </c>
      <c r="AK883" s="49" t="str">
        <f t="shared" ca="1" si="27"/>
        <v/>
      </c>
    </row>
    <row r="884" spans="29:37" x14ac:dyDescent="0.2">
      <c r="AC884" s="49">
        <f>IF(ISBLANK(sbcc18[[#This Row],[total_boys]]),SUM(sbcc18[[#This Row],[boys_0-5_reached]],sbcc18[[#This Row],[boys_6-12_reached]],sbcc18[[#This Row],[boys_13-18_reached]]),sbcc18[[#This Row],[total_boys]])</f>
        <v>0</v>
      </c>
      <c r="AD884" s="49">
        <f>IF(ISBLANK(sbcc18[[#This Row],[total_girls]]),SUM(sbcc18[[#This Row],[girls_0-5_reached]],sbcc18[[#This Row],[girls_6-12_reached]],sbcc18[[#This Row],[girls_13-18_reached]]),sbcc18[[#This Row],[total_girls]])</f>
        <v>0</v>
      </c>
      <c r="AE884" s="49">
        <f>IF(ISBLANK(sbcc18[[#This Row],[total_children]]),SUM(sbcc18[[#This Row],[calc_boys]],sbcc18[[#This Row],[calc_girls]]),sbcc18[[#This Row],[total_children]])</f>
        <v>0</v>
      </c>
      <c r="AF884" s="49">
        <f>IF(ISBLANK(sbcc18[[#This Row],[total_pwd]]),SUM(sbcc18[[#This Row],[total_pwd_men]],sbcc18[[#This Row],[total_pwd_women]]),sbcc18[[#This Row],[total_pwd]])</f>
        <v>0</v>
      </c>
      <c r="AG884" s="49">
        <f>IF(ISBLANK(sbcc18[[#This Row],[total_adults]]),SUM(sbcc18[[#This Row],[total_men]],sbcc18[[#This Row],[total_women]]),sbcc18[[#This Row],[total_adults]])</f>
        <v>0</v>
      </c>
      <c r="AH884" s="49">
        <f>IF(ISBLANK(sbcc18[[#This Row],[total_beneficiaries_reached]]),SUM(sbcc18[[#This Row],[calc_children]],sbcc18[[#This Row],[calc_adults]]),sbcc18[[#This Row],[total_beneficiaries_reached]])</f>
        <v>0</v>
      </c>
      <c r="AI884" s="49" t="str">
        <f ca="1">IF(B884="","",OFFSET(table_admin1[[#Headers],[ADM1_PT]],MATCH(B884,admin1,0),1))</f>
        <v/>
      </c>
      <c r="AJ884" s="49" t="str">
        <f t="shared" ca="1" si="26"/>
        <v/>
      </c>
      <c r="AK884" s="49" t="str">
        <f t="shared" ca="1" si="27"/>
        <v/>
      </c>
    </row>
    <row r="885" spans="29:37" x14ac:dyDescent="0.2">
      <c r="AC885" s="49">
        <f>IF(ISBLANK(sbcc18[[#This Row],[total_boys]]),SUM(sbcc18[[#This Row],[boys_0-5_reached]],sbcc18[[#This Row],[boys_6-12_reached]],sbcc18[[#This Row],[boys_13-18_reached]]),sbcc18[[#This Row],[total_boys]])</f>
        <v>0</v>
      </c>
      <c r="AD885" s="49">
        <f>IF(ISBLANK(sbcc18[[#This Row],[total_girls]]),SUM(sbcc18[[#This Row],[girls_0-5_reached]],sbcc18[[#This Row],[girls_6-12_reached]],sbcc18[[#This Row],[girls_13-18_reached]]),sbcc18[[#This Row],[total_girls]])</f>
        <v>0</v>
      </c>
      <c r="AE885" s="49">
        <f>IF(ISBLANK(sbcc18[[#This Row],[total_children]]),SUM(sbcc18[[#This Row],[calc_boys]],sbcc18[[#This Row],[calc_girls]]),sbcc18[[#This Row],[total_children]])</f>
        <v>0</v>
      </c>
      <c r="AF885" s="49">
        <f>IF(ISBLANK(sbcc18[[#This Row],[total_pwd]]),SUM(sbcc18[[#This Row],[total_pwd_men]],sbcc18[[#This Row],[total_pwd_women]]),sbcc18[[#This Row],[total_pwd]])</f>
        <v>0</v>
      </c>
      <c r="AG885" s="49">
        <f>IF(ISBLANK(sbcc18[[#This Row],[total_adults]]),SUM(sbcc18[[#This Row],[total_men]],sbcc18[[#This Row],[total_women]]),sbcc18[[#This Row],[total_adults]])</f>
        <v>0</v>
      </c>
      <c r="AH885" s="49">
        <f>IF(ISBLANK(sbcc18[[#This Row],[total_beneficiaries_reached]]),SUM(sbcc18[[#This Row],[calc_children]],sbcc18[[#This Row],[calc_adults]]),sbcc18[[#This Row],[total_beneficiaries_reached]])</f>
        <v>0</v>
      </c>
      <c r="AI885" s="49" t="str">
        <f ca="1">IF(B885="","",OFFSET(table_admin1[[#Headers],[ADM1_PT]],MATCH(B885,admin1,0),1))</f>
        <v/>
      </c>
      <c r="AJ885" s="49" t="str">
        <f t="shared" ca="1" si="26"/>
        <v/>
      </c>
      <c r="AK885" s="49" t="str">
        <f t="shared" ca="1" si="27"/>
        <v/>
      </c>
    </row>
    <row r="886" spans="29:37" x14ac:dyDescent="0.2">
      <c r="AC886" s="49">
        <f>IF(ISBLANK(sbcc18[[#This Row],[total_boys]]),SUM(sbcc18[[#This Row],[boys_0-5_reached]],sbcc18[[#This Row],[boys_6-12_reached]],sbcc18[[#This Row],[boys_13-18_reached]]),sbcc18[[#This Row],[total_boys]])</f>
        <v>0</v>
      </c>
      <c r="AD886" s="49">
        <f>IF(ISBLANK(sbcc18[[#This Row],[total_girls]]),SUM(sbcc18[[#This Row],[girls_0-5_reached]],sbcc18[[#This Row],[girls_6-12_reached]],sbcc18[[#This Row],[girls_13-18_reached]]),sbcc18[[#This Row],[total_girls]])</f>
        <v>0</v>
      </c>
      <c r="AE886" s="49">
        <f>IF(ISBLANK(sbcc18[[#This Row],[total_children]]),SUM(sbcc18[[#This Row],[calc_boys]],sbcc18[[#This Row],[calc_girls]]),sbcc18[[#This Row],[total_children]])</f>
        <v>0</v>
      </c>
      <c r="AF886" s="49">
        <f>IF(ISBLANK(sbcc18[[#This Row],[total_pwd]]),SUM(sbcc18[[#This Row],[total_pwd_men]],sbcc18[[#This Row],[total_pwd_women]]),sbcc18[[#This Row],[total_pwd]])</f>
        <v>0</v>
      </c>
      <c r="AG886" s="49">
        <f>IF(ISBLANK(sbcc18[[#This Row],[total_adults]]),SUM(sbcc18[[#This Row],[total_men]],sbcc18[[#This Row],[total_women]]),sbcc18[[#This Row],[total_adults]])</f>
        <v>0</v>
      </c>
      <c r="AH886" s="49">
        <f>IF(ISBLANK(sbcc18[[#This Row],[total_beneficiaries_reached]]),SUM(sbcc18[[#This Row],[calc_children]],sbcc18[[#This Row],[calc_adults]]),sbcc18[[#This Row],[total_beneficiaries_reached]])</f>
        <v>0</v>
      </c>
      <c r="AI886" s="49" t="str">
        <f ca="1">IF(B886="","",OFFSET(table_admin1[[#Headers],[ADM1_PT]],MATCH(B886,admin1,0),1))</f>
        <v/>
      </c>
      <c r="AJ886" s="49" t="str">
        <f t="shared" ca="1" si="26"/>
        <v/>
      </c>
      <c r="AK886" s="49" t="str">
        <f t="shared" ca="1" si="27"/>
        <v/>
      </c>
    </row>
    <row r="887" spans="29:37" x14ac:dyDescent="0.2">
      <c r="AC887" s="49">
        <f>IF(ISBLANK(sbcc18[[#This Row],[total_boys]]),SUM(sbcc18[[#This Row],[boys_0-5_reached]],sbcc18[[#This Row],[boys_6-12_reached]],sbcc18[[#This Row],[boys_13-18_reached]]),sbcc18[[#This Row],[total_boys]])</f>
        <v>0</v>
      </c>
      <c r="AD887" s="49">
        <f>IF(ISBLANK(sbcc18[[#This Row],[total_girls]]),SUM(sbcc18[[#This Row],[girls_0-5_reached]],sbcc18[[#This Row],[girls_6-12_reached]],sbcc18[[#This Row],[girls_13-18_reached]]),sbcc18[[#This Row],[total_girls]])</f>
        <v>0</v>
      </c>
      <c r="AE887" s="49">
        <f>IF(ISBLANK(sbcc18[[#This Row],[total_children]]),SUM(sbcc18[[#This Row],[calc_boys]],sbcc18[[#This Row],[calc_girls]]),sbcc18[[#This Row],[total_children]])</f>
        <v>0</v>
      </c>
      <c r="AF887" s="49">
        <f>IF(ISBLANK(sbcc18[[#This Row],[total_pwd]]),SUM(sbcc18[[#This Row],[total_pwd_men]],sbcc18[[#This Row],[total_pwd_women]]),sbcc18[[#This Row],[total_pwd]])</f>
        <v>0</v>
      </c>
      <c r="AG887" s="49">
        <f>IF(ISBLANK(sbcc18[[#This Row],[total_adults]]),SUM(sbcc18[[#This Row],[total_men]],sbcc18[[#This Row],[total_women]]),sbcc18[[#This Row],[total_adults]])</f>
        <v>0</v>
      </c>
      <c r="AH887" s="49">
        <f>IF(ISBLANK(sbcc18[[#This Row],[total_beneficiaries_reached]]),SUM(sbcc18[[#This Row],[calc_children]],sbcc18[[#This Row],[calc_adults]]),sbcc18[[#This Row],[total_beneficiaries_reached]])</f>
        <v>0</v>
      </c>
      <c r="AI887" s="49" t="str">
        <f ca="1">IF(B887="","",OFFSET(table_admin1[[#Headers],[ADM1_PT]],MATCH(B887,admin1,0),1))</f>
        <v/>
      </c>
      <c r="AJ887" s="49" t="str">
        <f t="shared" ca="1" si="26"/>
        <v/>
      </c>
      <c r="AK887" s="49" t="str">
        <f t="shared" ca="1" si="27"/>
        <v/>
      </c>
    </row>
    <row r="888" spans="29:37" x14ac:dyDescent="0.2">
      <c r="AC888" s="49">
        <f>IF(ISBLANK(sbcc18[[#This Row],[total_boys]]),SUM(sbcc18[[#This Row],[boys_0-5_reached]],sbcc18[[#This Row],[boys_6-12_reached]],sbcc18[[#This Row],[boys_13-18_reached]]),sbcc18[[#This Row],[total_boys]])</f>
        <v>0</v>
      </c>
      <c r="AD888" s="49">
        <f>IF(ISBLANK(sbcc18[[#This Row],[total_girls]]),SUM(sbcc18[[#This Row],[girls_0-5_reached]],sbcc18[[#This Row],[girls_6-12_reached]],sbcc18[[#This Row],[girls_13-18_reached]]),sbcc18[[#This Row],[total_girls]])</f>
        <v>0</v>
      </c>
      <c r="AE888" s="49">
        <f>IF(ISBLANK(sbcc18[[#This Row],[total_children]]),SUM(sbcc18[[#This Row],[calc_boys]],sbcc18[[#This Row],[calc_girls]]),sbcc18[[#This Row],[total_children]])</f>
        <v>0</v>
      </c>
      <c r="AF888" s="49">
        <f>IF(ISBLANK(sbcc18[[#This Row],[total_pwd]]),SUM(sbcc18[[#This Row],[total_pwd_men]],sbcc18[[#This Row],[total_pwd_women]]),sbcc18[[#This Row],[total_pwd]])</f>
        <v>0</v>
      </c>
      <c r="AG888" s="49">
        <f>IF(ISBLANK(sbcc18[[#This Row],[total_adults]]),SUM(sbcc18[[#This Row],[total_men]],sbcc18[[#This Row],[total_women]]),sbcc18[[#This Row],[total_adults]])</f>
        <v>0</v>
      </c>
      <c r="AH888" s="49">
        <f>IF(ISBLANK(sbcc18[[#This Row],[total_beneficiaries_reached]]),SUM(sbcc18[[#This Row],[calc_children]],sbcc18[[#This Row],[calc_adults]]),sbcc18[[#This Row],[total_beneficiaries_reached]])</f>
        <v>0</v>
      </c>
      <c r="AI888" s="49" t="str">
        <f ca="1">IF(B888="","",OFFSET(table_admin1[[#Headers],[ADM1_PT]],MATCH(B888,admin1,0),1))</f>
        <v/>
      </c>
      <c r="AJ888" s="49" t="str">
        <f t="shared" ca="1" si="26"/>
        <v/>
      </c>
      <c r="AK888" s="49" t="str">
        <f t="shared" ca="1" si="27"/>
        <v/>
      </c>
    </row>
    <row r="889" spans="29:37" x14ac:dyDescent="0.2">
      <c r="AC889" s="49">
        <f>IF(ISBLANK(sbcc18[[#This Row],[total_boys]]),SUM(sbcc18[[#This Row],[boys_0-5_reached]],sbcc18[[#This Row],[boys_6-12_reached]],sbcc18[[#This Row],[boys_13-18_reached]]),sbcc18[[#This Row],[total_boys]])</f>
        <v>0</v>
      </c>
      <c r="AD889" s="49">
        <f>IF(ISBLANK(sbcc18[[#This Row],[total_girls]]),SUM(sbcc18[[#This Row],[girls_0-5_reached]],sbcc18[[#This Row],[girls_6-12_reached]],sbcc18[[#This Row],[girls_13-18_reached]]),sbcc18[[#This Row],[total_girls]])</f>
        <v>0</v>
      </c>
      <c r="AE889" s="49">
        <f>IF(ISBLANK(sbcc18[[#This Row],[total_children]]),SUM(sbcc18[[#This Row],[calc_boys]],sbcc18[[#This Row],[calc_girls]]),sbcc18[[#This Row],[total_children]])</f>
        <v>0</v>
      </c>
      <c r="AF889" s="49">
        <f>IF(ISBLANK(sbcc18[[#This Row],[total_pwd]]),SUM(sbcc18[[#This Row],[total_pwd_men]],sbcc18[[#This Row],[total_pwd_women]]),sbcc18[[#This Row],[total_pwd]])</f>
        <v>0</v>
      </c>
      <c r="AG889" s="49">
        <f>IF(ISBLANK(sbcc18[[#This Row],[total_adults]]),SUM(sbcc18[[#This Row],[total_men]],sbcc18[[#This Row],[total_women]]),sbcc18[[#This Row],[total_adults]])</f>
        <v>0</v>
      </c>
      <c r="AH889" s="49">
        <f>IF(ISBLANK(sbcc18[[#This Row],[total_beneficiaries_reached]]),SUM(sbcc18[[#This Row],[calc_children]],sbcc18[[#This Row],[calc_adults]]),sbcc18[[#This Row],[total_beneficiaries_reached]])</f>
        <v>0</v>
      </c>
      <c r="AI889" s="49" t="str">
        <f ca="1">IF(B889="","",OFFSET(table_admin1[[#Headers],[ADM1_PT]],MATCH(B889,admin1,0),1))</f>
        <v/>
      </c>
      <c r="AJ889" s="49" t="str">
        <f t="shared" ca="1" si="26"/>
        <v/>
      </c>
      <c r="AK889" s="49" t="str">
        <f t="shared" ca="1" si="27"/>
        <v/>
      </c>
    </row>
    <row r="890" spans="29:37" x14ac:dyDescent="0.2">
      <c r="AC890" s="49">
        <f>IF(ISBLANK(sbcc18[[#This Row],[total_boys]]),SUM(sbcc18[[#This Row],[boys_0-5_reached]],sbcc18[[#This Row],[boys_6-12_reached]],sbcc18[[#This Row],[boys_13-18_reached]]),sbcc18[[#This Row],[total_boys]])</f>
        <v>0</v>
      </c>
      <c r="AD890" s="49">
        <f>IF(ISBLANK(sbcc18[[#This Row],[total_girls]]),SUM(sbcc18[[#This Row],[girls_0-5_reached]],sbcc18[[#This Row],[girls_6-12_reached]],sbcc18[[#This Row],[girls_13-18_reached]]),sbcc18[[#This Row],[total_girls]])</f>
        <v>0</v>
      </c>
      <c r="AE890" s="49">
        <f>IF(ISBLANK(sbcc18[[#This Row],[total_children]]),SUM(sbcc18[[#This Row],[calc_boys]],sbcc18[[#This Row],[calc_girls]]),sbcc18[[#This Row],[total_children]])</f>
        <v>0</v>
      </c>
      <c r="AF890" s="49">
        <f>IF(ISBLANK(sbcc18[[#This Row],[total_pwd]]),SUM(sbcc18[[#This Row],[total_pwd_men]],sbcc18[[#This Row],[total_pwd_women]]),sbcc18[[#This Row],[total_pwd]])</f>
        <v>0</v>
      </c>
      <c r="AG890" s="49">
        <f>IF(ISBLANK(sbcc18[[#This Row],[total_adults]]),SUM(sbcc18[[#This Row],[total_men]],sbcc18[[#This Row],[total_women]]),sbcc18[[#This Row],[total_adults]])</f>
        <v>0</v>
      </c>
      <c r="AH890" s="49">
        <f>IF(ISBLANK(sbcc18[[#This Row],[total_beneficiaries_reached]]),SUM(sbcc18[[#This Row],[calc_children]],sbcc18[[#This Row],[calc_adults]]),sbcc18[[#This Row],[total_beneficiaries_reached]])</f>
        <v>0</v>
      </c>
      <c r="AI890" s="49" t="str">
        <f ca="1">IF(B890="","",OFFSET(table_admin1[[#Headers],[ADM1_PT]],MATCH(B890,admin1,0),1))</f>
        <v/>
      </c>
      <c r="AJ890" s="49" t="str">
        <f t="shared" ca="1" si="26"/>
        <v/>
      </c>
      <c r="AK890" s="49" t="str">
        <f t="shared" ca="1" si="27"/>
        <v/>
      </c>
    </row>
    <row r="891" spans="29:37" x14ac:dyDescent="0.2">
      <c r="AC891" s="49">
        <f>IF(ISBLANK(sbcc18[[#This Row],[total_boys]]),SUM(sbcc18[[#This Row],[boys_0-5_reached]],sbcc18[[#This Row],[boys_6-12_reached]],sbcc18[[#This Row],[boys_13-18_reached]]),sbcc18[[#This Row],[total_boys]])</f>
        <v>0</v>
      </c>
      <c r="AD891" s="49">
        <f>IF(ISBLANK(sbcc18[[#This Row],[total_girls]]),SUM(sbcc18[[#This Row],[girls_0-5_reached]],sbcc18[[#This Row],[girls_6-12_reached]],sbcc18[[#This Row],[girls_13-18_reached]]),sbcc18[[#This Row],[total_girls]])</f>
        <v>0</v>
      </c>
      <c r="AE891" s="49">
        <f>IF(ISBLANK(sbcc18[[#This Row],[total_children]]),SUM(sbcc18[[#This Row],[calc_boys]],sbcc18[[#This Row],[calc_girls]]),sbcc18[[#This Row],[total_children]])</f>
        <v>0</v>
      </c>
      <c r="AF891" s="49">
        <f>IF(ISBLANK(sbcc18[[#This Row],[total_pwd]]),SUM(sbcc18[[#This Row],[total_pwd_men]],sbcc18[[#This Row],[total_pwd_women]]),sbcc18[[#This Row],[total_pwd]])</f>
        <v>0</v>
      </c>
      <c r="AG891" s="49">
        <f>IF(ISBLANK(sbcc18[[#This Row],[total_adults]]),SUM(sbcc18[[#This Row],[total_men]],sbcc18[[#This Row],[total_women]]),sbcc18[[#This Row],[total_adults]])</f>
        <v>0</v>
      </c>
      <c r="AH891" s="49">
        <f>IF(ISBLANK(sbcc18[[#This Row],[total_beneficiaries_reached]]),SUM(sbcc18[[#This Row],[calc_children]],sbcc18[[#This Row],[calc_adults]]),sbcc18[[#This Row],[total_beneficiaries_reached]])</f>
        <v>0</v>
      </c>
      <c r="AI891" s="49" t="str">
        <f ca="1">IF(B891="","",OFFSET(table_admin1[[#Headers],[ADM1_PT]],MATCH(B891,admin1,0),1))</f>
        <v/>
      </c>
      <c r="AJ891" s="49" t="str">
        <f t="shared" ca="1" si="26"/>
        <v/>
      </c>
      <c r="AK891" s="49" t="str">
        <f t="shared" ca="1" si="27"/>
        <v/>
      </c>
    </row>
    <row r="892" spans="29:37" x14ac:dyDescent="0.2">
      <c r="AC892" s="49">
        <f>IF(ISBLANK(sbcc18[[#This Row],[total_boys]]),SUM(sbcc18[[#This Row],[boys_0-5_reached]],sbcc18[[#This Row],[boys_6-12_reached]],sbcc18[[#This Row],[boys_13-18_reached]]),sbcc18[[#This Row],[total_boys]])</f>
        <v>0</v>
      </c>
      <c r="AD892" s="49">
        <f>IF(ISBLANK(sbcc18[[#This Row],[total_girls]]),SUM(sbcc18[[#This Row],[girls_0-5_reached]],sbcc18[[#This Row],[girls_6-12_reached]],sbcc18[[#This Row],[girls_13-18_reached]]),sbcc18[[#This Row],[total_girls]])</f>
        <v>0</v>
      </c>
      <c r="AE892" s="49">
        <f>IF(ISBLANK(sbcc18[[#This Row],[total_children]]),SUM(sbcc18[[#This Row],[calc_boys]],sbcc18[[#This Row],[calc_girls]]),sbcc18[[#This Row],[total_children]])</f>
        <v>0</v>
      </c>
      <c r="AF892" s="49">
        <f>IF(ISBLANK(sbcc18[[#This Row],[total_pwd]]),SUM(sbcc18[[#This Row],[total_pwd_men]],sbcc18[[#This Row],[total_pwd_women]]),sbcc18[[#This Row],[total_pwd]])</f>
        <v>0</v>
      </c>
      <c r="AG892" s="49">
        <f>IF(ISBLANK(sbcc18[[#This Row],[total_adults]]),SUM(sbcc18[[#This Row],[total_men]],sbcc18[[#This Row],[total_women]]),sbcc18[[#This Row],[total_adults]])</f>
        <v>0</v>
      </c>
      <c r="AH892" s="49">
        <f>IF(ISBLANK(sbcc18[[#This Row],[total_beneficiaries_reached]]),SUM(sbcc18[[#This Row],[calc_children]],sbcc18[[#This Row],[calc_adults]]),sbcc18[[#This Row],[total_beneficiaries_reached]])</f>
        <v>0</v>
      </c>
      <c r="AI892" s="49" t="str">
        <f ca="1">IF(B892="","",OFFSET(table_admin1[[#Headers],[ADM1_PT]],MATCH(B892,admin1,0),1))</f>
        <v/>
      </c>
      <c r="AJ892" s="49" t="str">
        <f t="shared" ca="1" si="26"/>
        <v/>
      </c>
      <c r="AK892" s="49" t="str">
        <f t="shared" ca="1" si="27"/>
        <v/>
      </c>
    </row>
    <row r="893" spans="29:37" x14ac:dyDescent="0.2">
      <c r="AC893" s="49">
        <f>IF(ISBLANK(sbcc18[[#This Row],[total_boys]]),SUM(sbcc18[[#This Row],[boys_0-5_reached]],sbcc18[[#This Row],[boys_6-12_reached]],sbcc18[[#This Row],[boys_13-18_reached]]),sbcc18[[#This Row],[total_boys]])</f>
        <v>0</v>
      </c>
      <c r="AD893" s="49">
        <f>IF(ISBLANK(sbcc18[[#This Row],[total_girls]]),SUM(sbcc18[[#This Row],[girls_0-5_reached]],sbcc18[[#This Row],[girls_6-12_reached]],sbcc18[[#This Row],[girls_13-18_reached]]),sbcc18[[#This Row],[total_girls]])</f>
        <v>0</v>
      </c>
      <c r="AE893" s="49">
        <f>IF(ISBLANK(sbcc18[[#This Row],[total_children]]),SUM(sbcc18[[#This Row],[calc_boys]],sbcc18[[#This Row],[calc_girls]]),sbcc18[[#This Row],[total_children]])</f>
        <v>0</v>
      </c>
      <c r="AF893" s="49">
        <f>IF(ISBLANK(sbcc18[[#This Row],[total_pwd]]),SUM(sbcc18[[#This Row],[total_pwd_men]],sbcc18[[#This Row],[total_pwd_women]]),sbcc18[[#This Row],[total_pwd]])</f>
        <v>0</v>
      </c>
      <c r="AG893" s="49">
        <f>IF(ISBLANK(sbcc18[[#This Row],[total_adults]]),SUM(sbcc18[[#This Row],[total_men]],sbcc18[[#This Row],[total_women]]),sbcc18[[#This Row],[total_adults]])</f>
        <v>0</v>
      </c>
      <c r="AH893" s="49">
        <f>IF(ISBLANK(sbcc18[[#This Row],[total_beneficiaries_reached]]),SUM(sbcc18[[#This Row],[calc_children]],sbcc18[[#This Row],[calc_adults]]),sbcc18[[#This Row],[total_beneficiaries_reached]])</f>
        <v>0</v>
      </c>
      <c r="AI893" s="49" t="str">
        <f ca="1">IF(B893="","",OFFSET(table_admin1[[#Headers],[ADM1_PT]],MATCH(B893,admin1,0),1))</f>
        <v/>
      </c>
      <c r="AJ893" s="49" t="str">
        <f t="shared" ca="1" si="26"/>
        <v/>
      </c>
      <c r="AK893" s="49" t="str">
        <f t="shared" ca="1" si="27"/>
        <v/>
      </c>
    </row>
    <row r="894" spans="29:37" x14ac:dyDescent="0.2">
      <c r="AC894" s="49">
        <f>IF(ISBLANK(sbcc18[[#This Row],[total_boys]]),SUM(sbcc18[[#This Row],[boys_0-5_reached]],sbcc18[[#This Row],[boys_6-12_reached]],sbcc18[[#This Row],[boys_13-18_reached]]),sbcc18[[#This Row],[total_boys]])</f>
        <v>0</v>
      </c>
      <c r="AD894" s="49">
        <f>IF(ISBLANK(sbcc18[[#This Row],[total_girls]]),SUM(sbcc18[[#This Row],[girls_0-5_reached]],sbcc18[[#This Row],[girls_6-12_reached]],sbcc18[[#This Row],[girls_13-18_reached]]),sbcc18[[#This Row],[total_girls]])</f>
        <v>0</v>
      </c>
      <c r="AE894" s="49">
        <f>IF(ISBLANK(sbcc18[[#This Row],[total_children]]),SUM(sbcc18[[#This Row],[calc_boys]],sbcc18[[#This Row],[calc_girls]]),sbcc18[[#This Row],[total_children]])</f>
        <v>0</v>
      </c>
      <c r="AF894" s="49">
        <f>IF(ISBLANK(sbcc18[[#This Row],[total_pwd]]),SUM(sbcc18[[#This Row],[total_pwd_men]],sbcc18[[#This Row],[total_pwd_women]]),sbcc18[[#This Row],[total_pwd]])</f>
        <v>0</v>
      </c>
      <c r="AG894" s="49">
        <f>IF(ISBLANK(sbcc18[[#This Row],[total_adults]]),SUM(sbcc18[[#This Row],[total_men]],sbcc18[[#This Row],[total_women]]),sbcc18[[#This Row],[total_adults]])</f>
        <v>0</v>
      </c>
      <c r="AH894" s="49">
        <f>IF(ISBLANK(sbcc18[[#This Row],[total_beneficiaries_reached]]),SUM(sbcc18[[#This Row],[calc_children]],sbcc18[[#This Row],[calc_adults]]),sbcc18[[#This Row],[total_beneficiaries_reached]])</f>
        <v>0</v>
      </c>
      <c r="AI894" s="49" t="str">
        <f ca="1">IF(B894="","",OFFSET(table_admin1[[#Headers],[ADM1_PT]],MATCH(B894,admin1,0),1))</f>
        <v/>
      </c>
      <c r="AJ894" s="49" t="str">
        <f t="shared" ca="1" si="26"/>
        <v/>
      </c>
      <c r="AK894" s="49" t="str">
        <f t="shared" ca="1" si="27"/>
        <v/>
      </c>
    </row>
    <row r="895" spans="29:37" x14ac:dyDescent="0.2">
      <c r="AC895" s="49">
        <f>IF(ISBLANK(sbcc18[[#This Row],[total_boys]]),SUM(sbcc18[[#This Row],[boys_0-5_reached]],sbcc18[[#This Row],[boys_6-12_reached]],sbcc18[[#This Row],[boys_13-18_reached]]),sbcc18[[#This Row],[total_boys]])</f>
        <v>0</v>
      </c>
      <c r="AD895" s="49">
        <f>IF(ISBLANK(sbcc18[[#This Row],[total_girls]]),SUM(sbcc18[[#This Row],[girls_0-5_reached]],sbcc18[[#This Row],[girls_6-12_reached]],sbcc18[[#This Row],[girls_13-18_reached]]),sbcc18[[#This Row],[total_girls]])</f>
        <v>0</v>
      </c>
      <c r="AE895" s="49">
        <f>IF(ISBLANK(sbcc18[[#This Row],[total_children]]),SUM(sbcc18[[#This Row],[calc_boys]],sbcc18[[#This Row],[calc_girls]]),sbcc18[[#This Row],[total_children]])</f>
        <v>0</v>
      </c>
      <c r="AF895" s="49">
        <f>IF(ISBLANK(sbcc18[[#This Row],[total_pwd]]),SUM(sbcc18[[#This Row],[total_pwd_men]],sbcc18[[#This Row],[total_pwd_women]]),sbcc18[[#This Row],[total_pwd]])</f>
        <v>0</v>
      </c>
      <c r="AG895" s="49">
        <f>IF(ISBLANK(sbcc18[[#This Row],[total_adults]]),SUM(sbcc18[[#This Row],[total_men]],sbcc18[[#This Row],[total_women]]),sbcc18[[#This Row],[total_adults]])</f>
        <v>0</v>
      </c>
      <c r="AH895" s="49">
        <f>IF(ISBLANK(sbcc18[[#This Row],[total_beneficiaries_reached]]),SUM(sbcc18[[#This Row],[calc_children]],sbcc18[[#This Row],[calc_adults]]),sbcc18[[#This Row],[total_beneficiaries_reached]])</f>
        <v>0</v>
      </c>
      <c r="AI895" s="49" t="str">
        <f ca="1">IF(B895="","",OFFSET(table_admin1[[#Headers],[ADM1_PT]],MATCH(B895,admin1,0),1))</f>
        <v/>
      </c>
      <c r="AJ895" s="49" t="str">
        <f t="shared" ca="1" si="26"/>
        <v/>
      </c>
      <c r="AK895" s="49" t="str">
        <f t="shared" ca="1" si="27"/>
        <v/>
      </c>
    </row>
    <row r="896" spans="29:37" x14ac:dyDescent="0.2">
      <c r="AC896" s="49">
        <f>IF(ISBLANK(sbcc18[[#This Row],[total_boys]]),SUM(sbcc18[[#This Row],[boys_0-5_reached]],sbcc18[[#This Row],[boys_6-12_reached]],sbcc18[[#This Row],[boys_13-18_reached]]),sbcc18[[#This Row],[total_boys]])</f>
        <v>0</v>
      </c>
      <c r="AD896" s="49">
        <f>IF(ISBLANK(sbcc18[[#This Row],[total_girls]]),SUM(sbcc18[[#This Row],[girls_0-5_reached]],sbcc18[[#This Row],[girls_6-12_reached]],sbcc18[[#This Row],[girls_13-18_reached]]),sbcc18[[#This Row],[total_girls]])</f>
        <v>0</v>
      </c>
      <c r="AE896" s="49">
        <f>IF(ISBLANK(sbcc18[[#This Row],[total_children]]),SUM(sbcc18[[#This Row],[calc_boys]],sbcc18[[#This Row],[calc_girls]]),sbcc18[[#This Row],[total_children]])</f>
        <v>0</v>
      </c>
      <c r="AF896" s="49">
        <f>IF(ISBLANK(sbcc18[[#This Row],[total_pwd]]),SUM(sbcc18[[#This Row],[total_pwd_men]],sbcc18[[#This Row],[total_pwd_women]]),sbcc18[[#This Row],[total_pwd]])</f>
        <v>0</v>
      </c>
      <c r="AG896" s="49">
        <f>IF(ISBLANK(sbcc18[[#This Row],[total_adults]]),SUM(sbcc18[[#This Row],[total_men]],sbcc18[[#This Row],[total_women]]),sbcc18[[#This Row],[total_adults]])</f>
        <v>0</v>
      </c>
      <c r="AH896" s="49">
        <f>IF(ISBLANK(sbcc18[[#This Row],[total_beneficiaries_reached]]),SUM(sbcc18[[#This Row],[calc_children]],sbcc18[[#This Row],[calc_adults]]),sbcc18[[#This Row],[total_beneficiaries_reached]])</f>
        <v>0</v>
      </c>
      <c r="AI896" s="49" t="str">
        <f ca="1">IF(B896="","",OFFSET(table_admin1[[#Headers],[ADM1_PT]],MATCH(B896,admin1,0),1))</f>
        <v/>
      </c>
      <c r="AJ896" s="49" t="str">
        <f t="shared" ca="1" si="26"/>
        <v/>
      </c>
      <c r="AK896" s="49" t="str">
        <f t="shared" ca="1" si="27"/>
        <v/>
      </c>
    </row>
    <row r="897" spans="29:37" x14ac:dyDescent="0.2">
      <c r="AC897" s="49">
        <f>IF(ISBLANK(sbcc18[[#This Row],[total_boys]]),SUM(sbcc18[[#This Row],[boys_0-5_reached]],sbcc18[[#This Row],[boys_6-12_reached]],sbcc18[[#This Row],[boys_13-18_reached]]),sbcc18[[#This Row],[total_boys]])</f>
        <v>0</v>
      </c>
      <c r="AD897" s="49">
        <f>IF(ISBLANK(sbcc18[[#This Row],[total_girls]]),SUM(sbcc18[[#This Row],[girls_0-5_reached]],sbcc18[[#This Row],[girls_6-12_reached]],sbcc18[[#This Row],[girls_13-18_reached]]),sbcc18[[#This Row],[total_girls]])</f>
        <v>0</v>
      </c>
      <c r="AE897" s="49">
        <f>IF(ISBLANK(sbcc18[[#This Row],[total_children]]),SUM(sbcc18[[#This Row],[calc_boys]],sbcc18[[#This Row],[calc_girls]]),sbcc18[[#This Row],[total_children]])</f>
        <v>0</v>
      </c>
      <c r="AF897" s="49">
        <f>IF(ISBLANK(sbcc18[[#This Row],[total_pwd]]),SUM(sbcc18[[#This Row],[total_pwd_men]],sbcc18[[#This Row],[total_pwd_women]]),sbcc18[[#This Row],[total_pwd]])</f>
        <v>0</v>
      </c>
      <c r="AG897" s="49">
        <f>IF(ISBLANK(sbcc18[[#This Row],[total_adults]]),SUM(sbcc18[[#This Row],[total_men]],sbcc18[[#This Row],[total_women]]),sbcc18[[#This Row],[total_adults]])</f>
        <v>0</v>
      </c>
      <c r="AH897" s="49">
        <f>IF(ISBLANK(sbcc18[[#This Row],[total_beneficiaries_reached]]),SUM(sbcc18[[#This Row],[calc_children]],sbcc18[[#This Row],[calc_adults]]),sbcc18[[#This Row],[total_beneficiaries_reached]])</f>
        <v>0</v>
      </c>
      <c r="AI897" s="49" t="str">
        <f ca="1">IF(B897="","",OFFSET(table_admin1[[#Headers],[ADM1_PT]],MATCH(B897,admin1,0),1))</f>
        <v/>
      </c>
      <c r="AJ897" s="49" t="str">
        <f t="shared" ca="1" si="26"/>
        <v/>
      </c>
      <c r="AK897" s="49" t="str">
        <f t="shared" ca="1" si="27"/>
        <v/>
      </c>
    </row>
    <row r="898" spans="29:37" x14ac:dyDescent="0.2">
      <c r="AC898" s="49">
        <f>IF(ISBLANK(sbcc18[[#This Row],[total_boys]]),SUM(sbcc18[[#This Row],[boys_0-5_reached]],sbcc18[[#This Row],[boys_6-12_reached]],sbcc18[[#This Row],[boys_13-18_reached]]),sbcc18[[#This Row],[total_boys]])</f>
        <v>0</v>
      </c>
      <c r="AD898" s="49">
        <f>IF(ISBLANK(sbcc18[[#This Row],[total_girls]]),SUM(sbcc18[[#This Row],[girls_0-5_reached]],sbcc18[[#This Row],[girls_6-12_reached]],sbcc18[[#This Row],[girls_13-18_reached]]),sbcc18[[#This Row],[total_girls]])</f>
        <v>0</v>
      </c>
      <c r="AE898" s="49">
        <f>IF(ISBLANK(sbcc18[[#This Row],[total_children]]),SUM(sbcc18[[#This Row],[calc_boys]],sbcc18[[#This Row],[calc_girls]]),sbcc18[[#This Row],[total_children]])</f>
        <v>0</v>
      </c>
      <c r="AF898" s="49">
        <f>IF(ISBLANK(sbcc18[[#This Row],[total_pwd]]),SUM(sbcc18[[#This Row],[total_pwd_men]],sbcc18[[#This Row],[total_pwd_women]]),sbcc18[[#This Row],[total_pwd]])</f>
        <v>0</v>
      </c>
      <c r="AG898" s="49">
        <f>IF(ISBLANK(sbcc18[[#This Row],[total_adults]]),SUM(sbcc18[[#This Row],[total_men]],sbcc18[[#This Row],[total_women]]),sbcc18[[#This Row],[total_adults]])</f>
        <v>0</v>
      </c>
      <c r="AH898" s="49">
        <f>IF(ISBLANK(sbcc18[[#This Row],[total_beneficiaries_reached]]),SUM(sbcc18[[#This Row],[calc_children]],sbcc18[[#This Row],[calc_adults]]),sbcc18[[#This Row],[total_beneficiaries_reached]])</f>
        <v>0</v>
      </c>
      <c r="AI898" s="49" t="str">
        <f ca="1">IF(B898="","",OFFSET(table_admin1[[#Headers],[ADM1_PT]],MATCH(B898,admin1,0),1))</f>
        <v/>
      </c>
      <c r="AJ898" s="49" t="str">
        <f t="shared" ca="1" si="26"/>
        <v/>
      </c>
      <c r="AK898" s="49" t="str">
        <f t="shared" ca="1" si="27"/>
        <v/>
      </c>
    </row>
    <row r="899" spans="29:37" x14ac:dyDescent="0.2">
      <c r="AC899" s="49">
        <f>IF(ISBLANK(sbcc18[[#This Row],[total_boys]]),SUM(sbcc18[[#This Row],[boys_0-5_reached]],sbcc18[[#This Row],[boys_6-12_reached]],sbcc18[[#This Row],[boys_13-18_reached]]),sbcc18[[#This Row],[total_boys]])</f>
        <v>0</v>
      </c>
      <c r="AD899" s="49">
        <f>IF(ISBLANK(sbcc18[[#This Row],[total_girls]]),SUM(sbcc18[[#This Row],[girls_0-5_reached]],sbcc18[[#This Row],[girls_6-12_reached]],sbcc18[[#This Row],[girls_13-18_reached]]),sbcc18[[#This Row],[total_girls]])</f>
        <v>0</v>
      </c>
      <c r="AE899" s="49">
        <f>IF(ISBLANK(sbcc18[[#This Row],[total_children]]),SUM(sbcc18[[#This Row],[calc_boys]],sbcc18[[#This Row],[calc_girls]]),sbcc18[[#This Row],[total_children]])</f>
        <v>0</v>
      </c>
      <c r="AF899" s="49">
        <f>IF(ISBLANK(sbcc18[[#This Row],[total_pwd]]),SUM(sbcc18[[#This Row],[total_pwd_men]],sbcc18[[#This Row],[total_pwd_women]]),sbcc18[[#This Row],[total_pwd]])</f>
        <v>0</v>
      </c>
      <c r="AG899" s="49">
        <f>IF(ISBLANK(sbcc18[[#This Row],[total_adults]]),SUM(sbcc18[[#This Row],[total_men]],sbcc18[[#This Row],[total_women]]),sbcc18[[#This Row],[total_adults]])</f>
        <v>0</v>
      </c>
      <c r="AH899" s="49">
        <f>IF(ISBLANK(sbcc18[[#This Row],[total_beneficiaries_reached]]),SUM(sbcc18[[#This Row],[calc_children]],sbcc18[[#This Row],[calc_adults]]),sbcc18[[#This Row],[total_beneficiaries_reached]])</f>
        <v>0</v>
      </c>
      <c r="AI899" s="49" t="str">
        <f ca="1">IF(B899="","",OFFSET(table_admin1[[#Headers],[ADM1_PT]],MATCH(B899,admin1,0),1))</f>
        <v/>
      </c>
      <c r="AJ899" s="49" t="str">
        <f t="shared" ca="1" si="26"/>
        <v/>
      </c>
      <c r="AK899" s="49" t="str">
        <f t="shared" ca="1" si="27"/>
        <v/>
      </c>
    </row>
    <row r="900" spans="29:37" x14ac:dyDescent="0.2">
      <c r="AC900" s="49">
        <f>IF(ISBLANK(sbcc18[[#This Row],[total_boys]]),SUM(sbcc18[[#This Row],[boys_0-5_reached]],sbcc18[[#This Row],[boys_6-12_reached]],sbcc18[[#This Row],[boys_13-18_reached]]),sbcc18[[#This Row],[total_boys]])</f>
        <v>0</v>
      </c>
      <c r="AD900" s="49">
        <f>IF(ISBLANK(sbcc18[[#This Row],[total_girls]]),SUM(sbcc18[[#This Row],[girls_0-5_reached]],sbcc18[[#This Row],[girls_6-12_reached]],sbcc18[[#This Row],[girls_13-18_reached]]),sbcc18[[#This Row],[total_girls]])</f>
        <v>0</v>
      </c>
      <c r="AE900" s="49">
        <f>IF(ISBLANK(sbcc18[[#This Row],[total_children]]),SUM(sbcc18[[#This Row],[calc_boys]],sbcc18[[#This Row],[calc_girls]]),sbcc18[[#This Row],[total_children]])</f>
        <v>0</v>
      </c>
      <c r="AF900" s="49">
        <f>IF(ISBLANK(sbcc18[[#This Row],[total_pwd]]),SUM(sbcc18[[#This Row],[total_pwd_men]],sbcc18[[#This Row],[total_pwd_women]]),sbcc18[[#This Row],[total_pwd]])</f>
        <v>0</v>
      </c>
      <c r="AG900" s="49">
        <f>IF(ISBLANK(sbcc18[[#This Row],[total_adults]]),SUM(sbcc18[[#This Row],[total_men]],sbcc18[[#This Row],[total_women]]),sbcc18[[#This Row],[total_adults]])</f>
        <v>0</v>
      </c>
      <c r="AH900" s="49">
        <f>IF(ISBLANK(sbcc18[[#This Row],[total_beneficiaries_reached]]),SUM(sbcc18[[#This Row],[calc_children]],sbcc18[[#This Row],[calc_adults]]),sbcc18[[#This Row],[total_beneficiaries_reached]])</f>
        <v>0</v>
      </c>
      <c r="AI900" s="49" t="str">
        <f ca="1">IF(B900="","",OFFSET(table_admin1[[#Headers],[ADM1_PT]],MATCH(B900,admin1,0),1))</f>
        <v/>
      </c>
      <c r="AJ900" s="49" t="str">
        <f t="shared" ca="1" si="26"/>
        <v/>
      </c>
      <c r="AK900" s="49" t="str">
        <f t="shared" ca="1" si="27"/>
        <v/>
      </c>
    </row>
    <row r="901" spans="29:37" x14ac:dyDescent="0.2">
      <c r="AC901" s="49">
        <f>IF(ISBLANK(sbcc18[[#This Row],[total_boys]]),SUM(sbcc18[[#This Row],[boys_0-5_reached]],sbcc18[[#This Row],[boys_6-12_reached]],sbcc18[[#This Row],[boys_13-18_reached]]),sbcc18[[#This Row],[total_boys]])</f>
        <v>0</v>
      </c>
      <c r="AD901" s="49">
        <f>IF(ISBLANK(sbcc18[[#This Row],[total_girls]]),SUM(sbcc18[[#This Row],[girls_0-5_reached]],sbcc18[[#This Row],[girls_6-12_reached]],sbcc18[[#This Row],[girls_13-18_reached]]),sbcc18[[#This Row],[total_girls]])</f>
        <v>0</v>
      </c>
      <c r="AE901" s="49">
        <f>IF(ISBLANK(sbcc18[[#This Row],[total_children]]),SUM(sbcc18[[#This Row],[calc_boys]],sbcc18[[#This Row],[calc_girls]]),sbcc18[[#This Row],[total_children]])</f>
        <v>0</v>
      </c>
      <c r="AF901" s="49">
        <f>IF(ISBLANK(sbcc18[[#This Row],[total_pwd]]),SUM(sbcc18[[#This Row],[total_pwd_men]],sbcc18[[#This Row],[total_pwd_women]]),sbcc18[[#This Row],[total_pwd]])</f>
        <v>0</v>
      </c>
      <c r="AG901" s="49">
        <f>IF(ISBLANK(sbcc18[[#This Row],[total_adults]]),SUM(sbcc18[[#This Row],[total_men]],sbcc18[[#This Row],[total_women]]),sbcc18[[#This Row],[total_adults]])</f>
        <v>0</v>
      </c>
      <c r="AH901" s="49">
        <f>IF(ISBLANK(sbcc18[[#This Row],[total_beneficiaries_reached]]),SUM(sbcc18[[#This Row],[calc_children]],sbcc18[[#This Row],[calc_adults]]),sbcc18[[#This Row],[total_beneficiaries_reached]])</f>
        <v>0</v>
      </c>
      <c r="AI901" s="49" t="str">
        <f ca="1">IF(B901="","",OFFSET(table_admin1[[#Headers],[ADM1_PT]],MATCH(B901,admin1,0),1))</f>
        <v/>
      </c>
      <c r="AJ901" s="49" t="str">
        <f t="shared" ca="1" si="26"/>
        <v/>
      </c>
      <c r="AK901" s="49" t="str">
        <f t="shared" ca="1" si="27"/>
        <v/>
      </c>
    </row>
    <row r="902" spans="29:37" x14ac:dyDescent="0.2">
      <c r="AC902" s="49">
        <f>IF(ISBLANK(sbcc18[[#This Row],[total_boys]]),SUM(sbcc18[[#This Row],[boys_0-5_reached]],sbcc18[[#This Row],[boys_6-12_reached]],sbcc18[[#This Row],[boys_13-18_reached]]),sbcc18[[#This Row],[total_boys]])</f>
        <v>0</v>
      </c>
      <c r="AD902" s="49">
        <f>IF(ISBLANK(sbcc18[[#This Row],[total_girls]]),SUM(sbcc18[[#This Row],[girls_0-5_reached]],sbcc18[[#This Row],[girls_6-12_reached]],sbcc18[[#This Row],[girls_13-18_reached]]),sbcc18[[#This Row],[total_girls]])</f>
        <v>0</v>
      </c>
      <c r="AE902" s="49">
        <f>IF(ISBLANK(sbcc18[[#This Row],[total_children]]),SUM(sbcc18[[#This Row],[calc_boys]],sbcc18[[#This Row],[calc_girls]]),sbcc18[[#This Row],[total_children]])</f>
        <v>0</v>
      </c>
      <c r="AF902" s="49">
        <f>IF(ISBLANK(sbcc18[[#This Row],[total_pwd]]),SUM(sbcc18[[#This Row],[total_pwd_men]],sbcc18[[#This Row],[total_pwd_women]]),sbcc18[[#This Row],[total_pwd]])</f>
        <v>0</v>
      </c>
      <c r="AG902" s="49">
        <f>IF(ISBLANK(sbcc18[[#This Row],[total_adults]]),SUM(sbcc18[[#This Row],[total_men]],sbcc18[[#This Row],[total_women]]),sbcc18[[#This Row],[total_adults]])</f>
        <v>0</v>
      </c>
      <c r="AH902" s="49">
        <f>IF(ISBLANK(sbcc18[[#This Row],[total_beneficiaries_reached]]),SUM(sbcc18[[#This Row],[calc_children]],sbcc18[[#This Row],[calc_adults]]),sbcc18[[#This Row],[total_beneficiaries_reached]])</f>
        <v>0</v>
      </c>
      <c r="AI902" s="49" t="str">
        <f ca="1">IF(B902="","",OFFSET(table_admin1[[#Headers],[ADM1_PT]],MATCH(B902,admin1,0),1))</f>
        <v/>
      </c>
      <c r="AJ902" s="49" t="str">
        <f t="shared" ref="AJ902:AJ965" ca="1" si="28">IF(C902="","",INDEX(admin2_pcode,MATCH(C902,OFFSET(admin2_start,MATCH(AI902,admin1_linked_pcode,0),0,COUNTIF(admin1_linked_pcode,AI902)),0)+MATCH(AI902,admin1_linked_pcode,0)-1))</f>
        <v/>
      </c>
      <c r="AK902" s="49" t="str">
        <f t="shared" ref="AK902:AK965" ca="1" si="29">IF(D902="","",INDEX(admin3_pcode,MATCH(D902,OFFSET(admin3_start,MATCH(AJ902,admin2_linked_pcode,0),0,COUNTIF(admin2_linked_pcode,AJ902)),0)+MATCH(AJ902,admin2_linked_pcode,0)-1))</f>
        <v/>
      </c>
    </row>
    <row r="903" spans="29:37" x14ac:dyDescent="0.2">
      <c r="AC903" s="49">
        <f>IF(ISBLANK(sbcc18[[#This Row],[total_boys]]),SUM(sbcc18[[#This Row],[boys_0-5_reached]],sbcc18[[#This Row],[boys_6-12_reached]],sbcc18[[#This Row],[boys_13-18_reached]]),sbcc18[[#This Row],[total_boys]])</f>
        <v>0</v>
      </c>
      <c r="AD903" s="49">
        <f>IF(ISBLANK(sbcc18[[#This Row],[total_girls]]),SUM(sbcc18[[#This Row],[girls_0-5_reached]],sbcc18[[#This Row],[girls_6-12_reached]],sbcc18[[#This Row],[girls_13-18_reached]]),sbcc18[[#This Row],[total_girls]])</f>
        <v>0</v>
      </c>
      <c r="AE903" s="49">
        <f>IF(ISBLANK(sbcc18[[#This Row],[total_children]]),SUM(sbcc18[[#This Row],[calc_boys]],sbcc18[[#This Row],[calc_girls]]),sbcc18[[#This Row],[total_children]])</f>
        <v>0</v>
      </c>
      <c r="AF903" s="49">
        <f>IF(ISBLANK(sbcc18[[#This Row],[total_pwd]]),SUM(sbcc18[[#This Row],[total_pwd_men]],sbcc18[[#This Row],[total_pwd_women]]),sbcc18[[#This Row],[total_pwd]])</f>
        <v>0</v>
      </c>
      <c r="AG903" s="49">
        <f>IF(ISBLANK(sbcc18[[#This Row],[total_adults]]),SUM(sbcc18[[#This Row],[total_men]],sbcc18[[#This Row],[total_women]]),sbcc18[[#This Row],[total_adults]])</f>
        <v>0</v>
      </c>
      <c r="AH903" s="49">
        <f>IF(ISBLANK(sbcc18[[#This Row],[total_beneficiaries_reached]]),SUM(sbcc18[[#This Row],[calc_children]],sbcc18[[#This Row],[calc_adults]]),sbcc18[[#This Row],[total_beneficiaries_reached]])</f>
        <v>0</v>
      </c>
      <c r="AI903" s="49" t="str">
        <f ca="1">IF(B903="","",OFFSET(table_admin1[[#Headers],[ADM1_PT]],MATCH(B903,admin1,0),1))</f>
        <v/>
      </c>
      <c r="AJ903" s="49" t="str">
        <f t="shared" ca="1" si="28"/>
        <v/>
      </c>
      <c r="AK903" s="49" t="str">
        <f t="shared" ca="1" si="29"/>
        <v/>
      </c>
    </row>
    <row r="904" spans="29:37" x14ac:dyDescent="0.2">
      <c r="AC904" s="49">
        <f>IF(ISBLANK(sbcc18[[#This Row],[total_boys]]),SUM(sbcc18[[#This Row],[boys_0-5_reached]],sbcc18[[#This Row],[boys_6-12_reached]],sbcc18[[#This Row],[boys_13-18_reached]]),sbcc18[[#This Row],[total_boys]])</f>
        <v>0</v>
      </c>
      <c r="AD904" s="49">
        <f>IF(ISBLANK(sbcc18[[#This Row],[total_girls]]),SUM(sbcc18[[#This Row],[girls_0-5_reached]],sbcc18[[#This Row],[girls_6-12_reached]],sbcc18[[#This Row],[girls_13-18_reached]]),sbcc18[[#This Row],[total_girls]])</f>
        <v>0</v>
      </c>
      <c r="AE904" s="49">
        <f>IF(ISBLANK(sbcc18[[#This Row],[total_children]]),SUM(sbcc18[[#This Row],[calc_boys]],sbcc18[[#This Row],[calc_girls]]),sbcc18[[#This Row],[total_children]])</f>
        <v>0</v>
      </c>
      <c r="AF904" s="49">
        <f>IF(ISBLANK(sbcc18[[#This Row],[total_pwd]]),SUM(sbcc18[[#This Row],[total_pwd_men]],sbcc18[[#This Row],[total_pwd_women]]),sbcc18[[#This Row],[total_pwd]])</f>
        <v>0</v>
      </c>
      <c r="AG904" s="49">
        <f>IF(ISBLANK(sbcc18[[#This Row],[total_adults]]),SUM(sbcc18[[#This Row],[total_men]],sbcc18[[#This Row],[total_women]]),sbcc18[[#This Row],[total_adults]])</f>
        <v>0</v>
      </c>
      <c r="AH904" s="49">
        <f>IF(ISBLANK(sbcc18[[#This Row],[total_beneficiaries_reached]]),SUM(sbcc18[[#This Row],[calc_children]],sbcc18[[#This Row],[calc_adults]]),sbcc18[[#This Row],[total_beneficiaries_reached]])</f>
        <v>0</v>
      </c>
      <c r="AI904" s="49" t="str">
        <f ca="1">IF(B904="","",OFFSET(table_admin1[[#Headers],[ADM1_PT]],MATCH(B904,admin1,0),1))</f>
        <v/>
      </c>
      <c r="AJ904" s="49" t="str">
        <f t="shared" ca="1" si="28"/>
        <v/>
      </c>
      <c r="AK904" s="49" t="str">
        <f t="shared" ca="1" si="29"/>
        <v/>
      </c>
    </row>
    <row r="905" spans="29:37" x14ac:dyDescent="0.2">
      <c r="AC905" s="49">
        <f>IF(ISBLANK(sbcc18[[#This Row],[total_boys]]),SUM(sbcc18[[#This Row],[boys_0-5_reached]],sbcc18[[#This Row],[boys_6-12_reached]],sbcc18[[#This Row],[boys_13-18_reached]]),sbcc18[[#This Row],[total_boys]])</f>
        <v>0</v>
      </c>
      <c r="AD905" s="49">
        <f>IF(ISBLANK(sbcc18[[#This Row],[total_girls]]),SUM(sbcc18[[#This Row],[girls_0-5_reached]],sbcc18[[#This Row],[girls_6-12_reached]],sbcc18[[#This Row],[girls_13-18_reached]]),sbcc18[[#This Row],[total_girls]])</f>
        <v>0</v>
      </c>
      <c r="AE905" s="49">
        <f>IF(ISBLANK(sbcc18[[#This Row],[total_children]]),SUM(sbcc18[[#This Row],[calc_boys]],sbcc18[[#This Row],[calc_girls]]),sbcc18[[#This Row],[total_children]])</f>
        <v>0</v>
      </c>
      <c r="AF905" s="49">
        <f>IF(ISBLANK(sbcc18[[#This Row],[total_pwd]]),SUM(sbcc18[[#This Row],[total_pwd_men]],sbcc18[[#This Row],[total_pwd_women]]),sbcc18[[#This Row],[total_pwd]])</f>
        <v>0</v>
      </c>
      <c r="AG905" s="49">
        <f>IF(ISBLANK(sbcc18[[#This Row],[total_adults]]),SUM(sbcc18[[#This Row],[total_men]],sbcc18[[#This Row],[total_women]]),sbcc18[[#This Row],[total_adults]])</f>
        <v>0</v>
      </c>
      <c r="AH905" s="49">
        <f>IF(ISBLANK(sbcc18[[#This Row],[total_beneficiaries_reached]]),SUM(sbcc18[[#This Row],[calc_children]],sbcc18[[#This Row],[calc_adults]]),sbcc18[[#This Row],[total_beneficiaries_reached]])</f>
        <v>0</v>
      </c>
      <c r="AI905" s="49" t="str">
        <f ca="1">IF(B905="","",OFFSET(table_admin1[[#Headers],[ADM1_PT]],MATCH(B905,admin1,0),1))</f>
        <v/>
      </c>
      <c r="AJ905" s="49" t="str">
        <f t="shared" ca="1" si="28"/>
        <v/>
      </c>
      <c r="AK905" s="49" t="str">
        <f t="shared" ca="1" si="29"/>
        <v/>
      </c>
    </row>
    <row r="906" spans="29:37" x14ac:dyDescent="0.2">
      <c r="AC906" s="49">
        <f>IF(ISBLANK(sbcc18[[#This Row],[total_boys]]),SUM(sbcc18[[#This Row],[boys_0-5_reached]],sbcc18[[#This Row],[boys_6-12_reached]],sbcc18[[#This Row],[boys_13-18_reached]]),sbcc18[[#This Row],[total_boys]])</f>
        <v>0</v>
      </c>
      <c r="AD906" s="49">
        <f>IF(ISBLANK(sbcc18[[#This Row],[total_girls]]),SUM(sbcc18[[#This Row],[girls_0-5_reached]],sbcc18[[#This Row],[girls_6-12_reached]],sbcc18[[#This Row],[girls_13-18_reached]]),sbcc18[[#This Row],[total_girls]])</f>
        <v>0</v>
      </c>
      <c r="AE906" s="49">
        <f>IF(ISBLANK(sbcc18[[#This Row],[total_children]]),SUM(sbcc18[[#This Row],[calc_boys]],sbcc18[[#This Row],[calc_girls]]),sbcc18[[#This Row],[total_children]])</f>
        <v>0</v>
      </c>
      <c r="AF906" s="49">
        <f>IF(ISBLANK(sbcc18[[#This Row],[total_pwd]]),SUM(sbcc18[[#This Row],[total_pwd_men]],sbcc18[[#This Row],[total_pwd_women]]),sbcc18[[#This Row],[total_pwd]])</f>
        <v>0</v>
      </c>
      <c r="AG906" s="49">
        <f>IF(ISBLANK(sbcc18[[#This Row],[total_adults]]),SUM(sbcc18[[#This Row],[total_men]],sbcc18[[#This Row],[total_women]]),sbcc18[[#This Row],[total_adults]])</f>
        <v>0</v>
      </c>
      <c r="AH906" s="49">
        <f>IF(ISBLANK(sbcc18[[#This Row],[total_beneficiaries_reached]]),SUM(sbcc18[[#This Row],[calc_children]],sbcc18[[#This Row],[calc_adults]]),sbcc18[[#This Row],[total_beneficiaries_reached]])</f>
        <v>0</v>
      </c>
      <c r="AI906" s="49" t="str">
        <f ca="1">IF(B906="","",OFFSET(table_admin1[[#Headers],[ADM1_PT]],MATCH(B906,admin1,0),1))</f>
        <v/>
      </c>
      <c r="AJ906" s="49" t="str">
        <f t="shared" ca="1" si="28"/>
        <v/>
      </c>
      <c r="AK906" s="49" t="str">
        <f t="shared" ca="1" si="29"/>
        <v/>
      </c>
    </row>
    <row r="907" spans="29:37" x14ac:dyDescent="0.2">
      <c r="AC907" s="49">
        <f>IF(ISBLANK(sbcc18[[#This Row],[total_boys]]),SUM(sbcc18[[#This Row],[boys_0-5_reached]],sbcc18[[#This Row],[boys_6-12_reached]],sbcc18[[#This Row],[boys_13-18_reached]]),sbcc18[[#This Row],[total_boys]])</f>
        <v>0</v>
      </c>
      <c r="AD907" s="49">
        <f>IF(ISBLANK(sbcc18[[#This Row],[total_girls]]),SUM(sbcc18[[#This Row],[girls_0-5_reached]],sbcc18[[#This Row],[girls_6-12_reached]],sbcc18[[#This Row],[girls_13-18_reached]]),sbcc18[[#This Row],[total_girls]])</f>
        <v>0</v>
      </c>
      <c r="AE907" s="49">
        <f>IF(ISBLANK(sbcc18[[#This Row],[total_children]]),SUM(sbcc18[[#This Row],[calc_boys]],sbcc18[[#This Row],[calc_girls]]),sbcc18[[#This Row],[total_children]])</f>
        <v>0</v>
      </c>
      <c r="AF907" s="49">
        <f>IF(ISBLANK(sbcc18[[#This Row],[total_pwd]]),SUM(sbcc18[[#This Row],[total_pwd_men]],sbcc18[[#This Row],[total_pwd_women]]),sbcc18[[#This Row],[total_pwd]])</f>
        <v>0</v>
      </c>
      <c r="AG907" s="49">
        <f>IF(ISBLANK(sbcc18[[#This Row],[total_adults]]),SUM(sbcc18[[#This Row],[total_men]],sbcc18[[#This Row],[total_women]]),sbcc18[[#This Row],[total_adults]])</f>
        <v>0</v>
      </c>
      <c r="AH907" s="49">
        <f>IF(ISBLANK(sbcc18[[#This Row],[total_beneficiaries_reached]]),SUM(sbcc18[[#This Row],[calc_children]],sbcc18[[#This Row],[calc_adults]]),sbcc18[[#This Row],[total_beneficiaries_reached]])</f>
        <v>0</v>
      </c>
      <c r="AI907" s="49" t="str">
        <f ca="1">IF(B907="","",OFFSET(table_admin1[[#Headers],[ADM1_PT]],MATCH(B907,admin1,0),1))</f>
        <v/>
      </c>
      <c r="AJ907" s="49" t="str">
        <f t="shared" ca="1" si="28"/>
        <v/>
      </c>
      <c r="AK907" s="49" t="str">
        <f t="shared" ca="1" si="29"/>
        <v/>
      </c>
    </row>
    <row r="908" spans="29:37" x14ac:dyDescent="0.2">
      <c r="AC908" s="49">
        <f>IF(ISBLANK(sbcc18[[#This Row],[total_boys]]),SUM(sbcc18[[#This Row],[boys_0-5_reached]],sbcc18[[#This Row],[boys_6-12_reached]],sbcc18[[#This Row],[boys_13-18_reached]]),sbcc18[[#This Row],[total_boys]])</f>
        <v>0</v>
      </c>
      <c r="AD908" s="49">
        <f>IF(ISBLANK(sbcc18[[#This Row],[total_girls]]),SUM(sbcc18[[#This Row],[girls_0-5_reached]],sbcc18[[#This Row],[girls_6-12_reached]],sbcc18[[#This Row],[girls_13-18_reached]]),sbcc18[[#This Row],[total_girls]])</f>
        <v>0</v>
      </c>
      <c r="AE908" s="49">
        <f>IF(ISBLANK(sbcc18[[#This Row],[total_children]]),SUM(sbcc18[[#This Row],[calc_boys]],sbcc18[[#This Row],[calc_girls]]),sbcc18[[#This Row],[total_children]])</f>
        <v>0</v>
      </c>
      <c r="AF908" s="49">
        <f>IF(ISBLANK(sbcc18[[#This Row],[total_pwd]]),SUM(sbcc18[[#This Row],[total_pwd_men]],sbcc18[[#This Row],[total_pwd_women]]),sbcc18[[#This Row],[total_pwd]])</f>
        <v>0</v>
      </c>
      <c r="AG908" s="49">
        <f>IF(ISBLANK(sbcc18[[#This Row],[total_adults]]),SUM(sbcc18[[#This Row],[total_men]],sbcc18[[#This Row],[total_women]]),sbcc18[[#This Row],[total_adults]])</f>
        <v>0</v>
      </c>
      <c r="AH908" s="49">
        <f>IF(ISBLANK(sbcc18[[#This Row],[total_beneficiaries_reached]]),SUM(sbcc18[[#This Row],[calc_children]],sbcc18[[#This Row],[calc_adults]]),sbcc18[[#This Row],[total_beneficiaries_reached]])</f>
        <v>0</v>
      </c>
      <c r="AI908" s="49" t="str">
        <f ca="1">IF(B908="","",OFFSET(table_admin1[[#Headers],[ADM1_PT]],MATCH(B908,admin1,0),1))</f>
        <v/>
      </c>
      <c r="AJ908" s="49" t="str">
        <f t="shared" ca="1" si="28"/>
        <v/>
      </c>
      <c r="AK908" s="49" t="str">
        <f t="shared" ca="1" si="29"/>
        <v/>
      </c>
    </row>
    <row r="909" spans="29:37" x14ac:dyDescent="0.2">
      <c r="AC909" s="49">
        <f>IF(ISBLANK(sbcc18[[#This Row],[total_boys]]),SUM(sbcc18[[#This Row],[boys_0-5_reached]],sbcc18[[#This Row],[boys_6-12_reached]],sbcc18[[#This Row],[boys_13-18_reached]]),sbcc18[[#This Row],[total_boys]])</f>
        <v>0</v>
      </c>
      <c r="AD909" s="49">
        <f>IF(ISBLANK(sbcc18[[#This Row],[total_girls]]),SUM(sbcc18[[#This Row],[girls_0-5_reached]],sbcc18[[#This Row],[girls_6-12_reached]],sbcc18[[#This Row],[girls_13-18_reached]]),sbcc18[[#This Row],[total_girls]])</f>
        <v>0</v>
      </c>
      <c r="AE909" s="49">
        <f>IF(ISBLANK(sbcc18[[#This Row],[total_children]]),SUM(sbcc18[[#This Row],[calc_boys]],sbcc18[[#This Row],[calc_girls]]),sbcc18[[#This Row],[total_children]])</f>
        <v>0</v>
      </c>
      <c r="AF909" s="49">
        <f>IF(ISBLANK(sbcc18[[#This Row],[total_pwd]]),SUM(sbcc18[[#This Row],[total_pwd_men]],sbcc18[[#This Row],[total_pwd_women]]),sbcc18[[#This Row],[total_pwd]])</f>
        <v>0</v>
      </c>
      <c r="AG909" s="49">
        <f>IF(ISBLANK(sbcc18[[#This Row],[total_adults]]),SUM(sbcc18[[#This Row],[total_men]],sbcc18[[#This Row],[total_women]]),sbcc18[[#This Row],[total_adults]])</f>
        <v>0</v>
      </c>
      <c r="AH909" s="49">
        <f>IF(ISBLANK(sbcc18[[#This Row],[total_beneficiaries_reached]]),SUM(sbcc18[[#This Row],[calc_children]],sbcc18[[#This Row],[calc_adults]]),sbcc18[[#This Row],[total_beneficiaries_reached]])</f>
        <v>0</v>
      </c>
      <c r="AI909" s="49" t="str">
        <f ca="1">IF(B909="","",OFFSET(table_admin1[[#Headers],[ADM1_PT]],MATCH(B909,admin1,0),1))</f>
        <v/>
      </c>
      <c r="AJ909" s="49" t="str">
        <f t="shared" ca="1" si="28"/>
        <v/>
      </c>
      <c r="AK909" s="49" t="str">
        <f t="shared" ca="1" si="29"/>
        <v/>
      </c>
    </row>
    <row r="910" spans="29:37" x14ac:dyDescent="0.2">
      <c r="AC910" s="49">
        <f>IF(ISBLANK(sbcc18[[#This Row],[total_boys]]),SUM(sbcc18[[#This Row],[boys_0-5_reached]],sbcc18[[#This Row],[boys_6-12_reached]],sbcc18[[#This Row],[boys_13-18_reached]]),sbcc18[[#This Row],[total_boys]])</f>
        <v>0</v>
      </c>
      <c r="AD910" s="49">
        <f>IF(ISBLANK(sbcc18[[#This Row],[total_girls]]),SUM(sbcc18[[#This Row],[girls_0-5_reached]],sbcc18[[#This Row],[girls_6-12_reached]],sbcc18[[#This Row],[girls_13-18_reached]]),sbcc18[[#This Row],[total_girls]])</f>
        <v>0</v>
      </c>
      <c r="AE910" s="49">
        <f>IF(ISBLANK(sbcc18[[#This Row],[total_children]]),SUM(sbcc18[[#This Row],[calc_boys]],sbcc18[[#This Row],[calc_girls]]),sbcc18[[#This Row],[total_children]])</f>
        <v>0</v>
      </c>
      <c r="AF910" s="49">
        <f>IF(ISBLANK(sbcc18[[#This Row],[total_pwd]]),SUM(sbcc18[[#This Row],[total_pwd_men]],sbcc18[[#This Row],[total_pwd_women]]),sbcc18[[#This Row],[total_pwd]])</f>
        <v>0</v>
      </c>
      <c r="AG910" s="49">
        <f>IF(ISBLANK(sbcc18[[#This Row],[total_adults]]),SUM(sbcc18[[#This Row],[total_men]],sbcc18[[#This Row],[total_women]]),sbcc18[[#This Row],[total_adults]])</f>
        <v>0</v>
      </c>
      <c r="AH910" s="49">
        <f>IF(ISBLANK(sbcc18[[#This Row],[total_beneficiaries_reached]]),SUM(sbcc18[[#This Row],[calc_children]],sbcc18[[#This Row],[calc_adults]]),sbcc18[[#This Row],[total_beneficiaries_reached]])</f>
        <v>0</v>
      </c>
      <c r="AI910" s="49" t="str">
        <f ca="1">IF(B910="","",OFFSET(table_admin1[[#Headers],[ADM1_PT]],MATCH(B910,admin1,0),1))</f>
        <v/>
      </c>
      <c r="AJ910" s="49" t="str">
        <f t="shared" ca="1" si="28"/>
        <v/>
      </c>
      <c r="AK910" s="49" t="str">
        <f t="shared" ca="1" si="29"/>
        <v/>
      </c>
    </row>
    <row r="911" spans="29:37" x14ac:dyDescent="0.2">
      <c r="AC911" s="49">
        <f>IF(ISBLANK(sbcc18[[#This Row],[total_boys]]),SUM(sbcc18[[#This Row],[boys_0-5_reached]],sbcc18[[#This Row],[boys_6-12_reached]],sbcc18[[#This Row],[boys_13-18_reached]]),sbcc18[[#This Row],[total_boys]])</f>
        <v>0</v>
      </c>
      <c r="AD911" s="49">
        <f>IF(ISBLANK(sbcc18[[#This Row],[total_girls]]),SUM(sbcc18[[#This Row],[girls_0-5_reached]],sbcc18[[#This Row],[girls_6-12_reached]],sbcc18[[#This Row],[girls_13-18_reached]]),sbcc18[[#This Row],[total_girls]])</f>
        <v>0</v>
      </c>
      <c r="AE911" s="49">
        <f>IF(ISBLANK(sbcc18[[#This Row],[total_children]]),SUM(sbcc18[[#This Row],[calc_boys]],sbcc18[[#This Row],[calc_girls]]),sbcc18[[#This Row],[total_children]])</f>
        <v>0</v>
      </c>
      <c r="AF911" s="49">
        <f>IF(ISBLANK(sbcc18[[#This Row],[total_pwd]]),SUM(sbcc18[[#This Row],[total_pwd_men]],sbcc18[[#This Row],[total_pwd_women]]),sbcc18[[#This Row],[total_pwd]])</f>
        <v>0</v>
      </c>
      <c r="AG911" s="49">
        <f>IF(ISBLANK(sbcc18[[#This Row],[total_adults]]),SUM(sbcc18[[#This Row],[total_men]],sbcc18[[#This Row],[total_women]]),sbcc18[[#This Row],[total_adults]])</f>
        <v>0</v>
      </c>
      <c r="AH911" s="49">
        <f>IF(ISBLANK(sbcc18[[#This Row],[total_beneficiaries_reached]]),SUM(sbcc18[[#This Row],[calc_children]],sbcc18[[#This Row],[calc_adults]]),sbcc18[[#This Row],[total_beneficiaries_reached]])</f>
        <v>0</v>
      </c>
      <c r="AI911" s="49" t="str">
        <f ca="1">IF(B911="","",OFFSET(table_admin1[[#Headers],[ADM1_PT]],MATCH(B911,admin1,0),1))</f>
        <v/>
      </c>
      <c r="AJ911" s="49" t="str">
        <f t="shared" ca="1" si="28"/>
        <v/>
      </c>
      <c r="AK911" s="49" t="str">
        <f t="shared" ca="1" si="29"/>
        <v/>
      </c>
    </row>
    <row r="912" spans="29:37" x14ac:dyDescent="0.2">
      <c r="AC912" s="49">
        <f>IF(ISBLANK(sbcc18[[#This Row],[total_boys]]),SUM(sbcc18[[#This Row],[boys_0-5_reached]],sbcc18[[#This Row],[boys_6-12_reached]],sbcc18[[#This Row],[boys_13-18_reached]]),sbcc18[[#This Row],[total_boys]])</f>
        <v>0</v>
      </c>
      <c r="AD912" s="49">
        <f>IF(ISBLANK(sbcc18[[#This Row],[total_girls]]),SUM(sbcc18[[#This Row],[girls_0-5_reached]],sbcc18[[#This Row],[girls_6-12_reached]],sbcc18[[#This Row],[girls_13-18_reached]]),sbcc18[[#This Row],[total_girls]])</f>
        <v>0</v>
      </c>
      <c r="AE912" s="49">
        <f>IF(ISBLANK(sbcc18[[#This Row],[total_children]]),SUM(sbcc18[[#This Row],[calc_boys]],sbcc18[[#This Row],[calc_girls]]),sbcc18[[#This Row],[total_children]])</f>
        <v>0</v>
      </c>
      <c r="AF912" s="49">
        <f>IF(ISBLANK(sbcc18[[#This Row],[total_pwd]]),SUM(sbcc18[[#This Row],[total_pwd_men]],sbcc18[[#This Row],[total_pwd_women]]),sbcc18[[#This Row],[total_pwd]])</f>
        <v>0</v>
      </c>
      <c r="AG912" s="49">
        <f>IF(ISBLANK(sbcc18[[#This Row],[total_adults]]),SUM(sbcc18[[#This Row],[total_men]],sbcc18[[#This Row],[total_women]]),sbcc18[[#This Row],[total_adults]])</f>
        <v>0</v>
      </c>
      <c r="AH912" s="49">
        <f>IF(ISBLANK(sbcc18[[#This Row],[total_beneficiaries_reached]]),SUM(sbcc18[[#This Row],[calc_children]],sbcc18[[#This Row],[calc_adults]]),sbcc18[[#This Row],[total_beneficiaries_reached]])</f>
        <v>0</v>
      </c>
      <c r="AI912" s="49" t="str">
        <f ca="1">IF(B912="","",OFFSET(table_admin1[[#Headers],[ADM1_PT]],MATCH(B912,admin1,0),1))</f>
        <v/>
      </c>
      <c r="AJ912" s="49" t="str">
        <f t="shared" ca="1" si="28"/>
        <v/>
      </c>
      <c r="AK912" s="49" t="str">
        <f t="shared" ca="1" si="29"/>
        <v/>
      </c>
    </row>
    <row r="913" spans="29:37" x14ac:dyDescent="0.2">
      <c r="AC913" s="49">
        <f>IF(ISBLANK(sbcc18[[#This Row],[total_boys]]),SUM(sbcc18[[#This Row],[boys_0-5_reached]],sbcc18[[#This Row],[boys_6-12_reached]],sbcc18[[#This Row],[boys_13-18_reached]]),sbcc18[[#This Row],[total_boys]])</f>
        <v>0</v>
      </c>
      <c r="AD913" s="49">
        <f>IF(ISBLANK(sbcc18[[#This Row],[total_girls]]),SUM(sbcc18[[#This Row],[girls_0-5_reached]],sbcc18[[#This Row],[girls_6-12_reached]],sbcc18[[#This Row],[girls_13-18_reached]]),sbcc18[[#This Row],[total_girls]])</f>
        <v>0</v>
      </c>
      <c r="AE913" s="49">
        <f>IF(ISBLANK(sbcc18[[#This Row],[total_children]]),SUM(sbcc18[[#This Row],[calc_boys]],sbcc18[[#This Row],[calc_girls]]),sbcc18[[#This Row],[total_children]])</f>
        <v>0</v>
      </c>
      <c r="AF913" s="49">
        <f>IF(ISBLANK(sbcc18[[#This Row],[total_pwd]]),SUM(sbcc18[[#This Row],[total_pwd_men]],sbcc18[[#This Row],[total_pwd_women]]),sbcc18[[#This Row],[total_pwd]])</f>
        <v>0</v>
      </c>
      <c r="AG913" s="49">
        <f>IF(ISBLANK(sbcc18[[#This Row],[total_adults]]),SUM(sbcc18[[#This Row],[total_men]],sbcc18[[#This Row],[total_women]]),sbcc18[[#This Row],[total_adults]])</f>
        <v>0</v>
      </c>
      <c r="AH913" s="49">
        <f>IF(ISBLANK(sbcc18[[#This Row],[total_beneficiaries_reached]]),SUM(sbcc18[[#This Row],[calc_children]],sbcc18[[#This Row],[calc_adults]]),sbcc18[[#This Row],[total_beneficiaries_reached]])</f>
        <v>0</v>
      </c>
      <c r="AI913" s="49" t="str">
        <f ca="1">IF(B913="","",OFFSET(table_admin1[[#Headers],[ADM1_PT]],MATCH(B913,admin1,0),1))</f>
        <v/>
      </c>
      <c r="AJ913" s="49" t="str">
        <f t="shared" ca="1" si="28"/>
        <v/>
      </c>
      <c r="AK913" s="49" t="str">
        <f t="shared" ca="1" si="29"/>
        <v/>
      </c>
    </row>
    <row r="914" spans="29:37" x14ac:dyDescent="0.2">
      <c r="AC914" s="49">
        <f>IF(ISBLANK(sbcc18[[#This Row],[total_boys]]),SUM(sbcc18[[#This Row],[boys_0-5_reached]],sbcc18[[#This Row],[boys_6-12_reached]],sbcc18[[#This Row],[boys_13-18_reached]]),sbcc18[[#This Row],[total_boys]])</f>
        <v>0</v>
      </c>
      <c r="AD914" s="49">
        <f>IF(ISBLANK(sbcc18[[#This Row],[total_girls]]),SUM(sbcc18[[#This Row],[girls_0-5_reached]],sbcc18[[#This Row],[girls_6-12_reached]],sbcc18[[#This Row],[girls_13-18_reached]]),sbcc18[[#This Row],[total_girls]])</f>
        <v>0</v>
      </c>
      <c r="AE914" s="49">
        <f>IF(ISBLANK(sbcc18[[#This Row],[total_children]]),SUM(sbcc18[[#This Row],[calc_boys]],sbcc18[[#This Row],[calc_girls]]),sbcc18[[#This Row],[total_children]])</f>
        <v>0</v>
      </c>
      <c r="AF914" s="49">
        <f>IF(ISBLANK(sbcc18[[#This Row],[total_pwd]]),SUM(sbcc18[[#This Row],[total_pwd_men]],sbcc18[[#This Row],[total_pwd_women]]),sbcc18[[#This Row],[total_pwd]])</f>
        <v>0</v>
      </c>
      <c r="AG914" s="49">
        <f>IF(ISBLANK(sbcc18[[#This Row],[total_adults]]),SUM(sbcc18[[#This Row],[total_men]],sbcc18[[#This Row],[total_women]]),sbcc18[[#This Row],[total_adults]])</f>
        <v>0</v>
      </c>
      <c r="AH914" s="49">
        <f>IF(ISBLANK(sbcc18[[#This Row],[total_beneficiaries_reached]]),SUM(sbcc18[[#This Row],[calc_children]],sbcc18[[#This Row],[calc_adults]]),sbcc18[[#This Row],[total_beneficiaries_reached]])</f>
        <v>0</v>
      </c>
      <c r="AI914" s="49" t="str">
        <f ca="1">IF(B914="","",OFFSET(table_admin1[[#Headers],[ADM1_PT]],MATCH(B914,admin1,0),1))</f>
        <v/>
      </c>
      <c r="AJ914" s="49" t="str">
        <f t="shared" ca="1" si="28"/>
        <v/>
      </c>
      <c r="AK914" s="49" t="str">
        <f t="shared" ca="1" si="29"/>
        <v/>
      </c>
    </row>
    <row r="915" spans="29:37" x14ac:dyDescent="0.2">
      <c r="AC915" s="49">
        <f>IF(ISBLANK(sbcc18[[#This Row],[total_boys]]),SUM(sbcc18[[#This Row],[boys_0-5_reached]],sbcc18[[#This Row],[boys_6-12_reached]],sbcc18[[#This Row],[boys_13-18_reached]]),sbcc18[[#This Row],[total_boys]])</f>
        <v>0</v>
      </c>
      <c r="AD915" s="49">
        <f>IF(ISBLANK(sbcc18[[#This Row],[total_girls]]),SUM(sbcc18[[#This Row],[girls_0-5_reached]],sbcc18[[#This Row],[girls_6-12_reached]],sbcc18[[#This Row],[girls_13-18_reached]]),sbcc18[[#This Row],[total_girls]])</f>
        <v>0</v>
      </c>
      <c r="AE915" s="49">
        <f>IF(ISBLANK(sbcc18[[#This Row],[total_children]]),SUM(sbcc18[[#This Row],[calc_boys]],sbcc18[[#This Row],[calc_girls]]),sbcc18[[#This Row],[total_children]])</f>
        <v>0</v>
      </c>
      <c r="AF915" s="49">
        <f>IF(ISBLANK(sbcc18[[#This Row],[total_pwd]]),SUM(sbcc18[[#This Row],[total_pwd_men]],sbcc18[[#This Row],[total_pwd_women]]),sbcc18[[#This Row],[total_pwd]])</f>
        <v>0</v>
      </c>
      <c r="AG915" s="49">
        <f>IF(ISBLANK(sbcc18[[#This Row],[total_adults]]),SUM(sbcc18[[#This Row],[total_men]],sbcc18[[#This Row],[total_women]]),sbcc18[[#This Row],[total_adults]])</f>
        <v>0</v>
      </c>
      <c r="AH915" s="49">
        <f>IF(ISBLANK(sbcc18[[#This Row],[total_beneficiaries_reached]]),SUM(sbcc18[[#This Row],[calc_children]],sbcc18[[#This Row],[calc_adults]]),sbcc18[[#This Row],[total_beneficiaries_reached]])</f>
        <v>0</v>
      </c>
      <c r="AI915" s="49" t="str">
        <f ca="1">IF(B915="","",OFFSET(table_admin1[[#Headers],[ADM1_PT]],MATCH(B915,admin1,0),1))</f>
        <v/>
      </c>
      <c r="AJ915" s="49" t="str">
        <f t="shared" ca="1" si="28"/>
        <v/>
      </c>
      <c r="AK915" s="49" t="str">
        <f t="shared" ca="1" si="29"/>
        <v/>
      </c>
    </row>
    <row r="916" spans="29:37" x14ac:dyDescent="0.2">
      <c r="AC916" s="49">
        <f>IF(ISBLANK(sbcc18[[#This Row],[total_boys]]),SUM(sbcc18[[#This Row],[boys_0-5_reached]],sbcc18[[#This Row],[boys_6-12_reached]],sbcc18[[#This Row],[boys_13-18_reached]]),sbcc18[[#This Row],[total_boys]])</f>
        <v>0</v>
      </c>
      <c r="AD916" s="49">
        <f>IF(ISBLANK(sbcc18[[#This Row],[total_girls]]),SUM(sbcc18[[#This Row],[girls_0-5_reached]],sbcc18[[#This Row],[girls_6-12_reached]],sbcc18[[#This Row],[girls_13-18_reached]]),sbcc18[[#This Row],[total_girls]])</f>
        <v>0</v>
      </c>
      <c r="AE916" s="49">
        <f>IF(ISBLANK(sbcc18[[#This Row],[total_children]]),SUM(sbcc18[[#This Row],[calc_boys]],sbcc18[[#This Row],[calc_girls]]),sbcc18[[#This Row],[total_children]])</f>
        <v>0</v>
      </c>
      <c r="AF916" s="49">
        <f>IF(ISBLANK(sbcc18[[#This Row],[total_pwd]]),SUM(sbcc18[[#This Row],[total_pwd_men]],sbcc18[[#This Row],[total_pwd_women]]),sbcc18[[#This Row],[total_pwd]])</f>
        <v>0</v>
      </c>
      <c r="AG916" s="49">
        <f>IF(ISBLANK(sbcc18[[#This Row],[total_adults]]),SUM(sbcc18[[#This Row],[total_men]],sbcc18[[#This Row],[total_women]]),sbcc18[[#This Row],[total_adults]])</f>
        <v>0</v>
      </c>
      <c r="AH916" s="49">
        <f>IF(ISBLANK(sbcc18[[#This Row],[total_beneficiaries_reached]]),SUM(sbcc18[[#This Row],[calc_children]],sbcc18[[#This Row],[calc_adults]]),sbcc18[[#This Row],[total_beneficiaries_reached]])</f>
        <v>0</v>
      </c>
      <c r="AI916" s="49" t="str">
        <f ca="1">IF(B916="","",OFFSET(table_admin1[[#Headers],[ADM1_PT]],MATCH(B916,admin1,0),1))</f>
        <v/>
      </c>
      <c r="AJ916" s="49" t="str">
        <f t="shared" ca="1" si="28"/>
        <v/>
      </c>
      <c r="AK916" s="49" t="str">
        <f t="shared" ca="1" si="29"/>
        <v/>
      </c>
    </row>
    <row r="917" spans="29:37" x14ac:dyDescent="0.2">
      <c r="AC917" s="49">
        <f>IF(ISBLANK(sbcc18[[#This Row],[total_boys]]),SUM(sbcc18[[#This Row],[boys_0-5_reached]],sbcc18[[#This Row],[boys_6-12_reached]],sbcc18[[#This Row],[boys_13-18_reached]]),sbcc18[[#This Row],[total_boys]])</f>
        <v>0</v>
      </c>
      <c r="AD917" s="49">
        <f>IF(ISBLANK(sbcc18[[#This Row],[total_girls]]),SUM(sbcc18[[#This Row],[girls_0-5_reached]],sbcc18[[#This Row],[girls_6-12_reached]],sbcc18[[#This Row],[girls_13-18_reached]]),sbcc18[[#This Row],[total_girls]])</f>
        <v>0</v>
      </c>
      <c r="AE917" s="49">
        <f>IF(ISBLANK(sbcc18[[#This Row],[total_children]]),SUM(sbcc18[[#This Row],[calc_boys]],sbcc18[[#This Row],[calc_girls]]),sbcc18[[#This Row],[total_children]])</f>
        <v>0</v>
      </c>
      <c r="AF917" s="49">
        <f>IF(ISBLANK(sbcc18[[#This Row],[total_pwd]]),SUM(sbcc18[[#This Row],[total_pwd_men]],sbcc18[[#This Row],[total_pwd_women]]),sbcc18[[#This Row],[total_pwd]])</f>
        <v>0</v>
      </c>
      <c r="AG917" s="49">
        <f>IF(ISBLANK(sbcc18[[#This Row],[total_adults]]),SUM(sbcc18[[#This Row],[total_men]],sbcc18[[#This Row],[total_women]]),sbcc18[[#This Row],[total_adults]])</f>
        <v>0</v>
      </c>
      <c r="AH917" s="49">
        <f>IF(ISBLANK(sbcc18[[#This Row],[total_beneficiaries_reached]]),SUM(sbcc18[[#This Row],[calc_children]],sbcc18[[#This Row],[calc_adults]]),sbcc18[[#This Row],[total_beneficiaries_reached]])</f>
        <v>0</v>
      </c>
      <c r="AI917" s="49" t="str">
        <f ca="1">IF(B917="","",OFFSET(table_admin1[[#Headers],[ADM1_PT]],MATCH(B917,admin1,0),1))</f>
        <v/>
      </c>
      <c r="AJ917" s="49" t="str">
        <f t="shared" ca="1" si="28"/>
        <v/>
      </c>
      <c r="AK917" s="49" t="str">
        <f t="shared" ca="1" si="29"/>
        <v/>
      </c>
    </row>
    <row r="918" spans="29:37" x14ac:dyDescent="0.2">
      <c r="AC918" s="49">
        <f>IF(ISBLANK(sbcc18[[#This Row],[total_boys]]),SUM(sbcc18[[#This Row],[boys_0-5_reached]],sbcc18[[#This Row],[boys_6-12_reached]],sbcc18[[#This Row],[boys_13-18_reached]]),sbcc18[[#This Row],[total_boys]])</f>
        <v>0</v>
      </c>
      <c r="AD918" s="49">
        <f>IF(ISBLANK(sbcc18[[#This Row],[total_girls]]),SUM(sbcc18[[#This Row],[girls_0-5_reached]],sbcc18[[#This Row],[girls_6-12_reached]],sbcc18[[#This Row],[girls_13-18_reached]]),sbcc18[[#This Row],[total_girls]])</f>
        <v>0</v>
      </c>
      <c r="AE918" s="49">
        <f>IF(ISBLANK(sbcc18[[#This Row],[total_children]]),SUM(sbcc18[[#This Row],[calc_boys]],sbcc18[[#This Row],[calc_girls]]),sbcc18[[#This Row],[total_children]])</f>
        <v>0</v>
      </c>
      <c r="AF918" s="49">
        <f>IF(ISBLANK(sbcc18[[#This Row],[total_pwd]]),SUM(sbcc18[[#This Row],[total_pwd_men]],sbcc18[[#This Row],[total_pwd_women]]),sbcc18[[#This Row],[total_pwd]])</f>
        <v>0</v>
      </c>
      <c r="AG918" s="49">
        <f>IF(ISBLANK(sbcc18[[#This Row],[total_adults]]),SUM(sbcc18[[#This Row],[total_men]],sbcc18[[#This Row],[total_women]]),sbcc18[[#This Row],[total_adults]])</f>
        <v>0</v>
      </c>
      <c r="AH918" s="49">
        <f>IF(ISBLANK(sbcc18[[#This Row],[total_beneficiaries_reached]]),SUM(sbcc18[[#This Row],[calc_children]],sbcc18[[#This Row],[calc_adults]]),sbcc18[[#This Row],[total_beneficiaries_reached]])</f>
        <v>0</v>
      </c>
      <c r="AI918" s="49" t="str">
        <f ca="1">IF(B918="","",OFFSET(table_admin1[[#Headers],[ADM1_PT]],MATCH(B918,admin1,0),1))</f>
        <v/>
      </c>
      <c r="AJ918" s="49" t="str">
        <f t="shared" ca="1" si="28"/>
        <v/>
      </c>
      <c r="AK918" s="49" t="str">
        <f t="shared" ca="1" si="29"/>
        <v/>
      </c>
    </row>
    <row r="919" spans="29:37" x14ac:dyDescent="0.2">
      <c r="AC919" s="49">
        <f>IF(ISBLANK(sbcc18[[#This Row],[total_boys]]),SUM(sbcc18[[#This Row],[boys_0-5_reached]],sbcc18[[#This Row],[boys_6-12_reached]],sbcc18[[#This Row],[boys_13-18_reached]]),sbcc18[[#This Row],[total_boys]])</f>
        <v>0</v>
      </c>
      <c r="AD919" s="49">
        <f>IF(ISBLANK(sbcc18[[#This Row],[total_girls]]),SUM(sbcc18[[#This Row],[girls_0-5_reached]],sbcc18[[#This Row],[girls_6-12_reached]],sbcc18[[#This Row],[girls_13-18_reached]]),sbcc18[[#This Row],[total_girls]])</f>
        <v>0</v>
      </c>
      <c r="AE919" s="49">
        <f>IF(ISBLANK(sbcc18[[#This Row],[total_children]]),SUM(sbcc18[[#This Row],[calc_boys]],sbcc18[[#This Row],[calc_girls]]),sbcc18[[#This Row],[total_children]])</f>
        <v>0</v>
      </c>
      <c r="AF919" s="49">
        <f>IF(ISBLANK(sbcc18[[#This Row],[total_pwd]]),SUM(sbcc18[[#This Row],[total_pwd_men]],sbcc18[[#This Row],[total_pwd_women]]),sbcc18[[#This Row],[total_pwd]])</f>
        <v>0</v>
      </c>
      <c r="AG919" s="49">
        <f>IF(ISBLANK(sbcc18[[#This Row],[total_adults]]),SUM(sbcc18[[#This Row],[total_men]],sbcc18[[#This Row],[total_women]]),sbcc18[[#This Row],[total_adults]])</f>
        <v>0</v>
      </c>
      <c r="AH919" s="49">
        <f>IF(ISBLANK(sbcc18[[#This Row],[total_beneficiaries_reached]]),SUM(sbcc18[[#This Row],[calc_children]],sbcc18[[#This Row],[calc_adults]]),sbcc18[[#This Row],[total_beneficiaries_reached]])</f>
        <v>0</v>
      </c>
      <c r="AI919" s="49" t="str">
        <f ca="1">IF(B919="","",OFFSET(table_admin1[[#Headers],[ADM1_PT]],MATCH(B919,admin1,0),1))</f>
        <v/>
      </c>
      <c r="AJ919" s="49" t="str">
        <f t="shared" ca="1" si="28"/>
        <v/>
      </c>
      <c r="AK919" s="49" t="str">
        <f t="shared" ca="1" si="29"/>
        <v/>
      </c>
    </row>
    <row r="920" spans="29:37" x14ac:dyDescent="0.2">
      <c r="AC920" s="49">
        <f>IF(ISBLANK(sbcc18[[#This Row],[total_boys]]),SUM(sbcc18[[#This Row],[boys_0-5_reached]],sbcc18[[#This Row],[boys_6-12_reached]],sbcc18[[#This Row],[boys_13-18_reached]]),sbcc18[[#This Row],[total_boys]])</f>
        <v>0</v>
      </c>
      <c r="AD920" s="49">
        <f>IF(ISBLANK(sbcc18[[#This Row],[total_girls]]),SUM(sbcc18[[#This Row],[girls_0-5_reached]],sbcc18[[#This Row],[girls_6-12_reached]],sbcc18[[#This Row],[girls_13-18_reached]]),sbcc18[[#This Row],[total_girls]])</f>
        <v>0</v>
      </c>
      <c r="AE920" s="49">
        <f>IF(ISBLANK(sbcc18[[#This Row],[total_children]]),SUM(sbcc18[[#This Row],[calc_boys]],sbcc18[[#This Row],[calc_girls]]),sbcc18[[#This Row],[total_children]])</f>
        <v>0</v>
      </c>
      <c r="AF920" s="49">
        <f>IF(ISBLANK(sbcc18[[#This Row],[total_pwd]]),SUM(sbcc18[[#This Row],[total_pwd_men]],sbcc18[[#This Row],[total_pwd_women]]),sbcc18[[#This Row],[total_pwd]])</f>
        <v>0</v>
      </c>
      <c r="AG920" s="49">
        <f>IF(ISBLANK(sbcc18[[#This Row],[total_adults]]),SUM(sbcc18[[#This Row],[total_men]],sbcc18[[#This Row],[total_women]]),sbcc18[[#This Row],[total_adults]])</f>
        <v>0</v>
      </c>
      <c r="AH920" s="49">
        <f>IF(ISBLANK(sbcc18[[#This Row],[total_beneficiaries_reached]]),SUM(sbcc18[[#This Row],[calc_children]],sbcc18[[#This Row],[calc_adults]]),sbcc18[[#This Row],[total_beneficiaries_reached]])</f>
        <v>0</v>
      </c>
      <c r="AI920" s="49" t="str">
        <f ca="1">IF(B920="","",OFFSET(table_admin1[[#Headers],[ADM1_PT]],MATCH(B920,admin1,0),1))</f>
        <v/>
      </c>
      <c r="AJ920" s="49" t="str">
        <f t="shared" ca="1" si="28"/>
        <v/>
      </c>
      <c r="AK920" s="49" t="str">
        <f t="shared" ca="1" si="29"/>
        <v/>
      </c>
    </row>
    <row r="921" spans="29:37" x14ac:dyDescent="0.2">
      <c r="AC921" s="49">
        <f>IF(ISBLANK(sbcc18[[#This Row],[total_boys]]),SUM(sbcc18[[#This Row],[boys_0-5_reached]],sbcc18[[#This Row],[boys_6-12_reached]],sbcc18[[#This Row],[boys_13-18_reached]]),sbcc18[[#This Row],[total_boys]])</f>
        <v>0</v>
      </c>
      <c r="AD921" s="49">
        <f>IF(ISBLANK(sbcc18[[#This Row],[total_girls]]),SUM(sbcc18[[#This Row],[girls_0-5_reached]],sbcc18[[#This Row],[girls_6-12_reached]],sbcc18[[#This Row],[girls_13-18_reached]]),sbcc18[[#This Row],[total_girls]])</f>
        <v>0</v>
      </c>
      <c r="AE921" s="49">
        <f>IF(ISBLANK(sbcc18[[#This Row],[total_children]]),SUM(sbcc18[[#This Row],[calc_boys]],sbcc18[[#This Row],[calc_girls]]),sbcc18[[#This Row],[total_children]])</f>
        <v>0</v>
      </c>
      <c r="AF921" s="49">
        <f>IF(ISBLANK(sbcc18[[#This Row],[total_pwd]]),SUM(sbcc18[[#This Row],[total_pwd_men]],sbcc18[[#This Row],[total_pwd_women]]),sbcc18[[#This Row],[total_pwd]])</f>
        <v>0</v>
      </c>
      <c r="AG921" s="49">
        <f>IF(ISBLANK(sbcc18[[#This Row],[total_adults]]),SUM(sbcc18[[#This Row],[total_men]],sbcc18[[#This Row],[total_women]]),sbcc18[[#This Row],[total_adults]])</f>
        <v>0</v>
      </c>
      <c r="AH921" s="49">
        <f>IF(ISBLANK(sbcc18[[#This Row],[total_beneficiaries_reached]]),SUM(sbcc18[[#This Row],[calc_children]],sbcc18[[#This Row],[calc_adults]]),sbcc18[[#This Row],[total_beneficiaries_reached]])</f>
        <v>0</v>
      </c>
      <c r="AI921" s="49" t="str">
        <f ca="1">IF(B921="","",OFFSET(table_admin1[[#Headers],[ADM1_PT]],MATCH(B921,admin1,0),1))</f>
        <v/>
      </c>
      <c r="AJ921" s="49" t="str">
        <f t="shared" ca="1" si="28"/>
        <v/>
      </c>
      <c r="AK921" s="49" t="str">
        <f t="shared" ca="1" si="29"/>
        <v/>
      </c>
    </row>
    <row r="922" spans="29:37" x14ac:dyDescent="0.2">
      <c r="AC922" s="49">
        <f>IF(ISBLANK(sbcc18[[#This Row],[total_boys]]),SUM(sbcc18[[#This Row],[boys_0-5_reached]],sbcc18[[#This Row],[boys_6-12_reached]],sbcc18[[#This Row],[boys_13-18_reached]]),sbcc18[[#This Row],[total_boys]])</f>
        <v>0</v>
      </c>
      <c r="AD922" s="49">
        <f>IF(ISBLANK(sbcc18[[#This Row],[total_girls]]),SUM(sbcc18[[#This Row],[girls_0-5_reached]],sbcc18[[#This Row],[girls_6-12_reached]],sbcc18[[#This Row],[girls_13-18_reached]]),sbcc18[[#This Row],[total_girls]])</f>
        <v>0</v>
      </c>
      <c r="AE922" s="49">
        <f>IF(ISBLANK(sbcc18[[#This Row],[total_children]]),SUM(sbcc18[[#This Row],[calc_boys]],sbcc18[[#This Row],[calc_girls]]),sbcc18[[#This Row],[total_children]])</f>
        <v>0</v>
      </c>
      <c r="AF922" s="49">
        <f>IF(ISBLANK(sbcc18[[#This Row],[total_pwd]]),SUM(sbcc18[[#This Row],[total_pwd_men]],sbcc18[[#This Row],[total_pwd_women]]),sbcc18[[#This Row],[total_pwd]])</f>
        <v>0</v>
      </c>
      <c r="AG922" s="49">
        <f>IF(ISBLANK(sbcc18[[#This Row],[total_adults]]),SUM(sbcc18[[#This Row],[total_men]],sbcc18[[#This Row],[total_women]]),sbcc18[[#This Row],[total_adults]])</f>
        <v>0</v>
      </c>
      <c r="AH922" s="49">
        <f>IF(ISBLANK(sbcc18[[#This Row],[total_beneficiaries_reached]]),SUM(sbcc18[[#This Row],[calc_children]],sbcc18[[#This Row],[calc_adults]]),sbcc18[[#This Row],[total_beneficiaries_reached]])</f>
        <v>0</v>
      </c>
      <c r="AI922" s="49" t="str">
        <f ca="1">IF(B922="","",OFFSET(table_admin1[[#Headers],[ADM1_PT]],MATCH(B922,admin1,0),1))</f>
        <v/>
      </c>
      <c r="AJ922" s="49" t="str">
        <f t="shared" ca="1" si="28"/>
        <v/>
      </c>
      <c r="AK922" s="49" t="str">
        <f t="shared" ca="1" si="29"/>
        <v/>
      </c>
    </row>
    <row r="923" spans="29:37" x14ac:dyDescent="0.2">
      <c r="AC923" s="49">
        <f>IF(ISBLANK(sbcc18[[#This Row],[total_boys]]),SUM(sbcc18[[#This Row],[boys_0-5_reached]],sbcc18[[#This Row],[boys_6-12_reached]],sbcc18[[#This Row],[boys_13-18_reached]]),sbcc18[[#This Row],[total_boys]])</f>
        <v>0</v>
      </c>
      <c r="AD923" s="49">
        <f>IF(ISBLANK(sbcc18[[#This Row],[total_girls]]),SUM(sbcc18[[#This Row],[girls_0-5_reached]],sbcc18[[#This Row],[girls_6-12_reached]],sbcc18[[#This Row],[girls_13-18_reached]]),sbcc18[[#This Row],[total_girls]])</f>
        <v>0</v>
      </c>
      <c r="AE923" s="49">
        <f>IF(ISBLANK(sbcc18[[#This Row],[total_children]]),SUM(sbcc18[[#This Row],[calc_boys]],sbcc18[[#This Row],[calc_girls]]),sbcc18[[#This Row],[total_children]])</f>
        <v>0</v>
      </c>
      <c r="AF923" s="49">
        <f>IF(ISBLANK(sbcc18[[#This Row],[total_pwd]]),SUM(sbcc18[[#This Row],[total_pwd_men]],sbcc18[[#This Row],[total_pwd_women]]),sbcc18[[#This Row],[total_pwd]])</f>
        <v>0</v>
      </c>
      <c r="AG923" s="49">
        <f>IF(ISBLANK(sbcc18[[#This Row],[total_adults]]),SUM(sbcc18[[#This Row],[total_men]],sbcc18[[#This Row],[total_women]]),sbcc18[[#This Row],[total_adults]])</f>
        <v>0</v>
      </c>
      <c r="AH923" s="49">
        <f>IF(ISBLANK(sbcc18[[#This Row],[total_beneficiaries_reached]]),SUM(sbcc18[[#This Row],[calc_children]],sbcc18[[#This Row],[calc_adults]]),sbcc18[[#This Row],[total_beneficiaries_reached]])</f>
        <v>0</v>
      </c>
      <c r="AI923" s="49" t="str">
        <f ca="1">IF(B923="","",OFFSET(table_admin1[[#Headers],[ADM1_PT]],MATCH(B923,admin1,0),1))</f>
        <v/>
      </c>
      <c r="AJ923" s="49" t="str">
        <f t="shared" ca="1" si="28"/>
        <v/>
      </c>
      <c r="AK923" s="49" t="str">
        <f t="shared" ca="1" si="29"/>
        <v/>
      </c>
    </row>
    <row r="924" spans="29:37" x14ac:dyDescent="0.2">
      <c r="AC924" s="49">
        <f>IF(ISBLANK(sbcc18[[#This Row],[total_boys]]),SUM(sbcc18[[#This Row],[boys_0-5_reached]],sbcc18[[#This Row],[boys_6-12_reached]],sbcc18[[#This Row],[boys_13-18_reached]]),sbcc18[[#This Row],[total_boys]])</f>
        <v>0</v>
      </c>
      <c r="AD924" s="49">
        <f>IF(ISBLANK(sbcc18[[#This Row],[total_girls]]),SUM(sbcc18[[#This Row],[girls_0-5_reached]],sbcc18[[#This Row],[girls_6-12_reached]],sbcc18[[#This Row],[girls_13-18_reached]]),sbcc18[[#This Row],[total_girls]])</f>
        <v>0</v>
      </c>
      <c r="AE924" s="49">
        <f>IF(ISBLANK(sbcc18[[#This Row],[total_children]]),SUM(sbcc18[[#This Row],[calc_boys]],sbcc18[[#This Row],[calc_girls]]),sbcc18[[#This Row],[total_children]])</f>
        <v>0</v>
      </c>
      <c r="AF924" s="49">
        <f>IF(ISBLANK(sbcc18[[#This Row],[total_pwd]]),SUM(sbcc18[[#This Row],[total_pwd_men]],sbcc18[[#This Row],[total_pwd_women]]),sbcc18[[#This Row],[total_pwd]])</f>
        <v>0</v>
      </c>
      <c r="AG924" s="49">
        <f>IF(ISBLANK(sbcc18[[#This Row],[total_adults]]),SUM(sbcc18[[#This Row],[total_men]],sbcc18[[#This Row],[total_women]]),sbcc18[[#This Row],[total_adults]])</f>
        <v>0</v>
      </c>
      <c r="AH924" s="49">
        <f>IF(ISBLANK(sbcc18[[#This Row],[total_beneficiaries_reached]]),SUM(sbcc18[[#This Row],[calc_children]],sbcc18[[#This Row],[calc_adults]]),sbcc18[[#This Row],[total_beneficiaries_reached]])</f>
        <v>0</v>
      </c>
      <c r="AI924" s="49" t="str">
        <f ca="1">IF(B924="","",OFFSET(table_admin1[[#Headers],[ADM1_PT]],MATCH(B924,admin1,0),1))</f>
        <v/>
      </c>
      <c r="AJ924" s="49" t="str">
        <f t="shared" ca="1" si="28"/>
        <v/>
      </c>
      <c r="AK924" s="49" t="str">
        <f t="shared" ca="1" si="29"/>
        <v/>
      </c>
    </row>
    <row r="925" spans="29:37" x14ac:dyDescent="0.2">
      <c r="AC925" s="49">
        <f>IF(ISBLANK(sbcc18[[#This Row],[total_boys]]),SUM(sbcc18[[#This Row],[boys_0-5_reached]],sbcc18[[#This Row],[boys_6-12_reached]],sbcc18[[#This Row],[boys_13-18_reached]]),sbcc18[[#This Row],[total_boys]])</f>
        <v>0</v>
      </c>
      <c r="AD925" s="49">
        <f>IF(ISBLANK(sbcc18[[#This Row],[total_girls]]),SUM(sbcc18[[#This Row],[girls_0-5_reached]],sbcc18[[#This Row],[girls_6-12_reached]],sbcc18[[#This Row],[girls_13-18_reached]]),sbcc18[[#This Row],[total_girls]])</f>
        <v>0</v>
      </c>
      <c r="AE925" s="49">
        <f>IF(ISBLANK(sbcc18[[#This Row],[total_children]]),SUM(sbcc18[[#This Row],[calc_boys]],sbcc18[[#This Row],[calc_girls]]),sbcc18[[#This Row],[total_children]])</f>
        <v>0</v>
      </c>
      <c r="AF925" s="49">
        <f>IF(ISBLANK(sbcc18[[#This Row],[total_pwd]]),SUM(sbcc18[[#This Row],[total_pwd_men]],sbcc18[[#This Row],[total_pwd_women]]),sbcc18[[#This Row],[total_pwd]])</f>
        <v>0</v>
      </c>
      <c r="AG925" s="49">
        <f>IF(ISBLANK(sbcc18[[#This Row],[total_adults]]),SUM(sbcc18[[#This Row],[total_men]],sbcc18[[#This Row],[total_women]]),sbcc18[[#This Row],[total_adults]])</f>
        <v>0</v>
      </c>
      <c r="AH925" s="49">
        <f>IF(ISBLANK(sbcc18[[#This Row],[total_beneficiaries_reached]]),SUM(sbcc18[[#This Row],[calc_children]],sbcc18[[#This Row],[calc_adults]]),sbcc18[[#This Row],[total_beneficiaries_reached]])</f>
        <v>0</v>
      </c>
      <c r="AI925" s="49" t="str">
        <f ca="1">IF(B925="","",OFFSET(table_admin1[[#Headers],[ADM1_PT]],MATCH(B925,admin1,0),1))</f>
        <v/>
      </c>
      <c r="AJ925" s="49" t="str">
        <f t="shared" ca="1" si="28"/>
        <v/>
      </c>
      <c r="AK925" s="49" t="str">
        <f t="shared" ca="1" si="29"/>
        <v/>
      </c>
    </row>
    <row r="926" spans="29:37" x14ac:dyDescent="0.2">
      <c r="AC926" s="49">
        <f>IF(ISBLANK(sbcc18[[#This Row],[total_boys]]),SUM(sbcc18[[#This Row],[boys_0-5_reached]],sbcc18[[#This Row],[boys_6-12_reached]],sbcc18[[#This Row],[boys_13-18_reached]]),sbcc18[[#This Row],[total_boys]])</f>
        <v>0</v>
      </c>
      <c r="AD926" s="49">
        <f>IF(ISBLANK(sbcc18[[#This Row],[total_girls]]),SUM(sbcc18[[#This Row],[girls_0-5_reached]],sbcc18[[#This Row],[girls_6-12_reached]],sbcc18[[#This Row],[girls_13-18_reached]]),sbcc18[[#This Row],[total_girls]])</f>
        <v>0</v>
      </c>
      <c r="AE926" s="49">
        <f>IF(ISBLANK(sbcc18[[#This Row],[total_children]]),SUM(sbcc18[[#This Row],[calc_boys]],sbcc18[[#This Row],[calc_girls]]),sbcc18[[#This Row],[total_children]])</f>
        <v>0</v>
      </c>
      <c r="AF926" s="49">
        <f>IF(ISBLANK(sbcc18[[#This Row],[total_pwd]]),SUM(sbcc18[[#This Row],[total_pwd_men]],sbcc18[[#This Row],[total_pwd_women]]),sbcc18[[#This Row],[total_pwd]])</f>
        <v>0</v>
      </c>
      <c r="AG926" s="49">
        <f>IF(ISBLANK(sbcc18[[#This Row],[total_adults]]),SUM(sbcc18[[#This Row],[total_men]],sbcc18[[#This Row],[total_women]]),sbcc18[[#This Row],[total_adults]])</f>
        <v>0</v>
      </c>
      <c r="AH926" s="49">
        <f>IF(ISBLANK(sbcc18[[#This Row],[total_beneficiaries_reached]]),SUM(sbcc18[[#This Row],[calc_children]],sbcc18[[#This Row],[calc_adults]]),sbcc18[[#This Row],[total_beneficiaries_reached]])</f>
        <v>0</v>
      </c>
      <c r="AI926" s="49" t="str">
        <f ca="1">IF(B926="","",OFFSET(table_admin1[[#Headers],[ADM1_PT]],MATCH(B926,admin1,0),1))</f>
        <v/>
      </c>
      <c r="AJ926" s="49" t="str">
        <f t="shared" ca="1" si="28"/>
        <v/>
      </c>
      <c r="AK926" s="49" t="str">
        <f t="shared" ca="1" si="29"/>
        <v/>
      </c>
    </row>
    <row r="927" spans="29:37" x14ac:dyDescent="0.2">
      <c r="AC927" s="49">
        <f>IF(ISBLANK(sbcc18[[#This Row],[total_boys]]),SUM(sbcc18[[#This Row],[boys_0-5_reached]],sbcc18[[#This Row],[boys_6-12_reached]],sbcc18[[#This Row],[boys_13-18_reached]]),sbcc18[[#This Row],[total_boys]])</f>
        <v>0</v>
      </c>
      <c r="AD927" s="49">
        <f>IF(ISBLANK(sbcc18[[#This Row],[total_girls]]),SUM(sbcc18[[#This Row],[girls_0-5_reached]],sbcc18[[#This Row],[girls_6-12_reached]],sbcc18[[#This Row],[girls_13-18_reached]]),sbcc18[[#This Row],[total_girls]])</f>
        <v>0</v>
      </c>
      <c r="AE927" s="49">
        <f>IF(ISBLANK(sbcc18[[#This Row],[total_children]]),SUM(sbcc18[[#This Row],[calc_boys]],sbcc18[[#This Row],[calc_girls]]),sbcc18[[#This Row],[total_children]])</f>
        <v>0</v>
      </c>
      <c r="AF927" s="49">
        <f>IF(ISBLANK(sbcc18[[#This Row],[total_pwd]]),SUM(sbcc18[[#This Row],[total_pwd_men]],sbcc18[[#This Row],[total_pwd_women]]),sbcc18[[#This Row],[total_pwd]])</f>
        <v>0</v>
      </c>
      <c r="AG927" s="49">
        <f>IF(ISBLANK(sbcc18[[#This Row],[total_adults]]),SUM(sbcc18[[#This Row],[total_men]],sbcc18[[#This Row],[total_women]]),sbcc18[[#This Row],[total_adults]])</f>
        <v>0</v>
      </c>
      <c r="AH927" s="49">
        <f>IF(ISBLANK(sbcc18[[#This Row],[total_beneficiaries_reached]]),SUM(sbcc18[[#This Row],[calc_children]],sbcc18[[#This Row],[calc_adults]]),sbcc18[[#This Row],[total_beneficiaries_reached]])</f>
        <v>0</v>
      </c>
      <c r="AI927" s="49" t="str">
        <f ca="1">IF(B927="","",OFFSET(table_admin1[[#Headers],[ADM1_PT]],MATCH(B927,admin1,0),1))</f>
        <v/>
      </c>
      <c r="AJ927" s="49" t="str">
        <f t="shared" ca="1" si="28"/>
        <v/>
      </c>
      <c r="AK927" s="49" t="str">
        <f t="shared" ca="1" si="29"/>
        <v/>
      </c>
    </row>
    <row r="928" spans="29:37" x14ac:dyDescent="0.2">
      <c r="AC928" s="49">
        <f>IF(ISBLANK(sbcc18[[#This Row],[total_boys]]),SUM(sbcc18[[#This Row],[boys_0-5_reached]],sbcc18[[#This Row],[boys_6-12_reached]],sbcc18[[#This Row],[boys_13-18_reached]]),sbcc18[[#This Row],[total_boys]])</f>
        <v>0</v>
      </c>
      <c r="AD928" s="49">
        <f>IF(ISBLANK(sbcc18[[#This Row],[total_girls]]),SUM(sbcc18[[#This Row],[girls_0-5_reached]],sbcc18[[#This Row],[girls_6-12_reached]],sbcc18[[#This Row],[girls_13-18_reached]]),sbcc18[[#This Row],[total_girls]])</f>
        <v>0</v>
      </c>
      <c r="AE928" s="49">
        <f>IF(ISBLANK(sbcc18[[#This Row],[total_children]]),SUM(sbcc18[[#This Row],[calc_boys]],sbcc18[[#This Row],[calc_girls]]),sbcc18[[#This Row],[total_children]])</f>
        <v>0</v>
      </c>
      <c r="AF928" s="49">
        <f>IF(ISBLANK(sbcc18[[#This Row],[total_pwd]]),SUM(sbcc18[[#This Row],[total_pwd_men]],sbcc18[[#This Row],[total_pwd_women]]),sbcc18[[#This Row],[total_pwd]])</f>
        <v>0</v>
      </c>
      <c r="AG928" s="49">
        <f>IF(ISBLANK(sbcc18[[#This Row],[total_adults]]),SUM(sbcc18[[#This Row],[total_men]],sbcc18[[#This Row],[total_women]]),sbcc18[[#This Row],[total_adults]])</f>
        <v>0</v>
      </c>
      <c r="AH928" s="49">
        <f>IF(ISBLANK(sbcc18[[#This Row],[total_beneficiaries_reached]]),SUM(sbcc18[[#This Row],[calc_children]],sbcc18[[#This Row],[calc_adults]]),sbcc18[[#This Row],[total_beneficiaries_reached]])</f>
        <v>0</v>
      </c>
      <c r="AI928" s="49" t="str">
        <f ca="1">IF(B928="","",OFFSET(table_admin1[[#Headers],[ADM1_PT]],MATCH(B928,admin1,0),1))</f>
        <v/>
      </c>
      <c r="AJ928" s="49" t="str">
        <f t="shared" ca="1" si="28"/>
        <v/>
      </c>
      <c r="AK928" s="49" t="str">
        <f t="shared" ca="1" si="29"/>
        <v/>
      </c>
    </row>
    <row r="929" spans="29:37" x14ac:dyDescent="0.2">
      <c r="AC929" s="49">
        <f>IF(ISBLANK(sbcc18[[#This Row],[total_boys]]),SUM(sbcc18[[#This Row],[boys_0-5_reached]],sbcc18[[#This Row],[boys_6-12_reached]],sbcc18[[#This Row],[boys_13-18_reached]]),sbcc18[[#This Row],[total_boys]])</f>
        <v>0</v>
      </c>
      <c r="AD929" s="49">
        <f>IF(ISBLANK(sbcc18[[#This Row],[total_girls]]),SUM(sbcc18[[#This Row],[girls_0-5_reached]],sbcc18[[#This Row],[girls_6-12_reached]],sbcc18[[#This Row],[girls_13-18_reached]]),sbcc18[[#This Row],[total_girls]])</f>
        <v>0</v>
      </c>
      <c r="AE929" s="49">
        <f>IF(ISBLANK(sbcc18[[#This Row],[total_children]]),SUM(sbcc18[[#This Row],[calc_boys]],sbcc18[[#This Row],[calc_girls]]),sbcc18[[#This Row],[total_children]])</f>
        <v>0</v>
      </c>
      <c r="AF929" s="49">
        <f>IF(ISBLANK(sbcc18[[#This Row],[total_pwd]]),SUM(sbcc18[[#This Row],[total_pwd_men]],sbcc18[[#This Row],[total_pwd_women]]),sbcc18[[#This Row],[total_pwd]])</f>
        <v>0</v>
      </c>
      <c r="AG929" s="49">
        <f>IF(ISBLANK(sbcc18[[#This Row],[total_adults]]),SUM(sbcc18[[#This Row],[total_men]],sbcc18[[#This Row],[total_women]]),sbcc18[[#This Row],[total_adults]])</f>
        <v>0</v>
      </c>
      <c r="AH929" s="49">
        <f>IF(ISBLANK(sbcc18[[#This Row],[total_beneficiaries_reached]]),SUM(sbcc18[[#This Row],[calc_children]],sbcc18[[#This Row],[calc_adults]]),sbcc18[[#This Row],[total_beneficiaries_reached]])</f>
        <v>0</v>
      </c>
      <c r="AI929" s="49" t="str">
        <f ca="1">IF(B929="","",OFFSET(table_admin1[[#Headers],[ADM1_PT]],MATCH(B929,admin1,0),1))</f>
        <v/>
      </c>
      <c r="AJ929" s="49" t="str">
        <f t="shared" ca="1" si="28"/>
        <v/>
      </c>
      <c r="AK929" s="49" t="str">
        <f t="shared" ca="1" si="29"/>
        <v/>
      </c>
    </row>
    <row r="930" spans="29:37" x14ac:dyDescent="0.2">
      <c r="AC930" s="49">
        <f>IF(ISBLANK(sbcc18[[#This Row],[total_boys]]),SUM(sbcc18[[#This Row],[boys_0-5_reached]],sbcc18[[#This Row],[boys_6-12_reached]],sbcc18[[#This Row],[boys_13-18_reached]]),sbcc18[[#This Row],[total_boys]])</f>
        <v>0</v>
      </c>
      <c r="AD930" s="49">
        <f>IF(ISBLANK(sbcc18[[#This Row],[total_girls]]),SUM(sbcc18[[#This Row],[girls_0-5_reached]],sbcc18[[#This Row],[girls_6-12_reached]],sbcc18[[#This Row],[girls_13-18_reached]]),sbcc18[[#This Row],[total_girls]])</f>
        <v>0</v>
      </c>
      <c r="AE930" s="49">
        <f>IF(ISBLANK(sbcc18[[#This Row],[total_children]]),SUM(sbcc18[[#This Row],[calc_boys]],sbcc18[[#This Row],[calc_girls]]),sbcc18[[#This Row],[total_children]])</f>
        <v>0</v>
      </c>
      <c r="AF930" s="49">
        <f>IF(ISBLANK(sbcc18[[#This Row],[total_pwd]]),SUM(sbcc18[[#This Row],[total_pwd_men]],sbcc18[[#This Row],[total_pwd_women]]),sbcc18[[#This Row],[total_pwd]])</f>
        <v>0</v>
      </c>
      <c r="AG930" s="49">
        <f>IF(ISBLANK(sbcc18[[#This Row],[total_adults]]),SUM(sbcc18[[#This Row],[total_men]],sbcc18[[#This Row],[total_women]]),sbcc18[[#This Row],[total_adults]])</f>
        <v>0</v>
      </c>
      <c r="AH930" s="49">
        <f>IF(ISBLANK(sbcc18[[#This Row],[total_beneficiaries_reached]]),SUM(sbcc18[[#This Row],[calc_children]],sbcc18[[#This Row],[calc_adults]]),sbcc18[[#This Row],[total_beneficiaries_reached]])</f>
        <v>0</v>
      </c>
      <c r="AI930" s="49" t="str">
        <f ca="1">IF(B930="","",OFFSET(table_admin1[[#Headers],[ADM1_PT]],MATCH(B930,admin1,0),1))</f>
        <v/>
      </c>
      <c r="AJ930" s="49" t="str">
        <f t="shared" ca="1" si="28"/>
        <v/>
      </c>
      <c r="AK930" s="49" t="str">
        <f t="shared" ca="1" si="29"/>
        <v/>
      </c>
    </row>
    <row r="931" spans="29:37" x14ac:dyDescent="0.2">
      <c r="AC931" s="49">
        <f>IF(ISBLANK(sbcc18[[#This Row],[total_boys]]),SUM(sbcc18[[#This Row],[boys_0-5_reached]],sbcc18[[#This Row],[boys_6-12_reached]],sbcc18[[#This Row],[boys_13-18_reached]]),sbcc18[[#This Row],[total_boys]])</f>
        <v>0</v>
      </c>
      <c r="AD931" s="49">
        <f>IF(ISBLANK(sbcc18[[#This Row],[total_girls]]),SUM(sbcc18[[#This Row],[girls_0-5_reached]],sbcc18[[#This Row],[girls_6-12_reached]],sbcc18[[#This Row],[girls_13-18_reached]]),sbcc18[[#This Row],[total_girls]])</f>
        <v>0</v>
      </c>
      <c r="AE931" s="49">
        <f>IF(ISBLANK(sbcc18[[#This Row],[total_children]]),SUM(sbcc18[[#This Row],[calc_boys]],sbcc18[[#This Row],[calc_girls]]),sbcc18[[#This Row],[total_children]])</f>
        <v>0</v>
      </c>
      <c r="AF931" s="49">
        <f>IF(ISBLANK(sbcc18[[#This Row],[total_pwd]]),SUM(sbcc18[[#This Row],[total_pwd_men]],sbcc18[[#This Row],[total_pwd_women]]),sbcc18[[#This Row],[total_pwd]])</f>
        <v>0</v>
      </c>
      <c r="AG931" s="49">
        <f>IF(ISBLANK(sbcc18[[#This Row],[total_adults]]),SUM(sbcc18[[#This Row],[total_men]],sbcc18[[#This Row],[total_women]]),sbcc18[[#This Row],[total_adults]])</f>
        <v>0</v>
      </c>
      <c r="AH931" s="49">
        <f>IF(ISBLANK(sbcc18[[#This Row],[total_beneficiaries_reached]]),SUM(sbcc18[[#This Row],[calc_children]],sbcc18[[#This Row],[calc_adults]]),sbcc18[[#This Row],[total_beneficiaries_reached]])</f>
        <v>0</v>
      </c>
      <c r="AI931" s="49" t="str">
        <f ca="1">IF(B931="","",OFFSET(table_admin1[[#Headers],[ADM1_PT]],MATCH(B931,admin1,0),1))</f>
        <v/>
      </c>
      <c r="AJ931" s="49" t="str">
        <f t="shared" ca="1" si="28"/>
        <v/>
      </c>
      <c r="AK931" s="49" t="str">
        <f t="shared" ca="1" si="29"/>
        <v/>
      </c>
    </row>
    <row r="932" spans="29:37" x14ac:dyDescent="0.2">
      <c r="AC932" s="49">
        <f>IF(ISBLANK(sbcc18[[#This Row],[total_boys]]),SUM(sbcc18[[#This Row],[boys_0-5_reached]],sbcc18[[#This Row],[boys_6-12_reached]],sbcc18[[#This Row],[boys_13-18_reached]]),sbcc18[[#This Row],[total_boys]])</f>
        <v>0</v>
      </c>
      <c r="AD932" s="49">
        <f>IF(ISBLANK(sbcc18[[#This Row],[total_girls]]),SUM(sbcc18[[#This Row],[girls_0-5_reached]],sbcc18[[#This Row],[girls_6-12_reached]],sbcc18[[#This Row],[girls_13-18_reached]]),sbcc18[[#This Row],[total_girls]])</f>
        <v>0</v>
      </c>
      <c r="AE932" s="49">
        <f>IF(ISBLANK(sbcc18[[#This Row],[total_children]]),SUM(sbcc18[[#This Row],[calc_boys]],sbcc18[[#This Row],[calc_girls]]),sbcc18[[#This Row],[total_children]])</f>
        <v>0</v>
      </c>
      <c r="AF932" s="49">
        <f>IF(ISBLANK(sbcc18[[#This Row],[total_pwd]]),SUM(sbcc18[[#This Row],[total_pwd_men]],sbcc18[[#This Row],[total_pwd_women]]),sbcc18[[#This Row],[total_pwd]])</f>
        <v>0</v>
      </c>
      <c r="AG932" s="49">
        <f>IF(ISBLANK(sbcc18[[#This Row],[total_adults]]),SUM(sbcc18[[#This Row],[total_men]],sbcc18[[#This Row],[total_women]]),sbcc18[[#This Row],[total_adults]])</f>
        <v>0</v>
      </c>
      <c r="AH932" s="49">
        <f>IF(ISBLANK(sbcc18[[#This Row],[total_beneficiaries_reached]]),SUM(sbcc18[[#This Row],[calc_children]],sbcc18[[#This Row],[calc_adults]]),sbcc18[[#This Row],[total_beneficiaries_reached]])</f>
        <v>0</v>
      </c>
      <c r="AI932" s="49" t="str">
        <f ca="1">IF(B932="","",OFFSET(table_admin1[[#Headers],[ADM1_PT]],MATCH(B932,admin1,0),1))</f>
        <v/>
      </c>
      <c r="AJ932" s="49" t="str">
        <f t="shared" ca="1" si="28"/>
        <v/>
      </c>
      <c r="AK932" s="49" t="str">
        <f t="shared" ca="1" si="29"/>
        <v/>
      </c>
    </row>
    <row r="933" spans="29:37" x14ac:dyDescent="0.2">
      <c r="AC933" s="49">
        <f>IF(ISBLANK(sbcc18[[#This Row],[total_boys]]),SUM(sbcc18[[#This Row],[boys_0-5_reached]],sbcc18[[#This Row],[boys_6-12_reached]],sbcc18[[#This Row],[boys_13-18_reached]]),sbcc18[[#This Row],[total_boys]])</f>
        <v>0</v>
      </c>
      <c r="AD933" s="49">
        <f>IF(ISBLANK(sbcc18[[#This Row],[total_girls]]),SUM(sbcc18[[#This Row],[girls_0-5_reached]],sbcc18[[#This Row],[girls_6-12_reached]],sbcc18[[#This Row],[girls_13-18_reached]]),sbcc18[[#This Row],[total_girls]])</f>
        <v>0</v>
      </c>
      <c r="AE933" s="49">
        <f>IF(ISBLANK(sbcc18[[#This Row],[total_children]]),SUM(sbcc18[[#This Row],[calc_boys]],sbcc18[[#This Row],[calc_girls]]),sbcc18[[#This Row],[total_children]])</f>
        <v>0</v>
      </c>
      <c r="AF933" s="49">
        <f>IF(ISBLANK(sbcc18[[#This Row],[total_pwd]]),SUM(sbcc18[[#This Row],[total_pwd_men]],sbcc18[[#This Row],[total_pwd_women]]),sbcc18[[#This Row],[total_pwd]])</f>
        <v>0</v>
      </c>
      <c r="AG933" s="49">
        <f>IF(ISBLANK(sbcc18[[#This Row],[total_adults]]),SUM(sbcc18[[#This Row],[total_men]],sbcc18[[#This Row],[total_women]]),sbcc18[[#This Row],[total_adults]])</f>
        <v>0</v>
      </c>
      <c r="AH933" s="49">
        <f>IF(ISBLANK(sbcc18[[#This Row],[total_beneficiaries_reached]]),SUM(sbcc18[[#This Row],[calc_children]],sbcc18[[#This Row],[calc_adults]]),sbcc18[[#This Row],[total_beneficiaries_reached]])</f>
        <v>0</v>
      </c>
      <c r="AI933" s="49" t="str">
        <f ca="1">IF(B933="","",OFFSET(table_admin1[[#Headers],[ADM1_PT]],MATCH(B933,admin1,0),1))</f>
        <v/>
      </c>
      <c r="AJ933" s="49" t="str">
        <f t="shared" ca="1" si="28"/>
        <v/>
      </c>
      <c r="AK933" s="49" t="str">
        <f t="shared" ca="1" si="29"/>
        <v/>
      </c>
    </row>
    <row r="934" spans="29:37" x14ac:dyDescent="0.2">
      <c r="AC934" s="49">
        <f>IF(ISBLANK(sbcc18[[#This Row],[total_boys]]),SUM(sbcc18[[#This Row],[boys_0-5_reached]],sbcc18[[#This Row],[boys_6-12_reached]],sbcc18[[#This Row],[boys_13-18_reached]]),sbcc18[[#This Row],[total_boys]])</f>
        <v>0</v>
      </c>
      <c r="AD934" s="49">
        <f>IF(ISBLANK(sbcc18[[#This Row],[total_girls]]),SUM(sbcc18[[#This Row],[girls_0-5_reached]],sbcc18[[#This Row],[girls_6-12_reached]],sbcc18[[#This Row],[girls_13-18_reached]]),sbcc18[[#This Row],[total_girls]])</f>
        <v>0</v>
      </c>
      <c r="AE934" s="49">
        <f>IF(ISBLANK(sbcc18[[#This Row],[total_children]]),SUM(sbcc18[[#This Row],[calc_boys]],sbcc18[[#This Row],[calc_girls]]),sbcc18[[#This Row],[total_children]])</f>
        <v>0</v>
      </c>
      <c r="AF934" s="49">
        <f>IF(ISBLANK(sbcc18[[#This Row],[total_pwd]]),SUM(sbcc18[[#This Row],[total_pwd_men]],sbcc18[[#This Row],[total_pwd_women]]),sbcc18[[#This Row],[total_pwd]])</f>
        <v>0</v>
      </c>
      <c r="AG934" s="49">
        <f>IF(ISBLANK(sbcc18[[#This Row],[total_adults]]),SUM(sbcc18[[#This Row],[total_men]],sbcc18[[#This Row],[total_women]]),sbcc18[[#This Row],[total_adults]])</f>
        <v>0</v>
      </c>
      <c r="AH934" s="49">
        <f>IF(ISBLANK(sbcc18[[#This Row],[total_beneficiaries_reached]]),SUM(sbcc18[[#This Row],[calc_children]],sbcc18[[#This Row],[calc_adults]]),sbcc18[[#This Row],[total_beneficiaries_reached]])</f>
        <v>0</v>
      </c>
      <c r="AI934" s="49" t="str">
        <f ca="1">IF(B934="","",OFFSET(table_admin1[[#Headers],[ADM1_PT]],MATCH(B934,admin1,0),1))</f>
        <v/>
      </c>
      <c r="AJ934" s="49" t="str">
        <f t="shared" ca="1" si="28"/>
        <v/>
      </c>
      <c r="AK934" s="49" t="str">
        <f t="shared" ca="1" si="29"/>
        <v/>
      </c>
    </row>
    <row r="935" spans="29:37" x14ac:dyDescent="0.2">
      <c r="AC935" s="49">
        <f>IF(ISBLANK(sbcc18[[#This Row],[total_boys]]),SUM(sbcc18[[#This Row],[boys_0-5_reached]],sbcc18[[#This Row],[boys_6-12_reached]],sbcc18[[#This Row],[boys_13-18_reached]]),sbcc18[[#This Row],[total_boys]])</f>
        <v>0</v>
      </c>
      <c r="AD935" s="49">
        <f>IF(ISBLANK(sbcc18[[#This Row],[total_girls]]),SUM(sbcc18[[#This Row],[girls_0-5_reached]],sbcc18[[#This Row],[girls_6-12_reached]],sbcc18[[#This Row],[girls_13-18_reached]]),sbcc18[[#This Row],[total_girls]])</f>
        <v>0</v>
      </c>
      <c r="AE935" s="49">
        <f>IF(ISBLANK(sbcc18[[#This Row],[total_children]]),SUM(sbcc18[[#This Row],[calc_boys]],sbcc18[[#This Row],[calc_girls]]),sbcc18[[#This Row],[total_children]])</f>
        <v>0</v>
      </c>
      <c r="AF935" s="49">
        <f>IF(ISBLANK(sbcc18[[#This Row],[total_pwd]]),SUM(sbcc18[[#This Row],[total_pwd_men]],sbcc18[[#This Row],[total_pwd_women]]),sbcc18[[#This Row],[total_pwd]])</f>
        <v>0</v>
      </c>
      <c r="AG935" s="49">
        <f>IF(ISBLANK(sbcc18[[#This Row],[total_adults]]),SUM(sbcc18[[#This Row],[total_men]],sbcc18[[#This Row],[total_women]]),sbcc18[[#This Row],[total_adults]])</f>
        <v>0</v>
      </c>
      <c r="AH935" s="49">
        <f>IF(ISBLANK(sbcc18[[#This Row],[total_beneficiaries_reached]]),SUM(sbcc18[[#This Row],[calc_children]],sbcc18[[#This Row],[calc_adults]]),sbcc18[[#This Row],[total_beneficiaries_reached]])</f>
        <v>0</v>
      </c>
      <c r="AI935" s="49" t="str">
        <f ca="1">IF(B935="","",OFFSET(table_admin1[[#Headers],[ADM1_PT]],MATCH(B935,admin1,0),1))</f>
        <v/>
      </c>
      <c r="AJ935" s="49" t="str">
        <f t="shared" ca="1" si="28"/>
        <v/>
      </c>
      <c r="AK935" s="49" t="str">
        <f t="shared" ca="1" si="29"/>
        <v/>
      </c>
    </row>
    <row r="936" spans="29:37" x14ac:dyDescent="0.2">
      <c r="AC936" s="49">
        <f>IF(ISBLANK(sbcc18[[#This Row],[total_boys]]),SUM(sbcc18[[#This Row],[boys_0-5_reached]],sbcc18[[#This Row],[boys_6-12_reached]],sbcc18[[#This Row],[boys_13-18_reached]]),sbcc18[[#This Row],[total_boys]])</f>
        <v>0</v>
      </c>
      <c r="AD936" s="49">
        <f>IF(ISBLANK(sbcc18[[#This Row],[total_girls]]),SUM(sbcc18[[#This Row],[girls_0-5_reached]],sbcc18[[#This Row],[girls_6-12_reached]],sbcc18[[#This Row],[girls_13-18_reached]]),sbcc18[[#This Row],[total_girls]])</f>
        <v>0</v>
      </c>
      <c r="AE936" s="49">
        <f>IF(ISBLANK(sbcc18[[#This Row],[total_children]]),SUM(sbcc18[[#This Row],[calc_boys]],sbcc18[[#This Row],[calc_girls]]),sbcc18[[#This Row],[total_children]])</f>
        <v>0</v>
      </c>
      <c r="AF936" s="49">
        <f>IF(ISBLANK(sbcc18[[#This Row],[total_pwd]]),SUM(sbcc18[[#This Row],[total_pwd_men]],sbcc18[[#This Row],[total_pwd_women]]),sbcc18[[#This Row],[total_pwd]])</f>
        <v>0</v>
      </c>
      <c r="AG936" s="49">
        <f>IF(ISBLANK(sbcc18[[#This Row],[total_adults]]),SUM(sbcc18[[#This Row],[total_men]],sbcc18[[#This Row],[total_women]]),sbcc18[[#This Row],[total_adults]])</f>
        <v>0</v>
      </c>
      <c r="AH936" s="49">
        <f>IF(ISBLANK(sbcc18[[#This Row],[total_beneficiaries_reached]]),SUM(sbcc18[[#This Row],[calc_children]],sbcc18[[#This Row],[calc_adults]]),sbcc18[[#This Row],[total_beneficiaries_reached]])</f>
        <v>0</v>
      </c>
      <c r="AI936" s="49" t="str">
        <f ca="1">IF(B936="","",OFFSET(table_admin1[[#Headers],[ADM1_PT]],MATCH(B936,admin1,0),1))</f>
        <v/>
      </c>
      <c r="AJ936" s="49" t="str">
        <f t="shared" ca="1" si="28"/>
        <v/>
      </c>
      <c r="AK936" s="49" t="str">
        <f t="shared" ca="1" si="29"/>
        <v/>
      </c>
    </row>
    <row r="937" spans="29:37" x14ac:dyDescent="0.2">
      <c r="AC937" s="49">
        <f>IF(ISBLANK(sbcc18[[#This Row],[total_boys]]),SUM(sbcc18[[#This Row],[boys_0-5_reached]],sbcc18[[#This Row],[boys_6-12_reached]],sbcc18[[#This Row],[boys_13-18_reached]]),sbcc18[[#This Row],[total_boys]])</f>
        <v>0</v>
      </c>
      <c r="AD937" s="49">
        <f>IF(ISBLANK(sbcc18[[#This Row],[total_girls]]),SUM(sbcc18[[#This Row],[girls_0-5_reached]],sbcc18[[#This Row],[girls_6-12_reached]],sbcc18[[#This Row],[girls_13-18_reached]]),sbcc18[[#This Row],[total_girls]])</f>
        <v>0</v>
      </c>
      <c r="AE937" s="49">
        <f>IF(ISBLANK(sbcc18[[#This Row],[total_children]]),SUM(sbcc18[[#This Row],[calc_boys]],sbcc18[[#This Row],[calc_girls]]),sbcc18[[#This Row],[total_children]])</f>
        <v>0</v>
      </c>
      <c r="AF937" s="49">
        <f>IF(ISBLANK(sbcc18[[#This Row],[total_pwd]]),SUM(sbcc18[[#This Row],[total_pwd_men]],sbcc18[[#This Row],[total_pwd_women]]),sbcc18[[#This Row],[total_pwd]])</f>
        <v>0</v>
      </c>
      <c r="AG937" s="49">
        <f>IF(ISBLANK(sbcc18[[#This Row],[total_adults]]),SUM(sbcc18[[#This Row],[total_men]],sbcc18[[#This Row],[total_women]]),sbcc18[[#This Row],[total_adults]])</f>
        <v>0</v>
      </c>
      <c r="AH937" s="49">
        <f>IF(ISBLANK(sbcc18[[#This Row],[total_beneficiaries_reached]]),SUM(sbcc18[[#This Row],[calc_children]],sbcc18[[#This Row],[calc_adults]]),sbcc18[[#This Row],[total_beneficiaries_reached]])</f>
        <v>0</v>
      </c>
      <c r="AI937" s="49" t="str">
        <f ca="1">IF(B937="","",OFFSET(table_admin1[[#Headers],[ADM1_PT]],MATCH(B937,admin1,0),1))</f>
        <v/>
      </c>
      <c r="AJ937" s="49" t="str">
        <f t="shared" ca="1" si="28"/>
        <v/>
      </c>
      <c r="AK937" s="49" t="str">
        <f t="shared" ca="1" si="29"/>
        <v/>
      </c>
    </row>
    <row r="938" spans="29:37" x14ac:dyDescent="0.2">
      <c r="AC938" s="49">
        <f>IF(ISBLANK(sbcc18[[#This Row],[total_boys]]),SUM(sbcc18[[#This Row],[boys_0-5_reached]],sbcc18[[#This Row],[boys_6-12_reached]],sbcc18[[#This Row],[boys_13-18_reached]]),sbcc18[[#This Row],[total_boys]])</f>
        <v>0</v>
      </c>
      <c r="AD938" s="49">
        <f>IF(ISBLANK(sbcc18[[#This Row],[total_girls]]),SUM(sbcc18[[#This Row],[girls_0-5_reached]],sbcc18[[#This Row],[girls_6-12_reached]],sbcc18[[#This Row],[girls_13-18_reached]]),sbcc18[[#This Row],[total_girls]])</f>
        <v>0</v>
      </c>
      <c r="AE938" s="49">
        <f>IF(ISBLANK(sbcc18[[#This Row],[total_children]]),SUM(sbcc18[[#This Row],[calc_boys]],sbcc18[[#This Row],[calc_girls]]),sbcc18[[#This Row],[total_children]])</f>
        <v>0</v>
      </c>
      <c r="AF938" s="49">
        <f>IF(ISBLANK(sbcc18[[#This Row],[total_pwd]]),SUM(sbcc18[[#This Row],[total_pwd_men]],sbcc18[[#This Row],[total_pwd_women]]),sbcc18[[#This Row],[total_pwd]])</f>
        <v>0</v>
      </c>
      <c r="AG938" s="49">
        <f>IF(ISBLANK(sbcc18[[#This Row],[total_adults]]),SUM(sbcc18[[#This Row],[total_men]],sbcc18[[#This Row],[total_women]]),sbcc18[[#This Row],[total_adults]])</f>
        <v>0</v>
      </c>
      <c r="AH938" s="49">
        <f>IF(ISBLANK(sbcc18[[#This Row],[total_beneficiaries_reached]]),SUM(sbcc18[[#This Row],[calc_children]],sbcc18[[#This Row],[calc_adults]]),sbcc18[[#This Row],[total_beneficiaries_reached]])</f>
        <v>0</v>
      </c>
      <c r="AI938" s="49" t="str">
        <f ca="1">IF(B938="","",OFFSET(table_admin1[[#Headers],[ADM1_PT]],MATCH(B938,admin1,0),1))</f>
        <v/>
      </c>
      <c r="AJ938" s="49" t="str">
        <f t="shared" ca="1" si="28"/>
        <v/>
      </c>
      <c r="AK938" s="49" t="str">
        <f t="shared" ca="1" si="29"/>
        <v/>
      </c>
    </row>
    <row r="939" spans="29:37" x14ac:dyDescent="0.2">
      <c r="AC939" s="49">
        <f>IF(ISBLANK(sbcc18[[#This Row],[total_boys]]),SUM(sbcc18[[#This Row],[boys_0-5_reached]],sbcc18[[#This Row],[boys_6-12_reached]],sbcc18[[#This Row],[boys_13-18_reached]]),sbcc18[[#This Row],[total_boys]])</f>
        <v>0</v>
      </c>
      <c r="AD939" s="49">
        <f>IF(ISBLANK(sbcc18[[#This Row],[total_girls]]),SUM(sbcc18[[#This Row],[girls_0-5_reached]],sbcc18[[#This Row],[girls_6-12_reached]],sbcc18[[#This Row],[girls_13-18_reached]]),sbcc18[[#This Row],[total_girls]])</f>
        <v>0</v>
      </c>
      <c r="AE939" s="49">
        <f>IF(ISBLANK(sbcc18[[#This Row],[total_children]]),SUM(sbcc18[[#This Row],[calc_boys]],sbcc18[[#This Row],[calc_girls]]),sbcc18[[#This Row],[total_children]])</f>
        <v>0</v>
      </c>
      <c r="AF939" s="49">
        <f>IF(ISBLANK(sbcc18[[#This Row],[total_pwd]]),SUM(sbcc18[[#This Row],[total_pwd_men]],sbcc18[[#This Row],[total_pwd_women]]),sbcc18[[#This Row],[total_pwd]])</f>
        <v>0</v>
      </c>
      <c r="AG939" s="49">
        <f>IF(ISBLANK(sbcc18[[#This Row],[total_adults]]),SUM(sbcc18[[#This Row],[total_men]],sbcc18[[#This Row],[total_women]]),sbcc18[[#This Row],[total_adults]])</f>
        <v>0</v>
      </c>
      <c r="AH939" s="49">
        <f>IF(ISBLANK(sbcc18[[#This Row],[total_beneficiaries_reached]]),SUM(sbcc18[[#This Row],[calc_children]],sbcc18[[#This Row],[calc_adults]]),sbcc18[[#This Row],[total_beneficiaries_reached]])</f>
        <v>0</v>
      </c>
      <c r="AI939" s="49" t="str">
        <f ca="1">IF(B939="","",OFFSET(table_admin1[[#Headers],[ADM1_PT]],MATCH(B939,admin1,0),1))</f>
        <v/>
      </c>
      <c r="AJ939" s="49" t="str">
        <f t="shared" ca="1" si="28"/>
        <v/>
      </c>
      <c r="AK939" s="49" t="str">
        <f t="shared" ca="1" si="29"/>
        <v/>
      </c>
    </row>
    <row r="940" spans="29:37" x14ac:dyDescent="0.2">
      <c r="AC940" s="49">
        <f>IF(ISBLANK(sbcc18[[#This Row],[total_boys]]),SUM(sbcc18[[#This Row],[boys_0-5_reached]],sbcc18[[#This Row],[boys_6-12_reached]],sbcc18[[#This Row],[boys_13-18_reached]]),sbcc18[[#This Row],[total_boys]])</f>
        <v>0</v>
      </c>
      <c r="AD940" s="49">
        <f>IF(ISBLANK(sbcc18[[#This Row],[total_girls]]),SUM(sbcc18[[#This Row],[girls_0-5_reached]],sbcc18[[#This Row],[girls_6-12_reached]],sbcc18[[#This Row],[girls_13-18_reached]]),sbcc18[[#This Row],[total_girls]])</f>
        <v>0</v>
      </c>
      <c r="AE940" s="49">
        <f>IF(ISBLANK(sbcc18[[#This Row],[total_children]]),SUM(sbcc18[[#This Row],[calc_boys]],sbcc18[[#This Row],[calc_girls]]),sbcc18[[#This Row],[total_children]])</f>
        <v>0</v>
      </c>
      <c r="AF940" s="49">
        <f>IF(ISBLANK(sbcc18[[#This Row],[total_pwd]]),SUM(sbcc18[[#This Row],[total_pwd_men]],sbcc18[[#This Row],[total_pwd_women]]),sbcc18[[#This Row],[total_pwd]])</f>
        <v>0</v>
      </c>
      <c r="AG940" s="49">
        <f>IF(ISBLANK(sbcc18[[#This Row],[total_adults]]),SUM(sbcc18[[#This Row],[total_men]],sbcc18[[#This Row],[total_women]]),sbcc18[[#This Row],[total_adults]])</f>
        <v>0</v>
      </c>
      <c r="AH940" s="49">
        <f>IF(ISBLANK(sbcc18[[#This Row],[total_beneficiaries_reached]]),SUM(sbcc18[[#This Row],[calc_children]],sbcc18[[#This Row],[calc_adults]]),sbcc18[[#This Row],[total_beneficiaries_reached]])</f>
        <v>0</v>
      </c>
      <c r="AI940" s="49" t="str">
        <f ca="1">IF(B940="","",OFFSET(table_admin1[[#Headers],[ADM1_PT]],MATCH(B940,admin1,0),1))</f>
        <v/>
      </c>
      <c r="AJ940" s="49" t="str">
        <f t="shared" ca="1" si="28"/>
        <v/>
      </c>
      <c r="AK940" s="49" t="str">
        <f t="shared" ca="1" si="29"/>
        <v/>
      </c>
    </row>
    <row r="941" spans="29:37" x14ac:dyDescent="0.2">
      <c r="AC941" s="49">
        <f>IF(ISBLANK(sbcc18[[#This Row],[total_boys]]),SUM(sbcc18[[#This Row],[boys_0-5_reached]],sbcc18[[#This Row],[boys_6-12_reached]],sbcc18[[#This Row],[boys_13-18_reached]]),sbcc18[[#This Row],[total_boys]])</f>
        <v>0</v>
      </c>
      <c r="AD941" s="49">
        <f>IF(ISBLANK(sbcc18[[#This Row],[total_girls]]),SUM(sbcc18[[#This Row],[girls_0-5_reached]],sbcc18[[#This Row],[girls_6-12_reached]],sbcc18[[#This Row],[girls_13-18_reached]]),sbcc18[[#This Row],[total_girls]])</f>
        <v>0</v>
      </c>
      <c r="AE941" s="49">
        <f>IF(ISBLANK(sbcc18[[#This Row],[total_children]]),SUM(sbcc18[[#This Row],[calc_boys]],sbcc18[[#This Row],[calc_girls]]),sbcc18[[#This Row],[total_children]])</f>
        <v>0</v>
      </c>
      <c r="AF941" s="49">
        <f>IF(ISBLANK(sbcc18[[#This Row],[total_pwd]]),SUM(sbcc18[[#This Row],[total_pwd_men]],sbcc18[[#This Row],[total_pwd_women]]),sbcc18[[#This Row],[total_pwd]])</f>
        <v>0</v>
      </c>
      <c r="AG941" s="49">
        <f>IF(ISBLANK(sbcc18[[#This Row],[total_adults]]),SUM(sbcc18[[#This Row],[total_men]],sbcc18[[#This Row],[total_women]]),sbcc18[[#This Row],[total_adults]])</f>
        <v>0</v>
      </c>
      <c r="AH941" s="49">
        <f>IF(ISBLANK(sbcc18[[#This Row],[total_beneficiaries_reached]]),SUM(sbcc18[[#This Row],[calc_children]],sbcc18[[#This Row],[calc_adults]]),sbcc18[[#This Row],[total_beneficiaries_reached]])</f>
        <v>0</v>
      </c>
      <c r="AI941" s="49" t="str">
        <f ca="1">IF(B941="","",OFFSET(table_admin1[[#Headers],[ADM1_PT]],MATCH(B941,admin1,0),1))</f>
        <v/>
      </c>
      <c r="AJ941" s="49" t="str">
        <f t="shared" ca="1" si="28"/>
        <v/>
      </c>
      <c r="AK941" s="49" t="str">
        <f t="shared" ca="1" si="29"/>
        <v/>
      </c>
    </row>
    <row r="942" spans="29:37" x14ac:dyDescent="0.2">
      <c r="AC942" s="49">
        <f>IF(ISBLANK(sbcc18[[#This Row],[total_boys]]),SUM(sbcc18[[#This Row],[boys_0-5_reached]],sbcc18[[#This Row],[boys_6-12_reached]],sbcc18[[#This Row],[boys_13-18_reached]]),sbcc18[[#This Row],[total_boys]])</f>
        <v>0</v>
      </c>
      <c r="AD942" s="49">
        <f>IF(ISBLANK(sbcc18[[#This Row],[total_girls]]),SUM(sbcc18[[#This Row],[girls_0-5_reached]],sbcc18[[#This Row],[girls_6-12_reached]],sbcc18[[#This Row],[girls_13-18_reached]]),sbcc18[[#This Row],[total_girls]])</f>
        <v>0</v>
      </c>
      <c r="AE942" s="49">
        <f>IF(ISBLANK(sbcc18[[#This Row],[total_children]]),SUM(sbcc18[[#This Row],[calc_boys]],sbcc18[[#This Row],[calc_girls]]),sbcc18[[#This Row],[total_children]])</f>
        <v>0</v>
      </c>
      <c r="AF942" s="49">
        <f>IF(ISBLANK(sbcc18[[#This Row],[total_pwd]]),SUM(sbcc18[[#This Row],[total_pwd_men]],sbcc18[[#This Row],[total_pwd_women]]),sbcc18[[#This Row],[total_pwd]])</f>
        <v>0</v>
      </c>
      <c r="AG942" s="49">
        <f>IF(ISBLANK(sbcc18[[#This Row],[total_adults]]),SUM(sbcc18[[#This Row],[total_men]],sbcc18[[#This Row],[total_women]]),sbcc18[[#This Row],[total_adults]])</f>
        <v>0</v>
      </c>
      <c r="AH942" s="49">
        <f>IF(ISBLANK(sbcc18[[#This Row],[total_beneficiaries_reached]]),SUM(sbcc18[[#This Row],[calc_children]],sbcc18[[#This Row],[calc_adults]]),sbcc18[[#This Row],[total_beneficiaries_reached]])</f>
        <v>0</v>
      </c>
      <c r="AI942" s="49" t="str">
        <f ca="1">IF(B942="","",OFFSET(table_admin1[[#Headers],[ADM1_PT]],MATCH(B942,admin1,0),1))</f>
        <v/>
      </c>
      <c r="AJ942" s="49" t="str">
        <f t="shared" ca="1" si="28"/>
        <v/>
      </c>
      <c r="AK942" s="49" t="str">
        <f t="shared" ca="1" si="29"/>
        <v/>
      </c>
    </row>
    <row r="943" spans="29:37" x14ac:dyDescent="0.2">
      <c r="AC943" s="49">
        <f>IF(ISBLANK(sbcc18[[#This Row],[total_boys]]),SUM(sbcc18[[#This Row],[boys_0-5_reached]],sbcc18[[#This Row],[boys_6-12_reached]],sbcc18[[#This Row],[boys_13-18_reached]]),sbcc18[[#This Row],[total_boys]])</f>
        <v>0</v>
      </c>
      <c r="AD943" s="49">
        <f>IF(ISBLANK(sbcc18[[#This Row],[total_girls]]),SUM(sbcc18[[#This Row],[girls_0-5_reached]],sbcc18[[#This Row],[girls_6-12_reached]],sbcc18[[#This Row],[girls_13-18_reached]]),sbcc18[[#This Row],[total_girls]])</f>
        <v>0</v>
      </c>
      <c r="AE943" s="49">
        <f>IF(ISBLANK(sbcc18[[#This Row],[total_children]]),SUM(sbcc18[[#This Row],[calc_boys]],sbcc18[[#This Row],[calc_girls]]),sbcc18[[#This Row],[total_children]])</f>
        <v>0</v>
      </c>
      <c r="AF943" s="49">
        <f>IF(ISBLANK(sbcc18[[#This Row],[total_pwd]]),SUM(sbcc18[[#This Row],[total_pwd_men]],sbcc18[[#This Row],[total_pwd_women]]),sbcc18[[#This Row],[total_pwd]])</f>
        <v>0</v>
      </c>
      <c r="AG943" s="49">
        <f>IF(ISBLANK(sbcc18[[#This Row],[total_adults]]),SUM(sbcc18[[#This Row],[total_men]],sbcc18[[#This Row],[total_women]]),sbcc18[[#This Row],[total_adults]])</f>
        <v>0</v>
      </c>
      <c r="AH943" s="49">
        <f>IF(ISBLANK(sbcc18[[#This Row],[total_beneficiaries_reached]]),SUM(sbcc18[[#This Row],[calc_children]],sbcc18[[#This Row],[calc_adults]]),sbcc18[[#This Row],[total_beneficiaries_reached]])</f>
        <v>0</v>
      </c>
      <c r="AI943" s="49" t="str">
        <f ca="1">IF(B943="","",OFFSET(table_admin1[[#Headers],[ADM1_PT]],MATCH(B943,admin1,0),1))</f>
        <v/>
      </c>
      <c r="AJ943" s="49" t="str">
        <f t="shared" ca="1" si="28"/>
        <v/>
      </c>
      <c r="AK943" s="49" t="str">
        <f t="shared" ca="1" si="29"/>
        <v/>
      </c>
    </row>
    <row r="944" spans="29:37" x14ac:dyDescent="0.2">
      <c r="AC944" s="49">
        <f>IF(ISBLANK(sbcc18[[#This Row],[total_boys]]),SUM(sbcc18[[#This Row],[boys_0-5_reached]],sbcc18[[#This Row],[boys_6-12_reached]],sbcc18[[#This Row],[boys_13-18_reached]]),sbcc18[[#This Row],[total_boys]])</f>
        <v>0</v>
      </c>
      <c r="AD944" s="49">
        <f>IF(ISBLANK(sbcc18[[#This Row],[total_girls]]),SUM(sbcc18[[#This Row],[girls_0-5_reached]],sbcc18[[#This Row],[girls_6-12_reached]],sbcc18[[#This Row],[girls_13-18_reached]]),sbcc18[[#This Row],[total_girls]])</f>
        <v>0</v>
      </c>
      <c r="AE944" s="49">
        <f>IF(ISBLANK(sbcc18[[#This Row],[total_children]]),SUM(sbcc18[[#This Row],[calc_boys]],sbcc18[[#This Row],[calc_girls]]),sbcc18[[#This Row],[total_children]])</f>
        <v>0</v>
      </c>
      <c r="AF944" s="49">
        <f>IF(ISBLANK(sbcc18[[#This Row],[total_pwd]]),SUM(sbcc18[[#This Row],[total_pwd_men]],sbcc18[[#This Row],[total_pwd_women]]),sbcc18[[#This Row],[total_pwd]])</f>
        <v>0</v>
      </c>
      <c r="AG944" s="49">
        <f>IF(ISBLANK(sbcc18[[#This Row],[total_adults]]),SUM(sbcc18[[#This Row],[total_men]],sbcc18[[#This Row],[total_women]]),sbcc18[[#This Row],[total_adults]])</f>
        <v>0</v>
      </c>
      <c r="AH944" s="49">
        <f>IF(ISBLANK(sbcc18[[#This Row],[total_beneficiaries_reached]]),SUM(sbcc18[[#This Row],[calc_children]],sbcc18[[#This Row],[calc_adults]]),sbcc18[[#This Row],[total_beneficiaries_reached]])</f>
        <v>0</v>
      </c>
      <c r="AI944" s="49" t="str">
        <f ca="1">IF(B944="","",OFFSET(table_admin1[[#Headers],[ADM1_PT]],MATCH(B944,admin1,0),1))</f>
        <v/>
      </c>
      <c r="AJ944" s="49" t="str">
        <f t="shared" ca="1" si="28"/>
        <v/>
      </c>
      <c r="AK944" s="49" t="str">
        <f t="shared" ca="1" si="29"/>
        <v/>
      </c>
    </row>
    <row r="945" spans="29:37" x14ac:dyDescent="0.2">
      <c r="AC945" s="49">
        <f>IF(ISBLANK(sbcc18[[#This Row],[total_boys]]),SUM(sbcc18[[#This Row],[boys_0-5_reached]],sbcc18[[#This Row],[boys_6-12_reached]],sbcc18[[#This Row],[boys_13-18_reached]]),sbcc18[[#This Row],[total_boys]])</f>
        <v>0</v>
      </c>
      <c r="AD945" s="49">
        <f>IF(ISBLANK(sbcc18[[#This Row],[total_girls]]),SUM(sbcc18[[#This Row],[girls_0-5_reached]],sbcc18[[#This Row],[girls_6-12_reached]],sbcc18[[#This Row],[girls_13-18_reached]]),sbcc18[[#This Row],[total_girls]])</f>
        <v>0</v>
      </c>
      <c r="AE945" s="49">
        <f>IF(ISBLANK(sbcc18[[#This Row],[total_children]]),SUM(sbcc18[[#This Row],[calc_boys]],sbcc18[[#This Row],[calc_girls]]),sbcc18[[#This Row],[total_children]])</f>
        <v>0</v>
      </c>
      <c r="AF945" s="49">
        <f>IF(ISBLANK(sbcc18[[#This Row],[total_pwd]]),SUM(sbcc18[[#This Row],[total_pwd_men]],sbcc18[[#This Row],[total_pwd_women]]),sbcc18[[#This Row],[total_pwd]])</f>
        <v>0</v>
      </c>
      <c r="AG945" s="49">
        <f>IF(ISBLANK(sbcc18[[#This Row],[total_adults]]),SUM(sbcc18[[#This Row],[total_men]],sbcc18[[#This Row],[total_women]]),sbcc18[[#This Row],[total_adults]])</f>
        <v>0</v>
      </c>
      <c r="AH945" s="49">
        <f>IF(ISBLANK(sbcc18[[#This Row],[total_beneficiaries_reached]]),SUM(sbcc18[[#This Row],[calc_children]],sbcc18[[#This Row],[calc_adults]]),sbcc18[[#This Row],[total_beneficiaries_reached]])</f>
        <v>0</v>
      </c>
      <c r="AI945" s="49" t="str">
        <f ca="1">IF(B945="","",OFFSET(table_admin1[[#Headers],[ADM1_PT]],MATCH(B945,admin1,0),1))</f>
        <v/>
      </c>
      <c r="AJ945" s="49" t="str">
        <f t="shared" ca="1" si="28"/>
        <v/>
      </c>
      <c r="AK945" s="49" t="str">
        <f t="shared" ca="1" si="29"/>
        <v/>
      </c>
    </row>
    <row r="946" spans="29:37" x14ac:dyDescent="0.2">
      <c r="AC946" s="49">
        <f>IF(ISBLANK(sbcc18[[#This Row],[total_boys]]),SUM(sbcc18[[#This Row],[boys_0-5_reached]],sbcc18[[#This Row],[boys_6-12_reached]],sbcc18[[#This Row],[boys_13-18_reached]]),sbcc18[[#This Row],[total_boys]])</f>
        <v>0</v>
      </c>
      <c r="AD946" s="49">
        <f>IF(ISBLANK(sbcc18[[#This Row],[total_girls]]),SUM(sbcc18[[#This Row],[girls_0-5_reached]],sbcc18[[#This Row],[girls_6-12_reached]],sbcc18[[#This Row],[girls_13-18_reached]]),sbcc18[[#This Row],[total_girls]])</f>
        <v>0</v>
      </c>
      <c r="AE946" s="49">
        <f>IF(ISBLANK(sbcc18[[#This Row],[total_children]]),SUM(sbcc18[[#This Row],[calc_boys]],sbcc18[[#This Row],[calc_girls]]),sbcc18[[#This Row],[total_children]])</f>
        <v>0</v>
      </c>
      <c r="AF946" s="49">
        <f>IF(ISBLANK(sbcc18[[#This Row],[total_pwd]]),SUM(sbcc18[[#This Row],[total_pwd_men]],sbcc18[[#This Row],[total_pwd_women]]),sbcc18[[#This Row],[total_pwd]])</f>
        <v>0</v>
      </c>
      <c r="AG946" s="49">
        <f>IF(ISBLANK(sbcc18[[#This Row],[total_adults]]),SUM(sbcc18[[#This Row],[total_men]],sbcc18[[#This Row],[total_women]]),sbcc18[[#This Row],[total_adults]])</f>
        <v>0</v>
      </c>
      <c r="AH946" s="49">
        <f>IF(ISBLANK(sbcc18[[#This Row],[total_beneficiaries_reached]]),SUM(sbcc18[[#This Row],[calc_children]],sbcc18[[#This Row],[calc_adults]]),sbcc18[[#This Row],[total_beneficiaries_reached]])</f>
        <v>0</v>
      </c>
      <c r="AI946" s="49" t="str">
        <f ca="1">IF(B946="","",OFFSET(table_admin1[[#Headers],[ADM1_PT]],MATCH(B946,admin1,0),1))</f>
        <v/>
      </c>
      <c r="AJ946" s="49" t="str">
        <f t="shared" ca="1" si="28"/>
        <v/>
      </c>
      <c r="AK946" s="49" t="str">
        <f t="shared" ca="1" si="29"/>
        <v/>
      </c>
    </row>
    <row r="947" spans="29:37" x14ac:dyDescent="0.2">
      <c r="AC947" s="49">
        <f>IF(ISBLANK(sbcc18[[#This Row],[total_boys]]),SUM(sbcc18[[#This Row],[boys_0-5_reached]],sbcc18[[#This Row],[boys_6-12_reached]],sbcc18[[#This Row],[boys_13-18_reached]]),sbcc18[[#This Row],[total_boys]])</f>
        <v>0</v>
      </c>
      <c r="AD947" s="49">
        <f>IF(ISBLANK(sbcc18[[#This Row],[total_girls]]),SUM(sbcc18[[#This Row],[girls_0-5_reached]],sbcc18[[#This Row],[girls_6-12_reached]],sbcc18[[#This Row],[girls_13-18_reached]]),sbcc18[[#This Row],[total_girls]])</f>
        <v>0</v>
      </c>
      <c r="AE947" s="49">
        <f>IF(ISBLANK(sbcc18[[#This Row],[total_children]]),SUM(sbcc18[[#This Row],[calc_boys]],sbcc18[[#This Row],[calc_girls]]),sbcc18[[#This Row],[total_children]])</f>
        <v>0</v>
      </c>
      <c r="AF947" s="49">
        <f>IF(ISBLANK(sbcc18[[#This Row],[total_pwd]]),SUM(sbcc18[[#This Row],[total_pwd_men]],sbcc18[[#This Row],[total_pwd_women]]),sbcc18[[#This Row],[total_pwd]])</f>
        <v>0</v>
      </c>
      <c r="AG947" s="49">
        <f>IF(ISBLANK(sbcc18[[#This Row],[total_adults]]),SUM(sbcc18[[#This Row],[total_men]],sbcc18[[#This Row],[total_women]]),sbcc18[[#This Row],[total_adults]])</f>
        <v>0</v>
      </c>
      <c r="AH947" s="49">
        <f>IF(ISBLANK(sbcc18[[#This Row],[total_beneficiaries_reached]]),SUM(sbcc18[[#This Row],[calc_children]],sbcc18[[#This Row],[calc_adults]]),sbcc18[[#This Row],[total_beneficiaries_reached]])</f>
        <v>0</v>
      </c>
      <c r="AI947" s="49" t="str">
        <f ca="1">IF(B947="","",OFFSET(table_admin1[[#Headers],[ADM1_PT]],MATCH(B947,admin1,0),1))</f>
        <v/>
      </c>
      <c r="AJ947" s="49" t="str">
        <f t="shared" ca="1" si="28"/>
        <v/>
      </c>
      <c r="AK947" s="49" t="str">
        <f t="shared" ca="1" si="29"/>
        <v/>
      </c>
    </row>
    <row r="948" spans="29:37" x14ac:dyDescent="0.2">
      <c r="AC948" s="49">
        <f>IF(ISBLANK(sbcc18[[#This Row],[total_boys]]),SUM(sbcc18[[#This Row],[boys_0-5_reached]],sbcc18[[#This Row],[boys_6-12_reached]],sbcc18[[#This Row],[boys_13-18_reached]]),sbcc18[[#This Row],[total_boys]])</f>
        <v>0</v>
      </c>
      <c r="AD948" s="49">
        <f>IF(ISBLANK(sbcc18[[#This Row],[total_girls]]),SUM(sbcc18[[#This Row],[girls_0-5_reached]],sbcc18[[#This Row],[girls_6-12_reached]],sbcc18[[#This Row],[girls_13-18_reached]]),sbcc18[[#This Row],[total_girls]])</f>
        <v>0</v>
      </c>
      <c r="AE948" s="49">
        <f>IF(ISBLANK(sbcc18[[#This Row],[total_children]]),SUM(sbcc18[[#This Row],[calc_boys]],sbcc18[[#This Row],[calc_girls]]),sbcc18[[#This Row],[total_children]])</f>
        <v>0</v>
      </c>
      <c r="AF948" s="49">
        <f>IF(ISBLANK(sbcc18[[#This Row],[total_pwd]]),SUM(sbcc18[[#This Row],[total_pwd_men]],sbcc18[[#This Row],[total_pwd_women]]),sbcc18[[#This Row],[total_pwd]])</f>
        <v>0</v>
      </c>
      <c r="AG948" s="49">
        <f>IF(ISBLANK(sbcc18[[#This Row],[total_adults]]),SUM(sbcc18[[#This Row],[total_men]],sbcc18[[#This Row],[total_women]]),sbcc18[[#This Row],[total_adults]])</f>
        <v>0</v>
      </c>
      <c r="AH948" s="49">
        <f>IF(ISBLANK(sbcc18[[#This Row],[total_beneficiaries_reached]]),SUM(sbcc18[[#This Row],[calc_children]],sbcc18[[#This Row],[calc_adults]]),sbcc18[[#This Row],[total_beneficiaries_reached]])</f>
        <v>0</v>
      </c>
      <c r="AI948" s="49" t="str">
        <f ca="1">IF(B948="","",OFFSET(table_admin1[[#Headers],[ADM1_PT]],MATCH(B948,admin1,0),1))</f>
        <v/>
      </c>
      <c r="AJ948" s="49" t="str">
        <f t="shared" ca="1" si="28"/>
        <v/>
      </c>
      <c r="AK948" s="49" t="str">
        <f t="shared" ca="1" si="29"/>
        <v/>
      </c>
    </row>
    <row r="949" spans="29:37" x14ac:dyDescent="0.2">
      <c r="AC949" s="49">
        <f>IF(ISBLANK(sbcc18[[#This Row],[total_boys]]),SUM(sbcc18[[#This Row],[boys_0-5_reached]],sbcc18[[#This Row],[boys_6-12_reached]],sbcc18[[#This Row],[boys_13-18_reached]]),sbcc18[[#This Row],[total_boys]])</f>
        <v>0</v>
      </c>
      <c r="AD949" s="49">
        <f>IF(ISBLANK(sbcc18[[#This Row],[total_girls]]),SUM(sbcc18[[#This Row],[girls_0-5_reached]],sbcc18[[#This Row],[girls_6-12_reached]],sbcc18[[#This Row],[girls_13-18_reached]]),sbcc18[[#This Row],[total_girls]])</f>
        <v>0</v>
      </c>
      <c r="AE949" s="49">
        <f>IF(ISBLANK(sbcc18[[#This Row],[total_children]]),SUM(sbcc18[[#This Row],[calc_boys]],sbcc18[[#This Row],[calc_girls]]),sbcc18[[#This Row],[total_children]])</f>
        <v>0</v>
      </c>
      <c r="AF949" s="49">
        <f>IF(ISBLANK(sbcc18[[#This Row],[total_pwd]]),SUM(sbcc18[[#This Row],[total_pwd_men]],sbcc18[[#This Row],[total_pwd_women]]),sbcc18[[#This Row],[total_pwd]])</f>
        <v>0</v>
      </c>
      <c r="AG949" s="49">
        <f>IF(ISBLANK(sbcc18[[#This Row],[total_adults]]),SUM(sbcc18[[#This Row],[total_men]],sbcc18[[#This Row],[total_women]]),sbcc18[[#This Row],[total_adults]])</f>
        <v>0</v>
      </c>
      <c r="AH949" s="49">
        <f>IF(ISBLANK(sbcc18[[#This Row],[total_beneficiaries_reached]]),SUM(sbcc18[[#This Row],[calc_children]],sbcc18[[#This Row],[calc_adults]]),sbcc18[[#This Row],[total_beneficiaries_reached]])</f>
        <v>0</v>
      </c>
      <c r="AI949" s="49" t="str">
        <f ca="1">IF(B949="","",OFFSET(table_admin1[[#Headers],[ADM1_PT]],MATCH(B949,admin1,0),1))</f>
        <v/>
      </c>
      <c r="AJ949" s="49" t="str">
        <f t="shared" ca="1" si="28"/>
        <v/>
      </c>
      <c r="AK949" s="49" t="str">
        <f t="shared" ca="1" si="29"/>
        <v/>
      </c>
    </row>
    <row r="950" spans="29:37" x14ac:dyDescent="0.2">
      <c r="AC950" s="49">
        <f>IF(ISBLANK(sbcc18[[#This Row],[total_boys]]),SUM(sbcc18[[#This Row],[boys_0-5_reached]],sbcc18[[#This Row],[boys_6-12_reached]],sbcc18[[#This Row],[boys_13-18_reached]]),sbcc18[[#This Row],[total_boys]])</f>
        <v>0</v>
      </c>
      <c r="AD950" s="49">
        <f>IF(ISBLANK(sbcc18[[#This Row],[total_girls]]),SUM(sbcc18[[#This Row],[girls_0-5_reached]],sbcc18[[#This Row],[girls_6-12_reached]],sbcc18[[#This Row],[girls_13-18_reached]]),sbcc18[[#This Row],[total_girls]])</f>
        <v>0</v>
      </c>
      <c r="AE950" s="49">
        <f>IF(ISBLANK(sbcc18[[#This Row],[total_children]]),SUM(sbcc18[[#This Row],[calc_boys]],sbcc18[[#This Row],[calc_girls]]),sbcc18[[#This Row],[total_children]])</f>
        <v>0</v>
      </c>
      <c r="AF950" s="49">
        <f>IF(ISBLANK(sbcc18[[#This Row],[total_pwd]]),SUM(sbcc18[[#This Row],[total_pwd_men]],sbcc18[[#This Row],[total_pwd_women]]),sbcc18[[#This Row],[total_pwd]])</f>
        <v>0</v>
      </c>
      <c r="AG950" s="49">
        <f>IF(ISBLANK(sbcc18[[#This Row],[total_adults]]),SUM(sbcc18[[#This Row],[total_men]],sbcc18[[#This Row],[total_women]]),sbcc18[[#This Row],[total_adults]])</f>
        <v>0</v>
      </c>
      <c r="AH950" s="49">
        <f>IF(ISBLANK(sbcc18[[#This Row],[total_beneficiaries_reached]]),SUM(sbcc18[[#This Row],[calc_children]],sbcc18[[#This Row],[calc_adults]]),sbcc18[[#This Row],[total_beneficiaries_reached]])</f>
        <v>0</v>
      </c>
      <c r="AI950" s="49" t="str">
        <f ca="1">IF(B950="","",OFFSET(table_admin1[[#Headers],[ADM1_PT]],MATCH(B950,admin1,0),1))</f>
        <v/>
      </c>
      <c r="AJ950" s="49" t="str">
        <f t="shared" ca="1" si="28"/>
        <v/>
      </c>
      <c r="AK950" s="49" t="str">
        <f t="shared" ca="1" si="29"/>
        <v/>
      </c>
    </row>
    <row r="951" spans="29:37" x14ac:dyDescent="0.2">
      <c r="AC951" s="49">
        <f>IF(ISBLANK(sbcc18[[#This Row],[total_boys]]),SUM(sbcc18[[#This Row],[boys_0-5_reached]],sbcc18[[#This Row],[boys_6-12_reached]],sbcc18[[#This Row],[boys_13-18_reached]]),sbcc18[[#This Row],[total_boys]])</f>
        <v>0</v>
      </c>
      <c r="AD951" s="49">
        <f>IF(ISBLANK(sbcc18[[#This Row],[total_girls]]),SUM(sbcc18[[#This Row],[girls_0-5_reached]],sbcc18[[#This Row],[girls_6-12_reached]],sbcc18[[#This Row],[girls_13-18_reached]]),sbcc18[[#This Row],[total_girls]])</f>
        <v>0</v>
      </c>
      <c r="AE951" s="49">
        <f>IF(ISBLANK(sbcc18[[#This Row],[total_children]]),SUM(sbcc18[[#This Row],[calc_boys]],sbcc18[[#This Row],[calc_girls]]),sbcc18[[#This Row],[total_children]])</f>
        <v>0</v>
      </c>
      <c r="AF951" s="49">
        <f>IF(ISBLANK(sbcc18[[#This Row],[total_pwd]]),SUM(sbcc18[[#This Row],[total_pwd_men]],sbcc18[[#This Row],[total_pwd_women]]),sbcc18[[#This Row],[total_pwd]])</f>
        <v>0</v>
      </c>
      <c r="AG951" s="49">
        <f>IF(ISBLANK(sbcc18[[#This Row],[total_adults]]),SUM(sbcc18[[#This Row],[total_men]],sbcc18[[#This Row],[total_women]]),sbcc18[[#This Row],[total_adults]])</f>
        <v>0</v>
      </c>
      <c r="AH951" s="49">
        <f>IF(ISBLANK(sbcc18[[#This Row],[total_beneficiaries_reached]]),SUM(sbcc18[[#This Row],[calc_children]],sbcc18[[#This Row],[calc_adults]]),sbcc18[[#This Row],[total_beneficiaries_reached]])</f>
        <v>0</v>
      </c>
      <c r="AI951" s="49" t="str">
        <f ca="1">IF(B951="","",OFFSET(table_admin1[[#Headers],[ADM1_PT]],MATCH(B951,admin1,0),1))</f>
        <v/>
      </c>
      <c r="AJ951" s="49" t="str">
        <f t="shared" ca="1" si="28"/>
        <v/>
      </c>
      <c r="AK951" s="49" t="str">
        <f t="shared" ca="1" si="29"/>
        <v/>
      </c>
    </row>
    <row r="952" spans="29:37" x14ac:dyDescent="0.2">
      <c r="AC952" s="49">
        <f>IF(ISBLANK(sbcc18[[#This Row],[total_boys]]),SUM(sbcc18[[#This Row],[boys_0-5_reached]],sbcc18[[#This Row],[boys_6-12_reached]],sbcc18[[#This Row],[boys_13-18_reached]]),sbcc18[[#This Row],[total_boys]])</f>
        <v>0</v>
      </c>
      <c r="AD952" s="49">
        <f>IF(ISBLANK(sbcc18[[#This Row],[total_girls]]),SUM(sbcc18[[#This Row],[girls_0-5_reached]],sbcc18[[#This Row],[girls_6-12_reached]],sbcc18[[#This Row],[girls_13-18_reached]]),sbcc18[[#This Row],[total_girls]])</f>
        <v>0</v>
      </c>
      <c r="AE952" s="49">
        <f>IF(ISBLANK(sbcc18[[#This Row],[total_children]]),SUM(sbcc18[[#This Row],[calc_boys]],sbcc18[[#This Row],[calc_girls]]),sbcc18[[#This Row],[total_children]])</f>
        <v>0</v>
      </c>
      <c r="AF952" s="49">
        <f>IF(ISBLANK(sbcc18[[#This Row],[total_pwd]]),SUM(sbcc18[[#This Row],[total_pwd_men]],sbcc18[[#This Row],[total_pwd_women]]),sbcc18[[#This Row],[total_pwd]])</f>
        <v>0</v>
      </c>
      <c r="AG952" s="49">
        <f>IF(ISBLANK(sbcc18[[#This Row],[total_adults]]),SUM(sbcc18[[#This Row],[total_men]],sbcc18[[#This Row],[total_women]]),sbcc18[[#This Row],[total_adults]])</f>
        <v>0</v>
      </c>
      <c r="AH952" s="49">
        <f>IF(ISBLANK(sbcc18[[#This Row],[total_beneficiaries_reached]]),SUM(sbcc18[[#This Row],[calc_children]],sbcc18[[#This Row],[calc_adults]]),sbcc18[[#This Row],[total_beneficiaries_reached]])</f>
        <v>0</v>
      </c>
      <c r="AI952" s="49" t="str">
        <f ca="1">IF(B952="","",OFFSET(table_admin1[[#Headers],[ADM1_PT]],MATCH(B952,admin1,0),1))</f>
        <v/>
      </c>
      <c r="AJ952" s="49" t="str">
        <f t="shared" ca="1" si="28"/>
        <v/>
      </c>
      <c r="AK952" s="49" t="str">
        <f t="shared" ca="1" si="29"/>
        <v/>
      </c>
    </row>
    <row r="953" spans="29:37" x14ac:dyDescent="0.2">
      <c r="AC953" s="49">
        <f>IF(ISBLANK(sbcc18[[#This Row],[total_boys]]),SUM(sbcc18[[#This Row],[boys_0-5_reached]],sbcc18[[#This Row],[boys_6-12_reached]],sbcc18[[#This Row],[boys_13-18_reached]]),sbcc18[[#This Row],[total_boys]])</f>
        <v>0</v>
      </c>
      <c r="AD953" s="49">
        <f>IF(ISBLANK(sbcc18[[#This Row],[total_girls]]),SUM(sbcc18[[#This Row],[girls_0-5_reached]],sbcc18[[#This Row],[girls_6-12_reached]],sbcc18[[#This Row],[girls_13-18_reached]]),sbcc18[[#This Row],[total_girls]])</f>
        <v>0</v>
      </c>
      <c r="AE953" s="49">
        <f>IF(ISBLANK(sbcc18[[#This Row],[total_children]]),SUM(sbcc18[[#This Row],[calc_boys]],sbcc18[[#This Row],[calc_girls]]),sbcc18[[#This Row],[total_children]])</f>
        <v>0</v>
      </c>
      <c r="AF953" s="49">
        <f>IF(ISBLANK(sbcc18[[#This Row],[total_pwd]]),SUM(sbcc18[[#This Row],[total_pwd_men]],sbcc18[[#This Row],[total_pwd_women]]),sbcc18[[#This Row],[total_pwd]])</f>
        <v>0</v>
      </c>
      <c r="AG953" s="49">
        <f>IF(ISBLANK(sbcc18[[#This Row],[total_adults]]),SUM(sbcc18[[#This Row],[total_men]],sbcc18[[#This Row],[total_women]]),sbcc18[[#This Row],[total_adults]])</f>
        <v>0</v>
      </c>
      <c r="AH953" s="49">
        <f>IF(ISBLANK(sbcc18[[#This Row],[total_beneficiaries_reached]]),SUM(sbcc18[[#This Row],[calc_children]],sbcc18[[#This Row],[calc_adults]]),sbcc18[[#This Row],[total_beneficiaries_reached]])</f>
        <v>0</v>
      </c>
      <c r="AI953" s="49" t="str">
        <f ca="1">IF(B953="","",OFFSET(table_admin1[[#Headers],[ADM1_PT]],MATCH(B953,admin1,0),1))</f>
        <v/>
      </c>
      <c r="AJ953" s="49" t="str">
        <f t="shared" ca="1" si="28"/>
        <v/>
      </c>
      <c r="AK953" s="49" t="str">
        <f t="shared" ca="1" si="29"/>
        <v/>
      </c>
    </row>
    <row r="954" spans="29:37" x14ac:dyDescent="0.2">
      <c r="AC954" s="49">
        <f>IF(ISBLANK(sbcc18[[#This Row],[total_boys]]),SUM(sbcc18[[#This Row],[boys_0-5_reached]],sbcc18[[#This Row],[boys_6-12_reached]],sbcc18[[#This Row],[boys_13-18_reached]]),sbcc18[[#This Row],[total_boys]])</f>
        <v>0</v>
      </c>
      <c r="AD954" s="49">
        <f>IF(ISBLANK(sbcc18[[#This Row],[total_girls]]),SUM(sbcc18[[#This Row],[girls_0-5_reached]],sbcc18[[#This Row],[girls_6-12_reached]],sbcc18[[#This Row],[girls_13-18_reached]]),sbcc18[[#This Row],[total_girls]])</f>
        <v>0</v>
      </c>
      <c r="AE954" s="49">
        <f>IF(ISBLANK(sbcc18[[#This Row],[total_children]]),SUM(sbcc18[[#This Row],[calc_boys]],sbcc18[[#This Row],[calc_girls]]),sbcc18[[#This Row],[total_children]])</f>
        <v>0</v>
      </c>
      <c r="AF954" s="49">
        <f>IF(ISBLANK(sbcc18[[#This Row],[total_pwd]]),SUM(sbcc18[[#This Row],[total_pwd_men]],sbcc18[[#This Row],[total_pwd_women]]),sbcc18[[#This Row],[total_pwd]])</f>
        <v>0</v>
      </c>
      <c r="AG954" s="49">
        <f>IF(ISBLANK(sbcc18[[#This Row],[total_adults]]),SUM(sbcc18[[#This Row],[total_men]],sbcc18[[#This Row],[total_women]]),sbcc18[[#This Row],[total_adults]])</f>
        <v>0</v>
      </c>
      <c r="AH954" s="49">
        <f>IF(ISBLANK(sbcc18[[#This Row],[total_beneficiaries_reached]]),SUM(sbcc18[[#This Row],[calc_children]],sbcc18[[#This Row],[calc_adults]]),sbcc18[[#This Row],[total_beneficiaries_reached]])</f>
        <v>0</v>
      </c>
      <c r="AI954" s="49" t="str">
        <f ca="1">IF(B954="","",OFFSET(table_admin1[[#Headers],[ADM1_PT]],MATCH(B954,admin1,0),1))</f>
        <v/>
      </c>
      <c r="AJ954" s="49" t="str">
        <f t="shared" ca="1" si="28"/>
        <v/>
      </c>
      <c r="AK954" s="49" t="str">
        <f t="shared" ca="1" si="29"/>
        <v/>
      </c>
    </row>
    <row r="955" spans="29:37" x14ac:dyDescent="0.2">
      <c r="AC955" s="49">
        <f>IF(ISBLANK(sbcc18[[#This Row],[total_boys]]),SUM(sbcc18[[#This Row],[boys_0-5_reached]],sbcc18[[#This Row],[boys_6-12_reached]],sbcc18[[#This Row],[boys_13-18_reached]]),sbcc18[[#This Row],[total_boys]])</f>
        <v>0</v>
      </c>
      <c r="AD955" s="49">
        <f>IF(ISBLANK(sbcc18[[#This Row],[total_girls]]),SUM(sbcc18[[#This Row],[girls_0-5_reached]],sbcc18[[#This Row],[girls_6-12_reached]],sbcc18[[#This Row],[girls_13-18_reached]]),sbcc18[[#This Row],[total_girls]])</f>
        <v>0</v>
      </c>
      <c r="AE955" s="49">
        <f>IF(ISBLANK(sbcc18[[#This Row],[total_children]]),SUM(sbcc18[[#This Row],[calc_boys]],sbcc18[[#This Row],[calc_girls]]),sbcc18[[#This Row],[total_children]])</f>
        <v>0</v>
      </c>
      <c r="AF955" s="49">
        <f>IF(ISBLANK(sbcc18[[#This Row],[total_pwd]]),SUM(sbcc18[[#This Row],[total_pwd_men]],sbcc18[[#This Row],[total_pwd_women]]),sbcc18[[#This Row],[total_pwd]])</f>
        <v>0</v>
      </c>
      <c r="AG955" s="49">
        <f>IF(ISBLANK(sbcc18[[#This Row],[total_adults]]),SUM(sbcc18[[#This Row],[total_men]],sbcc18[[#This Row],[total_women]]),sbcc18[[#This Row],[total_adults]])</f>
        <v>0</v>
      </c>
      <c r="AH955" s="49">
        <f>IF(ISBLANK(sbcc18[[#This Row],[total_beneficiaries_reached]]),SUM(sbcc18[[#This Row],[calc_children]],sbcc18[[#This Row],[calc_adults]]),sbcc18[[#This Row],[total_beneficiaries_reached]])</f>
        <v>0</v>
      </c>
      <c r="AI955" s="49" t="str">
        <f ca="1">IF(B955="","",OFFSET(table_admin1[[#Headers],[ADM1_PT]],MATCH(B955,admin1,0),1))</f>
        <v/>
      </c>
      <c r="AJ955" s="49" t="str">
        <f t="shared" ca="1" si="28"/>
        <v/>
      </c>
      <c r="AK955" s="49" t="str">
        <f t="shared" ca="1" si="29"/>
        <v/>
      </c>
    </row>
    <row r="956" spans="29:37" x14ac:dyDescent="0.2">
      <c r="AC956" s="49">
        <f>IF(ISBLANK(sbcc18[[#This Row],[total_boys]]),SUM(sbcc18[[#This Row],[boys_0-5_reached]],sbcc18[[#This Row],[boys_6-12_reached]],sbcc18[[#This Row],[boys_13-18_reached]]),sbcc18[[#This Row],[total_boys]])</f>
        <v>0</v>
      </c>
      <c r="AD956" s="49">
        <f>IF(ISBLANK(sbcc18[[#This Row],[total_girls]]),SUM(sbcc18[[#This Row],[girls_0-5_reached]],sbcc18[[#This Row],[girls_6-12_reached]],sbcc18[[#This Row],[girls_13-18_reached]]),sbcc18[[#This Row],[total_girls]])</f>
        <v>0</v>
      </c>
      <c r="AE956" s="49">
        <f>IF(ISBLANK(sbcc18[[#This Row],[total_children]]),SUM(sbcc18[[#This Row],[calc_boys]],sbcc18[[#This Row],[calc_girls]]),sbcc18[[#This Row],[total_children]])</f>
        <v>0</v>
      </c>
      <c r="AF956" s="49">
        <f>IF(ISBLANK(sbcc18[[#This Row],[total_pwd]]),SUM(sbcc18[[#This Row],[total_pwd_men]],sbcc18[[#This Row],[total_pwd_women]]),sbcc18[[#This Row],[total_pwd]])</f>
        <v>0</v>
      </c>
      <c r="AG956" s="49">
        <f>IF(ISBLANK(sbcc18[[#This Row],[total_adults]]),SUM(sbcc18[[#This Row],[total_men]],sbcc18[[#This Row],[total_women]]),sbcc18[[#This Row],[total_adults]])</f>
        <v>0</v>
      </c>
      <c r="AH956" s="49">
        <f>IF(ISBLANK(sbcc18[[#This Row],[total_beneficiaries_reached]]),SUM(sbcc18[[#This Row],[calc_children]],sbcc18[[#This Row],[calc_adults]]),sbcc18[[#This Row],[total_beneficiaries_reached]])</f>
        <v>0</v>
      </c>
      <c r="AI956" s="49" t="str">
        <f ca="1">IF(B956="","",OFFSET(table_admin1[[#Headers],[ADM1_PT]],MATCH(B956,admin1,0),1))</f>
        <v/>
      </c>
      <c r="AJ956" s="49" t="str">
        <f t="shared" ca="1" si="28"/>
        <v/>
      </c>
      <c r="AK956" s="49" t="str">
        <f t="shared" ca="1" si="29"/>
        <v/>
      </c>
    </row>
    <row r="957" spans="29:37" x14ac:dyDescent="0.2">
      <c r="AC957" s="49">
        <f>IF(ISBLANK(sbcc18[[#This Row],[total_boys]]),SUM(sbcc18[[#This Row],[boys_0-5_reached]],sbcc18[[#This Row],[boys_6-12_reached]],sbcc18[[#This Row],[boys_13-18_reached]]),sbcc18[[#This Row],[total_boys]])</f>
        <v>0</v>
      </c>
      <c r="AD957" s="49">
        <f>IF(ISBLANK(sbcc18[[#This Row],[total_girls]]),SUM(sbcc18[[#This Row],[girls_0-5_reached]],sbcc18[[#This Row],[girls_6-12_reached]],sbcc18[[#This Row],[girls_13-18_reached]]),sbcc18[[#This Row],[total_girls]])</f>
        <v>0</v>
      </c>
      <c r="AE957" s="49">
        <f>IF(ISBLANK(sbcc18[[#This Row],[total_children]]),SUM(sbcc18[[#This Row],[calc_boys]],sbcc18[[#This Row],[calc_girls]]),sbcc18[[#This Row],[total_children]])</f>
        <v>0</v>
      </c>
      <c r="AF957" s="49">
        <f>IF(ISBLANK(sbcc18[[#This Row],[total_pwd]]),SUM(sbcc18[[#This Row],[total_pwd_men]],sbcc18[[#This Row],[total_pwd_women]]),sbcc18[[#This Row],[total_pwd]])</f>
        <v>0</v>
      </c>
      <c r="AG957" s="49">
        <f>IF(ISBLANK(sbcc18[[#This Row],[total_adults]]),SUM(sbcc18[[#This Row],[total_men]],sbcc18[[#This Row],[total_women]]),sbcc18[[#This Row],[total_adults]])</f>
        <v>0</v>
      </c>
      <c r="AH957" s="49">
        <f>IF(ISBLANK(sbcc18[[#This Row],[total_beneficiaries_reached]]),SUM(sbcc18[[#This Row],[calc_children]],sbcc18[[#This Row],[calc_adults]]),sbcc18[[#This Row],[total_beneficiaries_reached]])</f>
        <v>0</v>
      </c>
      <c r="AI957" s="49" t="str">
        <f ca="1">IF(B957="","",OFFSET(table_admin1[[#Headers],[ADM1_PT]],MATCH(B957,admin1,0),1))</f>
        <v/>
      </c>
      <c r="AJ957" s="49" t="str">
        <f t="shared" ca="1" si="28"/>
        <v/>
      </c>
      <c r="AK957" s="49" t="str">
        <f t="shared" ca="1" si="29"/>
        <v/>
      </c>
    </row>
    <row r="958" spans="29:37" x14ac:dyDescent="0.2">
      <c r="AC958" s="49">
        <f>IF(ISBLANK(sbcc18[[#This Row],[total_boys]]),SUM(sbcc18[[#This Row],[boys_0-5_reached]],sbcc18[[#This Row],[boys_6-12_reached]],sbcc18[[#This Row],[boys_13-18_reached]]),sbcc18[[#This Row],[total_boys]])</f>
        <v>0</v>
      </c>
      <c r="AD958" s="49">
        <f>IF(ISBLANK(sbcc18[[#This Row],[total_girls]]),SUM(sbcc18[[#This Row],[girls_0-5_reached]],sbcc18[[#This Row],[girls_6-12_reached]],sbcc18[[#This Row],[girls_13-18_reached]]),sbcc18[[#This Row],[total_girls]])</f>
        <v>0</v>
      </c>
      <c r="AE958" s="49">
        <f>IF(ISBLANK(sbcc18[[#This Row],[total_children]]),SUM(sbcc18[[#This Row],[calc_boys]],sbcc18[[#This Row],[calc_girls]]),sbcc18[[#This Row],[total_children]])</f>
        <v>0</v>
      </c>
      <c r="AF958" s="49">
        <f>IF(ISBLANK(sbcc18[[#This Row],[total_pwd]]),SUM(sbcc18[[#This Row],[total_pwd_men]],sbcc18[[#This Row],[total_pwd_women]]),sbcc18[[#This Row],[total_pwd]])</f>
        <v>0</v>
      </c>
      <c r="AG958" s="49">
        <f>IF(ISBLANK(sbcc18[[#This Row],[total_adults]]),SUM(sbcc18[[#This Row],[total_men]],sbcc18[[#This Row],[total_women]]),sbcc18[[#This Row],[total_adults]])</f>
        <v>0</v>
      </c>
      <c r="AH958" s="49">
        <f>IF(ISBLANK(sbcc18[[#This Row],[total_beneficiaries_reached]]),SUM(sbcc18[[#This Row],[calc_children]],sbcc18[[#This Row],[calc_adults]]),sbcc18[[#This Row],[total_beneficiaries_reached]])</f>
        <v>0</v>
      </c>
      <c r="AI958" s="49" t="str">
        <f ca="1">IF(B958="","",OFFSET(table_admin1[[#Headers],[ADM1_PT]],MATCH(B958,admin1,0),1))</f>
        <v/>
      </c>
      <c r="AJ958" s="49" t="str">
        <f t="shared" ca="1" si="28"/>
        <v/>
      </c>
      <c r="AK958" s="49" t="str">
        <f t="shared" ca="1" si="29"/>
        <v/>
      </c>
    </row>
    <row r="959" spans="29:37" x14ac:dyDescent="0.2">
      <c r="AC959" s="49">
        <f>IF(ISBLANK(sbcc18[[#This Row],[total_boys]]),SUM(sbcc18[[#This Row],[boys_0-5_reached]],sbcc18[[#This Row],[boys_6-12_reached]],sbcc18[[#This Row],[boys_13-18_reached]]),sbcc18[[#This Row],[total_boys]])</f>
        <v>0</v>
      </c>
      <c r="AD959" s="49">
        <f>IF(ISBLANK(sbcc18[[#This Row],[total_girls]]),SUM(sbcc18[[#This Row],[girls_0-5_reached]],sbcc18[[#This Row],[girls_6-12_reached]],sbcc18[[#This Row],[girls_13-18_reached]]),sbcc18[[#This Row],[total_girls]])</f>
        <v>0</v>
      </c>
      <c r="AE959" s="49">
        <f>IF(ISBLANK(sbcc18[[#This Row],[total_children]]),SUM(sbcc18[[#This Row],[calc_boys]],sbcc18[[#This Row],[calc_girls]]),sbcc18[[#This Row],[total_children]])</f>
        <v>0</v>
      </c>
      <c r="AF959" s="49">
        <f>IF(ISBLANK(sbcc18[[#This Row],[total_pwd]]),SUM(sbcc18[[#This Row],[total_pwd_men]],sbcc18[[#This Row],[total_pwd_women]]),sbcc18[[#This Row],[total_pwd]])</f>
        <v>0</v>
      </c>
      <c r="AG959" s="49">
        <f>IF(ISBLANK(sbcc18[[#This Row],[total_adults]]),SUM(sbcc18[[#This Row],[total_men]],sbcc18[[#This Row],[total_women]]),sbcc18[[#This Row],[total_adults]])</f>
        <v>0</v>
      </c>
      <c r="AH959" s="49">
        <f>IF(ISBLANK(sbcc18[[#This Row],[total_beneficiaries_reached]]),SUM(sbcc18[[#This Row],[calc_children]],sbcc18[[#This Row],[calc_adults]]),sbcc18[[#This Row],[total_beneficiaries_reached]])</f>
        <v>0</v>
      </c>
      <c r="AI959" s="49" t="str">
        <f ca="1">IF(B959="","",OFFSET(table_admin1[[#Headers],[ADM1_PT]],MATCH(B959,admin1,0),1))</f>
        <v/>
      </c>
      <c r="AJ959" s="49" t="str">
        <f t="shared" ca="1" si="28"/>
        <v/>
      </c>
      <c r="AK959" s="49" t="str">
        <f t="shared" ca="1" si="29"/>
        <v/>
      </c>
    </row>
    <row r="960" spans="29:37" x14ac:dyDescent="0.2">
      <c r="AC960" s="49">
        <f>IF(ISBLANK(sbcc18[[#This Row],[total_boys]]),SUM(sbcc18[[#This Row],[boys_0-5_reached]],sbcc18[[#This Row],[boys_6-12_reached]],sbcc18[[#This Row],[boys_13-18_reached]]),sbcc18[[#This Row],[total_boys]])</f>
        <v>0</v>
      </c>
      <c r="AD960" s="49">
        <f>IF(ISBLANK(sbcc18[[#This Row],[total_girls]]),SUM(sbcc18[[#This Row],[girls_0-5_reached]],sbcc18[[#This Row],[girls_6-12_reached]],sbcc18[[#This Row],[girls_13-18_reached]]),sbcc18[[#This Row],[total_girls]])</f>
        <v>0</v>
      </c>
      <c r="AE960" s="49">
        <f>IF(ISBLANK(sbcc18[[#This Row],[total_children]]),SUM(sbcc18[[#This Row],[calc_boys]],sbcc18[[#This Row],[calc_girls]]),sbcc18[[#This Row],[total_children]])</f>
        <v>0</v>
      </c>
      <c r="AF960" s="49">
        <f>IF(ISBLANK(sbcc18[[#This Row],[total_pwd]]),SUM(sbcc18[[#This Row],[total_pwd_men]],sbcc18[[#This Row],[total_pwd_women]]),sbcc18[[#This Row],[total_pwd]])</f>
        <v>0</v>
      </c>
      <c r="AG960" s="49">
        <f>IF(ISBLANK(sbcc18[[#This Row],[total_adults]]),SUM(sbcc18[[#This Row],[total_men]],sbcc18[[#This Row],[total_women]]),sbcc18[[#This Row],[total_adults]])</f>
        <v>0</v>
      </c>
      <c r="AH960" s="49">
        <f>IF(ISBLANK(sbcc18[[#This Row],[total_beneficiaries_reached]]),SUM(sbcc18[[#This Row],[calc_children]],sbcc18[[#This Row],[calc_adults]]),sbcc18[[#This Row],[total_beneficiaries_reached]])</f>
        <v>0</v>
      </c>
      <c r="AI960" s="49" t="str">
        <f ca="1">IF(B960="","",OFFSET(table_admin1[[#Headers],[ADM1_PT]],MATCH(B960,admin1,0),1))</f>
        <v/>
      </c>
      <c r="AJ960" s="49" t="str">
        <f t="shared" ca="1" si="28"/>
        <v/>
      </c>
      <c r="AK960" s="49" t="str">
        <f t="shared" ca="1" si="29"/>
        <v/>
      </c>
    </row>
    <row r="961" spans="29:37" x14ac:dyDescent="0.2">
      <c r="AC961" s="49">
        <f>IF(ISBLANK(sbcc18[[#This Row],[total_boys]]),SUM(sbcc18[[#This Row],[boys_0-5_reached]],sbcc18[[#This Row],[boys_6-12_reached]],sbcc18[[#This Row],[boys_13-18_reached]]),sbcc18[[#This Row],[total_boys]])</f>
        <v>0</v>
      </c>
      <c r="AD961" s="49">
        <f>IF(ISBLANK(sbcc18[[#This Row],[total_girls]]),SUM(sbcc18[[#This Row],[girls_0-5_reached]],sbcc18[[#This Row],[girls_6-12_reached]],sbcc18[[#This Row],[girls_13-18_reached]]),sbcc18[[#This Row],[total_girls]])</f>
        <v>0</v>
      </c>
      <c r="AE961" s="49">
        <f>IF(ISBLANK(sbcc18[[#This Row],[total_children]]),SUM(sbcc18[[#This Row],[calc_boys]],sbcc18[[#This Row],[calc_girls]]),sbcc18[[#This Row],[total_children]])</f>
        <v>0</v>
      </c>
      <c r="AF961" s="49">
        <f>IF(ISBLANK(sbcc18[[#This Row],[total_pwd]]),SUM(sbcc18[[#This Row],[total_pwd_men]],sbcc18[[#This Row],[total_pwd_women]]),sbcc18[[#This Row],[total_pwd]])</f>
        <v>0</v>
      </c>
      <c r="AG961" s="49">
        <f>IF(ISBLANK(sbcc18[[#This Row],[total_adults]]),SUM(sbcc18[[#This Row],[total_men]],sbcc18[[#This Row],[total_women]]),sbcc18[[#This Row],[total_adults]])</f>
        <v>0</v>
      </c>
      <c r="AH961" s="49">
        <f>IF(ISBLANK(sbcc18[[#This Row],[total_beneficiaries_reached]]),SUM(sbcc18[[#This Row],[calc_children]],sbcc18[[#This Row],[calc_adults]]),sbcc18[[#This Row],[total_beneficiaries_reached]])</f>
        <v>0</v>
      </c>
      <c r="AI961" s="49" t="str">
        <f ca="1">IF(B961="","",OFFSET(table_admin1[[#Headers],[ADM1_PT]],MATCH(B961,admin1,0),1))</f>
        <v/>
      </c>
      <c r="AJ961" s="49" t="str">
        <f t="shared" ca="1" si="28"/>
        <v/>
      </c>
      <c r="AK961" s="49" t="str">
        <f t="shared" ca="1" si="29"/>
        <v/>
      </c>
    </row>
    <row r="962" spans="29:37" x14ac:dyDescent="0.2">
      <c r="AC962" s="49">
        <f>IF(ISBLANK(sbcc18[[#This Row],[total_boys]]),SUM(sbcc18[[#This Row],[boys_0-5_reached]],sbcc18[[#This Row],[boys_6-12_reached]],sbcc18[[#This Row],[boys_13-18_reached]]),sbcc18[[#This Row],[total_boys]])</f>
        <v>0</v>
      </c>
      <c r="AD962" s="49">
        <f>IF(ISBLANK(sbcc18[[#This Row],[total_girls]]),SUM(sbcc18[[#This Row],[girls_0-5_reached]],sbcc18[[#This Row],[girls_6-12_reached]],sbcc18[[#This Row],[girls_13-18_reached]]),sbcc18[[#This Row],[total_girls]])</f>
        <v>0</v>
      </c>
      <c r="AE962" s="49">
        <f>IF(ISBLANK(sbcc18[[#This Row],[total_children]]),SUM(sbcc18[[#This Row],[calc_boys]],sbcc18[[#This Row],[calc_girls]]),sbcc18[[#This Row],[total_children]])</f>
        <v>0</v>
      </c>
      <c r="AF962" s="49">
        <f>IF(ISBLANK(sbcc18[[#This Row],[total_pwd]]),SUM(sbcc18[[#This Row],[total_pwd_men]],sbcc18[[#This Row],[total_pwd_women]]),sbcc18[[#This Row],[total_pwd]])</f>
        <v>0</v>
      </c>
      <c r="AG962" s="49">
        <f>IF(ISBLANK(sbcc18[[#This Row],[total_adults]]),SUM(sbcc18[[#This Row],[total_men]],sbcc18[[#This Row],[total_women]]),sbcc18[[#This Row],[total_adults]])</f>
        <v>0</v>
      </c>
      <c r="AH962" s="49">
        <f>IF(ISBLANK(sbcc18[[#This Row],[total_beneficiaries_reached]]),SUM(sbcc18[[#This Row],[calc_children]],sbcc18[[#This Row],[calc_adults]]),sbcc18[[#This Row],[total_beneficiaries_reached]])</f>
        <v>0</v>
      </c>
      <c r="AI962" s="49" t="str">
        <f ca="1">IF(B962="","",OFFSET(table_admin1[[#Headers],[ADM1_PT]],MATCH(B962,admin1,0),1))</f>
        <v/>
      </c>
      <c r="AJ962" s="49" t="str">
        <f t="shared" ca="1" si="28"/>
        <v/>
      </c>
      <c r="AK962" s="49" t="str">
        <f t="shared" ca="1" si="29"/>
        <v/>
      </c>
    </row>
    <row r="963" spans="29:37" x14ac:dyDescent="0.2">
      <c r="AC963" s="49">
        <f>IF(ISBLANK(sbcc18[[#This Row],[total_boys]]),SUM(sbcc18[[#This Row],[boys_0-5_reached]],sbcc18[[#This Row],[boys_6-12_reached]],sbcc18[[#This Row],[boys_13-18_reached]]),sbcc18[[#This Row],[total_boys]])</f>
        <v>0</v>
      </c>
      <c r="AD963" s="49">
        <f>IF(ISBLANK(sbcc18[[#This Row],[total_girls]]),SUM(sbcc18[[#This Row],[girls_0-5_reached]],sbcc18[[#This Row],[girls_6-12_reached]],sbcc18[[#This Row],[girls_13-18_reached]]),sbcc18[[#This Row],[total_girls]])</f>
        <v>0</v>
      </c>
      <c r="AE963" s="49">
        <f>IF(ISBLANK(sbcc18[[#This Row],[total_children]]),SUM(sbcc18[[#This Row],[calc_boys]],sbcc18[[#This Row],[calc_girls]]),sbcc18[[#This Row],[total_children]])</f>
        <v>0</v>
      </c>
      <c r="AF963" s="49">
        <f>IF(ISBLANK(sbcc18[[#This Row],[total_pwd]]),SUM(sbcc18[[#This Row],[total_pwd_men]],sbcc18[[#This Row],[total_pwd_women]]),sbcc18[[#This Row],[total_pwd]])</f>
        <v>0</v>
      </c>
      <c r="AG963" s="49">
        <f>IF(ISBLANK(sbcc18[[#This Row],[total_adults]]),SUM(sbcc18[[#This Row],[total_men]],sbcc18[[#This Row],[total_women]]),sbcc18[[#This Row],[total_adults]])</f>
        <v>0</v>
      </c>
      <c r="AH963" s="49">
        <f>IF(ISBLANK(sbcc18[[#This Row],[total_beneficiaries_reached]]),SUM(sbcc18[[#This Row],[calc_children]],sbcc18[[#This Row],[calc_adults]]),sbcc18[[#This Row],[total_beneficiaries_reached]])</f>
        <v>0</v>
      </c>
      <c r="AI963" s="49" t="str">
        <f ca="1">IF(B963="","",OFFSET(table_admin1[[#Headers],[ADM1_PT]],MATCH(B963,admin1,0),1))</f>
        <v/>
      </c>
      <c r="AJ963" s="49" t="str">
        <f t="shared" ca="1" si="28"/>
        <v/>
      </c>
      <c r="AK963" s="49" t="str">
        <f t="shared" ca="1" si="29"/>
        <v/>
      </c>
    </row>
    <row r="964" spans="29:37" x14ac:dyDescent="0.2">
      <c r="AC964" s="49">
        <f>IF(ISBLANK(sbcc18[[#This Row],[total_boys]]),SUM(sbcc18[[#This Row],[boys_0-5_reached]],sbcc18[[#This Row],[boys_6-12_reached]],sbcc18[[#This Row],[boys_13-18_reached]]),sbcc18[[#This Row],[total_boys]])</f>
        <v>0</v>
      </c>
      <c r="AD964" s="49">
        <f>IF(ISBLANK(sbcc18[[#This Row],[total_girls]]),SUM(sbcc18[[#This Row],[girls_0-5_reached]],sbcc18[[#This Row],[girls_6-12_reached]],sbcc18[[#This Row],[girls_13-18_reached]]),sbcc18[[#This Row],[total_girls]])</f>
        <v>0</v>
      </c>
      <c r="AE964" s="49">
        <f>IF(ISBLANK(sbcc18[[#This Row],[total_children]]),SUM(sbcc18[[#This Row],[calc_boys]],sbcc18[[#This Row],[calc_girls]]),sbcc18[[#This Row],[total_children]])</f>
        <v>0</v>
      </c>
      <c r="AF964" s="49">
        <f>IF(ISBLANK(sbcc18[[#This Row],[total_pwd]]),SUM(sbcc18[[#This Row],[total_pwd_men]],sbcc18[[#This Row],[total_pwd_women]]),sbcc18[[#This Row],[total_pwd]])</f>
        <v>0</v>
      </c>
      <c r="AG964" s="49">
        <f>IF(ISBLANK(sbcc18[[#This Row],[total_adults]]),SUM(sbcc18[[#This Row],[total_men]],sbcc18[[#This Row],[total_women]]),sbcc18[[#This Row],[total_adults]])</f>
        <v>0</v>
      </c>
      <c r="AH964" s="49">
        <f>IF(ISBLANK(sbcc18[[#This Row],[total_beneficiaries_reached]]),SUM(sbcc18[[#This Row],[calc_children]],sbcc18[[#This Row],[calc_adults]]),sbcc18[[#This Row],[total_beneficiaries_reached]])</f>
        <v>0</v>
      </c>
      <c r="AI964" s="49" t="str">
        <f ca="1">IF(B964="","",OFFSET(table_admin1[[#Headers],[ADM1_PT]],MATCH(B964,admin1,0),1))</f>
        <v/>
      </c>
      <c r="AJ964" s="49" t="str">
        <f t="shared" ca="1" si="28"/>
        <v/>
      </c>
      <c r="AK964" s="49" t="str">
        <f t="shared" ca="1" si="29"/>
        <v/>
      </c>
    </row>
    <row r="965" spans="29:37" x14ac:dyDescent="0.2">
      <c r="AC965" s="49">
        <f>IF(ISBLANK(sbcc18[[#This Row],[total_boys]]),SUM(sbcc18[[#This Row],[boys_0-5_reached]],sbcc18[[#This Row],[boys_6-12_reached]],sbcc18[[#This Row],[boys_13-18_reached]]),sbcc18[[#This Row],[total_boys]])</f>
        <v>0</v>
      </c>
      <c r="AD965" s="49">
        <f>IF(ISBLANK(sbcc18[[#This Row],[total_girls]]),SUM(sbcc18[[#This Row],[girls_0-5_reached]],sbcc18[[#This Row],[girls_6-12_reached]],sbcc18[[#This Row],[girls_13-18_reached]]),sbcc18[[#This Row],[total_girls]])</f>
        <v>0</v>
      </c>
      <c r="AE965" s="49">
        <f>IF(ISBLANK(sbcc18[[#This Row],[total_children]]),SUM(sbcc18[[#This Row],[calc_boys]],sbcc18[[#This Row],[calc_girls]]),sbcc18[[#This Row],[total_children]])</f>
        <v>0</v>
      </c>
      <c r="AF965" s="49">
        <f>IF(ISBLANK(sbcc18[[#This Row],[total_pwd]]),SUM(sbcc18[[#This Row],[total_pwd_men]],sbcc18[[#This Row],[total_pwd_women]]),sbcc18[[#This Row],[total_pwd]])</f>
        <v>0</v>
      </c>
      <c r="AG965" s="49">
        <f>IF(ISBLANK(sbcc18[[#This Row],[total_adults]]),SUM(sbcc18[[#This Row],[total_men]],sbcc18[[#This Row],[total_women]]),sbcc18[[#This Row],[total_adults]])</f>
        <v>0</v>
      </c>
      <c r="AH965" s="49">
        <f>IF(ISBLANK(sbcc18[[#This Row],[total_beneficiaries_reached]]),SUM(sbcc18[[#This Row],[calc_children]],sbcc18[[#This Row],[calc_adults]]),sbcc18[[#This Row],[total_beneficiaries_reached]])</f>
        <v>0</v>
      </c>
      <c r="AI965" s="49" t="str">
        <f ca="1">IF(B965="","",OFFSET(table_admin1[[#Headers],[ADM1_PT]],MATCH(B965,admin1,0),1))</f>
        <v/>
      </c>
      <c r="AJ965" s="49" t="str">
        <f t="shared" ca="1" si="28"/>
        <v/>
      </c>
      <c r="AK965" s="49" t="str">
        <f t="shared" ca="1" si="29"/>
        <v/>
      </c>
    </row>
    <row r="966" spans="29:37" x14ac:dyDescent="0.2">
      <c r="AC966" s="49">
        <f>IF(ISBLANK(sbcc18[[#This Row],[total_boys]]),SUM(sbcc18[[#This Row],[boys_0-5_reached]],sbcc18[[#This Row],[boys_6-12_reached]],sbcc18[[#This Row],[boys_13-18_reached]]),sbcc18[[#This Row],[total_boys]])</f>
        <v>0</v>
      </c>
      <c r="AD966" s="49">
        <f>IF(ISBLANK(sbcc18[[#This Row],[total_girls]]),SUM(sbcc18[[#This Row],[girls_0-5_reached]],sbcc18[[#This Row],[girls_6-12_reached]],sbcc18[[#This Row],[girls_13-18_reached]]),sbcc18[[#This Row],[total_girls]])</f>
        <v>0</v>
      </c>
      <c r="AE966" s="49">
        <f>IF(ISBLANK(sbcc18[[#This Row],[total_children]]),SUM(sbcc18[[#This Row],[calc_boys]],sbcc18[[#This Row],[calc_girls]]),sbcc18[[#This Row],[total_children]])</f>
        <v>0</v>
      </c>
      <c r="AF966" s="49">
        <f>IF(ISBLANK(sbcc18[[#This Row],[total_pwd]]),SUM(sbcc18[[#This Row],[total_pwd_men]],sbcc18[[#This Row],[total_pwd_women]]),sbcc18[[#This Row],[total_pwd]])</f>
        <v>0</v>
      </c>
      <c r="AG966" s="49">
        <f>IF(ISBLANK(sbcc18[[#This Row],[total_adults]]),SUM(sbcc18[[#This Row],[total_men]],sbcc18[[#This Row],[total_women]]),sbcc18[[#This Row],[total_adults]])</f>
        <v>0</v>
      </c>
      <c r="AH966" s="49">
        <f>IF(ISBLANK(sbcc18[[#This Row],[total_beneficiaries_reached]]),SUM(sbcc18[[#This Row],[calc_children]],sbcc18[[#This Row],[calc_adults]]),sbcc18[[#This Row],[total_beneficiaries_reached]])</f>
        <v>0</v>
      </c>
      <c r="AI966" s="49" t="str">
        <f ca="1">IF(B966="","",OFFSET(table_admin1[[#Headers],[ADM1_PT]],MATCH(B966,admin1,0),1))</f>
        <v/>
      </c>
      <c r="AJ966" s="49" t="str">
        <f t="shared" ref="AJ966:AJ1000" ca="1" si="30">IF(C966="","",INDEX(admin2_pcode,MATCH(C966,OFFSET(admin2_start,MATCH(AI966,admin1_linked_pcode,0),0,COUNTIF(admin1_linked_pcode,AI966)),0)+MATCH(AI966,admin1_linked_pcode,0)-1))</f>
        <v/>
      </c>
      <c r="AK966" s="49" t="str">
        <f t="shared" ref="AK966:AK1000" ca="1" si="31">IF(D966="","",INDEX(admin3_pcode,MATCH(D966,OFFSET(admin3_start,MATCH(AJ966,admin2_linked_pcode,0),0,COUNTIF(admin2_linked_pcode,AJ966)),0)+MATCH(AJ966,admin2_linked_pcode,0)-1))</f>
        <v/>
      </c>
    </row>
    <row r="967" spans="29:37" x14ac:dyDescent="0.2">
      <c r="AC967" s="49">
        <f>IF(ISBLANK(sbcc18[[#This Row],[total_boys]]),SUM(sbcc18[[#This Row],[boys_0-5_reached]],sbcc18[[#This Row],[boys_6-12_reached]],sbcc18[[#This Row],[boys_13-18_reached]]),sbcc18[[#This Row],[total_boys]])</f>
        <v>0</v>
      </c>
      <c r="AD967" s="49">
        <f>IF(ISBLANK(sbcc18[[#This Row],[total_girls]]),SUM(sbcc18[[#This Row],[girls_0-5_reached]],sbcc18[[#This Row],[girls_6-12_reached]],sbcc18[[#This Row],[girls_13-18_reached]]),sbcc18[[#This Row],[total_girls]])</f>
        <v>0</v>
      </c>
      <c r="AE967" s="49">
        <f>IF(ISBLANK(sbcc18[[#This Row],[total_children]]),SUM(sbcc18[[#This Row],[calc_boys]],sbcc18[[#This Row],[calc_girls]]),sbcc18[[#This Row],[total_children]])</f>
        <v>0</v>
      </c>
      <c r="AF967" s="49">
        <f>IF(ISBLANK(sbcc18[[#This Row],[total_pwd]]),SUM(sbcc18[[#This Row],[total_pwd_men]],sbcc18[[#This Row],[total_pwd_women]]),sbcc18[[#This Row],[total_pwd]])</f>
        <v>0</v>
      </c>
      <c r="AG967" s="49">
        <f>IF(ISBLANK(sbcc18[[#This Row],[total_adults]]),SUM(sbcc18[[#This Row],[total_men]],sbcc18[[#This Row],[total_women]]),sbcc18[[#This Row],[total_adults]])</f>
        <v>0</v>
      </c>
      <c r="AH967" s="49">
        <f>IF(ISBLANK(sbcc18[[#This Row],[total_beneficiaries_reached]]),SUM(sbcc18[[#This Row],[calc_children]],sbcc18[[#This Row],[calc_adults]]),sbcc18[[#This Row],[total_beneficiaries_reached]])</f>
        <v>0</v>
      </c>
      <c r="AI967" s="49" t="str">
        <f ca="1">IF(B967="","",OFFSET(table_admin1[[#Headers],[ADM1_PT]],MATCH(B967,admin1,0),1))</f>
        <v/>
      </c>
      <c r="AJ967" s="49" t="str">
        <f t="shared" ca="1" si="30"/>
        <v/>
      </c>
      <c r="AK967" s="49" t="str">
        <f t="shared" ca="1" si="31"/>
        <v/>
      </c>
    </row>
    <row r="968" spans="29:37" x14ac:dyDescent="0.2">
      <c r="AC968" s="49">
        <f>IF(ISBLANK(sbcc18[[#This Row],[total_boys]]),SUM(sbcc18[[#This Row],[boys_0-5_reached]],sbcc18[[#This Row],[boys_6-12_reached]],sbcc18[[#This Row],[boys_13-18_reached]]),sbcc18[[#This Row],[total_boys]])</f>
        <v>0</v>
      </c>
      <c r="AD968" s="49">
        <f>IF(ISBLANK(sbcc18[[#This Row],[total_girls]]),SUM(sbcc18[[#This Row],[girls_0-5_reached]],sbcc18[[#This Row],[girls_6-12_reached]],sbcc18[[#This Row],[girls_13-18_reached]]),sbcc18[[#This Row],[total_girls]])</f>
        <v>0</v>
      </c>
      <c r="AE968" s="49">
        <f>IF(ISBLANK(sbcc18[[#This Row],[total_children]]),SUM(sbcc18[[#This Row],[calc_boys]],sbcc18[[#This Row],[calc_girls]]),sbcc18[[#This Row],[total_children]])</f>
        <v>0</v>
      </c>
      <c r="AF968" s="49">
        <f>IF(ISBLANK(sbcc18[[#This Row],[total_pwd]]),SUM(sbcc18[[#This Row],[total_pwd_men]],sbcc18[[#This Row],[total_pwd_women]]),sbcc18[[#This Row],[total_pwd]])</f>
        <v>0</v>
      </c>
      <c r="AG968" s="49">
        <f>IF(ISBLANK(sbcc18[[#This Row],[total_adults]]),SUM(sbcc18[[#This Row],[total_men]],sbcc18[[#This Row],[total_women]]),sbcc18[[#This Row],[total_adults]])</f>
        <v>0</v>
      </c>
      <c r="AH968" s="49">
        <f>IF(ISBLANK(sbcc18[[#This Row],[total_beneficiaries_reached]]),SUM(sbcc18[[#This Row],[calc_children]],sbcc18[[#This Row],[calc_adults]]),sbcc18[[#This Row],[total_beneficiaries_reached]])</f>
        <v>0</v>
      </c>
      <c r="AI968" s="49" t="str">
        <f ca="1">IF(B968="","",OFFSET(table_admin1[[#Headers],[ADM1_PT]],MATCH(B968,admin1,0),1))</f>
        <v/>
      </c>
      <c r="AJ968" s="49" t="str">
        <f t="shared" ca="1" si="30"/>
        <v/>
      </c>
      <c r="AK968" s="49" t="str">
        <f t="shared" ca="1" si="31"/>
        <v/>
      </c>
    </row>
    <row r="969" spans="29:37" x14ac:dyDescent="0.2">
      <c r="AC969" s="49">
        <f>IF(ISBLANK(sbcc18[[#This Row],[total_boys]]),SUM(sbcc18[[#This Row],[boys_0-5_reached]],sbcc18[[#This Row],[boys_6-12_reached]],sbcc18[[#This Row],[boys_13-18_reached]]),sbcc18[[#This Row],[total_boys]])</f>
        <v>0</v>
      </c>
      <c r="AD969" s="49">
        <f>IF(ISBLANK(sbcc18[[#This Row],[total_girls]]),SUM(sbcc18[[#This Row],[girls_0-5_reached]],sbcc18[[#This Row],[girls_6-12_reached]],sbcc18[[#This Row],[girls_13-18_reached]]),sbcc18[[#This Row],[total_girls]])</f>
        <v>0</v>
      </c>
      <c r="AE969" s="49">
        <f>IF(ISBLANK(sbcc18[[#This Row],[total_children]]),SUM(sbcc18[[#This Row],[calc_boys]],sbcc18[[#This Row],[calc_girls]]),sbcc18[[#This Row],[total_children]])</f>
        <v>0</v>
      </c>
      <c r="AF969" s="49">
        <f>IF(ISBLANK(sbcc18[[#This Row],[total_pwd]]),SUM(sbcc18[[#This Row],[total_pwd_men]],sbcc18[[#This Row],[total_pwd_women]]),sbcc18[[#This Row],[total_pwd]])</f>
        <v>0</v>
      </c>
      <c r="AG969" s="49">
        <f>IF(ISBLANK(sbcc18[[#This Row],[total_adults]]),SUM(sbcc18[[#This Row],[total_men]],sbcc18[[#This Row],[total_women]]),sbcc18[[#This Row],[total_adults]])</f>
        <v>0</v>
      </c>
      <c r="AH969" s="49">
        <f>IF(ISBLANK(sbcc18[[#This Row],[total_beneficiaries_reached]]),SUM(sbcc18[[#This Row],[calc_children]],sbcc18[[#This Row],[calc_adults]]),sbcc18[[#This Row],[total_beneficiaries_reached]])</f>
        <v>0</v>
      </c>
      <c r="AI969" s="49" t="str">
        <f ca="1">IF(B969="","",OFFSET(table_admin1[[#Headers],[ADM1_PT]],MATCH(B969,admin1,0),1))</f>
        <v/>
      </c>
      <c r="AJ969" s="49" t="str">
        <f t="shared" ca="1" si="30"/>
        <v/>
      </c>
      <c r="AK969" s="49" t="str">
        <f t="shared" ca="1" si="31"/>
        <v/>
      </c>
    </row>
    <row r="970" spans="29:37" x14ac:dyDescent="0.2">
      <c r="AC970" s="49">
        <f>IF(ISBLANK(sbcc18[[#This Row],[total_boys]]),SUM(sbcc18[[#This Row],[boys_0-5_reached]],sbcc18[[#This Row],[boys_6-12_reached]],sbcc18[[#This Row],[boys_13-18_reached]]),sbcc18[[#This Row],[total_boys]])</f>
        <v>0</v>
      </c>
      <c r="AD970" s="49">
        <f>IF(ISBLANK(sbcc18[[#This Row],[total_girls]]),SUM(sbcc18[[#This Row],[girls_0-5_reached]],sbcc18[[#This Row],[girls_6-12_reached]],sbcc18[[#This Row],[girls_13-18_reached]]),sbcc18[[#This Row],[total_girls]])</f>
        <v>0</v>
      </c>
      <c r="AE970" s="49">
        <f>IF(ISBLANK(sbcc18[[#This Row],[total_children]]),SUM(sbcc18[[#This Row],[calc_boys]],sbcc18[[#This Row],[calc_girls]]),sbcc18[[#This Row],[total_children]])</f>
        <v>0</v>
      </c>
      <c r="AF970" s="49">
        <f>IF(ISBLANK(sbcc18[[#This Row],[total_pwd]]),SUM(sbcc18[[#This Row],[total_pwd_men]],sbcc18[[#This Row],[total_pwd_women]]),sbcc18[[#This Row],[total_pwd]])</f>
        <v>0</v>
      </c>
      <c r="AG970" s="49">
        <f>IF(ISBLANK(sbcc18[[#This Row],[total_adults]]),SUM(sbcc18[[#This Row],[total_men]],sbcc18[[#This Row],[total_women]]),sbcc18[[#This Row],[total_adults]])</f>
        <v>0</v>
      </c>
      <c r="AH970" s="49">
        <f>IF(ISBLANK(sbcc18[[#This Row],[total_beneficiaries_reached]]),SUM(sbcc18[[#This Row],[calc_children]],sbcc18[[#This Row],[calc_adults]]),sbcc18[[#This Row],[total_beneficiaries_reached]])</f>
        <v>0</v>
      </c>
      <c r="AI970" s="49" t="str">
        <f ca="1">IF(B970="","",OFFSET(table_admin1[[#Headers],[ADM1_PT]],MATCH(B970,admin1,0),1))</f>
        <v/>
      </c>
      <c r="AJ970" s="49" t="str">
        <f t="shared" ca="1" si="30"/>
        <v/>
      </c>
      <c r="AK970" s="49" t="str">
        <f t="shared" ca="1" si="31"/>
        <v/>
      </c>
    </row>
    <row r="971" spans="29:37" x14ac:dyDescent="0.2">
      <c r="AC971" s="49">
        <f>IF(ISBLANK(sbcc18[[#This Row],[total_boys]]),SUM(sbcc18[[#This Row],[boys_0-5_reached]],sbcc18[[#This Row],[boys_6-12_reached]],sbcc18[[#This Row],[boys_13-18_reached]]),sbcc18[[#This Row],[total_boys]])</f>
        <v>0</v>
      </c>
      <c r="AD971" s="49">
        <f>IF(ISBLANK(sbcc18[[#This Row],[total_girls]]),SUM(sbcc18[[#This Row],[girls_0-5_reached]],sbcc18[[#This Row],[girls_6-12_reached]],sbcc18[[#This Row],[girls_13-18_reached]]),sbcc18[[#This Row],[total_girls]])</f>
        <v>0</v>
      </c>
      <c r="AE971" s="49">
        <f>IF(ISBLANK(sbcc18[[#This Row],[total_children]]),SUM(sbcc18[[#This Row],[calc_boys]],sbcc18[[#This Row],[calc_girls]]),sbcc18[[#This Row],[total_children]])</f>
        <v>0</v>
      </c>
      <c r="AF971" s="49">
        <f>IF(ISBLANK(sbcc18[[#This Row],[total_pwd]]),SUM(sbcc18[[#This Row],[total_pwd_men]],sbcc18[[#This Row],[total_pwd_women]]),sbcc18[[#This Row],[total_pwd]])</f>
        <v>0</v>
      </c>
      <c r="AG971" s="49">
        <f>IF(ISBLANK(sbcc18[[#This Row],[total_adults]]),SUM(sbcc18[[#This Row],[total_men]],sbcc18[[#This Row],[total_women]]),sbcc18[[#This Row],[total_adults]])</f>
        <v>0</v>
      </c>
      <c r="AH971" s="49">
        <f>IF(ISBLANK(sbcc18[[#This Row],[total_beneficiaries_reached]]),SUM(sbcc18[[#This Row],[calc_children]],sbcc18[[#This Row],[calc_adults]]),sbcc18[[#This Row],[total_beneficiaries_reached]])</f>
        <v>0</v>
      </c>
      <c r="AI971" s="49" t="str">
        <f ca="1">IF(B971="","",OFFSET(table_admin1[[#Headers],[ADM1_PT]],MATCH(B971,admin1,0),1))</f>
        <v/>
      </c>
      <c r="AJ971" s="49" t="str">
        <f t="shared" ca="1" si="30"/>
        <v/>
      </c>
      <c r="AK971" s="49" t="str">
        <f t="shared" ca="1" si="31"/>
        <v/>
      </c>
    </row>
    <row r="972" spans="29:37" x14ac:dyDescent="0.2">
      <c r="AC972" s="49">
        <f>IF(ISBLANK(sbcc18[[#This Row],[total_boys]]),SUM(sbcc18[[#This Row],[boys_0-5_reached]],sbcc18[[#This Row],[boys_6-12_reached]],sbcc18[[#This Row],[boys_13-18_reached]]),sbcc18[[#This Row],[total_boys]])</f>
        <v>0</v>
      </c>
      <c r="AD972" s="49">
        <f>IF(ISBLANK(sbcc18[[#This Row],[total_girls]]),SUM(sbcc18[[#This Row],[girls_0-5_reached]],sbcc18[[#This Row],[girls_6-12_reached]],sbcc18[[#This Row],[girls_13-18_reached]]),sbcc18[[#This Row],[total_girls]])</f>
        <v>0</v>
      </c>
      <c r="AE972" s="49">
        <f>IF(ISBLANK(sbcc18[[#This Row],[total_children]]),SUM(sbcc18[[#This Row],[calc_boys]],sbcc18[[#This Row],[calc_girls]]),sbcc18[[#This Row],[total_children]])</f>
        <v>0</v>
      </c>
      <c r="AF972" s="49">
        <f>IF(ISBLANK(sbcc18[[#This Row],[total_pwd]]),SUM(sbcc18[[#This Row],[total_pwd_men]],sbcc18[[#This Row],[total_pwd_women]]),sbcc18[[#This Row],[total_pwd]])</f>
        <v>0</v>
      </c>
      <c r="AG972" s="49">
        <f>IF(ISBLANK(sbcc18[[#This Row],[total_adults]]),SUM(sbcc18[[#This Row],[total_men]],sbcc18[[#This Row],[total_women]]),sbcc18[[#This Row],[total_adults]])</f>
        <v>0</v>
      </c>
      <c r="AH972" s="49">
        <f>IF(ISBLANK(sbcc18[[#This Row],[total_beneficiaries_reached]]),SUM(sbcc18[[#This Row],[calc_children]],sbcc18[[#This Row],[calc_adults]]),sbcc18[[#This Row],[total_beneficiaries_reached]])</f>
        <v>0</v>
      </c>
      <c r="AI972" s="49" t="str">
        <f ca="1">IF(B972="","",OFFSET(table_admin1[[#Headers],[ADM1_PT]],MATCH(B972,admin1,0),1))</f>
        <v/>
      </c>
      <c r="AJ972" s="49" t="str">
        <f t="shared" ca="1" si="30"/>
        <v/>
      </c>
      <c r="AK972" s="49" t="str">
        <f t="shared" ca="1" si="31"/>
        <v/>
      </c>
    </row>
    <row r="973" spans="29:37" x14ac:dyDescent="0.2">
      <c r="AC973" s="49">
        <f>IF(ISBLANK(sbcc18[[#This Row],[total_boys]]),SUM(sbcc18[[#This Row],[boys_0-5_reached]],sbcc18[[#This Row],[boys_6-12_reached]],sbcc18[[#This Row],[boys_13-18_reached]]),sbcc18[[#This Row],[total_boys]])</f>
        <v>0</v>
      </c>
      <c r="AD973" s="49">
        <f>IF(ISBLANK(sbcc18[[#This Row],[total_girls]]),SUM(sbcc18[[#This Row],[girls_0-5_reached]],sbcc18[[#This Row],[girls_6-12_reached]],sbcc18[[#This Row],[girls_13-18_reached]]),sbcc18[[#This Row],[total_girls]])</f>
        <v>0</v>
      </c>
      <c r="AE973" s="49">
        <f>IF(ISBLANK(sbcc18[[#This Row],[total_children]]),SUM(sbcc18[[#This Row],[calc_boys]],sbcc18[[#This Row],[calc_girls]]),sbcc18[[#This Row],[total_children]])</f>
        <v>0</v>
      </c>
      <c r="AF973" s="49">
        <f>IF(ISBLANK(sbcc18[[#This Row],[total_pwd]]),SUM(sbcc18[[#This Row],[total_pwd_men]],sbcc18[[#This Row],[total_pwd_women]]),sbcc18[[#This Row],[total_pwd]])</f>
        <v>0</v>
      </c>
      <c r="AG973" s="49">
        <f>IF(ISBLANK(sbcc18[[#This Row],[total_adults]]),SUM(sbcc18[[#This Row],[total_men]],sbcc18[[#This Row],[total_women]]),sbcc18[[#This Row],[total_adults]])</f>
        <v>0</v>
      </c>
      <c r="AH973" s="49">
        <f>IF(ISBLANK(sbcc18[[#This Row],[total_beneficiaries_reached]]),SUM(sbcc18[[#This Row],[calc_children]],sbcc18[[#This Row],[calc_adults]]),sbcc18[[#This Row],[total_beneficiaries_reached]])</f>
        <v>0</v>
      </c>
      <c r="AI973" s="49" t="str">
        <f ca="1">IF(B973="","",OFFSET(table_admin1[[#Headers],[ADM1_PT]],MATCH(B973,admin1,0),1))</f>
        <v/>
      </c>
      <c r="AJ973" s="49" t="str">
        <f t="shared" ca="1" si="30"/>
        <v/>
      </c>
      <c r="AK973" s="49" t="str">
        <f t="shared" ca="1" si="31"/>
        <v/>
      </c>
    </row>
    <row r="974" spans="29:37" x14ac:dyDescent="0.2">
      <c r="AC974" s="49">
        <f>IF(ISBLANK(sbcc18[[#This Row],[total_boys]]),SUM(sbcc18[[#This Row],[boys_0-5_reached]],sbcc18[[#This Row],[boys_6-12_reached]],sbcc18[[#This Row],[boys_13-18_reached]]),sbcc18[[#This Row],[total_boys]])</f>
        <v>0</v>
      </c>
      <c r="AD974" s="49">
        <f>IF(ISBLANK(sbcc18[[#This Row],[total_girls]]),SUM(sbcc18[[#This Row],[girls_0-5_reached]],sbcc18[[#This Row],[girls_6-12_reached]],sbcc18[[#This Row],[girls_13-18_reached]]),sbcc18[[#This Row],[total_girls]])</f>
        <v>0</v>
      </c>
      <c r="AE974" s="49">
        <f>IF(ISBLANK(sbcc18[[#This Row],[total_children]]),SUM(sbcc18[[#This Row],[calc_boys]],sbcc18[[#This Row],[calc_girls]]),sbcc18[[#This Row],[total_children]])</f>
        <v>0</v>
      </c>
      <c r="AF974" s="49">
        <f>IF(ISBLANK(sbcc18[[#This Row],[total_pwd]]),SUM(sbcc18[[#This Row],[total_pwd_men]],sbcc18[[#This Row],[total_pwd_women]]),sbcc18[[#This Row],[total_pwd]])</f>
        <v>0</v>
      </c>
      <c r="AG974" s="49">
        <f>IF(ISBLANK(sbcc18[[#This Row],[total_adults]]),SUM(sbcc18[[#This Row],[total_men]],sbcc18[[#This Row],[total_women]]),sbcc18[[#This Row],[total_adults]])</f>
        <v>0</v>
      </c>
      <c r="AH974" s="49">
        <f>IF(ISBLANK(sbcc18[[#This Row],[total_beneficiaries_reached]]),SUM(sbcc18[[#This Row],[calc_children]],sbcc18[[#This Row],[calc_adults]]),sbcc18[[#This Row],[total_beneficiaries_reached]])</f>
        <v>0</v>
      </c>
      <c r="AI974" s="49" t="str">
        <f ca="1">IF(B974="","",OFFSET(table_admin1[[#Headers],[ADM1_PT]],MATCH(B974,admin1,0),1))</f>
        <v/>
      </c>
      <c r="AJ974" s="49" t="str">
        <f t="shared" ca="1" si="30"/>
        <v/>
      </c>
      <c r="AK974" s="49" t="str">
        <f t="shared" ca="1" si="31"/>
        <v/>
      </c>
    </row>
    <row r="975" spans="29:37" x14ac:dyDescent="0.2">
      <c r="AC975" s="49">
        <f>IF(ISBLANK(sbcc18[[#This Row],[total_boys]]),SUM(sbcc18[[#This Row],[boys_0-5_reached]],sbcc18[[#This Row],[boys_6-12_reached]],sbcc18[[#This Row],[boys_13-18_reached]]),sbcc18[[#This Row],[total_boys]])</f>
        <v>0</v>
      </c>
      <c r="AD975" s="49">
        <f>IF(ISBLANK(sbcc18[[#This Row],[total_girls]]),SUM(sbcc18[[#This Row],[girls_0-5_reached]],sbcc18[[#This Row],[girls_6-12_reached]],sbcc18[[#This Row],[girls_13-18_reached]]),sbcc18[[#This Row],[total_girls]])</f>
        <v>0</v>
      </c>
      <c r="AE975" s="49">
        <f>IF(ISBLANK(sbcc18[[#This Row],[total_children]]),SUM(sbcc18[[#This Row],[calc_boys]],sbcc18[[#This Row],[calc_girls]]),sbcc18[[#This Row],[total_children]])</f>
        <v>0</v>
      </c>
      <c r="AF975" s="49">
        <f>IF(ISBLANK(sbcc18[[#This Row],[total_pwd]]),SUM(sbcc18[[#This Row],[total_pwd_men]],sbcc18[[#This Row],[total_pwd_women]]),sbcc18[[#This Row],[total_pwd]])</f>
        <v>0</v>
      </c>
      <c r="AG975" s="49">
        <f>IF(ISBLANK(sbcc18[[#This Row],[total_adults]]),SUM(sbcc18[[#This Row],[total_men]],sbcc18[[#This Row],[total_women]]),sbcc18[[#This Row],[total_adults]])</f>
        <v>0</v>
      </c>
      <c r="AH975" s="49">
        <f>IF(ISBLANK(sbcc18[[#This Row],[total_beneficiaries_reached]]),SUM(sbcc18[[#This Row],[calc_children]],sbcc18[[#This Row],[calc_adults]]),sbcc18[[#This Row],[total_beneficiaries_reached]])</f>
        <v>0</v>
      </c>
      <c r="AI975" s="49" t="str">
        <f ca="1">IF(B975="","",OFFSET(table_admin1[[#Headers],[ADM1_PT]],MATCH(B975,admin1,0),1))</f>
        <v/>
      </c>
      <c r="AJ975" s="49" t="str">
        <f t="shared" ca="1" si="30"/>
        <v/>
      </c>
      <c r="AK975" s="49" t="str">
        <f t="shared" ca="1" si="31"/>
        <v/>
      </c>
    </row>
    <row r="976" spans="29:37" x14ac:dyDescent="0.2">
      <c r="AC976" s="49">
        <f>IF(ISBLANK(sbcc18[[#This Row],[total_boys]]),SUM(sbcc18[[#This Row],[boys_0-5_reached]],sbcc18[[#This Row],[boys_6-12_reached]],sbcc18[[#This Row],[boys_13-18_reached]]),sbcc18[[#This Row],[total_boys]])</f>
        <v>0</v>
      </c>
      <c r="AD976" s="49">
        <f>IF(ISBLANK(sbcc18[[#This Row],[total_girls]]),SUM(sbcc18[[#This Row],[girls_0-5_reached]],sbcc18[[#This Row],[girls_6-12_reached]],sbcc18[[#This Row],[girls_13-18_reached]]),sbcc18[[#This Row],[total_girls]])</f>
        <v>0</v>
      </c>
      <c r="AE976" s="49">
        <f>IF(ISBLANK(sbcc18[[#This Row],[total_children]]),SUM(sbcc18[[#This Row],[calc_boys]],sbcc18[[#This Row],[calc_girls]]),sbcc18[[#This Row],[total_children]])</f>
        <v>0</v>
      </c>
      <c r="AF976" s="49">
        <f>IF(ISBLANK(sbcc18[[#This Row],[total_pwd]]),SUM(sbcc18[[#This Row],[total_pwd_men]],sbcc18[[#This Row],[total_pwd_women]]),sbcc18[[#This Row],[total_pwd]])</f>
        <v>0</v>
      </c>
      <c r="AG976" s="49">
        <f>IF(ISBLANK(sbcc18[[#This Row],[total_adults]]),SUM(sbcc18[[#This Row],[total_men]],sbcc18[[#This Row],[total_women]]),sbcc18[[#This Row],[total_adults]])</f>
        <v>0</v>
      </c>
      <c r="AH976" s="49">
        <f>IF(ISBLANK(sbcc18[[#This Row],[total_beneficiaries_reached]]),SUM(sbcc18[[#This Row],[calc_children]],sbcc18[[#This Row],[calc_adults]]),sbcc18[[#This Row],[total_beneficiaries_reached]])</f>
        <v>0</v>
      </c>
      <c r="AI976" s="49" t="str">
        <f ca="1">IF(B976="","",OFFSET(table_admin1[[#Headers],[ADM1_PT]],MATCH(B976,admin1,0),1))</f>
        <v/>
      </c>
      <c r="AJ976" s="49" t="str">
        <f t="shared" ca="1" si="30"/>
        <v/>
      </c>
      <c r="AK976" s="49" t="str">
        <f t="shared" ca="1" si="31"/>
        <v/>
      </c>
    </row>
    <row r="977" spans="29:37" x14ac:dyDescent="0.2">
      <c r="AC977" s="49">
        <f>IF(ISBLANK(sbcc18[[#This Row],[total_boys]]),SUM(sbcc18[[#This Row],[boys_0-5_reached]],sbcc18[[#This Row],[boys_6-12_reached]],sbcc18[[#This Row],[boys_13-18_reached]]),sbcc18[[#This Row],[total_boys]])</f>
        <v>0</v>
      </c>
      <c r="AD977" s="49">
        <f>IF(ISBLANK(sbcc18[[#This Row],[total_girls]]),SUM(sbcc18[[#This Row],[girls_0-5_reached]],sbcc18[[#This Row],[girls_6-12_reached]],sbcc18[[#This Row],[girls_13-18_reached]]),sbcc18[[#This Row],[total_girls]])</f>
        <v>0</v>
      </c>
      <c r="AE977" s="49">
        <f>IF(ISBLANK(sbcc18[[#This Row],[total_children]]),SUM(sbcc18[[#This Row],[calc_boys]],sbcc18[[#This Row],[calc_girls]]),sbcc18[[#This Row],[total_children]])</f>
        <v>0</v>
      </c>
      <c r="AF977" s="49">
        <f>IF(ISBLANK(sbcc18[[#This Row],[total_pwd]]),SUM(sbcc18[[#This Row],[total_pwd_men]],sbcc18[[#This Row],[total_pwd_women]]),sbcc18[[#This Row],[total_pwd]])</f>
        <v>0</v>
      </c>
      <c r="AG977" s="49">
        <f>IF(ISBLANK(sbcc18[[#This Row],[total_adults]]),SUM(sbcc18[[#This Row],[total_men]],sbcc18[[#This Row],[total_women]]),sbcc18[[#This Row],[total_adults]])</f>
        <v>0</v>
      </c>
      <c r="AH977" s="49">
        <f>IF(ISBLANK(sbcc18[[#This Row],[total_beneficiaries_reached]]),SUM(sbcc18[[#This Row],[calc_children]],sbcc18[[#This Row],[calc_adults]]),sbcc18[[#This Row],[total_beneficiaries_reached]])</f>
        <v>0</v>
      </c>
      <c r="AI977" s="49" t="str">
        <f ca="1">IF(B977="","",OFFSET(table_admin1[[#Headers],[ADM1_PT]],MATCH(B977,admin1,0),1))</f>
        <v/>
      </c>
      <c r="AJ977" s="49" t="str">
        <f t="shared" ca="1" si="30"/>
        <v/>
      </c>
      <c r="AK977" s="49" t="str">
        <f t="shared" ca="1" si="31"/>
        <v/>
      </c>
    </row>
    <row r="978" spans="29:37" x14ac:dyDescent="0.2">
      <c r="AC978" s="49">
        <f>IF(ISBLANK(sbcc18[[#This Row],[total_boys]]),SUM(sbcc18[[#This Row],[boys_0-5_reached]],sbcc18[[#This Row],[boys_6-12_reached]],sbcc18[[#This Row],[boys_13-18_reached]]),sbcc18[[#This Row],[total_boys]])</f>
        <v>0</v>
      </c>
      <c r="AD978" s="49">
        <f>IF(ISBLANK(sbcc18[[#This Row],[total_girls]]),SUM(sbcc18[[#This Row],[girls_0-5_reached]],sbcc18[[#This Row],[girls_6-12_reached]],sbcc18[[#This Row],[girls_13-18_reached]]),sbcc18[[#This Row],[total_girls]])</f>
        <v>0</v>
      </c>
      <c r="AE978" s="49">
        <f>IF(ISBLANK(sbcc18[[#This Row],[total_children]]),SUM(sbcc18[[#This Row],[calc_boys]],sbcc18[[#This Row],[calc_girls]]),sbcc18[[#This Row],[total_children]])</f>
        <v>0</v>
      </c>
      <c r="AF978" s="49">
        <f>IF(ISBLANK(sbcc18[[#This Row],[total_pwd]]),SUM(sbcc18[[#This Row],[total_pwd_men]],sbcc18[[#This Row],[total_pwd_women]]),sbcc18[[#This Row],[total_pwd]])</f>
        <v>0</v>
      </c>
      <c r="AG978" s="49">
        <f>IF(ISBLANK(sbcc18[[#This Row],[total_adults]]),SUM(sbcc18[[#This Row],[total_men]],sbcc18[[#This Row],[total_women]]),sbcc18[[#This Row],[total_adults]])</f>
        <v>0</v>
      </c>
      <c r="AH978" s="49">
        <f>IF(ISBLANK(sbcc18[[#This Row],[total_beneficiaries_reached]]),SUM(sbcc18[[#This Row],[calc_children]],sbcc18[[#This Row],[calc_adults]]),sbcc18[[#This Row],[total_beneficiaries_reached]])</f>
        <v>0</v>
      </c>
      <c r="AI978" s="49" t="str">
        <f ca="1">IF(B978="","",OFFSET(table_admin1[[#Headers],[ADM1_PT]],MATCH(B978,admin1,0),1))</f>
        <v/>
      </c>
      <c r="AJ978" s="49" t="str">
        <f t="shared" ca="1" si="30"/>
        <v/>
      </c>
      <c r="AK978" s="49" t="str">
        <f t="shared" ca="1" si="31"/>
        <v/>
      </c>
    </row>
    <row r="979" spans="29:37" x14ac:dyDescent="0.2">
      <c r="AC979" s="49">
        <f>IF(ISBLANK(sbcc18[[#This Row],[total_boys]]),SUM(sbcc18[[#This Row],[boys_0-5_reached]],sbcc18[[#This Row],[boys_6-12_reached]],sbcc18[[#This Row],[boys_13-18_reached]]),sbcc18[[#This Row],[total_boys]])</f>
        <v>0</v>
      </c>
      <c r="AD979" s="49">
        <f>IF(ISBLANK(sbcc18[[#This Row],[total_girls]]),SUM(sbcc18[[#This Row],[girls_0-5_reached]],sbcc18[[#This Row],[girls_6-12_reached]],sbcc18[[#This Row],[girls_13-18_reached]]),sbcc18[[#This Row],[total_girls]])</f>
        <v>0</v>
      </c>
      <c r="AE979" s="49">
        <f>IF(ISBLANK(sbcc18[[#This Row],[total_children]]),SUM(sbcc18[[#This Row],[calc_boys]],sbcc18[[#This Row],[calc_girls]]),sbcc18[[#This Row],[total_children]])</f>
        <v>0</v>
      </c>
      <c r="AF979" s="49">
        <f>IF(ISBLANK(sbcc18[[#This Row],[total_pwd]]),SUM(sbcc18[[#This Row],[total_pwd_men]],sbcc18[[#This Row],[total_pwd_women]]),sbcc18[[#This Row],[total_pwd]])</f>
        <v>0</v>
      </c>
      <c r="AG979" s="49">
        <f>IF(ISBLANK(sbcc18[[#This Row],[total_adults]]),SUM(sbcc18[[#This Row],[total_men]],sbcc18[[#This Row],[total_women]]),sbcc18[[#This Row],[total_adults]])</f>
        <v>0</v>
      </c>
      <c r="AH979" s="49">
        <f>IF(ISBLANK(sbcc18[[#This Row],[total_beneficiaries_reached]]),SUM(sbcc18[[#This Row],[calc_children]],sbcc18[[#This Row],[calc_adults]]),sbcc18[[#This Row],[total_beneficiaries_reached]])</f>
        <v>0</v>
      </c>
      <c r="AI979" s="49" t="str">
        <f ca="1">IF(B979="","",OFFSET(table_admin1[[#Headers],[ADM1_PT]],MATCH(B979,admin1,0),1))</f>
        <v/>
      </c>
      <c r="AJ979" s="49" t="str">
        <f t="shared" ca="1" si="30"/>
        <v/>
      </c>
      <c r="AK979" s="49" t="str">
        <f t="shared" ca="1" si="31"/>
        <v/>
      </c>
    </row>
    <row r="980" spans="29:37" x14ac:dyDescent="0.2">
      <c r="AC980" s="49">
        <f>IF(ISBLANK(sbcc18[[#This Row],[total_boys]]),SUM(sbcc18[[#This Row],[boys_0-5_reached]],sbcc18[[#This Row],[boys_6-12_reached]],sbcc18[[#This Row],[boys_13-18_reached]]),sbcc18[[#This Row],[total_boys]])</f>
        <v>0</v>
      </c>
      <c r="AD980" s="49">
        <f>IF(ISBLANK(sbcc18[[#This Row],[total_girls]]),SUM(sbcc18[[#This Row],[girls_0-5_reached]],sbcc18[[#This Row],[girls_6-12_reached]],sbcc18[[#This Row],[girls_13-18_reached]]),sbcc18[[#This Row],[total_girls]])</f>
        <v>0</v>
      </c>
      <c r="AE980" s="49">
        <f>IF(ISBLANK(sbcc18[[#This Row],[total_children]]),SUM(sbcc18[[#This Row],[calc_boys]],sbcc18[[#This Row],[calc_girls]]),sbcc18[[#This Row],[total_children]])</f>
        <v>0</v>
      </c>
      <c r="AF980" s="49">
        <f>IF(ISBLANK(sbcc18[[#This Row],[total_pwd]]),SUM(sbcc18[[#This Row],[total_pwd_men]],sbcc18[[#This Row],[total_pwd_women]]),sbcc18[[#This Row],[total_pwd]])</f>
        <v>0</v>
      </c>
      <c r="AG980" s="49">
        <f>IF(ISBLANK(sbcc18[[#This Row],[total_adults]]),SUM(sbcc18[[#This Row],[total_men]],sbcc18[[#This Row],[total_women]]),sbcc18[[#This Row],[total_adults]])</f>
        <v>0</v>
      </c>
      <c r="AH980" s="49">
        <f>IF(ISBLANK(sbcc18[[#This Row],[total_beneficiaries_reached]]),SUM(sbcc18[[#This Row],[calc_children]],sbcc18[[#This Row],[calc_adults]]),sbcc18[[#This Row],[total_beneficiaries_reached]])</f>
        <v>0</v>
      </c>
      <c r="AI980" s="49" t="str">
        <f ca="1">IF(B980="","",OFFSET(table_admin1[[#Headers],[ADM1_PT]],MATCH(B980,admin1,0),1))</f>
        <v/>
      </c>
      <c r="AJ980" s="49" t="str">
        <f t="shared" ca="1" si="30"/>
        <v/>
      </c>
      <c r="AK980" s="49" t="str">
        <f t="shared" ca="1" si="31"/>
        <v/>
      </c>
    </row>
    <row r="981" spans="29:37" x14ac:dyDescent="0.2">
      <c r="AC981" s="49">
        <f>IF(ISBLANK(sbcc18[[#This Row],[total_boys]]),SUM(sbcc18[[#This Row],[boys_0-5_reached]],sbcc18[[#This Row],[boys_6-12_reached]],sbcc18[[#This Row],[boys_13-18_reached]]),sbcc18[[#This Row],[total_boys]])</f>
        <v>0</v>
      </c>
      <c r="AD981" s="49">
        <f>IF(ISBLANK(sbcc18[[#This Row],[total_girls]]),SUM(sbcc18[[#This Row],[girls_0-5_reached]],sbcc18[[#This Row],[girls_6-12_reached]],sbcc18[[#This Row],[girls_13-18_reached]]),sbcc18[[#This Row],[total_girls]])</f>
        <v>0</v>
      </c>
      <c r="AE981" s="49">
        <f>IF(ISBLANK(sbcc18[[#This Row],[total_children]]),SUM(sbcc18[[#This Row],[calc_boys]],sbcc18[[#This Row],[calc_girls]]),sbcc18[[#This Row],[total_children]])</f>
        <v>0</v>
      </c>
      <c r="AF981" s="49">
        <f>IF(ISBLANK(sbcc18[[#This Row],[total_pwd]]),SUM(sbcc18[[#This Row],[total_pwd_men]],sbcc18[[#This Row],[total_pwd_women]]),sbcc18[[#This Row],[total_pwd]])</f>
        <v>0</v>
      </c>
      <c r="AG981" s="49">
        <f>IF(ISBLANK(sbcc18[[#This Row],[total_adults]]),SUM(sbcc18[[#This Row],[total_men]],sbcc18[[#This Row],[total_women]]),sbcc18[[#This Row],[total_adults]])</f>
        <v>0</v>
      </c>
      <c r="AH981" s="49">
        <f>IF(ISBLANK(sbcc18[[#This Row],[total_beneficiaries_reached]]),SUM(sbcc18[[#This Row],[calc_children]],sbcc18[[#This Row],[calc_adults]]),sbcc18[[#This Row],[total_beneficiaries_reached]])</f>
        <v>0</v>
      </c>
      <c r="AI981" s="49" t="str">
        <f ca="1">IF(B981="","",OFFSET(table_admin1[[#Headers],[ADM1_PT]],MATCH(B981,admin1,0),1))</f>
        <v/>
      </c>
      <c r="AJ981" s="49" t="str">
        <f t="shared" ca="1" si="30"/>
        <v/>
      </c>
      <c r="AK981" s="49" t="str">
        <f t="shared" ca="1" si="31"/>
        <v/>
      </c>
    </row>
    <row r="982" spans="29:37" x14ac:dyDescent="0.2">
      <c r="AC982" s="49">
        <f>IF(ISBLANK(sbcc18[[#This Row],[total_boys]]),SUM(sbcc18[[#This Row],[boys_0-5_reached]],sbcc18[[#This Row],[boys_6-12_reached]],sbcc18[[#This Row],[boys_13-18_reached]]),sbcc18[[#This Row],[total_boys]])</f>
        <v>0</v>
      </c>
      <c r="AD982" s="49">
        <f>IF(ISBLANK(sbcc18[[#This Row],[total_girls]]),SUM(sbcc18[[#This Row],[girls_0-5_reached]],sbcc18[[#This Row],[girls_6-12_reached]],sbcc18[[#This Row],[girls_13-18_reached]]),sbcc18[[#This Row],[total_girls]])</f>
        <v>0</v>
      </c>
      <c r="AE982" s="49">
        <f>IF(ISBLANK(sbcc18[[#This Row],[total_children]]),SUM(sbcc18[[#This Row],[calc_boys]],sbcc18[[#This Row],[calc_girls]]),sbcc18[[#This Row],[total_children]])</f>
        <v>0</v>
      </c>
      <c r="AF982" s="49">
        <f>IF(ISBLANK(sbcc18[[#This Row],[total_pwd]]),SUM(sbcc18[[#This Row],[total_pwd_men]],sbcc18[[#This Row],[total_pwd_women]]),sbcc18[[#This Row],[total_pwd]])</f>
        <v>0</v>
      </c>
      <c r="AG982" s="49">
        <f>IF(ISBLANK(sbcc18[[#This Row],[total_adults]]),SUM(sbcc18[[#This Row],[total_men]],sbcc18[[#This Row],[total_women]]),sbcc18[[#This Row],[total_adults]])</f>
        <v>0</v>
      </c>
      <c r="AH982" s="49">
        <f>IF(ISBLANK(sbcc18[[#This Row],[total_beneficiaries_reached]]),SUM(sbcc18[[#This Row],[calc_children]],sbcc18[[#This Row],[calc_adults]]),sbcc18[[#This Row],[total_beneficiaries_reached]])</f>
        <v>0</v>
      </c>
      <c r="AI982" s="49" t="str">
        <f ca="1">IF(B982="","",OFFSET(table_admin1[[#Headers],[ADM1_PT]],MATCH(B982,admin1,0),1))</f>
        <v/>
      </c>
      <c r="AJ982" s="49" t="str">
        <f t="shared" ca="1" si="30"/>
        <v/>
      </c>
      <c r="AK982" s="49" t="str">
        <f t="shared" ca="1" si="31"/>
        <v/>
      </c>
    </row>
    <row r="983" spans="29:37" x14ac:dyDescent="0.2">
      <c r="AC983" s="49">
        <f>IF(ISBLANK(sbcc18[[#This Row],[total_boys]]),SUM(sbcc18[[#This Row],[boys_0-5_reached]],sbcc18[[#This Row],[boys_6-12_reached]],sbcc18[[#This Row],[boys_13-18_reached]]),sbcc18[[#This Row],[total_boys]])</f>
        <v>0</v>
      </c>
      <c r="AD983" s="49">
        <f>IF(ISBLANK(sbcc18[[#This Row],[total_girls]]),SUM(sbcc18[[#This Row],[girls_0-5_reached]],sbcc18[[#This Row],[girls_6-12_reached]],sbcc18[[#This Row],[girls_13-18_reached]]),sbcc18[[#This Row],[total_girls]])</f>
        <v>0</v>
      </c>
      <c r="AE983" s="49">
        <f>IF(ISBLANK(sbcc18[[#This Row],[total_children]]),SUM(sbcc18[[#This Row],[calc_boys]],sbcc18[[#This Row],[calc_girls]]),sbcc18[[#This Row],[total_children]])</f>
        <v>0</v>
      </c>
      <c r="AF983" s="49">
        <f>IF(ISBLANK(sbcc18[[#This Row],[total_pwd]]),SUM(sbcc18[[#This Row],[total_pwd_men]],sbcc18[[#This Row],[total_pwd_women]]),sbcc18[[#This Row],[total_pwd]])</f>
        <v>0</v>
      </c>
      <c r="AG983" s="49">
        <f>IF(ISBLANK(sbcc18[[#This Row],[total_adults]]),SUM(sbcc18[[#This Row],[total_men]],sbcc18[[#This Row],[total_women]]),sbcc18[[#This Row],[total_adults]])</f>
        <v>0</v>
      </c>
      <c r="AH983" s="49">
        <f>IF(ISBLANK(sbcc18[[#This Row],[total_beneficiaries_reached]]),SUM(sbcc18[[#This Row],[calc_children]],sbcc18[[#This Row],[calc_adults]]),sbcc18[[#This Row],[total_beneficiaries_reached]])</f>
        <v>0</v>
      </c>
      <c r="AI983" s="49" t="str">
        <f ca="1">IF(B983="","",OFFSET(table_admin1[[#Headers],[ADM1_PT]],MATCH(B983,admin1,0),1))</f>
        <v/>
      </c>
      <c r="AJ983" s="49" t="str">
        <f t="shared" ca="1" si="30"/>
        <v/>
      </c>
      <c r="AK983" s="49" t="str">
        <f t="shared" ca="1" si="31"/>
        <v/>
      </c>
    </row>
    <row r="984" spans="29:37" x14ac:dyDescent="0.2">
      <c r="AC984" s="49">
        <f>IF(ISBLANK(sbcc18[[#This Row],[total_boys]]),SUM(sbcc18[[#This Row],[boys_0-5_reached]],sbcc18[[#This Row],[boys_6-12_reached]],sbcc18[[#This Row],[boys_13-18_reached]]),sbcc18[[#This Row],[total_boys]])</f>
        <v>0</v>
      </c>
      <c r="AD984" s="49">
        <f>IF(ISBLANK(sbcc18[[#This Row],[total_girls]]),SUM(sbcc18[[#This Row],[girls_0-5_reached]],sbcc18[[#This Row],[girls_6-12_reached]],sbcc18[[#This Row],[girls_13-18_reached]]),sbcc18[[#This Row],[total_girls]])</f>
        <v>0</v>
      </c>
      <c r="AE984" s="49">
        <f>IF(ISBLANK(sbcc18[[#This Row],[total_children]]),SUM(sbcc18[[#This Row],[calc_boys]],sbcc18[[#This Row],[calc_girls]]),sbcc18[[#This Row],[total_children]])</f>
        <v>0</v>
      </c>
      <c r="AF984" s="49">
        <f>IF(ISBLANK(sbcc18[[#This Row],[total_pwd]]),SUM(sbcc18[[#This Row],[total_pwd_men]],sbcc18[[#This Row],[total_pwd_women]]),sbcc18[[#This Row],[total_pwd]])</f>
        <v>0</v>
      </c>
      <c r="AG984" s="49">
        <f>IF(ISBLANK(sbcc18[[#This Row],[total_adults]]),SUM(sbcc18[[#This Row],[total_men]],sbcc18[[#This Row],[total_women]]),sbcc18[[#This Row],[total_adults]])</f>
        <v>0</v>
      </c>
      <c r="AH984" s="49">
        <f>IF(ISBLANK(sbcc18[[#This Row],[total_beneficiaries_reached]]),SUM(sbcc18[[#This Row],[calc_children]],sbcc18[[#This Row],[calc_adults]]),sbcc18[[#This Row],[total_beneficiaries_reached]])</f>
        <v>0</v>
      </c>
      <c r="AI984" s="49" t="str">
        <f ca="1">IF(B984="","",OFFSET(table_admin1[[#Headers],[ADM1_PT]],MATCH(B984,admin1,0),1))</f>
        <v/>
      </c>
      <c r="AJ984" s="49" t="str">
        <f t="shared" ca="1" si="30"/>
        <v/>
      </c>
      <c r="AK984" s="49" t="str">
        <f t="shared" ca="1" si="31"/>
        <v/>
      </c>
    </row>
    <row r="985" spans="29:37" x14ac:dyDescent="0.2">
      <c r="AC985" s="49">
        <f>IF(ISBLANK(sbcc18[[#This Row],[total_boys]]),SUM(sbcc18[[#This Row],[boys_0-5_reached]],sbcc18[[#This Row],[boys_6-12_reached]],sbcc18[[#This Row],[boys_13-18_reached]]),sbcc18[[#This Row],[total_boys]])</f>
        <v>0</v>
      </c>
      <c r="AD985" s="49">
        <f>IF(ISBLANK(sbcc18[[#This Row],[total_girls]]),SUM(sbcc18[[#This Row],[girls_0-5_reached]],sbcc18[[#This Row],[girls_6-12_reached]],sbcc18[[#This Row],[girls_13-18_reached]]),sbcc18[[#This Row],[total_girls]])</f>
        <v>0</v>
      </c>
      <c r="AE985" s="49">
        <f>IF(ISBLANK(sbcc18[[#This Row],[total_children]]),SUM(sbcc18[[#This Row],[calc_boys]],sbcc18[[#This Row],[calc_girls]]),sbcc18[[#This Row],[total_children]])</f>
        <v>0</v>
      </c>
      <c r="AF985" s="49">
        <f>IF(ISBLANK(sbcc18[[#This Row],[total_pwd]]),SUM(sbcc18[[#This Row],[total_pwd_men]],sbcc18[[#This Row],[total_pwd_women]]),sbcc18[[#This Row],[total_pwd]])</f>
        <v>0</v>
      </c>
      <c r="AG985" s="49">
        <f>IF(ISBLANK(sbcc18[[#This Row],[total_adults]]),SUM(sbcc18[[#This Row],[total_men]],sbcc18[[#This Row],[total_women]]),sbcc18[[#This Row],[total_adults]])</f>
        <v>0</v>
      </c>
      <c r="AH985" s="49">
        <f>IF(ISBLANK(sbcc18[[#This Row],[total_beneficiaries_reached]]),SUM(sbcc18[[#This Row],[calc_children]],sbcc18[[#This Row],[calc_adults]]),sbcc18[[#This Row],[total_beneficiaries_reached]])</f>
        <v>0</v>
      </c>
      <c r="AI985" s="49" t="str">
        <f ca="1">IF(B985="","",OFFSET(table_admin1[[#Headers],[ADM1_PT]],MATCH(B985,admin1,0),1))</f>
        <v/>
      </c>
      <c r="AJ985" s="49" t="str">
        <f t="shared" ca="1" si="30"/>
        <v/>
      </c>
      <c r="AK985" s="49" t="str">
        <f t="shared" ca="1" si="31"/>
        <v/>
      </c>
    </row>
    <row r="986" spans="29:37" x14ac:dyDescent="0.2">
      <c r="AC986" s="49">
        <f>IF(ISBLANK(sbcc18[[#This Row],[total_boys]]),SUM(sbcc18[[#This Row],[boys_0-5_reached]],sbcc18[[#This Row],[boys_6-12_reached]],sbcc18[[#This Row],[boys_13-18_reached]]),sbcc18[[#This Row],[total_boys]])</f>
        <v>0</v>
      </c>
      <c r="AD986" s="49">
        <f>IF(ISBLANK(sbcc18[[#This Row],[total_girls]]),SUM(sbcc18[[#This Row],[girls_0-5_reached]],sbcc18[[#This Row],[girls_6-12_reached]],sbcc18[[#This Row],[girls_13-18_reached]]),sbcc18[[#This Row],[total_girls]])</f>
        <v>0</v>
      </c>
      <c r="AE986" s="49">
        <f>IF(ISBLANK(sbcc18[[#This Row],[total_children]]),SUM(sbcc18[[#This Row],[calc_boys]],sbcc18[[#This Row],[calc_girls]]),sbcc18[[#This Row],[total_children]])</f>
        <v>0</v>
      </c>
      <c r="AF986" s="49">
        <f>IF(ISBLANK(sbcc18[[#This Row],[total_pwd]]),SUM(sbcc18[[#This Row],[total_pwd_men]],sbcc18[[#This Row],[total_pwd_women]]),sbcc18[[#This Row],[total_pwd]])</f>
        <v>0</v>
      </c>
      <c r="AG986" s="49">
        <f>IF(ISBLANK(sbcc18[[#This Row],[total_adults]]),SUM(sbcc18[[#This Row],[total_men]],sbcc18[[#This Row],[total_women]]),sbcc18[[#This Row],[total_adults]])</f>
        <v>0</v>
      </c>
      <c r="AH986" s="49">
        <f>IF(ISBLANK(sbcc18[[#This Row],[total_beneficiaries_reached]]),SUM(sbcc18[[#This Row],[calc_children]],sbcc18[[#This Row],[calc_adults]]),sbcc18[[#This Row],[total_beneficiaries_reached]])</f>
        <v>0</v>
      </c>
      <c r="AI986" s="49" t="str">
        <f ca="1">IF(B986="","",OFFSET(table_admin1[[#Headers],[ADM1_PT]],MATCH(B986,admin1,0),1))</f>
        <v/>
      </c>
      <c r="AJ986" s="49" t="str">
        <f t="shared" ca="1" si="30"/>
        <v/>
      </c>
      <c r="AK986" s="49" t="str">
        <f t="shared" ca="1" si="31"/>
        <v/>
      </c>
    </row>
    <row r="987" spans="29:37" x14ac:dyDescent="0.2">
      <c r="AC987" s="49">
        <f>IF(ISBLANK(sbcc18[[#This Row],[total_boys]]),SUM(sbcc18[[#This Row],[boys_0-5_reached]],sbcc18[[#This Row],[boys_6-12_reached]],sbcc18[[#This Row],[boys_13-18_reached]]),sbcc18[[#This Row],[total_boys]])</f>
        <v>0</v>
      </c>
      <c r="AD987" s="49">
        <f>IF(ISBLANK(sbcc18[[#This Row],[total_girls]]),SUM(sbcc18[[#This Row],[girls_0-5_reached]],sbcc18[[#This Row],[girls_6-12_reached]],sbcc18[[#This Row],[girls_13-18_reached]]),sbcc18[[#This Row],[total_girls]])</f>
        <v>0</v>
      </c>
      <c r="AE987" s="49">
        <f>IF(ISBLANK(sbcc18[[#This Row],[total_children]]),SUM(sbcc18[[#This Row],[calc_boys]],sbcc18[[#This Row],[calc_girls]]),sbcc18[[#This Row],[total_children]])</f>
        <v>0</v>
      </c>
      <c r="AF987" s="49">
        <f>IF(ISBLANK(sbcc18[[#This Row],[total_pwd]]),SUM(sbcc18[[#This Row],[total_pwd_men]],sbcc18[[#This Row],[total_pwd_women]]),sbcc18[[#This Row],[total_pwd]])</f>
        <v>0</v>
      </c>
      <c r="AG987" s="49">
        <f>IF(ISBLANK(sbcc18[[#This Row],[total_adults]]),SUM(sbcc18[[#This Row],[total_men]],sbcc18[[#This Row],[total_women]]),sbcc18[[#This Row],[total_adults]])</f>
        <v>0</v>
      </c>
      <c r="AH987" s="49">
        <f>IF(ISBLANK(sbcc18[[#This Row],[total_beneficiaries_reached]]),SUM(sbcc18[[#This Row],[calc_children]],sbcc18[[#This Row],[calc_adults]]),sbcc18[[#This Row],[total_beneficiaries_reached]])</f>
        <v>0</v>
      </c>
      <c r="AI987" s="49" t="str">
        <f ca="1">IF(B987="","",OFFSET(table_admin1[[#Headers],[ADM1_PT]],MATCH(B987,admin1,0),1))</f>
        <v/>
      </c>
      <c r="AJ987" s="49" t="str">
        <f t="shared" ca="1" si="30"/>
        <v/>
      </c>
      <c r="AK987" s="49" t="str">
        <f t="shared" ca="1" si="31"/>
        <v/>
      </c>
    </row>
    <row r="988" spans="29:37" x14ac:dyDescent="0.2">
      <c r="AC988" s="49">
        <f>IF(ISBLANK(sbcc18[[#This Row],[total_boys]]),SUM(sbcc18[[#This Row],[boys_0-5_reached]],sbcc18[[#This Row],[boys_6-12_reached]],sbcc18[[#This Row],[boys_13-18_reached]]),sbcc18[[#This Row],[total_boys]])</f>
        <v>0</v>
      </c>
      <c r="AD988" s="49">
        <f>IF(ISBLANK(sbcc18[[#This Row],[total_girls]]),SUM(sbcc18[[#This Row],[girls_0-5_reached]],sbcc18[[#This Row],[girls_6-12_reached]],sbcc18[[#This Row],[girls_13-18_reached]]),sbcc18[[#This Row],[total_girls]])</f>
        <v>0</v>
      </c>
      <c r="AE988" s="49">
        <f>IF(ISBLANK(sbcc18[[#This Row],[total_children]]),SUM(sbcc18[[#This Row],[calc_boys]],sbcc18[[#This Row],[calc_girls]]),sbcc18[[#This Row],[total_children]])</f>
        <v>0</v>
      </c>
      <c r="AF988" s="49">
        <f>IF(ISBLANK(sbcc18[[#This Row],[total_pwd]]),SUM(sbcc18[[#This Row],[total_pwd_men]],sbcc18[[#This Row],[total_pwd_women]]),sbcc18[[#This Row],[total_pwd]])</f>
        <v>0</v>
      </c>
      <c r="AG988" s="49">
        <f>IF(ISBLANK(sbcc18[[#This Row],[total_adults]]),SUM(sbcc18[[#This Row],[total_men]],sbcc18[[#This Row],[total_women]]),sbcc18[[#This Row],[total_adults]])</f>
        <v>0</v>
      </c>
      <c r="AH988" s="49">
        <f>IF(ISBLANK(sbcc18[[#This Row],[total_beneficiaries_reached]]),SUM(sbcc18[[#This Row],[calc_children]],sbcc18[[#This Row],[calc_adults]]),sbcc18[[#This Row],[total_beneficiaries_reached]])</f>
        <v>0</v>
      </c>
      <c r="AI988" s="49" t="str">
        <f ca="1">IF(B988="","",OFFSET(table_admin1[[#Headers],[ADM1_PT]],MATCH(B988,admin1,0),1))</f>
        <v/>
      </c>
      <c r="AJ988" s="49" t="str">
        <f t="shared" ca="1" si="30"/>
        <v/>
      </c>
      <c r="AK988" s="49" t="str">
        <f t="shared" ca="1" si="31"/>
        <v/>
      </c>
    </row>
    <row r="989" spans="29:37" x14ac:dyDescent="0.2">
      <c r="AC989" s="49">
        <f>IF(ISBLANK(sbcc18[[#This Row],[total_boys]]),SUM(sbcc18[[#This Row],[boys_0-5_reached]],sbcc18[[#This Row],[boys_6-12_reached]],sbcc18[[#This Row],[boys_13-18_reached]]),sbcc18[[#This Row],[total_boys]])</f>
        <v>0</v>
      </c>
      <c r="AD989" s="49">
        <f>IF(ISBLANK(sbcc18[[#This Row],[total_girls]]),SUM(sbcc18[[#This Row],[girls_0-5_reached]],sbcc18[[#This Row],[girls_6-12_reached]],sbcc18[[#This Row],[girls_13-18_reached]]),sbcc18[[#This Row],[total_girls]])</f>
        <v>0</v>
      </c>
      <c r="AE989" s="49">
        <f>IF(ISBLANK(sbcc18[[#This Row],[total_children]]),SUM(sbcc18[[#This Row],[calc_boys]],sbcc18[[#This Row],[calc_girls]]),sbcc18[[#This Row],[total_children]])</f>
        <v>0</v>
      </c>
      <c r="AF989" s="49">
        <f>IF(ISBLANK(sbcc18[[#This Row],[total_pwd]]),SUM(sbcc18[[#This Row],[total_pwd_men]],sbcc18[[#This Row],[total_pwd_women]]),sbcc18[[#This Row],[total_pwd]])</f>
        <v>0</v>
      </c>
      <c r="AG989" s="49">
        <f>IF(ISBLANK(sbcc18[[#This Row],[total_adults]]),SUM(sbcc18[[#This Row],[total_men]],sbcc18[[#This Row],[total_women]]),sbcc18[[#This Row],[total_adults]])</f>
        <v>0</v>
      </c>
      <c r="AH989" s="49">
        <f>IF(ISBLANK(sbcc18[[#This Row],[total_beneficiaries_reached]]),SUM(sbcc18[[#This Row],[calc_children]],sbcc18[[#This Row],[calc_adults]]),sbcc18[[#This Row],[total_beneficiaries_reached]])</f>
        <v>0</v>
      </c>
      <c r="AI989" s="49" t="str">
        <f ca="1">IF(B989="","",OFFSET(table_admin1[[#Headers],[ADM1_PT]],MATCH(B989,admin1,0),1))</f>
        <v/>
      </c>
      <c r="AJ989" s="49" t="str">
        <f t="shared" ca="1" si="30"/>
        <v/>
      </c>
      <c r="AK989" s="49" t="str">
        <f t="shared" ca="1" si="31"/>
        <v/>
      </c>
    </row>
    <row r="990" spans="29:37" x14ac:dyDescent="0.2">
      <c r="AC990" s="49">
        <f>IF(ISBLANK(sbcc18[[#This Row],[total_boys]]),SUM(sbcc18[[#This Row],[boys_0-5_reached]],sbcc18[[#This Row],[boys_6-12_reached]],sbcc18[[#This Row],[boys_13-18_reached]]),sbcc18[[#This Row],[total_boys]])</f>
        <v>0</v>
      </c>
      <c r="AD990" s="49">
        <f>IF(ISBLANK(sbcc18[[#This Row],[total_girls]]),SUM(sbcc18[[#This Row],[girls_0-5_reached]],sbcc18[[#This Row],[girls_6-12_reached]],sbcc18[[#This Row],[girls_13-18_reached]]),sbcc18[[#This Row],[total_girls]])</f>
        <v>0</v>
      </c>
      <c r="AE990" s="49">
        <f>IF(ISBLANK(sbcc18[[#This Row],[total_children]]),SUM(sbcc18[[#This Row],[calc_boys]],sbcc18[[#This Row],[calc_girls]]),sbcc18[[#This Row],[total_children]])</f>
        <v>0</v>
      </c>
      <c r="AF990" s="49">
        <f>IF(ISBLANK(sbcc18[[#This Row],[total_pwd]]),SUM(sbcc18[[#This Row],[total_pwd_men]],sbcc18[[#This Row],[total_pwd_women]]),sbcc18[[#This Row],[total_pwd]])</f>
        <v>0</v>
      </c>
      <c r="AG990" s="49">
        <f>IF(ISBLANK(sbcc18[[#This Row],[total_adults]]),SUM(sbcc18[[#This Row],[total_men]],sbcc18[[#This Row],[total_women]]),sbcc18[[#This Row],[total_adults]])</f>
        <v>0</v>
      </c>
      <c r="AH990" s="49">
        <f>IF(ISBLANK(sbcc18[[#This Row],[total_beneficiaries_reached]]),SUM(sbcc18[[#This Row],[calc_children]],sbcc18[[#This Row],[calc_adults]]),sbcc18[[#This Row],[total_beneficiaries_reached]])</f>
        <v>0</v>
      </c>
      <c r="AI990" s="49" t="str">
        <f ca="1">IF(B990="","",OFFSET(table_admin1[[#Headers],[ADM1_PT]],MATCH(B990,admin1,0),1))</f>
        <v/>
      </c>
      <c r="AJ990" s="49" t="str">
        <f t="shared" ca="1" si="30"/>
        <v/>
      </c>
      <c r="AK990" s="49" t="str">
        <f t="shared" ca="1" si="31"/>
        <v/>
      </c>
    </row>
    <row r="991" spans="29:37" x14ac:dyDescent="0.2">
      <c r="AC991" s="49">
        <f>IF(ISBLANK(sbcc18[[#This Row],[total_boys]]),SUM(sbcc18[[#This Row],[boys_0-5_reached]],sbcc18[[#This Row],[boys_6-12_reached]],sbcc18[[#This Row],[boys_13-18_reached]]),sbcc18[[#This Row],[total_boys]])</f>
        <v>0</v>
      </c>
      <c r="AD991" s="49">
        <f>IF(ISBLANK(sbcc18[[#This Row],[total_girls]]),SUM(sbcc18[[#This Row],[girls_0-5_reached]],sbcc18[[#This Row],[girls_6-12_reached]],sbcc18[[#This Row],[girls_13-18_reached]]),sbcc18[[#This Row],[total_girls]])</f>
        <v>0</v>
      </c>
      <c r="AE991" s="49">
        <f>IF(ISBLANK(sbcc18[[#This Row],[total_children]]),SUM(sbcc18[[#This Row],[calc_boys]],sbcc18[[#This Row],[calc_girls]]),sbcc18[[#This Row],[total_children]])</f>
        <v>0</v>
      </c>
      <c r="AF991" s="49">
        <f>IF(ISBLANK(sbcc18[[#This Row],[total_pwd]]),SUM(sbcc18[[#This Row],[total_pwd_men]],sbcc18[[#This Row],[total_pwd_women]]),sbcc18[[#This Row],[total_pwd]])</f>
        <v>0</v>
      </c>
      <c r="AG991" s="49">
        <f>IF(ISBLANK(sbcc18[[#This Row],[total_adults]]),SUM(sbcc18[[#This Row],[total_men]],sbcc18[[#This Row],[total_women]]),sbcc18[[#This Row],[total_adults]])</f>
        <v>0</v>
      </c>
      <c r="AH991" s="49">
        <f>IF(ISBLANK(sbcc18[[#This Row],[total_beneficiaries_reached]]),SUM(sbcc18[[#This Row],[calc_children]],sbcc18[[#This Row],[calc_adults]]),sbcc18[[#This Row],[total_beneficiaries_reached]])</f>
        <v>0</v>
      </c>
      <c r="AI991" s="49" t="str">
        <f ca="1">IF(B991="","",OFFSET(table_admin1[[#Headers],[ADM1_PT]],MATCH(B991,admin1,0),1))</f>
        <v/>
      </c>
      <c r="AJ991" s="49" t="str">
        <f t="shared" ca="1" si="30"/>
        <v/>
      </c>
      <c r="AK991" s="49" t="str">
        <f t="shared" ca="1" si="31"/>
        <v/>
      </c>
    </row>
    <row r="992" spans="29:37" x14ac:dyDescent="0.2">
      <c r="AC992" s="49">
        <f>IF(ISBLANK(sbcc18[[#This Row],[total_boys]]),SUM(sbcc18[[#This Row],[boys_0-5_reached]],sbcc18[[#This Row],[boys_6-12_reached]],sbcc18[[#This Row],[boys_13-18_reached]]),sbcc18[[#This Row],[total_boys]])</f>
        <v>0</v>
      </c>
      <c r="AD992" s="49">
        <f>IF(ISBLANK(sbcc18[[#This Row],[total_girls]]),SUM(sbcc18[[#This Row],[girls_0-5_reached]],sbcc18[[#This Row],[girls_6-12_reached]],sbcc18[[#This Row],[girls_13-18_reached]]),sbcc18[[#This Row],[total_girls]])</f>
        <v>0</v>
      </c>
      <c r="AE992" s="49">
        <f>IF(ISBLANK(sbcc18[[#This Row],[total_children]]),SUM(sbcc18[[#This Row],[calc_boys]],sbcc18[[#This Row],[calc_girls]]),sbcc18[[#This Row],[total_children]])</f>
        <v>0</v>
      </c>
      <c r="AF992" s="49">
        <f>IF(ISBLANK(sbcc18[[#This Row],[total_pwd]]),SUM(sbcc18[[#This Row],[total_pwd_men]],sbcc18[[#This Row],[total_pwd_women]]),sbcc18[[#This Row],[total_pwd]])</f>
        <v>0</v>
      </c>
      <c r="AG992" s="49">
        <f>IF(ISBLANK(sbcc18[[#This Row],[total_adults]]),SUM(sbcc18[[#This Row],[total_men]],sbcc18[[#This Row],[total_women]]),sbcc18[[#This Row],[total_adults]])</f>
        <v>0</v>
      </c>
      <c r="AH992" s="49">
        <f>IF(ISBLANK(sbcc18[[#This Row],[total_beneficiaries_reached]]),SUM(sbcc18[[#This Row],[calc_children]],sbcc18[[#This Row],[calc_adults]]),sbcc18[[#This Row],[total_beneficiaries_reached]])</f>
        <v>0</v>
      </c>
      <c r="AI992" s="49" t="str">
        <f ca="1">IF(B992="","",OFFSET(table_admin1[[#Headers],[ADM1_PT]],MATCH(B992,admin1,0),1))</f>
        <v/>
      </c>
      <c r="AJ992" s="49" t="str">
        <f t="shared" ca="1" si="30"/>
        <v/>
      </c>
      <c r="AK992" s="49" t="str">
        <f t="shared" ca="1" si="31"/>
        <v/>
      </c>
    </row>
    <row r="993" spans="29:37" x14ac:dyDescent="0.2">
      <c r="AC993" s="49">
        <f>IF(ISBLANK(sbcc18[[#This Row],[total_boys]]),SUM(sbcc18[[#This Row],[boys_0-5_reached]],sbcc18[[#This Row],[boys_6-12_reached]],sbcc18[[#This Row],[boys_13-18_reached]]),sbcc18[[#This Row],[total_boys]])</f>
        <v>0</v>
      </c>
      <c r="AD993" s="49">
        <f>IF(ISBLANK(sbcc18[[#This Row],[total_girls]]),SUM(sbcc18[[#This Row],[girls_0-5_reached]],sbcc18[[#This Row],[girls_6-12_reached]],sbcc18[[#This Row],[girls_13-18_reached]]),sbcc18[[#This Row],[total_girls]])</f>
        <v>0</v>
      </c>
      <c r="AE993" s="49">
        <f>IF(ISBLANK(sbcc18[[#This Row],[total_children]]),SUM(sbcc18[[#This Row],[calc_boys]],sbcc18[[#This Row],[calc_girls]]),sbcc18[[#This Row],[total_children]])</f>
        <v>0</v>
      </c>
      <c r="AF993" s="49">
        <f>IF(ISBLANK(sbcc18[[#This Row],[total_pwd]]),SUM(sbcc18[[#This Row],[total_pwd_men]],sbcc18[[#This Row],[total_pwd_women]]),sbcc18[[#This Row],[total_pwd]])</f>
        <v>0</v>
      </c>
      <c r="AG993" s="49">
        <f>IF(ISBLANK(sbcc18[[#This Row],[total_adults]]),SUM(sbcc18[[#This Row],[total_men]],sbcc18[[#This Row],[total_women]]),sbcc18[[#This Row],[total_adults]])</f>
        <v>0</v>
      </c>
      <c r="AH993" s="49">
        <f>IF(ISBLANK(sbcc18[[#This Row],[total_beneficiaries_reached]]),SUM(sbcc18[[#This Row],[calc_children]],sbcc18[[#This Row],[calc_adults]]),sbcc18[[#This Row],[total_beneficiaries_reached]])</f>
        <v>0</v>
      </c>
      <c r="AI993" s="49" t="str">
        <f ca="1">IF(B993="","",OFFSET(table_admin1[[#Headers],[ADM1_PT]],MATCH(B993,admin1,0),1))</f>
        <v/>
      </c>
      <c r="AJ993" s="49" t="str">
        <f t="shared" ca="1" si="30"/>
        <v/>
      </c>
      <c r="AK993" s="49" t="str">
        <f t="shared" ca="1" si="31"/>
        <v/>
      </c>
    </row>
    <row r="994" spans="29:37" x14ac:dyDescent="0.2">
      <c r="AC994" s="49">
        <f>IF(ISBLANK(sbcc18[[#This Row],[total_boys]]),SUM(sbcc18[[#This Row],[boys_0-5_reached]],sbcc18[[#This Row],[boys_6-12_reached]],sbcc18[[#This Row],[boys_13-18_reached]]),sbcc18[[#This Row],[total_boys]])</f>
        <v>0</v>
      </c>
      <c r="AD994" s="49">
        <f>IF(ISBLANK(sbcc18[[#This Row],[total_girls]]),SUM(sbcc18[[#This Row],[girls_0-5_reached]],sbcc18[[#This Row],[girls_6-12_reached]],sbcc18[[#This Row],[girls_13-18_reached]]),sbcc18[[#This Row],[total_girls]])</f>
        <v>0</v>
      </c>
      <c r="AE994" s="49">
        <f>IF(ISBLANK(sbcc18[[#This Row],[total_children]]),SUM(sbcc18[[#This Row],[calc_boys]],sbcc18[[#This Row],[calc_girls]]),sbcc18[[#This Row],[total_children]])</f>
        <v>0</v>
      </c>
      <c r="AF994" s="49">
        <f>IF(ISBLANK(sbcc18[[#This Row],[total_pwd]]),SUM(sbcc18[[#This Row],[total_pwd_men]],sbcc18[[#This Row],[total_pwd_women]]),sbcc18[[#This Row],[total_pwd]])</f>
        <v>0</v>
      </c>
      <c r="AG994" s="49">
        <f>IF(ISBLANK(sbcc18[[#This Row],[total_adults]]),SUM(sbcc18[[#This Row],[total_men]],sbcc18[[#This Row],[total_women]]),sbcc18[[#This Row],[total_adults]])</f>
        <v>0</v>
      </c>
      <c r="AH994" s="49">
        <f>IF(ISBLANK(sbcc18[[#This Row],[total_beneficiaries_reached]]),SUM(sbcc18[[#This Row],[calc_children]],sbcc18[[#This Row],[calc_adults]]),sbcc18[[#This Row],[total_beneficiaries_reached]])</f>
        <v>0</v>
      </c>
      <c r="AI994" s="49" t="str">
        <f ca="1">IF(B994="","",OFFSET(table_admin1[[#Headers],[ADM1_PT]],MATCH(B994,admin1,0),1))</f>
        <v/>
      </c>
      <c r="AJ994" s="49" t="str">
        <f t="shared" ca="1" si="30"/>
        <v/>
      </c>
      <c r="AK994" s="49" t="str">
        <f t="shared" ca="1" si="31"/>
        <v/>
      </c>
    </row>
    <row r="995" spans="29:37" x14ac:dyDescent="0.2">
      <c r="AC995" s="49">
        <f>IF(ISBLANK(sbcc18[[#This Row],[total_boys]]),SUM(sbcc18[[#This Row],[boys_0-5_reached]],sbcc18[[#This Row],[boys_6-12_reached]],sbcc18[[#This Row],[boys_13-18_reached]]),sbcc18[[#This Row],[total_boys]])</f>
        <v>0</v>
      </c>
      <c r="AD995" s="49">
        <f>IF(ISBLANK(sbcc18[[#This Row],[total_girls]]),SUM(sbcc18[[#This Row],[girls_0-5_reached]],sbcc18[[#This Row],[girls_6-12_reached]],sbcc18[[#This Row],[girls_13-18_reached]]),sbcc18[[#This Row],[total_girls]])</f>
        <v>0</v>
      </c>
      <c r="AE995" s="49">
        <f>IF(ISBLANK(sbcc18[[#This Row],[total_children]]),SUM(sbcc18[[#This Row],[calc_boys]],sbcc18[[#This Row],[calc_girls]]),sbcc18[[#This Row],[total_children]])</f>
        <v>0</v>
      </c>
      <c r="AF995" s="49">
        <f>IF(ISBLANK(sbcc18[[#This Row],[total_pwd]]),SUM(sbcc18[[#This Row],[total_pwd_men]],sbcc18[[#This Row],[total_pwd_women]]),sbcc18[[#This Row],[total_pwd]])</f>
        <v>0</v>
      </c>
      <c r="AG995" s="49">
        <f>IF(ISBLANK(sbcc18[[#This Row],[total_adults]]),SUM(sbcc18[[#This Row],[total_men]],sbcc18[[#This Row],[total_women]]),sbcc18[[#This Row],[total_adults]])</f>
        <v>0</v>
      </c>
      <c r="AH995" s="49">
        <f>IF(ISBLANK(sbcc18[[#This Row],[total_beneficiaries_reached]]),SUM(sbcc18[[#This Row],[calc_children]],sbcc18[[#This Row],[calc_adults]]),sbcc18[[#This Row],[total_beneficiaries_reached]])</f>
        <v>0</v>
      </c>
      <c r="AI995" s="49" t="str">
        <f ca="1">IF(B995="","",OFFSET(table_admin1[[#Headers],[ADM1_PT]],MATCH(B995,admin1,0),1))</f>
        <v/>
      </c>
      <c r="AJ995" s="49" t="str">
        <f t="shared" ca="1" si="30"/>
        <v/>
      </c>
      <c r="AK995" s="49" t="str">
        <f t="shared" ca="1" si="31"/>
        <v/>
      </c>
    </row>
    <row r="996" spans="29:37" x14ac:dyDescent="0.2">
      <c r="AC996" s="49">
        <f>IF(ISBLANK(sbcc18[[#This Row],[total_boys]]),SUM(sbcc18[[#This Row],[boys_0-5_reached]],sbcc18[[#This Row],[boys_6-12_reached]],sbcc18[[#This Row],[boys_13-18_reached]]),sbcc18[[#This Row],[total_boys]])</f>
        <v>0</v>
      </c>
      <c r="AD996" s="49">
        <f>IF(ISBLANK(sbcc18[[#This Row],[total_girls]]),SUM(sbcc18[[#This Row],[girls_0-5_reached]],sbcc18[[#This Row],[girls_6-12_reached]],sbcc18[[#This Row],[girls_13-18_reached]]),sbcc18[[#This Row],[total_girls]])</f>
        <v>0</v>
      </c>
      <c r="AE996" s="49">
        <f>IF(ISBLANK(sbcc18[[#This Row],[total_children]]),SUM(sbcc18[[#This Row],[calc_boys]],sbcc18[[#This Row],[calc_girls]]),sbcc18[[#This Row],[total_children]])</f>
        <v>0</v>
      </c>
      <c r="AF996" s="49">
        <f>IF(ISBLANK(sbcc18[[#This Row],[total_pwd]]),SUM(sbcc18[[#This Row],[total_pwd_men]],sbcc18[[#This Row],[total_pwd_women]]),sbcc18[[#This Row],[total_pwd]])</f>
        <v>0</v>
      </c>
      <c r="AG996" s="49">
        <f>IF(ISBLANK(sbcc18[[#This Row],[total_adults]]),SUM(sbcc18[[#This Row],[total_men]],sbcc18[[#This Row],[total_women]]),sbcc18[[#This Row],[total_adults]])</f>
        <v>0</v>
      </c>
      <c r="AH996" s="49">
        <f>IF(ISBLANK(sbcc18[[#This Row],[total_beneficiaries_reached]]),SUM(sbcc18[[#This Row],[calc_children]],sbcc18[[#This Row],[calc_adults]]),sbcc18[[#This Row],[total_beneficiaries_reached]])</f>
        <v>0</v>
      </c>
      <c r="AI996" s="49" t="str">
        <f ca="1">IF(B996="","",OFFSET(table_admin1[[#Headers],[ADM1_PT]],MATCH(B996,admin1,0),1))</f>
        <v/>
      </c>
      <c r="AJ996" s="49" t="str">
        <f t="shared" ca="1" si="30"/>
        <v/>
      </c>
      <c r="AK996" s="49" t="str">
        <f t="shared" ca="1" si="31"/>
        <v/>
      </c>
    </row>
    <row r="997" spans="29:37" x14ac:dyDescent="0.2">
      <c r="AC997" s="49">
        <f>IF(ISBLANK(sbcc18[[#This Row],[total_boys]]),SUM(sbcc18[[#This Row],[boys_0-5_reached]],sbcc18[[#This Row],[boys_6-12_reached]],sbcc18[[#This Row],[boys_13-18_reached]]),sbcc18[[#This Row],[total_boys]])</f>
        <v>0</v>
      </c>
      <c r="AD997" s="49">
        <f>IF(ISBLANK(sbcc18[[#This Row],[total_girls]]),SUM(sbcc18[[#This Row],[girls_0-5_reached]],sbcc18[[#This Row],[girls_6-12_reached]],sbcc18[[#This Row],[girls_13-18_reached]]),sbcc18[[#This Row],[total_girls]])</f>
        <v>0</v>
      </c>
      <c r="AE997" s="49">
        <f>IF(ISBLANK(sbcc18[[#This Row],[total_children]]),SUM(sbcc18[[#This Row],[calc_boys]],sbcc18[[#This Row],[calc_girls]]),sbcc18[[#This Row],[total_children]])</f>
        <v>0</v>
      </c>
      <c r="AF997" s="49">
        <f>IF(ISBLANK(sbcc18[[#This Row],[total_pwd]]),SUM(sbcc18[[#This Row],[total_pwd_men]],sbcc18[[#This Row],[total_pwd_women]]),sbcc18[[#This Row],[total_pwd]])</f>
        <v>0</v>
      </c>
      <c r="AG997" s="49">
        <f>IF(ISBLANK(sbcc18[[#This Row],[total_adults]]),SUM(sbcc18[[#This Row],[total_men]],sbcc18[[#This Row],[total_women]]),sbcc18[[#This Row],[total_adults]])</f>
        <v>0</v>
      </c>
      <c r="AH997" s="49">
        <f>IF(ISBLANK(sbcc18[[#This Row],[total_beneficiaries_reached]]),SUM(sbcc18[[#This Row],[calc_children]],sbcc18[[#This Row],[calc_adults]]),sbcc18[[#This Row],[total_beneficiaries_reached]])</f>
        <v>0</v>
      </c>
      <c r="AI997" s="49" t="str">
        <f ca="1">IF(B997="","",OFFSET(table_admin1[[#Headers],[ADM1_PT]],MATCH(B997,admin1,0),1))</f>
        <v/>
      </c>
      <c r="AJ997" s="49" t="str">
        <f t="shared" ca="1" si="30"/>
        <v/>
      </c>
      <c r="AK997" s="49" t="str">
        <f t="shared" ca="1" si="31"/>
        <v/>
      </c>
    </row>
    <row r="998" spans="29:37" x14ac:dyDescent="0.2">
      <c r="AC998" s="49">
        <f>IF(ISBLANK(sbcc18[[#This Row],[total_boys]]),SUM(sbcc18[[#This Row],[boys_0-5_reached]],sbcc18[[#This Row],[boys_6-12_reached]],sbcc18[[#This Row],[boys_13-18_reached]]),sbcc18[[#This Row],[total_boys]])</f>
        <v>0</v>
      </c>
      <c r="AD998" s="49">
        <f>IF(ISBLANK(sbcc18[[#This Row],[total_girls]]),SUM(sbcc18[[#This Row],[girls_0-5_reached]],sbcc18[[#This Row],[girls_6-12_reached]],sbcc18[[#This Row],[girls_13-18_reached]]),sbcc18[[#This Row],[total_girls]])</f>
        <v>0</v>
      </c>
      <c r="AE998" s="49">
        <f>IF(ISBLANK(sbcc18[[#This Row],[total_children]]),SUM(sbcc18[[#This Row],[calc_boys]],sbcc18[[#This Row],[calc_girls]]),sbcc18[[#This Row],[total_children]])</f>
        <v>0</v>
      </c>
      <c r="AF998" s="49">
        <f>IF(ISBLANK(sbcc18[[#This Row],[total_pwd]]),SUM(sbcc18[[#This Row],[total_pwd_men]],sbcc18[[#This Row],[total_pwd_women]]),sbcc18[[#This Row],[total_pwd]])</f>
        <v>0</v>
      </c>
      <c r="AG998" s="49">
        <f>IF(ISBLANK(sbcc18[[#This Row],[total_adults]]),SUM(sbcc18[[#This Row],[total_men]],sbcc18[[#This Row],[total_women]]),sbcc18[[#This Row],[total_adults]])</f>
        <v>0</v>
      </c>
      <c r="AH998" s="49">
        <f>IF(ISBLANK(sbcc18[[#This Row],[total_beneficiaries_reached]]),SUM(sbcc18[[#This Row],[calc_children]],sbcc18[[#This Row],[calc_adults]]),sbcc18[[#This Row],[total_beneficiaries_reached]])</f>
        <v>0</v>
      </c>
      <c r="AI998" s="49" t="str">
        <f ca="1">IF(B998="","",OFFSET(table_admin1[[#Headers],[ADM1_PT]],MATCH(B998,admin1,0),1))</f>
        <v/>
      </c>
      <c r="AJ998" s="49" t="str">
        <f t="shared" ca="1" si="30"/>
        <v/>
      </c>
      <c r="AK998" s="49" t="str">
        <f t="shared" ca="1" si="31"/>
        <v/>
      </c>
    </row>
    <row r="999" spans="29:37" x14ac:dyDescent="0.2">
      <c r="AC999" s="49">
        <f>IF(ISBLANK(sbcc18[[#This Row],[total_boys]]),SUM(sbcc18[[#This Row],[boys_0-5_reached]],sbcc18[[#This Row],[boys_6-12_reached]],sbcc18[[#This Row],[boys_13-18_reached]]),sbcc18[[#This Row],[total_boys]])</f>
        <v>0</v>
      </c>
      <c r="AD999" s="49">
        <f>IF(ISBLANK(sbcc18[[#This Row],[total_girls]]),SUM(sbcc18[[#This Row],[girls_0-5_reached]],sbcc18[[#This Row],[girls_6-12_reached]],sbcc18[[#This Row],[girls_13-18_reached]]),sbcc18[[#This Row],[total_girls]])</f>
        <v>0</v>
      </c>
      <c r="AE999" s="49">
        <f>IF(ISBLANK(sbcc18[[#This Row],[total_children]]),SUM(sbcc18[[#This Row],[calc_boys]],sbcc18[[#This Row],[calc_girls]]),sbcc18[[#This Row],[total_children]])</f>
        <v>0</v>
      </c>
      <c r="AF999" s="49">
        <f>IF(ISBLANK(sbcc18[[#This Row],[total_pwd]]),SUM(sbcc18[[#This Row],[total_pwd_men]],sbcc18[[#This Row],[total_pwd_women]]),sbcc18[[#This Row],[total_pwd]])</f>
        <v>0</v>
      </c>
      <c r="AG999" s="49">
        <f>IF(ISBLANK(sbcc18[[#This Row],[total_adults]]),SUM(sbcc18[[#This Row],[total_men]],sbcc18[[#This Row],[total_women]]),sbcc18[[#This Row],[total_adults]])</f>
        <v>0</v>
      </c>
      <c r="AH999" s="49">
        <f>IF(ISBLANK(sbcc18[[#This Row],[total_beneficiaries_reached]]),SUM(sbcc18[[#This Row],[calc_children]],sbcc18[[#This Row],[calc_adults]]),sbcc18[[#This Row],[total_beneficiaries_reached]])</f>
        <v>0</v>
      </c>
      <c r="AI999" s="49" t="str">
        <f ca="1">IF(B999="","",OFFSET(table_admin1[[#Headers],[ADM1_PT]],MATCH(B999,admin1,0),1))</f>
        <v/>
      </c>
      <c r="AJ999" s="49" t="str">
        <f t="shared" ca="1" si="30"/>
        <v/>
      </c>
      <c r="AK999" s="49" t="str">
        <f t="shared" ca="1" si="31"/>
        <v/>
      </c>
    </row>
    <row r="1000" spans="29:37" x14ac:dyDescent="0.2">
      <c r="AC1000" s="49">
        <f>IF(ISBLANK(sbcc18[[#This Row],[total_boys]]),SUM(sbcc18[[#This Row],[boys_0-5_reached]],sbcc18[[#This Row],[boys_6-12_reached]],sbcc18[[#This Row],[boys_13-18_reached]]),sbcc18[[#This Row],[total_boys]])</f>
        <v>0</v>
      </c>
      <c r="AD1000" s="49">
        <f>IF(ISBLANK(sbcc18[[#This Row],[total_girls]]),SUM(sbcc18[[#This Row],[girls_0-5_reached]],sbcc18[[#This Row],[girls_6-12_reached]],sbcc18[[#This Row],[girls_13-18_reached]]),sbcc18[[#This Row],[total_girls]])</f>
        <v>0</v>
      </c>
      <c r="AE1000" s="49">
        <f>IF(ISBLANK(sbcc18[[#This Row],[total_children]]),SUM(sbcc18[[#This Row],[calc_boys]],sbcc18[[#This Row],[calc_girls]]),sbcc18[[#This Row],[total_children]])</f>
        <v>0</v>
      </c>
      <c r="AF1000" s="49">
        <f>IF(ISBLANK(sbcc18[[#This Row],[total_pwd]]),SUM(sbcc18[[#This Row],[total_pwd_men]],sbcc18[[#This Row],[total_pwd_women]]),sbcc18[[#This Row],[total_pwd]])</f>
        <v>0</v>
      </c>
      <c r="AG1000" s="49">
        <f>IF(ISBLANK(sbcc18[[#This Row],[total_adults]]),SUM(sbcc18[[#This Row],[total_men]],sbcc18[[#This Row],[total_women]]),sbcc18[[#This Row],[total_adults]])</f>
        <v>0</v>
      </c>
      <c r="AH1000" s="49">
        <f>IF(ISBLANK(sbcc18[[#This Row],[total_beneficiaries_reached]]),SUM(sbcc18[[#This Row],[calc_children]],sbcc18[[#This Row],[calc_adults]]),sbcc18[[#This Row],[total_beneficiaries_reached]])</f>
        <v>0</v>
      </c>
      <c r="AI1000" s="49" t="str">
        <f ca="1">IF(B1000="","",OFFSET(table_admin1[[#Headers],[ADM1_PT]],MATCH(B1000,admin1,0),1))</f>
        <v/>
      </c>
      <c r="AJ1000" s="49" t="str">
        <f t="shared" ca="1" si="30"/>
        <v/>
      </c>
      <c r="AK1000" s="49" t="str">
        <f t="shared" ca="1" si="31"/>
        <v/>
      </c>
    </row>
  </sheetData>
  <sheetProtection sheet="1" formatColumns="0" insertRows="0" deleteRows="0" sort="0" autoFilter="0"/>
  <conditionalFormatting sqref="A6:A1000">
    <cfRule type="expression" dxfId="46" priority="77">
      <formula>ISERROR(MATCH(A6, period, 0))</formula>
    </cfRule>
  </conditionalFormatting>
  <conditionalFormatting sqref="B6:B1000">
    <cfRule type="expression" dxfId="45" priority="85">
      <formula>ISERROR(MATCH(B6, admin1, 0))</formula>
    </cfRule>
  </conditionalFormatting>
  <conditionalFormatting sqref="C6:C1000">
    <cfRule type="expression" dxfId="44" priority="84">
      <formula>ISERROR(MATCH(C6, OFFSET(admin2,MATCH(AI6,admin1_linked_pcode,0)-1,0,COUNTIF(admin1_linked_pcode,AI6)), 0))</formula>
    </cfRule>
  </conditionalFormatting>
  <conditionalFormatting sqref="D6:D1000">
    <cfRule type="expression" dxfId="43" priority="83">
      <formula>ISERROR(MATCH(D6, OFFSET(admin3,MATCH(AJ6,admin2_linked_pcode,0)-1,0,COUNTIF(admin2_linked_pcode,AJ6)), 0))</formula>
    </cfRule>
  </conditionalFormatting>
  <conditionalFormatting sqref="F6:F1000">
    <cfRule type="expression" dxfId="42" priority="82">
      <formula>ISERROR(MATCH(F6, project_type, 0))</formula>
    </cfRule>
  </conditionalFormatting>
  <conditionalFormatting sqref="G6:G1000">
    <cfRule type="expression" dxfId="41" priority="81">
      <formula>ISERROR(MATCH(G6, risk_events, 0))</formula>
    </cfRule>
  </conditionalFormatting>
  <conditionalFormatting sqref="H6:H1000">
    <cfRule type="expression" dxfId="40" priority="78">
      <formula>ISERROR(MATCH(H6, sp_indicators, 0))</formula>
    </cfRule>
  </conditionalFormatting>
  <conditionalFormatting sqref="I6:I1000">
    <cfRule type="expression" dxfId="39" priority="80">
      <formula>ISERROR(MATCH(I6, type_ip, 0))</formula>
    </cfRule>
  </conditionalFormatting>
  <conditionalFormatting sqref="K6:K1000">
    <cfRule type="expression" dxfId="38" priority="79">
      <formula>ISERROR(MATCH(K6, type_beneficiaries, 0))</formula>
    </cfRule>
  </conditionalFormatting>
  <conditionalFormatting sqref="L6:L1000">
    <cfRule type="expression" dxfId="37" priority="30" stopIfTrue="1">
      <formula>NOT(ISNUMBER(L6))</formula>
    </cfRule>
    <cfRule type="expression" dxfId="36" priority="31">
      <formula>(L6&lt;&gt;INT(L6))</formula>
    </cfRule>
  </conditionalFormatting>
  <conditionalFormatting sqref="M6:M1000">
    <cfRule type="expression" dxfId="35" priority="20" stopIfTrue="1">
      <formula>NOT(ISNUMBER(M6))</formula>
    </cfRule>
    <cfRule type="expression" dxfId="34" priority="21">
      <formula>(M6&lt;&gt;INT(M6))</formula>
    </cfRule>
  </conditionalFormatting>
  <conditionalFormatting sqref="N6:N1000">
    <cfRule type="expression" dxfId="33" priority="18" stopIfTrue="1">
      <formula>NOT(ISNUMBER(N6))</formula>
    </cfRule>
    <cfRule type="expression" dxfId="32" priority="19">
      <formula>(N6&lt;&gt;INT(N6))</formula>
    </cfRule>
  </conditionalFormatting>
  <conditionalFormatting sqref="O6:O1000">
    <cfRule type="expression" dxfId="31" priority="16" stopIfTrue="1">
      <formula>NOT(ISNUMBER(O6))</formula>
    </cfRule>
    <cfRule type="expression" dxfId="30" priority="17">
      <formula>(O6&lt;&gt;INT(O6))</formula>
    </cfRule>
  </conditionalFormatting>
  <conditionalFormatting sqref="P6:P1000">
    <cfRule type="expression" dxfId="29" priority="14" stopIfTrue="1">
      <formula>NOT(ISNUMBER(P6))</formula>
    </cfRule>
    <cfRule type="expression" dxfId="28" priority="15">
      <formula>(P6&lt;&gt;INT(P6))</formula>
    </cfRule>
  </conditionalFormatting>
  <conditionalFormatting sqref="Q6:Q1000">
    <cfRule type="expression" dxfId="27" priority="12" stopIfTrue="1">
      <formula>NOT(ISNUMBER(Q6))</formula>
    </cfRule>
    <cfRule type="expression" dxfId="26" priority="13">
      <formula>(Q6&lt;&gt;INT(Q6))</formula>
    </cfRule>
  </conditionalFormatting>
  <conditionalFormatting sqref="R6:R1000">
    <cfRule type="expression" dxfId="25" priority="28" stopIfTrue="1">
      <formula>NOT(ISNUMBER(R6))</formula>
    </cfRule>
    <cfRule type="expression" dxfId="24" priority="29">
      <formula>(R6&lt;&gt;INT(R6))</formula>
    </cfRule>
    <cfRule type="expression" dxfId="23" priority="35">
      <formula>AND(COUNTA(L6, N6, P6)&gt;0, R6&lt;&gt;SUM(L6,N6,P6))</formula>
    </cfRule>
  </conditionalFormatting>
  <conditionalFormatting sqref="S6:S1000">
    <cfRule type="expression" dxfId="22" priority="26" stopIfTrue="1">
      <formula>NOT(ISNUMBER(S6))</formula>
    </cfRule>
    <cfRule type="expression" dxfId="21" priority="27">
      <formula>(S6&lt;&gt;INT(S6))</formula>
    </cfRule>
    <cfRule type="expression" dxfId="20" priority="34">
      <formula>AND(COUNTA(M6, O6, Q6)&gt;0, S6&lt;&gt;SUM(M6,O6,Q6))</formula>
    </cfRule>
  </conditionalFormatting>
  <conditionalFormatting sqref="T6:T1000">
    <cfRule type="expression" dxfId="19" priority="32" stopIfTrue="1">
      <formula>NOT(ISNUMBER(T6))</formula>
    </cfRule>
    <cfRule type="expression" dxfId="18" priority="33">
      <formula>(T6&lt;&gt;INT(T6))</formula>
    </cfRule>
    <cfRule type="expression" dxfId="17" priority="36">
      <formula>AND(COUNTA(R6,S6)&gt;0, T6&lt;&gt;(R6+S6))</formula>
    </cfRule>
  </conditionalFormatting>
  <conditionalFormatting sqref="U6:U1000">
    <cfRule type="expression" dxfId="16" priority="7" stopIfTrue="1">
      <formula>NOT(ISNUMBER(U6))</formula>
    </cfRule>
    <cfRule type="expression" dxfId="15" priority="8">
      <formula>(U6&lt;&gt;INT(U6))</formula>
    </cfRule>
  </conditionalFormatting>
  <conditionalFormatting sqref="V6:V1000">
    <cfRule type="expression" dxfId="14" priority="5" stopIfTrue="1">
      <formula>NOT(ISNUMBER(V6))</formula>
    </cfRule>
    <cfRule type="expression" dxfId="13" priority="6">
      <formula>(V6&lt;&gt;INT(V6))</formula>
    </cfRule>
  </conditionalFormatting>
  <conditionalFormatting sqref="W6:W1000">
    <cfRule type="expression" dxfId="12" priority="9" stopIfTrue="1">
      <formula>NOT(ISNUMBER(W6))</formula>
    </cfRule>
    <cfRule type="expression" dxfId="11" priority="10">
      <formula>(W6&lt;&gt;INT(W6))</formula>
    </cfRule>
    <cfRule type="expression" dxfId="10" priority="11">
      <formula>AND(COUNTA(U6,V6)&gt;0, W6&lt;&gt;(U6+V6))</formula>
    </cfRule>
  </conditionalFormatting>
  <conditionalFormatting sqref="X6:X1000">
    <cfRule type="expression" dxfId="9" priority="3" stopIfTrue="1">
      <formula>NOT(ISNUMBER(X6))</formula>
    </cfRule>
    <cfRule type="expression" dxfId="8" priority="4">
      <formula>(X6&lt;&gt;INT(X6))</formula>
    </cfRule>
  </conditionalFormatting>
  <conditionalFormatting sqref="Y6:Y1000">
    <cfRule type="expression" dxfId="7" priority="1" stopIfTrue="1">
      <formula>NOT(ISNUMBER(Y6))</formula>
    </cfRule>
    <cfRule type="expression" dxfId="6" priority="2">
      <formula>(Y6&lt;&gt;INT(Y6))</formula>
    </cfRule>
  </conditionalFormatting>
  <conditionalFormatting sqref="Z6:Z1000">
    <cfRule type="expression" dxfId="5" priority="24" stopIfTrue="1">
      <formula>NOT(ISNUMBER(Z6))</formula>
    </cfRule>
    <cfRule type="expression" dxfId="4" priority="25">
      <formula>(Z6&lt;&gt;INT(Z6))</formula>
    </cfRule>
    <cfRule type="expression" dxfId="3" priority="37">
      <formula>AND(COUNTA(X6, Y6)&gt;0, Z6&lt;&gt;(X6+Y6))</formula>
    </cfRule>
  </conditionalFormatting>
  <conditionalFormatting sqref="AA6:AA1000">
    <cfRule type="expression" dxfId="2" priority="22" stopIfTrue="1">
      <formula>NOT(ISNUMBER(AA6))</formula>
    </cfRule>
    <cfRule type="expression" dxfId="1" priority="23">
      <formula>(AA6&lt;&gt;INT(AA6))</formula>
    </cfRule>
    <cfRule type="expression" dxfId="0" priority="38">
      <formula>AND(COUNTA(T6, W6, Z6)&gt;0, AA6&lt;&gt;SUM(T6, Z6))</formula>
    </cfRule>
  </conditionalFormatting>
  <dataValidations count="10">
    <dataValidation type="whole" operator="greaterThanOrEqual" allowBlank="1" showInputMessage="1" showErrorMessage="1" sqref="L6:AA1000" xr:uid="{47BAE5C7-3E2C-394D-BE3E-7187915BD68E}">
      <formula1>0</formula1>
    </dataValidation>
    <dataValidation type="list" allowBlank="1" showInputMessage="1" showErrorMessage="1" sqref="A6:A1000" xr:uid="{C99E2CEB-39F7-8741-A35D-B740F8C47B8F}">
      <formula1>period</formula1>
    </dataValidation>
    <dataValidation type="list" allowBlank="1" showInputMessage="1" showErrorMessage="1" sqref="B6:B1000" xr:uid="{358B7680-6611-194F-9560-88D8A9808FE8}">
      <formula1>admin1</formula1>
    </dataValidation>
    <dataValidation type="list" allowBlank="1" showInputMessage="1" showErrorMessage="1" sqref="F6:F1000" xr:uid="{D5E1060A-F11C-F14C-AFB8-2C1BCBB5B997}">
      <formula1>project_type</formula1>
    </dataValidation>
    <dataValidation type="list" allowBlank="1" showInputMessage="1" showErrorMessage="1" sqref="G6:G1000" xr:uid="{69D71E29-9D09-7947-BFA8-F28541820CE4}">
      <formula1>risk_events</formula1>
    </dataValidation>
    <dataValidation type="list" allowBlank="1" showInputMessage="1" showErrorMessage="1" sqref="I6:I1000" xr:uid="{2A0417B9-7635-E84C-934F-5D5DD10D87AC}">
      <formula1>type_ip</formula1>
    </dataValidation>
    <dataValidation type="list" allowBlank="1" showInputMessage="1" showErrorMessage="1" sqref="K6:K1000" xr:uid="{E9A8490A-0866-C845-B6BA-23F16B85C7C0}">
      <formula1>type_beneficiaries</formula1>
    </dataValidation>
    <dataValidation type="list" allowBlank="1" showInputMessage="1" showErrorMessage="1" sqref="C6:C1000" xr:uid="{77304302-3FF6-5C41-B219-CE5CA6B012A4}">
      <formula1>OFFSET(admin2,MATCH(AI6,admin1_linked_pcode,0)-1,0,COUNTIF(admin1_linked_pcode,AI6))</formula1>
    </dataValidation>
    <dataValidation type="list" allowBlank="1" showInputMessage="1" showErrorMessage="1" sqref="D6:D1000" xr:uid="{C8042D19-4EE7-854E-A86C-8A34B5B3CA7B}">
      <formula1>OFFSET(admin3,MATCH(AJ6,admin2_linked_pcode,0)-1,0,COUNTIF(admin2_linked_pcode,AJ6))</formula1>
    </dataValidation>
    <dataValidation type="list" allowBlank="1" showInputMessage="1" showErrorMessage="1" sqref="H6:H1000" xr:uid="{43D7CE32-9E7B-7F4E-9414-9A98DAEE8351}">
      <formula1>sp_indicators</formula1>
    </dataValidation>
  </dataValidations>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C8FF-AE64-7A49-826A-D22D84960A0F}">
  <sheetPr>
    <tabColor rgb="FF00B050"/>
  </sheetPr>
  <dimension ref="A1:P10"/>
  <sheetViews>
    <sheetView tabSelected="1" workbookViewId="0">
      <selection activeCell="E21" sqref="E21"/>
    </sheetView>
  </sheetViews>
  <sheetFormatPr baseColWidth="10" defaultRowHeight="15" x14ac:dyDescent="0.2"/>
  <cols>
    <col min="2" max="4" width="21.33203125" customWidth="1"/>
    <col min="5" max="5" width="12.6640625" bestFit="1" customWidth="1"/>
    <col min="6" max="16" width="11.1640625" bestFit="1" customWidth="1"/>
  </cols>
  <sheetData>
    <row r="1" spans="1:16" ht="17" thickBot="1" x14ac:dyDescent="0.25">
      <c r="E1" s="148" t="s">
        <v>1535</v>
      </c>
      <c r="F1" s="149"/>
      <c r="G1" s="149"/>
      <c r="H1" s="149"/>
      <c r="I1" s="149"/>
      <c r="J1" s="149"/>
      <c r="K1" s="149"/>
      <c r="L1" s="149"/>
      <c r="M1" s="149"/>
      <c r="N1" s="149"/>
      <c r="O1" s="149"/>
      <c r="P1" s="150"/>
    </row>
    <row r="2" spans="1:16" x14ac:dyDescent="0.2">
      <c r="A2" s="143" t="s">
        <v>138</v>
      </c>
      <c r="B2" s="144" t="s">
        <v>1532</v>
      </c>
      <c r="C2" s="144" t="s">
        <v>1533</v>
      </c>
      <c r="D2" s="144" t="s">
        <v>1534</v>
      </c>
      <c r="E2" s="144" t="s">
        <v>1519</v>
      </c>
      <c r="F2" s="144" t="s">
        <v>1520</v>
      </c>
      <c r="G2" s="144" t="s">
        <v>1521</v>
      </c>
      <c r="H2" s="144" t="s">
        <v>1522</v>
      </c>
      <c r="I2" s="144" t="s">
        <v>1523</v>
      </c>
      <c r="J2" s="144" t="s">
        <v>1524</v>
      </c>
      <c r="K2" s="144" t="s">
        <v>1525</v>
      </c>
      <c r="L2" s="144" t="s">
        <v>1526</v>
      </c>
      <c r="M2" s="144" t="s">
        <v>1527</v>
      </c>
      <c r="N2" s="144" t="s">
        <v>1528</v>
      </c>
      <c r="O2" s="144" t="s">
        <v>1529</v>
      </c>
      <c r="P2" s="145" t="s">
        <v>1530</v>
      </c>
    </row>
    <row r="3" spans="1:16" ht="16" x14ac:dyDescent="0.2">
      <c r="A3" s="146" t="s">
        <v>1195</v>
      </c>
      <c r="B3" s="151">
        <v>505094</v>
      </c>
      <c r="C3" s="151">
        <v>18850731.074999999</v>
      </c>
      <c r="D3" s="151">
        <v>1440082.0203094811</v>
      </c>
      <c r="E3" s="151">
        <f>Table112[[#This Row],[Carry-over ($)]]</f>
        <v>1440082.0203094811</v>
      </c>
      <c r="F3" s="151"/>
      <c r="G3" s="151"/>
      <c r="H3" s="151"/>
      <c r="I3" s="151"/>
      <c r="J3" s="151"/>
      <c r="K3" s="151"/>
      <c r="L3" s="151"/>
      <c r="M3" s="151"/>
      <c r="N3" s="151"/>
      <c r="O3" s="151"/>
      <c r="P3" s="153"/>
    </row>
    <row r="4" spans="1:16" ht="16" x14ac:dyDescent="0.2">
      <c r="A4" s="146" t="s">
        <v>155</v>
      </c>
      <c r="B4" s="151">
        <v>381372</v>
      </c>
      <c r="C4" s="151">
        <v>8496939.6899999995</v>
      </c>
      <c r="D4" s="151">
        <v>3419668.4792770795</v>
      </c>
      <c r="E4" s="151">
        <f>Table112[[#This Row],[Carry-over ($)]]</f>
        <v>3419668.4792770795</v>
      </c>
      <c r="F4" s="151"/>
      <c r="G4" s="151"/>
      <c r="H4" s="151"/>
      <c r="I4" s="151"/>
      <c r="J4" s="151"/>
      <c r="K4" s="151"/>
      <c r="L4" s="151"/>
      <c r="M4" s="151"/>
      <c r="N4" s="151"/>
      <c r="O4" s="151"/>
      <c r="P4" s="153"/>
    </row>
    <row r="5" spans="1:16" ht="16" x14ac:dyDescent="0.2">
      <c r="A5" s="146" t="s">
        <v>143</v>
      </c>
      <c r="B5" s="151">
        <v>232952</v>
      </c>
      <c r="C5" s="151">
        <v>14205573.449999999</v>
      </c>
      <c r="D5" s="151">
        <v>2355781.9644494364</v>
      </c>
      <c r="E5" s="151">
        <f>Table112[[#This Row],[Carry-over ($)]]</f>
        <v>2355781.9644494364</v>
      </c>
      <c r="F5" s="151"/>
      <c r="G5" s="151"/>
      <c r="H5" s="151"/>
      <c r="I5" s="151"/>
      <c r="J5" s="151"/>
      <c r="K5" s="151"/>
      <c r="L5" s="151"/>
      <c r="M5" s="151"/>
      <c r="N5" s="151"/>
      <c r="O5" s="151"/>
      <c r="P5" s="153"/>
    </row>
    <row r="6" spans="1:16" ht="16" x14ac:dyDescent="0.2">
      <c r="A6" s="146" t="s">
        <v>149</v>
      </c>
      <c r="B6" s="151">
        <v>330000</v>
      </c>
      <c r="C6" s="151">
        <v>17947427.903999999</v>
      </c>
      <c r="D6" s="151">
        <v>11926026.329098798</v>
      </c>
      <c r="E6" s="151">
        <f>Table112[[#This Row],[Carry-over ($)]]</f>
        <v>11926026.329098798</v>
      </c>
      <c r="F6" s="151"/>
      <c r="G6" s="151"/>
      <c r="H6" s="151"/>
      <c r="I6" s="151"/>
      <c r="J6" s="151"/>
      <c r="K6" s="151"/>
      <c r="L6" s="151"/>
      <c r="M6" s="151"/>
      <c r="N6" s="151"/>
      <c r="O6" s="151"/>
      <c r="P6" s="153"/>
    </row>
    <row r="7" spans="1:16" ht="16" x14ac:dyDescent="0.2">
      <c r="A7" s="146" t="s">
        <v>160</v>
      </c>
      <c r="B7" s="151">
        <v>817209</v>
      </c>
      <c r="C7" s="151">
        <v>36155544.316507451</v>
      </c>
      <c r="D7" s="151">
        <v>4609021.5932224672</v>
      </c>
      <c r="E7" s="151">
        <f>Table112[[#This Row],[Carry-over ($)]]</f>
        <v>4609021.5932224672</v>
      </c>
      <c r="F7" s="151"/>
      <c r="G7" s="151"/>
      <c r="H7" s="151"/>
      <c r="I7" s="151"/>
      <c r="J7" s="151"/>
      <c r="K7" s="151"/>
      <c r="L7" s="151"/>
      <c r="M7" s="151"/>
      <c r="N7" s="151"/>
      <c r="O7" s="151"/>
      <c r="P7" s="153"/>
    </row>
    <row r="8" spans="1:16" ht="17" thickBot="1" x14ac:dyDescent="0.25">
      <c r="A8" s="146" t="s">
        <v>1518</v>
      </c>
      <c r="B8" s="151">
        <v>23000</v>
      </c>
      <c r="C8" s="151">
        <v>8163964.5781499995</v>
      </c>
      <c r="D8" s="151"/>
      <c r="E8" s="151">
        <f>Table112[[#This Row],[Carry-over ($)]]</f>
        <v>0</v>
      </c>
      <c r="F8" s="151"/>
      <c r="G8" s="151"/>
      <c r="H8" s="151"/>
      <c r="I8" s="151"/>
      <c r="J8" s="151"/>
      <c r="K8" s="151"/>
      <c r="L8" s="151"/>
      <c r="M8" s="151"/>
      <c r="N8" s="151"/>
      <c r="O8" s="151"/>
      <c r="P8" s="153"/>
    </row>
    <row r="9" spans="1:16" ht="16" x14ac:dyDescent="0.2">
      <c r="A9" s="147" t="s">
        <v>169</v>
      </c>
      <c r="B9" s="152">
        <v>6327871</v>
      </c>
      <c r="C9" s="154">
        <v>9361575</v>
      </c>
      <c r="D9" s="154">
        <v>226209.54364273674</v>
      </c>
      <c r="E9" s="154">
        <f>Table112[[#This Row],[Carry-over ($)]]</f>
        <v>226209.54364273674</v>
      </c>
      <c r="F9" s="154"/>
      <c r="G9" s="154"/>
      <c r="H9" s="154"/>
      <c r="I9" s="154"/>
      <c r="J9" s="154"/>
      <c r="K9" s="154"/>
      <c r="L9" s="154"/>
      <c r="M9" s="154"/>
      <c r="N9" s="154"/>
      <c r="O9" s="154"/>
      <c r="P9" s="155"/>
    </row>
    <row r="10" spans="1:16" ht="16" x14ac:dyDescent="0.2">
      <c r="A10" s="147" t="s">
        <v>1531</v>
      </c>
      <c r="B10" s="156"/>
      <c r="C10" s="156">
        <f>SUBTOTAL(109,Table112[Funding requirements ($)])</f>
        <v>113181756.01365745</v>
      </c>
      <c r="D10" s="157">
        <f>SUBTOTAL(109,Table112[Carry-over ($)])</f>
        <v>23976789.93</v>
      </c>
      <c r="E10" s="154">
        <f>SUBTOTAL(109,Table112[Jan])</f>
        <v>23976789.93</v>
      </c>
      <c r="F10" s="154">
        <f>SUBTOTAL(109,Table112[Feb])</f>
        <v>0</v>
      </c>
      <c r="G10" s="154">
        <f>SUBTOTAL(109,Table112[Mar])</f>
        <v>0</v>
      </c>
      <c r="H10" s="154">
        <f>SUBTOTAL(109,Table112[Apr])</f>
        <v>0</v>
      </c>
      <c r="I10" s="154">
        <f>SUBTOTAL(109,Table112[May])</f>
        <v>0</v>
      </c>
      <c r="J10" s="154">
        <f>SUBTOTAL(109,Table112[Jun])</f>
        <v>0</v>
      </c>
      <c r="K10" s="154">
        <f>SUBTOTAL(109,Table112[Jul])</f>
        <v>0</v>
      </c>
      <c r="L10" s="154">
        <f>SUBTOTAL(109,Table112[Aug])</f>
        <v>0</v>
      </c>
      <c r="M10" s="154">
        <f>SUBTOTAL(109,Table112[Sep])</f>
        <v>0</v>
      </c>
      <c r="N10" s="154">
        <f>SUBTOTAL(109,Table112[Oct])</f>
        <v>0</v>
      </c>
      <c r="O10" s="154">
        <f>SUBTOTAL(109,Table112[Nov])</f>
        <v>0</v>
      </c>
      <c r="P10" s="155">
        <f>SUBTOTAL(103,Table112[Dec])</f>
        <v>0</v>
      </c>
    </row>
  </sheetData>
  <mergeCells count="1">
    <mergeCell ref="E1:P1"/>
  </mergeCells>
  <phoneticPr fontId="18" type="noConversion"/>
  <pageMargins left="0.7" right="0.7" top="0.75" bottom="0.75" header="0.3" footer="0.3"/>
  <pageSetup paperSize="9" orientation="portrait" horizontalDpi="0" verticalDpi="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0D7E-020F-7446-BA24-E5BD203109C3}">
  <dimension ref="A1:L74"/>
  <sheetViews>
    <sheetView topLeftCell="B2" workbookViewId="0">
      <selection activeCell="L2" sqref="L2"/>
    </sheetView>
  </sheetViews>
  <sheetFormatPr baseColWidth="10" defaultRowHeight="15" x14ac:dyDescent="0.2"/>
  <cols>
    <col min="1" max="1" width="9.33203125" bestFit="1" customWidth="1"/>
    <col min="2" max="2" width="17" bestFit="1" customWidth="1"/>
    <col min="3" max="3" width="8.83203125" bestFit="1" customWidth="1"/>
    <col min="4" max="4" width="11.5" bestFit="1" customWidth="1"/>
    <col min="5" max="5" width="17" bestFit="1" customWidth="1"/>
    <col min="6" max="6" width="78.6640625" bestFit="1" customWidth="1"/>
    <col min="7" max="7" width="14.6640625" bestFit="1" customWidth="1"/>
    <col min="8" max="8" width="11.6640625" bestFit="1" customWidth="1"/>
    <col min="9" max="9" width="14" bestFit="1" customWidth="1"/>
    <col min="10" max="10" width="12.83203125" bestFit="1" customWidth="1"/>
    <col min="11" max="11" width="11.5" bestFit="1" customWidth="1"/>
    <col min="12" max="12" width="7.33203125" bestFit="1" customWidth="1"/>
  </cols>
  <sheetData>
    <row r="1" spans="1:12" x14ac:dyDescent="0.2">
      <c r="A1" t="s">
        <v>1204</v>
      </c>
      <c r="B1" t="s">
        <v>82</v>
      </c>
      <c r="C1" t="s">
        <v>1205</v>
      </c>
      <c r="D1" t="s">
        <v>83</v>
      </c>
      <c r="E1" t="s">
        <v>1221</v>
      </c>
      <c r="F1" t="s">
        <v>89</v>
      </c>
      <c r="G1" t="s">
        <v>100</v>
      </c>
      <c r="H1" t="s">
        <v>104</v>
      </c>
      <c r="I1" t="s">
        <v>105</v>
      </c>
      <c r="J1" t="s">
        <v>106</v>
      </c>
      <c r="K1" t="s">
        <v>103</v>
      </c>
      <c r="L1" t="s">
        <v>1217</v>
      </c>
    </row>
    <row r="2" spans="1:12" x14ac:dyDescent="0.2">
      <c r="A2" t="s">
        <v>1195</v>
      </c>
      <c r="B2" s="101">
        <v>45292</v>
      </c>
      <c r="C2" t="s">
        <v>1218</v>
      </c>
      <c r="D2" t="s">
        <v>120</v>
      </c>
      <c r="E2" t="s">
        <v>1222</v>
      </c>
      <c r="F2" t="s">
        <v>123</v>
      </c>
      <c r="G2">
        <v>9938</v>
      </c>
      <c r="J2">
        <v>0</v>
      </c>
      <c r="K2">
        <v>0</v>
      </c>
      <c r="L2">
        <v>9938</v>
      </c>
    </row>
    <row r="3" spans="1:12" x14ac:dyDescent="0.2">
      <c r="A3" t="s">
        <v>1195</v>
      </c>
      <c r="B3" s="101">
        <v>45292</v>
      </c>
      <c r="C3" t="s">
        <v>1218</v>
      </c>
      <c r="D3" t="s">
        <v>209</v>
      </c>
      <c r="E3" t="s">
        <v>1222</v>
      </c>
      <c r="F3" t="s">
        <v>1201</v>
      </c>
      <c r="G3">
        <v>0</v>
      </c>
      <c r="I3">
        <v>288</v>
      </c>
      <c r="J3">
        <v>288</v>
      </c>
      <c r="K3">
        <v>0</v>
      </c>
      <c r="L3">
        <v>288</v>
      </c>
    </row>
    <row r="4" spans="1:12" x14ac:dyDescent="0.2">
      <c r="A4" t="s">
        <v>1195</v>
      </c>
      <c r="B4" s="101">
        <v>45292</v>
      </c>
      <c r="C4" t="s">
        <v>1218</v>
      </c>
      <c r="D4" t="s">
        <v>224</v>
      </c>
      <c r="E4" t="s">
        <v>1223</v>
      </c>
      <c r="F4" t="s">
        <v>1214</v>
      </c>
      <c r="G4">
        <v>0</v>
      </c>
      <c r="J4">
        <v>0</v>
      </c>
      <c r="K4">
        <v>0</v>
      </c>
      <c r="L4">
        <v>343</v>
      </c>
    </row>
    <row r="5" spans="1:12" x14ac:dyDescent="0.2">
      <c r="A5" t="s">
        <v>1195</v>
      </c>
      <c r="B5" s="101">
        <v>45292</v>
      </c>
      <c r="C5" t="s">
        <v>1218</v>
      </c>
      <c r="D5" t="s">
        <v>214</v>
      </c>
      <c r="E5" t="s">
        <v>1222</v>
      </c>
      <c r="F5" t="s">
        <v>1214</v>
      </c>
      <c r="G5">
        <v>0</v>
      </c>
      <c r="J5">
        <v>0</v>
      </c>
      <c r="K5">
        <v>0</v>
      </c>
      <c r="L5">
        <v>109</v>
      </c>
    </row>
    <row r="6" spans="1:12" x14ac:dyDescent="0.2">
      <c r="A6" t="s">
        <v>1195</v>
      </c>
      <c r="B6" s="101">
        <v>45292</v>
      </c>
      <c r="C6" t="s">
        <v>1218</v>
      </c>
      <c r="D6" t="s">
        <v>209</v>
      </c>
      <c r="E6" t="s">
        <v>1222</v>
      </c>
      <c r="F6" t="s">
        <v>1214</v>
      </c>
      <c r="G6">
        <v>0</v>
      </c>
      <c r="J6">
        <v>0</v>
      </c>
      <c r="K6">
        <v>0</v>
      </c>
      <c r="L6">
        <v>762</v>
      </c>
    </row>
    <row r="7" spans="1:12" x14ac:dyDescent="0.2">
      <c r="A7" t="s">
        <v>1195</v>
      </c>
      <c r="B7" s="101">
        <v>45292</v>
      </c>
      <c r="C7" t="s">
        <v>1218</v>
      </c>
      <c r="D7" t="s">
        <v>229</v>
      </c>
      <c r="E7" t="s">
        <v>1223</v>
      </c>
      <c r="F7" t="s">
        <v>1214</v>
      </c>
      <c r="G7">
        <v>0</v>
      </c>
      <c r="J7">
        <v>0</v>
      </c>
      <c r="K7">
        <v>0</v>
      </c>
      <c r="L7">
        <v>266</v>
      </c>
    </row>
    <row r="8" spans="1:12" x14ac:dyDescent="0.2">
      <c r="A8" t="s">
        <v>1195</v>
      </c>
      <c r="B8" s="101">
        <v>45292</v>
      </c>
      <c r="C8" t="s">
        <v>1218</v>
      </c>
      <c r="D8" t="s">
        <v>113</v>
      </c>
      <c r="E8" t="s">
        <v>1223</v>
      </c>
      <c r="F8" t="s">
        <v>1214</v>
      </c>
      <c r="G8">
        <v>0</v>
      </c>
      <c r="J8">
        <v>0</v>
      </c>
      <c r="K8">
        <v>0</v>
      </c>
      <c r="L8">
        <v>378</v>
      </c>
    </row>
    <row r="9" spans="1:12" x14ac:dyDescent="0.2">
      <c r="A9" t="s">
        <v>1195</v>
      </c>
      <c r="B9" s="101">
        <v>45292</v>
      </c>
      <c r="C9" t="s">
        <v>1218</v>
      </c>
      <c r="D9" t="s">
        <v>192</v>
      </c>
      <c r="E9" t="s">
        <v>1223</v>
      </c>
      <c r="F9" t="s">
        <v>1214</v>
      </c>
      <c r="G9">
        <v>0</v>
      </c>
      <c r="J9">
        <v>0</v>
      </c>
      <c r="K9">
        <v>0</v>
      </c>
      <c r="L9">
        <v>84</v>
      </c>
    </row>
    <row r="10" spans="1:12" x14ac:dyDescent="0.2">
      <c r="A10" t="s">
        <v>1195</v>
      </c>
      <c r="B10" s="101">
        <v>45292</v>
      </c>
      <c r="C10" t="s">
        <v>1218</v>
      </c>
      <c r="D10" t="s">
        <v>120</v>
      </c>
      <c r="E10" t="s">
        <v>1222</v>
      </c>
      <c r="F10" t="s">
        <v>1214</v>
      </c>
      <c r="G10">
        <v>0</v>
      </c>
      <c r="J10">
        <v>0</v>
      </c>
      <c r="K10">
        <v>0</v>
      </c>
      <c r="L10">
        <v>627</v>
      </c>
    </row>
    <row r="11" spans="1:12" x14ac:dyDescent="0.2">
      <c r="A11" t="s">
        <v>1195</v>
      </c>
      <c r="B11" s="101">
        <v>45292</v>
      </c>
      <c r="C11" t="s">
        <v>1218</v>
      </c>
      <c r="D11" t="s">
        <v>229</v>
      </c>
      <c r="E11" t="s">
        <v>1223</v>
      </c>
      <c r="F11" t="s">
        <v>1201</v>
      </c>
      <c r="G11">
        <v>0</v>
      </c>
      <c r="I11">
        <v>195</v>
      </c>
      <c r="J11">
        <v>195</v>
      </c>
      <c r="K11">
        <v>0</v>
      </c>
      <c r="L11">
        <v>195</v>
      </c>
    </row>
    <row r="12" spans="1:12" x14ac:dyDescent="0.2">
      <c r="A12" t="s">
        <v>1195</v>
      </c>
      <c r="B12" s="101">
        <v>45292</v>
      </c>
      <c r="C12" t="s">
        <v>1218</v>
      </c>
      <c r="D12" t="s">
        <v>224</v>
      </c>
      <c r="E12" t="s">
        <v>1223</v>
      </c>
      <c r="F12" t="s">
        <v>123</v>
      </c>
      <c r="G12">
        <v>0</v>
      </c>
      <c r="J12">
        <v>0</v>
      </c>
      <c r="K12">
        <v>0</v>
      </c>
      <c r="L12">
        <v>6000</v>
      </c>
    </row>
    <row r="13" spans="1:12" x14ac:dyDescent="0.2">
      <c r="A13" t="s">
        <v>1195</v>
      </c>
      <c r="B13" s="101">
        <v>45292</v>
      </c>
      <c r="C13" t="s">
        <v>1218</v>
      </c>
      <c r="D13" t="s">
        <v>209</v>
      </c>
      <c r="E13" t="s">
        <v>1222</v>
      </c>
      <c r="F13" t="s">
        <v>123</v>
      </c>
      <c r="G13">
        <v>0</v>
      </c>
      <c r="J13">
        <v>0</v>
      </c>
      <c r="K13">
        <v>0</v>
      </c>
      <c r="L13">
        <v>12100</v>
      </c>
    </row>
    <row r="14" spans="1:12" x14ac:dyDescent="0.2">
      <c r="A14" t="s">
        <v>1195</v>
      </c>
      <c r="B14" s="101">
        <v>45292</v>
      </c>
      <c r="C14" t="s">
        <v>1218</v>
      </c>
      <c r="D14" t="s">
        <v>229</v>
      </c>
      <c r="E14" t="s">
        <v>1223</v>
      </c>
      <c r="F14" t="s">
        <v>123</v>
      </c>
      <c r="G14">
        <v>0</v>
      </c>
      <c r="J14">
        <v>0</v>
      </c>
      <c r="K14">
        <v>0</v>
      </c>
      <c r="L14">
        <v>21000</v>
      </c>
    </row>
    <row r="15" spans="1:12" x14ac:dyDescent="0.2">
      <c r="A15" t="s">
        <v>1195</v>
      </c>
      <c r="B15" s="101">
        <v>45292</v>
      </c>
      <c r="C15" t="s">
        <v>1218</v>
      </c>
      <c r="D15" t="s">
        <v>192</v>
      </c>
      <c r="E15" t="s">
        <v>1223</v>
      </c>
      <c r="F15" t="s">
        <v>123</v>
      </c>
      <c r="G15">
        <v>0</v>
      </c>
      <c r="J15">
        <v>0</v>
      </c>
      <c r="K15">
        <v>0</v>
      </c>
      <c r="L15">
        <v>10000</v>
      </c>
    </row>
    <row r="16" spans="1:12" x14ac:dyDescent="0.2">
      <c r="A16" t="s">
        <v>1195</v>
      </c>
      <c r="B16" s="101">
        <v>45292</v>
      </c>
      <c r="C16" t="s">
        <v>1218</v>
      </c>
      <c r="D16" t="s">
        <v>120</v>
      </c>
      <c r="E16" t="s">
        <v>1222</v>
      </c>
      <c r="F16" t="s">
        <v>1201</v>
      </c>
      <c r="G16">
        <v>0</v>
      </c>
      <c r="I16">
        <v>31</v>
      </c>
      <c r="J16">
        <v>31</v>
      </c>
      <c r="K16">
        <v>0</v>
      </c>
      <c r="L16">
        <v>31</v>
      </c>
    </row>
    <row r="17" spans="1:12" x14ac:dyDescent="0.2">
      <c r="A17" t="s">
        <v>1195</v>
      </c>
      <c r="B17" s="101">
        <v>45323</v>
      </c>
      <c r="C17" t="s">
        <v>1219</v>
      </c>
      <c r="D17" t="s">
        <v>224</v>
      </c>
      <c r="E17" t="s">
        <v>1223</v>
      </c>
      <c r="F17" t="s">
        <v>1214</v>
      </c>
      <c r="G17">
        <v>0</v>
      </c>
      <c r="J17">
        <v>0</v>
      </c>
      <c r="K17">
        <v>0</v>
      </c>
      <c r="L17">
        <v>361</v>
      </c>
    </row>
    <row r="18" spans="1:12" x14ac:dyDescent="0.2">
      <c r="A18" t="s">
        <v>1195</v>
      </c>
      <c r="B18" s="101">
        <v>45323</v>
      </c>
      <c r="C18" t="s">
        <v>1219</v>
      </c>
      <c r="D18" t="s">
        <v>229</v>
      </c>
      <c r="E18" t="s">
        <v>1223</v>
      </c>
      <c r="F18" t="s">
        <v>1201</v>
      </c>
      <c r="G18">
        <v>0</v>
      </c>
      <c r="I18">
        <v>221</v>
      </c>
      <c r="J18">
        <v>221</v>
      </c>
      <c r="K18">
        <v>0</v>
      </c>
      <c r="L18">
        <v>221</v>
      </c>
    </row>
    <row r="19" spans="1:12" x14ac:dyDescent="0.2">
      <c r="A19" t="s">
        <v>1195</v>
      </c>
      <c r="B19" s="101">
        <v>45323</v>
      </c>
      <c r="C19" t="s">
        <v>1219</v>
      </c>
      <c r="D19" t="s">
        <v>203</v>
      </c>
      <c r="E19" t="s">
        <v>1223</v>
      </c>
      <c r="F19" t="s">
        <v>1214</v>
      </c>
      <c r="G19">
        <v>0</v>
      </c>
      <c r="J19">
        <v>0</v>
      </c>
      <c r="K19">
        <v>0</v>
      </c>
      <c r="L19">
        <v>5</v>
      </c>
    </row>
    <row r="20" spans="1:12" x14ac:dyDescent="0.2">
      <c r="A20" t="s">
        <v>1195</v>
      </c>
      <c r="B20" s="101">
        <v>45323</v>
      </c>
      <c r="C20" t="s">
        <v>1219</v>
      </c>
      <c r="D20" t="s">
        <v>209</v>
      </c>
      <c r="E20" t="s">
        <v>1222</v>
      </c>
      <c r="F20" t="s">
        <v>1201</v>
      </c>
      <c r="G20">
        <v>0</v>
      </c>
      <c r="I20">
        <v>201</v>
      </c>
      <c r="J20">
        <v>201</v>
      </c>
      <c r="K20">
        <v>0</v>
      </c>
      <c r="L20">
        <v>201</v>
      </c>
    </row>
    <row r="21" spans="1:12" x14ac:dyDescent="0.2">
      <c r="A21" t="s">
        <v>1195</v>
      </c>
      <c r="B21" s="101">
        <v>45323</v>
      </c>
      <c r="C21" t="s">
        <v>1219</v>
      </c>
      <c r="D21" t="s">
        <v>214</v>
      </c>
      <c r="E21" t="s">
        <v>1222</v>
      </c>
      <c r="F21" t="s">
        <v>1214</v>
      </c>
      <c r="G21">
        <v>0</v>
      </c>
      <c r="J21">
        <v>0</v>
      </c>
      <c r="K21">
        <v>0</v>
      </c>
      <c r="L21">
        <v>96</v>
      </c>
    </row>
    <row r="22" spans="1:12" x14ac:dyDescent="0.2">
      <c r="A22" t="s">
        <v>1195</v>
      </c>
      <c r="B22" s="101">
        <v>45323</v>
      </c>
      <c r="C22" t="s">
        <v>1219</v>
      </c>
      <c r="D22" t="s">
        <v>209</v>
      </c>
      <c r="E22" t="s">
        <v>1222</v>
      </c>
      <c r="F22" t="s">
        <v>1214</v>
      </c>
      <c r="G22">
        <v>0</v>
      </c>
      <c r="J22">
        <v>0</v>
      </c>
      <c r="K22">
        <v>0</v>
      </c>
      <c r="L22">
        <v>665</v>
      </c>
    </row>
    <row r="23" spans="1:12" x14ac:dyDescent="0.2">
      <c r="A23" t="s">
        <v>1195</v>
      </c>
      <c r="B23" s="101">
        <v>45323</v>
      </c>
      <c r="C23" t="s">
        <v>1219</v>
      </c>
      <c r="D23" t="s">
        <v>229</v>
      </c>
      <c r="E23" t="s">
        <v>1223</v>
      </c>
      <c r="F23" t="s">
        <v>1214</v>
      </c>
      <c r="G23">
        <v>0</v>
      </c>
      <c r="J23">
        <v>0</v>
      </c>
      <c r="K23">
        <v>0</v>
      </c>
      <c r="L23">
        <v>316</v>
      </c>
    </row>
    <row r="24" spans="1:12" x14ac:dyDescent="0.2">
      <c r="A24" t="s">
        <v>1195</v>
      </c>
      <c r="B24" s="101">
        <v>45323</v>
      </c>
      <c r="C24" t="s">
        <v>1219</v>
      </c>
      <c r="D24" t="s">
        <v>113</v>
      </c>
      <c r="E24" t="s">
        <v>1223</v>
      </c>
      <c r="F24" t="s">
        <v>1214</v>
      </c>
      <c r="G24">
        <v>0</v>
      </c>
      <c r="J24">
        <v>0</v>
      </c>
      <c r="K24">
        <v>0</v>
      </c>
      <c r="L24">
        <v>165</v>
      </c>
    </row>
    <row r="25" spans="1:12" x14ac:dyDescent="0.2">
      <c r="A25" t="s">
        <v>1195</v>
      </c>
      <c r="B25" s="101">
        <v>45323</v>
      </c>
      <c r="C25" t="s">
        <v>1219</v>
      </c>
      <c r="D25" t="s">
        <v>192</v>
      </c>
      <c r="E25" t="s">
        <v>1223</v>
      </c>
      <c r="F25" t="s">
        <v>1214</v>
      </c>
      <c r="G25">
        <v>0</v>
      </c>
      <c r="J25">
        <v>0</v>
      </c>
      <c r="K25">
        <v>0</v>
      </c>
      <c r="L25">
        <v>128</v>
      </c>
    </row>
    <row r="26" spans="1:12" x14ac:dyDescent="0.2">
      <c r="A26" t="s">
        <v>1195</v>
      </c>
      <c r="B26" s="101">
        <v>45323</v>
      </c>
      <c r="C26" t="s">
        <v>1219</v>
      </c>
      <c r="D26" t="s">
        <v>120</v>
      </c>
      <c r="E26" t="s">
        <v>1222</v>
      </c>
      <c r="F26" t="s">
        <v>123</v>
      </c>
      <c r="G26">
        <v>10150</v>
      </c>
      <c r="J26">
        <v>0</v>
      </c>
      <c r="K26">
        <v>0</v>
      </c>
      <c r="L26">
        <v>10150</v>
      </c>
    </row>
    <row r="27" spans="1:12" x14ac:dyDescent="0.2">
      <c r="A27" t="s">
        <v>1195</v>
      </c>
      <c r="B27" s="101">
        <v>45323</v>
      </c>
      <c r="C27" t="s">
        <v>1219</v>
      </c>
      <c r="D27" t="s">
        <v>192</v>
      </c>
      <c r="E27" t="s">
        <v>1223</v>
      </c>
      <c r="F27" t="s">
        <v>123</v>
      </c>
      <c r="G27">
        <v>0</v>
      </c>
      <c r="J27">
        <v>0</v>
      </c>
      <c r="K27">
        <v>0</v>
      </c>
      <c r="L27">
        <v>2000</v>
      </c>
    </row>
    <row r="28" spans="1:12" x14ac:dyDescent="0.2">
      <c r="A28" t="s">
        <v>1195</v>
      </c>
      <c r="B28" s="101">
        <v>45323</v>
      </c>
      <c r="C28" t="s">
        <v>1219</v>
      </c>
      <c r="D28" t="s">
        <v>209</v>
      </c>
      <c r="E28" t="s">
        <v>1222</v>
      </c>
      <c r="F28" t="s">
        <v>123</v>
      </c>
      <c r="G28">
        <v>0</v>
      </c>
      <c r="J28">
        <v>0</v>
      </c>
      <c r="K28">
        <v>0</v>
      </c>
      <c r="L28">
        <v>23000</v>
      </c>
    </row>
    <row r="29" spans="1:12" x14ac:dyDescent="0.2">
      <c r="A29" t="s">
        <v>1195</v>
      </c>
      <c r="B29" s="101">
        <v>45323</v>
      </c>
      <c r="C29" t="s">
        <v>1219</v>
      </c>
      <c r="D29" t="s">
        <v>120</v>
      </c>
      <c r="E29" t="s">
        <v>1222</v>
      </c>
      <c r="F29" t="s">
        <v>1214</v>
      </c>
      <c r="G29">
        <v>0</v>
      </c>
      <c r="J29">
        <v>0</v>
      </c>
      <c r="K29">
        <v>0</v>
      </c>
      <c r="L29">
        <v>259</v>
      </c>
    </row>
    <row r="30" spans="1:12" x14ac:dyDescent="0.2">
      <c r="A30" t="s">
        <v>1195</v>
      </c>
      <c r="B30" s="101">
        <v>45352</v>
      </c>
      <c r="C30" t="s">
        <v>1220</v>
      </c>
      <c r="D30" t="s">
        <v>229</v>
      </c>
      <c r="E30" t="s">
        <v>1223</v>
      </c>
      <c r="F30" t="s">
        <v>1201</v>
      </c>
      <c r="G30">
        <v>0</v>
      </c>
      <c r="I30">
        <v>214</v>
      </c>
      <c r="J30">
        <v>214</v>
      </c>
      <c r="K30">
        <v>0</v>
      </c>
      <c r="L30">
        <v>214</v>
      </c>
    </row>
    <row r="31" spans="1:12" x14ac:dyDescent="0.2">
      <c r="A31" t="s">
        <v>1195</v>
      </c>
      <c r="B31" s="101">
        <v>45352</v>
      </c>
      <c r="C31" t="s">
        <v>1220</v>
      </c>
      <c r="D31" t="s">
        <v>209</v>
      </c>
      <c r="E31" t="s">
        <v>1222</v>
      </c>
      <c r="F31" t="s">
        <v>123</v>
      </c>
      <c r="G31">
        <v>0</v>
      </c>
      <c r="J31">
        <v>0</v>
      </c>
      <c r="K31">
        <v>0</v>
      </c>
      <c r="L31">
        <v>30000</v>
      </c>
    </row>
    <row r="32" spans="1:12" x14ac:dyDescent="0.2">
      <c r="A32" t="s">
        <v>1195</v>
      </c>
      <c r="B32" s="101">
        <v>45352</v>
      </c>
      <c r="C32" t="s">
        <v>1220</v>
      </c>
      <c r="D32" t="s">
        <v>209</v>
      </c>
      <c r="E32" t="s">
        <v>1222</v>
      </c>
      <c r="F32" t="s">
        <v>1201</v>
      </c>
      <c r="G32">
        <v>0</v>
      </c>
      <c r="I32">
        <v>208</v>
      </c>
      <c r="J32">
        <v>208</v>
      </c>
      <c r="K32">
        <v>0</v>
      </c>
      <c r="L32">
        <v>208</v>
      </c>
    </row>
    <row r="33" spans="1:12" x14ac:dyDescent="0.2">
      <c r="A33" t="s">
        <v>1195</v>
      </c>
      <c r="B33" s="101">
        <v>45352</v>
      </c>
      <c r="C33" t="s">
        <v>1220</v>
      </c>
      <c r="D33" t="s">
        <v>224</v>
      </c>
      <c r="E33" t="s">
        <v>1223</v>
      </c>
      <c r="F33" t="s">
        <v>1214</v>
      </c>
      <c r="G33">
        <v>0</v>
      </c>
      <c r="J33">
        <v>0</v>
      </c>
      <c r="K33">
        <v>0</v>
      </c>
      <c r="L33">
        <v>101</v>
      </c>
    </row>
    <row r="34" spans="1:12" x14ac:dyDescent="0.2">
      <c r="A34" t="s">
        <v>1195</v>
      </c>
      <c r="B34" s="101">
        <v>45352</v>
      </c>
      <c r="C34" t="s">
        <v>1220</v>
      </c>
      <c r="D34" t="s">
        <v>120</v>
      </c>
      <c r="E34" t="s">
        <v>1222</v>
      </c>
      <c r="F34" t="s">
        <v>1201</v>
      </c>
      <c r="G34">
        <v>0</v>
      </c>
      <c r="I34">
        <v>11</v>
      </c>
      <c r="J34">
        <v>11</v>
      </c>
      <c r="K34">
        <v>0</v>
      </c>
      <c r="L34">
        <v>11</v>
      </c>
    </row>
    <row r="35" spans="1:12" x14ac:dyDescent="0.2">
      <c r="A35" t="s">
        <v>1195</v>
      </c>
      <c r="B35" s="101">
        <v>45352</v>
      </c>
      <c r="C35" t="s">
        <v>1220</v>
      </c>
      <c r="D35" t="s">
        <v>113</v>
      </c>
      <c r="E35" t="s">
        <v>1223</v>
      </c>
      <c r="F35" t="s">
        <v>1214</v>
      </c>
      <c r="G35">
        <v>0</v>
      </c>
      <c r="J35">
        <v>0</v>
      </c>
      <c r="K35">
        <v>0</v>
      </c>
      <c r="L35">
        <v>165</v>
      </c>
    </row>
    <row r="36" spans="1:12" x14ac:dyDescent="0.2">
      <c r="A36" t="s">
        <v>1195</v>
      </c>
      <c r="B36" s="101">
        <v>45352</v>
      </c>
      <c r="C36" t="s">
        <v>1220</v>
      </c>
      <c r="D36" t="s">
        <v>214</v>
      </c>
      <c r="E36" t="s">
        <v>1222</v>
      </c>
      <c r="F36" t="s">
        <v>1214</v>
      </c>
      <c r="G36">
        <v>0</v>
      </c>
      <c r="J36">
        <v>0</v>
      </c>
      <c r="K36">
        <v>0</v>
      </c>
      <c r="L36">
        <v>5</v>
      </c>
    </row>
    <row r="37" spans="1:12" x14ac:dyDescent="0.2">
      <c r="A37" t="s">
        <v>1195</v>
      </c>
      <c r="B37" s="101">
        <v>45352</v>
      </c>
      <c r="C37" t="s">
        <v>1220</v>
      </c>
      <c r="D37" t="s">
        <v>209</v>
      </c>
      <c r="E37" t="s">
        <v>1222</v>
      </c>
      <c r="F37" t="s">
        <v>1214</v>
      </c>
      <c r="G37">
        <v>0</v>
      </c>
      <c r="J37">
        <v>0</v>
      </c>
      <c r="K37">
        <v>0</v>
      </c>
      <c r="L37">
        <v>902</v>
      </c>
    </row>
    <row r="38" spans="1:12" x14ac:dyDescent="0.2">
      <c r="A38" t="s">
        <v>1195</v>
      </c>
      <c r="B38" s="101">
        <v>45352</v>
      </c>
      <c r="C38" t="s">
        <v>1220</v>
      </c>
      <c r="D38" t="s">
        <v>197</v>
      </c>
      <c r="E38" t="s">
        <v>1223</v>
      </c>
      <c r="F38" t="s">
        <v>1214</v>
      </c>
      <c r="G38">
        <v>0</v>
      </c>
      <c r="J38">
        <v>0</v>
      </c>
      <c r="K38">
        <v>0</v>
      </c>
      <c r="L38">
        <v>45</v>
      </c>
    </row>
    <row r="39" spans="1:12" x14ac:dyDescent="0.2">
      <c r="A39" t="s">
        <v>1195</v>
      </c>
      <c r="B39" s="101">
        <v>45352</v>
      </c>
      <c r="C39" t="s">
        <v>1220</v>
      </c>
      <c r="D39" t="s">
        <v>192</v>
      </c>
      <c r="E39" t="s">
        <v>1223</v>
      </c>
      <c r="F39" t="s">
        <v>1214</v>
      </c>
      <c r="G39">
        <v>0</v>
      </c>
      <c r="J39">
        <v>0</v>
      </c>
      <c r="K39">
        <v>0</v>
      </c>
      <c r="L39">
        <v>93</v>
      </c>
    </row>
    <row r="40" spans="1:12" x14ac:dyDescent="0.2">
      <c r="A40" t="s">
        <v>1195</v>
      </c>
      <c r="B40" s="101">
        <v>45352</v>
      </c>
      <c r="C40" t="s">
        <v>1220</v>
      </c>
      <c r="D40" t="s">
        <v>120</v>
      </c>
      <c r="E40" t="s">
        <v>1222</v>
      </c>
      <c r="F40" t="s">
        <v>1214</v>
      </c>
      <c r="G40">
        <v>0</v>
      </c>
      <c r="J40">
        <v>0</v>
      </c>
      <c r="K40">
        <v>0</v>
      </c>
      <c r="L40">
        <v>156</v>
      </c>
    </row>
    <row r="41" spans="1:12" x14ac:dyDescent="0.2">
      <c r="A41" t="s">
        <v>1195</v>
      </c>
      <c r="B41" s="101">
        <v>45352</v>
      </c>
      <c r="C41" t="s">
        <v>1220</v>
      </c>
      <c r="D41" t="s">
        <v>229</v>
      </c>
      <c r="E41" t="s">
        <v>1223</v>
      </c>
      <c r="F41" t="s">
        <v>1214</v>
      </c>
      <c r="G41">
        <v>0</v>
      </c>
      <c r="J41">
        <v>0</v>
      </c>
      <c r="K41">
        <v>0</v>
      </c>
      <c r="L41">
        <v>189</v>
      </c>
    </row>
    <row r="42" spans="1:12" x14ac:dyDescent="0.2">
      <c r="A42" t="s">
        <v>1195</v>
      </c>
      <c r="B42" s="101">
        <v>45352</v>
      </c>
      <c r="C42" t="s">
        <v>1220</v>
      </c>
      <c r="D42" t="s">
        <v>120</v>
      </c>
      <c r="E42" t="s">
        <v>1222</v>
      </c>
      <c r="F42" t="s">
        <v>123</v>
      </c>
      <c r="G42">
        <v>6470</v>
      </c>
      <c r="J42">
        <v>0</v>
      </c>
      <c r="K42">
        <v>0</v>
      </c>
      <c r="L42">
        <v>6470</v>
      </c>
    </row>
    <row r="43" spans="1:12" x14ac:dyDescent="0.2">
      <c r="A43" t="s">
        <v>155</v>
      </c>
      <c r="B43" s="101">
        <v>45292</v>
      </c>
      <c r="C43" t="s">
        <v>1218</v>
      </c>
      <c r="D43" t="s">
        <v>120</v>
      </c>
      <c r="E43" t="s">
        <v>1222</v>
      </c>
      <c r="F43" t="s">
        <v>133</v>
      </c>
      <c r="G43">
        <v>13939</v>
      </c>
      <c r="J43">
        <v>0</v>
      </c>
      <c r="K43">
        <v>0</v>
      </c>
      <c r="L43">
        <v>13939</v>
      </c>
    </row>
    <row r="44" spans="1:12" x14ac:dyDescent="0.2">
      <c r="A44" t="s">
        <v>155</v>
      </c>
      <c r="B44" s="101">
        <v>45292</v>
      </c>
      <c r="C44" t="s">
        <v>1218</v>
      </c>
      <c r="D44" t="s">
        <v>214</v>
      </c>
      <c r="E44" t="s">
        <v>1222</v>
      </c>
      <c r="F44" t="s">
        <v>133</v>
      </c>
      <c r="G44">
        <v>1554</v>
      </c>
      <c r="J44">
        <v>0</v>
      </c>
      <c r="K44">
        <v>0</v>
      </c>
      <c r="L44">
        <v>1554</v>
      </c>
    </row>
    <row r="45" spans="1:12" x14ac:dyDescent="0.2">
      <c r="A45" t="s">
        <v>155</v>
      </c>
      <c r="B45" s="101">
        <v>45292</v>
      </c>
      <c r="C45" t="s">
        <v>1218</v>
      </c>
      <c r="D45" t="s">
        <v>209</v>
      </c>
      <c r="E45" t="s">
        <v>1222</v>
      </c>
      <c r="F45" t="s">
        <v>133</v>
      </c>
      <c r="G45">
        <v>4794</v>
      </c>
      <c r="J45">
        <v>0</v>
      </c>
      <c r="K45">
        <v>0</v>
      </c>
      <c r="L45">
        <v>4794</v>
      </c>
    </row>
    <row r="46" spans="1:12" x14ac:dyDescent="0.2">
      <c r="A46" t="s">
        <v>155</v>
      </c>
      <c r="B46" s="101">
        <v>45292</v>
      </c>
      <c r="C46" t="s">
        <v>1218</v>
      </c>
      <c r="D46" t="s">
        <v>113</v>
      </c>
      <c r="E46" t="s">
        <v>1223</v>
      </c>
      <c r="F46" t="s">
        <v>133</v>
      </c>
      <c r="G46">
        <v>1677</v>
      </c>
      <c r="J46">
        <v>0</v>
      </c>
      <c r="K46">
        <v>0</v>
      </c>
      <c r="L46">
        <v>1677</v>
      </c>
    </row>
    <row r="47" spans="1:12" x14ac:dyDescent="0.2">
      <c r="A47" t="s">
        <v>155</v>
      </c>
      <c r="B47" s="101">
        <v>45292</v>
      </c>
      <c r="C47" t="s">
        <v>1218</v>
      </c>
      <c r="D47" t="s">
        <v>120</v>
      </c>
      <c r="E47" t="s">
        <v>1222</v>
      </c>
      <c r="F47" t="s">
        <v>1196</v>
      </c>
      <c r="G47">
        <v>785</v>
      </c>
      <c r="J47">
        <v>0</v>
      </c>
      <c r="K47">
        <v>0</v>
      </c>
      <c r="L47">
        <v>785</v>
      </c>
    </row>
    <row r="48" spans="1:12" x14ac:dyDescent="0.2">
      <c r="A48" t="s">
        <v>155</v>
      </c>
      <c r="B48" s="101">
        <v>45292</v>
      </c>
      <c r="C48" t="s">
        <v>1218</v>
      </c>
      <c r="D48" t="s">
        <v>224</v>
      </c>
      <c r="E48" t="s">
        <v>1223</v>
      </c>
      <c r="F48" t="s">
        <v>1196</v>
      </c>
      <c r="G48">
        <v>1514</v>
      </c>
      <c r="J48">
        <v>0</v>
      </c>
      <c r="K48">
        <v>0</v>
      </c>
      <c r="L48">
        <v>1514</v>
      </c>
    </row>
    <row r="49" spans="1:12" x14ac:dyDescent="0.2">
      <c r="A49" t="s">
        <v>155</v>
      </c>
      <c r="B49" s="101">
        <v>45292</v>
      </c>
      <c r="C49" t="s">
        <v>1218</v>
      </c>
      <c r="D49" t="s">
        <v>224</v>
      </c>
      <c r="E49" t="s">
        <v>1223</v>
      </c>
      <c r="F49" t="s">
        <v>133</v>
      </c>
      <c r="G49">
        <v>8311</v>
      </c>
      <c r="J49">
        <v>0</v>
      </c>
      <c r="K49">
        <v>0</v>
      </c>
      <c r="L49">
        <v>8311</v>
      </c>
    </row>
    <row r="50" spans="1:12" x14ac:dyDescent="0.2">
      <c r="A50" t="s">
        <v>155</v>
      </c>
      <c r="B50" s="101">
        <v>45292</v>
      </c>
      <c r="C50" t="s">
        <v>1218</v>
      </c>
      <c r="D50" t="s">
        <v>229</v>
      </c>
      <c r="E50" t="s">
        <v>1223</v>
      </c>
      <c r="F50" t="s">
        <v>133</v>
      </c>
      <c r="G50">
        <v>5911</v>
      </c>
      <c r="J50">
        <v>0</v>
      </c>
      <c r="K50">
        <v>0</v>
      </c>
      <c r="L50">
        <v>5911</v>
      </c>
    </row>
    <row r="51" spans="1:12" x14ac:dyDescent="0.2">
      <c r="A51" t="s">
        <v>155</v>
      </c>
      <c r="B51" s="101">
        <v>45292</v>
      </c>
      <c r="C51" t="s">
        <v>1218</v>
      </c>
      <c r="D51" t="s">
        <v>192</v>
      </c>
      <c r="E51" t="s">
        <v>1223</v>
      </c>
      <c r="F51" t="s">
        <v>133</v>
      </c>
      <c r="G51">
        <v>2422</v>
      </c>
      <c r="J51">
        <v>0</v>
      </c>
      <c r="K51">
        <v>0</v>
      </c>
      <c r="L51">
        <v>2422</v>
      </c>
    </row>
    <row r="52" spans="1:12" x14ac:dyDescent="0.2">
      <c r="A52" t="s">
        <v>155</v>
      </c>
      <c r="B52" s="101">
        <v>45292</v>
      </c>
      <c r="C52" t="s">
        <v>1218</v>
      </c>
      <c r="D52" t="s">
        <v>209</v>
      </c>
      <c r="E52" t="s">
        <v>1222</v>
      </c>
      <c r="F52" t="s">
        <v>1196</v>
      </c>
      <c r="G52">
        <v>7209</v>
      </c>
      <c r="J52">
        <v>0</v>
      </c>
      <c r="K52">
        <v>0</v>
      </c>
      <c r="L52">
        <v>7209</v>
      </c>
    </row>
    <row r="53" spans="1:12" x14ac:dyDescent="0.2">
      <c r="A53" t="s">
        <v>155</v>
      </c>
      <c r="B53" s="101">
        <v>45292</v>
      </c>
      <c r="C53" t="s">
        <v>1218</v>
      </c>
      <c r="D53" t="s">
        <v>120</v>
      </c>
      <c r="E53" t="s">
        <v>1222</v>
      </c>
      <c r="F53" t="s">
        <v>1200</v>
      </c>
      <c r="G53">
        <v>833</v>
      </c>
      <c r="J53">
        <v>0</v>
      </c>
      <c r="K53">
        <v>0</v>
      </c>
      <c r="L53">
        <v>833</v>
      </c>
    </row>
    <row r="54" spans="1:12" x14ac:dyDescent="0.2">
      <c r="A54" t="s">
        <v>155</v>
      </c>
      <c r="B54" s="101">
        <v>45323</v>
      </c>
      <c r="C54" t="s">
        <v>1219</v>
      </c>
      <c r="D54" t="s">
        <v>209</v>
      </c>
      <c r="E54" t="s">
        <v>1222</v>
      </c>
      <c r="F54" t="s">
        <v>133</v>
      </c>
      <c r="G54">
        <v>3162</v>
      </c>
      <c r="J54">
        <v>0</v>
      </c>
      <c r="K54">
        <v>0</v>
      </c>
      <c r="L54">
        <v>3162</v>
      </c>
    </row>
    <row r="55" spans="1:12" x14ac:dyDescent="0.2">
      <c r="A55" t="s">
        <v>155</v>
      </c>
      <c r="B55" s="101">
        <v>45323</v>
      </c>
      <c r="C55" t="s">
        <v>1219</v>
      </c>
      <c r="D55" t="s">
        <v>203</v>
      </c>
      <c r="E55" t="s">
        <v>1223</v>
      </c>
      <c r="F55" t="s">
        <v>133</v>
      </c>
      <c r="G55">
        <v>1344</v>
      </c>
      <c r="J55">
        <v>0</v>
      </c>
      <c r="K55">
        <v>0</v>
      </c>
      <c r="L55">
        <v>1344</v>
      </c>
    </row>
    <row r="56" spans="1:12" x14ac:dyDescent="0.2">
      <c r="A56" t="s">
        <v>155</v>
      </c>
      <c r="B56" s="101">
        <v>45323</v>
      </c>
      <c r="C56" t="s">
        <v>1219</v>
      </c>
      <c r="D56" t="s">
        <v>224</v>
      </c>
      <c r="E56" t="s">
        <v>1223</v>
      </c>
      <c r="F56" t="s">
        <v>133</v>
      </c>
      <c r="G56">
        <v>7099</v>
      </c>
      <c r="J56">
        <v>0</v>
      </c>
      <c r="K56">
        <v>0</v>
      </c>
      <c r="L56">
        <v>7099</v>
      </c>
    </row>
    <row r="57" spans="1:12" x14ac:dyDescent="0.2">
      <c r="A57" t="s">
        <v>155</v>
      </c>
      <c r="B57" s="101">
        <v>45323</v>
      </c>
      <c r="C57" t="s">
        <v>1219</v>
      </c>
      <c r="D57" t="s">
        <v>214</v>
      </c>
      <c r="E57" t="s">
        <v>1222</v>
      </c>
      <c r="F57" t="s">
        <v>133</v>
      </c>
      <c r="G57">
        <v>6473</v>
      </c>
      <c r="J57">
        <v>0</v>
      </c>
      <c r="K57">
        <v>0</v>
      </c>
      <c r="L57">
        <v>6473</v>
      </c>
    </row>
    <row r="58" spans="1:12" x14ac:dyDescent="0.2">
      <c r="A58" t="s">
        <v>155</v>
      </c>
      <c r="B58" s="101">
        <v>45323</v>
      </c>
      <c r="C58" t="s">
        <v>1219</v>
      </c>
      <c r="D58" t="s">
        <v>229</v>
      </c>
      <c r="E58" t="s">
        <v>1223</v>
      </c>
      <c r="F58" t="s">
        <v>133</v>
      </c>
      <c r="G58">
        <v>5235</v>
      </c>
      <c r="J58">
        <v>0</v>
      </c>
      <c r="K58">
        <v>0</v>
      </c>
      <c r="L58">
        <v>5235</v>
      </c>
    </row>
    <row r="59" spans="1:12" x14ac:dyDescent="0.2">
      <c r="A59" t="s">
        <v>155</v>
      </c>
      <c r="B59" s="101">
        <v>45323</v>
      </c>
      <c r="C59" t="s">
        <v>1219</v>
      </c>
      <c r="D59" t="s">
        <v>113</v>
      </c>
      <c r="E59" t="s">
        <v>1223</v>
      </c>
      <c r="F59" t="s">
        <v>133</v>
      </c>
      <c r="G59">
        <v>1938</v>
      </c>
      <c r="J59">
        <v>0</v>
      </c>
      <c r="K59">
        <v>0</v>
      </c>
      <c r="L59">
        <v>1938</v>
      </c>
    </row>
    <row r="60" spans="1:12" x14ac:dyDescent="0.2">
      <c r="A60" t="s">
        <v>155</v>
      </c>
      <c r="B60" s="101">
        <v>45323</v>
      </c>
      <c r="C60" t="s">
        <v>1219</v>
      </c>
      <c r="D60" t="s">
        <v>192</v>
      </c>
      <c r="E60" t="s">
        <v>1223</v>
      </c>
      <c r="F60" t="s">
        <v>133</v>
      </c>
      <c r="G60">
        <v>1341</v>
      </c>
      <c r="J60">
        <v>0</v>
      </c>
      <c r="K60">
        <v>0</v>
      </c>
      <c r="L60">
        <v>1341</v>
      </c>
    </row>
    <row r="61" spans="1:12" x14ac:dyDescent="0.2">
      <c r="A61" t="s">
        <v>155</v>
      </c>
      <c r="B61" s="101">
        <v>45323</v>
      </c>
      <c r="C61" t="s">
        <v>1219</v>
      </c>
      <c r="D61" t="s">
        <v>120</v>
      </c>
      <c r="E61" t="s">
        <v>1222</v>
      </c>
      <c r="F61" t="s">
        <v>1200</v>
      </c>
      <c r="G61">
        <v>3279</v>
      </c>
      <c r="J61">
        <v>0</v>
      </c>
      <c r="K61">
        <v>0</v>
      </c>
      <c r="L61">
        <v>3279</v>
      </c>
    </row>
    <row r="62" spans="1:12" x14ac:dyDescent="0.2">
      <c r="A62" t="s">
        <v>155</v>
      </c>
      <c r="B62" s="101">
        <v>45323</v>
      </c>
      <c r="C62" t="s">
        <v>1219</v>
      </c>
      <c r="D62" t="s">
        <v>120</v>
      </c>
      <c r="E62" t="s">
        <v>1222</v>
      </c>
      <c r="F62" t="s">
        <v>133</v>
      </c>
      <c r="G62">
        <v>14920</v>
      </c>
      <c r="J62">
        <v>0</v>
      </c>
      <c r="K62">
        <v>0</v>
      </c>
      <c r="L62">
        <v>14920</v>
      </c>
    </row>
    <row r="63" spans="1:12" x14ac:dyDescent="0.2">
      <c r="A63" t="s">
        <v>155</v>
      </c>
      <c r="B63" s="101">
        <v>45323</v>
      </c>
      <c r="C63" t="s">
        <v>1219</v>
      </c>
      <c r="D63" t="s">
        <v>209</v>
      </c>
      <c r="E63" t="s">
        <v>1222</v>
      </c>
      <c r="F63" t="s">
        <v>1196</v>
      </c>
      <c r="G63">
        <v>5609</v>
      </c>
      <c r="J63">
        <v>0</v>
      </c>
      <c r="K63">
        <v>0</v>
      </c>
      <c r="L63">
        <v>5609</v>
      </c>
    </row>
    <row r="64" spans="1:12" x14ac:dyDescent="0.2">
      <c r="A64" t="s">
        <v>155</v>
      </c>
      <c r="B64" s="101">
        <v>45323</v>
      </c>
      <c r="C64" t="s">
        <v>1219</v>
      </c>
      <c r="D64" t="s">
        <v>192</v>
      </c>
      <c r="E64" t="s">
        <v>1223</v>
      </c>
      <c r="F64" t="s">
        <v>1196</v>
      </c>
      <c r="G64">
        <v>1106</v>
      </c>
      <c r="J64">
        <v>0</v>
      </c>
      <c r="K64">
        <v>0</v>
      </c>
      <c r="L64">
        <v>1106</v>
      </c>
    </row>
    <row r="65" spans="1:12" x14ac:dyDescent="0.2">
      <c r="A65" t="s">
        <v>155</v>
      </c>
      <c r="B65" s="101">
        <v>45352</v>
      </c>
      <c r="C65" t="s">
        <v>1220</v>
      </c>
      <c r="D65" t="s">
        <v>224</v>
      </c>
      <c r="E65" t="s">
        <v>1223</v>
      </c>
      <c r="F65" t="s">
        <v>133</v>
      </c>
      <c r="G65">
        <v>1344</v>
      </c>
      <c r="J65">
        <v>0</v>
      </c>
      <c r="K65">
        <v>0</v>
      </c>
      <c r="L65">
        <v>1344</v>
      </c>
    </row>
    <row r="66" spans="1:12" x14ac:dyDescent="0.2">
      <c r="A66" t="s">
        <v>155</v>
      </c>
      <c r="B66" s="101">
        <v>45352</v>
      </c>
      <c r="C66" t="s">
        <v>1220</v>
      </c>
      <c r="D66" t="s">
        <v>113</v>
      </c>
      <c r="E66" t="s">
        <v>1223</v>
      </c>
      <c r="F66" t="s">
        <v>133</v>
      </c>
      <c r="G66">
        <v>2265</v>
      </c>
      <c r="J66">
        <v>0</v>
      </c>
      <c r="K66">
        <v>0</v>
      </c>
      <c r="L66">
        <v>2265</v>
      </c>
    </row>
    <row r="67" spans="1:12" x14ac:dyDescent="0.2">
      <c r="A67" t="s">
        <v>155</v>
      </c>
      <c r="B67" s="101">
        <v>45352</v>
      </c>
      <c r="C67" t="s">
        <v>1220</v>
      </c>
      <c r="D67" t="s">
        <v>214</v>
      </c>
      <c r="E67" t="s">
        <v>1222</v>
      </c>
      <c r="F67" t="s">
        <v>133</v>
      </c>
      <c r="G67">
        <v>1554</v>
      </c>
      <c r="J67">
        <v>0</v>
      </c>
      <c r="K67">
        <v>0</v>
      </c>
      <c r="L67">
        <v>1554</v>
      </c>
    </row>
    <row r="68" spans="1:12" x14ac:dyDescent="0.2">
      <c r="A68" t="s">
        <v>155</v>
      </c>
      <c r="B68" s="101">
        <v>45352</v>
      </c>
      <c r="C68" t="s">
        <v>1220</v>
      </c>
      <c r="D68" t="s">
        <v>209</v>
      </c>
      <c r="E68" t="s">
        <v>1222</v>
      </c>
      <c r="F68" t="s">
        <v>133</v>
      </c>
      <c r="G68">
        <v>10223</v>
      </c>
      <c r="J68">
        <v>0</v>
      </c>
      <c r="K68">
        <v>0</v>
      </c>
      <c r="L68">
        <v>10223</v>
      </c>
    </row>
    <row r="69" spans="1:12" x14ac:dyDescent="0.2">
      <c r="A69" t="s">
        <v>155</v>
      </c>
      <c r="B69" s="101">
        <v>45352</v>
      </c>
      <c r="C69" t="s">
        <v>1220</v>
      </c>
      <c r="D69" t="s">
        <v>209</v>
      </c>
      <c r="E69" t="s">
        <v>1222</v>
      </c>
      <c r="F69" t="s">
        <v>1196</v>
      </c>
      <c r="G69">
        <v>953</v>
      </c>
      <c r="J69">
        <v>0</v>
      </c>
      <c r="K69">
        <v>0</v>
      </c>
      <c r="L69">
        <v>953</v>
      </c>
    </row>
    <row r="70" spans="1:12" x14ac:dyDescent="0.2">
      <c r="A70" t="s">
        <v>155</v>
      </c>
      <c r="B70" s="101">
        <v>45352</v>
      </c>
      <c r="C70" t="s">
        <v>1220</v>
      </c>
      <c r="D70" t="s">
        <v>192</v>
      </c>
      <c r="E70" t="s">
        <v>1223</v>
      </c>
      <c r="F70" t="s">
        <v>133</v>
      </c>
      <c r="G70">
        <v>1291</v>
      </c>
      <c r="J70">
        <v>0</v>
      </c>
      <c r="K70">
        <v>0</v>
      </c>
      <c r="L70">
        <v>1291</v>
      </c>
    </row>
    <row r="71" spans="1:12" x14ac:dyDescent="0.2">
      <c r="A71" t="s">
        <v>155</v>
      </c>
      <c r="B71" s="101">
        <v>45352</v>
      </c>
      <c r="C71" t="s">
        <v>1220</v>
      </c>
      <c r="D71" t="s">
        <v>120</v>
      </c>
      <c r="E71" t="s">
        <v>1222</v>
      </c>
      <c r="F71" t="s">
        <v>133</v>
      </c>
      <c r="G71">
        <v>3170</v>
      </c>
      <c r="J71">
        <v>0</v>
      </c>
      <c r="K71">
        <v>0</v>
      </c>
      <c r="L71">
        <v>3170</v>
      </c>
    </row>
    <row r="72" spans="1:12" x14ac:dyDescent="0.2">
      <c r="A72" t="s">
        <v>155</v>
      </c>
      <c r="B72" s="101">
        <v>45352</v>
      </c>
      <c r="C72" t="s">
        <v>1220</v>
      </c>
      <c r="D72" t="s">
        <v>224</v>
      </c>
      <c r="E72" t="s">
        <v>1223</v>
      </c>
      <c r="F72" t="s">
        <v>1196</v>
      </c>
      <c r="G72">
        <v>2010</v>
      </c>
      <c r="J72">
        <v>0</v>
      </c>
      <c r="K72">
        <v>0</v>
      </c>
      <c r="L72">
        <v>2010</v>
      </c>
    </row>
    <row r="73" spans="1:12" x14ac:dyDescent="0.2">
      <c r="A73" t="s">
        <v>155</v>
      </c>
      <c r="B73" s="101">
        <v>45352</v>
      </c>
      <c r="C73" t="s">
        <v>1220</v>
      </c>
      <c r="D73" t="s">
        <v>197</v>
      </c>
      <c r="E73" t="s">
        <v>1223</v>
      </c>
      <c r="F73" t="s">
        <v>133</v>
      </c>
      <c r="G73">
        <v>241</v>
      </c>
      <c r="J73">
        <v>0</v>
      </c>
      <c r="K73">
        <v>0</v>
      </c>
      <c r="L73">
        <v>241</v>
      </c>
    </row>
    <row r="74" spans="1:12" x14ac:dyDescent="0.2">
      <c r="A74" t="s">
        <v>155</v>
      </c>
      <c r="B74" s="101">
        <v>45352</v>
      </c>
      <c r="C74" t="s">
        <v>1220</v>
      </c>
      <c r="D74" t="s">
        <v>229</v>
      </c>
      <c r="E74" t="s">
        <v>1223</v>
      </c>
      <c r="F74" t="s">
        <v>1196</v>
      </c>
      <c r="G74">
        <v>1160</v>
      </c>
      <c r="J74">
        <v>0</v>
      </c>
      <c r="K74">
        <v>0</v>
      </c>
      <c r="L74">
        <v>1160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F1D2-C03B-3447-A778-BB2906E3B07F}">
  <dimension ref="B2:S43"/>
  <sheetViews>
    <sheetView workbookViewId="0">
      <selection activeCell="B30" sqref="B30:S43"/>
    </sheetView>
  </sheetViews>
  <sheetFormatPr baseColWidth="10" defaultColWidth="10.83203125" defaultRowHeight="19" x14ac:dyDescent="0.25"/>
  <cols>
    <col min="1" max="1" width="10.83203125" style="74"/>
    <col min="2" max="2" width="10.83203125" style="74" customWidth="1"/>
    <col min="3" max="16384" width="10.83203125" style="74"/>
  </cols>
  <sheetData>
    <row r="2" spans="2:19" ht="20" thickBot="1" x14ac:dyDescent="0.3"/>
    <row r="3" spans="2:19" ht="20" thickBot="1" x14ac:dyDescent="0.3">
      <c r="B3" s="75" t="s">
        <v>28</v>
      </c>
      <c r="C3" s="76"/>
      <c r="D3" s="77"/>
    </row>
    <row r="4" spans="2:19" x14ac:dyDescent="0.25">
      <c r="B4" s="78"/>
      <c r="C4" s="79"/>
      <c r="D4" s="79"/>
      <c r="E4" s="79"/>
      <c r="F4" s="79"/>
      <c r="G4" s="79"/>
      <c r="H4" s="79"/>
      <c r="I4" s="79"/>
      <c r="J4" s="79"/>
      <c r="K4" s="79"/>
      <c r="L4" s="79"/>
      <c r="M4" s="79"/>
      <c r="N4" s="79"/>
      <c r="O4" s="79"/>
      <c r="P4" s="79"/>
      <c r="Q4" s="79"/>
      <c r="R4" s="79"/>
      <c r="S4" s="80"/>
    </row>
    <row r="5" spans="2:19" x14ac:dyDescent="0.25">
      <c r="B5" s="81" t="s">
        <v>29</v>
      </c>
      <c r="C5" s="82"/>
      <c r="D5" s="82"/>
      <c r="E5" s="82"/>
      <c r="F5" s="82"/>
      <c r="G5" s="82"/>
      <c r="H5" s="82"/>
      <c r="I5" s="82"/>
      <c r="J5" s="82"/>
      <c r="K5" s="82"/>
      <c r="L5" s="82"/>
      <c r="M5" s="82"/>
      <c r="N5" s="82"/>
      <c r="O5" s="82"/>
      <c r="P5" s="82"/>
      <c r="Q5" s="82"/>
      <c r="R5" s="82"/>
      <c r="S5" s="83"/>
    </row>
    <row r="6" spans="2:19" x14ac:dyDescent="0.25">
      <c r="B6" s="81" t="s">
        <v>30</v>
      </c>
      <c r="C6" s="82"/>
      <c r="D6" s="82"/>
      <c r="E6" s="82"/>
      <c r="F6" s="82"/>
      <c r="G6" s="82"/>
      <c r="H6" s="82"/>
      <c r="I6" s="82"/>
      <c r="J6" s="82"/>
      <c r="K6" s="82"/>
      <c r="L6" s="82"/>
      <c r="M6" s="82"/>
      <c r="N6" s="82"/>
      <c r="O6" s="82"/>
      <c r="P6" s="82"/>
      <c r="Q6" s="82"/>
      <c r="R6" s="82"/>
      <c r="S6" s="83"/>
    </row>
    <row r="7" spans="2:19" x14ac:dyDescent="0.25">
      <c r="B7" s="81" t="s">
        <v>31</v>
      </c>
      <c r="C7" s="82"/>
      <c r="D7" s="82"/>
      <c r="E7" s="82"/>
      <c r="F7" s="82"/>
      <c r="G7" s="82"/>
      <c r="H7" s="82"/>
      <c r="I7" s="82"/>
      <c r="J7" s="82"/>
      <c r="K7" s="82"/>
      <c r="L7" s="82"/>
      <c r="M7" s="82"/>
      <c r="N7" s="82"/>
      <c r="O7" s="82"/>
      <c r="P7" s="82"/>
      <c r="Q7" s="82"/>
      <c r="R7" s="82"/>
      <c r="S7" s="83"/>
    </row>
    <row r="8" spans="2:19" x14ac:dyDescent="0.25">
      <c r="B8" s="81" t="s">
        <v>1216</v>
      </c>
      <c r="C8" s="82"/>
      <c r="D8" s="82"/>
      <c r="E8" s="82"/>
      <c r="F8" s="82"/>
      <c r="G8" s="82"/>
      <c r="H8" s="82"/>
      <c r="I8" s="82"/>
      <c r="J8" s="82"/>
      <c r="K8" s="82"/>
      <c r="L8" s="82"/>
      <c r="M8" s="82"/>
      <c r="N8" s="82"/>
      <c r="O8" s="82"/>
      <c r="P8" s="82"/>
      <c r="Q8" s="82"/>
      <c r="R8" s="82"/>
      <c r="S8" s="83"/>
    </row>
    <row r="9" spans="2:19" ht="20" thickBot="1" x14ac:dyDescent="0.3">
      <c r="B9" s="84"/>
      <c r="C9" s="85"/>
      <c r="D9" s="85"/>
      <c r="E9" s="85"/>
      <c r="F9" s="85"/>
      <c r="G9" s="85"/>
      <c r="H9" s="85"/>
      <c r="I9" s="85"/>
      <c r="J9" s="85"/>
      <c r="K9" s="85"/>
      <c r="L9" s="85"/>
      <c r="M9" s="85"/>
      <c r="N9" s="85"/>
      <c r="O9" s="85"/>
      <c r="P9" s="85"/>
      <c r="Q9" s="85"/>
      <c r="R9" s="85"/>
      <c r="S9" s="86"/>
    </row>
    <row r="10" spans="2:19" ht="20" thickBot="1" x14ac:dyDescent="0.3"/>
    <row r="11" spans="2:19" ht="20" thickBot="1" x14ac:dyDescent="0.3">
      <c r="B11" s="92" t="s">
        <v>32</v>
      </c>
      <c r="C11" s="93"/>
      <c r="D11" s="93"/>
    </row>
    <row r="12" spans="2:19" x14ac:dyDescent="0.25">
      <c r="B12" s="78"/>
      <c r="C12" s="79"/>
      <c r="D12" s="79"/>
      <c r="E12" s="79"/>
      <c r="F12" s="79"/>
      <c r="G12" s="79"/>
      <c r="H12" s="79"/>
      <c r="I12" s="79"/>
      <c r="J12" s="79"/>
      <c r="K12" s="79"/>
      <c r="L12" s="79"/>
      <c r="M12" s="79"/>
      <c r="N12" s="79"/>
      <c r="O12" s="79"/>
      <c r="P12" s="79"/>
      <c r="Q12" s="79"/>
      <c r="R12" s="79"/>
      <c r="S12" s="80"/>
    </row>
    <row r="13" spans="2:19" x14ac:dyDescent="0.25">
      <c r="B13" s="81" t="s">
        <v>33</v>
      </c>
      <c r="C13" s="82"/>
      <c r="D13" s="82"/>
      <c r="E13" s="82"/>
      <c r="F13" s="82"/>
      <c r="G13" s="82"/>
      <c r="H13" s="82"/>
      <c r="I13" s="82"/>
      <c r="J13" s="82"/>
      <c r="K13" s="82"/>
      <c r="L13" s="82"/>
      <c r="M13" s="82"/>
      <c r="N13" s="82"/>
      <c r="O13" s="82"/>
      <c r="P13" s="82"/>
      <c r="Q13" s="82"/>
      <c r="R13" s="82"/>
      <c r="S13" s="83"/>
    </row>
    <row r="14" spans="2:19" x14ac:dyDescent="0.25">
      <c r="B14" s="81" t="s">
        <v>34</v>
      </c>
      <c r="C14" s="82"/>
      <c r="D14" s="82"/>
      <c r="E14" s="82"/>
      <c r="F14" s="82"/>
      <c r="G14" s="82"/>
      <c r="H14" s="82"/>
      <c r="I14" s="82"/>
      <c r="J14" s="82"/>
      <c r="K14" s="82"/>
      <c r="L14" s="82"/>
      <c r="M14" s="82"/>
      <c r="N14" s="82"/>
      <c r="O14" s="82"/>
      <c r="P14" s="82"/>
      <c r="Q14" s="82"/>
      <c r="R14" s="82"/>
      <c r="S14" s="83"/>
    </row>
    <row r="15" spans="2:19" x14ac:dyDescent="0.25">
      <c r="B15" s="81" t="s">
        <v>35</v>
      </c>
      <c r="C15" s="82"/>
      <c r="D15" s="82"/>
      <c r="E15" s="82"/>
      <c r="F15" s="82"/>
      <c r="G15" s="82"/>
      <c r="H15" s="82"/>
      <c r="I15" s="82"/>
      <c r="J15" s="82"/>
      <c r="K15" s="82"/>
      <c r="L15" s="82"/>
      <c r="M15" s="82"/>
      <c r="N15" s="82"/>
      <c r="O15" s="82"/>
      <c r="P15" s="82"/>
      <c r="Q15" s="82"/>
      <c r="R15" s="82"/>
      <c r="S15" s="83"/>
    </row>
    <row r="16" spans="2:19" x14ac:dyDescent="0.25">
      <c r="B16" s="81" t="s">
        <v>36</v>
      </c>
      <c r="C16" s="82"/>
      <c r="D16" s="82"/>
      <c r="E16" s="82"/>
      <c r="F16" s="82"/>
      <c r="G16" s="82"/>
      <c r="H16" s="82"/>
      <c r="I16" s="82"/>
      <c r="J16" s="82"/>
      <c r="K16" s="82"/>
      <c r="L16" s="82"/>
      <c r="M16" s="82"/>
      <c r="N16" s="82"/>
      <c r="O16" s="82"/>
      <c r="P16" s="82"/>
      <c r="Q16" s="82"/>
      <c r="R16" s="82"/>
      <c r="S16" s="83"/>
    </row>
    <row r="17" spans="2:19" x14ac:dyDescent="0.25">
      <c r="B17" s="81" t="s">
        <v>37</v>
      </c>
      <c r="C17" s="82"/>
      <c r="D17" s="82"/>
      <c r="E17" s="82"/>
      <c r="F17" s="82"/>
      <c r="G17" s="82"/>
      <c r="H17" s="82"/>
      <c r="I17" s="82"/>
      <c r="J17" s="82"/>
      <c r="K17" s="82"/>
      <c r="L17" s="82"/>
      <c r="M17" s="82"/>
      <c r="N17" s="82"/>
      <c r="O17" s="82"/>
      <c r="P17" s="82"/>
      <c r="Q17" s="82"/>
      <c r="R17" s="82"/>
      <c r="S17" s="83"/>
    </row>
    <row r="18" spans="2:19" x14ac:dyDescent="0.25">
      <c r="B18" s="81" t="s">
        <v>38</v>
      </c>
      <c r="C18" s="82"/>
      <c r="D18" s="82"/>
      <c r="E18" s="82"/>
      <c r="F18" s="82"/>
      <c r="G18" s="82"/>
      <c r="H18" s="82"/>
      <c r="I18" s="82"/>
      <c r="J18" s="82"/>
      <c r="K18" s="82"/>
      <c r="L18" s="82"/>
      <c r="M18" s="82"/>
      <c r="N18" s="82"/>
      <c r="O18" s="82"/>
      <c r="P18" s="82"/>
      <c r="Q18" s="82"/>
      <c r="R18" s="82"/>
      <c r="S18" s="83"/>
    </row>
    <row r="19" spans="2:19" ht="20" thickBot="1" x14ac:dyDescent="0.3">
      <c r="B19" s="84"/>
      <c r="C19" s="85"/>
      <c r="D19" s="85"/>
      <c r="E19" s="85"/>
      <c r="F19" s="85"/>
      <c r="G19" s="85"/>
      <c r="H19" s="85"/>
      <c r="I19" s="85"/>
      <c r="J19" s="85"/>
      <c r="K19" s="85"/>
      <c r="L19" s="85"/>
      <c r="M19" s="85"/>
      <c r="N19" s="85"/>
      <c r="O19" s="85"/>
      <c r="P19" s="85"/>
      <c r="Q19" s="85"/>
      <c r="R19" s="85"/>
      <c r="S19" s="86"/>
    </row>
    <row r="20" spans="2:19" ht="20" thickBot="1" x14ac:dyDescent="0.3"/>
    <row r="21" spans="2:19" ht="20" thickBot="1" x14ac:dyDescent="0.3">
      <c r="B21" s="89" t="s">
        <v>39</v>
      </c>
      <c r="C21" s="90"/>
      <c r="D21" s="91"/>
      <c r="E21" s="91"/>
      <c r="F21" s="91"/>
    </row>
    <row r="22" spans="2:19" x14ac:dyDescent="0.25">
      <c r="B22" s="78"/>
      <c r="C22" s="79"/>
      <c r="D22" s="79"/>
      <c r="E22" s="79"/>
      <c r="F22" s="79"/>
      <c r="G22" s="79"/>
      <c r="H22" s="79"/>
      <c r="I22" s="79"/>
      <c r="J22" s="79"/>
      <c r="K22" s="79"/>
      <c r="L22" s="79"/>
      <c r="M22" s="79"/>
      <c r="N22" s="79"/>
      <c r="O22" s="79"/>
      <c r="P22" s="79"/>
      <c r="Q22" s="79"/>
      <c r="R22" s="79"/>
      <c r="S22" s="80"/>
    </row>
    <row r="23" spans="2:19" x14ac:dyDescent="0.25">
      <c r="B23" s="81" t="s">
        <v>40</v>
      </c>
      <c r="C23" s="82"/>
      <c r="D23" s="82"/>
      <c r="E23" s="82"/>
      <c r="F23" s="82"/>
      <c r="G23" s="82"/>
      <c r="H23" s="82"/>
      <c r="I23" s="82"/>
      <c r="J23" s="82"/>
      <c r="K23" s="82"/>
      <c r="L23" s="82"/>
      <c r="M23" s="82"/>
      <c r="N23" s="82"/>
      <c r="O23" s="82"/>
      <c r="P23" s="82"/>
      <c r="Q23" s="82"/>
      <c r="R23" s="82"/>
      <c r="S23" s="83"/>
    </row>
    <row r="24" spans="2:19" x14ac:dyDescent="0.25">
      <c r="B24" s="81" t="s">
        <v>41</v>
      </c>
      <c r="C24" s="82"/>
      <c r="D24" s="82"/>
      <c r="E24" s="82"/>
      <c r="F24" s="82"/>
      <c r="G24" s="82"/>
      <c r="H24" s="82"/>
      <c r="I24" s="82"/>
      <c r="J24" s="82"/>
      <c r="K24" s="82"/>
      <c r="L24" s="82"/>
      <c r="M24" s="82"/>
      <c r="N24" s="82"/>
      <c r="O24" s="82"/>
      <c r="P24" s="82"/>
      <c r="Q24" s="82"/>
      <c r="R24" s="82"/>
      <c r="S24" s="83"/>
    </row>
    <row r="25" spans="2:19" x14ac:dyDescent="0.25">
      <c r="B25" s="81" t="s">
        <v>42</v>
      </c>
      <c r="C25" s="82"/>
      <c r="D25" s="82"/>
      <c r="E25" s="82"/>
      <c r="F25" s="82"/>
      <c r="G25" s="82"/>
      <c r="H25" s="82"/>
      <c r="I25" s="82"/>
      <c r="J25" s="82"/>
      <c r="K25" s="82"/>
      <c r="L25" s="82"/>
      <c r="M25" s="82"/>
      <c r="N25" s="82"/>
      <c r="O25" s="82"/>
      <c r="P25" s="82"/>
      <c r="Q25" s="82"/>
      <c r="R25" s="82"/>
      <c r="S25" s="83"/>
    </row>
    <row r="26" spans="2:19" x14ac:dyDescent="0.25">
      <c r="B26" s="81" t="s">
        <v>43</v>
      </c>
      <c r="C26" s="82"/>
      <c r="D26" s="82"/>
      <c r="E26" s="82"/>
      <c r="F26" s="82"/>
      <c r="G26" s="82"/>
      <c r="H26" s="82"/>
      <c r="I26" s="82"/>
      <c r="J26" s="82"/>
      <c r="K26" s="82"/>
      <c r="L26" s="82"/>
      <c r="M26" s="82"/>
      <c r="N26" s="82"/>
      <c r="O26" s="82"/>
      <c r="P26" s="82"/>
      <c r="Q26" s="82"/>
      <c r="R26" s="82"/>
      <c r="S26" s="83"/>
    </row>
    <row r="27" spans="2:19" ht="20" thickBot="1" x14ac:dyDescent="0.3">
      <c r="B27" s="84"/>
      <c r="C27" s="85"/>
      <c r="D27" s="85"/>
      <c r="E27" s="85"/>
      <c r="F27" s="85"/>
      <c r="G27" s="85"/>
      <c r="H27" s="85"/>
      <c r="I27" s="85"/>
      <c r="J27" s="85"/>
      <c r="K27" s="85"/>
      <c r="L27" s="85"/>
      <c r="M27" s="85"/>
      <c r="N27" s="85"/>
      <c r="O27" s="85"/>
      <c r="P27" s="85"/>
      <c r="Q27" s="85"/>
      <c r="R27" s="85"/>
      <c r="S27" s="86"/>
    </row>
    <row r="28" spans="2:19" ht="20" thickBot="1" x14ac:dyDescent="0.3"/>
    <row r="29" spans="2:19" ht="20" thickBot="1" x14ac:dyDescent="0.3">
      <c r="B29" s="103" t="s">
        <v>44</v>
      </c>
      <c r="C29" s="104"/>
      <c r="D29" s="104"/>
      <c r="E29" s="105"/>
      <c r="F29" s="105"/>
    </row>
    <row r="30" spans="2:19" x14ac:dyDescent="0.25">
      <c r="B30" s="110"/>
      <c r="C30" s="111"/>
      <c r="D30" s="111"/>
      <c r="E30" s="111"/>
      <c r="F30" s="111"/>
      <c r="G30" s="111"/>
      <c r="H30" s="111"/>
      <c r="I30" s="111"/>
      <c r="J30" s="111"/>
      <c r="K30" s="111"/>
      <c r="L30" s="111"/>
      <c r="M30" s="111"/>
      <c r="N30" s="111"/>
      <c r="O30" s="111"/>
      <c r="P30" s="111"/>
      <c r="Q30" s="111"/>
      <c r="R30" s="111"/>
      <c r="S30" s="112"/>
    </row>
    <row r="31" spans="2:19" x14ac:dyDescent="0.25">
      <c r="B31" s="113" t="s">
        <v>45</v>
      </c>
      <c r="C31" s="109"/>
      <c r="D31" s="109"/>
      <c r="E31" s="109"/>
      <c r="F31" s="109"/>
      <c r="G31" s="109"/>
      <c r="H31" s="109"/>
      <c r="I31" s="109"/>
      <c r="J31" s="109"/>
      <c r="K31" s="109"/>
      <c r="L31" s="109"/>
      <c r="M31" s="109"/>
      <c r="N31" s="109"/>
      <c r="O31" s="109"/>
      <c r="P31" s="109"/>
      <c r="Q31" s="109"/>
      <c r="R31" s="109"/>
      <c r="S31" s="114"/>
    </row>
    <row r="32" spans="2:19" x14ac:dyDescent="0.25">
      <c r="B32" s="113" t="s">
        <v>46</v>
      </c>
      <c r="C32" s="109"/>
      <c r="D32" s="109"/>
      <c r="E32" s="109"/>
      <c r="F32" s="109"/>
      <c r="G32" s="109"/>
      <c r="H32" s="109"/>
      <c r="I32" s="109"/>
      <c r="J32" s="109"/>
      <c r="K32" s="109"/>
      <c r="L32" s="109"/>
      <c r="M32" s="109"/>
      <c r="N32" s="109"/>
      <c r="O32" s="109"/>
      <c r="P32" s="109"/>
      <c r="Q32" s="109"/>
      <c r="R32" s="109"/>
      <c r="S32" s="114"/>
    </row>
    <row r="33" spans="2:19" x14ac:dyDescent="0.25">
      <c r="B33" s="113" t="s">
        <v>47</v>
      </c>
      <c r="C33" s="109"/>
      <c r="D33" s="109"/>
      <c r="E33" s="109"/>
      <c r="F33" s="109"/>
      <c r="G33" s="109"/>
      <c r="H33" s="109"/>
      <c r="I33" s="109"/>
      <c r="J33" s="109"/>
      <c r="K33" s="109"/>
      <c r="L33" s="109"/>
      <c r="M33" s="109"/>
      <c r="N33" s="109"/>
      <c r="O33" s="109"/>
      <c r="P33" s="109"/>
      <c r="Q33" s="109"/>
      <c r="R33" s="109"/>
      <c r="S33" s="114"/>
    </row>
    <row r="34" spans="2:19" x14ac:dyDescent="0.25">
      <c r="B34" s="113" t="s">
        <v>48</v>
      </c>
      <c r="C34" s="109"/>
      <c r="D34" s="109"/>
      <c r="E34" s="109"/>
      <c r="F34" s="109"/>
      <c r="G34" s="109"/>
      <c r="H34" s="109"/>
      <c r="I34" s="109"/>
      <c r="J34" s="109"/>
      <c r="K34" s="109"/>
      <c r="L34" s="109"/>
      <c r="M34" s="109"/>
      <c r="N34" s="109"/>
      <c r="O34" s="109"/>
      <c r="P34" s="109"/>
      <c r="Q34" s="109"/>
      <c r="R34" s="109"/>
      <c r="S34" s="114"/>
    </row>
    <row r="35" spans="2:19" x14ac:dyDescent="0.25">
      <c r="B35" s="113" t="s">
        <v>49</v>
      </c>
      <c r="C35" s="109"/>
      <c r="D35" s="109"/>
      <c r="E35" s="109"/>
      <c r="F35" s="109"/>
      <c r="G35" s="109"/>
      <c r="H35" s="109"/>
      <c r="I35" s="109"/>
      <c r="J35" s="109"/>
      <c r="K35" s="109"/>
      <c r="L35" s="109"/>
      <c r="M35" s="109"/>
      <c r="N35" s="109"/>
      <c r="O35" s="109"/>
      <c r="P35" s="109"/>
      <c r="Q35" s="109"/>
      <c r="R35" s="109"/>
      <c r="S35" s="114"/>
    </row>
    <row r="36" spans="2:19" x14ac:dyDescent="0.25">
      <c r="B36" s="113" t="s">
        <v>50</v>
      </c>
      <c r="C36" s="109"/>
      <c r="D36" s="109"/>
      <c r="E36" s="109"/>
      <c r="F36" s="109"/>
      <c r="G36" s="109"/>
      <c r="H36" s="109"/>
      <c r="I36" s="109"/>
      <c r="J36" s="109"/>
      <c r="K36" s="109"/>
      <c r="L36" s="109"/>
      <c r="M36" s="109"/>
      <c r="N36" s="109"/>
      <c r="O36" s="109"/>
      <c r="P36" s="109"/>
      <c r="Q36" s="109"/>
      <c r="R36" s="109"/>
      <c r="S36" s="114"/>
    </row>
    <row r="37" spans="2:19" x14ac:dyDescent="0.25">
      <c r="B37" s="113" t="s">
        <v>51</v>
      </c>
      <c r="C37" s="109"/>
      <c r="D37" s="109"/>
      <c r="E37" s="109"/>
      <c r="F37" s="109"/>
      <c r="G37" s="109"/>
      <c r="H37" s="109"/>
      <c r="I37" s="109"/>
      <c r="J37" s="109"/>
      <c r="K37" s="109"/>
      <c r="L37" s="109"/>
      <c r="M37" s="109"/>
      <c r="N37" s="109"/>
      <c r="O37" s="109"/>
      <c r="P37" s="109"/>
      <c r="Q37" s="109"/>
      <c r="R37" s="109"/>
      <c r="S37" s="114"/>
    </row>
    <row r="38" spans="2:19" x14ac:dyDescent="0.25">
      <c r="B38" s="113" t="s">
        <v>52</v>
      </c>
      <c r="C38" s="109"/>
      <c r="D38" s="109"/>
      <c r="E38" s="109"/>
      <c r="F38" s="109"/>
      <c r="G38" s="109"/>
      <c r="H38" s="109"/>
      <c r="I38" s="109"/>
      <c r="J38" s="109"/>
      <c r="K38" s="109"/>
      <c r="L38" s="109"/>
      <c r="M38" s="109"/>
      <c r="N38" s="109"/>
      <c r="O38" s="109"/>
      <c r="P38" s="109"/>
      <c r="Q38" s="109"/>
      <c r="R38" s="109"/>
      <c r="S38" s="114"/>
    </row>
    <row r="39" spans="2:19" x14ac:dyDescent="0.25">
      <c r="B39" s="113" t="s">
        <v>53</v>
      </c>
      <c r="C39" s="109"/>
      <c r="D39" s="109"/>
      <c r="E39" s="109"/>
      <c r="F39" s="109"/>
      <c r="G39" s="109"/>
      <c r="H39" s="109"/>
      <c r="I39" s="109"/>
      <c r="J39" s="109"/>
      <c r="K39" s="109"/>
      <c r="L39" s="109"/>
      <c r="M39" s="109"/>
      <c r="N39" s="109"/>
      <c r="O39" s="109"/>
      <c r="P39" s="109"/>
      <c r="Q39" s="109"/>
      <c r="R39" s="109"/>
      <c r="S39" s="114"/>
    </row>
    <row r="40" spans="2:19" x14ac:dyDescent="0.25">
      <c r="B40" s="113" t="s">
        <v>54</v>
      </c>
      <c r="C40" s="109"/>
      <c r="D40" s="109"/>
      <c r="E40" s="109"/>
      <c r="F40" s="109"/>
      <c r="G40" s="109"/>
      <c r="H40" s="109"/>
      <c r="I40" s="109"/>
      <c r="J40" s="109"/>
      <c r="K40" s="109"/>
      <c r="L40" s="109"/>
      <c r="M40" s="109"/>
      <c r="N40" s="109"/>
      <c r="O40" s="109"/>
      <c r="P40" s="109"/>
      <c r="Q40" s="109"/>
      <c r="R40" s="109"/>
      <c r="S40" s="114"/>
    </row>
    <row r="41" spans="2:19" x14ac:dyDescent="0.25">
      <c r="B41" s="113" t="s">
        <v>55</v>
      </c>
      <c r="C41" s="109"/>
      <c r="D41" s="109"/>
      <c r="E41" s="109"/>
      <c r="F41" s="109"/>
      <c r="G41" s="109"/>
      <c r="H41" s="109"/>
      <c r="I41" s="109"/>
      <c r="J41" s="109"/>
      <c r="K41" s="109"/>
      <c r="L41" s="109"/>
      <c r="M41" s="109"/>
      <c r="N41" s="109"/>
      <c r="O41" s="109"/>
      <c r="P41" s="109"/>
      <c r="Q41" s="109"/>
      <c r="R41" s="109"/>
      <c r="S41" s="114"/>
    </row>
    <row r="42" spans="2:19" x14ac:dyDescent="0.25">
      <c r="B42" s="113" t="s">
        <v>1312</v>
      </c>
      <c r="C42" s="109"/>
      <c r="D42" s="109"/>
      <c r="E42" s="109"/>
      <c r="F42" s="109"/>
      <c r="G42" s="109"/>
      <c r="H42" s="109"/>
      <c r="I42" s="109"/>
      <c r="J42" s="109"/>
      <c r="K42" s="109"/>
      <c r="L42" s="109"/>
      <c r="M42" s="109"/>
      <c r="N42" s="109"/>
      <c r="O42" s="109"/>
      <c r="P42" s="109"/>
      <c r="Q42" s="109"/>
      <c r="R42" s="109"/>
      <c r="S42" s="114"/>
    </row>
    <row r="43" spans="2:19" ht="20" thickBot="1" x14ac:dyDescent="0.3">
      <c r="B43" s="115"/>
      <c r="C43" s="116"/>
      <c r="D43" s="116"/>
      <c r="E43" s="116"/>
      <c r="F43" s="116"/>
      <c r="G43" s="116"/>
      <c r="H43" s="116"/>
      <c r="I43" s="116"/>
      <c r="J43" s="116"/>
      <c r="K43" s="116"/>
      <c r="L43" s="116"/>
      <c r="M43" s="116"/>
      <c r="N43" s="116"/>
      <c r="O43" s="116"/>
      <c r="P43" s="116"/>
      <c r="Q43" s="116"/>
      <c r="R43" s="116"/>
      <c r="S43" s="117"/>
    </row>
  </sheetData>
  <sheetProtection algorithmName="SHA-512" hashValue="gsQFAEeeno7eTT298xyNkPrMni6UeS5ic39sUl789xvhSEnDEeyt1/fuVJryVS36TiKZCbequ6SGC50XQfCb8A==" saltValue="fmdmYuevudLTKj4EU/YQi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79E84-427E-284A-9D77-EE2184A83BCF}">
  <sheetPr codeName="Sheet11">
    <tabColor theme="0" tint="-0.34998626667073579"/>
  </sheetPr>
  <dimension ref="A1:AK1000"/>
  <sheetViews>
    <sheetView showGridLines="0" zoomScaleNormal="100" workbookViewId="0">
      <pane ySplit="5" topLeftCell="A7" activePane="bottomLeft" state="frozen"/>
      <selection activeCell="A7" sqref="A7"/>
      <selection pane="bottomLeft" activeCell="A7" sqref="A7"/>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9.6640625" style="49" customWidth="1"/>
    <col min="29" max="33" width="13.6640625" style="49" customWidth="1"/>
    <col min="34" max="34" width="20.1640625" style="49" customWidth="1"/>
    <col min="35" max="37" width="13.6640625" style="49" hidden="1" customWidth="1"/>
    <col min="38" max="38" width="13.6640625" style="49" customWidth="1"/>
    <col min="39" max="16384" width="11.5" style="49"/>
  </cols>
  <sheetData>
    <row r="1" spans="1:37" x14ac:dyDescent="0.2">
      <c r="A1" s="56"/>
      <c r="B1"/>
      <c r="C1"/>
      <c r="D1"/>
      <c r="E1"/>
      <c r="F1"/>
      <c r="G1"/>
      <c r="H1"/>
      <c r="I1"/>
      <c r="J1"/>
      <c r="K1"/>
      <c r="L1"/>
      <c r="M1"/>
      <c r="N1"/>
      <c r="O1"/>
      <c r="P1"/>
      <c r="Q1"/>
      <c r="R1"/>
      <c r="S1"/>
      <c r="T1"/>
      <c r="U1"/>
      <c r="V1"/>
      <c r="W1"/>
      <c r="X1"/>
      <c r="Y1"/>
      <c r="Z1"/>
      <c r="AA1"/>
      <c r="AB1"/>
      <c r="AC1"/>
      <c r="AD1"/>
      <c r="AE1"/>
      <c r="AF1"/>
      <c r="AG1"/>
      <c r="AH1"/>
    </row>
    <row r="2" spans="1:37" ht="19" x14ac:dyDescent="0.2">
      <c r="A2" s="73" t="s">
        <v>56</v>
      </c>
      <c r="B2"/>
      <c r="C2"/>
      <c r="D2"/>
      <c r="E2"/>
      <c r="F2"/>
      <c r="G2"/>
      <c r="H2"/>
      <c r="I2"/>
      <c r="J2"/>
      <c r="K2"/>
      <c r="L2"/>
      <c r="M2"/>
      <c r="N2"/>
      <c r="O2"/>
      <c r="P2"/>
      <c r="Q2"/>
      <c r="R2"/>
      <c r="S2"/>
      <c r="T2"/>
      <c r="U2"/>
      <c r="V2"/>
      <c r="W2"/>
      <c r="X2"/>
      <c r="Y2"/>
      <c r="Z2"/>
      <c r="AA2"/>
      <c r="AB2"/>
      <c r="AC2"/>
      <c r="AD2"/>
      <c r="AE2"/>
      <c r="AF2"/>
      <c r="AG2"/>
      <c r="AH2"/>
    </row>
    <row r="3" spans="1:37" x14ac:dyDescent="0.2">
      <c r="A3" s="56"/>
      <c r="B3"/>
      <c r="C3"/>
      <c r="D3"/>
      <c r="E3"/>
      <c r="F3"/>
      <c r="G3"/>
      <c r="H3"/>
      <c r="I3"/>
      <c r="J3"/>
      <c r="K3"/>
      <c r="L3"/>
      <c r="M3"/>
      <c r="N3"/>
      <c r="O3"/>
      <c r="P3"/>
      <c r="Q3"/>
      <c r="R3"/>
      <c r="S3"/>
      <c r="T3"/>
      <c r="U3"/>
      <c r="V3"/>
      <c r="W3"/>
      <c r="X3"/>
      <c r="Y3"/>
      <c r="Z3"/>
      <c r="AA3"/>
      <c r="AB3"/>
      <c r="AC3"/>
      <c r="AD3"/>
      <c r="AE3"/>
      <c r="AF3"/>
      <c r="AG3"/>
      <c r="AH3"/>
    </row>
    <row r="4" spans="1:37" x14ac:dyDescent="0.2">
      <c r="A4" s="94" t="s">
        <v>57</v>
      </c>
      <c r="B4" s="95" t="s">
        <v>58</v>
      </c>
      <c r="C4" s="95" t="s">
        <v>59</v>
      </c>
      <c r="D4" s="95" t="s">
        <v>60</v>
      </c>
      <c r="E4" s="95" t="s">
        <v>61</v>
      </c>
      <c r="F4" s="95" t="s">
        <v>62</v>
      </c>
      <c r="G4" s="95" t="s">
        <v>63</v>
      </c>
      <c r="H4" s="95" t="s">
        <v>64</v>
      </c>
      <c r="I4" s="95" t="s">
        <v>65</v>
      </c>
      <c r="J4" s="95" t="s">
        <v>66</v>
      </c>
      <c r="K4" s="95" t="s">
        <v>67</v>
      </c>
      <c r="L4" s="95" t="s">
        <v>69</v>
      </c>
      <c r="M4" s="95" t="s">
        <v>68</v>
      </c>
      <c r="N4" s="95" t="s">
        <v>1313</v>
      </c>
      <c r="O4" s="95" t="s">
        <v>70</v>
      </c>
      <c r="P4" s="95" t="s">
        <v>72</v>
      </c>
      <c r="Q4" s="95" t="s">
        <v>71</v>
      </c>
      <c r="R4" s="95" t="s">
        <v>73</v>
      </c>
      <c r="S4" s="95" t="s">
        <v>74</v>
      </c>
      <c r="T4" s="95" t="s">
        <v>75</v>
      </c>
      <c r="U4" s="95" t="s">
        <v>1225</v>
      </c>
      <c r="V4" s="95" t="s">
        <v>1226</v>
      </c>
      <c r="W4" s="95" t="s">
        <v>76</v>
      </c>
      <c r="X4" s="95" t="s">
        <v>77</v>
      </c>
      <c r="Y4" s="95" t="s">
        <v>78</v>
      </c>
      <c r="Z4" s="95" t="s">
        <v>79</v>
      </c>
      <c r="AA4" s="95" t="s">
        <v>80</v>
      </c>
      <c r="AB4" s="136" t="s">
        <v>81</v>
      </c>
      <c r="AC4" s="138" t="s">
        <v>1514</v>
      </c>
      <c r="AD4" s="139" t="s">
        <v>1515</v>
      </c>
      <c r="AE4" s="139" t="s">
        <v>1506</v>
      </c>
      <c r="AF4" s="139" t="s">
        <v>1507</v>
      </c>
      <c r="AG4" s="139" t="s">
        <v>1508</v>
      </c>
      <c r="AH4" s="140" t="s">
        <v>1509</v>
      </c>
    </row>
    <row r="5" spans="1:37" x14ac:dyDescent="0.2">
      <c r="A5" s="121" t="s">
        <v>82</v>
      </c>
      <c r="B5" s="122" t="s">
        <v>83</v>
      </c>
      <c r="C5" s="122" t="s">
        <v>84</v>
      </c>
      <c r="D5" s="122" t="s">
        <v>85</v>
      </c>
      <c r="E5" s="122" t="s">
        <v>86</v>
      </c>
      <c r="F5" s="122" t="s">
        <v>87</v>
      </c>
      <c r="G5" s="122" t="s">
        <v>88</v>
      </c>
      <c r="H5" s="122" t="s">
        <v>89</v>
      </c>
      <c r="I5" s="122" t="s">
        <v>90</v>
      </c>
      <c r="J5" s="122" t="s">
        <v>91</v>
      </c>
      <c r="K5" s="122" t="s">
        <v>92</v>
      </c>
      <c r="L5" s="122" t="s">
        <v>94</v>
      </c>
      <c r="M5" s="122" t="s">
        <v>93</v>
      </c>
      <c r="N5" s="122" t="s">
        <v>96</v>
      </c>
      <c r="O5" s="122" t="s">
        <v>95</v>
      </c>
      <c r="P5" s="122" t="s">
        <v>97</v>
      </c>
      <c r="Q5" s="122" t="s">
        <v>1505</v>
      </c>
      <c r="R5" s="122" t="s">
        <v>98</v>
      </c>
      <c r="S5" s="122" t="s">
        <v>99</v>
      </c>
      <c r="T5" s="122" t="s">
        <v>100</v>
      </c>
      <c r="U5" s="122" t="s">
        <v>101</v>
      </c>
      <c r="V5" s="122" t="s">
        <v>102</v>
      </c>
      <c r="W5" s="122" t="s">
        <v>103</v>
      </c>
      <c r="X5" s="122" t="s">
        <v>104</v>
      </c>
      <c r="Y5" s="122" t="s">
        <v>105</v>
      </c>
      <c r="Z5" s="122" t="s">
        <v>106</v>
      </c>
      <c r="AA5" s="122" t="s">
        <v>107</v>
      </c>
      <c r="AB5" s="122" t="s">
        <v>108</v>
      </c>
      <c r="AC5" s="137" t="s">
        <v>1516</v>
      </c>
      <c r="AD5" s="141" t="s">
        <v>1517</v>
      </c>
      <c r="AE5" s="141" t="s">
        <v>1510</v>
      </c>
      <c r="AF5" s="141" t="s">
        <v>1511</v>
      </c>
      <c r="AG5" s="141" t="s">
        <v>1512</v>
      </c>
      <c r="AH5" s="142" t="s">
        <v>1513</v>
      </c>
      <c r="AI5" s="49" t="s">
        <v>109</v>
      </c>
      <c r="AJ5" s="49" t="s">
        <v>110</v>
      </c>
      <c r="AK5" s="49" t="s">
        <v>111</v>
      </c>
    </row>
    <row r="6" spans="1:37" hidden="1" x14ac:dyDescent="0.2">
      <c r="AC6" s="1">
        <f>IF(ISBLANK(cp[[#This Row],[total_boys]]),SUM(cp[[#This Row],[boys_0-5_reached]],cp[[#This Row],[boys_6-12_reached]],cp[[#This Row],[boys_13-18_reached]]),cp[[#This Row],[total_boys]])</f>
        <v>0</v>
      </c>
      <c r="AD6" s="1">
        <f>IF(ISBLANK(cp[[#This Row],[total_girls]]),SUM(cp[[#This Row],[girls_0-5_reached]],cp[[#This Row],[girls_6-12_reached]],cp[[#This Row],[girls_13-18_reached]]),cp[[#This Row],[total_girls]])</f>
        <v>0</v>
      </c>
      <c r="AE6" s="1">
        <f>IF(ISBLANK(cp[[#This Row],[total_children]]),SUM(cp[[#This Row],[calc_boys]],cp[[#This Row],[calc_girls]]),cp[[#This Row],[total_children]])</f>
        <v>0</v>
      </c>
      <c r="AF6" s="1">
        <f>IF(ISBLANK(cp[[#This Row],[total_pwd]]),SUM(cp[[#This Row],[total_pwd_men]],cp[[#This Row],[total_pwd_women]]),cp[[#This Row],[total_pwd]])</f>
        <v>0</v>
      </c>
      <c r="AG6" s="1">
        <f>IF(ISBLANK(cp[[#This Row],[total_adults]]),SUM(cp[[#This Row],[total_men]],cp[[#This Row],[total_women]]),cp[[#This Row],[total_adults]])</f>
        <v>0</v>
      </c>
      <c r="AH6" s="1">
        <f>IF(ISBLANK(cp[[#This Row],[total_beneficiaries_reached]]),SUM(cp[[#This Row],[calc_children]],cp[[#This Row],[calc_adults]]),cp[[#This Row],[total_beneficiaries_reached]])</f>
        <v>0</v>
      </c>
      <c r="AI6" s="49" t="str">
        <f ca="1">IF(B6="","",OFFSET(table_admin1[[#Headers],[ADM1_PT]],MATCH(B6,admin1,0),1))</f>
        <v/>
      </c>
      <c r="AJ6" s="49" t="str">
        <f t="shared" ref="AJ6:AJ69" ca="1" si="0">IF(C6="","",INDEX(admin2_pcode,MATCH(C6,OFFSET(admin2_start,MATCH(AI6,admin1_linked_pcode,0),0,COUNTIF(admin1_linked_pcode,AI6)),0)+MATCH(AI6,admin1_linked_pcode,0)-1))</f>
        <v/>
      </c>
      <c r="AK6" s="49" t="str">
        <f t="shared" ref="AK6:AK69" ca="1" si="1">IF(D6="","",INDEX(admin3_pcode,MATCH(D6,OFFSET(admin3_start,MATCH(AJ6,admin2_linked_pcode,0),0,COUNTIF(admin2_linked_pcode,AJ6)),0)+MATCH(AJ6,admin2_linked_pcode,0)-1))</f>
        <v/>
      </c>
    </row>
    <row r="7" spans="1:37" x14ac:dyDescent="0.2">
      <c r="A7" s="58">
        <v>45383</v>
      </c>
      <c r="B7" s="49" t="s">
        <v>120</v>
      </c>
      <c r="C7" s="49" t="s">
        <v>199</v>
      </c>
      <c r="G7" s="49" t="s">
        <v>122</v>
      </c>
      <c r="H7" s="49" t="s">
        <v>144</v>
      </c>
      <c r="I7" s="49" t="s">
        <v>124</v>
      </c>
      <c r="K7" s="49" t="s">
        <v>1212</v>
      </c>
      <c r="L7" s="49">
        <v>17</v>
      </c>
      <c r="M7" s="49">
        <v>191</v>
      </c>
      <c r="N7" s="49">
        <v>132</v>
      </c>
      <c r="O7" s="49">
        <v>8</v>
      </c>
      <c r="X7" s="49">
        <v>122</v>
      </c>
      <c r="Y7" s="49">
        <v>98</v>
      </c>
      <c r="AC7" s="1">
        <f>IF(ISBLANK(cp[[#This Row],[total_boys]]),SUM(cp[[#This Row],[boys_0-5_reached]],cp[[#This Row],[boys_6-12_reached]],cp[[#This Row],[boys_13-18_reached]]),cp[[#This Row],[total_boys]])</f>
        <v>149</v>
      </c>
      <c r="AD7" s="1">
        <f>IF(ISBLANK(cp[[#This Row],[total_girls]]),SUM(cp[[#This Row],[girls_0-5_reached]],cp[[#This Row],[girls_6-12_reached]],cp[[#This Row],[girls_13-18_reached]]),cp[[#This Row],[total_girls]])</f>
        <v>199</v>
      </c>
      <c r="AE7" s="1">
        <f>IF(ISBLANK(cp[[#This Row],[total_children]]),SUM(cp[[#This Row],[calc_boys]],cp[[#This Row],[calc_girls]]),cp[[#This Row],[total_children]])</f>
        <v>348</v>
      </c>
      <c r="AF7" s="1">
        <f>IF(ISBLANK(cp[[#This Row],[total_pwd]]),SUM(cp[[#This Row],[total_pwd_men]],cp[[#This Row],[total_pwd_women]]),cp[[#This Row],[total_pwd]])</f>
        <v>0</v>
      </c>
      <c r="AG7" s="1">
        <f>IF(ISBLANK(cp[[#This Row],[total_adults]]),SUM(cp[[#This Row],[total_men]],cp[[#This Row],[total_women]]),cp[[#This Row],[total_adults]])</f>
        <v>220</v>
      </c>
      <c r="AH7" s="1">
        <f>IF(ISBLANK(cp[[#This Row],[total_beneficiaries_reached]]),SUM(cp[[#This Row],[calc_children]],cp[[#This Row],[calc_adults]]),cp[[#This Row],[total_beneficiaries_reached]])</f>
        <v>568</v>
      </c>
      <c r="AI7" s="49" t="str">
        <f ca="1">IF(B7="","",OFFSET(table_admin1[[#Headers],[ADM1_PT]],MATCH(B7,admin1,0),1))</f>
        <v>MZ01</v>
      </c>
      <c r="AJ7" s="49" t="str">
        <f t="shared" ca="1" si="0"/>
        <v>MZ0105</v>
      </c>
      <c r="AK7" s="49" t="str">
        <f t="shared" ca="1" si="1"/>
        <v/>
      </c>
    </row>
    <row r="8" spans="1:37" x14ac:dyDescent="0.2">
      <c r="A8" s="58">
        <v>45323</v>
      </c>
      <c r="B8" s="49" t="s">
        <v>120</v>
      </c>
      <c r="C8" s="49" t="s">
        <v>131</v>
      </c>
      <c r="G8" s="49" t="s">
        <v>122</v>
      </c>
      <c r="H8" s="49" t="s">
        <v>146</v>
      </c>
      <c r="I8" s="49" t="s">
        <v>124</v>
      </c>
      <c r="J8" s="49" t="s">
        <v>1315</v>
      </c>
      <c r="K8" s="49" t="s">
        <v>125</v>
      </c>
      <c r="L8" s="49">
        <v>5</v>
      </c>
      <c r="M8" s="49">
        <v>38</v>
      </c>
      <c r="N8" s="49">
        <v>130</v>
      </c>
      <c r="O8" s="49">
        <v>175</v>
      </c>
      <c r="X8" s="49">
        <v>55</v>
      </c>
      <c r="Y8" s="49">
        <v>120</v>
      </c>
      <c r="AC8" s="1">
        <f>IF(ISBLANK(cp[[#This Row],[total_boys]]),SUM(cp[[#This Row],[boys_0-5_reached]],cp[[#This Row],[boys_6-12_reached]],cp[[#This Row],[boys_13-18_reached]]),cp[[#This Row],[total_boys]])</f>
        <v>135</v>
      </c>
      <c r="AD8" s="1">
        <f>IF(ISBLANK(cp[[#This Row],[total_girls]]),SUM(cp[[#This Row],[girls_0-5_reached]],cp[[#This Row],[girls_6-12_reached]],cp[[#This Row],[girls_13-18_reached]]),cp[[#This Row],[total_girls]])</f>
        <v>213</v>
      </c>
      <c r="AE8" s="1">
        <f>IF(ISBLANK(cp[[#This Row],[total_children]]),SUM(cp[[#This Row],[calc_boys]],cp[[#This Row],[calc_girls]]),cp[[#This Row],[total_children]])</f>
        <v>348</v>
      </c>
      <c r="AF8" s="1">
        <f>IF(ISBLANK(cp[[#This Row],[total_pwd]]),SUM(cp[[#This Row],[total_pwd_men]],cp[[#This Row],[total_pwd_women]]),cp[[#This Row],[total_pwd]])</f>
        <v>0</v>
      </c>
      <c r="AG8" s="1">
        <f>IF(ISBLANK(cp[[#This Row],[total_adults]]),SUM(cp[[#This Row],[total_men]],cp[[#This Row],[total_women]]),cp[[#This Row],[total_adults]])</f>
        <v>175</v>
      </c>
      <c r="AH8" s="1">
        <f>IF(ISBLANK(cp[[#This Row],[total_beneficiaries_reached]]),SUM(cp[[#This Row],[calc_children]],cp[[#This Row],[calc_adults]]),cp[[#This Row],[total_beneficiaries_reached]])</f>
        <v>523</v>
      </c>
      <c r="AI8" s="49" t="str">
        <f ca="1">IF(B8="","",OFFSET(table_admin1[[#Headers],[ADM1_PT]],MATCH(B8,admin1,0),1))</f>
        <v>MZ01</v>
      </c>
      <c r="AJ8" s="49" t="str">
        <f t="shared" ca="1" si="0"/>
        <v>MZ0107</v>
      </c>
      <c r="AK8" s="49" t="str">
        <f t="shared" ca="1" si="1"/>
        <v/>
      </c>
    </row>
    <row r="9" spans="1:37" x14ac:dyDescent="0.2">
      <c r="A9" s="58">
        <v>45323</v>
      </c>
      <c r="B9" s="49" t="s">
        <v>209</v>
      </c>
      <c r="C9" s="49" t="s">
        <v>441</v>
      </c>
      <c r="G9" s="49" t="s">
        <v>116</v>
      </c>
      <c r="H9" s="49" t="s">
        <v>1202</v>
      </c>
      <c r="I9" s="49" t="s">
        <v>130</v>
      </c>
      <c r="J9" s="49" t="s">
        <v>1319</v>
      </c>
      <c r="K9" s="49" t="s">
        <v>1212</v>
      </c>
      <c r="L9" s="49">
        <v>93</v>
      </c>
      <c r="M9" s="49">
        <v>58</v>
      </c>
      <c r="N9" s="49">
        <v>123</v>
      </c>
      <c r="O9" s="49">
        <v>190</v>
      </c>
      <c r="X9" s="49">
        <v>113</v>
      </c>
      <c r="Y9" s="49">
        <v>100</v>
      </c>
      <c r="AC9" s="1">
        <f>IF(ISBLANK(cp[[#This Row],[total_boys]]),SUM(cp[[#This Row],[boys_0-5_reached]],cp[[#This Row],[boys_6-12_reached]],cp[[#This Row],[boys_13-18_reached]]),cp[[#This Row],[total_boys]])</f>
        <v>216</v>
      </c>
      <c r="AD9" s="1">
        <f>IF(ISBLANK(cp[[#This Row],[total_girls]]),SUM(cp[[#This Row],[girls_0-5_reached]],cp[[#This Row],[girls_6-12_reached]],cp[[#This Row],[girls_13-18_reached]]),cp[[#This Row],[total_girls]])</f>
        <v>248</v>
      </c>
      <c r="AE9" s="1">
        <f>IF(ISBLANK(cp[[#This Row],[total_children]]),SUM(cp[[#This Row],[calc_boys]],cp[[#This Row],[calc_girls]]),cp[[#This Row],[total_children]])</f>
        <v>464</v>
      </c>
      <c r="AF9" s="1">
        <f>IF(ISBLANK(cp[[#This Row],[total_pwd]]),SUM(cp[[#This Row],[total_pwd_men]],cp[[#This Row],[total_pwd_women]]),cp[[#This Row],[total_pwd]])</f>
        <v>0</v>
      </c>
      <c r="AG9" s="1">
        <f>IF(ISBLANK(cp[[#This Row],[total_adults]]),SUM(cp[[#This Row],[total_men]],cp[[#This Row],[total_women]]),cp[[#This Row],[total_adults]])</f>
        <v>213</v>
      </c>
      <c r="AH9" s="1">
        <f>IF(ISBLANK(cp[[#This Row],[total_beneficiaries_reached]]),SUM(cp[[#This Row],[calc_children]],cp[[#This Row],[calc_adults]]),cp[[#This Row],[total_beneficiaries_reached]])</f>
        <v>677</v>
      </c>
      <c r="AI9" s="49" t="str">
        <f ca="1">IF(B9="","",OFFSET(table_admin1[[#Headers],[ADM1_PT]],MATCH(B9,admin1,0),1))</f>
        <v>MZ07</v>
      </c>
      <c r="AJ9" s="49" t="str">
        <f t="shared" ca="1" si="0"/>
        <v>MZ0702</v>
      </c>
      <c r="AK9" s="49" t="str">
        <f t="shared" ca="1" si="1"/>
        <v/>
      </c>
    </row>
    <row r="10" spans="1:37" x14ac:dyDescent="0.2">
      <c r="A10" s="58">
        <v>45292</v>
      </c>
      <c r="B10" s="49" t="s">
        <v>229</v>
      </c>
      <c r="C10" s="49" t="s">
        <v>693</v>
      </c>
      <c r="G10" s="49" t="s">
        <v>122</v>
      </c>
      <c r="H10" s="49" t="s">
        <v>144</v>
      </c>
      <c r="I10" s="49" t="s">
        <v>124</v>
      </c>
      <c r="J10" s="49" t="s">
        <v>1315</v>
      </c>
      <c r="K10" s="49" t="s">
        <v>125</v>
      </c>
      <c r="L10" s="49">
        <v>16</v>
      </c>
      <c r="M10" s="49">
        <v>48</v>
      </c>
      <c r="N10" s="49">
        <v>7</v>
      </c>
      <c r="O10" s="49">
        <v>16</v>
      </c>
      <c r="X10" s="49">
        <v>176</v>
      </c>
      <c r="Y10" s="49">
        <v>66</v>
      </c>
      <c r="AC10" s="1">
        <f>IF(ISBLANK(cp[[#This Row],[total_boys]]),SUM(cp[[#This Row],[boys_0-5_reached]],cp[[#This Row],[boys_6-12_reached]],cp[[#This Row],[boys_13-18_reached]]),cp[[#This Row],[total_boys]])</f>
        <v>23</v>
      </c>
      <c r="AD10" s="1">
        <f>IF(ISBLANK(cp[[#This Row],[total_girls]]),SUM(cp[[#This Row],[girls_0-5_reached]],cp[[#This Row],[girls_6-12_reached]],cp[[#This Row],[girls_13-18_reached]]),cp[[#This Row],[total_girls]])</f>
        <v>64</v>
      </c>
      <c r="AE10" s="1">
        <f>IF(ISBLANK(cp[[#This Row],[total_children]]),SUM(cp[[#This Row],[calc_boys]],cp[[#This Row],[calc_girls]]),cp[[#This Row],[total_children]])</f>
        <v>87</v>
      </c>
      <c r="AF10" s="1">
        <f>IF(ISBLANK(cp[[#This Row],[total_pwd]]),SUM(cp[[#This Row],[total_pwd_men]],cp[[#This Row],[total_pwd_women]]),cp[[#This Row],[total_pwd]])</f>
        <v>0</v>
      </c>
      <c r="AG10" s="1">
        <f>IF(ISBLANK(cp[[#This Row],[total_adults]]),SUM(cp[[#This Row],[total_men]],cp[[#This Row],[total_women]]),cp[[#This Row],[total_adults]])</f>
        <v>242</v>
      </c>
      <c r="AH10" s="1">
        <f>IF(ISBLANK(cp[[#This Row],[total_beneficiaries_reached]]),SUM(cp[[#This Row],[calc_children]],cp[[#This Row],[calc_adults]]),cp[[#This Row],[total_beneficiaries_reached]])</f>
        <v>329</v>
      </c>
      <c r="AI10" s="49" t="str">
        <f ca="1">IF(B10="","",OFFSET(table_admin1[[#Headers],[ADM1_PT]],MATCH(B10,admin1,0),1))</f>
        <v>MZ11</v>
      </c>
      <c r="AJ10" s="49" t="str">
        <f t="shared" ca="1" si="0"/>
        <v>MZ1101</v>
      </c>
      <c r="AK10" s="49" t="str">
        <f t="shared" ca="1" si="1"/>
        <v/>
      </c>
    </row>
    <row r="11" spans="1:37" x14ac:dyDescent="0.2">
      <c r="A11" s="58">
        <v>45352</v>
      </c>
      <c r="B11" s="49" t="s">
        <v>209</v>
      </c>
      <c r="C11" s="49" t="s">
        <v>467</v>
      </c>
      <c r="G11" s="49" t="s">
        <v>116</v>
      </c>
      <c r="H11" s="49" t="s">
        <v>1199</v>
      </c>
      <c r="I11" s="49" t="s">
        <v>118</v>
      </c>
      <c r="K11" s="49" t="s">
        <v>1212</v>
      </c>
      <c r="L11" s="49">
        <v>138</v>
      </c>
      <c r="M11" s="49">
        <v>110</v>
      </c>
      <c r="N11" s="49">
        <v>111</v>
      </c>
      <c r="O11" s="49">
        <v>80</v>
      </c>
      <c r="X11" s="49">
        <v>164</v>
      </c>
      <c r="Y11" s="49">
        <v>136</v>
      </c>
      <c r="AC11" s="1">
        <f>IF(ISBLANK(cp[[#This Row],[total_boys]]),SUM(cp[[#This Row],[boys_0-5_reached]],cp[[#This Row],[boys_6-12_reached]],cp[[#This Row],[boys_13-18_reached]]),cp[[#This Row],[total_boys]])</f>
        <v>249</v>
      </c>
      <c r="AD11" s="1">
        <f>IF(ISBLANK(cp[[#This Row],[total_girls]]),SUM(cp[[#This Row],[girls_0-5_reached]],cp[[#This Row],[girls_6-12_reached]],cp[[#This Row],[girls_13-18_reached]]),cp[[#This Row],[total_girls]])</f>
        <v>190</v>
      </c>
      <c r="AE11" s="1">
        <f>IF(ISBLANK(cp[[#This Row],[total_children]]),SUM(cp[[#This Row],[calc_boys]],cp[[#This Row],[calc_girls]]),cp[[#This Row],[total_children]])</f>
        <v>439</v>
      </c>
      <c r="AF11" s="1">
        <f>IF(ISBLANK(cp[[#This Row],[total_pwd]]),SUM(cp[[#This Row],[total_pwd_men]],cp[[#This Row],[total_pwd_women]]),cp[[#This Row],[total_pwd]])</f>
        <v>0</v>
      </c>
      <c r="AG11" s="1">
        <f>IF(ISBLANK(cp[[#This Row],[total_adults]]),SUM(cp[[#This Row],[total_men]],cp[[#This Row],[total_women]]),cp[[#This Row],[total_adults]])</f>
        <v>300</v>
      </c>
      <c r="AH11" s="1">
        <f>IF(ISBLANK(cp[[#This Row],[total_beneficiaries_reached]]),SUM(cp[[#This Row],[calc_children]],cp[[#This Row],[calc_adults]]),cp[[#This Row],[total_beneficiaries_reached]])</f>
        <v>739</v>
      </c>
      <c r="AI11" s="49" t="str">
        <f ca="1">IF(B11="","",OFFSET(table_admin1[[#Headers],[ADM1_PT]],MATCH(B11,admin1,0),1))</f>
        <v>MZ07</v>
      </c>
      <c r="AJ11" s="49" t="str">
        <f t="shared" ca="1" si="0"/>
        <v>MZ0709</v>
      </c>
      <c r="AK11" s="49" t="str">
        <f t="shared" ca="1" si="1"/>
        <v/>
      </c>
    </row>
    <row r="12" spans="1:37" x14ac:dyDescent="0.2">
      <c r="A12" s="58">
        <v>45352</v>
      </c>
      <c r="B12" s="49" t="s">
        <v>214</v>
      </c>
      <c r="C12" s="49" t="s">
        <v>524</v>
      </c>
      <c r="G12" s="49" t="s">
        <v>116</v>
      </c>
      <c r="H12" s="49" t="s">
        <v>1199</v>
      </c>
      <c r="I12" s="49" t="s">
        <v>118</v>
      </c>
      <c r="K12" s="49" t="s">
        <v>1212</v>
      </c>
      <c r="L12" s="49">
        <v>186</v>
      </c>
      <c r="M12" s="49">
        <v>168</v>
      </c>
      <c r="N12" s="49">
        <v>137</v>
      </c>
      <c r="O12" s="49">
        <v>131</v>
      </c>
      <c r="X12" s="49">
        <v>148</v>
      </c>
      <c r="Y12" s="49">
        <v>71</v>
      </c>
      <c r="AC12" s="1">
        <f>IF(ISBLANK(cp[[#This Row],[total_boys]]),SUM(cp[[#This Row],[boys_0-5_reached]],cp[[#This Row],[boys_6-12_reached]],cp[[#This Row],[boys_13-18_reached]]),cp[[#This Row],[total_boys]])</f>
        <v>323</v>
      </c>
      <c r="AD12" s="1">
        <f>IF(ISBLANK(cp[[#This Row],[total_girls]]),SUM(cp[[#This Row],[girls_0-5_reached]],cp[[#This Row],[girls_6-12_reached]],cp[[#This Row],[girls_13-18_reached]]),cp[[#This Row],[total_girls]])</f>
        <v>299</v>
      </c>
      <c r="AE12" s="1">
        <f>IF(ISBLANK(cp[[#This Row],[total_children]]),SUM(cp[[#This Row],[calc_boys]],cp[[#This Row],[calc_girls]]),cp[[#This Row],[total_children]])</f>
        <v>622</v>
      </c>
      <c r="AF12" s="1">
        <f>IF(ISBLANK(cp[[#This Row],[total_pwd]]),SUM(cp[[#This Row],[total_pwd_men]],cp[[#This Row],[total_pwd_women]]),cp[[#This Row],[total_pwd]])</f>
        <v>0</v>
      </c>
      <c r="AG12" s="1">
        <f>IF(ISBLANK(cp[[#This Row],[total_adults]]),SUM(cp[[#This Row],[total_men]],cp[[#This Row],[total_women]]),cp[[#This Row],[total_adults]])</f>
        <v>219</v>
      </c>
      <c r="AH12" s="1">
        <f>IF(ISBLANK(cp[[#This Row],[total_beneficiaries_reached]]),SUM(cp[[#This Row],[calc_children]],cp[[#This Row],[calc_adults]]),cp[[#This Row],[total_beneficiaries_reached]])</f>
        <v>841</v>
      </c>
      <c r="AI12" s="49" t="str">
        <f ca="1">IF(B12="","",OFFSET(table_admin1[[#Headers],[ADM1_PT]],MATCH(B12,admin1,0),1))</f>
        <v>MZ08</v>
      </c>
      <c r="AJ12" s="49" t="str">
        <f t="shared" ca="1" si="0"/>
        <v>MZ0801</v>
      </c>
      <c r="AK12" s="49" t="str">
        <f t="shared" ca="1" si="1"/>
        <v/>
      </c>
    </row>
    <row r="13" spans="1:37" x14ac:dyDescent="0.2">
      <c r="A13" s="58">
        <v>45323</v>
      </c>
      <c r="B13" s="49" t="s">
        <v>229</v>
      </c>
      <c r="C13" s="49" t="s">
        <v>693</v>
      </c>
      <c r="G13" s="49" t="s">
        <v>116</v>
      </c>
      <c r="H13" s="49" t="s">
        <v>145</v>
      </c>
      <c r="I13" s="49" t="s">
        <v>118</v>
      </c>
      <c r="K13" s="49" t="s">
        <v>1212</v>
      </c>
      <c r="L13" s="49">
        <v>173</v>
      </c>
      <c r="M13" s="49">
        <v>50</v>
      </c>
      <c r="N13" s="49">
        <v>153</v>
      </c>
      <c r="O13" s="49">
        <v>9</v>
      </c>
      <c r="X13" s="49">
        <v>105</v>
      </c>
      <c r="Y13" s="49">
        <v>93</v>
      </c>
      <c r="AC13" s="1">
        <f>IF(ISBLANK(cp[[#This Row],[total_boys]]),SUM(cp[[#This Row],[boys_0-5_reached]],cp[[#This Row],[boys_6-12_reached]],cp[[#This Row],[boys_13-18_reached]]),cp[[#This Row],[total_boys]])</f>
        <v>326</v>
      </c>
      <c r="AD13" s="1">
        <f>IF(ISBLANK(cp[[#This Row],[total_girls]]),SUM(cp[[#This Row],[girls_0-5_reached]],cp[[#This Row],[girls_6-12_reached]],cp[[#This Row],[girls_13-18_reached]]),cp[[#This Row],[total_girls]])</f>
        <v>59</v>
      </c>
      <c r="AE13" s="1">
        <f>IF(ISBLANK(cp[[#This Row],[total_children]]),SUM(cp[[#This Row],[calc_boys]],cp[[#This Row],[calc_girls]]),cp[[#This Row],[total_children]])</f>
        <v>385</v>
      </c>
      <c r="AF13" s="1">
        <f>IF(ISBLANK(cp[[#This Row],[total_pwd]]),SUM(cp[[#This Row],[total_pwd_men]],cp[[#This Row],[total_pwd_women]]),cp[[#This Row],[total_pwd]])</f>
        <v>0</v>
      </c>
      <c r="AG13" s="1">
        <f>IF(ISBLANK(cp[[#This Row],[total_adults]]),SUM(cp[[#This Row],[total_men]],cp[[#This Row],[total_women]]),cp[[#This Row],[total_adults]])</f>
        <v>198</v>
      </c>
      <c r="AH13" s="1">
        <f>IF(ISBLANK(cp[[#This Row],[total_beneficiaries_reached]]),SUM(cp[[#This Row],[calc_children]],cp[[#This Row],[calc_adults]]),cp[[#This Row],[total_beneficiaries_reached]])</f>
        <v>583</v>
      </c>
      <c r="AI13" s="49" t="str">
        <f ca="1">IF(B13="","",OFFSET(table_admin1[[#Headers],[ADM1_PT]],MATCH(B13,admin1,0),1))</f>
        <v>MZ11</v>
      </c>
      <c r="AJ13" s="49" t="str">
        <f t="shared" ca="1" si="0"/>
        <v>MZ1101</v>
      </c>
      <c r="AK13" s="49" t="str">
        <f t="shared" ca="1" si="1"/>
        <v/>
      </c>
    </row>
    <row r="14" spans="1:37" x14ac:dyDescent="0.2">
      <c r="A14" s="58">
        <v>45323</v>
      </c>
      <c r="B14" s="49" t="s">
        <v>209</v>
      </c>
      <c r="C14" s="49" t="s">
        <v>437</v>
      </c>
      <c r="G14" s="49" t="s">
        <v>122</v>
      </c>
      <c r="H14" s="49" t="s">
        <v>144</v>
      </c>
      <c r="I14" s="49" t="s">
        <v>124</v>
      </c>
      <c r="J14" s="49" t="s">
        <v>1315</v>
      </c>
      <c r="K14" s="49" t="s">
        <v>125</v>
      </c>
      <c r="L14" s="49">
        <v>162</v>
      </c>
      <c r="M14" s="49">
        <v>1</v>
      </c>
      <c r="N14" s="49">
        <v>88</v>
      </c>
      <c r="O14" s="49">
        <v>35</v>
      </c>
      <c r="X14" s="49">
        <v>125</v>
      </c>
      <c r="Y14" s="49">
        <v>45</v>
      </c>
      <c r="AC14" s="1">
        <f>IF(ISBLANK(cp[[#This Row],[total_boys]]),SUM(cp[[#This Row],[boys_0-5_reached]],cp[[#This Row],[boys_6-12_reached]],cp[[#This Row],[boys_13-18_reached]]),cp[[#This Row],[total_boys]])</f>
        <v>250</v>
      </c>
      <c r="AD14" s="1">
        <f>IF(ISBLANK(cp[[#This Row],[total_girls]]),SUM(cp[[#This Row],[girls_0-5_reached]],cp[[#This Row],[girls_6-12_reached]],cp[[#This Row],[girls_13-18_reached]]),cp[[#This Row],[total_girls]])</f>
        <v>36</v>
      </c>
      <c r="AE14" s="1">
        <f>IF(ISBLANK(cp[[#This Row],[total_children]]),SUM(cp[[#This Row],[calc_boys]],cp[[#This Row],[calc_girls]]),cp[[#This Row],[total_children]])</f>
        <v>286</v>
      </c>
      <c r="AF14" s="1">
        <f>IF(ISBLANK(cp[[#This Row],[total_pwd]]),SUM(cp[[#This Row],[total_pwd_men]],cp[[#This Row],[total_pwd_women]]),cp[[#This Row],[total_pwd]])</f>
        <v>0</v>
      </c>
      <c r="AG14" s="1">
        <f>IF(ISBLANK(cp[[#This Row],[total_adults]]),SUM(cp[[#This Row],[total_men]],cp[[#This Row],[total_women]]),cp[[#This Row],[total_adults]])</f>
        <v>170</v>
      </c>
      <c r="AH14" s="1">
        <f>IF(ISBLANK(cp[[#This Row],[total_beneficiaries_reached]]),SUM(cp[[#This Row],[calc_children]],cp[[#This Row],[calc_adults]]),cp[[#This Row],[total_beneficiaries_reached]])</f>
        <v>456</v>
      </c>
      <c r="AI14" s="49" t="str">
        <f ca="1">IF(B14="","",OFFSET(table_admin1[[#Headers],[ADM1_PT]],MATCH(B14,admin1,0),1))</f>
        <v>MZ07</v>
      </c>
      <c r="AJ14" s="49" t="str">
        <f t="shared" ca="1" si="0"/>
        <v>MZ0701</v>
      </c>
      <c r="AK14" s="49" t="str">
        <f t="shared" ca="1" si="1"/>
        <v/>
      </c>
    </row>
    <row r="15" spans="1:37" x14ac:dyDescent="0.2">
      <c r="A15" s="58">
        <v>45292</v>
      </c>
      <c r="B15" s="49" t="s">
        <v>120</v>
      </c>
      <c r="C15" s="49" t="s">
        <v>126</v>
      </c>
      <c r="G15" s="49" t="s">
        <v>122</v>
      </c>
      <c r="H15" s="49" t="s">
        <v>1199</v>
      </c>
      <c r="I15" s="49" t="s">
        <v>124</v>
      </c>
      <c r="J15" s="49" t="s">
        <v>1315</v>
      </c>
      <c r="K15" s="49" t="s">
        <v>125</v>
      </c>
      <c r="L15" s="49">
        <v>153</v>
      </c>
      <c r="M15" s="49">
        <v>180</v>
      </c>
      <c r="N15" s="49">
        <v>133</v>
      </c>
      <c r="O15" s="49">
        <v>6</v>
      </c>
      <c r="X15" s="49">
        <v>196</v>
      </c>
      <c r="Y15" s="49">
        <v>125</v>
      </c>
      <c r="AC15" s="1">
        <f>IF(ISBLANK(cp[[#This Row],[total_boys]]),SUM(cp[[#This Row],[boys_0-5_reached]],cp[[#This Row],[boys_6-12_reached]],cp[[#This Row],[boys_13-18_reached]]),cp[[#This Row],[total_boys]])</f>
        <v>286</v>
      </c>
      <c r="AD15" s="1">
        <f>IF(ISBLANK(cp[[#This Row],[total_girls]]),SUM(cp[[#This Row],[girls_0-5_reached]],cp[[#This Row],[girls_6-12_reached]],cp[[#This Row],[girls_13-18_reached]]),cp[[#This Row],[total_girls]])</f>
        <v>186</v>
      </c>
      <c r="AE15" s="1">
        <f>IF(ISBLANK(cp[[#This Row],[total_children]]),SUM(cp[[#This Row],[calc_boys]],cp[[#This Row],[calc_girls]]),cp[[#This Row],[total_children]])</f>
        <v>472</v>
      </c>
      <c r="AF15" s="1">
        <f>IF(ISBLANK(cp[[#This Row],[total_pwd]]),SUM(cp[[#This Row],[total_pwd_men]],cp[[#This Row],[total_pwd_women]]),cp[[#This Row],[total_pwd]])</f>
        <v>0</v>
      </c>
      <c r="AG15" s="1">
        <f>IF(ISBLANK(cp[[#This Row],[total_adults]]),SUM(cp[[#This Row],[total_men]],cp[[#This Row],[total_women]]),cp[[#This Row],[total_adults]])</f>
        <v>321</v>
      </c>
      <c r="AH15" s="1">
        <f>IF(ISBLANK(cp[[#This Row],[total_beneficiaries_reached]]),SUM(cp[[#This Row],[calc_children]],cp[[#This Row],[calc_adults]]),cp[[#This Row],[total_beneficiaries_reached]])</f>
        <v>793</v>
      </c>
      <c r="AI15" s="49" t="str">
        <f ca="1">IF(B15="","",OFFSET(table_admin1[[#Headers],[ADM1_PT]],MATCH(B15,admin1,0),1))</f>
        <v>MZ01</v>
      </c>
      <c r="AJ15" s="49" t="str">
        <f t="shared" ca="1" si="0"/>
        <v>MZ0103</v>
      </c>
      <c r="AK15" s="49" t="str">
        <f t="shared" ca="1" si="1"/>
        <v/>
      </c>
    </row>
    <row r="16" spans="1:37" x14ac:dyDescent="0.2">
      <c r="A16" s="58">
        <v>45323</v>
      </c>
      <c r="B16" s="49" t="s">
        <v>209</v>
      </c>
      <c r="C16" s="49" t="s">
        <v>471</v>
      </c>
      <c r="G16" s="49" t="s">
        <v>122</v>
      </c>
      <c r="H16" s="49" t="s">
        <v>1202</v>
      </c>
      <c r="I16" s="49" t="s">
        <v>124</v>
      </c>
      <c r="J16" s="49" t="s">
        <v>1315</v>
      </c>
      <c r="K16" s="49" t="s">
        <v>125</v>
      </c>
      <c r="L16" s="49">
        <v>110</v>
      </c>
      <c r="M16" s="49">
        <v>83</v>
      </c>
      <c r="N16" s="49">
        <v>3</v>
      </c>
      <c r="O16" s="49">
        <v>2</v>
      </c>
      <c r="X16" s="49">
        <v>55</v>
      </c>
      <c r="Y16" s="49">
        <v>56</v>
      </c>
      <c r="AC16" s="1">
        <f>IF(ISBLANK(cp[[#This Row],[total_boys]]),SUM(cp[[#This Row],[boys_0-5_reached]],cp[[#This Row],[boys_6-12_reached]],cp[[#This Row],[boys_13-18_reached]]),cp[[#This Row],[total_boys]])</f>
        <v>113</v>
      </c>
      <c r="AD16" s="1">
        <f>IF(ISBLANK(cp[[#This Row],[total_girls]]),SUM(cp[[#This Row],[girls_0-5_reached]],cp[[#This Row],[girls_6-12_reached]],cp[[#This Row],[girls_13-18_reached]]),cp[[#This Row],[total_girls]])</f>
        <v>85</v>
      </c>
      <c r="AE16" s="1">
        <f>IF(ISBLANK(cp[[#This Row],[total_children]]),SUM(cp[[#This Row],[calc_boys]],cp[[#This Row],[calc_girls]]),cp[[#This Row],[total_children]])</f>
        <v>198</v>
      </c>
      <c r="AF16" s="1">
        <f>IF(ISBLANK(cp[[#This Row],[total_pwd]]),SUM(cp[[#This Row],[total_pwd_men]],cp[[#This Row],[total_pwd_women]]),cp[[#This Row],[total_pwd]])</f>
        <v>0</v>
      </c>
      <c r="AG16" s="1">
        <f>IF(ISBLANK(cp[[#This Row],[total_adults]]),SUM(cp[[#This Row],[total_men]],cp[[#This Row],[total_women]]),cp[[#This Row],[total_adults]])</f>
        <v>111</v>
      </c>
      <c r="AH16" s="1">
        <f>IF(ISBLANK(cp[[#This Row],[total_beneficiaries_reached]]),SUM(cp[[#This Row],[calc_children]],cp[[#This Row],[calc_adults]]),cp[[#This Row],[total_beneficiaries_reached]])</f>
        <v>309</v>
      </c>
      <c r="AI16" s="49" t="str">
        <f ca="1">IF(B16="","",OFFSET(table_admin1[[#Headers],[ADM1_PT]],MATCH(B16,admin1,0),1))</f>
        <v>MZ07</v>
      </c>
      <c r="AJ16" s="49" t="str">
        <f t="shared" ca="1" si="0"/>
        <v>MZ0710</v>
      </c>
      <c r="AK16" s="49" t="str">
        <f t="shared" ca="1" si="1"/>
        <v/>
      </c>
    </row>
    <row r="17" spans="1:37" x14ac:dyDescent="0.2">
      <c r="A17" s="58">
        <v>45383</v>
      </c>
      <c r="B17" s="49" t="s">
        <v>197</v>
      </c>
      <c r="C17" s="49" t="s">
        <v>426</v>
      </c>
      <c r="G17" s="49" t="s">
        <v>116</v>
      </c>
      <c r="H17" s="49" t="s">
        <v>144</v>
      </c>
      <c r="I17" s="49" t="s">
        <v>118</v>
      </c>
      <c r="K17" s="49" t="s">
        <v>1212</v>
      </c>
      <c r="L17" s="49">
        <v>8</v>
      </c>
      <c r="M17" s="49">
        <v>70</v>
      </c>
      <c r="N17" s="49">
        <v>22</v>
      </c>
      <c r="O17" s="49">
        <v>17</v>
      </c>
      <c r="X17" s="49">
        <v>146</v>
      </c>
      <c r="Y17" s="49">
        <v>197</v>
      </c>
      <c r="AC17" s="1">
        <f>IF(ISBLANK(cp[[#This Row],[total_boys]]),SUM(cp[[#This Row],[boys_0-5_reached]],cp[[#This Row],[boys_6-12_reached]],cp[[#This Row],[boys_13-18_reached]]),cp[[#This Row],[total_boys]])</f>
        <v>30</v>
      </c>
      <c r="AD17" s="1">
        <f>IF(ISBLANK(cp[[#This Row],[total_girls]]),SUM(cp[[#This Row],[girls_0-5_reached]],cp[[#This Row],[girls_6-12_reached]],cp[[#This Row],[girls_13-18_reached]]),cp[[#This Row],[total_girls]])</f>
        <v>87</v>
      </c>
      <c r="AE17" s="1">
        <f>IF(ISBLANK(cp[[#This Row],[total_children]]),SUM(cp[[#This Row],[calc_boys]],cp[[#This Row],[calc_girls]]),cp[[#This Row],[total_children]])</f>
        <v>117</v>
      </c>
      <c r="AF17" s="1">
        <f>IF(ISBLANK(cp[[#This Row],[total_pwd]]),SUM(cp[[#This Row],[total_pwd_men]],cp[[#This Row],[total_pwd_women]]),cp[[#This Row],[total_pwd]])</f>
        <v>0</v>
      </c>
      <c r="AG17" s="1">
        <f>IF(ISBLANK(cp[[#This Row],[total_adults]]),SUM(cp[[#This Row],[total_men]],cp[[#This Row],[total_women]]),cp[[#This Row],[total_adults]])</f>
        <v>343</v>
      </c>
      <c r="AH17" s="1">
        <f>IF(ISBLANK(cp[[#This Row],[total_beneficiaries_reached]]),SUM(cp[[#This Row],[calc_children]],cp[[#This Row],[calc_adults]]),cp[[#This Row],[total_beneficiaries_reached]])</f>
        <v>460</v>
      </c>
      <c r="AI17" s="49" t="str">
        <f ca="1">IF(B17="","",OFFSET(table_admin1[[#Headers],[ADM1_PT]],MATCH(B17,admin1,0),1))</f>
        <v>MZ05</v>
      </c>
      <c r="AJ17" s="49" t="str">
        <f t="shared" ca="1" si="0"/>
        <v>MZ0507</v>
      </c>
      <c r="AK17" s="49" t="str">
        <f t="shared" ca="1" si="1"/>
        <v/>
      </c>
    </row>
    <row r="18" spans="1:37" x14ac:dyDescent="0.2">
      <c r="A18" s="58">
        <v>45383</v>
      </c>
      <c r="B18" s="49" t="s">
        <v>229</v>
      </c>
      <c r="C18" s="49" t="s">
        <v>712</v>
      </c>
      <c r="G18" s="49" t="s">
        <v>116</v>
      </c>
      <c r="H18" s="49" t="s">
        <v>144</v>
      </c>
      <c r="I18" s="49" t="s">
        <v>118</v>
      </c>
      <c r="K18" s="49" t="s">
        <v>1212</v>
      </c>
      <c r="L18" s="49">
        <v>17</v>
      </c>
      <c r="M18" s="49">
        <v>180</v>
      </c>
      <c r="N18" s="49">
        <v>19</v>
      </c>
      <c r="O18" s="49">
        <v>26</v>
      </c>
      <c r="X18" s="49">
        <v>142</v>
      </c>
      <c r="Y18" s="49">
        <v>76</v>
      </c>
      <c r="AC18" s="1">
        <f>IF(ISBLANK(cp[[#This Row],[total_boys]]),SUM(cp[[#This Row],[boys_0-5_reached]],cp[[#This Row],[boys_6-12_reached]],cp[[#This Row],[boys_13-18_reached]]),cp[[#This Row],[total_boys]])</f>
        <v>36</v>
      </c>
      <c r="AD18" s="1">
        <f>IF(ISBLANK(cp[[#This Row],[total_girls]]),SUM(cp[[#This Row],[girls_0-5_reached]],cp[[#This Row],[girls_6-12_reached]],cp[[#This Row],[girls_13-18_reached]]),cp[[#This Row],[total_girls]])</f>
        <v>206</v>
      </c>
      <c r="AE18" s="1">
        <f>IF(ISBLANK(cp[[#This Row],[total_children]]),SUM(cp[[#This Row],[calc_boys]],cp[[#This Row],[calc_girls]]),cp[[#This Row],[total_children]])</f>
        <v>242</v>
      </c>
      <c r="AF18" s="1">
        <f>IF(ISBLANK(cp[[#This Row],[total_pwd]]),SUM(cp[[#This Row],[total_pwd_men]],cp[[#This Row],[total_pwd_women]]),cp[[#This Row],[total_pwd]])</f>
        <v>0</v>
      </c>
      <c r="AG18" s="1">
        <f>IF(ISBLANK(cp[[#This Row],[total_adults]]),SUM(cp[[#This Row],[total_men]],cp[[#This Row],[total_women]]),cp[[#This Row],[total_adults]])</f>
        <v>218</v>
      </c>
      <c r="AH18" s="1">
        <f>IF(ISBLANK(cp[[#This Row],[total_beneficiaries_reached]]),SUM(cp[[#This Row],[calc_children]],cp[[#This Row],[calc_adults]]),cp[[#This Row],[total_beneficiaries_reached]])</f>
        <v>460</v>
      </c>
      <c r="AI18" s="49" t="str">
        <f ca="1">IF(B18="","",OFFSET(table_admin1[[#Headers],[ADM1_PT]],MATCH(B18,admin1,0),1))</f>
        <v>MZ11</v>
      </c>
      <c r="AJ18" s="49" t="str">
        <f t="shared" ca="1" si="0"/>
        <v>MZ1106</v>
      </c>
      <c r="AK18" s="49" t="str">
        <f t="shared" ca="1" si="1"/>
        <v/>
      </c>
    </row>
    <row r="19" spans="1:37" x14ac:dyDescent="0.2">
      <c r="A19" s="58">
        <v>45383</v>
      </c>
      <c r="B19" s="49" t="s">
        <v>209</v>
      </c>
      <c r="C19" s="49" t="s">
        <v>486</v>
      </c>
      <c r="G19" s="49" t="s">
        <v>116</v>
      </c>
      <c r="H19" s="49" t="s">
        <v>1199</v>
      </c>
      <c r="I19" s="49" t="s">
        <v>118</v>
      </c>
      <c r="K19" s="49" t="s">
        <v>1212</v>
      </c>
      <c r="L19" s="49">
        <v>120</v>
      </c>
      <c r="M19" s="49">
        <v>6</v>
      </c>
      <c r="N19" s="49">
        <v>92</v>
      </c>
      <c r="O19" s="49">
        <v>7</v>
      </c>
      <c r="X19" s="49">
        <v>188</v>
      </c>
      <c r="Y19" s="49">
        <v>74</v>
      </c>
      <c r="AC19" s="1">
        <f>IF(ISBLANK(cp[[#This Row],[total_boys]]),SUM(cp[[#This Row],[boys_0-5_reached]],cp[[#This Row],[boys_6-12_reached]],cp[[#This Row],[boys_13-18_reached]]),cp[[#This Row],[total_boys]])</f>
        <v>212</v>
      </c>
      <c r="AD19" s="1">
        <f>IF(ISBLANK(cp[[#This Row],[total_girls]]),SUM(cp[[#This Row],[girls_0-5_reached]],cp[[#This Row],[girls_6-12_reached]],cp[[#This Row],[girls_13-18_reached]]),cp[[#This Row],[total_girls]])</f>
        <v>13</v>
      </c>
      <c r="AE19" s="1">
        <f>IF(ISBLANK(cp[[#This Row],[total_children]]),SUM(cp[[#This Row],[calc_boys]],cp[[#This Row],[calc_girls]]),cp[[#This Row],[total_children]])</f>
        <v>225</v>
      </c>
      <c r="AF19" s="1">
        <f>IF(ISBLANK(cp[[#This Row],[total_pwd]]),SUM(cp[[#This Row],[total_pwd_men]],cp[[#This Row],[total_pwd_women]]),cp[[#This Row],[total_pwd]])</f>
        <v>0</v>
      </c>
      <c r="AG19" s="1">
        <f>IF(ISBLANK(cp[[#This Row],[total_adults]]),SUM(cp[[#This Row],[total_men]],cp[[#This Row],[total_women]]),cp[[#This Row],[total_adults]])</f>
        <v>262</v>
      </c>
      <c r="AH19" s="1">
        <f>IF(ISBLANK(cp[[#This Row],[total_beneficiaries_reached]]),SUM(cp[[#This Row],[calc_children]],cp[[#This Row],[calc_adults]]),cp[[#This Row],[total_beneficiaries_reached]])</f>
        <v>487</v>
      </c>
      <c r="AI19" s="49" t="str">
        <f ca="1">IF(B19="","",OFFSET(table_admin1[[#Headers],[ADM1_PT]],MATCH(B19,admin1,0),1))</f>
        <v>MZ07</v>
      </c>
      <c r="AJ19" s="49" t="str">
        <f t="shared" ca="1" si="0"/>
        <v>MZ0714</v>
      </c>
      <c r="AK19" s="49" t="str">
        <f t="shared" ca="1" si="1"/>
        <v/>
      </c>
    </row>
    <row r="20" spans="1:37" x14ac:dyDescent="0.2">
      <c r="A20" s="58">
        <v>45352</v>
      </c>
      <c r="B20" s="49" t="s">
        <v>209</v>
      </c>
      <c r="C20" s="49" t="s">
        <v>445</v>
      </c>
      <c r="G20" s="49" t="s">
        <v>116</v>
      </c>
      <c r="H20" s="49" t="s">
        <v>1199</v>
      </c>
      <c r="I20" s="49" t="s">
        <v>118</v>
      </c>
      <c r="K20" s="49" t="s">
        <v>1212</v>
      </c>
      <c r="L20" s="49">
        <v>109</v>
      </c>
      <c r="M20" s="49">
        <v>40</v>
      </c>
      <c r="N20" s="49">
        <v>161</v>
      </c>
      <c r="O20" s="49">
        <v>101</v>
      </c>
      <c r="X20" s="49">
        <v>150</v>
      </c>
      <c r="Y20" s="49">
        <v>84</v>
      </c>
      <c r="AC20" s="1">
        <f>IF(ISBLANK(cp[[#This Row],[total_boys]]),SUM(cp[[#This Row],[boys_0-5_reached]],cp[[#This Row],[boys_6-12_reached]],cp[[#This Row],[boys_13-18_reached]]),cp[[#This Row],[total_boys]])</f>
        <v>270</v>
      </c>
      <c r="AD20" s="1">
        <f>IF(ISBLANK(cp[[#This Row],[total_girls]]),SUM(cp[[#This Row],[girls_0-5_reached]],cp[[#This Row],[girls_6-12_reached]],cp[[#This Row],[girls_13-18_reached]]),cp[[#This Row],[total_girls]])</f>
        <v>141</v>
      </c>
      <c r="AE20" s="1">
        <f>IF(ISBLANK(cp[[#This Row],[total_children]]),SUM(cp[[#This Row],[calc_boys]],cp[[#This Row],[calc_girls]]),cp[[#This Row],[total_children]])</f>
        <v>411</v>
      </c>
      <c r="AF20" s="1">
        <f>IF(ISBLANK(cp[[#This Row],[total_pwd]]),SUM(cp[[#This Row],[total_pwd_men]],cp[[#This Row],[total_pwd_women]]),cp[[#This Row],[total_pwd]])</f>
        <v>0</v>
      </c>
      <c r="AG20" s="1">
        <f>IF(ISBLANK(cp[[#This Row],[total_adults]]),SUM(cp[[#This Row],[total_men]],cp[[#This Row],[total_women]]),cp[[#This Row],[total_adults]])</f>
        <v>234</v>
      </c>
      <c r="AH20" s="1">
        <f>IF(ISBLANK(cp[[#This Row],[total_beneficiaries_reached]]),SUM(cp[[#This Row],[calc_children]],cp[[#This Row],[calc_adults]]),cp[[#This Row],[total_beneficiaries_reached]])</f>
        <v>645</v>
      </c>
      <c r="AI20" s="49" t="str">
        <f ca="1">IF(B20="","",OFFSET(table_admin1[[#Headers],[ADM1_PT]],MATCH(B20,admin1,0),1))</f>
        <v>MZ07</v>
      </c>
      <c r="AJ20" s="49" t="str">
        <f t="shared" ca="1" si="0"/>
        <v>MZ0703</v>
      </c>
      <c r="AK20" s="49" t="str">
        <f t="shared" ca="1" si="1"/>
        <v/>
      </c>
    </row>
    <row r="21" spans="1:37" x14ac:dyDescent="0.2">
      <c r="A21" s="58">
        <v>45352</v>
      </c>
      <c r="B21" s="49" t="s">
        <v>120</v>
      </c>
      <c r="C21" s="49" t="s">
        <v>131</v>
      </c>
      <c r="G21" s="49" t="s">
        <v>122</v>
      </c>
      <c r="H21" s="49" t="s">
        <v>146</v>
      </c>
      <c r="I21" s="49" t="s">
        <v>124</v>
      </c>
      <c r="J21" s="49" t="s">
        <v>1315</v>
      </c>
      <c r="K21" s="49" t="s">
        <v>125</v>
      </c>
      <c r="L21" s="49">
        <v>89</v>
      </c>
      <c r="M21" s="49">
        <v>78</v>
      </c>
      <c r="N21" s="49">
        <v>188</v>
      </c>
      <c r="O21" s="49">
        <v>87</v>
      </c>
      <c r="X21" s="49">
        <v>153</v>
      </c>
      <c r="Y21" s="49">
        <v>107</v>
      </c>
      <c r="AC21" s="1">
        <f>IF(ISBLANK(cp[[#This Row],[total_boys]]),SUM(cp[[#This Row],[boys_0-5_reached]],cp[[#This Row],[boys_6-12_reached]],cp[[#This Row],[boys_13-18_reached]]),cp[[#This Row],[total_boys]])</f>
        <v>277</v>
      </c>
      <c r="AD21" s="1">
        <f>IF(ISBLANK(cp[[#This Row],[total_girls]]),SUM(cp[[#This Row],[girls_0-5_reached]],cp[[#This Row],[girls_6-12_reached]],cp[[#This Row],[girls_13-18_reached]]),cp[[#This Row],[total_girls]])</f>
        <v>165</v>
      </c>
      <c r="AE21" s="1">
        <f>IF(ISBLANK(cp[[#This Row],[total_children]]),SUM(cp[[#This Row],[calc_boys]],cp[[#This Row],[calc_girls]]),cp[[#This Row],[total_children]])</f>
        <v>442</v>
      </c>
      <c r="AF21" s="1">
        <f>IF(ISBLANK(cp[[#This Row],[total_pwd]]),SUM(cp[[#This Row],[total_pwd_men]],cp[[#This Row],[total_pwd_women]]),cp[[#This Row],[total_pwd]])</f>
        <v>0</v>
      </c>
      <c r="AG21" s="1">
        <f>IF(ISBLANK(cp[[#This Row],[total_adults]]),SUM(cp[[#This Row],[total_men]],cp[[#This Row],[total_women]]),cp[[#This Row],[total_adults]])</f>
        <v>260</v>
      </c>
      <c r="AH21" s="1">
        <f>IF(ISBLANK(cp[[#This Row],[total_beneficiaries_reached]]),SUM(cp[[#This Row],[calc_children]],cp[[#This Row],[calc_adults]]),cp[[#This Row],[total_beneficiaries_reached]])</f>
        <v>702</v>
      </c>
      <c r="AI21" s="49" t="str">
        <f ca="1">IF(B21="","",OFFSET(table_admin1[[#Headers],[ADM1_PT]],MATCH(B21,admin1,0),1))</f>
        <v>MZ01</v>
      </c>
      <c r="AJ21" s="49" t="str">
        <f t="shared" ca="1" si="0"/>
        <v>MZ0107</v>
      </c>
      <c r="AK21" s="49" t="str">
        <f t="shared" ca="1" si="1"/>
        <v/>
      </c>
    </row>
    <row r="22" spans="1:37" x14ac:dyDescent="0.2">
      <c r="A22" s="58">
        <v>45352</v>
      </c>
      <c r="B22" s="49" t="s">
        <v>209</v>
      </c>
      <c r="C22" s="49" t="s">
        <v>445</v>
      </c>
      <c r="G22" s="49" t="s">
        <v>122</v>
      </c>
      <c r="H22" s="49" t="s">
        <v>144</v>
      </c>
      <c r="I22" s="49" t="s">
        <v>130</v>
      </c>
      <c r="J22" s="49" t="s">
        <v>1317</v>
      </c>
      <c r="K22" s="49" t="s">
        <v>125</v>
      </c>
      <c r="L22" s="49">
        <v>151</v>
      </c>
      <c r="M22" s="49">
        <v>100</v>
      </c>
      <c r="N22" s="49">
        <v>44</v>
      </c>
      <c r="O22" s="49">
        <v>117</v>
      </c>
      <c r="X22" s="49">
        <v>57</v>
      </c>
      <c r="Y22" s="49">
        <v>137</v>
      </c>
      <c r="AC22" s="1">
        <f>IF(ISBLANK(cp[[#This Row],[total_boys]]),SUM(cp[[#This Row],[boys_0-5_reached]],cp[[#This Row],[boys_6-12_reached]],cp[[#This Row],[boys_13-18_reached]]),cp[[#This Row],[total_boys]])</f>
        <v>195</v>
      </c>
      <c r="AD22" s="1">
        <f>IF(ISBLANK(cp[[#This Row],[total_girls]]),SUM(cp[[#This Row],[girls_0-5_reached]],cp[[#This Row],[girls_6-12_reached]],cp[[#This Row],[girls_13-18_reached]]),cp[[#This Row],[total_girls]])</f>
        <v>217</v>
      </c>
      <c r="AE22" s="1">
        <f>IF(ISBLANK(cp[[#This Row],[total_children]]),SUM(cp[[#This Row],[calc_boys]],cp[[#This Row],[calc_girls]]),cp[[#This Row],[total_children]])</f>
        <v>412</v>
      </c>
      <c r="AF22" s="1">
        <f>IF(ISBLANK(cp[[#This Row],[total_pwd]]),SUM(cp[[#This Row],[total_pwd_men]],cp[[#This Row],[total_pwd_women]]),cp[[#This Row],[total_pwd]])</f>
        <v>0</v>
      </c>
      <c r="AG22" s="1">
        <f>IF(ISBLANK(cp[[#This Row],[total_adults]]),SUM(cp[[#This Row],[total_men]],cp[[#This Row],[total_women]]),cp[[#This Row],[total_adults]])</f>
        <v>194</v>
      </c>
      <c r="AH22" s="1">
        <f>IF(ISBLANK(cp[[#This Row],[total_beneficiaries_reached]]),SUM(cp[[#This Row],[calc_children]],cp[[#This Row],[calc_adults]]),cp[[#This Row],[total_beneficiaries_reached]])</f>
        <v>606</v>
      </c>
      <c r="AI22" s="49" t="str">
        <f ca="1">IF(B22="","",OFFSET(table_admin1[[#Headers],[ADM1_PT]],MATCH(B22,admin1,0),1))</f>
        <v>MZ07</v>
      </c>
      <c r="AJ22" s="49" t="str">
        <f t="shared" ca="1" si="0"/>
        <v>MZ0703</v>
      </c>
      <c r="AK22" s="49" t="str">
        <f t="shared" ca="1" si="1"/>
        <v/>
      </c>
    </row>
    <row r="23" spans="1:37" x14ac:dyDescent="0.2">
      <c r="A23" s="58">
        <v>45383</v>
      </c>
      <c r="B23" s="49" t="s">
        <v>224</v>
      </c>
      <c r="C23" s="49" t="s">
        <v>641</v>
      </c>
      <c r="G23" s="49" t="s">
        <v>116</v>
      </c>
      <c r="H23" s="49" t="s">
        <v>145</v>
      </c>
      <c r="I23" s="49" t="s">
        <v>118</v>
      </c>
      <c r="K23" s="49" t="s">
        <v>1212</v>
      </c>
      <c r="L23" s="49">
        <v>96</v>
      </c>
      <c r="M23" s="49">
        <v>149</v>
      </c>
      <c r="N23" s="49">
        <v>115</v>
      </c>
      <c r="O23" s="49">
        <v>99</v>
      </c>
      <c r="X23" s="49">
        <v>84</v>
      </c>
      <c r="Y23" s="49">
        <v>170</v>
      </c>
      <c r="AC23" s="1">
        <f>IF(ISBLANK(cp[[#This Row],[total_boys]]),SUM(cp[[#This Row],[boys_0-5_reached]],cp[[#This Row],[boys_6-12_reached]],cp[[#This Row],[boys_13-18_reached]]),cp[[#This Row],[total_boys]])</f>
        <v>211</v>
      </c>
      <c r="AD23" s="1">
        <f>IF(ISBLANK(cp[[#This Row],[total_girls]]),SUM(cp[[#This Row],[girls_0-5_reached]],cp[[#This Row],[girls_6-12_reached]],cp[[#This Row],[girls_13-18_reached]]),cp[[#This Row],[total_girls]])</f>
        <v>248</v>
      </c>
      <c r="AE23" s="1">
        <f>IF(ISBLANK(cp[[#This Row],[total_children]]),SUM(cp[[#This Row],[calc_boys]],cp[[#This Row],[calc_girls]]),cp[[#This Row],[total_children]])</f>
        <v>459</v>
      </c>
      <c r="AF23" s="1">
        <f>IF(ISBLANK(cp[[#This Row],[total_pwd]]),SUM(cp[[#This Row],[total_pwd_men]],cp[[#This Row],[total_pwd_women]]),cp[[#This Row],[total_pwd]])</f>
        <v>0</v>
      </c>
      <c r="AG23" s="1">
        <f>IF(ISBLANK(cp[[#This Row],[total_adults]]),SUM(cp[[#This Row],[total_men]],cp[[#This Row],[total_women]]),cp[[#This Row],[total_adults]])</f>
        <v>254</v>
      </c>
      <c r="AH23" s="1">
        <f>IF(ISBLANK(cp[[#This Row],[total_beneficiaries_reached]]),SUM(cp[[#This Row],[calc_children]],cp[[#This Row],[calc_adults]]),cp[[#This Row],[total_beneficiaries_reached]])</f>
        <v>713</v>
      </c>
      <c r="AI23" s="49" t="str">
        <f ca="1">IF(B23="","",OFFSET(table_admin1[[#Headers],[ADM1_PT]],MATCH(B23,admin1,0),1))</f>
        <v>MZ10</v>
      </c>
      <c r="AJ23" s="49" t="str">
        <f t="shared" ca="1" si="0"/>
        <v>MZ1002</v>
      </c>
      <c r="AK23" s="49" t="str">
        <f t="shared" ca="1" si="1"/>
        <v/>
      </c>
    </row>
    <row r="24" spans="1:37" x14ac:dyDescent="0.2">
      <c r="A24" s="58">
        <v>45383</v>
      </c>
      <c r="B24" s="49" t="s">
        <v>229</v>
      </c>
      <c r="C24" s="49" t="s">
        <v>700</v>
      </c>
      <c r="G24" s="49" t="s">
        <v>122</v>
      </c>
      <c r="H24" s="49" t="s">
        <v>145</v>
      </c>
      <c r="I24" s="49" t="s">
        <v>130</v>
      </c>
      <c r="J24" s="49" t="s">
        <v>1317</v>
      </c>
      <c r="K24" s="49" t="s">
        <v>125</v>
      </c>
      <c r="L24" s="49">
        <v>128</v>
      </c>
      <c r="M24" s="49">
        <v>166</v>
      </c>
      <c r="N24" s="49">
        <v>191</v>
      </c>
      <c r="O24" s="49">
        <v>135</v>
      </c>
      <c r="X24" s="49">
        <v>165</v>
      </c>
      <c r="Y24" s="49">
        <v>161</v>
      </c>
      <c r="AC24" s="1">
        <f>IF(ISBLANK(cp[[#This Row],[total_boys]]),SUM(cp[[#This Row],[boys_0-5_reached]],cp[[#This Row],[boys_6-12_reached]],cp[[#This Row],[boys_13-18_reached]]),cp[[#This Row],[total_boys]])</f>
        <v>319</v>
      </c>
      <c r="AD24" s="1">
        <f>IF(ISBLANK(cp[[#This Row],[total_girls]]),SUM(cp[[#This Row],[girls_0-5_reached]],cp[[#This Row],[girls_6-12_reached]],cp[[#This Row],[girls_13-18_reached]]),cp[[#This Row],[total_girls]])</f>
        <v>301</v>
      </c>
      <c r="AE24" s="1">
        <f>IF(ISBLANK(cp[[#This Row],[total_children]]),SUM(cp[[#This Row],[calc_boys]],cp[[#This Row],[calc_girls]]),cp[[#This Row],[total_children]])</f>
        <v>620</v>
      </c>
      <c r="AF24" s="1">
        <f>IF(ISBLANK(cp[[#This Row],[total_pwd]]),SUM(cp[[#This Row],[total_pwd_men]],cp[[#This Row],[total_pwd_women]]),cp[[#This Row],[total_pwd]])</f>
        <v>0</v>
      </c>
      <c r="AG24" s="1">
        <f>IF(ISBLANK(cp[[#This Row],[total_adults]]),SUM(cp[[#This Row],[total_men]],cp[[#This Row],[total_women]]),cp[[#This Row],[total_adults]])</f>
        <v>326</v>
      </c>
      <c r="AH24" s="1">
        <f>IF(ISBLANK(cp[[#This Row],[total_beneficiaries_reached]]),SUM(cp[[#This Row],[calc_children]],cp[[#This Row],[calc_adults]]),cp[[#This Row],[total_beneficiaries_reached]])</f>
        <v>946</v>
      </c>
      <c r="AI24" s="49" t="str">
        <f ca="1">IF(B24="","",OFFSET(table_admin1[[#Headers],[ADM1_PT]],MATCH(B24,admin1,0),1))</f>
        <v>MZ11</v>
      </c>
      <c r="AJ24" s="49" t="str">
        <f t="shared" ca="1" si="0"/>
        <v>MZ1103</v>
      </c>
      <c r="AK24" s="49" t="str">
        <f t="shared" ca="1" si="1"/>
        <v/>
      </c>
    </row>
    <row r="25" spans="1:37" x14ac:dyDescent="0.2">
      <c r="A25" s="58">
        <v>45292</v>
      </c>
      <c r="B25" s="49" t="s">
        <v>229</v>
      </c>
      <c r="C25" s="49" t="s">
        <v>712</v>
      </c>
      <c r="G25" s="49" t="s">
        <v>122</v>
      </c>
      <c r="H25" s="49" t="s">
        <v>1199</v>
      </c>
      <c r="I25" s="49" t="s">
        <v>130</v>
      </c>
      <c r="J25" s="49" t="s">
        <v>1317</v>
      </c>
      <c r="K25" s="49" t="s">
        <v>125</v>
      </c>
      <c r="L25" s="49">
        <v>109</v>
      </c>
      <c r="M25" s="49">
        <v>68</v>
      </c>
      <c r="N25" s="49">
        <v>183</v>
      </c>
      <c r="O25" s="49">
        <v>176</v>
      </c>
      <c r="X25" s="49">
        <v>129</v>
      </c>
      <c r="Y25" s="49">
        <v>171</v>
      </c>
      <c r="AC25" s="1">
        <f>IF(ISBLANK(cp[[#This Row],[total_boys]]),SUM(cp[[#This Row],[boys_0-5_reached]],cp[[#This Row],[boys_6-12_reached]],cp[[#This Row],[boys_13-18_reached]]),cp[[#This Row],[total_boys]])</f>
        <v>292</v>
      </c>
      <c r="AD25" s="1">
        <f>IF(ISBLANK(cp[[#This Row],[total_girls]]),SUM(cp[[#This Row],[girls_0-5_reached]],cp[[#This Row],[girls_6-12_reached]],cp[[#This Row],[girls_13-18_reached]]),cp[[#This Row],[total_girls]])</f>
        <v>244</v>
      </c>
      <c r="AE25" s="1">
        <f>IF(ISBLANK(cp[[#This Row],[total_children]]),SUM(cp[[#This Row],[calc_boys]],cp[[#This Row],[calc_girls]]),cp[[#This Row],[total_children]])</f>
        <v>536</v>
      </c>
      <c r="AF25" s="1">
        <f>IF(ISBLANK(cp[[#This Row],[total_pwd]]),SUM(cp[[#This Row],[total_pwd_men]],cp[[#This Row],[total_pwd_women]]),cp[[#This Row],[total_pwd]])</f>
        <v>0</v>
      </c>
      <c r="AG25" s="1">
        <f>IF(ISBLANK(cp[[#This Row],[total_adults]]),SUM(cp[[#This Row],[total_men]],cp[[#This Row],[total_women]]),cp[[#This Row],[total_adults]])</f>
        <v>300</v>
      </c>
      <c r="AH25" s="1">
        <f>IF(ISBLANK(cp[[#This Row],[total_beneficiaries_reached]]),SUM(cp[[#This Row],[calc_children]],cp[[#This Row],[calc_adults]]),cp[[#This Row],[total_beneficiaries_reached]])</f>
        <v>836</v>
      </c>
      <c r="AI25" s="49" t="str">
        <f ca="1">IF(B25="","",OFFSET(table_admin1[[#Headers],[ADM1_PT]],MATCH(B25,admin1,0),1))</f>
        <v>MZ11</v>
      </c>
      <c r="AJ25" s="49" t="str">
        <f t="shared" ca="1" si="0"/>
        <v>MZ1106</v>
      </c>
      <c r="AK25" s="49" t="str">
        <f t="shared" ca="1" si="1"/>
        <v/>
      </c>
    </row>
    <row r="26" spans="1:37" x14ac:dyDescent="0.2">
      <c r="A26" s="58">
        <v>45292</v>
      </c>
      <c r="B26" s="49" t="s">
        <v>209</v>
      </c>
      <c r="C26" s="49" t="s">
        <v>471</v>
      </c>
      <c r="G26" s="49" t="s">
        <v>116</v>
      </c>
      <c r="H26" s="49" t="s">
        <v>1199</v>
      </c>
      <c r="I26" s="49" t="s">
        <v>118</v>
      </c>
      <c r="K26" s="49" t="s">
        <v>1212</v>
      </c>
      <c r="L26" s="49">
        <v>110</v>
      </c>
      <c r="M26" s="49">
        <v>107</v>
      </c>
      <c r="N26" s="49">
        <v>104</v>
      </c>
      <c r="O26" s="49">
        <v>7</v>
      </c>
      <c r="X26" s="49">
        <v>175</v>
      </c>
      <c r="Y26" s="49">
        <v>14</v>
      </c>
      <c r="AC26" s="1">
        <f>IF(ISBLANK(cp[[#This Row],[total_boys]]),SUM(cp[[#This Row],[boys_0-5_reached]],cp[[#This Row],[boys_6-12_reached]],cp[[#This Row],[boys_13-18_reached]]),cp[[#This Row],[total_boys]])</f>
        <v>214</v>
      </c>
      <c r="AD26" s="1">
        <f>IF(ISBLANK(cp[[#This Row],[total_girls]]),SUM(cp[[#This Row],[girls_0-5_reached]],cp[[#This Row],[girls_6-12_reached]],cp[[#This Row],[girls_13-18_reached]]),cp[[#This Row],[total_girls]])</f>
        <v>114</v>
      </c>
      <c r="AE26" s="1">
        <f>IF(ISBLANK(cp[[#This Row],[total_children]]),SUM(cp[[#This Row],[calc_boys]],cp[[#This Row],[calc_girls]]),cp[[#This Row],[total_children]])</f>
        <v>328</v>
      </c>
      <c r="AF26" s="1">
        <f>IF(ISBLANK(cp[[#This Row],[total_pwd]]),SUM(cp[[#This Row],[total_pwd_men]],cp[[#This Row],[total_pwd_women]]),cp[[#This Row],[total_pwd]])</f>
        <v>0</v>
      </c>
      <c r="AG26" s="1">
        <f>IF(ISBLANK(cp[[#This Row],[total_adults]]),SUM(cp[[#This Row],[total_men]],cp[[#This Row],[total_women]]),cp[[#This Row],[total_adults]])</f>
        <v>189</v>
      </c>
      <c r="AH26" s="1">
        <f>IF(ISBLANK(cp[[#This Row],[total_beneficiaries_reached]]),SUM(cp[[#This Row],[calc_children]],cp[[#This Row],[calc_adults]]),cp[[#This Row],[total_beneficiaries_reached]])</f>
        <v>517</v>
      </c>
      <c r="AI26" s="49" t="str">
        <f ca="1">IF(B26="","",OFFSET(table_admin1[[#Headers],[ADM1_PT]],MATCH(B26,admin1,0),1))</f>
        <v>MZ07</v>
      </c>
      <c r="AJ26" s="49" t="str">
        <f t="shared" ca="1" si="0"/>
        <v>MZ0710</v>
      </c>
      <c r="AK26" s="49" t="str">
        <f t="shared" ca="1" si="1"/>
        <v/>
      </c>
    </row>
    <row r="27" spans="1:37" x14ac:dyDescent="0.2">
      <c r="A27" s="58">
        <v>45323</v>
      </c>
      <c r="B27" s="49" t="s">
        <v>120</v>
      </c>
      <c r="C27" s="49" t="s">
        <v>205</v>
      </c>
      <c r="G27" s="49" t="s">
        <v>116</v>
      </c>
      <c r="H27" s="49" t="s">
        <v>1199</v>
      </c>
      <c r="I27" s="49" t="s">
        <v>130</v>
      </c>
      <c r="J27" s="49" t="s">
        <v>1319</v>
      </c>
      <c r="K27" s="49" t="s">
        <v>1212</v>
      </c>
      <c r="L27" s="49">
        <v>14</v>
      </c>
      <c r="M27" s="49">
        <v>68</v>
      </c>
      <c r="N27" s="49">
        <v>55</v>
      </c>
      <c r="O27" s="49">
        <v>54</v>
      </c>
      <c r="X27" s="49">
        <v>19</v>
      </c>
      <c r="Y27" s="49">
        <v>45</v>
      </c>
      <c r="AC27" s="1">
        <f>IF(ISBLANK(cp[[#This Row],[total_boys]]),SUM(cp[[#This Row],[boys_0-5_reached]],cp[[#This Row],[boys_6-12_reached]],cp[[#This Row],[boys_13-18_reached]]),cp[[#This Row],[total_boys]])</f>
        <v>69</v>
      </c>
      <c r="AD27" s="1">
        <f>IF(ISBLANK(cp[[#This Row],[total_girls]]),SUM(cp[[#This Row],[girls_0-5_reached]],cp[[#This Row],[girls_6-12_reached]],cp[[#This Row],[girls_13-18_reached]]),cp[[#This Row],[total_girls]])</f>
        <v>122</v>
      </c>
      <c r="AE27" s="1">
        <f>IF(ISBLANK(cp[[#This Row],[total_children]]),SUM(cp[[#This Row],[calc_boys]],cp[[#This Row],[calc_girls]]),cp[[#This Row],[total_children]])</f>
        <v>191</v>
      </c>
      <c r="AF27" s="1">
        <f>IF(ISBLANK(cp[[#This Row],[total_pwd]]),SUM(cp[[#This Row],[total_pwd_men]],cp[[#This Row],[total_pwd_women]]),cp[[#This Row],[total_pwd]])</f>
        <v>0</v>
      </c>
      <c r="AG27" s="1">
        <f>IF(ISBLANK(cp[[#This Row],[total_adults]]),SUM(cp[[#This Row],[total_men]],cp[[#This Row],[total_women]]),cp[[#This Row],[total_adults]])</f>
        <v>64</v>
      </c>
      <c r="AH27" s="1">
        <f>IF(ISBLANK(cp[[#This Row],[total_beneficiaries_reached]]),SUM(cp[[#This Row],[calc_children]],cp[[#This Row],[calc_adults]]),cp[[#This Row],[total_beneficiaries_reached]])</f>
        <v>255</v>
      </c>
      <c r="AI27" s="49" t="str">
        <f ca="1">IF(B27="","",OFFSET(table_admin1[[#Headers],[ADM1_PT]],MATCH(B27,admin1,0),1))</f>
        <v>MZ01</v>
      </c>
      <c r="AJ27" s="49" t="str">
        <f t="shared" ca="1" si="0"/>
        <v>MZ0106</v>
      </c>
      <c r="AK27" s="49" t="str">
        <f t="shared" ca="1" si="1"/>
        <v/>
      </c>
    </row>
    <row r="28" spans="1:37" x14ac:dyDescent="0.2">
      <c r="A28" s="58">
        <v>45323</v>
      </c>
      <c r="B28" s="49" t="s">
        <v>224</v>
      </c>
      <c r="C28" s="49" t="s">
        <v>656</v>
      </c>
      <c r="G28" s="49" t="s">
        <v>122</v>
      </c>
      <c r="H28" s="49" t="s">
        <v>146</v>
      </c>
      <c r="I28" s="49" t="s">
        <v>124</v>
      </c>
      <c r="J28" s="49" t="s">
        <v>1316</v>
      </c>
      <c r="K28" s="49" t="s">
        <v>125</v>
      </c>
      <c r="L28" s="49">
        <v>43</v>
      </c>
      <c r="M28" s="49">
        <v>74</v>
      </c>
      <c r="N28" s="49">
        <v>176</v>
      </c>
      <c r="O28" s="49">
        <v>58</v>
      </c>
      <c r="X28" s="49">
        <v>182</v>
      </c>
      <c r="Y28" s="49">
        <v>113</v>
      </c>
      <c r="AC28" s="1">
        <f>IF(ISBLANK(cp[[#This Row],[total_boys]]),SUM(cp[[#This Row],[boys_0-5_reached]],cp[[#This Row],[boys_6-12_reached]],cp[[#This Row],[boys_13-18_reached]]),cp[[#This Row],[total_boys]])</f>
        <v>219</v>
      </c>
      <c r="AD28" s="1">
        <f>IF(ISBLANK(cp[[#This Row],[total_girls]]),SUM(cp[[#This Row],[girls_0-5_reached]],cp[[#This Row],[girls_6-12_reached]],cp[[#This Row],[girls_13-18_reached]]),cp[[#This Row],[total_girls]])</f>
        <v>132</v>
      </c>
      <c r="AE28" s="1">
        <f>IF(ISBLANK(cp[[#This Row],[total_children]]),SUM(cp[[#This Row],[calc_boys]],cp[[#This Row],[calc_girls]]),cp[[#This Row],[total_children]])</f>
        <v>351</v>
      </c>
      <c r="AF28" s="1">
        <f>IF(ISBLANK(cp[[#This Row],[total_pwd]]),SUM(cp[[#This Row],[total_pwd_men]],cp[[#This Row],[total_pwd_women]]),cp[[#This Row],[total_pwd]])</f>
        <v>0</v>
      </c>
      <c r="AG28" s="1">
        <f>IF(ISBLANK(cp[[#This Row],[total_adults]]),SUM(cp[[#This Row],[total_men]],cp[[#This Row],[total_women]]),cp[[#This Row],[total_adults]])</f>
        <v>295</v>
      </c>
      <c r="AH28" s="1">
        <f>IF(ISBLANK(cp[[#This Row],[total_beneficiaries_reached]]),SUM(cp[[#This Row],[calc_children]],cp[[#This Row],[calc_adults]]),cp[[#This Row],[total_beneficiaries_reached]])</f>
        <v>646</v>
      </c>
      <c r="AI28" s="49" t="str">
        <f ca="1">IF(B28="","",OFFSET(table_admin1[[#Headers],[ADM1_PT]],MATCH(B28,admin1,0),1))</f>
        <v>MZ10</v>
      </c>
      <c r="AJ28" s="49" t="str">
        <f t="shared" ca="1" si="0"/>
        <v>MZ1006</v>
      </c>
      <c r="AK28" s="49" t="str">
        <f t="shared" ca="1" si="1"/>
        <v/>
      </c>
    </row>
    <row r="29" spans="1:37" x14ac:dyDescent="0.2">
      <c r="A29" s="58">
        <v>45323</v>
      </c>
      <c r="B29" s="49" t="s">
        <v>209</v>
      </c>
      <c r="C29" s="49" t="s">
        <v>445</v>
      </c>
      <c r="G29" s="49" t="s">
        <v>116</v>
      </c>
      <c r="H29" s="49" t="s">
        <v>145</v>
      </c>
      <c r="I29" s="49" t="s">
        <v>118</v>
      </c>
      <c r="K29" s="49" t="s">
        <v>1212</v>
      </c>
      <c r="L29" s="49">
        <v>101</v>
      </c>
      <c r="M29" s="49">
        <v>9</v>
      </c>
      <c r="N29" s="49">
        <v>28</v>
      </c>
      <c r="O29" s="49">
        <v>151</v>
      </c>
      <c r="X29" s="49">
        <v>32</v>
      </c>
      <c r="Y29" s="49">
        <v>38</v>
      </c>
      <c r="AC29" s="1">
        <f>IF(ISBLANK(cp[[#This Row],[total_boys]]),SUM(cp[[#This Row],[boys_0-5_reached]],cp[[#This Row],[boys_6-12_reached]],cp[[#This Row],[boys_13-18_reached]]),cp[[#This Row],[total_boys]])</f>
        <v>129</v>
      </c>
      <c r="AD29" s="1">
        <f>IF(ISBLANK(cp[[#This Row],[total_girls]]),SUM(cp[[#This Row],[girls_0-5_reached]],cp[[#This Row],[girls_6-12_reached]],cp[[#This Row],[girls_13-18_reached]]),cp[[#This Row],[total_girls]])</f>
        <v>160</v>
      </c>
      <c r="AE29" s="1">
        <f>IF(ISBLANK(cp[[#This Row],[total_children]]),SUM(cp[[#This Row],[calc_boys]],cp[[#This Row],[calc_girls]]),cp[[#This Row],[total_children]])</f>
        <v>289</v>
      </c>
      <c r="AF29" s="1">
        <f>IF(ISBLANK(cp[[#This Row],[total_pwd]]),SUM(cp[[#This Row],[total_pwd_men]],cp[[#This Row],[total_pwd_women]]),cp[[#This Row],[total_pwd]])</f>
        <v>0</v>
      </c>
      <c r="AG29" s="1">
        <f>IF(ISBLANK(cp[[#This Row],[total_adults]]),SUM(cp[[#This Row],[total_men]],cp[[#This Row],[total_women]]),cp[[#This Row],[total_adults]])</f>
        <v>70</v>
      </c>
      <c r="AH29" s="1">
        <f>IF(ISBLANK(cp[[#This Row],[total_beneficiaries_reached]]),SUM(cp[[#This Row],[calc_children]],cp[[#This Row],[calc_adults]]),cp[[#This Row],[total_beneficiaries_reached]])</f>
        <v>359</v>
      </c>
      <c r="AI29" s="49" t="str">
        <f ca="1">IF(B29="","",OFFSET(table_admin1[[#Headers],[ADM1_PT]],MATCH(B29,admin1,0),1))</f>
        <v>MZ07</v>
      </c>
      <c r="AJ29" s="49" t="str">
        <f t="shared" ca="1" si="0"/>
        <v>MZ0703</v>
      </c>
      <c r="AK29" s="49" t="str">
        <f t="shared" ca="1" si="1"/>
        <v/>
      </c>
    </row>
    <row r="30" spans="1:37" x14ac:dyDescent="0.2">
      <c r="A30" s="58">
        <v>45323</v>
      </c>
      <c r="B30" s="49" t="s">
        <v>113</v>
      </c>
      <c r="C30" s="49" t="s">
        <v>596</v>
      </c>
      <c r="G30" s="49" t="s">
        <v>122</v>
      </c>
      <c r="H30" s="49" t="s">
        <v>1202</v>
      </c>
      <c r="I30" s="49" t="s">
        <v>124</v>
      </c>
      <c r="J30" s="49" t="s">
        <v>1315</v>
      </c>
      <c r="K30" s="49" t="s">
        <v>125</v>
      </c>
      <c r="L30" s="49">
        <v>183</v>
      </c>
      <c r="M30" s="49">
        <v>81</v>
      </c>
      <c r="N30" s="49">
        <v>5</v>
      </c>
      <c r="O30" s="49">
        <v>152</v>
      </c>
      <c r="X30" s="49">
        <v>87</v>
      </c>
      <c r="Y30" s="49">
        <v>71</v>
      </c>
      <c r="AC30" s="1">
        <f>IF(ISBLANK(cp[[#This Row],[total_boys]]),SUM(cp[[#This Row],[boys_0-5_reached]],cp[[#This Row],[boys_6-12_reached]],cp[[#This Row],[boys_13-18_reached]]),cp[[#This Row],[total_boys]])</f>
        <v>188</v>
      </c>
      <c r="AD30" s="1">
        <f>IF(ISBLANK(cp[[#This Row],[total_girls]]),SUM(cp[[#This Row],[girls_0-5_reached]],cp[[#This Row],[girls_6-12_reached]],cp[[#This Row],[girls_13-18_reached]]),cp[[#This Row],[total_girls]])</f>
        <v>233</v>
      </c>
      <c r="AE30" s="1">
        <f>IF(ISBLANK(cp[[#This Row],[total_children]]),SUM(cp[[#This Row],[calc_boys]],cp[[#This Row],[calc_girls]]),cp[[#This Row],[total_children]])</f>
        <v>421</v>
      </c>
      <c r="AF30" s="1">
        <f>IF(ISBLANK(cp[[#This Row],[total_pwd]]),SUM(cp[[#This Row],[total_pwd_men]],cp[[#This Row],[total_pwd_women]]),cp[[#This Row],[total_pwd]])</f>
        <v>0</v>
      </c>
      <c r="AG30" s="1">
        <f>IF(ISBLANK(cp[[#This Row],[total_adults]]),SUM(cp[[#This Row],[total_men]],cp[[#This Row],[total_women]]),cp[[#This Row],[total_adults]])</f>
        <v>158</v>
      </c>
      <c r="AH30" s="1">
        <f>IF(ISBLANK(cp[[#This Row],[total_beneficiaries_reached]]),SUM(cp[[#This Row],[calc_children]],cp[[#This Row],[calc_adults]]),cp[[#This Row],[total_beneficiaries_reached]])</f>
        <v>579</v>
      </c>
      <c r="AI30" s="49" t="str">
        <f ca="1">IF(B30="","",OFFSET(table_admin1[[#Headers],[ADM1_PT]],MATCH(B30,admin1,0),1))</f>
        <v>MZ09</v>
      </c>
      <c r="AJ30" s="49" t="str">
        <f t="shared" ca="1" si="0"/>
        <v>MZ0902</v>
      </c>
      <c r="AK30" s="49" t="str">
        <f t="shared" ca="1" si="1"/>
        <v/>
      </c>
    </row>
    <row r="31" spans="1:37" x14ac:dyDescent="0.2">
      <c r="A31" s="58">
        <v>45292</v>
      </c>
      <c r="B31" s="49" t="s">
        <v>120</v>
      </c>
      <c r="C31" s="49" t="s">
        <v>231</v>
      </c>
      <c r="G31" s="49" t="s">
        <v>116</v>
      </c>
      <c r="H31" s="49" t="s">
        <v>1202</v>
      </c>
      <c r="I31" s="49" t="s">
        <v>118</v>
      </c>
      <c r="K31" s="49" t="s">
        <v>1212</v>
      </c>
      <c r="L31" s="49">
        <v>11</v>
      </c>
      <c r="M31" s="49">
        <v>107</v>
      </c>
      <c r="N31" s="49">
        <v>32</v>
      </c>
      <c r="O31" s="49">
        <v>109</v>
      </c>
      <c r="X31" s="49">
        <v>190</v>
      </c>
      <c r="Y31" s="49">
        <v>129</v>
      </c>
      <c r="AC31" s="1">
        <f>IF(ISBLANK(cp[[#This Row],[total_boys]]),SUM(cp[[#This Row],[boys_0-5_reached]],cp[[#This Row],[boys_6-12_reached]],cp[[#This Row],[boys_13-18_reached]]),cp[[#This Row],[total_boys]])</f>
        <v>43</v>
      </c>
      <c r="AD31" s="1">
        <f>IF(ISBLANK(cp[[#This Row],[total_girls]]),SUM(cp[[#This Row],[girls_0-5_reached]],cp[[#This Row],[girls_6-12_reached]],cp[[#This Row],[girls_13-18_reached]]),cp[[#This Row],[total_girls]])</f>
        <v>216</v>
      </c>
      <c r="AE31" s="1">
        <f>IF(ISBLANK(cp[[#This Row],[total_children]]),SUM(cp[[#This Row],[calc_boys]],cp[[#This Row],[calc_girls]]),cp[[#This Row],[total_children]])</f>
        <v>259</v>
      </c>
      <c r="AF31" s="1">
        <f>IF(ISBLANK(cp[[#This Row],[total_pwd]]),SUM(cp[[#This Row],[total_pwd_men]],cp[[#This Row],[total_pwd_women]]),cp[[#This Row],[total_pwd]])</f>
        <v>0</v>
      </c>
      <c r="AG31" s="1">
        <f>IF(ISBLANK(cp[[#This Row],[total_adults]]),SUM(cp[[#This Row],[total_men]],cp[[#This Row],[total_women]]),cp[[#This Row],[total_adults]])</f>
        <v>319</v>
      </c>
      <c r="AH31" s="1">
        <f>IF(ISBLANK(cp[[#This Row],[total_beneficiaries_reached]]),SUM(cp[[#This Row],[calc_children]],cp[[#This Row],[calc_adults]]),cp[[#This Row],[total_beneficiaries_reached]])</f>
        <v>578</v>
      </c>
      <c r="AI31" s="49" t="str">
        <f ca="1">IF(B31="","",OFFSET(table_admin1[[#Headers],[ADM1_PT]],MATCH(B31,admin1,0),1))</f>
        <v>MZ01</v>
      </c>
      <c r="AJ31" s="49" t="str">
        <f t="shared" ca="1" si="0"/>
        <v>MZ0111</v>
      </c>
      <c r="AK31" s="49" t="str">
        <f t="shared" ca="1" si="1"/>
        <v/>
      </c>
    </row>
    <row r="32" spans="1:37" x14ac:dyDescent="0.2">
      <c r="A32" s="58">
        <v>45352</v>
      </c>
      <c r="B32" s="49" t="s">
        <v>197</v>
      </c>
      <c r="C32" s="49" t="s">
        <v>426</v>
      </c>
      <c r="G32" s="49" t="s">
        <v>122</v>
      </c>
      <c r="H32" s="49" t="s">
        <v>1199</v>
      </c>
      <c r="I32" s="49" t="s">
        <v>124</v>
      </c>
      <c r="J32" s="49" t="s">
        <v>1315</v>
      </c>
      <c r="K32" s="49" t="s">
        <v>125</v>
      </c>
      <c r="L32" s="49">
        <v>19</v>
      </c>
      <c r="M32" s="49">
        <v>138</v>
      </c>
      <c r="N32" s="49">
        <v>16</v>
      </c>
      <c r="O32" s="49">
        <v>103</v>
      </c>
      <c r="X32" s="49">
        <v>62</v>
      </c>
      <c r="Y32" s="49">
        <v>29</v>
      </c>
      <c r="AC32" s="1">
        <f>IF(ISBLANK(cp[[#This Row],[total_boys]]),SUM(cp[[#This Row],[boys_0-5_reached]],cp[[#This Row],[boys_6-12_reached]],cp[[#This Row],[boys_13-18_reached]]),cp[[#This Row],[total_boys]])</f>
        <v>35</v>
      </c>
      <c r="AD32" s="1">
        <f>IF(ISBLANK(cp[[#This Row],[total_girls]]),SUM(cp[[#This Row],[girls_0-5_reached]],cp[[#This Row],[girls_6-12_reached]],cp[[#This Row],[girls_13-18_reached]]),cp[[#This Row],[total_girls]])</f>
        <v>241</v>
      </c>
      <c r="AE32" s="1">
        <f>IF(ISBLANK(cp[[#This Row],[total_children]]),SUM(cp[[#This Row],[calc_boys]],cp[[#This Row],[calc_girls]]),cp[[#This Row],[total_children]])</f>
        <v>276</v>
      </c>
      <c r="AF32" s="1">
        <f>IF(ISBLANK(cp[[#This Row],[total_pwd]]),SUM(cp[[#This Row],[total_pwd_men]],cp[[#This Row],[total_pwd_women]]),cp[[#This Row],[total_pwd]])</f>
        <v>0</v>
      </c>
      <c r="AG32" s="1">
        <f>IF(ISBLANK(cp[[#This Row],[total_adults]]),SUM(cp[[#This Row],[total_men]],cp[[#This Row],[total_women]]),cp[[#This Row],[total_adults]])</f>
        <v>91</v>
      </c>
      <c r="AH32" s="1">
        <f>IF(ISBLANK(cp[[#This Row],[total_beneficiaries_reached]]),SUM(cp[[#This Row],[calc_children]],cp[[#This Row],[calc_adults]]),cp[[#This Row],[total_beneficiaries_reached]])</f>
        <v>367</v>
      </c>
      <c r="AI32" s="49" t="str">
        <f ca="1">IF(B32="","",OFFSET(table_admin1[[#Headers],[ADM1_PT]],MATCH(B32,admin1,0),1))</f>
        <v>MZ05</v>
      </c>
      <c r="AJ32" s="49" t="str">
        <f t="shared" ca="1" si="0"/>
        <v>MZ0507</v>
      </c>
      <c r="AK32" s="49" t="str">
        <f t="shared" ca="1" si="1"/>
        <v/>
      </c>
    </row>
    <row r="33" spans="1:37" x14ac:dyDescent="0.2">
      <c r="A33" s="58">
        <v>45352</v>
      </c>
      <c r="B33" s="49" t="s">
        <v>120</v>
      </c>
      <c r="C33" s="49" t="s">
        <v>127</v>
      </c>
      <c r="G33" s="49" t="s">
        <v>122</v>
      </c>
      <c r="H33" s="49" t="s">
        <v>144</v>
      </c>
      <c r="I33" s="49" t="s">
        <v>130</v>
      </c>
      <c r="J33" s="49" t="s">
        <v>1318</v>
      </c>
      <c r="K33" s="49" t="s">
        <v>125</v>
      </c>
      <c r="L33" s="49">
        <v>168</v>
      </c>
      <c r="M33" s="49">
        <v>118</v>
      </c>
      <c r="N33" s="49">
        <v>154</v>
      </c>
      <c r="O33" s="49">
        <v>193</v>
      </c>
      <c r="X33" s="49">
        <v>94</v>
      </c>
      <c r="Y33" s="49">
        <v>129</v>
      </c>
      <c r="AC33" s="1">
        <f>IF(ISBLANK(cp[[#This Row],[total_boys]]),SUM(cp[[#This Row],[boys_0-5_reached]],cp[[#This Row],[boys_6-12_reached]],cp[[#This Row],[boys_13-18_reached]]),cp[[#This Row],[total_boys]])</f>
        <v>322</v>
      </c>
      <c r="AD33" s="1">
        <f>IF(ISBLANK(cp[[#This Row],[total_girls]]),SUM(cp[[#This Row],[girls_0-5_reached]],cp[[#This Row],[girls_6-12_reached]],cp[[#This Row],[girls_13-18_reached]]),cp[[#This Row],[total_girls]])</f>
        <v>311</v>
      </c>
      <c r="AE33" s="1">
        <f>IF(ISBLANK(cp[[#This Row],[total_children]]),SUM(cp[[#This Row],[calc_boys]],cp[[#This Row],[calc_girls]]),cp[[#This Row],[total_children]])</f>
        <v>633</v>
      </c>
      <c r="AF33" s="1">
        <f>IF(ISBLANK(cp[[#This Row],[total_pwd]]),SUM(cp[[#This Row],[total_pwd_men]],cp[[#This Row],[total_pwd_women]]),cp[[#This Row],[total_pwd]])</f>
        <v>0</v>
      </c>
      <c r="AG33" s="1">
        <f>IF(ISBLANK(cp[[#This Row],[total_adults]]),SUM(cp[[#This Row],[total_men]],cp[[#This Row],[total_women]]),cp[[#This Row],[total_adults]])</f>
        <v>223</v>
      </c>
      <c r="AH33" s="1">
        <f>IF(ISBLANK(cp[[#This Row],[total_beneficiaries_reached]]),SUM(cp[[#This Row],[calc_children]],cp[[#This Row],[calc_adults]]),cp[[#This Row],[total_beneficiaries_reached]])</f>
        <v>856</v>
      </c>
      <c r="AI33" s="49" t="str">
        <f ca="1">IF(B33="","",OFFSET(table_admin1[[#Headers],[ADM1_PT]],MATCH(B33,admin1,0),1))</f>
        <v>MZ01</v>
      </c>
      <c r="AJ33" s="49" t="str">
        <f t="shared" ca="1" si="0"/>
        <v>MZ0101</v>
      </c>
      <c r="AK33" s="49" t="str">
        <f t="shared" ca="1" si="1"/>
        <v/>
      </c>
    </row>
    <row r="34" spans="1:37" x14ac:dyDescent="0.2">
      <c r="A34" s="58">
        <v>45352</v>
      </c>
      <c r="B34" s="49" t="s">
        <v>209</v>
      </c>
      <c r="C34" s="49" t="s">
        <v>467</v>
      </c>
      <c r="G34" s="49" t="s">
        <v>122</v>
      </c>
      <c r="H34" s="49" t="s">
        <v>1202</v>
      </c>
      <c r="I34" s="49" t="s">
        <v>124</v>
      </c>
      <c r="J34" s="49" t="s">
        <v>1315</v>
      </c>
      <c r="K34" s="49" t="s">
        <v>125</v>
      </c>
      <c r="L34" s="49">
        <v>153</v>
      </c>
      <c r="M34" s="49">
        <v>8</v>
      </c>
      <c r="N34" s="49">
        <v>143</v>
      </c>
      <c r="O34" s="49">
        <v>188</v>
      </c>
      <c r="X34" s="49">
        <v>9</v>
      </c>
      <c r="Y34" s="49">
        <v>143</v>
      </c>
      <c r="AC34" s="1">
        <f>IF(ISBLANK(cp[[#This Row],[total_boys]]),SUM(cp[[#This Row],[boys_0-5_reached]],cp[[#This Row],[boys_6-12_reached]],cp[[#This Row],[boys_13-18_reached]]),cp[[#This Row],[total_boys]])</f>
        <v>296</v>
      </c>
      <c r="AD34" s="1">
        <f>IF(ISBLANK(cp[[#This Row],[total_girls]]),SUM(cp[[#This Row],[girls_0-5_reached]],cp[[#This Row],[girls_6-12_reached]],cp[[#This Row],[girls_13-18_reached]]),cp[[#This Row],[total_girls]])</f>
        <v>196</v>
      </c>
      <c r="AE34" s="1">
        <f>IF(ISBLANK(cp[[#This Row],[total_children]]),SUM(cp[[#This Row],[calc_boys]],cp[[#This Row],[calc_girls]]),cp[[#This Row],[total_children]])</f>
        <v>492</v>
      </c>
      <c r="AF34" s="1">
        <f>IF(ISBLANK(cp[[#This Row],[total_pwd]]),SUM(cp[[#This Row],[total_pwd_men]],cp[[#This Row],[total_pwd_women]]),cp[[#This Row],[total_pwd]])</f>
        <v>0</v>
      </c>
      <c r="AG34" s="1">
        <f>IF(ISBLANK(cp[[#This Row],[total_adults]]),SUM(cp[[#This Row],[total_men]],cp[[#This Row],[total_women]]),cp[[#This Row],[total_adults]])</f>
        <v>152</v>
      </c>
      <c r="AH34" s="1">
        <f>IF(ISBLANK(cp[[#This Row],[total_beneficiaries_reached]]),SUM(cp[[#This Row],[calc_children]],cp[[#This Row],[calc_adults]]),cp[[#This Row],[total_beneficiaries_reached]])</f>
        <v>644</v>
      </c>
      <c r="AI34" s="49" t="str">
        <f ca="1">IF(B34="","",OFFSET(table_admin1[[#Headers],[ADM1_PT]],MATCH(B34,admin1,0),1))</f>
        <v>MZ07</v>
      </c>
      <c r="AJ34" s="49" t="str">
        <f t="shared" ca="1" si="0"/>
        <v>MZ0709</v>
      </c>
      <c r="AK34" s="49" t="str">
        <f t="shared" ca="1" si="1"/>
        <v/>
      </c>
    </row>
    <row r="35" spans="1:37" x14ac:dyDescent="0.2">
      <c r="A35" s="58">
        <v>45352</v>
      </c>
      <c r="B35" s="49" t="s">
        <v>209</v>
      </c>
      <c r="C35" s="49" t="s">
        <v>471</v>
      </c>
      <c r="G35" s="49" t="s">
        <v>116</v>
      </c>
      <c r="H35" s="49" t="s">
        <v>1202</v>
      </c>
      <c r="I35" s="49" t="s">
        <v>118</v>
      </c>
      <c r="K35" s="49" t="s">
        <v>1212</v>
      </c>
      <c r="L35" s="49">
        <v>86</v>
      </c>
      <c r="M35" s="49">
        <v>180</v>
      </c>
      <c r="N35" s="49">
        <v>74</v>
      </c>
      <c r="O35" s="49">
        <v>89</v>
      </c>
      <c r="X35" s="49">
        <v>88</v>
      </c>
      <c r="Y35" s="49">
        <v>194</v>
      </c>
      <c r="AC35" s="1">
        <f>IF(ISBLANK(cp[[#This Row],[total_boys]]),SUM(cp[[#This Row],[boys_0-5_reached]],cp[[#This Row],[boys_6-12_reached]],cp[[#This Row],[boys_13-18_reached]]),cp[[#This Row],[total_boys]])</f>
        <v>160</v>
      </c>
      <c r="AD35" s="1">
        <f>IF(ISBLANK(cp[[#This Row],[total_girls]]),SUM(cp[[#This Row],[girls_0-5_reached]],cp[[#This Row],[girls_6-12_reached]],cp[[#This Row],[girls_13-18_reached]]),cp[[#This Row],[total_girls]])</f>
        <v>269</v>
      </c>
      <c r="AE35" s="1">
        <f>IF(ISBLANK(cp[[#This Row],[total_children]]),SUM(cp[[#This Row],[calc_boys]],cp[[#This Row],[calc_girls]]),cp[[#This Row],[total_children]])</f>
        <v>429</v>
      </c>
      <c r="AF35" s="1">
        <f>IF(ISBLANK(cp[[#This Row],[total_pwd]]),SUM(cp[[#This Row],[total_pwd_men]],cp[[#This Row],[total_pwd_women]]),cp[[#This Row],[total_pwd]])</f>
        <v>0</v>
      </c>
      <c r="AG35" s="1">
        <f>IF(ISBLANK(cp[[#This Row],[total_adults]]),SUM(cp[[#This Row],[total_men]],cp[[#This Row],[total_women]]),cp[[#This Row],[total_adults]])</f>
        <v>282</v>
      </c>
      <c r="AH35" s="1">
        <f>IF(ISBLANK(cp[[#This Row],[total_beneficiaries_reached]]),SUM(cp[[#This Row],[calc_children]],cp[[#This Row],[calc_adults]]),cp[[#This Row],[total_beneficiaries_reached]])</f>
        <v>711</v>
      </c>
      <c r="AI35" s="49" t="str">
        <f ca="1">IF(B35="","",OFFSET(table_admin1[[#Headers],[ADM1_PT]],MATCH(B35,admin1,0),1))</f>
        <v>MZ07</v>
      </c>
      <c r="AJ35" s="49" t="str">
        <f t="shared" ca="1" si="0"/>
        <v>MZ0710</v>
      </c>
      <c r="AK35" s="49" t="str">
        <f t="shared" ca="1" si="1"/>
        <v/>
      </c>
    </row>
    <row r="36" spans="1:37" x14ac:dyDescent="0.2">
      <c r="A36" s="58">
        <v>45352</v>
      </c>
      <c r="B36" s="49" t="s">
        <v>120</v>
      </c>
      <c r="C36" s="49" t="s">
        <v>129</v>
      </c>
      <c r="G36" s="49" t="s">
        <v>122</v>
      </c>
      <c r="H36" s="49" t="s">
        <v>146</v>
      </c>
      <c r="I36" s="49" t="s">
        <v>124</v>
      </c>
      <c r="J36" s="49" t="s">
        <v>1314</v>
      </c>
      <c r="K36" s="49" t="s">
        <v>125</v>
      </c>
      <c r="L36" s="49">
        <v>164</v>
      </c>
      <c r="M36" s="49">
        <v>63</v>
      </c>
      <c r="N36" s="49">
        <v>30</v>
      </c>
      <c r="O36" s="49">
        <v>94</v>
      </c>
      <c r="X36" s="49">
        <v>122</v>
      </c>
      <c r="Y36" s="49">
        <v>189</v>
      </c>
      <c r="AC36" s="1">
        <f>IF(ISBLANK(cp[[#This Row],[total_boys]]),SUM(cp[[#This Row],[boys_0-5_reached]],cp[[#This Row],[boys_6-12_reached]],cp[[#This Row],[boys_13-18_reached]]),cp[[#This Row],[total_boys]])</f>
        <v>194</v>
      </c>
      <c r="AD36" s="1">
        <f>IF(ISBLANK(cp[[#This Row],[total_girls]]),SUM(cp[[#This Row],[girls_0-5_reached]],cp[[#This Row],[girls_6-12_reached]],cp[[#This Row],[girls_13-18_reached]]),cp[[#This Row],[total_girls]])</f>
        <v>157</v>
      </c>
      <c r="AE36" s="1">
        <f>IF(ISBLANK(cp[[#This Row],[total_children]]),SUM(cp[[#This Row],[calc_boys]],cp[[#This Row],[calc_girls]]),cp[[#This Row],[total_children]])</f>
        <v>351</v>
      </c>
      <c r="AF36" s="1">
        <f>IF(ISBLANK(cp[[#This Row],[total_pwd]]),SUM(cp[[#This Row],[total_pwd_men]],cp[[#This Row],[total_pwd_women]]),cp[[#This Row],[total_pwd]])</f>
        <v>0</v>
      </c>
      <c r="AG36" s="1">
        <f>IF(ISBLANK(cp[[#This Row],[total_adults]]),SUM(cp[[#This Row],[total_men]],cp[[#This Row],[total_women]]),cp[[#This Row],[total_adults]])</f>
        <v>311</v>
      </c>
      <c r="AH36" s="1">
        <f>IF(ISBLANK(cp[[#This Row],[total_beneficiaries_reached]]),SUM(cp[[#This Row],[calc_children]],cp[[#This Row],[calc_adults]]),cp[[#This Row],[total_beneficiaries_reached]])</f>
        <v>662</v>
      </c>
      <c r="AI36" s="49" t="str">
        <f ca="1">IF(B36="","",OFFSET(table_admin1[[#Headers],[ADM1_PT]],MATCH(B36,admin1,0),1))</f>
        <v>MZ01</v>
      </c>
      <c r="AJ36" s="49" t="str">
        <f t="shared" ca="1" si="0"/>
        <v>MZ0110</v>
      </c>
      <c r="AK36" s="49" t="str">
        <f t="shared" ca="1" si="1"/>
        <v/>
      </c>
    </row>
    <row r="37" spans="1:37" x14ac:dyDescent="0.2">
      <c r="A37" s="58">
        <v>45292</v>
      </c>
      <c r="B37" s="49" t="s">
        <v>209</v>
      </c>
      <c r="C37" s="49" t="s">
        <v>445</v>
      </c>
      <c r="G37" s="49" t="s">
        <v>116</v>
      </c>
      <c r="H37" s="49" t="s">
        <v>146</v>
      </c>
      <c r="I37" s="49" t="s">
        <v>118</v>
      </c>
      <c r="K37" s="49" t="s">
        <v>1212</v>
      </c>
      <c r="L37" s="49">
        <v>38</v>
      </c>
      <c r="M37" s="49">
        <v>37</v>
      </c>
      <c r="N37" s="49">
        <v>178</v>
      </c>
      <c r="O37" s="49">
        <v>168</v>
      </c>
      <c r="X37" s="49">
        <v>182</v>
      </c>
      <c r="Y37" s="49">
        <v>67</v>
      </c>
      <c r="AC37" s="1">
        <f>IF(ISBLANK(cp[[#This Row],[total_boys]]),SUM(cp[[#This Row],[boys_0-5_reached]],cp[[#This Row],[boys_6-12_reached]],cp[[#This Row],[boys_13-18_reached]]),cp[[#This Row],[total_boys]])</f>
        <v>216</v>
      </c>
      <c r="AD37" s="1">
        <f>IF(ISBLANK(cp[[#This Row],[total_girls]]),SUM(cp[[#This Row],[girls_0-5_reached]],cp[[#This Row],[girls_6-12_reached]],cp[[#This Row],[girls_13-18_reached]]),cp[[#This Row],[total_girls]])</f>
        <v>205</v>
      </c>
      <c r="AE37" s="1">
        <f>IF(ISBLANK(cp[[#This Row],[total_children]]),SUM(cp[[#This Row],[calc_boys]],cp[[#This Row],[calc_girls]]),cp[[#This Row],[total_children]])</f>
        <v>421</v>
      </c>
      <c r="AF37" s="1">
        <f>IF(ISBLANK(cp[[#This Row],[total_pwd]]),SUM(cp[[#This Row],[total_pwd_men]],cp[[#This Row],[total_pwd_women]]),cp[[#This Row],[total_pwd]])</f>
        <v>0</v>
      </c>
      <c r="AG37" s="1">
        <f>IF(ISBLANK(cp[[#This Row],[total_adults]]),SUM(cp[[#This Row],[total_men]],cp[[#This Row],[total_women]]),cp[[#This Row],[total_adults]])</f>
        <v>249</v>
      </c>
      <c r="AH37" s="1">
        <f>IF(ISBLANK(cp[[#This Row],[total_beneficiaries_reached]]),SUM(cp[[#This Row],[calc_children]],cp[[#This Row],[calc_adults]]),cp[[#This Row],[total_beneficiaries_reached]])</f>
        <v>670</v>
      </c>
      <c r="AI37" s="49" t="str">
        <f ca="1">IF(B37="","",OFFSET(table_admin1[[#Headers],[ADM1_PT]],MATCH(B37,admin1,0),1))</f>
        <v>MZ07</v>
      </c>
      <c r="AJ37" s="49" t="str">
        <f t="shared" ca="1" si="0"/>
        <v>MZ0703</v>
      </c>
      <c r="AK37" s="49" t="str">
        <f t="shared" ca="1" si="1"/>
        <v/>
      </c>
    </row>
    <row r="38" spans="1:37" x14ac:dyDescent="0.2">
      <c r="A38" s="58">
        <v>45383</v>
      </c>
      <c r="B38" s="49" t="s">
        <v>120</v>
      </c>
      <c r="C38" s="49" t="s">
        <v>205</v>
      </c>
      <c r="G38" s="49" t="s">
        <v>122</v>
      </c>
      <c r="H38" s="49" t="s">
        <v>144</v>
      </c>
      <c r="I38" s="49" t="s">
        <v>124</v>
      </c>
      <c r="K38" s="49" t="s">
        <v>1212</v>
      </c>
      <c r="L38" s="49">
        <v>54</v>
      </c>
      <c r="M38" s="49">
        <v>159</v>
      </c>
      <c r="N38" s="49">
        <v>78</v>
      </c>
      <c r="O38" s="49">
        <v>88</v>
      </c>
      <c r="X38" s="49">
        <v>23</v>
      </c>
      <c r="Y38" s="49">
        <v>41</v>
      </c>
      <c r="AC38" s="1">
        <f>IF(ISBLANK(cp[[#This Row],[total_boys]]),SUM(cp[[#This Row],[boys_0-5_reached]],cp[[#This Row],[boys_6-12_reached]],cp[[#This Row],[boys_13-18_reached]]),cp[[#This Row],[total_boys]])</f>
        <v>132</v>
      </c>
      <c r="AD38" s="1">
        <f>IF(ISBLANK(cp[[#This Row],[total_girls]]),SUM(cp[[#This Row],[girls_0-5_reached]],cp[[#This Row],[girls_6-12_reached]],cp[[#This Row],[girls_13-18_reached]]),cp[[#This Row],[total_girls]])</f>
        <v>247</v>
      </c>
      <c r="AE38" s="1">
        <f>IF(ISBLANK(cp[[#This Row],[total_children]]),SUM(cp[[#This Row],[calc_boys]],cp[[#This Row],[calc_girls]]),cp[[#This Row],[total_children]])</f>
        <v>379</v>
      </c>
      <c r="AF38" s="1">
        <f>IF(ISBLANK(cp[[#This Row],[total_pwd]]),SUM(cp[[#This Row],[total_pwd_men]],cp[[#This Row],[total_pwd_women]]),cp[[#This Row],[total_pwd]])</f>
        <v>0</v>
      </c>
      <c r="AG38" s="1">
        <f>IF(ISBLANK(cp[[#This Row],[total_adults]]),SUM(cp[[#This Row],[total_men]],cp[[#This Row],[total_women]]),cp[[#This Row],[total_adults]])</f>
        <v>64</v>
      </c>
      <c r="AH38" s="1">
        <f>IF(ISBLANK(cp[[#This Row],[total_beneficiaries_reached]]),SUM(cp[[#This Row],[calc_children]],cp[[#This Row],[calc_adults]]),cp[[#This Row],[total_beneficiaries_reached]])</f>
        <v>443</v>
      </c>
      <c r="AI38" s="49" t="str">
        <f ca="1">IF(B38="","",OFFSET(table_admin1[[#Headers],[ADM1_PT]],MATCH(B38,admin1,0),1))</f>
        <v>MZ01</v>
      </c>
      <c r="AJ38" s="49" t="str">
        <f t="shared" ca="1" si="0"/>
        <v>MZ0106</v>
      </c>
      <c r="AK38" s="49" t="str">
        <f t="shared" ca="1" si="1"/>
        <v/>
      </c>
    </row>
    <row r="39" spans="1:37" x14ac:dyDescent="0.2">
      <c r="A39" s="58">
        <v>45383</v>
      </c>
      <c r="B39" s="49" t="s">
        <v>229</v>
      </c>
      <c r="C39" s="49" t="s">
        <v>700</v>
      </c>
      <c r="G39" s="49" t="s">
        <v>122</v>
      </c>
      <c r="H39" s="49" t="s">
        <v>145</v>
      </c>
      <c r="I39" s="49" t="s">
        <v>124</v>
      </c>
      <c r="J39" s="49" t="s">
        <v>1316</v>
      </c>
      <c r="K39" s="49" t="s">
        <v>125</v>
      </c>
      <c r="L39" s="49">
        <v>182</v>
      </c>
      <c r="M39" s="49">
        <v>135</v>
      </c>
      <c r="N39" s="49">
        <v>108</v>
      </c>
      <c r="O39" s="49">
        <v>190</v>
      </c>
      <c r="X39" s="49">
        <v>74</v>
      </c>
      <c r="Y39" s="49">
        <v>102</v>
      </c>
      <c r="AC39" s="1">
        <f>IF(ISBLANK(cp[[#This Row],[total_boys]]),SUM(cp[[#This Row],[boys_0-5_reached]],cp[[#This Row],[boys_6-12_reached]],cp[[#This Row],[boys_13-18_reached]]),cp[[#This Row],[total_boys]])</f>
        <v>290</v>
      </c>
      <c r="AD39" s="1">
        <f>IF(ISBLANK(cp[[#This Row],[total_girls]]),SUM(cp[[#This Row],[girls_0-5_reached]],cp[[#This Row],[girls_6-12_reached]],cp[[#This Row],[girls_13-18_reached]]),cp[[#This Row],[total_girls]])</f>
        <v>325</v>
      </c>
      <c r="AE39" s="1">
        <f>IF(ISBLANK(cp[[#This Row],[total_children]]),SUM(cp[[#This Row],[calc_boys]],cp[[#This Row],[calc_girls]]),cp[[#This Row],[total_children]])</f>
        <v>615</v>
      </c>
      <c r="AF39" s="1">
        <f>IF(ISBLANK(cp[[#This Row],[total_pwd]]),SUM(cp[[#This Row],[total_pwd_men]],cp[[#This Row],[total_pwd_women]]),cp[[#This Row],[total_pwd]])</f>
        <v>0</v>
      </c>
      <c r="AG39" s="1">
        <f>IF(ISBLANK(cp[[#This Row],[total_adults]]),SUM(cp[[#This Row],[total_men]],cp[[#This Row],[total_women]]),cp[[#This Row],[total_adults]])</f>
        <v>176</v>
      </c>
      <c r="AH39" s="1">
        <f>IF(ISBLANK(cp[[#This Row],[total_beneficiaries_reached]]),SUM(cp[[#This Row],[calc_children]],cp[[#This Row],[calc_adults]]),cp[[#This Row],[total_beneficiaries_reached]])</f>
        <v>791</v>
      </c>
      <c r="AI39" s="49" t="str">
        <f ca="1">IF(B39="","",OFFSET(table_admin1[[#Headers],[ADM1_PT]],MATCH(B39,admin1,0),1))</f>
        <v>MZ11</v>
      </c>
      <c r="AJ39" s="49" t="str">
        <f t="shared" ca="1" si="0"/>
        <v>MZ1103</v>
      </c>
      <c r="AK39" s="49" t="str">
        <f t="shared" ca="1" si="1"/>
        <v/>
      </c>
    </row>
    <row r="40" spans="1:37" x14ac:dyDescent="0.2">
      <c r="A40" s="58">
        <v>45292</v>
      </c>
      <c r="B40" s="49" t="s">
        <v>120</v>
      </c>
      <c r="C40" s="49" t="s">
        <v>127</v>
      </c>
      <c r="G40" s="49" t="s">
        <v>116</v>
      </c>
      <c r="H40" s="49" t="s">
        <v>1199</v>
      </c>
      <c r="I40" s="49" t="s">
        <v>118</v>
      </c>
      <c r="K40" s="49" t="s">
        <v>1212</v>
      </c>
      <c r="L40" s="49">
        <v>106</v>
      </c>
      <c r="M40" s="49">
        <v>4</v>
      </c>
      <c r="N40" s="49">
        <v>184</v>
      </c>
      <c r="O40" s="49">
        <v>88</v>
      </c>
      <c r="X40" s="49">
        <v>158</v>
      </c>
      <c r="Y40" s="49">
        <v>133</v>
      </c>
      <c r="AC40" s="1">
        <f>IF(ISBLANK(cp[[#This Row],[total_boys]]),SUM(cp[[#This Row],[boys_0-5_reached]],cp[[#This Row],[boys_6-12_reached]],cp[[#This Row],[boys_13-18_reached]]),cp[[#This Row],[total_boys]])</f>
        <v>290</v>
      </c>
      <c r="AD40" s="1">
        <f>IF(ISBLANK(cp[[#This Row],[total_girls]]),SUM(cp[[#This Row],[girls_0-5_reached]],cp[[#This Row],[girls_6-12_reached]],cp[[#This Row],[girls_13-18_reached]]),cp[[#This Row],[total_girls]])</f>
        <v>92</v>
      </c>
      <c r="AE40" s="1">
        <f>IF(ISBLANK(cp[[#This Row],[total_children]]),SUM(cp[[#This Row],[calc_boys]],cp[[#This Row],[calc_girls]]),cp[[#This Row],[total_children]])</f>
        <v>382</v>
      </c>
      <c r="AF40" s="1">
        <f>IF(ISBLANK(cp[[#This Row],[total_pwd]]),SUM(cp[[#This Row],[total_pwd_men]],cp[[#This Row],[total_pwd_women]]),cp[[#This Row],[total_pwd]])</f>
        <v>0</v>
      </c>
      <c r="AG40" s="1">
        <f>IF(ISBLANK(cp[[#This Row],[total_adults]]),SUM(cp[[#This Row],[total_men]],cp[[#This Row],[total_women]]),cp[[#This Row],[total_adults]])</f>
        <v>291</v>
      </c>
      <c r="AH40" s="1">
        <f>IF(ISBLANK(cp[[#This Row],[total_beneficiaries_reached]]),SUM(cp[[#This Row],[calc_children]],cp[[#This Row],[calc_adults]]),cp[[#This Row],[total_beneficiaries_reached]])</f>
        <v>673</v>
      </c>
      <c r="AI40" s="49" t="str">
        <f ca="1">IF(B40="","",OFFSET(table_admin1[[#Headers],[ADM1_PT]],MATCH(B40,admin1,0),1))</f>
        <v>MZ01</v>
      </c>
      <c r="AJ40" s="49" t="str">
        <f t="shared" ca="1" si="0"/>
        <v>MZ0101</v>
      </c>
      <c r="AK40" s="49" t="str">
        <f t="shared" ca="1" si="1"/>
        <v/>
      </c>
    </row>
    <row r="41" spans="1:37" x14ac:dyDescent="0.2">
      <c r="A41" s="58">
        <v>45292</v>
      </c>
      <c r="B41" s="49" t="s">
        <v>120</v>
      </c>
      <c r="C41" s="49" t="s">
        <v>199</v>
      </c>
      <c r="G41" s="49" t="s">
        <v>122</v>
      </c>
      <c r="H41" s="49" t="s">
        <v>146</v>
      </c>
      <c r="I41" s="49" t="s">
        <v>124</v>
      </c>
      <c r="J41" s="49" t="s">
        <v>1315</v>
      </c>
      <c r="K41" s="49" t="s">
        <v>125</v>
      </c>
      <c r="L41" s="49">
        <v>169</v>
      </c>
      <c r="M41" s="49">
        <v>62</v>
      </c>
      <c r="N41" s="49">
        <v>15</v>
      </c>
      <c r="O41" s="49">
        <v>30</v>
      </c>
      <c r="X41" s="49">
        <v>28</v>
      </c>
      <c r="Y41" s="49">
        <v>125</v>
      </c>
      <c r="AC41" s="1">
        <f>IF(ISBLANK(cp[[#This Row],[total_boys]]),SUM(cp[[#This Row],[boys_0-5_reached]],cp[[#This Row],[boys_6-12_reached]],cp[[#This Row],[boys_13-18_reached]]),cp[[#This Row],[total_boys]])</f>
        <v>184</v>
      </c>
      <c r="AD41" s="1">
        <f>IF(ISBLANK(cp[[#This Row],[total_girls]]),SUM(cp[[#This Row],[girls_0-5_reached]],cp[[#This Row],[girls_6-12_reached]],cp[[#This Row],[girls_13-18_reached]]),cp[[#This Row],[total_girls]])</f>
        <v>92</v>
      </c>
      <c r="AE41" s="1">
        <f>IF(ISBLANK(cp[[#This Row],[total_children]]),SUM(cp[[#This Row],[calc_boys]],cp[[#This Row],[calc_girls]]),cp[[#This Row],[total_children]])</f>
        <v>276</v>
      </c>
      <c r="AF41" s="1">
        <f>IF(ISBLANK(cp[[#This Row],[total_pwd]]),SUM(cp[[#This Row],[total_pwd_men]],cp[[#This Row],[total_pwd_women]]),cp[[#This Row],[total_pwd]])</f>
        <v>0</v>
      </c>
      <c r="AG41" s="1">
        <f>IF(ISBLANK(cp[[#This Row],[total_adults]]),SUM(cp[[#This Row],[total_men]],cp[[#This Row],[total_women]]),cp[[#This Row],[total_adults]])</f>
        <v>153</v>
      </c>
      <c r="AH41" s="1">
        <f>IF(ISBLANK(cp[[#This Row],[total_beneficiaries_reached]]),SUM(cp[[#This Row],[calc_children]],cp[[#This Row],[calc_adults]]),cp[[#This Row],[total_beneficiaries_reached]])</f>
        <v>429</v>
      </c>
      <c r="AI41" s="49" t="str">
        <f ca="1">IF(B41="","",OFFSET(table_admin1[[#Headers],[ADM1_PT]],MATCH(B41,admin1,0),1))</f>
        <v>MZ01</v>
      </c>
      <c r="AJ41" s="49" t="str">
        <f t="shared" ca="1" si="0"/>
        <v>MZ0105</v>
      </c>
      <c r="AK41" s="49" t="str">
        <f t="shared" ca="1" si="1"/>
        <v/>
      </c>
    </row>
    <row r="42" spans="1:37" x14ac:dyDescent="0.2">
      <c r="A42" s="58">
        <v>45383</v>
      </c>
      <c r="B42" s="49" t="s">
        <v>209</v>
      </c>
      <c r="C42" s="49" t="s">
        <v>445</v>
      </c>
      <c r="G42" s="49" t="s">
        <v>122</v>
      </c>
      <c r="H42" s="49" t="s">
        <v>144</v>
      </c>
      <c r="I42" s="49" t="s">
        <v>124</v>
      </c>
      <c r="J42" s="49" t="s">
        <v>1315</v>
      </c>
      <c r="K42" s="49" t="s">
        <v>125</v>
      </c>
      <c r="L42" s="49">
        <v>23</v>
      </c>
      <c r="M42" s="49">
        <v>171</v>
      </c>
      <c r="N42" s="49">
        <v>5</v>
      </c>
      <c r="O42" s="49">
        <v>83</v>
      </c>
      <c r="X42" s="49">
        <v>81</v>
      </c>
      <c r="Y42" s="49">
        <v>22</v>
      </c>
      <c r="AC42" s="1">
        <f>IF(ISBLANK(cp[[#This Row],[total_boys]]),SUM(cp[[#This Row],[boys_0-5_reached]],cp[[#This Row],[boys_6-12_reached]],cp[[#This Row],[boys_13-18_reached]]),cp[[#This Row],[total_boys]])</f>
        <v>28</v>
      </c>
      <c r="AD42" s="1">
        <f>IF(ISBLANK(cp[[#This Row],[total_girls]]),SUM(cp[[#This Row],[girls_0-5_reached]],cp[[#This Row],[girls_6-12_reached]],cp[[#This Row],[girls_13-18_reached]]),cp[[#This Row],[total_girls]])</f>
        <v>254</v>
      </c>
      <c r="AE42" s="1">
        <f>IF(ISBLANK(cp[[#This Row],[total_children]]),SUM(cp[[#This Row],[calc_boys]],cp[[#This Row],[calc_girls]]),cp[[#This Row],[total_children]])</f>
        <v>282</v>
      </c>
      <c r="AF42" s="1">
        <f>IF(ISBLANK(cp[[#This Row],[total_pwd]]),SUM(cp[[#This Row],[total_pwd_men]],cp[[#This Row],[total_pwd_women]]),cp[[#This Row],[total_pwd]])</f>
        <v>0</v>
      </c>
      <c r="AG42" s="1">
        <f>IF(ISBLANK(cp[[#This Row],[total_adults]]),SUM(cp[[#This Row],[total_men]],cp[[#This Row],[total_women]]),cp[[#This Row],[total_adults]])</f>
        <v>103</v>
      </c>
      <c r="AH42" s="1">
        <f>IF(ISBLANK(cp[[#This Row],[total_beneficiaries_reached]]),SUM(cp[[#This Row],[calc_children]],cp[[#This Row],[calc_adults]]),cp[[#This Row],[total_beneficiaries_reached]])</f>
        <v>385</v>
      </c>
      <c r="AI42" s="49" t="str">
        <f ca="1">IF(B42="","",OFFSET(table_admin1[[#Headers],[ADM1_PT]],MATCH(B42,admin1,0),1))</f>
        <v>MZ07</v>
      </c>
      <c r="AJ42" s="49" t="str">
        <f t="shared" ca="1" si="0"/>
        <v>MZ0703</v>
      </c>
      <c r="AK42" s="49" t="str">
        <f t="shared" ca="1" si="1"/>
        <v/>
      </c>
    </row>
    <row r="43" spans="1:37" x14ac:dyDescent="0.2">
      <c r="A43" s="58">
        <v>45292</v>
      </c>
      <c r="B43" s="49" t="s">
        <v>120</v>
      </c>
      <c r="C43" s="49" t="s">
        <v>127</v>
      </c>
      <c r="G43" s="49" t="s">
        <v>122</v>
      </c>
      <c r="H43" s="49" t="s">
        <v>1202</v>
      </c>
      <c r="I43" s="49" t="s">
        <v>124</v>
      </c>
      <c r="J43" s="49" t="s">
        <v>1315</v>
      </c>
      <c r="K43" s="49" t="s">
        <v>125</v>
      </c>
      <c r="L43" s="49">
        <v>66</v>
      </c>
      <c r="M43" s="49">
        <v>137</v>
      </c>
      <c r="N43" s="49">
        <v>44</v>
      </c>
      <c r="O43" s="49">
        <v>169</v>
      </c>
      <c r="X43" s="49">
        <v>183</v>
      </c>
      <c r="Y43" s="49">
        <v>135</v>
      </c>
      <c r="AC43" s="1">
        <f>IF(ISBLANK(cp[[#This Row],[total_boys]]),SUM(cp[[#This Row],[boys_0-5_reached]],cp[[#This Row],[boys_6-12_reached]],cp[[#This Row],[boys_13-18_reached]]),cp[[#This Row],[total_boys]])</f>
        <v>110</v>
      </c>
      <c r="AD43" s="1">
        <f>IF(ISBLANK(cp[[#This Row],[total_girls]]),SUM(cp[[#This Row],[girls_0-5_reached]],cp[[#This Row],[girls_6-12_reached]],cp[[#This Row],[girls_13-18_reached]]),cp[[#This Row],[total_girls]])</f>
        <v>306</v>
      </c>
      <c r="AE43" s="1">
        <f>IF(ISBLANK(cp[[#This Row],[total_children]]),SUM(cp[[#This Row],[calc_boys]],cp[[#This Row],[calc_girls]]),cp[[#This Row],[total_children]])</f>
        <v>416</v>
      </c>
      <c r="AF43" s="1">
        <f>IF(ISBLANK(cp[[#This Row],[total_pwd]]),SUM(cp[[#This Row],[total_pwd_men]],cp[[#This Row],[total_pwd_women]]),cp[[#This Row],[total_pwd]])</f>
        <v>0</v>
      </c>
      <c r="AG43" s="1">
        <f>IF(ISBLANK(cp[[#This Row],[total_adults]]),SUM(cp[[#This Row],[total_men]],cp[[#This Row],[total_women]]),cp[[#This Row],[total_adults]])</f>
        <v>318</v>
      </c>
      <c r="AH43" s="1">
        <f>IF(ISBLANK(cp[[#This Row],[total_beneficiaries_reached]]),SUM(cp[[#This Row],[calc_children]],cp[[#This Row],[calc_adults]]),cp[[#This Row],[total_beneficiaries_reached]])</f>
        <v>734</v>
      </c>
      <c r="AI43" s="49" t="str">
        <f ca="1">IF(B43="","",OFFSET(table_admin1[[#Headers],[ADM1_PT]],MATCH(B43,admin1,0),1))</f>
        <v>MZ01</v>
      </c>
      <c r="AJ43" s="49" t="str">
        <f t="shared" ca="1" si="0"/>
        <v>MZ0101</v>
      </c>
      <c r="AK43" s="49" t="str">
        <f t="shared" ca="1" si="1"/>
        <v/>
      </c>
    </row>
    <row r="44" spans="1:37" x14ac:dyDescent="0.2">
      <c r="A44" s="58">
        <v>45352</v>
      </c>
      <c r="B44" s="49" t="s">
        <v>120</v>
      </c>
      <c r="C44" s="49" t="s">
        <v>194</v>
      </c>
      <c r="G44" s="49" t="s">
        <v>116</v>
      </c>
      <c r="H44" s="49" t="s">
        <v>1199</v>
      </c>
      <c r="I44" s="49" t="s">
        <v>118</v>
      </c>
      <c r="K44" s="49" t="s">
        <v>1212</v>
      </c>
      <c r="L44" s="49">
        <v>194</v>
      </c>
      <c r="M44" s="49">
        <v>34</v>
      </c>
      <c r="N44" s="49">
        <v>139</v>
      </c>
      <c r="O44" s="49">
        <v>96</v>
      </c>
      <c r="X44" s="49">
        <v>121</v>
      </c>
      <c r="Y44" s="49">
        <v>134</v>
      </c>
      <c r="AC44" s="1">
        <f>IF(ISBLANK(cp[[#This Row],[total_boys]]),SUM(cp[[#This Row],[boys_0-5_reached]],cp[[#This Row],[boys_6-12_reached]],cp[[#This Row],[boys_13-18_reached]]),cp[[#This Row],[total_boys]])</f>
        <v>333</v>
      </c>
      <c r="AD44" s="1">
        <f>IF(ISBLANK(cp[[#This Row],[total_girls]]),SUM(cp[[#This Row],[girls_0-5_reached]],cp[[#This Row],[girls_6-12_reached]],cp[[#This Row],[girls_13-18_reached]]),cp[[#This Row],[total_girls]])</f>
        <v>130</v>
      </c>
      <c r="AE44" s="1">
        <f>IF(ISBLANK(cp[[#This Row],[total_children]]),SUM(cp[[#This Row],[calc_boys]],cp[[#This Row],[calc_girls]]),cp[[#This Row],[total_children]])</f>
        <v>463</v>
      </c>
      <c r="AF44" s="1">
        <f>IF(ISBLANK(cp[[#This Row],[total_pwd]]),SUM(cp[[#This Row],[total_pwd_men]],cp[[#This Row],[total_pwd_women]]),cp[[#This Row],[total_pwd]])</f>
        <v>0</v>
      </c>
      <c r="AG44" s="1">
        <f>IF(ISBLANK(cp[[#This Row],[total_adults]]),SUM(cp[[#This Row],[total_men]],cp[[#This Row],[total_women]]),cp[[#This Row],[total_adults]])</f>
        <v>255</v>
      </c>
      <c r="AH44" s="1">
        <f>IF(ISBLANK(cp[[#This Row],[total_beneficiaries_reached]]),SUM(cp[[#This Row],[calc_children]],cp[[#This Row],[calc_adults]]),cp[[#This Row],[total_beneficiaries_reached]])</f>
        <v>718</v>
      </c>
      <c r="AI44" s="49" t="str">
        <f ca="1">IF(B44="","",OFFSET(table_admin1[[#Headers],[ADM1_PT]],MATCH(B44,admin1,0),1))</f>
        <v>MZ01</v>
      </c>
      <c r="AJ44" s="49" t="str">
        <f t="shared" ca="1" si="0"/>
        <v>MZ0104</v>
      </c>
      <c r="AK44" s="49" t="str">
        <f t="shared" ca="1" si="1"/>
        <v/>
      </c>
    </row>
    <row r="45" spans="1:37" x14ac:dyDescent="0.2">
      <c r="A45" s="58">
        <v>45352</v>
      </c>
      <c r="B45" s="49" t="s">
        <v>113</v>
      </c>
      <c r="C45" s="49" t="s">
        <v>613</v>
      </c>
      <c r="G45" s="49" t="s">
        <v>122</v>
      </c>
      <c r="H45" s="49" t="s">
        <v>1199</v>
      </c>
      <c r="I45" s="49" t="s">
        <v>124</v>
      </c>
      <c r="J45" s="49" t="s">
        <v>1315</v>
      </c>
      <c r="K45" s="49" t="s">
        <v>125</v>
      </c>
      <c r="L45" s="49">
        <v>194</v>
      </c>
      <c r="M45" s="49">
        <v>72</v>
      </c>
      <c r="N45" s="49">
        <v>76</v>
      </c>
      <c r="O45" s="49">
        <v>29</v>
      </c>
      <c r="X45" s="49">
        <v>30</v>
      </c>
      <c r="Y45" s="49">
        <v>103</v>
      </c>
      <c r="AC45" s="1">
        <f>IF(ISBLANK(cp[[#This Row],[total_boys]]),SUM(cp[[#This Row],[boys_0-5_reached]],cp[[#This Row],[boys_6-12_reached]],cp[[#This Row],[boys_13-18_reached]]),cp[[#This Row],[total_boys]])</f>
        <v>270</v>
      </c>
      <c r="AD45" s="1">
        <f>IF(ISBLANK(cp[[#This Row],[total_girls]]),SUM(cp[[#This Row],[girls_0-5_reached]],cp[[#This Row],[girls_6-12_reached]],cp[[#This Row],[girls_13-18_reached]]),cp[[#This Row],[total_girls]])</f>
        <v>101</v>
      </c>
      <c r="AE45" s="1">
        <f>IF(ISBLANK(cp[[#This Row],[total_children]]),SUM(cp[[#This Row],[calc_boys]],cp[[#This Row],[calc_girls]]),cp[[#This Row],[total_children]])</f>
        <v>371</v>
      </c>
      <c r="AF45" s="1">
        <f>IF(ISBLANK(cp[[#This Row],[total_pwd]]),SUM(cp[[#This Row],[total_pwd_men]],cp[[#This Row],[total_pwd_women]]),cp[[#This Row],[total_pwd]])</f>
        <v>0</v>
      </c>
      <c r="AG45" s="1">
        <f>IF(ISBLANK(cp[[#This Row],[total_adults]]),SUM(cp[[#This Row],[total_men]],cp[[#This Row],[total_women]]),cp[[#This Row],[total_adults]])</f>
        <v>133</v>
      </c>
      <c r="AH45" s="1">
        <f>IF(ISBLANK(cp[[#This Row],[total_beneficiaries_reached]]),SUM(cp[[#This Row],[calc_children]],cp[[#This Row],[calc_adults]]),cp[[#This Row],[total_beneficiaries_reached]])</f>
        <v>504</v>
      </c>
      <c r="AI45" s="49" t="str">
        <f ca="1">IF(B45="","",OFFSET(table_admin1[[#Headers],[ADM1_PT]],MATCH(B45,admin1,0),1))</f>
        <v>MZ09</v>
      </c>
      <c r="AJ45" s="49" t="str">
        <f t="shared" ca="1" si="0"/>
        <v>MZ0907</v>
      </c>
      <c r="AK45" s="49" t="str">
        <f t="shared" ca="1" si="1"/>
        <v/>
      </c>
    </row>
    <row r="46" spans="1:37" x14ac:dyDescent="0.2">
      <c r="A46" s="58">
        <v>45383</v>
      </c>
      <c r="B46" s="49" t="s">
        <v>214</v>
      </c>
      <c r="C46" s="49" t="s">
        <v>574</v>
      </c>
      <c r="G46" s="49" t="s">
        <v>122</v>
      </c>
      <c r="H46" s="49" t="s">
        <v>144</v>
      </c>
      <c r="I46" s="49" t="s">
        <v>124</v>
      </c>
      <c r="J46" s="49" t="s">
        <v>1315</v>
      </c>
      <c r="K46" s="49" t="s">
        <v>125</v>
      </c>
      <c r="L46" s="49">
        <v>151</v>
      </c>
      <c r="M46" s="49">
        <v>149</v>
      </c>
      <c r="N46" s="49">
        <v>189</v>
      </c>
      <c r="O46" s="49">
        <v>149</v>
      </c>
      <c r="X46" s="49">
        <v>136</v>
      </c>
      <c r="Y46" s="49">
        <v>185</v>
      </c>
      <c r="AC46" s="1">
        <f>IF(ISBLANK(cp[[#This Row],[total_boys]]),SUM(cp[[#This Row],[boys_0-5_reached]],cp[[#This Row],[boys_6-12_reached]],cp[[#This Row],[boys_13-18_reached]]),cp[[#This Row],[total_boys]])</f>
        <v>340</v>
      </c>
      <c r="AD46" s="1">
        <f>IF(ISBLANK(cp[[#This Row],[total_girls]]),SUM(cp[[#This Row],[girls_0-5_reached]],cp[[#This Row],[girls_6-12_reached]],cp[[#This Row],[girls_13-18_reached]]),cp[[#This Row],[total_girls]])</f>
        <v>298</v>
      </c>
      <c r="AE46" s="1">
        <f>IF(ISBLANK(cp[[#This Row],[total_children]]),SUM(cp[[#This Row],[calc_boys]],cp[[#This Row],[calc_girls]]),cp[[#This Row],[total_children]])</f>
        <v>638</v>
      </c>
      <c r="AF46" s="1">
        <f>IF(ISBLANK(cp[[#This Row],[total_pwd]]),SUM(cp[[#This Row],[total_pwd_men]],cp[[#This Row],[total_pwd_women]]),cp[[#This Row],[total_pwd]])</f>
        <v>0</v>
      </c>
      <c r="AG46" s="1">
        <f>IF(ISBLANK(cp[[#This Row],[total_adults]]),SUM(cp[[#This Row],[total_men]],cp[[#This Row],[total_women]]),cp[[#This Row],[total_adults]])</f>
        <v>321</v>
      </c>
      <c r="AH46" s="1">
        <f>IF(ISBLANK(cp[[#This Row],[total_beneficiaries_reached]]),SUM(cp[[#This Row],[calc_children]],cp[[#This Row],[calc_adults]]),cp[[#This Row],[total_beneficiaries_reached]])</f>
        <v>959</v>
      </c>
      <c r="AI46" s="49" t="str">
        <f ca="1">IF(B46="","",OFFSET(table_admin1[[#Headers],[ADM1_PT]],MATCH(B46,admin1,0),1))</f>
        <v>MZ08</v>
      </c>
      <c r="AJ46" s="49" t="str">
        <f t="shared" ca="1" si="0"/>
        <v>MZ0815</v>
      </c>
      <c r="AK46" s="49" t="str">
        <f t="shared" ca="1" si="1"/>
        <v/>
      </c>
    </row>
    <row r="47" spans="1:37" x14ac:dyDescent="0.2">
      <c r="A47" s="58">
        <v>45352</v>
      </c>
      <c r="B47" s="49" t="s">
        <v>120</v>
      </c>
      <c r="C47" s="49" t="s">
        <v>199</v>
      </c>
      <c r="G47" s="49" t="s">
        <v>122</v>
      </c>
      <c r="H47" s="49" t="s">
        <v>146</v>
      </c>
      <c r="I47" s="49" t="s">
        <v>130</v>
      </c>
      <c r="J47" s="49" t="s">
        <v>1317</v>
      </c>
      <c r="K47" s="49" t="s">
        <v>125</v>
      </c>
      <c r="L47" s="49">
        <v>59</v>
      </c>
      <c r="M47" s="49">
        <v>106</v>
      </c>
      <c r="N47" s="49">
        <v>23</v>
      </c>
      <c r="O47" s="49">
        <v>129</v>
      </c>
      <c r="X47" s="49">
        <v>43</v>
      </c>
      <c r="Y47" s="49">
        <v>125</v>
      </c>
      <c r="AC47" s="1">
        <f>IF(ISBLANK(cp[[#This Row],[total_boys]]),SUM(cp[[#This Row],[boys_0-5_reached]],cp[[#This Row],[boys_6-12_reached]],cp[[#This Row],[boys_13-18_reached]]),cp[[#This Row],[total_boys]])</f>
        <v>82</v>
      </c>
      <c r="AD47" s="1">
        <f>IF(ISBLANK(cp[[#This Row],[total_girls]]),SUM(cp[[#This Row],[girls_0-5_reached]],cp[[#This Row],[girls_6-12_reached]],cp[[#This Row],[girls_13-18_reached]]),cp[[#This Row],[total_girls]])</f>
        <v>235</v>
      </c>
      <c r="AE47" s="1">
        <f>IF(ISBLANK(cp[[#This Row],[total_children]]),SUM(cp[[#This Row],[calc_boys]],cp[[#This Row],[calc_girls]]),cp[[#This Row],[total_children]])</f>
        <v>317</v>
      </c>
      <c r="AF47" s="1">
        <f>IF(ISBLANK(cp[[#This Row],[total_pwd]]),SUM(cp[[#This Row],[total_pwd_men]],cp[[#This Row],[total_pwd_women]]),cp[[#This Row],[total_pwd]])</f>
        <v>0</v>
      </c>
      <c r="AG47" s="1">
        <f>IF(ISBLANK(cp[[#This Row],[total_adults]]),SUM(cp[[#This Row],[total_men]],cp[[#This Row],[total_women]]),cp[[#This Row],[total_adults]])</f>
        <v>168</v>
      </c>
      <c r="AH47" s="1">
        <f>IF(ISBLANK(cp[[#This Row],[total_beneficiaries_reached]]),SUM(cp[[#This Row],[calc_children]],cp[[#This Row],[calc_adults]]),cp[[#This Row],[total_beneficiaries_reached]])</f>
        <v>485</v>
      </c>
      <c r="AI47" s="49" t="str">
        <f ca="1">IF(B47="","",OFFSET(table_admin1[[#Headers],[ADM1_PT]],MATCH(B47,admin1,0),1))</f>
        <v>MZ01</v>
      </c>
      <c r="AJ47" s="49" t="str">
        <f t="shared" ca="1" si="0"/>
        <v>MZ0105</v>
      </c>
      <c r="AK47" s="49" t="str">
        <f t="shared" ca="1" si="1"/>
        <v/>
      </c>
    </row>
    <row r="48" spans="1:37" x14ac:dyDescent="0.2">
      <c r="A48" s="58">
        <v>45352</v>
      </c>
      <c r="B48" s="49" t="s">
        <v>120</v>
      </c>
      <c r="C48" s="49" t="s">
        <v>126</v>
      </c>
      <c r="G48" s="49" t="s">
        <v>122</v>
      </c>
      <c r="H48" s="49" t="s">
        <v>1199</v>
      </c>
      <c r="K48" s="49" t="s">
        <v>125</v>
      </c>
      <c r="L48" s="49">
        <v>47</v>
      </c>
      <c r="M48" s="49">
        <v>34</v>
      </c>
      <c r="N48" s="49">
        <v>5</v>
      </c>
      <c r="O48" s="49">
        <v>101</v>
      </c>
      <c r="X48" s="49">
        <v>19</v>
      </c>
      <c r="Y48" s="49">
        <v>109</v>
      </c>
      <c r="AC48" s="1">
        <f>IF(ISBLANK(cp[[#This Row],[total_boys]]),SUM(cp[[#This Row],[boys_0-5_reached]],cp[[#This Row],[boys_6-12_reached]],cp[[#This Row],[boys_13-18_reached]]),cp[[#This Row],[total_boys]])</f>
        <v>52</v>
      </c>
      <c r="AD48" s="1">
        <f>IF(ISBLANK(cp[[#This Row],[total_girls]]),SUM(cp[[#This Row],[girls_0-5_reached]],cp[[#This Row],[girls_6-12_reached]],cp[[#This Row],[girls_13-18_reached]]),cp[[#This Row],[total_girls]])</f>
        <v>135</v>
      </c>
      <c r="AE48" s="1">
        <f>IF(ISBLANK(cp[[#This Row],[total_children]]),SUM(cp[[#This Row],[calc_boys]],cp[[#This Row],[calc_girls]]),cp[[#This Row],[total_children]])</f>
        <v>187</v>
      </c>
      <c r="AF48" s="1">
        <f>IF(ISBLANK(cp[[#This Row],[total_pwd]]),SUM(cp[[#This Row],[total_pwd_men]],cp[[#This Row],[total_pwd_women]]),cp[[#This Row],[total_pwd]])</f>
        <v>0</v>
      </c>
      <c r="AG48" s="1">
        <f>IF(ISBLANK(cp[[#This Row],[total_adults]]),SUM(cp[[#This Row],[total_men]],cp[[#This Row],[total_women]]),cp[[#This Row],[total_adults]])</f>
        <v>128</v>
      </c>
      <c r="AH48" s="1">
        <f>IF(ISBLANK(cp[[#This Row],[total_beneficiaries_reached]]),SUM(cp[[#This Row],[calc_children]],cp[[#This Row],[calc_adults]]),cp[[#This Row],[total_beneficiaries_reached]])</f>
        <v>315</v>
      </c>
      <c r="AI48" s="49" t="str">
        <f ca="1">IF(B48="","",OFFSET(table_admin1[[#Headers],[ADM1_PT]],MATCH(B48,admin1,0),1))</f>
        <v>MZ01</v>
      </c>
      <c r="AJ48" s="49" t="str">
        <f t="shared" ca="1" si="0"/>
        <v>MZ0103</v>
      </c>
      <c r="AK48" s="49" t="str">
        <f t="shared" ca="1" si="1"/>
        <v/>
      </c>
    </row>
    <row r="49" spans="1:37" x14ac:dyDescent="0.2">
      <c r="A49" s="58">
        <v>45383</v>
      </c>
      <c r="B49" s="49" t="s">
        <v>209</v>
      </c>
      <c r="C49" s="49" t="s">
        <v>445</v>
      </c>
      <c r="G49" s="49" t="s">
        <v>116</v>
      </c>
      <c r="H49" s="49" t="s">
        <v>144</v>
      </c>
      <c r="I49" s="49" t="s">
        <v>118</v>
      </c>
      <c r="K49" s="49" t="s">
        <v>1212</v>
      </c>
      <c r="L49" s="49">
        <v>78</v>
      </c>
      <c r="M49" s="49">
        <v>80</v>
      </c>
      <c r="N49" s="49">
        <v>169</v>
      </c>
      <c r="O49" s="49">
        <v>72</v>
      </c>
      <c r="X49" s="49">
        <v>116</v>
      </c>
      <c r="Y49" s="49">
        <v>197</v>
      </c>
      <c r="AC49" s="1">
        <f>IF(ISBLANK(cp[[#This Row],[total_boys]]),SUM(cp[[#This Row],[boys_0-5_reached]],cp[[#This Row],[boys_6-12_reached]],cp[[#This Row],[boys_13-18_reached]]),cp[[#This Row],[total_boys]])</f>
        <v>247</v>
      </c>
      <c r="AD49" s="1">
        <f>IF(ISBLANK(cp[[#This Row],[total_girls]]),SUM(cp[[#This Row],[girls_0-5_reached]],cp[[#This Row],[girls_6-12_reached]],cp[[#This Row],[girls_13-18_reached]]),cp[[#This Row],[total_girls]])</f>
        <v>152</v>
      </c>
      <c r="AE49" s="1">
        <f>IF(ISBLANK(cp[[#This Row],[total_children]]),SUM(cp[[#This Row],[calc_boys]],cp[[#This Row],[calc_girls]]),cp[[#This Row],[total_children]])</f>
        <v>399</v>
      </c>
      <c r="AF49" s="1">
        <f>IF(ISBLANK(cp[[#This Row],[total_pwd]]),SUM(cp[[#This Row],[total_pwd_men]],cp[[#This Row],[total_pwd_women]]),cp[[#This Row],[total_pwd]])</f>
        <v>0</v>
      </c>
      <c r="AG49" s="1">
        <f>IF(ISBLANK(cp[[#This Row],[total_adults]]),SUM(cp[[#This Row],[total_men]],cp[[#This Row],[total_women]]),cp[[#This Row],[total_adults]])</f>
        <v>313</v>
      </c>
      <c r="AH49" s="1">
        <f>IF(ISBLANK(cp[[#This Row],[total_beneficiaries_reached]]),SUM(cp[[#This Row],[calc_children]],cp[[#This Row],[calc_adults]]),cp[[#This Row],[total_beneficiaries_reached]])</f>
        <v>712</v>
      </c>
      <c r="AI49" s="49" t="str">
        <f ca="1">IF(B49="","",OFFSET(table_admin1[[#Headers],[ADM1_PT]],MATCH(B49,admin1,0),1))</f>
        <v>MZ07</v>
      </c>
      <c r="AJ49" s="49" t="str">
        <f t="shared" ca="1" si="0"/>
        <v>MZ0703</v>
      </c>
      <c r="AK49" s="49" t="str">
        <f t="shared" ca="1" si="1"/>
        <v/>
      </c>
    </row>
    <row r="50" spans="1:37" x14ac:dyDescent="0.2">
      <c r="A50" s="58">
        <v>45383</v>
      </c>
      <c r="B50" s="49" t="s">
        <v>120</v>
      </c>
      <c r="C50" s="49" t="s">
        <v>220</v>
      </c>
      <c r="G50" s="49" t="s">
        <v>116</v>
      </c>
      <c r="H50" s="49" t="s">
        <v>1202</v>
      </c>
      <c r="I50" s="49" t="s">
        <v>118</v>
      </c>
      <c r="K50" s="49" t="s">
        <v>1212</v>
      </c>
      <c r="L50" s="49">
        <v>106</v>
      </c>
      <c r="M50" s="49">
        <v>114</v>
      </c>
      <c r="N50" s="49">
        <v>8</v>
      </c>
      <c r="O50" s="49">
        <v>129</v>
      </c>
      <c r="X50" s="49">
        <v>196</v>
      </c>
      <c r="Y50" s="49">
        <v>190</v>
      </c>
      <c r="AC50" s="1">
        <f>IF(ISBLANK(cp[[#This Row],[total_boys]]),SUM(cp[[#This Row],[boys_0-5_reached]],cp[[#This Row],[boys_6-12_reached]],cp[[#This Row],[boys_13-18_reached]]),cp[[#This Row],[total_boys]])</f>
        <v>114</v>
      </c>
      <c r="AD50" s="1">
        <f>IF(ISBLANK(cp[[#This Row],[total_girls]]),SUM(cp[[#This Row],[girls_0-5_reached]],cp[[#This Row],[girls_6-12_reached]],cp[[#This Row],[girls_13-18_reached]]),cp[[#This Row],[total_girls]])</f>
        <v>243</v>
      </c>
      <c r="AE50" s="1">
        <f>IF(ISBLANK(cp[[#This Row],[total_children]]),SUM(cp[[#This Row],[calc_boys]],cp[[#This Row],[calc_girls]]),cp[[#This Row],[total_children]])</f>
        <v>357</v>
      </c>
      <c r="AF50" s="1">
        <f>IF(ISBLANK(cp[[#This Row],[total_pwd]]),SUM(cp[[#This Row],[total_pwd_men]],cp[[#This Row],[total_pwd_women]]),cp[[#This Row],[total_pwd]])</f>
        <v>0</v>
      </c>
      <c r="AG50" s="1">
        <f>IF(ISBLANK(cp[[#This Row],[total_adults]]),SUM(cp[[#This Row],[total_men]],cp[[#This Row],[total_women]]),cp[[#This Row],[total_adults]])</f>
        <v>386</v>
      </c>
      <c r="AH50" s="1">
        <f>IF(ISBLANK(cp[[#This Row],[total_beneficiaries_reached]]),SUM(cp[[#This Row],[calc_children]],cp[[#This Row],[calc_adults]]),cp[[#This Row],[total_beneficiaries_reached]])</f>
        <v>743</v>
      </c>
      <c r="AI50" s="49" t="str">
        <f ca="1">IF(B50="","",OFFSET(table_admin1[[#Headers],[ADM1_PT]],MATCH(B50,admin1,0),1))</f>
        <v>MZ01</v>
      </c>
      <c r="AJ50" s="49" t="str">
        <f t="shared" ca="1" si="0"/>
        <v>MZ0109</v>
      </c>
      <c r="AK50" s="49" t="str">
        <f t="shared" ca="1" si="1"/>
        <v/>
      </c>
    </row>
    <row r="51" spans="1:37" x14ac:dyDescent="0.2">
      <c r="A51" s="58">
        <v>45292</v>
      </c>
      <c r="B51" s="49" t="s">
        <v>120</v>
      </c>
      <c r="C51" s="49" t="s">
        <v>121</v>
      </c>
      <c r="G51" s="49" t="s">
        <v>116</v>
      </c>
      <c r="H51" s="49" t="s">
        <v>1199</v>
      </c>
      <c r="K51" s="49" t="s">
        <v>125</v>
      </c>
      <c r="L51" s="49">
        <v>59</v>
      </c>
      <c r="M51" s="49">
        <v>36</v>
      </c>
      <c r="N51" s="49">
        <v>107</v>
      </c>
      <c r="O51" s="49">
        <v>77</v>
      </c>
      <c r="X51" s="49">
        <v>5</v>
      </c>
      <c r="Y51" s="49">
        <v>194</v>
      </c>
      <c r="AC51" s="1">
        <f>IF(ISBLANK(cp[[#This Row],[total_boys]]),SUM(cp[[#This Row],[boys_0-5_reached]],cp[[#This Row],[boys_6-12_reached]],cp[[#This Row],[boys_13-18_reached]]),cp[[#This Row],[total_boys]])</f>
        <v>166</v>
      </c>
      <c r="AD51" s="1">
        <f>IF(ISBLANK(cp[[#This Row],[total_girls]]),SUM(cp[[#This Row],[girls_0-5_reached]],cp[[#This Row],[girls_6-12_reached]],cp[[#This Row],[girls_13-18_reached]]),cp[[#This Row],[total_girls]])</f>
        <v>113</v>
      </c>
      <c r="AE51" s="1">
        <f>IF(ISBLANK(cp[[#This Row],[total_children]]),SUM(cp[[#This Row],[calc_boys]],cp[[#This Row],[calc_girls]]),cp[[#This Row],[total_children]])</f>
        <v>279</v>
      </c>
      <c r="AF51" s="1">
        <f>IF(ISBLANK(cp[[#This Row],[total_pwd]]),SUM(cp[[#This Row],[total_pwd_men]],cp[[#This Row],[total_pwd_women]]),cp[[#This Row],[total_pwd]])</f>
        <v>0</v>
      </c>
      <c r="AG51" s="1">
        <f>IF(ISBLANK(cp[[#This Row],[total_adults]]),SUM(cp[[#This Row],[total_men]],cp[[#This Row],[total_women]]),cp[[#This Row],[total_adults]])</f>
        <v>199</v>
      </c>
      <c r="AH51" s="1">
        <f>IF(ISBLANK(cp[[#This Row],[total_beneficiaries_reached]]),SUM(cp[[#This Row],[calc_children]],cp[[#This Row],[calc_adults]]),cp[[#This Row],[total_beneficiaries_reached]])</f>
        <v>478</v>
      </c>
      <c r="AI51" s="49" t="str">
        <f ca="1">IF(B51="","",OFFSET(table_admin1[[#Headers],[ADM1_PT]],MATCH(B51,admin1,0),1))</f>
        <v>MZ01</v>
      </c>
      <c r="AJ51" s="49" t="str">
        <f t="shared" ca="1" si="0"/>
        <v>MZ0118</v>
      </c>
      <c r="AK51" s="49" t="str">
        <f t="shared" ca="1" si="1"/>
        <v/>
      </c>
    </row>
    <row r="52" spans="1:37" x14ac:dyDescent="0.2">
      <c r="A52" s="58">
        <v>45292</v>
      </c>
      <c r="B52" s="49" t="s">
        <v>120</v>
      </c>
      <c r="C52" s="49" t="s">
        <v>205</v>
      </c>
      <c r="G52" s="49" t="s">
        <v>116</v>
      </c>
      <c r="H52" s="49" t="s">
        <v>1202</v>
      </c>
      <c r="I52" s="49" t="s">
        <v>118</v>
      </c>
      <c r="K52" s="49" t="s">
        <v>1212</v>
      </c>
      <c r="L52" s="49">
        <v>149</v>
      </c>
      <c r="M52" s="49">
        <v>19</v>
      </c>
      <c r="N52" s="49">
        <v>22</v>
      </c>
      <c r="O52" s="49">
        <v>173</v>
      </c>
      <c r="X52" s="49">
        <v>131</v>
      </c>
      <c r="Y52" s="49">
        <v>2</v>
      </c>
      <c r="AC52" s="1">
        <f>IF(ISBLANK(cp[[#This Row],[total_boys]]),SUM(cp[[#This Row],[boys_0-5_reached]],cp[[#This Row],[boys_6-12_reached]],cp[[#This Row],[boys_13-18_reached]]),cp[[#This Row],[total_boys]])</f>
        <v>171</v>
      </c>
      <c r="AD52" s="1">
        <f>IF(ISBLANK(cp[[#This Row],[total_girls]]),SUM(cp[[#This Row],[girls_0-5_reached]],cp[[#This Row],[girls_6-12_reached]],cp[[#This Row],[girls_13-18_reached]]),cp[[#This Row],[total_girls]])</f>
        <v>192</v>
      </c>
      <c r="AE52" s="1">
        <f>IF(ISBLANK(cp[[#This Row],[total_children]]),SUM(cp[[#This Row],[calc_boys]],cp[[#This Row],[calc_girls]]),cp[[#This Row],[total_children]])</f>
        <v>363</v>
      </c>
      <c r="AF52" s="1">
        <f>IF(ISBLANK(cp[[#This Row],[total_pwd]]),SUM(cp[[#This Row],[total_pwd_men]],cp[[#This Row],[total_pwd_women]]),cp[[#This Row],[total_pwd]])</f>
        <v>0</v>
      </c>
      <c r="AG52" s="1">
        <f>IF(ISBLANK(cp[[#This Row],[total_adults]]),SUM(cp[[#This Row],[total_men]],cp[[#This Row],[total_women]]),cp[[#This Row],[total_adults]])</f>
        <v>133</v>
      </c>
      <c r="AH52" s="1">
        <f>IF(ISBLANK(cp[[#This Row],[total_beneficiaries_reached]]),SUM(cp[[#This Row],[calc_children]],cp[[#This Row],[calc_adults]]),cp[[#This Row],[total_beneficiaries_reached]])</f>
        <v>496</v>
      </c>
      <c r="AI52" s="49" t="str">
        <f ca="1">IF(B52="","",OFFSET(table_admin1[[#Headers],[ADM1_PT]],MATCH(B52,admin1,0),1))</f>
        <v>MZ01</v>
      </c>
      <c r="AJ52" s="49" t="str">
        <f t="shared" ca="1" si="0"/>
        <v>MZ0106</v>
      </c>
      <c r="AK52" s="49" t="str">
        <f t="shared" ca="1" si="1"/>
        <v/>
      </c>
    </row>
    <row r="53" spans="1:37" x14ac:dyDescent="0.2">
      <c r="A53" s="58">
        <v>45383</v>
      </c>
      <c r="B53" s="49" t="s">
        <v>229</v>
      </c>
      <c r="C53" s="49" t="s">
        <v>693</v>
      </c>
      <c r="G53" s="49" t="s">
        <v>116</v>
      </c>
      <c r="H53" s="49" t="s">
        <v>1199</v>
      </c>
      <c r="I53" s="49" t="s">
        <v>118</v>
      </c>
      <c r="K53" s="49" t="s">
        <v>1212</v>
      </c>
      <c r="L53" s="49">
        <v>27</v>
      </c>
      <c r="M53" s="49">
        <v>111</v>
      </c>
      <c r="N53" s="49">
        <v>154</v>
      </c>
      <c r="O53" s="49">
        <v>53</v>
      </c>
      <c r="X53" s="49">
        <v>175</v>
      </c>
      <c r="Y53" s="49">
        <v>31</v>
      </c>
      <c r="AC53" s="1">
        <f>IF(ISBLANK(cp[[#This Row],[total_boys]]),SUM(cp[[#This Row],[boys_0-5_reached]],cp[[#This Row],[boys_6-12_reached]],cp[[#This Row],[boys_13-18_reached]]),cp[[#This Row],[total_boys]])</f>
        <v>181</v>
      </c>
      <c r="AD53" s="1">
        <f>IF(ISBLANK(cp[[#This Row],[total_girls]]),SUM(cp[[#This Row],[girls_0-5_reached]],cp[[#This Row],[girls_6-12_reached]],cp[[#This Row],[girls_13-18_reached]]),cp[[#This Row],[total_girls]])</f>
        <v>164</v>
      </c>
      <c r="AE53" s="1">
        <f>IF(ISBLANK(cp[[#This Row],[total_children]]),SUM(cp[[#This Row],[calc_boys]],cp[[#This Row],[calc_girls]]),cp[[#This Row],[total_children]])</f>
        <v>345</v>
      </c>
      <c r="AF53" s="1">
        <f>IF(ISBLANK(cp[[#This Row],[total_pwd]]),SUM(cp[[#This Row],[total_pwd_men]],cp[[#This Row],[total_pwd_women]]),cp[[#This Row],[total_pwd]])</f>
        <v>0</v>
      </c>
      <c r="AG53" s="1">
        <f>IF(ISBLANK(cp[[#This Row],[total_adults]]),SUM(cp[[#This Row],[total_men]],cp[[#This Row],[total_women]]),cp[[#This Row],[total_adults]])</f>
        <v>206</v>
      </c>
      <c r="AH53" s="1">
        <f>IF(ISBLANK(cp[[#This Row],[total_beneficiaries_reached]]),SUM(cp[[#This Row],[calc_children]],cp[[#This Row],[calc_adults]]),cp[[#This Row],[total_beneficiaries_reached]])</f>
        <v>551</v>
      </c>
      <c r="AI53" s="49" t="str">
        <f ca="1">IF(B53="","",OFFSET(table_admin1[[#Headers],[ADM1_PT]],MATCH(B53,admin1,0),1))</f>
        <v>MZ11</v>
      </c>
      <c r="AJ53" s="49" t="str">
        <f t="shared" ca="1" si="0"/>
        <v>MZ1101</v>
      </c>
      <c r="AK53" s="49" t="str">
        <f t="shared" ca="1" si="1"/>
        <v/>
      </c>
    </row>
    <row r="54" spans="1:37" x14ac:dyDescent="0.2">
      <c r="A54" s="58">
        <v>45292</v>
      </c>
      <c r="B54" s="49" t="s">
        <v>120</v>
      </c>
      <c r="C54" s="49" t="s">
        <v>126</v>
      </c>
      <c r="G54" s="49" t="s">
        <v>116</v>
      </c>
      <c r="H54" s="49" t="s">
        <v>1202</v>
      </c>
      <c r="I54" s="49" t="s">
        <v>130</v>
      </c>
      <c r="J54" s="49" t="s">
        <v>1319</v>
      </c>
      <c r="K54" s="49" t="s">
        <v>1212</v>
      </c>
      <c r="L54" s="49">
        <v>70</v>
      </c>
      <c r="M54" s="49">
        <v>69</v>
      </c>
      <c r="N54" s="49">
        <v>70</v>
      </c>
      <c r="O54" s="49">
        <v>146</v>
      </c>
      <c r="X54" s="49">
        <v>93</v>
      </c>
      <c r="Y54" s="49">
        <v>20</v>
      </c>
      <c r="AC54" s="1">
        <f>IF(ISBLANK(cp[[#This Row],[total_boys]]),SUM(cp[[#This Row],[boys_0-5_reached]],cp[[#This Row],[boys_6-12_reached]],cp[[#This Row],[boys_13-18_reached]]),cp[[#This Row],[total_boys]])</f>
        <v>140</v>
      </c>
      <c r="AD54" s="1">
        <f>IF(ISBLANK(cp[[#This Row],[total_girls]]),SUM(cp[[#This Row],[girls_0-5_reached]],cp[[#This Row],[girls_6-12_reached]],cp[[#This Row],[girls_13-18_reached]]),cp[[#This Row],[total_girls]])</f>
        <v>215</v>
      </c>
      <c r="AE54" s="1">
        <f>IF(ISBLANK(cp[[#This Row],[total_children]]),SUM(cp[[#This Row],[calc_boys]],cp[[#This Row],[calc_girls]]),cp[[#This Row],[total_children]])</f>
        <v>355</v>
      </c>
      <c r="AF54" s="1">
        <f>IF(ISBLANK(cp[[#This Row],[total_pwd]]),SUM(cp[[#This Row],[total_pwd_men]],cp[[#This Row],[total_pwd_women]]),cp[[#This Row],[total_pwd]])</f>
        <v>0</v>
      </c>
      <c r="AG54" s="1">
        <f>IF(ISBLANK(cp[[#This Row],[total_adults]]),SUM(cp[[#This Row],[total_men]],cp[[#This Row],[total_women]]),cp[[#This Row],[total_adults]])</f>
        <v>113</v>
      </c>
      <c r="AH54" s="1">
        <f>IF(ISBLANK(cp[[#This Row],[total_beneficiaries_reached]]),SUM(cp[[#This Row],[calc_children]],cp[[#This Row],[calc_adults]]),cp[[#This Row],[total_beneficiaries_reached]])</f>
        <v>468</v>
      </c>
      <c r="AI54" s="49" t="str">
        <f ca="1">IF(B54="","",OFFSET(table_admin1[[#Headers],[ADM1_PT]],MATCH(B54,admin1,0),1))</f>
        <v>MZ01</v>
      </c>
      <c r="AJ54" s="49" t="str">
        <f t="shared" ca="1" si="0"/>
        <v>MZ0103</v>
      </c>
      <c r="AK54" s="49" t="str">
        <f t="shared" ca="1" si="1"/>
        <v/>
      </c>
    </row>
    <row r="55" spans="1:37" x14ac:dyDescent="0.2">
      <c r="A55" s="58">
        <v>45292</v>
      </c>
      <c r="B55" s="49" t="s">
        <v>113</v>
      </c>
      <c r="C55" s="49" t="s">
        <v>596</v>
      </c>
      <c r="G55" s="49" t="s">
        <v>116</v>
      </c>
      <c r="H55" s="49" t="s">
        <v>145</v>
      </c>
      <c r="I55" s="49" t="s">
        <v>118</v>
      </c>
      <c r="K55" s="49" t="s">
        <v>1212</v>
      </c>
      <c r="L55" s="49">
        <v>200</v>
      </c>
      <c r="M55" s="49">
        <v>176</v>
      </c>
      <c r="N55" s="49">
        <v>182</v>
      </c>
      <c r="O55" s="49">
        <v>147</v>
      </c>
      <c r="X55" s="49">
        <v>164</v>
      </c>
      <c r="Y55" s="49">
        <v>66</v>
      </c>
      <c r="AC55" s="1">
        <f>IF(ISBLANK(cp[[#This Row],[total_boys]]),SUM(cp[[#This Row],[boys_0-5_reached]],cp[[#This Row],[boys_6-12_reached]],cp[[#This Row],[boys_13-18_reached]]),cp[[#This Row],[total_boys]])</f>
        <v>382</v>
      </c>
      <c r="AD55" s="1">
        <f>IF(ISBLANK(cp[[#This Row],[total_girls]]),SUM(cp[[#This Row],[girls_0-5_reached]],cp[[#This Row],[girls_6-12_reached]],cp[[#This Row],[girls_13-18_reached]]),cp[[#This Row],[total_girls]])</f>
        <v>323</v>
      </c>
      <c r="AE55" s="1">
        <f>IF(ISBLANK(cp[[#This Row],[total_children]]),SUM(cp[[#This Row],[calc_boys]],cp[[#This Row],[calc_girls]]),cp[[#This Row],[total_children]])</f>
        <v>705</v>
      </c>
      <c r="AF55" s="1">
        <f>IF(ISBLANK(cp[[#This Row],[total_pwd]]),SUM(cp[[#This Row],[total_pwd_men]],cp[[#This Row],[total_pwd_women]]),cp[[#This Row],[total_pwd]])</f>
        <v>0</v>
      </c>
      <c r="AG55" s="1">
        <f>IF(ISBLANK(cp[[#This Row],[total_adults]]),SUM(cp[[#This Row],[total_men]],cp[[#This Row],[total_women]]),cp[[#This Row],[total_adults]])</f>
        <v>230</v>
      </c>
      <c r="AH55" s="1">
        <f>IF(ISBLANK(cp[[#This Row],[total_beneficiaries_reached]]),SUM(cp[[#This Row],[calc_children]],cp[[#This Row],[calc_adults]]),cp[[#This Row],[total_beneficiaries_reached]])</f>
        <v>935</v>
      </c>
      <c r="AI55" s="49" t="str">
        <f ca="1">IF(B55="","",OFFSET(table_admin1[[#Headers],[ADM1_PT]],MATCH(B55,admin1,0),1))</f>
        <v>MZ09</v>
      </c>
      <c r="AJ55" s="49" t="str">
        <f t="shared" ca="1" si="0"/>
        <v>MZ0902</v>
      </c>
      <c r="AK55" s="49" t="str">
        <f t="shared" ca="1" si="1"/>
        <v/>
      </c>
    </row>
    <row r="56" spans="1:37" x14ac:dyDescent="0.2">
      <c r="A56" s="58">
        <v>45383</v>
      </c>
      <c r="B56" s="49" t="s">
        <v>214</v>
      </c>
      <c r="C56" s="49" t="s">
        <v>524</v>
      </c>
      <c r="G56" s="49" t="s">
        <v>122</v>
      </c>
      <c r="H56" s="49" t="s">
        <v>145</v>
      </c>
      <c r="I56" s="49" t="s">
        <v>130</v>
      </c>
      <c r="J56" s="49" t="s">
        <v>1317</v>
      </c>
      <c r="K56" s="49" t="s">
        <v>125</v>
      </c>
      <c r="L56" s="49">
        <v>85</v>
      </c>
      <c r="M56" s="49">
        <v>130</v>
      </c>
      <c r="N56" s="49">
        <v>167</v>
      </c>
      <c r="O56" s="49">
        <v>20</v>
      </c>
      <c r="X56" s="49">
        <v>92</v>
      </c>
      <c r="Y56" s="49">
        <v>4</v>
      </c>
      <c r="AC56" s="1">
        <f>IF(ISBLANK(cp[[#This Row],[total_boys]]),SUM(cp[[#This Row],[boys_0-5_reached]],cp[[#This Row],[boys_6-12_reached]],cp[[#This Row],[boys_13-18_reached]]),cp[[#This Row],[total_boys]])</f>
        <v>252</v>
      </c>
      <c r="AD56" s="1">
        <f>IF(ISBLANK(cp[[#This Row],[total_girls]]),SUM(cp[[#This Row],[girls_0-5_reached]],cp[[#This Row],[girls_6-12_reached]],cp[[#This Row],[girls_13-18_reached]]),cp[[#This Row],[total_girls]])</f>
        <v>150</v>
      </c>
      <c r="AE56" s="1">
        <f>IF(ISBLANK(cp[[#This Row],[total_children]]),SUM(cp[[#This Row],[calc_boys]],cp[[#This Row],[calc_girls]]),cp[[#This Row],[total_children]])</f>
        <v>402</v>
      </c>
      <c r="AF56" s="1">
        <f>IF(ISBLANK(cp[[#This Row],[total_pwd]]),SUM(cp[[#This Row],[total_pwd_men]],cp[[#This Row],[total_pwd_women]]),cp[[#This Row],[total_pwd]])</f>
        <v>0</v>
      </c>
      <c r="AG56" s="1">
        <f>IF(ISBLANK(cp[[#This Row],[total_adults]]),SUM(cp[[#This Row],[total_men]],cp[[#This Row],[total_women]]),cp[[#This Row],[total_adults]])</f>
        <v>96</v>
      </c>
      <c r="AH56" s="1">
        <f>IF(ISBLANK(cp[[#This Row],[total_beneficiaries_reached]]),SUM(cp[[#This Row],[calc_children]],cp[[#This Row],[calc_adults]]),cp[[#This Row],[total_beneficiaries_reached]])</f>
        <v>498</v>
      </c>
      <c r="AI56" s="49" t="str">
        <f ca="1">IF(B56="","",OFFSET(table_admin1[[#Headers],[ADM1_PT]],MATCH(B56,admin1,0),1))</f>
        <v>MZ08</v>
      </c>
      <c r="AJ56" s="49" t="str">
        <f t="shared" ca="1" si="0"/>
        <v>MZ0801</v>
      </c>
      <c r="AK56" s="49" t="str">
        <f t="shared" ca="1" si="1"/>
        <v/>
      </c>
    </row>
    <row r="57" spans="1:37" x14ac:dyDescent="0.2">
      <c r="A57" s="58">
        <v>45323</v>
      </c>
      <c r="B57" s="49" t="s">
        <v>214</v>
      </c>
      <c r="C57" s="49" t="s">
        <v>574</v>
      </c>
      <c r="G57" s="49" t="s">
        <v>122</v>
      </c>
      <c r="H57" s="49" t="s">
        <v>1202</v>
      </c>
      <c r="I57" s="49" t="s">
        <v>118</v>
      </c>
      <c r="K57" s="49" t="s">
        <v>125</v>
      </c>
      <c r="L57" s="49">
        <v>145</v>
      </c>
      <c r="M57" s="49">
        <v>181</v>
      </c>
      <c r="N57" s="49">
        <v>19</v>
      </c>
      <c r="O57" s="49">
        <v>1</v>
      </c>
      <c r="X57" s="49">
        <v>24</v>
      </c>
      <c r="Y57" s="49">
        <v>182</v>
      </c>
      <c r="AC57" s="1">
        <f>IF(ISBLANK(cp[[#This Row],[total_boys]]),SUM(cp[[#This Row],[boys_0-5_reached]],cp[[#This Row],[boys_6-12_reached]],cp[[#This Row],[boys_13-18_reached]]),cp[[#This Row],[total_boys]])</f>
        <v>164</v>
      </c>
      <c r="AD57" s="1">
        <f>IF(ISBLANK(cp[[#This Row],[total_girls]]),SUM(cp[[#This Row],[girls_0-5_reached]],cp[[#This Row],[girls_6-12_reached]],cp[[#This Row],[girls_13-18_reached]]),cp[[#This Row],[total_girls]])</f>
        <v>182</v>
      </c>
      <c r="AE57" s="1">
        <f>IF(ISBLANK(cp[[#This Row],[total_children]]),SUM(cp[[#This Row],[calc_boys]],cp[[#This Row],[calc_girls]]),cp[[#This Row],[total_children]])</f>
        <v>346</v>
      </c>
      <c r="AF57" s="1">
        <f>IF(ISBLANK(cp[[#This Row],[total_pwd]]),SUM(cp[[#This Row],[total_pwd_men]],cp[[#This Row],[total_pwd_women]]),cp[[#This Row],[total_pwd]])</f>
        <v>0</v>
      </c>
      <c r="AG57" s="1">
        <f>IF(ISBLANK(cp[[#This Row],[total_adults]]),SUM(cp[[#This Row],[total_men]],cp[[#This Row],[total_women]]),cp[[#This Row],[total_adults]])</f>
        <v>206</v>
      </c>
      <c r="AH57" s="1">
        <f>IF(ISBLANK(cp[[#This Row],[total_beneficiaries_reached]]),SUM(cp[[#This Row],[calc_children]],cp[[#This Row],[calc_adults]]),cp[[#This Row],[total_beneficiaries_reached]])</f>
        <v>552</v>
      </c>
      <c r="AI57" s="49" t="str">
        <f ca="1">IF(B57="","",OFFSET(table_admin1[[#Headers],[ADM1_PT]],MATCH(B57,admin1,0),1))</f>
        <v>MZ08</v>
      </c>
      <c r="AJ57" s="49" t="str">
        <f t="shared" ca="1" si="0"/>
        <v>MZ0815</v>
      </c>
      <c r="AK57" s="49" t="str">
        <f t="shared" ca="1" si="1"/>
        <v/>
      </c>
    </row>
    <row r="58" spans="1:37" x14ac:dyDescent="0.2">
      <c r="A58" s="58">
        <v>45383</v>
      </c>
      <c r="B58" s="49" t="s">
        <v>120</v>
      </c>
      <c r="C58" s="49" t="s">
        <v>121</v>
      </c>
      <c r="G58" s="49" t="s">
        <v>122</v>
      </c>
      <c r="H58" s="49" t="s">
        <v>146</v>
      </c>
      <c r="I58" s="49" t="s">
        <v>124</v>
      </c>
      <c r="J58" s="49" t="s">
        <v>1315</v>
      </c>
      <c r="K58" s="49" t="s">
        <v>125</v>
      </c>
      <c r="L58" s="49">
        <v>62</v>
      </c>
      <c r="M58" s="49">
        <v>74</v>
      </c>
      <c r="N58" s="49">
        <v>88</v>
      </c>
      <c r="O58" s="49">
        <v>138</v>
      </c>
      <c r="X58" s="49">
        <v>60</v>
      </c>
      <c r="Y58" s="49">
        <v>24</v>
      </c>
      <c r="AC58" s="1">
        <f>IF(ISBLANK(cp[[#This Row],[total_boys]]),SUM(cp[[#This Row],[boys_0-5_reached]],cp[[#This Row],[boys_6-12_reached]],cp[[#This Row],[boys_13-18_reached]]),cp[[#This Row],[total_boys]])</f>
        <v>150</v>
      </c>
      <c r="AD58" s="1">
        <f>IF(ISBLANK(cp[[#This Row],[total_girls]]),SUM(cp[[#This Row],[girls_0-5_reached]],cp[[#This Row],[girls_6-12_reached]],cp[[#This Row],[girls_13-18_reached]]),cp[[#This Row],[total_girls]])</f>
        <v>212</v>
      </c>
      <c r="AE58" s="1">
        <f>IF(ISBLANK(cp[[#This Row],[total_children]]),SUM(cp[[#This Row],[calc_boys]],cp[[#This Row],[calc_girls]]),cp[[#This Row],[total_children]])</f>
        <v>362</v>
      </c>
      <c r="AF58" s="1">
        <f>IF(ISBLANK(cp[[#This Row],[total_pwd]]),SUM(cp[[#This Row],[total_pwd_men]],cp[[#This Row],[total_pwd_women]]),cp[[#This Row],[total_pwd]])</f>
        <v>0</v>
      </c>
      <c r="AG58" s="1">
        <f>IF(ISBLANK(cp[[#This Row],[total_adults]]),SUM(cp[[#This Row],[total_men]],cp[[#This Row],[total_women]]),cp[[#This Row],[total_adults]])</f>
        <v>84</v>
      </c>
      <c r="AH58" s="1">
        <f>IF(ISBLANK(cp[[#This Row],[total_beneficiaries_reached]]),SUM(cp[[#This Row],[calc_children]],cp[[#This Row],[calc_adults]]),cp[[#This Row],[total_beneficiaries_reached]])</f>
        <v>446</v>
      </c>
      <c r="AI58" s="49" t="str">
        <f ca="1">IF(B58="","",OFFSET(table_admin1[[#Headers],[ADM1_PT]],MATCH(B58,admin1,0),1))</f>
        <v>MZ01</v>
      </c>
      <c r="AJ58" s="49" t="str">
        <f t="shared" ca="1" si="0"/>
        <v>MZ0118</v>
      </c>
      <c r="AK58" s="49" t="str">
        <f t="shared" ca="1" si="1"/>
        <v/>
      </c>
    </row>
    <row r="59" spans="1:37" x14ac:dyDescent="0.2">
      <c r="A59" s="58">
        <v>45383</v>
      </c>
      <c r="B59" s="49" t="s">
        <v>113</v>
      </c>
      <c r="C59" s="49" t="s">
        <v>613</v>
      </c>
      <c r="G59" s="49" t="s">
        <v>116</v>
      </c>
      <c r="H59" s="49" t="s">
        <v>1199</v>
      </c>
      <c r="I59" s="49" t="s">
        <v>118</v>
      </c>
      <c r="K59" s="49" t="s">
        <v>1212</v>
      </c>
      <c r="L59" s="49">
        <v>196</v>
      </c>
      <c r="M59" s="49">
        <v>106</v>
      </c>
      <c r="N59" s="49">
        <v>12</v>
      </c>
      <c r="O59" s="49">
        <v>1</v>
      </c>
      <c r="X59" s="49">
        <v>144</v>
      </c>
      <c r="Y59" s="49">
        <v>13</v>
      </c>
      <c r="AC59" s="1">
        <f>IF(ISBLANK(cp[[#This Row],[total_boys]]),SUM(cp[[#This Row],[boys_0-5_reached]],cp[[#This Row],[boys_6-12_reached]],cp[[#This Row],[boys_13-18_reached]]),cp[[#This Row],[total_boys]])</f>
        <v>208</v>
      </c>
      <c r="AD59" s="1">
        <f>IF(ISBLANK(cp[[#This Row],[total_girls]]),SUM(cp[[#This Row],[girls_0-5_reached]],cp[[#This Row],[girls_6-12_reached]],cp[[#This Row],[girls_13-18_reached]]),cp[[#This Row],[total_girls]])</f>
        <v>107</v>
      </c>
      <c r="AE59" s="1">
        <f>IF(ISBLANK(cp[[#This Row],[total_children]]),SUM(cp[[#This Row],[calc_boys]],cp[[#This Row],[calc_girls]]),cp[[#This Row],[total_children]])</f>
        <v>315</v>
      </c>
      <c r="AF59" s="1">
        <f>IF(ISBLANK(cp[[#This Row],[total_pwd]]),SUM(cp[[#This Row],[total_pwd_men]],cp[[#This Row],[total_pwd_women]]),cp[[#This Row],[total_pwd]])</f>
        <v>0</v>
      </c>
      <c r="AG59" s="1">
        <f>IF(ISBLANK(cp[[#This Row],[total_adults]]),SUM(cp[[#This Row],[total_men]],cp[[#This Row],[total_women]]),cp[[#This Row],[total_adults]])</f>
        <v>157</v>
      </c>
      <c r="AH59" s="1">
        <f>IF(ISBLANK(cp[[#This Row],[total_beneficiaries_reached]]),SUM(cp[[#This Row],[calc_children]],cp[[#This Row],[calc_adults]]),cp[[#This Row],[total_beneficiaries_reached]])</f>
        <v>472</v>
      </c>
      <c r="AI59" s="49" t="str">
        <f ca="1">IF(B59="","",OFFSET(table_admin1[[#Headers],[ADM1_PT]],MATCH(B59,admin1,0),1))</f>
        <v>MZ09</v>
      </c>
      <c r="AJ59" s="49" t="str">
        <f t="shared" ca="1" si="0"/>
        <v>MZ0907</v>
      </c>
      <c r="AK59" s="49" t="str">
        <f t="shared" ca="1" si="1"/>
        <v/>
      </c>
    </row>
    <row r="60" spans="1:37" x14ac:dyDescent="0.2">
      <c r="A60" s="58">
        <v>45383</v>
      </c>
      <c r="B60" s="49" t="s">
        <v>120</v>
      </c>
      <c r="C60" s="49" t="s">
        <v>126</v>
      </c>
      <c r="G60" s="49" t="s">
        <v>122</v>
      </c>
      <c r="H60" s="49" t="s">
        <v>144</v>
      </c>
      <c r="I60" s="49" t="s">
        <v>124</v>
      </c>
      <c r="J60" s="49" t="s">
        <v>1315</v>
      </c>
      <c r="K60" s="49" t="s">
        <v>125</v>
      </c>
      <c r="L60" s="49">
        <v>126</v>
      </c>
      <c r="M60" s="49">
        <v>25</v>
      </c>
      <c r="N60" s="49">
        <v>56</v>
      </c>
      <c r="O60" s="49">
        <v>29</v>
      </c>
      <c r="X60" s="49">
        <v>195</v>
      </c>
      <c r="Y60" s="49">
        <v>136</v>
      </c>
      <c r="AC60" s="1">
        <f>IF(ISBLANK(cp[[#This Row],[total_boys]]),SUM(cp[[#This Row],[boys_0-5_reached]],cp[[#This Row],[boys_6-12_reached]],cp[[#This Row],[boys_13-18_reached]]),cp[[#This Row],[total_boys]])</f>
        <v>182</v>
      </c>
      <c r="AD60" s="1">
        <f>IF(ISBLANK(cp[[#This Row],[total_girls]]),SUM(cp[[#This Row],[girls_0-5_reached]],cp[[#This Row],[girls_6-12_reached]],cp[[#This Row],[girls_13-18_reached]]),cp[[#This Row],[total_girls]])</f>
        <v>54</v>
      </c>
      <c r="AE60" s="1">
        <f>IF(ISBLANK(cp[[#This Row],[total_children]]),SUM(cp[[#This Row],[calc_boys]],cp[[#This Row],[calc_girls]]),cp[[#This Row],[total_children]])</f>
        <v>236</v>
      </c>
      <c r="AF60" s="1">
        <f>IF(ISBLANK(cp[[#This Row],[total_pwd]]),SUM(cp[[#This Row],[total_pwd_men]],cp[[#This Row],[total_pwd_women]]),cp[[#This Row],[total_pwd]])</f>
        <v>0</v>
      </c>
      <c r="AG60" s="1">
        <f>IF(ISBLANK(cp[[#This Row],[total_adults]]),SUM(cp[[#This Row],[total_men]],cp[[#This Row],[total_women]]),cp[[#This Row],[total_adults]])</f>
        <v>331</v>
      </c>
      <c r="AH60" s="1">
        <f>IF(ISBLANK(cp[[#This Row],[total_beneficiaries_reached]]),SUM(cp[[#This Row],[calc_children]],cp[[#This Row],[calc_adults]]),cp[[#This Row],[total_beneficiaries_reached]])</f>
        <v>567</v>
      </c>
      <c r="AI60" s="49" t="str">
        <f ca="1">IF(B60="","",OFFSET(table_admin1[[#Headers],[ADM1_PT]],MATCH(B60,admin1,0),1))</f>
        <v>MZ01</v>
      </c>
      <c r="AJ60" s="49" t="str">
        <f t="shared" ca="1" si="0"/>
        <v>MZ0103</v>
      </c>
      <c r="AK60" s="49" t="str">
        <f t="shared" ca="1" si="1"/>
        <v/>
      </c>
    </row>
    <row r="61" spans="1:37" x14ac:dyDescent="0.2">
      <c r="A61" s="58">
        <v>45323</v>
      </c>
      <c r="B61" s="49" t="s">
        <v>120</v>
      </c>
      <c r="C61" s="49" t="s">
        <v>127</v>
      </c>
      <c r="G61" s="49" t="s">
        <v>122</v>
      </c>
      <c r="H61" s="49" t="s">
        <v>1202</v>
      </c>
      <c r="I61" s="49" t="s">
        <v>124</v>
      </c>
      <c r="J61" s="49" t="s">
        <v>1315</v>
      </c>
      <c r="K61" s="49" t="s">
        <v>125</v>
      </c>
      <c r="L61" s="49">
        <v>47</v>
      </c>
      <c r="M61" s="49">
        <v>35</v>
      </c>
      <c r="N61" s="49">
        <v>64</v>
      </c>
      <c r="O61" s="49">
        <v>179</v>
      </c>
      <c r="X61" s="49">
        <v>176</v>
      </c>
      <c r="Y61" s="49">
        <v>136</v>
      </c>
      <c r="AC61" s="1">
        <f>IF(ISBLANK(cp[[#This Row],[total_boys]]),SUM(cp[[#This Row],[boys_0-5_reached]],cp[[#This Row],[boys_6-12_reached]],cp[[#This Row],[boys_13-18_reached]]),cp[[#This Row],[total_boys]])</f>
        <v>111</v>
      </c>
      <c r="AD61" s="1">
        <f>IF(ISBLANK(cp[[#This Row],[total_girls]]),SUM(cp[[#This Row],[girls_0-5_reached]],cp[[#This Row],[girls_6-12_reached]],cp[[#This Row],[girls_13-18_reached]]),cp[[#This Row],[total_girls]])</f>
        <v>214</v>
      </c>
      <c r="AE61" s="1">
        <f>IF(ISBLANK(cp[[#This Row],[total_children]]),SUM(cp[[#This Row],[calc_boys]],cp[[#This Row],[calc_girls]]),cp[[#This Row],[total_children]])</f>
        <v>325</v>
      </c>
      <c r="AF61" s="1">
        <f>IF(ISBLANK(cp[[#This Row],[total_pwd]]),SUM(cp[[#This Row],[total_pwd_men]],cp[[#This Row],[total_pwd_women]]),cp[[#This Row],[total_pwd]])</f>
        <v>0</v>
      </c>
      <c r="AG61" s="1">
        <f>IF(ISBLANK(cp[[#This Row],[total_adults]]),SUM(cp[[#This Row],[total_men]],cp[[#This Row],[total_women]]),cp[[#This Row],[total_adults]])</f>
        <v>312</v>
      </c>
      <c r="AH61" s="1">
        <f>IF(ISBLANK(cp[[#This Row],[total_beneficiaries_reached]]),SUM(cp[[#This Row],[calc_children]],cp[[#This Row],[calc_adults]]),cp[[#This Row],[total_beneficiaries_reached]])</f>
        <v>637</v>
      </c>
      <c r="AI61" s="49" t="str">
        <f ca="1">IF(B61="","",OFFSET(table_admin1[[#Headers],[ADM1_PT]],MATCH(B61,admin1,0),1))</f>
        <v>MZ01</v>
      </c>
      <c r="AJ61" s="49" t="str">
        <f t="shared" ca="1" si="0"/>
        <v>MZ0101</v>
      </c>
      <c r="AK61" s="49" t="str">
        <f t="shared" ca="1" si="1"/>
        <v/>
      </c>
    </row>
    <row r="62" spans="1:37" x14ac:dyDescent="0.2">
      <c r="A62" s="58">
        <v>45292</v>
      </c>
      <c r="B62" s="49" t="s">
        <v>120</v>
      </c>
      <c r="C62" s="49" t="s">
        <v>127</v>
      </c>
      <c r="G62" s="49" t="s">
        <v>122</v>
      </c>
      <c r="H62" s="49" t="s">
        <v>1199</v>
      </c>
      <c r="I62" s="49" t="s">
        <v>130</v>
      </c>
      <c r="J62" s="49" t="s">
        <v>1317</v>
      </c>
      <c r="K62" s="49" t="s">
        <v>125</v>
      </c>
      <c r="L62" s="49">
        <v>195</v>
      </c>
      <c r="M62" s="49">
        <v>106</v>
      </c>
      <c r="N62" s="49">
        <v>183</v>
      </c>
      <c r="O62" s="49">
        <v>34</v>
      </c>
      <c r="X62" s="49">
        <v>173</v>
      </c>
      <c r="Y62" s="49">
        <v>32</v>
      </c>
      <c r="AC62" s="1">
        <f>IF(ISBLANK(cp[[#This Row],[total_boys]]),SUM(cp[[#This Row],[boys_0-5_reached]],cp[[#This Row],[boys_6-12_reached]],cp[[#This Row],[boys_13-18_reached]]),cp[[#This Row],[total_boys]])</f>
        <v>378</v>
      </c>
      <c r="AD62" s="1">
        <f>IF(ISBLANK(cp[[#This Row],[total_girls]]),SUM(cp[[#This Row],[girls_0-5_reached]],cp[[#This Row],[girls_6-12_reached]],cp[[#This Row],[girls_13-18_reached]]),cp[[#This Row],[total_girls]])</f>
        <v>140</v>
      </c>
      <c r="AE62" s="1">
        <f>IF(ISBLANK(cp[[#This Row],[total_children]]),SUM(cp[[#This Row],[calc_boys]],cp[[#This Row],[calc_girls]]),cp[[#This Row],[total_children]])</f>
        <v>518</v>
      </c>
      <c r="AF62" s="1">
        <f>IF(ISBLANK(cp[[#This Row],[total_pwd]]),SUM(cp[[#This Row],[total_pwd_men]],cp[[#This Row],[total_pwd_women]]),cp[[#This Row],[total_pwd]])</f>
        <v>0</v>
      </c>
      <c r="AG62" s="1">
        <f>IF(ISBLANK(cp[[#This Row],[total_adults]]),SUM(cp[[#This Row],[total_men]],cp[[#This Row],[total_women]]),cp[[#This Row],[total_adults]])</f>
        <v>205</v>
      </c>
      <c r="AH62" s="1">
        <f>IF(ISBLANK(cp[[#This Row],[total_beneficiaries_reached]]),SUM(cp[[#This Row],[calc_children]],cp[[#This Row],[calc_adults]]),cp[[#This Row],[total_beneficiaries_reached]])</f>
        <v>723</v>
      </c>
      <c r="AI62" s="49" t="str">
        <f ca="1">IF(B62="","",OFFSET(table_admin1[[#Headers],[ADM1_PT]],MATCH(B62,admin1,0),1))</f>
        <v>MZ01</v>
      </c>
      <c r="AJ62" s="49" t="str">
        <f t="shared" ca="1" si="0"/>
        <v>MZ0101</v>
      </c>
      <c r="AK62" s="49" t="str">
        <f t="shared" ca="1" si="1"/>
        <v/>
      </c>
    </row>
    <row r="63" spans="1:37" x14ac:dyDescent="0.2">
      <c r="A63" s="58">
        <v>45323</v>
      </c>
      <c r="B63" s="49" t="s">
        <v>120</v>
      </c>
      <c r="C63" s="49" t="s">
        <v>183</v>
      </c>
      <c r="G63" s="49" t="s">
        <v>116</v>
      </c>
      <c r="H63" s="49" t="s">
        <v>1202</v>
      </c>
      <c r="I63" s="49" t="s">
        <v>118</v>
      </c>
      <c r="K63" s="49" t="s">
        <v>1212</v>
      </c>
      <c r="L63" s="49">
        <v>176</v>
      </c>
      <c r="M63" s="49">
        <v>114</v>
      </c>
      <c r="N63" s="49">
        <v>131</v>
      </c>
      <c r="O63" s="49">
        <v>187</v>
      </c>
      <c r="X63" s="49">
        <v>116</v>
      </c>
      <c r="Y63" s="49">
        <v>48</v>
      </c>
      <c r="AC63" s="1">
        <f>IF(ISBLANK(cp[[#This Row],[total_boys]]),SUM(cp[[#This Row],[boys_0-5_reached]],cp[[#This Row],[boys_6-12_reached]],cp[[#This Row],[boys_13-18_reached]]),cp[[#This Row],[total_boys]])</f>
        <v>307</v>
      </c>
      <c r="AD63" s="1">
        <f>IF(ISBLANK(cp[[#This Row],[total_girls]]),SUM(cp[[#This Row],[girls_0-5_reached]],cp[[#This Row],[girls_6-12_reached]],cp[[#This Row],[girls_13-18_reached]]),cp[[#This Row],[total_girls]])</f>
        <v>301</v>
      </c>
      <c r="AE63" s="1">
        <f>IF(ISBLANK(cp[[#This Row],[total_children]]),SUM(cp[[#This Row],[calc_boys]],cp[[#This Row],[calc_girls]]),cp[[#This Row],[total_children]])</f>
        <v>608</v>
      </c>
      <c r="AF63" s="1">
        <f>IF(ISBLANK(cp[[#This Row],[total_pwd]]),SUM(cp[[#This Row],[total_pwd_men]],cp[[#This Row],[total_pwd_women]]),cp[[#This Row],[total_pwd]])</f>
        <v>0</v>
      </c>
      <c r="AG63" s="1">
        <f>IF(ISBLANK(cp[[#This Row],[total_adults]]),SUM(cp[[#This Row],[total_men]],cp[[#This Row],[total_women]]),cp[[#This Row],[total_adults]])</f>
        <v>164</v>
      </c>
      <c r="AH63" s="1">
        <f>IF(ISBLANK(cp[[#This Row],[total_beneficiaries_reached]]),SUM(cp[[#This Row],[calc_children]],cp[[#This Row],[calc_adults]]),cp[[#This Row],[total_beneficiaries_reached]])</f>
        <v>772</v>
      </c>
      <c r="AI63" s="49" t="str">
        <f ca="1">IF(B63="","",OFFSET(table_admin1[[#Headers],[ADM1_PT]],MATCH(B63,admin1,0),1))</f>
        <v>MZ01</v>
      </c>
      <c r="AJ63" s="49" t="str">
        <f t="shared" ca="1" si="0"/>
        <v>MZ0102</v>
      </c>
      <c r="AK63" s="49" t="str">
        <f t="shared" ca="1" si="1"/>
        <v/>
      </c>
    </row>
    <row r="64" spans="1:37" x14ac:dyDescent="0.2">
      <c r="A64" s="58">
        <v>45323</v>
      </c>
      <c r="B64" s="49" t="s">
        <v>113</v>
      </c>
      <c r="C64" s="49" t="s">
        <v>604</v>
      </c>
      <c r="G64" s="49" t="s">
        <v>116</v>
      </c>
      <c r="H64" s="49" t="s">
        <v>144</v>
      </c>
      <c r="I64" s="49" t="s">
        <v>118</v>
      </c>
      <c r="K64" s="49" t="s">
        <v>1212</v>
      </c>
      <c r="L64" s="49">
        <v>166</v>
      </c>
      <c r="M64" s="49">
        <v>169</v>
      </c>
      <c r="N64" s="49">
        <v>32</v>
      </c>
      <c r="O64" s="49">
        <v>130</v>
      </c>
      <c r="X64" s="49">
        <v>182</v>
      </c>
      <c r="Y64" s="49">
        <v>194</v>
      </c>
      <c r="AC64" s="1">
        <f>IF(ISBLANK(cp[[#This Row],[total_boys]]),SUM(cp[[#This Row],[boys_0-5_reached]],cp[[#This Row],[boys_6-12_reached]],cp[[#This Row],[boys_13-18_reached]]),cp[[#This Row],[total_boys]])</f>
        <v>198</v>
      </c>
      <c r="AD64" s="1">
        <f>IF(ISBLANK(cp[[#This Row],[total_girls]]),SUM(cp[[#This Row],[girls_0-5_reached]],cp[[#This Row],[girls_6-12_reached]],cp[[#This Row],[girls_13-18_reached]]),cp[[#This Row],[total_girls]])</f>
        <v>299</v>
      </c>
      <c r="AE64" s="1">
        <f>IF(ISBLANK(cp[[#This Row],[total_children]]),SUM(cp[[#This Row],[calc_boys]],cp[[#This Row],[calc_girls]]),cp[[#This Row],[total_children]])</f>
        <v>497</v>
      </c>
      <c r="AF64" s="1">
        <f>IF(ISBLANK(cp[[#This Row],[total_pwd]]),SUM(cp[[#This Row],[total_pwd_men]],cp[[#This Row],[total_pwd_women]]),cp[[#This Row],[total_pwd]])</f>
        <v>0</v>
      </c>
      <c r="AG64" s="1">
        <f>IF(ISBLANK(cp[[#This Row],[total_adults]]),SUM(cp[[#This Row],[total_men]],cp[[#This Row],[total_women]]),cp[[#This Row],[total_adults]])</f>
        <v>376</v>
      </c>
      <c r="AH64" s="1">
        <f>IF(ISBLANK(cp[[#This Row],[total_beneficiaries_reached]]),SUM(cp[[#This Row],[calc_children]],cp[[#This Row],[calc_adults]]),cp[[#This Row],[total_beneficiaries_reached]])</f>
        <v>873</v>
      </c>
      <c r="AI64" s="49" t="str">
        <f ca="1">IF(B64="","",OFFSET(table_admin1[[#Headers],[ADM1_PT]],MATCH(B64,admin1,0),1))</f>
        <v>MZ09</v>
      </c>
      <c r="AJ64" s="49" t="str">
        <f t="shared" ca="1" si="0"/>
        <v>MZ0904</v>
      </c>
      <c r="AK64" s="49" t="str">
        <f t="shared" ca="1" si="1"/>
        <v/>
      </c>
    </row>
    <row r="65" spans="1:37" x14ac:dyDescent="0.2">
      <c r="A65" s="58">
        <v>45292</v>
      </c>
      <c r="B65" s="49" t="s">
        <v>209</v>
      </c>
      <c r="C65" s="49" t="s">
        <v>513</v>
      </c>
      <c r="G65" s="49" t="s">
        <v>116</v>
      </c>
      <c r="H65" s="49" t="s">
        <v>1199</v>
      </c>
      <c r="K65" s="49" t="s">
        <v>1212</v>
      </c>
      <c r="L65" s="49">
        <v>84</v>
      </c>
      <c r="M65" s="49">
        <v>135</v>
      </c>
      <c r="N65" s="49">
        <v>73</v>
      </c>
      <c r="O65" s="49">
        <v>165</v>
      </c>
      <c r="X65" s="49">
        <v>18</v>
      </c>
      <c r="Y65" s="49">
        <v>81</v>
      </c>
      <c r="AC65" s="1">
        <f>IF(ISBLANK(cp[[#This Row],[total_boys]]),SUM(cp[[#This Row],[boys_0-5_reached]],cp[[#This Row],[boys_6-12_reached]],cp[[#This Row],[boys_13-18_reached]]),cp[[#This Row],[total_boys]])</f>
        <v>157</v>
      </c>
      <c r="AD65" s="1">
        <f>IF(ISBLANK(cp[[#This Row],[total_girls]]),SUM(cp[[#This Row],[girls_0-5_reached]],cp[[#This Row],[girls_6-12_reached]],cp[[#This Row],[girls_13-18_reached]]),cp[[#This Row],[total_girls]])</f>
        <v>300</v>
      </c>
      <c r="AE65" s="1">
        <f>IF(ISBLANK(cp[[#This Row],[total_children]]),SUM(cp[[#This Row],[calc_boys]],cp[[#This Row],[calc_girls]]),cp[[#This Row],[total_children]])</f>
        <v>457</v>
      </c>
      <c r="AF65" s="1">
        <f>IF(ISBLANK(cp[[#This Row],[total_pwd]]),SUM(cp[[#This Row],[total_pwd_men]],cp[[#This Row],[total_pwd_women]]),cp[[#This Row],[total_pwd]])</f>
        <v>0</v>
      </c>
      <c r="AG65" s="1">
        <f>IF(ISBLANK(cp[[#This Row],[total_adults]]),SUM(cp[[#This Row],[total_men]],cp[[#This Row],[total_women]]),cp[[#This Row],[total_adults]])</f>
        <v>99</v>
      </c>
      <c r="AH65" s="1">
        <f>IF(ISBLANK(cp[[#This Row],[total_beneficiaries_reached]]),SUM(cp[[#This Row],[calc_children]],cp[[#This Row],[calc_adults]]),cp[[#This Row],[total_beneficiaries_reached]])</f>
        <v>556</v>
      </c>
      <c r="AI65" s="49" t="str">
        <f ca="1">IF(B65="","",OFFSET(table_admin1[[#Headers],[ADM1_PT]],MATCH(B65,admin1,0),1))</f>
        <v>MZ07</v>
      </c>
      <c r="AJ65" s="49" t="str">
        <f t="shared" ca="1" si="0"/>
        <v>MZ0721</v>
      </c>
      <c r="AK65" s="49" t="str">
        <f t="shared" ca="1" si="1"/>
        <v/>
      </c>
    </row>
    <row r="66" spans="1:37" x14ac:dyDescent="0.2">
      <c r="A66" s="58">
        <v>45352</v>
      </c>
      <c r="B66" s="49" t="s">
        <v>214</v>
      </c>
      <c r="C66" s="49" t="s">
        <v>528</v>
      </c>
      <c r="G66" s="49" t="s">
        <v>122</v>
      </c>
      <c r="H66" s="49" t="s">
        <v>144</v>
      </c>
      <c r="I66" s="49" t="s">
        <v>124</v>
      </c>
      <c r="J66" s="49" t="s">
        <v>1315</v>
      </c>
      <c r="K66" s="49" t="s">
        <v>125</v>
      </c>
      <c r="L66" s="49">
        <v>67</v>
      </c>
      <c r="M66" s="49">
        <v>160</v>
      </c>
      <c r="N66" s="49">
        <v>29</v>
      </c>
      <c r="O66" s="49">
        <v>200</v>
      </c>
      <c r="X66" s="49">
        <v>2</v>
      </c>
      <c r="Y66" s="49">
        <v>50</v>
      </c>
      <c r="AC66" s="1">
        <f>IF(ISBLANK(cp[[#This Row],[total_boys]]),SUM(cp[[#This Row],[boys_0-5_reached]],cp[[#This Row],[boys_6-12_reached]],cp[[#This Row],[boys_13-18_reached]]),cp[[#This Row],[total_boys]])</f>
        <v>96</v>
      </c>
      <c r="AD66" s="1">
        <f>IF(ISBLANK(cp[[#This Row],[total_girls]]),SUM(cp[[#This Row],[girls_0-5_reached]],cp[[#This Row],[girls_6-12_reached]],cp[[#This Row],[girls_13-18_reached]]),cp[[#This Row],[total_girls]])</f>
        <v>360</v>
      </c>
      <c r="AE66" s="1">
        <f>IF(ISBLANK(cp[[#This Row],[total_children]]),SUM(cp[[#This Row],[calc_boys]],cp[[#This Row],[calc_girls]]),cp[[#This Row],[total_children]])</f>
        <v>456</v>
      </c>
      <c r="AF66" s="1">
        <f>IF(ISBLANK(cp[[#This Row],[total_pwd]]),SUM(cp[[#This Row],[total_pwd_men]],cp[[#This Row],[total_pwd_women]]),cp[[#This Row],[total_pwd]])</f>
        <v>0</v>
      </c>
      <c r="AG66" s="1">
        <f>IF(ISBLANK(cp[[#This Row],[total_adults]]),SUM(cp[[#This Row],[total_men]],cp[[#This Row],[total_women]]),cp[[#This Row],[total_adults]])</f>
        <v>52</v>
      </c>
      <c r="AH66" s="1">
        <f>IF(ISBLANK(cp[[#This Row],[total_beneficiaries_reached]]),SUM(cp[[#This Row],[calc_children]],cp[[#This Row],[calc_adults]]),cp[[#This Row],[total_beneficiaries_reached]])</f>
        <v>508</v>
      </c>
      <c r="AI66" s="49" t="str">
        <f ca="1">IF(B66="","",OFFSET(table_admin1[[#Headers],[ADM1_PT]],MATCH(B66,admin1,0),1))</f>
        <v>MZ08</v>
      </c>
      <c r="AJ66" s="49" t="str">
        <f t="shared" ca="1" si="0"/>
        <v>MZ0802</v>
      </c>
      <c r="AK66" s="49" t="str">
        <f t="shared" ca="1" si="1"/>
        <v/>
      </c>
    </row>
    <row r="67" spans="1:37" x14ac:dyDescent="0.2">
      <c r="A67" s="58">
        <v>45323</v>
      </c>
      <c r="B67" s="49" t="s">
        <v>120</v>
      </c>
      <c r="C67" s="49" t="s">
        <v>126</v>
      </c>
      <c r="G67" s="49" t="s">
        <v>116</v>
      </c>
      <c r="H67" s="49" t="s">
        <v>1202</v>
      </c>
      <c r="I67" s="49" t="s">
        <v>118</v>
      </c>
      <c r="K67" s="49" t="s">
        <v>1212</v>
      </c>
      <c r="L67" s="49">
        <v>26</v>
      </c>
      <c r="M67" s="49">
        <v>102</v>
      </c>
      <c r="N67" s="49">
        <v>2</v>
      </c>
      <c r="O67" s="49">
        <v>34</v>
      </c>
      <c r="X67" s="49">
        <v>10</v>
      </c>
      <c r="Y67" s="49">
        <v>122</v>
      </c>
      <c r="AC67" s="1">
        <f>IF(ISBLANK(cp[[#This Row],[total_boys]]),SUM(cp[[#This Row],[boys_0-5_reached]],cp[[#This Row],[boys_6-12_reached]],cp[[#This Row],[boys_13-18_reached]]),cp[[#This Row],[total_boys]])</f>
        <v>28</v>
      </c>
      <c r="AD67" s="1">
        <f>IF(ISBLANK(cp[[#This Row],[total_girls]]),SUM(cp[[#This Row],[girls_0-5_reached]],cp[[#This Row],[girls_6-12_reached]],cp[[#This Row],[girls_13-18_reached]]),cp[[#This Row],[total_girls]])</f>
        <v>136</v>
      </c>
      <c r="AE67" s="1">
        <f>IF(ISBLANK(cp[[#This Row],[total_children]]),SUM(cp[[#This Row],[calc_boys]],cp[[#This Row],[calc_girls]]),cp[[#This Row],[total_children]])</f>
        <v>164</v>
      </c>
      <c r="AF67" s="1">
        <f>IF(ISBLANK(cp[[#This Row],[total_pwd]]),SUM(cp[[#This Row],[total_pwd_men]],cp[[#This Row],[total_pwd_women]]),cp[[#This Row],[total_pwd]])</f>
        <v>0</v>
      </c>
      <c r="AG67" s="1">
        <f>IF(ISBLANK(cp[[#This Row],[total_adults]]),SUM(cp[[#This Row],[total_men]],cp[[#This Row],[total_women]]),cp[[#This Row],[total_adults]])</f>
        <v>132</v>
      </c>
      <c r="AH67" s="1">
        <f>IF(ISBLANK(cp[[#This Row],[total_beneficiaries_reached]]),SUM(cp[[#This Row],[calc_children]],cp[[#This Row],[calc_adults]]),cp[[#This Row],[total_beneficiaries_reached]])</f>
        <v>296</v>
      </c>
      <c r="AI67" s="49" t="str">
        <f ca="1">IF(B67="","",OFFSET(table_admin1[[#Headers],[ADM1_PT]],MATCH(B67,admin1,0),1))</f>
        <v>MZ01</v>
      </c>
      <c r="AJ67" s="49" t="str">
        <f t="shared" ca="1" si="0"/>
        <v>MZ0103</v>
      </c>
      <c r="AK67" s="49" t="str">
        <f t="shared" ca="1" si="1"/>
        <v/>
      </c>
    </row>
    <row r="68" spans="1:37" x14ac:dyDescent="0.2">
      <c r="A68" s="58">
        <v>45323</v>
      </c>
      <c r="B68" s="49" t="s">
        <v>209</v>
      </c>
      <c r="C68" s="49" t="s">
        <v>463</v>
      </c>
      <c r="G68" s="49" t="s">
        <v>116</v>
      </c>
      <c r="H68" s="49" t="s">
        <v>144</v>
      </c>
      <c r="I68" s="49" t="s">
        <v>118</v>
      </c>
      <c r="K68" s="49" t="s">
        <v>1212</v>
      </c>
      <c r="L68" s="49">
        <v>70</v>
      </c>
      <c r="M68" s="49">
        <v>160</v>
      </c>
      <c r="N68" s="49">
        <v>189</v>
      </c>
      <c r="O68" s="49">
        <v>97</v>
      </c>
      <c r="X68" s="49">
        <v>45</v>
      </c>
      <c r="Y68" s="49">
        <v>181</v>
      </c>
      <c r="AC68" s="1">
        <f>IF(ISBLANK(cp[[#This Row],[total_boys]]),SUM(cp[[#This Row],[boys_0-5_reached]],cp[[#This Row],[boys_6-12_reached]],cp[[#This Row],[boys_13-18_reached]]),cp[[#This Row],[total_boys]])</f>
        <v>259</v>
      </c>
      <c r="AD68" s="1">
        <f>IF(ISBLANK(cp[[#This Row],[total_girls]]),SUM(cp[[#This Row],[girls_0-5_reached]],cp[[#This Row],[girls_6-12_reached]],cp[[#This Row],[girls_13-18_reached]]),cp[[#This Row],[total_girls]])</f>
        <v>257</v>
      </c>
      <c r="AE68" s="1">
        <f>IF(ISBLANK(cp[[#This Row],[total_children]]),SUM(cp[[#This Row],[calc_boys]],cp[[#This Row],[calc_girls]]),cp[[#This Row],[total_children]])</f>
        <v>516</v>
      </c>
      <c r="AF68" s="1">
        <f>IF(ISBLANK(cp[[#This Row],[total_pwd]]),SUM(cp[[#This Row],[total_pwd_men]],cp[[#This Row],[total_pwd_women]]),cp[[#This Row],[total_pwd]])</f>
        <v>0</v>
      </c>
      <c r="AG68" s="1">
        <f>IF(ISBLANK(cp[[#This Row],[total_adults]]),SUM(cp[[#This Row],[total_men]],cp[[#This Row],[total_women]]),cp[[#This Row],[total_adults]])</f>
        <v>226</v>
      </c>
      <c r="AH68" s="1">
        <f>IF(ISBLANK(cp[[#This Row],[total_beneficiaries_reached]]),SUM(cp[[#This Row],[calc_children]],cp[[#This Row],[calc_adults]]),cp[[#This Row],[total_beneficiaries_reached]])</f>
        <v>742</v>
      </c>
      <c r="AI68" s="49" t="str">
        <f ca="1">IF(B68="","",OFFSET(table_admin1[[#Headers],[ADM1_PT]],MATCH(B68,admin1,0),1))</f>
        <v>MZ07</v>
      </c>
      <c r="AJ68" s="49" t="str">
        <f t="shared" ca="1" si="0"/>
        <v>MZ0708</v>
      </c>
      <c r="AK68" s="49" t="str">
        <f t="shared" ca="1" si="1"/>
        <v/>
      </c>
    </row>
    <row r="69" spans="1:37" x14ac:dyDescent="0.2">
      <c r="A69" s="58">
        <v>45352</v>
      </c>
      <c r="B69" s="49" t="s">
        <v>209</v>
      </c>
      <c r="C69" s="49" t="s">
        <v>437</v>
      </c>
      <c r="G69" s="49" t="s">
        <v>122</v>
      </c>
      <c r="H69" s="49" t="s">
        <v>145</v>
      </c>
      <c r="I69" s="49" t="s">
        <v>124</v>
      </c>
      <c r="J69" s="49" t="s">
        <v>1315</v>
      </c>
      <c r="K69" s="49" t="s">
        <v>125</v>
      </c>
      <c r="L69" s="49">
        <v>63</v>
      </c>
      <c r="M69" s="49">
        <v>95</v>
      </c>
      <c r="N69" s="49">
        <v>45</v>
      </c>
      <c r="O69" s="49">
        <v>101</v>
      </c>
      <c r="X69" s="49">
        <v>56</v>
      </c>
      <c r="Y69" s="49">
        <v>154</v>
      </c>
      <c r="AC69" s="1">
        <f>IF(ISBLANK(cp[[#This Row],[total_boys]]),SUM(cp[[#This Row],[boys_0-5_reached]],cp[[#This Row],[boys_6-12_reached]],cp[[#This Row],[boys_13-18_reached]]),cp[[#This Row],[total_boys]])</f>
        <v>108</v>
      </c>
      <c r="AD69" s="1">
        <f>IF(ISBLANK(cp[[#This Row],[total_girls]]),SUM(cp[[#This Row],[girls_0-5_reached]],cp[[#This Row],[girls_6-12_reached]],cp[[#This Row],[girls_13-18_reached]]),cp[[#This Row],[total_girls]])</f>
        <v>196</v>
      </c>
      <c r="AE69" s="1">
        <f>IF(ISBLANK(cp[[#This Row],[total_children]]),SUM(cp[[#This Row],[calc_boys]],cp[[#This Row],[calc_girls]]),cp[[#This Row],[total_children]])</f>
        <v>304</v>
      </c>
      <c r="AF69" s="1">
        <f>IF(ISBLANK(cp[[#This Row],[total_pwd]]),SUM(cp[[#This Row],[total_pwd_men]],cp[[#This Row],[total_pwd_women]]),cp[[#This Row],[total_pwd]])</f>
        <v>0</v>
      </c>
      <c r="AG69" s="1">
        <f>IF(ISBLANK(cp[[#This Row],[total_adults]]),SUM(cp[[#This Row],[total_men]],cp[[#This Row],[total_women]]),cp[[#This Row],[total_adults]])</f>
        <v>210</v>
      </c>
      <c r="AH69" s="1">
        <f>IF(ISBLANK(cp[[#This Row],[total_beneficiaries_reached]]),SUM(cp[[#This Row],[calc_children]],cp[[#This Row],[calc_adults]]),cp[[#This Row],[total_beneficiaries_reached]])</f>
        <v>514</v>
      </c>
      <c r="AI69" s="49" t="str">
        <f ca="1">IF(B69="","",OFFSET(table_admin1[[#Headers],[ADM1_PT]],MATCH(B69,admin1,0),1))</f>
        <v>MZ07</v>
      </c>
      <c r="AJ69" s="49" t="str">
        <f t="shared" ca="1" si="0"/>
        <v>MZ0701</v>
      </c>
      <c r="AK69" s="49" t="str">
        <f t="shared" ca="1" si="1"/>
        <v/>
      </c>
    </row>
    <row r="70" spans="1:37" x14ac:dyDescent="0.2">
      <c r="A70" s="58">
        <v>45383</v>
      </c>
      <c r="B70" s="49" t="s">
        <v>214</v>
      </c>
      <c r="C70" s="49" t="s">
        <v>574</v>
      </c>
      <c r="G70" s="49" t="s">
        <v>122</v>
      </c>
      <c r="H70" s="49" t="s">
        <v>146</v>
      </c>
      <c r="I70" s="49" t="s">
        <v>130</v>
      </c>
      <c r="J70" s="49" t="s">
        <v>1317</v>
      </c>
      <c r="K70" s="49" t="s">
        <v>125</v>
      </c>
      <c r="L70" s="49">
        <v>182</v>
      </c>
      <c r="M70" s="49">
        <v>151</v>
      </c>
      <c r="N70" s="49">
        <v>65</v>
      </c>
      <c r="O70" s="49">
        <v>93</v>
      </c>
      <c r="X70" s="49">
        <v>34</v>
      </c>
      <c r="Y70" s="49">
        <v>79</v>
      </c>
      <c r="AC70" s="1">
        <f>IF(ISBLANK(cp[[#This Row],[total_boys]]),SUM(cp[[#This Row],[boys_0-5_reached]],cp[[#This Row],[boys_6-12_reached]],cp[[#This Row],[boys_13-18_reached]]),cp[[#This Row],[total_boys]])</f>
        <v>247</v>
      </c>
      <c r="AD70" s="1">
        <f>IF(ISBLANK(cp[[#This Row],[total_girls]]),SUM(cp[[#This Row],[girls_0-5_reached]],cp[[#This Row],[girls_6-12_reached]],cp[[#This Row],[girls_13-18_reached]]),cp[[#This Row],[total_girls]])</f>
        <v>244</v>
      </c>
      <c r="AE70" s="1">
        <f>IF(ISBLANK(cp[[#This Row],[total_children]]),SUM(cp[[#This Row],[calc_boys]],cp[[#This Row],[calc_girls]]),cp[[#This Row],[total_children]])</f>
        <v>491</v>
      </c>
      <c r="AF70" s="1">
        <f>IF(ISBLANK(cp[[#This Row],[total_pwd]]),SUM(cp[[#This Row],[total_pwd_men]],cp[[#This Row],[total_pwd_women]]),cp[[#This Row],[total_pwd]])</f>
        <v>0</v>
      </c>
      <c r="AG70" s="1">
        <f>IF(ISBLANK(cp[[#This Row],[total_adults]]),SUM(cp[[#This Row],[total_men]],cp[[#This Row],[total_women]]),cp[[#This Row],[total_adults]])</f>
        <v>113</v>
      </c>
      <c r="AH70" s="1">
        <f>IF(ISBLANK(cp[[#This Row],[total_beneficiaries_reached]]),SUM(cp[[#This Row],[calc_children]],cp[[#This Row],[calc_adults]]),cp[[#This Row],[total_beneficiaries_reached]])</f>
        <v>604</v>
      </c>
      <c r="AI70" s="49" t="str">
        <f ca="1">IF(B70="","",OFFSET(table_admin1[[#Headers],[ADM1_PT]],MATCH(B70,admin1,0),1))</f>
        <v>MZ08</v>
      </c>
      <c r="AJ70" s="49" t="str">
        <f t="shared" ref="AJ70:AJ133" ca="1" si="2">IF(C70="","",INDEX(admin2_pcode,MATCH(C70,OFFSET(admin2_start,MATCH(AI70,admin1_linked_pcode,0),0,COUNTIF(admin1_linked_pcode,AI70)),0)+MATCH(AI70,admin1_linked_pcode,0)-1))</f>
        <v>MZ0815</v>
      </c>
      <c r="AK70" s="49" t="str">
        <f t="shared" ref="AK70:AK133" ca="1" si="3">IF(D70="","",INDEX(admin3_pcode,MATCH(D70,OFFSET(admin3_start,MATCH(AJ70,admin2_linked_pcode,0),0,COUNTIF(admin2_linked_pcode,AJ70)),0)+MATCH(AJ70,admin2_linked_pcode,0)-1))</f>
        <v/>
      </c>
    </row>
    <row r="71" spans="1:37" x14ac:dyDescent="0.2">
      <c r="A71" s="58">
        <v>45292</v>
      </c>
      <c r="B71" s="49" t="s">
        <v>229</v>
      </c>
      <c r="C71" s="49" t="s">
        <v>693</v>
      </c>
      <c r="G71" s="49" t="s">
        <v>116</v>
      </c>
      <c r="H71" s="49" t="s">
        <v>145</v>
      </c>
      <c r="I71" s="49" t="s">
        <v>118</v>
      </c>
      <c r="K71" s="49" t="s">
        <v>1212</v>
      </c>
      <c r="L71" s="49">
        <v>86</v>
      </c>
      <c r="M71" s="49">
        <v>194</v>
      </c>
      <c r="N71" s="49">
        <v>82</v>
      </c>
      <c r="O71" s="49">
        <v>120</v>
      </c>
      <c r="X71" s="49">
        <v>197</v>
      </c>
      <c r="Y71" s="49">
        <v>121</v>
      </c>
      <c r="AC71" s="1">
        <f>IF(ISBLANK(cp[[#This Row],[total_boys]]),SUM(cp[[#This Row],[boys_0-5_reached]],cp[[#This Row],[boys_6-12_reached]],cp[[#This Row],[boys_13-18_reached]]),cp[[#This Row],[total_boys]])</f>
        <v>168</v>
      </c>
      <c r="AD71" s="1">
        <f>IF(ISBLANK(cp[[#This Row],[total_girls]]),SUM(cp[[#This Row],[girls_0-5_reached]],cp[[#This Row],[girls_6-12_reached]],cp[[#This Row],[girls_13-18_reached]]),cp[[#This Row],[total_girls]])</f>
        <v>314</v>
      </c>
      <c r="AE71" s="1">
        <f>IF(ISBLANK(cp[[#This Row],[total_children]]),SUM(cp[[#This Row],[calc_boys]],cp[[#This Row],[calc_girls]]),cp[[#This Row],[total_children]])</f>
        <v>482</v>
      </c>
      <c r="AF71" s="1">
        <f>IF(ISBLANK(cp[[#This Row],[total_pwd]]),SUM(cp[[#This Row],[total_pwd_men]],cp[[#This Row],[total_pwd_women]]),cp[[#This Row],[total_pwd]])</f>
        <v>0</v>
      </c>
      <c r="AG71" s="1">
        <f>IF(ISBLANK(cp[[#This Row],[total_adults]]),SUM(cp[[#This Row],[total_men]],cp[[#This Row],[total_women]]),cp[[#This Row],[total_adults]])</f>
        <v>318</v>
      </c>
      <c r="AH71" s="1">
        <f>IF(ISBLANK(cp[[#This Row],[total_beneficiaries_reached]]),SUM(cp[[#This Row],[calc_children]],cp[[#This Row],[calc_adults]]),cp[[#This Row],[total_beneficiaries_reached]])</f>
        <v>800</v>
      </c>
      <c r="AI71" s="49" t="str">
        <f ca="1">IF(B71="","",OFFSET(table_admin1[[#Headers],[ADM1_PT]],MATCH(B71,admin1,0),1))</f>
        <v>MZ11</v>
      </c>
      <c r="AJ71" s="49" t="str">
        <f t="shared" ca="1" si="2"/>
        <v>MZ1101</v>
      </c>
      <c r="AK71" s="49" t="str">
        <f t="shared" ca="1" si="3"/>
        <v/>
      </c>
    </row>
    <row r="72" spans="1:37" x14ac:dyDescent="0.2">
      <c r="A72" s="58">
        <v>45352</v>
      </c>
      <c r="B72" s="49" t="s">
        <v>192</v>
      </c>
      <c r="C72" s="49" t="s">
        <v>370</v>
      </c>
      <c r="G72" s="49" t="s">
        <v>116</v>
      </c>
      <c r="H72" s="49" t="s">
        <v>144</v>
      </c>
      <c r="I72" s="49" t="s">
        <v>118</v>
      </c>
      <c r="K72" s="49" t="s">
        <v>1212</v>
      </c>
      <c r="L72" s="49">
        <v>21</v>
      </c>
      <c r="M72" s="49">
        <v>186</v>
      </c>
      <c r="N72" s="49">
        <v>84</v>
      </c>
      <c r="O72" s="49">
        <v>179</v>
      </c>
      <c r="X72" s="49">
        <v>49</v>
      </c>
      <c r="Y72" s="49">
        <v>169</v>
      </c>
      <c r="AC72" s="1">
        <f>IF(ISBLANK(cp[[#This Row],[total_boys]]),SUM(cp[[#This Row],[boys_0-5_reached]],cp[[#This Row],[boys_6-12_reached]],cp[[#This Row],[boys_13-18_reached]]),cp[[#This Row],[total_boys]])</f>
        <v>105</v>
      </c>
      <c r="AD72" s="1">
        <f>IF(ISBLANK(cp[[#This Row],[total_girls]]),SUM(cp[[#This Row],[girls_0-5_reached]],cp[[#This Row],[girls_6-12_reached]],cp[[#This Row],[girls_13-18_reached]]),cp[[#This Row],[total_girls]])</f>
        <v>365</v>
      </c>
      <c r="AE72" s="1">
        <f>IF(ISBLANK(cp[[#This Row],[total_children]]),SUM(cp[[#This Row],[calc_boys]],cp[[#This Row],[calc_girls]]),cp[[#This Row],[total_children]])</f>
        <v>470</v>
      </c>
      <c r="AF72" s="1">
        <f>IF(ISBLANK(cp[[#This Row],[total_pwd]]),SUM(cp[[#This Row],[total_pwd_men]],cp[[#This Row],[total_pwd_women]]),cp[[#This Row],[total_pwd]])</f>
        <v>0</v>
      </c>
      <c r="AG72" s="1">
        <f>IF(ISBLANK(cp[[#This Row],[total_adults]]),SUM(cp[[#This Row],[total_men]],cp[[#This Row],[total_women]]),cp[[#This Row],[total_adults]])</f>
        <v>218</v>
      </c>
      <c r="AH72" s="1">
        <f>IF(ISBLANK(cp[[#This Row],[total_beneficiaries_reached]]),SUM(cp[[#This Row],[calc_children]],cp[[#This Row],[calc_adults]]),cp[[#This Row],[total_beneficiaries_reached]])</f>
        <v>688</v>
      </c>
      <c r="AI72" s="49" t="str">
        <f ca="1">IF(B72="","",OFFSET(table_admin1[[#Headers],[ADM1_PT]],MATCH(B72,admin1,0),1))</f>
        <v>MZ04</v>
      </c>
      <c r="AJ72" s="49" t="str">
        <f t="shared" ca="1" si="2"/>
        <v>MZ0404</v>
      </c>
      <c r="AK72" s="49" t="str">
        <f t="shared" ca="1" si="3"/>
        <v/>
      </c>
    </row>
    <row r="73" spans="1:37" x14ac:dyDescent="0.2">
      <c r="A73" s="58">
        <v>45352</v>
      </c>
      <c r="B73" s="49" t="s">
        <v>120</v>
      </c>
      <c r="C73" s="49" t="s">
        <v>131</v>
      </c>
      <c r="G73" s="49" t="s">
        <v>122</v>
      </c>
      <c r="H73" s="49" t="s">
        <v>144</v>
      </c>
      <c r="L73" s="49">
        <v>167</v>
      </c>
      <c r="M73" s="49">
        <v>41</v>
      </c>
      <c r="N73" s="49">
        <v>71</v>
      </c>
      <c r="O73" s="49">
        <v>156</v>
      </c>
      <c r="X73" s="49">
        <v>164</v>
      </c>
      <c r="Y73" s="49">
        <v>116</v>
      </c>
      <c r="AC73" s="1">
        <f>IF(ISBLANK(cp[[#This Row],[total_boys]]),SUM(cp[[#This Row],[boys_0-5_reached]],cp[[#This Row],[boys_6-12_reached]],cp[[#This Row],[boys_13-18_reached]]),cp[[#This Row],[total_boys]])</f>
        <v>238</v>
      </c>
      <c r="AD73" s="1">
        <f>IF(ISBLANK(cp[[#This Row],[total_girls]]),SUM(cp[[#This Row],[girls_0-5_reached]],cp[[#This Row],[girls_6-12_reached]],cp[[#This Row],[girls_13-18_reached]]),cp[[#This Row],[total_girls]])</f>
        <v>197</v>
      </c>
      <c r="AE73" s="1">
        <f>IF(ISBLANK(cp[[#This Row],[total_children]]),SUM(cp[[#This Row],[calc_boys]],cp[[#This Row],[calc_girls]]),cp[[#This Row],[total_children]])</f>
        <v>435</v>
      </c>
      <c r="AF73" s="1">
        <f>IF(ISBLANK(cp[[#This Row],[total_pwd]]),SUM(cp[[#This Row],[total_pwd_men]],cp[[#This Row],[total_pwd_women]]),cp[[#This Row],[total_pwd]])</f>
        <v>0</v>
      </c>
      <c r="AG73" s="1">
        <f>IF(ISBLANK(cp[[#This Row],[total_adults]]),SUM(cp[[#This Row],[total_men]],cp[[#This Row],[total_women]]),cp[[#This Row],[total_adults]])</f>
        <v>280</v>
      </c>
      <c r="AH73" s="1">
        <f>IF(ISBLANK(cp[[#This Row],[total_beneficiaries_reached]]),SUM(cp[[#This Row],[calc_children]],cp[[#This Row],[calc_adults]]),cp[[#This Row],[total_beneficiaries_reached]])</f>
        <v>715</v>
      </c>
      <c r="AI73" s="49" t="str">
        <f ca="1">IF(B73="","",OFFSET(table_admin1[[#Headers],[ADM1_PT]],MATCH(B73,admin1,0),1))</f>
        <v>MZ01</v>
      </c>
      <c r="AJ73" s="49" t="str">
        <f t="shared" ca="1" si="2"/>
        <v>MZ0107</v>
      </c>
      <c r="AK73" s="49" t="str">
        <f t="shared" ca="1" si="3"/>
        <v/>
      </c>
    </row>
    <row r="74" spans="1:37" x14ac:dyDescent="0.2">
      <c r="A74" s="58">
        <v>45323</v>
      </c>
      <c r="B74" s="49" t="s">
        <v>209</v>
      </c>
      <c r="C74" s="49" t="s">
        <v>445</v>
      </c>
      <c r="G74" s="49" t="s">
        <v>122</v>
      </c>
      <c r="H74" s="49" t="s">
        <v>145</v>
      </c>
      <c r="I74" s="49" t="s">
        <v>118</v>
      </c>
      <c r="K74" s="49" t="s">
        <v>125</v>
      </c>
      <c r="L74" s="49">
        <v>41</v>
      </c>
      <c r="M74" s="49">
        <v>169</v>
      </c>
      <c r="N74" s="49">
        <v>182</v>
      </c>
      <c r="O74" s="49">
        <v>47</v>
      </c>
      <c r="X74" s="49">
        <v>199</v>
      </c>
      <c r="Y74" s="49">
        <v>53</v>
      </c>
      <c r="AC74" s="1">
        <f>IF(ISBLANK(cp[[#This Row],[total_boys]]),SUM(cp[[#This Row],[boys_0-5_reached]],cp[[#This Row],[boys_6-12_reached]],cp[[#This Row],[boys_13-18_reached]]),cp[[#This Row],[total_boys]])</f>
        <v>223</v>
      </c>
      <c r="AD74" s="1">
        <f>IF(ISBLANK(cp[[#This Row],[total_girls]]),SUM(cp[[#This Row],[girls_0-5_reached]],cp[[#This Row],[girls_6-12_reached]],cp[[#This Row],[girls_13-18_reached]]),cp[[#This Row],[total_girls]])</f>
        <v>216</v>
      </c>
      <c r="AE74" s="1">
        <f>IF(ISBLANK(cp[[#This Row],[total_children]]),SUM(cp[[#This Row],[calc_boys]],cp[[#This Row],[calc_girls]]),cp[[#This Row],[total_children]])</f>
        <v>439</v>
      </c>
      <c r="AF74" s="1">
        <f>IF(ISBLANK(cp[[#This Row],[total_pwd]]),SUM(cp[[#This Row],[total_pwd_men]],cp[[#This Row],[total_pwd_women]]),cp[[#This Row],[total_pwd]])</f>
        <v>0</v>
      </c>
      <c r="AG74" s="1">
        <f>IF(ISBLANK(cp[[#This Row],[total_adults]]),SUM(cp[[#This Row],[total_men]],cp[[#This Row],[total_women]]),cp[[#This Row],[total_adults]])</f>
        <v>252</v>
      </c>
      <c r="AH74" s="1">
        <f>IF(ISBLANK(cp[[#This Row],[total_beneficiaries_reached]]),SUM(cp[[#This Row],[calc_children]],cp[[#This Row],[calc_adults]]),cp[[#This Row],[total_beneficiaries_reached]])</f>
        <v>691</v>
      </c>
      <c r="AI74" s="49" t="str">
        <f ca="1">IF(B74="","",OFFSET(table_admin1[[#Headers],[ADM1_PT]],MATCH(B74,admin1,0),1))</f>
        <v>MZ07</v>
      </c>
      <c r="AJ74" s="49" t="str">
        <f t="shared" ca="1" si="2"/>
        <v>MZ0703</v>
      </c>
      <c r="AK74" s="49" t="str">
        <f t="shared" ca="1" si="3"/>
        <v/>
      </c>
    </row>
    <row r="75" spans="1:37" x14ac:dyDescent="0.2">
      <c r="A75" s="58">
        <v>45383</v>
      </c>
      <c r="B75" s="49" t="s">
        <v>214</v>
      </c>
      <c r="C75" s="49" t="s">
        <v>524</v>
      </c>
      <c r="G75" s="49" t="s">
        <v>122</v>
      </c>
      <c r="H75" s="49" t="s">
        <v>144</v>
      </c>
      <c r="I75" s="49" t="s">
        <v>124</v>
      </c>
      <c r="J75" s="49" t="s">
        <v>1315</v>
      </c>
      <c r="K75" s="49" t="s">
        <v>125</v>
      </c>
      <c r="L75" s="49">
        <v>88</v>
      </c>
      <c r="M75" s="49">
        <v>5</v>
      </c>
      <c r="N75" s="49">
        <v>51</v>
      </c>
      <c r="O75" s="49">
        <v>156</v>
      </c>
      <c r="X75" s="49">
        <v>166</v>
      </c>
      <c r="Y75" s="49">
        <v>87</v>
      </c>
      <c r="AC75" s="1">
        <f>IF(ISBLANK(cp[[#This Row],[total_boys]]),SUM(cp[[#This Row],[boys_0-5_reached]],cp[[#This Row],[boys_6-12_reached]],cp[[#This Row],[boys_13-18_reached]]),cp[[#This Row],[total_boys]])</f>
        <v>139</v>
      </c>
      <c r="AD75" s="1">
        <f>IF(ISBLANK(cp[[#This Row],[total_girls]]),SUM(cp[[#This Row],[girls_0-5_reached]],cp[[#This Row],[girls_6-12_reached]],cp[[#This Row],[girls_13-18_reached]]),cp[[#This Row],[total_girls]])</f>
        <v>161</v>
      </c>
      <c r="AE75" s="1">
        <f>IF(ISBLANK(cp[[#This Row],[total_children]]),SUM(cp[[#This Row],[calc_boys]],cp[[#This Row],[calc_girls]]),cp[[#This Row],[total_children]])</f>
        <v>300</v>
      </c>
      <c r="AF75" s="1">
        <f>IF(ISBLANK(cp[[#This Row],[total_pwd]]),SUM(cp[[#This Row],[total_pwd_men]],cp[[#This Row],[total_pwd_women]]),cp[[#This Row],[total_pwd]])</f>
        <v>0</v>
      </c>
      <c r="AG75" s="1">
        <f>IF(ISBLANK(cp[[#This Row],[total_adults]]),SUM(cp[[#This Row],[total_men]],cp[[#This Row],[total_women]]),cp[[#This Row],[total_adults]])</f>
        <v>253</v>
      </c>
      <c r="AH75" s="1">
        <f>IF(ISBLANK(cp[[#This Row],[total_beneficiaries_reached]]),SUM(cp[[#This Row],[calc_children]],cp[[#This Row],[calc_adults]]),cp[[#This Row],[total_beneficiaries_reached]])</f>
        <v>553</v>
      </c>
      <c r="AI75" s="49" t="str">
        <f ca="1">IF(B75="","",OFFSET(table_admin1[[#Headers],[ADM1_PT]],MATCH(B75,admin1,0),1))</f>
        <v>MZ08</v>
      </c>
      <c r="AJ75" s="49" t="str">
        <f t="shared" ca="1" si="2"/>
        <v>MZ0801</v>
      </c>
      <c r="AK75" s="49" t="str">
        <f t="shared" ca="1" si="3"/>
        <v/>
      </c>
    </row>
    <row r="76" spans="1:37" x14ac:dyDescent="0.2">
      <c r="A76" s="58">
        <v>45323</v>
      </c>
      <c r="B76" s="49" t="s">
        <v>229</v>
      </c>
      <c r="C76" s="49" t="s">
        <v>693</v>
      </c>
      <c r="G76" s="49" t="s">
        <v>122</v>
      </c>
      <c r="H76" s="49" t="s">
        <v>145</v>
      </c>
      <c r="I76" s="49" t="s">
        <v>124</v>
      </c>
      <c r="J76" s="49" t="s">
        <v>1315</v>
      </c>
      <c r="K76" s="49" t="s">
        <v>125</v>
      </c>
      <c r="L76" s="49">
        <v>199</v>
      </c>
      <c r="M76" s="49">
        <v>177</v>
      </c>
      <c r="N76" s="49">
        <v>146</v>
      </c>
      <c r="O76" s="49">
        <v>114</v>
      </c>
      <c r="X76" s="49">
        <v>198</v>
      </c>
      <c r="Y76" s="49">
        <v>189</v>
      </c>
      <c r="AC76" s="1">
        <f>IF(ISBLANK(cp[[#This Row],[total_boys]]),SUM(cp[[#This Row],[boys_0-5_reached]],cp[[#This Row],[boys_6-12_reached]],cp[[#This Row],[boys_13-18_reached]]),cp[[#This Row],[total_boys]])</f>
        <v>345</v>
      </c>
      <c r="AD76" s="1">
        <f>IF(ISBLANK(cp[[#This Row],[total_girls]]),SUM(cp[[#This Row],[girls_0-5_reached]],cp[[#This Row],[girls_6-12_reached]],cp[[#This Row],[girls_13-18_reached]]),cp[[#This Row],[total_girls]])</f>
        <v>291</v>
      </c>
      <c r="AE76" s="1">
        <f>IF(ISBLANK(cp[[#This Row],[total_children]]),SUM(cp[[#This Row],[calc_boys]],cp[[#This Row],[calc_girls]]),cp[[#This Row],[total_children]])</f>
        <v>636</v>
      </c>
      <c r="AF76" s="1">
        <f>IF(ISBLANK(cp[[#This Row],[total_pwd]]),SUM(cp[[#This Row],[total_pwd_men]],cp[[#This Row],[total_pwd_women]]),cp[[#This Row],[total_pwd]])</f>
        <v>0</v>
      </c>
      <c r="AG76" s="1">
        <f>IF(ISBLANK(cp[[#This Row],[total_adults]]),SUM(cp[[#This Row],[total_men]],cp[[#This Row],[total_women]]),cp[[#This Row],[total_adults]])</f>
        <v>387</v>
      </c>
      <c r="AH76" s="1">
        <f>IF(ISBLANK(cp[[#This Row],[total_beneficiaries_reached]]),SUM(cp[[#This Row],[calc_children]],cp[[#This Row],[calc_adults]]),cp[[#This Row],[total_beneficiaries_reached]])</f>
        <v>1023</v>
      </c>
      <c r="AI76" s="49" t="str">
        <f ca="1">IF(B76="","",OFFSET(table_admin1[[#Headers],[ADM1_PT]],MATCH(B76,admin1,0),1))</f>
        <v>MZ11</v>
      </c>
      <c r="AJ76" s="49" t="str">
        <f t="shared" ca="1" si="2"/>
        <v>MZ1101</v>
      </c>
      <c r="AK76" s="49" t="str">
        <f t="shared" ca="1" si="3"/>
        <v/>
      </c>
    </row>
    <row r="77" spans="1:37" x14ac:dyDescent="0.2">
      <c r="A77" s="58">
        <v>45323</v>
      </c>
      <c r="B77" s="49" t="s">
        <v>214</v>
      </c>
      <c r="C77" s="49" t="s">
        <v>550</v>
      </c>
      <c r="G77" s="49" t="s">
        <v>116</v>
      </c>
      <c r="H77" s="49" t="s">
        <v>145</v>
      </c>
      <c r="I77" s="49" t="s">
        <v>118</v>
      </c>
      <c r="K77" s="49" t="s">
        <v>1212</v>
      </c>
      <c r="L77" s="49">
        <v>35</v>
      </c>
      <c r="M77" s="49">
        <v>181</v>
      </c>
      <c r="N77" s="49">
        <v>197</v>
      </c>
      <c r="O77" s="49">
        <v>6</v>
      </c>
      <c r="X77" s="49">
        <v>32</v>
      </c>
      <c r="Y77" s="49">
        <v>95</v>
      </c>
      <c r="AC77" s="1">
        <f>IF(ISBLANK(cp[[#This Row],[total_boys]]),SUM(cp[[#This Row],[boys_0-5_reached]],cp[[#This Row],[boys_6-12_reached]],cp[[#This Row],[boys_13-18_reached]]),cp[[#This Row],[total_boys]])</f>
        <v>232</v>
      </c>
      <c r="AD77" s="1">
        <f>IF(ISBLANK(cp[[#This Row],[total_girls]]),SUM(cp[[#This Row],[girls_0-5_reached]],cp[[#This Row],[girls_6-12_reached]],cp[[#This Row],[girls_13-18_reached]]),cp[[#This Row],[total_girls]])</f>
        <v>187</v>
      </c>
      <c r="AE77" s="1">
        <f>IF(ISBLANK(cp[[#This Row],[total_children]]),SUM(cp[[#This Row],[calc_boys]],cp[[#This Row],[calc_girls]]),cp[[#This Row],[total_children]])</f>
        <v>419</v>
      </c>
      <c r="AF77" s="1">
        <f>IF(ISBLANK(cp[[#This Row],[total_pwd]]),SUM(cp[[#This Row],[total_pwd_men]],cp[[#This Row],[total_pwd_women]]),cp[[#This Row],[total_pwd]])</f>
        <v>0</v>
      </c>
      <c r="AG77" s="1">
        <f>IF(ISBLANK(cp[[#This Row],[total_adults]]),SUM(cp[[#This Row],[total_men]],cp[[#This Row],[total_women]]),cp[[#This Row],[total_adults]])</f>
        <v>127</v>
      </c>
      <c r="AH77" s="1">
        <f>IF(ISBLANK(cp[[#This Row],[total_beneficiaries_reached]]),SUM(cp[[#This Row],[calc_children]],cp[[#This Row],[calc_adults]]),cp[[#This Row],[total_beneficiaries_reached]])</f>
        <v>546</v>
      </c>
      <c r="AI77" s="49" t="str">
        <f ca="1">IF(B77="","",OFFSET(table_admin1[[#Headers],[ADM1_PT]],MATCH(B77,admin1,0),1))</f>
        <v>MZ08</v>
      </c>
      <c r="AJ77" s="49" t="str">
        <f t="shared" ca="1" si="2"/>
        <v>MZ0808</v>
      </c>
      <c r="AK77" s="49" t="str">
        <f t="shared" ca="1" si="3"/>
        <v/>
      </c>
    </row>
    <row r="78" spans="1:37" x14ac:dyDescent="0.2">
      <c r="A78" s="58">
        <v>45323</v>
      </c>
      <c r="B78" s="49" t="s">
        <v>113</v>
      </c>
      <c r="C78" s="49" t="s">
        <v>596</v>
      </c>
      <c r="G78" s="49" t="s">
        <v>122</v>
      </c>
      <c r="H78" s="49" t="s">
        <v>1202</v>
      </c>
      <c r="I78" s="49" t="s">
        <v>124</v>
      </c>
      <c r="J78" s="49" t="s">
        <v>1315</v>
      </c>
      <c r="K78" s="49" t="s">
        <v>125</v>
      </c>
      <c r="L78" s="49">
        <v>22</v>
      </c>
      <c r="M78" s="49">
        <v>146</v>
      </c>
      <c r="N78" s="49">
        <v>115</v>
      </c>
      <c r="O78" s="49">
        <v>59</v>
      </c>
      <c r="X78" s="49">
        <v>175</v>
      </c>
      <c r="Y78" s="49">
        <v>172</v>
      </c>
      <c r="AC78" s="1">
        <f>IF(ISBLANK(cp[[#This Row],[total_boys]]),SUM(cp[[#This Row],[boys_0-5_reached]],cp[[#This Row],[boys_6-12_reached]],cp[[#This Row],[boys_13-18_reached]]),cp[[#This Row],[total_boys]])</f>
        <v>137</v>
      </c>
      <c r="AD78" s="1">
        <f>IF(ISBLANK(cp[[#This Row],[total_girls]]),SUM(cp[[#This Row],[girls_0-5_reached]],cp[[#This Row],[girls_6-12_reached]],cp[[#This Row],[girls_13-18_reached]]),cp[[#This Row],[total_girls]])</f>
        <v>205</v>
      </c>
      <c r="AE78" s="1">
        <f>IF(ISBLANK(cp[[#This Row],[total_children]]),SUM(cp[[#This Row],[calc_boys]],cp[[#This Row],[calc_girls]]),cp[[#This Row],[total_children]])</f>
        <v>342</v>
      </c>
      <c r="AF78" s="1">
        <f>IF(ISBLANK(cp[[#This Row],[total_pwd]]),SUM(cp[[#This Row],[total_pwd_men]],cp[[#This Row],[total_pwd_women]]),cp[[#This Row],[total_pwd]])</f>
        <v>0</v>
      </c>
      <c r="AG78" s="1">
        <f>IF(ISBLANK(cp[[#This Row],[total_adults]]),SUM(cp[[#This Row],[total_men]],cp[[#This Row],[total_women]]),cp[[#This Row],[total_adults]])</f>
        <v>347</v>
      </c>
      <c r="AH78" s="1">
        <f>IF(ISBLANK(cp[[#This Row],[total_beneficiaries_reached]]),SUM(cp[[#This Row],[calc_children]],cp[[#This Row],[calc_adults]]),cp[[#This Row],[total_beneficiaries_reached]])</f>
        <v>689</v>
      </c>
      <c r="AI78" s="49" t="str">
        <f ca="1">IF(B78="","",OFFSET(table_admin1[[#Headers],[ADM1_PT]],MATCH(B78,admin1,0),1))</f>
        <v>MZ09</v>
      </c>
      <c r="AJ78" s="49" t="str">
        <f t="shared" ca="1" si="2"/>
        <v>MZ0902</v>
      </c>
      <c r="AK78" s="49" t="str">
        <f t="shared" ca="1" si="3"/>
        <v/>
      </c>
    </row>
    <row r="79" spans="1:37" x14ac:dyDescent="0.2">
      <c r="A79" s="58">
        <v>45352</v>
      </c>
      <c r="B79" s="49" t="s">
        <v>197</v>
      </c>
      <c r="C79" s="49" t="s">
        <v>426</v>
      </c>
      <c r="G79" s="49" t="s">
        <v>116</v>
      </c>
      <c r="H79" s="49" t="s">
        <v>1199</v>
      </c>
      <c r="I79" s="49" t="s">
        <v>118</v>
      </c>
      <c r="K79" s="49" t="s">
        <v>1212</v>
      </c>
      <c r="L79" s="49">
        <v>195</v>
      </c>
      <c r="M79" s="49">
        <v>175</v>
      </c>
      <c r="N79" s="49">
        <v>84</v>
      </c>
      <c r="O79" s="49">
        <v>41</v>
      </c>
      <c r="X79" s="49">
        <v>176</v>
      </c>
      <c r="Y79" s="49">
        <v>52</v>
      </c>
      <c r="AC79" s="1">
        <f>IF(ISBLANK(cp[[#This Row],[total_boys]]),SUM(cp[[#This Row],[boys_0-5_reached]],cp[[#This Row],[boys_6-12_reached]],cp[[#This Row],[boys_13-18_reached]]),cp[[#This Row],[total_boys]])</f>
        <v>279</v>
      </c>
      <c r="AD79" s="1">
        <f>IF(ISBLANK(cp[[#This Row],[total_girls]]),SUM(cp[[#This Row],[girls_0-5_reached]],cp[[#This Row],[girls_6-12_reached]],cp[[#This Row],[girls_13-18_reached]]),cp[[#This Row],[total_girls]])</f>
        <v>216</v>
      </c>
      <c r="AE79" s="1">
        <f>IF(ISBLANK(cp[[#This Row],[total_children]]),SUM(cp[[#This Row],[calc_boys]],cp[[#This Row],[calc_girls]]),cp[[#This Row],[total_children]])</f>
        <v>495</v>
      </c>
      <c r="AF79" s="1">
        <f>IF(ISBLANK(cp[[#This Row],[total_pwd]]),SUM(cp[[#This Row],[total_pwd_men]],cp[[#This Row],[total_pwd_women]]),cp[[#This Row],[total_pwd]])</f>
        <v>0</v>
      </c>
      <c r="AG79" s="1">
        <f>IF(ISBLANK(cp[[#This Row],[total_adults]]),SUM(cp[[#This Row],[total_men]],cp[[#This Row],[total_women]]),cp[[#This Row],[total_adults]])</f>
        <v>228</v>
      </c>
      <c r="AH79" s="1">
        <f>IF(ISBLANK(cp[[#This Row],[total_beneficiaries_reached]]),SUM(cp[[#This Row],[calc_children]],cp[[#This Row],[calc_adults]]),cp[[#This Row],[total_beneficiaries_reached]])</f>
        <v>723</v>
      </c>
      <c r="AI79" s="49" t="str">
        <f ca="1">IF(B79="","",OFFSET(table_admin1[[#Headers],[ADM1_PT]],MATCH(B79,admin1,0),1))</f>
        <v>MZ05</v>
      </c>
      <c r="AJ79" s="49" t="str">
        <f t="shared" ca="1" si="2"/>
        <v>MZ0507</v>
      </c>
      <c r="AK79" s="49" t="str">
        <f t="shared" ca="1" si="3"/>
        <v/>
      </c>
    </row>
    <row r="80" spans="1:37" x14ac:dyDescent="0.2">
      <c r="A80" s="58">
        <v>45352</v>
      </c>
      <c r="B80" s="49" t="s">
        <v>120</v>
      </c>
      <c r="C80" s="49" t="s">
        <v>126</v>
      </c>
      <c r="G80" s="49" t="s">
        <v>122</v>
      </c>
      <c r="H80" s="49" t="s">
        <v>145</v>
      </c>
      <c r="I80" s="49" t="s">
        <v>124</v>
      </c>
      <c r="J80" s="49" t="s">
        <v>1315</v>
      </c>
      <c r="K80" s="49" t="s">
        <v>125</v>
      </c>
      <c r="L80" s="49">
        <v>75</v>
      </c>
      <c r="M80" s="49">
        <v>24</v>
      </c>
      <c r="N80" s="49">
        <v>171</v>
      </c>
      <c r="O80" s="49">
        <v>180</v>
      </c>
      <c r="X80" s="49">
        <v>67</v>
      </c>
      <c r="Y80" s="49">
        <v>11</v>
      </c>
      <c r="AC80" s="1">
        <f>IF(ISBLANK(cp[[#This Row],[total_boys]]),SUM(cp[[#This Row],[boys_0-5_reached]],cp[[#This Row],[boys_6-12_reached]],cp[[#This Row],[boys_13-18_reached]]),cp[[#This Row],[total_boys]])</f>
        <v>246</v>
      </c>
      <c r="AD80" s="1">
        <f>IF(ISBLANK(cp[[#This Row],[total_girls]]),SUM(cp[[#This Row],[girls_0-5_reached]],cp[[#This Row],[girls_6-12_reached]],cp[[#This Row],[girls_13-18_reached]]),cp[[#This Row],[total_girls]])</f>
        <v>204</v>
      </c>
      <c r="AE80" s="1">
        <f>IF(ISBLANK(cp[[#This Row],[total_children]]),SUM(cp[[#This Row],[calc_boys]],cp[[#This Row],[calc_girls]]),cp[[#This Row],[total_children]])</f>
        <v>450</v>
      </c>
      <c r="AF80" s="1">
        <f>IF(ISBLANK(cp[[#This Row],[total_pwd]]),SUM(cp[[#This Row],[total_pwd_men]],cp[[#This Row],[total_pwd_women]]),cp[[#This Row],[total_pwd]])</f>
        <v>0</v>
      </c>
      <c r="AG80" s="1">
        <f>IF(ISBLANK(cp[[#This Row],[total_adults]]),SUM(cp[[#This Row],[total_men]],cp[[#This Row],[total_women]]),cp[[#This Row],[total_adults]])</f>
        <v>78</v>
      </c>
      <c r="AH80" s="1">
        <f>IF(ISBLANK(cp[[#This Row],[total_beneficiaries_reached]]),SUM(cp[[#This Row],[calc_children]],cp[[#This Row],[calc_adults]]),cp[[#This Row],[total_beneficiaries_reached]])</f>
        <v>528</v>
      </c>
      <c r="AI80" s="49" t="str">
        <f ca="1">IF(B80="","",OFFSET(table_admin1[[#Headers],[ADM1_PT]],MATCH(B80,admin1,0),1))</f>
        <v>MZ01</v>
      </c>
      <c r="AJ80" s="49" t="str">
        <f t="shared" ca="1" si="2"/>
        <v>MZ0103</v>
      </c>
      <c r="AK80" s="49" t="str">
        <f t="shared" ca="1" si="3"/>
        <v/>
      </c>
    </row>
    <row r="81" spans="1:37" x14ac:dyDescent="0.2">
      <c r="A81" s="58">
        <v>45323</v>
      </c>
      <c r="B81" s="49" t="s">
        <v>192</v>
      </c>
      <c r="C81" s="49" t="s">
        <v>363</v>
      </c>
      <c r="G81" s="49" t="s">
        <v>116</v>
      </c>
      <c r="H81" s="49" t="s">
        <v>1199</v>
      </c>
      <c r="I81" s="49" t="s">
        <v>118</v>
      </c>
      <c r="K81" s="49" t="s">
        <v>1212</v>
      </c>
      <c r="L81" s="49">
        <v>56</v>
      </c>
      <c r="M81" s="49">
        <v>80</v>
      </c>
      <c r="N81" s="49">
        <v>156</v>
      </c>
      <c r="O81" s="49">
        <v>140</v>
      </c>
      <c r="X81" s="49">
        <v>119</v>
      </c>
      <c r="Y81" s="49">
        <v>132</v>
      </c>
      <c r="AC81" s="1">
        <f>IF(ISBLANK(cp[[#This Row],[total_boys]]),SUM(cp[[#This Row],[boys_0-5_reached]],cp[[#This Row],[boys_6-12_reached]],cp[[#This Row],[boys_13-18_reached]]),cp[[#This Row],[total_boys]])</f>
        <v>212</v>
      </c>
      <c r="AD81" s="1">
        <f>IF(ISBLANK(cp[[#This Row],[total_girls]]),SUM(cp[[#This Row],[girls_0-5_reached]],cp[[#This Row],[girls_6-12_reached]],cp[[#This Row],[girls_13-18_reached]]),cp[[#This Row],[total_girls]])</f>
        <v>220</v>
      </c>
      <c r="AE81" s="1">
        <f>IF(ISBLANK(cp[[#This Row],[total_children]]),SUM(cp[[#This Row],[calc_boys]],cp[[#This Row],[calc_girls]]),cp[[#This Row],[total_children]])</f>
        <v>432</v>
      </c>
      <c r="AF81" s="1">
        <f>IF(ISBLANK(cp[[#This Row],[total_pwd]]),SUM(cp[[#This Row],[total_pwd_men]],cp[[#This Row],[total_pwd_women]]),cp[[#This Row],[total_pwd]])</f>
        <v>0</v>
      </c>
      <c r="AG81" s="1">
        <f>IF(ISBLANK(cp[[#This Row],[total_adults]]),SUM(cp[[#This Row],[total_men]],cp[[#This Row],[total_women]]),cp[[#This Row],[total_adults]])</f>
        <v>251</v>
      </c>
      <c r="AH81" s="1">
        <f>IF(ISBLANK(cp[[#This Row],[total_beneficiaries_reached]]),SUM(cp[[#This Row],[calc_children]],cp[[#This Row],[calc_adults]]),cp[[#This Row],[total_beneficiaries_reached]])</f>
        <v>683</v>
      </c>
      <c r="AI81" s="49" t="str">
        <f ca="1">IF(B81="","",OFFSET(table_admin1[[#Headers],[ADM1_PT]],MATCH(B81,admin1,0),1))</f>
        <v>MZ04</v>
      </c>
      <c r="AJ81" s="49" t="str">
        <f t="shared" ca="1" si="2"/>
        <v>MZ0402</v>
      </c>
      <c r="AK81" s="49" t="str">
        <f t="shared" ca="1" si="3"/>
        <v/>
      </c>
    </row>
    <row r="82" spans="1:37" x14ac:dyDescent="0.2">
      <c r="A82" s="58">
        <v>45292</v>
      </c>
      <c r="B82" s="49" t="s">
        <v>120</v>
      </c>
      <c r="C82" s="49" t="s">
        <v>205</v>
      </c>
      <c r="G82" s="49" t="s">
        <v>122</v>
      </c>
      <c r="H82" s="49" t="s">
        <v>1202</v>
      </c>
      <c r="I82" s="49" t="s">
        <v>130</v>
      </c>
      <c r="J82" s="49" t="s">
        <v>1317</v>
      </c>
      <c r="K82" s="49" t="s">
        <v>125</v>
      </c>
      <c r="L82" s="49">
        <v>82</v>
      </c>
      <c r="M82" s="49">
        <v>160</v>
      </c>
      <c r="N82" s="49">
        <v>4</v>
      </c>
      <c r="O82" s="49">
        <v>84</v>
      </c>
      <c r="X82" s="49">
        <v>86</v>
      </c>
      <c r="Y82" s="49">
        <v>16</v>
      </c>
      <c r="AC82" s="1">
        <f>IF(ISBLANK(cp[[#This Row],[total_boys]]),SUM(cp[[#This Row],[boys_0-5_reached]],cp[[#This Row],[boys_6-12_reached]],cp[[#This Row],[boys_13-18_reached]]),cp[[#This Row],[total_boys]])</f>
        <v>86</v>
      </c>
      <c r="AD82" s="1">
        <f>IF(ISBLANK(cp[[#This Row],[total_girls]]),SUM(cp[[#This Row],[girls_0-5_reached]],cp[[#This Row],[girls_6-12_reached]],cp[[#This Row],[girls_13-18_reached]]),cp[[#This Row],[total_girls]])</f>
        <v>244</v>
      </c>
      <c r="AE82" s="1">
        <f>IF(ISBLANK(cp[[#This Row],[total_children]]),SUM(cp[[#This Row],[calc_boys]],cp[[#This Row],[calc_girls]]),cp[[#This Row],[total_children]])</f>
        <v>330</v>
      </c>
      <c r="AF82" s="1">
        <f>IF(ISBLANK(cp[[#This Row],[total_pwd]]),SUM(cp[[#This Row],[total_pwd_men]],cp[[#This Row],[total_pwd_women]]),cp[[#This Row],[total_pwd]])</f>
        <v>0</v>
      </c>
      <c r="AG82" s="1">
        <f>IF(ISBLANK(cp[[#This Row],[total_adults]]),SUM(cp[[#This Row],[total_men]],cp[[#This Row],[total_women]]),cp[[#This Row],[total_adults]])</f>
        <v>102</v>
      </c>
      <c r="AH82" s="1">
        <f>IF(ISBLANK(cp[[#This Row],[total_beneficiaries_reached]]),SUM(cp[[#This Row],[calc_children]],cp[[#This Row],[calc_adults]]),cp[[#This Row],[total_beneficiaries_reached]])</f>
        <v>432</v>
      </c>
      <c r="AI82" s="49" t="str">
        <f ca="1">IF(B82="","",OFFSET(table_admin1[[#Headers],[ADM1_PT]],MATCH(B82,admin1,0),1))</f>
        <v>MZ01</v>
      </c>
      <c r="AJ82" s="49" t="str">
        <f t="shared" ca="1" si="2"/>
        <v>MZ0106</v>
      </c>
      <c r="AK82" s="49" t="str">
        <f t="shared" ca="1" si="3"/>
        <v/>
      </c>
    </row>
    <row r="83" spans="1:37" x14ac:dyDescent="0.2">
      <c r="A83" s="58">
        <v>45323</v>
      </c>
      <c r="B83" s="49" t="s">
        <v>209</v>
      </c>
      <c r="C83" s="49" t="s">
        <v>445</v>
      </c>
      <c r="G83" s="49" t="s">
        <v>122</v>
      </c>
      <c r="H83" s="49" t="s">
        <v>1202</v>
      </c>
      <c r="I83" s="49" t="s">
        <v>124</v>
      </c>
      <c r="J83" s="49" t="s">
        <v>1315</v>
      </c>
      <c r="K83" s="49" t="s">
        <v>125</v>
      </c>
      <c r="L83" s="49">
        <v>143</v>
      </c>
      <c r="M83" s="49">
        <v>143</v>
      </c>
      <c r="N83" s="49">
        <v>125</v>
      </c>
      <c r="O83" s="49">
        <v>82</v>
      </c>
      <c r="X83" s="49">
        <v>3</v>
      </c>
      <c r="Y83" s="49">
        <v>36</v>
      </c>
      <c r="AC83" s="1">
        <f>IF(ISBLANK(cp[[#This Row],[total_boys]]),SUM(cp[[#This Row],[boys_0-5_reached]],cp[[#This Row],[boys_6-12_reached]],cp[[#This Row],[boys_13-18_reached]]),cp[[#This Row],[total_boys]])</f>
        <v>268</v>
      </c>
      <c r="AD83" s="1">
        <f>IF(ISBLANK(cp[[#This Row],[total_girls]]),SUM(cp[[#This Row],[girls_0-5_reached]],cp[[#This Row],[girls_6-12_reached]],cp[[#This Row],[girls_13-18_reached]]),cp[[#This Row],[total_girls]])</f>
        <v>225</v>
      </c>
      <c r="AE83" s="1">
        <f>IF(ISBLANK(cp[[#This Row],[total_children]]),SUM(cp[[#This Row],[calc_boys]],cp[[#This Row],[calc_girls]]),cp[[#This Row],[total_children]])</f>
        <v>493</v>
      </c>
      <c r="AF83" s="1">
        <f>IF(ISBLANK(cp[[#This Row],[total_pwd]]),SUM(cp[[#This Row],[total_pwd_men]],cp[[#This Row],[total_pwd_women]]),cp[[#This Row],[total_pwd]])</f>
        <v>0</v>
      </c>
      <c r="AG83" s="1">
        <f>IF(ISBLANK(cp[[#This Row],[total_adults]]),SUM(cp[[#This Row],[total_men]],cp[[#This Row],[total_women]]),cp[[#This Row],[total_adults]])</f>
        <v>39</v>
      </c>
      <c r="AH83" s="1">
        <f>IF(ISBLANK(cp[[#This Row],[total_beneficiaries_reached]]),SUM(cp[[#This Row],[calc_children]],cp[[#This Row],[calc_adults]]),cp[[#This Row],[total_beneficiaries_reached]])</f>
        <v>532</v>
      </c>
      <c r="AI83" s="49" t="str">
        <f ca="1">IF(B83="","",OFFSET(table_admin1[[#Headers],[ADM1_PT]],MATCH(B83,admin1,0),1))</f>
        <v>MZ07</v>
      </c>
      <c r="AJ83" s="49" t="str">
        <f t="shared" ca="1" si="2"/>
        <v>MZ0703</v>
      </c>
      <c r="AK83" s="49" t="str">
        <f t="shared" ca="1" si="3"/>
        <v/>
      </c>
    </row>
    <row r="84" spans="1:37" x14ac:dyDescent="0.2">
      <c r="A84" s="58">
        <v>45383</v>
      </c>
      <c r="B84" s="49" t="s">
        <v>113</v>
      </c>
      <c r="C84" s="49" t="s">
        <v>634</v>
      </c>
      <c r="G84" s="49" t="s">
        <v>122</v>
      </c>
      <c r="H84" s="49" t="s">
        <v>144</v>
      </c>
      <c r="I84" s="49" t="s">
        <v>124</v>
      </c>
      <c r="J84" s="49" t="s">
        <v>1315</v>
      </c>
      <c r="K84" s="49" t="s">
        <v>125</v>
      </c>
      <c r="L84" s="49">
        <v>91</v>
      </c>
      <c r="M84" s="49">
        <v>153</v>
      </c>
      <c r="N84" s="49">
        <v>196</v>
      </c>
      <c r="O84" s="49">
        <v>94</v>
      </c>
      <c r="X84" s="49">
        <v>57</v>
      </c>
      <c r="Y84" s="49">
        <v>62</v>
      </c>
      <c r="AC84" s="1">
        <f>IF(ISBLANK(cp[[#This Row],[total_boys]]),SUM(cp[[#This Row],[boys_0-5_reached]],cp[[#This Row],[boys_6-12_reached]],cp[[#This Row],[boys_13-18_reached]]),cp[[#This Row],[total_boys]])</f>
        <v>287</v>
      </c>
      <c r="AD84" s="1">
        <f>IF(ISBLANK(cp[[#This Row],[total_girls]]),SUM(cp[[#This Row],[girls_0-5_reached]],cp[[#This Row],[girls_6-12_reached]],cp[[#This Row],[girls_13-18_reached]]),cp[[#This Row],[total_girls]])</f>
        <v>247</v>
      </c>
      <c r="AE84" s="1">
        <f>IF(ISBLANK(cp[[#This Row],[total_children]]),SUM(cp[[#This Row],[calc_boys]],cp[[#This Row],[calc_girls]]),cp[[#This Row],[total_children]])</f>
        <v>534</v>
      </c>
      <c r="AF84" s="1">
        <f>IF(ISBLANK(cp[[#This Row],[total_pwd]]),SUM(cp[[#This Row],[total_pwd_men]],cp[[#This Row],[total_pwd_women]]),cp[[#This Row],[total_pwd]])</f>
        <v>0</v>
      </c>
      <c r="AG84" s="1">
        <f>IF(ISBLANK(cp[[#This Row],[total_adults]]),SUM(cp[[#This Row],[total_men]],cp[[#This Row],[total_women]]),cp[[#This Row],[total_adults]])</f>
        <v>119</v>
      </c>
      <c r="AH84" s="1">
        <f>IF(ISBLANK(cp[[#This Row],[total_beneficiaries_reached]]),SUM(cp[[#This Row],[calc_children]],cp[[#This Row],[calc_adults]]),cp[[#This Row],[total_beneficiaries_reached]])</f>
        <v>653</v>
      </c>
      <c r="AI84" s="49" t="str">
        <f ca="1">IF(B84="","",OFFSET(table_admin1[[#Headers],[ADM1_PT]],MATCH(B84,admin1,0),1))</f>
        <v>MZ09</v>
      </c>
      <c r="AJ84" s="49" t="str">
        <f t="shared" ca="1" si="2"/>
        <v>MZ0913</v>
      </c>
      <c r="AK84" s="49" t="str">
        <f t="shared" ca="1" si="3"/>
        <v/>
      </c>
    </row>
    <row r="85" spans="1:37" x14ac:dyDescent="0.2">
      <c r="A85" s="58">
        <v>45352</v>
      </c>
      <c r="B85" s="49" t="s">
        <v>209</v>
      </c>
      <c r="C85" s="49" t="s">
        <v>467</v>
      </c>
      <c r="G85" s="49" t="s">
        <v>122</v>
      </c>
      <c r="H85" s="49" t="s">
        <v>144</v>
      </c>
      <c r="I85" s="49" t="s">
        <v>124</v>
      </c>
      <c r="J85" s="49" t="s">
        <v>1315</v>
      </c>
      <c r="K85" s="49" t="s">
        <v>125</v>
      </c>
      <c r="L85" s="49">
        <v>140</v>
      </c>
      <c r="M85" s="49">
        <v>200</v>
      </c>
      <c r="N85" s="49">
        <v>176</v>
      </c>
      <c r="O85" s="49">
        <v>37</v>
      </c>
      <c r="X85" s="49">
        <v>41</v>
      </c>
      <c r="Y85" s="49">
        <v>10</v>
      </c>
      <c r="AC85" s="1">
        <f>IF(ISBLANK(cp[[#This Row],[total_boys]]),SUM(cp[[#This Row],[boys_0-5_reached]],cp[[#This Row],[boys_6-12_reached]],cp[[#This Row],[boys_13-18_reached]]),cp[[#This Row],[total_boys]])</f>
        <v>316</v>
      </c>
      <c r="AD85" s="1">
        <f>IF(ISBLANK(cp[[#This Row],[total_girls]]),SUM(cp[[#This Row],[girls_0-5_reached]],cp[[#This Row],[girls_6-12_reached]],cp[[#This Row],[girls_13-18_reached]]),cp[[#This Row],[total_girls]])</f>
        <v>237</v>
      </c>
      <c r="AE85" s="1">
        <f>IF(ISBLANK(cp[[#This Row],[total_children]]),SUM(cp[[#This Row],[calc_boys]],cp[[#This Row],[calc_girls]]),cp[[#This Row],[total_children]])</f>
        <v>553</v>
      </c>
      <c r="AF85" s="1">
        <f>IF(ISBLANK(cp[[#This Row],[total_pwd]]),SUM(cp[[#This Row],[total_pwd_men]],cp[[#This Row],[total_pwd_women]]),cp[[#This Row],[total_pwd]])</f>
        <v>0</v>
      </c>
      <c r="AG85" s="1">
        <f>IF(ISBLANK(cp[[#This Row],[total_adults]]),SUM(cp[[#This Row],[total_men]],cp[[#This Row],[total_women]]),cp[[#This Row],[total_adults]])</f>
        <v>51</v>
      </c>
      <c r="AH85" s="1">
        <f>IF(ISBLANK(cp[[#This Row],[total_beneficiaries_reached]]),SUM(cp[[#This Row],[calc_children]],cp[[#This Row],[calc_adults]]),cp[[#This Row],[total_beneficiaries_reached]])</f>
        <v>604</v>
      </c>
      <c r="AI85" s="49" t="str">
        <f ca="1">IF(B85="","",OFFSET(table_admin1[[#Headers],[ADM1_PT]],MATCH(B85,admin1,0),1))</f>
        <v>MZ07</v>
      </c>
      <c r="AJ85" s="49" t="str">
        <f t="shared" ca="1" si="2"/>
        <v>MZ0709</v>
      </c>
      <c r="AK85" s="49" t="str">
        <f t="shared" ca="1" si="3"/>
        <v/>
      </c>
    </row>
    <row r="86" spans="1:37" x14ac:dyDescent="0.2">
      <c r="A86" s="58">
        <v>45323</v>
      </c>
      <c r="B86" s="49" t="s">
        <v>120</v>
      </c>
      <c r="C86" s="49" t="s">
        <v>242</v>
      </c>
      <c r="G86" s="49" t="s">
        <v>116</v>
      </c>
      <c r="H86" s="49" t="s">
        <v>146</v>
      </c>
      <c r="I86" s="49" t="s">
        <v>118</v>
      </c>
      <c r="K86" s="49" t="s">
        <v>1212</v>
      </c>
      <c r="L86" s="49">
        <v>14</v>
      </c>
      <c r="M86" s="49">
        <v>66</v>
      </c>
      <c r="N86" s="49">
        <v>3</v>
      </c>
      <c r="O86" s="49">
        <v>19</v>
      </c>
      <c r="X86" s="49">
        <v>53</v>
      </c>
      <c r="Y86" s="49">
        <v>82</v>
      </c>
      <c r="AC86" s="1">
        <f>IF(ISBLANK(cp[[#This Row],[total_boys]]),SUM(cp[[#This Row],[boys_0-5_reached]],cp[[#This Row],[boys_6-12_reached]],cp[[#This Row],[boys_13-18_reached]]),cp[[#This Row],[total_boys]])</f>
        <v>17</v>
      </c>
      <c r="AD86" s="1">
        <f>IF(ISBLANK(cp[[#This Row],[total_girls]]),SUM(cp[[#This Row],[girls_0-5_reached]],cp[[#This Row],[girls_6-12_reached]],cp[[#This Row],[girls_13-18_reached]]),cp[[#This Row],[total_girls]])</f>
        <v>85</v>
      </c>
      <c r="AE86" s="1">
        <f>IF(ISBLANK(cp[[#This Row],[total_children]]),SUM(cp[[#This Row],[calc_boys]],cp[[#This Row],[calc_girls]]),cp[[#This Row],[total_children]])</f>
        <v>102</v>
      </c>
      <c r="AF86" s="1">
        <f>IF(ISBLANK(cp[[#This Row],[total_pwd]]),SUM(cp[[#This Row],[total_pwd_men]],cp[[#This Row],[total_pwd_women]]),cp[[#This Row],[total_pwd]])</f>
        <v>0</v>
      </c>
      <c r="AG86" s="1">
        <f>IF(ISBLANK(cp[[#This Row],[total_adults]]),SUM(cp[[#This Row],[total_men]],cp[[#This Row],[total_women]]),cp[[#This Row],[total_adults]])</f>
        <v>135</v>
      </c>
      <c r="AH86" s="1">
        <f>IF(ISBLANK(cp[[#This Row],[total_beneficiaries_reached]]),SUM(cp[[#This Row],[calc_children]],cp[[#This Row],[calc_adults]]),cp[[#This Row],[total_beneficiaries_reached]])</f>
        <v>237</v>
      </c>
      <c r="AI86" s="49" t="str">
        <f ca="1">IF(B86="","",OFFSET(table_admin1[[#Headers],[ADM1_PT]],MATCH(B86,admin1,0),1))</f>
        <v>MZ01</v>
      </c>
      <c r="AJ86" s="49" t="str">
        <f t="shared" ca="1" si="2"/>
        <v>MZ0114</v>
      </c>
      <c r="AK86" s="49" t="str">
        <f t="shared" ca="1" si="3"/>
        <v/>
      </c>
    </row>
    <row r="87" spans="1:37" x14ac:dyDescent="0.2">
      <c r="A87" s="58">
        <v>45352</v>
      </c>
      <c r="B87" s="49" t="s">
        <v>120</v>
      </c>
      <c r="C87" s="49" t="s">
        <v>126</v>
      </c>
      <c r="G87" s="49" t="s">
        <v>122</v>
      </c>
      <c r="H87" s="49" t="s">
        <v>145</v>
      </c>
      <c r="I87" s="49" t="s">
        <v>130</v>
      </c>
      <c r="J87" s="49" t="s">
        <v>1318</v>
      </c>
      <c r="K87" s="49" t="s">
        <v>125</v>
      </c>
      <c r="L87" s="49">
        <v>103</v>
      </c>
      <c r="M87" s="49">
        <v>62</v>
      </c>
      <c r="N87" s="49">
        <v>104</v>
      </c>
      <c r="O87" s="49">
        <v>186</v>
      </c>
      <c r="X87" s="49">
        <v>37</v>
      </c>
      <c r="Y87" s="49">
        <v>113</v>
      </c>
      <c r="AC87" s="1">
        <f>IF(ISBLANK(cp[[#This Row],[total_boys]]),SUM(cp[[#This Row],[boys_0-5_reached]],cp[[#This Row],[boys_6-12_reached]],cp[[#This Row],[boys_13-18_reached]]),cp[[#This Row],[total_boys]])</f>
        <v>207</v>
      </c>
      <c r="AD87" s="1">
        <f>IF(ISBLANK(cp[[#This Row],[total_girls]]),SUM(cp[[#This Row],[girls_0-5_reached]],cp[[#This Row],[girls_6-12_reached]],cp[[#This Row],[girls_13-18_reached]]),cp[[#This Row],[total_girls]])</f>
        <v>248</v>
      </c>
      <c r="AE87" s="1">
        <f>IF(ISBLANK(cp[[#This Row],[total_children]]),SUM(cp[[#This Row],[calc_boys]],cp[[#This Row],[calc_girls]]),cp[[#This Row],[total_children]])</f>
        <v>455</v>
      </c>
      <c r="AF87" s="1">
        <f>IF(ISBLANK(cp[[#This Row],[total_pwd]]),SUM(cp[[#This Row],[total_pwd_men]],cp[[#This Row],[total_pwd_women]]),cp[[#This Row],[total_pwd]])</f>
        <v>0</v>
      </c>
      <c r="AG87" s="1">
        <f>IF(ISBLANK(cp[[#This Row],[total_adults]]),SUM(cp[[#This Row],[total_men]],cp[[#This Row],[total_women]]),cp[[#This Row],[total_adults]])</f>
        <v>150</v>
      </c>
      <c r="AH87" s="1">
        <f>IF(ISBLANK(cp[[#This Row],[total_beneficiaries_reached]]),SUM(cp[[#This Row],[calc_children]],cp[[#This Row],[calc_adults]]),cp[[#This Row],[total_beneficiaries_reached]])</f>
        <v>605</v>
      </c>
      <c r="AI87" s="49" t="str">
        <f ca="1">IF(B87="","",OFFSET(table_admin1[[#Headers],[ADM1_PT]],MATCH(B87,admin1,0),1))</f>
        <v>MZ01</v>
      </c>
      <c r="AJ87" s="49" t="str">
        <f t="shared" ca="1" si="2"/>
        <v>MZ0103</v>
      </c>
      <c r="AK87" s="49" t="str">
        <f t="shared" ca="1" si="3"/>
        <v/>
      </c>
    </row>
    <row r="88" spans="1:37" x14ac:dyDescent="0.2">
      <c r="A88" s="58">
        <v>45323</v>
      </c>
      <c r="B88" s="49" t="s">
        <v>209</v>
      </c>
      <c r="C88" s="49" t="s">
        <v>467</v>
      </c>
      <c r="G88" s="49" t="s">
        <v>116</v>
      </c>
      <c r="H88" s="49" t="s">
        <v>1199</v>
      </c>
      <c r="I88" s="49" t="s">
        <v>118</v>
      </c>
      <c r="K88" s="49" t="s">
        <v>1212</v>
      </c>
      <c r="L88" s="49">
        <v>103</v>
      </c>
      <c r="M88" s="49">
        <v>37</v>
      </c>
      <c r="N88" s="49">
        <v>15</v>
      </c>
      <c r="O88" s="49">
        <v>172</v>
      </c>
      <c r="X88" s="49">
        <v>27</v>
      </c>
      <c r="Y88" s="49">
        <v>47</v>
      </c>
      <c r="AC88" s="1">
        <f>IF(ISBLANK(cp[[#This Row],[total_boys]]),SUM(cp[[#This Row],[boys_0-5_reached]],cp[[#This Row],[boys_6-12_reached]],cp[[#This Row],[boys_13-18_reached]]),cp[[#This Row],[total_boys]])</f>
        <v>118</v>
      </c>
      <c r="AD88" s="1">
        <f>IF(ISBLANK(cp[[#This Row],[total_girls]]),SUM(cp[[#This Row],[girls_0-5_reached]],cp[[#This Row],[girls_6-12_reached]],cp[[#This Row],[girls_13-18_reached]]),cp[[#This Row],[total_girls]])</f>
        <v>209</v>
      </c>
      <c r="AE88" s="1">
        <f>IF(ISBLANK(cp[[#This Row],[total_children]]),SUM(cp[[#This Row],[calc_boys]],cp[[#This Row],[calc_girls]]),cp[[#This Row],[total_children]])</f>
        <v>327</v>
      </c>
      <c r="AF88" s="1">
        <f>IF(ISBLANK(cp[[#This Row],[total_pwd]]),SUM(cp[[#This Row],[total_pwd_men]],cp[[#This Row],[total_pwd_women]]),cp[[#This Row],[total_pwd]])</f>
        <v>0</v>
      </c>
      <c r="AG88" s="1">
        <f>IF(ISBLANK(cp[[#This Row],[total_adults]]),SUM(cp[[#This Row],[total_men]],cp[[#This Row],[total_women]]),cp[[#This Row],[total_adults]])</f>
        <v>74</v>
      </c>
      <c r="AH88" s="1">
        <f>IF(ISBLANK(cp[[#This Row],[total_beneficiaries_reached]]),SUM(cp[[#This Row],[calc_children]],cp[[#This Row],[calc_adults]]),cp[[#This Row],[total_beneficiaries_reached]])</f>
        <v>401</v>
      </c>
      <c r="AI88" s="49" t="str">
        <f ca="1">IF(B88="","",OFFSET(table_admin1[[#Headers],[ADM1_PT]],MATCH(B88,admin1,0),1))</f>
        <v>MZ07</v>
      </c>
      <c r="AJ88" s="49" t="str">
        <f t="shared" ca="1" si="2"/>
        <v>MZ0709</v>
      </c>
      <c r="AK88" s="49" t="str">
        <f t="shared" ca="1" si="3"/>
        <v/>
      </c>
    </row>
    <row r="89" spans="1:37" x14ac:dyDescent="0.2">
      <c r="A89" s="58">
        <v>45292</v>
      </c>
      <c r="B89" s="49" t="s">
        <v>120</v>
      </c>
      <c r="C89" s="49" t="s">
        <v>205</v>
      </c>
      <c r="G89" s="49" t="s">
        <v>116</v>
      </c>
      <c r="H89" s="49" t="s">
        <v>1199</v>
      </c>
      <c r="I89" s="49" t="s">
        <v>118</v>
      </c>
      <c r="K89" s="49" t="s">
        <v>1212</v>
      </c>
      <c r="L89" s="49">
        <v>171</v>
      </c>
      <c r="M89" s="49">
        <v>83</v>
      </c>
      <c r="N89" s="49">
        <v>21</v>
      </c>
      <c r="O89" s="49">
        <v>14</v>
      </c>
      <c r="X89" s="49">
        <v>119</v>
      </c>
      <c r="Y89" s="49">
        <v>175</v>
      </c>
      <c r="AC89" s="1">
        <f>IF(ISBLANK(cp[[#This Row],[total_boys]]),SUM(cp[[#This Row],[boys_0-5_reached]],cp[[#This Row],[boys_6-12_reached]],cp[[#This Row],[boys_13-18_reached]]),cp[[#This Row],[total_boys]])</f>
        <v>192</v>
      </c>
      <c r="AD89" s="1">
        <f>IF(ISBLANK(cp[[#This Row],[total_girls]]),SUM(cp[[#This Row],[girls_0-5_reached]],cp[[#This Row],[girls_6-12_reached]],cp[[#This Row],[girls_13-18_reached]]),cp[[#This Row],[total_girls]])</f>
        <v>97</v>
      </c>
      <c r="AE89" s="1">
        <f>IF(ISBLANK(cp[[#This Row],[total_children]]),SUM(cp[[#This Row],[calc_boys]],cp[[#This Row],[calc_girls]]),cp[[#This Row],[total_children]])</f>
        <v>289</v>
      </c>
      <c r="AF89" s="1">
        <f>IF(ISBLANK(cp[[#This Row],[total_pwd]]),SUM(cp[[#This Row],[total_pwd_men]],cp[[#This Row],[total_pwd_women]]),cp[[#This Row],[total_pwd]])</f>
        <v>0</v>
      </c>
      <c r="AG89" s="1">
        <f>IF(ISBLANK(cp[[#This Row],[total_adults]]),SUM(cp[[#This Row],[total_men]],cp[[#This Row],[total_women]]),cp[[#This Row],[total_adults]])</f>
        <v>294</v>
      </c>
      <c r="AH89" s="1">
        <f>IF(ISBLANK(cp[[#This Row],[total_beneficiaries_reached]]),SUM(cp[[#This Row],[calc_children]],cp[[#This Row],[calc_adults]]),cp[[#This Row],[total_beneficiaries_reached]])</f>
        <v>583</v>
      </c>
      <c r="AI89" s="49" t="str">
        <f ca="1">IF(B89="","",OFFSET(table_admin1[[#Headers],[ADM1_PT]],MATCH(B89,admin1,0),1))</f>
        <v>MZ01</v>
      </c>
      <c r="AJ89" s="49" t="str">
        <f t="shared" ca="1" si="2"/>
        <v>MZ0106</v>
      </c>
      <c r="AK89" s="49" t="str">
        <f t="shared" ca="1" si="3"/>
        <v/>
      </c>
    </row>
    <row r="90" spans="1:37" x14ac:dyDescent="0.2">
      <c r="A90" s="58">
        <v>45292</v>
      </c>
      <c r="B90" s="49" t="s">
        <v>224</v>
      </c>
      <c r="C90" s="49" t="s">
        <v>645</v>
      </c>
      <c r="G90" s="49" t="s">
        <v>116</v>
      </c>
      <c r="H90" s="49" t="s">
        <v>144</v>
      </c>
      <c r="I90" s="49" t="s">
        <v>118</v>
      </c>
      <c r="K90" s="49" t="s">
        <v>1212</v>
      </c>
      <c r="L90" s="49">
        <v>89</v>
      </c>
      <c r="M90" s="49">
        <v>196</v>
      </c>
      <c r="N90" s="49">
        <v>135</v>
      </c>
      <c r="O90" s="49">
        <v>149</v>
      </c>
      <c r="X90" s="49">
        <v>103</v>
      </c>
      <c r="Y90" s="49">
        <v>119</v>
      </c>
      <c r="AC90" s="1">
        <f>IF(ISBLANK(cp[[#This Row],[total_boys]]),SUM(cp[[#This Row],[boys_0-5_reached]],cp[[#This Row],[boys_6-12_reached]],cp[[#This Row],[boys_13-18_reached]]),cp[[#This Row],[total_boys]])</f>
        <v>224</v>
      </c>
      <c r="AD90" s="1">
        <f>IF(ISBLANK(cp[[#This Row],[total_girls]]),SUM(cp[[#This Row],[girls_0-5_reached]],cp[[#This Row],[girls_6-12_reached]],cp[[#This Row],[girls_13-18_reached]]),cp[[#This Row],[total_girls]])</f>
        <v>345</v>
      </c>
      <c r="AE90" s="1">
        <f>IF(ISBLANK(cp[[#This Row],[total_children]]),SUM(cp[[#This Row],[calc_boys]],cp[[#This Row],[calc_girls]]),cp[[#This Row],[total_children]])</f>
        <v>569</v>
      </c>
      <c r="AF90" s="1">
        <f>IF(ISBLANK(cp[[#This Row],[total_pwd]]),SUM(cp[[#This Row],[total_pwd_men]],cp[[#This Row],[total_pwd_women]]),cp[[#This Row],[total_pwd]])</f>
        <v>0</v>
      </c>
      <c r="AG90" s="1">
        <f>IF(ISBLANK(cp[[#This Row],[total_adults]]),SUM(cp[[#This Row],[total_men]],cp[[#This Row],[total_women]]),cp[[#This Row],[total_adults]])</f>
        <v>222</v>
      </c>
      <c r="AH90" s="1">
        <f>IF(ISBLANK(cp[[#This Row],[total_beneficiaries_reached]]),SUM(cp[[#This Row],[calc_children]],cp[[#This Row],[calc_adults]]),cp[[#This Row],[total_beneficiaries_reached]])</f>
        <v>791</v>
      </c>
      <c r="AI90" s="49" t="str">
        <f ca="1">IF(B90="","",OFFSET(table_admin1[[#Headers],[ADM1_PT]],MATCH(B90,admin1,0),1))</f>
        <v>MZ10</v>
      </c>
      <c r="AJ90" s="49" t="str">
        <f t="shared" ca="1" si="2"/>
        <v>MZ1003</v>
      </c>
      <c r="AK90" s="49" t="str">
        <f t="shared" ca="1" si="3"/>
        <v/>
      </c>
    </row>
    <row r="91" spans="1:37" x14ac:dyDescent="0.2">
      <c r="A91" s="58">
        <v>45352</v>
      </c>
      <c r="B91" s="49" t="s">
        <v>113</v>
      </c>
      <c r="C91" s="49" t="s">
        <v>114</v>
      </c>
      <c r="G91" s="49" t="s">
        <v>122</v>
      </c>
      <c r="H91" s="49" t="s">
        <v>145</v>
      </c>
      <c r="I91" s="49" t="s">
        <v>124</v>
      </c>
      <c r="J91" s="49" t="s">
        <v>1314</v>
      </c>
      <c r="K91" s="49" t="s">
        <v>125</v>
      </c>
      <c r="L91" s="49">
        <v>44</v>
      </c>
      <c r="M91" s="49">
        <v>121</v>
      </c>
      <c r="N91" s="49">
        <v>114</v>
      </c>
      <c r="O91" s="49">
        <v>74</v>
      </c>
      <c r="X91" s="49">
        <v>161</v>
      </c>
      <c r="Y91" s="49">
        <v>171</v>
      </c>
      <c r="AC91" s="1">
        <f>IF(ISBLANK(cp[[#This Row],[total_boys]]),SUM(cp[[#This Row],[boys_0-5_reached]],cp[[#This Row],[boys_6-12_reached]],cp[[#This Row],[boys_13-18_reached]]),cp[[#This Row],[total_boys]])</f>
        <v>158</v>
      </c>
      <c r="AD91" s="1">
        <f>IF(ISBLANK(cp[[#This Row],[total_girls]]),SUM(cp[[#This Row],[girls_0-5_reached]],cp[[#This Row],[girls_6-12_reached]],cp[[#This Row],[girls_13-18_reached]]),cp[[#This Row],[total_girls]])</f>
        <v>195</v>
      </c>
      <c r="AE91" s="1">
        <f>IF(ISBLANK(cp[[#This Row],[total_children]]),SUM(cp[[#This Row],[calc_boys]],cp[[#This Row],[calc_girls]]),cp[[#This Row],[total_children]])</f>
        <v>353</v>
      </c>
      <c r="AF91" s="1">
        <f>IF(ISBLANK(cp[[#This Row],[total_pwd]]),SUM(cp[[#This Row],[total_pwd_men]],cp[[#This Row],[total_pwd_women]]),cp[[#This Row],[total_pwd]])</f>
        <v>0</v>
      </c>
      <c r="AG91" s="1">
        <f>IF(ISBLANK(cp[[#This Row],[total_adults]]),SUM(cp[[#This Row],[total_men]],cp[[#This Row],[total_women]]),cp[[#This Row],[total_adults]])</f>
        <v>332</v>
      </c>
      <c r="AH91" s="1">
        <f>IF(ISBLANK(cp[[#This Row],[total_beneficiaries_reached]]),SUM(cp[[#This Row],[calc_children]],cp[[#This Row],[calc_adults]]),cp[[#This Row],[total_beneficiaries_reached]])</f>
        <v>685</v>
      </c>
      <c r="AI91" s="49" t="str">
        <f ca="1">IF(B91="","",OFFSET(table_admin1[[#Headers],[ADM1_PT]],MATCH(B91,admin1,0),1))</f>
        <v>MZ09</v>
      </c>
      <c r="AJ91" s="49" t="str">
        <f t="shared" ca="1" si="2"/>
        <v>MZ0906</v>
      </c>
      <c r="AK91" s="49" t="str">
        <f t="shared" ca="1" si="3"/>
        <v/>
      </c>
    </row>
    <row r="92" spans="1:37" x14ac:dyDescent="0.2">
      <c r="A92" s="58">
        <v>45323</v>
      </c>
      <c r="B92" s="49" t="s">
        <v>113</v>
      </c>
      <c r="C92" s="49" t="s">
        <v>624</v>
      </c>
      <c r="G92" s="49" t="s">
        <v>116</v>
      </c>
      <c r="H92" s="49" t="s">
        <v>146</v>
      </c>
      <c r="I92" s="49" t="s">
        <v>118</v>
      </c>
      <c r="K92" s="49" t="s">
        <v>1212</v>
      </c>
      <c r="L92" s="49">
        <v>10</v>
      </c>
      <c r="M92" s="49">
        <v>114</v>
      </c>
      <c r="N92" s="49">
        <v>39</v>
      </c>
      <c r="O92" s="49">
        <v>106</v>
      </c>
      <c r="X92" s="49">
        <v>182</v>
      </c>
      <c r="Y92" s="49">
        <v>61</v>
      </c>
      <c r="AC92" s="1">
        <f>IF(ISBLANK(cp[[#This Row],[total_boys]]),SUM(cp[[#This Row],[boys_0-5_reached]],cp[[#This Row],[boys_6-12_reached]],cp[[#This Row],[boys_13-18_reached]]),cp[[#This Row],[total_boys]])</f>
        <v>49</v>
      </c>
      <c r="AD92" s="1">
        <f>IF(ISBLANK(cp[[#This Row],[total_girls]]),SUM(cp[[#This Row],[girls_0-5_reached]],cp[[#This Row],[girls_6-12_reached]],cp[[#This Row],[girls_13-18_reached]]),cp[[#This Row],[total_girls]])</f>
        <v>220</v>
      </c>
      <c r="AE92" s="1">
        <f>IF(ISBLANK(cp[[#This Row],[total_children]]),SUM(cp[[#This Row],[calc_boys]],cp[[#This Row],[calc_girls]]),cp[[#This Row],[total_children]])</f>
        <v>269</v>
      </c>
      <c r="AF92" s="1">
        <f>IF(ISBLANK(cp[[#This Row],[total_pwd]]),SUM(cp[[#This Row],[total_pwd_men]],cp[[#This Row],[total_pwd_women]]),cp[[#This Row],[total_pwd]])</f>
        <v>0</v>
      </c>
      <c r="AG92" s="1">
        <f>IF(ISBLANK(cp[[#This Row],[total_adults]]),SUM(cp[[#This Row],[total_men]],cp[[#This Row],[total_women]]),cp[[#This Row],[total_adults]])</f>
        <v>243</v>
      </c>
      <c r="AH92" s="1">
        <f>IF(ISBLANK(cp[[#This Row],[total_beneficiaries_reached]]),SUM(cp[[#This Row],[calc_children]],cp[[#This Row],[calc_adults]]),cp[[#This Row],[total_beneficiaries_reached]])</f>
        <v>512</v>
      </c>
      <c r="AI92" s="49" t="str">
        <f ca="1">IF(B92="","",OFFSET(table_admin1[[#Headers],[ADM1_PT]],MATCH(B92,admin1,0),1))</f>
        <v>MZ09</v>
      </c>
      <c r="AJ92" s="49" t="str">
        <f t="shared" ca="1" si="2"/>
        <v>MZ0910</v>
      </c>
      <c r="AK92" s="49" t="str">
        <f t="shared" ca="1" si="3"/>
        <v/>
      </c>
    </row>
    <row r="93" spans="1:37" x14ac:dyDescent="0.2">
      <c r="A93" s="58">
        <v>45292</v>
      </c>
      <c r="B93" s="49" t="s">
        <v>209</v>
      </c>
      <c r="C93" s="49" t="s">
        <v>489</v>
      </c>
      <c r="G93" s="49" t="s">
        <v>116</v>
      </c>
      <c r="H93" s="49" t="s">
        <v>144</v>
      </c>
      <c r="K93" s="49" t="s">
        <v>1212</v>
      </c>
      <c r="L93" s="49">
        <v>11</v>
      </c>
      <c r="M93" s="49">
        <v>95</v>
      </c>
      <c r="N93" s="49">
        <v>109</v>
      </c>
      <c r="O93" s="49">
        <v>102</v>
      </c>
      <c r="X93" s="49">
        <v>200</v>
      </c>
      <c r="Y93" s="49">
        <v>49</v>
      </c>
      <c r="AC93" s="1">
        <f>IF(ISBLANK(cp[[#This Row],[total_boys]]),SUM(cp[[#This Row],[boys_0-5_reached]],cp[[#This Row],[boys_6-12_reached]],cp[[#This Row],[boys_13-18_reached]]),cp[[#This Row],[total_boys]])</f>
        <v>120</v>
      </c>
      <c r="AD93" s="1">
        <f>IF(ISBLANK(cp[[#This Row],[total_girls]]),SUM(cp[[#This Row],[girls_0-5_reached]],cp[[#This Row],[girls_6-12_reached]],cp[[#This Row],[girls_13-18_reached]]),cp[[#This Row],[total_girls]])</f>
        <v>197</v>
      </c>
      <c r="AE93" s="1">
        <f>IF(ISBLANK(cp[[#This Row],[total_children]]),SUM(cp[[#This Row],[calc_boys]],cp[[#This Row],[calc_girls]]),cp[[#This Row],[total_children]])</f>
        <v>317</v>
      </c>
      <c r="AF93" s="1">
        <f>IF(ISBLANK(cp[[#This Row],[total_pwd]]),SUM(cp[[#This Row],[total_pwd_men]],cp[[#This Row],[total_pwd_women]]),cp[[#This Row],[total_pwd]])</f>
        <v>0</v>
      </c>
      <c r="AG93" s="1">
        <f>IF(ISBLANK(cp[[#This Row],[total_adults]]),SUM(cp[[#This Row],[total_men]],cp[[#This Row],[total_women]]),cp[[#This Row],[total_adults]])</f>
        <v>249</v>
      </c>
      <c r="AH93" s="1">
        <f>IF(ISBLANK(cp[[#This Row],[total_beneficiaries_reached]]),SUM(cp[[#This Row],[calc_children]],cp[[#This Row],[calc_adults]]),cp[[#This Row],[total_beneficiaries_reached]])</f>
        <v>566</v>
      </c>
      <c r="AI93" s="49" t="str">
        <f ca="1">IF(B93="","",OFFSET(table_admin1[[#Headers],[ADM1_PT]],MATCH(B93,admin1,0),1))</f>
        <v>MZ07</v>
      </c>
      <c r="AJ93" s="49" t="str">
        <f t="shared" ca="1" si="2"/>
        <v>MZ0715</v>
      </c>
      <c r="AK93" s="49" t="str">
        <f t="shared" ca="1" si="3"/>
        <v/>
      </c>
    </row>
    <row r="94" spans="1:37" x14ac:dyDescent="0.2">
      <c r="A94" s="58">
        <v>45323</v>
      </c>
      <c r="B94" s="49" t="s">
        <v>214</v>
      </c>
      <c r="C94" s="49" t="s">
        <v>528</v>
      </c>
      <c r="G94" s="49" t="s">
        <v>116</v>
      </c>
      <c r="H94" s="49" t="s">
        <v>145</v>
      </c>
      <c r="I94" s="49" t="s">
        <v>118</v>
      </c>
      <c r="K94" s="49" t="s">
        <v>1212</v>
      </c>
      <c r="L94" s="49">
        <v>173</v>
      </c>
      <c r="M94" s="49">
        <v>122</v>
      </c>
      <c r="N94" s="49">
        <v>155</v>
      </c>
      <c r="O94" s="49">
        <v>73</v>
      </c>
      <c r="X94" s="49">
        <v>188</v>
      </c>
      <c r="Y94" s="49">
        <v>3</v>
      </c>
      <c r="AC94" s="1">
        <f>IF(ISBLANK(cp[[#This Row],[total_boys]]),SUM(cp[[#This Row],[boys_0-5_reached]],cp[[#This Row],[boys_6-12_reached]],cp[[#This Row],[boys_13-18_reached]]),cp[[#This Row],[total_boys]])</f>
        <v>328</v>
      </c>
      <c r="AD94" s="1">
        <f>IF(ISBLANK(cp[[#This Row],[total_girls]]),SUM(cp[[#This Row],[girls_0-5_reached]],cp[[#This Row],[girls_6-12_reached]],cp[[#This Row],[girls_13-18_reached]]),cp[[#This Row],[total_girls]])</f>
        <v>195</v>
      </c>
      <c r="AE94" s="1">
        <f>IF(ISBLANK(cp[[#This Row],[total_children]]),SUM(cp[[#This Row],[calc_boys]],cp[[#This Row],[calc_girls]]),cp[[#This Row],[total_children]])</f>
        <v>523</v>
      </c>
      <c r="AF94" s="1">
        <f>IF(ISBLANK(cp[[#This Row],[total_pwd]]),SUM(cp[[#This Row],[total_pwd_men]],cp[[#This Row],[total_pwd_women]]),cp[[#This Row],[total_pwd]])</f>
        <v>0</v>
      </c>
      <c r="AG94" s="1">
        <f>IF(ISBLANK(cp[[#This Row],[total_adults]]),SUM(cp[[#This Row],[total_men]],cp[[#This Row],[total_women]]),cp[[#This Row],[total_adults]])</f>
        <v>191</v>
      </c>
      <c r="AH94" s="1">
        <f>IF(ISBLANK(cp[[#This Row],[total_beneficiaries_reached]]),SUM(cp[[#This Row],[calc_children]],cp[[#This Row],[calc_adults]]),cp[[#This Row],[total_beneficiaries_reached]])</f>
        <v>714</v>
      </c>
      <c r="AI94" s="49" t="str">
        <f ca="1">IF(B94="","",OFFSET(table_admin1[[#Headers],[ADM1_PT]],MATCH(B94,admin1,0),1))</f>
        <v>MZ08</v>
      </c>
      <c r="AJ94" s="49" t="str">
        <f t="shared" ca="1" si="2"/>
        <v>MZ0802</v>
      </c>
      <c r="AK94" s="49" t="str">
        <f t="shared" ca="1" si="3"/>
        <v/>
      </c>
    </row>
    <row r="95" spans="1:37" x14ac:dyDescent="0.2">
      <c r="A95" s="58">
        <v>45292</v>
      </c>
      <c r="B95" s="49" t="s">
        <v>224</v>
      </c>
      <c r="C95" s="49" t="s">
        <v>690</v>
      </c>
      <c r="G95" s="49" t="s">
        <v>116</v>
      </c>
      <c r="H95" s="49" t="s">
        <v>146</v>
      </c>
      <c r="I95" s="49" t="s">
        <v>118</v>
      </c>
      <c r="K95" s="49" t="s">
        <v>1212</v>
      </c>
      <c r="L95" s="49">
        <v>73</v>
      </c>
      <c r="M95" s="49">
        <v>187</v>
      </c>
      <c r="N95" s="49">
        <v>1</v>
      </c>
      <c r="O95" s="49">
        <v>112</v>
      </c>
      <c r="X95" s="49">
        <v>107</v>
      </c>
      <c r="Y95" s="49">
        <v>162</v>
      </c>
      <c r="AC95" s="1">
        <f>IF(ISBLANK(cp[[#This Row],[total_boys]]),SUM(cp[[#This Row],[boys_0-5_reached]],cp[[#This Row],[boys_6-12_reached]],cp[[#This Row],[boys_13-18_reached]]),cp[[#This Row],[total_boys]])</f>
        <v>74</v>
      </c>
      <c r="AD95" s="1">
        <f>IF(ISBLANK(cp[[#This Row],[total_girls]]),SUM(cp[[#This Row],[girls_0-5_reached]],cp[[#This Row],[girls_6-12_reached]],cp[[#This Row],[girls_13-18_reached]]),cp[[#This Row],[total_girls]])</f>
        <v>299</v>
      </c>
      <c r="AE95" s="1">
        <f>IF(ISBLANK(cp[[#This Row],[total_children]]),SUM(cp[[#This Row],[calc_boys]],cp[[#This Row],[calc_girls]]),cp[[#This Row],[total_children]])</f>
        <v>373</v>
      </c>
      <c r="AF95" s="1">
        <f>IF(ISBLANK(cp[[#This Row],[total_pwd]]),SUM(cp[[#This Row],[total_pwd_men]],cp[[#This Row],[total_pwd_women]]),cp[[#This Row],[total_pwd]])</f>
        <v>0</v>
      </c>
      <c r="AG95" s="1">
        <f>IF(ISBLANK(cp[[#This Row],[total_adults]]),SUM(cp[[#This Row],[total_men]],cp[[#This Row],[total_women]]),cp[[#This Row],[total_adults]])</f>
        <v>269</v>
      </c>
      <c r="AH95" s="1">
        <f>IF(ISBLANK(cp[[#This Row],[total_beneficiaries_reached]]),SUM(cp[[#This Row],[calc_children]],cp[[#This Row],[calc_adults]]),cp[[#This Row],[total_beneficiaries_reached]])</f>
        <v>642</v>
      </c>
      <c r="AI95" s="49" t="str">
        <f ca="1">IF(B95="","",OFFSET(table_admin1[[#Headers],[ADM1_PT]],MATCH(B95,admin1,0),1))</f>
        <v>MZ10</v>
      </c>
      <c r="AJ95" s="49" t="str">
        <f t="shared" ca="1" si="2"/>
        <v>MZ1015</v>
      </c>
      <c r="AK95" s="49" t="str">
        <f t="shared" ca="1" si="3"/>
        <v/>
      </c>
    </row>
    <row r="96" spans="1:37" x14ac:dyDescent="0.2">
      <c r="A96" s="58">
        <v>45352</v>
      </c>
      <c r="B96" s="49" t="s">
        <v>209</v>
      </c>
      <c r="C96" s="49" t="s">
        <v>441</v>
      </c>
      <c r="G96" s="49" t="s">
        <v>116</v>
      </c>
      <c r="H96" s="49" t="s">
        <v>1199</v>
      </c>
      <c r="I96" s="49" t="s">
        <v>118</v>
      </c>
      <c r="K96" s="49" t="s">
        <v>1212</v>
      </c>
      <c r="L96" s="49">
        <v>168</v>
      </c>
      <c r="M96" s="49">
        <v>9</v>
      </c>
      <c r="N96" s="49">
        <v>107</v>
      </c>
      <c r="O96" s="49">
        <v>102</v>
      </c>
      <c r="X96" s="49">
        <v>165</v>
      </c>
      <c r="Y96" s="49">
        <v>4</v>
      </c>
      <c r="AC96" s="1">
        <f>IF(ISBLANK(cp[[#This Row],[total_boys]]),SUM(cp[[#This Row],[boys_0-5_reached]],cp[[#This Row],[boys_6-12_reached]],cp[[#This Row],[boys_13-18_reached]]),cp[[#This Row],[total_boys]])</f>
        <v>275</v>
      </c>
      <c r="AD96" s="1">
        <f>IF(ISBLANK(cp[[#This Row],[total_girls]]),SUM(cp[[#This Row],[girls_0-5_reached]],cp[[#This Row],[girls_6-12_reached]],cp[[#This Row],[girls_13-18_reached]]),cp[[#This Row],[total_girls]])</f>
        <v>111</v>
      </c>
      <c r="AE96" s="1">
        <f>IF(ISBLANK(cp[[#This Row],[total_children]]),SUM(cp[[#This Row],[calc_boys]],cp[[#This Row],[calc_girls]]),cp[[#This Row],[total_children]])</f>
        <v>386</v>
      </c>
      <c r="AF96" s="1">
        <f>IF(ISBLANK(cp[[#This Row],[total_pwd]]),SUM(cp[[#This Row],[total_pwd_men]],cp[[#This Row],[total_pwd_women]]),cp[[#This Row],[total_pwd]])</f>
        <v>0</v>
      </c>
      <c r="AG96" s="1">
        <f>IF(ISBLANK(cp[[#This Row],[total_adults]]),SUM(cp[[#This Row],[total_men]],cp[[#This Row],[total_women]]),cp[[#This Row],[total_adults]])</f>
        <v>169</v>
      </c>
      <c r="AH96" s="1">
        <f>IF(ISBLANK(cp[[#This Row],[total_beneficiaries_reached]]),SUM(cp[[#This Row],[calc_children]],cp[[#This Row],[calc_adults]]),cp[[#This Row],[total_beneficiaries_reached]])</f>
        <v>555</v>
      </c>
      <c r="AI96" s="49" t="str">
        <f ca="1">IF(B96="","",OFFSET(table_admin1[[#Headers],[ADM1_PT]],MATCH(B96,admin1,0),1))</f>
        <v>MZ07</v>
      </c>
      <c r="AJ96" s="49" t="str">
        <f t="shared" ca="1" si="2"/>
        <v>MZ0702</v>
      </c>
      <c r="AK96" s="49" t="str">
        <f t="shared" ca="1" si="3"/>
        <v/>
      </c>
    </row>
    <row r="97" spans="1:37" x14ac:dyDescent="0.2">
      <c r="A97" s="58">
        <v>45323</v>
      </c>
      <c r="B97" s="49" t="s">
        <v>209</v>
      </c>
      <c r="C97" s="49" t="s">
        <v>471</v>
      </c>
      <c r="G97" s="49" t="s">
        <v>116</v>
      </c>
      <c r="H97" s="49" t="s">
        <v>146</v>
      </c>
      <c r="I97" s="49" t="s">
        <v>118</v>
      </c>
      <c r="K97" s="49" t="s">
        <v>1212</v>
      </c>
      <c r="L97" s="49">
        <v>98</v>
      </c>
      <c r="M97" s="49">
        <v>66</v>
      </c>
      <c r="N97" s="49">
        <v>197</v>
      </c>
      <c r="O97" s="49">
        <v>194</v>
      </c>
      <c r="X97" s="49">
        <v>46</v>
      </c>
      <c r="Y97" s="49">
        <v>106</v>
      </c>
      <c r="AC97" s="1">
        <f>IF(ISBLANK(cp[[#This Row],[total_boys]]),SUM(cp[[#This Row],[boys_0-5_reached]],cp[[#This Row],[boys_6-12_reached]],cp[[#This Row],[boys_13-18_reached]]),cp[[#This Row],[total_boys]])</f>
        <v>295</v>
      </c>
      <c r="AD97" s="1">
        <f>IF(ISBLANK(cp[[#This Row],[total_girls]]),SUM(cp[[#This Row],[girls_0-5_reached]],cp[[#This Row],[girls_6-12_reached]],cp[[#This Row],[girls_13-18_reached]]),cp[[#This Row],[total_girls]])</f>
        <v>260</v>
      </c>
      <c r="AE97" s="1">
        <f>IF(ISBLANK(cp[[#This Row],[total_children]]),SUM(cp[[#This Row],[calc_boys]],cp[[#This Row],[calc_girls]]),cp[[#This Row],[total_children]])</f>
        <v>555</v>
      </c>
      <c r="AF97" s="1">
        <f>IF(ISBLANK(cp[[#This Row],[total_pwd]]),SUM(cp[[#This Row],[total_pwd_men]],cp[[#This Row],[total_pwd_women]]),cp[[#This Row],[total_pwd]])</f>
        <v>0</v>
      </c>
      <c r="AG97" s="1">
        <f>IF(ISBLANK(cp[[#This Row],[total_adults]]),SUM(cp[[#This Row],[total_men]],cp[[#This Row],[total_women]]),cp[[#This Row],[total_adults]])</f>
        <v>152</v>
      </c>
      <c r="AH97" s="1">
        <f>IF(ISBLANK(cp[[#This Row],[total_beneficiaries_reached]]),SUM(cp[[#This Row],[calc_children]],cp[[#This Row],[calc_adults]]),cp[[#This Row],[total_beneficiaries_reached]])</f>
        <v>707</v>
      </c>
      <c r="AI97" s="49" t="str">
        <f ca="1">IF(B97="","",OFFSET(table_admin1[[#Headers],[ADM1_PT]],MATCH(B97,admin1,0),1))</f>
        <v>MZ07</v>
      </c>
      <c r="AJ97" s="49" t="str">
        <f t="shared" ca="1" si="2"/>
        <v>MZ0710</v>
      </c>
      <c r="AK97" s="49" t="str">
        <f t="shared" ca="1" si="3"/>
        <v/>
      </c>
    </row>
    <row r="98" spans="1:37" x14ac:dyDescent="0.2">
      <c r="A98" s="58">
        <v>45292</v>
      </c>
      <c r="B98" s="49" t="s">
        <v>209</v>
      </c>
      <c r="C98" s="49" t="s">
        <v>471</v>
      </c>
      <c r="G98" s="49" t="s">
        <v>116</v>
      </c>
      <c r="H98" s="49" t="s">
        <v>146</v>
      </c>
      <c r="K98" s="49" t="s">
        <v>1212</v>
      </c>
      <c r="L98" s="49">
        <v>188</v>
      </c>
      <c r="M98" s="49">
        <v>49</v>
      </c>
      <c r="N98" s="49">
        <v>31</v>
      </c>
      <c r="O98" s="49">
        <v>141</v>
      </c>
      <c r="X98" s="49">
        <v>74</v>
      </c>
      <c r="Y98" s="49">
        <v>84</v>
      </c>
      <c r="AC98" s="1">
        <f>IF(ISBLANK(cp[[#This Row],[total_boys]]),SUM(cp[[#This Row],[boys_0-5_reached]],cp[[#This Row],[boys_6-12_reached]],cp[[#This Row],[boys_13-18_reached]]),cp[[#This Row],[total_boys]])</f>
        <v>219</v>
      </c>
      <c r="AD98" s="1">
        <f>IF(ISBLANK(cp[[#This Row],[total_girls]]),SUM(cp[[#This Row],[girls_0-5_reached]],cp[[#This Row],[girls_6-12_reached]],cp[[#This Row],[girls_13-18_reached]]),cp[[#This Row],[total_girls]])</f>
        <v>190</v>
      </c>
      <c r="AE98" s="1">
        <f>IF(ISBLANK(cp[[#This Row],[total_children]]),SUM(cp[[#This Row],[calc_boys]],cp[[#This Row],[calc_girls]]),cp[[#This Row],[total_children]])</f>
        <v>409</v>
      </c>
      <c r="AF98" s="1">
        <f>IF(ISBLANK(cp[[#This Row],[total_pwd]]),SUM(cp[[#This Row],[total_pwd_men]],cp[[#This Row],[total_pwd_women]]),cp[[#This Row],[total_pwd]])</f>
        <v>0</v>
      </c>
      <c r="AG98" s="1">
        <f>IF(ISBLANK(cp[[#This Row],[total_adults]]),SUM(cp[[#This Row],[total_men]],cp[[#This Row],[total_women]]),cp[[#This Row],[total_adults]])</f>
        <v>158</v>
      </c>
      <c r="AH98" s="1">
        <f>IF(ISBLANK(cp[[#This Row],[total_beneficiaries_reached]]),SUM(cp[[#This Row],[calc_children]],cp[[#This Row],[calc_adults]]),cp[[#This Row],[total_beneficiaries_reached]])</f>
        <v>567</v>
      </c>
      <c r="AI98" s="49" t="str">
        <f ca="1">IF(B98="","",OFFSET(table_admin1[[#Headers],[ADM1_PT]],MATCH(B98,admin1,0),1))</f>
        <v>MZ07</v>
      </c>
      <c r="AJ98" s="49" t="str">
        <f t="shared" ca="1" si="2"/>
        <v>MZ0710</v>
      </c>
      <c r="AK98" s="49" t="str">
        <f t="shared" ca="1" si="3"/>
        <v/>
      </c>
    </row>
    <row r="99" spans="1:37" x14ac:dyDescent="0.2">
      <c r="A99" s="58">
        <v>45323</v>
      </c>
      <c r="B99" s="49" t="s">
        <v>209</v>
      </c>
      <c r="C99" s="49" t="s">
        <v>467</v>
      </c>
      <c r="G99" s="49" t="s">
        <v>122</v>
      </c>
      <c r="H99" s="49" t="s">
        <v>145</v>
      </c>
      <c r="I99" s="49" t="s">
        <v>124</v>
      </c>
      <c r="J99" s="49" t="s">
        <v>1315</v>
      </c>
      <c r="K99" s="49" t="s">
        <v>125</v>
      </c>
      <c r="L99" s="49">
        <v>5</v>
      </c>
      <c r="M99" s="49">
        <v>191</v>
      </c>
      <c r="N99" s="49">
        <v>169</v>
      </c>
      <c r="O99" s="49">
        <v>90</v>
      </c>
      <c r="X99" s="49">
        <v>188</v>
      </c>
      <c r="Y99" s="49">
        <v>198</v>
      </c>
      <c r="AC99" s="1">
        <f>IF(ISBLANK(cp[[#This Row],[total_boys]]),SUM(cp[[#This Row],[boys_0-5_reached]],cp[[#This Row],[boys_6-12_reached]],cp[[#This Row],[boys_13-18_reached]]),cp[[#This Row],[total_boys]])</f>
        <v>174</v>
      </c>
      <c r="AD99" s="1">
        <f>IF(ISBLANK(cp[[#This Row],[total_girls]]),SUM(cp[[#This Row],[girls_0-5_reached]],cp[[#This Row],[girls_6-12_reached]],cp[[#This Row],[girls_13-18_reached]]),cp[[#This Row],[total_girls]])</f>
        <v>281</v>
      </c>
      <c r="AE99" s="1">
        <f>IF(ISBLANK(cp[[#This Row],[total_children]]),SUM(cp[[#This Row],[calc_boys]],cp[[#This Row],[calc_girls]]),cp[[#This Row],[total_children]])</f>
        <v>455</v>
      </c>
      <c r="AF99" s="1">
        <f>IF(ISBLANK(cp[[#This Row],[total_pwd]]),SUM(cp[[#This Row],[total_pwd_men]],cp[[#This Row],[total_pwd_women]]),cp[[#This Row],[total_pwd]])</f>
        <v>0</v>
      </c>
      <c r="AG99" s="1">
        <f>IF(ISBLANK(cp[[#This Row],[total_adults]]),SUM(cp[[#This Row],[total_men]],cp[[#This Row],[total_women]]),cp[[#This Row],[total_adults]])</f>
        <v>386</v>
      </c>
      <c r="AH99" s="1">
        <f>IF(ISBLANK(cp[[#This Row],[total_beneficiaries_reached]]),SUM(cp[[#This Row],[calc_children]],cp[[#This Row],[calc_adults]]),cp[[#This Row],[total_beneficiaries_reached]])</f>
        <v>841</v>
      </c>
      <c r="AI99" s="49" t="str">
        <f ca="1">IF(B99="","",OFFSET(table_admin1[[#Headers],[ADM1_PT]],MATCH(B99,admin1,0),1))</f>
        <v>MZ07</v>
      </c>
      <c r="AJ99" s="49" t="str">
        <f t="shared" ca="1" si="2"/>
        <v>MZ0709</v>
      </c>
      <c r="AK99" s="49" t="str">
        <f t="shared" ca="1" si="3"/>
        <v/>
      </c>
    </row>
    <row r="100" spans="1:37" x14ac:dyDescent="0.2">
      <c r="A100" s="58">
        <v>45323</v>
      </c>
      <c r="B100" s="49" t="s">
        <v>214</v>
      </c>
      <c r="C100" s="49" t="s">
        <v>574</v>
      </c>
      <c r="G100" s="49" t="s">
        <v>122</v>
      </c>
      <c r="H100" s="49" t="s">
        <v>1199</v>
      </c>
      <c r="I100" s="49" t="s">
        <v>124</v>
      </c>
      <c r="J100" s="49" t="s">
        <v>1314</v>
      </c>
      <c r="K100" s="49" t="s">
        <v>125</v>
      </c>
      <c r="L100" s="49">
        <v>17</v>
      </c>
      <c r="M100" s="49">
        <v>28</v>
      </c>
      <c r="N100" s="49">
        <v>4</v>
      </c>
      <c r="O100" s="49">
        <v>8</v>
      </c>
      <c r="X100" s="49">
        <v>195</v>
      </c>
      <c r="Y100" s="49">
        <v>126</v>
      </c>
      <c r="AC100" s="1">
        <f>IF(ISBLANK(cp[[#This Row],[total_boys]]),SUM(cp[[#This Row],[boys_0-5_reached]],cp[[#This Row],[boys_6-12_reached]],cp[[#This Row],[boys_13-18_reached]]),cp[[#This Row],[total_boys]])</f>
        <v>21</v>
      </c>
      <c r="AD100" s="1">
        <f>IF(ISBLANK(cp[[#This Row],[total_girls]]),SUM(cp[[#This Row],[girls_0-5_reached]],cp[[#This Row],[girls_6-12_reached]],cp[[#This Row],[girls_13-18_reached]]),cp[[#This Row],[total_girls]])</f>
        <v>36</v>
      </c>
      <c r="AE100" s="1">
        <f>IF(ISBLANK(cp[[#This Row],[total_children]]),SUM(cp[[#This Row],[calc_boys]],cp[[#This Row],[calc_girls]]),cp[[#This Row],[total_children]])</f>
        <v>57</v>
      </c>
      <c r="AF100" s="1">
        <f>IF(ISBLANK(cp[[#This Row],[total_pwd]]),SUM(cp[[#This Row],[total_pwd_men]],cp[[#This Row],[total_pwd_women]]),cp[[#This Row],[total_pwd]])</f>
        <v>0</v>
      </c>
      <c r="AG100" s="1">
        <f>IF(ISBLANK(cp[[#This Row],[total_adults]]),SUM(cp[[#This Row],[total_men]],cp[[#This Row],[total_women]]),cp[[#This Row],[total_adults]])</f>
        <v>321</v>
      </c>
      <c r="AH100" s="1">
        <f>IF(ISBLANK(cp[[#This Row],[total_beneficiaries_reached]]),SUM(cp[[#This Row],[calc_children]],cp[[#This Row],[calc_adults]]),cp[[#This Row],[total_beneficiaries_reached]])</f>
        <v>378</v>
      </c>
      <c r="AI100" s="49" t="str">
        <f ca="1">IF(B100="","",OFFSET(table_admin1[[#Headers],[ADM1_PT]],MATCH(B100,admin1,0),1))</f>
        <v>MZ08</v>
      </c>
      <c r="AJ100" s="49" t="str">
        <f t="shared" ca="1" si="2"/>
        <v>MZ0815</v>
      </c>
      <c r="AK100" s="49" t="str">
        <f t="shared" ca="1" si="3"/>
        <v/>
      </c>
    </row>
    <row r="101" spans="1:37" x14ac:dyDescent="0.2">
      <c r="A101" s="58">
        <v>45323</v>
      </c>
      <c r="B101" s="49" t="s">
        <v>209</v>
      </c>
      <c r="C101" s="49" t="s">
        <v>467</v>
      </c>
      <c r="G101" s="49" t="s">
        <v>122</v>
      </c>
      <c r="H101" s="49" t="s">
        <v>144</v>
      </c>
      <c r="I101" s="49" t="s">
        <v>124</v>
      </c>
      <c r="J101" s="49" t="s">
        <v>1315</v>
      </c>
      <c r="K101" s="49" t="s">
        <v>125</v>
      </c>
      <c r="L101" s="49">
        <v>87</v>
      </c>
      <c r="M101" s="49">
        <v>24</v>
      </c>
      <c r="N101" s="49">
        <v>29</v>
      </c>
      <c r="O101" s="49">
        <v>118</v>
      </c>
      <c r="X101" s="49">
        <v>114</v>
      </c>
      <c r="Y101" s="49">
        <v>31</v>
      </c>
      <c r="AC101" s="1">
        <f>IF(ISBLANK(cp[[#This Row],[total_boys]]),SUM(cp[[#This Row],[boys_0-5_reached]],cp[[#This Row],[boys_6-12_reached]],cp[[#This Row],[boys_13-18_reached]]),cp[[#This Row],[total_boys]])</f>
        <v>116</v>
      </c>
      <c r="AD101" s="1">
        <f>IF(ISBLANK(cp[[#This Row],[total_girls]]),SUM(cp[[#This Row],[girls_0-5_reached]],cp[[#This Row],[girls_6-12_reached]],cp[[#This Row],[girls_13-18_reached]]),cp[[#This Row],[total_girls]])</f>
        <v>142</v>
      </c>
      <c r="AE101" s="1">
        <f>IF(ISBLANK(cp[[#This Row],[total_children]]),SUM(cp[[#This Row],[calc_boys]],cp[[#This Row],[calc_girls]]),cp[[#This Row],[total_children]])</f>
        <v>258</v>
      </c>
      <c r="AF101" s="1">
        <f>IF(ISBLANK(cp[[#This Row],[total_pwd]]),SUM(cp[[#This Row],[total_pwd_men]],cp[[#This Row],[total_pwd_women]]),cp[[#This Row],[total_pwd]])</f>
        <v>0</v>
      </c>
      <c r="AG101" s="1">
        <f>IF(ISBLANK(cp[[#This Row],[total_adults]]),SUM(cp[[#This Row],[total_men]],cp[[#This Row],[total_women]]),cp[[#This Row],[total_adults]])</f>
        <v>145</v>
      </c>
      <c r="AH101" s="1">
        <f>IF(ISBLANK(cp[[#This Row],[total_beneficiaries_reached]]),SUM(cp[[#This Row],[calc_children]],cp[[#This Row],[calc_adults]]),cp[[#This Row],[total_beneficiaries_reached]])</f>
        <v>403</v>
      </c>
      <c r="AI101" s="49" t="str">
        <f ca="1">IF(B101="","",OFFSET(table_admin1[[#Headers],[ADM1_PT]],MATCH(B101,admin1,0),1))</f>
        <v>MZ07</v>
      </c>
      <c r="AJ101" s="49" t="str">
        <f t="shared" ca="1" si="2"/>
        <v>MZ0709</v>
      </c>
      <c r="AK101" s="49" t="str">
        <f t="shared" ca="1" si="3"/>
        <v/>
      </c>
    </row>
    <row r="102" spans="1:37" x14ac:dyDescent="0.2">
      <c r="A102" s="58">
        <v>45383</v>
      </c>
      <c r="B102" s="49" t="s">
        <v>113</v>
      </c>
      <c r="C102" s="49" t="s">
        <v>613</v>
      </c>
      <c r="G102" s="49" t="s">
        <v>122</v>
      </c>
      <c r="H102" s="49" t="s">
        <v>145</v>
      </c>
      <c r="I102" s="49" t="s">
        <v>124</v>
      </c>
      <c r="J102" s="49" t="s">
        <v>1315</v>
      </c>
      <c r="K102" s="49" t="s">
        <v>125</v>
      </c>
      <c r="L102" s="49">
        <v>180</v>
      </c>
      <c r="M102" s="49">
        <v>82</v>
      </c>
      <c r="N102" s="49">
        <v>59</v>
      </c>
      <c r="O102" s="49">
        <v>35</v>
      </c>
      <c r="X102" s="49">
        <v>118</v>
      </c>
      <c r="Y102" s="49">
        <v>34</v>
      </c>
      <c r="AC102" s="1">
        <f>IF(ISBLANK(cp[[#This Row],[total_boys]]),SUM(cp[[#This Row],[boys_0-5_reached]],cp[[#This Row],[boys_6-12_reached]],cp[[#This Row],[boys_13-18_reached]]),cp[[#This Row],[total_boys]])</f>
        <v>239</v>
      </c>
      <c r="AD102" s="1">
        <f>IF(ISBLANK(cp[[#This Row],[total_girls]]),SUM(cp[[#This Row],[girls_0-5_reached]],cp[[#This Row],[girls_6-12_reached]],cp[[#This Row],[girls_13-18_reached]]),cp[[#This Row],[total_girls]])</f>
        <v>117</v>
      </c>
      <c r="AE102" s="1">
        <f>IF(ISBLANK(cp[[#This Row],[total_children]]),SUM(cp[[#This Row],[calc_boys]],cp[[#This Row],[calc_girls]]),cp[[#This Row],[total_children]])</f>
        <v>356</v>
      </c>
      <c r="AF102" s="1">
        <f>IF(ISBLANK(cp[[#This Row],[total_pwd]]),SUM(cp[[#This Row],[total_pwd_men]],cp[[#This Row],[total_pwd_women]]),cp[[#This Row],[total_pwd]])</f>
        <v>0</v>
      </c>
      <c r="AG102" s="1">
        <f>IF(ISBLANK(cp[[#This Row],[total_adults]]),SUM(cp[[#This Row],[total_men]],cp[[#This Row],[total_women]]),cp[[#This Row],[total_adults]])</f>
        <v>152</v>
      </c>
      <c r="AH102" s="1">
        <f>IF(ISBLANK(cp[[#This Row],[total_beneficiaries_reached]]),SUM(cp[[#This Row],[calc_children]],cp[[#This Row],[calc_adults]]),cp[[#This Row],[total_beneficiaries_reached]])</f>
        <v>508</v>
      </c>
      <c r="AI102" s="49" t="str">
        <f ca="1">IF(B102="","",OFFSET(table_admin1[[#Headers],[ADM1_PT]],MATCH(B102,admin1,0),1))</f>
        <v>MZ09</v>
      </c>
      <c r="AJ102" s="49" t="str">
        <f t="shared" ca="1" si="2"/>
        <v>MZ0907</v>
      </c>
      <c r="AK102" s="49" t="str">
        <f t="shared" ca="1" si="3"/>
        <v/>
      </c>
    </row>
    <row r="103" spans="1:37" x14ac:dyDescent="0.2">
      <c r="A103" s="58">
        <v>45292</v>
      </c>
      <c r="B103" s="49" t="s">
        <v>120</v>
      </c>
      <c r="C103" s="49" t="s">
        <v>131</v>
      </c>
      <c r="G103" s="49" t="s">
        <v>116</v>
      </c>
      <c r="H103" s="49" t="s">
        <v>144</v>
      </c>
      <c r="I103" s="49" t="s">
        <v>118</v>
      </c>
      <c r="K103" s="49" t="s">
        <v>1212</v>
      </c>
      <c r="L103" s="49">
        <v>46</v>
      </c>
      <c r="M103" s="49">
        <v>121</v>
      </c>
      <c r="N103" s="49">
        <v>76</v>
      </c>
      <c r="O103" s="49">
        <v>34</v>
      </c>
      <c r="X103" s="49">
        <v>12</v>
      </c>
      <c r="Y103" s="49">
        <v>31</v>
      </c>
      <c r="AC103" s="1">
        <f>IF(ISBLANK(cp[[#This Row],[total_boys]]),SUM(cp[[#This Row],[boys_0-5_reached]],cp[[#This Row],[boys_6-12_reached]],cp[[#This Row],[boys_13-18_reached]]),cp[[#This Row],[total_boys]])</f>
        <v>122</v>
      </c>
      <c r="AD103" s="1">
        <f>IF(ISBLANK(cp[[#This Row],[total_girls]]),SUM(cp[[#This Row],[girls_0-5_reached]],cp[[#This Row],[girls_6-12_reached]],cp[[#This Row],[girls_13-18_reached]]),cp[[#This Row],[total_girls]])</f>
        <v>155</v>
      </c>
      <c r="AE103" s="1">
        <f>IF(ISBLANK(cp[[#This Row],[total_children]]),SUM(cp[[#This Row],[calc_boys]],cp[[#This Row],[calc_girls]]),cp[[#This Row],[total_children]])</f>
        <v>277</v>
      </c>
      <c r="AF103" s="1">
        <f>IF(ISBLANK(cp[[#This Row],[total_pwd]]),SUM(cp[[#This Row],[total_pwd_men]],cp[[#This Row],[total_pwd_women]]),cp[[#This Row],[total_pwd]])</f>
        <v>0</v>
      </c>
      <c r="AG103" s="1">
        <f>IF(ISBLANK(cp[[#This Row],[total_adults]]),SUM(cp[[#This Row],[total_men]],cp[[#This Row],[total_women]]),cp[[#This Row],[total_adults]])</f>
        <v>43</v>
      </c>
      <c r="AH103" s="1">
        <f>IF(ISBLANK(cp[[#This Row],[total_beneficiaries_reached]]),SUM(cp[[#This Row],[calc_children]],cp[[#This Row],[calc_adults]]),cp[[#This Row],[total_beneficiaries_reached]])</f>
        <v>320</v>
      </c>
      <c r="AI103" s="49" t="str">
        <f ca="1">IF(B103="","",OFFSET(table_admin1[[#Headers],[ADM1_PT]],MATCH(B103,admin1,0),1))</f>
        <v>MZ01</v>
      </c>
      <c r="AJ103" s="49" t="str">
        <f t="shared" ca="1" si="2"/>
        <v>MZ0107</v>
      </c>
      <c r="AK103" s="49" t="str">
        <f t="shared" ca="1" si="3"/>
        <v/>
      </c>
    </row>
    <row r="104" spans="1:37" x14ac:dyDescent="0.2">
      <c r="A104" s="58">
        <v>45323</v>
      </c>
      <c r="B104" s="49" t="s">
        <v>229</v>
      </c>
      <c r="C104" s="49" t="s">
        <v>712</v>
      </c>
      <c r="G104" s="49" t="s">
        <v>116</v>
      </c>
      <c r="H104" s="49" t="s">
        <v>1202</v>
      </c>
      <c r="I104" s="49" t="s">
        <v>118</v>
      </c>
      <c r="K104" s="49" t="s">
        <v>1212</v>
      </c>
      <c r="L104" s="49">
        <v>195</v>
      </c>
      <c r="M104" s="49">
        <v>80</v>
      </c>
      <c r="N104" s="49">
        <v>125</v>
      </c>
      <c r="O104" s="49">
        <v>71</v>
      </c>
      <c r="X104" s="49">
        <v>119</v>
      </c>
      <c r="Y104" s="49">
        <v>81</v>
      </c>
      <c r="AC104" s="1">
        <f>IF(ISBLANK(cp[[#This Row],[total_boys]]),SUM(cp[[#This Row],[boys_0-5_reached]],cp[[#This Row],[boys_6-12_reached]],cp[[#This Row],[boys_13-18_reached]]),cp[[#This Row],[total_boys]])</f>
        <v>320</v>
      </c>
      <c r="AD104" s="1">
        <f>IF(ISBLANK(cp[[#This Row],[total_girls]]),SUM(cp[[#This Row],[girls_0-5_reached]],cp[[#This Row],[girls_6-12_reached]],cp[[#This Row],[girls_13-18_reached]]),cp[[#This Row],[total_girls]])</f>
        <v>151</v>
      </c>
      <c r="AE104" s="1">
        <f>IF(ISBLANK(cp[[#This Row],[total_children]]),SUM(cp[[#This Row],[calc_boys]],cp[[#This Row],[calc_girls]]),cp[[#This Row],[total_children]])</f>
        <v>471</v>
      </c>
      <c r="AF104" s="1">
        <f>IF(ISBLANK(cp[[#This Row],[total_pwd]]),SUM(cp[[#This Row],[total_pwd_men]],cp[[#This Row],[total_pwd_women]]),cp[[#This Row],[total_pwd]])</f>
        <v>0</v>
      </c>
      <c r="AG104" s="1">
        <f>IF(ISBLANK(cp[[#This Row],[total_adults]]),SUM(cp[[#This Row],[total_men]],cp[[#This Row],[total_women]]),cp[[#This Row],[total_adults]])</f>
        <v>200</v>
      </c>
      <c r="AH104" s="1">
        <f>IF(ISBLANK(cp[[#This Row],[total_beneficiaries_reached]]),SUM(cp[[#This Row],[calc_children]],cp[[#This Row],[calc_adults]]),cp[[#This Row],[total_beneficiaries_reached]])</f>
        <v>671</v>
      </c>
      <c r="AI104" s="49" t="str">
        <f ca="1">IF(B104="","",OFFSET(table_admin1[[#Headers],[ADM1_PT]],MATCH(B104,admin1,0),1))</f>
        <v>MZ11</v>
      </c>
      <c r="AJ104" s="49" t="str">
        <f t="shared" ca="1" si="2"/>
        <v>MZ1106</v>
      </c>
      <c r="AK104" s="49" t="str">
        <f t="shared" ca="1" si="3"/>
        <v/>
      </c>
    </row>
    <row r="105" spans="1:37" x14ac:dyDescent="0.2">
      <c r="A105" s="58">
        <v>45383</v>
      </c>
      <c r="B105" s="49" t="s">
        <v>214</v>
      </c>
      <c r="C105" s="49" t="s">
        <v>524</v>
      </c>
      <c r="G105" s="49" t="s">
        <v>122</v>
      </c>
      <c r="H105" s="49" t="s">
        <v>144</v>
      </c>
      <c r="I105" s="49" t="s">
        <v>124</v>
      </c>
      <c r="J105" s="49" t="s">
        <v>1315</v>
      </c>
      <c r="K105" s="49" t="s">
        <v>125</v>
      </c>
      <c r="L105" s="49">
        <v>76</v>
      </c>
      <c r="M105" s="49">
        <v>187</v>
      </c>
      <c r="N105" s="49">
        <v>154</v>
      </c>
      <c r="O105" s="49">
        <v>136</v>
      </c>
      <c r="X105" s="49">
        <v>94</v>
      </c>
      <c r="Y105" s="49">
        <v>62</v>
      </c>
      <c r="AC105" s="1">
        <f>IF(ISBLANK(cp[[#This Row],[total_boys]]),SUM(cp[[#This Row],[boys_0-5_reached]],cp[[#This Row],[boys_6-12_reached]],cp[[#This Row],[boys_13-18_reached]]),cp[[#This Row],[total_boys]])</f>
        <v>230</v>
      </c>
      <c r="AD105" s="1">
        <f>IF(ISBLANK(cp[[#This Row],[total_girls]]),SUM(cp[[#This Row],[girls_0-5_reached]],cp[[#This Row],[girls_6-12_reached]],cp[[#This Row],[girls_13-18_reached]]),cp[[#This Row],[total_girls]])</f>
        <v>323</v>
      </c>
      <c r="AE105" s="1">
        <f>IF(ISBLANK(cp[[#This Row],[total_children]]),SUM(cp[[#This Row],[calc_boys]],cp[[#This Row],[calc_girls]]),cp[[#This Row],[total_children]])</f>
        <v>553</v>
      </c>
      <c r="AF105" s="1">
        <f>IF(ISBLANK(cp[[#This Row],[total_pwd]]),SUM(cp[[#This Row],[total_pwd_men]],cp[[#This Row],[total_pwd_women]]),cp[[#This Row],[total_pwd]])</f>
        <v>0</v>
      </c>
      <c r="AG105" s="1">
        <f>IF(ISBLANK(cp[[#This Row],[total_adults]]),SUM(cp[[#This Row],[total_men]],cp[[#This Row],[total_women]]),cp[[#This Row],[total_adults]])</f>
        <v>156</v>
      </c>
      <c r="AH105" s="1">
        <f>IF(ISBLANK(cp[[#This Row],[total_beneficiaries_reached]]),SUM(cp[[#This Row],[calc_children]],cp[[#This Row],[calc_adults]]),cp[[#This Row],[total_beneficiaries_reached]])</f>
        <v>709</v>
      </c>
      <c r="AI105" s="49" t="str">
        <f ca="1">IF(B105="","",OFFSET(table_admin1[[#Headers],[ADM1_PT]],MATCH(B105,admin1,0),1))</f>
        <v>MZ08</v>
      </c>
      <c r="AJ105" s="49" t="str">
        <f t="shared" ca="1" si="2"/>
        <v>MZ0801</v>
      </c>
      <c r="AK105" s="49" t="str">
        <f t="shared" ca="1" si="3"/>
        <v/>
      </c>
    </row>
    <row r="106" spans="1:37" x14ac:dyDescent="0.2">
      <c r="A106" s="58">
        <v>45292</v>
      </c>
      <c r="B106" s="49" t="s">
        <v>209</v>
      </c>
      <c r="C106" s="49" t="s">
        <v>445</v>
      </c>
      <c r="G106" s="49" t="s">
        <v>116</v>
      </c>
      <c r="H106" s="49" t="s">
        <v>1199</v>
      </c>
      <c r="I106" s="49" t="s">
        <v>118</v>
      </c>
      <c r="K106" s="49" t="s">
        <v>1212</v>
      </c>
      <c r="L106" s="49">
        <v>27</v>
      </c>
      <c r="M106" s="49">
        <v>121</v>
      </c>
      <c r="N106" s="49">
        <v>143</v>
      </c>
      <c r="O106" s="49">
        <v>78</v>
      </c>
      <c r="X106" s="49">
        <v>99</v>
      </c>
      <c r="Y106" s="49">
        <v>200</v>
      </c>
      <c r="AC106" s="1">
        <f>IF(ISBLANK(cp[[#This Row],[total_boys]]),SUM(cp[[#This Row],[boys_0-5_reached]],cp[[#This Row],[boys_6-12_reached]],cp[[#This Row],[boys_13-18_reached]]),cp[[#This Row],[total_boys]])</f>
        <v>170</v>
      </c>
      <c r="AD106" s="1">
        <f>IF(ISBLANK(cp[[#This Row],[total_girls]]),SUM(cp[[#This Row],[girls_0-5_reached]],cp[[#This Row],[girls_6-12_reached]],cp[[#This Row],[girls_13-18_reached]]),cp[[#This Row],[total_girls]])</f>
        <v>199</v>
      </c>
      <c r="AE106" s="1">
        <f>IF(ISBLANK(cp[[#This Row],[total_children]]),SUM(cp[[#This Row],[calc_boys]],cp[[#This Row],[calc_girls]]),cp[[#This Row],[total_children]])</f>
        <v>369</v>
      </c>
      <c r="AF106" s="1">
        <f>IF(ISBLANK(cp[[#This Row],[total_pwd]]),SUM(cp[[#This Row],[total_pwd_men]],cp[[#This Row],[total_pwd_women]]),cp[[#This Row],[total_pwd]])</f>
        <v>0</v>
      </c>
      <c r="AG106" s="1">
        <f>IF(ISBLANK(cp[[#This Row],[total_adults]]),SUM(cp[[#This Row],[total_men]],cp[[#This Row],[total_women]]),cp[[#This Row],[total_adults]])</f>
        <v>299</v>
      </c>
      <c r="AH106" s="1">
        <f>IF(ISBLANK(cp[[#This Row],[total_beneficiaries_reached]]),SUM(cp[[#This Row],[calc_children]],cp[[#This Row],[calc_adults]]),cp[[#This Row],[total_beneficiaries_reached]])</f>
        <v>668</v>
      </c>
      <c r="AI106" s="49" t="str">
        <f ca="1">IF(B106="","",OFFSET(table_admin1[[#Headers],[ADM1_PT]],MATCH(B106,admin1,0),1))</f>
        <v>MZ07</v>
      </c>
      <c r="AJ106" s="49" t="str">
        <f t="shared" ca="1" si="2"/>
        <v>MZ0703</v>
      </c>
      <c r="AK106" s="49" t="str">
        <f t="shared" ca="1" si="3"/>
        <v/>
      </c>
    </row>
    <row r="107" spans="1:37" x14ac:dyDescent="0.2">
      <c r="A107" s="58">
        <v>45323</v>
      </c>
      <c r="B107" s="49" t="s">
        <v>229</v>
      </c>
      <c r="C107" s="49" t="s">
        <v>693</v>
      </c>
      <c r="G107" s="49" t="s">
        <v>122</v>
      </c>
      <c r="H107" s="49" t="s">
        <v>146</v>
      </c>
      <c r="I107" s="49" t="s">
        <v>130</v>
      </c>
      <c r="J107" s="49" t="s">
        <v>1317</v>
      </c>
      <c r="K107" s="49" t="s">
        <v>125</v>
      </c>
      <c r="L107" s="49">
        <v>118</v>
      </c>
      <c r="M107" s="49">
        <v>6</v>
      </c>
      <c r="N107" s="49">
        <v>42</v>
      </c>
      <c r="O107" s="49">
        <v>67</v>
      </c>
      <c r="X107" s="49">
        <v>15</v>
      </c>
      <c r="Y107" s="49">
        <v>101</v>
      </c>
      <c r="AC107" s="1">
        <f>IF(ISBLANK(cp[[#This Row],[total_boys]]),SUM(cp[[#This Row],[boys_0-5_reached]],cp[[#This Row],[boys_6-12_reached]],cp[[#This Row],[boys_13-18_reached]]),cp[[#This Row],[total_boys]])</f>
        <v>160</v>
      </c>
      <c r="AD107" s="1">
        <f>IF(ISBLANK(cp[[#This Row],[total_girls]]),SUM(cp[[#This Row],[girls_0-5_reached]],cp[[#This Row],[girls_6-12_reached]],cp[[#This Row],[girls_13-18_reached]]),cp[[#This Row],[total_girls]])</f>
        <v>73</v>
      </c>
      <c r="AE107" s="1">
        <f>IF(ISBLANK(cp[[#This Row],[total_children]]),SUM(cp[[#This Row],[calc_boys]],cp[[#This Row],[calc_girls]]),cp[[#This Row],[total_children]])</f>
        <v>233</v>
      </c>
      <c r="AF107" s="1">
        <f>IF(ISBLANK(cp[[#This Row],[total_pwd]]),SUM(cp[[#This Row],[total_pwd_men]],cp[[#This Row],[total_pwd_women]]),cp[[#This Row],[total_pwd]])</f>
        <v>0</v>
      </c>
      <c r="AG107" s="1">
        <f>IF(ISBLANK(cp[[#This Row],[total_adults]]),SUM(cp[[#This Row],[total_men]],cp[[#This Row],[total_women]]),cp[[#This Row],[total_adults]])</f>
        <v>116</v>
      </c>
      <c r="AH107" s="1">
        <f>IF(ISBLANK(cp[[#This Row],[total_beneficiaries_reached]]),SUM(cp[[#This Row],[calc_children]],cp[[#This Row],[calc_adults]]),cp[[#This Row],[total_beneficiaries_reached]])</f>
        <v>349</v>
      </c>
      <c r="AI107" s="49" t="str">
        <f ca="1">IF(B107="","",OFFSET(table_admin1[[#Headers],[ADM1_PT]],MATCH(B107,admin1,0),1))</f>
        <v>MZ11</v>
      </c>
      <c r="AJ107" s="49" t="str">
        <f t="shared" ca="1" si="2"/>
        <v>MZ1101</v>
      </c>
      <c r="AK107" s="49" t="str">
        <f t="shared" ca="1" si="3"/>
        <v/>
      </c>
    </row>
    <row r="108" spans="1:37" x14ac:dyDescent="0.2">
      <c r="A108" s="58">
        <v>45352</v>
      </c>
      <c r="B108" s="49" t="s">
        <v>229</v>
      </c>
      <c r="C108" s="49" t="s">
        <v>700</v>
      </c>
      <c r="G108" s="49" t="s">
        <v>116</v>
      </c>
      <c r="H108" s="49" t="s">
        <v>145</v>
      </c>
      <c r="I108" s="49" t="s">
        <v>118</v>
      </c>
      <c r="K108" s="49" t="s">
        <v>1212</v>
      </c>
      <c r="L108" s="49">
        <v>86</v>
      </c>
      <c r="M108" s="49">
        <v>45</v>
      </c>
      <c r="N108" s="49">
        <v>124</v>
      </c>
      <c r="O108" s="49">
        <v>200</v>
      </c>
      <c r="X108" s="49">
        <v>39</v>
      </c>
      <c r="Y108" s="49">
        <v>66</v>
      </c>
      <c r="AC108" s="1">
        <f>IF(ISBLANK(cp[[#This Row],[total_boys]]),SUM(cp[[#This Row],[boys_0-5_reached]],cp[[#This Row],[boys_6-12_reached]],cp[[#This Row],[boys_13-18_reached]]),cp[[#This Row],[total_boys]])</f>
        <v>210</v>
      </c>
      <c r="AD108" s="1">
        <f>IF(ISBLANK(cp[[#This Row],[total_girls]]),SUM(cp[[#This Row],[girls_0-5_reached]],cp[[#This Row],[girls_6-12_reached]],cp[[#This Row],[girls_13-18_reached]]),cp[[#This Row],[total_girls]])</f>
        <v>245</v>
      </c>
      <c r="AE108" s="1">
        <f>IF(ISBLANK(cp[[#This Row],[total_children]]),SUM(cp[[#This Row],[calc_boys]],cp[[#This Row],[calc_girls]]),cp[[#This Row],[total_children]])</f>
        <v>455</v>
      </c>
      <c r="AF108" s="1">
        <f>IF(ISBLANK(cp[[#This Row],[total_pwd]]),SUM(cp[[#This Row],[total_pwd_men]],cp[[#This Row],[total_pwd_women]]),cp[[#This Row],[total_pwd]])</f>
        <v>0</v>
      </c>
      <c r="AG108" s="1">
        <f>IF(ISBLANK(cp[[#This Row],[total_adults]]),SUM(cp[[#This Row],[total_men]],cp[[#This Row],[total_women]]),cp[[#This Row],[total_adults]])</f>
        <v>105</v>
      </c>
      <c r="AH108" s="1">
        <f>IF(ISBLANK(cp[[#This Row],[total_beneficiaries_reached]]),SUM(cp[[#This Row],[calc_children]],cp[[#This Row],[calc_adults]]),cp[[#This Row],[total_beneficiaries_reached]])</f>
        <v>560</v>
      </c>
      <c r="AI108" s="49" t="str">
        <f ca="1">IF(B108="","",OFFSET(table_admin1[[#Headers],[ADM1_PT]],MATCH(B108,admin1,0),1))</f>
        <v>MZ11</v>
      </c>
      <c r="AJ108" s="49" t="str">
        <f t="shared" ca="1" si="2"/>
        <v>MZ1103</v>
      </c>
      <c r="AK108" s="49" t="str">
        <f t="shared" ca="1" si="3"/>
        <v/>
      </c>
    </row>
    <row r="109" spans="1:37" x14ac:dyDescent="0.2">
      <c r="A109" s="58">
        <v>45383</v>
      </c>
      <c r="B109" s="49" t="s">
        <v>229</v>
      </c>
      <c r="C109" s="49" t="s">
        <v>693</v>
      </c>
      <c r="G109" s="49" t="s">
        <v>116</v>
      </c>
      <c r="H109" s="49" t="s">
        <v>144</v>
      </c>
      <c r="I109" s="49" t="s">
        <v>118</v>
      </c>
      <c r="K109" s="49" t="s">
        <v>1212</v>
      </c>
      <c r="L109" s="49">
        <v>66</v>
      </c>
      <c r="M109" s="49">
        <v>199</v>
      </c>
      <c r="N109" s="49">
        <v>132</v>
      </c>
      <c r="O109" s="49">
        <v>73</v>
      </c>
      <c r="X109" s="49">
        <v>138</v>
      </c>
      <c r="Y109" s="49">
        <v>190</v>
      </c>
      <c r="AC109" s="1">
        <f>IF(ISBLANK(cp[[#This Row],[total_boys]]),SUM(cp[[#This Row],[boys_0-5_reached]],cp[[#This Row],[boys_6-12_reached]],cp[[#This Row],[boys_13-18_reached]]),cp[[#This Row],[total_boys]])</f>
        <v>198</v>
      </c>
      <c r="AD109" s="1">
        <f>IF(ISBLANK(cp[[#This Row],[total_girls]]),SUM(cp[[#This Row],[girls_0-5_reached]],cp[[#This Row],[girls_6-12_reached]],cp[[#This Row],[girls_13-18_reached]]),cp[[#This Row],[total_girls]])</f>
        <v>272</v>
      </c>
      <c r="AE109" s="1">
        <f>IF(ISBLANK(cp[[#This Row],[total_children]]),SUM(cp[[#This Row],[calc_boys]],cp[[#This Row],[calc_girls]]),cp[[#This Row],[total_children]])</f>
        <v>470</v>
      </c>
      <c r="AF109" s="1">
        <f>IF(ISBLANK(cp[[#This Row],[total_pwd]]),SUM(cp[[#This Row],[total_pwd_men]],cp[[#This Row],[total_pwd_women]]),cp[[#This Row],[total_pwd]])</f>
        <v>0</v>
      </c>
      <c r="AG109" s="1">
        <f>IF(ISBLANK(cp[[#This Row],[total_adults]]),SUM(cp[[#This Row],[total_men]],cp[[#This Row],[total_women]]),cp[[#This Row],[total_adults]])</f>
        <v>328</v>
      </c>
      <c r="AH109" s="1">
        <f>IF(ISBLANK(cp[[#This Row],[total_beneficiaries_reached]]),SUM(cp[[#This Row],[calc_children]],cp[[#This Row],[calc_adults]]),cp[[#This Row],[total_beneficiaries_reached]])</f>
        <v>798</v>
      </c>
      <c r="AI109" s="49" t="str">
        <f ca="1">IF(B109="","",OFFSET(table_admin1[[#Headers],[ADM1_PT]],MATCH(B109,admin1,0),1))</f>
        <v>MZ11</v>
      </c>
      <c r="AJ109" s="49" t="str">
        <f t="shared" ca="1" si="2"/>
        <v>MZ1101</v>
      </c>
      <c r="AK109" s="49" t="str">
        <f t="shared" ca="1" si="3"/>
        <v/>
      </c>
    </row>
    <row r="110" spans="1:37" x14ac:dyDescent="0.2">
      <c r="A110" s="58">
        <v>45323</v>
      </c>
      <c r="B110" s="49" t="s">
        <v>113</v>
      </c>
      <c r="C110" s="49" t="s">
        <v>634</v>
      </c>
      <c r="G110" s="49" t="s">
        <v>122</v>
      </c>
      <c r="H110" s="49" t="s">
        <v>145</v>
      </c>
      <c r="I110" s="49" t="s">
        <v>124</v>
      </c>
      <c r="J110" s="49" t="s">
        <v>1316</v>
      </c>
      <c r="K110" s="49" t="s">
        <v>125</v>
      </c>
      <c r="L110" s="49">
        <v>182</v>
      </c>
      <c r="M110" s="49">
        <v>169</v>
      </c>
      <c r="N110" s="49">
        <v>92</v>
      </c>
      <c r="O110" s="49">
        <v>54</v>
      </c>
      <c r="X110" s="49">
        <v>68</v>
      </c>
      <c r="Y110" s="49">
        <v>83</v>
      </c>
      <c r="AC110" s="1">
        <f>IF(ISBLANK(cp[[#This Row],[total_boys]]),SUM(cp[[#This Row],[boys_0-5_reached]],cp[[#This Row],[boys_6-12_reached]],cp[[#This Row],[boys_13-18_reached]]),cp[[#This Row],[total_boys]])</f>
        <v>274</v>
      </c>
      <c r="AD110" s="1">
        <f>IF(ISBLANK(cp[[#This Row],[total_girls]]),SUM(cp[[#This Row],[girls_0-5_reached]],cp[[#This Row],[girls_6-12_reached]],cp[[#This Row],[girls_13-18_reached]]),cp[[#This Row],[total_girls]])</f>
        <v>223</v>
      </c>
      <c r="AE110" s="1">
        <f>IF(ISBLANK(cp[[#This Row],[total_children]]),SUM(cp[[#This Row],[calc_boys]],cp[[#This Row],[calc_girls]]),cp[[#This Row],[total_children]])</f>
        <v>497</v>
      </c>
      <c r="AF110" s="1">
        <f>IF(ISBLANK(cp[[#This Row],[total_pwd]]),SUM(cp[[#This Row],[total_pwd_men]],cp[[#This Row],[total_pwd_women]]),cp[[#This Row],[total_pwd]])</f>
        <v>0</v>
      </c>
      <c r="AG110" s="1">
        <f>IF(ISBLANK(cp[[#This Row],[total_adults]]),SUM(cp[[#This Row],[total_men]],cp[[#This Row],[total_women]]),cp[[#This Row],[total_adults]])</f>
        <v>151</v>
      </c>
      <c r="AH110" s="1">
        <f>IF(ISBLANK(cp[[#This Row],[total_beneficiaries_reached]]),SUM(cp[[#This Row],[calc_children]],cp[[#This Row],[calc_adults]]),cp[[#This Row],[total_beneficiaries_reached]])</f>
        <v>648</v>
      </c>
      <c r="AI110" s="49" t="str">
        <f ca="1">IF(B110="","",OFFSET(table_admin1[[#Headers],[ADM1_PT]],MATCH(B110,admin1,0),1))</f>
        <v>MZ09</v>
      </c>
      <c r="AJ110" s="49" t="str">
        <f t="shared" ca="1" si="2"/>
        <v>MZ0913</v>
      </c>
      <c r="AK110" s="49" t="str">
        <f t="shared" ca="1" si="3"/>
        <v/>
      </c>
    </row>
    <row r="111" spans="1:37" x14ac:dyDescent="0.2">
      <c r="A111" s="58">
        <v>45352</v>
      </c>
      <c r="B111" s="49" t="s">
        <v>120</v>
      </c>
      <c r="C111" s="49" t="s">
        <v>205</v>
      </c>
      <c r="G111" s="49" t="s">
        <v>122</v>
      </c>
      <c r="H111" s="49" t="s">
        <v>1202</v>
      </c>
      <c r="I111" s="49" t="s">
        <v>118</v>
      </c>
      <c r="K111" s="49" t="s">
        <v>125</v>
      </c>
      <c r="L111" s="49">
        <v>21</v>
      </c>
      <c r="M111" s="49">
        <v>174</v>
      </c>
      <c r="N111" s="49">
        <v>99</v>
      </c>
      <c r="O111" s="49">
        <v>20</v>
      </c>
      <c r="X111" s="49">
        <v>95</v>
      </c>
      <c r="Y111" s="49">
        <v>144</v>
      </c>
      <c r="AC111" s="1">
        <f>IF(ISBLANK(cp[[#This Row],[total_boys]]),SUM(cp[[#This Row],[boys_0-5_reached]],cp[[#This Row],[boys_6-12_reached]],cp[[#This Row],[boys_13-18_reached]]),cp[[#This Row],[total_boys]])</f>
        <v>120</v>
      </c>
      <c r="AD111" s="1">
        <f>IF(ISBLANK(cp[[#This Row],[total_girls]]),SUM(cp[[#This Row],[girls_0-5_reached]],cp[[#This Row],[girls_6-12_reached]],cp[[#This Row],[girls_13-18_reached]]),cp[[#This Row],[total_girls]])</f>
        <v>194</v>
      </c>
      <c r="AE111" s="1">
        <f>IF(ISBLANK(cp[[#This Row],[total_children]]),SUM(cp[[#This Row],[calc_boys]],cp[[#This Row],[calc_girls]]),cp[[#This Row],[total_children]])</f>
        <v>314</v>
      </c>
      <c r="AF111" s="1">
        <f>IF(ISBLANK(cp[[#This Row],[total_pwd]]),SUM(cp[[#This Row],[total_pwd_men]],cp[[#This Row],[total_pwd_women]]),cp[[#This Row],[total_pwd]])</f>
        <v>0</v>
      </c>
      <c r="AG111" s="1">
        <f>IF(ISBLANK(cp[[#This Row],[total_adults]]),SUM(cp[[#This Row],[total_men]],cp[[#This Row],[total_women]]),cp[[#This Row],[total_adults]])</f>
        <v>239</v>
      </c>
      <c r="AH111" s="1">
        <f>IF(ISBLANK(cp[[#This Row],[total_beneficiaries_reached]]),SUM(cp[[#This Row],[calc_children]],cp[[#This Row],[calc_adults]]),cp[[#This Row],[total_beneficiaries_reached]])</f>
        <v>553</v>
      </c>
      <c r="AI111" s="49" t="str">
        <f ca="1">IF(B111="","",OFFSET(table_admin1[[#Headers],[ADM1_PT]],MATCH(B111,admin1,0),1))</f>
        <v>MZ01</v>
      </c>
      <c r="AJ111" s="49" t="str">
        <f t="shared" ca="1" si="2"/>
        <v>MZ0106</v>
      </c>
      <c r="AK111" s="49" t="str">
        <f t="shared" ca="1" si="3"/>
        <v/>
      </c>
    </row>
    <row r="112" spans="1:37" x14ac:dyDescent="0.2">
      <c r="A112" s="58">
        <v>45323</v>
      </c>
      <c r="B112" s="49" t="s">
        <v>224</v>
      </c>
      <c r="C112" s="49" t="s">
        <v>679</v>
      </c>
      <c r="G112" s="49" t="s">
        <v>116</v>
      </c>
      <c r="H112" s="49" t="s">
        <v>1202</v>
      </c>
      <c r="I112" s="49" t="s">
        <v>118</v>
      </c>
      <c r="K112" s="49" t="s">
        <v>1212</v>
      </c>
      <c r="L112" s="49">
        <v>166</v>
      </c>
      <c r="M112" s="49">
        <v>77</v>
      </c>
      <c r="N112" s="49">
        <v>46</v>
      </c>
      <c r="O112" s="49">
        <v>48</v>
      </c>
      <c r="X112" s="49">
        <v>16</v>
      </c>
      <c r="Y112" s="49">
        <v>194</v>
      </c>
      <c r="AC112" s="1">
        <f>IF(ISBLANK(cp[[#This Row],[total_boys]]),SUM(cp[[#This Row],[boys_0-5_reached]],cp[[#This Row],[boys_6-12_reached]],cp[[#This Row],[boys_13-18_reached]]),cp[[#This Row],[total_boys]])</f>
        <v>212</v>
      </c>
      <c r="AD112" s="1">
        <f>IF(ISBLANK(cp[[#This Row],[total_girls]]),SUM(cp[[#This Row],[girls_0-5_reached]],cp[[#This Row],[girls_6-12_reached]],cp[[#This Row],[girls_13-18_reached]]),cp[[#This Row],[total_girls]])</f>
        <v>125</v>
      </c>
      <c r="AE112" s="1">
        <f>IF(ISBLANK(cp[[#This Row],[total_children]]),SUM(cp[[#This Row],[calc_boys]],cp[[#This Row],[calc_girls]]),cp[[#This Row],[total_children]])</f>
        <v>337</v>
      </c>
      <c r="AF112" s="1">
        <f>IF(ISBLANK(cp[[#This Row],[total_pwd]]),SUM(cp[[#This Row],[total_pwd_men]],cp[[#This Row],[total_pwd_women]]),cp[[#This Row],[total_pwd]])</f>
        <v>0</v>
      </c>
      <c r="AG112" s="1">
        <f>IF(ISBLANK(cp[[#This Row],[total_adults]]),SUM(cp[[#This Row],[total_men]],cp[[#This Row],[total_women]]),cp[[#This Row],[total_adults]])</f>
        <v>210</v>
      </c>
      <c r="AH112" s="1">
        <f>IF(ISBLANK(cp[[#This Row],[total_beneficiaries_reached]]),SUM(cp[[#This Row],[calc_children]],cp[[#This Row],[calc_adults]]),cp[[#This Row],[total_beneficiaries_reached]])</f>
        <v>547</v>
      </c>
      <c r="AI112" s="49" t="str">
        <f ca="1">IF(B112="","",OFFSET(table_admin1[[#Headers],[ADM1_PT]],MATCH(B112,admin1,0),1))</f>
        <v>MZ10</v>
      </c>
      <c r="AJ112" s="49" t="str">
        <f t="shared" ca="1" si="2"/>
        <v>MZ1012</v>
      </c>
      <c r="AK112" s="49" t="str">
        <f t="shared" ca="1" si="3"/>
        <v/>
      </c>
    </row>
    <row r="113" spans="1:37" x14ac:dyDescent="0.2">
      <c r="A113" s="58">
        <v>45352</v>
      </c>
      <c r="B113" s="49" t="s">
        <v>209</v>
      </c>
      <c r="C113" s="49" t="s">
        <v>445</v>
      </c>
      <c r="G113" s="49" t="s">
        <v>122</v>
      </c>
      <c r="H113" s="49" t="s">
        <v>145</v>
      </c>
      <c r="I113" s="49" t="s">
        <v>124</v>
      </c>
      <c r="J113" s="49" t="s">
        <v>1314</v>
      </c>
      <c r="K113" s="49" t="s">
        <v>125</v>
      </c>
      <c r="L113" s="49">
        <v>161</v>
      </c>
      <c r="M113" s="49">
        <v>116</v>
      </c>
      <c r="N113" s="49">
        <v>141</v>
      </c>
      <c r="O113" s="49">
        <v>21</v>
      </c>
      <c r="X113" s="49">
        <v>181</v>
      </c>
      <c r="Y113" s="49">
        <v>51</v>
      </c>
      <c r="AC113" s="1">
        <f>IF(ISBLANK(cp[[#This Row],[total_boys]]),SUM(cp[[#This Row],[boys_0-5_reached]],cp[[#This Row],[boys_6-12_reached]],cp[[#This Row],[boys_13-18_reached]]),cp[[#This Row],[total_boys]])</f>
        <v>302</v>
      </c>
      <c r="AD113" s="1">
        <f>IF(ISBLANK(cp[[#This Row],[total_girls]]),SUM(cp[[#This Row],[girls_0-5_reached]],cp[[#This Row],[girls_6-12_reached]],cp[[#This Row],[girls_13-18_reached]]),cp[[#This Row],[total_girls]])</f>
        <v>137</v>
      </c>
      <c r="AE113" s="1">
        <f>IF(ISBLANK(cp[[#This Row],[total_children]]),SUM(cp[[#This Row],[calc_boys]],cp[[#This Row],[calc_girls]]),cp[[#This Row],[total_children]])</f>
        <v>439</v>
      </c>
      <c r="AF113" s="1">
        <f>IF(ISBLANK(cp[[#This Row],[total_pwd]]),SUM(cp[[#This Row],[total_pwd_men]],cp[[#This Row],[total_pwd_women]]),cp[[#This Row],[total_pwd]])</f>
        <v>0</v>
      </c>
      <c r="AG113" s="1">
        <f>IF(ISBLANK(cp[[#This Row],[total_adults]]),SUM(cp[[#This Row],[total_men]],cp[[#This Row],[total_women]]),cp[[#This Row],[total_adults]])</f>
        <v>232</v>
      </c>
      <c r="AH113" s="1">
        <f>IF(ISBLANK(cp[[#This Row],[total_beneficiaries_reached]]),SUM(cp[[#This Row],[calc_children]],cp[[#This Row],[calc_adults]]),cp[[#This Row],[total_beneficiaries_reached]])</f>
        <v>671</v>
      </c>
      <c r="AI113" s="49" t="str">
        <f ca="1">IF(B113="","",OFFSET(table_admin1[[#Headers],[ADM1_PT]],MATCH(B113,admin1,0),1))</f>
        <v>MZ07</v>
      </c>
      <c r="AJ113" s="49" t="str">
        <f t="shared" ca="1" si="2"/>
        <v>MZ0703</v>
      </c>
      <c r="AK113" s="49" t="str">
        <f t="shared" ca="1" si="3"/>
        <v/>
      </c>
    </row>
    <row r="114" spans="1:37" x14ac:dyDescent="0.2">
      <c r="A114" s="58">
        <v>45383</v>
      </c>
      <c r="B114" s="49" t="s">
        <v>120</v>
      </c>
      <c r="C114" s="49" t="s">
        <v>199</v>
      </c>
      <c r="G114" s="49" t="s">
        <v>122</v>
      </c>
      <c r="H114" s="49" t="s">
        <v>145</v>
      </c>
      <c r="I114" s="49" t="s">
        <v>124</v>
      </c>
      <c r="K114" s="49" t="s">
        <v>1212</v>
      </c>
      <c r="L114" s="49">
        <v>94</v>
      </c>
      <c r="M114" s="49">
        <v>48</v>
      </c>
      <c r="N114" s="49">
        <v>192</v>
      </c>
      <c r="O114" s="49">
        <v>158</v>
      </c>
      <c r="X114" s="49">
        <v>10</v>
      </c>
      <c r="Y114" s="49">
        <v>162</v>
      </c>
      <c r="AC114" s="1">
        <f>IF(ISBLANK(cp[[#This Row],[total_boys]]),SUM(cp[[#This Row],[boys_0-5_reached]],cp[[#This Row],[boys_6-12_reached]],cp[[#This Row],[boys_13-18_reached]]),cp[[#This Row],[total_boys]])</f>
        <v>286</v>
      </c>
      <c r="AD114" s="1">
        <f>IF(ISBLANK(cp[[#This Row],[total_girls]]),SUM(cp[[#This Row],[girls_0-5_reached]],cp[[#This Row],[girls_6-12_reached]],cp[[#This Row],[girls_13-18_reached]]),cp[[#This Row],[total_girls]])</f>
        <v>206</v>
      </c>
      <c r="AE114" s="1">
        <f>IF(ISBLANK(cp[[#This Row],[total_children]]),SUM(cp[[#This Row],[calc_boys]],cp[[#This Row],[calc_girls]]),cp[[#This Row],[total_children]])</f>
        <v>492</v>
      </c>
      <c r="AF114" s="1">
        <f>IF(ISBLANK(cp[[#This Row],[total_pwd]]),SUM(cp[[#This Row],[total_pwd_men]],cp[[#This Row],[total_pwd_women]]),cp[[#This Row],[total_pwd]])</f>
        <v>0</v>
      </c>
      <c r="AG114" s="1">
        <f>IF(ISBLANK(cp[[#This Row],[total_adults]]),SUM(cp[[#This Row],[total_men]],cp[[#This Row],[total_women]]),cp[[#This Row],[total_adults]])</f>
        <v>172</v>
      </c>
      <c r="AH114" s="1">
        <f>IF(ISBLANK(cp[[#This Row],[total_beneficiaries_reached]]),SUM(cp[[#This Row],[calc_children]],cp[[#This Row],[calc_adults]]),cp[[#This Row],[total_beneficiaries_reached]])</f>
        <v>664</v>
      </c>
      <c r="AI114" s="49" t="str">
        <f ca="1">IF(B114="","",OFFSET(table_admin1[[#Headers],[ADM1_PT]],MATCH(B114,admin1,0),1))</f>
        <v>MZ01</v>
      </c>
      <c r="AJ114" s="49" t="str">
        <f t="shared" ca="1" si="2"/>
        <v>MZ0105</v>
      </c>
      <c r="AK114" s="49" t="str">
        <f t="shared" ca="1" si="3"/>
        <v/>
      </c>
    </row>
    <row r="115" spans="1:37" x14ac:dyDescent="0.2">
      <c r="A115" s="58">
        <v>45352</v>
      </c>
      <c r="B115" s="49" t="s">
        <v>209</v>
      </c>
      <c r="C115" s="49" t="s">
        <v>445</v>
      </c>
      <c r="G115" s="49" t="s">
        <v>116</v>
      </c>
      <c r="H115" s="49" t="s">
        <v>1202</v>
      </c>
      <c r="I115" s="49" t="s">
        <v>118</v>
      </c>
      <c r="K115" s="49" t="s">
        <v>1212</v>
      </c>
      <c r="L115" s="49">
        <v>173</v>
      </c>
      <c r="M115" s="49">
        <v>106</v>
      </c>
      <c r="N115" s="49">
        <v>133</v>
      </c>
      <c r="O115" s="49">
        <v>152</v>
      </c>
      <c r="X115" s="49">
        <v>56</v>
      </c>
      <c r="Y115" s="49">
        <v>200</v>
      </c>
      <c r="AC115" s="1">
        <f>IF(ISBLANK(cp[[#This Row],[total_boys]]),SUM(cp[[#This Row],[boys_0-5_reached]],cp[[#This Row],[boys_6-12_reached]],cp[[#This Row],[boys_13-18_reached]]),cp[[#This Row],[total_boys]])</f>
        <v>306</v>
      </c>
      <c r="AD115" s="1">
        <f>IF(ISBLANK(cp[[#This Row],[total_girls]]),SUM(cp[[#This Row],[girls_0-5_reached]],cp[[#This Row],[girls_6-12_reached]],cp[[#This Row],[girls_13-18_reached]]),cp[[#This Row],[total_girls]])</f>
        <v>258</v>
      </c>
      <c r="AE115" s="1">
        <f>IF(ISBLANK(cp[[#This Row],[total_children]]),SUM(cp[[#This Row],[calc_boys]],cp[[#This Row],[calc_girls]]),cp[[#This Row],[total_children]])</f>
        <v>564</v>
      </c>
      <c r="AF115" s="1">
        <f>IF(ISBLANK(cp[[#This Row],[total_pwd]]),SUM(cp[[#This Row],[total_pwd_men]],cp[[#This Row],[total_pwd_women]]),cp[[#This Row],[total_pwd]])</f>
        <v>0</v>
      </c>
      <c r="AG115" s="1">
        <f>IF(ISBLANK(cp[[#This Row],[total_adults]]),SUM(cp[[#This Row],[total_men]],cp[[#This Row],[total_women]]),cp[[#This Row],[total_adults]])</f>
        <v>256</v>
      </c>
      <c r="AH115" s="1">
        <f>IF(ISBLANK(cp[[#This Row],[total_beneficiaries_reached]]),SUM(cp[[#This Row],[calc_children]],cp[[#This Row],[calc_adults]]),cp[[#This Row],[total_beneficiaries_reached]])</f>
        <v>820</v>
      </c>
      <c r="AI115" s="49" t="str">
        <f ca="1">IF(B115="","",OFFSET(table_admin1[[#Headers],[ADM1_PT]],MATCH(B115,admin1,0),1))</f>
        <v>MZ07</v>
      </c>
      <c r="AJ115" s="49" t="str">
        <f t="shared" ca="1" si="2"/>
        <v>MZ0703</v>
      </c>
      <c r="AK115" s="49" t="str">
        <f t="shared" ca="1" si="3"/>
        <v/>
      </c>
    </row>
    <row r="116" spans="1:37" x14ac:dyDescent="0.2">
      <c r="A116" s="58">
        <v>45383</v>
      </c>
      <c r="B116" s="49" t="s">
        <v>229</v>
      </c>
      <c r="C116" s="49" t="s">
        <v>712</v>
      </c>
      <c r="G116" s="49" t="s">
        <v>116</v>
      </c>
      <c r="H116" s="49" t="s">
        <v>146</v>
      </c>
      <c r="I116" s="49" t="s">
        <v>118</v>
      </c>
      <c r="K116" s="49" t="s">
        <v>1212</v>
      </c>
      <c r="L116" s="49">
        <v>43</v>
      </c>
      <c r="M116" s="49">
        <v>94</v>
      </c>
      <c r="N116" s="49">
        <v>69</v>
      </c>
      <c r="O116" s="49">
        <v>18</v>
      </c>
      <c r="X116" s="49">
        <v>40</v>
      </c>
      <c r="Y116" s="49">
        <v>169</v>
      </c>
      <c r="AC116" s="1">
        <f>IF(ISBLANK(cp[[#This Row],[total_boys]]),SUM(cp[[#This Row],[boys_0-5_reached]],cp[[#This Row],[boys_6-12_reached]],cp[[#This Row],[boys_13-18_reached]]),cp[[#This Row],[total_boys]])</f>
        <v>112</v>
      </c>
      <c r="AD116" s="1">
        <f>IF(ISBLANK(cp[[#This Row],[total_girls]]),SUM(cp[[#This Row],[girls_0-5_reached]],cp[[#This Row],[girls_6-12_reached]],cp[[#This Row],[girls_13-18_reached]]),cp[[#This Row],[total_girls]])</f>
        <v>112</v>
      </c>
      <c r="AE116" s="1">
        <f>IF(ISBLANK(cp[[#This Row],[total_children]]),SUM(cp[[#This Row],[calc_boys]],cp[[#This Row],[calc_girls]]),cp[[#This Row],[total_children]])</f>
        <v>224</v>
      </c>
      <c r="AF116" s="1">
        <f>IF(ISBLANK(cp[[#This Row],[total_pwd]]),SUM(cp[[#This Row],[total_pwd_men]],cp[[#This Row],[total_pwd_women]]),cp[[#This Row],[total_pwd]])</f>
        <v>0</v>
      </c>
      <c r="AG116" s="1">
        <f>IF(ISBLANK(cp[[#This Row],[total_adults]]),SUM(cp[[#This Row],[total_men]],cp[[#This Row],[total_women]]),cp[[#This Row],[total_adults]])</f>
        <v>209</v>
      </c>
      <c r="AH116" s="1">
        <f>IF(ISBLANK(cp[[#This Row],[total_beneficiaries_reached]]),SUM(cp[[#This Row],[calc_children]],cp[[#This Row],[calc_adults]]),cp[[#This Row],[total_beneficiaries_reached]])</f>
        <v>433</v>
      </c>
      <c r="AI116" s="49" t="str">
        <f ca="1">IF(B116="","",OFFSET(table_admin1[[#Headers],[ADM1_PT]],MATCH(B116,admin1,0),1))</f>
        <v>MZ11</v>
      </c>
      <c r="AJ116" s="49" t="str">
        <f t="shared" ca="1" si="2"/>
        <v>MZ1106</v>
      </c>
      <c r="AK116" s="49" t="str">
        <f t="shared" ca="1" si="3"/>
        <v/>
      </c>
    </row>
    <row r="117" spans="1:37" x14ac:dyDescent="0.2">
      <c r="A117" s="58">
        <v>45323</v>
      </c>
      <c r="B117" s="49" t="s">
        <v>209</v>
      </c>
      <c r="C117" s="49" t="s">
        <v>445</v>
      </c>
      <c r="G117" s="49" t="s">
        <v>122</v>
      </c>
      <c r="H117" s="49" t="s">
        <v>144</v>
      </c>
      <c r="I117" s="49" t="s">
        <v>130</v>
      </c>
      <c r="J117" s="49" t="s">
        <v>1317</v>
      </c>
      <c r="K117" s="49" t="s">
        <v>125</v>
      </c>
      <c r="L117" s="49">
        <v>195</v>
      </c>
      <c r="M117" s="49">
        <v>3</v>
      </c>
      <c r="N117" s="49">
        <v>101</v>
      </c>
      <c r="O117" s="49">
        <v>105</v>
      </c>
      <c r="X117" s="49">
        <v>153</v>
      </c>
      <c r="Y117" s="49">
        <v>60</v>
      </c>
      <c r="AC117" s="1">
        <f>IF(ISBLANK(cp[[#This Row],[total_boys]]),SUM(cp[[#This Row],[boys_0-5_reached]],cp[[#This Row],[boys_6-12_reached]],cp[[#This Row],[boys_13-18_reached]]),cp[[#This Row],[total_boys]])</f>
        <v>296</v>
      </c>
      <c r="AD117" s="1">
        <f>IF(ISBLANK(cp[[#This Row],[total_girls]]),SUM(cp[[#This Row],[girls_0-5_reached]],cp[[#This Row],[girls_6-12_reached]],cp[[#This Row],[girls_13-18_reached]]),cp[[#This Row],[total_girls]])</f>
        <v>108</v>
      </c>
      <c r="AE117" s="1">
        <f>IF(ISBLANK(cp[[#This Row],[total_children]]),SUM(cp[[#This Row],[calc_boys]],cp[[#This Row],[calc_girls]]),cp[[#This Row],[total_children]])</f>
        <v>404</v>
      </c>
      <c r="AF117" s="1">
        <f>IF(ISBLANK(cp[[#This Row],[total_pwd]]),SUM(cp[[#This Row],[total_pwd_men]],cp[[#This Row],[total_pwd_women]]),cp[[#This Row],[total_pwd]])</f>
        <v>0</v>
      </c>
      <c r="AG117" s="1">
        <f>IF(ISBLANK(cp[[#This Row],[total_adults]]),SUM(cp[[#This Row],[total_men]],cp[[#This Row],[total_women]]),cp[[#This Row],[total_adults]])</f>
        <v>213</v>
      </c>
      <c r="AH117" s="1">
        <f>IF(ISBLANK(cp[[#This Row],[total_beneficiaries_reached]]),SUM(cp[[#This Row],[calc_children]],cp[[#This Row],[calc_adults]]),cp[[#This Row],[total_beneficiaries_reached]])</f>
        <v>617</v>
      </c>
      <c r="AI117" s="49" t="str">
        <f ca="1">IF(B117="","",OFFSET(table_admin1[[#Headers],[ADM1_PT]],MATCH(B117,admin1,0),1))</f>
        <v>MZ07</v>
      </c>
      <c r="AJ117" s="49" t="str">
        <f t="shared" ca="1" si="2"/>
        <v>MZ0703</v>
      </c>
      <c r="AK117" s="49" t="str">
        <f t="shared" ca="1" si="3"/>
        <v/>
      </c>
    </row>
    <row r="118" spans="1:37" x14ac:dyDescent="0.2">
      <c r="A118" s="58">
        <v>45323</v>
      </c>
      <c r="B118" s="49" t="s">
        <v>209</v>
      </c>
      <c r="C118" s="49" t="s">
        <v>513</v>
      </c>
      <c r="G118" s="49" t="s">
        <v>122</v>
      </c>
      <c r="H118" s="49" t="s">
        <v>145</v>
      </c>
      <c r="I118" s="49" t="s">
        <v>130</v>
      </c>
      <c r="J118" s="49" t="s">
        <v>1318</v>
      </c>
      <c r="K118" s="49" t="s">
        <v>125</v>
      </c>
      <c r="L118" s="49">
        <v>97</v>
      </c>
      <c r="M118" s="49">
        <v>6</v>
      </c>
      <c r="N118" s="49">
        <v>186</v>
      </c>
      <c r="O118" s="49">
        <v>73</v>
      </c>
      <c r="X118" s="49">
        <v>134</v>
      </c>
      <c r="Y118" s="49">
        <v>148</v>
      </c>
      <c r="AC118" s="1">
        <f>IF(ISBLANK(cp[[#This Row],[total_boys]]),SUM(cp[[#This Row],[boys_0-5_reached]],cp[[#This Row],[boys_6-12_reached]],cp[[#This Row],[boys_13-18_reached]]),cp[[#This Row],[total_boys]])</f>
        <v>283</v>
      </c>
      <c r="AD118" s="1">
        <f>IF(ISBLANK(cp[[#This Row],[total_girls]]),SUM(cp[[#This Row],[girls_0-5_reached]],cp[[#This Row],[girls_6-12_reached]],cp[[#This Row],[girls_13-18_reached]]),cp[[#This Row],[total_girls]])</f>
        <v>79</v>
      </c>
      <c r="AE118" s="1">
        <f>IF(ISBLANK(cp[[#This Row],[total_children]]),SUM(cp[[#This Row],[calc_boys]],cp[[#This Row],[calc_girls]]),cp[[#This Row],[total_children]])</f>
        <v>362</v>
      </c>
      <c r="AF118" s="1">
        <f>IF(ISBLANK(cp[[#This Row],[total_pwd]]),SUM(cp[[#This Row],[total_pwd_men]],cp[[#This Row],[total_pwd_women]]),cp[[#This Row],[total_pwd]])</f>
        <v>0</v>
      </c>
      <c r="AG118" s="1">
        <f>IF(ISBLANK(cp[[#This Row],[total_adults]]),SUM(cp[[#This Row],[total_men]],cp[[#This Row],[total_women]]),cp[[#This Row],[total_adults]])</f>
        <v>282</v>
      </c>
      <c r="AH118" s="1">
        <f>IF(ISBLANK(cp[[#This Row],[total_beneficiaries_reached]]),SUM(cp[[#This Row],[calc_children]],cp[[#This Row],[calc_adults]]),cp[[#This Row],[total_beneficiaries_reached]])</f>
        <v>644</v>
      </c>
      <c r="AI118" s="49" t="str">
        <f ca="1">IF(B118="","",OFFSET(table_admin1[[#Headers],[ADM1_PT]],MATCH(B118,admin1,0),1))</f>
        <v>MZ07</v>
      </c>
      <c r="AJ118" s="49" t="str">
        <f t="shared" ca="1" si="2"/>
        <v>MZ0721</v>
      </c>
      <c r="AK118" s="49" t="str">
        <f t="shared" ca="1" si="3"/>
        <v/>
      </c>
    </row>
    <row r="119" spans="1:37" x14ac:dyDescent="0.2">
      <c r="A119" s="58">
        <v>45383</v>
      </c>
      <c r="B119" s="49" t="s">
        <v>120</v>
      </c>
      <c r="C119" s="49" t="s">
        <v>129</v>
      </c>
      <c r="G119" s="49" t="s">
        <v>122</v>
      </c>
      <c r="H119" s="49" t="s">
        <v>1199</v>
      </c>
      <c r="I119" s="49" t="s">
        <v>124</v>
      </c>
      <c r="K119" s="49" t="s">
        <v>1212</v>
      </c>
      <c r="L119" s="49">
        <v>7</v>
      </c>
      <c r="M119" s="49">
        <v>150</v>
      </c>
      <c r="N119" s="49">
        <v>195</v>
      </c>
      <c r="O119" s="49">
        <v>193</v>
      </c>
      <c r="X119" s="49">
        <v>180</v>
      </c>
      <c r="Y119" s="49">
        <v>188</v>
      </c>
      <c r="AC119" s="1">
        <f>IF(ISBLANK(cp[[#This Row],[total_boys]]),SUM(cp[[#This Row],[boys_0-5_reached]],cp[[#This Row],[boys_6-12_reached]],cp[[#This Row],[boys_13-18_reached]]),cp[[#This Row],[total_boys]])</f>
        <v>202</v>
      </c>
      <c r="AD119" s="1">
        <f>IF(ISBLANK(cp[[#This Row],[total_girls]]),SUM(cp[[#This Row],[girls_0-5_reached]],cp[[#This Row],[girls_6-12_reached]],cp[[#This Row],[girls_13-18_reached]]),cp[[#This Row],[total_girls]])</f>
        <v>343</v>
      </c>
      <c r="AE119" s="1">
        <f>IF(ISBLANK(cp[[#This Row],[total_children]]),SUM(cp[[#This Row],[calc_boys]],cp[[#This Row],[calc_girls]]),cp[[#This Row],[total_children]])</f>
        <v>545</v>
      </c>
      <c r="AF119" s="1">
        <f>IF(ISBLANK(cp[[#This Row],[total_pwd]]),SUM(cp[[#This Row],[total_pwd_men]],cp[[#This Row],[total_pwd_women]]),cp[[#This Row],[total_pwd]])</f>
        <v>0</v>
      </c>
      <c r="AG119" s="1">
        <f>IF(ISBLANK(cp[[#This Row],[total_adults]]),SUM(cp[[#This Row],[total_men]],cp[[#This Row],[total_women]]),cp[[#This Row],[total_adults]])</f>
        <v>368</v>
      </c>
      <c r="AH119" s="1">
        <f>IF(ISBLANK(cp[[#This Row],[total_beneficiaries_reached]]),SUM(cp[[#This Row],[calc_children]],cp[[#This Row],[calc_adults]]),cp[[#This Row],[total_beneficiaries_reached]])</f>
        <v>913</v>
      </c>
      <c r="AI119" s="49" t="str">
        <f ca="1">IF(B119="","",OFFSET(table_admin1[[#Headers],[ADM1_PT]],MATCH(B119,admin1,0),1))</f>
        <v>MZ01</v>
      </c>
      <c r="AJ119" s="49" t="str">
        <f t="shared" ca="1" si="2"/>
        <v>MZ0110</v>
      </c>
      <c r="AK119" s="49" t="str">
        <f t="shared" ca="1" si="3"/>
        <v/>
      </c>
    </row>
    <row r="120" spans="1:37" x14ac:dyDescent="0.2">
      <c r="A120" s="58">
        <v>45323</v>
      </c>
      <c r="B120" s="49" t="s">
        <v>209</v>
      </c>
      <c r="C120" s="49" t="s">
        <v>489</v>
      </c>
      <c r="G120" s="49" t="s">
        <v>116</v>
      </c>
      <c r="H120" s="49" t="s">
        <v>1199</v>
      </c>
      <c r="I120" s="49" t="s">
        <v>118</v>
      </c>
      <c r="K120" s="49" t="s">
        <v>1212</v>
      </c>
      <c r="L120" s="49">
        <v>103</v>
      </c>
      <c r="M120" s="49">
        <v>123</v>
      </c>
      <c r="N120" s="49">
        <v>144</v>
      </c>
      <c r="O120" s="49">
        <v>196</v>
      </c>
      <c r="X120" s="49">
        <v>73</v>
      </c>
      <c r="Y120" s="49">
        <v>68</v>
      </c>
      <c r="AC120" s="1">
        <f>IF(ISBLANK(cp[[#This Row],[total_boys]]),SUM(cp[[#This Row],[boys_0-5_reached]],cp[[#This Row],[boys_6-12_reached]],cp[[#This Row],[boys_13-18_reached]]),cp[[#This Row],[total_boys]])</f>
        <v>247</v>
      </c>
      <c r="AD120" s="1">
        <f>IF(ISBLANK(cp[[#This Row],[total_girls]]),SUM(cp[[#This Row],[girls_0-5_reached]],cp[[#This Row],[girls_6-12_reached]],cp[[#This Row],[girls_13-18_reached]]),cp[[#This Row],[total_girls]])</f>
        <v>319</v>
      </c>
      <c r="AE120" s="1">
        <f>IF(ISBLANK(cp[[#This Row],[total_children]]),SUM(cp[[#This Row],[calc_boys]],cp[[#This Row],[calc_girls]]),cp[[#This Row],[total_children]])</f>
        <v>566</v>
      </c>
      <c r="AF120" s="1">
        <f>IF(ISBLANK(cp[[#This Row],[total_pwd]]),SUM(cp[[#This Row],[total_pwd_men]],cp[[#This Row],[total_pwd_women]]),cp[[#This Row],[total_pwd]])</f>
        <v>0</v>
      </c>
      <c r="AG120" s="1">
        <f>IF(ISBLANK(cp[[#This Row],[total_adults]]),SUM(cp[[#This Row],[total_men]],cp[[#This Row],[total_women]]),cp[[#This Row],[total_adults]])</f>
        <v>141</v>
      </c>
      <c r="AH120" s="1">
        <f>IF(ISBLANK(cp[[#This Row],[total_beneficiaries_reached]]),SUM(cp[[#This Row],[calc_children]],cp[[#This Row],[calc_adults]]),cp[[#This Row],[total_beneficiaries_reached]])</f>
        <v>707</v>
      </c>
      <c r="AI120" s="49" t="str">
        <f ca="1">IF(B120="","",OFFSET(table_admin1[[#Headers],[ADM1_PT]],MATCH(B120,admin1,0),1))</f>
        <v>MZ07</v>
      </c>
      <c r="AJ120" s="49" t="str">
        <f t="shared" ca="1" si="2"/>
        <v>MZ0715</v>
      </c>
      <c r="AK120" s="49" t="str">
        <f t="shared" ca="1" si="3"/>
        <v/>
      </c>
    </row>
    <row r="121" spans="1:37" x14ac:dyDescent="0.2">
      <c r="A121" s="58">
        <v>45383</v>
      </c>
      <c r="B121" s="49" t="s">
        <v>113</v>
      </c>
      <c r="C121" s="49" t="s">
        <v>596</v>
      </c>
      <c r="G121" s="49" t="s">
        <v>122</v>
      </c>
      <c r="H121" s="49" t="s">
        <v>1202</v>
      </c>
      <c r="I121" s="49" t="s">
        <v>124</v>
      </c>
      <c r="J121" s="49" t="s">
        <v>1315</v>
      </c>
      <c r="K121" s="49" t="s">
        <v>125</v>
      </c>
      <c r="L121" s="49">
        <v>51</v>
      </c>
      <c r="M121" s="49">
        <v>180</v>
      </c>
      <c r="N121" s="49">
        <v>158</v>
      </c>
      <c r="O121" s="49">
        <v>164</v>
      </c>
      <c r="X121" s="49">
        <v>143</v>
      </c>
      <c r="Y121" s="49">
        <v>120</v>
      </c>
      <c r="AC121" s="1">
        <f>IF(ISBLANK(cp[[#This Row],[total_boys]]),SUM(cp[[#This Row],[boys_0-5_reached]],cp[[#This Row],[boys_6-12_reached]],cp[[#This Row],[boys_13-18_reached]]),cp[[#This Row],[total_boys]])</f>
        <v>209</v>
      </c>
      <c r="AD121" s="1">
        <f>IF(ISBLANK(cp[[#This Row],[total_girls]]),SUM(cp[[#This Row],[girls_0-5_reached]],cp[[#This Row],[girls_6-12_reached]],cp[[#This Row],[girls_13-18_reached]]),cp[[#This Row],[total_girls]])</f>
        <v>344</v>
      </c>
      <c r="AE121" s="1">
        <f>IF(ISBLANK(cp[[#This Row],[total_children]]),SUM(cp[[#This Row],[calc_boys]],cp[[#This Row],[calc_girls]]),cp[[#This Row],[total_children]])</f>
        <v>553</v>
      </c>
      <c r="AF121" s="1">
        <f>IF(ISBLANK(cp[[#This Row],[total_pwd]]),SUM(cp[[#This Row],[total_pwd_men]],cp[[#This Row],[total_pwd_women]]),cp[[#This Row],[total_pwd]])</f>
        <v>0</v>
      </c>
      <c r="AG121" s="1">
        <f>IF(ISBLANK(cp[[#This Row],[total_adults]]),SUM(cp[[#This Row],[total_men]],cp[[#This Row],[total_women]]),cp[[#This Row],[total_adults]])</f>
        <v>263</v>
      </c>
      <c r="AH121" s="1">
        <f>IF(ISBLANK(cp[[#This Row],[total_beneficiaries_reached]]),SUM(cp[[#This Row],[calc_children]],cp[[#This Row],[calc_adults]]),cp[[#This Row],[total_beneficiaries_reached]])</f>
        <v>816</v>
      </c>
      <c r="AI121" s="49" t="str">
        <f ca="1">IF(B121="","",OFFSET(table_admin1[[#Headers],[ADM1_PT]],MATCH(B121,admin1,0),1))</f>
        <v>MZ09</v>
      </c>
      <c r="AJ121" s="49" t="str">
        <f t="shared" ca="1" si="2"/>
        <v>MZ0902</v>
      </c>
      <c r="AK121" s="49" t="str">
        <f t="shared" ca="1" si="3"/>
        <v/>
      </c>
    </row>
    <row r="122" spans="1:37" x14ac:dyDescent="0.2">
      <c r="A122" s="58">
        <v>45292</v>
      </c>
      <c r="B122" s="49" t="s">
        <v>224</v>
      </c>
      <c r="C122" s="49" t="s">
        <v>663</v>
      </c>
      <c r="G122" s="49" t="s">
        <v>116</v>
      </c>
      <c r="H122" s="49" t="s">
        <v>1202</v>
      </c>
      <c r="I122" s="49" t="s">
        <v>118</v>
      </c>
      <c r="K122" s="49" t="s">
        <v>1212</v>
      </c>
      <c r="L122" s="49">
        <v>66</v>
      </c>
      <c r="M122" s="49">
        <v>183</v>
      </c>
      <c r="N122" s="49">
        <v>104</v>
      </c>
      <c r="O122" s="49">
        <v>105</v>
      </c>
      <c r="X122" s="49">
        <v>36</v>
      </c>
      <c r="Y122" s="49">
        <v>200</v>
      </c>
      <c r="AC122" s="1">
        <f>IF(ISBLANK(cp[[#This Row],[total_boys]]),SUM(cp[[#This Row],[boys_0-5_reached]],cp[[#This Row],[boys_6-12_reached]],cp[[#This Row],[boys_13-18_reached]]),cp[[#This Row],[total_boys]])</f>
        <v>170</v>
      </c>
      <c r="AD122" s="1">
        <f>IF(ISBLANK(cp[[#This Row],[total_girls]]),SUM(cp[[#This Row],[girls_0-5_reached]],cp[[#This Row],[girls_6-12_reached]],cp[[#This Row],[girls_13-18_reached]]),cp[[#This Row],[total_girls]])</f>
        <v>288</v>
      </c>
      <c r="AE122" s="1">
        <f>IF(ISBLANK(cp[[#This Row],[total_children]]),SUM(cp[[#This Row],[calc_boys]],cp[[#This Row],[calc_girls]]),cp[[#This Row],[total_children]])</f>
        <v>458</v>
      </c>
      <c r="AF122" s="1">
        <f>IF(ISBLANK(cp[[#This Row],[total_pwd]]),SUM(cp[[#This Row],[total_pwd_men]],cp[[#This Row],[total_pwd_women]]),cp[[#This Row],[total_pwd]])</f>
        <v>0</v>
      </c>
      <c r="AG122" s="1">
        <f>IF(ISBLANK(cp[[#This Row],[total_adults]]),SUM(cp[[#This Row],[total_men]],cp[[#This Row],[total_women]]),cp[[#This Row],[total_adults]])</f>
        <v>236</v>
      </c>
      <c r="AH122" s="1">
        <f>IF(ISBLANK(cp[[#This Row],[total_beneficiaries_reached]]),SUM(cp[[#This Row],[calc_children]],cp[[#This Row],[calc_adults]]),cp[[#This Row],[total_beneficiaries_reached]])</f>
        <v>694</v>
      </c>
      <c r="AI122" s="49" t="str">
        <f ca="1">IF(B122="","",OFFSET(table_admin1[[#Headers],[ADM1_PT]],MATCH(B122,admin1,0),1))</f>
        <v>MZ10</v>
      </c>
      <c r="AJ122" s="49" t="str">
        <f t="shared" ca="1" si="2"/>
        <v>MZ1008</v>
      </c>
      <c r="AK122" s="49" t="str">
        <f t="shared" ca="1" si="3"/>
        <v/>
      </c>
    </row>
    <row r="123" spans="1:37" x14ac:dyDescent="0.2">
      <c r="A123" s="58">
        <v>45323</v>
      </c>
      <c r="B123" s="49" t="s">
        <v>209</v>
      </c>
      <c r="C123" s="49" t="s">
        <v>441</v>
      </c>
      <c r="G123" s="49" t="s">
        <v>116</v>
      </c>
      <c r="H123" s="49" t="s">
        <v>1199</v>
      </c>
      <c r="I123" s="49" t="s">
        <v>118</v>
      </c>
      <c r="K123" s="49" t="s">
        <v>1212</v>
      </c>
      <c r="L123" s="49">
        <v>180</v>
      </c>
      <c r="M123" s="49">
        <v>192</v>
      </c>
      <c r="N123" s="49">
        <v>135</v>
      </c>
      <c r="O123" s="49">
        <v>178</v>
      </c>
      <c r="X123" s="49">
        <v>33</v>
      </c>
      <c r="Y123" s="49">
        <v>89</v>
      </c>
      <c r="AC123" s="1">
        <f>IF(ISBLANK(cp[[#This Row],[total_boys]]),SUM(cp[[#This Row],[boys_0-5_reached]],cp[[#This Row],[boys_6-12_reached]],cp[[#This Row],[boys_13-18_reached]]),cp[[#This Row],[total_boys]])</f>
        <v>315</v>
      </c>
      <c r="AD123" s="1">
        <f>IF(ISBLANK(cp[[#This Row],[total_girls]]),SUM(cp[[#This Row],[girls_0-5_reached]],cp[[#This Row],[girls_6-12_reached]],cp[[#This Row],[girls_13-18_reached]]),cp[[#This Row],[total_girls]])</f>
        <v>370</v>
      </c>
      <c r="AE123" s="1">
        <f>IF(ISBLANK(cp[[#This Row],[total_children]]),SUM(cp[[#This Row],[calc_boys]],cp[[#This Row],[calc_girls]]),cp[[#This Row],[total_children]])</f>
        <v>685</v>
      </c>
      <c r="AF123" s="1">
        <f>IF(ISBLANK(cp[[#This Row],[total_pwd]]),SUM(cp[[#This Row],[total_pwd_men]],cp[[#This Row],[total_pwd_women]]),cp[[#This Row],[total_pwd]])</f>
        <v>0</v>
      </c>
      <c r="AG123" s="1">
        <f>IF(ISBLANK(cp[[#This Row],[total_adults]]),SUM(cp[[#This Row],[total_men]],cp[[#This Row],[total_women]]),cp[[#This Row],[total_adults]])</f>
        <v>122</v>
      </c>
      <c r="AH123" s="1">
        <f>IF(ISBLANK(cp[[#This Row],[total_beneficiaries_reached]]),SUM(cp[[#This Row],[calc_children]],cp[[#This Row],[calc_adults]]),cp[[#This Row],[total_beneficiaries_reached]])</f>
        <v>807</v>
      </c>
      <c r="AI123" s="49" t="str">
        <f ca="1">IF(B123="","",OFFSET(table_admin1[[#Headers],[ADM1_PT]],MATCH(B123,admin1,0),1))</f>
        <v>MZ07</v>
      </c>
      <c r="AJ123" s="49" t="str">
        <f t="shared" ca="1" si="2"/>
        <v>MZ0702</v>
      </c>
      <c r="AK123" s="49" t="str">
        <f t="shared" ca="1" si="3"/>
        <v/>
      </c>
    </row>
    <row r="124" spans="1:37" x14ac:dyDescent="0.2">
      <c r="A124" s="58">
        <v>45292</v>
      </c>
      <c r="B124" s="49" t="s">
        <v>120</v>
      </c>
      <c r="C124" s="49" t="s">
        <v>199</v>
      </c>
      <c r="G124" s="49" t="s">
        <v>116</v>
      </c>
      <c r="H124" s="49" t="s">
        <v>1199</v>
      </c>
      <c r="I124" s="49" t="s">
        <v>118</v>
      </c>
      <c r="K124" s="49" t="s">
        <v>1212</v>
      </c>
      <c r="L124" s="49">
        <v>148</v>
      </c>
      <c r="M124" s="49">
        <v>143</v>
      </c>
      <c r="N124" s="49">
        <v>92</v>
      </c>
      <c r="O124" s="49">
        <v>24</v>
      </c>
      <c r="X124" s="49">
        <v>139</v>
      </c>
      <c r="Y124" s="49">
        <v>191</v>
      </c>
      <c r="AC124" s="1">
        <f>IF(ISBLANK(cp[[#This Row],[total_boys]]),SUM(cp[[#This Row],[boys_0-5_reached]],cp[[#This Row],[boys_6-12_reached]],cp[[#This Row],[boys_13-18_reached]]),cp[[#This Row],[total_boys]])</f>
        <v>240</v>
      </c>
      <c r="AD124" s="1">
        <f>IF(ISBLANK(cp[[#This Row],[total_girls]]),SUM(cp[[#This Row],[girls_0-5_reached]],cp[[#This Row],[girls_6-12_reached]],cp[[#This Row],[girls_13-18_reached]]),cp[[#This Row],[total_girls]])</f>
        <v>167</v>
      </c>
      <c r="AE124" s="1">
        <f>IF(ISBLANK(cp[[#This Row],[total_children]]),SUM(cp[[#This Row],[calc_boys]],cp[[#This Row],[calc_girls]]),cp[[#This Row],[total_children]])</f>
        <v>407</v>
      </c>
      <c r="AF124" s="1">
        <f>IF(ISBLANK(cp[[#This Row],[total_pwd]]),SUM(cp[[#This Row],[total_pwd_men]],cp[[#This Row],[total_pwd_women]]),cp[[#This Row],[total_pwd]])</f>
        <v>0</v>
      </c>
      <c r="AG124" s="1">
        <f>IF(ISBLANK(cp[[#This Row],[total_adults]]),SUM(cp[[#This Row],[total_men]],cp[[#This Row],[total_women]]),cp[[#This Row],[total_adults]])</f>
        <v>330</v>
      </c>
      <c r="AH124" s="1">
        <f>IF(ISBLANK(cp[[#This Row],[total_beneficiaries_reached]]),SUM(cp[[#This Row],[calc_children]],cp[[#This Row],[calc_adults]]),cp[[#This Row],[total_beneficiaries_reached]])</f>
        <v>737</v>
      </c>
      <c r="AI124" s="49" t="str">
        <f ca="1">IF(B124="","",OFFSET(table_admin1[[#Headers],[ADM1_PT]],MATCH(B124,admin1,0),1))</f>
        <v>MZ01</v>
      </c>
      <c r="AJ124" s="49" t="str">
        <f t="shared" ca="1" si="2"/>
        <v>MZ0105</v>
      </c>
      <c r="AK124" s="49" t="str">
        <f t="shared" ca="1" si="3"/>
        <v/>
      </c>
    </row>
    <row r="125" spans="1:37" x14ac:dyDescent="0.2">
      <c r="A125" s="58">
        <v>45323</v>
      </c>
      <c r="B125" s="49" t="s">
        <v>120</v>
      </c>
      <c r="C125" s="49" t="s">
        <v>127</v>
      </c>
      <c r="G125" s="49" t="s">
        <v>116</v>
      </c>
      <c r="H125" s="49" t="s">
        <v>146</v>
      </c>
      <c r="I125" s="49" t="s">
        <v>118</v>
      </c>
      <c r="K125" s="49" t="s">
        <v>1212</v>
      </c>
      <c r="L125" s="49">
        <v>146</v>
      </c>
      <c r="M125" s="49">
        <v>122</v>
      </c>
      <c r="N125" s="49">
        <v>63</v>
      </c>
      <c r="O125" s="49">
        <v>135</v>
      </c>
      <c r="X125" s="49">
        <v>168</v>
      </c>
      <c r="Y125" s="49">
        <v>127</v>
      </c>
      <c r="AC125" s="1">
        <f>IF(ISBLANK(cp[[#This Row],[total_boys]]),SUM(cp[[#This Row],[boys_0-5_reached]],cp[[#This Row],[boys_6-12_reached]],cp[[#This Row],[boys_13-18_reached]]),cp[[#This Row],[total_boys]])</f>
        <v>209</v>
      </c>
      <c r="AD125" s="1">
        <f>IF(ISBLANK(cp[[#This Row],[total_girls]]),SUM(cp[[#This Row],[girls_0-5_reached]],cp[[#This Row],[girls_6-12_reached]],cp[[#This Row],[girls_13-18_reached]]),cp[[#This Row],[total_girls]])</f>
        <v>257</v>
      </c>
      <c r="AE125" s="1">
        <f>IF(ISBLANK(cp[[#This Row],[total_children]]),SUM(cp[[#This Row],[calc_boys]],cp[[#This Row],[calc_girls]]),cp[[#This Row],[total_children]])</f>
        <v>466</v>
      </c>
      <c r="AF125" s="1">
        <f>IF(ISBLANK(cp[[#This Row],[total_pwd]]),SUM(cp[[#This Row],[total_pwd_men]],cp[[#This Row],[total_pwd_women]]),cp[[#This Row],[total_pwd]])</f>
        <v>0</v>
      </c>
      <c r="AG125" s="1">
        <f>IF(ISBLANK(cp[[#This Row],[total_adults]]),SUM(cp[[#This Row],[total_men]],cp[[#This Row],[total_women]]),cp[[#This Row],[total_adults]])</f>
        <v>295</v>
      </c>
      <c r="AH125" s="1">
        <f>IF(ISBLANK(cp[[#This Row],[total_beneficiaries_reached]]),SUM(cp[[#This Row],[calc_children]],cp[[#This Row],[calc_adults]]),cp[[#This Row],[total_beneficiaries_reached]])</f>
        <v>761</v>
      </c>
      <c r="AI125" s="49" t="str">
        <f ca="1">IF(B125="","",OFFSET(table_admin1[[#Headers],[ADM1_PT]],MATCH(B125,admin1,0),1))</f>
        <v>MZ01</v>
      </c>
      <c r="AJ125" s="49" t="str">
        <f t="shared" ca="1" si="2"/>
        <v>MZ0101</v>
      </c>
      <c r="AK125" s="49" t="str">
        <f t="shared" ca="1" si="3"/>
        <v/>
      </c>
    </row>
    <row r="126" spans="1:37" x14ac:dyDescent="0.2">
      <c r="A126" s="58">
        <v>45352</v>
      </c>
      <c r="B126" s="49" t="s">
        <v>120</v>
      </c>
      <c r="C126" s="49" t="s">
        <v>129</v>
      </c>
      <c r="G126" s="49" t="s">
        <v>122</v>
      </c>
      <c r="H126" s="49" t="s">
        <v>144</v>
      </c>
      <c r="I126" s="49" t="s">
        <v>124</v>
      </c>
      <c r="J126" s="49" t="s">
        <v>1315</v>
      </c>
      <c r="K126" s="49" t="s">
        <v>125</v>
      </c>
      <c r="L126" s="49">
        <v>10</v>
      </c>
      <c r="M126" s="49">
        <v>76</v>
      </c>
      <c r="N126" s="49">
        <v>144</v>
      </c>
      <c r="O126" s="49">
        <v>197</v>
      </c>
      <c r="X126" s="49">
        <v>142</v>
      </c>
      <c r="Y126" s="49">
        <v>89</v>
      </c>
      <c r="AC126" s="1">
        <f>IF(ISBLANK(cp[[#This Row],[total_boys]]),SUM(cp[[#This Row],[boys_0-5_reached]],cp[[#This Row],[boys_6-12_reached]],cp[[#This Row],[boys_13-18_reached]]),cp[[#This Row],[total_boys]])</f>
        <v>154</v>
      </c>
      <c r="AD126" s="1">
        <f>IF(ISBLANK(cp[[#This Row],[total_girls]]),SUM(cp[[#This Row],[girls_0-5_reached]],cp[[#This Row],[girls_6-12_reached]],cp[[#This Row],[girls_13-18_reached]]),cp[[#This Row],[total_girls]])</f>
        <v>273</v>
      </c>
      <c r="AE126" s="1">
        <f>IF(ISBLANK(cp[[#This Row],[total_children]]),SUM(cp[[#This Row],[calc_boys]],cp[[#This Row],[calc_girls]]),cp[[#This Row],[total_children]])</f>
        <v>427</v>
      </c>
      <c r="AF126" s="1">
        <f>IF(ISBLANK(cp[[#This Row],[total_pwd]]),SUM(cp[[#This Row],[total_pwd_men]],cp[[#This Row],[total_pwd_women]]),cp[[#This Row],[total_pwd]])</f>
        <v>0</v>
      </c>
      <c r="AG126" s="1">
        <f>IF(ISBLANK(cp[[#This Row],[total_adults]]),SUM(cp[[#This Row],[total_men]],cp[[#This Row],[total_women]]),cp[[#This Row],[total_adults]])</f>
        <v>231</v>
      </c>
      <c r="AH126" s="1">
        <f>IF(ISBLANK(cp[[#This Row],[total_beneficiaries_reached]]),SUM(cp[[#This Row],[calc_children]],cp[[#This Row],[calc_adults]]),cp[[#This Row],[total_beneficiaries_reached]])</f>
        <v>658</v>
      </c>
      <c r="AI126" s="49" t="str">
        <f ca="1">IF(B126="","",OFFSET(table_admin1[[#Headers],[ADM1_PT]],MATCH(B126,admin1,0),1))</f>
        <v>MZ01</v>
      </c>
      <c r="AJ126" s="49" t="str">
        <f t="shared" ca="1" si="2"/>
        <v>MZ0110</v>
      </c>
      <c r="AK126" s="49" t="str">
        <f t="shared" ca="1" si="3"/>
        <v/>
      </c>
    </row>
    <row r="127" spans="1:37" x14ac:dyDescent="0.2">
      <c r="A127" s="58">
        <v>45383</v>
      </c>
      <c r="B127" s="49" t="s">
        <v>120</v>
      </c>
      <c r="C127" s="49" t="s">
        <v>126</v>
      </c>
      <c r="G127" s="49" t="s">
        <v>122</v>
      </c>
      <c r="H127" s="49" t="s">
        <v>1199</v>
      </c>
      <c r="I127" s="49" t="s">
        <v>124</v>
      </c>
      <c r="J127" s="49" t="s">
        <v>1314</v>
      </c>
      <c r="K127" s="49" t="s">
        <v>125</v>
      </c>
      <c r="L127" s="49">
        <v>59</v>
      </c>
      <c r="M127" s="49">
        <v>123</v>
      </c>
      <c r="N127" s="49">
        <v>4</v>
      </c>
      <c r="O127" s="49">
        <v>113</v>
      </c>
      <c r="X127" s="49">
        <v>47</v>
      </c>
      <c r="Y127" s="49">
        <v>135</v>
      </c>
      <c r="AC127" s="1">
        <f>IF(ISBLANK(cp[[#This Row],[total_boys]]),SUM(cp[[#This Row],[boys_0-5_reached]],cp[[#This Row],[boys_6-12_reached]],cp[[#This Row],[boys_13-18_reached]]),cp[[#This Row],[total_boys]])</f>
        <v>63</v>
      </c>
      <c r="AD127" s="1">
        <f>IF(ISBLANK(cp[[#This Row],[total_girls]]),SUM(cp[[#This Row],[girls_0-5_reached]],cp[[#This Row],[girls_6-12_reached]],cp[[#This Row],[girls_13-18_reached]]),cp[[#This Row],[total_girls]])</f>
        <v>236</v>
      </c>
      <c r="AE127" s="1">
        <f>IF(ISBLANK(cp[[#This Row],[total_children]]),SUM(cp[[#This Row],[calc_boys]],cp[[#This Row],[calc_girls]]),cp[[#This Row],[total_children]])</f>
        <v>299</v>
      </c>
      <c r="AF127" s="1">
        <f>IF(ISBLANK(cp[[#This Row],[total_pwd]]),SUM(cp[[#This Row],[total_pwd_men]],cp[[#This Row],[total_pwd_women]]),cp[[#This Row],[total_pwd]])</f>
        <v>0</v>
      </c>
      <c r="AG127" s="1">
        <f>IF(ISBLANK(cp[[#This Row],[total_adults]]),SUM(cp[[#This Row],[total_men]],cp[[#This Row],[total_women]]),cp[[#This Row],[total_adults]])</f>
        <v>182</v>
      </c>
      <c r="AH127" s="1">
        <f>IF(ISBLANK(cp[[#This Row],[total_beneficiaries_reached]]),SUM(cp[[#This Row],[calc_children]],cp[[#This Row],[calc_adults]]),cp[[#This Row],[total_beneficiaries_reached]])</f>
        <v>481</v>
      </c>
      <c r="AI127" s="49" t="str">
        <f ca="1">IF(B127="","",OFFSET(table_admin1[[#Headers],[ADM1_PT]],MATCH(B127,admin1,0),1))</f>
        <v>MZ01</v>
      </c>
      <c r="AJ127" s="49" t="str">
        <f t="shared" ca="1" si="2"/>
        <v>MZ0103</v>
      </c>
      <c r="AK127" s="49" t="str">
        <f t="shared" ca="1" si="3"/>
        <v/>
      </c>
    </row>
    <row r="128" spans="1:37" x14ac:dyDescent="0.2">
      <c r="A128" s="58">
        <v>45323</v>
      </c>
      <c r="B128" s="49" t="s">
        <v>203</v>
      </c>
      <c r="C128" s="49" t="s">
        <v>434</v>
      </c>
      <c r="G128" s="49" t="s">
        <v>116</v>
      </c>
      <c r="H128" s="49" t="s">
        <v>1199</v>
      </c>
      <c r="I128" s="49" t="s">
        <v>118</v>
      </c>
      <c r="K128" s="49" t="s">
        <v>1212</v>
      </c>
      <c r="L128" s="49">
        <v>158</v>
      </c>
      <c r="M128" s="49">
        <v>92</v>
      </c>
      <c r="N128" s="49">
        <v>131</v>
      </c>
      <c r="O128" s="49">
        <v>29</v>
      </c>
      <c r="X128" s="49">
        <v>121</v>
      </c>
      <c r="Y128" s="49">
        <v>91</v>
      </c>
      <c r="AC128" s="1">
        <f>IF(ISBLANK(cp[[#This Row],[total_boys]]),SUM(cp[[#This Row],[boys_0-5_reached]],cp[[#This Row],[boys_6-12_reached]],cp[[#This Row],[boys_13-18_reached]]),cp[[#This Row],[total_boys]])</f>
        <v>289</v>
      </c>
      <c r="AD128" s="1">
        <f>IF(ISBLANK(cp[[#This Row],[total_girls]]),SUM(cp[[#This Row],[girls_0-5_reached]],cp[[#This Row],[girls_6-12_reached]],cp[[#This Row],[girls_13-18_reached]]),cp[[#This Row],[total_girls]])</f>
        <v>121</v>
      </c>
      <c r="AE128" s="1">
        <f>IF(ISBLANK(cp[[#This Row],[total_children]]),SUM(cp[[#This Row],[calc_boys]],cp[[#This Row],[calc_girls]]),cp[[#This Row],[total_children]])</f>
        <v>410</v>
      </c>
      <c r="AF128" s="1">
        <f>IF(ISBLANK(cp[[#This Row],[total_pwd]]),SUM(cp[[#This Row],[total_pwd_men]],cp[[#This Row],[total_pwd_women]]),cp[[#This Row],[total_pwd]])</f>
        <v>0</v>
      </c>
      <c r="AG128" s="1">
        <f>IF(ISBLANK(cp[[#This Row],[total_adults]]),SUM(cp[[#This Row],[total_men]],cp[[#This Row],[total_women]]),cp[[#This Row],[total_adults]])</f>
        <v>212</v>
      </c>
      <c r="AH128" s="1">
        <f>IF(ISBLANK(cp[[#This Row],[total_beneficiaries_reached]]),SUM(cp[[#This Row],[calc_children]],cp[[#This Row],[calc_adults]]),cp[[#This Row],[total_beneficiaries_reached]])</f>
        <v>622</v>
      </c>
      <c r="AI128" s="49" t="str">
        <f ca="1">IF(B128="","",OFFSET(table_admin1[[#Headers],[ADM1_PT]],MATCH(B128,admin1,0),1))</f>
        <v>MZ06</v>
      </c>
      <c r="AJ128" s="49" t="str">
        <f t="shared" ca="1" si="2"/>
        <v>MZ0601</v>
      </c>
      <c r="AK128" s="49" t="str">
        <f t="shared" ca="1" si="3"/>
        <v/>
      </c>
    </row>
    <row r="129" spans="1:37" x14ac:dyDescent="0.2">
      <c r="A129" s="58">
        <v>45352</v>
      </c>
      <c r="B129" s="49" t="s">
        <v>113</v>
      </c>
      <c r="C129" s="49" t="s">
        <v>114</v>
      </c>
      <c r="G129" s="49" t="s">
        <v>122</v>
      </c>
      <c r="H129" s="49" t="s">
        <v>1199</v>
      </c>
      <c r="I129" s="49" t="s">
        <v>124</v>
      </c>
      <c r="J129" s="49" t="s">
        <v>1315</v>
      </c>
      <c r="K129" s="49" t="s">
        <v>125</v>
      </c>
      <c r="L129" s="49">
        <v>187</v>
      </c>
      <c r="M129" s="49">
        <v>79</v>
      </c>
      <c r="N129" s="49">
        <v>63</v>
      </c>
      <c r="O129" s="49">
        <v>187</v>
      </c>
      <c r="X129" s="49">
        <v>2</v>
      </c>
      <c r="Y129" s="49">
        <v>8</v>
      </c>
      <c r="AC129" s="1">
        <f>IF(ISBLANK(cp[[#This Row],[total_boys]]),SUM(cp[[#This Row],[boys_0-5_reached]],cp[[#This Row],[boys_6-12_reached]],cp[[#This Row],[boys_13-18_reached]]),cp[[#This Row],[total_boys]])</f>
        <v>250</v>
      </c>
      <c r="AD129" s="1">
        <f>IF(ISBLANK(cp[[#This Row],[total_girls]]),SUM(cp[[#This Row],[girls_0-5_reached]],cp[[#This Row],[girls_6-12_reached]],cp[[#This Row],[girls_13-18_reached]]),cp[[#This Row],[total_girls]])</f>
        <v>266</v>
      </c>
      <c r="AE129" s="1">
        <f>IF(ISBLANK(cp[[#This Row],[total_children]]),SUM(cp[[#This Row],[calc_boys]],cp[[#This Row],[calc_girls]]),cp[[#This Row],[total_children]])</f>
        <v>516</v>
      </c>
      <c r="AF129" s="1">
        <f>IF(ISBLANK(cp[[#This Row],[total_pwd]]),SUM(cp[[#This Row],[total_pwd_men]],cp[[#This Row],[total_pwd_women]]),cp[[#This Row],[total_pwd]])</f>
        <v>0</v>
      </c>
      <c r="AG129" s="1">
        <f>IF(ISBLANK(cp[[#This Row],[total_adults]]),SUM(cp[[#This Row],[total_men]],cp[[#This Row],[total_women]]),cp[[#This Row],[total_adults]])</f>
        <v>10</v>
      </c>
      <c r="AH129" s="1">
        <f>IF(ISBLANK(cp[[#This Row],[total_beneficiaries_reached]]),SUM(cp[[#This Row],[calc_children]],cp[[#This Row],[calc_adults]]),cp[[#This Row],[total_beneficiaries_reached]])</f>
        <v>526</v>
      </c>
      <c r="AI129" s="49" t="str">
        <f ca="1">IF(B129="","",OFFSET(table_admin1[[#Headers],[ADM1_PT]],MATCH(B129,admin1,0),1))</f>
        <v>MZ09</v>
      </c>
      <c r="AJ129" s="49" t="str">
        <f t="shared" ca="1" si="2"/>
        <v>MZ0906</v>
      </c>
      <c r="AK129" s="49" t="str">
        <f t="shared" ca="1" si="3"/>
        <v/>
      </c>
    </row>
    <row r="130" spans="1:37" x14ac:dyDescent="0.2">
      <c r="A130" s="58">
        <v>45292</v>
      </c>
      <c r="B130" s="49" t="s">
        <v>120</v>
      </c>
      <c r="C130" s="49" t="s">
        <v>129</v>
      </c>
      <c r="G130" s="49" t="s">
        <v>122</v>
      </c>
      <c r="H130" s="49" t="s">
        <v>146</v>
      </c>
      <c r="I130" s="49" t="s">
        <v>124</v>
      </c>
      <c r="J130" s="49" t="s">
        <v>1315</v>
      </c>
      <c r="K130" s="49" t="s">
        <v>125</v>
      </c>
      <c r="L130" s="49">
        <v>43</v>
      </c>
      <c r="M130" s="49">
        <v>109</v>
      </c>
      <c r="N130" s="49">
        <v>122</v>
      </c>
      <c r="O130" s="49">
        <v>58</v>
      </c>
      <c r="X130" s="49">
        <v>198</v>
      </c>
      <c r="Y130" s="49">
        <v>103</v>
      </c>
      <c r="AC130" s="1">
        <f>IF(ISBLANK(cp[[#This Row],[total_boys]]),SUM(cp[[#This Row],[boys_0-5_reached]],cp[[#This Row],[boys_6-12_reached]],cp[[#This Row],[boys_13-18_reached]]),cp[[#This Row],[total_boys]])</f>
        <v>165</v>
      </c>
      <c r="AD130" s="1">
        <f>IF(ISBLANK(cp[[#This Row],[total_girls]]),SUM(cp[[#This Row],[girls_0-5_reached]],cp[[#This Row],[girls_6-12_reached]],cp[[#This Row],[girls_13-18_reached]]),cp[[#This Row],[total_girls]])</f>
        <v>167</v>
      </c>
      <c r="AE130" s="1">
        <f>IF(ISBLANK(cp[[#This Row],[total_children]]),SUM(cp[[#This Row],[calc_boys]],cp[[#This Row],[calc_girls]]),cp[[#This Row],[total_children]])</f>
        <v>332</v>
      </c>
      <c r="AF130" s="1">
        <f>IF(ISBLANK(cp[[#This Row],[total_pwd]]),SUM(cp[[#This Row],[total_pwd_men]],cp[[#This Row],[total_pwd_women]]),cp[[#This Row],[total_pwd]])</f>
        <v>0</v>
      </c>
      <c r="AG130" s="1">
        <f>IF(ISBLANK(cp[[#This Row],[total_adults]]),SUM(cp[[#This Row],[total_men]],cp[[#This Row],[total_women]]),cp[[#This Row],[total_adults]])</f>
        <v>301</v>
      </c>
      <c r="AH130" s="1">
        <f>IF(ISBLANK(cp[[#This Row],[total_beneficiaries_reached]]),SUM(cp[[#This Row],[calc_children]],cp[[#This Row],[calc_adults]]),cp[[#This Row],[total_beneficiaries_reached]])</f>
        <v>633</v>
      </c>
      <c r="AI130" s="49" t="str">
        <f ca="1">IF(B130="","",OFFSET(table_admin1[[#Headers],[ADM1_PT]],MATCH(B130,admin1,0),1))</f>
        <v>MZ01</v>
      </c>
      <c r="AJ130" s="49" t="str">
        <f t="shared" ca="1" si="2"/>
        <v>MZ0110</v>
      </c>
      <c r="AK130" s="49" t="str">
        <f t="shared" ca="1" si="3"/>
        <v/>
      </c>
    </row>
    <row r="131" spans="1:37" x14ac:dyDescent="0.2">
      <c r="A131" s="58">
        <v>45352</v>
      </c>
      <c r="B131" s="49" t="s">
        <v>209</v>
      </c>
      <c r="C131" s="49" t="s">
        <v>486</v>
      </c>
      <c r="G131" s="49" t="s">
        <v>122</v>
      </c>
      <c r="H131" s="49" t="s">
        <v>1202</v>
      </c>
      <c r="I131" s="49" t="s">
        <v>130</v>
      </c>
      <c r="J131" s="49" t="s">
        <v>1317</v>
      </c>
      <c r="K131" s="49" t="s">
        <v>125</v>
      </c>
      <c r="L131" s="49">
        <v>151</v>
      </c>
      <c r="M131" s="49">
        <v>77</v>
      </c>
      <c r="N131" s="49">
        <v>129</v>
      </c>
      <c r="O131" s="49">
        <v>170</v>
      </c>
      <c r="X131" s="49">
        <v>173</v>
      </c>
      <c r="Y131" s="49">
        <v>47</v>
      </c>
      <c r="AC131" s="1">
        <f>IF(ISBLANK(cp[[#This Row],[total_boys]]),SUM(cp[[#This Row],[boys_0-5_reached]],cp[[#This Row],[boys_6-12_reached]],cp[[#This Row],[boys_13-18_reached]]),cp[[#This Row],[total_boys]])</f>
        <v>280</v>
      </c>
      <c r="AD131" s="1">
        <f>IF(ISBLANK(cp[[#This Row],[total_girls]]),SUM(cp[[#This Row],[girls_0-5_reached]],cp[[#This Row],[girls_6-12_reached]],cp[[#This Row],[girls_13-18_reached]]),cp[[#This Row],[total_girls]])</f>
        <v>247</v>
      </c>
      <c r="AE131" s="1">
        <f>IF(ISBLANK(cp[[#This Row],[total_children]]),SUM(cp[[#This Row],[calc_boys]],cp[[#This Row],[calc_girls]]),cp[[#This Row],[total_children]])</f>
        <v>527</v>
      </c>
      <c r="AF131" s="1">
        <f>IF(ISBLANK(cp[[#This Row],[total_pwd]]),SUM(cp[[#This Row],[total_pwd_men]],cp[[#This Row],[total_pwd_women]]),cp[[#This Row],[total_pwd]])</f>
        <v>0</v>
      </c>
      <c r="AG131" s="1">
        <f>IF(ISBLANK(cp[[#This Row],[total_adults]]),SUM(cp[[#This Row],[total_men]],cp[[#This Row],[total_women]]),cp[[#This Row],[total_adults]])</f>
        <v>220</v>
      </c>
      <c r="AH131" s="1">
        <f>IF(ISBLANK(cp[[#This Row],[total_beneficiaries_reached]]),SUM(cp[[#This Row],[calc_children]],cp[[#This Row],[calc_adults]]),cp[[#This Row],[total_beneficiaries_reached]])</f>
        <v>747</v>
      </c>
      <c r="AI131" s="49" t="str">
        <f ca="1">IF(B131="","",OFFSET(table_admin1[[#Headers],[ADM1_PT]],MATCH(B131,admin1,0),1))</f>
        <v>MZ07</v>
      </c>
      <c r="AJ131" s="49" t="str">
        <f t="shared" ca="1" si="2"/>
        <v>MZ0714</v>
      </c>
      <c r="AK131" s="49" t="str">
        <f t="shared" ca="1" si="3"/>
        <v/>
      </c>
    </row>
    <row r="132" spans="1:37" x14ac:dyDescent="0.2">
      <c r="A132" s="58">
        <v>45292</v>
      </c>
      <c r="B132" s="49" t="s">
        <v>192</v>
      </c>
      <c r="C132" s="49" t="s">
        <v>363</v>
      </c>
      <c r="G132" s="49" t="s">
        <v>116</v>
      </c>
      <c r="H132" s="49" t="s">
        <v>144</v>
      </c>
      <c r="I132" s="49" t="s">
        <v>118</v>
      </c>
      <c r="K132" s="49" t="s">
        <v>1212</v>
      </c>
      <c r="L132" s="49">
        <v>55</v>
      </c>
      <c r="M132" s="49">
        <v>189</v>
      </c>
      <c r="N132" s="49">
        <v>102</v>
      </c>
      <c r="O132" s="49">
        <v>149</v>
      </c>
      <c r="X132" s="49">
        <v>143</v>
      </c>
      <c r="Y132" s="49">
        <v>157</v>
      </c>
      <c r="AC132" s="1">
        <f>IF(ISBLANK(cp[[#This Row],[total_boys]]),SUM(cp[[#This Row],[boys_0-5_reached]],cp[[#This Row],[boys_6-12_reached]],cp[[#This Row],[boys_13-18_reached]]),cp[[#This Row],[total_boys]])</f>
        <v>157</v>
      </c>
      <c r="AD132" s="1">
        <f>IF(ISBLANK(cp[[#This Row],[total_girls]]),SUM(cp[[#This Row],[girls_0-5_reached]],cp[[#This Row],[girls_6-12_reached]],cp[[#This Row],[girls_13-18_reached]]),cp[[#This Row],[total_girls]])</f>
        <v>338</v>
      </c>
      <c r="AE132" s="1">
        <f>IF(ISBLANK(cp[[#This Row],[total_children]]),SUM(cp[[#This Row],[calc_boys]],cp[[#This Row],[calc_girls]]),cp[[#This Row],[total_children]])</f>
        <v>495</v>
      </c>
      <c r="AF132" s="1">
        <f>IF(ISBLANK(cp[[#This Row],[total_pwd]]),SUM(cp[[#This Row],[total_pwd_men]],cp[[#This Row],[total_pwd_women]]),cp[[#This Row],[total_pwd]])</f>
        <v>0</v>
      </c>
      <c r="AG132" s="1">
        <f>IF(ISBLANK(cp[[#This Row],[total_adults]]),SUM(cp[[#This Row],[total_men]],cp[[#This Row],[total_women]]),cp[[#This Row],[total_adults]])</f>
        <v>300</v>
      </c>
      <c r="AH132" s="1">
        <f>IF(ISBLANK(cp[[#This Row],[total_beneficiaries_reached]]),SUM(cp[[#This Row],[calc_children]],cp[[#This Row],[calc_adults]]),cp[[#This Row],[total_beneficiaries_reached]])</f>
        <v>795</v>
      </c>
      <c r="AI132" s="49" t="str">
        <f ca="1">IF(B132="","",OFFSET(table_admin1[[#Headers],[ADM1_PT]],MATCH(B132,admin1,0),1))</f>
        <v>MZ04</v>
      </c>
      <c r="AJ132" s="49" t="str">
        <f t="shared" ca="1" si="2"/>
        <v>MZ0402</v>
      </c>
      <c r="AK132" s="49" t="str">
        <f t="shared" ca="1" si="3"/>
        <v/>
      </c>
    </row>
    <row r="133" spans="1:37" x14ac:dyDescent="0.2">
      <c r="A133" s="58">
        <v>45352</v>
      </c>
      <c r="B133" s="49" t="s">
        <v>229</v>
      </c>
      <c r="C133" s="49" t="s">
        <v>700</v>
      </c>
      <c r="G133" s="49" t="s">
        <v>116</v>
      </c>
      <c r="H133" s="49" t="s">
        <v>146</v>
      </c>
      <c r="I133" s="49" t="s">
        <v>118</v>
      </c>
      <c r="K133" s="49" t="s">
        <v>1212</v>
      </c>
      <c r="L133" s="49">
        <v>154</v>
      </c>
      <c r="M133" s="49">
        <v>154</v>
      </c>
      <c r="N133" s="49">
        <v>133</v>
      </c>
      <c r="O133" s="49">
        <v>137</v>
      </c>
      <c r="X133" s="49">
        <v>128</v>
      </c>
      <c r="Y133" s="49">
        <v>115</v>
      </c>
      <c r="AC133" s="1">
        <f>IF(ISBLANK(cp[[#This Row],[total_boys]]),SUM(cp[[#This Row],[boys_0-5_reached]],cp[[#This Row],[boys_6-12_reached]],cp[[#This Row],[boys_13-18_reached]]),cp[[#This Row],[total_boys]])</f>
        <v>287</v>
      </c>
      <c r="AD133" s="1">
        <f>IF(ISBLANK(cp[[#This Row],[total_girls]]),SUM(cp[[#This Row],[girls_0-5_reached]],cp[[#This Row],[girls_6-12_reached]],cp[[#This Row],[girls_13-18_reached]]),cp[[#This Row],[total_girls]])</f>
        <v>291</v>
      </c>
      <c r="AE133" s="1">
        <f>IF(ISBLANK(cp[[#This Row],[total_children]]),SUM(cp[[#This Row],[calc_boys]],cp[[#This Row],[calc_girls]]),cp[[#This Row],[total_children]])</f>
        <v>578</v>
      </c>
      <c r="AF133" s="1">
        <f>IF(ISBLANK(cp[[#This Row],[total_pwd]]),SUM(cp[[#This Row],[total_pwd_men]],cp[[#This Row],[total_pwd_women]]),cp[[#This Row],[total_pwd]])</f>
        <v>0</v>
      </c>
      <c r="AG133" s="1">
        <f>IF(ISBLANK(cp[[#This Row],[total_adults]]),SUM(cp[[#This Row],[total_men]],cp[[#This Row],[total_women]]),cp[[#This Row],[total_adults]])</f>
        <v>243</v>
      </c>
      <c r="AH133" s="1">
        <f>IF(ISBLANK(cp[[#This Row],[total_beneficiaries_reached]]),SUM(cp[[#This Row],[calc_children]],cp[[#This Row],[calc_adults]]),cp[[#This Row],[total_beneficiaries_reached]])</f>
        <v>821</v>
      </c>
      <c r="AI133" s="49" t="str">
        <f ca="1">IF(B133="","",OFFSET(table_admin1[[#Headers],[ADM1_PT]],MATCH(B133,admin1,0),1))</f>
        <v>MZ11</v>
      </c>
      <c r="AJ133" s="49" t="str">
        <f t="shared" ca="1" si="2"/>
        <v>MZ1103</v>
      </c>
      <c r="AK133" s="49" t="str">
        <f t="shared" ca="1" si="3"/>
        <v/>
      </c>
    </row>
    <row r="134" spans="1:37" x14ac:dyDescent="0.2">
      <c r="A134" s="58">
        <v>45383</v>
      </c>
      <c r="B134" s="49" t="s">
        <v>120</v>
      </c>
      <c r="C134" s="49" t="s">
        <v>194</v>
      </c>
      <c r="G134" s="49" t="s">
        <v>116</v>
      </c>
      <c r="H134" s="49" t="s">
        <v>1202</v>
      </c>
      <c r="I134" s="49" t="s">
        <v>118</v>
      </c>
      <c r="K134" s="49" t="s">
        <v>1212</v>
      </c>
      <c r="L134" s="49">
        <v>153</v>
      </c>
      <c r="M134" s="49">
        <v>125</v>
      </c>
      <c r="N134" s="49">
        <v>35</v>
      </c>
      <c r="O134" s="49">
        <v>134</v>
      </c>
      <c r="X134" s="49">
        <v>168</v>
      </c>
      <c r="Y134" s="49">
        <v>184</v>
      </c>
      <c r="AC134" s="1">
        <f>IF(ISBLANK(cp[[#This Row],[total_boys]]),SUM(cp[[#This Row],[boys_0-5_reached]],cp[[#This Row],[boys_6-12_reached]],cp[[#This Row],[boys_13-18_reached]]),cp[[#This Row],[total_boys]])</f>
        <v>188</v>
      </c>
      <c r="AD134" s="1">
        <f>IF(ISBLANK(cp[[#This Row],[total_girls]]),SUM(cp[[#This Row],[girls_0-5_reached]],cp[[#This Row],[girls_6-12_reached]],cp[[#This Row],[girls_13-18_reached]]),cp[[#This Row],[total_girls]])</f>
        <v>259</v>
      </c>
      <c r="AE134" s="1">
        <f>IF(ISBLANK(cp[[#This Row],[total_children]]),SUM(cp[[#This Row],[calc_boys]],cp[[#This Row],[calc_girls]]),cp[[#This Row],[total_children]])</f>
        <v>447</v>
      </c>
      <c r="AF134" s="1">
        <f>IF(ISBLANK(cp[[#This Row],[total_pwd]]),SUM(cp[[#This Row],[total_pwd_men]],cp[[#This Row],[total_pwd_women]]),cp[[#This Row],[total_pwd]])</f>
        <v>0</v>
      </c>
      <c r="AG134" s="1">
        <f>IF(ISBLANK(cp[[#This Row],[total_adults]]),SUM(cp[[#This Row],[total_men]],cp[[#This Row],[total_women]]),cp[[#This Row],[total_adults]])</f>
        <v>352</v>
      </c>
      <c r="AH134" s="1">
        <f>IF(ISBLANK(cp[[#This Row],[total_beneficiaries_reached]]),SUM(cp[[#This Row],[calc_children]],cp[[#This Row],[calc_adults]]),cp[[#This Row],[total_beneficiaries_reached]])</f>
        <v>799</v>
      </c>
      <c r="AI134" s="49" t="str">
        <f ca="1">IF(B134="","",OFFSET(table_admin1[[#Headers],[ADM1_PT]],MATCH(B134,admin1,0),1))</f>
        <v>MZ01</v>
      </c>
      <c r="AJ134" s="49" t="str">
        <f t="shared" ref="AJ134:AJ197" ca="1" si="4">IF(C134="","",INDEX(admin2_pcode,MATCH(C134,OFFSET(admin2_start,MATCH(AI134,admin1_linked_pcode,0),0,COUNTIF(admin1_linked_pcode,AI134)),0)+MATCH(AI134,admin1_linked_pcode,0)-1))</f>
        <v>MZ0104</v>
      </c>
      <c r="AK134" s="49" t="str">
        <f t="shared" ref="AK134:AK197" ca="1" si="5">IF(D134="","",INDEX(admin3_pcode,MATCH(D134,OFFSET(admin3_start,MATCH(AJ134,admin2_linked_pcode,0),0,COUNTIF(admin2_linked_pcode,AJ134)),0)+MATCH(AJ134,admin2_linked_pcode,0)-1))</f>
        <v/>
      </c>
    </row>
    <row r="135" spans="1:37" x14ac:dyDescent="0.2">
      <c r="A135" s="58">
        <v>45323</v>
      </c>
      <c r="B135" s="49" t="s">
        <v>197</v>
      </c>
      <c r="C135" s="49" t="s">
        <v>426</v>
      </c>
      <c r="G135" s="49" t="s">
        <v>116</v>
      </c>
      <c r="H135" s="49" t="s">
        <v>144</v>
      </c>
      <c r="I135" s="49" t="s">
        <v>118</v>
      </c>
      <c r="K135" s="49" t="s">
        <v>1212</v>
      </c>
      <c r="L135" s="49">
        <v>59</v>
      </c>
      <c r="M135" s="49">
        <v>107</v>
      </c>
      <c r="N135" s="49">
        <v>120</v>
      </c>
      <c r="O135" s="49">
        <v>25</v>
      </c>
      <c r="X135" s="49">
        <v>60</v>
      </c>
      <c r="Y135" s="49">
        <v>103</v>
      </c>
      <c r="AC135" s="1">
        <f>IF(ISBLANK(cp[[#This Row],[total_boys]]),SUM(cp[[#This Row],[boys_0-5_reached]],cp[[#This Row],[boys_6-12_reached]],cp[[#This Row],[boys_13-18_reached]]),cp[[#This Row],[total_boys]])</f>
        <v>179</v>
      </c>
      <c r="AD135" s="1">
        <f>IF(ISBLANK(cp[[#This Row],[total_girls]]),SUM(cp[[#This Row],[girls_0-5_reached]],cp[[#This Row],[girls_6-12_reached]],cp[[#This Row],[girls_13-18_reached]]),cp[[#This Row],[total_girls]])</f>
        <v>132</v>
      </c>
      <c r="AE135" s="1">
        <f>IF(ISBLANK(cp[[#This Row],[total_children]]),SUM(cp[[#This Row],[calc_boys]],cp[[#This Row],[calc_girls]]),cp[[#This Row],[total_children]])</f>
        <v>311</v>
      </c>
      <c r="AF135" s="1">
        <f>IF(ISBLANK(cp[[#This Row],[total_pwd]]),SUM(cp[[#This Row],[total_pwd_men]],cp[[#This Row],[total_pwd_women]]),cp[[#This Row],[total_pwd]])</f>
        <v>0</v>
      </c>
      <c r="AG135" s="1">
        <f>IF(ISBLANK(cp[[#This Row],[total_adults]]),SUM(cp[[#This Row],[total_men]],cp[[#This Row],[total_women]]),cp[[#This Row],[total_adults]])</f>
        <v>163</v>
      </c>
      <c r="AH135" s="1">
        <f>IF(ISBLANK(cp[[#This Row],[total_beneficiaries_reached]]),SUM(cp[[#This Row],[calc_children]],cp[[#This Row],[calc_adults]]),cp[[#This Row],[total_beneficiaries_reached]])</f>
        <v>474</v>
      </c>
      <c r="AI135" s="49" t="str">
        <f ca="1">IF(B135="","",OFFSET(table_admin1[[#Headers],[ADM1_PT]],MATCH(B135,admin1,0),1))</f>
        <v>MZ05</v>
      </c>
      <c r="AJ135" s="49" t="str">
        <f t="shared" ca="1" si="4"/>
        <v>MZ0507</v>
      </c>
      <c r="AK135" s="49" t="str">
        <f t="shared" ca="1" si="5"/>
        <v/>
      </c>
    </row>
    <row r="136" spans="1:37" x14ac:dyDescent="0.2">
      <c r="A136" s="58">
        <v>45352</v>
      </c>
      <c r="B136" s="49" t="s">
        <v>120</v>
      </c>
      <c r="C136" s="49" t="s">
        <v>127</v>
      </c>
      <c r="G136" s="49" t="s">
        <v>122</v>
      </c>
      <c r="H136" s="49" t="s">
        <v>146</v>
      </c>
      <c r="I136" s="49" t="s">
        <v>124</v>
      </c>
      <c r="J136" s="49" t="s">
        <v>1316</v>
      </c>
      <c r="K136" s="49" t="s">
        <v>125</v>
      </c>
      <c r="L136" s="49">
        <v>85</v>
      </c>
      <c r="M136" s="49">
        <v>93</v>
      </c>
      <c r="N136" s="49">
        <v>73</v>
      </c>
      <c r="O136" s="49">
        <v>143</v>
      </c>
      <c r="X136" s="49">
        <v>125</v>
      </c>
      <c r="Y136" s="49">
        <v>12</v>
      </c>
      <c r="AC136" s="1">
        <f>IF(ISBLANK(cp[[#This Row],[total_boys]]),SUM(cp[[#This Row],[boys_0-5_reached]],cp[[#This Row],[boys_6-12_reached]],cp[[#This Row],[boys_13-18_reached]]),cp[[#This Row],[total_boys]])</f>
        <v>158</v>
      </c>
      <c r="AD136" s="1">
        <f>IF(ISBLANK(cp[[#This Row],[total_girls]]),SUM(cp[[#This Row],[girls_0-5_reached]],cp[[#This Row],[girls_6-12_reached]],cp[[#This Row],[girls_13-18_reached]]),cp[[#This Row],[total_girls]])</f>
        <v>236</v>
      </c>
      <c r="AE136" s="1">
        <f>IF(ISBLANK(cp[[#This Row],[total_children]]),SUM(cp[[#This Row],[calc_boys]],cp[[#This Row],[calc_girls]]),cp[[#This Row],[total_children]])</f>
        <v>394</v>
      </c>
      <c r="AF136" s="1">
        <f>IF(ISBLANK(cp[[#This Row],[total_pwd]]),SUM(cp[[#This Row],[total_pwd_men]],cp[[#This Row],[total_pwd_women]]),cp[[#This Row],[total_pwd]])</f>
        <v>0</v>
      </c>
      <c r="AG136" s="1">
        <f>IF(ISBLANK(cp[[#This Row],[total_adults]]),SUM(cp[[#This Row],[total_men]],cp[[#This Row],[total_women]]),cp[[#This Row],[total_adults]])</f>
        <v>137</v>
      </c>
      <c r="AH136" s="1">
        <f>IF(ISBLANK(cp[[#This Row],[total_beneficiaries_reached]]),SUM(cp[[#This Row],[calc_children]],cp[[#This Row],[calc_adults]]),cp[[#This Row],[total_beneficiaries_reached]])</f>
        <v>531</v>
      </c>
      <c r="AI136" s="49" t="str">
        <f ca="1">IF(B136="","",OFFSET(table_admin1[[#Headers],[ADM1_PT]],MATCH(B136,admin1,0),1))</f>
        <v>MZ01</v>
      </c>
      <c r="AJ136" s="49" t="str">
        <f t="shared" ca="1" si="4"/>
        <v>MZ0101</v>
      </c>
      <c r="AK136" s="49" t="str">
        <f t="shared" ca="1" si="5"/>
        <v/>
      </c>
    </row>
    <row r="137" spans="1:37" x14ac:dyDescent="0.2">
      <c r="A137" s="58">
        <v>45292</v>
      </c>
      <c r="B137" s="49" t="s">
        <v>113</v>
      </c>
      <c r="C137" s="49" t="s">
        <v>634</v>
      </c>
      <c r="G137" s="49" t="s">
        <v>122</v>
      </c>
      <c r="H137" s="49" t="s">
        <v>1199</v>
      </c>
      <c r="I137" s="49" t="s">
        <v>124</v>
      </c>
      <c r="J137" s="49" t="s">
        <v>1316</v>
      </c>
      <c r="K137" s="49" t="s">
        <v>125</v>
      </c>
      <c r="L137" s="49">
        <v>82</v>
      </c>
      <c r="M137" s="49">
        <v>40</v>
      </c>
      <c r="N137" s="49">
        <v>178</v>
      </c>
      <c r="O137" s="49">
        <v>126</v>
      </c>
      <c r="X137" s="49">
        <v>72</v>
      </c>
      <c r="Y137" s="49">
        <v>5</v>
      </c>
      <c r="AC137" s="1">
        <f>IF(ISBLANK(cp[[#This Row],[total_boys]]),SUM(cp[[#This Row],[boys_0-5_reached]],cp[[#This Row],[boys_6-12_reached]],cp[[#This Row],[boys_13-18_reached]]),cp[[#This Row],[total_boys]])</f>
        <v>260</v>
      </c>
      <c r="AD137" s="1">
        <f>IF(ISBLANK(cp[[#This Row],[total_girls]]),SUM(cp[[#This Row],[girls_0-5_reached]],cp[[#This Row],[girls_6-12_reached]],cp[[#This Row],[girls_13-18_reached]]),cp[[#This Row],[total_girls]])</f>
        <v>166</v>
      </c>
      <c r="AE137" s="1">
        <f>IF(ISBLANK(cp[[#This Row],[total_children]]),SUM(cp[[#This Row],[calc_boys]],cp[[#This Row],[calc_girls]]),cp[[#This Row],[total_children]])</f>
        <v>426</v>
      </c>
      <c r="AF137" s="1">
        <f>IF(ISBLANK(cp[[#This Row],[total_pwd]]),SUM(cp[[#This Row],[total_pwd_men]],cp[[#This Row],[total_pwd_women]]),cp[[#This Row],[total_pwd]])</f>
        <v>0</v>
      </c>
      <c r="AG137" s="1">
        <f>IF(ISBLANK(cp[[#This Row],[total_adults]]),SUM(cp[[#This Row],[total_men]],cp[[#This Row],[total_women]]),cp[[#This Row],[total_adults]])</f>
        <v>77</v>
      </c>
      <c r="AH137" s="1">
        <f>IF(ISBLANK(cp[[#This Row],[total_beneficiaries_reached]]),SUM(cp[[#This Row],[calc_children]],cp[[#This Row],[calc_adults]]),cp[[#This Row],[total_beneficiaries_reached]])</f>
        <v>503</v>
      </c>
      <c r="AI137" s="49" t="str">
        <f ca="1">IF(B137="","",OFFSET(table_admin1[[#Headers],[ADM1_PT]],MATCH(B137,admin1,0),1))</f>
        <v>MZ09</v>
      </c>
      <c r="AJ137" s="49" t="str">
        <f t="shared" ca="1" si="4"/>
        <v>MZ0913</v>
      </c>
      <c r="AK137" s="49" t="str">
        <f t="shared" ca="1" si="5"/>
        <v/>
      </c>
    </row>
    <row r="138" spans="1:37" x14ac:dyDescent="0.2">
      <c r="A138" s="58">
        <v>45292</v>
      </c>
      <c r="B138" s="49" t="s">
        <v>229</v>
      </c>
      <c r="C138" s="49" t="s">
        <v>700</v>
      </c>
      <c r="G138" s="49" t="s">
        <v>122</v>
      </c>
      <c r="H138" s="49" t="s">
        <v>1199</v>
      </c>
      <c r="I138" s="49" t="s">
        <v>124</v>
      </c>
      <c r="J138" s="49" t="s">
        <v>1315</v>
      </c>
      <c r="K138" s="49" t="s">
        <v>125</v>
      </c>
      <c r="L138" s="49">
        <v>56</v>
      </c>
      <c r="M138" s="49">
        <v>93</v>
      </c>
      <c r="N138" s="49">
        <v>119</v>
      </c>
      <c r="O138" s="49">
        <v>179</v>
      </c>
      <c r="X138" s="49">
        <v>28</v>
      </c>
      <c r="Y138" s="49">
        <v>176</v>
      </c>
      <c r="AC138" s="1">
        <f>IF(ISBLANK(cp[[#This Row],[total_boys]]),SUM(cp[[#This Row],[boys_0-5_reached]],cp[[#This Row],[boys_6-12_reached]],cp[[#This Row],[boys_13-18_reached]]),cp[[#This Row],[total_boys]])</f>
        <v>175</v>
      </c>
      <c r="AD138" s="1">
        <f>IF(ISBLANK(cp[[#This Row],[total_girls]]),SUM(cp[[#This Row],[girls_0-5_reached]],cp[[#This Row],[girls_6-12_reached]],cp[[#This Row],[girls_13-18_reached]]),cp[[#This Row],[total_girls]])</f>
        <v>272</v>
      </c>
      <c r="AE138" s="1">
        <f>IF(ISBLANK(cp[[#This Row],[total_children]]),SUM(cp[[#This Row],[calc_boys]],cp[[#This Row],[calc_girls]]),cp[[#This Row],[total_children]])</f>
        <v>447</v>
      </c>
      <c r="AF138" s="1">
        <f>IF(ISBLANK(cp[[#This Row],[total_pwd]]),SUM(cp[[#This Row],[total_pwd_men]],cp[[#This Row],[total_pwd_women]]),cp[[#This Row],[total_pwd]])</f>
        <v>0</v>
      </c>
      <c r="AG138" s="1">
        <f>IF(ISBLANK(cp[[#This Row],[total_adults]]),SUM(cp[[#This Row],[total_men]],cp[[#This Row],[total_women]]),cp[[#This Row],[total_adults]])</f>
        <v>204</v>
      </c>
      <c r="AH138" s="1">
        <f>IF(ISBLANK(cp[[#This Row],[total_beneficiaries_reached]]),SUM(cp[[#This Row],[calc_children]],cp[[#This Row],[calc_adults]]),cp[[#This Row],[total_beneficiaries_reached]])</f>
        <v>651</v>
      </c>
      <c r="AI138" s="49" t="str">
        <f ca="1">IF(B138="","",OFFSET(table_admin1[[#Headers],[ADM1_PT]],MATCH(B138,admin1,0),1))</f>
        <v>MZ11</v>
      </c>
      <c r="AJ138" s="49" t="str">
        <f t="shared" ca="1" si="4"/>
        <v>MZ1103</v>
      </c>
      <c r="AK138" s="49" t="str">
        <f t="shared" ca="1" si="5"/>
        <v/>
      </c>
    </row>
    <row r="139" spans="1:37" x14ac:dyDescent="0.2">
      <c r="A139" s="58">
        <v>45383</v>
      </c>
      <c r="B139" s="49" t="s">
        <v>113</v>
      </c>
      <c r="C139" s="49" t="s">
        <v>596</v>
      </c>
      <c r="G139" s="49" t="s">
        <v>122</v>
      </c>
      <c r="H139" s="49" t="s">
        <v>1202</v>
      </c>
      <c r="I139" s="49" t="s">
        <v>124</v>
      </c>
      <c r="J139" s="49" t="s">
        <v>1315</v>
      </c>
      <c r="K139" s="49" t="s">
        <v>125</v>
      </c>
      <c r="L139" s="49">
        <v>25</v>
      </c>
      <c r="M139" s="49">
        <v>143</v>
      </c>
      <c r="N139" s="49">
        <v>188</v>
      </c>
      <c r="O139" s="49">
        <v>185</v>
      </c>
      <c r="X139" s="49">
        <v>33</v>
      </c>
      <c r="Y139" s="49">
        <v>148</v>
      </c>
      <c r="AC139" s="1">
        <f>IF(ISBLANK(cp[[#This Row],[total_boys]]),SUM(cp[[#This Row],[boys_0-5_reached]],cp[[#This Row],[boys_6-12_reached]],cp[[#This Row],[boys_13-18_reached]]),cp[[#This Row],[total_boys]])</f>
        <v>213</v>
      </c>
      <c r="AD139" s="1">
        <f>IF(ISBLANK(cp[[#This Row],[total_girls]]),SUM(cp[[#This Row],[girls_0-5_reached]],cp[[#This Row],[girls_6-12_reached]],cp[[#This Row],[girls_13-18_reached]]),cp[[#This Row],[total_girls]])</f>
        <v>328</v>
      </c>
      <c r="AE139" s="1">
        <f>IF(ISBLANK(cp[[#This Row],[total_children]]),SUM(cp[[#This Row],[calc_boys]],cp[[#This Row],[calc_girls]]),cp[[#This Row],[total_children]])</f>
        <v>541</v>
      </c>
      <c r="AF139" s="1">
        <f>IF(ISBLANK(cp[[#This Row],[total_pwd]]),SUM(cp[[#This Row],[total_pwd_men]],cp[[#This Row],[total_pwd_women]]),cp[[#This Row],[total_pwd]])</f>
        <v>0</v>
      </c>
      <c r="AG139" s="1">
        <f>IF(ISBLANK(cp[[#This Row],[total_adults]]),SUM(cp[[#This Row],[total_men]],cp[[#This Row],[total_women]]),cp[[#This Row],[total_adults]])</f>
        <v>181</v>
      </c>
      <c r="AH139" s="1">
        <f>IF(ISBLANK(cp[[#This Row],[total_beneficiaries_reached]]),SUM(cp[[#This Row],[calc_children]],cp[[#This Row],[calc_adults]]),cp[[#This Row],[total_beneficiaries_reached]])</f>
        <v>722</v>
      </c>
      <c r="AI139" s="49" t="str">
        <f ca="1">IF(B139="","",OFFSET(table_admin1[[#Headers],[ADM1_PT]],MATCH(B139,admin1,0),1))</f>
        <v>MZ09</v>
      </c>
      <c r="AJ139" s="49" t="str">
        <f t="shared" ca="1" si="4"/>
        <v>MZ0902</v>
      </c>
      <c r="AK139" s="49" t="str">
        <f t="shared" ca="1" si="5"/>
        <v/>
      </c>
    </row>
    <row r="140" spans="1:37" x14ac:dyDescent="0.2">
      <c r="A140" s="58">
        <v>45323</v>
      </c>
      <c r="B140" s="49" t="s">
        <v>229</v>
      </c>
      <c r="C140" s="49" t="s">
        <v>700</v>
      </c>
      <c r="G140" s="49" t="s">
        <v>116</v>
      </c>
      <c r="H140" s="49" t="s">
        <v>146</v>
      </c>
      <c r="I140" s="49" t="s">
        <v>118</v>
      </c>
      <c r="K140" s="49" t="s">
        <v>1212</v>
      </c>
      <c r="L140" s="49">
        <v>174</v>
      </c>
      <c r="M140" s="49">
        <v>105</v>
      </c>
      <c r="N140" s="49">
        <v>60</v>
      </c>
      <c r="O140" s="49">
        <v>189</v>
      </c>
      <c r="X140" s="49">
        <v>77</v>
      </c>
      <c r="Y140" s="49">
        <v>198</v>
      </c>
      <c r="AC140" s="1">
        <f>IF(ISBLANK(cp[[#This Row],[total_boys]]),SUM(cp[[#This Row],[boys_0-5_reached]],cp[[#This Row],[boys_6-12_reached]],cp[[#This Row],[boys_13-18_reached]]),cp[[#This Row],[total_boys]])</f>
        <v>234</v>
      </c>
      <c r="AD140" s="1">
        <f>IF(ISBLANK(cp[[#This Row],[total_girls]]),SUM(cp[[#This Row],[girls_0-5_reached]],cp[[#This Row],[girls_6-12_reached]],cp[[#This Row],[girls_13-18_reached]]),cp[[#This Row],[total_girls]])</f>
        <v>294</v>
      </c>
      <c r="AE140" s="1">
        <f>IF(ISBLANK(cp[[#This Row],[total_children]]),SUM(cp[[#This Row],[calc_boys]],cp[[#This Row],[calc_girls]]),cp[[#This Row],[total_children]])</f>
        <v>528</v>
      </c>
      <c r="AF140" s="1">
        <f>IF(ISBLANK(cp[[#This Row],[total_pwd]]),SUM(cp[[#This Row],[total_pwd_men]],cp[[#This Row],[total_pwd_women]]),cp[[#This Row],[total_pwd]])</f>
        <v>0</v>
      </c>
      <c r="AG140" s="1">
        <f>IF(ISBLANK(cp[[#This Row],[total_adults]]),SUM(cp[[#This Row],[total_men]],cp[[#This Row],[total_women]]),cp[[#This Row],[total_adults]])</f>
        <v>275</v>
      </c>
      <c r="AH140" s="1">
        <f>IF(ISBLANK(cp[[#This Row],[total_beneficiaries_reached]]),SUM(cp[[#This Row],[calc_children]],cp[[#This Row],[calc_adults]]),cp[[#This Row],[total_beneficiaries_reached]])</f>
        <v>803</v>
      </c>
      <c r="AI140" s="49" t="str">
        <f ca="1">IF(B140="","",OFFSET(table_admin1[[#Headers],[ADM1_PT]],MATCH(B140,admin1,0),1))</f>
        <v>MZ11</v>
      </c>
      <c r="AJ140" s="49" t="str">
        <f t="shared" ca="1" si="4"/>
        <v>MZ1103</v>
      </c>
      <c r="AK140" s="49" t="str">
        <f t="shared" ca="1" si="5"/>
        <v/>
      </c>
    </row>
    <row r="141" spans="1:37" x14ac:dyDescent="0.2">
      <c r="A141" s="58">
        <v>45292</v>
      </c>
      <c r="B141" s="49" t="s">
        <v>120</v>
      </c>
      <c r="C141" s="49" t="s">
        <v>131</v>
      </c>
      <c r="G141" s="49" t="s">
        <v>122</v>
      </c>
      <c r="H141" s="49" t="s">
        <v>144</v>
      </c>
      <c r="K141" s="49" t="s">
        <v>125</v>
      </c>
      <c r="L141" s="49">
        <v>195</v>
      </c>
      <c r="M141" s="49">
        <v>4</v>
      </c>
      <c r="N141" s="49">
        <v>112</v>
      </c>
      <c r="O141" s="49">
        <v>166</v>
      </c>
      <c r="X141" s="49">
        <v>112</v>
      </c>
      <c r="Y141" s="49">
        <v>111</v>
      </c>
      <c r="AC141" s="1">
        <f>IF(ISBLANK(cp[[#This Row],[total_boys]]),SUM(cp[[#This Row],[boys_0-5_reached]],cp[[#This Row],[boys_6-12_reached]],cp[[#This Row],[boys_13-18_reached]]),cp[[#This Row],[total_boys]])</f>
        <v>307</v>
      </c>
      <c r="AD141" s="1">
        <f>IF(ISBLANK(cp[[#This Row],[total_girls]]),SUM(cp[[#This Row],[girls_0-5_reached]],cp[[#This Row],[girls_6-12_reached]],cp[[#This Row],[girls_13-18_reached]]),cp[[#This Row],[total_girls]])</f>
        <v>170</v>
      </c>
      <c r="AE141" s="1">
        <f>IF(ISBLANK(cp[[#This Row],[total_children]]),SUM(cp[[#This Row],[calc_boys]],cp[[#This Row],[calc_girls]]),cp[[#This Row],[total_children]])</f>
        <v>477</v>
      </c>
      <c r="AF141" s="1">
        <f>IF(ISBLANK(cp[[#This Row],[total_pwd]]),SUM(cp[[#This Row],[total_pwd_men]],cp[[#This Row],[total_pwd_women]]),cp[[#This Row],[total_pwd]])</f>
        <v>0</v>
      </c>
      <c r="AG141" s="1">
        <f>IF(ISBLANK(cp[[#This Row],[total_adults]]),SUM(cp[[#This Row],[total_men]],cp[[#This Row],[total_women]]),cp[[#This Row],[total_adults]])</f>
        <v>223</v>
      </c>
      <c r="AH141" s="1">
        <f>IF(ISBLANK(cp[[#This Row],[total_beneficiaries_reached]]),SUM(cp[[#This Row],[calc_children]],cp[[#This Row],[calc_adults]]),cp[[#This Row],[total_beneficiaries_reached]])</f>
        <v>700</v>
      </c>
      <c r="AI141" s="49" t="str">
        <f ca="1">IF(B141="","",OFFSET(table_admin1[[#Headers],[ADM1_PT]],MATCH(B141,admin1,0),1))</f>
        <v>MZ01</v>
      </c>
      <c r="AJ141" s="49" t="str">
        <f t="shared" ca="1" si="4"/>
        <v>MZ0107</v>
      </c>
      <c r="AK141" s="49" t="str">
        <f t="shared" ca="1" si="5"/>
        <v/>
      </c>
    </row>
    <row r="142" spans="1:37" x14ac:dyDescent="0.2">
      <c r="A142" s="58">
        <v>45383</v>
      </c>
      <c r="B142" s="49" t="s">
        <v>113</v>
      </c>
      <c r="C142" s="49" t="s">
        <v>634</v>
      </c>
      <c r="G142" s="49" t="s">
        <v>122</v>
      </c>
      <c r="H142" s="49" t="s">
        <v>145</v>
      </c>
      <c r="I142" s="49" t="s">
        <v>124</v>
      </c>
      <c r="J142" s="49" t="s">
        <v>1315</v>
      </c>
      <c r="K142" s="49" t="s">
        <v>125</v>
      </c>
      <c r="L142" s="49">
        <v>19</v>
      </c>
      <c r="M142" s="49">
        <v>82</v>
      </c>
      <c r="N142" s="49">
        <v>124</v>
      </c>
      <c r="O142" s="49">
        <v>42</v>
      </c>
      <c r="X142" s="49">
        <v>58</v>
      </c>
      <c r="Y142" s="49">
        <v>99</v>
      </c>
      <c r="AC142" s="1">
        <f>IF(ISBLANK(cp[[#This Row],[total_boys]]),SUM(cp[[#This Row],[boys_0-5_reached]],cp[[#This Row],[boys_6-12_reached]],cp[[#This Row],[boys_13-18_reached]]),cp[[#This Row],[total_boys]])</f>
        <v>143</v>
      </c>
      <c r="AD142" s="1">
        <f>IF(ISBLANK(cp[[#This Row],[total_girls]]),SUM(cp[[#This Row],[girls_0-5_reached]],cp[[#This Row],[girls_6-12_reached]],cp[[#This Row],[girls_13-18_reached]]),cp[[#This Row],[total_girls]])</f>
        <v>124</v>
      </c>
      <c r="AE142" s="1">
        <f>IF(ISBLANK(cp[[#This Row],[total_children]]),SUM(cp[[#This Row],[calc_boys]],cp[[#This Row],[calc_girls]]),cp[[#This Row],[total_children]])</f>
        <v>267</v>
      </c>
      <c r="AF142" s="1">
        <f>IF(ISBLANK(cp[[#This Row],[total_pwd]]),SUM(cp[[#This Row],[total_pwd_men]],cp[[#This Row],[total_pwd_women]]),cp[[#This Row],[total_pwd]])</f>
        <v>0</v>
      </c>
      <c r="AG142" s="1">
        <f>IF(ISBLANK(cp[[#This Row],[total_adults]]),SUM(cp[[#This Row],[total_men]],cp[[#This Row],[total_women]]),cp[[#This Row],[total_adults]])</f>
        <v>157</v>
      </c>
      <c r="AH142" s="1">
        <f>IF(ISBLANK(cp[[#This Row],[total_beneficiaries_reached]]),SUM(cp[[#This Row],[calc_children]],cp[[#This Row],[calc_adults]]),cp[[#This Row],[total_beneficiaries_reached]])</f>
        <v>424</v>
      </c>
      <c r="AI142" s="49" t="str">
        <f ca="1">IF(B142="","",OFFSET(table_admin1[[#Headers],[ADM1_PT]],MATCH(B142,admin1,0),1))</f>
        <v>MZ09</v>
      </c>
      <c r="AJ142" s="49" t="str">
        <f t="shared" ca="1" si="4"/>
        <v>MZ0913</v>
      </c>
      <c r="AK142" s="49" t="str">
        <f t="shared" ca="1" si="5"/>
        <v/>
      </c>
    </row>
    <row r="143" spans="1:37" x14ac:dyDescent="0.2">
      <c r="A143" s="58">
        <v>45383</v>
      </c>
      <c r="B143" s="49" t="s">
        <v>214</v>
      </c>
      <c r="C143" s="49" t="s">
        <v>528</v>
      </c>
      <c r="G143" s="49" t="s">
        <v>116</v>
      </c>
      <c r="H143" s="49" t="s">
        <v>146</v>
      </c>
      <c r="I143" s="49" t="s">
        <v>118</v>
      </c>
      <c r="K143" s="49" t="s">
        <v>1212</v>
      </c>
      <c r="L143" s="49">
        <v>167</v>
      </c>
      <c r="M143" s="49">
        <v>156</v>
      </c>
      <c r="N143" s="49">
        <v>100</v>
      </c>
      <c r="O143" s="49">
        <v>138</v>
      </c>
      <c r="X143" s="49">
        <v>86</v>
      </c>
      <c r="Y143" s="49">
        <v>130</v>
      </c>
      <c r="AC143" s="1">
        <f>IF(ISBLANK(cp[[#This Row],[total_boys]]),SUM(cp[[#This Row],[boys_0-5_reached]],cp[[#This Row],[boys_6-12_reached]],cp[[#This Row],[boys_13-18_reached]]),cp[[#This Row],[total_boys]])</f>
        <v>267</v>
      </c>
      <c r="AD143" s="1">
        <f>IF(ISBLANK(cp[[#This Row],[total_girls]]),SUM(cp[[#This Row],[girls_0-5_reached]],cp[[#This Row],[girls_6-12_reached]],cp[[#This Row],[girls_13-18_reached]]),cp[[#This Row],[total_girls]])</f>
        <v>294</v>
      </c>
      <c r="AE143" s="1">
        <f>IF(ISBLANK(cp[[#This Row],[total_children]]),SUM(cp[[#This Row],[calc_boys]],cp[[#This Row],[calc_girls]]),cp[[#This Row],[total_children]])</f>
        <v>561</v>
      </c>
      <c r="AF143" s="1">
        <f>IF(ISBLANK(cp[[#This Row],[total_pwd]]),SUM(cp[[#This Row],[total_pwd_men]],cp[[#This Row],[total_pwd_women]]),cp[[#This Row],[total_pwd]])</f>
        <v>0</v>
      </c>
      <c r="AG143" s="1">
        <f>IF(ISBLANK(cp[[#This Row],[total_adults]]),SUM(cp[[#This Row],[total_men]],cp[[#This Row],[total_women]]),cp[[#This Row],[total_adults]])</f>
        <v>216</v>
      </c>
      <c r="AH143" s="1">
        <f>IF(ISBLANK(cp[[#This Row],[total_beneficiaries_reached]]),SUM(cp[[#This Row],[calc_children]],cp[[#This Row],[calc_adults]]),cp[[#This Row],[total_beneficiaries_reached]])</f>
        <v>777</v>
      </c>
      <c r="AI143" s="49" t="str">
        <f ca="1">IF(B143="","",OFFSET(table_admin1[[#Headers],[ADM1_PT]],MATCH(B143,admin1,0),1))</f>
        <v>MZ08</v>
      </c>
      <c r="AJ143" s="49" t="str">
        <f t="shared" ca="1" si="4"/>
        <v>MZ0802</v>
      </c>
      <c r="AK143" s="49" t="str">
        <f t="shared" ca="1" si="5"/>
        <v/>
      </c>
    </row>
    <row r="144" spans="1:37" x14ac:dyDescent="0.2">
      <c r="A144" s="58">
        <v>45383</v>
      </c>
      <c r="B144" s="49" t="s">
        <v>120</v>
      </c>
      <c r="C144" s="49" t="s">
        <v>129</v>
      </c>
      <c r="G144" s="49" t="s">
        <v>122</v>
      </c>
      <c r="H144" s="49" t="s">
        <v>1202</v>
      </c>
      <c r="I144" s="49" t="s">
        <v>124</v>
      </c>
      <c r="L144" s="49">
        <v>79</v>
      </c>
      <c r="M144" s="49">
        <v>154</v>
      </c>
      <c r="N144" s="49">
        <v>24</v>
      </c>
      <c r="O144" s="49">
        <v>195</v>
      </c>
      <c r="X144" s="49">
        <v>119</v>
      </c>
      <c r="Y144" s="49">
        <v>191</v>
      </c>
      <c r="AC144" s="1">
        <f>IF(ISBLANK(cp[[#This Row],[total_boys]]),SUM(cp[[#This Row],[boys_0-5_reached]],cp[[#This Row],[boys_6-12_reached]],cp[[#This Row],[boys_13-18_reached]]),cp[[#This Row],[total_boys]])</f>
        <v>103</v>
      </c>
      <c r="AD144" s="1">
        <f>IF(ISBLANK(cp[[#This Row],[total_girls]]),SUM(cp[[#This Row],[girls_0-5_reached]],cp[[#This Row],[girls_6-12_reached]],cp[[#This Row],[girls_13-18_reached]]),cp[[#This Row],[total_girls]])</f>
        <v>349</v>
      </c>
      <c r="AE144" s="1">
        <f>IF(ISBLANK(cp[[#This Row],[total_children]]),SUM(cp[[#This Row],[calc_boys]],cp[[#This Row],[calc_girls]]),cp[[#This Row],[total_children]])</f>
        <v>452</v>
      </c>
      <c r="AF144" s="1">
        <f>IF(ISBLANK(cp[[#This Row],[total_pwd]]),SUM(cp[[#This Row],[total_pwd_men]],cp[[#This Row],[total_pwd_women]]),cp[[#This Row],[total_pwd]])</f>
        <v>0</v>
      </c>
      <c r="AG144" s="1">
        <f>IF(ISBLANK(cp[[#This Row],[total_adults]]),SUM(cp[[#This Row],[total_men]],cp[[#This Row],[total_women]]),cp[[#This Row],[total_adults]])</f>
        <v>310</v>
      </c>
      <c r="AH144" s="1">
        <f>IF(ISBLANK(cp[[#This Row],[total_beneficiaries_reached]]),SUM(cp[[#This Row],[calc_children]],cp[[#This Row],[calc_adults]]),cp[[#This Row],[total_beneficiaries_reached]])</f>
        <v>762</v>
      </c>
      <c r="AI144" s="49" t="str">
        <f ca="1">IF(B144="","",OFFSET(table_admin1[[#Headers],[ADM1_PT]],MATCH(B144,admin1,0),1))</f>
        <v>MZ01</v>
      </c>
      <c r="AJ144" s="49" t="str">
        <f t="shared" ca="1" si="4"/>
        <v>MZ0110</v>
      </c>
      <c r="AK144" s="49" t="str">
        <f t="shared" ca="1" si="5"/>
        <v/>
      </c>
    </row>
    <row r="145" spans="1:37" x14ac:dyDescent="0.2">
      <c r="A145" s="58">
        <v>45383</v>
      </c>
      <c r="B145" s="49" t="s">
        <v>113</v>
      </c>
      <c r="C145" s="49" t="s">
        <v>634</v>
      </c>
      <c r="G145" s="49" t="s">
        <v>116</v>
      </c>
      <c r="H145" s="49" t="s">
        <v>145</v>
      </c>
      <c r="I145" s="49" t="s">
        <v>118</v>
      </c>
      <c r="K145" s="49" t="s">
        <v>1212</v>
      </c>
      <c r="L145" s="49">
        <v>124</v>
      </c>
      <c r="M145" s="49">
        <v>160</v>
      </c>
      <c r="N145" s="49">
        <v>50</v>
      </c>
      <c r="O145" s="49">
        <v>194</v>
      </c>
      <c r="X145" s="49">
        <v>23</v>
      </c>
      <c r="Y145" s="49">
        <v>58</v>
      </c>
      <c r="AC145" s="1">
        <f>IF(ISBLANK(cp[[#This Row],[total_boys]]),SUM(cp[[#This Row],[boys_0-5_reached]],cp[[#This Row],[boys_6-12_reached]],cp[[#This Row],[boys_13-18_reached]]),cp[[#This Row],[total_boys]])</f>
        <v>174</v>
      </c>
      <c r="AD145" s="1">
        <f>IF(ISBLANK(cp[[#This Row],[total_girls]]),SUM(cp[[#This Row],[girls_0-5_reached]],cp[[#This Row],[girls_6-12_reached]],cp[[#This Row],[girls_13-18_reached]]),cp[[#This Row],[total_girls]])</f>
        <v>354</v>
      </c>
      <c r="AE145" s="1">
        <f>IF(ISBLANK(cp[[#This Row],[total_children]]),SUM(cp[[#This Row],[calc_boys]],cp[[#This Row],[calc_girls]]),cp[[#This Row],[total_children]])</f>
        <v>528</v>
      </c>
      <c r="AF145" s="1">
        <f>IF(ISBLANK(cp[[#This Row],[total_pwd]]),SUM(cp[[#This Row],[total_pwd_men]],cp[[#This Row],[total_pwd_women]]),cp[[#This Row],[total_pwd]])</f>
        <v>0</v>
      </c>
      <c r="AG145" s="1">
        <f>IF(ISBLANK(cp[[#This Row],[total_adults]]),SUM(cp[[#This Row],[total_men]],cp[[#This Row],[total_women]]),cp[[#This Row],[total_adults]])</f>
        <v>81</v>
      </c>
      <c r="AH145" s="1">
        <f>IF(ISBLANK(cp[[#This Row],[total_beneficiaries_reached]]),SUM(cp[[#This Row],[calc_children]],cp[[#This Row],[calc_adults]]),cp[[#This Row],[total_beneficiaries_reached]])</f>
        <v>609</v>
      </c>
      <c r="AI145" s="49" t="str">
        <f ca="1">IF(B145="","",OFFSET(table_admin1[[#Headers],[ADM1_PT]],MATCH(B145,admin1,0),1))</f>
        <v>MZ09</v>
      </c>
      <c r="AJ145" s="49" t="str">
        <f t="shared" ca="1" si="4"/>
        <v>MZ0913</v>
      </c>
      <c r="AK145" s="49" t="str">
        <f t="shared" ca="1" si="5"/>
        <v/>
      </c>
    </row>
    <row r="146" spans="1:37" x14ac:dyDescent="0.2">
      <c r="A146" s="58">
        <v>45383</v>
      </c>
      <c r="B146" s="49" t="s">
        <v>120</v>
      </c>
      <c r="C146" s="49" t="s">
        <v>205</v>
      </c>
      <c r="G146" s="49" t="s">
        <v>122</v>
      </c>
      <c r="H146" s="49" t="s">
        <v>144</v>
      </c>
      <c r="I146" s="49" t="s">
        <v>130</v>
      </c>
      <c r="K146" s="49" t="s">
        <v>1212</v>
      </c>
      <c r="L146" s="49">
        <v>69</v>
      </c>
      <c r="M146" s="49">
        <v>133</v>
      </c>
      <c r="N146" s="49">
        <v>18</v>
      </c>
      <c r="O146" s="49">
        <v>165</v>
      </c>
      <c r="X146" s="49">
        <v>164</v>
      </c>
      <c r="Y146" s="49">
        <v>118</v>
      </c>
      <c r="AC146" s="1">
        <f>IF(ISBLANK(cp[[#This Row],[total_boys]]),SUM(cp[[#This Row],[boys_0-5_reached]],cp[[#This Row],[boys_6-12_reached]],cp[[#This Row],[boys_13-18_reached]]),cp[[#This Row],[total_boys]])</f>
        <v>87</v>
      </c>
      <c r="AD146" s="1">
        <f>IF(ISBLANK(cp[[#This Row],[total_girls]]),SUM(cp[[#This Row],[girls_0-5_reached]],cp[[#This Row],[girls_6-12_reached]],cp[[#This Row],[girls_13-18_reached]]),cp[[#This Row],[total_girls]])</f>
        <v>298</v>
      </c>
      <c r="AE146" s="1">
        <f>IF(ISBLANK(cp[[#This Row],[total_children]]),SUM(cp[[#This Row],[calc_boys]],cp[[#This Row],[calc_girls]]),cp[[#This Row],[total_children]])</f>
        <v>385</v>
      </c>
      <c r="AF146" s="1">
        <f>IF(ISBLANK(cp[[#This Row],[total_pwd]]),SUM(cp[[#This Row],[total_pwd_men]],cp[[#This Row],[total_pwd_women]]),cp[[#This Row],[total_pwd]])</f>
        <v>0</v>
      </c>
      <c r="AG146" s="1">
        <f>IF(ISBLANK(cp[[#This Row],[total_adults]]),SUM(cp[[#This Row],[total_men]],cp[[#This Row],[total_women]]),cp[[#This Row],[total_adults]])</f>
        <v>282</v>
      </c>
      <c r="AH146" s="1">
        <f>IF(ISBLANK(cp[[#This Row],[total_beneficiaries_reached]]),SUM(cp[[#This Row],[calc_children]],cp[[#This Row],[calc_adults]]),cp[[#This Row],[total_beneficiaries_reached]])</f>
        <v>667</v>
      </c>
      <c r="AI146" s="49" t="str">
        <f ca="1">IF(B146="","",OFFSET(table_admin1[[#Headers],[ADM1_PT]],MATCH(B146,admin1,0),1))</f>
        <v>MZ01</v>
      </c>
      <c r="AJ146" s="49" t="str">
        <f t="shared" ca="1" si="4"/>
        <v>MZ0106</v>
      </c>
      <c r="AK146" s="49" t="str">
        <f t="shared" ca="1" si="5"/>
        <v/>
      </c>
    </row>
    <row r="147" spans="1:37" x14ac:dyDescent="0.2">
      <c r="A147" s="58">
        <v>45383</v>
      </c>
      <c r="B147" s="49" t="s">
        <v>209</v>
      </c>
      <c r="C147" s="49" t="s">
        <v>467</v>
      </c>
      <c r="G147" s="49" t="s">
        <v>116</v>
      </c>
      <c r="H147" s="49" t="s">
        <v>145</v>
      </c>
      <c r="I147" s="49" t="s">
        <v>118</v>
      </c>
      <c r="K147" s="49" t="s">
        <v>1212</v>
      </c>
      <c r="L147" s="49">
        <v>16</v>
      </c>
      <c r="M147" s="49">
        <v>189</v>
      </c>
      <c r="N147" s="49">
        <v>197</v>
      </c>
      <c r="O147" s="49">
        <v>16</v>
      </c>
      <c r="X147" s="49">
        <v>64</v>
      </c>
      <c r="Y147" s="49">
        <v>164</v>
      </c>
      <c r="AC147" s="1">
        <f>IF(ISBLANK(cp[[#This Row],[total_boys]]),SUM(cp[[#This Row],[boys_0-5_reached]],cp[[#This Row],[boys_6-12_reached]],cp[[#This Row],[boys_13-18_reached]]),cp[[#This Row],[total_boys]])</f>
        <v>213</v>
      </c>
      <c r="AD147" s="1">
        <f>IF(ISBLANK(cp[[#This Row],[total_girls]]),SUM(cp[[#This Row],[girls_0-5_reached]],cp[[#This Row],[girls_6-12_reached]],cp[[#This Row],[girls_13-18_reached]]),cp[[#This Row],[total_girls]])</f>
        <v>205</v>
      </c>
      <c r="AE147" s="1">
        <f>IF(ISBLANK(cp[[#This Row],[total_children]]),SUM(cp[[#This Row],[calc_boys]],cp[[#This Row],[calc_girls]]),cp[[#This Row],[total_children]])</f>
        <v>418</v>
      </c>
      <c r="AF147" s="1">
        <f>IF(ISBLANK(cp[[#This Row],[total_pwd]]),SUM(cp[[#This Row],[total_pwd_men]],cp[[#This Row],[total_pwd_women]]),cp[[#This Row],[total_pwd]])</f>
        <v>0</v>
      </c>
      <c r="AG147" s="1">
        <f>IF(ISBLANK(cp[[#This Row],[total_adults]]),SUM(cp[[#This Row],[total_men]],cp[[#This Row],[total_women]]),cp[[#This Row],[total_adults]])</f>
        <v>228</v>
      </c>
      <c r="AH147" s="1">
        <f>IF(ISBLANK(cp[[#This Row],[total_beneficiaries_reached]]),SUM(cp[[#This Row],[calc_children]],cp[[#This Row],[calc_adults]]),cp[[#This Row],[total_beneficiaries_reached]])</f>
        <v>646</v>
      </c>
      <c r="AI147" s="49" t="str">
        <f ca="1">IF(B147="","",OFFSET(table_admin1[[#Headers],[ADM1_PT]],MATCH(B147,admin1,0),1))</f>
        <v>MZ07</v>
      </c>
      <c r="AJ147" s="49" t="str">
        <f t="shared" ca="1" si="4"/>
        <v>MZ0709</v>
      </c>
      <c r="AK147" s="49" t="str">
        <f t="shared" ca="1" si="5"/>
        <v/>
      </c>
    </row>
    <row r="148" spans="1:37" x14ac:dyDescent="0.2">
      <c r="A148" s="58">
        <v>45323</v>
      </c>
      <c r="B148" s="49" t="s">
        <v>209</v>
      </c>
      <c r="C148" s="49" t="s">
        <v>513</v>
      </c>
      <c r="G148" s="49" t="s">
        <v>116</v>
      </c>
      <c r="H148" s="49" t="s">
        <v>145</v>
      </c>
      <c r="I148" s="49" t="s">
        <v>118</v>
      </c>
      <c r="K148" s="49" t="s">
        <v>1212</v>
      </c>
      <c r="L148" s="49">
        <v>140</v>
      </c>
      <c r="M148" s="49">
        <v>69</v>
      </c>
      <c r="N148" s="49">
        <v>122</v>
      </c>
      <c r="O148" s="49">
        <v>145</v>
      </c>
      <c r="X148" s="49">
        <v>6</v>
      </c>
      <c r="Y148" s="49">
        <v>36</v>
      </c>
      <c r="AC148" s="1">
        <f>IF(ISBLANK(cp[[#This Row],[total_boys]]),SUM(cp[[#This Row],[boys_0-5_reached]],cp[[#This Row],[boys_6-12_reached]],cp[[#This Row],[boys_13-18_reached]]),cp[[#This Row],[total_boys]])</f>
        <v>262</v>
      </c>
      <c r="AD148" s="1">
        <f>IF(ISBLANK(cp[[#This Row],[total_girls]]),SUM(cp[[#This Row],[girls_0-5_reached]],cp[[#This Row],[girls_6-12_reached]],cp[[#This Row],[girls_13-18_reached]]),cp[[#This Row],[total_girls]])</f>
        <v>214</v>
      </c>
      <c r="AE148" s="1">
        <f>IF(ISBLANK(cp[[#This Row],[total_children]]),SUM(cp[[#This Row],[calc_boys]],cp[[#This Row],[calc_girls]]),cp[[#This Row],[total_children]])</f>
        <v>476</v>
      </c>
      <c r="AF148" s="1">
        <f>IF(ISBLANK(cp[[#This Row],[total_pwd]]),SUM(cp[[#This Row],[total_pwd_men]],cp[[#This Row],[total_pwd_women]]),cp[[#This Row],[total_pwd]])</f>
        <v>0</v>
      </c>
      <c r="AG148" s="1">
        <f>IF(ISBLANK(cp[[#This Row],[total_adults]]),SUM(cp[[#This Row],[total_men]],cp[[#This Row],[total_women]]),cp[[#This Row],[total_adults]])</f>
        <v>42</v>
      </c>
      <c r="AH148" s="1">
        <f>IF(ISBLANK(cp[[#This Row],[total_beneficiaries_reached]]),SUM(cp[[#This Row],[calc_children]],cp[[#This Row],[calc_adults]]),cp[[#This Row],[total_beneficiaries_reached]])</f>
        <v>518</v>
      </c>
      <c r="AI148" s="49" t="str">
        <f ca="1">IF(B148="","",OFFSET(table_admin1[[#Headers],[ADM1_PT]],MATCH(B148,admin1,0),1))</f>
        <v>MZ07</v>
      </c>
      <c r="AJ148" s="49" t="str">
        <f t="shared" ca="1" si="4"/>
        <v>MZ0721</v>
      </c>
      <c r="AK148" s="49" t="str">
        <f t="shared" ca="1" si="5"/>
        <v/>
      </c>
    </row>
    <row r="149" spans="1:37" x14ac:dyDescent="0.2">
      <c r="A149" s="58">
        <v>45383</v>
      </c>
      <c r="B149" s="49" t="s">
        <v>120</v>
      </c>
      <c r="C149" s="49" t="s">
        <v>220</v>
      </c>
      <c r="G149" s="49" t="s">
        <v>122</v>
      </c>
      <c r="H149" s="49" t="s">
        <v>1202</v>
      </c>
      <c r="I149" s="49" t="s">
        <v>124</v>
      </c>
      <c r="K149" s="49" t="s">
        <v>1212</v>
      </c>
      <c r="L149" s="49">
        <v>159</v>
      </c>
      <c r="M149" s="49">
        <v>83</v>
      </c>
      <c r="N149" s="49">
        <v>72</v>
      </c>
      <c r="O149" s="49">
        <v>118</v>
      </c>
      <c r="X149" s="49">
        <v>69</v>
      </c>
      <c r="Y149" s="49">
        <v>23</v>
      </c>
      <c r="AC149" s="1">
        <f>IF(ISBLANK(cp[[#This Row],[total_boys]]),SUM(cp[[#This Row],[boys_0-5_reached]],cp[[#This Row],[boys_6-12_reached]],cp[[#This Row],[boys_13-18_reached]]),cp[[#This Row],[total_boys]])</f>
        <v>231</v>
      </c>
      <c r="AD149" s="1">
        <f>IF(ISBLANK(cp[[#This Row],[total_girls]]),SUM(cp[[#This Row],[girls_0-5_reached]],cp[[#This Row],[girls_6-12_reached]],cp[[#This Row],[girls_13-18_reached]]),cp[[#This Row],[total_girls]])</f>
        <v>201</v>
      </c>
      <c r="AE149" s="1">
        <f>IF(ISBLANK(cp[[#This Row],[total_children]]),SUM(cp[[#This Row],[calc_boys]],cp[[#This Row],[calc_girls]]),cp[[#This Row],[total_children]])</f>
        <v>432</v>
      </c>
      <c r="AF149" s="1">
        <f>IF(ISBLANK(cp[[#This Row],[total_pwd]]),SUM(cp[[#This Row],[total_pwd_men]],cp[[#This Row],[total_pwd_women]]),cp[[#This Row],[total_pwd]])</f>
        <v>0</v>
      </c>
      <c r="AG149" s="1">
        <f>IF(ISBLANK(cp[[#This Row],[total_adults]]),SUM(cp[[#This Row],[total_men]],cp[[#This Row],[total_women]]),cp[[#This Row],[total_adults]])</f>
        <v>92</v>
      </c>
      <c r="AH149" s="1">
        <f>IF(ISBLANK(cp[[#This Row],[total_beneficiaries_reached]]),SUM(cp[[#This Row],[calc_children]],cp[[#This Row],[calc_adults]]),cp[[#This Row],[total_beneficiaries_reached]])</f>
        <v>524</v>
      </c>
      <c r="AI149" s="49" t="str">
        <f ca="1">IF(B149="","",OFFSET(table_admin1[[#Headers],[ADM1_PT]],MATCH(B149,admin1,0),1))</f>
        <v>MZ01</v>
      </c>
      <c r="AJ149" s="49" t="str">
        <f t="shared" ca="1" si="4"/>
        <v>MZ0109</v>
      </c>
      <c r="AK149" s="49" t="str">
        <f t="shared" ca="1" si="5"/>
        <v/>
      </c>
    </row>
    <row r="150" spans="1:37" x14ac:dyDescent="0.2">
      <c r="A150" s="58">
        <v>45292</v>
      </c>
      <c r="B150" s="49" t="s">
        <v>209</v>
      </c>
      <c r="C150" s="49" t="s">
        <v>467</v>
      </c>
      <c r="G150" s="49" t="s">
        <v>116</v>
      </c>
      <c r="H150" s="49" t="s">
        <v>1199</v>
      </c>
      <c r="K150" s="49" t="s">
        <v>1212</v>
      </c>
      <c r="L150" s="49">
        <v>197</v>
      </c>
      <c r="M150" s="49">
        <v>133</v>
      </c>
      <c r="N150" s="49">
        <v>22</v>
      </c>
      <c r="O150" s="49">
        <v>38</v>
      </c>
      <c r="X150" s="49">
        <v>71</v>
      </c>
      <c r="Y150" s="49">
        <v>65</v>
      </c>
      <c r="AC150" s="1">
        <f>IF(ISBLANK(cp[[#This Row],[total_boys]]),SUM(cp[[#This Row],[boys_0-5_reached]],cp[[#This Row],[boys_6-12_reached]],cp[[#This Row],[boys_13-18_reached]]),cp[[#This Row],[total_boys]])</f>
        <v>219</v>
      </c>
      <c r="AD150" s="1">
        <f>IF(ISBLANK(cp[[#This Row],[total_girls]]),SUM(cp[[#This Row],[girls_0-5_reached]],cp[[#This Row],[girls_6-12_reached]],cp[[#This Row],[girls_13-18_reached]]),cp[[#This Row],[total_girls]])</f>
        <v>171</v>
      </c>
      <c r="AE150" s="1">
        <f>IF(ISBLANK(cp[[#This Row],[total_children]]),SUM(cp[[#This Row],[calc_boys]],cp[[#This Row],[calc_girls]]),cp[[#This Row],[total_children]])</f>
        <v>390</v>
      </c>
      <c r="AF150" s="1">
        <f>IF(ISBLANK(cp[[#This Row],[total_pwd]]),SUM(cp[[#This Row],[total_pwd_men]],cp[[#This Row],[total_pwd_women]]),cp[[#This Row],[total_pwd]])</f>
        <v>0</v>
      </c>
      <c r="AG150" s="1">
        <f>IF(ISBLANK(cp[[#This Row],[total_adults]]),SUM(cp[[#This Row],[total_men]],cp[[#This Row],[total_women]]),cp[[#This Row],[total_adults]])</f>
        <v>136</v>
      </c>
      <c r="AH150" s="1">
        <f>IF(ISBLANK(cp[[#This Row],[total_beneficiaries_reached]]),SUM(cp[[#This Row],[calc_children]],cp[[#This Row],[calc_adults]]),cp[[#This Row],[total_beneficiaries_reached]])</f>
        <v>526</v>
      </c>
      <c r="AI150" s="49" t="str">
        <f ca="1">IF(B150="","",OFFSET(table_admin1[[#Headers],[ADM1_PT]],MATCH(B150,admin1,0),1))</f>
        <v>MZ07</v>
      </c>
      <c r="AJ150" s="49" t="str">
        <f t="shared" ca="1" si="4"/>
        <v>MZ0709</v>
      </c>
      <c r="AK150" s="49" t="str">
        <f t="shared" ca="1" si="5"/>
        <v/>
      </c>
    </row>
    <row r="151" spans="1:37" x14ac:dyDescent="0.2">
      <c r="A151" s="58">
        <v>45323</v>
      </c>
      <c r="B151" s="49" t="s">
        <v>209</v>
      </c>
      <c r="C151" s="49" t="s">
        <v>467</v>
      </c>
      <c r="G151" s="49" t="s">
        <v>116</v>
      </c>
      <c r="H151" s="49" t="s">
        <v>1202</v>
      </c>
      <c r="I151" s="49" t="s">
        <v>118</v>
      </c>
      <c r="K151" s="49" t="s">
        <v>1212</v>
      </c>
      <c r="L151" s="49">
        <v>169</v>
      </c>
      <c r="M151" s="49">
        <v>124</v>
      </c>
      <c r="N151" s="49">
        <v>80</v>
      </c>
      <c r="O151" s="49">
        <v>129</v>
      </c>
      <c r="X151" s="49">
        <v>184</v>
      </c>
      <c r="Y151" s="49">
        <v>102</v>
      </c>
      <c r="AC151" s="1">
        <f>IF(ISBLANK(cp[[#This Row],[total_boys]]),SUM(cp[[#This Row],[boys_0-5_reached]],cp[[#This Row],[boys_6-12_reached]],cp[[#This Row],[boys_13-18_reached]]),cp[[#This Row],[total_boys]])</f>
        <v>249</v>
      </c>
      <c r="AD151" s="1">
        <f>IF(ISBLANK(cp[[#This Row],[total_girls]]),SUM(cp[[#This Row],[girls_0-5_reached]],cp[[#This Row],[girls_6-12_reached]],cp[[#This Row],[girls_13-18_reached]]),cp[[#This Row],[total_girls]])</f>
        <v>253</v>
      </c>
      <c r="AE151" s="1">
        <f>IF(ISBLANK(cp[[#This Row],[total_children]]),SUM(cp[[#This Row],[calc_boys]],cp[[#This Row],[calc_girls]]),cp[[#This Row],[total_children]])</f>
        <v>502</v>
      </c>
      <c r="AF151" s="1">
        <f>IF(ISBLANK(cp[[#This Row],[total_pwd]]),SUM(cp[[#This Row],[total_pwd_men]],cp[[#This Row],[total_pwd_women]]),cp[[#This Row],[total_pwd]])</f>
        <v>0</v>
      </c>
      <c r="AG151" s="1">
        <f>IF(ISBLANK(cp[[#This Row],[total_adults]]),SUM(cp[[#This Row],[total_men]],cp[[#This Row],[total_women]]),cp[[#This Row],[total_adults]])</f>
        <v>286</v>
      </c>
      <c r="AH151" s="1">
        <f>IF(ISBLANK(cp[[#This Row],[total_beneficiaries_reached]]),SUM(cp[[#This Row],[calc_children]],cp[[#This Row],[calc_adults]]),cp[[#This Row],[total_beneficiaries_reached]])</f>
        <v>788</v>
      </c>
      <c r="AI151" s="49" t="str">
        <f ca="1">IF(B151="","",OFFSET(table_admin1[[#Headers],[ADM1_PT]],MATCH(B151,admin1,0),1))</f>
        <v>MZ07</v>
      </c>
      <c r="AJ151" s="49" t="str">
        <f t="shared" ca="1" si="4"/>
        <v>MZ0709</v>
      </c>
      <c r="AK151" s="49" t="str">
        <f t="shared" ca="1" si="5"/>
        <v/>
      </c>
    </row>
    <row r="152" spans="1:37" x14ac:dyDescent="0.2">
      <c r="A152" s="58">
        <v>45383</v>
      </c>
      <c r="B152" s="49" t="s">
        <v>224</v>
      </c>
      <c r="C152" s="49" t="s">
        <v>641</v>
      </c>
      <c r="G152" s="49" t="s">
        <v>122</v>
      </c>
      <c r="H152" s="49" t="s">
        <v>145</v>
      </c>
      <c r="I152" s="49" t="s">
        <v>130</v>
      </c>
      <c r="J152" s="49" t="s">
        <v>1318</v>
      </c>
      <c r="K152" s="49" t="s">
        <v>125</v>
      </c>
      <c r="L152" s="49">
        <v>89</v>
      </c>
      <c r="M152" s="49">
        <v>82</v>
      </c>
      <c r="N152" s="49">
        <v>90</v>
      </c>
      <c r="O152" s="49">
        <v>175</v>
      </c>
      <c r="X152" s="49">
        <v>187</v>
      </c>
      <c r="Y152" s="49">
        <v>9</v>
      </c>
      <c r="AC152" s="1">
        <f>IF(ISBLANK(cp[[#This Row],[total_boys]]),SUM(cp[[#This Row],[boys_0-5_reached]],cp[[#This Row],[boys_6-12_reached]],cp[[#This Row],[boys_13-18_reached]]),cp[[#This Row],[total_boys]])</f>
        <v>179</v>
      </c>
      <c r="AD152" s="1">
        <f>IF(ISBLANK(cp[[#This Row],[total_girls]]),SUM(cp[[#This Row],[girls_0-5_reached]],cp[[#This Row],[girls_6-12_reached]],cp[[#This Row],[girls_13-18_reached]]),cp[[#This Row],[total_girls]])</f>
        <v>257</v>
      </c>
      <c r="AE152" s="1">
        <f>IF(ISBLANK(cp[[#This Row],[total_children]]),SUM(cp[[#This Row],[calc_boys]],cp[[#This Row],[calc_girls]]),cp[[#This Row],[total_children]])</f>
        <v>436</v>
      </c>
      <c r="AF152" s="1">
        <f>IF(ISBLANK(cp[[#This Row],[total_pwd]]),SUM(cp[[#This Row],[total_pwd_men]],cp[[#This Row],[total_pwd_women]]),cp[[#This Row],[total_pwd]])</f>
        <v>0</v>
      </c>
      <c r="AG152" s="1">
        <f>IF(ISBLANK(cp[[#This Row],[total_adults]]),SUM(cp[[#This Row],[total_men]],cp[[#This Row],[total_women]]),cp[[#This Row],[total_adults]])</f>
        <v>196</v>
      </c>
      <c r="AH152" s="1">
        <f>IF(ISBLANK(cp[[#This Row],[total_beneficiaries_reached]]),SUM(cp[[#This Row],[calc_children]],cp[[#This Row],[calc_adults]]),cp[[#This Row],[total_beneficiaries_reached]])</f>
        <v>632</v>
      </c>
      <c r="AI152" s="49" t="str">
        <f ca="1">IF(B152="","",OFFSET(table_admin1[[#Headers],[ADM1_PT]],MATCH(B152,admin1,0),1))</f>
        <v>MZ10</v>
      </c>
      <c r="AJ152" s="49" t="str">
        <f t="shared" ca="1" si="4"/>
        <v>MZ1002</v>
      </c>
      <c r="AK152" s="49" t="str">
        <f t="shared" ca="1" si="5"/>
        <v/>
      </c>
    </row>
    <row r="153" spans="1:37" x14ac:dyDescent="0.2">
      <c r="A153" s="58">
        <v>45323</v>
      </c>
      <c r="B153" s="49" t="s">
        <v>209</v>
      </c>
      <c r="C153" s="49" t="s">
        <v>489</v>
      </c>
      <c r="G153" s="49" t="s">
        <v>122</v>
      </c>
      <c r="H153" s="49" t="s">
        <v>146</v>
      </c>
      <c r="I153" s="49" t="s">
        <v>130</v>
      </c>
      <c r="J153" s="49" t="s">
        <v>1318</v>
      </c>
      <c r="K153" s="49" t="s">
        <v>125</v>
      </c>
      <c r="L153" s="49">
        <v>16</v>
      </c>
      <c r="M153" s="49">
        <v>136</v>
      </c>
      <c r="N153" s="49">
        <v>93</v>
      </c>
      <c r="O153" s="49">
        <v>46</v>
      </c>
      <c r="X153" s="49">
        <v>72</v>
      </c>
      <c r="Y153" s="49">
        <v>67</v>
      </c>
      <c r="AC153" s="1">
        <f>IF(ISBLANK(cp[[#This Row],[total_boys]]),SUM(cp[[#This Row],[boys_0-5_reached]],cp[[#This Row],[boys_6-12_reached]],cp[[#This Row],[boys_13-18_reached]]),cp[[#This Row],[total_boys]])</f>
        <v>109</v>
      </c>
      <c r="AD153" s="1">
        <f>IF(ISBLANK(cp[[#This Row],[total_girls]]),SUM(cp[[#This Row],[girls_0-5_reached]],cp[[#This Row],[girls_6-12_reached]],cp[[#This Row],[girls_13-18_reached]]),cp[[#This Row],[total_girls]])</f>
        <v>182</v>
      </c>
      <c r="AE153" s="1">
        <f>IF(ISBLANK(cp[[#This Row],[total_children]]),SUM(cp[[#This Row],[calc_boys]],cp[[#This Row],[calc_girls]]),cp[[#This Row],[total_children]])</f>
        <v>291</v>
      </c>
      <c r="AF153" s="1">
        <f>IF(ISBLANK(cp[[#This Row],[total_pwd]]),SUM(cp[[#This Row],[total_pwd_men]],cp[[#This Row],[total_pwd_women]]),cp[[#This Row],[total_pwd]])</f>
        <v>0</v>
      </c>
      <c r="AG153" s="1">
        <f>IF(ISBLANK(cp[[#This Row],[total_adults]]),SUM(cp[[#This Row],[total_men]],cp[[#This Row],[total_women]]),cp[[#This Row],[total_adults]])</f>
        <v>139</v>
      </c>
      <c r="AH153" s="1">
        <f>IF(ISBLANK(cp[[#This Row],[total_beneficiaries_reached]]),SUM(cp[[#This Row],[calc_children]],cp[[#This Row],[calc_adults]]),cp[[#This Row],[total_beneficiaries_reached]])</f>
        <v>430</v>
      </c>
      <c r="AI153" s="49" t="str">
        <f ca="1">IF(B153="","",OFFSET(table_admin1[[#Headers],[ADM1_PT]],MATCH(B153,admin1,0),1))</f>
        <v>MZ07</v>
      </c>
      <c r="AJ153" s="49" t="str">
        <f t="shared" ca="1" si="4"/>
        <v>MZ0715</v>
      </c>
      <c r="AK153" s="49" t="str">
        <f t="shared" ca="1" si="5"/>
        <v/>
      </c>
    </row>
    <row r="154" spans="1:37" x14ac:dyDescent="0.2">
      <c r="A154" s="58">
        <v>45292</v>
      </c>
      <c r="B154" s="49" t="s">
        <v>120</v>
      </c>
      <c r="C154" s="49" t="s">
        <v>199</v>
      </c>
      <c r="G154" s="49" t="s">
        <v>116</v>
      </c>
      <c r="H154" s="49" t="s">
        <v>146</v>
      </c>
      <c r="I154" s="49" t="s">
        <v>118</v>
      </c>
      <c r="K154" s="49" t="s">
        <v>1212</v>
      </c>
      <c r="L154" s="49">
        <v>129</v>
      </c>
      <c r="M154" s="49">
        <v>36</v>
      </c>
      <c r="N154" s="49">
        <v>41</v>
      </c>
      <c r="O154" s="49">
        <v>147</v>
      </c>
      <c r="X154" s="49">
        <v>152</v>
      </c>
      <c r="Y154" s="49">
        <v>179</v>
      </c>
      <c r="AC154" s="1">
        <f>IF(ISBLANK(cp[[#This Row],[total_boys]]),SUM(cp[[#This Row],[boys_0-5_reached]],cp[[#This Row],[boys_6-12_reached]],cp[[#This Row],[boys_13-18_reached]]),cp[[#This Row],[total_boys]])</f>
        <v>170</v>
      </c>
      <c r="AD154" s="1">
        <f>IF(ISBLANK(cp[[#This Row],[total_girls]]),SUM(cp[[#This Row],[girls_0-5_reached]],cp[[#This Row],[girls_6-12_reached]],cp[[#This Row],[girls_13-18_reached]]),cp[[#This Row],[total_girls]])</f>
        <v>183</v>
      </c>
      <c r="AE154" s="1">
        <f>IF(ISBLANK(cp[[#This Row],[total_children]]),SUM(cp[[#This Row],[calc_boys]],cp[[#This Row],[calc_girls]]),cp[[#This Row],[total_children]])</f>
        <v>353</v>
      </c>
      <c r="AF154" s="1">
        <f>IF(ISBLANK(cp[[#This Row],[total_pwd]]),SUM(cp[[#This Row],[total_pwd_men]],cp[[#This Row],[total_pwd_women]]),cp[[#This Row],[total_pwd]])</f>
        <v>0</v>
      </c>
      <c r="AG154" s="1">
        <f>IF(ISBLANK(cp[[#This Row],[total_adults]]),SUM(cp[[#This Row],[total_men]],cp[[#This Row],[total_women]]),cp[[#This Row],[total_adults]])</f>
        <v>331</v>
      </c>
      <c r="AH154" s="1">
        <f>IF(ISBLANK(cp[[#This Row],[total_beneficiaries_reached]]),SUM(cp[[#This Row],[calc_children]],cp[[#This Row],[calc_adults]]),cp[[#This Row],[total_beneficiaries_reached]])</f>
        <v>684</v>
      </c>
      <c r="AI154" s="49" t="str">
        <f ca="1">IF(B154="","",OFFSET(table_admin1[[#Headers],[ADM1_PT]],MATCH(B154,admin1,0),1))</f>
        <v>MZ01</v>
      </c>
      <c r="AJ154" s="49" t="str">
        <f t="shared" ca="1" si="4"/>
        <v>MZ0105</v>
      </c>
      <c r="AK154" s="49" t="str">
        <f t="shared" ca="1" si="5"/>
        <v/>
      </c>
    </row>
    <row r="155" spans="1:37" x14ac:dyDescent="0.2">
      <c r="A155" s="58">
        <v>45383</v>
      </c>
      <c r="B155" s="49" t="s">
        <v>224</v>
      </c>
      <c r="C155" s="49" t="s">
        <v>656</v>
      </c>
      <c r="G155" s="49" t="s">
        <v>116</v>
      </c>
      <c r="H155" s="49" t="s">
        <v>1202</v>
      </c>
      <c r="I155" s="49" t="s">
        <v>118</v>
      </c>
      <c r="K155" s="49" t="s">
        <v>1212</v>
      </c>
      <c r="L155" s="49">
        <v>72</v>
      </c>
      <c r="M155" s="49">
        <v>91</v>
      </c>
      <c r="N155" s="49">
        <v>74</v>
      </c>
      <c r="O155" s="49">
        <v>106</v>
      </c>
      <c r="X155" s="49">
        <v>178</v>
      </c>
      <c r="Y155" s="49">
        <v>149</v>
      </c>
      <c r="AC155" s="1">
        <f>IF(ISBLANK(cp[[#This Row],[total_boys]]),SUM(cp[[#This Row],[boys_0-5_reached]],cp[[#This Row],[boys_6-12_reached]],cp[[#This Row],[boys_13-18_reached]]),cp[[#This Row],[total_boys]])</f>
        <v>146</v>
      </c>
      <c r="AD155" s="1">
        <f>IF(ISBLANK(cp[[#This Row],[total_girls]]),SUM(cp[[#This Row],[girls_0-5_reached]],cp[[#This Row],[girls_6-12_reached]],cp[[#This Row],[girls_13-18_reached]]),cp[[#This Row],[total_girls]])</f>
        <v>197</v>
      </c>
      <c r="AE155" s="1">
        <f>IF(ISBLANK(cp[[#This Row],[total_children]]),SUM(cp[[#This Row],[calc_boys]],cp[[#This Row],[calc_girls]]),cp[[#This Row],[total_children]])</f>
        <v>343</v>
      </c>
      <c r="AF155" s="1">
        <f>IF(ISBLANK(cp[[#This Row],[total_pwd]]),SUM(cp[[#This Row],[total_pwd_men]],cp[[#This Row],[total_pwd_women]]),cp[[#This Row],[total_pwd]])</f>
        <v>0</v>
      </c>
      <c r="AG155" s="1">
        <f>IF(ISBLANK(cp[[#This Row],[total_adults]]),SUM(cp[[#This Row],[total_men]],cp[[#This Row],[total_women]]),cp[[#This Row],[total_adults]])</f>
        <v>327</v>
      </c>
      <c r="AH155" s="1">
        <f>IF(ISBLANK(cp[[#This Row],[total_beneficiaries_reached]]),SUM(cp[[#This Row],[calc_children]],cp[[#This Row],[calc_adults]]),cp[[#This Row],[total_beneficiaries_reached]])</f>
        <v>670</v>
      </c>
      <c r="AI155" s="49" t="str">
        <f ca="1">IF(B155="","",OFFSET(table_admin1[[#Headers],[ADM1_PT]],MATCH(B155,admin1,0),1))</f>
        <v>MZ10</v>
      </c>
      <c r="AJ155" s="49" t="str">
        <f t="shared" ca="1" si="4"/>
        <v>MZ1006</v>
      </c>
      <c r="AK155" s="49" t="str">
        <f t="shared" ca="1" si="5"/>
        <v/>
      </c>
    </row>
    <row r="156" spans="1:37" x14ac:dyDescent="0.2">
      <c r="A156" s="58">
        <v>45352</v>
      </c>
      <c r="B156" s="49" t="s">
        <v>120</v>
      </c>
      <c r="C156" s="49" t="s">
        <v>220</v>
      </c>
      <c r="G156" s="49" t="s">
        <v>116</v>
      </c>
      <c r="H156" s="49" t="s">
        <v>1202</v>
      </c>
      <c r="I156" s="49" t="s">
        <v>118</v>
      </c>
      <c r="K156" s="49" t="s">
        <v>1212</v>
      </c>
      <c r="L156" s="49">
        <v>184</v>
      </c>
      <c r="M156" s="49">
        <v>25</v>
      </c>
      <c r="N156" s="49">
        <v>136</v>
      </c>
      <c r="O156" s="49">
        <v>30</v>
      </c>
      <c r="X156" s="49">
        <v>172</v>
      </c>
      <c r="Y156" s="49">
        <v>189</v>
      </c>
      <c r="AC156" s="1">
        <f>IF(ISBLANK(cp[[#This Row],[total_boys]]),SUM(cp[[#This Row],[boys_0-5_reached]],cp[[#This Row],[boys_6-12_reached]],cp[[#This Row],[boys_13-18_reached]]),cp[[#This Row],[total_boys]])</f>
        <v>320</v>
      </c>
      <c r="AD156" s="1">
        <f>IF(ISBLANK(cp[[#This Row],[total_girls]]),SUM(cp[[#This Row],[girls_0-5_reached]],cp[[#This Row],[girls_6-12_reached]],cp[[#This Row],[girls_13-18_reached]]),cp[[#This Row],[total_girls]])</f>
        <v>55</v>
      </c>
      <c r="AE156" s="1">
        <f>IF(ISBLANK(cp[[#This Row],[total_children]]),SUM(cp[[#This Row],[calc_boys]],cp[[#This Row],[calc_girls]]),cp[[#This Row],[total_children]])</f>
        <v>375</v>
      </c>
      <c r="AF156" s="1">
        <f>IF(ISBLANK(cp[[#This Row],[total_pwd]]),SUM(cp[[#This Row],[total_pwd_men]],cp[[#This Row],[total_pwd_women]]),cp[[#This Row],[total_pwd]])</f>
        <v>0</v>
      </c>
      <c r="AG156" s="1">
        <f>IF(ISBLANK(cp[[#This Row],[total_adults]]),SUM(cp[[#This Row],[total_men]],cp[[#This Row],[total_women]]),cp[[#This Row],[total_adults]])</f>
        <v>361</v>
      </c>
      <c r="AH156" s="1">
        <f>IF(ISBLANK(cp[[#This Row],[total_beneficiaries_reached]]),SUM(cp[[#This Row],[calc_children]],cp[[#This Row],[calc_adults]]),cp[[#This Row],[total_beneficiaries_reached]])</f>
        <v>736</v>
      </c>
      <c r="AI156" s="49" t="str">
        <f ca="1">IF(B156="","",OFFSET(table_admin1[[#Headers],[ADM1_PT]],MATCH(B156,admin1,0),1))</f>
        <v>MZ01</v>
      </c>
      <c r="AJ156" s="49" t="str">
        <f t="shared" ca="1" si="4"/>
        <v>MZ0109</v>
      </c>
      <c r="AK156" s="49" t="str">
        <f t="shared" ca="1" si="5"/>
        <v/>
      </c>
    </row>
    <row r="157" spans="1:37" x14ac:dyDescent="0.2">
      <c r="A157" s="58">
        <v>45292</v>
      </c>
      <c r="B157" s="49" t="s">
        <v>192</v>
      </c>
      <c r="C157" s="49" t="s">
        <v>370</v>
      </c>
      <c r="G157" s="49" t="s">
        <v>122</v>
      </c>
      <c r="H157" s="49" t="s">
        <v>1202</v>
      </c>
      <c r="I157" s="49" t="s">
        <v>124</v>
      </c>
      <c r="J157" s="49" t="s">
        <v>1316</v>
      </c>
      <c r="K157" s="49" t="s">
        <v>125</v>
      </c>
      <c r="L157" s="49">
        <v>138</v>
      </c>
      <c r="M157" s="49">
        <v>160</v>
      </c>
      <c r="N157" s="49">
        <v>171</v>
      </c>
      <c r="O157" s="49">
        <v>125</v>
      </c>
      <c r="X157" s="49">
        <v>56</v>
      </c>
      <c r="Y157" s="49">
        <v>121</v>
      </c>
      <c r="AC157" s="1">
        <f>IF(ISBLANK(cp[[#This Row],[total_boys]]),SUM(cp[[#This Row],[boys_0-5_reached]],cp[[#This Row],[boys_6-12_reached]],cp[[#This Row],[boys_13-18_reached]]),cp[[#This Row],[total_boys]])</f>
        <v>309</v>
      </c>
      <c r="AD157" s="1">
        <f>IF(ISBLANK(cp[[#This Row],[total_girls]]),SUM(cp[[#This Row],[girls_0-5_reached]],cp[[#This Row],[girls_6-12_reached]],cp[[#This Row],[girls_13-18_reached]]),cp[[#This Row],[total_girls]])</f>
        <v>285</v>
      </c>
      <c r="AE157" s="1">
        <f>IF(ISBLANK(cp[[#This Row],[total_children]]),SUM(cp[[#This Row],[calc_boys]],cp[[#This Row],[calc_girls]]),cp[[#This Row],[total_children]])</f>
        <v>594</v>
      </c>
      <c r="AF157" s="1">
        <f>IF(ISBLANK(cp[[#This Row],[total_pwd]]),SUM(cp[[#This Row],[total_pwd_men]],cp[[#This Row],[total_pwd_women]]),cp[[#This Row],[total_pwd]])</f>
        <v>0</v>
      </c>
      <c r="AG157" s="1">
        <f>IF(ISBLANK(cp[[#This Row],[total_adults]]),SUM(cp[[#This Row],[total_men]],cp[[#This Row],[total_women]]),cp[[#This Row],[total_adults]])</f>
        <v>177</v>
      </c>
      <c r="AH157" s="1">
        <f>IF(ISBLANK(cp[[#This Row],[total_beneficiaries_reached]]),SUM(cp[[#This Row],[calc_children]],cp[[#This Row],[calc_adults]]),cp[[#This Row],[total_beneficiaries_reached]])</f>
        <v>771</v>
      </c>
      <c r="AI157" s="49" t="str">
        <f ca="1">IF(B157="","",OFFSET(table_admin1[[#Headers],[ADM1_PT]],MATCH(B157,admin1,0),1))</f>
        <v>MZ04</v>
      </c>
      <c r="AJ157" s="49" t="str">
        <f t="shared" ca="1" si="4"/>
        <v>MZ0404</v>
      </c>
      <c r="AK157" s="49" t="str">
        <f t="shared" ca="1" si="5"/>
        <v/>
      </c>
    </row>
    <row r="158" spans="1:37" x14ac:dyDescent="0.2">
      <c r="A158" s="58">
        <v>45352</v>
      </c>
      <c r="B158" s="49" t="s">
        <v>209</v>
      </c>
      <c r="C158" s="49" t="s">
        <v>489</v>
      </c>
      <c r="G158" s="49" t="s">
        <v>122</v>
      </c>
      <c r="H158" s="49" t="s">
        <v>144</v>
      </c>
      <c r="I158" s="49" t="s">
        <v>124</v>
      </c>
      <c r="J158" s="49" t="s">
        <v>1316</v>
      </c>
      <c r="K158" s="49" t="s">
        <v>125</v>
      </c>
      <c r="L158" s="49">
        <v>76</v>
      </c>
      <c r="M158" s="49">
        <v>166</v>
      </c>
      <c r="N158" s="49">
        <v>24</v>
      </c>
      <c r="O158" s="49">
        <v>135</v>
      </c>
      <c r="X158" s="49">
        <v>143</v>
      </c>
      <c r="Y158" s="49">
        <v>199</v>
      </c>
      <c r="AC158" s="1">
        <f>IF(ISBLANK(cp[[#This Row],[total_boys]]),SUM(cp[[#This Row],[boys_0-5_reached]],cp[[#This Row],[boys_6-12_reached]],cp[[#This Row],[boys_13-18_reached]]),cp[[#This Row],[total_boys]])</f>
        <v>100</v>
      </c>
      <c r="AD158" s="1">
        <f>IF(ISBLANK(cp[[#This Row],[total_girls]]),SUM(cp[[#This Row],[girls_0-5_reached]],cp[[#This Row],[girls_6-12_reached]],cp[[#This Row],[girls_13-18_reached]]),cp[[#This Row],[total_girls]])</f>
        <v>301</v>
      </c>
      <c r="AE158" s="1">
        <f>IF(ISBLANK(cp[[#This Row],[total_children]]),SUM(cp[[#This Row],[calc_boys]],cp[[#This Row],[calc_girls]]),cp[[#This Row],[total_children]])</f>
        <v>401</v>
      </c>
      <c r="AF158" s="1">
        <f>IF(ISBLANK(cp[[#This Row],[total_pwd]]),SUM(cp[[#This Row],[total_pwd_men]],cp[[#This Row],[total_pwd_women]]),cp[[#This Row],[total_pwd]])</f>
        <v>0</v>
      </c>
      <c r="AG158" s="1">
        <f>IF(ISBLANK(cp[[#This Row],[total_adults]]),SUM(cp[[#This Row],[total_men]],cp[[#This Row],[total_women]]),cp[[#This Row],[total_adults]])</f>
        <v>342</v>
      </c>
      <c r="AH158" s="1">
        <f>IF(ISBLANK(cp[[#This Row],[total_beneficiaries_reached]]),SUM(cp[[#This Row],[calc_children]],cp[[#This Row],[calc_adults]]),cp[[#This Row],[total_beneficiaries_reached]])</f>
        <v>743</v>
      </c>
      <c r="AI158" s="49" t="str">
        <f ca="1">IF(B158="","",OFFSET(table_admin1[[#Headers],[ADM1_PT]],MATCH(B158,admin1,0),1))</f>
        <v>MZ07</v>
      </c>
      <c r="AJ158" s="49" t="str">
        <f t="shared" ca="1" si="4"/>
        <v>MZ0715</v>
      </c>
      <c r="AK158" s="49" t="str">
        <f t="shared" ca="1" si="5"/>
        <v/>
      </c>
    </row>
    <row r="159" spans="1:37" x14ac:dyDescent="0.2">
      <c r="A159" s="58">
        <v>45383</v>
      </c>
      <c r="B159" s="49" t="s">
        <v>209</v>
      </c>
      <c r="C159" s="49" t="s">
        <v>489</v>
      </c>
      <c r="G159" s="49" t="s">
        <v>116</v>
      </c>
      <c r="H159" s="49" t="s">
        <v>146</v>
      </c>
      <c r="I159" s="49" t="s">
        <v>118</v>
      </c>
      <c r="K159" s="49" t="s">
        <v>1212</v>
      </c>
      <c r="L159" s="49">
        <v>28</v>
      </c>
      <c r="M159" s="49">
        <v>96</v>
      </c>
      <c r="N159" s="49">
        <v>174</v>
      </c>
      <c r="O159" s="49">
        <v>64</v>
      </c>
      <c r="X159" s="49">
        <v>115</v>
      </c>
      <c r="Y159" s="49">
        <v>149</v>
      </c>
      <c r="AC159" s="1">
        <f>IF(ISBLANK(cp[[#This Row],[total_boys]]),SUM(cp[[#This Row],[boys_0-5_reached]],cp[[#This Row],[boys_6-12_reached]],cp[[#This Row],[boys_13-18_reached]]),cp[[#This Row],[total_boys]])</f>
        <v>202</v>
      </c>
      <c r="AD159" s="1">
        <f>IF(ISBLANK(cp[[#This Row],[total_girls]]),SUM(cp[[#This Row],[girls_0-5_reached]],cp[[#This Row],[girls_6-12_reached]],cp[[#This Row],[girls_13-18_reached]]),cp[[#This Row],[total_girls]])</f>
        <v>160</v>
      </c>
      <c r="AE159" s="1">
        <f>IF(ISBLANK(cp[[#This Row],[total_children]]),SUM(cp[[#This Row],[calc_boys]],cp[[#This Row],[calc_girls]]),cp[[#This Row],[total_children]])</f>
        <v>362</v>
      </c>
      <c r="AF159" s="1">
        <f>IF(ISBLANK(cp[[#This Row],[total_pwd]]),SUM(cp[[#This Row],[total_pwd_men]],cp[[#This Row],[total_pwd_women]]),cp[[#This Row],[total_pwd]])</f>
        <v>0</v>
      </c>
      <c r="AG159" s="1">
        <f>IF(ISBLANK(cp[[#This Row],[total_adults]]),SUM(cp[[#This Row],[total_men]],cp[[#This Row],[total_women]]),cp[[#This Row],[total_adults]])</f>
        <v>264</v>
      </c>
      <c r="AH159" s="1">
        <f>IF(ISBLANK(cp[[#This Row],[total_beneficiaries_reached]]),SUM(cp[[#This Row],[calc_children]],cp[[#This Row],[calc_adults]]),cp[[#This Row],[total_beneficiaries_reached]])</f>
        <v>626</v>
      </c>
      <c r="AI159" s="49" t="str">
        <f ca="1">IF(B159="","",OFFSET(table_admin1[[#Headers],[ADM1_PT]],MATCH(B159,admin1,0),1))</f>
        <v>MZ07</v>
      </c>
      <c r="AJ159" s="49" t="str">
        <f t="shared" ca="1" si="4"/>
        <v>MZ0715</v>
      </c>
      <c r="AK159" s="49" t="str">
        <f t="shared" ca="1" si="5"/>
        <v/>
      </c>
    </row>
    <row r="160" spans="1:37" x14ac:dyDescent="0.2">
      <c r="A160" s="58">
        <v>45383</v>
      </c>
      <c r="B160" s="49" t="s">
        <v>229</v>
      </c>
      <c r="C160" s="49" t="s">
        <v>712</v>
      </c>
      <c r="G160" s="49" t="s">
        <v>116</v>
      </c>
      <c r="H160" s="49" t="s">
        <v>144</v>
      </c>
      <c r="I160" s="49" t="s">
        <v>118</v>
      </c>
      <c r="K160" s="49" t="s">
        <v>1212</v>
      </c>
      <c r="L160" s="49">
        <v>173</v>
      </c>
      <c r="M160" s="49">
        <v>134</v>
      </c>
      <c r="N160" s="49">
        <v>89</v>
      </c>
      <c r="O160" s="49">
        <v>12</v>
      </c>
      <c r="X160" s="49">
        <v>18</v>
      </c>
      <c r="Y160" s="49">
        <v>146</v>
      </c>
      <c r="AC160" s="1">
        <f>IF(ISBLANK(cp[[#This Row],[total_boys]]),SUM(cp[[#This Row],[boys_0-5_reached]],cp[[#This Row],[boys_6-12_reached]],cp[[#This Row],[boys_13-18_reached]]),cp[[#This Row],[total_boys]])</f>
        <v>262</v>
      </c>
      <c r="AD160" s="1">
        <f>IF(ISBLANK(cp[[#This Row],[total_girls]]),SUM(cp[[#This Row],[girls_0-5_reached]],cp[[#This Row],[girls_6-12_reached]],cp[[#This Row],[girls_13-18_reached]]),cp[[#This Row],[total_girls]])</f>
        <v>146</v>
      </c>
      <c r="AE160" s="1">
        <f>IF(ISBLANK(cp[[#This Row],[total_children]]),SUM(cp[[#This Row],[calc_boys]],cp[[#This Row],[calc_girls]]),cp[[#This Row],[total_children]])</f>
        <v>408</v>
      </c>
      <c r="AF160" s="1">
        <f>IF(ISBLANK(cp[[#This Row],[total_pwd]]),SUM(cp[[#This Row],[total_pwd_men]],cp[[#This Row],[total_pwd_women]]),cp[[#This Row],[total_pwd]])</f>
        <v>0</v>
      </c>
      <c r="AG160" s="1">
        <f>IF(ISBLANK(cp[[#This Row],[total_adults]]),SUM(cp[[#This Row],[total_men]],cp[[#This Row],[total_women]]),cp[[#This Row],[total_adults]])</f>
        <v>164</v>
      </c>
      <c r="AH160" s="1">
        <f>IF(ISBLANK(cp[[#This Row],[total_beneficiaries_reached]]),SUM(cp[[#This Row],[calc_children]],cp[[#This Row],[calc_adults]]),cp[[#This Row],[total_beneficiaries_reached]])</f>
        <v>572</v>
      </c>
      <c r="AI160" s="49" t="str">
        <f ca="1">IF(B160="","",OFFSET(table_admin1[[#Headers],[ADM1_PT]],MATCH(B160,admin1,0),1))</f>
        <v>MZ11</v>
      </c>
      <c r="AJ160" s="49" t="str">
        <f t="shared" ca="1" si="4"/>
        <v>MZ1106</v>
      </c>
      <c r="AK160" s="49" t="str">
        <f t="shared" ca="1" si="5"/>
        <v/>
      </c>
    </row>
    <row r="161" spans="1:37" x14ac:dyDescent="0.2">
      <c r="A161" s="58">
        <v>45323</v>
      </c>
      <c r="B161" s="49" t="s">
        <v>120</v>
      </c>
      <c r="C161" s="49" t="s">
        <v>199</v>
      </c>
      <c r="G161" s="49" t="s">
        <v>122</v>
      </c>
      <c r="H161" s="49" t="s">
        <v>146</v>
      </c>
      <c r="I161" s="49" t="s">
        <v>124</v>
      </c>
      <c r="J161" s="49" t="s">
        <v>1314</v>
      </c>
      <c r="K161" s="49" t="s">
        <v>125</v>
      </c>
      <c r="L161" s="49">
        <v>82</v>
      </c>
      <c r="M161" s="49">
        <v>168</v>
      </c>
      <c r="N161" s="49">
        <v>75</v>
      </c>
      <c r="O161" s="49">
        <v>91</v>
      </c>
      <c r="X161" s="49">
        <v>76</v>
      </c>
      <c r="Y161" s="49">
        <v>163</v>
      </c>
      <c r="AC161" s="1">
        <f>IF(ISBLANK(cp[[#This Row],[total_boys]]),SUM(cp[[#This Row],[boys_0-5_reached]],cp[[#This Row],[boys_6-12_reached]],cp[[#This Row],[boys_13-18_reached]]),cp[[#This Row],[total_boys]])</f>
        <v>157</v>
      </c>
      <c r="AD161" s="1">
        <f>IF(ISBLANK(cp[[#This Row],[total_girls]]),SUM(cp[[#This Row],[girls_0-5_reached]],cp[[#This Row],[girls_6-12_reached]],cp[[#This Row],[girls_13-18_reached]]),cp[[#This Row],[total_girls]])</f>
        <v>259</v>
      </c>
      <c r="AE161" s="1">
        <f>IF(ISBLANK(cp[[#This Row],[total_children]]),SUM(cp[[#This Row],[calc_boys]],cp[[#This Row],[calc_girls]]),cp[[#This Row],[total_children]])</f>
        <v>416</v>
      </c>
      <c r="AF161" s="1">
        <f>IF(ISBLANK(cp[[#This Row],[total_pwd]]),SUM(cp[[#This Row],[total_pwd_men]],cp[[#This Row],[total_pwd_women]]),cp[[#This Row],[total_pwd]])</f>
        <v>0</v>
      </c>
      <c r="AG161" s="1">
        <f>IF(ISBLANK(cp[[#This Row],[total_adults]]),SUM(cp[[#This Row],[total_men]],cp[[#This Row],[total_women]]),cp[[#This Row],[total_adults]])</f>
        <v>239</v>
      </c>
      <c r="AH161" s="1">
        <f>IF(ISBLANK(cp[[#This Row],[total_beneficiaries_reached]]),SUM(cp[[#This Row],[calc_children]],cp[[#This Row],[calc_adults]]),cp[[#This Row],[total_beneficiaries_reached]])</f>
        <v>655</v>
      </c>
      <c r="AI161" s="49" t="str">
        <f ca="1">IF(B161="","",OFFSET(table_admin1[[#Headers],[ADM1_PT]],MATCH(B161,admin1,0),1))</f>
        <v>MZ01</v>
      </c>
      <c r="AJ161" s="49" t="str">
        <f t="shared" ca="1" si="4"/>
        <v>MZ0105</v>
      </c>
      <c r="AK161" s="49" t="str">
        <f t="shared" ca="1" si="5"/>
        <v/>
      </c>
    </row>
    <row r="162" spans="1:37" x14ac:dyDescent="0.2">
      <c r="A162" s="58">
        <v>45383</v>
      </c>
      <c r="B162" s="49" t="s">
        <v>120</v>
      </c>
      <c r="C162" s="49" t="s">
        <v>205</v>
      </c>
      <c r="G162" s="49" t="s">
        <v>122</v>
      </c>
      <c r="H162" s="49" t="s">
        <v>1202</v>
      </c>
      <c r="I162" s="49" t="s">
        <v>130</v>
      </c>
      <c r="J162" s="49" t="s">
        <v>1318</v>
      </c>
      <c r="K162" s="49" t="s">
        <v>125</v>
      </c>
      <c r="L162" s="49">
        <v>32</v>
      </c>
      <c r="M162" s="49">
        <v>133</v>
      </c>
      <c r="N162" s="49">
        <v>185</v>
      </c>
      <c r="O162" s="49">
        <v>74</v>
      </c>
      <c r="X162" s="49">
        <v>89</v>
      </c>
      <c r="Y162" s="49">
        <v>69</v>
      </c>
      <c r="AC162" s="1">
        <f>IF(ISBLANK(cp[[#This Row],[total_boys]]),SUM(cp[[#This Row],[boys_0-5_reached]],cp[[#This Row],[boys_6-12_reached]],cp[[#This Row],[boys_13-18_reached]]),cp[[#This Row],[total_boys]])</f>
        <v>217</v>
      </c>
      <c r="AD162" s="1">
        <f>IF(ISBLANK(cp[[#This Row],[total_girls]]),SUM(cp[[#This Row],[girls_0-5_reached]],cp[[#This Row],[girls_6-12_reached]],cp[[#This Row],[girls_13-18_reached]]),cp[[#This Row],[total_girls]])</f>
        <v>207</v>
      </c>
      <c r="AE162" s="1">
        <f>IF(ISBLANK(cp[[#This Row],[total_children]]),SUM(cp[[#This Row],[calc_boys]],cp[[#This Row],[calc_girls]]),cp[[#This Row],[total_children]])</f>
        <v>424</v>
      </c>
      <c r="AF162" s="1">
        <f>IF(ISBLANK(cp[[#This Row],[total_pwd]]),SUM(cp[[#This Row],[total_pwd_men]],cp[[#This Row],[total_pwd_women]]),cp[[#This Row],[total_pwd]])</f>
        <v>0</v>
      </c>
      <c r="AG162" s="1">
        <f>IF(ISBLANK(cp[[#This Row],[total_adults]]),SUM(cp[[#This Row],[total_men]],cp[[#This Row],[total_women]]),cp[[#This Row],[total_adults]])</f>
        <v>158</v>
      </c>
      <c r="AH162" s="1">
        <f>IF(ISBLANK(cp[[#This Row],[total_beneficiaries_reached]]),SUM(cp[[#This Row],[calc_children]],cp[[#This Row],[calc_adults]]),cp[[#This Row],[total_beneficiaries_reached]])</f>
        <v>582</v>
      </c>
      <c r="AI162" s="49" t="str">
        <f ca="1">IF(B162="","",OFFSET(table_admin1[[#Headers],[ADM1_PT]],MATCH(B162,admin1,0),1))</f>
        <v>MZ01</v>
      </c>
      <c r="AJ162" s="49" t="str">
        <f t="shared" ca="1" si="4"/>
        <v>MZ0106</v>
      </c>
      <c r="AK162" s="49" t="str">
        <f t="shared" ca="1" si="5"/>
        <v/>
      </c>
    </row>
    <row r="163" spans="1:37" x14ac:dyDescent="0.2">
      <c r="A163" s="58">
        <v>45323</v>
      </c>
      <c r="B163" s="49" t="s">
        <v>113</v>
      </c>
      <c r="C163" s="49" t="s">
        <v>613</v>
      </c>
      <c r="G163" s="49" t="s">
        <v>122</v>
      </c>
      <c r="H163" s="49" t="s">
        <v>146</v>
      </c>
      <c r="I163" s="49" t="s">
        <v>124</v>
      </c>
      <c r="J163" s="49" t="s">
        <v>1315</v>
      </c>
      <c r="K163" s="49" t="s">
        <v>125</v>
      </c>
      <c r="L163" s="49">
        <v>189</v>
      </c>
      <c r="M163" s="49">
        <v>143</v>
      </c>
      <c r="N163" s="49">
        <v>40</v>
      </c>
      <c r="O163" s="49">
        <v>178</v>
      </c>
      <c r="X163" s="49">
        <v>19</v>
      </c>
      <c r="Y163" s="49">
        <v>81</v>
      </c>
      <c r="AC163" s="1">
        <f>IF(ISBLANK(cp[[#This Row],[total_boys]]),SUM(cp[[#This Row],[boys_0-5_reached]],cp[[#This Row],[boys_6-12_reached]],cp[[#This Row],[boys_13-18_reached]]),cp[[#This Row],[total_boys]])</f>
        <v>229</v>
      </c>
      <c r="AD163" s="1">
        <f>IF(ISBLANK(cp[[#This Row],[total_girls]]),SUM(cp[[#This Row],[girls_0-5_reached]],cp[[#This Row],[girls_6-12_reached]],cp[[#This Row],[girls_13-18_reached]]),cp[[#This Row],[total_girls]])</f>
        <v>321</v>
      </c>
      <c r="AE163" s="1">
        <f>IF(ISBLANK(cp[[#This Row],[total_children]]),SUM(cp[[#This Row],[calc_boys]],cp[[#This Row],[calc_girls]]),cp[[#This Row],[total_children]])</f>
        <v>550</v>
      </c>
      <c r="AF163" s="1">
        <f>IF(ISBLANK(cp[[#This Row],[total_pwd]]),SUM(cp[[#This Row],[total_pwd_men]],cp[[#This Row],[total_pwd_women]]),cp[[#This Row],[total_pwd]])</f>
        <v>0</v>
      </c>
      <c r="AG163" s="1">
        <f>IF(ISBLANK(cp[[#This Row],[total_adults]]),SUM(cp[[#This Row],[total_men]],cp[[#This Row],[total_women]]),cp[[#This Row],[total_adults]])</f>
        <v>100</v>
      </c>
      <c r="AH163" s="1">
        <f>IF(ISBLANK(cp[[#This Row],[total_beneficiaries_reached]]),SUM(cp[[#This Row],[calc_children]],cp[[#This Row],[calc_adults]]),cp[[#This Row],[total_beneficiaries_reached]])</f>
        <v>650</v>
      </c>
      <c r="AI163" s="49" t="str">
        <f ca="1">IF(B163="","",OFFSET(table_admin1[[#Headers],[ADM1_PT]],MATCH(B163,admin1,0),1))</f>
        <v>MZ09</v>
      </c>
      <c r="AJ163" s="49" t="str">
        <f t="shared" ca="1" si="4"/>
        <v>MZ0907</v>
      </c>
      <c r="AK163" s="49" t="str">
        <f t="shared" ca="1" si="5"/>
        <v/>
      </c>
    </row>
    <row r="164" spans="1:37" x14ac:dyDescent="0.2">
      <c r="A164" s="58">
        <v>45292</v>
      </c>
      <c r="B164" s="49" t="s">
        <v>120</v>
      </c>
      <c r="C164" s="49" t="s">
        <v>194</v>
      </c>
      <c r="G164" s="49" t="s">
        <v>116</v>
      </c>
      <c r="H164" s="49" t="s">
        <v>145</v>
      </c>
      <c r="I164" s="49" t="s">
        <v>118</v>
      </c>
      <c r="K164" s="49" t="s">
        <v>1212</v>
      </c>
      <c r="L164" s="49">
        <v>164</v>
      </c>
      <c r="M164" s="49">
        <v>92</v>
      </c>
      <c r="N164" s="49">
        <v>64</v>
      </c>
      <c r="O164" s="49">
        <v>180</v>
      </c>
      <c r="X164" s="49">
        <v>120</v>
      </c>
      <c r="Y164" s="49">
        <v>170</v>
      </c>
      <c r="AC164" s="1">
        <f>IF(ISBLANK(cp[[#This Row],[total_boys]]),SUM(cp[[#This Row],[boys_0-5_reached]],cp[[#This Row],[boys_6-12_reached]],cp[[#This Row],[boys_13-18_reached]]),cp[[#This Row],[total_boys]])</f>
        <v>228</v>
      </c>
      <c r="AD164" s="1">
        <f>IF(ISBLANK(cp[[#This Row],[total_girls]]),SUM(cp[[#This Row],[girls_0-5_reached]],cp[[#This Row],[girls_6-12_reached]],cp[[#This Row],[girls_13-18_reached]]),cp[[#This Row],[total_girls]])</f>
        <v>272</v>
      </c>
      <c r="AE164" s="1">
        <f>IF(ISBLANK(cp[[#This Row],[total_children]]),SUM(cp[[#This Row],[calc_boys]],cp[[#This Row],[calc_girls]]),cp[[#This Row],[total_children]])</f>
        <v>500</v>
      </c>
      <c r="AF164" s="1">
        <f>IF(ISBLANK(cp[[#This Row],[total_pwd]]),SUM(cp[[#This Row],[total_pwd_men]],cp[[#This Row],[total_pwd_women]]),cp[[#This Row],[total_pwd]])</f>
        <v>0</v>
      </c>
      <c r="AG164" s="1">
        <f>IF(ISBLANK(cp[[#This Row],[total_adults]]),SUM(cp[[#This Row],[total_men]],cp[[#This Row],[total_women]]),cp[[#This Row],[total_adults]])</f>
        <v>290</v>
      </c>
      <c r="AH164" s="1">
        <f>IF(ISBLANK(cp[[#This Row],[total_beneficiaries_reached]]),SUM(cp[[#This Row],[calc_children]],cp[[#This Row],[calc_adults]]),cp[[#This Row],[total_beneficiaries_reached]])</f>
        <v>790</v>
      </c>
      <c r="AI164" s="49" t="str">
        <f ca="1">IF(B164="","",OFFSET(table_admin1[[#Headers],[ADM1_PT]],MATCH(B164,admin1,0),1))</f>
        <v>MZ01</v>
      </c>
      <c r="AJ164" s="49" t="str">
        <f t="shared" ca="1" si="4"/>
        <v>MZ0104</v>
      </c>
      <c r="AK164" s="49" t="str">
        <f t="shared" ca="1" si="5"/>
        <v/>
      </c>
    </row>
    <row r="165" spans="1:37" x14ac:dyDescent="0.2">
      <c r="A165" s="58">
        <v>45352</v>
      </c>
      <c r="B165" s="49" t="s">
        <v>120</v>
      </c>
      <c r="C165" s="49" t="s">
        <v>131</v>
      </c>
      <c r="G165" s="49" t="s">
        <v>122</v>
      </c>
      <c r="H165" s="49" t="s">
        <v>146</v>
      </c>
      <c r="I165" s="49" t="s">
        <v>124</v>
      </c>
      <c r="J165" s="49" t="s">
        <v>1314</v>
      </c>
      <c r="K165" s="49" t="s">
        <v>125</v>
      </c>
      <c r="L165" s="49">
        <v>93</v>
      </c>
      <c r="M165" s="49">
        <v>178</v>
      </c>
      <c r="N165" s="49">
        <v>72</v>
      </c>
      <c r="O165" s="49">
        <v>107</v>
      </c>
      <c r="X165" s="49">
        <v>103</v>
      </c>
      <c r="Y165" s="49">
        <v>41</v>
      </c>
      <c r="AC165" s="1">
        <f>IF(ISBLANK(cp[[#This Row],[total_boys]]),SUM(cp[[#This Row],[boys_0-5_reached]],cp[[#This Row],[boys_6-12_reached]],cp[[#This Row],[boys_13-18_reached]]),cp[[#This Row],[total_boys]])</f>
        <v>165</v>
      </c>
      <c r="AD165" s="1">
        <f>IF(ISBLANK(cp[[#This Row],[total_girls]]),SUM(cp[[#This Row],[girls_0-5_reached]],cp[[#This Row],[girls_6-12_reached]],cp[[#This Row],[girls_13-18_reached]]),cp[[#This Row],[total_girls]])</f>
        <v>285</v>
      </c>
      <c r="AE165" s="1">
        <f>IF(ISBLANK(cp[[#This Row],[total_children]]),SUM(cp[[#This Row],[calc_boys]],cp[[#This Row],[calc_girls]]),cp[[#This Row],[total_children]])</f>
        <v>450</v>
      </c>
      <c r="AF165" s="1">
        <f>IF(ISBLANK(cp[[#This Row],[total_pwd]]),SUM(cp[[#This Row],[total_pwd_men]],cp[[#This Row],[total_pwd_women]]),cp[[#This Row],[total_pwd]])</f>
        <v>0</v>
      </c>
      <c r="AG165" s="1">
        <f>IF(ISBLANK(cp[[#This Row],[total_adults]]),SUM(cp[[#This Row],[total_men]],cp[[#This Row],[total_women]]),cp[[#This Row],[total_adults]])</f>
        <v>144</v>
      </c>
      <c r="AH165" s="1">
        <f>IF(ISBLANK(cp[[#This Row],[total_beneficiaries_reached]]),SUM(cp[[#This Row],[calc_children]],cp[[#This Row],[calc_adults]]),cp[[#This Row],[total_beneficiaries_reached]])</f>
        <v>594</v>
      </c>
      <c r="AI165" s="49" t="str">
        <f ca="1">IF(B165="","",OFFSET(table_admin1[[#Headers],[ADM1_PT]],MATCH(B165,admin1,0),1))</f>
        <v>MZ01</v>
      </c>
      <c r="AJ165" s="49" t="str">
        <f t="shared" ca="1" si="4"/>
        <v>MZ0107</v>
      </c>
      <c r="AK165" s="49" t="str">
        <f t="shared" ca="1" si="5"/>
        <v/>
      </c>
    </row>
    <row r="166" spans="1:37" x14ac:dyDescent="0.2">
      <c r="A166" s="58">
        <v>45292</v>
      </c>
      <c r="B166" s="49" t="s">
        <v>120</v>
      </c>
      <c r="C166" s="49" t="s">
        <v>242</v>
      </c>
      <c r="G166" s="49" t="s">
        <v>116</v>
      </c>
      <c r="H166" s="49" t="s">
        <v>146</v>
      </c>
      <c r="I166" s="49" t="s">
        <v>118</v>
      </c>
      <c r="K166" s="49" t="s">
        <v>1212</v>
      </c>
      <c r="L166" s="49">
        <v>137</v>
      </c>
      <c r="M166" s="49">
        <v>142</v>
      </c>
      <c r="N166" s="49">
        <v>119</v>
      </c>
      <c r="O166" s="49">
        <v>170</v>
      </c>
      <c r="X166" s="49">
        <v>154</v>
      </c>
      <c r="Y166" s="49">
        <v>76</v>
      </c>
      <c r="AC166" s="1">
        <f>IF(ISBLANK(cp[[#This Row],[total_boys]]),SUM(cp[[#This Row],[boys_0-5_reached]],cp[[#This Row],[boys_6-12_reached]],cp[[#This Row],[boys_13-18_reached]]),cp[[#This Row],[total_boys]])</f>
        <v>256</v>
      </c>
      <c r="AD166" s="1">
        <f>IF(ISBLANK(cp[[#This Row],[total_girls]]),SUM(cp[[#This Row],[girls_0-5_reached]],cp[[#This Row],[girls_6-12_reached]],cp[[#This Row],[girls_13-18_reached]]),cp[[#This Row],[total_girls]])</f>
        <v>312</v>
      </c>
      <c r="AE166" s="1">
        <f>IF(ISBLANK(cp[[#This Row],[total_children]]),SUM(cp[[#This Row],[calc_boys]],cp[[#This Row],[calc_girls]]),cp[[#This Row],[total_children]])</f>
        <v>568</v>
      </c>
      <c r="AF166" s="1">
        <f>IF(ISBLANK(cp[[#This Row],[total_pwd]]),SUM(cp[[#This Row],[total_pwd_men]],cp[[#This Row],[total_pwd_women]]),cp[[#This Row],[total_pwd]])</f>
        <v>0</v>
      </c>
      <c r="AG166" s="1">
        <f>IF(ISBLANK(cp[[#This Row],[total_adults]]),SUM(cp[[#This Row],[total_men]],cp[[#This Row],[total_women]]),cp[[#This Row],[total_adults]])</f>
        <v>230</v>
      </c>
      <c r="AH166" s="1">
        <f>IF(ISBLANK(cp[[#This Row],[total_beneficiaries_reached]]),SUM(cp[[#This Row],[calc_children]],cp[[#This Row],[calc_adults]]),cp[[#This Row],[total_beneficiaries_reached]])</f>
        <v>798</v>
      </c>
      <c r="AI166" s="49" t="str">
        <f ca="1">IF(B166="","",OFFSET(table_admin1[[#Headers],[ADM1_PT]],MATCH(B166,admin1,0),1))</f>
        <v>MZ01</v>
      </c>
      <c r="AJ166" s="49" t="str">
        <f t="shared" ca="1" si="4"/>
        <v>MZ0114</v>
      </c>
      <c r="AK166" s="49" t="str">
        <f t="shared" ca="1" si="5"/>
        <v/>
      </c>
    </row>
    <row r="167" spans="1:37" x14ac:dyDescent="0.2">
      <c r="A167" s="58">
        <v>45383</v>
      </c>
      <c r="B167" s="49" t="s">
        <v>214</v>
      </c>
      <c r="C167" s="49" t="s">
        <v>574</v>
      </c>
      <c r="G167" s="49" t="s">
        <v>116</v>
      </c>
      <c r="H167" s="49" t="s">
        <v>1199</v>
      </c>
      <c r="I167" s="49" t="s">
        <v>118</v>
      </c>
      <c r="K167" s="49" t="s">
        <v>1212</v>
      </c>
      <c r="L167" s="49">
        <v>16</v>
      </c>
      <c r="M167" s="49">
        <v>120</v>
      </c>
      <c r="N167" s="49">
        <v>8</v>
      </c>
      <c r="O167" s="49">
        <v>76</v>
      </c>
      <c r="X167" s="49">
        <v>94</v>
      </c>
      <c r="Y167" s="49">
        <v>82</v>
      </c>
      <c r="AC167" s="1">
        <f>IF(ISBLANK(cp[[#This Row],[total_boys]]),SUM(cp[[#This Row],[boys_0-5_reached]],cp[[#This Row],[boys_6-12_reached]],cp[[#This Row],[boys_13-18_reached]]),cp[[#This Row],[total_boys]])</f>
        <v>24</v>
      </c>
      <c r="AD167" s="1">
        <f>IF(ISBLANK(cp[[#This Row],[total_girls]]),SUM(cp[[#This Row],[girls_0-5_reached]],cp[[#This Row],[girls_6-12_reached]],cp[[#This Row],[girls_13-18_reached]]),cp[[#This Row],[total_girls]])</f>
        <v>196</v>
      </c>
      <c r="AE167" s="1">
        <f>IF(ISBLANK(cp[[#This Row],[total_children]]),SUM(cp[[#This Row],[calc_boys]],cp[[#This Row],[calc_girls]]),cp[[#This Row],[total_children]])</f>
        <v>220</v>
      </c>
      <c r="AF167" s="1">
        <f>IF(ISBLANK(cp[[#This Row],[total_pwd]]),SUM(cp[[#This Row],[total_pwd_men]],cp[[#This Row],[total_pwd_women]]),cp[[#This Row],[total_pwd]])</f>
        <v>0</v>
      </c>
      <c r="AG167" s="1">
        <f>IF(ISBLANK(cp[[#This Row],[total_adults]]),SUM(cp[[#This Row],[total_men]],cp[[#This Row],[total_women]]),cp[[#This Row],[total_adults]])</f>
        <v>176</v>
      </c>
      <c r="AH167" s="1">
        <f>IF(ISBLANK(cp[[#This Row],[total_beneficiaries_reached]]),SUM(cp[[#This Row],[calc_children]],cp[[#This Row],[calc_adults]]),cp[[#This Row],[total_beneficiaries_reached]])</f>
        <v>396</v>
      </c>
      <c r="AI167" s="49" t="str">
        <f ca="1">IF(B167="","",OFFSET(table_admin1[[#Headers],[ADM1_PT]],MATCH(B167,admin1,0),1))</f>
        <v>MZ08</v>
      </c>
      <c r="AJ167" s="49" t="str">
        <f t="shared" ca="1" si="4"/>
        <v>MZ0815</v>
      </c>
      <c r="AK167" s="49" t="str">
        <f t="shared" ca="1" si="5"/>
        <v/>
      </c>
    </row>
    <row r="168" spans="1:37" x14ac:dyDescent="0.2">
      <c r="A168" s="58">
        <v>45352</v>
      </c>
      <c r="B168" s="49" t="s">
        <v>209</v>
      </c>
      <c r="C168" s="49" t="s">
        <v>489</v>
      </c>
      <c r="G168" s="49" t="s">
        <v>116</v>
      </c>
      <c r="H168" s="49" t="s">
        <v>1199</v>
      </c>
      <c r="I168" s="49" t="s">
        <v>118</v>
      </c>
      <c r="K168" s="49" t="s">
        <v>1212</v>
      </c>
      <c r="L168" s="49">
        <v>14</v>
      </c>
      <c r="M168" s="49">
        <v>126</v>
      </c>
      <c r="N168" s="49">
        <v>152</v>
      </c>
      <c r="O168" s="49">
        <v>72</v>
      </c>
      <c r="X168" s="49">
        <v>111</v>
      </c>
      <c r="Y168" s="49">
        <v>172</v>
      </c>
      <c r="AC168" s="1">
        <f>IF(ISBLANK(cp[[#This Row],[total_boys]]),SUM(cp[[#This Row],[boys_0-5_reached]],cp[[#This Row],[boys_6-12_reached]],cp[[#This Row],[boys_13-18_reached]]),cp[[#This Row],[total_boys]])</f>
        <v>166</v>
      </c>
      <c r="AD168" s="1">
        <f>IF(ISBLANK(cp[[#This Row],[total_girls]]),SUM(cp[[#This Row],[girls_0-5_reached]],cp[[#This Row],[girls_6-12_reached]],cp[[#This Row],[girls_13-18_reached]]),cp[[#This Row],[total_girls]])</f>
        <v>198</v>
      </c>
      <c r="AE168" s="1">
        <f>IF(ISBLANK(cp[[#This Row],[total_children]]),SUM(cp[[#This Row],[calc_boys]],cp[[#This Row],[calc_girls]]),cp[[#This Row],[total_children]])</f>
        <v>364</v>
      </c>
      <c r="AF168" s="1">
        <f>IF(ISBLANK(cp[[#This Row],[total_pwd]]),SUM(cp[[#This Row],[total_pwd_men]],cp[[#This Row],[total_pwd_women]]),cp[[#This Row],[total_pwd]])</f>
        <v>0</v>
      </c>
      <c r="AG168" s="1">
        <f>IF(ISBLANK(cp[[#This Row],[total_adults]]),SUM(cp[[#This Row],[total_men]],cp[[#This Row],[total_women]]),cp[[#This Row],[total_adults]])</f>
        <v>283</v>
      </c>
      <c r="AH168" s="1">
        <f>IF(ISBLANK(cp[[#This Row],[total_beneficiaries_reached]]),SUM(cp[[#This Row],[calc_children]],cp[[#This Row],[calc_adults]]),cp[[#This Row],[total_beneficiaries_reached]])</f>
        <v>647</v>
      </c>
      <c r="AI168" s="49" t="str">
        <f ca="1">IF(B168="","",OFFSET(table_admin1[[#Headers],[ADM1_PT]],MATCH(B168,admin1,0),1))</f>
        <v>MZ07</v>
      </c>
      <c r="AJ168" s="49" t="str">
        <f t="shared" ca="1" si="4"/>
        <v>MZ0715</v>
      </c>
      <c r="AK168" s="49" t="str">
        <f t="shared" ca="1" si="5"/>
        <v/>
      </c>
    </row>
    <row r="169" spans="1:37" x14ac:dyDescent="0.2">
      <c r="A169" s="58">
        <v>45292</v>
      </c>
      <c r="B169" s="49" t="s">
        <v>120</v>
      </c>
      <c r="C169" s="49" t="s">
        <v>199</v>
      </c>
      <c r="G169" s="49" t="s">
        <v>122</v>
      </c>
      <c r="H169" s="49" t="s">
        <v>145</v>
      </c>
      <c r="I169" s="49" t="s">
        <v>130</v>
      </c>
      <c r="J169" s="49" t="s">
        <v>1318</v>
      </c>
      <c r="K169" s="49" t="s">
        <v>125</v>
      </c>
      <c r="L169" s="49">
        <v>79</v>
      </c>
      <c r="M169" s="49">
        <v>155</v>
      </c>
      <c r="N169" s="49">
        <v>113</v>
      </c>
      <c r="O169" s="49">
        <v>32</v>
      </c>
      <c r="X169" s="49">
        <v>14</v>
      </c>
      <c r="Y169" s="49">
        <v>65</v>
      </c>
      <c r="AC169" s="1">
        <f>IF(ISBLANK(cp[[#This Row],[total_boys]]),SUM(cp[[#This Row],[boys_0-5_reached]],cp[[#This Row],[boys_6-12_reached]],cp[[#This Row],[boys_13-18_reached]]),cp[[#This Row],[total_boys]])</f>
        <v>192</v>
      </c>
      <c r="AD169" s="1">
        <f>IF(ISBLANK(cp[[#This Row],[total_girls]]),SUM(cp[[#This Row],[girls_0-5_reached]],cp[[#This Row],[girls_6-12_reached]],cp[[#This Row],[girls_13-18_reached]]),cp[[#This Row],[total_girls]])</f>
        <v>187</v>
      </c>
      <c r="AE169" s="1">
        <f>IF(ISBLANK(cp[[#This Row],[total_children]]),SUM(cp[[#This Row],[calc_boys]],cp[[#This Row],[calc_girls]]),cp[[#This Row],[total_children]])</f>
        <v>379</v>
      </c>
      <c r="AF169" s="1">
        <f>IF(ISBLANK(cp[[#This Row],[total_pwd]]),SUM(cp[[#This Row],[total_pwd_men]],cp[[#This Row],[total_pwd_women]]),cp[[#This Row],[total_pwd]])</f>
        <v>0</v>
      </c>
      <c r="AG169" s="1">
        <f>IF(ISBLANK(cp[[#This Row],[total_adults]]),SUM(cp[[#This Row],[total_men]],cp[[#This Row],[total_women]]),cp[[#This Row],[total_adults]])</f>
        <v>79</v>
      </c>
      <c r="AH169" s="1">
        <f>IF(ISBLANK(cp[[#This Row],[total_beneficiaries_reached]]),SUM(cp[[#This Row],[calc_children]],cp[[#This Row],[calc_adults]]),cp[[#This Row],[total_beneficiaries_reached]])</f>
        <v>458</v>
      </c>
      <c r="AI169" s="49" t="str">
        <f ca="1">IF(B169="","",OFFSET(table_admin1[[#Headers],[ADM1_PT]],MATCH(B169,admin1,0),1))</f>
        <v>MZ01</v>
      </c>
      <c r="AJ169" s="49" t="str">
        <f t="shared" ca="1" si="4"/>
        <v>MZ0105</v>
      </c>
      <c r="AK169" s="49" t="str">
        <f t="shared" ca="1" si="5"/>
        <v/>
      </c>
    </row>
    <row r="170" spans="1:37" x14ac:dyDescent="0.2">
      <c r="A170" s="58">
        <v>45352</v>
      </c>
      <c r="B170" s="49" t="s">
        <v>214</v>
      </c>
      <c r="C170" s="49" t="s">
        <v>528</v>
      </c>
      <c r="G170" s="49" t="s">
        <v>116</v>
      </c>
      <c r="H170" s="49" t="s">
        <v>145</v>
      </c>
      <c r="I170" s="49" t="s">
        <v>118</v>
      </c>
      <c r="K170" s="49" t="s">
        <v>1212</v>
      </c>
      <c r="L170" s="49">
        <v>196</v>
      </c>
      <c r="M170" s="49">
        <v>45</v>
      </c>
      <c r="N170" s="49">
        <v>96</v>
      </c>
      <c r="O170" s="49">
        <v>173</v>
      </c>
      <c r="X170" s="49">
        <v>66</v>
      </c>
      <c r="Y170" s="49">
        <v>89</v>
      </c>
      <c r="AC170" s="1">
        <f>IF(ISBLANK(cp[[#This Row],[total_boys]]),SUM(cp[[#This Row],[boys_0-5_reached]],cp[[#This Row],[boys_6-12_reached]],cp[[#This Row],[boys_13-18_reached]]),cp[[#This Row],[total_boys]])</f>
        <v>292</v>
      </c>
      <c r="AD170" s="1">
        <f>IF(ISBLANK(cp[[#This Row],[total_girls]]),SUM(cp[[#This Row],[girls_0-5_reached]],cp[[#This Row],[girls_6-12_reached]],cp[[#This Row],[girls_13-18_reached]]),cp[[#This Row],[total_girls]])</f>
        <v>218</v>
      </c>
      <c r="AE170" s="1">
        <f>IF(ISBLANK(cp[[#This Row],[total_children]]),SUM(cp[[#This Row],[calc_boys]],cp[[#This Row],[calc_girls]]),cp[[#This Row],[total_children]])</f>
        <v>510</v>
      </c>
      <c r="AF170" s="1">
        <f>IF(ISBLANK(cp[[#This Row],[total_pwd]]),SUM(cp[[#This Row],[total_pwd_men]],cp[[#This Row],[total_pwd_women]]),cp[[#This Row],[total_pwd]])</f>
        <v>0</v>
      </c>
      <c r="AG170" s="1">
        <f>IF(ISBLANK(cp[[#This Row],[total_adults]]),SUM(cp[[#This Row],[total_men]],cp[[#This Row],[total_women]]),cp[[#This Row],[total_adults]])</f>
        <v>155</v>
      </c>
      <c r="AH170" s="1">
        <f>IF(ISBLANK(cp[[#This Row],[total_beneficiaries_reached]]),SUM(cp[[#This Row],[calc_children]],cp[[#This Row],[calc_adults]]),cp[[#This Row],[total_beneficiaries_reached]])</f>
        <v>665</v>
      </c>
      <c r="AI170" s="49" t="str">
        <f ca="1">IF(B170="","",OFFSET(table_admin1[[#Headers],[ADM1_PT]],MATCH(B170,admin1,0),1))</f>
        <v>MZ08</v>
      </c>
      <c r="AJ170" s="49" t="str">
        <f t="shared" ca="1" si="4"/>
        <v>MZ0802</v>
      </c>
      <c r="AK170" s="49" t="str">
        <f t="shared" ca="1" si="5"/>
        <v/>
      </c>
    </row>
    <row r="171" spans="1:37" x14ac:dyDescent="0.2">
      <c r="A171" s="58">
        <v>45383</v>
      </c>
      <c r="B171" s="49" t="s">
        <v>120</v>
      </c>
      <c r="C171" s="49" t="s">
        <v>127</v>
      </c>
      <c r="G171" s="49" t="s">
        <v>122</v>
      </c>
      <c r="H171" s="49" t="s">
        <v>1202</v>
      </c>
      <c r="I171" s="49" t="s">
        <v>124</v>
      </c>
      <c r="K171" s="49" t="s">
        <v>1212</v>
      </c>
      <c r="L171" s="49">
        <v>41</v>
      </c>
      <c r="M171" s="49">
        <v>22</v>
      </c>
      <c r="N171" s="49">
        <v>198</v>
      </c>
      <c r="O171" s="49">
        <v>175</v>
      </c>
      <c r="X171" s="49">
        <v>158</v>
      </c>
      <c r="Y171" s="49">
        <v>8</v>
      </c>
      <c r="AC171" s="1">
        <f>IF(ISBLANK(cp[[#This Row],[total_boys]]),SUM(cp[[#This Row],[boys_0-5_reached]],cp[[#This Row],[boys_6-12_reached]],cp[[#This Row],[boys_13-18_reached]]),cp[[#This Row],[total_boys]])</f>
        <v>239</v>
      </c>
      <c r="AD171" s="1">
        <f>IF(ISBLANK(cp[[#This Row],[total_girls]]),SUM(cp[[#This Row],[girls_0-5_reached]],cp[[#This Row],[girls_6-12_reached]],cp[[#This Row],[girls_13-18_reached]]),cp[[#This Row],[total_girls]])</f>
        <v>197</v>
      </c>
      <c r="AE171" s="1">
        <f>IF(ISBLANK(cp[[#This Row],[total_children]]),SUM(cp[[#This Row],[calc_boys]],cp[[#This Row],[calc_girls]]),cp[[#This Row],[total_children]])</f>
        <v>436</v>
      </c>
      <c r="AF171" s="1">
        <f>IF(ISBLANK(cp[[#This Row],[total_pwd]]),SUM(cp[[#This Row],[total_pwd_men]],cp[[#This Row],[total_pwd_women]]),cp[[#This Row],[total_pwd]])</f>
        <v>0</v>
      </c>
      <c r="AG171" s="1">
        <f>IF(ISBLANK(cp[[#This Row],[total_adults]]),SUM(cp[[#This Row],[total_men]],cp[[#This Row],[total_women]]),cp[[#This Row],[total_adults]])</f>
        <v>166</v>
      </c>
      <c r="AH171" s="1">
        <f>IF(ISBLANK(cp[[#This Row],[total_beneficiaries_reached]]),SUM(cp[[#This Row],[calc_children]],cp[[#This Row],[calc_adults]]),cp[[#This Row],[total_beneficiaries_reached]])</f>
        <v>602</v>
      </c>
      <c r="AI171" s="49" t="str">
        <f ca="1">IF(B171="","",OFFSET(table_admin1[[#Headers],[ADM1_PT]],MATCH(B171,admin1,0),1))</f>
        <v>MZ01</v>
      </c>
      <c r="AJ171" s="49" t="str">
        <f t="shared" ca="1" si="4"/>
        <v>MZ0101</v>
      </c>
      <c r="AK171" s="49" t="str">
        <f t="shared" ca="1" si="5"/>
        <v/>
      </c>
    </row>
    <row r="172" spans="1:37" x14ac:dyDescent="0.2">
      <c r="A172" s="58">
        <v>45323</v>
      </c>
      <c r="B172" s="49" t="s">
        <v>224</v>
      </c>
      <c r="C172" s="49" t="s">
        <v>641</v>
      </c>
      <c r="G172" s="49" t="s">
        <v>116</v>
      </c>
      <c r="H172" s="49" t="s">
        <v>1199</v>
      </c>
      <c r="I172" s="49" t="s">
        <v>118</v>
      </c>
      <c r="K172" s="49" t="s">
        <v>1212</v>
      </c>
      <c r="L172" s="49">
        <v>163</v>
      </c>
      <c r="M172" s="49">
        <v>39</v>
      </c>
      <c r="N172" s="49">
        <v>44</v>
      </c>
      <c r="O172" s="49">
        <v>13</v>
      </c>
      <c r="X172" s="49">
        <v>49</v>
      </c>
      <c r="Y172" s="49">
        <v>167</v>
      </c>
      <c r="AC172" s="1">
        <f>IF(ISBLANK(cp[[#This Row],[total_boys]]),SUM(cp[[#This Row],[boys_0-5_reached]],cp[[#This Row],[boys_6-12_reached]],cp[[#This Row],[boys_13-18_reached]]),cp[[#This Row],[total_boys]])</f>
        <v>207</v>
      </c>
      <c r="AD172" s="1">
        <f>IF(ISBLANK(cp[[#This Row],[total_girls]]),SUM(cp[[#This Row],[girls_0-5_reached]],cp[[#This Row],[girls_6-12_reached]],cp[[#This Row],[girls_13-18_reached]]),cp[[#This Row],[total_girls]])</f>
        <v>52</v>
      </c>
      <c r="AE172" s="1">
        <f>IF(ISBLANK(cp[[#This Row],[total_children]]),SUM(cp[[#This Row],[calc_boys]],cp[[#This Row],[calc_girls]]),cp[[#This Row],[total_children]])</f>
        <v>259</v>
      </c>
      <c r="AF172" s="1">
        <f>IF(ISBLANK(cp[[#This Row],[total_pwd]]),SUM(cp[[#This Row],[total_pwd_men]],cp[[#This Row],[total_pwd_women]]),cp[[#This Row],[total_pwd]])</f>
        <v>0</v>
      </c>
      <c r="AG172" s="1">
        <f>IF(ISBLANK(cp[[#This Row],[total_adults]]),SUM(cp[[#This Row],[total_men]],cp[[#This Row],[total_women]]),cp[[#This Row],[total_adults]])</f>
        <v>216</v>
      </c>
      <c r="AH172" s="1">
        <f>IF(ISBLANK(cp[[#This Row],[total_beneficiaries_reached]]),SUM(cp[[#This Row],[calc_children]],cp[[#This Row],[calc_adults]]),cp[[#This Row],[total_beneficiaries_reached]])</f>
        <v>475</v>
      </c>
      <c r="AI172" s="49" t="str">
        <f ca="1">IF(B172="","",OFFSET(table_admin1[[#Headers],[ADM1_PT]],MATCH(B172,admin1,0),1))</f>
        <v>MZ10</v>
      </c>
      <c r="AJ172" s="49" t="str">
        <f t="shared" ca="1" si="4"/>
        <v>MZ1002</v>
      </c>
      <c r="AK172" s="49" t="str">
        <f t="shared" ca="1" si="5"/>
        <v/>
      </c>
    </row>
    <row r="173" spans="1:37" x14ac:dyDescent="0.2">
      <c r="A173" s="58">
        <v>45323</v>
      </c>
      <c r="B173" s="49" t="s">
        <v>209</v>
      </c>
      <c r="C173" s="49" t="s">
        <v>489</v>
      </c>
      <c r="G173" s="49" t="s">
        <v>122</v>
      </c>
      <c r="H173" s="49" t="s">
        <v>145</v>
      </c>
      <c r="I173" s="49" t="s">
        <v>124</v>
      </c>
      <c r="J173" s="49" t="s">
        <v>1315</v>
      </c>
      <c r="K173" s="49" t="s">
        <v>125</v>
      </c>
      <c r="L173" s="49">
        <v>162</v>
      </c>
      <c r="M173" s="49">
        <v>22</v>
      </c>
      <c r="N173" s="49">
        <v>157</v>
      </c>
      <c r="O173" s="49">
        <v>122</v>
      </c>
      <c r="X173" s="49">
        <v>7</v>
      </c>
      <c r="Y173" s="49">
        <v>54</v>
      </c>
      <c r="AC173" s="1">
        <f>IF(ISBLANK(cp[[#This Row],[total_boys]]),SUM(cp[[#This Row],[boys_0-5_reached]],cp[[#This Row],[boys_6-12_reached]],cp[[#This Row],[boys_13-18_reached]]),cp[[#This Row],[total_boys]])</f>
        <v>319</v>
      </c>
      <c r="AD173" s="1">
        <f>IF(ISBLANK(cp[[#This Row],[total_girls]]),SUM(cp[[#This Row],[girls_0-5_reached]],cp[[#This Row],[girls_6-12_reached]],cp[[#This Row],[girls_13-18_reached]]),cp[[#This Row],[total_girls]])</f>
        <v>144</v>
      </c>
      <c r="AE173" s="1">
        <f>IF(ISBLANK(cp[[#This Row],[total_children]]),SUM(cp[[#This Row],[calc_boys]],cp[[#This Row],[calc_girls]]),cp[[#This Row],[total_children]])</f>
        <v>463</v>
      </c>
      <c r="AF173" s="1">
        <f>IF(ISBLANK(cp[[#This Row],[total_pwd]]),SUM(cp[[#This Row],[total_pwd_men]],cp[[#This Row],[total_pwd_women]]),cp[[#This Row],[total_pwd]])</f>
        <v>0</v>
      </c>
      <c r="AG173" s="1">
        <f>IF(ISBLANK(cp[[#This Row],[total_adults]]),SUM(cp[[#This Row],[total_men]],cp[[#This Row],[total_women]]),cp[[#This Row],[total_adults]])</f>
        <v>61</v>
      </c>
      <c r="AH173" s="1">
        <f>IF(ISBLANK(cp[[#This Row],[total_beneficiaries_reached]]),SUM(cp[[#This Row],[calc_children]],cp[[#This Row],[calc_adults]]),cp[[#This Row],[total_beneficiaries_reached]])</f>
        <v>524</v>
      </c>
      <c r="AI173" s="49" t="str">
        <f ca="1">IF(B173="","",OFFSET(table_admin1[[#Headers],[ADM1_PT]],MATCH(B173,admin1,0),1))</f>
        <v>MZ07</v>
      </c>
      <c r="AJ173" s="49" t="str">
        <f t="shared" ca="1" si="4"/>
        <v>MZ0715</v>
      </c>
      <c r="AK173" s="49" t="str">
        <f t="shared" ca="1" si="5"/>
        <v/>
      </c>
    </row>
    <row r="174" spans="1:37" x14ac:dyDescent="0.2">
      <c r="A174" s="58">
        <v>45383</v>
      </c>
      <c r="B174" s="49" t="s">
        <v>209</v>
      </c>
      <c r="C174" s="49" t="s">
        <v>489</v>
      </c>
      <c r="G174" s="49" t="s">
        <v>122</v>
      </c>
      <c r="H174" s="49" t="s">
        <v>1202</v>
      </c>
      <c r="I174" s="49" t="s">
        <v>124</v>
      </c>
      <c r="J174" s="49" t="s">
        <v>1316</v>
      </c>
      <c r="K174" s="49" t="s">
        <v>125</v>
      </c>
      <c r="L174" s="49">
        <v>102</v>
      </c>
      <c r="M174" s="49">
        <v>157</v>
      </c>
      <c r="N174" s="49">
        <v>143</v>
      </c>
      <c r="O174" s="49">
        <v>82</v>
      </c>
      <c r="X174" s="49">
        <v>164</v>
      </c>
      <c r="Y174" s="49">
        <v>100</v>
      </c>
      <c r="AC174" s="1">
        <f>IF(ISBLANK(cp[[#This Row],[total_boys]]),SUM(cp[[#This Row],[boys_0-5_reached]],cp[[#This Row],[boys_6-12_reached]],cp[[#This Row],[boys_13-18_reached]]),cp[[#This Row],[total_boys]])</f>
        <v>245</v>
      </c>
      <c r="AD174" s="1">
        <f>IF(ISBLANK(cp[[#This Row],[total_girls]]),SUM(cp[[#This Row],[girls_0-5_reached]],cp[[#This Row],[girls_6-12_reached]],cp[[#This Row],[girls_13-18_reached]]),cp[[#This Row],[total_girls]])</f>
        <v>239</v>
      </c>
      <c r="AE174" s="1">
        <f>IF(ISBLANK(cp[[#This Row],[total_children]]),SUM(cp[[#This Row],[calc_boys]],cp[[#This Row],[calc_girls]]),cp[[#This Row],[total_children]])</f>
        <v>484</v>
      </c>
      <c r="AF174" s="1">
        <f>IF(ISBLANK(cp[[#This Row],[total_pwd]]),SUM(cp[[#This Row],[total_pwd_men]],cp[[#This Row],[total_pwd_women]]),cp[[#This Row],[total_pwd]])</f>
        <v>0</v>
      </c>
      <c r="AG174" s="1">
        <f>IF(ISBLANK(cp[[#This Row],[total_adults]]),SUM(cp[[#This Row],[total_men]],cp[[#This Row],[total_women]]),cp[[#This Row],[total_adults]])</f>
        <v>264</v>
      </c>
      <c r="AH174" s="1">
        <f>IF(ISBLANK(cp[[#This Row],[total_beneficiaries_reached]]),SUM(cp[[#This Row],[calc_children]],cp[[#This Row],[calc_adults]]),cp[[#This Row],[total_beneficiaries_reached]])</f>
        <v>748</v>
      </c>
      <c r="AI174" s="49" t="str">
        <f ca="1">IF(B174="","",OFFSET(table_admin1[[#Headers],[ADM1_PT]],MATCH(B174,admin1,0),1))</f>
        <v>MZ07</v>
      </c>
      <c r="AJ174" s="49" t="str">
        <f t="shared" ca="1" si="4"/>
        <v>MZ0715</v>
      </c>
      <c r="AK174" s="49" t="str">
        <f t="shared" ca="1" si="5"/>
        <v/>
      </c>
    </row>
    <row r="175" spans="1:37" x14ac:dyDescent="0.2">
      <c r="A175" s="58">
        <v>45383</v>
      </c>
      <c r="B175" s="49" t="s">
        <v>209</v>
      </c>
      <c r="C175" s="49" t="s">
        <v>486</v>
      </c>
      <c r="G175" s="49" t="s">
        <v>122</v>
      </c>
      <c r="H175" s="49" t="s">
        <v>146</v>
      </c>
      <c r="I175" s="49" t="s">
        <v>130</v>
      </c>
      <c r="J175" s="49" t="s">
        <v>1318</v>
      </c>
      <c r="K175" s="49" t="s">
        <v>125</v>
      </c>
      <c r="L175" s="49">
        <v>123</v>
      </c>
      <c r="M175" s="49">
        <v>152</v>
      </c>
      <c r="N175" s="49">
        <v>66</v>
      </c>
      <c r="O175" s="49">
        <v>167</v>
      </c>
      <c r="X175" s="49">
        <v>72</v>
      </c>
      <c r="Y175" s="49">
        <v>30</v>
      </c>
      <c r="AC175" s="1">
        <f>IF(ISBLANK(cp[[#This Row],[total_boys]]),SUM(cp[[#This Row],[boys_0-5_reached]],cp[[#This Row],[boys_6-12_reached]],cp[[#This Row],[boys_13-18_reached]]),cp[[#This Row],[total_boys]])</f>
        <v>189</v>
      </c>
      <c r="AD175" s="1">
        <f>IF(ISBLANK(cp[[#This Row],[total_girls]]),SUM(cp[[#This Row],[girls_0-5_reached]],cp[[#This Row],[girls_6-12_reached]],cp[[#This Row],[girls_13-18_reached]]),cp[[#This Row],[total_girls]])</f>
        <v>319</v>
      </c>
      <c r="AE175" s="1">
        <f>IF(ISBLANK(cp[[#This Row],[total_children]]),SUM(cp[[#This Row],[calc_boys]],cp[[#This Row],[calc_girls]]),cp[[#This Row],[total_children]])</f>
        <v>508</v>
      </c>
      <c r="AF175" s="1">
        <f>IF(ISBLANK(cp[[#This Row],[total_pwd]]),SUM(cp[[#This Row],[total_pwd_men]],cp[[#This Row],[total_pwd_women]]),cp[[#This Row],[total_pwd]])</f>
        <v>0</v>
      </c>
      <c r="AG175" s="1">
        <f>IF(ISBLANK(cp[[#This Row],[total_adults]]),SUM(cp[[#This Row],[total_men]],cp[[#This Row],[total_women]]),cp[[#This Row],[total_adults]])</f>
        <v>102</v>
      </c>
      <c r="AH175" s="1">
        <f>IF(ISBLANK(cp[[#This Row],[total_beneficiaries_reached]]),SUM(cp[[#This Row],[calc_children]],cp[[#This Row],[calc_adults]]),cp[[#This Row],[total_beneficiaries_reached]])</f>
        <v>610</v>
      </c>
      <c r="AI175" s="49" t="str">
        <f ca="1">IF(B175="","",OFFSET(table_admin1[[#Headers],[ADM1_PT]],MATCH(B175,admin1,0),1))</f>
        <v>MZ07</v>
      </c>
      <c r="AJ175" s="49" t="str">
        <f t="shared" ca="1" si="4"/>
        <v>MZ0714</v>
      </c>
      <c r="AK175" s="49" t="str">
        <f t="shared" ca="1" si="5"/>
        <v/>
      </c>
    </row>
    <row r="176" spans="1:37" x14ac:dyDescent="0.2">
      <c r="A176" s="58">
        <v>45323</v>
      </c>
      <c r="B176" s="49" t="s">
        <v>192</v>
      </c>
      <c r="C176" s="49" t="s">
        <v>370</v>
      </c>
      <c r="G176" s="49" t="s">
        <v>116</v>
      </c>
      <c r="H176" s="49" t="s">
        <v>145</v>
      </c>
      <c r="I176" s="49" t="s">
        <v>118</v>
      </c>
      <c r="K176" s="49" t="s">
        <v>1212</v>
      </c>
      <c r="L176" s="49">
        <v>33</v>
      </c>
      <c r="M176" s="49">
        <v>87</v>
      </c>
      <c r="N176" s="49">
        <v>157</v>
      </c>
      <c r="O176" s="49">
        <v>7</v>
      </c>
      <c r="X176" s="49">
        <v>165</v>
      </c>
      <c r="Y176" s="49">
        <v>199</v>
      </c>
      <c r="AC176" s="1">
        <f>IF(ISBLANK(cp[[#This Row],[total_boys]]),SUM(cp[[#This Row],[boys_0-5_reached]],cp[[#This Row],[boys_6-12_reached]],cp[[#This Row],[boys_13-18_reached]]),cp[[#This Row],[total_boys]])</f>
        <v>190</v>
      </c>
      <c r="AD176" s="1">
        <f>IF(ISBLANK(cp[[#This Row],[total_girls]]),SUM(cp[[#This Row],[girls_0-5_reached]],cp[[#This Row],[girls_6-12_reached]],cp[[#This Row],[girls_13-18_reached]]),cp[[#This Row],[total_girls]])</f>
        <v>94</v>
      </c>
      <c r="AE176" s="1">
        <f>IF(ISBLANK(cp[[#This Row],[total_children]]),SUM(cp[[#This Row],[calc_boys]],cp[[#This Row],[calc_girls]]),cp[[#This Row],[total_children]])</f>
        <v>284</v>
      </c>
      <c r="AF176" s="1">
        <f>IF(ISBLANK(cp[[#This Row],[total_pwd]]),SUM(cp[[#This Row],[total_pwd_men]],cp[[#This Row],[total_pwd_women]]),cp[[#This Row],[total_pwd]])</f>
        <v>0</v>
      </c>
      <c r="AG176" s="1">
        <f>IF(ISBLANK(cp[[#This Row],[total_adults]]),SUM(cp[[#This Row],[total_men]],cp[[#This Row],[total_women]]),cp[[#This Row],[total_adults]])</f>
        <v>364</v>
      </c>
      <c r="AH176" s="1">
        <f>IF(ISBLANK(cp[[#This Row],[total_beneficiaries_reached]]),SUM(cp[[#This Row],[calc_children]],cp[[#This Row],[calc_adults]]),cp[[#This Row],[total_beneficiaries_reached]])</f>
        <v>648</v>
      </c>
      <c r="AI176" s="49" t="str">
        <f ca="1">IF(B176="","",OFFSET(table_admin1[[#Headers],[ADM1_PT]],MATCH(B176,admin1,0),1))</f>
        <v>MZ04</v>
      </c>
      <c r="AJ176" s="49" t="str">
        <f t="shared" ca="1" si="4"/>
        <v>MZ0404</v>
      </c>
      <c r="AK176" s="49" t="str">
        <f t="shared" ca="1" si="5"/>
        <v/>
      </c>
    </row>
    <row r="177" spans="1:37" x14ac:dyDescent="0.2">
      <c r="A177" s="58">
        <v>45323</v>
      </c>
      <c r="B177" s="49" t="s">
        <v>209</v>
      </c>
      <c r="C177" s="49" t="s">
        <v>486</v>
      </c>
      <c r="G177" s="49" t="s">
        <v>116</v>
      </c>
      <c r="H177" s="49" t="s">
        <v>1202</v>
      </c>
      <c r="I177" s="49" t="s">
        <v>118</v>
      </c>
      <c r="K177" s="49" t="s">
        <v>1212</v>
      </c>
      <c r="L177" s="49">
        <v>62</v>
      </c>
      <c r="M177" s="49">
        <v>181</v>
      </c>
      <c r="N177" s="49">
        <v>141</v>
      </c>
      <c r="O177" s="49">
        <v>133</v>
      </c>
      <c r="X177" s="49">
        <v>75</v>
      </c>
      <c r="Y177" s="49">
        <v>131</v>
      </c>
      <c r="AC177" s="1">
        <f>IF(ISBLANK(cp[[#This Row],[total_boys]]),SUM(cp[[#This Row],[boys_0-5_reached]],cp[[#This Row],[boys_6-12_reached]],cp[[#This Row],[boys_13-18_reached]]),cp[[#This Row],[total_boys]])</f>
        <v>203</v>
      </c>
      <c r="AD177" s="1">
        <f>IF(ISBLANK(cp[[#This Row],[total_girls]]),SUM(cp[[#This Row],[girls_0-5_reached]],cp[[#This Row],[girls_6-12_reached]],cp[[#This Row],[girls_13-18_reached]]),cp[[#This Row],[total_girls]])</f>
        <v>314</v>
      </c>
      <c r="AE177" s="1">
        <f>IF(ISBLANK(cp[[#This Row],[total_children]]),SUM(cp[[#This Row],[calc_boys]],cp[[#This Row],[calc_girls]]),cp[[#This Row],[total_children]])</f>
        <v>517</v>
      </c>
      <c r="AF177" s="1">
        <f>IF(ISBLANK(cp[[#This Row],[total_pwd]]),SUM(cp[[#This Row],[total_pwd_men]],cp[[#This Row],[total_pwd_women]]),cp[[#This Row],[total_pwd]])</f>
        <v>0</v>
      </c>
      <c r="AG177" s="1">
        <f>IF(ISBLANK(cp[[#This Row],[total_adults]]),SUM(cp[[#This Row],[total_men]],cp[[#This Row],[total_women]]),cp[[#This Row],[total_adults]])</f>
        <v>206</v>
      </c>
      <c r="AH177" s="1">
        <f>IF(ISBLANK(cp[[#This Row],[total_beneficiaries_reached]]),SUM(cp[[#This Row],[calc_children]],cp[[#This Row],[calc_adults]]),cp[[#This Row],[total_beneficiaries_reached]])</f>
        <v>723</v>
      </c>
      <c r="AI177" s="49" t="str">
        <f ca="1">IF(B177="","",OFFSET(table_admin1[[#Headers],[ADM1_PT]],MATCH(B177,admin1,0),1))</f>
        <v>MZ07</v>
      </c>
      <c r="AJ177" s="49" t="str">
        <f t="shared" ca="1" si="4"/>
        <v>MZ0714</v>
      </c>
      <c r="AK177" s="49" t="str">
        <f t="shared" ca="1" si="5"/>
        <v/>
      </c>
    </row>
    <row r="178" spans="1:37" x14ac:dyDescent="0.2">
      <c r="A178" s="58">
        <v>45292</v>
      </c>
      <c r="B178" s="49" t="s">
        <v>120</v>
      </c>
      <c r="C178" s="49" t="s">
        <v>126</v>
      </c>
      <c r="G178" s="49" t="s">
        <v>122</v>
      </c>
      <c r="H178" s="49" t="s">
        <v>146</v>
      </c>
      <c r="I178" s="49" t="s">
        <v>130</v>
      </c>
      <c r="J178" s="49" t="s">
        <v>1318</v>
      </c>
      <c r="K178" s="49" t="s">
        <v>125</v>
      </c>
      <c r="L178" s="49">
        <v>177</v>
      </c>
      <c r="M178" s="49">
        <v>130</v>
      </c>
      <c r="N178" s="49">
        <v>154</v>
      </c>
      <c r="O178" s="49">
        <v>46</v>
      </c>
      <c r="X178" s="49">
        <v>48</v>
      </c>
      <c r="Y178" s="49">
        <v>11</v>
      </c>
      <c r="AC178" s="1">
        <f>IF(ISBLANK(cp[[#This Row],[total_boys]]),SUM(cp[[#This Row],[boys_0-5_reached]],cp[[#This Row],[boys_6-12_reached]],cp[[#This Row],[boys_13-18_reached]]),cp[[#This Row],[total_boys]])</f>
        <v>331</v>
      </c>
      <c r="AD178" s="1">
        <f>IF(ISBLANK(cp[[#This Row],[total_girls]]),SUM(cp[[#This Row],[girls_0-5_reached]],cp[[#This Row],[girls_6-12_reached]],cp[[#This Row],[girls_13-18_reached]]),cp[[#This Row],[total_girls]])</f>
        <v>176</v>
      </c>
      <c r="AE178" s="1">
        <f>IF(ISBLANK(cp[[#This Row],[total_children]]),SUM(cp[[#This Row],[calc_boys]],cp[[#This Row],[calc_girls]]),cp[[#This Row],[total_children]])</f>
        <v>507</v>
      </c>
      <c r="AF178" s="1">
        <f>IF(ISBLANK(cp[[#This Row],[total_pwd]]),SUM(cp[[#This Row],[total_pwd_men]],cp[[#This Row],[total_pwd_women]]),cp[[#This Row],[total_pwd]])</f>
        <v>0</v>
      </c>
      <c r="AG178" s="1">
        <f>IF(ISBLANK(cp[[#This Row],[total_adults]]),SUM(cp[[#This Row],[total_men]],cp[[#This Row],[total_women]]),cp[[#This Row],[total_adults]])</f>
        <v>59</v>
      </c>
      <c r="AH178" s="1">
        <f>IF(ISBLANK(cp[[#This Row],[total_beneficiaries_reached]]),SUM(cp[[#This Row],[calc_children]],cp[[#This Row],[calc_adults]]),cp[[#This Row],[total_beneficiaries_reached]])</f>
        <v>566</v>
      </c>
      <c r="AI178" s="49" t="str">
        <f ca="1">IF(B178="","",OFFSET(table_admin1[[#Headers],[ADM1_PT]],MATCH(B178,admin1,0),1))</f>
        <v>MZ01</v>
      </c>
      <c r="AJ178" s="49" t="str">
        <f t="shared" ca="1" si="4"/>
        <v>MZ0103</v>
      </c>
      <c r="AK178" s="49" t="str">
        <f t="shared" ca="1" si="5"/>
        <v/>
      </c>
    </row>
    <row r="179" spans="1:37" x14ac:dyDescent="0.2">
      <c r="A179" s="58">
        <v>45323</v>
      </c>
      <c r="B179" s="49" t="s">
        <v>224</v>
      </c>
      <c r="C179" s="49" t="s">
        <v>667</v>
      </c>
      <c r="G179" s="49" t="s">
        <v>116</v>
      </c>
      <c r="H179" s="49" t="s">
        <v>1202</v>
      </c>
      <c r="I179" s="49" t="s">
        <v>118</v>
      </c>
      <c r="K179" s="49" t="s">
        <v>1212</v>
      </c>
      <c r="L179" s="49">
        <v>103</v>
      </c>
      <c r="M179" s="49">
        <v>137</v>
      </c>
      <c r="N179" s="49">
        <v>115</v>
      </c>
      <c r="O179" s="49">
        <v>153</v>
      </c>
      <c r="X179" s="49">
        <v>58</v>
      </c>
      <c r="Y179" s="49">
        <v>25</v>
      </c>
      <c r="AC179" s="1">
        <f>IF(ISBLANK(cp[[#This Row],[total_boys]]),SUM(cp[[#This Row],[boys_0-5_reached]],cp[[#This Row],[boys_6-12_reached]],cp[[#This Row],[boys_13-18_reached]]),cp[[#This Row],[total_boys]])</f>
        <v>218</v>
      </c>
      <c r="AD179" s="1">
        <f>IF(ISBLANK(cp[[#This Row],[total_girls]]),SUM(cp[[#This Row],[girls_0-5_reached]],cp[[#This Row],[girls_6-12_reached]],cp[[#This Row],[girls_13-18_reached]]),cp[[#This Row],[total_girls]])</f>
        <v>290</v>
      </c>
      <c r="AE179" s="1">
        <f>IF(ISBLANK(cp[[#This Row],[total_children]]),SUM(cp[[#This Row],[calc_boys]],cp[[#This Row],[calc_girls]]),cp[[#This Row],[total_children]])</f>
        <v>508</v>
      </c>
      <c r="AF179" s="1">
        <f>IF(ISBLANK(cp[[#This Row],[total_pwd]]),SUM(cp[[#This Row],[total_pwd_men]],cp[[#This Row],[total_pwd_women]]),cp[[#This Row],[total_pwd]])</f>
        <v>0</v>
      </c>
      <c r="AG179" s="1">
        <f>IF(ISBLANK(cp[[#This Row],[total_adults]]),SUM(cp[[#This Row],[total_men]],cp[[#This Row],[total_women]]),cp[[#This Row],[total_adults]])</f>
        <v>83</v>
      </c>
      <c r="AH179" s="1">
        <f>IF(ISBLANK(cp[[#This Row],[total_beneficiaries_reached]]),SUM(cp[[#This Row],[calc_children]],cp[[#This Row],[calc_adults]]),cp[[#This Row],[total_beneficiaries_reached]])</f>
        <v>591</v>
      </c>
      <c r="AI179" s="49" t="str">
        <f ca="1">IF(B179="","",OFFSET(table_admin1[[#Headers],[ADM1_PT]],MATCH(B179,admin1,0),1))</f>
        <v>MZ10</v>
      </c>
      <c r="AJ179" s="49" t="str">
        <f t="shared" ca="1" si="4"/>
        <v>MZ1009</v>
      </c>
      <c r="AK179" s="49" t="str">
        <f t="shared" ca="1" si="5"/>
        <v/>
      </c>
    </row>
    <row r="180" spans="1:37" x14ac:dyDescent="0.2">
      <c r="A180" s="58">
        <v>45292</v>
      </c>
      <c r="B180" s="49" t="s">
        <v>229</v>
      </c>
      <c r="C180" s="49" t="s">
        <v>700</v>
      </c>
      <c r="G180" s="49" t="s">
        <v>122</v>
      </c>
      <c r="H180" s="49" t="s">
        <v>1202</v>
      </c>
      <c r="I180" s="49" t="s">
        <v>130</v>
      </c>
      <c r="J180" s="49" t="s">
        <v>1318</v>
      </c>
      <c r="K180" s="49" t="s">
        <v>125</v>
      </c>
      <c r="L180" s="49">
        <v>179</v>
      </c>
      <c r="M180" s="49">
        <v>164</v>
      </c>
      <c r="N180" s="49">
        <v>190</v>
      </c>
      <c r="O180" s="49">
        <v>55</v>
      </c>
      <c r="X180" s="49">
        <v>186</v>
      </c>
      <c r="Y180" s="49">
        <v>46</v>
      </c>
      <c r="AC180" s="1">
        <f>IF(ISBLANK(cp[[#This Row],[total_boys]]),SUM(cp[[#This Row],[boys_0-5_reached]],cp[[#This Row],[boys_6-12_reached]],cp[[#This Row],[boys_13-18_reached]]),cp[[#This Row],[total_boys]])</f>
        <v>369</v>
      </c>
      <c r="AD180" s="1">
        <f>IF(ISBLANK(cp[[#This Row],[total_girls]]),SUM(cp[[#This Row],[girls_0-5_reached]],cp[[#This Row],[girls_6-12_reached]],cp[[#This Row],[girls_13-18_reached]]),cp[[#This Row],[total_girls]])</f>
        <v>219</v>
      </c>
      <c r="AE180" s="1">
        <f>IF(ISBLANK(cp[[#This Row],[total_children]]),SUM(cp[[#This Row],[calc_boys]],cp[[#This Row],[calc_girls]]),cp[[#This Row],[total_children]])</f>
        <v>588</v>
      </c>
      <c r="AF180" s="1">
        <f>IF(ISBLANK(cp[[#This Row],[total_pwd]]),SUM(cp[[#This Row],[total_pwd_men]],cp[[#This Row],[total_pwd_women]]),cp[[#This Row],[total_pwd]])</f>
        <v>0</v>
      </c>
      <c r="AG180" s="1">
        <f>IF(ISBLANK(cp[[#This Row],[total_adults]]),SUM(cp[[#This Row],[total_men]],cp[[#This Row],[total_women]]),cp[[#This Row],[total_adults]])</f>
        <v>232</v>
      </c>
      <c r="AH180" s="1">
        <f>IF(ISBLANK(cp[[#This Row],[total_beneficiaries_reached]]),SUM(cp[[#This Row],[calc_children]],cp[[#This Row],[calc_adults]]),cp[[#This Row],[total_beneficiaries_reached]])</f>
        <v>820</v>
      </c>
      <c r="AI180" s="49" t="str">
        <f ca="1">IF(B180="","",OFFSET(table_admin1[[#Headers],[ADM1_PT]],MATCH(B180,admin1,0),1))</f>
        <v>MZ11</v>
      </c>
      <c r="AJ180" s="49" t="str">
        <f t="shared" ca="1" si="4"/>
        <v>MZ1103</v>
      </c>
      <c r="AK180" s="49" t="str">
        <f t="shared" ca="1" si="5"/>
        <v/>
      </c>
    </row>
    <row r="181" spans="1:37" x14ac:dyDescent="0.2">
      <c r="A181" s="58">
        <v>45352</v>
      </c>
      <c r="B181" s="49" t="s">
        <v>209</v>
      </c>
      <c r="C181" s="49" t="s">
        <v>513</v>
      </c>
      <c r="G181" s="49" t="s">
        <v>116</v>
      </c>
      <c r="H181" s="49" t="s">
        <v>145</v>
      </c>
      <c r="I181" s="49" t="s">
        <v>118</v>
      </c>
      <c r="K181" s="49" t="s">
        <v>1212</v>
      </c>
      <c r="L181" s="49">
        <v>158</v>
      </c>
      <c r="M181" s="49">
        <v>151</v>
      </c>
      <c r="N181" s="49">
        <v>62</v>
      </c>
      <c r="O181" s="49">
        <v>108</v>
      </c>
      <c r="X181" s="49">
        <v>104</v>
      </c>
      <c r="Y181" s="49">
        <v>52</v>
      </c>
      <c r="AC181" s="1">
        <f>IF(ISBLANK(cp[[#This Row],[total_boys]]),SUM(cp[[#This Row],[boys_0-5_reached]],cp[[#This Row],[boys_6-12_reached]],cp[[#This Row],[boys_13-18_reached]]),cp[[#This Row],[total_boys]])</f>
        <v>220</v>
      </c>
      <c r="AD181" s="1">
        <f>IF(ISBLANK(cp[[#This Row],[total_girls]]),SUM(cp[[#This Row],[girls_0-5_reached]],cp[[#This Row],[girls_6-12_reached]],cp[[#This Row],[girls_13-18_reached]]),cp[[#This Row],[total_girls]])</f>
        <v>259</v>
      </c>
      <c r="AE181" s="1">
        <f>IF(ISBLANK(cp[[#This Row],[total_children]]),SUM(cp[[#This Row],[calc_boys]],cp[[#This Row],[calc_girls]]),cp[[#This Row],[total_children]])</f>
        <v>479</v>
      </c>
      <c r="AF181" s="1">
        <f>IF(ISBLANK(cp[[#This Row],[total_pwd]]),SUM(cp[[#This Row],[total_pwd_men]],cp[[#This Row],[total_pwd_women]]),cp[[#This Row],[total_pwd]])</f>
        <v>0</v>
      </c>
      <c r="AG181" s="1">
        <f>IF(ISBLANK(cp[[#This Row],[total_adults]]),SUM(cp[[#This Row],[total_men]],cp[[#This Row],[total_women]]),cp[[#This Row],[total_adults]])</f>
        <v>156</v>
      </c>
      <c r="AH181" s="1">
        <f>IF(ISBLANK(cp[[#This Row],[total_beneficiaries_reached]]),SUM(cp[[#This Row],[calc_children]],cp[[#This Row],[calc_adults]]),cp[[#This Row],[total_beneficiaries_reached]])</f>
        <v>635</v>
      </c>
      <c r="AI181" s="49" t="str">
        <f ca="1">IF(B181="","",OFFSET(table_admin1[[#Headers],[ADM1_PT]],MATCH(B181,admin1,0),1))</f>
        <v>MZ07</v>
      </c>
      <c r="AJ181" s="49" t="str">
        <f t="shared" ca="1" si="4"/>
        <v>MZ0721</v>
      </c>
      <c r="AK181" s="49" t="str">
        <f t="shared" ca="1" si="5"/>
        <v/>
      </c>
    </row>
    <row r="182" spans="1:37" x14ac:dyDescent="0.2">
      <c r="A182" s="58">
        <v>45383</v>
      </c>
      <c r="B182" s="49" t="s">
        <v>113</v>
      </c>
      <c r="C182" s="49" t="s">
        <v>613</v>
      </c>
      <c r="G182" s="49" t="s">
        <v>122</v>
      </c>
      <c r="H182" s="49" t="s">
        <v>1202</v>
      </c>
      <c r="I182" s="49" t="s">
        <v>130</v>
      </c>
      <c r="J182" s="49" t="s">
        <v>1318</v>
      </c>
      <c r="K182" s="49" t="s">
        <v>125</v>
      </c>
      <c r="L182" s="49">
        <v>198</v>
      </c>
      <c r="M182" s="49">
        <v>139</v>
      </c>
      <c r="N182" s="49">
        <v>137</v>
      </c>
      <c r="O182" s="49">
        <v>195</v>
      </c>
      <c r="X182" s="49">
        <v>27</v>
      </c>
      <c r="Y182" s="49">
        <v>4</v>
      </c>
      <c r="AC182" s="1">
        <f>IF(ISBLANK(cp[[#This Row],[total_boys]]),SUM(cp[[#This Row],[boys_0-5_reached]],cp[[#This Row],[boys_6-12_reached]],cp[[#This Row],[boys_13-18_reached]]),cp[[#This Row],[total_boys]])</f>
        <v>335</v>
      </c>
      <c r="AD182" s="1">
        <f>IF(ISBLANK(cp[[#This Row],[total_girls]]),SUM(cp[[#This Row],[girls_0-5_reached]],cp[[#This Row],[girls_6-12_reached]],cp[[#This Row],[girls_13-18_reached]]),cp[[#This Row],[total_girls]])</f>
        <v>334</v>
      </c>
      <c r="AE182" s="1">
        <f>IF(ISBLANK(cp[[#This Row],[total_children]]),SUM(cp[[#This Row],[calc_boys]],cp[[#This Row],[calc_girls]]),cp[[#This Row],[total_children]])</f>
        <v>669</v>
      </c>
      <c r="AF182" s="1">
        <f>IF(ISBLANK(cp[[#This Row],[total_pwd]]),SUM(cp[[#This Row],[total_pwd_men]],cp[[#This Row],[total_pwd_women]]),cp[[#This Row],[total_pwd]])</f>
        <v>0</v>
      </c>
      <c r="AG182" s="1">
        <f>IF(ISBLANK(cp[[#This Row],[total_adults]]),SUM(cp[[#This Row],[total_men]],cp[[#This Row],[total_women]]),cp[[#This Row],[total_adults]])</f>
        <v>31</v>
      </c>
      <c r="AH182" s="1">
        <f>IF(ISBLANK(cp[[#This Row],[total_beneficiaries_reached]]),SUM(cp[[#This Row],[calc_children]],cp[[#This Row],[calc_adults]]),cp[[#This Row],[total_beneficiaries_reached]])</f>
        <v>700</v>
      </c>
      <c r="AI182" s="49" t="str">
        <f ca="1">IF(B182="","",OFFSET(table_admin1[[#Headers],[ADM1_PT]],MATCH(B182,admin1,0),1))</f>
        <v>MZ09</v>
      </c>
      <c r="AJ182" s="49" t="str">
        <f t="shared" ca="1" si="4"/>
        <v>MZ0907</v>
      </c>
      <c r="AK182" s="49" t="str">
        <f t="shared" ca="1" si="5"/>
        <v/>
      </c>
    </row>
    <row r="183" spans="1:37" x14ac:dyDescent="0.2">
      <c r="A183" s="58">
        <v>45383</v>
      </c>
      <c r="B183" s="49" t="s">
        <v>120</v>
      </c>
      <c r="C183" s="49" t="s">
        <v>129</v>
      </c>
      <c r="G183" s="49" t="s">
        <v>122</v>
      </c>
      <c r="H183" s="49" t="s">
        <v>1199</v>
      </c>
      <c r="I183" s="49" t="s">
        <v>124</v>
      </c>
      <c r="J183" s="49" t="s">
        <v>1315</v>
      </c>
      <c r="K183" s="49" t="s">
        <v>125</v>
      </c>
      <c r="L183" s="49">
        <v>72</v>
      </c>
      <c r="M183" s="49">
        <v>4</v>
      </c>
      <c r="N183" s="49">
        <v>121</v>
      </c>
      <c r="O183" s="49">
        <v>138</v>
      </c>
      <c r="X183" s="49">
        <v>73</v>
      </c>
      <c r="Y183" s="49">
        <v>109</v>
      </c>
      <c r="AC183" s="1">
        <f>IF(ISBLANK(cp[[#This Row],[total_boys]]),SUM(cp[[#This Row],[boys_0-5_reached]],cp[[#This Row],[boys_6-12_reached]],cp[[#This Row],[boys_13-18_reached]]),cp[[#This Row],[total_boys]])</f>
        <v>193</v>
      </c>
      <c r="AD183" s="1">
        <f>IF(ISBLANK(cp[[#This Row],[total_girls]]),SUM(cp[[#This Row],[girls_0-5_reached]],cp[[#This Row],[girls_6-12_reached]],cp[[#This Row],[girls_13-18_reached]]),cp[[#This Row],[total_girls]])</f>
        <v>142</v>
      </c>
      <c r="AE183" s="1">
        <f>IF(ISBLANK(cp[[#This Row],[total_children]]),SUM(cp[[#This Row],[calc_boys]],cp[[#This Row],[calc_girls]]),cp[[#This Row],[total_children]])</f>
        <v>335</v>
      </c>
      <c r="AF183" s="1">
        <f>IF(ISBLANK(cp[[#This Row],[total_pwd]]),SUM(cp[[#This Row],[total_pwd_men]],cp[[#This Row],[total_pwd_women]]),cp[[#This Row],[total_pwd]])</f>
        <v>0</v>
      </c>
      <c r="AG183" s="1">
        <f>IF(ISBLANK(cp[[#This Row],[total_adults]]),SUM(cp[[#This Row],[total_men]],cp[[#This Row],[total_women]]),cp[[#This Row],[total_adults]])</f>
        <v>182</v>
      </c>
      <c r="AH183" s="1">
        <f>IF(ISBLANK(cp[[#This Row],[total_beneficiaries_reached]]),SUM(cp[[#This Row],[calc_children]],cp[[#This Row],[calc_adults]]),cp[[#This Row],[total_beneficiaries_reached]])</f>
        <v>517</v>
      </c>
      <c r="AI183" s="49" t="str">
        <f ca="1">IF(B183="","",OFFSET(table_admin1[[#Headers],[ADM1_PT]],MATCH(B183,admin1,0),1))</f>
        <v>MZ01</v>
      </c>
      <c r="AJ183" s="49" t="str">
        <f t="shared" ca="1" si="4"/>
        <v>MZ0110</v>
      </c>
      <c r="AK183" s="49" t="str">
        <f t="shared" ca="1" si="5"/>
        <v/>
      </c>
    </row>
    <row r="184" spans="1:37" x14ac:dyDescent="0.2">
      <c r="A184" s="58">
        <v>45352</v>
      </c>
      <c r="B184" s="49" t="s">
        <v>120</v>
      </c>
      <c r="C184" s="49" t="s">
        <v>205</v>
      </c>
      <c r="G184" s="49" t="s">
        <v>122</v>
      </c>
      <c r="H184" s="49" t="s">
        <v>145</v>
      </c>
      <c r="I184" s="49" t="s">
        <v>130</v>
      </c>
      <c r="J184" s="49" t="s">
        <v>1317</v>
      </c>
      <c r="K184" s="49" t="s">
        <v>125</v>
      </c>
      <c r="L184" s="49">
        <v>72</v>
      </c>
      <c r="M184" s="49">
        <v>160</v>
      </c>
      <c r="N184" s="49">
        <v>156</v>
      </c>
      <c r="O184" s="49">
        <v>123</v>
      </c>
      <c r="X184" s="49">
        <v>35</v>
      </c>
      <c r="Y184" s="49">
        <v>22</v>
      </c>
      <c r="AC184" s="1">
        <f>IF(ISBLANK(cp[[#This Row],[total_boys]]),SUM(cp[[#This Row],[boys_0-5_reached]],cp[[#This Row],[boys_6-12_reached]],cp[[#This Row],[boys_13-18_reached]]),cp[[#This Row],[total_boys]])</f>
        <v>228</v>
      </c>
      <c r="AD184" s="1">
        <f>IF(ISBLANK(cp[[#This Row],[total_girls]]),SUM(cp[[#This Row],[girls_0-5_reached]],cp[[#This Row],[girls_6-12_reached]],cp[[#This Row],[girls_13-18_reached]]),cp[[#This Row],[total_girls]])</f>
        <v>283</v>
      </c>
      <c r="AE184" s="1">
        <f>IF(ISBLANK(cp[[#This Row],[total_children]]),SUM(cp[[#This Row],[calc_boys]],cp[[#This Row],[calc_girls]]),cp[[#This Row],[total_children]])</f>
        <v>511</v>
      </c>
      <c r="AF184" s="1">
        <f>IF(ISBLANK(cp[[#This Row],[total_pwd]]),SUM(cp[[#This Row],[total_pwd_men]],cp[[#This Row],[total_pwd_women]]),cp[[#This Row],[total_pwd]])</f>
        <v>0</v>
      </c>
      <c r="AG184" s="1">
        <f>IF(ISBLANK(cp[[#This Row],[total_adults]]),SUM(cp[[#This Row],[total_men]],cp[[#This Row],[total_women]]),cp[[#This Row],[total_adults]])</f>
        <v>57</v>
      </c>
      <c r="AH184" s="1">
        <f>IF(ISBLANK(cp[[#This Row],[total_beneficiaries_reached]]),SUM(cp[[#This Row],[calc_children]],cp[[#This Row],[calc_adults]]),cp[[#This Row],[total_beneficiaries_reached]])</f>
        <v>568</v>
      </c>
      <c r="AI184" s="49" t="str">
        <f ca="1">IF(B184="","",OFFSET(table_admin1[[#Headers],[ADM1_PT]],MATCH(B184,admin1,0),1))</f>
        <v>MZ01</v>
      </c>
      <c r="AJ184" s="49" t="str">
        <f t="shared" ca="1" si="4"/>
        <v>MZ0106</v>
      </c>
      <c r="AK184" s="49" t="str">
        <f t="shared" ca="1" si="5"/>
        <v/>
      </c>
    </row>
    <row r="185" spans="1:37" x14ac:dyDescent="0.2">
      <c r="A185" s="58">
        <v>45292</v>
      </c>
      <c r="B185" s="49" t="s">
        <v>120</v>
      </c>
      <c r="C185" s="49" t="s">
        <v>121</v>
      </c>
      <c r="G185" s="49" t="s">
        <v>116</v>
      </c>
      <c r="H185" s="49" t="s">
        <v>1202</v>
      </c>
      <c r="I185" s="49" t="s">
        <v>130</v>
      </c>
      <c r="J185" s="49" t="s">
        <v>1319</v>
      </c>
      <c r="K185" s="49" t="s">
        <v>1212</v>
      </c>
      <c r="L185" s="49">
        <v>4</v>
      </c>
      <c r="M185" s="49">
        <v>30</v>
      </c>
      <c r="N185" s="49">
        <v>184</v>
      </c>
      <c r="O185" s="49">
        <v>17</v>
      </c>
      <c r="X185" s="49">
        <v>113</v>
      </c>
      <c r="Y185" s="49">
        <v>170</v>
      </c>
      <c r="AC185" s="1">
        <f>IF(ISBLANK(cp[[#This Row],[total_boys]]),SUM(cp[[#This Row],[boys_0-5_reached]],cp[[#This Row],[boys_6-12_reached]],cp[[#This Row],[boys_13-18_reached]]),cp[[#This Row],[total_boys]])</f>
        <v>188</v>
      </c>
      <c r="AD185" s="1">
        <f>IF(ISBLANK(cp[[#This Row],[total_girls]]),SUM(cp[[#This Row],[girls_0-5_reached]],cp[[#This Row],[girls_6-12_reached]],cp[[#This Row],[girls_13-18_reached]]),cp[[#This Row],[total_girls]])</f>
        <v>47</v>
      </c>
      <c r="AE185" s="1">
        <f>IF(ISBLANK(cp[[#This Row],[total_children]]),SUM(cp[[#This Row],[calc_boys]],cp[[#This Row],[calc_girls]]),cp[[#This Row],[total_children]])</f>
        <v>235</v>
      </c>
      <c r="AF185" s="1">
        <f>IF(ISBLANK(cp[[#This Row],[total_pwd]]),SUM(cp[[#This Row],[total_pwd_men]],cp[[#This Row],[total_pwd_women]]),cp[[#This Row],[total_pwd]])</f>
        <v>0</v>
      </c>
      <c r="AG185" s="1">
        <f>IF(ISBLANK(cp[[#This Row],[total_adults]]),SUM(cp[[#This Row],[total_men]],cp[[#This Row],[total_women]]),cp[[#This Row],[total_adults]])</f>
        <v>283</v>
      </c>
      <c r="AH185" s="1">
        <f>IF(ISBLANK(cp[[#This Row],[total_beneficiaries_reached]]),SUM(cp[[#This Row],[calc_children]],cp[[#This Row],[calc_adults]]),cp[[#This Row],[total_beneficiaries_reached]])</f>
        <v>518</v>
      </c>
      <c r="AI185" s="49" t="str">
        <f ca="1">IF(B185="","",OFFSET(table_admin1[[#Headers],[ADM1_PT]],MATCH(B185,admin1,0),1))</f>
        <v>MZ01</v>
      </c>
      <c r="AJ185" s="49" t="str">
        <f t="shared" ca="1" si="4"/>
        <v>MZ0118</v>
      </c>
      <c r="AK185" s="49" t="str">
        <f t="shared" ca="1" si="5"/>
        <v/>
      </c>
    </row>
    <row r="186" spans="1:37" x14ac:dyDescent="0.2">
      <c r="A186" s="58">
        <v>45292</v>
      </c>
      <c r="B186" s="49" t="s">
        <v>120</v>
      </c>
      <c r="C186" s="49" t="s">
        <v>242</v>
      </c>
      <c r="G186" s="49" t="s">
        <v>122</v>
      </c>
      <c r="H186" s="49" t="s">
        <v>1199</v>
      </c>
      <c r="I186" s="49" t="s">
        <v>124</v>
      </c>
      <c r="J186" s="49" t="s">
        <v>1315</v>
      </c>
      <c r="K186" s="49" t="s">
        <v>125</v>
      </c>
      <c r="L186" s="49">
        <v>62</v>
      </c>
      <c r="M186" s="49">
        <v>94</v>
      </c>
      <c r="N186" s="49">
        <v>176</v>
      </c>
      <c r="O186" s="49">
        <v>100</v>
      </c>
      <c r="X186" s="49">
        <v>194</v>
      </c>
      <c r="Y186" s="49">
        <v>134</v>
      </c>
      <c r="AC186" s="1">
        <f>IF(ISBLANK(cp[[#This Row],[total_boys]]),SUM(cp[[#This Row],[boys_0-5_reached]],cp[[#This Row],[boys_6-12_reached]],cp[[#This Row],[boys_13-18_reached]]),cp[[#This Row],[total_boys]])</f>
        <v>238</v>
      </c>
      <c r="AD186" s="1">
        <f>IF(ISBLANK(cp[[#This Row],[total_girls]]),SUM(cp[[#This Row],[girls_0-5_reached]],cp[[#This Row],[girls_6-12_reached]],cp[[#This Row],[girls_13-18_reached]]),cp[[#This Row],[total_girls]])</f>
        <v>194</v>
      </c>
      <c r="AE186" s="1">
        <f>IF(ISBLANK(cp[[#This Row],[total_children]]),SUM(cp[[#This Row],[calc_boys]],cp[[#This Row],[calc_girls]]),cp[[#This Row],[total_children]])</f>
        <v>432</v>
      </c>
      <c r="AF186" s="1">
        <f>IF(ISBLANK(cp[[#This Row],[total_pwd]]),SUM(cp[[#This Row],[total_pwd_men]],cp[[#This Row],[total_pwd_women]]),cp[[#This Row],[total_pwd]])</f>
        <v>0</v>
      </c>
      <c r="AG186" s="1">
        <f>IF(ISBLANK(cp[[#This Row],[total_adults]]),SUM(cp[[#This Row],[total_men]],cp[[#This Row],[total_women]]),cp[[#This Row],[total_adults]])</f>
        <v>328</v>
      </c>
      <c r="AH186" s="1">
        <f>IF(ISBLANK(cp[[#This Row],[total_beneficiaries_reached]]),SUM(cp[[#This Row],[calc_children]],cp[[#This Row],[calc_adults]]),cp[[#This Row],[total_beneficiaries_reached]])</f>
        <v>760</v>
      </c>
      <c r="AI186" s="49" t="str">
        <f ca="1">IF(B186="","",OFFSET(table_admin1[[#Headers],[ADM1_PT]],MATCH(B186,admin1,0),1))</f>
        <v>MZ01</v>
      </c>
      <c r="AJ186" s="49" t="str">
        <f t="shared" ca="1" si="4"/>
        <v>MZ0114</v>
      </c>
      <c r="AK186" s="49" t="str">
        <f t="shared" ca="1" si="5"/>
        <v/>
      </c>
    </row>
    <row r="187" spans="1:37" x14ac:dyDescent="0.2">
      <c r="A187" s="58">
        <v>45323</v>
      </c>
      <c r="B187" s="49" t="s">
        <v>120</v>
      </c>
      <c r="C187" s="49" t="s">
        <v>126</v>
      </c>
      <c r="G187" s="49" t="s">
        <v>116</v>
      </c>
      <c r="H187" s="49" t="s">
        <v>1199</v>
      </c>
      <c r="I187" s="49" t="s">
        <v>118</v>
      </c>
      <c r="K187" s="49" t="s">
        <v>1212</v>
      </c>
      <c r="L187" s="49">
        <v>28</v>
      </c>
      <c r="M187" s="49">
        <v>81</v>
      </c>
      <c r="N187" s="49">
        <v>86</v>
      </c>
      <c r="O187" s="49">
        <v>27</v>
      </c>
      <c r="X187" s="49">
        <v>126</v>
      </c>
      <c r="Y187" s="49">
        <v>144</v>
      </c>
      <c r="AC187" s="1">
        <f>IF(ISBLANK(cp[[#This Row],[total_boys]]),SUM(cp[[#This Row],[boys_0-5_reached]],cp[[#This Row],[boys_6-12_reached]],cp[[#This Row],[boys_13-18_reached]]),cp[[#This Row],[total_boys]])</f>
        <v>114</v>
      </c>
      <c r="AD187" s="1">
        <f>IF(ISBLANK(cp[[#This Row],[total_girls]]),SUM(cp[[#This Row],[girls_0-5_reached]],cp[[#This Row],[girls_6-12_reached]],cp[[#This Row],[girls_13-18_reached]]),cp[[#This Row],[total_girls]])</f>
        <v>108</v>
      </c>
      <c r="AE187" s="1">
        <f>IF(ISBLANK(cp[[#This Row],[total_children]]),SUM(cp[[#This Row],[calc_boys]],cp[[#This Row],[calc_girls]]),cp[[#This Row],[total_children]])</f>
        <v>222</v>
      </c>
      <c r="AF187" s="1">
        <f>IF(ISBLANK(cp[[#This Row],[total_pwd]]),SUM(cp[[#This Row],[total_pwd_men]],cp[[#This Row],[total_pwd_women]]),cp[[#This Row],[total_pwd]])</f>
        <v>0</v>
      </c>
      <c r="AG187" s="1">
        <f>IF(ISBLANK(cp[[#This Row],[total_adults]]),SUM(cp[[#This Row],[total_men]],cp[[#This Row],[total_women]]),cp[[#This Row],[total_adults]])</f>
        <v>270</v>
      </c>
      <c r="AH187" s="1">
        <f>IF(ISBLANK(cp[[#This Row],[total_beneficiaries_reached]]),SUM(cp[[#This Row],[calc_children]],cp[[#This Row],[calc_adults]]),cp[[#This Row],[total_beneficiaries_reached]])</f>
        <v>492</v>
      </c>
      <c r="AI187" s="49" t="str">
        <f ca="1">IF(B187="","",OFFSET(table_admin1[[#Headers],[ADM1_PT]],MATCH(B187,admin1,0),1))</f>
        <v>MZ01</v>
      </c>
      <c r="AJ187" s="49" t="str">
        <f t="shared" ca="1" si="4"/>
        <v>MZ0103</v>
      </c>
      <c r="AK187" s="49" t="str">
        <f t="shared" ca="1" si="5"/>
        <v/>
      </c>
    </row>
    <row r="188" spans="1:37" x14ac:dyDescent="0.2">
      <c r="A188" s="58">
        <v>45352</v>
      </c>
      <c r="B188" s="49" t="s">
        <v>113</v>
      </c>
      <c r="C188" s="49" t="s">
        <v>613</v>
      </c>
      <c r="G188" s="49" t="s">
        <v>122</v>
      </c>
      <c r="H188" s="49" t="s">
        <v>145</v>
      </c>
      <c r="I188" s="49" t="s">
        <v>124</v>
      </c>
      <c r="J188" s="49" t="s">
        <v>1315</v>
      </c>
      <c r="K188" s="49" t="s">
        <v>125</v>
      </c>
      <c r="L188" s="49">
        <v>37</v>
      </c>
      <c r="M188" s="49">
        <v>59</v>
      </c>
      <c r="N188" s="49">
        <v>82</v>
      </c>
      <c r="O188" s="49">
        <v>68</v>
      </c>
      <c r="X188" s="49">
        <v>170</v>
      </c>
      <c r="Y188" s="49">
        <v>77</v>
      </c>
      <c r="AC188" s="1">
        <f>IF(ISBLANK(cp[[#This Row],[total_boys]]),SUM(cp[[#This Row],[boys_0-5_reached]],cp[[#This Row],[boys_6-12_reached]],cp[[#This Row],[boys_13-18_reached]]),cp[[#This Row],[total_boys]])</f>
        <v>119</v>
      </c>
      <c r="AD188" s="1">
        <f>IF(ISBLANK(cp[[#This Row],[total_girls]]),SUM(cp[[#This Row],[girls_0-5_reached]],cp[[#This Row],[girls_6-12_reached]],cp[[#This Row],[girls_13-18_reached]]),cp[[#This Row],[total_girls]])</f>
        <v>127</v>
      </c>
      <c r="AE188" s="1">
        <f>IF(ISBLANK(cp[[#This Row],[total_children]]),SUM(cp[[#This Row],[calc_boys]],cp[[#This Row],[calc_girls]]),cp[[#This Row],[total_children]])</f>
        <v>246</v>
      </c>
      <c r="AF188" s="1">
        <f>IF(ISBLANK(cp[[#This Row],[total_pwd]]),SUM(cp[[#This Row],[total_pwd_men]],cp[[#This Row],[total_pwd_women]]),cp[[#This Row],[total_pwd]])</f>
        <v>0</v>
      </c>
      <c r="AG188" s="1">
        <f>IF(ISBLANK(cp[[#This Row],[total_adults]]),SUM(cp[[#This Row],[total_men]],cp[[#This Row],[total_women]]),cp[[#This Row],[total_adults]])</f>
        <v>247</v>
      </c>
      <c r="AH188" s="1">
        <f>IF(ISBLANK(cp[[#This Row],[total_beneficiaries_reached]]),SUM(cp[[#This Row],[calc_children]],cp[[#This Row],[calc_adults]]),cp[[#This Row],[total_beneficiaries_reached]])</f>
        <v>493</v>
      </c>
      <c r="AI188" s="49" t="str">
        <f ca="1">IF(B188="","",OFFSET(table_admin1[[#Headers],[ADM1_PT]],MATCH(B188,admin1,0),1))</f>
        <v>MZ09</v>
      </c>
      <c r="AJ188" s="49" t="str">
        <f t="shared" ca="1" si="4"/>
        <v>MZ0907</v>
      </c>
      <c r="AK188" s="49" t="str">
        <f t="shared" ca="1" si="5"/>
        <v/>
      </c>
    </row>
    <row r="189" spans="1:37" x14ac:dyDescent="0.2">
      <c r="A189" s="58">
        <v>45323</v>
      </c>
      <c r="B189" s="49" t="s">
        <v>229</v>
      </c>
      <c r="C189" s="49" t="s">
        <v>712</v>
      </c>
      <c r="G189" s="49" t="s">
        <v>122</v>
      </c>
      <c r="H189" s="49" t="s">
        <v>144</v>
      </c>
      <c r="I189" s="49" t="s">
        <v>124</v>
      </c>
      <c r="J189" s="49" t="s">
        <v>1315</v>
      </c>
      <c r="K189" s="49" t="s">
        <v>125</v>
      </c>
      <c r="L189" s="49">
        <v>132</v>
      </c>
      <c r="M189" s="49">
        <v>143</v>
      </c>
      <c r="N189" s="49">
        <v>180</v>
      </c>
      <c r="O189" s="49">
        <v>117</v>
      </c>
      <c r="X189" s="49">
        <v>130</v>
      </c>
      <c r="Y189" s="49">
        <v>93</v>
      </c>
      <c r="AC189" s="1">
        <f>IF(ISBLANK(cp[[#This Row],[total_boys]]),SUM(cp[[#This Row],[boys_0-5_reached]],cp[[#This Row],[boys_6-12_reached]],cp[[#This Row],[boys_13-18_reached]]),cp[[#This Row],[total_boys]])</f>
        <v>312</v>
      </c>
      <c r="AD189" s="1">
        <f>IF(ISBLANK(cp[[#This Row],[total_girls]]),SUM(cp[[#This Row],[girls_0-5_reached]],cp[[#This Row],[girls_6-12_reached]],cp[[#This Row],[girls_13-18_reached]]),cp[[#This Row],[total_girls]])</f>
        <v>260</v>
      </c>
      <c r="AE189" s="1">
        <f>IF(ISBLANK(cp[[#This Row],[total_children]]),SUM(cp[[#This Row],[calc_boys]],cp[[#This Row],[calc_girls]]),cp[[#This Row],[total_children]])</f>
        <v>572</v>
      </c>
      <c r="AF189" s="1">
        <f>IF(ISBLANK(cp[[#This Row],[total_pwd]]),SUM(cp[[#This Row],[total_pwd_men]],cp[[#This Row],[total_pwd_women]]),cp[[#This Row],[total_pwd]])</f>
        <v>0</v>
      </c>
      <c r="AG189" s="1">
        <f>IF(ISBLANK(cp[[#This Row],[total_adults]]),SUM(cp[[#This Row],[total_men]],cp[[#This Row],[total_women]]),cp[[#This Row],[total_adults]])</f>
        <v>223</v>
      </c>
      <c r="AH189" s="1">
        <f>IF(ISBLANK(cp[[#This Row],[total_beneficiaries_reached]]),SUM(cp[[#This Row],[calc_children]],cp[[#This Row],[calc_adults]]),cp[[#This Row],[total_beneficiaries_reached]])</f>
        <v>795</v>
      </c>
      <c r="AI189" s="49" t="str">
        <f ca="1">IF(B189="","",OFFSET(table_admin1[[#Headers],[ADM1_PT]],MATCH(B189,admin1,0),1))</f>
        <v>MZ11</v>
      </c>
      <c r="AJ189" s="49" t="str">
        <f t="shared" ca="1" si="4"/>
        <v>MZ1106</v>
      </c>
      <c r="AK189" s="49" t="str">
        <f t="shared" ca="1" si="5"/>
        <v/>
      </c>
    </row>
    <row r="190" spans="1:37" x14ac:dyDescent="0.2">
      <c r="A190" s="58">
        <v>45323</v>
      </c>
      <c r="B190" s="49" t="s">
        <v>229</v>
      </c>
      <c r="C190" s="49" t="s">
        <v>708</v>
      </c>
      <c r="G190" s="49" t="s">
        <v>116</v>
      </c>
      <c r="H190" s="49" t="s">
        <v>145</v>
      </c>
      <c r="I190" s="49" t="s">
        <v>118</v>
      </c>
      <c r="K190" s="49" t="s">
        <v>1212</v>
      </c>
      <c r="L190" s="49">
        <v>98</v>
      </c>
      <c r="M190" s="49">
        <v>43</v>
      </c>
      <c r="N190" s="49">
        <v>14</v>
      </c>
      <c r="O190" s="49">
        <v>52</v>
      </c>
      <c r="X190" s="49">
        <v>183</v>
      </c>
      <c r="Y190" s="49">
        <v>25</v>
      </c>
      <c r="AC190" s="1">
        <f>IF(ISBLANK(cp[[#This Row],[total_boys]]),SUM(cp[[#This Row],[boys_0-5_reached]],cp[[#This Row],[boys_6-12_reached]],cp[[#This Row],[boys_13-18_reached]]),cp[[#This Row],[total_boys]])</f>
        <v>112</v>
      </c>
      <c r="AD190" s="1">
        <f>IF(ISBLANK(cp[[#This Row],[total_girls]]),SUM(cp[[#This Row],[girls_0-5_reached]],cp[[#This Row],[girls_6-12_reached]],cp[[#This Row],[girls_13-18_reached]]),cp[[#This Row],[total_girls]])</f>
        <v>95</v>
      </c>
      <c r="AE190" s="1">
        <f>IF(ISBLANK(cp[[#This Row],[total_children]]),SUM(cp[[#This Row],[calc_boys]],cp[[#This Row],[calc_girls]]),cp[[#This Row],[total_children]])</f>
        <v>207</v>
      </c>
      <c r="AF190" s="1">
        <f>IF(ISBLANK(cp[[#This Row],[total_pwd]]),SUM(cp[[#This Row],[total_pwd_men]],cp[[#This Row],[total_pwd_women]]),cp[[#This Row],[total_pwd]])</f>
        <v>0</v>
      </c>
      <c r="AG190" s="1">
        <f>IF(ISBLANK(cp[[#This Row],[total_adults]]),SUM(cp[[#This Row],[total_men]],cp[[#This Row],[total_women]]),cp[[#This Row],[total_adults]])</f>
        <v>208</v>
      </c>
      <c r="AH190" s="1">
        <f>IF(ISBLANK(cp[[#This Row],[total_beneficiaries_reached]]),SUM(cp[[#This Row],[calc_children]],cp[[#This Row],[calc_adults]]),cp[[#This Row],[total_beneficiaries_reached]])</f>
        <v>415</v>
      </c>
      <c r="AI190" s="49" t="str">
        <f ca="1">IF(B190="","",OFFSET(table_admin1[[#Headers],[ADM1_PT]],MATCH(B190,admin1,0),1))</f>
        <v>MZ11</v>
      </c>
      <c r="AJ190" s="49" t="str">
        <f t="shared" ca="1" si="4"/>
        <v>MZ1105</v>
      </c>
      <c r="AK190" s="49" t="str">
        <f t="shared" ca="1" si="5"/>
        <v/>
      </c>
    </row>
    <row r="191" spans="1:37" x14ac:dyDescent="0.2">
      <c r="A191" s="58">
        <v>45383</v>
      </c>
      <c r="B191" s="49" t="s">
        <v>229</v>
      </c>
      <c r="C191" s="49" t="s">
        <v>693</v>
      </c>
      <c r="G191" s="49" t="s">
        <v>116</v>
      </c>
      <c r="H191" s="49" t="s">
        <v>146</v>
      </c>
      <c r="I191" s="49" t="s">
        <v>118</v>
      </c>
      <c r="K191" s="49" t="s">
        <v>1212</v>
      </c>
      <c r="L191" s="49">
        <v>183</v>
      </c>
      <c r="M191" s="49">
        <v>43</v>
      </c>
      <c r="N191" s="49">
        <v>199</v>
      </c>
      <c r="O191" s="49">
        <v>176</v>
      </c>
      <c r="X191" s="49">
        <v>178</v>
      </c>
      <c r="Y191" s="49">
        <v>142</v>
      </c>
      <c r="AC191" s="1">
        <f>IF(ISBLANK(cp[[#This Row],[total_boys]]),SUM(cp[[#This Row],[boys_0-5_reached]],cp[[#This Row],[boys_6-12_reached]],cp[[#This Row],[boys_13-18_reached]]),cp[[#This Row],[total_boys]])</f>
        <v>382</v>
      </c>
      <c r="AD191" s="1">
        <f>IF(ISBLANK(cp[[#This Row],[total_girls]]),SUM(cp[[#This Row],[girls_0-5_reached]],cp[[#This Row],[girls_6-12_reached]],cp[[#This Row],[girls_13-18_reached]]),cp[[#This Row],[total_girls]])</f>
        <v>219</v>
      </c>
      <c r="AE191" s="1">
        <f>IF(ISBLANK(cp[[#This Row],[total_children]]),SUM(cp[[#This Row],[calc_boys]],cp[[#This Row],[calc_girls]]),cp[[#This Row],[total_children]])</f>
        <v>601</v>
      </c>
      <c r="AF191" s="1">
        <f>IF(ISBLANK(cp[[#This Row],[total_pwd]]),SUM(cp[[#This Row],[total_pwd_men]],cp[[#This Row],[total_pwd_women]]),cp[[#This Row],[total_pwd]])</f>
        <v>0</v>
      </c>
      <c r="AG191" s="1">
        <f>IF(ISBLANK(cp[[#This Row],[total_adults]]),SUM(cp[[#This Row],[total_men]],cp[[#This Row],[total_women]]),cp[[#This Row],[total_adults]])</f>
        <v>320</v>
      </c>
      <c r="AH191" s="1">
        <f>IF(ISBLANK(cp[[#This Row],[total_beneficiaries_reached]]),SUM(cp[[#This Row],[calc_children]],cp[[#This Row],[calc_adults]]),cp[[#This Row],[total_beneficiaries_reached]])</f>
        <v>921</v>
      </c>
      <c r="AI191" s="49" t="str">
        <f ca="1">IF(B191="","",OFFSET(table_admin1[[#Headers],[ADM1_PT]],MATCH(B191,admin1,0),1))</f>
        <v>MZ11</v>
      </c>
      <c r="AJ191" s="49" t="str">
        <f t="shared" ca="1" si="4"/>
        <v>MZ1101</v>
      </c>
      <c r="AK191" s="49" t="str">
        <f t="shared" ca="1" si="5"/>
        <v/>
      </c>
    </row>
    <row r="192" spans="1:37" x14ac:dyDescent="0.2">
      <c r="A192" s="58">
        <v>45292</v>
      </c>
      <c r="B192" s="49" t="s">
        <v>120</v>
      </c>
      <c r="C192" s="49" t="s">
        <v>129</v>
      </c>
      <c r="G192" s="49" t="s">
        <v>116</v>
      </c>
      <c r="H192" s="49" t="s">
        <v>144</v>
      </c>
      <c r="I192" s="49" t="s">
        <v>118</v>
      </c>
      <c r="K192" s="49" t="s">
        <v>1212</v>
      </c>
      <c r="L192" s="49">
        <v>53</v>
      </c>
      <c r="M192" s="49">
        <v>56</v>
      </c>
      <c r="N192" s="49">
        <v>49</v>
      </c>
      <c r="O192" s="49">
        <v>38</v>
      </c>
      <c r="X192" s="49">
        <v>55</v>
      </c>
      <c r="Y192" s="49">
        <v>97</v>
      </c>
      <c r="AC192" s="1">
        <f>IF(ISBLANK(cp[[#This Row],[total_boys]]),SUM(cp[[#This Row],[boys_0-5_reached]],cp[[#This Row],[boys_6-12_reached]],cp[[#This Row],[boys_13-18_reached]]),cp[[#This Row],[total_boys]])</f>
        <v>102</v>
      </c>
      <c r="AD192" s="1">
        <f>IF(ISBLANK(cp[[#This Row],[total_girls]]),SUM(cp[[#This Row],[girls_0-5_reached]],cp[[#This Row],[girls_6-12_reached]],cp[[#This Row],[girls_13-18_reached]]),cp[[#This Row],[total_girls]])</f>
        <v>94</v>
      </c>
      <c r="AE192" s="1">
        <f>IF(ISBLANK(cp[[#This Row],[total_children]]),SUM(cp[[#This Row],[calc_boys]],cp[[#This Row],[calc_girls]]),cp[[#This Row],[total_children]])</f>
        <v>196</v>
      </c>
      <c r="AF192" s="1">
        <f>IF(ISBLANK(cp[[#This Row],[total_pwd]]),SUM(cp[[#This Row],[total_pwd_men]],cp[[#This Row],[total_pwd_women]]),cp[[#This Row],[total_pwd]])</f>
        <v>0</v>
      </c>
      <c r="AG192" s="1">
        <f>IF(ISBLANK(cp[[#This Row],[total_adults]]),SUM(cp[[#This Row],[total_men]],cp[[#This Row],[total_women]]),cp[[#This Row],[total_adults]])</f>
        <v>152</v>
      </c>
      <c r="AH192" s="1">
        <f>IF(ISBLANK(cp[[#This Row],[total_beneficiaries_reached]]),SUM(cp[[#This Row],[calc_children]],cp[[#This Row],[calc_adults]]),cp[[#This Row],[total_beneficiaries_reached]])</f>
        <v>348</v>
      </c>
      <c r="AI192" s="49" t="str">
        <f ca="1">IF(B192="","",OFFSET(table_admin1[[#Headers],[ADM1_PT]],MATCH(B192,admin1,0),1))</f>
        <v>MZ01</v>
      </c>
      <c r="AJ192" s="49" t="str">
        <f t="shared" ca="1" si="4"/>
        <v>MZ0110</v>
      </c>
      <c r="AK192" s="49" t="str">
        <f t="shared" ca="1" si="5"/>
        <v/>
      </c>
    </row>
    <row r="193" spans="1:37" x14ac:dyDescent="0.2">
      <c r="A193" s="58">
        <v>45383</v>
      </c>
      <c r="B193" s="49" t="s">
        <v>229</v>
      </c>
      <c r="C193" s="49" t="s">
        <v>693</v>
      </c>
      <c r="G193" s="49" t="s">
        <v>116</v>
      </c>
      <c r="H193" s="49" t="s">
        <v>1202</v>
      </c>
      <c r="I193" s="49" t="s">
        <v>130</v>
      </c>
      <c r="J193" s="49" t="s">
        <v>1319</v>
      </c>
      <c r="K193" s="49" t="s">
        <v>1212</v>
      </c>
      <c r="L193" s="49">
        <v>134</v>
      </c>
      <c r="M193" s="49">
        <v>2</v>
      </c>
      <c r="N193" s="49">
        <v>143</v>
      </c>
      <c r="O193" s="49">
        <v>198</v>
      </c>
      <c r="X193" s="49">
        <v>90</v>
      </c>
      <c r="Y193" s="49">
        <v>67</v>
      </c>
      <c r="AC193" s="1">
        <f>IF(ISBLANK(cp[[#This Row],[total_boys]]),SUM(cp[[#This Row],[boys_0-5_reached]],cp[[#This Row],[boys_6-12_reached]],cp[[#This Row],[boys_13-18_reached]]),cp[[#This Row],[total_boys]])</f>
        <v>277</v>
      </c>
      <c r="AD193" s="1">
        <f>IF(ISBLANK(cp[[#This Row],[total_girls]]),SUM(cp[[#This Row],[girls_0-5_reached]],cp[[#This Row],[girls_6-12_reached]],cp[[#This Row],[girls_13-18_reached]]),cp[[#This Row],[total_girls]])</f>
        <v>200</v>
      </c>
      <c r="AE193" s="1">
        <f>IF(ISBLANK(cp[[#This Row],[total_children]]),SUM(cp[[#This Row],[calc_boys]],cp[[#This Row],[calc_girls]]),cp[[#This Row],[total_children]])</f>
        <v>477</v>
      </c>
      <c r="AF193" s="1">
        <f>IF(ISBLANK(cp[[#This Row],[total_pwd]]),SUM(cp[[#This Row],[total_pwd_men]],cp[[#This Row],[total_pwd_women]]),cp[[#This Row],[total_pwd]])</f>
        <v>0</v>
      </c>
      <c r="AG193" s="1">
        <f>IF(ISBLANK(cp[[#This Row],[total_adults]]),SUM(cp[[#This Row],[total_men]],cp[[#This Row],[total_women]]),cp[[#This Row],[total_adults]])</f>
        <v>157</v>
      </c>
      <c r="AH193" s="1">
        <f>IF(ISBLANK(cp[[#This Row],[total_beneficiaries_reached]]),SUM(cp[[#This Row],[calc_children]],cp[[#This Row],[calc_adults]]),cp[[#This Row],[total_beneficiaries_reached]])</f>
        <v>634</v>
      </c>
      <c r="AI193" s="49" t="str">
        <f ca="1">IF(B193="","",OFFSET(table_admin1[[#Headers],[ADM1_PT]],MATCH(B193,admin1,0),1))</f>
        <v>MZ11</v>
      </c>
      <c r="AJ193" s="49" t="str">
        <f t="shared" ca="1" si="4"/>
        <v>MZ1101</v>
      </c>
      <c r="AK193" s="49" t="str">
        <f t="shared" ca="1" si="5"/>
        <v/>
      </c>
    </row>
    <row r="194" spans="1:37" x14ac:dyDescent="0.2">
      <c r="A194" s="58">
        <v>45352</v>
      </c>
      <c r="B194" s="49" t="s">
        <v>209</v>
      </c>
      <c r="C194" s="49" t="s">
        <v>445</v>
      </c>
      <c r="G194" s="49" t="s">
        <v>116</v>
      </c>
      <c r="H194" s="49" t="s">
        <v>145</v>
      </c>
      <c r="I194" s="49" t="s">
        <v>118</v>
      </c>
      <c r="K194" s="49" t="s">
        <v>1212</v>
      </c>
      <c r="L194" s="49">
        <v>114</v>
      </c>
      <c r="M194" s="49">
        <v>35</v>
      </c>
      <c r="N194" s="49">
        <v>187</v>
      </c>
      <c r="O194" s="49">
        <v>174</v>
      </c>
      <c r="X194" s="49">
        <v>96</v>
      </c>
      <c r="Y194" s="49">
        <v>30</v>
      </c>
      <c r="AC194" s="1">
        <f>IF(ISBLANK(cp[[#This Row],[total_boys]]),SUM(cp[[#This Row],[boys_0-5_reached]],cp[[#This Row],[boys_6-12_reached]],cp[[#This Row],[boys_13-18_reached]]),cp[[#This Row],[total_boys]])</f>
        <v>301</v>
      </c>
      <c r="AD194" s="1">
        <f>IF(ISBLANK(cp[[#This Row],[total_girls]]),SUM(cp[[#This Row],[girls_0-5_reached]],cp[[#This Row],[girls_6-12_reached]],cp[[#This Row],[girls_13-18_reached]]),cp[[#This Row],[total_girls]])</f>
        <v>209</v>
      </c>
      <c r="AE194" s="1">
        <f>IF(ISBLANK(cp[[#This Row],[total_children]]),SUM(cp[[#This Row],[calc_boys]],cp[[#This Row],[calc_girls]]),cp[[#This Row],[total_children]])</f>
        <v>510</v>
      </c>
      <c r="AF194" s="1">
        <f>IF(ISBLANK(cp[[#This Row],[total_pwd]]),SUM(cp[[#This Row],[total_pwd_men]],cp[[#This Row],[total_pwd_women]]),cp[[#This Row],[total_pwd]])</f>
        <v>0</v>
      </c>
      <c r="AG194" s="1">
        <f>IF(ISBLANK(cp[[#This Row],[total_adults]]),SUM(cp[[#This Row],[total_men]],cp[[#This Row],[total_women]]),cp[[#This Row],[total_adults]])</f>
        <v>126</v>
      </c>
      <c r="AH194" s="1">
        <f>IF(ISBLANK(cp[[#This Row],[total_beneficiaries_reached]]),SUM(cp[[#This Row],[calc_children]],cp[[#This Row],[calc_adults]]),cp[[#This Row],[total_beneficiaries_reached]])</f>
        <v>636</v>
      </c>
      <c r="AI194" s="49" t="str">
        <f ca="1">IF(B194="","",OFFSET(table_admin1[[#Headers],[ADM1_PT]],MATCH(B194,admin1,0),1))</f>
        <v>MZ07</v>
      </c>
      <c r="AJ194" s="49" t="str">
        <f t="shared" ca="1" si="4"/>
        <v>MZ0703</v>
      </c>
      <c r="AK194" s="49" t="str">
        <f t="shared" ca="1" si="5"/>
        <v/>
      </c>
    </row>
    <row r="195" spans="1:37" x14ac:dyDescent="0.2">
      <c r="A195" s="58">
        <v>45383</v>
      </c>
      <c r="B195" s="49" t="s">
        <v>224</v>
      </c>
      <c r="C195" s="49" t="s">
        <v>656</v>
      </c>
      <c r="G195" s="49" t="s">
        <v>122</v>
      </c>
      <c r="H195" s="49" t="s">
        <v>145</v>
      </c>
      <c r="I195" s="49" t="s">
        <v>130</v>
      </c>
      <c r="J195" s="49" t="s">
        <v>1318</v>
      </c>
      <c r="K195" s="49" t="s">
        <v>125</v>
      </c>
      <c r="L195" s="49">
        <v>19</v>
      </c>
      <c r="M195" s="49">
        <v>43</v>
      </c>
      <c r="N195" s="49">
        <v>32</v>
      </c>
      <c r="O195" s="49">
        <v>132</v>
      </c>
      <c r="X195" s="49">
        <v>120</v>
      </c>
      <c r="Y195" s="49">
        <v>44</v>
      </c>
      <c r="AC195" s="1">
        <f>IF(ISBLANK(cp[[#This Row],[total_boys]]),SUM(cp[[#This Row],[boys_0-5_reached]],cp[[#This Row],[boys_6-12_reached]],cp[[#This Row],[boys_13-18_reached]]),cp[[#This Row],[total_boys]])</f>
        <v>51</v>
      </c>
      <c r="AD195" s="1">
        <f>IF(ISBLANK(cp[[#This Row],[total_girls]]),SUM(cp[[#This Row],[girls_0-5_reached]],cp[[#This Row],[girls_6-12_reached]],cp[[#This Row],[girls_13-18_reached]]),cp[[#This Row],[total_girls]])</f>
        <v>175</v>
      </c>
      <c r="AE195" s="1">
        <f>IF(ISBLANK(cp[[#This Row],[total_children]]),SUM(cp[[#This Row],[calc_boys]],cp[[#This Row],[calc_girls]]),cp[[#This Row],[total_children]])</f>
        <v>226</v>
      </c>
      <c r="AF195" s="1">
        <f>IF(ISBLANK(cp[[#This Row],[total_pwd]]),SUM(cp[[#This Row],[total_pwd_men]],cp[[#This Row],[total_pwd_women]]),cp[[#This Row],[total_pwd]])</f>
        <v>0</v>
      </c>
      <c r="AG195" s="1">
        <f>IF(ISBLANK(cp[[#This Row],[total_adults]]),SUM(cp[[#This Row],[total_men]],cp[[#This Row],[total_women]]),cp[[#This Row],[total_adults]])</f>
        <v>164</v>
      </c>
      <c r="AH195" s="1">
        <f>IF(ISBLANK(cp[[#This Row],[total_beneficiaries_reached]]),SUM(cp[[#This Row],[calc_children]],cp[[#This Row],[calc_adults]]),cp[[#This Row],[total_beneficiaries_reached]])</f>
        <v>390</v>
      </c>
      <c r="AI195" s="49" t="str">
        <f ca="1">IF(B195="","",OFFSET(table_admin1[[#Headers],[ADM1_PT]],MATCH(B195,admin1,0),1))</f>
        <v>MZ10</v>
      </c>
      <c r="AJ195" s="49" t="str">
        <f t="shared" ca="1" si="4"/>
        <v>MZ1006</v>
      </c>
      <c r="AK195" s="49" t="str">
        <f t="shared" ca="1" si="5"/>
        <v/>
      </c>
    </row>
    <row r="196" spans="1:37" x14ac:dyDescent="0.2">
      <c r="A196" s="58">
        <v>45352</v>
      </c>
      <c r="B196" s="49" t="s">
        <v>229</v>
      </c>
      <c r="C196" s="49" t="s">
        <v>712</v>
      </c>
      <c r="G196" s="49" t="s">
        <v>116</v>
      </c>
      <c r="H196" s="49" t="s">
        <v>145</v>
      </c>
      <c r="I196" s="49" t="s">
        <v>118</v>
      </c>
      <c r="K196" s="49" t="s">
        <v>1212</v>
      </c>
      <c r="L196" s="49">
        <v>41</v>
      </c>
      <c r="M196" s="49">
        <v>43</v>
      </c>
      <c r="N196" s="49">
        <v>89</v>
      </c>
      <c r="O196" s="49">
        <v>68</v>
      </c>
      <c r="X196" s="49">
        <v>39</v>
      </c>
      <c r="Y196" s="49">
        <v>21</v>
      </c>
      <c r="AC196" s="1">
        <f>IF(ISBLANK(cp[[#This Row],[total_boys]]),SUM(cp[[#This Row],[boys_0-5_reached]],cp[[#This Row],[boys_6-12_reached]],cp[[#This Row],[boys_13-18_reached]]),cp[[#This Row],[total_boys]])</f>
        <v>130</v>
      </c>
      <c r="AD196" s="1">
        <f>IF(ISBLANK(cp[[#This Row],[total_girls]]),SUM(cp[[#This Row],[girls_0-5_reached]],cp[[#This Row],[girls_6-12_reached]],cp[[#This Row],[girls_13-18_reached]]),cp[[#This Row],[total_girls]])</f>
        <v>111</v>
      </c>
      <c r="AE196" s="1">
        <f>IF(ISBLANK(cp[[#This Row],[total_children]]),SUM(cp[[#This Row],[calc_boys]],cp[[#This Row],[calc_girls]]),cp[[#This Row],[total_children]])</f>
        <v>241</v>
      </c>
      <c r="AF196" s="1">
        <f>IF(ISBLANK(cp[[#This Row],[total_pwd]]),SUM(cp[[#This Row],[total_pwd_men]],cp[[#This Row],[total_pwd_women]]),cp[[#This Row],[total_pwd]])</f>
        <v>0</v>
      </c>
      <c r="AG196" s="1">
        <f>IF(ISBLANK(cp[[#This Row],[total_adults]]),SUM(cp[[#This Row],[total_men]],cp[[#This Row],[total_women]]),cp[[#This Row],[total_adults]])</f>
        <v>60</v>
      </c>
      <c r="AH196" s="1">
        <f>IF(ISBLANK(cp[[#This Row],[total_beneficiaries_reached]]),SUM(cp[[#This Row],[calc_children]],cp[[#This Row],[calc_adults]]),cp[[#This Row],[total_beneficiaries_reached]])</f>
        <v>301</v>
      </c>
      <c r="AI196" s="49" t="str">
        <f ca="1">IF(B196="","",OFFSET(table_admin1[[#Headers],[ADM1_PT]],MATCH(B196,admin1,0),1))</f>
        <v>MZ11</v>
      </c>
      <c r="AJ196" s="49" t="str">
        <f t="shared" ca="1" si="4"/>
        <v>MZ1106</v>
      </c>
      <c r="AK196" s="49" t="str">
        <f t="shared" ca="1" si="5"/>
        <v/>
      </c>
    </row>
    <row r="197" spans="1:37" x14ac:dyDescent="0.2">
      <c r="A197" s="58">
        <v>45352</v>
      </c>
      <c r="B197" s="49" t="s">
        <v>209</v>
      </c>
      <c r="C197" s="49" t="s">
        <v>441</v>
      </c>
      <c r="G197" s="49" t="s">
        <v>122</v>
      </c>
      <c r="H197" s="49" t="s">
        <v>144</v>
      </c>
      <c r="I197" s="49" t="s">
        <v>124</v>
      </c>
      <c r="J197" s="49" t="s">
        <v>1315</v>
      </c>
      <c r="K197" s="49" t="s">
        <v>125</v>
      </c>
      <c r="L197" s="49">
        <v>160</v>
      </c>
      <c r="M197" s="49">
        <v>93</v>
      </c>
      <c r="N197" s="49">
        <v>105</v>
      </c>
      <c r="O197" s="49">
        <v>155</v>
      </c>
      <c r="X197" s="49">
        <v>38</v>
      </c>
      <c r="Y197" s="49">
        <v>109</v>
      </c>
      <c r="AC197" s="1">
        <f>IF(ISBLANK(cp[[#This Row],[total_boys]]),SUM(cp[[#This Row],[boys_0-5_reached]],cp[[#This Row],[boys_6-12_reached]],cp[[#This Row],[boys_13-18_reached]]),cp[[#This Row],[total_boys]])</f>
        <v>265</v>
      </c>
      <c r="AD197" s="1">
        <f>IF(ISBLANK(cp[[#This Row],[total_girls]]),SUM(cp[[#This Row],[girls_0-5_reached]],cp[[#This Row],[girls_6-12_reached]],cp[[#This Row],[girls_13-18_reached]]),cp[[#This Row],[total_girls]])</f>
        <v>248</v>
      </c>
      <c r="AE197" s="1">
        <f>IF(ISBLANK(cp[[#This Row],[total_children]]),SUM(cp[[#This Row],[calc_boys]],cp[[#This Row],[calc_girls]]),cp[[#This Row],[total_children]])</f>
        <v>513</v>
      </c>
      <c r="AF197" s="1">
        <f>IF(ISBLANK(cp[[#This Row],[total_pwd]]),SUM(cp[[#This Row],[total_pwd_men]],cp[[#This Row],[total_pwd_women]]),cp[[#This Row],[total_pwd]])</f>
        <v>0</v>
      </c>
      <c r="AG197" s="1">
        <f>IF(ISBLANK(cp[[#This Row],[total_adults]]),SUM(cp[[#This Row],[total_men]],cp[[#This Row],[total_women]]),cp[[#This Row],[total_adults]])</f>
        <v>147</v>
      </c>
      <c r="AH197" s="1">
        <f>IF(ISBLANK(cp[[#This Row],[total_beneficiaries_reached]]),SUM(cp[[#This Row],[calc_children]],cp[[#This Row],[calc_adults]]),cp[[#This Row],[total_beneficiaries_reached]])</f>
        <v>660</v>
      </c>
      <c r="AI197" s="49" t="str">
        <f ca="1">IF(B197="","",OFFSET(table_admin1[[#Headers],[ADM1_PT]],MATCH(B197,admin1,0),1))</f>
        <v>MZ07</v>
      </c>
      <c r="AJ197" s="49" t="str">
        <f t="shared" ca="1" si="4"/>
        <v>MZ0702</v>
      </c>
      <c r="AK197" s="49" t="str">
        <f t="shared" ca="1" si="5"/>
        <v/>
      </c>
    </row>
    <row r="198" spans="1:37" x14ac:dyDescent="0.2">
      <c r="A198" s="58">
        <v>45323</v>
      </c>
      <c r="B198" s="49" t="s">
        <v>214</v>
      </c>
      <c r="C198" s="49" t="s">
        <v>574</v>
      </c>
      <c r="G198" s="49" t="s">
        <v>122</v>
      </c>
      <c r="H198" s="49" t="s">
        <v>144</v>
      </c>
      <c r="I198" s="49" t="s">
        <v>130</v>
      </c>
      <c r="J198" s="49" t="s">
        <v>1317</v>
      </c>
      <c r="K198" s="49" t="s">
        <v>125</v>
      </c>
      <c r="L198" s="49">
        <v>49</v>
      </c>
      <c r="M198" s="49">
        <v>158</v>
      </c>
      <c r="N198" s="49">
        <v>169</v>
      </c>
      <c r="O198" s="49">
        <v>179</v>
      </c>
      <c r="X198" s="49">
        <v>102</v>
      </c>
      <c r="Y198" s="49">
        <v>155</v>
      </c>
      <c r="AC198" s="1">
        <f>IF(ISBLANK(cp[[#This Row],[total_boys]]),SUM(cp[[#This Row],[boys_0-5_reached]],cp[[#This Row],[boys_6-12_reached]],cp[[#This Row],[boys_13-18_reached]]),cp[[#This Row],[total_boys]])</f>
        <v>218</v>
      </c>
      <c r="AD198" s="1">
        <f>IF(ISBLANK(cp[[#This Row],[total_girls]]),SUM(cp[[#This Row],[girls_0-5_reached]],cp[[#This Row],[girls_6-12_reached]],cp[[#This Row],[girls_13-18_reached]]),cp[[#This Row],[total_girls]])</f>
        <v>337</v>
      </c>
      <c r="AE198" s="1">
        <f>IF(ISBLANK(cp[[#This Row],[total_children]]),SUM(cp[[#This Row],[calc_boys]],cp[[#This Row],[calc_girls]]),cp[[#This Row],[total_children]])</f>
        <v>555</v>
      </c>
      <c r="AF198" s="1">
        <f>IF(ISBLANK(cp[[#This Row],[total_pwd]]),SUM(cp[[#This Row],[total_pwd_men]],cp[[#This Row],[total_pwd_women]]),cp[[#This Row],[total_pwd]])</f>
        <v>0</v>
      </c>
      <c r="AG198" s="1">
        <f>IF(ISBLANK(cp[[#This Row],[total_adults]]),SUM(cp[[#This Row],[total_men]],cp[[#This Row],[total_women]]),cp[[#This Row],[total_adults]])</f>
        <v>257</v>
      </c>
      <c r="AH198" s="1">
        <f>IF(ISBLANK(cp[[#This Row],[total_beneficiaries_reached]]),SUM(cp[[#This Row],[calc_children]],cp[[#This Row],[calc_adults]]),cp[[#This Row],[total_beneficiaries_reached]])</f>
        <v>812</v>
      </c>
      <c r="AI198" s="49" t="str">
        <f ca="1">IF(B198="","",OFFSET(table_admin1[[#Headers],[ADM1_PT]],MATCH(B198,admin1,0),1))</f>
        <v>MZ08</v>
      </c>
      <c r="AJ198" s="49" t="str">
        <f t="shared" ref="AJ198:AJ261" ca="1" si="6">IF(C198="","",INDEX(admin2_pcode,MATCH(C198,OFFSET(admin2_start,MATCH(AI198,admin1_linked_pcode,0),0,COUNTIF(admin1_linked_pcode,AI198)),0)+MATCH(AI198,admin1_linked_pcode,0)-1))</f>
        <v>MZ0815</v>
      </c>
      <c r="AK198" s="49" t="str">
        <f t="shared" ref="AK198:AK261" ca="1" si="7">IF(D198="","",INDEX(admin3_pcode,MATCH(D198,OFFSET(admin3_start,MATCH(AJ198,admin2_linked_pcode,0),0,COUNTIF(admin2_linked_pcode,AJ198)),0)+MATCH(AJ198,admin2_linked_pcode,0)-1))</f>
        <v/>
      </c>
    </row>
    <row r="199" spans="1:37" x14ac:dyDescent="0.2">
      <c r="A199" s="58">
        <v>45352</v>
      </c>
      <c r="B199" s="49" t="s">
        <v>224</v>
      </c>
      <c r="C199" s="49" t="s">
        <v>656</v>
      </c>
      <c r="G199" s="49" t="s">
        <v>116</v>
      </c>
      <c r="H199" s="49" t="s">
        <v>1199</v>
      </c>
      <c r="I199" s="49" t="s">
        <v>118</v>
      </c>
      <c r="K199" s="49" t="s">
        <v>1212</v>
      </c>
      <c r="L199" s="49">
        <v>15</v>
      </c>
      <c r="M199" s="49">
        <v>192</v>
      </c>
      <c r="N199" s="49">
        <v>43</v>
      </c>
      <c r="O199" s="49">
        <v>122</v>
      </c>
      <c r="X199" s="49">
        <v>33</v>
      </c>
      <c r="Y199" s="49">
        <v>175</v>
      </c>
      <c r="AC199" s="1">
        <f>IF(ISBLANK(cp[[#This Row],[total_boys]]),SUM(cp[[#This Row],[boys_0-5_reached]],cp[[#This Row],[boys_6-12_reached]],cp[[#This Row],[boys_13-18_reached]]),cp[[#This Row],[total_boys]])</f>
        <v>58</v>
      </c>
      <c r="AD199" s="1">
        <f>IF(ISBLANK(cp[[#This Row],[total_girls]]),SUM(cp[[#This Row],[girls_0-5_reached]],cp[[#This Row],[girls_6-12_reached]],cp[[#This Row],[girls_13-18_reached]]),cp[[#This Row],[total_girls]])</f>
        <v>314</v>
      </c>
      <c r="AE199" s="1">
        <f>IF(ISBLANK(cp[[#This Row],[total_children]]),SUM(cp[[#This Row],[calc_boys]],cp[[#This Row],[calc_girls]]),cp[[#This Row],[total_children]])</f>
        <v>372</v>
      </c>
      <c r="AF199" s="1">
        <f>IF(ISBLANK(cp[[#This Row],[total_pwd]]),SUM(cp[[#This Row],[total_pwd_men]],cp[[#This Row],[total_pwd_women]]),cp[[#This Row],[total_pwd]])</f>
        <v>0</v>
      </c>
      <c r="AG199" s="1">
        <f>IF(ISBLANK(cp[[#This Row],[total_adults]]),SUM(cp[[#This Row],[total_men]],cp[[#This Row],[total_women]]),cp[[#This Row],[total_adults]])</f>
        <v>208</v>
      </c>
      <c r="AH199" s="1">
        <f>IF(ISBLANK(cp[[#This Row],[total_beneficiaries_reached]]),SUM(cp[[#This Row],[calc_children]],cp[[#This Row],[calc_adults]]),cp[[#This Row],[total_beneficiaries_reached]])</f>
        <v>580</v>
      </c>
      <c r="AI199" s="49" t="str">
        <f ca="1">IF(B199="","",OFFSET(table_admin1[[#Headers],[ADM1_PT]],MATCH(B199,admin1,0),1))</f>
        <v>MZ10</v>
      </c>
      <c r="AJ199" s="49" t="str">
        <f t="shared" ca="1" si="6"/>
        <v>MZ1006</v>
      </c>
      <c r="AK199" s="49" t="str">
        <f t="shared" ca="1" si="7"/>
        <v/>
      </c>
    </row>
    <row r="200" spans="1:37" x14ac:dyDescent="0.2">
      <c r="A200" s="58">
        <v>45383</v>
      </c>
      <c r="B200" s="49" t="s">
        <v>209</v>
      </c>
      <c r="C200" s="49" t="s">
        <v>437</v>
      </c>
      <c r="G200" s="49" t="s">
        <v>116</v>
      </c>
      <c r="H200" s="49" t="s">
        <v>144</v>
      </c>
      <c r="I200" s="49" t="s">
        <v>118</v>
      </c>
      <c r="K200" s="49" t="s">
        <v>1212</v>
      </c>
      <c r="L200" s="49">
        <v>62</v>
      </c>
      <c r="M200" s="49">
        <v>58</v>
      </c>
      <c r="N200" s="49">
        <v>131</v>
      </c>
      <c r="O200" s="49">
        <v>16</v>
      </c>
      <c r="X200" s="49">
        <v>135</v>
      </c>
      <c r="Y200" s="49">
        <v>70</v>
      </c>
      <c r="AC200" s="1">
        <f>IF(ISBLANK(cp[[#This Row],[total_boys]]),SUM(cp[[#This Row],[boys_0-5_reached]],cp[[#This Row],[boys_6-12_reached]],cp[[#This Row],[boys_13-18_reached]]),cp[[#This Row],[total_boys]])</f>
        <v>193</v>
      </c>
      <c r="AD200" s="1">
        <f>IF(ISBLANK(cp[[#This Row],[total_girls]]),SUM(cp[[#This Row],[girls_0-5_reached]],cp[[#This Row],[girls_6-12_reached]],cp[[#This Row],[girls_13-18_reached]]),cp[[#This Row],[total_girls]])</f>
        <v>74</v>
      </c>
      <c r="AE200" s="1">
        <f>IF(ISBLANK(cp[[#This Row],[total_children]]),SUM(cp[[#This Row],[calc_boys]],cp[[#This Row],[calc_girls]]),cp[[#This Row],[total_children]])</f>
        <v>267</v>
      </c>
      <c r="AF200" s="1">
        <f>IF(ISBLANK(cp[[#This Row],[total_pwd]]),SUM(cp[[#This Row],[total_pwd_men]],cp[[#This Row],[total_pwd_women]]),cp[[#This Row],[total_pwd]])</f>
        <v>0</v>
      </c>
      <c r="AG200" s="1">
        <f>IF(ISBLANK(cp[[#This Row],[total_adults]]),SUM(cp[[#This Row],[total_men]],cp[[#This Row],[total_women]]),cp[[#This Row],[total_adults]])</f>
        <v>205</v>
      </c>
      <c r="AH200" s="1">
        <f>IF(ISBLANK(cp[[#This Row],[total_beneficiaries_reached]]),SUM(cp[[#This Row],[calc_children]],cp[[#This Row],[calc_adults]]),cp[[#This Row],[total_beneficiaries_reached]])</f>
        <v>472</v>
      </c>
      <c r="AI200" s="49" t="str">
        <f ca="1">IF(B200="","",OFFSET(table_admin1[[#Headers],[ADM1_PT]],MATCH(B200,admin1,0),1))</f>
        <v>MZ07</v>
      </c>
      <c r="AJ200" s="49" t="str">
        <f t="shared" ca="1" si="6"/>
        <v>MZ0701</v>
      </c>
      <c r="AK200" s="49" t="str">
        <f t="shared" ca="1" si="7"/>
        <v/>
      </c>
    </row>
    <row r="201" spans="1:37" x14ac:dyDescent="0.2">
      <c r="A201" s="58">
        <v>45292</v>
      </c>
      <c r="B201" s="49" t="s">
        <v>224</v>
      </c>
      <c r="C201" s="49" t="s">
        <v>667</v>
      </c>
      <c r="G201" s="49" t="s">
        <v>116</v>
      </c>
      <c r="H201" s="49" t="s">
        <v>1199</v>
      </c>
      <c r="I201" s="49" t="s">
        <v>118</v>
      </c>
      <c r="K201" s="49" t="s">
        <v>1212</v>
      </c>
      <c r="L201" s="49">
        <v>178</v>
      </c>
      <c r="M201" s="49">
        <v>128</v>
      </c>
      <c r="N201" s="49">
        <v>161</v>
      </c>
      <c r="O201" s="49">
        <v>66</v>
      </c>
      <c r="X201" s="49">
        <v>87</v>
      </c>
      <c r="Y201" s="49">
        <v>189</v>
      </c>
      <c r="AC201" s="1">
        <f>IF(ISBLANK(cp[[#This Row],[total_boys]]),SUM(cp[[#This Row],[boys_0-5_reached]],cp[[#This Row],[boys_6-12_reached]],cp[[#This Row],[boys_13-18_reached]]),cp[[#This Row],[total_boys]])</f>
        <v>339</v>
      </c>
      <c r="AD201" s="1">
        <f>IF(ISBLANK(cp[[#This Row],[total_girls]]),SUM(cp[[#This Row],[girls_0-5_reached]],cp[[#This Row],[girls_6-12_reached]],cp[[#This Row],[girls_13-18_reached]]),cp[[#This Row],[total_girls]])</f>
        <v>194</v>
      </c>
      <c r="AE201" s="1">
        <f>IF(ISBLANK(cp[[#This Row],[total_children]]),SUM(cp[[#This Row],[calc_boys]],cp[[#This Row],[calc_girls]]),cp[[#This Row],[total_children]])</f>
        <v>533</v>
      </c>
      <c r="AF201" s="1">
        <f>IF(ISBLANK(cp[[#This Row],[total_pwd]]),SUM(cp[[#This Row],[total_pwd_men]],cp[[#This Row],[total_pwd_women]]),cp[[#This Row],[total_pwd]])</f>
        <v>0</v>
      </c>
      <c r="AG201" s="1">
        <f>IF(ISBLANK(cp[[#This Row],[total_adults]]),SUM(cp[[#This Row],[total_men]],cp[[#This Row],[total_women]]),cp[[#This Row],[total_adults]])</f>
        <v>276</v>
      </c>
      <c r="AH201" s="1">
        <f>IF(ISBLANK(cp[[#This Row],[total_beneficiaries_reached]]),SUM(cp[[#This Row],[calc_children]],cp[[#This Row],[calc_adults]]),cp[[#This Row],[total_beneficiaries_reached]])</f>
        <v>809</v>
      </c>
      <c r="AI201" s="49" t="str">
        <f ca="1">IF(B201="","",OFFSET(table_admin1[[#Headers],[ADM1_PT]],MATCH(B201,admin1,0),1))</f>
        <v>MZ10</v>
      </c>
      <c r="AJ201" s="49" t="str">
        <f t="shared" ca="1" si="6"/>
        <v>MZ1009</v>
      </c>
      <c r="AK201" s="49" t="str">
        <f t="shared" ca="1" si="7"/>
        <v/>
      </c>
    </row>
    <row r="202" spans="1:37" x14ac:dyDescent="0.2">
      <c r="A202" s="58">
        <v>45352</v>
      </c>
      <c r="B202" s="49" t="s">
        <v>120</v>
      </c>
      <c r="C202" s="49" t="s">
        <v>205</v>
      </c>
      <c r="G202" s="49" t="s">
        <v>122</v>
      </c>
      <c r="H202" s="49" t="s">
        <v>145</v>
      </c>
      <c r="L202" s="49">
        <v>116</v>
      </c>
      <c r="M202" s="49">
        <v>156</v>
      </c>
      <c r="N202" s="49">
        <v>28</v>
      </c>
      <c r="O202" s="49">
        <v>175</v>
      </c>
      <c r="X202" s="49">
        <v>79</v>
      </c>
      <c r="Y202" s="49">
        <v>77</v>
      </c>
      <c r="AC202" s="1">
        <f>IF(ISBLANK(cp[[#This Row],[total_boys]]),SUM(cp[[#This Row],[boys_0-5_reached]],cp[[#This Row],[boys_6-12_reached]],cp[[#This Row],[boys_13-18_reached]]),cp[[#This Row],[total_boys]])</f>
        <v>144</v>
      </c>
      <c r="AD202" s="1">
        <f>IF(ISBLANK(cp[[#This Row],[total_girls]]),SUM(cp[[#This Row],[girls_0-5_reached]],cp[[#This Row],[girls_6-12_reached]],cp[[#This Row],[girls_13-18_reached]]),cp[[#This Row],[total_girls]])</f>
        <v>331</v>
      </c>
      <c r="AE202" s="1">
        <f>IF(ISBLANK(cp[[#This Row],[total_children]]),SUM(cp[[#This Row],[calc_boys]],cp[[#This Row],[calc_girls]]),cp[[#This Row],[total_children]])</f>
        <v>475</v>
      </c>
      <c r="AF202" s="1">
        <f>IF(ISBLANK(cp[[#This Row],[total_pwd]]),SUM(cp[[#This Row],[total_pwd_men]],cp[[#This Row],[total_pwd_women]]),cp[[#This Row],[total_pwd]])</f>
        <v>0</v>
      </c>
      <c r="AG202" s="1">
        <f>IF(ISBLANK(cp[[#This Row],[total_adults]]),SUM(cp[[#This Row],[total_men]],cp[[#This Row],[total_women]]),cp[[#This Row],[total_adults]])</f>
        <v>156</v>
      </c>
      <c r="AH202" s="1">
        <f>IF(ISBLANK(cp[[#This Row],[total_beneficiaries_reached]]),SUM(cp[[#This Row],[calc_children]],cp[[#This Row],[calc_adults]]),cp[[#This Row],[total_beneficiaries_reached]])</f>
        <v>631</v>
      </c>
      <c r="AI202" s="49" t="str">
        <f ca="1">IF(B202="","",OFFSET(table_admin1[[#Headers],[ADM1_PT]],MATCH(B202,admin1,0),1))</f>
        <v>MZ01</v>
      </c>
      <c r="AJ202" s="49" t="str">
        <f t="shared" ca="1" si="6"/>
        <v>MZ0106</v>
      </c>
      <c r="AK202" s="49" t="str">
        <f t="shared" ca="1" si="7"/>
        <v/>
      </c>
    </row>
    <row r="203" spans="1:37" x14ac:dyDescent="0.2">
      <c r="A203" s="58">
        <v>45292</v>
      </c>
      <c r="B203" s="49" t="s">
        <v>192</v>
      </c>
      <c r="C203" s="49" t="s">
        <v>363</v>
      </c>
      <c r="G203" s="49" t="s">
        <v>116</v>
      </c>
      <c r="H203" s="49" t="s">
        <v>146</v>
      </c>
      <c r="I203" s="49" t="s">
        <v>118</v>
      </c>
      <c r="K203" s="49" t="s">
        <v>1212</v>
      </c>
      <c r="L203" s="49">
        <v>104</v>
      </c>
      <c r="M203" s="49">
        <v>81</v>
      </c>
      <c r="N203" s="49">
        <v>185</v>
      </c>
      <c r="O203" s="49">
        <v>77</v>
      </c>
      <c r="X203" s="49">
        <v>97</v>
      </c>
      <c r="Y203" s="49">
        <v>168</v>
      </c>
      <c r="AC203" s="1">
        <f>IF(ISBLANK(cp[[#This Row],[total_boys]]),SUM(cp[[#This Row],[boys_0-5_reached]],cp[[#This Row],[boys_6-12_reached]],cp[[#This Row],[boys_13-18_reached]]),cp[[#This Row],[total_boys]])</f>
        <v>289</v>
      </c>
      <c r="AD203" s="1">
        <f>IF(ISBLANK(cp[[#This Row],[total_girls]]),SUM(cp[[#This Row],[girls_0-5_reached]],cp[[#This Row],[girls_6-12_reached]],cp[[#This Row],[girls_13-18_reached]]),cp[[#This Row],[total_girls]])</f>
        <v>158</v>
      </c>
      <c r="AE203" s="1">
        <f>IF(ISBLANK(cp[[#This Row],[total_children]]),SUM(cp[[#This Row],[calc_boys]],cp[[#This Row],[calc_girls]]),cp[[#This Row],[total_children]])</f>
        <v>447</v>
      </c>
      <c r="AF203" s="1">
        <f>IF(ISBLANK(cp[[#This Row],[total_pwd]]),SUM(cp[[#This Row],[total_pwd_men]],cp[[#This Row],[total_pwd_women]]),cp[[#This Row],[total_pwd]])</f>
        <v>0</v>
      </c>
      <c r="AG203" s="1">
        <f>IF(ISBLANK(cp[[#This Row],[total_adults]]),SUM(cp[[#This Row],[total_men]],cp[[#This Row],[total_women]]),cp[[#This Row],[total_adults]])</f>
        <v>265</v>
      </c>
      <c r="AH203" s="1">
        <f>IF(ISBLANK(cp[[#This Row],[total_beneficiaries_reached]]),SUM(cp[[#This Row],[calc_children]],cp[[#This Row],[calc_adults]]),cp[[#This Row],[total_beneficiaries_reached]])</f>
        <v>712</v>
      </c>
      <c r="AI203" s="49" t="str">
        <f ca="1">IF(B203="","",OFFSET(table_admin1[[#Headers],[ADM1_PT]],MATCH(B203,admin1,0),1))</f>
        <v>MZ04</v>
      </c>
      <c r="AJ203" s="49" t="str">
        <f t="shared" ca="1" si="6"/>
        <v>MZ0402</v>
      </c>
      <c r="AK203" s="49" t="str">
        <f t="shared" ca="1" si="7"/>
        <v/>
      </c>
    </row>
    <row r="204" spans="1:37" x14ac:dyDescent="0.2">
      <c r="A204" s="58">
        <v>45292</v>
      </c>
      <c r="B204" s="49" t="s">
        <v>209</v>
      </c>
      <c r="C204" s="49" t="s">
        <v>463</v>
      </c>
      <c r="G204" s="49" t="s">
        <v>116</v>
      </c>
      <c r="H204" s="49" t="s">
        <v>146</v>
      </c>
      <c r="I204" s="49" t="s">
        <v>118</v>
      </c>
      <c r="K204" s="49" t="s">
        <v>1212</v>
      </c>
      <c r="L204" s="49">
        <v>38</v>
      </c>
      <c r="M204" s="49">
        <v>87</v>
      </c>
      <c r="N204" s="49">
        <v>40</v>
      </c>
      <c r="O204" s="49">
        <v>117</v>
      </c>
      <c r="X204" s="49">
        <v>158</v>
      </c>
      <c r="Y204" s="49">
        <v>124</v>
      </c>
      <c r="AC204" s="1">
        <f>IF(ISBLANK(cp[[#This Row],[total_boys]]),SUM(cp[[#This Row],[boys_0-5_reached]],cp[[#This Row],[boys_6-12_reached]],cp[[#This Row],[boys_13-18_reached]]),cp[[#This Row],[total_boys]])</f>
        <v>78</v>
      </c>
      <c r="AD204" s="1">
        <f>IF(ISBLANK(cp[[#This Row],[total_girls]]),SUM(cp[[#This Row],[girls_0-5_reached]],cp[[#This Row],[girls_6-12_reached]],cp[[#This Row],[girls_13-18_reached]]),cp[[#This Row],[total_girls]])</f>
        <v>204</v>
      </c>
      <c r="AE204" s="1">
        <f>IF(ISBLANK(cp[[#This Row],[total_children]]),SUM(cp[[#This Row],[calc_boys]],cp[[#This Row],[calc_girls]]),cp[[#This Row],[total_children]])</f>
        <v>282</v>
      </c>
      <c r="AF204" s="1">
        <f>IF(ISBLANK(cp[[#This Row],[total_pwd]]),SUM(cp[[#This Row],[total_pwd_men]],cp[[#This Row],[total_pwd_women]]),cp[[#This Row],[total_pwd]])</f>
        <v>0</v>
      </c>
      <c r="AG204" s="1">
        <f>IF(ISBLANK(cp[[#This Row],[total_adults]]),SUM(cp[[#This Row],[total_men]],cp[[#This Row],[total_women]]),cp[[#This Row],[total_adults]])</f>
        <v>282</v>
      </c>
      <c r="AH204" s="1">
        <f>IF(ISBLANK(cp[[#This Row],[total_beneficiaries_reached]]),SUM(cp[[#This Row],[calc_children]],cp[[#This Row],[calc_adults]]),cp[[#This Row],[total_beneficiaries_reached]])</f>
        <v>564</v>
      </c>
      <c r="AI204" s="49" t="str">
        <f ca="1">IF(B204="","",OFFSET(table_admin1[[#Headers],[ADM1_PT]],MATCH(B204,admin1,0),1))</f>
        <v>MZ07</v>
      </c>
      <c r="AJ204" s="49" t="str">
        <f t="shared" ca="1" si="6"/>
        <v>MZ0708</v>
      </c>
      <c r="AK204" s="49" t="str">
        <f t="shared" ca="1" si="7"/>
        <v/>
      </c>
    </row>
    <row r="205" spans="1:37" x14ac:dyDescent="0.2">
      <c r="A205" s="58">
        <v>45323</v>
      </c>
      <c r="B205" s="49" t="s">
        <v>214</v>
      </c>
      <c r="C205" s="49" t="s">
        <v>524</v>
      </c>
      <c r="G205" s="49" t="s">
        <v>122</v>
      </c>
      <c r="H205" s="49" t="s">
        <v>1202</v>
      </c>
      <c r="I205" s="49" t="s">
        <v>124</v>
      </c>
      <c r="J205" s="49" t="s">
        <v>1315</v>
      </c>
      <c r="K205" s="49" t="s">
        <v>125</v>
      </c>
      <c r="L205" s="49">
        <v>174</v>
      </c>
      <c r="M205" s="49">
        <v>147</v>
      </c>
      <c r="N205" s="49">
        <v>172</v>
      </c>
      <c r="O205" s="49">
        <v>115</v>
      </c>
      <c r="X205" s="49">
        <v>33</v>
      </c>
      <c r="Y205" s="49">
        <v>35</v>
      </c>
      <c r="AC205" s="1">
        <f>IF(ISBLANK(cp[[#This Row],[total_boys]]),SUM(cp[[#This Row],[boys_0-5_reached]],cp[[#This Row],[boys_6-12_reached]],cp[[#This Row],[boys_13-18_reached]]),cp[[#This Row],[total_boys]])</f>
        <v>346</v>
      </c>
      <c r="AD205" s="1">
        <f>IF(ISBLANK(cp[[#This Row],[total_girls]]),SUM(cp[[#This Row],[girls_0-5_reached]],cp[[#This Row],[girls_6-12_reached]],cp[[#This Row],[girls_13-18_reached]]),cp[[#This Row],[total_girls]])</f>
        <v>262</v>
      </c>
      <c r="AE205" s="1">
        <f>IF(ISBLANK(cp[[#This Row],[total_children]]),SUM(cp[[#This Row],[calc_boys]],cp[[#This Row],[calc_girls]]),cp[[#This Row],[total_children]])</f>
        <v>608</v>
      </c>
      <c r="AF205" s="1">
        <f>IF(ISBLANK(cp[[#This Row],[total_pwd]]),SUM(cp[[#This Row],[total_pwd_men]],cp[[#This Row],[total_pwd_women]]),cp[[#This Row],[total_pwd]])</f>
        <v>0</v>
      </c>
      <c r="AG205" s="1">
        <f>IF(ISBLANK(cp[[#This Row],[total_adults]]),SUM(cp[[#This Row],[total_men]],cp[[#This Row],[total_women]]),cp[[#This Row],[total_adults]])</f>
        <v>68</v>
      </c>
      <c r="AH205" s="1">
        <f>IF(ISBLANK(cp[[#This Row],[total_beneficiaries_reached]]),SUM(cp[[#This Row],[calc_children]],cp[[#This Row],[calc_adults]]),cp[[#This Row],[total_beneficiaries_reached]])</f>
        <v>676</v>
      </c>
      <c r="AI205" s="49" t="str">
        <f ca="1">IF(B205="","",OFFSET(table_admin1[[#Headers],[ADM1_PT]],MATCH(B205,admin1,0),1))</f>
        <v>MZ08</v>
      </c>
      <c r="AJ205" s="49" t="str">
        <f t="shared" ca="1" si="6"/>
        <v>MZ0801</v>
      </c>
      <c r="AK205" s="49" t="str">
        <f t="shared" ca="1" si="7"/>
        <v/>
      </c>
    </row>
    <row r="206" spans="1:37" x14ac:dyDescent="0.2">
      <c r="A206" s="58">
        <v>45352</v>
      </c>
      <c r="B206" s="49" t="s">
        <v>120</v>
      </c>
      <c r="C206" s="49" t="s">
        <v>127</v>
      </c>
      <c r="G206" s="49" t="s">
        <v>116</v>
      </c>
      <c r="H206" s="49" t="s">
        <v>144</v>
      </c>
      <c r="I206" s="49" t="s">
        <v>118</v>
      </c>
      <c r="K206" s="49" t="s">
        <v>1212</v>
      </c>
      <c r="L206" s="49">
        <v>168</v>
      </c>
      <c r="M206" s="49">
        <v>37</v>
      </c>
      <c r="N206" s="49">
        <v>145</v>
      </c>
      <c r="O206" s="49">
        <v>140</v>
      </c>
      <c r="X206" s="49">
        <v>55</v>
      </c>
      <c r="Y206" s="49">
        <v>123</v>
      </c>
      <c r="AC206" s="1">
        <f>IF(ISBLANK(cp[[#This Row],[total_boys]]),SUM(cp[[#This Row],[boys_0-5_reached]],cp[[#This Row],[boys_6-12_reached]],cp[[#This Row],[boys_13-18_reached]]),cp[[#This Row],[total_boys]])</f>
        <v>313</v>
      </c>
      <c r="AD206" s="1">
        <f>IF(ISBLANK(cp[[#This Row],[total_girls]]),SUM(cp[[#This Row],[girls_0-5_reached]],cp[[#This Row],[girls_6-12_reached]],cp[[#This Row],[girls_13-18_reached]]),cp[[#This Row],[total_girls]])</f>
        <v>177</v>
      </c>
      <c r="AE206" s="1">
        <f>IF(ISBLANK(cp[[#This Row],[total_children]]),SUM(cp[[#This Row],[calc_boys]],cp[[#This Row],[calc_girls]]),cp[[#This Row],[total_children]])</f>
        <v>490</v>
      </c>
      <c r="AF206" s="1">
        <f>IF(ISBLANK(cp[[#This Row],[total_pwd]]),SUM(cp[[#This Row],[total_pwd_men]],cp[[#This Row],[total_pwd_women]]),cp[[#This Row],[total_pwd]])</f>
        <v>0</v>
      </c>
      <c r="AG206" s="1">
        <f>IF(ISBLANK(cp[[#This Row],[total_adults]]),SUM(cp[[#This Row],[total_men]],cp[[#This Row],[total_women]]),cp[[#This Row],[total_adults]])</f>
        <v>178</v>
      </c>
      <c r="AH206" s="1">
        <f>IF(ISBLANK(cp[[#This Row],[total_beneficiaries_reached]]),SUM(cp[[#This Row],[calc_children]],cp[[#This Row],[calc_adults]]),cp[[#This Row],[total_beneficiaries_reached]])</f>
        <v>668</v>
      </c>
      <c r="AI206" s="49" t="str">
        <f ca="1">IF(B206="","",OFFSET(table_admin1[[#Headers],[ADM1_PT]],MATCH(B206,admin1,0),1))</f>
        <v>MZ01</v>
      </c>
      <c r="AJ206" s="49" t="str">
        <f t="shared" ca="1" si="6"/>
        <v>MZ0101</v>
      </c>
      <c r="AK206" s="49" t="str">
        <f t="shared" ca="1" si="7"/>
        <v/>
      </c>
    </row>
    <row r="207" spans="1:37" x14ac:dyDescent="0.2">
      <c r="A207" s="58">
        <v>45323</v>
      </c>
      <c r="B207" s="49" t="s">
        <v>113</v>
      </c>
      <c r="C207" s="49" t="s">
        <v>613</v>
      </c>
      <c r="G207" s="49" t="s">
        <v>122</v>
      </c>
      <c r="H207" s="49" t="s">
        <v>146</v>
      </c>
      <c r="I207" s="49" t="s">
        <v>124</v>
      </c>
      <c r="J207" s="49" t="s">
        <v>1316</v>
      </c>
      <c r="K207" s="49" t="s">
        <v>125</v>
      </c>
      <c r="L207" s="49">
        <v>92</v>
      </c>
      <c r="M207" s="49">
        <v>89</v>
      </c>
      <c r="N207" s="49">
        <v>138</v>
      </c>
      <c r="O207" s="49">
        <v>184</v>
      </c>
      <c r="X207" s="49">
        <v>86</v>
      </c>
      <c r="Y207" s="49">
        <v>7</v>
      </c>
      <c r="AC207" s="1">
        <f>IF(ISBLANK(cp[[#This Row],[total_boys]]),SUM(cp[[#This Row],[boys_0-5_reached]],cp[[#This Row],[boys_6-12_reached]],cp[[#This Row],[boys_13-18_reached]]),cp[[#This Row],[total_boys]])</f>
        <v>230</v>
      </c>
      <c r="AD207" s="1">
        <f>IF(ISBLANK(cp[[#This Row],[total_girls]]),SUM(cp[[#This Row],[girls_0-5_reached]],cp[[#This Row],[girls_6-12_reached]],cp[[#This Row],[girls_13-18_reached]]),cp[[#This Row],[total_girls]])</f>
        <v>273</v>
      </c>
      <c r="AE207" s="1">
        <f>IF(ISBLANK(cp[[#This Row],[total_children]]),SUM(cp[[#This Row],[calc_boys]],cp[[#This Row],[calc_girls]]),cp[[#This Row],[total_children]])</f>
        <v>503</v>
      </c>
      <c r="AF207" s="1">
        <f>IF(ISBLANK(cp[[#This Row],[total_pwd]]),SUM(cp[[#This Row],[total_pwd_men]],cp[[#This Row],[total_pwd_women]]),cp[[#This Row],[total_pwd]])</f>
        <v>0</v>
      </c>
      <c r="AG207" s="1">
        <f>IF(ISBLANK(cp[[#This Row],[total_adults]]),SUM(cp[[#This Row],[total_men]],cp[[#This Row],[total_women]]),cp[[#This Row],[total_adults]])</f>
        <v>93</v>
      </c>
      <c r="AH207" s="1">
        <f>IF(ISBLANK(cp[[#This Row],[total_beneficiaries_reached]]),SUM(cp[[#This Row],[calc_children]],cp[[#This Row],[calc_adults]]),cp[[#This Row],[total_beneficiaries_reached]])</f>
        <v>596</v>
      </c>
      <c r="AI207" s="49" t="str">
        <f ca="1">IF(B207="","",OFFSET(table_admin1[[#Headers],[ADM1_PT]],MATCH(B207,admin1,0),1))</f>
        <v>MZ09</v>
      </c>
      <c r="AJ207" s="49" t="str">
        <f t="shared" ca="1" si="6"/>
        <v>MZ0907</v>
      </c>
      <c r="AK207" s="49" t="str">
        <f t="shared" ca="1" si="7"/>
        <v/>
      </c>
    </row>
    <row r="208" spans="1:37" x14ac:dyDescent="0.2">
      <c r="A208" s="58">
        <v>45352</v>
      </c>
      <c r="B208" s="49" t="s">
        <v>120</v>
      </c>
      <c r="C208" s="49" t="s">
        <v>129</v>
      </c>
      <c r="G208" s="49" t="s">
        <v>122</v>
      </c>
      <c r="H208" s="49" t="s">
        <v>146</v>
      </c>
      <c r="K208" s="49" t="s">
        <v>125</v>
      </c>
      <c r="L208" s="49">
        <v>112</v>
      </c>
      <c r="M208" s="49">
        <v>146</v>
      </c>
      <c r="N208" s="49">
        <v>170</v>
      </c>
      <c r="O208" s="49">
        <v>56</v>
      </c>
      <c r="X208" s="49">
        <v>66</v>
      </c>
      <c r="Y208" s="49">
        <v>118</v>
      </c>
      <c r="AC208" s="1">
        <f>IF(ISBLANK(cp[[#This Row],[total_boys]]),SUM(cp[[#This Row],[boys_0-5_reached]],cp[[#This Row],[boys_6-12_reached]],cp[[#This Row],[boys_13-18_reached]]),cp[[#This Row],[total_boys]])</f>
        <v>282</v>
      </c>
      <c r="AD208" s="1">
        <f>IF(ISBLANK(cp[[#This Row],[total_girls]]),SUM(cp[[#This Row],[girls_0-5_reached]],cp[[#This Row],[girls_6-12_reached]],cp[[#This Row],[girls_13-18_reached]]),cp[[#This Row],[total_girls]])</f>
        <v>202</v>
      </c>
      <c r="AE208" s="1">
        <f>IF(ISBLANK(cp[[#This Row],[total_children]]),SUM(cp[[#This Row],[calc_boys]],cp[[#This Row],[calc_girls]]),cp[[#This Row],[total_children]])</f>
        <v>484</v>
      </c>
      <c r="AF208" s="1">
        <f>IF(ISBLANK(cp[[#This Row],[total_pwd]]),SUM(cp[[#This Row],[total_pwd_men]],cp[[#This Row],[total_pwd_women]]),cp[[#This Row],[total_pwd]])</f>
        <v>0</v>
      </c>
      <c r="AG208" s="1">
        <f>IF(ISBLANK(cp[[#This Row],[total_adults]]),SUM(cp[[#This Row],[total_men]],cp[[#This Row],[total_women]]),cp[[#This Row],[total_adults]])</f>
        <v>184</v>
      </c>
      <c r="AH208" s="1">
        <f>IF(ISBLANK(cp[[#This Row],[total_beneficiaries_reached]]),SUM(cp[[#This Row],[calc_children]],cp[[#This Row],[calc_adults]]),cp[[#This Row],[total_beneficiaries_reached]])</f>
        <v>668</v>
      </c>
      <c r="AI208" s="49" t="str">
        <f ca="1">IF(B208="","",OFFSET(table_admin1[[#Headers],[ADM1_PT]],MATCH(B208,admin1,0),1))</f>
        <v>MZ01</v>
      </c>
      <c r="AJ208" s="49" t="str">
        <f t="shared" ca="1" si="6"/>
        <v>MZ0110</v>
      </c>
      <c r="AK208" s="49" t="str">
        <f t="shared" ca="1" si="7"/>
        <v/>
      </c>
    </row>
    <row r="209" spans="1:37" x14ac:dyDescent="0.2">
      <c r="A209" s="58">
        <v>45323</v>
      </c>
      <c r="B209" s="49" t="s">
        <v>120</v>
      </c>
      <c r="C209" s="49" t="s">
        <v>127</v>
      </c>
      <c r="G209" s="49" t="s">
        <v>122</v>
      </c>
      <c r="H209" s="49" t="s">
        <v>1199</v>
      </c>
      <c r="I209" s="49" t="s">
        <v>124</v>
      </c>
      <c r="J209" s="49" t="s">
        <v>1315</v>
      </c>
      <c r="K209" s="49" t="s">
        <v>125</v>
      </c>
      <c r="L209" s="49">
        <v>22</v>
      </c>
      <c r="M209" s="49">
        <v>43</v>
      </c>
      <c r="N209" s="49">
        <v>121</v>
      </c>
      <c r="O209" s="49">
        <v>32</v>
      </c>
      <c r="X209" s="49">
        <v>62</v>
      </c>
      <c r="Y209" s="49">
        <v>3</v>
      </c>
      <c r="AC209" s="1">
        <f>IF(ISBLANK(cp[[#This Row],[total_boys]]),SUM(cp[[#This Row],[boys_0-5_reached]],cp[[#This Row],[boys_6-12_reached]],cp[[#This Row],[boys_13-18_reached]]),cp[[#This Row],[total_boys]])</f>
        <v>143</v>
      </c>
      <c r="AD209" s="1">
        <f>IF(ISBLANK(cp[[#This Row],[total_girls]]),SUM(cp[[#This Row],[girls_0-5_reached]],cp[[#This Row],[girls_6-12_reached]],cp[[#This Row],[girls_13-18_reached]]),cp[[#This Row],[total_girls]])</f>
        <v>75</v>
      </c>
      <c r="AE209" s="1">
        <f>IF(ISBLANK(cp[[#This Row],[total_children]]),SUM(cp[[#This Row],[calc_boys]],cp[[#This Row],[calc_girls]]),cp[[#This Row],[total_children]])</f>
        <v>218</v>
      </c>
      <c r="AF209" s="1">
        <f>IF(ISBLANK(cp[[#This Row],[total_pwd]]),SUM(cp[[#This Row],[total_pwd_men]],cp[[#This Row],[total_pwd_women]]),cp[[#This Row],[total_pwd]])</f>
        <v>0</v>
      </c>
      <c r="AG209" s="1">
        <f>IF(ISBLANK(cp[[#This Row],[total_adults]]),SUM(cp[[#This Row],[total_men]],cp[[#This Row],[total_women]]),cp[[#This Row],[total_adults]])</f>
        <v>65</v>
      </c>
      <c r="AH209" s="1">
        <f>IF(ISBLANK(cp[[#This Row],[total_beneficiaries_reached]]),SUM(cp[[#This Row],[calc_children]],cp[[#This Row],[calc_adults]]),cp[[#This Row],[total_beneficiaries_reached]])</f>
        <v>283</v>
      </c>
      <c r="AI209" s="49" t="str">
        <f ca="1">IF(B209="","",OFFSET(table_admin1[[#Headers],[ADM1_PT]],MATCH(B209,admin1,0),1))</f>
        <v>MZ01</v>
      </c>
      <c r="AJ209" s="49" t="str">
        <f t="shared" ca="1" si="6"/>
        <v>MZ0101</v>
      </c>
      <c r="AK209" s="49" t="str">
        <f t="shared" ca="1" si="7"/>
        <v/>
      </c>
    </row>
    <row r="210" spans="1:37" x14ac:dyDescent="0.2">
      <c r="A210" s="58">
        <v>45292</v>
      </c>
      <c r="B210" s="49" t="s">
        <v>120</v>
      </c>
      <c r="C210" s="49" t="s">
        <v>126</v>
      </c>
      <c r="G210" s="49" t="s">
        <v>122</v>
      </c>
      <c r="H210" s="49" t="s">
        <v>145</v>
      </c>
      <c r="I210" s="49" t="s">
        <v>124</v>
      </c>
      <c r="J210" s="49" t="s">
        <v>1315</v>
      </c>
      <c r="K210" s="49" t="s">
        <v>125</v>
      </c>
      <c r="L210" s="49">
        <v>200</v>
      </c>
      <c r="M210" s="49">
        <v>55</v>
      </c>
      <c r="N210" s="49">
        <v>35</v>
      </c>
      <c r="O210" s="49">
        <v>197</v>
      </c>
      <c r="X210" s="49">
        <v>108</v>
      </c>
      <c r="Y210" s="49">
        <v>82</v>
      </c>
      <c r="AC210" s="1">
        <f>IF(ISBLANK(cp[[#This Row],[total_boys]]),SUM(cp[[#This Row],[boys_0-5_reached]],cp[[#This Row],[boys_6-12_reached]],cp[[#This Row],[boys_13-18_reached]]),cp[[#This Row],[total_boys]])</f>
        <v>235</v>
      </c>
      <c r="AD210" s="1">
        <f>IF(ISBLANK(cp[[#This Row],[total_girls]]),SUM(cp[[#This Row],[girls_0-5_reached]],cp[[#This Row],[girls_6-12_reached]],cp[[#This Row],[girls_13-18_reached]]),cp[[#This Row],[total_girls]])</f>
        <v>252</v>
      </c>
      <c r="AE210" s="1">
        <f>IF(ISBLANK(cp[[#This Row],[total_children]]),SUM(cp[[#This Row],[calc_boys]],cp[[#This Row],[calc_girls]]),cp[[#This Row],[total_children]])</f>
        <v>487</v>
      </c>
      <c r="AF210" s="1">
        <f>IF(ISBLANK(cp[[#This Row],[total_pwd]]),SUM(cp[[#This Row],[total_pwd_men]],cp[[#This Row],[total_pwd_women]]),cp[[#This Row],[total_pwd]])</f>
        <v>0</v>
      </c>
      <c r="AG210" s="1">
        <f>IF(ISBLANK(cp[[#This Row],[total_adults]]),SUM(cp[[#This Row],[total_men]],cp[[#This Row],[total_women]]),cp[[#This Row],[total_adults]])</f>
        <v>190</v>
      </c>
      <c r="AH210" s="1">
        <f>IF(ISBLANK(cp[[#This Row],[total_beneficiaries_reached]]),SUM(cp[[#This Row],[calc_children]],cp[[#This Row],[calc_adults]]),cp[[#This Row],[total_beneficiaries_reached]])</f>
        <v>677</v>
      </c>
      <c r="AI210" s="49" t="str">
        <f ca="1">IF(B210="","",OFFSET(table_admin1[[#Headers],[ADM1_PT]],MATCH(B210,admin1,0),1))</f>
        <v>MZ01</v>
      </c>
      <c r="AJ210" s="49" t="str">
        <f t="shared" ca="1" si="6"/>
        <v>MZ0103</v>
      </c>
      <c r="AK210" s="49" t="str">
        <f t="shared" ca="1" si="7"/>
        <v/>
      </c>
    </row>
    <row r="211" spans="1:37" x14ac:dyDescent="0.2">
      <c r="A211" s="58">
        <v>45292</v>
      </c>
      <c r="B211" s="49" t="s">
        <v>120</v>
      </c>
      <c r="C211" s="49" t="s">
        <v>129</v>
      </c>
      <c r="G211" s="49" t="s">
        <v>116</v>
      </c>
      <c r="H211" s="49" t="s">
        <v>146</v>
      </c>
      <c r="I211" s="49" t="s">
        <v>118</v>
      </c>
      <c r="K211" s="49" t="s">
        <v>1212</v>
      </c>
      <c r="L211" s="49">
        <v>198</v>
      </c>
      <c r="M211" s="49">
        <v>74</v>
      </c>
      <c r="N211" s="49">
        <v>152</v>
      </c>
      <c r="O211" s="49">
        <v>162</v>
      </c>
      <c r="X211" s="49">
        <v>138</v>
      </c>
      <c r="Y211" s="49">
        <v>126</v>
      </c>
      <c r="AC211" s="1">
        <f>IF(ISBLANK(cp[[#This Row],[total_boys]]),SUM(cp[[#This Row],[boys_0-5_reached]],cp[[#This Row],[boys_6-12_reached]],cp[[#This Row],[boys_13-18_reached]]),cp[[#This Row],[total_boys]])</f>
        <v>350</v>
      </c>
      <c r="AD211" s="1">
        <f>IF(ISBLANK(cp[[#This Row],[total_girls]]),SUM(cp[[#This Row],[girls_0-5_reached]],cp[[#This Row],[girls_6-12_reached]],cp[[#This Row],[girls_13-18_reached]]),cp[[#This Row],[total_girls]])</f>
        <v>236</v>
      </c>
      <c r="AE211" s="1">
        <f>IF(ISBLANK(cp[[#This Row],[total_children]]),SUM(cp[[#This Row],[calc_boys]],cp[[#This Row],[calc_girls]]),cp[[#This Row],[total_children]])</f>
        <v>586</v>
      </c>
      <c r="AF211" s="1">
        <f>IF(ISBLANK(cp[[#This Row],[total_pwd]]),SUM(cp[[#This Row],[total_pwd_men]],cp[[#This Row],[total_pwd_women]]),cp[[#This Row],[total_pwd]])</f>
        <v>0</v>
      </c>
      <c r="AG211" s="1">
        <f>IF(ISBLANK(cp[[#This Row],[total_adults]]),SUM(cp[[#This Row],[total_men]],cp[[#This Row],[total_women]]),cp[[#This Row],[total_adults]])</f>
        <v>264</v>
      </c>
      <c r="AH211" s="1">
        <f>IF(ISBLANK(cp[[#This Row],[total_beneficiaries_reached]]),SUM(cp[[#This Row],[calc_children]],cp[[#This Row],[calc_adults]]),cp[[#This Row],[total_beneficiaries_reached]])</f>
        <v>850</v>
      </c>
      <c r="AI211" s="49" t="str">
        <f ca="1">IF(B211="","",OFFSET(table_admin1[[#Headers],[ADM1_PT]],MATCH(B211,admin1,0),1))</f>
        <v>MZ01</v>
      </c>
      <c r="AJ211" s="49" t="str">
        <f t="shared" ca="1" si="6"/>
        <v>MZ0110</v>
      </c>
      <c r="AK211" s="49" t="str">
        <f t="shared" ca="1" si="7"/>
        <v/>
      </c>
    </row>
    <row r="212" spans="1:37" x14ac:dyDescent="0.2">
      <c r="A212" s="58">
        <v>45352</v>
      </c>
      <c r="B212" s="49" t="s">
        <v>120</v>
      </c>
      <c r="C212" s="49" t="s">
        <v>129</v>
      </c>
      <c r="G212" s="49" t="s">
        <v>122</v>
      </c>
      <c r="H212" s="49" t="s">
        <v>145</v>
      </c>
      <c r="I212" s="49" t="s">
        <v>124</v>
      </c>
      <c r="J212" s="49" t="s">
        <v>1315</v>
      </c>
      <c r="K212" s="49" t="s">
        <v>125</v>
      </c>
      <c r="L212" s="49">
        <v>90</v>
      </c>
      <c r="M212" s="49">
        <v>129</v>
      </c>
      <c r="N212" s="49">
        <v>88</v>
      </c>
      <c r="O212" s="49">
        <v>183</v>
      </c>
      <c r="X212" s="49">
        <v>122</v>
      </c>
      <c r="Y212" s="49">
        <v>12</v>
      </c>
      <c r="AC212" s="1">
        <f>IF(ISBLANK(cp[[#This Row],[total_boys]]),SUM(cp[[#This Row],[boys_0-5_reached]],cp[[#This Row],[boys_6-12_reached]],cp[[#This Row],[boys_13-18_reached]]),cp[[#This Row],[total_boys]])</f>
        <v>178</v>
      </c>
      <c r="AD212" s="1">
        <f>IF(ISBLANK(cp[[#This Row],[total_girls]]),SUM(cp[[#This Row],[girls_0-5_reached]],cp[[#This Row],[girls_6-12_reached]],cp[[#This Row],[girls_13-18_reached]]),cp[[#This Row],[total_girls]])</f>
        <v>312</v>
      </c>
      <c r="AE212" s="1">
        <f>IF(ISBLANK(cp[[#This Row],[total_children]]),SUM(cp[[#This Row],[calc_boys]],cp[[#This Row],[calc_girls]]),cp[[#This Row],[total_children]])</f>
        <v>490</v>
      </c>
      <c r="AF212" s="1">
        <f>IF(ISBLANK(cp[[#This Row],[total_pwd]]),SUM(cp[[#This Row],[total_pwd_men]],cp[[#This Row],[total_pwd_women]]),cp[[#This Row],[total_pwd]])</f>
        <v>0</v>
      </c>
      <c r="AG212" s="1">
        <f>IF(ISBLANK(cp[[#This Row],[total_adults]]),SUM(cp[[#This Row],[total_men]],cp[[#This Row],[total_women]]),cp[[#This Row],[total_adults]])</f>
        <v>134</v>
      </c>
      <c r="AH212" s="1">
        <f>IF(ISBLANK(cp[[#This Row],[total_beneficiaries_reached]]),SUM(cp[[#This Row],[calc_children]],cp[[#This Row],[calc_adults]]),cp[[#This Row],[total_beneficiaries_reached]])</f>
        <v>624</v>
      </c>
      <c r="AI212" s="49" t="str">
        <f ca="1">IF(B212="","",OFFSET(table_admin1[[#Headers],[ADM1_PT]],MATCH(B212,admin1,0),1))</f>
        <v>MZ01</v>
      </c>
      <c r="AJ212" s="49" t="str">
        <f t="shared" ca="1" si="6"/>
        <v>MZ0110</v>
      </c>
      <c r="AK212" s="49" t="str">
        <f t="shared" ca="1" si="7"/>
        <v/>
      </c>
    </row>
    <row r="213" spans="1:37" x14ac:dyDescent="0.2">
      <c r="A213" s="58">
        <v>45383</v>
      </c>
      <c r="B213" s="49" t="s">
        <v>209</v>
      </c>
      <c r="C213" s="49" t="s">
        <v>489</v>
      </c>
      <c r="G213" s="49" t="s">
        <v>116</v>
      </c>
      <c r="H213" s="49" t="s">
        <v>145</v>
      </c>
      <c r="I213" s="49" t="s">
        <v>118</v>
      </c>
      <c r="K213" s="49" t="s">
        <v>1212</v>
      </c>
      <c r="L213" s="49">
        <v>72</v>
      </c>
      <c r="M213" s="49">
        <v>102</v>
      </c>
      <c r="N213" s="49">
        <v>174</v>
      </c>
      <c r="O213" s="49">
        <v>72</v>
      </c>
      <c r="X213" s="49">
        <v>31</v>
      </c>
      <c r="Y213" s="49">
        <v>130</v>
      </c>
      <c r="AC213" s="1">
        <f>IF(ISBLANK(cp[[#This Row],[total_boys]]),SUM(cp[[#This Row],[boys_0-5_reached]],cp[[#This Row],[boys_6-12_reached]],cp[[#This Row],[boys_13-18_reached]]),cp[[#This Row],[total_boys]])</f>
        <v>246</v>
      </c>
      <c r="AD213" s="1">
        <f>IF(ISBLANK(cp[[#This Row],[total_girls]]),SUM(cp[[#This Row],[girls_0-5_reached]],cp[[#This Row],[girls_6-12_reached]],cp[[#This Row],[girls_13-18_reached]]),cp[[#This Row],[total_girls]])</f>
        <v>174</v>
      </c>
      <c r="AE213" s="1">
        <f>IF(ISBLANK(cp[[#This Row],[total_children]]),SUM(cp[[#This Row],[calc_boys]],cp[[#This Row],[calc_girls]]),cp[[#This Row],[total_children]])</f>
        <v>420</v>
      </c>
      <c r="AF213" s="1">
        <f>IF(ISBLANK(cp[[#This Row],[total_pwd]]),SUM(cp[[#This Row],[total_pwd_men]],cp[[#This Row],[total_pwd_women]]),cp[[#This Row],[total_pwd]])</f>
        <v>0</v>
      </c>
      <c r="AG213" s="1">
        <f>IF(ISBLANK(cp[[#This Row],[total_adults]]),SUM(cp[[#This Row],[total_men]],cp[[#This Row],[total_women]]),cp[[#This Row],[total_adults]])</f>
        <v>161</v>
      </c>
      <c r="AH213" s="1">
        <f>IF(ISBLANK(cp[[#This Row],[total_beneficiaries_reached]]),SUM(cp[[#This Row],[calc_children]],cp[[#This Row],[calc_adults]]),cp[[#This Row],[total_beneficiaries_reached]])</f>
        <v>581</v>
      </c>
      <c r="AI213" s="49" t="str">
        <f ca="1">IF(B213="","",OFFSET(table_admin1[[#Headers],[ADM1_PT]],MATCH(B213,admin1,0),1))</f>
        <v>MZ07</v>
      </c>
      <c r="AJ213" s="49" t="str">
        <f t="shared" ca="1" si="6"/>
        <v>MZ0715</v>
      </c>
      <c r="AK213" s="49" t="str">
        <f t="shared" ca="1" si="7"/>
        <v/>
      </c>
    </row>
    <row r="214" spans="1:37" x14ac:dyDescent="0.2">
      <c r="A214" s="58">
        <v>45323</v>
      </c>
      <c r="B214" s="49" t="s">
        <v>224</v>
      </c>
      <c r="C214" s="49" t="s">
        <v>675</v>
      </c>
      <c r="G214" s="49" t="s">
        <v>116</v>
      </c>
      <c r="H214" s="49" t="s">
        <v>145</v>
      </c>
      <c r="I214" s="49" t="s">
        <v>118</v>
      </c>
      <c r="K214" s="49" t="s">
        <v>1212</v>
      </c>
      <c r="L214" s="49">
        <v>81</v>
      </c>
      <c r="M214" s="49">
        <v>120</v>
      </c>
      <c r="N214" s="49">
        <v>65</v>
      </c>
      <c r="O214" s="49">
        <v>161</v>
      </c>
      <c r="X214" s="49">
        <v>19</v>
      </c>
      <c r="Y214" s="49">
        <v>139</v>
      </c>
      <c r="AC214" s="1">
        <f>IF(ISBLANK(cp[[#This Row],[total_boys]]),SUM(cp[[#This Row],[boys_0-5_reached]],cp[[#This Row],[boys_6-12_reached]],cp[[#This Row],[boys_13-18_reached]]),cp[[#This Row],[total_boys]])</f>
        <v>146</v>
      </c>
      <c r="AD214" s="1">
        <f>IF(ISBLANK(cp[[#This Row],[total_girls]]),SUM(cp[[#This Row],[girls_0-5_reached]],cp[[#This Row],[girls_6-12_reached]],cp[[#This Row],[girls_13-18_reached]]),cp[[#This Row],[total_girls]])</f>
        <v>281</v>
      </c>
      <c r="AE214" s="1">
        <f>IF(ISBLANK(cp[[#This Row],[total_children]]),SUM(cp[[#This Row],[calc_boys]],cp[[#This Row],[calc_girls]]),cp[[#This Row],[total_children]])</f>
        <v>427</v>
      </c>
      <c r="AF214" s="1">
        <f>IF(ISBLANK(cp[[#This Row],[total_pwd]]),SUM(cp[[#This Row],[total_pwd_men]],cp[[#This Row],[total_pwd_women]]),cp[[#This Row],[total_pwd]])</f>
        <v>0</v>
      </c>
      <c r="AG214" s="1">
        <f>IF(ISBLANK(cp[[#This Row],[total_adults]]),SUM(cp[[#This Row],[total_men]],cp[[#This Row],[total_women]]),cp[[#This Row],[total_adults]])</f>
        <v>158</v>
      </c>
      <c r="AH214" s="1">
        <f>IF(ISBLANK(cp[[#This Row],[total_beneficiaries_reached]]),SUM(cp[[#This Row],[calc_children]],cp[[#This Row],[calc_adults]]),cp[[#This Row],[total_beneficiaries_reached]])</f>
        <v>585</v>
      </c>
      <c r="AI214" s="49" t="str">
        <f ca="1">IF(B214="","",OFFSET(table_admin1[[#Headers],[ADM1_PT]],MATCH(B214,admin1,0),1))</f>
        <v>MZ10</v>
      </c>
      <c r="AJ214" s="49" t="str">
        <f t="shared" ca="1" si="6"/>
        <v>MZ1011</v>
      </c>
      <c r="AK214" s="49" t="str">
        <f t="shared" ca="1" si="7"/>
        <v/>
      </c>
    </row>
    <row r="215" spans="1:37" x14ac:dyDescent="0.2">
      <c r="A215" s="58">
        <v>45323</v>
      </c>
      <c r="B215" s="49" t="s">
        <v>209</v>
      </c>
      <c r="C215" s="49" t="s">
        <v>489</v>
      </c>
      <c r="G215" s="49" t="s">
        <v>116</v>
      </c>
      <c r="H215" s="49" t="s">
        <v>145</v>
      </c>
      <c r="I215" s="49" t="s">
        <v>118</v>
      </c>
      <c r="K215" s="49" t="s">
        <v>1212</v>
      </c>
      <c r="L215" s="49">
        <v>30</v>
      </c>
      <c r="M215" s="49">
        <v>143</v>
      </c>
      <c r="N215" s="49">
        <v>133</v>
      </c>
      <c r="O215" s="49">
        <v>52</v>
      </c>
      <c r="X215" s="49">
        <v>9</v>
      </c>
      <c r="Y215" s="49">
        <v>145</v>
      </c>
      <c r="AC215" s="1">
        <f>IF(ISBLANK(cp[[#This Row],[total_boys]]),SUM(cp[[#This Row],[boys_0-5_reached]],cp[[#This Row],[boys_6-12_reached]],cp[[#This Row],[boys_13-18_reached]]),cp[[#This Row],[total_boys]])</f>
        <v>163</v>
      </c>
      <c r="AD215" s="1">
        <f>IF(ISBLANK(cp[[#This Row],[total_girls]]),SUM(cp[[#This Row],[girls_0-5_reached]],cp[[#This Row],[girls_6-12_reached]],cp[[#This Row],[girls_13-18_reached]]),cp[[#This Row],[total_girls]])</f>
        <v>195</v>
      </c>
      <c r="AE215" s="1">
        <f>IF(ISBLANK(cp[[#This Row],[total_children]]),SUM(cp[[#This Row],[calc_boys]],cp[[#This Row],[calc_girls]]),cp[[#This Row],[total_children]])</f>
        <v>358</v>
      </c>
      <c r="AF215" s="1">
        <f>IF(ISBLANK(cp[[#This Row],[total_pwd]]),SUM(cp[[#This Row],[total_pwd_men]],cp[[#This Row],[total_pwd_women]]),cp[[#This Row],[total_pwd]])</f>
        <v>0</v>
      </c>
      <c r="AG215" s="1">
        <f>IF(ISBLANK(cp[[#This Row],[total_adults]]),SUM(cp[[#This Row],[total_men]],cp[[#This Row],[total_women]]),cp[[#This Row],[total_adults]])</f>
        <v>154</v>
      </c>
      <c r="AH215" s="1">
        <f>IF(ISBLANK(cp[[#This Row],[total_beneficiaries_reached]]),SUM(cp[[#This Row],[calc_children]],cp[[#This Row],[calc_adults]]),cp[[#This Row],[total_beneficiaries_reached]])</f>
        <v>512</v>
      </c>
      <c r="AI215" s="49" t="str">
        <f ca="1">IF(B215="","",OFFSET(table_admin1[[#Headers],[ADM1_PT]],MATCH(B215,admin1,0),1))</f>
        <v>MZ07</v>
      </c>
      <c r="AJ215" s="49" t="str">
        <f t="shared" ca="1" si="6"/>
        <v>MZ0715</v>
      </c>
      <c r="AK215" s="49" t="str">
        <f t="shared" ca="1" si="7"/>
        <v/>
      </c>
    </row>
    <row r="216" spans="1:37" x14ac:dyDescent="0.2">
      <c r="A216" s="58">
        <v>45383</v>
      </c>
      <c r="B216" s="49" t="s">
        <v>113</v>
      </c>
      <c r="C216" s="49" t="s">
        <v>114</v>
      </c>
      <c r="G216" s="49" t="s">
        <v>116</v>
      </c>
      <c r="H216" s="49" t="s">
        <v>1202</v>
      </c>
      <c r="I216" s="49" t="s">
        <v>118</v>
      </c>
      <c r="K216" s="49" t="s">
        <v>1212</v>
      </c>
      <c r="L216" s="49">
        <v>136</v>
      </c>
      <c r="M216" s="49">
        <v>10</v>
      </c>
      <c r="N216" s="49">
        <v>95</v>
      </c>
      <c r="O216" s="49">
        <v>66</v>
      </c>
      <c r="X216" s="49">
        <v>151</v>
      </c>
      <c r="Y216" s="49">
        <v>96</v>
      </c>
      <c r="AC216" s="1">
        <f>IF(ISBLANK(cp[[#This Row],[total_boys]]),SUM(cp[[#This Row],[boys_0-5_reached]],cp[[#This Row],[boys_6-12_reached]],cp[[#This Row],[boys_13-18_reached]]),cp[[#This Row],[total_boys]])</f>
        <v>231</v>
      </c>
      <c r="AD216" s="1">
        <f>IF(ISBLANK(cp[[#This Row],[total_girls]]),SUM(cp[[#This Row],[girls_0-5_reached]],cp[[#This Row],[girls_6-12_reached]],cp[[#This Row],[girls_13-18_reached]]),cp[[#This Row],[total_girls]])</f>
        <v>76</v>
      </c>
      <c r="AE216" s="1">
        <f>IF(ISBLANK(cp[[#This Row],[total_children]]),SUM(cp[[#This Row],[calc_boys]],cp[[#This Row],[calc_girls]]),cp[[#This Row],[total_children]])</f>
        <v>307</v>
      </c>
      <c r="AF216" s="1">
        <f>IF(ISBLANK(cp[[#This Row],[total_pwd]]),SUM(cp[[#This Row],[total_pwd_men]],cp[[#This Row],[total_pwd_women]]),cp[[#This Row],[total_pwd]])</f>
        <v>0</v>
      </c>
      <c r="AG216" s="1">
        <f>IF(ISBLANK(cp[[#This Row],[total_adults]]),SUM(cp[[#This Row],[total_men]],cp[[#This Row],[total_women]]),cp[[#This Row],[total_adults]])</f>
        <v>247</v>
      </c>
      <c r="AH216" s="1">
        <f>IF(ISBLANK(cp[[#This Row],[total_beneficiaries_reached]]),SUM(cp[[#This Row],[calc_children]],cp[[#This Row],[calc_adults]]),cp[[#This Row],[total_beneficiaries_reached]])</f>
        <v>554</v>
      </c>
      <c r="AI216" s="49" t="str">
        <f ca="1">IF(B216="","",OFFSET(table_admin1[[#Headers],[ADM1_PT]],MATCH(B216,admin1,0),1))</f>
        <v>MZ09</v>
      </c>
      <c r="AJ216" s="49" t="str">
        <f t="shared" ca="1" si="6"/>
        <v>MZ0906</v>
      </c>
      <c r="AK216" s="49" t="str">
        <f t="shared" ca="1" si="7"/>
        <v/>
      </c>
    </row>
    <row r="217" spans="1:37" x14ac:dyDescent="0.2">
      <c r="A217" s="58">
        <v>45352</v>
      </c>
      <c r="B217" s="49" t="s">
        <v>120</v>
      </c>
      <c r="C217" s="49" t="s">
        <v>127</v>
      </c>
      <c r="G217" s="49" t="s">
        <v>122</v>
      </c>
      <c r="H217" s="49" t="s">
        <v>144</v>
      </c>
      <c r="I217" s="49" t="s">
        <v>124</v>
      </c>
      <c r="J217" s="49" t="s">
        <v>1315</v>
      </c>
      <c r="K217" s="49" t="s">
        <v>125</v>
      </c>
      <c r="L217" s="49">
        <v>36</v>
      </c>
      <c r="M217" s="49">
        <v>6</v>
      </c>
      <c r="N217" s="49">
        <v>34</v>
      </c>
      <c r="O217" s="49">
        <v>122</v>
      </c>
      <c r="X217" s="49">
        <v>78</v>
      </c>
      <c r="Y217" s="49">
        <v>162</v>
      </c>
      <c r="AC217" s="1">
        <f>IF(ISBLANK(cp[[#This Row],[total_boys]]),SUM(cp[[#This Row],[boys_0-5_reached]],cp[[#This Row],[boys_6-12_reached]],cp[[#This Row],[boys_13-18_reached]]),cp[[#This Row],[total_boys]])</f>
        <v>70</v>
      </c>
      <c r="AD217" s="1">
        <f>IF(ISBLANK(cp[[#This Row],[total_girls]]),SUM(cp[[#This Row],[girls_0-5_reached]],cp[[#This Row],[girls_6-12_reached]],cp[[#This Row],[girls_13-18_reached]]),cp[[#This Row],[total_girls]])</f>
        <v>128</v>
      </c>
      <c r="AE217" s="1">
        <f>IF(ISBLANK(cp[[#This Row],[total_children]]),SUM(cp[[#This Row],[calc_boys]],cp[[#This Row],[calc_girls]]),cp[[#This Row],[total_children]])</f>
        <v>198</v>
      </c>
      <c r="AF217" s="1">
        <f>IF(ISBLANK(cp[[#This Row],[total_pwd]]),SUM(cp[[#This Row],[total_pwd_men]],cp[[#This Row],[total_pwd_women]]),cp[[#This Row],[total_pwd]])</f>
        <v>0</v>
      </c>
      <c r="AG217" s="1">
        <f>IF(ISBLANK(cp[[#This Row],[total_adults]]),SUM(cp[[#This Row],[total_men]],cp[[#This Row],[total_women]]),cp[[#This Row],[total_adults]])</f>
        <v>240</v>
      </c>
      <c r="AH217" s="1">
        <f>IF(ISBLANK(cp[[#This Row],[total_beneficiaries_reached]]),SUM(cp[[#This Row],[calc_children]],cp[[#This Row],[calc_adults]]),cp[[#This Row],[total_beneficiaries_reached]])</f>
        <v>438</v>
      </c>
      <c r="AI217" s="49" t="str">
        <f ca="1">IF(B217="","",OFFSET(table_admin1[[#Headers],[ADM1_PT]],MATCH(B217,admin1,0),1))</f>
        <v>MZ01</v>
      </c>
      <c r="AJ217" s="49" t="str">
        <f t="shared" ca="1" si="6"/>
        <v>MZ0101</v>
      </c>
      <c r="AK217" s="49" t="str">
        <f t="shared" ca="1" si="7"/>
        <v/>
      </c>
    </row>
    <row r="218" spans="1:37" x14ac:dyDescent="0.2">
      <c r="A218" s="58">
        <v>45352</v>
      </c>
      <c r="B218" s="49" t="s">
        <v>120</v>
      </c>
      <c r="C218" s="49" t="s">
        <v>194</v>
      </c>
      <c r="G218" s="49" t="s">
        <v>122</v>
      </c>
      <c r="H218" s="49" t="s">
        <v>144</v>
      </c>
      <c r="I218" s="49" t="s">
        <v>124</v>
      </c>
      <c r="J218" s="49" t="s">
        <v>1316</v>
      </c>
      <c r="K218" s="49" t="s">
        <v>125</v>
      </c>
      <c r="L218" s="49">
        <v>77</v>
      </c>
      <c r="M218" s="49">
        <v>174</v>
      </c>
      <c r="N218" s="49">
        <v>157</v>
      </c>
      <c r="O218" s="49">
        <v>111</v>
      </c>
      <c r="X218" s="49">
        <v>124</v>
      </c>
      <c r="Y218" s="49">
        <v>177</v>
      </c>
      <c r="AC218" s="1">
        <f>IF(ISBLANK(cp[[#This Row],[total_boys]]),SUM(cp[[#This Row],[boys_0-5_reached]],cp[[#This Row],[boys_6-12_reached]],cp[[#This Row],[boys_13-18_reached]]),cp[[#This Row],[total_boys]])</f>
        <v>234</v>
      </c>
      <c r="AD218" s="1">
        <f>IF(ISBLANK(cp[[#This Row],[total_girls]]),SUM(cp[[#This Row],[girls_0-5_reached]],cp[[#This Row],[girls_6-12_reached]],cp[[#This Row],[girls_13-18_reached]]),cp[[#This Row],[total_girls]])</f>
        <v>285</v>
      </c>
      <c r="AE218" s="1">
        <f>IF(ISBLANK(cp[[#This Row],[total_children]]),SUM(cp[[#This Row],[calc_boys]],cp[[#This Row],[calc_girls]]),cp[[#This Row],[total_children]])</f>
        <v>519</v>
      </c>
      <c r="AF218" s="1">
        <f>IF(ISBLANK(cp[[#This Row],[total_pwd]]),SUM(cp[[#This Row],[total_pwd_men]],cp[[#This Row],[total_pwd_women]]),cp[[#This Row],[total_pwd]])</f>
        <v>0</v>
      </c>
      <c r="AG218" s="1">
        <f>IF(ISBLANK(cp[[#This Row],[total_adults]]),SUM(cp[[#This Row],[total_men]],cp[[#This Row],[total_women]]),cp[[#This Row],[total_adults]])</f>
        <v>301</v>
      </c>
      <c r="AH218" s="1">
        <f>IF(ISBLANK(cp[[#This Row],[total_beneficiaries_reached]]),SUM(cp[[#This Row],[calc_children]],cp[[#This Row],[calc_adults]]),cp[[#This Row],[total_beneficiaries_reached]])</f>
        <v>820</v>
      </c>
      <c r="AI218" s="49" t="str">
        <f ca="1">IF(B218="","",OFFSET(table_admin1[[#Headers],[ADM1_PT]],MATCH(B218,admin1,0),1))</f>
        <v>MZ01</v>
      </c>
      <c r="AJ218" s="49" t="str">
        <f t="shared" ca="1" si="6"/>
        <v>MZ0104</v>
      </c>
      <c r="AK218" s="49" t="str">
        <f t="shared" ca="1" si="7"/>
        <v/>
      </c>
    </row>
    <row r="219" spans="1:37" x14ac:dyDescent="0.2">
      <c r="A219" s="58">
        <v>45383</v>
      </c>
      <c r="B219" s="49" t="s">
        <v>113</v>
      </c>
      <c r="C219" s="49" t="s">
        <v>613</v>
      </c>
      <c r="G219" s="49" t="s">
        <v>116</v>
      </c>
      <c r="H219" s="49" t="s">
        <v>1199</v>
      </c>
      <c r="I219" s="49" t="s">
        <v>118</v>
      </c>
      <c r="K219" s="49" t="s">
        <v>1212</v>
      </c>
      <c r="L219" s="49">
        <v>167</v>
      </c>
      <c r="M219" s="49">
        <v>158</v>
      </c>
      <c r="N219" s="49">
        <v>194</v>
      </c>
      <c r="O219" s="49">
        <v>11</v>
      </c>
      <c r="X219" s="49">
        <v>154</v>
      </c>
      <c r="Y219" s="49">
        <v>182</v>
      </c>
      <c r="AC219" s="1">
        <f>IF(ISBLANK(cp[[#This Row],[total_boys]]),SUM(cp[[#This Row],[boys_0-5_reached]],cp[[#This Row],[boys_6-12_reached]],cp[[#This Row],[boys_13-18_reached]]),cp[[#This Row],[total_boys]])</f>
        <v>361</v>
      </c>
      <c r="AD219" s="1">
        <f>IF(ISBLANK(cp[[#This Row],[total_girls]]),SUM(cp[[#This Row],[girls_0-5_reached]],cp[[#This Row],[girls_6-12_reached]],cp[[#This Row],[girls_13-18_reached]]),cp[[#This Row],[total_girls]])</f>
        <v>169</v>
      </c>
      <c r="AE219" s="1">
        <f>IF(ISBLANK(cp[[#This Row],[total_children]]),SUM(cp[[#This Row],[calc_boys]],cp[[#This Row],[calc_girls]]),cp[[#This Row],[total_children]])</f>
        <v>530</v>
      </c>
      <c r="AF219" s="1">
        <f>IF(ISBLANK(cp[[#This Row],[total_pwd]]),SUM(cp[[#This Row],[total_pwd_men]],cp[[#This Row],[total_pwd_women]]),cp[[#This Row],[total_pwd]])</f>
        <v>0</v>
      </c>
      <c r="AG219" s="1">
        <f>IF(ISBLANK(cp[[#This Row],[total_adults]]),SUM(cp[[#This Row],[total_men]],cp[[#This Row],[total_women]]),cp[[#This Row],[total_adults]])</f>
        <v>336</v>
      </c>
      <c r="AH219" s="1">
        <f>IF(ISBLANK(cp[[#This Row],[total_beneficiaries_reached]]),SUM(cp[[#This Row],[calc_children]],cp[[#This Row],[calc_adults]]),cp[[#This Row],[total_beneficiaries_reached]])</f>
        <v>866</v>
      </c>
      <c r="AI219" s="49" t="str">
        <f ca="1">IF(B219="","",OFFSET(table_admin1[[#Headers],[ADM1_PT]],MATCH(B219,admin1,0),1))</f>
        <v>MZ09</v>
      </c>
      <c r="AJ219" s="49" t="str">
        <f t="shared" ca="1" si="6"/>
        <v>MZ0907</v>
      </c>
      <c r="AK219" s="49" t="str">
        <f t="shared" ca="1" si="7"/>
        <v/>
      </c>
    </row>
    <row r="220" spans="1:37" x14ac:dyDescent="0.2">
      <c r="A220" s="58">
        <v>45323</v>
      </c>
      <c r="B220" s="49" t="s">
        <v>120</v>
      </c>
      <c r="C220" s="49" t="s">
        <v>231</v>
      </c>
      <c r="G220" s="49" t="s">
        <v>116</v>
      </c>
      <c r="H220" s="49" t="s">
        <v>144</v>
      </c>
      <c r="I220" s="49" t="s">
        <v>118</v>
      </c>
      <c r="K220" s="49" t="s">
        <v>1212</v>
      </c>
      <c r="L220" s="49">
        <v>180</v>
      </c>
      <c r="M220" s="49">
        <v>79</v>
      </c>
      <c r="N220" s="49">
        <v>140</v>
      </c>
      <c r="O220" s="49">
        <v>81</v>
      </c>
      <c r="X220" s="49">
        <v>167</v>
      </c>
      <c r="Y220" s="49">
        <v>100</v>
      </c>
      <c r="AC220" s="1">
        <f>IF(ISBLANK(cp[[#This Row],[total_boys]]),SUM(cp[[#This Row],[boys_0-5_reached]],cp[[#This Row],[boys_6-12_reached]],cp[[#This Row],[boys_13-18_reached]]),cp[[#This Row],[total_boys]])</f>
        <v>320</v>
      </c>
      <c r="AD220" s="1">
        <f>IF(ISBLANK(cp[[#This Row],[total_girls]]),SUM(cp[[#This Row],[girls_0-5_reached]],cp[[#This Row],[girls_6-12_reached]],cp[[#This Row],[girls_13-18_reached]]),cp[[#This Row],[total_girls]])</f>
        <v>160</v>
      </c>
      <c r="AE220" s="1">
        <f>IF(ISBLANK(cp[[#This Row],[total_children]]),SUM(cp[[#This Row],[calc_boys]],cp[[#This Row],[calc_girls]]),cp[[#This Row],[total_children]])</f>
        <v>480</v>
      </c>
      <c r="AF220" s="1">
        <f>IF(ISBLANK(cp[[#This Row],[total_pwd]]),SUM(cp[[#This Row],[total_pwd_men]],cp[[#This Row],[total_pwd_women]]),cp[[#This Row],[total_pwd]])</f>
        <v>0</v>
      </c>
      <c r="AG220" s="1">
        <f>IF(ISBLANK(cp[[#This Row],[total_adults]]),SUM(cp[[#This Row],[total_men]],cp[[#This Row],[total_women]]),cp[[#This Row],[total_adults]])</f>
        <v>267</v>
      </c>
      <c r="AH220" s="1">
        <f>IF(ISBLANK(cp[[#This Row],[total_beneficiaries_reached]]),SUM(cp[[#This Row],[calc_children]],cp[[#This Row],[calc_adults]]),cp[[#This Row],[total_beneficiaries_reached]])</f>
        <v>747</v>
      </c>
      <c r="AI220" s="49" t="str">
        <f ca="1">IF(B220="","",OFFSET(table_admin1[[#Headers],[ADM1_PT]],MATCH(B220,admin1,0),1))</f>
        <v>MZ01</v>
      </c>
      <c r="AJ220" s="49" t="str">
        <f t="shared" ca="1" si="6"/>
        <v>MZ0111</v>
      </c>
      <c r="AK220" s="49" t="str">
        <f t="shared" ca="1" si="7"/>
        <v/>
      </c>
    </row>
    <row r="221" spans="1:37" x14ac:dyDescent="0.2">
      <c r="A221" s="58">
        <v>45352</v>
      </c>
      <c r="B221" s="49" t="s">
        <v>214</v>
      </c>
      <c r="C221" s="49" t="s">
        <v>574</v>
      </c>
      <c r="G221" s="49" t="s">
        <v>116</v>
      </c>
      <c r="H221" s="49" t="s">
        <v>145</v>
      </c>
      <c r="I221" s="49" t="s">
        <v>118</v>
      </c>
      <c r="K221" s="49" t="s">
        <v>1212</v>
      </c>
      <c r="L221" s="49">
        <v>178</v>
      </c>
      <c r="M221" s="49">
        <v>100</v>
      </c>
      <c r="N221" s="49">
        <v>147</v>
      </c>
      <c r="O221" s="49">
        <v>66</v>
      </c>
      <c r="X221" s="49">
        <v>124</v>
      </c>
      <c r="Y221" s="49">
        <v>20</v>
      </c>
      <c r="AC221" s="1">
        <f>IF(ISBLANK(cp[[#This Row],[total_boys]]),SUM(cp[[#This Row],[boys_0-5_reached]],cp[[#This Row],[boys_6-12_reached]],cp[[#This Row],[boys_13-18_reached]]),cp[[#This Row],[total_boys]])</f>
        <v>325</v>
      </c>
      <c r="AD221" s="1">
        <f>IF(ISBLANK(cp[[#This Row],[total_girls]]),SUM(cp[[#This Row],[girls_0-5_reached]],cp[[#This Row],[girls_6-12_reached]],cp[[#This Row],[girls_13-18_reached]]),cp[[#This Row],[total_girls]])</f>
        <v>166</v>
      </c>
      <c r="AE221" s="1">
        <f>IF(ISBLANK(cp[[#This Row],[total_children]]),SUM(cp[[#This Row],[calc_boys]],cp[[#This Row],[calc_girls]]),cp[[#This Row],[total_children]])</f>
        <v>491</v>
      </c>
      <c r="AF221" s="1">
        <f>IF(ISBLANK(cp[[#This Row],[total_pwd]]),SUM(cp[[#This Row],[total_pwd_men]],cp[[#This Row],[total_pwd_women]]),cp[[#This Row],[total_pwd]])</f>
        <v>0</v>
      </c>
      <c r="AG221" s="1">
        <f>IF(ISBLANK(cp[[#This Row],[total_adults]]),SUM(cp[[#This Row],[total_men]],cp[[#This Row],[total_women]]),cp[[#This Row],[total_adults]])</f>
        <v>144</v>
      </c>
      <c r="AH221" s="1">
        <f>IF(ISBLANK(cp[[#This Row],[total_beneficiaries_reached]]),SUM(cp[[#This Row],[calc_children]],cp[[#This Row],[calc_adults]]),cp[[#This Row],[total_beneficiaries_reached]])</f>
        <v>635</v>
      </c>
      <c r="AI221" s="49" t="str">
        <f ca="1">IF(B221="","",OFFSET(table_admin1[[#Headers],[ADM1_PT]],MATCH(B221,admin1,0),1))</f>
        <v>MZ08</v>
      </c>
      <c r="AJ221" s="49" t="str">
        <f t="shared" ca="1" si="6"/>
        <v>MZ0815</v>
      </c>
      <c r="AK221" s="49" t="str">
        <f t="shared" ca="1" si="7"/>
        <v/>
      </c>
    </row>
    <row r="222" spans="1:37" x14ac:dyDescent="0.2">
      <c r="A222" s="58">
        <v>45323</v>
      </c>
      <c r="B222" s="49" t="s">
        <v>120</v>
      </c>
      <c r="C222" s="49" t="s">
        <v>205</v>
      </c>
      <c r="G222" s="49" t="s">
        <v>122</v>
      </c>
      <c r="H222" s="49" t="s">
        <v>1199</v>
      </c>
      <c r="I222" s="49" t="s">
        <v>130</v>
      </c>
      <c r="J222" s="49" t="s">
        <v>1318</v>
      </c>
      <c r="K222" s="49" t="s">
        <v>125</v>
      </c>
      <c r="L222" s="49">
        <v>196</v>
      </c>
      <c r="M222" s="49">
        <v>77</v>
      </c>
      <c r="N222" s="49">
        <v>18</v>
      </c>
      <c r="O222" s="49">
        <v>149</v>
      </c>
      <c r="X222" s="49">
        <v>16</v>
      </c>
      <c r="Y222" s="49">
        <v>108</v>
      </c>
      <c r="AC222" s="1">
        <f>IF(ISBLANK(cp[[#This Row],[total_boys]]),SUM(cp[[#This Row],[boys_0-5_reached]],cp[[#This Row],[boys_6-12_reached]],cp[[#This Row],[boys_13-18_reached]]),cp[[#This Row],[total_boys]])</f>
        <v>214</v>
      </c>
      <c r="AD222" s="1">
        <f>IF(ISBLANK(cp[[#This Row],[total_girls]]),SUM(cp[[#This Row],[girls_0-5_reached]],cp[[#This Row],[girls_6-12_reached]],cp[[#This Row],[girls_13-18_reached]]),cp[[#This Row],[total_girls]])</f>
        <v>226</v>
      </c>
      <c r="AE222" s="1">
        <f>IF(ISBLANK(cp[[#This Row],[total_children]]),SUM(cp[[#This Row],[calc_boys]],cp[[#This Row],[calc_girls]]),cp[[#This Row],[total_children]])</f>
        <v>440</v>
      </c>
      <c r="AF222" s="1">
        <f>IF(ISBLANK(cp[[#This Row],[total_pwd]]),SUM(cp[[#This Row],[total_pwd_men]],cp[[#This Row],[total_pwd_women]]),cp[[#This Row],[total_pwd]])</f>
        <v>0</v>
      </c>
      <c r="AG222" s="1">
        <f>IF(ISBLANK(cp[[#This Row],[total_adults]]),SUM(cp[[#This Row],[total_men]],cp[[#This Row],[total_women]]),cp[[#This Row],[total_adults]])</f>
        <v>124</v>
      </c>
      <c r="AH222" s="1">
        <f>IF(ISBLANK(cp[[#This Row],[total_beneficiaries_reached]]),SUM(cp[[#This Row],[calc_children]],cp[[#This Row],[calc_adults]]),cp[[#This Row],[total_beneficiaries_reached]])</f>
        <v>564</v>
      </c>
      <c r="AI222" s="49" t="str">
        <f ca="1">IF(B222="","",OFFSET(table_admin1[[#Headers],[ADM1_PT]],MATCH(B222,admin1,0),1))</f>
        <v>MZ01</v>
      </c>
      <c r="AJ222" s="49" t="str">
        <f t="shared" ca="1" si="6"/>
        <v>MZ0106</v>
      </c>
      <c r="AK222" s="49" t="str">
        <f t="shared" ca="1" si="7"/>
        <v/>
      </c>
    </row>
    <row r="223" spans="1:37" x14ac:dyDescent="0.2">
      <c r="A223" s="58">
        <v>45323</v>
      </c>
      <c r="B223" s="49" t="s">
        <v>224</v>
      </c>
      <c r="C223" s="49" t="s">
        <v>641</v>
      </c>
      <c r="G223" s="49" t="s">
        <v>122</v>
      </c>
      <c r="H223" s="49" t="s">
        <v>146</v>
      </c>
      <c r="I223" s="49" t="s">
        <v>130</v>
      </c>
      <c r="J223" s="49" t="s">
        <v>1317</v>
      </c>
      <c r="K223" s="49" t="s">
        <v>125</v>
      </c>
      <c r="L223" s="49">
        <v>15</v>
      </c>
      <c r="M223" s="49">
        <v>105</v>
      </c>
      <c r="N223" s="49">
        <v>150</v>
      </c>
      <c r="O223" s="49">
        <v>160</v>
      </c>
      <c r="X223" s="49">
        <v>161</v>
      </c>
      <c r="Y223" s="49">
        <v>66</v>
      </c>
      <c r="AC223" s="1">
        <f>IF(ISBLANK(cp[[#This Row],[total_boys]]),SUM(cp[[#This Row],[boys_0-5_reached]],cp[[#This Row],[boys_6-12_reached]],cp[[#This Row],[boys_13-18_reached]]),cp[[#This Row],[total_boys]])</f>
        <v>165</v>
      </c>
      <c r="AD223" s="1">
        <f>IF(ISBLANK(cp[[#This Row],[total_girls]]),SUM(cp[[#This Row],[girls_0-5_reached]],cp[[#This Row],[girls_6-12_reached]],cp[[#This Row],[girls_13-18_reached]]),cp[[#This Row],[total_girls]])</f>
        <v>265</v>
      </c>
      <c r="AE223" s="1">
        <f>IF(ISBLANK(cp[[#This Row],[total_children]]),SUM(cp[[#This Row],[calc_boys]],cp[[#This Row],[calc_girls]]),cp[[#This Row],[total_children]])</f>
        <v>430</v>
      </c>
      <c r="AF223" s="1">
        <f>IF(ISBLANK(cp[[#This Row],[total_pwd]]),SUM(cp[[#This Row],[total_pwd_men]],cp[[#This Row],[total_pwd_women]]),cp[[#This Row],[total_pwd]])</f>
        <v>0</v>
      </c>
      <c r="AG223" s="1">
        <f>IF(ISBLANK(cp[[#This Row],[total_adults]]),SUM(cp[[#This Row],[total_men]],cp[[#This Row],[total_women]]),cp[[#This Row],[total_adults]])</f>
        <v>227</v>
      </c>
      <c r="AH223" s="1">
        <f>IF(ISBLANK(cp[[#This Row],[total_beneficiaries_reached]]),SUM(cp[[#This Row],[calc_children]],cp[[#This Row],[calc_adults]]),cp[[#This Row],[total_beneficiaries_reached]])</f>
        <v>657</v>
      </c>
      <c r="AI223" s="49" t="str">
        <f ca="1">IF(B223="","",OFFSET(table_admin1[[#Headers],[ADM1_PT]],MATCH(B223,admin1,0),1))</f>
        <v>MZ10</v>
      </c>
      <c r="AJ223" s="49" t="str">
        <f t="shared" ca="1" si="6"/>
        <v>MZ1002</v>
      </c>
      <c r="AK223" s="49" t="str">
        <f t="shared" ca="1" si="7"/>
        <v/>
      </c>
    </row>
    <row r="224" spans="1:37" x14ac:dyDescent="0.2">
      <c r="A224" s="58">
        <v>45323</v>
      </c>
      <c r="B224" s="49" t="s">
        <v>120</v>
      </c>
      <c r="C224" s="49" t="s">
        <v>126</v>
      </c>
      <c r="G224" s="49" t="s">
        <v>122</v>
      </c>
      <c r="H224" s="49" t="s">
        <v>146</v>
      </c>
      <c r="I224" s="49" t="s">
        <v>124</v>
      </c>
      <c r="J224" s="49" t="s">
        <v>1315</v>
      </c>
      <c r="K224" s="49" t="s">
        <v>125</v>
      </c>
      <c r="L224" s="49">
        <v>104</v>
      </c>
      <c r="M224" s="49">
        <v>100</v>
      </c>
      <c r="N224" s="49">
        <v>83</v>
      </c>
      <c r="O224" s="49">
        <v>137</v>
      </c>
      <c r="X224" s="49">
        <v>189</v>
      </c>
      <c r="Y224" s="49">
        <v>84</v>
      </c>
      <c r="AC224" s="1">
        <f>IF(ISBLANK(cp[[#This Row],[total_boys]]),SUM(cp[[#This Row],[boys_0-5_reached]],cp[[#This Row],[boys_6-12_reached]],cp[[#This Row],[boys_13-18_reached]]),cp[[#This Row],[total_boys]])</f>
        <v>187</v>
      </c>
      <c r="AD224" s="1">
        <f>IF(ISBLANK(cp[[#This Row],[total_girls]]),SUM(cp[[#This Row],[girls_0-5_reached]],cp[[#This Row],[girls_6-12_reached]],cp[[#This Row],[girls_13-18_reached]]),cp[[#This Row],[total_girls]])</f>
        <v>237</v>
      </c>
      <c r="AE224" s="1">
        <f>IF(ISBLANK(cp[[#This Row],[total_children]]),SUM(cp[[#This Row],[calc_boys]],cp[[#This Row],[calc_girls]]),cp[[#This Row],[total_children]])</f>
        <v>424</v>
      </c>
      <c r="AF224" s="1">
        <f>IF(ISBLANK(cp[[#This Row],[total_pwd]]),SUM(cp[[#This Row],[total_pwd_men]],cp[[#This Row],[total_pwd_women]]),cp[[#This Row],[total_pwd]])</f>
        <v>0</v>
      </c>
      <c r="AG224" s="1">
        <f>IF(ISBLANK(cp[[#This Row],[total_adults]]),SUM(cp[[#This Row],[total_men]],cp[[#This Row],[total_women]]),cp[[#This Row],[total_adults]])</f>
        <v>273</v>
      </c>
      <c r="AH224" s="1">
        <f>IF(ISBLANK(cp[[#This Row],[total_beneficiaries_reached]]),SUM(cp[[#This Row],[calc_children]],cp[[#This Row],[calc_adults]]),cp[[#This Row],[total_beneficiaries_reached]])</f>
        <v>697</v>
      </c>
      <c r="AI224" s="49" t="str">
        <f ca="1">IF(B224="","",OFFSET(table_admin1[[#Headers],[ADM1_PT]],MATCH(B224,admin1,0),1))</f>
        <v>MZ01</v>
      </c>
      <c r="AJ224" s="49" t="str">
        <f t="shared" ca="1" si="6"/>
        <v>MZ0103</v>
      </c>
      <c r="AK224" s="49" t="str">
        <f t="shared" ca="1" si="7"/>
        <v/>
      </c>
    </row>
    <row r="225" spans="1:37" x14ac:dyDescent="0.2">
      <c r="A225" s="58">
        <v>45292</v>
      </c>
      <c r="B225" s="49" t="s">
        <v>209</v>
      </c>
      <c r="C225" s="49" t="s">
        <v>445</v>
      </c>
      <c r="G225" s="49" t="s">
        <v>116</v>
      </c>
      <c r="H225" s="49" t="s">
        <v>146</v>
      </c>
      <c r="K225" s="49" t="s">
        <v>1212</v>
      </c>
      <c r="L225" s="49">
        <v>88</v>
      </c>
      <c r="M225" s="49">
        <v>59</v>
      </c>
      <c r="N225" s="49">
        <v>53</v>
      </c>
      <c r="O225" s="49">
        <v>103</v>
      </c>
      <c r="X225" s="49">
        <v>2</v>
      </c>
      <c r="Y225" s="49">
        <v>39</v>
      </c>
      <c r="AC225" s="1">
        <f>IF(ISBLANK(cp[[#This Row],[total_boys]]),SUM(cp[[#This Row],[boys_0-5_reached]],cp[[#This Row],[boys_6-12_reached]],cp[[#This Row],[boys_13-18_reached]]),cp[[#This Row],[total_boys]])</f>
        <v>141</v>
      </c>
      <c r="AD225" s="1">
        <f>IF(ISBLANK(cp[[#This Row],[total_girls]]),SUM(cp[[#This Row],[girls_0-5_reached]],cp[[#This Row],[girls_6-12_reached]],cp[[#This Row],[girls_13-18_reached]]),cp[[#This Row],[total_girls]])</f>
        <v>162</v>
      </c>
      <c r="AE225" s="1">
        <f>IF(ISBLANK(cp[[#This Row],[total_children]]),SUM(cp[[#This Row],[calc_boys]],cp[[#This Row],[calc_girls]]),cp[[#This Row],[total_children]])</f>
        <v>303</v>
      </c>
      <c r="AF225" s="1">
        <f>IF(ISBLANK(cp[[#This Row],[total_pwd]]),SUM(cp[[#This Row],[total_pwd_men]],cp[[#This Row],[total_pwd_women]]),cp[[#This Row],[total_pwd]])</f>
        <v>0</v>
      </c>
      <c r="AG225" s="1">
        <f>IF(ISBLANK(cp[[#This Row],[total_adults]]),SUM(cp[[#This Row],[total_men]],cp[[#This Row],[total_women]]),cp[[#This Row],[total_adults]])</f>
        <v>41</v>
      </c>
      <c r="AH225" s="1">
        <f>IF(ISBLANK(cp[[#This Row],[total_beneficiaries_reached]]),SUM(cp[[#This Row],[calc_children]],cp[[#This Row],[calc_adults]]),cp[[#This Row],[total_beneficiaries_reached]])</f>
        <v>344</v>
      </c>
      <c r="AI225" s="49" t="str">
        <f ca="1">IF(B225="","",OFFSET(table_admin1[[#Headers],[ADM1_PT]],MATCH(B225,admin1,0),1))</f>
        <v>MZ07</v>
      </c>
      <c r="AJ225" s="49" t="str">
        <f t="shared" ca="1" si="6"/>
        <v>MZ0703</v>
      </c>
      <c r="AK225" s="49" t="str">
        <f t="shared" ca="1" si="7"/>
        <v/>
      </c>
    </row>
    <row r="226" spans="1:37" x14ac:dyDescent="0.2">
      <c r="A226" s="58">
        <v>45383</v>
      </c>
      <c r="B226" s="49" t="s">
        <v>224</v>
      </c>
      <c r="C226" s="49" t="s">
        <v>656</v>
      </c>
      <c r="G226" s="49" t="s">
        <v>116</v>
      </c>
      <c r="H226" s="49" t="s">
        <v>1202</v>
      </c>
      <c r="I226" s="49" t="s">
        <v>118</v>
      </c>
      <c r="K226" s="49" t="s">
        <v>1212</v>
      </c>
      <c r="L226" s="49">
        <v>59</v>
      </c>
      <c r="M226" s="49">
        <v>60</v>
      </c>
      <c r="N226" s="49">
        <v>46</v>
      </c>
      <c r="O226" s="49">
        <v>91</v>
      </c>
      <c r="X226" s="49">
        <v>69</v>
      </c>
      <c r="Y226" s="49">
        <v>120</v>
      </c>
      <c r="AC226" s="1">
        <f>IF(ISBLANK(cp[[#This Row],[total_boys]]),SUM(cp[[#This Row],[boys_0-5_reached]],cp[[#This Row],[boys_6-12_reached]],cp[[#This Row],[boys_13-18_reached]]),cp[[#This Row],[total_boys]])</f>
        <v>105</v>
      </c>
      <c r="AD226" s="1">
        <f>IF(ISBLANK(cp[[#This Row],[total_girls]]),SUM(cp[[#This Row],[girls_0-5_reached]],cp[[#This Row],[girls_6-12_reached]],cp[[#This Row],[girls_13-18_reached]]),cp[[#This Row],[total_girls]])</f>
        <v>151</v>
      </c>
      <c r="AE226" s="1">
        <f>IF(ISBLANK(cp[[#This Row],[total_children]]),SUM(cp[[#This Row],[calc_boys]],cp[[#This Row],[calc_girls]]),cp[[#This Row],[total_children]])</f>
        <v>256</v>
      </c>
      <c r="AF226" s="1">
        <f>IF(ISBLANK(cp[[#This Row],[total_pwd]]),SUM(cp[[#This Row],[total_pwd_men]],cp[[#This Row],[total_pwd_women]]),cp[[#This Row],[total_pwd]])</f>
        <v>0</v>
      </c>
      <c r="AG226" s="1">
        <f>IF(ISBLANK(cp[[#This Row],[total_adults]]),SUM(cp[[#This Row],[total_men]],cp[[#This Row],[total_women]]),cp[[#This Row],[total_adults]])</f>
        <v>189</v>
      </c>
      <c r="AH226" s="1">
        <f>IF(ISBLANK(cp[[#This Row],[total_beneficiaries_reached]]),SUM(cp[[#This Row],[calc_children]],cp[[#This Row],[calc_adults]]),cp[[#This Row],[total_beneficiaries_reached]])</f>
        <v>445</v>
      </c>
      <c r="AI226" s="49" t="str">
        <f ca="1">IF(B226="","",OFFSET(table_admin1[[#Headers],[ADM1_PT]],MATCH(B226,admin1,0),1))</f>
        <v>MZ10</v>
      </c>
      <c r="AJ226" s="49" t="str">
        <f t="shared" ca="1" si="6"/>
        <v>MZ1006</v>
      </c>
      <c r="AK226" s="49" t="str">
        <f t="shared" ca="1" si="7"/>
        <v/>
      </c>
    </row>
    <row r="227" spans="1:37" x14ac:dyDescent="0.2">
      <c r="A227" s="58">
        <v>45383</v>
      </c>
      <c r="B227" s="49" t="s">
        <v>229</v>
      </c>
      <c r="C227" s="49" t="s">
        <v>693</v>
      </c>
      <c r="G227" s="49" t="s">
        <v>122</v>
      </c>
      <c r="H227" s="49" t="s">
        <v>144</v>
      </c>
      <c r="I227" s="49" t="s">
        <v>130</v>
      </c>
      <c r="J227" s="49" t="s">
        <v>1318</v>
      </c>
      <c r="K227" s="49" t="s">
        <v>125</v>
      </c>
      <c r="L227" s="49">
        <v>181</v>
      </c>
      <c r="M227" s="49">
        <v>83</v>
      </c>
      <c r="N227" s="49">
        <v>110</v>
      </c>
      <c r="O227" s="49">
        <v>2</v>
      </c>
      <c r="X227" s="49">
        <v>53</v>
      </c>
      <c r="Y227" s="49">
        <v>85</v>
      </c>
      <c r="AC227" s="1">
        <f>IF(ISBLANK(cp[[#This Row],[total_boys]]),SUM(cp[[#This Row],[boys_0-5_reached]],cp[[#This Row],[boys_6-12_reached]],cp[[#This Row],[boys_13-18_reached]]),cp[[#This Row],[total_boys]])</f>
        <v>291</v>
      </c>
      <c r="AD227" s="1">
        <f>IF(ISBLANK(cp[[#This Row],[total_girls]]),SUM(cp[[#This Row],[girls_0-5_reached]],cp[[#This Row],[girls_6-12_reached]],cp[[#This Row],[girls_13-18_reached]]),cp[[#This Row],[total_girls]])</f>
        <v>85</v>
      </c>
      <c r="AE227" s="1">
        <f>IF(ISBLANK(cp[[#This Row],[total_children]]),SUM(cp[[#This Row],[calc_boys]],cp[[#This Row],[calc_girls]]),cp[[#This Row],[total_children]])</f>
        <v>376</v>
      </c>
      <c r="AF227" s="1">
        <f>IF(ISBLANK(cp[[#This Row],[total_pwd]]),SUM(cp[[#This Row],[total_pwd_men]],cp[[#This Row],[total_pwd_women]]),cp[[#This Row],[total_pwd]])</f>
        <v>0</v>
      </c>
      <c r="AG227" s="1">
        <f>IF(ISBLANK(cp[[#This Row],[total_adults]]),SUM(cp[[#This Row],[total_men]],cp[[#This Row],[total_women]]),cp[[#This Row],[total_adults]])</f>
        <v>138</v>
      </c>
      <c r="AH227" s="1">
        <f>IF(ISBLANK(cp[[#This Row],[total_beneficiaries_reached]]),SUM(cp[[#This Row],[calc_children]],cp[[#This Row],[calc_adults]]),cp[[#This Row],[total_beneficiaries_reached]])</f>
        <v>514</v>
      </c>
      <c r="AI227" s="49" t="str">
        <f ca="1">IF(B227="","",OFFSET(table_admin1[[#Headers],[ADM1_PT]],MATCH(B227,admin1,0),1))</f>
        <v>MZ11</v>
      </c>
      <c r="AJ227" s="49" t="str">
        <f t="shared" ca="1" si="6"/>
        <v>MZ1101</v>
      </c>
      <c r="AK227" s="49" t="str">
        <f t="shared" ca="1" si="7"/>
        <v/>
      </c>
    </row>
    <row r="228" spans="1:37" x14ac:dyDescent="0.2">
      <c r="A228" s="58">
        <v>45383</v>
      </c>
      <c r="B228" s="49" t="s">
        <v>113</v>
      </c>
      <c r="C228" s="49" t="s">
        <v>613</v>
      </c>
      <c r="G228" s="49" t="s">
        <v>122</v>
      </c>
      <c r="H228" s="49" t="s">
        <v>1202</v>
      </c>
      <c r="I228" s="49" t="s">
        <v>124</v>
      </c>
      <c r="J228" s="49" t="s">
        <v>1315</v>
      </c>
      <c r="K228" s="49" t="s">
        <v>125</v>
      </c>
      <c r="L228" s="49">
        <v>13</v>
      </c>
      <c r="M228" s="49">
        <v>33</v>
      </c>
      <c r="N228" s="49">
        <v>143</v>
      </c>
      <c r="O228" s="49">
        <v>50</v>
      </c>
      <c r="X228" s="49">
        <v>103</v>
      </c>
      <c r="Y228" s="49">
        <v>128</v>
      </c>
      <c r="AC228" s="1">
        <f>IF(ISBLANK(cp[[#This Row],[total_boys]]),SUM(cp[[#This Row],[boys_0-5_reached]],cp[[#This Row],[boys_6-12_reached]],cp[[#This Row],[boys_13-18_reached]]),cp[[#This Row],[total_boys]])</f>
        <v>156</v>
      </c>
      <c r="AD228" s="1">
        <f>IF(ISBLANK(cp[[#This Row],[total_girls]]),SUM(cp[[#This Row],[girls_0-5_reached]],cp[[#This Row],[girls_6-12_reached]],cp[[#This Row],[girls_13-18_reached]]),cp[[#This Row],[total_girls]])</f>
        <v>83</v>
      </c>
      <c r="AE228" s="1">
        <f>IF(ISBLANK(cp[[#This Row],[total_children]]),SUM(cp[[#This Row],[calc_boys]],cp[[#This Row],[calc_girls]]),cp[[#This Row],[total_children]])</f>
        <v>239</v>
      </c>
      <c r="AF228" s="1">
        <f>IF(ISBLANK(cp[[#This Row],[total_pwd]]),SUM(cp[[#This Row],[total_pwd_men]],cp[[#This Row],[total_pwd_women]]),cp[[#This Row],[total_pwd]])</f>
        <v>0</v>
      </c>
      <c r="AG228" s="1">
        <f>IF(ISBLANK(cp[[#This Row],[total_adults]]),SUM(cp[[#This Row],[total_men]],cp[[#This Row],[total_women]]),cp[[#This Row],[total_adults]])</f>
        <v>231</v>
      </c>
      <c r="AH228" s="1">
        <f>IF(ISBLANK(cp[[#This Row],[total_beneficiaries_reached]]),SUM(cp[[#This Row],[calc_children]],cp[[#This Row],[calc_adults]]),cp[[#This Row],[total_beneficiaries_reached]])</f>
        <v>470</v>
      </c>
      <c r="AI228" s="49" t="str">
        <f ca="1">IF(B228="","",OFFSET(table_admin1[[#Headers],[ADM1_PT]],MATCH(B228,admin1,0),1))</f>
        <v>MZ09</v>
      </c>
      <c r="AJ228" s="49" t="str">
        <f t="shared" ca="1" si="6"/>
        <v>MZ0907</v>
      </c>
      <c r="AK228" s="49" t="str">
        <f t="shared" ca="1" si="7"/>
        <v/>
      </c>
    </row>
    <row r="229" spans="1:37" x14ac:dyDescent="0.2">
      <c r="A229" s="58">
        <v>45383</v>
      </c>
      <c r="B229" s="49" t="s">
        <v>209</v>
      </c>
      <c r="C229" s="49" t="s">
        <v>513</v>
      </c>
      <c r="G229" s="49" t="s">
        <v>122</v>
      </c>
      <c r="H229" s="49" t="s">
        <v>144</v>
      </c>
      <c r="I229" s="49" t="s">
        <v>118</v>
      </c>
      <c r="K229" s="49" t="s">
        <v>125</v>
      </c>
      <c r="L229" s="49">
        <v>95</v>
      </c>
      <c r="M229" s="49">
        <v>187</v>
      </c>
      <c r="N229" s="49">
        <v>165</v>
      </c>
      <c r="O229" s="49">
        <v>42</v>
      </c>
      <c r="X229" s="49">
        <v>112</v>
      </c>
      <c r="Y229" s="49">
        <v>185</v>
      </c>
      <c r="AC229" s="1">
        <f>IF(ISBLANK(cp[[#This Row],[total_boys]]),SUM(cp[[#This Row],[boys_0-5_reached]],cp[[#This Row],[boys_6-12_reached]],cp[[#This Row],[boys_13-18_reached]]),cp[[#This Row],[total_boys]])</f>
        <v>260</v>
      </c>
      <c r="AD229" s="1">
        <f>IF(ISBLANK(cp[[#This Row],[total_girls]]),SUM(cp[[#This Row],[girls_0-5_reached]],cp[[#This Row],[girls_6-12_reached]],cp[[#This Row],[girls_13-18_reached]]),cp[[#This Row],[total_girls]])</f>
        <v>229</v>
      </c>
      <c r="AE229" s="1">
        <f>IF(ISBLANK(cp[[#This Row],[total_children]]),SUM(cp[[#This Row],[calc_boys]],cp[[#This Row],[calc_girls]]),cp[[#This Row],[total_children]])</f>
        <v>489</v>
      </c>
      <c r="AF229" s="1">
        <f>IF(ISBLANK(cp[[#This Row],[total_pwd]]),SUM(cp[[#This Row],[total_pwd_men]],cp[[#This Row],[total_pwd_women]]),cp[[#This Row],[total_pwd]])</f>
        <v>0</v>
      </c>
      <c r="AG229" s="1">
        <f>IF(ISBLANK(cp[[#This Row],[total_adults]]),SUM(cp[[#This Row],[total_men]],cp[[#This Row],[total_women]]),cp[[#This Row],[total_adults]])</f>
        <v>297</v>
      </c>
      <c r="AH229" s="1">
        <f>IF(ISBLANK(cp[[#This Row],[total_beneficiaries_reached]]),SUM(cp[[#This Row],[calc_children]],cp[[#This Row],[calc_adults]]),cp[[#This Row],[total_beneficiaries_reached]])</f>
        <v>786</v>
      </c>
      <c r="AI229" s="49" t="str">
        <f ca="1">IF(B229="","",OFFSET(table_admin1[[#Headers],[ADM1_PT]],MATCH(B229,admin1,0),1))</f>
        <v>MZ07</v>
      </c>
      <c r="AJ229" s="49" t="str">
        <f t="shared" ca="1" si="6"/>
        <v>MZ0721</v>
      </c>
      <c r="AK229" s="49" t="str">
        <f t="shared" ca="1" si="7"/>
        <v/>
      </c>
    </row>
    <row r="230" spans="1:37" x14ac:dyDescent="0.2">
      <c r="A230" s="58">
        <v>45323</v>
      </c>
      <c r="B230" s="49" t="s">
        <v>224</v>
      </c>
      <c r="C230" s="49" t="s">
        <v>686</v>
      </c>
      <c r="G230" s="49" t="s">
        <v>116</v>
      </c>
      <c r="H230" s="49" t="s">
        <v>145</v>
      </c>
      <c r="I230" s="49" t="s">
        <v>118</v>
      </c>
      <c r="K230" s="49" t="s">
        <v>1212</v>
      </c>
      <c r="L230" s="49">
        <v>77</v>
      </c>
      <c r="M230" s="49">
        <v>129</v>
      </c>
      <c r="N230" s="49">
        <v>31</v>
      </c>
      <c r="O230" s="49">
        <v>27</v>
      </c>
      <c r="X230" s="49">
        <v>57</v>
      </c>
      <c r="Y230" s="49">
        <v>133</v>
      </c>
      <c r="AC230" s="1">
        <f>IF(ISBLANK(cp[[#This Row],[total_boys]]),SUM(cp[[#This Row],[boys_0-5_reached]],cp[[#This Row],[boys_6-12_reached]],cp[[#This Row],[boys_13-18_reached]]),cp[[#This Row],[total_boys]])</f>
        <v>108</v>
      </c>
      <c r="AD230" s="1">
        <f>IF(ISBLANK(cp[[#This Row],[total_girls]]),SUM(cp[[#This Row],[girls_0-5_reached]],cp[[#This Row],[girls_6-12_reached]],cp[[#This Row],[girls_13-18_reached]]),cp[[#This Row],[total_girls]])</f>
        <v>156</v>
      </c>
      <c r="AE230" s="1">
        <f>IF(ISBLANK(cp[[#This Row],[total_children]]),SUM(cp[[#This Row],[calc_boys]],cp[[#This Row],[calc_girls]]),cp[[#This Row],[total_children]])</f>
        <v>264</v>
      </c>
      <c r="AF230" s="1">
        <f>IF(ISBLANK(cp[[#This Row],[total_pwd]]),SUM(cp[[#This Row],[total_pwd_men]],cp[[#This Row],[total_pwd_women]]),cp[[#This Row],[total_pwd]])</f>
        <v>0</v>
      </c>
      <c r="AG230" s="1">
        <f>IF(ISBLANK(cp[[#This Row],[total_adults]]),SUM(cp[[#This Row],[total_men]],cp[[#This Row],[total_women]]),cp[[#This Row],[total_adults]])</f>
        <v>190</v>
      </c>
      <c r="AH230" s="1">
        <f>IF(ISBLANK(cp[[#This Row],[total_beneficiaries_reached]]),SUM(cp[[#This Row],[calc_children]],cp[[#This Row],[calc_adults]]),cp[[#This Row],[total_beneficiaries_reached]])</f>
        <v>454</v>
      </c>
      <c r="AI230" s="49" t="str">
        <f ca="1">IF(B230="","",OFFSET(table_admin1[[#Headers],[ADM1_PT]],MATCH(B230,admin1,0),1))</f>
        <v>MZ10</v>
      </c>
      <c r="AJ230" s="49" t="str">
        <f t="shared" ca="1" si="6"/>
        <v>MZ1014</v>
      </c>
      <c r="AK230" s="49" t="str">
        <f t="shared" ca="1" si="7"/>
        <v/>
      </c>
    </row>
    <row r="231" spans="1:37" x14ac:dyDescent="0.2">
      <c r="A231" s="58">
        <v>45323</v>
      </c>
      <c r="B231" s="49" t="s">
        <v>224</v>
      </c>
      <c r="C231" s="49" t="s">
        <v>663</v>
      </c>
      <c r="G231" s="49" t="s">
        <v>116</v>
      </c>
      <c r="H231" s="49" t="s">
        <v>1202</v>
      </c>
      <c r="I231" s="49" t="s">
        <v>118</v>
      </c>
      <c r="K231" s="49" t="s">
        <v>1212</v>
      </c>
      <c r="L231" s="49">
        <v>149</v>
      </c>
      <c r="M231" s="49">
        <v>155</v>
      </c>
      <c r="N231" s="49">
        <v>51</v>
      </c>
      <c r="O231" s="49">
        <v>161</v>
      </c>
      <c r="X231" s="49">
        <v>45</v>
      </c>
      <c r="Y231" s="49">
        <v>178</v>
      </c>
      <c r="AC231" s="1">
        <f>IF(ISBLANK(cp[[#This Row],[total_boys]]),SUM(cp[[#This Row],[boys_0-5_reached]],cp[[#This Row],[boys_6-12_reached]],cp[[#This Row],[boys_13-18_reached]]),cp[[#This Row],[total_boys]])</f>
        <v>200</v>
      </c>
      <c r="AD231" s="1">
        <f>IF(ISBLANK(cp[[#This Row],[total_girls]]),SUM(cp[[#This Row],[girls_0-5_reached]],cp[[#This Row],[girls_6-12_reached]],cp[[#This Row],[girls_13-18_reached]]),cp[[#This Row],[total_girls]])</f>
        <v>316</v>
      </c>
      <c r="AE231" s="1">
        <f>IF(ISBLANK(cp[[#This Row],[total_children]]),SUM(cp[[#This Row],[calc_boys]],cp[[#This Row],[calc_girls]]),cp[[#This Row],[total_children]])</f>
        <v>516</v>
      </c>
      <c r="AF231" s="1">
        <f>IF(ISBLANK(cp[[#This Row],[total_pwd]]),SUM(cp[[#This Row],[total_pwd_men]],cp[[#This Row],[total_pwd_women]]),cp[[#This Row],[total_pwd]])</f>
        <v>0</v>
      </c>
      <c r="AG231" s="1">
        <f>IF(ISBLANK(cp[[#This Row],[total_adults]]),SUM(cp[[#This Row],[total_men]],cp[[#This Row],[total_women]]),cp[[#This Row],[total_adults]])</f>
        <v>223</v>
      </c>
      <c r="AH231" s="1">
        <f>IF(ISBLANK(cp[[#This Row],[total_beneficiaries_reached]]),SUM(cp[[#This Row],[calc_children]],cp[[#This Row],[calc_adults]]),cp[[#This Row],[total_beneficiaries_reached]])</f>
        <v>739</v>
      </c>
      <c r="AI231" s="49" t="str">
        <f ca="1">IF(B231="","",OFFSET(table_admin1[[#Headers],[ADM1_PT]],MATCH(B231,admin1,0),1))</f>
        <v>MZ10</v>
      </c>
      <c r="AJ231" s="49" t="str">
        <f t="shared" ca="1" si="6"/>
        <v>MZ1008</v>
      </c>
      <c r="AK231" s="49" t="str">
        <f t="shared" ca="1" si="7"/>
        <v/>
      </c>
    </row>
    <row r="232" spans="1:37" x14ac:dyDescent="0.2">
      <c r="A232" s="58">
        <v>45323</v>
      </c>
      <c r="B232" s="49" t="s">
        <v>209</v>
      </c>
      <c r="C232" s="49" t="s">
        <v>489</v>
      </c>
      <c r="G232" s="49" t="s">
        <v>116</v>
      </c>
      <c r="H232" s="49" t="s">
        <v>1199</v>
      </c>
      <c r="K232" s="49" t="s">
        <v>1212</v>
      </c>
      <c r="L232" s="49">
        <v>154</v>
      </c>
      <c r="M232" s="49">
        <v>97</v>
      </c>
      <c r="N232" s="49">
        <v>173</v>
      </c>
      <c r="O232" s="49">
        <v>25</v>
      </c>
      <c r="X232" s="49">
        <v>178</v>
      </c>
      <c r="Y232" s="49">
        <v>94</v>
      </c>
      <c r="AC232" s="1">
        <f>IF(ISBLANK(cp[[#This Row],[total_boys]]),SUM(cp[[#This Row],[boys_0-5_reached]],cp[[#This Row],[boys_6-12_reached]],cp[[#This Row],[boys_13-18_reached]]),cp[[#This Row],[total_boys]])</f>
        <v>327</v>
      </c>
      <c r="AD232" s="1">
        <f>IF(ISBLANK(cp[[#This Row],[total_girls]]),SUM(cp[[#This Row],[girls_0-5_reached]],cp[[#This Row],[girls_6-12_reached]],cp[[#This Row],[girls_13-18_reached]]),cp[[#This Row],[total_girls]])</f>
        <v>122</v>
      </c>
      <c r="AE232" s="1">
        <f>IF(ISBLANK(cp[[#This Row],[total_children]]),SUM(cp[[#This Row],[calc_boys]],cp[[#This Row],[calc_girls]]),cp[[#This Row],[total_children]])</f>
        <v>449</v>
      </c>
      <c r="AF232" s="1">
        <f>IF(ISBLANK(cp[[#This Row],[total_pwd]]),SUM(cp[[#This Row],[total_pwd_men]],cp[[#This Row],[total_pwd_women]]),cp[[#This Row],[total_pwd]])</f>
        <v>0</v>
      </c>
      <c r="AG232" s="1">
        <f>IF(ISBLANK(cp[[#This Row],[total_adults]]),SUM(cp[[#This Row],[total_men]],cp[[#This Row],[total_women]]),cp[[#This Row],[total_adults]])</f>
        <v>272</v>
      </c>
      <c r="AH232" s="1">
        <f>IF(ISBLANK(cp[[#This Row],[total_beneficiaries_reached]]),SUM(cp[[#This Row],[calc_children]],cp[[#This Row],[calc_adults]]),cp[[#This Row],[total_beneficiaries_reached]])</f>
        <v>721</v>
      </c>
      <c r="AI232" s="49" t="str">
        <f ca="1">IF(B232="","",OFFSET(table_admin1[[#Headers],[ADM1_PT]],MATCH(B232,admin1,0),1))</f>
        <v>MZ07</v>
      </c>
      <c r="AJ232" s="49" t="str">
        <f t="shared" ca="1" si="6"/>
        <v>MZ0715</v>
      </c>
      <c r="AK232" s="49" t="str">
        <f t="shared" ca="1" si="7"/>
        <v/>
      </c>
    </row>
    <row r="233" spans="1:37" x14ac:dyDescent="0.2">
      <c r="A233" s="58">
        <v>45292</v>
      </c>
      <c r="B233" s="49" t="s">
        <v>224</v>
      </c>
      <c r="C233" s="49" t="s">
        <v>656</v>
      </c>
      <c r="G233" s="49" t="s">
        <v>122</v>
      </c>
      <c r="H233" s="49" t="s">
        <v>1202</v>
      </c>
      <c r="I233" s="49" t="s">
        <v>130</v>
      </c>
      <c r="J233" s="49" t="s">
        <v>1317</v>
      </c>
      <c r="K233" s="49" t="s">
        <v>125</v>
      </c>
      <c r="L233" s="49">
        <v>97</v>
      </c>
      <c r="M233" s="49">
        <v>129</v>
      </c>
      <c r="N233" s="49">
        <v>96</v>
      </c>
      <c r="O233" s="49">
        <v>143</v>
      </c>
      <c r="X233" s="49">
        <v>43</v>
      </c>
      <c r="Y233" s="49">
        <v>56</v>
      </c>
      <c r="AC233" s="1">
        <f>IF(ISBLANK(cp[[#This Row],[total_boys]]),SUM(cp[[#This Row],[boys_0-5_reached]],cp[[#This Row],[boys_6-12_reached]],cp[[#This Row],[boys_13-18_reached]]),cp[[#This Row],[total_boys]])</f>
        <v>193</v>
      </c>
      <c r="AD233" s="1">
        <f>IF(ISBLANK(cp[[#This Row],[total_girls]]),SUM(cp[[#This Row],[girls_0-5_reached]],cp[[#This Row],[girls_6-12_reached]],cp[[#This Row],[girls_13-18_reached]]),cp[[#This Row],[total_girls]])</f>
        <v>272</v>
      </c>
      <c r="AE233" s="1">
        <f>IF(ISBLANK(cp[[#This Row],[total_children]]),SUM(cp[[#This Row],[calc_boys]],cp[[#This Row],[calc_girls]]),cp[[#This Row],[total_children]])</f>
        <v>465</v>
      </c>
      <c r="AF233" s="1">
        <f>IF(ISBLANK(cp[[#This Row],[total_pwd]]),SUM(cp[[#This Row],[total_pwd_men]],cp[[#This Row],[total_pwd_women]]),cp[[#This Row],[total_pwd]])</f>
        <v>0</v>
      </c>
      <c r="AG233" s="1">
        <f>IF(ISBLANK(cp[[#This Row],[total_adults]]),SUM(cp[[#This Row],[total_men]],cp[[#This Row],[total_women]]),cp[[#This Row],[total_adults]])</f>
        <v>99</v>
      </c>
      <c r="AH233" s="1">
        <f>IF(ISBLANK(cp[[#This Row],[total_beneficiaries_reached]]),SUM(cp[[#This Row],[calc_children]],cp[[#This Row],[calc_adults]]),cp[[#This Row],[total_beneficiaries_reached]])</f>
        <v>564</v>
      </c>
      <c r="AI233" s="49" t="str">
        <f ca="1">IF(B233="","",OFFSET(table_admin1[[#Headers],[ADM1_PT]],MATCH(B233,admin1,0),1))</f>
        <v>MZ10</v>
      </c>
      <c r="AJ233" s="49" t="str">
        <f t="shared" ca="1" si="6"/>
        <v>MZ1006</v>
      </c>
      <c r="AK233" s="49" t="str">
        <f t="shared" ca="1" si="7"/>
        <v/>
      </c>
    </row>
    <row r="234" spans="1:37" x14ac:dyDescent="0.2">
      <c r="A234" s="58">
        <v>45323</v>
      </c>
      <c r="B234" s="49" t="s">
        <v>229</v>
      </c>
      <c r="C234" s="49" t="s">
        <v>712</v>
      </c>
      <c r="G234" s="49" t="s">
        <v>122</v>
      </c>
      <c r="H234" s="49" t="s">
        <v>144</v>
      </c>
      <c r="I234" s="49" t="s">
        <v>124</v>
      </c>
      <c r="J234" s="49" t="s">
        <v>1315</v>
      </c>
      <c r="K234" s="49" t="s">
        <v>125</v>
      </c>
      <c r="L234" s="49">
        <v>21</v>
      </c>
      <c r="M234" s="49">
        <v>163</v>
      </c>
      <c r="N234" s="49">
        <v>140</v>
      </c>
      <c r="O234" s="49">
        <v>80</v>
      </c>
      <c r="X234" s="49">
        <v>81</v>
      </c>
      <c r="Y234" s="49">
        <v>76</v>
      </c>
      <c r="AC234" s="1">
        <f>IF(ISBLANK(cp[[#This Row],[total_boys]]),SUM(cp[[#This Row],[boys_0-5_reached]],cp[[#This Row],[boys_6-12_reached]],cp[[#This Row],[boys_13-18_reached]]),cp[[#This Row],[total_boys]])</f>
        <v>161</v>
      </c>
      <c r="AD234" s="1">
        <f>IF(ISBLANK(cp[[#This Row],[total_girls]]),SUM(cp[[#This Row],[girls_0-5_reached]],cp[[#This Row],[girls_6-12_reached]],cp[[#This Row],[girls_13-18_reached]]),cp[[#This Row],[total_girls]])</f>
        <v>243</v>
      </c>
      <c r="AE234" s="1">
        <f>IF(ISBLANK(cp[[#This Row],[total_children]]),SUM(cp[[#This Row],[calc_boys]],cp[[#This Row],[calc_girls]]),cp[[#This Row],[total_children]])</f>
        <v>404</v>
      </c>
      <c r="AF234" s="1">
        <f>IF(ISBLANK(cp[[#This Row],[total_pwd]]),SUM(cp[[#This Row],[total_pwd_men]],cp[[#This Row],[total_pwd_women]]),cp[[#This Row],[total_pwd]])</f>
        <v>0</v>
      </c>
      <c r="AG234" s="1">
        <f>IF(ISBLANK(cp[[#This Row],[total_adults]]),SUM(cp[[#This Row],[total_men]],cp[[#This Row],[total_women]]),cp[[#This Row],[total_adults]])</f>
        <v>157</v>
      </c>
      <c r="AH234" s="1">
        <f>IF(ISBLANK(cp[[#This Row],[total_beneficiaries_reached]]),SUM(cp[[#This Row],[calc_children]],cp[[#This Row],[calc_adults]]),cp[[#This Row],[total_beneficiaries_reached]])</f>
        <v>561</v>
      </c>
      <c r="AI234" s="49" t="str">
        <f ca="1">IF(B234="","",OFFSET(table_admin1[[#Headers],[ADM1_PT]],MATCH(B234,admin1,0),1))</f>
        <v>MZ11</v>
      </c>
      <c r="AJ234" s="49" t="str">
        <f t="shared" ca="1" si="6"/>
        <v>MZ1106</v>
      </c>
      <c r="AK234" s="49" t="str">
        <f t="shared" ca="1" si="7"/>
        <v/>
      </c>
    </row>
    <row r="235" spans="1:37" x14ac:dyDescent="0.2">
      <c r="A235" s="58">
        <v>45323</v>
      </c>
      <c r="B235" s="49" t="s">
        <v>192</v>
      </c>
      <c r="C235" s="49" t="s">
        <v>363</v>
      </c>
      <c r="G235" s="49" t="s">
        <v>116</v>
      </c>
      <c r="H235" s="49" t="s">
        <v>144</v>
      </c>
      <c r="I235" s="49" t="s">
        <v>118</v>
      </c>
      <c r="K235" s="49" t="s">
        <v>1212</v>
      </c>
      <c r="L235" s="49">
        <v>53</v>
      </c>
      <c r="M235" s="49">
        <v>34</v>
      </c>
      <c r="N235" s="49">
        <v>163</v>
      </c>
      <c r="O235" s="49">
        <v>113</v>
      </c>
      <c r="X235" s="49">
        <v>113</v>
      </c>
      <c r="Y235" s="49">
        <v>48</v>
      </c>
      <c r="AC235" s="1">
        <f>IF(ISBLANK(cp[[#This Row],[total_boys]]),SUM(cp[[#This Row],[boys_0-5_reached]],cp[[#This Row],[boys_6-12_reached]],cp[[#This Row],[boys_13-18_reached]]),cp[[#This Row],[total_boys]])</f>
        <v>216</v>
      </c>
      <c r="AD235" s="1">
        <f>IF(ISBLANK(cp[[#This Row],[total_girls]]),SUM(cp[[#This Row],[girls_0-5_reached]],cp[[#This Row],[girls_6-12_reached]],cp[[#This Row],[girls_13-18_reached]]),cp[[#This Row],[total_girls]])</f>
        <v>147</v>
      </c>
      <c r="AE235" s="1">
        <f>IF(ISBLANK(cp[[#This Row],[total_children]]),SUM(cp[[#This Row],[calc_boys]],cp[[#This Row],[calc_girls]]),cp[[#This Row],[total_children]])</f>
        <v>363</v>
      </c>
      <c r="AF235" s="1">
        <f>IF(ISBLANK(cp[[#This Row],[total_pwd]]),SUM(cp[[#This Row],[total_pwd_men]],cp[[#This Row],[total_pwd_women]]),cp[[#This Row],[total_pwd]])</f>
        <v>0</v>
      </c>
      <c r="AG235" s="1">
        <f>IF(ISBLANK(cp[[#This Row],[total_adults]]),SUM(cp[[#This Row],[total_men]],cp[[#This Row],[total_women]]),cp[[#This Row],[total_adults]])</f>
        <v>161</v>
      </c>
      <c r="AH235" s="1">
        <f>IF(ISBLANK(cp[[#This Row],[total_beneficiaries_reached]]),SUM(cp[[#This Row],[calc_children]],cp[[#This Row],[calc_adults]]),cp[[#This Row],[total_beneficiaries_reached]])</f>
        <v>524</v>
      </c>
      <c r="AI235" s="49" t="str">
        <f ca="1">IF(B235="","",OFFSET(table_admin1[[#Headers],[ADM1_PT]],MATCH(B235,admin1,0),1))</f>
        <v>MZ04</v>
      </c>
      <c r="AJ235" s="49" t="str">
        <f t="shared" ca="1" si="6"/>
        <v>MZ0402</v>
      </c>
      <c r="AK235" s="49" t="str">
        <f t="shared" ca="1" si="7"/>
        <v/>
      </c>
    </row>
    <row r="236" spans="1:37" x14ac:dyDescent="0.2">
      <c r="A236" s="58">
        <v>45292</v>
      </c>
      <c r="B236" s="49" t="s">
        <v>120</v>
      </c>
      <c r="C236" s="49" t="s">
        <v>220</v>
      </c>
      <c r="G236" s="49" t="s">
        <v>122</v>
      </c>
      <c r="H236" s="49" t="s">
        <v>146</v>
      </c>
      <c r="I236" s="49" t="s">
        <v>124</v>
      </c>
      <c r="J236" s="49" t="s">
        <v>1315</v>
      </c>
      <c r="K236" s="49" t="s">
        <v>125</v>
      </c>
      <c r="L236" s="49">
        <v>140</v>
      </c>
      <c r="M236" s="49">
        <v>33</v>
      </c>
      <c r="N236" s="49">
        <v>176</v>
      </c>
      <c r="O236" s="49">
        <v>68</v>
      </c>
      <c r="X236" s="49">
        <v>45</v>
      </c>
      <c r="Y236" s="49">
        <v>76</v>
      </c>
      <c r="AC236" s="1">
        <f>IF(ISBLANK(cp[[#This Row],[total_boys]]),SUM(cp[[#This Row],[boys_0-5_reached]],cp[[#This Row],[boys_6-12_reached]],cp[[#This Row],[boys_13-18_reached]]),cp[[#This Row],[total_boys]])</f>
        <v>316</v>
      </c>
      <c r="AD236" s="1">
        <f>IF(ISBLANK(cp[[#This Row],[total_girls]]),SUM(cp[[#This Row],[girls_0-5_reached]],cp[[#This Row],[girls_6-12_reached]],cp[[#This Row],[girls_13-18_reached]]),cp[[#This Row],[total_girls]])</f>
        <v>101</v>
      </c>
      <c r="AE236" s="1">
        <f>IF(ISBLANK(cp[[#This Row],[total_children]]),SUM(cp[[#This Row],[calc_boys]],cp[[#This Row],[calc_girls]]),cp[[#This Row],[total_children]])</f>
        <v>417</v>
      </c>
      <c r="AF236" s="1">
        <f>IF(ISBLANK(cp[[#This Row],[total_pwd]]),SUM(cp[[#This Row],[total_pwd_men]],cp[[#This Row],[total_pwd_women]]),cp[[#This Row],[total_pwd]])</f>
        <v>0</v>
      </c>
      <c r="AG236" s="1">
        <f>IF(ISBLANK(cp[[#This Row],[total_adults]]),SUM(cp[[#This Row],[total_men]],cp[[#This Row],[total_women]]),cp[[#This Row],[total_adults]])</f>
        <v>121</v>
      </c>
      <c r="AH236" s="1">
        <f>IF(ISBLANK(cp[[#This Row],[total_beneficiaries_reached]]),SUM(cp[[#This Row],[calc_children]],cp[[#This Row],[calc_adults]]),cp[[#This Row],[total_beneficiaries_reached]])</f>
        <v>538</v>
      </c>
      <c r="AI236" s="49" t="str">
        <f ca="1">IF(B236="","",OFFSET(table_admin1[[#Headers],[ADM1_PT]],MATCH(B236,admin1,0),1))</f>
        <v>MZ01</v>
      </c>
      <c r="AJ236" s="49" t="str">
        <f t="shared" ca="1" si="6"/>
        <v>MZ0109</v>
      </c>
      <c r="AK236" s="49" t="str">
        <f t="shared" ca="1" si="7"/>
        <v/>
      </c>
    </row>
    <row r="237" spans="1:37" x14ac:dyDescent="0.2">
      <c r="A237" s="58">
        <v>45292</v>
      </c>
      <c r="B237" s="49" t="s">
        <v>120</v>
      </c>
      <c r="C237" s="49" t="s">
        <v>129</v>
      </c>
      <c r="G237" s="49" t="s">
        <v>122</v>
      </c>
      <c r="H237" s="49" t="s">
        <v>1199</v>
      </c>
      <c r="I237" s="49" t="s">
        <v>118</v>
      </c>
      <c r="K237" s="49" t="s">
        <v>125</v>
      </c>
      <c r="L237" s="49">
        <v>25</v>
      </c>
      <c r="M237" s="49">
        <v>74</v>
      </c>
      <c r="N237" s="49">
        <v>6</v>
      </c>
      <c r="O237" s="49">
        <v>21</v>
      </c>
      <c r="X237" s="49">
        <v>200</v>
      </c>
      <c r="Y237" s="49">
        <v>45</v>
      </c>
      <c r="AC237" s="1">
        <f>IF(ISBLANK(cp[[#This Row],[total_boys]]),SUM(cp[[#This Row],[boys_0-5_reached]],cp[[#This Row],[boys_6-12_reached]],cp[[#This Row],[boys_13-18_reached]]),cp[[#This Row],[total_boys]])</f>
        <v>31</v>
      </c>
      <c r="AD237" s="1">
        <f>IF(ISBLANK(cp[[#This Row],[total_girls]]),SUM(cp[[#This Row],[girls_0-5_reached]],cp[[#This Row],[girls_6-12_reached]],cp[[#This Row],[girls_13-18_reached]]),cp[[#This Row],[total_girls]])</f>
        <v>95</v>
      </c>
      <c r="AE237" s="1">
        <f>IF(ISBLANK(cp[[#This Row],[total_children]]),SUM(cp[[#This Row],[calc_boys]],cp[[#This Row],[calc_girls]]),cp[[#This Row],[total_children]])</f>
        <v>126</v>
      </c>
      <c r="AF237" s="1">
        <f>IF(ISBLANK(cp[[#This Row],[total_pwd]]),SUM(cp[[#This Row],[total_pwd_men]],cp[[#This Row],[total_pwd_women]]),cp[[#This Row],[total_pwd]])</f>
        <v>0</v>
      </c>
      <c r="AG237" s="1">
        <f>IF(ISBLANK(cp[[#This Row],[total_adults]]),SUM(cp[[#This Row],[total_men]],cp[[#This Row],[total_women]]),cp[[#This Row],[total_adults]])</f>
        <v>245</v>
      </c>
      <c r="AH237" s="1">
        <f>IF(ISBLANK(cp[[#This Row],[total_beneficiaries_reached]]),SUM(cp[[#This Row],[calc_children]],cp[[#This Row],[calc_adults]]),cp[[#This Row],[total_beneficiaries_reached]])</f>
        <v>371</v>
      </c>
      <c r="AI237" s="49" t="str">
        <f ca="1">IF(B237="","",OFFSET(table_admin1[[#Headers],[ADM1_PT]],MATCH(B237,admin1,0),1))</f>
        <v>MZ01</v>
      </c>
      <c r="AJ237" s="49" t="str">
        <f t="shared" ca="1" si="6"/>
        <v>MZ0110</v>
      </c>
      <c r="AK237" s="49" t="str">
        <f t="shared" ca="1" si="7"/>
        <v/>
      </c>
    </row>
    <row r="238" spans="1:37" x14ac:dyDescent="0.2">
      <c r="A238" s="58">
        <v>45292</v>
      </c>
      <c r="B238" s="49" t="s">
        <v>120</v>
      </c>
      <c r="C238" s="49" t="s">
        <v>126</v>
      </c>
      <c r="G238" s="49" t="s">
        <v>116</v>
      </c>
      <c r="H238" s="49" t="s">
        <v>144</v>
      </c>
      <c r="I238" s="49" t="s">
        <v>118</v>
      </c>
      <c r="K238" s="49" t="s">
        <v>1212</v>
      </c>
      <c r="L238" s="49">
        <v>127</v>
      </c>
      <c r="M238" s="49">
        <v>138</v>
      </c>
      <c r="N238" s="49">
        <v>145</v>
      </c>
      <c r="O238" s="49">
        <v>129</v>
      </c>
      <c r="X238" s="49">
        <v>46</v>
      </c>
      <c r="Y238" s="49">
        <v>26</v>
      </c>
      <c r="AC238" s="1">
        <f>IF(ISBLANK(cp[[#This Row],[total_boys]]),SUM(cp[[#This Row],[boys_0-5_reached]],cp[[#This Row],[boys_6-12_reached]],cp[[#This Row],[boys_13-18_reached]]),cp[[#This Row],[total_boys]])</f>
        <v>272</v>
      </c>
      <c r="AD238" s="1">
        <f>IF(ISBLANK(cp[[#This Row],[total_girls]]),SUM(cp[[#This Row],[girls_0-5_reached]],cp[[#This Row],[girls_6-12_reached]],cp[[#This Row],[girls_13-18_reached]]),cp[[#This Row],[total_girls]])</f>
        <v>267</v>
      </c>
      <c r="AE238" s="1">
        <f>IF(ISBLANK(cp[[#This Row],[total_children]]),SUM(cp[[#This Row],[calc_boys]],cp[[#This Row],[calc_girls]]),cp[[#This Row],[total_children]])</f>
        <v>539</v>
      </c>
      <c r="AF238" s="1">
        <f>IF(ISBLANK(cp[[#This Row],[total_pwd]]),SUM(cp[[#This Row],[total_pwd_men]],cp[[#This Row],[total_pwd_women]]),cp[[#This Row],[total_pwd]])</f>
        <v>0</v>
      </c>
      <c r="AG238" s="1">
        <f>IF(ISBLANK(cp[[#This Row],[total_adults]]),SUM(cp[[#This Row],[total_men]],cp[[#This Row],[total_women]]),cp[[#This Row],[total_adults]])</f>
        <v>72</v>
      </c>
      <c r="AH238" s="1">
        <f>IF(ISBLANK(cp[[#This Row],[total_beneficiaries_reached]]),SUM(cp[[#This Row],[calc_children]],cp[[#This Row],[calc_adults]]),cp[[#This Row],[total_beneficiaries_reached]])</f>
        <v>611</v>
      </c>
      <c r="AI238" s="49" t="str">
        <f ca="1">IF(B238="","",OFFSET(table_admin1[[#Headers],[ADM1_PT]],MATCH(B238,admin1,0),1))</f>
        <v>MZ01</v>
      </c>
      <c r="AJ238" s="49" t="str">
        <f t="shared" ca="1" si="6"/>
        <v>MZ0103</v>
      </c>
      <c r="AK238" s="49" t="str">
        <f t="shared" ca="1" si="7"/>
        <v/>
      </c>
    </row>
    <row r="239" spans="1:37" x14ac:dyDescent="0.2">
      <c r="A239" s="58">
        <v>45323</v>
      </c>
      <c r="B239" s="49" t="s">
        <v>209</v>
      </c>
      <c r="C239" s="49" t="s">
        <v>513</v>
      </c>
      <c r="G239" s="49" t="s">
        <v>116</v>
      </c>
      <c r="H239" s="49" t="s">
        <v>144</v>
      </c>
      <c r="I239" s="49" t="s">
        <v>118</v>
      </c>
      <c r="K239" s="49" t="s">
        <v>1212</v>
      </c>
      <c r="L239" s="49">
        <v>53</v>
      </c>
      <c r="M239" s="49">
        <v>185</v>
      </c>
      <c r="N239" s="49">
        <v>1</v>
      </c>
      <c r="O239" s="49">
        <v>28</v>
      </c>
      <c r="X239" s="49">
        <v>129</v>
      </c>
      <c r="Y239" s="49">
        <v>94</v>
      </c>
      <c r="AC239" s="1">
        <f>IF(ISBLANK(cp[[#This Row],[total_boys]]),SUM(cp[[#This Row],[boys_0-5_reached]],cp[[#This Row],[boys_6-12_reached]],cp[[#This Row],[boys_13-18_reached]]),cp[[#This Row],[total_boys]])</f>
        <v>54</v>
      </c>
      <c r="AD239" s="1">
        <f>IF(ISBLANK(cp[[#This Row],[total_girls]]),SUM(cp[[#This Row],[girls_0-5_reached]],cp[[#This Row],[girls_6-12_reached]],cp[[#This Row],[girls_13-18_reached]]),cp[[#This Row],[total_girls]])</f>
        <v>213</v>
      </c>
      <c r="AE239" s="1">
        <f>IF(ISBLANK(cp[[#This Row],[total_children]]),SUM(cp[[#This Row],[calc_boys]],cp[[#This Row],[calc_girls]]),cp[[#This Row],[total_children]])</f>
        <v>267</v>
      </c>
      <c r="AF239" s="1">
        <f>IF(ISBLANK(cp[[#This Row],[total_pwd]]),SUM(cp[[#This Row],[total_pwd_men]],cp[[#This Row],[total_pwd_women]]),cp[[#This Row],[total_pwd]])</f>
        <v>0</v>
      </c>
      <c r="AG239" s="1">
        <f>IF(ISBLANK(cp[[#This Row],[total_adults]]),SUM(cp[[#This Row],[total_men]],cp[[#This Row],[total_women]]),cp[[#This Row],[total_adults]])</f>
        <v>223</v>
      </c>
      <c r="AH239" s="1">
        <f>IF(ISBLANK(cp[[#This Row],[total_beneficiaries_reached]]),SUM(cp[[#This Row],[calc_children]],cp[[#This Row],[calc_adults]]),cp[[#This Row],[total_beneficiaries_reached]])</f>
        <v>490</v>
      </c>
      <c r="AI239" s="49" t="str">
        <f ca="1">IF(B239="","",OFFSET(table_admin1[[#Headers],[ADM1_PT]],MATCH(B239,admin1,0),1))</f>
        <v>MZ07</v>
      </c>
      <c r="AJ239" s="49" t="str">
        <f t="shared" ca="1" si="6"/>
        <v>MZ0721</v>
      </c>
      <c r="AK239" s="49" t="str">
        <f t="shared" ca="1" si="7"/>
        <v/>
      </c>
    </row>
    <row r="240" spans="1:37" x14ac:dyDescent="0.2">
      <c r="A240" s="58">
        <v>45383</v>
      </c>
      <c r="B240" s="49" t="s">
        <v>209</v>
      </c>
      <c r="C240" s="49" t="s">
        <v>471</v>
      </c>
      <c r="G240" s="49" t="s">
        <v>116</v>
      </c>
      <c r="H240" s="49" t="s">
        <v>146</v>
      </c>
      <c r="I240" s="49" t="s">
        <v>118</v>
      </c>
      <c r="K240" s="49" t="s">
        <v>1212</v>
      </c>
      <c r="L240" s="49">
        <v>9</v>
      </c>
      <c r="M240" s="49">
        <v>46</v>
      </c>
      <c r="N240" s="49">
        <v>60</v>
      </c>
      <c r="O240" s="49">
        <v>91</v>
      </c>
      <c r="X240" s="49">
        <v>8</v>
      </c>
      <c r="Y240" s="49">
        <v>22</v>
      </c>
      <c r="AC240" s="1">
        <f>IF(ISBLANK(cp[[#This Row],[total_boys]]),SUM(cp[[#This Row],[boys_0-5_reached]],cp[[#This Row],[boys_6-12_reached]],cp[[#This Row],[boys_13-18_reached]]),cp[[#This Row],[total_boys]])</f>
        <v>69</v>
      </c>
      <c r="AD240" s="1">
        <f>IF(ISBLANK(cp[[#This Row],[total_girls]]),SUM(cp[[#This Row],[girls_0-5_reached]],cp[[#This Row],[girls_6-12_reached]],cp[[#This Row],[girls_13-18_reached]]),cp[[#This Row],[total_girls]])</f>
        <v>137</v>
      </c>
      <c r="AE240" s="1">
        <f>IF(ISBLANK(cp[[#This Row],[total_children]]),SUM(cp[[#This Row],[calc_boys]],cp[[#This Row],[calc_girls]]),cp[[#This Row],[total_children]])</f>
        <v>206</v>
      </c>
      <c r="AF240" s="1">
        <f>IF(ISBLANK(cp[[#This Row],[total_pwd]]),SUM(cp[[#This Row],[total_pwd_men]],cp[[#This Row],[total_pwd_women]]),cp[[#This Row],[total_pwd]])</f>
        <v>0</v>
      </c>
      <c r="AG240" s="1">
        <f>IF(ISBLANK(cp[[#This Row],[total_adults]]),SUM(cp[[#This Row],[total_men]],cp[[#This Row],[total_women]]),cp[[#This Row],[total_adults]])</f>
        <v>30</v>
      </c>
      <c r="AH240" s="1">
        <f>IF(ISBLANK(cp[[#This Row],[total_beneficiaries_reached]]),SUM(cp[[#This Row],[calc_children]],cp[[#This Row],[calc_adults]]),cp[[#This Row],[total_beneficiaries_reached]])</f>
        <v>236</v>
      </c>
      <c r="AI240" s="49" t="str">
        <f ca="1">IF(B240="","",OFFSET(table_admin1[[#Headers],[ADM1_PT]],MATCH(B240,admin1,0),1))</f>
        <v>MZ07</v>
      </c>
      <c r="AJ240" s="49" t="str">
        <f t="shared" ca="1" si="6"/>
        <v>MZ0710</v>
      </c>
      <c r="AK240" s="49" t="str">
        <f t="shared" ca="1" si="7"/>
        <v/>
      </c>
    </row>
    <row r="241" spans="1:37" x14ac:dyDescent="0.2">
      <c r="A241" s="58">
        <v>45292</v>
      </c>
      <c r="B241" s="49" t="s">
        <v>224</v>
      </c>
      <c r="C241" s="49" t="s">
        <v>675</v>
      </c>
      <c r="G241" s="49" t="s">
        <v>116</v>
      </c>
      <c r="H241" s="49" t="s">
        <v>1199</v>
      </c>
      <c r="I241" s="49" t="s">
        <v>118</v>
      </c>
      <c r="K241" s="49" t="s">
        <v>1212</v>
      </c>
      <c r="L241" s="49">
        <v>120</v>
      </c>
      <c r="M241" s="49">
        <v>93</v>
      </c>
      <c r="N241" s="49">
        <v>147</v>
      </c>
      <c r="O241" s="49">
        <v>96</v>
      </c>
      <c r="X241" s="49">
        <v>1</v>
      </c>
      <c r="Y241" s="49">
        <v>115</v>
      </c>
      <c r="AC241" s="1">
        <f>IF(ISBLANK(cp[[#This Row],[total_boys]]),SUM(cp[[#This Row],[boys_0-5_reached]],cp[[#This Row],[boys_6-12_reached]],cp[[#This Row],[boys_13-18_reached]]),cp[[#This Row],[total_boys]])</f>
        <v>267</v>
      </c>
      <c r="AD241" s="1">
        <f>IF(ISBLANK(cp[[#This Row],[total_girls]]),SUM(cp[[#This Row],[girls_0-5_reached]],cp[[#This Row],[girls_6-12_reached]],cp[[#This Row],[girls_13-18_reached]]),cp[[#This Row],[total_girls]])</f>
        <v>189</v>
      </c>
      <c r="AE241" s="1">
        <f>IF(ISBLANK(cp[[#This Row],[total_children]]),SUM(cp[[#This Row],[calc_boys]],cp[[#This Row],[calc_girls]]),cp[[#This Row],[total_children]])</f>
        <v>456</v>
      </c>
      <c r="AF241" s="1">
        <f>IF(ISBLANK(cp[[#This Row],[total_pwd]]),SUM(cp[[#This Row],[total_pwd_men]],cp[[#This Row],[total_pwd_women]]),cp[[#This Row],[total_pwd]])</f>
        <v>0</v>
      </c>
      <c r="AG241" s="1">
        <f>IF(ISBLANK(cp[[#This Row],[total_adults]]),SUM(cp[[#This Row],[total_men]],cp[[#This Row],[total_women]]),cp[[#This Row],[total_adults]])</f>
        <v>116</v>
      </c>
      <c r="AH241" s="1">
        <f>IF(ISBLANK(cp[[#This Row],[total_beneficiaries_reached]]),SUM(cp[[#This Row],[calc_children]],cp[[#This Row],[calc_adults]]),cp[[#This Row],[total_beneficiaries_reached]])</f>
        <v>572</v>
      </c>
      <c r="AI241" s="49" t="str">
        <f ca="1">IF(B241="","",OFFSET(table_admin1[[#Headers],[ADM1_PT]],MATCH(B241,admin1,0),1))</f>
        <v>MZ10</v>
      </c>
      <c r="AJ241" s="49" t="str">
        <f t="shared" ca="1" si="6"/>
        <v>MZ1011</v>
      </c>
      <c r="AK241" s="49" t="str">
        <f t="shared" ca="1" si="7"/>
        <v/>
      </c>
    </row>
    <row r="242" spans="1:37" x14ac:dyDescent="0.2">
      <c r="A242" s="58">
        <v>45323</v>
      </c>
      <c r="B242" s="49" t="s">
        <v>209</v>
      </c>
      <c r="C242" s="49" t="s">
        <v>445</v>
      </c>
      <c r="G242" s="49" t="s">
        <v>116</v>
      </c>
      <c r="H242" s="49" t="s">
        <v>145</v>
      </c>
      <c r="K242" s="49" t="s">
        <v>1212</v>
      </c>
      <c r="L242" s="49">
        <v>199</v>
      </c>
      <c r="M242" s="49">
        <v>62</v>
      </c>
      <c r="N242" s="49">
        <v>58</v>
      </c>
      <c r="O242" s="49">
        <v>18</v>
      </c>
      <c r="X242" s="49">
        <v>142</v>
      </c>
      <c r="Y242" s="49">
        <v>99</v>
      </c>
      <c r="AC242" s="1">
        <f>IF(ISBLANK(cp[[#This Row],[total_boys]]),SUM(cp[[#This Row],[boys_0-5_reached]],cp[[#This Row],[boys_6-12_reached]],cp[[#This Row],[boys_13-18_reached]]),cp[[#This Row],[total_boys]])</f>
        <v>257</v>
      </c>
      <c r="AD242" s="1">
        <f>IF(ISBLANK(cp[[#This Row],[total_girls]]),SUM(cp[[#This Row],[girls_0-5_reached]],cp[[#This Row],[girls_6-12_reached]],cp[[#This Row],[girls_13-18_reached]]),cp[[#This Row],[total_girls]])</f>
        <v>80</v>
      </c>
      <c r="AE242" s="1">
        <f>IF(ISBLANK(cp[[#This Row],[total_children]]),SUM(cp[[#This Row],[calc_boys]],cp[[#This Row],[calc_girls]]),cp[[#This Row],[total_children]])</f>
        <v>337</v>
      </c>
      <c r="AF242" s="1">
        <f>IF(ISBLANK(cp[[#This Row],[total_pwd]]),SUM(cp[[#This Row],[total_pwd_men]],cp[[#This Row],[total_pwd_women]]),cp[[#This Row],[total_pwd]])</f>
        <v>0</v>
      </c>
      <c r="AG242" s="1">
        <f>IF(ISBLANK(cp[[#This Row],[total_adults]]),SUM(cp[[#This Row],[total_men]],cp[[#This Row],[total_women]]),cp[[#This Row],[total_adults]])</f>
        <v>241</v>
      </c>
      <c r="AH242" s="1">
        <f>IF(ISBLANK(cp[[#This Row],[total_beneficiaries_reached]]),SUM(cp[[#This Row],[calc_children]],cp[[#This Row],[calc_adults]]),cp[[#This Row],[total_beneficiaries_reached]])</f>
        <v>578</v>
      </c>
      <c r="AI242" s="49" t="str">
        <f ca="1">IF(B242="","",OFFSET(table_admin1[[#Headers],[ADM1_PT]],MATCH(B242,admin1,0),1))</f>
        <v>MZ07</v>
      </c>
      <c r="AJ242" s="49" t="str">
        <f t="shared" ca="1" si="6"/>
        <v>MZ0703</v>
      </c>
      <c r="AK242" s="49" t="str">
        <f t="shared" ca="1" si="7"/>
        <v/>
      </c>
    </row>
    <row r="243" spans="1:37" x14ac:dyDescent="0.2">
      <c r="A243" s="58">
        <v>45292</v>
      </c>
      <c r="B243" s="49" t="s">
        <v>224</v>
      </c>
      <c r="C243" s="49" t="s">
        <v>686</v>
      </c>
      <c r="G243" s="49" t="s">
        <v>116</v>
      </c>
      <c r="H243" s="49" t="s">
        <v>1199</v>
      </c>
      <c r="I243" s="49" t="s">
        <v>118</v>
      </c>
      <c r="K243" s="49" t="s">
        <v>1212</v>
      </c>
      <c r="L243" s="49">
        <v>196</v>
      </c>
      <c r="M243" s="49">
        <v>140</v>
      </c>
      <c r="N243" s="49">
        <v>40</v>
      </c>
      <c r="O243" s="49">
        <v>63</v>
      </c>
      <c r="X243" s="49">
        <v>23</v>
      </c>
      <c r="Y243" s="49">
        <v>6</v>
      </c>
      <c r="AC243" s="1">
        <f>IF(ISBLANK(cp[[#This Row],[total_boys]]),SUM(cp[[#This Row],[boys_0-5_reached]],cp[[#This Row],[boys_6-12_reached]],cp[[#This Row],[boys_13-18_reached]]),cp[[#This Row],[total_boys]])</f>
        <v>236</v>
      </c>
      <c r="AD243" s="1">
        <f>IF(ISBLANK(cp[[#This Row],[total_girls]]),SUM(cp[[#This Row],[girls_0-5_reached]],cp[[#This Row],[girls_6-12_reached]],cp[[#This Row],[girls_13-18_reached]]),cp[[#This Row],[total_girls]])</f>
        <v>203</v>
      </c>
      <c r="AE243" s="1">
        <f>IF(ISBLANK(cp[[#This Row],[total_children]]),SUM(cp[[#This Row],[calc_boys]],cp[[#This Row],[calc_girls]]),cp[[#This Row],[total_children]])</f>
        <v>439</v>
      </c>
      <c r="AF243" s="1">
        <f>IF(ISBLANK(cp[[#This Row],[total_pwd]]),SUM(cp[[#This Row],[total_pwd_men]],cp[[#This Row],[total_pwd_women]]),cp[[#This Row],[total_pwd]])</f>
        <v>0</v>
      </c>
      <c r="AG243" s="1">
        <f>IF(ISBLANK(cp[[#This Row],[total_adults]]),SUM(cp[[#This Row],[total_men]],cp[[#This Row],[total_women]]),cp[[#This Row],[total_adults]])</f>
        <v>29</v>
      </c>
      <c r="AH243" s="1">
        <f>IF(ISBLANK(cp[[#This Row],[total_beneficiaries_reached]]),SUM(cp[[#This Row],[calc_children]],cp[[#This Row],[calc_adults]]),cp[[#This Row],[total_beneficiaries_reached]])</f>
        <v>468</v>
      </c>
      <c r="AI243" s="49" t="str">
        <f ca="1">IF(B243="","",OFFSET(table_admin1[[#Headers],[ADM1_PT]],MATCH(B243,admin1,0),1))</f>
        <v>MZ10</v>
      </c>
      <c r="AJ243" s="49" t="str">
        <f t="shared" ca="1" si="6"/>
        <v>MZ1014</v>
      </c>
      <c r="AK243" s="49" t="str">
        <f t="shared" ca="1" si="7"/>
        <v/>
      </c>
    </row>
    <row r="244" spans="1:37" x14ac:dyDescent="0.2">
      <c r="A244" s="58">
        <v>45292</v>
      </c>
      <c r="B244" s="49" t="s">
        <v>120</v>
      </c>
      <c r="C244" s="49" t="s">
        <v>126</v>
      </c>
      <c r="G244" s="49" t="s">
        <v>122</v>
      </c>
      <c r="H244" s="49" t="s">
        <v>146</v>
      </c>
      <c r="I244" s="49" t="s">
        <v>124</v>
      </c>
      <c r="J244" s="49" t="s">
        <v>1316</v>
      </c>
      <c r="K244" s="49" t="s">
        <v>125</v>
      </c>
      <c r="L244" s="49">
        <v>155</v>
      </c>
      <c r="M244" s="49">
        <v>159</v>
      </c>
      <c r="N244" s="49">
        <v>133</v>
      </c>
      <c r="O244" s="49">
        <v>143</v>
      </c>
      <c r="X244" s="49">
        <v>137</v>
      </c>
      <c r="Y244" s="49">
        <v>169</v>
      </c>
      <c r="AC244" s="1">
        <f>IF(ISBLANK(cp[[#This Row],[total_boys]]),SUM(cp[[#This Row],[boys_0-5_reached]],cp[[#This Row],[boys_6-12_reached]],cp[[#This Row],[boys_13-18_reached]]),cp[[#This Row],[total_boys]])</f>
        <v>288</v>
      </c>
      <c r="AD244" s="1">
        <f>IF(ISBLANK(cp[[#This Row],[total_girls]]),SUM(cp[[#This Row],[girls_0-5_reached]],cp[[#This Row],[girls_6-12_reached]],cp[[#This Row],[girls_13-18_reached]]),cp[[#This Row],[total_girls]])</f>
        <v>302</v>
      </c>
      <c r="AE244" s="1">
        <f>IF(ISBLANK(cp[[#This Row],[total_children]]),SUM(cp[[#This Row],[calc_boys]],cp[[#This Row],[calc_girls]]),cp[[#This Row],[total_children]])</f>
        <v>590</v>
      </c>
      <c r="AF244" s="1">
        <f>IF(ISBLANK(cp[[#This Row],[total_pwd]]),SUM(cp[[#This Row],[total_pwd_men]],cp[[#This Row],[total_pwd_women]]),cp[[#This Row],[total_pwd]])</f>
        <v>0</v>
      </c>
      <c r="AG244" s="1">
        <f>IF(ISBLANK(cp[[#This Row],[total_adults]]),SUM(cp[[#This Row],[total_men]],cp[[#This Row],[total_women]]),cp[[#This Row],[total_adults]])</f>
        <v>306</v>
      </c>
      <c r="AH244" s="1">
        <f>IF(ISBLANK(cp[[#This Row],[total_beneficiaries_reached]]),SUM(cp[[#This Row],[calc_children]],cp[[#This Row],[calc_adults]]),cp[[#This Row],[total_beneficiaries_reached]])</f>
        <v>896</v>
      </c>
      <c r="AI244" s="49" t="str">
        <f ca="1">IF(B244="","",OFFSET(table_admin1[[#Headers],[ADM1_PT]],MATCH(B244,admin1,0),1))</f>
        <v>MZ01</v>
      </c>
      <c r="AJ244" s="49" t="str">
        <f t="shared" ca="1" si="6"/>
        <v>MZ0103</v>
      </c>
      <c r="AK244" s="49" t="str">
        <f t="shared" ca="1" si="7"/>
        <v/>
      </c>
    </row>
    <row r="245" spans="1:37" x14ac:dyDescent="0.2">
      <c r="A245" s="58">
        <v>45292</v>
      </c>
      <c r="B245" s="49" t="s">
        <v>120</v>
      </c>
      <c r="C245" s="49" t="s">
        <v>126</v>
      </c>
      <c r="G245" s="49" t="s">
        <v>116</v>
      </c>
      <c r="H245" s="49" t="s">
        <v>144</v>
      </c>
      <c r="I245" s="49" t="s">
        <v>118</v>
      </c>
      <c r="K245" s="49" t="s">
        <v>1212</v>
      </c>
      <c r="L245" s="49">
        <v>9</v>
      </c>
      <c r="M245" s="49">
        <v>27</v>
      </c>
      <c r="N245" s="49">
        <v>88</v>
      </c>
      <c r="O245" s="49">
        <v>157</v>
      </c>
      <c r="X245" s="49">
        <v>142</v>
      </c>
      <c r="Y245" s="49">
        <v>56</v>
      </c>
      <c r="AC245" s="1">
        <f>IF(ISBLANK(cp[[#This Row],[total_boys]]),SUM(cp[[#This Row],[boys_0-5_reached]],cp[[#This Row],[boys_6-12_reached]],cp[[#This Row],[boys_13-18_reached]]),cp[[#This Row],[total_boys]])</f>
        <v>97</v>
      </c>
      <c r="AD245" s="1">
        <f>IF(ISBLANK(cp[[#This Row],[total_girls]]),SUM(cp[[#This Row],[girls_0-5_reached]],cp[[#This Row],[girls_6-12_reached]],cp[[#This Row],[girls_13-18_reached]]),cp[[#This Row],[total_girls]])</f>
        <v>184</v>
      </c>
      <c r="AE245" s="1">
        <f>IF(ISBLANK(cp[[#This Row],[total_children]]),SUM(cp[[#This Row],[calc_boys]],cp[[#This Row],[calc_girls]]),cp[[#This Row],[total_children]])</f>
        <v>281</v>
      </c>
      <c r="AF245" s="1">
        <f>IF(ISBLANK(cp[[#This Row],[total_pwd]]),SUM(cp[[#This Row],[total_pwd_men]],cp[[#This Row],[total_pwd_women]]),cp[[#This Row],[total_pwd]])</f>
        <v>0</v>
      </c>
      <c r="AG245" s="1">
        <f>IF(ISBLANK(cp[[#This Row],[total_adults]]),SUM(cp[[#This Row],[total_men]],cp[[#This Row],[total_women]]),cp[[#This Row],[total_adults]])</f>
        <v>198</v>
      </c>
      <c r="AH245" s="1">
        <f>IF(ISBLANK(cp[[#This Row],[total_beneficiaries_reached]]),SUM(cp[[#This Row],[calc_children]],cp[[#This Row],[calc_adults]]),cp[[#This Row],[total_beneficiaries_reached]])</f>
        <v>479</v>
      </c>
      <c r="AI245" s="49" t="str">
        <f ca="1">IF(B245="","",OFFSET(table_admin1[[#Headers],[ADM1_PT]],MATCH(B245,admin1,0),1))</f>
        <v>MZ01</v>
      </c>
      <c r="AJ245" s="49" t="str">
        <f t="shared" ca="1" si="6"/>
        <v>MZ0103</v>
      </c>
      <c r="AK245" s="49" t="str">
        <f t="shared" ca="1" si="7"/>
        <v/>
      </c>
    </row>
    <row r="246" spans="1:37" x14ac:dyDescent="0.2">
      <c r="A246" s="58">
        <v>45292</v>
      </c>
      <c r="B246" s="49" t="s">
        <v>209</v>
      </c>
      <c r="C246" s="49" t="s">
        <v>441</v>
      </c>
      <c r="G246" s="49" t="s">
        <v>116</v>
      </c>
      <c r="H246" s="49" t="s">
        <v>1202</v>
      </c>
      <c r="I246" s="49" t="s">
        <v>118</v>
      </c>
      <c r="K246" s="49" t="s">
        <v>1212</v>
      </c>
      <c r="L246" s="49">
        <v>165</v>
      </c>
      <c r="M246" s="49">
        <v>151</v>
      </c>
      <c r="N246" s="49">
        <v>1</v>
      </c>
      <c r="O246" s="49">
        <v>81</v>
      </c>
      <c r="X246" s="49">
        <v>166</v>
      </c>
      <c r="Y246" s="49">
        <v>160</v>
      </c>
      <c r="AC246" s="1">
        <f>IF(ISBLANK(cp[[#This Row],[total_boys]]),SUM(cp[[#This Row],[boys_0-5_reached]],cp[[#This Row],[boys_6-12_reached]],cp[[#This Row],[boys_13-18_reached]]),cp[[#This Row],[total_boys]])</f>
        <v>166</v>
      </c>
      <c r="AD246" s="1">
        <f>IF(ISBLANK(cp[[#This Row],[total_girls]]),SUM(cp[[#This Row],[girls_0-5_reached]],cp[[#This Row],[girls_6-12_reached]],cp[[#This Row],[girls_13-18_reached]]),cp[[#This Row],[total_girls]])</f>
        <v>232</v>
      </c>
      <c r="AE246" s="1">
        <f>IF(ISBLANK(cp[[#This Row],[total_children]]),SUM(cp[[#This Row],[calc_boys]],cp[[#This Row],[calc_girls]]),cp[[#This Row],[total_children]])</f>
        <v>398</v>
      </c>
      <c r="AF246" s="1">
        <f>IF(ISBLANK(cp[[#This Row],[total_pwd]]),SUM(cp[[#This Row],[total_pwd_men]],cp[[#This Row],[total_pwd_women]]),cp[[#This Row],[total_pwd]])</f>
        <v>0</v>
      </c>
      <c r="AG246" s="1">
        <f>IF(ISBLANK(cp[[#This Row],[total_adults]]),SUM(cp[[#This Row],[total_men]],cp[[#This Row],[total_women]]),cp[[#This Row],[total_adults]])</f>
        <v>326</v>
      </c>
      <c r="AH246" s="1">
        <f>IF(ISBLANK(cp[[#This Row],[total_beneficiaries_reached]]),SUM(cp[[#This Row],[calc_children]],cp[[#This Row],[calc_adults]]),cp[[#This Row],[total_beneficiaries_reached]])</f>
        <v>724</v>
      </c>
      <c r="AI246" s="49" t="str">
        <f ca="1">IF(B246="","",OFFSET(table_admin1[[#Headers],[ADM1_PT]],MATCH(B246,admin1,0),1))</f>
        <v>MZ07</v>
      </c>
      <c r="AJ246" s="49" t="str">
        <f t="shared" ca="1" si="6"/>
        <v>MZ0702</v>
      </c>
      <c r="AK246" s="49" t="str">
        <f t="shared" ca="1" si="7"/>
        <v/>
      </c>
    </row>
    <row r="247" spans="1:37" x14ac:dyDescent="0.2">
      <c r="A247" s="58">
        <v>45292</v>
      </c>
      <c r="B247" s="49" t="s">
        <v>113</v>
      </c>
      <c r="C247" s="49" t="s">
        <v>114</v>
      </c>
      <c r="G247" s="49" t="s">
        <v>122</v>
      </c>
      <c r="H247" s="49" t="s">
        <v>1199</v>
      </c>
      <c r="I247" s="49" t="s">
        <v>124</v>
      </c>
      <c r="J247" s="49" t="s">
        <v>1315</v>
      </c>
      <c r="K247" s="49" t="s">
        <v>125</v>
      </c>
      <c r="L247" s="49">
        <v>70</v>
      </c>
      <c r="M247" s="49">
        <v>184</v>
      </c>
      <c r="N247" s="49">
        <v>61</v>
      </c>
      <c r="O247" s="49">
        <v>166</v>
      </c>
      <c r="X247" s="49">
        <v>154</v>
      </c>
      <c r="Y247" s="49">
        <v>176</v>
      </c>
      <c r="AC247" s="1">
        <f>IF(ISBLANK(cp[[#This Row],[total_boys]]),SUM(cp[[#This Row],[boys_0-5_reached]],cp[[#This Row],[boys_6-12_reached]],cp[[#This Row],[boys_13-18_reached]]),cp[[#This Row],[total_boys]])</f>
        <v>131</v>
      </c>
      <c r="AD247" s="1">
        <f>IF(ISBLANK(cp[[#This Row],[total_girls]]),SUM(cp[[#This Row],[girls_0-5_reached]],cp[[#This Row],[girls_6-12_reached]],cp[[#This Row],[girls_13-18_reached]]),cp[[#This Row],[total_girls]])</f>
        <v>350</v>
      </c>
      <c r="AE247" s="1">
        <f>IF(ISBLANK(cp[[#This Row],[total_children]]),SUM(cp[[#This Row],[calc_boys]],cp[[#This Row],[calc_girls]]),cp[[#This Row],[total_children]])</f>
        <v>481</v>
      </c>
      <c r="AF247" s="1">
        <f>IF(ISBLANK(cp[[#This Row],[total_pwd]]),SUM(cp[[#This Row],[total_pwd_men]],cp[[#This Row],[total_pwd_women]]),cp[[#This Row],[total_pwd]])</f>
        <v>0</v>
      </c>
      <c r="AG247" s="1">
        <f>IF(ISBLANK(cp[[#This Row],[total_adults]]),SUM(cp[[#This Row],[total_men]],cp[[#This Row],[total_women]]),cp[[#This Row],[total_adults]])</f>
        <v>330</v>
      </c>
      <c r="AH247" s="1">
        <f>IF(ISBLANK(cp[[#This Row],[total_beneficiaries_reached]]),SUM(cp[[#This Row],[calc_children]],cp[[#This Row],[calc_adults]]),cp[[#This Row],[total_beneficiaries_reached]])</f>
        <v>811</v>
      </c>
      <c r="AI247" s="49" t="str">
        <f ca="1">IF(B247="","",OFFSET(table_admin1[[#Headers],[ADM1_PT]],MATCH(B247,admin1,0),1))</f>
        <v>MZ09</v>
      </c>
      <c r="AJ247" s="49" t="str">
        <f t="shared" ca="1" si="6"/>
        <v>MZ0906</v>
      </c>
      <c r="AK247" s="49" t="str">
        <f t="shared" ca="1" si="7"/>
        <v/>
      </c>
    </row>
    <row r="248" spans="1:37" x14ac:dyDescent="0.2">
      <c r="A248" s="58">
        <v>45352</v>
      </c>
      <c r="B248" s="49" t="s">
        <v>209</v>
      </c>
      <c r="C248" s="49" t="s">
        <v>486</v>
      </c>
      <c r="G248" s="49" t="s">
        <v>116</v>
      </c>
      <c r="H248" s="49" t="s">
        <v>144</v>
      </c>
      <c r="I248" s="49" t="s">
        <v>118</v>
      </c>
      <c r="K248" s="49" t="s">
        <v>1212</v>
      </c>
      <c r="L248" s="49">
        <v>74</v>
      </c>
      <c r="M248" s="49">
        <v>57</v>
      </c>
      <c r="N248" s="49">
        <v>87</v>
      </c>
      <c r="O248" s="49">
        <v>133</v>
      </c>
      <c r="X248" s="49">
        <v>90</v>
      </c>
      <c r="Y248" s="49">
        <v>94</v>
      </c>
      <c r="AC248" s="1">
        <f>IF(ISBLANK(cp[[#This Row],[total_boys]]),SUM(cp[[#This Row],[boys_0-5_reached]],cp[[#This Row],[boys_6-12_reached]],cp[[#This Row],[boys_13-18_reached]]),cp[[#This Row],[total_boys]])</f>
        <v>161</v>
      </c>
      <c r="AD248" s="1">
        <f>IF(ISBLANK(cp[[#This Row],[total_girls]]),SUM(cp[[#This Row],[girls_0-5_reached]],cp[[#This Row],[girls_6-12_reached]],cp[[#This Row],[girls_13-18_reached]]),cp[[#This Row],[total_girls]])</f>
        <v>190</v>
      </c>
      <c r="AE248" s="1">
        <f>IF(ISBLANK(cp[[#This Row],[total_children]]),SUM(cp[[#This Row],[calc_boys]],cp[[#This Row],[calc_girls]]),cp[[#This Row],[total_children]])</f>
        <v>351</v>
      </c>
      <c r="AF248" s="1">
        <f>IF(ISBLANK(cp[[#This Row],[total_pwd]]),SUM(cp[[#This Row],[total_pwd_men]],cp[[#This Row],[total_pwd_women]]),cp[[#This Row],[total_pwd]])</f>
        <v>0</v>
      </c>
      <c r="AG248" s="1">
        <f>IF(ISBLANK(cp[[#This Row],[total_adults]]),SUM(cp[[#This Row],[total_men]],cp[[#This Row],[total_women]]),cp[[#This Row],[total_adults]])</f>
        <v>184</v>
      </c>
      <c r="AH248" s="1">
        <f>IF(ISBLANK(cp[[#This Row],[total_beneficiaries_reached]]),SUM(cp[[#This Row],[calc_children]],cp[[#This Row],[calc_adults]]),cp[[#This Row],[total_beneficiaries_reached]])</f>
        <v>535</v>
      </c>
      <c r="AI248" s="49" t="str">
        <f ca="1">IF(B248="","",OFFSET(table_admin1[[#Headers],[ADM1_PT]],MATCH(B248,admin1,0),1))</f>
        <v>MZ07</v>
      </c>
      <c r="AJ248" s="49" t="str">
        <f t="shared" ca="1" si="6"/>
        <v>MZ0714</v>
      </c>
      <c r="AK248" s="49" t="str">
        <f t="shared" ca="1" si="7"/>
        <v/>
      </c>
    </row>
    <row r="249" spans="1:37" x14ac:dyDescent="0.2">
      <c r="A249" s="58">
        <v>45352</v>
      </c>
      <c r="B249" s="49" t="s">
        <v>229</v>
      </c>
      <c r="C249" s="49" t="s">
        <v>700</v>
      </c>
      <c r="G249" s="49" t="s">
        <v>116</v>
      </c>
      <c r="H249" s="49" t="s">
        <v>1202</v>
      </c>
      <c r="I249" s="49" t="s">
        <v>118</v>
      </c>
      <c r="K249" s="49" t="s">
        <v>1212</v>
      </c>
      <c r="L249" s="49">
        <v>35</v>
      </c>
      <c r="M249" s="49">
        <v>18</v>
      </c>
      <c r="N249" s="49">
        <v>155</v>
      </c>
      <c r="O249" s="49">
        <v>99</v>
      </c>
      <c r="X249" s="49">
        <v>162</v>
      </c>
      <c r="Y249" s="49">
        <v>12</v>
      </c>
      <c r="AC249" s="1">
        <f>IF(ISBLANK(cp[[#This Row],[total_boys]]),SUM(cp[[#This Row],[boys_0-5_reached]],cp[[#This Row],[boys_6-12_reached]],cp[[#This Row],[boys_13-18_reached]]),cp[[#This Row],[total_boys]])</f>
        <v>190</v>
      </c>
      <c r="AD249" s="1">
        <f>IF(ISBLANK(cp[[#This Row],[total_girls]]),SUM(cp[[#This Row],[girls_0-5_reached]],cp[[#This Row],[girls_6-12_reached]],cp[[#This Row],[girls_13-18_reached]]),cp[[#This Row],[total_girls]])</f>
        <v>117</v>
      </c>
      <c r="AE249" s="1">
        <f>IF(ISBLANK(cp[[#This Row],[total_children]]),SUM(cp[[#This Row],[calc_boys]],cp[[#This Row],[calc_girls]]),cp[[#This Row],[total_children]])</f>
        <v>307</v>
      </c>
      <c r="AF249" s="1">
        <f>IF(ISBLANK(cp[[#This Row],[total_pwd]]),SUM(cp[[#This Row],[total_pwd_men]],cp[[#This Row],[total_pwd_women]]),cp[[#This Row],[total_pwd]])</f>
        <v>0</v>
      </c>
      <c r="AG249" s="1">
        <f>IF(ISBLANK(cp[[#This Row],[total_adults]]),SUM(cp[[#This Row],[total_men]],cp[[#This Row],[total_women]]),cp[[#This Row],[total_adults]])</f>
        <v>174</v>
      </c>
      <c r="AH249" s="1">
        <f>IF(ISBLANK(cp[[#This Row],[total_beneficiaries_reached]]),SUM(cp[[#This Row],[calc_children]],cp[[#This Row],[calc_adults]]),cp[[#This Row],[total_beneficiaries_reached]])</f>
        <v>481</v>
      </c>
      <c r="AI249" s="49" t="str">
        <f ca="1">IF(B249="","",OFFSET(table_admin1[[#Headers],[ADM1_PT]],MATCH(B249,admin1,0),1))</f>
        <v>MZ11</v>
      </c>
      <c r="AJ249" s="49" t="str">
        <f t="shared" ca="1" si="6"/>
        <v>MZ1103</v>
      </c>
      <c r="AK249" s="49" t="str">
        <f t="shared" ca="1" si="7"/>
        <v/>
      </c>
    </row>
    <row r="250" spans="1:37" x14ac:dyDescent="0.2">
      <c r="A250" s="58">
        <v>45292</v>
      </c>
      <c r="B250" s="49" t="s">
        <v>120</v>
      </c>
      <c r="C250" s="49" t="s">
        <v>129</v>
      </c>
      <c r="G250" s="49" t="s">
        <v>122</v>
      </c>
      <c r="H250" s="49" t="s">
        <v>144</v>
      </c>
      <c r="I250" s="49" t="s">
        <v>130</v>
      </c>
      <c r="J250" s="49" t="s">
        <v>1317</v>
      </c>
      <c r="K250" s="49" t="s">
        <v>125</v>
      </c>
      <c r="L250" s="49">
        <v>110</v>
      </c>
      <c r="M250" s="49">
        <v>165</v>
      </c>
      <c r="N250" s="49">
        <v>160</v>
      </c>
      <c r="O250" s="49">
        <v>16</v>
      </c>
      <c r="X250" s="49">
        <v>12</v>
      </c>
      <c r="Y250" s="49">
        <v>179</v>
      </c>
      <c r="AC250" s="1">
        <f>IF(ISBLANK(cp[[#This Row],[total_boys]]),SUM(cp[[#This Row],[boys_0-5_reached]],cp[[#This Row],[boys_6-12_reached]],cp[[#This Row],[boys_13-18_reached]]),cp[[#This Row],[total_boys]])</f>
        <v>270</v>
      </c>
      <c r="AD250" s="1">
        <f>IF(ISBLANK(cp[[#This Row],[total_girls]]),SUM(cp[[#This Row],[girls_0-5_reached]],cp[[#This Row],[girls_6-12_reached]],cp[[#This Row],[girls_13-18_reached]]),cp[[#This Row],[total_girls]])</f>
        <v>181</v>
      </c>
      <c r="AE250" s="1">
        <f>IF(ISBLANK(cp[[#This Row],[total_children]]),SUM(cp[[#This Row],[calc_boys]],cp[[#This Row],[calc_girls]]),cp[[#This Row],[total_children]])</f>
        <v>451</v>
      </c>
      <c r="AF250" s="1">
        <f>IF(ISBLANK(cp[[#This Row],[total_pwd]]),SUM(cp[[#This Row],[total_pwd_men]],cp[[#This Row],[total_pwd_women]]),cp[[#This Row],[total_pwd]])</f>
        <v>0</v>
      </c>
      <c r="AG250" s="1">
        <f>IF(ISBLANK(cp[[#This Row],[total_adults]]),SUM(cp[[#This Row],[total_men]],cp[[#This Row],[total_women]]),cp[[#This Row],[total_adults]])</f>
        <v>191</v>
      </c>
      <c r="AH250" s="1">
        <f>IF(ISBLANK(cp[[#This Row],[total_beneficiaries_reached]]),SUM(cp[[#This Row],[calc_children]],cp[[#This Row],[calc_adults]]),cp[[#This Row],[total_beneficiaries_reached]])</f>
        <v>642</v>
      </c>
      <c r="AI250" s="49" t="str">
        <f ca="1">IF(B250="","",OFFSET(table_admin1[[#Headers],[ADM1_PT]],MATCH(B250,admin1,0),1))</f>
        <v>MZ01</v>
      </c>
      <c r="AJ250" s="49" t="str">
        <f t="shared" ca="1" si="6"/>
        <v>MZ0110</v>
      </c>
      <c r="AK250" s="49" t="str">
        <f t="shared" ca="1" si="7"/>
        <v/>
      </c>
    </row>
    <row r="251" spans="1:37" x14ac:dyDescent="0.2">
      <c r="A251" s="58">
        <v>45323</v>
      </c>
      <c r="B251" s="49" t="s">
        <v>192</v>
      </c>
      <c r="C251" s="49" t="s">
        <v>363</v>
      </c>
      <c r="G251" s="49" t="s">
        <v>122</v>
      </c>
      <c r="H251" s="49" t="s">
        <v>146</v>
      </c>
      <c r="I251" s="49" t="s">
        <v>130</v>
      </c>
      <c r="J251" s="49" t="s">
        <v>1318</v>
      </c>
      <c r="K251" s="49" t="s">
        <v>125</v>
      </c>
      <c r="L251" s="49">
        <v>28</v>
      </c>
      <c r="M251" s="49">
        <v>119</v>
      </c>
      <c r="N251" s="49">
        <v>157</v>
      </c>
      <c r="O251" s="49">
        <v>139</v>
      </c>
      <c r="X251" s="49">
        <v>73</v>
      </c>
      <c r="Y251" s="49">
        <v>164</v>
      </c>
      <c r="AC251" s="1">
        <f>IF(ISBLANK(cp[[#This Row],[total_boys]]),SUM(cp[[#This Row],[boys_0-5_reached]],cp[[#This Row],[boys_6-12_reached]],cp[[#This Row],[boys_13-18_reached]]),cp[[#This Row],[total_boys]])</f>
        <v>185</v>
      </c>
      <c r="AD251" s="1">
        <f>IF(ISBLANK(cp[[#This Row],[total_girls]]),SUM(cp[[#This Row],[girls_0-5_reached]],cp[[#This Row],[girls_6-12_reached]],cp[[#This Row],[girls_13-18_reached]]),cp[[#This Row],[total_girls]])</f>
        <v>258</v>
      </c>
      <c r="AE251" s="1">
        <f>IF(ISBLANK(cp[[#This Row],[total_children]]),SUM(cp[[#This Row],[calc_boys]],cp[[#This Row],[calc_girls]]),cp[[#This Row],[total_children]])</f>
        <v>443</v>
      </c>
      <c r="AF251" s="1">
        <f>IF(ISBLANK(cp[[#This Row],[total_pwd]]),SUM(cp[[#This Row],[total_pwd_men]],cp[[#This Row],[total_pwd_women]]),cp[[#This Row],[total_pwd]])</f>
        <v>0</v>
      </c>
      <c r="AG251" s="1">
        <f>IF(ISBLANK(cp[[#This Row],[total_adults]]),SUM(cp[[#This Row],[total_men]],cp[[#This Row],[total_women]]),cp[[#This Row],[total_adults]])</f>
        <v>237</v>
      </c>
      <c r="AH251" s="1">
        <f>IF(ISBLANK(cp[[#This Row],[total_beneficiaries_reached]]),SUM(cp[[#This Row],[calc_children]],cp[[#This Row],[calc_adults]]),cp[[#This Row],[total_beneficiaries_reached]])</f>
        <v>680</v>
      </c>
      <c r="AI251" s="49" t="str">
        <f ca="1">IF(B251="","",OFFSET(table_admin1[[#Headers],[ADM1_PT]],MATCH(B251,admin1,0),1))</f>
        <v>MZ04</v>
      </c>
      <c r="AJ251" s="49" t="str">
        <f t="shared" ca="1" si="6"/>
        <v>MZ0402</v>
      </c>
      <c r="AK251" s="49" t="str">
        <f t="shared" ca="1" si="7"/>
        <v/>
      </c>
    </row>
    <row r="252" spans="1:37" x14ac:dyDescent="0.2">
      <c r="A252" s="58">
        <v>45383</v>
      </c>
      <c r="B252" s="49" t="s">
        <v>120</v>
      </c>
      <c r="C252" s="49" t="s">
        <v>129</v>
      </c>
      <c r="G252" s="49" t="s">
        <v>122</v>
      </c>
      <c r="H252" s="49" t="s">
        <v>144</v>
      </c>
      <c r="I252" s="49" t="s">
        <v>124</v>
      </c>
      <c r="K252" s="49" t="s">
        <v>1212</v>
      </c>
      <c r="L252" s="49">
        <v>88</v>
      </c>
      <c r="M252" s="49">
        <v>69</v>
      </c>
      <c r="N252" s="49">
        <v>38</v>
      </c>
      <c r="O252" s="49">
        <v>185</v>
      </c>
      <c r="X252" s="49">
        <v>176</v>
      </c>
      <c r="Y252" s="49">
        <v>172</v>
      </c>
      <c r="AC252" s="1">
        <f>IF(ISBLANK(cp[[#This Row],[total_boys]]),SUM(cp[[#This Row],[boys_0-5_reached]],cp[[#This Row],[boys_6-12_reached]],cp[[#This Row],[boys_13-18_reached]]),cp[[#This Row],[total_boys]])</f>
        <v>126</v>
      </c>
      <c r="AD252" s="1">
        <f>IF(ISBLANK(cp[[#This Row],[total_girls]]),SUM(cp[[#This Row],[girls_0-5_reached]],cp[[#This Row],[girls_6-12_reached]],cp[[#This Row],[girls_13-18_reached]]),cp[[#This Row],[total_girls]])</f>
        <v>254</v>
      </c>
      <c r="AE252" s="1">
        <f>IF(ISBLANK(cp[[#This Row],[total_children]]),SUM(cp[[#This Row],[calc_boys]],cp[[#This Row],[calc_girls]]),cp[[#This Row],[total_children]])</f>
        <v>380</v>
      </c>
      <c r="AF252" s="1">
        <f>IF(ISBLANK(cp[[#This Row],[total_pwd]]),SUM(cp[[#This Row],[total_pwd_men]],cp[[#This Row],[total_pwd_women]]),cp[[#This Row],[total_pwd]])</f>
        <v>0</v>
      </c>
      <c r="AG252" s="1">
        <f>IF(ISBLANK(cp[[#This Row],[total_adults]]),SUM(cp[[#This Row],[total_men]],cp[[#This Row],[total_women]]),cp[[#This Row],[total_adults]])</f>
        <v>348</v>
      </c>
      <c r="AH252" s="1">
        <f>IF(ISBLANK(cp[[#This Row],[total_beneficiaries_reached]]),SUM(cp[[#This Row],[calc_children]],cp[[#This Row],[calc_adults]]),cp[[#This Row],[total_beneficiaries_reached]])</f>
        <v>728</v>
      </c>
      <c r="AI252" s="49" t="str">
        <f ca="1">IF(B252="","",OFFSET(table_admin1[[#Headers],[ADM1_PT]],MATCH(B252,admin1,0),1))</f>
        <v>MZ01</v>
      </c>
      <c r="AJ252" s="49" t="str">
        <f t="shared" ca="1" si="6"/>
        <v>MZ0110</v>
      </c>
      <c r="AK252" s="49" t="str">
        <f t="shared" ca="1" si="7"/>
        <v/>
      </c>
    </row>
    <row r="253" spans="1:37" x14ac:dyDescent="0.2">
      <c r="A253" s="58">
        <v>45352</v>
      </c>
      <c r="B253" s="49" t="s">
        <v>209</v>
      </c>
      <c r="C253" s="49" t="s">
        <v>437</v>
      </c>
      <c r="G253" s="49" t="s">
        <v>116</v>
      </c>
      <c r="H253" s="49" t="s">
        <v>146</v>
      </c>
      <c r="I253" s="49" t="s">
        <v>118</v>
      </c>
      <c r="K253" s="49" t="s">
        <v>1212</v>
      </c>
      <c r="L253" s="49">
        <v>66</v>
      </c>
      <c r="M253" s="49">
        <v>172</v>
      </c>
      <c r="N253" s="49">
        <v>3</v>
      </c>
      <c r="O253" s="49">
        <v>117</v>
      </c>
      <c r="X253" s="49">
        <v>140</v>
      </c>
      <c r="Y253" s="49">
        <v>159</v>
      </c>
      <c r="AC253" s="1">
        <f>IF(ISBLANK(cp[[#This Row],[total_boys]]),SUM(cp[[#This Row],[boys_0-5_reached]],cp[[#This Row],[boys_6-12_reached]],cp[[#This Row],[boys_13-18_reached]]),cp[[#This Row],[total_boys]])</f>
        <v>69</v>
      </c>
      <c r="AD253" s="1">
        <f>IF(ISBLANK(cp[[#This Row],[total_girls]]),SUM(cp[[#This Row],[girls_0-5_reached]],cp[[#This Row],[girls_6-12_reached]],cp[[#This Row],[girls_13-18_reached]]),cp[[#This Row],[total_girls]])</f>
        <v>289</v>
      </c>
      <c r="AE253" s="1">
        <f>IF(ISBLANK(cp[[#This Row],[total_children]]),SUM(cp[[#This Row],[calc_boys]],cp[[#This Row],[calc_girls]]),cp[[#This Row],[total_children]])</f>
        <v>358</v>
      </c>
      <c r="AF253" s="1">
        <f>IF(ISBLANK(cp[[#This Row],[total_pwd]]),SUM(cp[[#This Row],[total_pwd_men]],cp[[#This Row],[total_pwd_women]]),cp[[#This Row],[total_pwd]])</f>
        <v>0</v>
      </c>
      <c r="AG253" s="1">
        <f>IF(ISBLANK(cp[[#This Row],[total_adults]]),SUM(cp[[#This Row],[total_men]],cp[[#This Row],[total_women]]),cp[[#This Row],[total_adults]])</f>
        <v>299</v>
      </c>
      <c r="AH253" s="1">
        <f>IF(ISBLANK(cp[[#This Row],[total_beneficiaries_reached]]),SUM(cp[[#This Row],[calc_children]],cp[[#This Row],[calc_adults]]),cp[[#This Row],[total_beneficiaries_reached]])</f>
        <v>657</v>
      </c>
      <c r="AI253" s="49" t="str">
        <f ca="1">IF(B253="","",OFFSET(table_admin1[[#Headers],[ADM1_PT]],MATCH(B253,admin1,0),1))</f>
        <v>MZ07</v>
      </c>
      <c r="AJ253" s="49" t="str">
        <f t="shared" ca="1" si="6"/>
        <v>MZ0701</v>
      </c>
      <c r="AK253" s="49" t="str">
        <f t="shared" ca="1" si="7"/>
        <v/>
      </c>
    </row>
    <row r="254" spans="1:37" x14ac:dyDescent="0.2">
      <c r="A254" s="58">
        <v>45323</v>
      </c>
      <c r="B254" s="49" t="s">
        <v>214</v>
      </c>
      <c r="C254" s="49" t="s">
        <v>528</v>
      </c>
      <c r="G254" s="49" t="s">
        <v>116</v>
      </c>
      <c r="H254" s="49" t="s">
        <v>145</v>
      </c>
      <c r="I254" s="49" t="s">
        <v>118</v>
      </c>
      <c r="K254" s="49" t="s">
        <v>1212</v>
      </c>
      <c r="L254" s="49">
        <v>1</v>
      </c>
      <c r="M254" s="49">
        <v>15</v>
      </c>
      <c r="N254" s="49">
        <v>2</v>
      </c>
      <c r="O254" s="49">
        <v>123</v>
      </c>
      <c r="X254" s="49">
        <v>187</v>
      </c>
      <c r="Y254" s="49">
        <v>103</v>
      </c>
      <c r="AC254" s="1">
        <f>IF(ISBLANK(cp[[#This Row],[total_boys]]),SUM(cp[[#This Row],[boys_0-5_reached]],cp[[#This Row],[boys_6-12_reached]],cp[[#This Row],[boys_13-18_reached]]),cp[[#This Row],[total_boys]])</f>
        <v>3</v>
      </c>
      <c r="AD254" s="1">
        <f>IF(ISBLANK(cp[[#This Row],[total_girls]]),SUM(cp[[#This Row],[girls_0-5_reached]],cp[[#This Row],[girls_6-12_reached]],cp[[#This Row],[girls_13-18_reached]]),cp[[#This Row],[total_girls]])</f>
        <v>138</v>
      </c>
      <c r="AE254" s="1">
        <f>IF(ISBLANK(cp[[#This Row],[total_children]]),SUM(cp[[#This Row],[calc_boys]],cp[[#This Row],[calc_girls]]),cp[[#This Row],[total_children]])</f>
        <v>141</v>
      </c>
      <c r="AF254" s="1">
        <f>IF(ISBLANK(cp[[#This Row],[total_pwd]]),SUM(cp[[#This Row],[total_pwd_men]],cp[[#This Row],[total_pwd_women]]),cp[[#This Row],[total_pwd]])</f>
        <v>0</v>
      </c>
      <c r="AG254" s="1">
        <f>IF(ISBLANK(cp[[#This Row],[total_adults]]),SUM(cp[[#This Row],[total_men]],cp[[#This Row],[total_women]]),cp[[#This Row],[total_adults]])</f>
        <v>290</v>
      </c>
      <c r="AH254" s="1">
        <f>IF(ISBLANK(cp[[#This Row],[total_beneficiaries_reached]]),SUM(cp[[#This Row],[calc_children]],cp[[#This Row],[calc_adults]]),cp[[#This Row],[total_beneficiaries_reached]])</f>
        <v>431</v>
      </c>
      <c r="AI254" s="49" t="str">
        <f ca="1">IF(B254="","",OFFSET(table_admin1[[#Headers],[ADM1_PT]],MATCH(B254,admin1,0),1))</f>
        <v>MZ08</v>
      </c>
      <c r="AJ254" s="49" t="str">
        <f t="shared" ca="1" si="6"/>
        <v>MZ0802</v>
      </c>
      <c r="AK254" s="49" t="str">
        <f t="shared" ca="1" si="7"/>
        <v/>
      </c>
    </row>
    <row r="255" spans="1:37" x14ac:dyDescent="0.2">
      <c r="A255" s="58">
        <v>45352</v>
      </c>
      <c r="B255" s="49" t="s">
        <v>120</v>
      </c>
      <c r="C255" s="49" t="s">
        <v>127</v>
      </c>
      <c r="G255" s="49" t="s">
        <v>122</v>
      </c>
      <c r="H255" s="49" t="s">
        <v>1202</v>
      </c>
      <c r="I255" s="49" t="s">
        <v>130</v>
      </c>
      <c r="J255" s="49" t="s">
        <v>1318</v>
      </c>
      <c r="K255" s="49" t="s">
        <v>125</v>
      </c>
      <c r="L255" s="49">
        <v>106</v>
      </c>
      <c r="M255" s="49">
        <v>153</v>
      </c>
      <c r="N255" s="49">
        <v>74</v>
      </c>
      <c r="O255" s="49">
        <v>159</v>
      </c>
      <c r="X255" s="49">
        <v>128</v>
      </c>
      <c r="Y255" s="49">
        <v>95</v>
      </c>
      <c r="AC255" s="1">
        <f>IF(ISBLANK(cp[[#This Row],[total_boys]]),SUM(cp[[#This Row],[boys_0-5_reached]],cp[[#This Row],[boys_6-12_reached]],cp[[#This Row],[boys_13-18_reached]]),cp[[#This Row],[total_boys]])</f>
        <v>180</v>
      </c>
      <c r="AD255" s="1">
        <f>IF(ISBLANK(cp[[#This Row],[total_girls]]),SUM(cp[[#This Row],[girls_0-5_reached]],cp[[#This Row],[girls_6-12_reached]],cp[[#This Row],[girls_13-18_reached]]),cp[[#This Row],[total_girls]])</f>
        <v>312</v>
      </c>
      <c r="AE255" s="1">
        <f>IF(ISBLANK(cp[[#This Row],[total_children]]),SUM(cp[[#This Row],[calc_boys]],cp[[#This Row],[calc_girls]]),cp[[#This Row],[total_children]])</f>
        <v>492</v>
      </c>
      <c r="AF255" s="1">
        <f>IF(ISBLANK(cp[[#This Row],[total_pwd]]),SUM(cp[[#This Row],[total_pwd_men]],cp[[#This Row],[total_pwd_women]]),cp[[#This Row],[total_pwd]])</f>
        <v>0</v>
      </c>
      <c r="AG255" s="1">
        <f>IF(ISBLANK(cp[[#This Row],[total_adults]]),SUM(cp[[#This Row],[total_men]],cp[[#This Row],[total_women]]),cp[[#This Row],[total_adults]])</f>
        <v>223</v>
      </c>
      <c r="AH255" s="1">
        <f>IF(ISBLANK(cp[[#This Row],[total_beneficiaries_reached]]),SUM(cp[[#This Row],[calc_children]],cp[[#This Row],[calc_adults]]),cp[[#This Row],[total_beneficiaries_reached]])</f>
        <v>715</v>
      </c>
      <c r="AI255" s="49" t="str">
        <f ca="1">IF(B255="","",OFFSET(table_admin1[[#Headers],[ADM1_PT]],MATCH(B255,admin1,0),1))</f>
        <v>MZ01</v>
      </c>
      <c r="AJ255" s="49" t="str">
        <f t="shared" ca="1" si="6"/>
        <v>MZ0101</v>
      </c>
      <c r="AK255" s="49" t="str">
        <f t="shared" ca="1" si="7"/>
        <v/>
      </c>
    </row>
    <row r="256" spans="1:37" x14ac:dyDescent="0.2">
      <c r="A256" s="58">
        <v>45323</v>
      </c>
      <c r="B256" s="49" t="s">
        <v>209</v>
      </c>
      <c r="C256" s="49" t="s">
        <v>471</v>
      </c>
      <c r="G256" s="49" t="s">
        <v>116</v>
      </c>
      <c r="H256" s="49" t="s">
        <v>1199</v>
      </c>
      <c r="I256" s="49" t="s">
        <v>118</v>
      </c>
      <c r="K256" s="49" t="s">
        <v>1212</v>
      </c>
      <c r="L256" s="49">
        <v>74</v>
      </c>
      <c r="M256" s="49">
        <v>31</v>
      </c>
      <c r="N256" s="49">
        <v>82</v>
      </c>
      <c r="O256" s="49">
        <v>188</v>
      </c>
      <c r="X256" s="49">
        <v>5</v>
      </c>
      <c r="Y256" s="49">
        <v>152</v>
      </c>
      <c r="AC256" s="1">
        <f>IF(ISBLANK(cp[[#This Row],[total_boys]]),SUM(cp[[#This Row],[boys_0-5_reached]],cp[[#This Row],[boys_6-12_reached]],cp[[#This Row],[boys_13-18_reached]]),cp[[#This Row],[total_boys]])</f>
        <v>156</v>
      </c>
      <c r="AD256" s="1">
        <f>IF(ISBLANK(cp[[#This Row],[total_girls]]),SUM(cp[[#This Row],[girls_0-5_reached]],cp[[#This Row],[girls_6-12_reached]],cp[[#This Row],[girls_13-18_reached]]),cp[[#This Row],[total_girls]])</f>
        <v>219</v>
      </c>
      <c r="AE256" s="1">
        <f>IF(ISBLANK(cp[[#This Row],[total_children]]),SUM(cp[[#This Row],[calc_boys]],cp[[#This Row],[calc_girls]]),cp[[#This Row],[total_children]])</f>
        <v>375</v>
      </c>
      <c r="AF256" s="1">
        <f>IF(ISBLANK(cp[[#This Row],[total_pwd]]),SUM(cp[[#This Row],[total_pwd_men]],cp[[#This Row],[total_pwd_women]]),cp[[#This Row],[total_pwd]])</f>
        <v>0</v>
      </c>
      <c r="AG256" s="1">
        <f>IF(ISBLANK(cp[[#This Row],[total_adults]]),SUM(cp[[#This Row],[total_men]],cp[[#This Row],[total_women]]),cp[[#This Row],[total_adults]])</f>
        <v>157</v>
      </c>
      <c r="AH256" s="1">
        <f>IF(ISBLANK(cp[[#This Row],[total_beneficiaries_reached]]),SUM(cp[[#This Row],[calc_children]],cp[[#This Row],[calc_adults]]),cp[[#This Row],[total_beneficiaries_reached]])</f>
        <v>532</v>
      </c>
      <c r="AI256" s="49" t="str">
        <f ca="1">IF(B256="","",OFFSET(table_admin1[[#Headers],[ADM1_PT]],MATCH(B256,admin1,0),1))</f>
        <v>MZ07</v>
      </c>
      <c r="AJ256" s="49" t="str">
        <f t="shared" ca="1" si="6"/>
        <v>MZ0710</v>
      </c>
      <c r="AK256" s="49" t="str">
        <f t="shared" ca="1" si="7"/>
        <v/>
      </c>
    </row>
    <row r="257" spans="1:37" x14ac:dyDescent="0.2">
      <c r="A257" s="58">
        <v>45352</v>
      </c>
      <c r="B257" s="49" t="s">
        <v>209</v>
      </c>
      <c r="C257" s="49" t="s">
        <v>489</v>
      </c>
      <c r="G257" s="49" t="s">
        <v>116</v>
      </c>
      <c r="H257" s="49" t="s">
        <v>1202</v>
      </c>
      <c r="I257" s="49" t="s">
        <v>118</v>
      </c>
      <c r="K257" s="49" t="s">
        <v>1212</v>
      </c>
      <c r="L257" s="49">
        <v>106</v>
      </c>
      <c r="M257" s="49">
        <v>142</v>
      </c>
      <c r="N257" s="49">
        <v>54</v>
      </c>
      <c r="O257" s="49">
        <v>2</v>
      </c>
      <c r="X257" s="49">
        <v>70</v>
      </c>
      <c r="Y257" s="49">
        <v>30</v>
      </c>
      <c r="AC257" s="1">
        <f>IF(ISBLANK(cp[[#This Row],[total_boys]]),SUM(cp[[#This Row],[boys_0-5_reached]],cp[[#This Row],[boys_6-12_reached]],cp[[#This Row],[boys_13-18_reached]]),cp[[#This Row],[total_boys]])</f>
        <v>160</v>
      </c>
      <c r="AD257" s="1">
        <f>IF(ISBLANK(cp[[#This Row],[total_girls]]),SUM(cp[[#This Row],[girls_0-5_reached]],cp[[#This Row],[girls_6-12_reached]],cp[[#This Row],[girls_13-18_reached]]),cp[[#This Row],[total_girls]])</f>
        <v>144</v>
      </c>
      <c r="AE257" s="1">
        <f>IF(ISBLANK(cp[[#This Row],[total_children]]),SUM(cp[[#This Row],[calc_boys]],cp[[#This Row],[calc_girls]]),cp[[#This Row],[total_children]])</f>
        <v>304</v>
      </c>
      <c r="AF257" s="1">
        <f>IF(ISBLANK(cp[[#This Row],[total_pwd]]),SUM(cp[[#This Row],[total_pwd_men]],cp[[#This Row],[total_pwd_women]]),cp[[#This Row],[total_pwd]])</f>
        <v>0</v>
      </c>
      <c r="AG257" s="1">
        <f>IF(ISBLANK(cp[[#This Row],[total_adults]]),SUM(cp[[#This Row],[total_men]],cp[[#This Row],[total_women]]),cp[[#This Row],[total_adults]])</f>
        <v>100</v>
      </c>
      <c r="AH257" s="1">
        <f>IF(ISBLANK(cp[[#This Row],[total_beneficiaries_reached]]),SUM(cp[[#This Row],[calc_children]],cp[[#This Row],[calc_adults]]),cp[[#This Row],[total_beneficiaries_reached]])</f>
        <v>404</v>
      </c>
      <c r="AI257" s="49" t="str">
        <f ca="1">IF(B257="","",OFFSET(table_admin1[[#Headers],[ADM1_PT]],MATCH(B257,admin1,0),1))</f>
        <v>MZ07</v>
      </c>
      <c r="AJ257" s="49" t="str">
        <f t="shared" ca="1" si="6"/>
        <v>MZ0715</v>
      </c>
      <c r="AK257" s="49" t="str">
        <f t="shared" ca="1" si="7"/>
        <v/>
      </c>
    </row>
    <row r="258" spans="1:37" x14ac:dyDescent="0.2">
      <c r="A258" s="58">
        <v>45292</v>
      </c>
      <c r="B258" s="49" t="s">
        <v>224</v>
      </c>
      <c r="C258" s="49" t="s">
        <v>637</v>
      </c>
      <c r="G258" s="49" t="s">
        <v>116</v>
      </c>
      <c r="H258" s="49" t="s">
        <v>145</v>
      </c>
      <c r="I258" s="49" t="s">
        <v>118</v>
      </c>
      <c r="K258" s="49" t="s">
        <v>1212</v>
      </c>
      <c r="L258" s="49">
        <v>11</v>
      </c>
      <c r="M258" s="49">
        <v>25</v>
      </c>
      <c r="N258" s="49">
        <v>130</v>
      </c>
      <c r="O258" s="49">
        <v>184</v>
      </c>
      <c r="X258" s="49">
        <v>58</v>
      </c>
      <c r="Y258" s="49">
        <v>198</v>
      </c>
      <c r="AC258" s="1">
        <f>IF(ISBLANK(cp[[#This Row],[total_boys]]),SUM(cp[[#This Row],[boys_0-5_reached]],cp[[#This Row],[boys_6-12_reached]],cp[[#This Row],[boys_13-18_reached]]),cp[[#This Row],[total_boys]])</f>
        <v>141</v>
      </c>
      <c r="AD258" s="1">
        <f>IF(ISBLANK(cp[[#This Row],[total_girls]]),SUM(cp[[#This Row],[girls_0-5_reached]],cp[[#This Row],[girls_6-12_reached]],cp[[#This Row],[girls_13-18_reached]]),cp[[#This Row],[total_girls]])</f>
        <v>209</v>
      </c>
      <c r="AE258" s="1">
        <f>IF(ISBLANK(cp[[#This Row],[total_children]]),SUM(cp[[#This Row],[calc_boys]],cp[[#This Row],[calc_girls]]),cp[[#This Row],[total_children]])</f>
        <v>350</v>
      </c>
      <c r="AF258" s="1">
        <f>IF(ISBLANK(cp[[#This Row],[total_pwd]]),SUM(cp[[#This Row],[total_pwd_men]],cp[[#This Row],[total_pwd_women]]),cp[[#This Row],[total_pwd]])</f>
        <v>0</v>
      </c>
      <c r="AG258" s="1">
        <f>IF(ISBLANK(cp[[#This Row],[total_adults]]),SUM(cp[[#This Row],[total_men]],cp[[#This Row],[total_women]]),cp[[#This Row],[total_adults]])</f>
        <v>256</v>
      </c>
      <c r="AH258" s="1">
        <f>IF(ISBLANK(cp[[#This Row],[total_beneficiaries_reached]]),SUM(cp[[#This Row],[calc_children]],cp[[#This Row],[calc_adults]]),cp[[#This Row],[total_beneficiaries_reached]])</f>
        <v>606</v>
      </c>
      <c r="AI258" s="49" t="str">
        <f ca="1">IF(B258="","",OFFSET(table_admin1[[#Headers],[ADM1_PT]],MATCH(B258,admin1,0),1))</f>
        <v>MZ10</v>
      </c>
      <c r="AJ258" s="49" t="str">
        <f t="shared" ca="1" si="6"/>
        <v>MZ1001</v>
      </c>
      <c r="AK258" s="49" t="str">
        <f t="shared" ca="1" si="7"/>
        <v/>
      </c>
    </row>
    <row r="259" spans="1:37" x14ac:dyDescent="0.2">
      <c r="A259" s="58">
        <v>45292</v>
      </c>
      <c r="B259" s="49" t="s">
        <v>209</v>
      </c>
      <c r="C259" s="49" t="s">
        <v>437</v>
      </c>
      <c r="G259" s="49" t="s">
        <v>116</v>
      </c>
      <c r="H259" s="49" t="s">
        <v>144</v>
      </c>
      <c r="K259" s="49" t="s">
        <v>1212</v>
      </c>
      <c r="L259" s="49">
        <v>169</v>
      </c>
      <c r="M259" s="49">
        <v>156</v>
      </c>
      <c r="N259" s="49">
        <v>46</v>
      </c>
      <c r="O259" s="49">
        <v>195</v>
      </c>
      <c r="X259" s="49">
        <v>83</v>
      </c>
      <c r="Y259" s="49">
        <v>189</v>
      </c>
      <c r="AC259" s="1">
        <f>IF(ISBLANK(cp[[#This Row],[total_boys]]),SUM(cp[[#This Row],[boys_0-5_reached]],cp[[#This Row],[boys_6-12_reached]],cp[[#This Row],[boys_13-18_reached]]),cp[[#This Row],[total_boys]])</f>
        <v>215</v>
      </c>
      <c r="AD259" s="1">
        <f>IF(ISBLANK(cp[[#This Row],[total_girls]]),SUM(cp[[#This Row],[girls_0-5_reached]],cp[[#This Row],[girls_6-12_reached]],cp[[#This Row],[girls_13-18_reached]]),cp[[#This Row],[total_girls]])</f>
        <v>351</v>
      </c>
      <c r="AE259" s="1">
        <f>IF(ISBLANK(cp[[#This Row],[total_children]]),SUM(cp[[#This Row],[calc_boys]],cp[[#This Row],[calc_girls]]),cp[[#This Row],[total_children]])</f>
        <v>566</v>
      </c>
      <c r="AF259" s="1">
        <f>IF(ISBLANK(cp[[#This Row],[total_pwd]]),SUM(cp[[#This Row],[total_pwd_men]],cp[[#This Row],[total_pwd_women]]),cp[[#This Row],[total_pwd]])</f>
        <v>0</v>
      </c>
      <c r="AG259" s="1">
        <f>IF(ISBLANK(cp[[#This Row],[total_adults]]),SUM(cp[[#This Row],[total_men]],cp[[#This Row],[total_women]]),cp[[#This Row],[total_adults]])</f>
        <v>272</v>
      </c>
      <c r="AH259" s="1">
        <f>IF(ISBLANK(cp[[#This Row],[total_beneficiaries_reached]]),SUM(cp[[#This Row],[calc_children]],cp[[#This Row],[calc_adults]]),cp[[#This Row],[total_beneficiaries_reached]])</f>
        <v>838</v>
      </c>
      <c r="AI259" s="49" t="str">
        <f ca="1">IF(B259="","",OFFSET(table_admin1[[#Headers],[ADM1_PT]],MATCH(B259,admin1,0),1))</f>
        <v>MZ07</v>
      </c>
      <c r="AJ259" s="49" t="str">
        <f t="shared" ca="1" si="6"/>
        <v>MZ0701</v>
      </c>
      <c r="AK259" s="49" t="str">
        <f t="shared" ca="1" si="7"/>
        <v/>
      </c>
    </row>
    <row r="260" spans="1:37" x14ac:dyDescent="0.2">
      <c r="A260" s="58">
        <v>45352</v>
      </c>
      <c r="B260" s="49" t="s">
        <v>113</v>
      </c>
      <c r="C260" s="49" t="s">
        <v>634</v>
      </c>
      <c r="G260" s="49" t="s">
        <v>122</v>
      </c>
      <c r="H260" s="49" t="s">
        <v>145</v>
      </c>
      <c r="I260" s="49" t="s">
        <v>124</v>
      </c>
      <c r="J260" s="49" t="s">
        <v>1315</v>
      </c>
      <c r="K260" s="49" t="s">
        <v>125</v>
      </c>
      <c r="L260" s="49">
        <v>58</v>
      </c>
      <c r="M260" s="49">
        <v>149</v>
      </c>
      <c r="N260" s="49">
        <v>127</v>
      </c>
      <c r="O260" s="49">
        <v>22</v>
      </c>
      <c r="X260" s="49">
        <v>151</v>
      </c>
      <c r="Y260" s="49">
        <v>15</v>
      </c>
      <c r="AC260" s="1">
        <f>IF(ISBLANK(cp[[#This Row],[total_boys]]),SUM(cp[[#This Row],[boys_0-5_reached]],cp[[#This Row],[boys_6-12_reached]],cp[[#This Row],[boys_13-18_reached]]),cp[[#This Row],[total_boys]])</f>
        <v>185</v>
      </c>
      <c r="AD260" s="1">
        <f>IF(ISBLANK(cp[[#This Row],[total_girls]]),SUM(cp[[#This Row],[girls_0-5_reached]],cp[[#This Row],[girls_6-12_reached]],cp[[#This Row],[girls_13-18_reached]]),cp[[#This Row],[total_girls]])</f>
        <v>171</v>
      </c>
      <c r="AE260" s="1">
        <f>IF(ISBLANK(cp[[#This Row],[total_children]]),SUM(cp[[#This Row],[calc_boys]],cp[[#This Row],[calc_girls]]),cp[[#This Row],[total_children]])</f>
        <v>356</v>
      </c>
      <c r="AF260" s="1">
        <f>IF(ISBLANK(cp[[#This Row],[total_pwd]]),SUM(cp[[#This Row],[total_pwd_men]],cp[[#This Row],[total_pwd_women]]),cp[[#This Row],[total_pwd]])</f>
        <v>0</v>
      </c>
      <c r="AG260" s="1">
        <f>IF(ISBLANK(cp[[#This Row],[total_adults]]),SUM(cp[[#This Row],[total_men]],cp[[#This Row],[total_women]]),cp[[#This Row],[total_adults]])</f>
        <v>166</v>
      </c>
      <c r="AH260" s="1">
        <f>IF(ISBLANK(cp[[#This Row],[total_beneficiaries_reached]]),SUM(cp[[#This Row],[calc_children]],cp[[#This Row],[calc_adults]]),cp[[#This Row],[total_beneficiaries_reached]])</f>
        <v>522</v>
      </c>
      <c r="AI260" s="49" t="str">
        <f ca="1">IF(B260="","",OFFSET(table_admin1[[#Headers],[ADM1_PT]],MATCH(B260,admin1,0),1))</f>
        <v>MZ09</v>
      </c>
      <c r="AJ260" s="49" t="str">
        <f t="shared" ca="1" si="6"/>
        <v>MZ0913</v>
      </c>
      <c r="AK260" s="49" t="str">
        <f t="shared" ca="1" si="7"/>
        <v/>
      </c>
    </row>
    <row r="261" spans="1:37" x14ac:dyDescent="0.2">
      <c r="A261" s="58">
        <v>45383</v>
      </c>
      <c r="B261" s="49" t="s">
        <v>229</v>
      </c>
      <c r="C261" s="49" t="s">
        <v>712</v>
      </c>
      <c r="G261" s="49" t="s">
        <v>116</v>
      </c>
      <c r="H261" s="49" t="s">
        <v>1202</v>
      </c>
      <c r="I261" s="49" t="s">
        <v>118</v>
      </c>
      <c r="K261" s="49" t="s">
        <v>1212</v>
      </c>
      <c r="L261" s="49">
        <v>172</v>
      </c>
      <c r="M261" s="49">
        <v>135</v>
      </c>
      <c r="N261" s="49">
        <v>14</v>
      </c>
      <c r="O261" s="49">
        <v>127</v>
      </c>
      <c r="X261" s="49">
        <v>141</v>
      </c>
      <c r="Y261" s="49">
        <v>159</v>
      </c>
      <c r="AC261" s="1">
        <f>IF(ISBLANK(cp[[#This Row],[total_boys]]),SUM(cp[[#This Row],[boys_0-5_reached]],cp[[#This Row],[boys_6-12_reached]],cp[[#This Row],[boys_13-18_reached]]),cp[[#This Row],[total_boys]])</f>
        <v>186</v>
      </c>
      <c r="AD261" s="1">
        <f>IF(ISBLANK(cp[[#This Row],[total_girls]]),SUM(cp[[#This Row],[girls_0-5_reached]],cp[[#This Row],[girls_6-12_reached]],cp[[#This Row],[girls_13-18_reached]]),cp[[#This Row],[total_girls]])</f>
        <v>262</v>
      </c>
      <c r="AE261" s="1">
        <f>IF(ISBLANK(cp[[#This Row],[total_children]]),SUM(cp[[#This Row],[calc_boys]],cp[[#This Row],[calc_girls]]),cp[[#This Row],[total_children]])</f>
        <v>448</v>
      </c>
      <c r="AF261" s="1">
        <f>IF(ISBLANK(cp[[#This Row],[total_pwd]]),SUM(cp[[#This Row],[total_pwd_men]],cp[[#This Row],[total_pwd_women]]),cp[[#This Row],[total_pwd]])</f>
        <v>0</v>
      </c>
      <c r="AG261" s="1">
        <f>IF(ISBLANK(cp[[#This Row],[total_adults]]),SUM(cp[[#This Row],[total_men]],cp[[#This Row],[total_women]]),cp[[#This Row],[total_adults]])</f>
        <v>300</v>
      </c>
      <c r="AH261" s="1">
        <f>IF(ISBLANK(cp[[#This Row],[total_beneficiaries_reached]]),SUM(cp[[#This Row],[calc_children]],cp[[#This Row],[calc_adults]]),cp[[#This Row],[total_beneficiaries_reached]])</f>
        <v>748</v>
      </c>
      <c r="AI261" s="49" t="str">
        <f ca="1">IF(B261="","",OFFSET(table_admin1[[#Headers],[ADM1_PT]],MATCH(B261,admin1,0),1))</f>
        <v>MZ11</v>
      </c>
      <c r="AJ261" s="49" t="str">
        <f t="shared" ca="1" si="6"/>
        <v>MZ1106</v>
      </c>
      <c r="AK261" s="49" t="str">
        <f t="shared" ca="1" si="7"/>
        <v/>
      </c>
    </row>
    <row r="262" spans="1:37" x14ac:dyDescent="0.2">
      <c r="A262" s="58">
        <v>45383</v>
      </c>
      <c r="B262" s="49" t="s">
        <v>209</v>
      </c>
      <c r="C262" s="49" t="s">
        <v>445</v>
      </c>
      <c r="G262" s="49" t="s">
        <v>122</v>
      </c>
      <c r="H262" s="49" t="s">
        <v>1199</v>
      </c>
      <c r="I262" s="49" t="s">
        <v>124</v>
      </c>
      <c r="J262" s="49" t="s">
        <v>1314</v>
      </c>
      <c r="K262" s="49" t="s">
        <v>125</v>
      </c>
      <c r="L262" s="49">
        <v>170</v>
      </c>
      <c r="M262" s="49">
        <v>104</v>
      </c>
      <c r="N262" s="49">
        <v>51</v>
      </c>
      <c r="O262" s="49">
        <v>68</v>
      </c>
      <c r="X262" s="49">
        <v>71</v>
      </c>
      <c r="Y262" s="49">
        <v>111</v>
      </c>
      <c r="AC262" s="1">
        <f>IF(ISBLANK(cp[[#This Row],[total_boys]]),SUM(cp[[#This Row],[boys_0-5_reached]],cp[[#This Row],[boys_6-12_reached]],cp[[#This Row],[boys_13-18_reached]]),cp[[#This Row],[total_boys]])</f>
        <v>221</v>
      </c>
      <c r="AD262" s="1">
        <f>IF(ISBLANK(cp[[#This Row],[total_girls]]),SUM(cp[[#This Row],[girls_0-5_reached]],cp[[#This Row],[girls_6-12_reached]],cp[[#This Row],[girls_13-18_reached]]),cp[[#This Row],[total_girls]])</f>
        <v>172</v>
      </c>
      <c r="AE262" s="1">
        <f>IF(ISBLANK(cp[[#This Row],[total_children]]),SUM(cp[[#This Row],[calc_boys]],cp[[#This Row],[calc_girls]]),cp[[#This Row],[total_children]])</f>
        <v>393</v>
      </c>
      <c r="AF262" s="1">
        <f>IF(ISBLANK(cp[[#This Row],[total_pwd]]),SUM(cp[[#This Row],[total_pwd_men]],cp[[#This Row],[total_pwd_women]]),cp[[#This Row],[total_pwd]])</f>
        <v>0</v>
      </c>
      <c r="AG262" s="1">
        <f>IF(ISBLANK(cp[[#This Row],[total_adults]]),SUM(cp[[#This Row],[total_men]],cp[[#This Row],[total_women]]),cp[[#This Row],[total_adults]])</f>
        <v>182</v>
      </c>
      <c r="AH262" s="1">
        <f>IF(ISBLANK(cp[[#This Row],[total_beneficiaries_reached]]),SUM(cp[[#This Row],[calc_children]],cp[[#This Row],[calc_adults]]),cp[[#This Row],[total_beneficiaries_reached]])</f>
        <v>575</v>
      </c>
      <c r="AI262" s="49" t="str">
        <f ca="1">IF(B262="","",OFFSET(table_admin1[[#Headers],[ADM1_PT]],MATCH(B262,admin1,0),1))</f>
        <v>MZ07</v>
      </c>
      <c r="AJ262" s="49" t="str">
        <f t="shared" ref="AJ262:AJ325" ca="1" si="8">IF(C262="","",INDEX(admin2_pcode,MATCH(C262,OFFSET(admin2_start,MATCH(AI262,admin1_linked_pcode,0),0,COUNTIF(admin1_linked_pcode,AI262)),0)+MATCH(AI262,admin1_linked_pcode,0)-1))</f>
        <v>MZ0703</v>
      </c>
      <c r="AK262" s="49" t="str">
        <f t="shared" ref="AK262:AK325" ca="1" si="9">IF(D262="","",INDEX(admin3_pcode,MATCH(D262,OFFSET(admin3_start,MATCH(AJ262,admin2_linked_pcode,0),0,COUNTIF(admin2_linked_pcode,AJ262)),0)+MATCH(AJ262,admin2_linked_pcode,0)-1))</f>
        <v/>
      </c>
    </row>
    <row r="263" spans="1:37" x14ac:dyDescent="0.2">
      <c r="A263" s="58">
        <v>45383</v>
      </c>
      <c r="B263" s="49" t="s">
        <v>224</v>
      </c>
      <c r="C263" s="49" t="s">
        <v>641</v>
      </c>
      <c r="G263" s="49" t="s">
        <v>116</v>
      </c>
      <c r="H263" s="49" t="s">
        <v>145</v>
      </c>
      <c r="I263" s="49" t="s">
        <v>130</v>
      </c>
      <c r="J263" s="49" t="s">
        <v>1319</v>
      </c>
      <c r="K263" s="49" t="s">
        <v>1212</v>
      </c>
      <c r="L263" s="49">
        <v>49</v>
      </c>
      <c r="M263" s="49">
        <v>45</v>
      </c>
      <c r="N263" s="49">
        <v>147</v>
      </c>
      <c r="O263" s="49">
        <v>21</v>
      </c>
      <c r="X263" s="49">
        <v>18</v>
      </c>
      <c r="Y263" s="49">
        <v>27</v>
      </c>
      <c r="AC263" s="1">
        <f>IF(ISBLANK(cp[[#This Row],[total_boys]]),SUM(cp[[#This Row],[boys_0-5_reached]],cp[[#This Row],[boys_6-12_reached]],cp[[#This Row],[boys_13-18_reached]]),cp[[#This Row],[total_boys]])</f>
        <v>196</v>
      </c>
      <c r="AD263" s="1">
        <f>IF(ISBLANK(cp[[#This Row],[total_girls]]),SUM(cp[[#This Row],[girls_0-5_reached]],cp[[#This Row],[girls_6-12_reached]],cp[[#This Row],[girls_13-18_reached]]),cp[[#This Row],[total_girls]])</f>
        <v>66</v>
      </c>
      <c r="AE263" s="1">
        <f>IF(ISBLANK(cp[[#This Row],[total_children]]),SUM(cp[[#This Row],[calc_boys]],cp[[#This Row],[calc_girls]]),cp[[#This Row],[total_children]])</f>
        <v>262</v>
      </c>
      <c r="AF263" s="1">
        <f>IF(ISBLANK(cp[[#This Row],[total_pwd]]),SUM(cp[[#This Row],[total_pwd_men]],cp[[#This Row],[total_pwd_women]]),cp[[#This Row],[total_pwd]])</f>
        <v>0</v>
      </c>
      <c r="AG263" s="1">
        <f>IF(ISBLANK(cp[[#This Row],[total_adults]]),SUM(cp[[#This Row],[total_men]],cp[[#This Row],[total_women]]),cp[[#This Row],[total_adults]])</f>
        <v>45</v>
      </c>
      <c r="AH263" s="1">
        <f>IF(ISBLANK(cp[[#This Row],[total_beneficiaries_reached]]),SUM(cp[[#This Row],[calc_children]],cp[[#This Row],[calc_adults]]),cp[[#This Row],[total_beneficiaries_reached]])</f>
        <v>307</v>
      </c>
      <c r="AI263" s="49" t="str">
        <f ca="1">IF(B263="","",OFFSET(table_admin1[[#Headers],[ADM1_PT]],MATCH(B263,admin1,0),1))</f>
        <v>MZ10</v>
      </c>
      <c r="AJ263" s="49" t="str">
        <f t="shared" ca="1" si="8"/>
        <v>MZ1002</v>
      </c>
      <c r="AK263" s="49" t="str">
        <f t="shared" ca="1" si="9"/>
        <v/>
      </c>
    </row>
    <row r="264" spans="1:37" x14ac:dyDescent="0.2">
      <c r="A264" s="58">
        <v>45292</v>
      </c>
      <c r="B264" s="49" t="s">
        <v>113</v>
      </c>
      <c r="C264" s="49" t="s">
        <v>593</v>
      </c>
      <c r="G264" s="49" t="s">
        <v>116</v>
      </c>
      <c r="H264" s="49" t="s">
        <v>1202</v>
      </c>
      <c r="I264" s="49" t="s">
        <v>118</v>
      </c>
      <c r="K264" s="49" t="s">
        <v>1212</v>
      </c>
      <c r="L264" s="49">
        <v>182</v>
      </c>
      <c r="M264" s="49">
        <v>173</v>
      </c>
      <c r="N264" s="49">
        <v>94</v>
      </c>
      <c r="O264" s="49">
        <v>61</v>
      </c>
      <c r="X264" s="49">
        <v>198</v>
      </c>
      <c r="Y264" s="49">
        <v>175</v>
      </c>
      <c r="AC264" s="1">
        <f>IF(ISBLANK(cp[[#This Row],[total_boys]]),SUM(cp[[#This Row],[boys_0-5_reached]],cp[[#This Row],[boys_6-12_reached]],cp[[#This Row],[boys_13-18_reached]]),cp[[#This Row],[total_boys]])</f>
        <v>276</v>
      </c>
      <c r="AD264" s="1">
        <f>IF(ISBLANK(cp[[#This Row],[total_girls]]),SUM(cp[[#This Row],[girls_0-5_reached]],cp[[#This Row],[girls_6-12_reached]],cp[[#This Row],[girls_13-18_reached]]),cp[[#This Row],[total_girls]])</f>
        <v>234</v>
      </c>
      <c r="AE264" s="1">
        <f>IF(ISBLANK(cp[[#This Row],[total_children]]),SUM(cp[[#This Row],[calc_boys]],cp[[#This Row],[calc_girls]]),cp[[#This Row],[total_children]])</f>
        <v>510</v>
      </c>
      <c r="AF264" s="1">
        <f>IF(ISBLANK(cp[[#This Row],[total_pwd]]),SUM(cp[[#This Row],[total_pwd_men]],cp[[#This Row],[total_pwd_women]]),cp[[#This Row],[total_pwd]])</f>
        <v>0</v>
      </c>
      <c r="AG264" s="1">
        <f>IF(ISBLANK(cp[[#This Row],[total_adults]]),SUM(cp[[#This Row],[total_men]],cp[[#This Row],[total_women]]),cp[[#This Row],[total_adults]])</f>
        <v>373</v>
      </c>
      <c r="AH264" s="1">
        <f>IF(ISBLANK(cp[[#This Row],[total_beneficiaries_reached]]),SUM(cp[[#This Row],[calc_children]],cp[[#This Row],[calc_adults]]),cp[[#This Row],[total_beneficiaries_reached]])</f>
        <v>883</v>
      </c>
      <c r="AI264" s="49" t="str">
        <f ca="1">IF(B264="","",OFFSET(table_admin1[[#Headers],[ADM1_PT]],MATCH(B264,admin1,0),1))</f>
        <v>MZ09</v>
      </c>
      <c r="AJ264" s="49" t="str">
        <f t="shared" ca="1" si="8"/>
        <v>MZ0901</v>
      </c>
      <c r="AK264" s="49" t="str">
        <f t="shared" ca="1" si="9"/>
        <v/>
      </c>
    </row>
    <row r="265" spans="1:37" x14ac:dyDescent="0.2">
      <c r="A265" s="58">
        <v>45292</v>
      </c>
      <c r="B265" s="49" t="s">
        <v>229</v>
      </c>
      <c r="C265" s="49" t="s">
        <v>741</v>
      </c>
      <c r="G265" s="49" t="s">
        <v>116</v>
      </c>
      <c r="H265" s="49" t="s">
        <v>144</v>
      </c>
      <c r="I265" s="49" t="s">
        <v>130</v>
      </c>
      <c r="J265" s="49" t="s">
        <v>1319</v>
      </c>
      <c r="K265" s="49" t="s">
        <v>1212</v>
      </c>
      <c r="L265" s="49">
        <v>119</v>
      </c>
      <c r="M265" s="49">
        <v>99</v>
      </c>
      <c r="N265" s="49">
        <v>73</v>
      </c>
      <c r="O265" s="49">
        <v>80</v>
      </c>
      <c r="X265" s="49">
        <v>160</v>
      </c>
      <c r="Y265" s="49">
        <v>91</v>
      </c>
      <c r="AC265" s="1">
        <f>IF(ISBLANK(cp[[#This Row],[total_boys]]),SUM(cp[[#This Row],[boys_0-5_reached]],cp[[#This Row],[boys_6-12_reached]],cp[[#This Row],[boys_13-18_reached]]),cp[[#This Row],[total_boys]])</f>
        <v>192</v>
      </c>
      <c r="AD265" s="1">
        <f>IF(ISBLANK(cp[[#This Row],[total_girls]]),SUM(cp[[#This Row],[girls_0-5_reached]],cp[[#This Row],[girls_6-12_reached]],cp[[#This Row],[girls_13-18_reached]]),cp[[#This Row],[total_girls]])</f>
        <v>179</v>
      </c>
      <c r="AE265" s="1">
        <f>IF(ISBLANK(cp[[#This Row],[total_children]]),SUM(cp[[#This Row],[calc_boys]],cp[[#This Row],[calc_girls]]),cp[[#This Row],[total_children]])</f>
        <v>371</v>
      </c>
      <c r="AF265" s="1">
        <f>IF(ISBLANK(cp[[#This Row],[total_pwd]]),SUM(cp[[#This Row],[total_pwd_men]],cp[[#This Row],[total_pwd_women]]),cp[[#This Row],[total_pwd]])</f>
        <v>0</v>
      </c>
      <c r="AG265" s="1">
        <f>IF(ISBLANK(cp[[#This Row],[total_adults]]),SUM(cp[[#This Row],[total_men]],cp[[#This Row],[total_women]]),cp[[#This Row],[total_adults]])</f>
        <v>251</v>
      </c>
      <c r="AH265" s="1">
        <f>IF(ISBLANK(cp[[#This Row],[total_beneficiaries_reached]]),SUM(cp[[#This Row],[calc_children]],cp[[#This Row],[calc_adults]]),cp[[#This Row],[total_beneficiaries_reached]])</f>
        <v>622</v>
      </c>
      <c r="AI265" s="49" t="str">
        <f ca="1">IF(B265="","",OFFSET(table_admin1[[#Headers],[ADM1_PT]],MATCH(B265,admin1,0),1))</f>
        <v>MZ11</v>
      </c>
      <c r="AJ265" s="49" t="str">
        <f t="shared" ca="1" si="8"/>
        <v>MZ1114</v>
      </c>
      <c r="AK265" s="49" t="str">
        <f t="shared" ca="1" si="9"/>
        <v/>
      </c>
    </row>
    <row r="266" spans="1:37" x14ac:dyDescent="0.2">
      <c r="A266" s="58">
        <v>45323</v>
      </c>
      <c r="B266" s="49" t="s">
        <v>120</v>
      </c>
      <c r="C266" s="49" t="s">
        <v>205</v>
      </c>
      <c r="G266" s="49" t="s">
        <v>122</v>
      </c>
      <c r="H266" s="49" t="s">
        <v>1199</v>
      </c>
      <c r="I266" s="49" t="s">
        <v>130</v>
      </c>
      <c r="J266" s="49" t="s">
        <v>1318</v>
      </c>
      <c r="K266" s="49" t="s">
        <v>125</v>
      </c>
      <c r="L266" s="49">
        <v>95</v>
      </c>
      <c r="M266" s="49">
        <v>195</v>
      </c>
      <c r="N266" s="49">
        <v>38</v>
      </c>
      <c r="O266" s="49">
        <v>60</v>
      </c>
      <c r="X266" s="49">
        <v>49</v>
      </c>
      <c r="Y266" s="49">
        <v>53</v>
      </c>
      <c r="AC266" s="1">
        <f>IF(ISBLANK(cp[[#This Row],[total_boys]]),SUM(cp[[#This Row],[boys_0-5_reached]],cp[[#This Row],[boys_6-12_reached]],cp[[#This Row],[boys_13-18_reached]]),cp[[#This Row],[total_boys]])</f>
        <v>133</v>
      </c>
      <c r="AD266" s="1">
        <f>IF(ISBLANK(cp[[#This Row],[total_girls]]),SUM(cp[[#This Row],[girls_0-5_reached]],cp[[#This Row],[girls_6-12_reached]],cp[[#This Row],[girls_13-18_reached]]),cp[[#This Row],[total_girls]])</f>
        <v>255</v>
      </c>
      <c r="AE266" s="1">
        <f>IF(ISBLANK(cp[[#This Row],[total_children]]),SUM(cp[[#This Row],[calc_boys]],cp[[#This Row],[calc_girls]]),cp[[#This Row],[total_children]])</f>
        <v>388</v>
      </c>
      <c r="AF266" s="1">
        <f>IF(ISBLANK(cp[[#This Row],[total_pwd]]),SUM(cp[[#This Row],[total_pwd_men]],cp[[#This Row],[total_pwd_women]]),cp[[#This Row],[total_pwd]])</f>
        <v>0</v>
      </c>
      <c r="AG266" s="1">
        <f>IF(ISBLANK(cp[[#This Row],[total_adults]]),SUM(cp[[#This Row],[total_men]],cp[[#This Row],[total_women]]),cp[[#This Row],[total_adults]])</f>
        <v>102</v>
      </c>
      <c r="AH266" s="1">
        <f>IF(ISBLANK(cp[[#This Row],[total_beneficiaries_reached]]),SUM(cp[[#This Row],[calc_children]],cp[[#This Row],[calc_adults]]),cp[[#This Row],[total_beneficiaries_reached]])</f>
        <v>490</v>
      </c>
      <c r="AI266" s="49" t="str">
        <f ca="1">IF(B266="","",OFFSET(table_admin1[[#Headers],[ADM1_PT]],MATCH(B266,admin1,0),1))</f>
        <v>MZ01</v>
      </c>
      <c r="AJ266" s="49" t="str">
        <f t="shared" ca="1" si="8"/>
        <v>MZ0106</v>
      </c>
      <c r="AK266" s="49" t="str">
        <f t="shared" ca="1" si="9"/>
        <v/>
      </c>
    </row>
    <row r="267" spans="1:37" x14ac:dyDescent="0.2">
      <c r="A267" s="58">
        <v>45383</v>
      </c>
      <c r="B267" s="49" t="s">
        <v>209</v>
      </c>
      <c r="C267" s="49" t="s">
        <v>437</v>
      </c>
      <c r="G267" s="49" t="s">
        <v>116</v>
      </c>
      <c r="H267" s="49" t="s">
        <v>1199</v>
      </c>
      <c r="I267" s="49" t="s">
        <v>118</v>
      </c>
      <c r="K267" s="49" t="s">
        <v>1212</v>
      </c>
      <c r="L267" s="49">
        <v>151</v>
      </c>
      <c r="M267" s="49">
        <v>44</v>
      </c>
      <c r="N267" s="49">
        <v>68</v>
      </c>
      <c r="O267" s="49">
        <v>13</v>
      </c>
      <c r="X267" s="49">
        <v>157</v>
      </c>
      <c r="Y267" s="49">
        <v>100</v>
      </c>
      <c r="AC267" s="1">
        <f>IF(ISBLANK(cp[[#This Row],[total_boys]]),SUM(cp[[#This Row],[boys_0-5_reached]],cp[[#This Row],[boys_6-12_reached]],cp[[#This Row],[boys_13-18_reached]]),cp[[#This Row],[total_boys]])</f>
        <v>219</v>
      </c>
      <c r="AD267" s="1">
        <f>IF(ISBLANK(cp[[#This Row],[total_girls]]),SUM(cp[[#This Row],[girls_0-5_reached]],cp[[#This Row],[girls_6-12_reached]],cp[[#This Row],[girls_13-18_reached]]),cp[[#This Row],[total_girls]])</f>
        <v>57</v>
      </c>
      <c r="AE267" s="1">
        <f>IF(ISBLANK(cp[[#This Row],[total_children]]),SUM(cp[[#This Row],[calc_boys]],cp[[#This Row],[calc_girls]]),cp[[#This Row],[total_children]])</f>
        <v>276</v>
      </c>
      <c r="AF267" s="1">
        <f>IF(ISBLANK(cp[[#This Row],[total_pwd]]),SUM(cp[[#This Row],[total_pwd_men]],cp[[#This Row],[total_pwd_women]]),cp[[#This Row],[total_pwd]])</f>
        <v>0</v>
      </c>
      <c r="AG267" s="1">
        <f>IF(ISBLANK(cp[[#This Row],[total_adults]]),SUM(cp[[#This Row],[total_men]],cp[[#This Row],[total_women]]),cp[[#This Row],[total_adults]])</f>
        <v>257</v>
      </c>
      <c r="AH267" s="1">
        <f>IF(ISBLANK(cp[[#This Row],[total_beneficiaries_reached]]),SUM(cp[[#This Row],[calc_children]],cp[[#This Row],[calc_adults]]),cp[[#This Row],[total_beneficiaries_reached]])</f>
        <v>533</v>
      </c>
      <c r="AI267" s="49" t="str">
        <f ca="1">IF(B267="","",OFFSET(table_admin1[[#Headers],[ADM1_PT]],MATCH(B267,admin1,0),1))</f>
        <v>MZ07</v>
      </c>
      <c r="AJ267" s="49" t="str">
        <f t="shared" ca="1" si="8"/>
        <v>MZ0701</v>
      </c>
      <c r="AK267" s="49" t="str">
        <f t="shared" ca="1" si="9"/>
        <v/>
      </c>
    </row>
    <row r="268" spans="1:37" x14ac:dyDescent="0.2">
      <c r="A268" s="58">
        <v>45292</v>
      </c>
      <c r="B268" s="49" t="s">
        <v>197</v>
      </c>
      <c r="C268" s="49" t="s">
        <v>426</v>
      </c>
      <c r="G268" s="49" t="s">
        <v>116</v>
      </c>
      <c r="H268" s="49" t="s">
        <v>1199</v>
      </c>
      <c r="I268" s="49" t="s">
        <v>118</v>
      </c>
      <c r="K268" s="49" t="s">
        <v>1212</v>
      </c>
      <c r="L268" s="49">
        <v>138</v>
      </c>
      <c r="M268" s="49">
        <v>103</v>
      </c>
      <c r="N268" s="49">
        <v>36</v>
      </c>
      <c r="O268" s="49">
        <v>16</v>
      </c>
      <c r="X268" s="49">
        <v>39</v>
      </c>
      <c r="Y268" s="49">
        <v>179</v>
      </c>
      <c r="AC268" s="1">
        <f>IF(ISBLANK(cp[[#This Row],[total_boys]]),SUM(cp[[#This Row],[boys_0-5_reached]],cp[[#This Row],[boys_6-12_reached]],cp[[#This Row],[boys_13-18_reached]]),cp[[#This Row],[total_boys]])</f>
        <v>174</v>
      </c>
      <c r="AD268" s="1">
        <f>IF(ISBLANK(cp[[#This Row],[total_girls]]),SUM(cp[[#This Row],[girls_0-5_reached]],cp[[#This Row],[girls_6-12_reached]],cp[[#This Row],[girls_13-18_reached]]),cp[[#This Row],[total_girls]])</f>
        <v>119</v>
      </c>
      <c r="AE268" s="1">
        <f>IF(ISBLANK(cp[[#This Row],[total_children]]),SUM(cp[[#This Row],[calc_boys]],cp[[#This Row],[calc_girls]]),cp[[#This Row],[total_children]])</f>
        <v>293</v>
      </c>
      <c r="AF268" s="1">
        <f>IF(ISBLANK(cp[[#This Row],[total_pwd]]),SUM(cp[[#This Row],[total_pwd_men]],cp[[#This Row],[total_pwd_women]]),cp[[#This Row],[total_pwd]])</f>
        <v>0</v>
      </c>
      <c r="AG268" s="1">
        <f>IF(ISBLANK(cp[[#This Row],[total_adults]]),SUM(cp[[#This Row],[total_men]],cp[[#This Row],[total_women]]),cp[[#This Row],[total_adults]])</f>
        <v>218</v>
      </c>
      <c r="AH268" s="1">
        <f>IF(ISBLANK(cp[[#This Row],[total_beneficiaries_reached]]),SUM(cp[[#This Row],[calc_children]],cp[[#This Row],[calc_adults]]),cp[[#This Row],[total_beneficiaries_reached]])</f>
        <v>511</v>
      </c>
      <c r="AI268" s="49" t="str">
        <f ca="1">IF(B268="","",OFFSET(table_admin1[[#Headers],[ADM1_PT]],MATCH(B268,admin1,0),1))</f>
        <v>MZ05</v>
      </c>
      <c r="AJ268" s="49" t="str">
        <f t="shared" ca="1" si="8"/>
        <v>MZ0507</v>
      </c>
      <c r="AK268" s="49" t="str">
        <f t="shared" ca="1" si="9"/>
        <v/>
      </c>
    </row>
    <row r="269" spans="1:37" x14ac:dyDescent="0.2">
      <c r="A269" s="58">
        <v>45292</v>
      </c>
      <c r="B269" s="49" t="s">
        <v>120</v>
      </c>
      <c r="C269" s="49" t="s">
        <v>129</v>
      </c>
      <c r="G269" s="49" t="s">
        <v>122</v>
      </c>
      <c r="H269" s="49" t="s">
        <v>1199</v>
      </c>
      <c r="I269" s="49" t="s">
        <v>124</v>
      </c>
      <c r="J269" s="49" t="s">
        <v>1315</v>
      </c>
      <c r="K269" s="49" t="s">
        <v>125</v>
      </c>
      <c r="L269" s="49">
        <v>2</v>
      </c>
      <c r="M269" s="49">
        <v>19</v>
      </c>
      <c r="N269" s="49">
        <v>135</v>
      </c>
      <c r="O269" s="49">
        <v>182</v>
      </c>
      <c r="X269" s="49">
        <v>7</v>
      </c>
      <c r="Y269" s="49">
        <v>113</v>
      </c>
      <c r="AC269" s="1">
        <f>IF(ISBLANK(cp[[#This Row],[total_boys]]),SUM(cp[[#This Row],[boys_0-5_reached]],cp[[#This Row],[boys_6-12_reached]],cp[[#This Row],[boys_13-18_reached]]),cp[[#This Row],[total_boys]])</f>
        <v>137</v>
      </c>
      <c r="AD269" s="1">
        <f>IF(ISBLANK(cp[[#This Row],[total_girls]]),SUM(cp[[#This Row],[girls_0-5_reached]],cp[[#This Row],[girls_6-12_reached]],cp[[#This Row],[girls_13-18_reached]]),cp[[#This Row],[total_girls]])</f>
        <v>201</v>
      </c>
      <c r="AE269" s="1">
        <f>IF(ISBLANK(cp[[#This Row],[total_children]]),SUM(cp[[#This Row],[calc_boys]],cp[[#This Row],[calc_girls]]),cp[[#This Row],[total_children]])</f>
        <v>338</v>
      </c>
      <c r="AF269" s="1">
        <f>IF(ISBLANK(cp[[#This Row],[total_pwd]]),SUM(cp[[#This Row],[total_pwd_men]],cp[[#This Row],[total_pwd_women]]),cp[[#This Row],[total_pwd]])</f>
        <v>0</v>
      </c>
      <c r="AG269" s="1">
        <f>IF(ISBLANK(cp[[#This Row],[total_adults]]),SUM(cp[[#This Row],[total_men]],cp[[#This Row],[total_women]]),cp[[#This Row],[total_adults]])</f>
        <v>120</v>
      </c>
      <c r="AH269" s="1">
        <f>IF(ISBLANK(cp[[#This Row],[total_beneficiaries_reached]]),SUM(cp[[#This Row],[calc_children]],cp[[#This Row],[calc_adults]]),cp[[#This Row],[total_beneficiaries_reached]])</f>
        <v>458</v>
      </c>
      <c r="AI269" s="49" t="str">
        <f ca="1">IF(B269="","",OFFSET(table_admin1[[#Headers],[ADM1_PT]],MATCH(B269,admin1,0),1))</f>
        <v>MZ01</v>
      </c>
      <c r="AJ269" s="49" t="str">
        <f t="shared" ca="1" si="8"/>
        <v>MZ0110</v>
      </c>
      <c r="AK269" s="49" t="str">
        <f t="shared" ca="1" si="9"/>
        <v/>
      </c>
    </row>
    <row r="270" spans="1:37" x14ac:dyDescent="0.2">
      <c r="A270" s="58">
        <v>45323</v>
      </c>
      <c r="B270" s="49" t="s">
        <v>224</v>
      </c>
      <c r="C270" s="49" t="s">
        <v>656</v>
      </c>
      <c r="G270" s="49" t="s">
        <v>122</v>
      </c>
      <c r="H270" s="49" t="s">
        <v>1202</v>
      </c>
      <c r="I270" s="49" t="s">
        <v>130</v>
      </c>
      <c r="J270" s="49" t="s">
        <v>1318</v>
      </c>
      <c r="K270" s="49" t="s">
        <v>125</v>
      </c>
      <c r="L270" s="49">
        <v>164</v>
      </c>
      <c r="M270" s="49">
        <v>83</v>
      </c>
      <c r="N270" s="49">
        <v>58</v>
      </c>
      <c r="O270" s="49">
        <v>100</v>
      </c>
      <c r="X270" s="49">
        <v>123</v>
      </c>
      <c r="Y270" s="49">
        <v>55</v>
      </c>
      <c r="AC270" s="1">
        <f>IF(ISBLANK(cp[[#This Row],[total_boys]]),SUM(cp[[#This Row],[boys_0-5_reached]],cp[[#This Row],[boys_6-12_reached]],cp[[#This Row],[boys_13-18_reached]]),cp[[#This Row],[total_boys]])</f>
        <v>222</v>
      </c>
      <c r="AD270" s="1">
        <f>IF(ISBLANK(cp[[#This Row],[total_girls]]),SUM(cp[[#This Row],[girls_0-5_reached]],cp[[#This Row],[girls_6-12_reached]],cp[[#This Row],[girls_13-18_reached]]),cp[[#This Row],[total_girls]])</f>
        <v>183</v>
      </c>
      <c r="AE270" s="1">
        <f>IF(ISBLANK(cp[[#This Row],[total_children]]),SUM(cp[[#This Row],[calc_boys]],cp[[#This Row],[calc_girls]]),cp[[#This Row],[total_children]])</f>
        <v>405</v>
      </c>
      <c r="AF270" s="1">
        <f>IF(ISBLANK(cp[[#This Row],[total_pwd]]),SUM(cp[[#This Row],[total_pwd_men]],cp[[#This Row],[total_pwd_women]]),cp[[#This Row],[total_pwd]])</f>
        <v>0</v>
      </c>
      <c r="AG270" s="1">
        <f>IF(ISBLANK(cp[[#This Row],[total_adults]]),SUM(cp[[#This Row],[total_men]],cp[[#This Row],[total_women]]),cp[[#This Row],[total_adults]])</f>
        <v>178</v>
      </c>
      <c r="AH270" s="1">
        <f>IF(ISBLANK(cp[[#This Row],[total_beneficiaries_reached]]),SUM(cp[[#This Row],[calc_children]],cp[[#This Row],[calc_adults]]),cp[[#This Row],[total_beneficiaries_reached]])</f>
        <v>583</v>
      </c>
      <c r="AI270" s="49" t="str">
        <f ca="1">IF(B270="","",OFFSET(table_admin1[[#Headers],[ADM1_PT]],MATCH(B270,admin1,0),1))</f>
        <v>MZ10</v>
      </c>
      <c r="AJ270" s="49" t="str">
        <f t="shared" ca="1" si="8"/>
        <v>MZ1006</v>
      </c>
      <c r="AK270" s="49" t="str">
        <f t="shared" ca="1" si="9"/>
        <v/>
      </c>
    </row>
    <row r="271" spans="1:37" x14ac:dyDescent="0.2">
      <c r="A271" s="58">
        <v>45323</v>
      </c>
      <c r="B271" s="49" t="s">
        <v>209</v>
      </c>
      <c r="C271" s="49" t="s">
        <v>471</v>
      </c>
      <c r="G271" s="49" t="s">
        <v>122</v>
      </c>
      <c r="H271" s="49" t="s">
        <v>1199</v>
      </c>
      <c r="I271" s="49" t="s">
        <v>130</v>
      </c>
      <c r="J271" s="49" t="s">
        <v>1318</v>
      </c>
      <c r="K271" s="49" t="s">
        <v>125</v>
      </c>
      <c r="L271" s="49">
        <v>151</v>
      </c>
      <c r="M271" s="49">
        <v>157</v>
      </c>
      <c r="N271" s="49">
        <v>95</v>
      </c>
      <c r="O271" s="49">
        <v>196</v>
      </c>
      <c r="X271" s="49">
        <v>101</v>
      </c>
      <c r="Y271" s="49">
        <v>31</v>
      </c>
      <c r="AC271" s="1">
        <f>IF(ISBLANK(cp[[#This Row],[total_boys]]),SUM(cp[[#This Row],[boys_0-5_reached]],cp[[#This Row],[boys_6-12_reached]],cp[[#This Row],[boys_13-18_reached]]),cp[[#This Row],[total_boys]])</f>
        <v>246</v>
      </c>
      <c r="AD271" s="1">
        <f>IF(ISBLANK(cp[[#This Row],[total_girls]]),SUM(cp[[#This Row],[girls_0-5_reached]],cp[[#This Row],[girls_6-12_reached]],cp[[#This Row],[girls_13-18_reached]]),cp[[#This Row],[total_girls]])</f>
        <v>353</v>
      </c>
      <c r="AE271" s="1">
        <f>IF(ISBLANK(cp[[#This Row],[total_children]]),SUM(cp[[#This Row],[calc_boys]],cp[[#This Row],[calc_girls]]),cp[[#This Row],[total_children]])</f>
        <v>599</v>
      </c>
      <c r="AF271" s="1">
        <f>IF(ISBLANK(cp[[#This Row],[total_pwd]]),SUM(cp[[#This Row],[total_pwd_men]],cp[[#This Row],[total_pwd_women]]),cp[[#This Row],[total_pwd]])</f>
        <v>0</v>
      </c>
      <c r="AG271" s="1">
        <f>IF(ISBLANK(cp[[#This Row],[total_adults]]),SUM(cp[[#This Row],[total_men]],cp[[#This Row],[total_women]]),cp[[#This Row],[total_adults]])</f>
        <v>132</v>
      </c>
      <c r="AH271" s="1">
        <f>IF(ISBLANK(cp[[#This Row],[total_beneficiaries_reached]]),SUM(cp[[#This Row],[calc_children]],cp[[#This Row],[calc_adults]]),cp[[#This Row],[total_beneficiaries_reached]])</f>
        <v>731</v>
      </c>
      <c r="AI271" s="49" t="str">
        <f ca="1">IF(B271="","",OFFSET(table_admin1[[#Headers],[ADM1_PT]],MATCH(B271,admin1,0),1))</f>
        <v>MZ07</v>
      </c>
      <c r="AJ271" s="49" t="str">
        <f t="shared" ca="1" si="8"/>
        <v>MZ0710</v>
      </c>
      <c r="AK271" s="49" t="str">
        <f t="shared" ca="1" si="9"/>
        <v/>
      </c>
    </row>
    <row r="272" spans="1:37" x14ac:dyDescent="0.2">
      <c r="A272" s="58">
        <v>45292</v>
      </c>
      <c r="B272" s="49" t="s">
        <v>120</v>
      </c>
      <c r="C272" s="49" t="s">
        <v>129</v>
      </c>
      <c r="G272" s="49" t="s">
        <v>122</v>
      </c>
      <c r="H272" s="49" t="s">
        <v>144</v>
      </c>
      <c r="I272" s="49" t="s">
        <v>130</v>
      </c>
      <c r="J272" s="49" t="s">
        <v>1317</v>
      </c>
      <c r="K272" s="49" t="s">
        <v>125</v>
      </c>
      <c r="L272" s="49">
        <v>141</v>
      </c>
      <c r="M272" s="49">
        <v>178</v>
      </c>
      <c r="N272" s="49">
        <v>114</v>
      </c>
      <c r="O272" s="49">
        <v>22</v>
      </c>
      <c r="X272" s="49">
        <v>30</v>
      </c>
      <c r="Y272" s="49">
        <v>47</v>
      </c>
      <c r="AC272" s="1">
        <f>IF(ISBLANK(cp[[#This Row],[total_boys]]),SUM(cp[[#This Row],[boys_0-5_reached]],cp[[#This Row],[boys_6-12_reached]],cp[[#This Row],[boys_13-18_reached]]),cp[[#This Row],[total_boys]])</f>
        <v>255</v>
      </c>
      <c r="AD272" s="1">
        <f>IF(ISBLANK(cp[[#This Row],[total_girls]]),SUM(cp[[#This Row],[girls_0-5_reached]],cp[[#This Row],[girls_6-12_reached]],cp[[#This Row],[girls_13-18_reached]]),cp[[#This Row],[total_girls]])</f>
        <v>200</v>
      </c>
      <c r="AE272" s="1">
        <f>IF(ISBLANK(cp[[#This Row],[total_children]]),SUM(cp[[#This Row],[calc_boys]],cp[[#This Row],[calc_girls]]),cp[[#This Row],[total_children]])</f>
        <v>455</v>
      </c>
      <c r="AF272" s="1">
        <f>IF(ISBLANK(cp[[#This Row],[total_pwd]]),SUM(cp[[#This Row],[total_pwd_men]],cp[[#This Row],[total_pwd_women]]),cp[[#This Row],[total_pwd]])</f>
        <v>0</v>
      </c>
      <c r="AG272" s="1">
        <f>IF(ISBLANK(cp[[#This Row],[total_adults]]),SUM(cp[[#This Row],[total_men]],cp[[#This Row],[total_women]]),cp[[#This Row],[total_adults]])</f>
        <v>77</v>
      </c>
      <c r="AH272" s="1">
        <f>IF(ISBLANK(cp[[#This Row],[total_beneficiaries_reached]]),SUM(cp[[#This Row],[calc_children]],cp[[#This Row],[calc_adults]]),cp[[#This Row],[total_beneficiaries_reached]])</f>
        <v>532</v>
      </c>
      <c r="AI272" s="49" t="str">
        <f ca="1">IF(B272="","",OFFSET(table_admin1[[#Headers],[ADM1_PT]],MATCH(B272,admin1,0),1))</f>
        <v>MZ01</v>
      </c>
      <c r="AJ272" s="49" t="str">
        <f t="shared" ca="1" si="8"/>
        <v>MZ0110</v>
      </c>
      <c r="AK272" s="49" t="str">
        <f t="shared" ca="1" si="9"/>
        <v/>
      </c>
    </row>
    <row r="273" spans="1:37" x14ac:dyDescent="0.2">
      <c r="A273" s="58">
        <v>45383</v>
      </c>
      <c r="B273" s="49" t="s">
        <v>229</v>
      </c>
      <c r="C273" s="49" t="s">
        <v>712</v>
      </c>
      <c r="G273" s="49" t="s">
        <v>122</v>
      </c>
      <c r="H273" s="49" t="s">
        <v>146</v>
      </c>
      <c r="I273" s="49" t="s">
        <v>130</v>
      </c>
      <c r="J273" s="49" t="s">
        <v>1317</v>
      </c>
      <c r="K273" s="49" t="s">
        <v>125</v>
      </c>
      <c r="L273" s="49">
        <v>101</v>
      </c>
      <c r="M273" s="49">
        <v>25</v>
      </c>
      <c r="N273" s="49">
        <v>15</v>
      </c>
      <c r="O273" s="49">
        <v>140</v>
      </c>
      <c r="X273" s="49">
        <v>196</v>
      </c>
      <c r="Y273" s="49">
        <v>145</v>
      </c>
      <c r="AC273" s="1">
        <f>IF(ISBLANK(cp[[#This Row],[total_boys]]),SUM(cp[[#This Row],[boys_0-5_reached]],cp[[#This Row],[boys_6-12_reached]],cp[[#This Row],[boys_13-18_reached]]),cp[[#This Row],[total_boys]])</f>
        <v>116</v>
      </c>
      <c r="AD273" s="1">
        <f>IF(ISBLANK(cp[[#This Row],[total_girls]]),SUM(cp[[#This Row],[girls_0-5_reached]],cp[[#This Row],[girls_6-12_reached]],cp[[#This Row],[girls_13-18_reached]]),cp[[#This Row],[total_girls]])</f>
        <v>165</v>
      </c>
      <c r="AE273" s="1">
        <f>IF(ISBLANK(cp[[#This Row],[total_children]]),SUM(cp[[#This Row],[calc_boys]],cp[[#This Row],[calc_girls]]),cp[[#This Row],[total_children]])</f>
        <v>281</v>
      </c>
      <c r="AF273" s="1">
        <f>IF(ISBLANK(cp[[#This Row],[total_pwd]]),SUM(cp[[#This Row],[total_pwd_men]],cp[[#This Row],[total_pwd_women]]),cp[[#This Row],[total_pwd]])</f>
        <v>0</v>
      </c>
      <c r="AG273" s="1">
        <f>IF(ISBLANK(cp[[#This Row],[total_adults]]),SUM(cp[[#This Row],[total_men]],cp[[#This Row],[total_women]]),cp[[#This Row],[total_adults]])</f>
        <v>341</v>
      </c>
      <c r="AH273" s="1">
        <f>IF(ISBLANK(cp[[#This Row],[total_beneficiaries_reached]]),SUM(cp[[#This Row],[calc_children]],cp[[#This Row],[calc_adults]]),cp[[#This Row],[total_beneficiaries_reached]])</f>
        <v>622</v>
      </c>
      <c r="AI273" s="49" t="str">
        <f ca="1">IF(B273="","",OFFSET(table_admin1[[#Headers],[ADM1_PT]],MATCH(B273,admin1,0),1))</f>
        <v>MZ11</v>
      </c>
      <c r="AJ273" s="49" t="str">
        <f t="shared" ca="1" si="8"/>
        <v>MZ1106</v>
      </c>
      <c r="AK273" s="49" t="str">
        <f t="shared" ca="1" si="9"/>
        <v/>
      </c>
    </row>
    <row r="274" spans="1:37" x14ac:dyDescent="0.2">
      <c r="A274" s="58">
        <v>45323</v>
      </c>
      <c r="B274" s="49" t="s">
        <v>120</v>
      </c>
      <c r="C274" s="49" t="s">
        <v>131</v>
      </c>
      <c r="G274" s="49" t="s">
        <v>122</v>
      </c>
      <c r="H274" s="49" t="s">
        <v>146</v>
      </c>
      <c r="I274" s="49" t="s">
        <v>124</v>
      </c>
      <c r="J274" s="49" t="s">
        <v>1315</v>
      </c>
      <c r="K274" s="49" t="s">
        <v>125</v>
      </c>
      <c r="L274" s="49">
        <v>147</v>
      </c>
      <c r="M274" s="49">
        <v>27</v>
      </c>
      <c r="N274" s="49">
        <v>48</v>
      </c>
      <c r="O274" s="49">
        <v>81</v>
      </c>
      <c r="X274" s="49">
        <v>153</v>
      </c>
      <c r="Y274" s="49">
        <v>83</v>
      </c>
      <c r="AC274" s="1">
        <f>IF(ISBLANK(cp[[#This Row],[total_boys]]),SUM(cp[[#This Row],[boys_0-5_reached]],cp[[#This Row],[boys_6-12_reached]],cp[[#This Row],[boys_13-18_reached]]),cp[[#This Row],[total_boys]])</f>
        <v>195</v>
      </c>
      <c r="AD274" s="1">
        <f>IF(ISBLANK(cp[[#This Row],[total_girls]]),SUM(cp[[#This Row],[girls_0-5_reached]],cp[[#This Row],[girls_6-12_reached]],cp[[#This Row],[girls_13-18_reached]]),cp[[#This Row],[total_girls]])</f>
        <v>108</v>
      </c>
      <c r="AE274" s="1">
        <f>IF(ISBLANK(cp[[#This Row],[total_children]]),SUM(cp[[#This Row],[calc_boys]],cp[[#This Row],[calc_girls]]),cp[[#This Row],[total_children]])</f>
        <v>303</v>
      </c>
      <c r="AF274" s="1">
        <f>IF(ISBLANK(cp[[#This Row],[total_pwd]]),SUM(cp[[#This Row],[total_pwd_men]],cp[[#This Row],[total_pwd_women]]),cp[[#This Row],[total_pwd]])</f>
        <v>0</v>
      </c>
      <c r="AG274" s="1">
        <f>IF(ISBLANK(cp[[#This Row],[total_adults]]),SUM(cp[[#This Row],[total_men]],cp[[#This Row],[total_women]]),cp[[#This Row],[total_adults]])</f>
        <v>236</v>
      </c>
      <c r="AH274" s="1">
        <f>IF(ISBLANK(cp[[#This Row],[total_beneficiaries_reached]]),SUM(cp[[#This Row],[calc_children]],cp[[#This Row],[calc_adults]]),cp[[#This Row],[total_beneficiaries_reached]])</f>
        <v>539</v>
      </c>
      <c r="AI274" s="49" t="str">
        <f ca="1">IF(B274="","",OFFSET(table_admin1[[#Headers],[ADM1_PT]],MATCH(B274,admin1,0),1))</f>
        <v>MZ01</v>
      </c>
      <c r="AJ274" s="49" t="str">
        <f t="shared" ca="1" si="8"/>
        <v>MZ0107</v>
      </c>
      <c r="AK274" s="49" t="str">
        <f t="shared" ca="1" si="9"/>
        <v/>
      </c>
    </row>
    <row r="275" spans="1:37" x14ac:dyDescent="0.2">
      <c r="A275" s="58">
        <v>45292</v>
      </c>
      <c r="B275" s="49" t="s">
        <v>120</v>
      </c>
      <c r="C275" s="49" t="s">
        <v>121</v>
      </c>
      <c r="G275" s="49" t="s">
        <v>122</v>
      </c>
      <c r="H275" s="49" t="s">
        <v>146</v>
      </c>
      <c r="I275" s="49" t="s">
        <v>124</v>
      </c>
      <c r="J275" s="49" t="s">
        <v>1314</v>
      </c>
      <c r="K275" s="49" t="s">
        <v>125</v>
      </c>
      <c r="L275" s="49">
        <v>99</v>
      </c>
      <c r="M275" s="49">
        <v>130</v>
      </c>
      <c r="N275" s="49">
        <v>68</v>
      </c>
      <c r="O275" s="49">
        <v>4</v>
      </c>
      <c r="X275" s="49">
        <v>48</v>
      </c>
      <c r="Y275" s="49">
        <v>180</v>
      </c>
      <c r="AC275" s="1">
        <f>IF(ISBLANK(cp[[#This Row],[total_boys]]),SUM(cp[[#This Row],[boys_0-5_reached]],cp[[#This Row],[boys_6-12_reached]],cp[[#This Row],[boys_13-18_reached]]),cp[[#This Row],[total_boys]])</f>
        <v>167</v>
      </c>
      <c r="AD275" s="1">
        <f>IF(ISBLANK(cp[[#This Row],[total_girls]]),SUM(cp[[#This Row],[girls_0-5_reached]],cp[[#This Row],[girls_6-12_reached]],cp[[#This Row],[girls_13-18_reached]]),cp[[#This Row],[total_girls]])</f>
        <v>134</v>
      </c>
      <c r="AE275" s="1">
        <f>IF(ISBLANK(cp[[#This Row],[total_children]]),SUM(cp[[#This Row],[calc_boys]],cp[[#This Row],[calc_girls]]),cp[[#This Row],[total_children]])</f>
        <v>301</v>
      </c>
      <c r="AF275" s="1">
        <f>IF(ISBLANK(cp[[#This Row],[total_pwd]]),SUM(cp[[#This Row],[total_pwd_men]],cp[[#This Row],[total_pwd_women]]),cp[[#This Row],[total_pwd]])</f>
        <v>0</v>
      </c>
      <c r="AG275" s="1">
        <f>IF(ISBLANK(cp[[#This Row],[total_adults]]),SUM(cp[[#This Row],[total_men]],cp[[#This Row],[total_women]]),cp[[#This Row],[total_adults]])</f>
        <v>228</v>
      </c>
      <c r="AH275" s="1">
        <f>IF(ISBLANK(cp[[#This Row],[total_beneficiaries_reached]]),SUM(cp[[#This Row],[calc_children]],cp[[#This Row],[calc_adults]]),cp[[#This Row],[total_beneficiaries_reached]])</f>
        <v>529</v>
      </c>
      <c r="AI275" s="49" t="str">
        <f ca="1">IF(B275="","",OFFSET(table_admin1[[#Headers],[ADM1_PT]],MATCH(B275,admin1,0),1))</f>
        <v>MZ01</v>
      </c>
      <c r="AJ275" s="49" t="str">
        <f t="shared" ca="1" si="8"/>
        <v>MZ0118</v>
      </c>
      <c r="AK275" s="49" t="str">
        <f t="shared" ca="1" si="9"/>
        <v/>
      </c>
    </row>
    <row r="276" spans="1:37" x14ac:dyDescent="0.2">
      <c r="A276" s="58">
        <v>45292</v>
      </c>
      <c r="B276" s="49" t="s">
        <v>224</v>
      </c>
      <c r="C276" s="49" t="s">
        <v>656</v>
      </c>
      <c r="G276" s="49" t="s">
        <v>116</v>
      </c>
      <c r="H276" s="49" t="s">
        <v>145</v>
      </c>
      <c r="I276" s="49" t="s">
        <v>118</v>
      </c>
      <c r="K276" s="49" t="s">
        <v>1212</v>
      </c>
      <c r="L276" s="49">
        <v>43</v>
      </c>
      <c r="M276" s="49">
        <v>146</v>
      </c>
      <c r="N276" s="49">
        <v>163</v>
      </c>
      <c r="O276" s="49">
        <v>2</v>
      </c>
      <c r="X276" s="49">
        <v>78</v>
      </c>
      <c r="Y276" s="49">
        <v>80</v>
      </c>
      <c r="AC276" s="1">
        <f>IF(ISBLANK(cp[[#This Row],[total_boys]]),SUM(cp[[#This Row],[boys_0-5_reached]],cp[[#This Row],[boys_6-12_reached]],cp[[#This Row],[boys_13-18_reached]]),cp[[#This Row],[total_boys]])</f>
        <v>206</v>
      </c>
      <c r="AD276" s="1">
        <f>IF(ISBLANK(cp[[#This Row],[total_girls]]),SUM(cp[[#This Row],[girls_0-5_reached]],cp[[#This Row],[girls_6-12_reached]],cp[[#This Row],[girls_13-18_reached]]),cp[[#This Row],[total_girls]])</f>
        <v>148</v>
      </c>
      <c r="AE276" s="1">
        <f>IF(ISBLANK(cp[[#This Row],[total_children]]),SUM(cp[[#This Row],[calc_boys]],cp[[#This Row],[calc_girls]]),cp[[#This Row],[total_children]])</f>
        <v>354</v>
      </c>
      <c r="AF276" s="1">
        <f>IF(ISBLANK(cp[[#This Row],[total_pwd]]),SUM(cp[[#This Row],[total_pwd_men]],cp[[#This Row],[total_pwd_women]]),cp[[#This Row],[total_pwd]])</f>
        <v>0</v>
      </c>
      <c r="AG276" s="1">
        <f>IF(ISBLANK(cp[[#This Row],[total_adults]]),SUM(cp[[#This Row],[total_men]],cp[[#This Row],[total_women]]),cp[[#This Row],[total_adults]])</f>
        <v>158</v>
      </c>
      <c r="AH276" s="1">
        <f>IF(ISBLANK(cp[[#This Row],[total_beneficiaries_reached]]),SUM(cp[[#This Row],[calc_children]],cp[[#This Row],[calc_adults]]),cp[[#This Row],[total_beneficiaries_reached]])</f>
        <v>512</v>
      </c>
      <c r="AI276" s="49" t="str">
        <f ca="1">IF(B276="","",OFFSET(table_admin1[[#Headers],[ADM1_PT]],MATCH(B276,admin1,0),1))</f>
        <v>MZ10</v>
      </c>
      <c r="AJ276" s="49" t="str">
        <f t="shared" ca="1" si="8"/>
        <v>MZ1006</v>
      </c>
      <c r="AK276" s="49" t="str">
        <f t="shared" ca="1" si="9"/>
        <v/>
      </c>
    </row>
    <row r="277" spans="1:37" x14ac:dyDescent="0.2">
      <c r="A277" s="58">
        <v>45323</v>
      </c>
      <c r="B277" s="49" t="s">
        <v>214</v>
      </c>
      <c r="C277" s="49" t="s">
        <v>524</v>
      </c>
      <c r="G277" s="49" t="s">
        <v>116</v>
      </c>
      <c r="H277" s="49" t="s">
        <v>144</v>
      </c>
      <c r="I277" s="49" t="s">
        <v>118</v>
      </c>
      <c r="K277" s="49" t="s">
        <v>1212</v>
      </c>
      <c r="L277" s="49">
        <v>192</v>
      </c>
      <c r="M277" s="49">
        <v>141</v>
      </c>
      <c r="N277" s="49">
        <v>186</v>
      </c>
      <c r="O277" s="49">
        <v>67</v>
      </c>
      <c r="X277" s="49">
        <v>155</v>
      </c>
      <c r="Y277" s="49">
        <v>120</v>
      </c>
      <c r="AC277" s="1">
        <f>IF(ISBLANK(cp[[#This Row],[total_boys]]),SUM(cp[[#This Row],[boys_0-5_reached]],cp[[#This Row],[boys_6-12_reached]],cp[[#This Row],[boys_13-18_reached]]),cp[[#This Row],[total_boys]])</f>
        <v>378</v>
      </c>
      <c r="AD277" s="1">
        <f>IF(ISBLANK(cp[[#This Row],[total_girls]]),SUM(cp[[#This Row],[girls_0-5_reached]],cp[[#This Row],[girls_6-12_reached]],cp[[#This Row],[girls_13-18_reached]]),cp[[#This Row],[total_girls]])</f>
        <v>208</v>
      </c>
      <c r="AE277" s="1">
        <f>IF(ISBLANK(cp[[#This Row],[total_children]]),SUM(cp[[#This Row],[calc_boys]],cp[[#This Row],[calc_girls]]),cp[[#This Row],[total_children]])</f>
        <v>586</v>
      </c>
      <c r="AF277" s="1">
        <f>IF(ISBLANK(cp[[#This Row],[total_pwd]]),SUM(cp[[#This Row],[total_pwd_men]],cp[[#This Row],[total_pwd_women]]),cp[[#This Row],[total_pwd]])</f>
        <v>0</v>
      </c>
      <c r="AG277" s="1">
        <f>IF(ISBLANK(cp[[#This Row],[total_adults]]),SUM(cp[[#This Row],[total_men]],cp[[#This Row],[total_women]]),cp[[#This Row],[total_adults]])</f>
        <v>275</v>
      </c>
      <c r="AH277" s="1">
        <f>IF(ISBLANK(cp[[#This Row],[total_beneficiaries_reached]]),SUM(cp[[#This Row],[calc_children]],cp[[#This Row],[calc_adults]]),cp[[#This Row],[total_beneficiaries_reached]])</f>
        <v>861</v>
      </c>
      <c r="AI277" s="49" t="str">
        <f ca="1">IF(B277="","",OFFSET(table_admin1[[#Headers],[ADM1_PT]],MATCH(B277,admin1,0),1))</f>
        <v>MZ08</v>
      </c>
      <c r="AJ277" s="49" t="str">
        <f t="shared" ca="1" si="8"/>
        <v>MZ0801</v>
      </c>
      <c r="AK277" s="49" t="str">
        <f t="shared" ca="1" si="9"/>
        <v/>
      </c>
    </row>
    <row r="278" spans="1:37" x14ac:dyDescent="0.2">
      <c r="A278" s="58">
        <v>45323</v>
      </c>
      <c r="B278" s="49" t="s">
        <v>120</v>
      </c>
      <c r="C278" s="49" t="s">
        <v>194</v>
      </c>
      <c r="G278" s="49" t="s">
        <v>122</v>
      </c>
      <c r="H278" s="49" t="s">
        <v>144</v>
      </c>
      <c r="I278" s="49" t="s">
        <v>124</v>
      </c>
      <c r="J278" s="49" t="s">
        <v>1315</v>
      </c>
      <c r="K278" s="49" t="s">
        <v>125</v>
      </c>
      <c r="L278" s="49">
        <v>9</v>
      </c>
      <c r="M278" s="49">
        <v>188</v>
      </c>
      <c r="N278" s="49">
        <v>84</v>
      </c>
      <c r="O278" s="49">
        <v>124</v>
      </c>
      <c r="X278" s="49">
        <v>113</v>
      </c>
      <c r="Y278" s="49">
        <v>10</v>
      </c>
      <c r="AC278" s="1">
        <f>IF(ISBLANK(cp[[#This Row],[total_boys]]),SUM(cp[[#This Row],[boys_0-5_reached]],cp[[#This Row],[boys_6-12_reached]],cp[[#This Row],[boys_13-18_reached]]),cp[[#This Row],[total_boys]])</f>
        <v>93</v>
      </c>
      <c r="AD278" s="1">
        <f>IF(ISBLANK(cp[[#This Row],[total_girls]]),SUM(cp[[#This Row],[girls_0-5_reached]],cp[[#This Row],[girls_6-12_reached]],cp[[#This Row],[girls_13-18_reached]]),cp[[#This Row],[total_girls]])</f>
        <v>312</v>
      </c>
      <c r="AE278" s="1">
        <f>IF(ISBLANK(cp[[#This Row],[total_children]]),SUM(cp[[#This Row],[calc_boys]],cp[[#This Row],[calc_girls]]),cp[[#This Row],[total_children]])</f>
        <v>405</v>
      </c>
      <c r="AF278" s="1">
        <f>IF(ISBLANK(cp[[#This Row],[total_pwd]]),SUM(cp[[#This Row],[total_pwd_men]],cp[[#This Row],[total_pwd_women]]),cp[[#This Row],[total_pwd]])</f>
        <v>0</v>
      </c>
      <c r="AG278" s="1">
        <f>IF(ISBLANK(cp[[#This Row],[total_adults]]),SUM(cp[[#This Row],[total_men]],cp[[#This Row],[total_women]]),cp[[#This Row],[total_adults]])</f>
        <v>123</v>
      </c>
      <c r="AH278" s="1">
        <f>IF(ISBLANK(cp[[#This Row],[total_beneficiaries_reached]]),SUM(cp[[#This Row],[calc_children]],cp[[#This Row],[calc_adults]]),cp[[#This Row],[total_beneficiaries_reached]])</f>
        <v>528</v>
      </c>
      <c r="AI278" s="49" t="str">
        <f ca="1">IF(B278="","",OFFSET(table_admin1[[#Headers],[ADM1_PT]],MATCH(B278,admin1,0),1))</f>
        <v>MZ01</v>
      </c>
      <c r="AJ278" s="49" t="str">
        <f t="shared" ca="1" si="8"/>
        <v>MZ0104</v>
      </c>
      <c r="AK278" s="49" t="str">
        <f t="shared" ca="1" si="9"/>
        <v/>
      </c>
    </row>
    <row r="279" spans="1:37" x14ac:dyDescent="0.2">
      <c r="A279" s="58">
        <v>45383</v>
      </c>
      <c r="B279" s="49" t="s">
        <v>120</v>
      </c>
      <c r="C279" s="49" t="s">
        <v>127</v>
      </c>
      <c r="G279" s="49" t="s">
        <v>122</v>
      </c>
      <c r="H279" s="49" t="s">
        <v>1199</v>
      </c>
      <c r="I279" s="49" t="s">
        <v>124</v>
      </c>
      <c r="K279" s="49" t="s">
        <v>1212</v>
      </c>
      <c r="L279" s="49">
        <v>117</v>
      </c>
      <c r="M279" s="49">
        <v>199</v>
      </c>
      <c r="N279" s="49">
        <v>96</v>
      </c>
      <c r="O279" s="49">
        <v>24</v>
      </c>
      <c r="X279" s="49">
        <v>173</v>
      </c>
      <c r="Y279" s="49">
        <v>154</v>
      </c>
      <c r="AC279" s="1">
        <f>IF(ISBLANK(cp[[#This Row],[total_boys]]),SUM(cp[[#This Row],[boys_0-5_reached]],cp[[#This Row],[boys_6-12_reached]],cp[[#This Row],[boys_13-18_reached]]),cp[[#This Row],[total_boys]])</f>
        <v>213</v>
      </c>
      <c r="AD279" s="1">
        <f>IF(ISBLANK(cp[[#This Row],[total_girls]]),SUM(cp[[#This Row],[girls_0-5_reached]],cp[[#This Row],[girls_6-12_reached]],cp[[#This Row],[girls_13-18_reached]]),cp[[#This Row],[total_girls]])</f>
        <v>223</v>
      </c>
      <c r="AE279" s="1">
        <f>IF(ISBLANK(cp[[#This Row],[total_children]]),SUM(cp[[#This Row],[calc_boys]],cp[[#This Row],[calc_girls]]),cp[[#This Row],[total_children]])</f>
        <v>436</v>
      </c>
      <c r="AF279" s="1">
        <f>IF(ISBLANK(cp[[#This Row],[total_pwd]]),SUM(cp[[#This Row],[total_pwd_men]],cp[[#This Row],[total_pwd_women]]),cp[[#This Row],[total_pwd]])</f>
        <v>0</v>
      </c>
      <c r="AG279" s="1">
        <f>IF(ISBLANK(cp[[#This Row],[total_adults]]),SUM(cp[[#This Row],[total_men]],cp[[#This Row],[total_women]]),cp[[#This Row],[total_adults]])</f>
        <v>327</v>
      </c>
      <c r="AH279" s="1">
        <f>IF(ISBLANK(cp[[#This Row],[total_beneficiaries_reached]]),SUM(cp[[#This Row],[calc_children]],cp[[#This Row],[calc_adults]]),cp[[#This Row],[total_beneficiaries_reached]])</f>
        <v>763</v>
      </c>
      <c r="AI279" s="49" t="str">
        <f ca="1">IF(B279="","",OFFSET(table_admin1[[#Headers],[ADM1_PT]],MATCH(B279,admin1,0),1))</f>
        <v>MZ01</v>
      </c>
      <c r="AJ279" s="49" t="str">
        <f t="shared" ca="1" si="8"/>
        <v>MZ0101</v>
      </c>
      <c r="AK279" s="49" t="str">
        <f t="shared" ca="1" si="9"/>
        <v/>
      </c>
    </row>
    <row r="280" spans="1:37" x14ac:dyDescent="0.2">
      <c r="A280" s="58">
        <v>45323</v>
      </c>
      <c r="B280" s="49" t="s">
        <v>209</v>
      </c>
      <c r="C280" s="49" t="s">
        <v>513</v>
      </c>
      <c r="G280" s="49" t="s">
        <v>116</v>
      </c>
      <c r="H280" s="49" t="s">
        <v>145</v>
      </c>
      <c r="I280" s="49" t="s">
        <v>130</v>
      </c>
      <c r="J280" s="49" t="s">
        <v>1319</v>
      </c>
      <c r="K280" s="49" t="s">
        <v>1212</v>
      </c>
      <c r="L280" s="49">
        <v>200</v>
      </c>
      <c r="M280" s="49">
        <v>76</v>
      </c>
      <c r="N280" s="49">
        <v>147</v>
      </c>
      <c r="O280" s="49">
        <v>114</v>
      </c>
      <c r="X280" s="49">
        <v>176</v>
      </c>
      <c r="Y280" s="49">
        <v>44</v>
      </c>
      <c r="AC280" s="1">
        <f>IF(ISBLANK(cp[[#This Row],[total_boys]]),SUM(cp[[#This Row],[boys_0-5_reached]],cp[[#This Row],[boys_6-12_reached]],cp[[#This Row],[boys_13-18_reached]]),cp[[#This Row],[total_boys]])</f>
        <v>347</v>
      </c>
      <c r="AD280" s="1">
        <f>IF(ISBLANK(cp[[#This Row],[total_girls]]),SUM(cp[[#This Row],[girls_0-5_reached]],cp[[#This Row],[girls_6-12_reached]],cp[[#This Row],[girls_13-18_reached]]),cp[[#This Row],[total_girls]])</f>
        <v>190</v>
      </c>
      <c r="AE280" s="1">
        <f>IF(ISBLANK(cp[[#This Row],[total_children]]),SUM(cp[[#This Row],[calc_boys]],cp[[#This Row],[calc_girls]]),cp[[#This Row],[total_children]])</f>
        <v>537</v>
      </c>
      <c r="AF280" s="1">
        <f>IF(ISBLANK(cp[[#This Row],[total_pwd]]),SUM(cp[[#This Row],[total_pwd_men]],cp[[#This Row],[total_pwd_women]]),cp[[#This Row],[total_pwd]])</f>
        <v>0</v>
      </c>
      <c r="AG280" s="1">
        <f>IF(ISBLANK(cp[[#This Row],[total_adults]]),SUM(cp[[#This Row],[total_men]],cp[[#This Row],[total_women]]),cp[[#This Row],[total_adults]])</f>
        <v>220</v>
      </c>
      <c r="AH280" s="1">
        <f>IF(ISBLANK(cp[[#This Row],[total_beneficiaries_reached]]),SUM(cp[[#This Row],[calc_children]],cp[[#This Row],[calc_adults]]),cp[[#This Row],[total_beneficiaries_reached]])</f>
        <v>757</v>
      </c>
      <c r="AI280" s="49" t="str">
        <f ca="1">IF(B280="","",OFFSET(table_admin1[[#Headers],[ADM1_PT]],MATCH(B280,admin1,0),1))</f>
        <v>MZ07</v>
      </c>
      <c r="AJ280" s="49" t="str">
        <f t="shared" ca="1" si="8"/>
        <v>MZ0721</v>
      </c>
      <c r="AK280" s="49" t="str">
        <f t="shared" ca="1" si="9"/>
        <v/>
      </c>
    </row>
    <row r="281" spans="1:37" x14ac:dyDescent="0.2">
      <c r="A281" s="58">
        <v>45383</v>
      </c>
      <c r="B281" s="49" t="s">
        <v>229</v>
      </c>
      <c r="C281" s="49" t="s">
        <v>700</v>
      </c>
      <c r="G281" s="49" t="s">
        <v>122</v>
      </c>
      <c r="H281" s="49" t="s">
        <v>1199</v>
      </c>
      <c r="I281" s="49" t="s">
        <v>124</v>
      </c>
      <c r="J281" s="49" t="s">
        <v>1315</v>
      </c>
      <c r="K281" s="49" t="s">
        <v>125</v>
      </c>
      <c r="L281" s="49">
        <v>57</v>
      </c>
      <c r="M281" s="49">
        <v>6</v>
      </c>
      <c r="N281" s="49">
        <v>141</v>
      </c>
      <c r="O281" s="49">
        <v>124</v>
      </c>
      <c r="X281" s="49">
        <v>2</v>
      </c>
      <c r="Y281" s="49">
        <v>23</v>
      </c>
      <c r="AC281" s="1">
        <f>IF(ISBLANK(cp[[#This Row],[total_boys]]),SUM(cp[[#This Row],[boys_0-5_reached]],cp[[#This Row],[boys_6-12_reached]],cp[[#This Row],[boys_13-18_reached]]),cp[[#This Row],[total_boys]])</f>
        <v>198</v>
      </c>
      <c r="AD281" s="1">
        <f>IF(ISBLANK(cp[[#This Row],[total_girls]]),SUM(cp[[#This Row],[girls_0-5_reached]],cp[[#This Row],[girls_6-12_reached]],cp[[#This Row],[girls_13-18_reached]]),cp[[#This Row],[total_girls]])</f>
        <v>130</v>
      </c>
      <c r="AE281" s="1">
        <f>IF(ISBLANK(cp[[#This Row],[total_children]]),SUM(cp[[#This Row],[calc_boys]],cp[[#This Row],[calc_girls]]),cp[[#This Row],[total_children]])</f>
        <v>328</v>
      </c>
      <c r="AF281" s="1">
        <f>IF(ISBLANK(cp[[#This Row],[total_pwd]]),SUM(cp[[#This Row],[total_pwd_men]],cp[[#This Row],[total_pwd_women]]),cp[[#This Row],[total_pwd]])</f>
        <v>0</v>
      </c>
      <c r="AG281" s="1">
        <f>IF(ISBLANK(cp[[#This Row],[total_adults]]),SUM(cp[[#This Row],[total_men]],cp[[#This Row],[total_women]]),cp[[#This Row],[total_adults]])</f>
        <v>25</v>
      </c>
      <c r="AH281" s="1">
        <f>IF(ISBLANK(cp[[#This Row],[total_beneficiaries_reached]]),SUM(cp[[#This Row],[calc_children]],cp[[#This Row],[calc_adults]]),cp[[#This Row],[total_beneficiaries_reached]])</f>
        <v>353</v>
      </c>
      <c r="AI281" s="49" t="str">
        <f ca="1">IF(B281="","",OFFSET(table_admin1[[#Headers],[ADM1_PT]],MATCH(B281,admin1,0),1))</f>
        <v>MZ11</v>
      </c>
      <c r="AJ281" s="49" t="str">
        <f t="shared" ca="1" si="8"/>
        <v>MZ1103</v>
      </c>
      <c r="AK281" s="49" t="str">
        <f t="shared" ca="1" si="9"/>
        <v/>
      </c>
    </row>
    <row r="282" spans="1:37" x14ac:dyDescent="0.2">
      <c r="A282" s="58">
        <v>45292</v>
      </c>
      <c r="B282" s="49" t="s">
        <v>120</v>
      </c>
      <c r="C282" s="49" t="s">
        <v>131</v>
      </c>
      <c r="G282" s="49" t="s">
        <v>122</v>
      </c>
      <c r="H282" s="49" t="s">
        <v>1199</v>
      </c>
      <c r="I282" s="49" t="s">
        <v>124</v>
      </c>
      <c r="J282" s="49" t="s">
        <v>1315</v>
      </c>
      <c r="K282" s="49" t="s">
        <v>125</v>
      </c>
      <c r="L282" s="49">
        <v>166</v>
      </c>
      <c r="M282" s="49">
        <v>133</v>
      </c>
      <c r="N282" s="49">
        <v>46</v>
      </c>
      <c r="O282" s="49">
        <v>161</v>
      </c>
      <c r="X282" s="49">
        <v>199</v>
      </c>
      <c r="Y282" s="49">
        <v>4</v>
      </c>
      <c r="AC282" s="1">
        <f>IF(ISBLANK(cp[[#This Row],[total_boys]]),SUM(cp[[#This Row],[boys_0-5_reached]],cp[[#This Row],[boys_6-12_reached]],cp[[#This Row],[boys_13-18_reached]]),cp[[#This Row],[total_boys]])</f>
        <v>212</v>
      </c>
      <c r="AD282" s="1">
        <f>IF(ISBLANK(cp[[#This Row],[total_girls]]),SUM(cp[[#This Row],[girls_0-5_reached]],cp[[#This Row],[girls_6-12_reached]],cp[[#This Row],[girls_13-18_reached]]),cp[[#This Row],[total_girls]])</f>
        <v>294</v>
      </c>
      <c r="AE282" s="1">
        <f>IF(ISBLANK(cp[[#This Row],[total_children]]),SUM(cp[[#This Row],[calc_boys]],cp[[#This Row],[calc_girls]]),cp[[#This Row],[total_children]])</f>
        <v>506</v>
      </c>
      <c r="AF282" s="1">
        <f>IF(ISBLANK(cp[[#This Row],[total_pwd]]),SUM(cp[[#This Row],[total_pwd_men]],cp[[#This Row],[total_pwd_women]]),cp[[#This Row],[total_pwd]])</f>
        <v>0</v>
      </c>
      <c r="AG282" s="1">
        <f>IF(ISBLANK(cp[[#This Row],[total_adults]]),SUM(cp[[#This Row],[total_men]],cp[[#This Row],[total_women]]),cp[[#This Row],[total_adults]])</f>
        <v>203</v>
      </c>
      <c r="AH282" s="1">
        <f>IF(ISBLANK(cp[[#This Row],[total_beneficiaries_reached]]),SUM(cp[[#This Row],[calc_children]],cp[[#This Row],[calc_adults]]),cp[[#This Row],[total_beneficiaries_reached]])</f>
        <v>709</v>
      </c>
      <c r="AI282" s="49" t="str">
        <f ca="1">IF(B282="","",OFFSET(table_admin1[[#Headers],[ADM1_PT]],MATCH(B282,admin1,0),1))</f>
        <v>MZ01</v>
      </c>
      <c r="AJ282" s="49" t="str">
        <f t="shared" ca="1" si="8"/>
        <v>MZ0107</v>
      </c>
      <c r="AK282" s="49" t="str">
        <f t="shared" ca="1" si="9"/>
        <v/>
      </c>
    </row>
    <row r="283" spans="1:37" x14ac:dyDescent="0.2">
      <c r="A283" s="58">
        <v>45292</v>
      </c>
      <c r="B283" s="49" t="s">
        <v>209</v>
      </c>
      <c r="C283" s="49" t="s">
        <v>441</v>
      </c>
      <c r="G283" s="49" t="s">
        <v>116</v>
      </c>
      <c r="H283" s="49" t="s">
        <v>1202</v>
      </c>
      <c r="I283" s="49" t="s">
        <v>118</v>
      </c>
      <c r="K283" s="49" t="s">
        <v>1212</v>
      </c>
      <c r="L283" s="49">
        <v>196</v>
      </c>
      <c r="M283" s="49">
        <v>138</v>
      </c>
      <c r="N283" s="49">
        <v>71</v>
      </c>
      <c r="O283" s="49">
        <v>168</v>
      </c>
      <c r="X283" s="49">
        <v>89</v>
      </c>
      <c r="Y283" s="49">
        <v>147</v>
      </c>
      <c r="AC283" s="1">
        <f>IF(ISBLANK(cp[[#This Row],[total_boys]]),SUM(cp[[#This Row],[boys_0-5_reached]],cp[[#This Row],[boys_6-12_reached]],cp[[#This Row],[boys_13-18_reached]]),cp[[#This Row],[total_boys]])</f>
        <v>267</v>
      </c>
      <c r="AD283" s="1">
        <f>IF(ISBLANK(cp[[#This Row],[total_girls]]),SUM(cp[[#This Row],[girls_0-5_reached]],cp[[#This Row],[girls_6-12_reached]],cp[[#This Row],[girls_13-18_reached]]),cp[[#This Row],[total_girls]])</f>
        <v>306</v>
      </c>
      <c r="AE283" s="1">
        <f>IF(ISBLANK(cp[[#This Row],[total_children]]),SUM(cp[[#This Row],[calc_boys]],cp[[#This Row],[calc_girls]]),cp[[#This Row],[total_children]])</f>
        <v>573</v>
      </c>
      <c r="AF283" s="1">
        <f>IF(ISBLANK(cp[[#This Row],[total_pwd]]),SUM(cp[[#This Row],[total_pwd_men]],cp[[#This Row],[total_pwd_women]]),cp[[#This Row],[total_pwd]])</f>
        <v>0</v>
      </c>
      <c r="AG283" s="1">
        <f>IF(ISBLANK(cp[[#This Row],[total_adults]]),SUM(cp[[#This Row],[total_men]],cp[[#This Row],[total_women]]),cp[[#This Row],[total_adults]])</f>
        <v>236</v>
      </c>
      <c r="AH283" s="1">
        <f>IF(ISBLANK(cp[[#This Row],[total_beneficiaries_reached]]),SUM(cp[[#This Row],[calc_children]],cp[[#This Row],[calc_adults]]),cp[[#This Row],[total_beneficiaries_reached]])</f>
        <v>809</v>
      </c>
      <c r="AI283" s="49" t="str">
        <f ca="1">IF(B283="","",OFFSET(table_admin1[[#Headers],[ADM1_PT]],MATCH(B283,admin1,0),1))</f>
        <v>MZ07</v>
      </c>
      <c r="AJ283" s="49" t="str">
        <f t="shared" ca="1" si="8"/>
        <v>MZ0702</v>
      </c>
      <c r="AK283" s="49" t="str">
        <f t="shared" ca="1" si="9"/>
        <v/>
      </c>
    </row>
    <row r="284" spans="1:37" x14ac:dyDescent="0.2">
      <c r="A284" s="58">
        <v>45352</v>
      </c>
      <c r="B284" s="49" t="s">
        <v>209</v>
      </c>
      <c r="C284" s="49" t="s">
        <v>489</v>
      </c>
      <c r="G284" s="49" t="s">
        <v>122</v>
      </c>
      <c r="H284" s="49" t="s">
        <v>145</v>
      </c>
      <c r="I284" s="49" t="s">
        <v>124</v>
      </c>
      <c r="J284" s="49" t="s">
        <v>1315</v>
      </c>
      <c r="K284" s="49" t="s">
        <v>125</v>
      </c>
      <c r="L284" s="49">
        <v>64</v>
      </c>
      <c r="M284" s="49">
        <v>107</v>
      </c>
      <c r="N284" s="49">
        <v>110</v>
      </c>
      <c r="O284" s="49">
        <v>90</v>
      </c>
      <c r="X284" s="49">
        <v>198</v>
      </c>
      <c r="Y284" s="49">
        <v>55</v>
      </c>
      <c r="AC284" s="1">
        <f>IF(ISBLANK(cp[[#This Row],[total_boys]]),SUM(cp[[#This Row],[boys_0-5_reached]],cp[[#This Row],[boys_6-12_reached]],cp[[#This Row],[boys_13-18_reached]]),cp[[#This Row],[total_boys]])</f>
        <v>174</v>
      </c>
      <c r="AD284" s="1">
        <f>IF(ISBLANK(cp[[#This Row],[total_girls]]),SUM(cp[[#This Row],[girls_0-5_reached]],cp[[#This Row],[girls_6-12_reached]],cp[[#This Row],[girls_13-18_reached]]),cp[[#This Row],[total_girls]])</f>
        <v>197</v>
      </c>
      <c r="AE284" s="1">
        <f>IF(ISBLANK(cp[[#This Row],[total_children]]),SUM(cp[[#This Row],[calc_boys]],cp[[#This Row],[calc_girls]]),cp[[#This Row],[total_children]])</f>
        <v>371</v>
      </c>
      <c r="AF284" s="1">
        <f>IF(ISBLANK(cp[[#This Row],[total_pwd]]),SUM(cp[[#This Row],[total_pwd_men]],cp[[#This Row],[total_pwd_women]]),cp[[#This Row],[total_pwd]])</f>
        <v>0</v>
      </c>
      <c r="AG284" s="1">
        <f>IF(ISBLANK(cp[[#This Row],[total_adults]]),SUM(cp[[#This Row],[total_men]],cp[[#This Row],[total_women]]),cp[[#This Row],[total_adults]])</f>
        <v>253</v>
      </c>
      <c r="AH284" s="1">
        <f>IF(ISBLANK(cp[[#This Row],[total_beneficiaries_reached]]),SUM(cp[[#This Row],[calc_children]],cp[[#This Row],[calc_adults]]),cp[[#This Row],[total_beneficiaries_reached]])</f>
        <v>624</v>
      </c>
      <c r="AI284" s="49" t="str">
        <f ca="1">IF(B284="","",OFFSET(table_admin1[[#Headers],[ADM1_PT]],MATCH(B284,admin1,0),1))</f>
        <v>MZ07</v>
      </c>
      <c r="AJ284" s="49" t="str">
        <f t="shared" ca="1" si="8"/>
        <v>MZ0715</v>
      </c>
      <c r="AK284" s="49" t="str">
        <f t="shared" ca="1" si="9"/>
        <v/>
      </c>
    </row>
    <row r="285" spans="1:37" x14ac:dyDescent="0.2">
      <c r="A285" s="58">
        <v>45323</v>
      </c>
      <c r="B285" s="49" t="s">
        <v>120</v>
      </c>
      <c r="C285" s="49" t="s">
        <v>199</v>
      </c>
      <c r="G285" s="49" t="s">
        <v>116</v>
      </c>
      <c r="H285" s="49" t="s">
        <v>1199</v>
      </c>
      <c r="I285" s="49" t="s">
        <v>118</v>
      </c>
      <c r="K285" s="49" t="s">
        <v>1212</v>
      </c>
      <c r="L285" s="49">
        <v>165</v>
      </c>
      <c r="M285" s="49">
        <v>79</v>
      </c>
      <c r="N285" s="49">
        <v>8</v>
      </c>
      <c r="O285" s="49">
        <v>137</v>
      </c>
      <c r="X285" s="49">
        <v>5</v>
      </c>
      <c r="Y285" s="49">
        <v>148</v>
      </c>
      <c r="AC285" s="1">
        <f>IF(ISBLANK(cp[[#This Row],[total_boys]]),SUM(cp[[#This Row],[boys_0-5_reached]],cp[[#This Row],[boys_6-12_reached]],cp[[#This Row],[boys_13-18_reached]]),cp[[#This Row],[total_boys]])</f>
        <v>173</v>
      </c>
      <c r="AD285" s="1">
        <f>IF(ISBLANK(cp[[#This Row],[total_girls]]),SUM(cp[[#This Row],[girls_0-5_reached]],cp[[#This Row],[girls_6-12_reached]],cp[[#This Row],[girls_13-18_reached]]),cp[[#This Row],[total_girls]])</f>
        <v>216</v>
      </c>
      <c r="AE285" s="1">
        <f>IF(ISBLANK(cp[[#This Row],[total_children]]),SUM(cp[[#This Row],[calc_boys]],cp[[#This Row],[calc_girls]]),cp[[#This Row],[total_children]])</f>
        <v>389</v>
      </c>
      <c r="AF285" s="1">
        <f>IF(ISBLANK(cp[[#This Row],[total_pwd]]),SUM(cp[[#This Row],[total_pwd_men]],cp[[#This Row],[total_pwd_women]]),cp[[#This Row],[total_pwd]])</f>
        <v>0</v>
      </c>
      <c r="AG285" s="1">
        <f>IF(ISBLANK(cp[[#This Row],[total_adults]]),SUM(cp[[#This Row],[total_men]],cp[[#This Row],[total_women]]),cp[[#This Row],[total_adults]])</f>
        <v>153</v>
      </c>
      <c r="AH285" s="1">
        <f>IF(ISBLANK(cp[[#This Row],[total_beneficiaries_reached]]),SUM(cp[[#This Row],[calc_children]],cp[[#This Row],[calc_adults]]),cp[[#This Row],[total_beneficiaries_reached]])</f>
        <v>542</v>
      </c>
      <c r="AI285" s="49" t="str">
        <f ca="1">IF(B285="","",OFFSET(table_admin1[[#Headers],[ADM1_PT]],MATCH(B285,admin1,0),1))</f>
        <v>MZ01</v>
      </c>
      <c r="AJ285" s="49" t="str">
        <f t="shared" ca="1" si="8"/>
        <v>MZ0105</v>
      </c>
      <c r="AK285" s="49" t="str">
        <f t="shared" ca="1" si="9"/>
        <v/>
      </c>
    </row>
    <row r="286" spans="1:37" x14ac:dyDescent="0.2">
      <c r="A286" s="58">
        <v>45352</v>
      </c>
      <c r="B286" s="49" t="s">
        <v>113</v>
      </c>
      <c r="C286" s="49" t="s">
        <v>634</v>
      </c>
      <c r="G286" s="49" t="s">
        <v>116</v>
      </c>
      <c r="H286" s="49" t="s">
        <v>1202</v>
      </c>
      <c r="I286" s="49" t="s">
        <v>118</v>
      </c>
      <c r="K286" s="49" t="s">
        <v>1212</v>
      </c>
      <c r="L286" s="49">
        <v>74</v>
      </c>
      <c r="M286" s="49">
        <v>77</v>
      </c>
      <c r="N286" s="49">
        <v>43</v>
      </c>
      <c r="O286" s="49">
        <v>179</v>
      </c>
      <c r="X286" s="49">
        <v>141</v>
      </c>
      <c r="Y286" s="49">
        <v>199</v>
      </c>
      <c r="AC286" s="1">
        <f>IF(ISBLANK(cp[[#This Row],[total_boys]]),SUM(cp[[#This Row],[boys_0-5_reached]],cp[[#This Row],[boys_6-12_reached]],cp[[#This Row],[boys_13-18_reached]]),cp[[#This Row],[total_boys]])</f>
        <v>117</v>
      </c>
      <c r="AD286" s="1">
        <f>IF(ISBLANK(cp[[#This Row],[total_girls]]),SUM(cp[[#This Row],[girls_0-5_reached]],cp[[#This Row],[girls_6-12_reached]],cp[[#This Row],[girls_13-18_reached]]),cp[[#This Row],[total_girls]])</f>
        <v>256</v>
      </c>
      <c r="AE286" s="1">
        <f>IF(ISBLANK(cp[[#This Row],[total_children]]),SUM(cp[[#This Row],[calc_boys]],cp[[#This Row],[calc_girls]]),cp[[#This Row],[total_children]])</f>
        <v>373</v>
      </c>
      <c r="AF286" s="1">
        <f>IF(ISBLANK(cp[[#This Row],[total_pwd]]),SUM(cp[[#This Row],[total_pwd_men]],cp[[#This Row],[total_pwd_women]]),cp[[#This Row],[total_pwd]])</f>
        <v>0</v>
      </c>
      <c r="AG286" s="1">
        <f>IF(ISBLANK(cp[[#This Row],[total_adults]]),SUM(cp[[#This Row],[total_men]],cp[[#This Row],[total_women]]),cp[[#This Row],[total_adults]])</f>
        <v>340</v>
      </c>
      <c r="AH286" s="1">
        <f>IF(ISBLANK(cp[[#This Row],[total_beneficiaries_reached]]),SUM(cp[[#This Row],[calc_children]],cp[[#This Row],[calc_adults]]),cp[[#This Row],[total_beneficiaries_reached]])</f>
        <v>713</v>
      </c>
      <c r="AI286" s="49" t="str">
        <f ca="1">IF(B286="","",OFFSET(table_admin1[[#Headers],[ADM1_PT]],MATCH(B286,admin1,0),1))</f>
        <v>MZ09</v>
      </c>
      <c r="AJ286" s="49" t="str">
        <f t="shared" ca="1" si="8"/>
        <v>MZ0913</v>
      </c>
      <c r="AK286" s="49" t="str">
        <f t="shared" ca="1" si="9"/>
        <v/>
      </c>
    </row>
    <row r="287" spans="1:37" x14ac:dyDescent="0.2">
      <c r="A287" s="58">
        <v>45292</v>
      </c>
      <c r="B287" s="49" t="s">
        <v>120</v>
      </c>
      <c r="C287" s="49" t="s">
        <v>127</v>
      </c>
      <c r="G287" s="49" t="s">
        <v>122</v>
      </c>
      <c r="H287" s="49" t="s">
        <v>1199</v>
      </c>
      <c r="I287" s="49" t="s">
        <v>124</v>
      </c>
      <c r="J287" s="49" t="s">
        <v>1315</v>
      </c>
      <c r="K287" s="49" t="s">
        <v>125</v>
      </c>
      <c r="L287" s="49">
        <v>117</v>
      </c>
      <c r="M287" s="49">
        <v>135</v>
      </c>
      <c r="N287" s="49">
        <v>166</v>
      </c>
      <c r="O287" s="49">
        <v>49</v>
      </c>
      <c r="X287" s="49">
        <v>39</v>
      </c>
      <c r="Y287" s="49">
        <v>90</v>
      </c>
      <c r="AC287" s="1">
        <f>IF(ISBLANK(cp[[#This Row],[total_boys]]),SUM(cp[[#This Row],[boys_0-5_reached]],cp[[#This Row],[boys_6-12_reached]],cp[[#This Row],[boys_13-18_reached]]),cp[[#This Row],[total_boys]])</f>
        <v>283</v>
      </c>
      <c r="AD287" s="1">
        <f>IF(ISBLANK(cp[[#This Row],[total_girls]]),SUM(cp[[#This Row],[girls_0-5_reached]],cp[[#This Row],[girls_6-12_reached]],cp[[#This Row],[girls_13-18_reached]]),cp[[#This Row],[total_girls]])</f>
        <v>184</v>
      </c>
      <c r="AE287" s="1">
        <f>IF(ISBLANK(cp[[#This Row],[total_children]]),SUM(cp[[#This Row],[calc_boys]],cp[[#This Row],[calc_girls]]),cp[[#This Row],[total_children]])</f>
        <v>467</v>
      </c>
      <c r="AF287" s="1">
        <f>IF(ISBLANK(cp[[#This Row],[total_pwd]]),SUM(cp[[#This Row],[total_pwd_men]],cp[[#This Row],[total_pwd_women]]),cp[[#This Row],[total_pwd]])</f>
        <v>0</v>
      </c>
      <c r="AG287" s="1">
        <f>IF(ISBLANK(cp[[#This Row],[total_adults]]),SUM(cp[[#This Row],[total_men]],cp[[#This Row],[total_women]]),cp[[#This Row],[total_adults]])</f>
        <v>129</v>
      </c>
      <c r="AH287" s="1">
        <f>IF(ISBLANK(cp[[#This Row],[total_beneficiaries_reached]]),SUM(cp[[#This Row],[calc_children]],cp[[#This Row],[calc_adults]]),cp[[#This Row],[total_beneficiaries_reached]])</f>
        <v>596</v>
      </c>
      <c r="AI287" s="49" t="str">
        <f ca="1">IF(B287="","",OFFSET(table_admin1[[#Headers],[ADM1_PT]],MATCH(B287,admin1,0),1))</f>
        <v>MZ01</v>
      </c>
      <c r="AJ287" s="49" t="str">
        <f t="shared" ca="1" si="8"/>
        <v>MZ0101</v>
      </c>
      <c r="AK287" s="49" t="str">
        <f t="shared" ca="1" si="9"/>
        <v/>
      </c>
    </row>
    <row r="288" spans="1:37" x14ac:dyDescent="0.2">
      <c r="A288" s="58">
        <v>45352</v>
      </c>
      <c r="B288" s="49" t="s">
        <v>209</v>
      </c>
      <c r="C288" s="49" t="s">
        <v>471</v>
      </c>
      <c r="G288" s="49" t="s">
        <v>122</v>
      </c>
      <c r="H288" s="49" t="s">
        <v>1199</v>
      </c>
      <c r="I288" s="49" t="s">
        <v>124</v>
      </c>
      <c r="J288" s="49" t="s">
        <v>1315</v>
      </c>
      <c r="K288" s="49" t="s">
        <v>125</v>
      </c>
      <c r="L288" s="49">
        <v>169</v>
      </c>
      <c r="M288" s="49">
        <v>90</v>
      </c>
      <c r="N288" s="49">
        <v>94</v>
      </c>
      <c r="O288" s="49">
        <v>169</v>
      </c>
      <c r="X288" s="49">
        <v>167</v>
      </c>
      <c r="Y288" s="49">
        <v>171</v>
      </c>
      <c r="AC288" s="1">
        <f>IF(ISBLANK(cp[[#This Row],[total_boys]]),SUM(cp[[#This Row],[boys_0-5_reached]],cp[[#This Row],[boys_6-12_reached]],cp[[#This Row],[boys_13-18_reached]]),cp[[#This Row],[total_boys]])</f>
        <v>263</v>
      </c>
      <c r="AD288" s="1">
        <f>IF(ISBLANK(cp[[#This Row],[total_girls]]),SUM(cp[[#This Row],[girls_0-5_reached]],cp[[#This Row],[girls_6-12_reached]],cp[[#This Row],[girls_13-18_reached]]),cp[[#This Row],[total_girls]])</f>
        <v>259</v>
      </c>
      <c r="AE288" s="1">
        <f>IF(ISBLANK(cp[[#This Row],[total_children]]),SUM(cp[[#This Row],[calc_boys]],cp[[#This Row],[calc_girls]]),cp[[#This Row],[total_children]])</f>
        <v>522</v>
      </c>
      <c r="AF288" s="1">
        <f>IF(ISBLANK(cp[[#This Row],[total_pwd]]),SUM(cp[[#This Row],[total_pwd_men]],cp[[#This Row],[total_pwd_women]]),cp[[#This Row],[total_pwd]])</f>
        <v>0</v>
      </c>
      <c r="AG288" s="1">
        <f>IF(ISBLANK(cp[[#This Row],[total_adults]]),SUM(cp[[#This Row],[total_men]],cp[[#This Row],[total_women]]),cp[[#This Row],[total_adults]])</f>
        <v>338</v>
      </c>
      <c r="AH288" s="1">
        <f>IF(ISBLANK(cp[[#This Row],[total_beneficiaries_reached]]),SUM(cp[[#This Row],[calc_children]],cp[[#This Row],[calc_adults]]),cp[[#This Row],[total_beneficiaries_reached]])</f>
        <v>860</v>
      </c>
      <c r="AI288" s="49" t="str">
        <f ca="1">IF(B288="","",OFFSET(table_admin1[[#Headers],[ADM1_PT]],MATCH(B288,admin1,0),1))</f>
        <v>MZ07</v>
      </c>
      <c r="AJ288" s="49" t="str">
        <f t="shared" ca="1" si="8"/>
        <v>MZ0710</v>
      </c>
      <c r="AK288" s="49" t="str">
        <f t="shared" ca="1" si="9"/>
        <v/>
      </c>
    </row>
    <row r="289" spans="1:37" x14ac:dyDescent="0.2">
      <c r="A289" s="58">
        <v>45323</v>
      </c>
      <c r="B289" s="49" t="s">
        <v>209</v>
      </c>
      <c r="C289" s="49" t="s">
        <v>467</v>
      </c>
      <c r="G289" s="49" t="s">
        <v>116</v>
      </c>
      <c r="H289" s="49" t="s">
        <v>1202</v>
      </c>
      <c r="I289" s="49" t="s">
        <v>118</v>
      </c>
      <c r="K289" s="49" t="s">
        <v>1212</v>
      </c>
      <c r="L289" s="49">
        <v>132</v>
      </c>
      <c r="M289" s="49">
        <v>102</v>
      </c>
      <c r="N289" s="49">
        <v>138</v>
      </c>
      <c r="O289" s="49">
        <v>128</v>
      </c>
      <c r="X289" s="49">
        <v>81</v>
      </c>
      <c r="Y289" s="49">
        <v>58</v>
      </c>
      <c r="AC289" s="1">
        <f>IF(ISBLANK(cp[[#This Row],[total_boys]]),SUM(cp[[#This Row],[boys_0-5_reached]],cp[[#This Row],[boys_6-12_reached]],cp[[#This Row],[boys_13-18_reached]]),cp[[#This Row],[total_boys]])</f>
        <v>270</v>
      </c>
      <c r="AD289" s="1">
        <f>IF(ISBLANK(cp[[#This Row],[total_girls]]),SUM(cp[[#This Row],[girls_0-5_reached]],cp[[#This Row],[girls_6-12_reached]],cp[[#This Row],[girls_13-18_reached]]),cp[[#This Row],[total_girls]])</f>
        <v>230</v>
      </c>
      <c r="AE289" s="1">
        <f>IF(ISBLANK(cp[[#This Row],[total_children]]),SUM(cp[[#This Row],[calc_boys]],cp[[#This Row],[calc_girls]]),cp[[#This Row],[total_children]])</f>
        <v>500</v>
      </c>
      <c r="AF289" s="1">
        <f>IF(ISBLANK(cp[[#This Row],[total_pwd]]),SUM(cp[[#This Row],[total_pwd_men]],cp[[#This Row],[total_pwd_women]]),cp[[#This Row],[total_pwd]])</f>
        <v>0</v>
      </c>
      <c r="AG289" s="1">
        <f>IF(ISBLANK(cp[[#This Row],[total_adults]]),SUM(cp[[#This Row],[total_men]],cp[[#This Row],[total_women]]),cp[[#This Row],[total_adults]])</f>
        <v>139</v>
      </c>
      <c r="AH289" s="1">
        <f>IF(ISBLANK(cp[[#This Row],[total_beneficiaries_reached]]),SUM(cp[[#This Row],[calc_children]],cp[[#This Row],[calc_adults]]),cp[[#This Row],[total_beneficiaries_reached]])</f>
        <v>639</v>
      </c>
      <c r="AI289" s="49" t="str">
        <f ca="1">IF(B289="","",OFFSET(table_admin1[[#Headers],[ADM1_PT]],MATCH(B289,admin1,0),1))</f>
        <v>MZ07</v>
      </c>
      <c r="AJ289" s="49" t="str">
        <f t="shared" ca="1" si="8"/>
        <v>MZ0709</v>
      </c>
      <c r="AK289" s="49" t="str">
        <f t="shared" ca="1" si="9"/>
        <v/>
      </c>
    </row>
    <row r="290" spans="1:37" x14ac:dyDescent="0.2">
      <c r="A290" s="58">
        <v>45323</v>
      </c>
      <c r="B290" s="49" t="s">
        <v>224</v>
      </c>
      <c r="C290" s="49" t="s">
        <v>637</v>
      </c>
      <c r="G290" s="49" t="s">
        <v>116</v>
      </c>
      <c r="H290" s="49" t="s">
        <v>1199</v>
      </c>
      <c r="I290" s="49" t="s">
        <v>118</v>
      </c>
      <c r="K290" s="49" t="s">
        <v>1212</v>
      </c>
      <c r="L290" s="49">
        <v>6</v>
      </c>
      <c r="M290" s="49">
        <v>96</v>
      </c>
      <c r="N290" s="49">
        <v>71</v>
      </c>
      <c r="O290" s="49">
        <v>41</v>
      </c>
      <c r="X290" s="49">
        <v>138</v>
      </c>
      <c r="Y290" s="49">
        <v>117</v>
      </c>
      <c r="AC290" s="1">
        <f>IF(ISBLANK(cp[[#This Row],[total_boys]]),SUM(cp[[#This Row],[boys_0-5_reached]],cp[[#This Row],[boys_6-12_reached]],cp[[#This Row],[boys_13-18_reached]]),cp[[#This Row],[total_boys]])</f>
        <v>77</v>
      </c>
      <c r="AD290" s="1">
        <f>IF(ISBLANK(cp[[#This Row],[total_girls]]),SUM(cp[[#This Row],[girls_0-5_reached]],cp[[#This Row],[girls_6-12_reached]],cp[[#This Row],[girls_13-18_reached]]),cp[[#This Row],[total_girls]])</f>
        <v>137</v>
      </c>
      <c r="AE290" s="1">
        <f>IF(ISBLANK(cp[[#This Row],[total_children]]),SUM(cp[[#This Row],[calc_boys]],cp[[#This Row],[calc_girls]]),cp[[#This Row],[total_children]])</f>
        <v>214</v>
      </c>
      <c r="AF290" s="1">
        <f>IF(ISBLANK(cp[[#This Row],[total_pwd]]),SUM(cp[[#This Row],[total_pwd_men]],cp[[#This Row],[total_pwd_women]]),cp[[#This Row],[total_pwd]])</f>
        <v>0</v>
      </c>
      <c r="AG290" s="1">
        <f>IF(ISBLANK(cp[[#This Row],[total_adults]]),SUM(cp[[#This Row],[total_men]],cp[[#This Row],[total_women]]),cp[[#This Row],[total_adults]])</f>
        <v>255</v>
      </c>
      <c r="AH290" s="1">
        <f>IF(ISBLANK(cp[[#This Row],[total_beneficiaries_reached]]),SUM(cp[[#This Row],[calc_children]],cp[[#This Row],[calc_adults]]),cp[[#This Row],[total_beneficiaries_reached]])</f>
        <v>469</v>
      </c>
      <c r="AI290" s="49" t="str">
        <f ca="1">IF(B290="","",OFFSET(table_admin1[[#Headers],[ADM1_PT]],MATCH(B290,admin1,0),1))</f>
        <v>MZ10</v>
      </c>
      <c r="AJ290" s="49" t="str">
        <f t="shared" ca="1" si="8"/>
        <v>MZ1001</v>
      </c>
      <c r="AK290" s="49" t="str">
        <f t="shared" ca="1" si="9"/>
        <v/>
      </c>
    </row>
    <row r="291" spans="1:37" x14ac:dyDescent="0.2">
      <c r="A291" s="58">
        <v>45292</v>
      </c>
      <c r="B291" s="49" t="s">
        <v>229</v>
      </c>
      <c r="C291" s="49" t="s">
        <v>712</v>
      </c>
      <c r="G291" s="49" t="s">
        <v>116</v>
      </c>
      <c r="H291" s="49" t="s">
        <v>144</v>
      </c>
      <c r="I291" s="49" t="s">
        <v>118</v>
      </c>
      <c r="K291" s="49" t="s">
        <v>1212</v>
      </c>
      <c r="L291" s="49">
        <v>6</v>
      </c>
      <c r="M291" s="49">
        <v>160</v>
      </c>
      <c r="N291" s="49">
        <v>36</v>
      </c>
      <c r="O291" s="49">
        <v>12</v>
      </c>
      <c r="X291" s="49">
        <v>127</v>
      </c>
      <c r="Y291" s="49">
        <v>88</v>
      </c>
      <c r="AC291" s="1">
        <f>IF(ISBLANK(cp[[#This Row],[total_boys]]),SUM(cp[[#This Row],[boys_0-5_reached]],cp[[#This Row],[boys_6-12_reached]],cp[[#This Row],[boys_13-18_reached]]),cp[[#This Row],[total_boys]])</f>
        <v>42</v>
      </c>
      <c r="AD291" s="1">
        <f>IF(ISBLANK(cp[[#This Row],[total_girls]]),SUM(cp[[#This Row],[girls_0-5_reached]],cp[[#This Row],[girls_6-12_reached]],cp[[#This Row],[girls_13-18_reached]]),cp[[#This Row],[total_girls]])</f>
        <v>172</v>
      </c>
      <c r="AE291" s="1">
        <f>IF(ISBLANK(cp[[#This Row],[total_children]]),SUM(cp[[#This Row],[calc_boys]],cp[[#This Row],[calc_girls]]),cp[[#This Row],[total_children]])</f>
        <v>214</v>
      </c>
      <c r="AF291" s="1">
        <f>IF(ISBLANK(cp[[#This Row],[total_pwd]]),SUM(cp[[#This Row],[total_pwd_men]],cp[[#This Row],[total_pwd_women]]),cp[[#This Row],[total_pwd]])</f>
        <v>0</v>
      </c>
      <c r="AG291" s="1">
        <f>IF(ISBLANK(cp[[#This Row],[total_adults]]),SUM(cp[[#This Row],[total_men]],cp[[#This Row],[total_women]]),cp[[#This Row],[total_adults]])</f>
        <v>215</v>
      </c>
      <c r="AH291" s="1">
        <f>IF(ISBLANK(cp[[#This Row],[total_beneficiaries_reached]]),SUM(cp[[#This Row],[calc_children]],cp[[#This Row],[calc_adults]]),cp[[#This Row],[total_beneficiaries_reached]])</f>
        <v>429</v>
      </c>
      <c r="AI291" s="49" t="str">
        <f ca="1">IF(B291="","",OFFSET(table_admin1[[#Headers],[ADM1_PT]],MATCH(B291,admin1,0),1))</f>
        <v>MZ11</v>
      </c>
      <c r="AJ291" s="49" t="str">
        <f t="shared" ca="1" si="8"/>
        <v>MZ1106</v>
      </c>
      <c r="AK291" s="49" t="str">
        <f t="shared" ca="1" si="9"/>
        <v/>
      </c>
    </row>
    <row r="292" spans="1:37" x14ac:dyDescent="0.2">
      <c r="A292" s="58">
        <v>45323</v>
      </c>
      <c r="B292" s="49" t="s">
        <v>214</v>
      </c>
      <c r="C292" s="49" t="s">
        <v>524</v>
      </c>
      <c r="G292" s="49" t="s">
        <v>122</v>
      </c>
      <c r="H292" s="49" t="s">
        <v>1199</v>
      </c>
      <c r="I292" s="49" t="s">
        <v>124</v>
      </c>
      <c r="J292" s="49" t="s">
        <v>1314</v>
      </c>
      <c r="K292" s="49" t="s">
        <v>125</v>
      </c>
      <c r="L292" s="49">
        <v>116</v>
      </c>
      <c r="M292" s="49">
        <v>146</v>
      </c>
      <c r="N292" s="49">
        <v>31</v>
      </c>
      <c r="O292" s="49">
        <v>195</v>
      </c>
      <c r="X292" s="49">
        <v>130</v>
      </c>
      <c r="Y292" s="49">
        <v>69</v>
      </c>
      <c r="AC292" s="1">
        <f>IF(ISBLANK(cp[[#This Row],[total_boys]]),SUM(cp[[#This Row],[boys_0-5_reached]],cp[[#This Row],[boys_6-12_reached]],cp[[#This Row],[boys_13-18_reached]]),cp[[#This Row],[total_boys]])</f>
        <v>147</v>
      </c>
      <c r="AD292" s="1">
        <f>IF(ISBLANK(cp[[#This Row],[total_girls]]),SUM(cp[[#This Row],[girls_0-5_reached]],cp[[#This Row],[girls_6-12_reached]],cp[[#This Row],[girls_13-18_reached]]),cp[[#This Row],[total_girls]])</f>
        <v>341</v>
      </c>
      <c r="AE292" s="1">
        <f>IF(ISBLANK(cp[[#This Row],[total_children]]),SUM(cp[[#This Row],[calc_boys]],cp[[#This Row],[calc_girls]]),cp[[#This Row],[total_children]])</f>
        <v>488</v>
      </c>
      <c r="AF292" s="1">
        <f>IF(ISBLANK(cp[[#This Row],[total_pwd]]),SUM(cp[[#This Row],[total_pwd_men]],cp[[#This Row],[total_pwd_women]]),cp[[#This Row],[total_pwd]])</f>
        <v>0</v>
      </c>
      <c r="AG292" s="1">
        <f>IF(ISBLANK(cp[[#This Row],[total_adults]]),SUM(cp[[#This Row],[total_men]],cp[[#This Row],[total_women]]),cp[[#This Row],[total_adults]])</f>
        <v>199</v>
      </c>
      <c r="AH292" s="1">
        <f>IF(ISBLANK(cp[[#This Row],[total_beneficiaries_reached]]),SUM(cp[[#This Row],[calc_children]],cp[[#This Row],[calc_adults]]),cp[[#This Row],[total_beneficiaries_reached]])</f>
        <v>687</v>
      </c>
      <c r="AI292" s="49" t="str">
        <f ca="1">IF(B292="","",OFFSET(table_admin1[[#Headers],[ADM1_PT]],MATCH(B292,admin1,0),1))</f>
        <v>MZ08</v>
      </c>
      <c r="AJ292" s="49" t="str">
        <f t="shared" ca="1" si="8"/>
        <v>MZ0801</v>
      </c>
      <c r="AK292" s="49" t="str">
        <f t="shared" ca="1" si="9"/>
        <v/>
      </c>
    </row>
    <row r="293" spans="1:37" x14ac:dyDescent="0.2">
      <c r="A293" s="58">
        <v>45323</v>
      </c>
      <c r="B293" s="49" t="s">
        <v>120</v>
      </c>
      <c r="C293" s="49" t="s">
        <v>129</v>
      </c>
      <c r="G293" s="49" t="s">
        <v>116</v>
      </c>
      <c r="H293" s="49" t="s">
        <v>1199</v>
      </c>
      <c r="I293" s="49" t="s">
        <v>118</v>
      </c>
      <c r="K293" s="49" t="s">
        <v>1212</v>
      </c>
      <c r="L293" s="49">
        <v>37</v>
      </c>
      <c r="M293" s="49">
        <v>188</v>
      </c>
      <c r="N293" s="49">
        <v>55</v>
      </c>
      <c r="O293" s="49">
        <v>63</v>
      </c>
      <c r="X293" s="49">
        <v>4</v>
      </c>
      <c r="Y293" s="49">
        <v>25</v>
      </c>
      <c r="AC293" s="1">
        <f>IF(ISBLANK(cp[[#This Row],[total_boys]]),SUM(cp[[#This Row],[boys_0-5_reached]],cp[[#This Row],[boys_6-12_reached]],cp[[#This Row],[boys_13-18_reached]]),cp[[#This Row],[total_boys]])</f>
        <v>92</v>
      </c>
      <c r="AD293" s="1">
        <f>IF(ISBLANK(cp[[#This Row],[total_girls]]),SUM(cp[[#This Row],[girls_0-5_reached]],cp[[#This Row],[girls_6-12_reached]],cp[[#This Row],[girls_13-18_reached]]),cp[[#This Row],[total_girls]])</f>
        <v>251</v>
      </c>
      <c r="AE293" s="1">
        <f>IF(ISBLANK(cp[[#This Row],[total_children]]),SUM(cp[[#This Row],[calc_boys]],cp[[#This Row],[calc_girls]]),cp[[#This Row],[total_children]])</f>
        <v>343</v>
      </c>
      <c r="AF293" s="1">
        <f>IF(ISBLANK(cp[[#This Row],[total_pwd]]),SUM(cp[[#This Row],[total_pwd_men]],cp[[#This Row],[total_pwd_women]]),cp[[#This Row],[total_pwd]])</f>
        <v>0</v>
      </c>
      <c r="AG293" s="1">
        <f>IF(ISBLANK(cp[[#This Row],[total_adults]]),SUM(cp[[#This Row],[total_men]],cp[[#This Row],[total_women]]),cp[[#This Row],[total_adults]])</f>
        <v>29</v>
      </c>
      <c r="AH293" s="1">
        <f>IF(ISBLANK(cp[[#This Row],[total_beneficiaries_reached]]),SUM(cp[[#This Row],[calc_children]],cp[[#This Row],[calc_adults]]),cp[[#This Row],[total_beneficiaries_reached]])</f>
        <v>372</v>
      </c>
      <c r="AI293" s="49" t="str">
        <f ca="1">IF(B293="","",OFFSET(table_admin1[[#Headers],[ADM1_PT]],MATCH(B293,admin1,0),1))</f>
        <v>MZ01</v>
      </c>
      <c r="AJ293" s="49" t="str">
        <f t="shared" ca="1" si="8"/>
        <v>MZ0110</v>
      </c>
      <c r="AK293" s="49" t="str">
        <f t="shared" ca="1" si="9"/>
        <v/>
      </c>
    </row>
    <row r="294" spans="1:37" x14ac:dyDescent="0.2">
      <c r="A294" s="58">
        <v>45352</v>
      </c>
      <c r="B294" s="49" t="s">
        <v>192</v>
      </c>
      <c r="C294" s="49" t="s">
        <v>363</v>
      </c>
      <c r="G294" s="49" t="s">
        <v>116</v>
      </c>
      <c r="H294" s="49" t="s">
        <v>144</v>
      </c>
      <c r="I294" s="49" t="s">
        <v>118</v>
      </c>
      <c r="K294" s="49" t="s">
        <v>1212</v>
      </c>
      <c r="L294" s="49">
        <v>91</v>
      </c>
      <c r="M294" s="49">
        <v>39</v>
      </c>
      <c r="N294" s="49">
        <v>146</v>
      </c>
      <c r="O294" s="49">
        <v>104</v>
      </c>
      <c r="X294" s="49">
        <v>49</v>
      </c>
      <c r="Y294" s="49">
        <v>132</v>
      </c>
      <c r="AC294" s="1">
        <f>IF(ISBLANK(cp[[#This Row],[total_boys]]),SUM(cp[[#This Row],[boys_0-5_reached]],cp[[#This Row],[boys_6-12_reached]],cp[[#This Row],[boys_13-18_reached]]),cp[[#This Row],[total_boys]])</f>
        <v>237</v>
      </c>
      <c r="AD294" s="1">
        <f>IF(ISBLANK(cp[[#This Row],[total_girls]]),SUM(cp[[#This Row],[girls_0-5_reached]],cp[[#This Row],[girls_6-12_reached]],cp[[#This Row],[girls_13-18_reached]]),cp[[#This Row],[total_girls]])</f>
        <v>143</v>
      </c>
      <c r="AE294" s="1">
        <f>IF(ISBLANK(cp[[#This Row],[total_children]]),SUM(cp[[#This Row],[calc_boys]],cp[[#This Row],[calc_girls]]),cp[[#This Row],[total_children]])</f>
        <v>380</v>
      </c>
      <c r="AF294" s="1">
        <f>IF(ISBLANK(cp[[#This Row],[total_pwd]]),SUM(cp[[#This Row],[total_pwd_men]],cp[[#This Row],[total_pwd_women]]),cp[[#This Row],[total_pwd]])</f>
        <v>0</v>
      </c>
      <c r="AG294" s="1">
        <f>IF(ISBLANK(cp[[#This Row],[total_adults]]),SUM(cp[[#This Row],[total_men]],cp[[#This Row],[total_women]]),cp[[#This Row],[total_adults]])</f>
        <v>181</v>
      </c>
      <c r="AH294" s="1">
        <f>IF(ISBLANK(cp[[#This Row],[total_beneficiaries_reached]]),SUM(cp[[#This Row],[calc_children]],cp[[#This Row],[calc_adults]]),cp[[#This Row],[total_beneficiaries_reached]])</f>
        <v>561</v>
      </c>
      <c r="AI294" s="49" t="str">
        <f ca="1">IF(B294="","",OFFSET(table_admin1[[#Headers],[ADM1_PT]],MATCH(B294,admin1,0),1))</f>
        <v>MZ04</v>
      </c>
      <c r="AJ294" s="49" t="str">
        <f t="shared" ca="1" si="8"/>
        <v>MZ0402</v>
      </c>
      <c r="AK294" s="49" t="str">
        <f t="shared" ca="1" si="9"/>
        <v/>
      </c>
    </row>
    <row r="295" spans="1:37" x14ac:dyDescent="0.2">
      <c r="A295" s="58">
        <v>45292</v>
      </c>
      <c r="B295" s="49" t="s">
        <v>229</v>
      </c>
      <c r="C295" s="49" t="s">
        <v>700</v>
      </c>
      <c r="G295" s="49" t="s">
        <v>116</v>
      </c>
      <c r="H295" s="49" t="s">
        <v>1202</v>
      </c>
      <c r="I295" s="49" t="s">
        <v>118</v>
      </c>
      <c r="K295" s="49" t="s">
        <v>1212</v>
      </c>
      <c r="L295" s="49">
        <v>86</v>
      </c>
      <c r="M295" s="49">
        <v>44</v>
      </c>
      <c r="N295" s="49">
        <v>86</v>
      </c>
      <c r="O295" s="49">
        <v>71</v>
      </c>
      <c r="X295" s="49">
        <v>91</v>
      </c>
      <c r="Y295" s="49">
        <v>65</v>
      </c>
      <c r="AC295" s="1">
        <f>IF(ISBLANK(cp[[#This Row],[total_boys]]),SUM(cp[[#This Row],[boys_0-5_reached]],cp[[#This Row],[boys_6-12_reached]],cp[[#This Row],[boys_13-18_reached]]),cp[[#This Row],[total_boys]])</f>
        <v>172</v>
      </c>
      <c r="AD295" s="1">
        <f>IF(ISBLANK(cp[[#This Row],[total_girls]]),SUM(cp[[#This Row],[girls_0-5_reached]],cp[[#This Row],[girls_6-12_reached]],cp[[#This Row],[girls_13-18_reached]]),cp[[#This Row],[total_girls]])</f>
        <v>115</v>
      </c>
      <c r="AE295" s="1">
        <f>IF(ISBLANK(cp[[#This Row],[total_children]]),SUM(cp[[#This Row],[calc_boys]],cp[[#This Row],[calc_girls]]),cp[[#This Row],[total_children]])</f>
        <v>287</v>
      </c>
      <c r="AF295" s="1">
        <f>IF(ISBLANK(cp[[#This Row],[total_pwd]]),SUM(cp[[#This Row],[total_pwd_men]],cp[[#This Row],[total_pwd_women]]),cp[[#This Row],[total_pwd]])</f>
        <v>0</v>
      </c>
      <c r="AG295" s="1">
        <f>IF(ISBLANK(cp[[#This Row],[total_adults]]),SUM(cp[[#This Row],[total_men]],cp[[#This Row],[total_women]]),cp[[#This Row],[total_adults]])</f>
        <v>156</v>
      </c>
      <c r="AH295" s="1">
        <f>IF(ISBLANK(cp[[#This Row],[total_beneficiaries_reached]]),SUM(cp[[#This Row],[calc_children]],cp[[#This Row],[calc_adults]]),cp[[#This Row],[total_beneficiaries_reached]])</f>
        <v>443</v>
      </c>
      <c r="AI295" s="49" t="str">
        <f ca="1">IF(B295="","",OFFSET(table_admin1[[#Headers],[ADM1_PT]],MATCH(B295,admin1,0),1))</f>
        <v>MZ11</v>
      </c>
      <c r="AJ295" s="49" t="str">
        <f t="shared" ca="1" si="8"/>
        <v>MZ1103</v>
      </c>
      <c r="AK295" s="49" t="str">
        <f t="shared" ca="1" si="9"/>
        <v/>
      </c>
    </row>
    <row r="296" spans="1:37" x14ac:dyDescent="0.2">
      <c r="A296" s="58">
        <v>45292</v>
      </c>
      <c r="B296" s="49" t="s">
        <v>209</v>
      </c>
      <c r="C296" s="49" t="s">
        <v>513</v>
      </c>
      <c r="G296" s="49" t="s">
        <v>116</v>
      </c>
      <c r="H296" s="49" t="s">
        <v>1199</v>
      </c>
      <c r="I296" s="49" t="s">
        <v>118</v>
      </c>
      <c r="K296" s="49" t="s">
        <v>1212</v>
      </c>
      <c r="L296" s="49">
        <v>129</v>
      </c>
      <c r="M296" s="49">
        <v>126</v>
      </c>
      <c r="N296" s="49">
        <v>72</v>
      </c>
      <c r="O296" s="49">
        <v>175</v>
      </c>
      <c r="X296" s="49">
        <v>165</v>
      </c>
      <c r="Y296" s="49">
        <v>34</v>
      </c>
      <c r="AC296" s="1">
        <f>IF(ISBLANK(cp[[#This Row],[total_boys]]),SUM(cp[[#This Row],[boys_0-5_reached]],cp[[#This Row],[boys_6-12_reached]],cp[[#This Row],[boys_13-18_reached]]),cp[[#This Row],[total_boys]])</f>
        <v>201</v>
      </c>
      <c r="AD296" s="1">
        <f>IF(ISBLANK(cp[[#This Row],[total_girls]]),SUM(cp[[#This Row],[girls_0-5_reached]],cp[[#This Row],[girls_6-12_reached]],cp[[#This Row],[girls_13-18_reached]]),cp[[#This Row],[total_girls]])</f>
        <v>301</v>
      </c>
      <c r="AE296" s="1">
        <f>IF(ISBLANK(cp[[#This Row],[total_children]]),SUM(cp[[#This Row],[calc_boys]],cp[[#This Row],[calc_girls]]),cp[[#This Row],[total_children]])</f>
        <v>502</v>
      </c>
      <c r="AF296" s="1">
        <f>IF(ISBLANK(cp[[#This Row],[total_pwd]]),SUM(cp[[#This Row],[total_pwd_men]],cp[[#This Row],[total_pwd_women]]),cp[[#This Row],[total_pwd]])</f>
        <v>0</v>
      </c>
      <c r="AG296" s="1">
        <f>IF(ISBLANK(cp[[#This Row],[total_adults]]),SUM(cp[[#This Row],[total_men]],cp[[#This Row],[total_women]]),cp[[#This Row],[total_adults]])</f>
        <v>199</v>
      </c>
      <c r="AH296" s="1">
        <f>IF(ISBLANK(cp[[#This Row],[total_beneficiaries_reached]]),SUM(cp[[#This Row],[calc_children]],cp[[#This Row],[calc_adults]]),cp[[#This Row],[total_beneficiaries_reached]])</f>
        <v>701</v>
      </c>
      <c r="AI296" s="49" t="str">
        <f ca="1">IF(B296="","",OFFSET(table_admin1[[#Headers],[ADM1_PT]],MATCH(B296,admin1,0),1))</f>
        <v>MZ07</v>
      </c>
      <c r="AJ296" s="49" t="str">
        <f t="shared" ca="1" si="8"/>
        <v>MZ0721</v>
      </c>
      <c r="AK296" s="49" t="str">
        <f t="shared" ca="1" si="9"/>
        <v/>
      </c>
    </row>
    <row r="297" spans="1:37" x14ac:dyDescent="0.2">
      <c r="A297" s="58">
        <v>45352</v>
      </c>
      <c r="B297" s="49" t="s">
        <v>120</v>
      </c>
      <c r="C297" s="49" t="s">
        <v>126</v>
      </c>
      <c r="G297" s="49" t="s">
        <v>122</v>
      </c>
      <c r="H297" s="49" t="s">
        <v>1199</v>
      </c>
      <c r="I297" s="49" t="s">
        <v>124</v>
      </c>
      <c r="J297" s="49" t="s">
        <v>1316</v>
      </c>
      <c r="K297" s="49" t="s">
        <v>125</v>
      </c>
      <c r="L297" s="49">
        <v>109</v>
      </c>
      <c r="M297" s="49">
        <v>177</v>
      </c>
      <c r="N297" s="49">
        <v>21</v>
      </c>
      <c r="O297" s="49">
        <v>59</v>
      </c>
      <c r="X297" s="49">
        <v>78</v>
      </c>
      <c r="Y297" s="49">
        <v>80</v>
      </c>
      <c r="AC297" s="1">
        <f>IF(ISBLANK(cp[[#This Row],[total_boys]]),SUM(cp[[#This Row],[boys_0-5_reached]],cp[[#This Row],[boys_6-12_reached]],cp[[#This Row],[boys_13-18_reached]]),cp[[#This Row],[total_boys]])</f>
        <v>130</v>
      </c>
      <c r="AD297" s="1">
        <f>IF(ISBLANK(cp[[#This Row],[total_girls]]),SUM(cp[[#This Row],[girls_0-5_reached]],cp[[#This Row],[girls_6-12_reached]],cp[[#This Row],[girls_13-18_reached]]),cp[[#This Row],[total_girls]])</f>
        <v>236</v>
      </c>
      <c r="AE297" s="1">
        <f>IF(ISBLANK(cp[[#This Row],[total_children]]),SUM(cp[[#This Row],[calc_boys]],cp[[#This Row],[calc_girls]]),cp[[#This Row],[total_children]])</f>
        <v>366</v>
      </c>
      <c r="AF297" s="1">
        <f>IF(ISBLANK(cp[[#This Row],[total_pwd]]),SUM(cp[[#This Row],[total_pwd_men]],cp[[#This Row],[total_pwd_women]]),cp[[#This Row],[total_pwd]])</f>
        <v>0</v>
      </c>
      <c r="AG297" s="1">
        <f>IF(ISBLANK(cp[[#This Row],[total_adults]]),SUM(cp[[#This Row],[total_men]],cp[[#This Row],[total_women]]),cp[[#This Row],[total_adults]])</f>
        <v>158</v>
      </c>
      <c r="AH297" s="1">
        <f>IF(ISBLANK(cp[[#This Row],[total_beneficiaries_reached]]),SUM(cp[[#This Row],[calc_children]],cp[[#This Row],[calc_adults]]),cp[[#This Row],[total_beneficiaries_reached]])</f>
        <v>524</v>
      </c>
      <c r="AI297" s="49" t="str">
        <f ca="1">IF(B297="","",OFFSET(table_admin1[[#Headers],[ADM1_PT]],MATCH(B297,admin1,0),1))</f>
        <v>MZ01</v>
      </c>
      <c r="AJ297" s="49" t="str">
        <f t="shared" ca="1" si="8"/>
        <v>MZ0103</v>
      </c>
      <c r="AK297" s="49" t="str">
        <f t="shared" ca="1" si="9"/>
        <v/>
      </c>
    </row>
    <row r="298" spans="1:37" x14ac:dyDescent="0.2">
      <c r="A298" s="58">
        <v>45323</v>
      </c>
      <c r="B298" s="49" t="s">
        <v>224</v>
      </c>
      <c r="C298" s="49" t="s">
        <v>641</v>
      </c>
      <c r="G298" s="49" t="s">
        <v>122</v>
      </c>
      <c r="H298" s="49" t="s">
        <v>146</v>
      </c>
      <c r="I298" s="49" t="s">
        <v>130</v>
      </c>
      <c r="J298" s="49" t="s">
        <v>1318</v>
      </c>
      <c r="K298" s="49" t="s">
        <v>125</v>
      </c>
      <c r="L298" s="49">
        <v>74</v>
      </c>
      <c r="M298" s="49">
        <v>153</v>
      </c>
      <c r="N298" s="49">
        <v>92</v>
      </c>
      <c r="O298" s="49">
        <v>32</v>
      </c>
      <c r="X298" s="49">
        <v>4</v>
      </c>
      <c r="Y298" s="49">
        <v>198</v>
      </c>
      <c r="AC298" s="1">
        <f>IF(ISBLANK(cp[[#This Row],[total_boys]]),SUM(cp[[#This Row],[boys_0-5_reached]],cp[[#This Row],[boys_6-12_reached]],cp[[#This Row],[boys_13-18_reached]]),cp[[#This Row],[total_boys]])</f>
        <v>166</v>
      </c>
      <c r="AD298" s="1">
        <f>IF(ISBLANK(cp[[#This Row],[total_girls]]),SUM(cp[[#This Row],[girls_0-5_reached]],cp[[#This Row],[girls_6-12_reached]],cp[[#This Row],[girls_13-18_reached]]),cp[[#This Row],[total_girls]])</f>
        <v>185</v>
      </c>
      <c r="AE298" s="1">
        <f>IF(ISBLANK(cp[[#This Row],[total_children]]),SUM(cp[[#This Row],[calc_boys]],cp[[#This Row],[calc_girls]]),cp[[#This Row],[total_children]])</f>
        <v>351</v>
      </c>
      <c r="AF298" s="1">
        <f>IF(ISBLANK(cp[[#This Row],[total_pwd]]),SUM(cp[[#This Row],[total_pwd_men]],cp[[#This Row],[total_pwd_women]]),cp[[#This Row],[total_pwd]])</f>
        <v>0</v>
      </c>
      <c r="AG298" s="1">
        <f>IF(ISBLANK(cp[[#This Row],[total_adults]]),SUM(cp[[#This Row],[total_men]],cp[[#This Row],[total_women]]),cp[[#This Row],[total_adults]])</f>
        <v>202</v>
      </c>
      <c r="AH298" s="1">
        <f>IF(ISBLANK(cp[[#This Row],[total_beneficiaries_reached]]),SUM(cp[[#This Row],[calc_children]],cp[[#This Row],[calc_adults]]),cp[[#This Row],[total_beneficiaries_reached]])</f>
        <v>553</v>
      </c>
      <c r="AI298" s="49" t="str">
        <f ca="1">IF(B298="","",OFFSET(table_admin1[[#Headers],[ADM1_PT]],MATCH(B298,admin1,0),1))</f>
        <v>MZ10</v>
      </c>
      <c r="AJ298" s="49" t="str">
        <f t="shared" ca="1" si="8"/>
        <v>MZ1002</v>
      </c>
      <c r="AK298" s="49" t="str">
        <f t="shared" ca="1" si="9"/>
        <v/>
      </c>
    </row>
    <row r="299" spans="1:37" x14ac:dyDescent="0.2">
      <c r="A299" s="58">
        <v>45352</v>
      </c>
      <c r="B299" s="49" t="s">
        <v>209</v>
      </c>
      <c r="C299" s="49" t="s">
        <v>437</v>
      </c>
      <c r="G299" s="49" t="s">
        <v>122</v>
      </c>
      <c r="H299" s="49" t="s">
        <v>1199</v>
      </c>
      <c r="I299" s="49" t="s">
        <v>124</v>
      </c>
      <c r="J299" s="49" t="s">
        <v>1316</v>
      </c>
      <c r="K299" s="49" t="s">
        <v>125</v>
      </c>
      <c r="L299" s="49">
        <v>110</v>
      </c>
      <c r="M299" s="49">
        <v>159</v>
      </c>
      <c r="N299" s="49">
        <v>19</v>
      </c>
      <c r="O299" s="49">
        <v>151</v>
      </c>
      <c r="X299" s="49">
        <v>11</v>
      </c>
      <c r="Y299" s="49">
        <v>88</v>
      </c>
      <c r="AC299" s="1">
        <f>IF(ISBLANK(cp[[#This Row],[total_boys]]),SUM(cp[[#This Row],[boys_0-5_reached]],cp[[#This Row],[boys_6-12_reached]],cp[[#This Row],[boys_13-18_reached]]),cp[[#This Row],[total_boys]])</f>
        <v>129</v>
      </c>
      <c r="AD299" s="1">
        <f>IF(ISBLANK(cp[[#This Row],[total_girls]]),SUM(cp[[#This Row],[girls_0-5_reached]],cp[[#This Row],[girls_6-12_reached]],cp[[#This Row],[girls_13-18_reached]]),cp[[#This Row],[total_girls]])</f>
        <v>310</v>
      </c>
      <c r="AE299" s="1">
        <f>IF(ISBLANK(cp[[#This Row],[total_children]]),SUM(cp[[#This Row],[calc_boys]],cp[[#This Row],[calc_girls]]),cp[[#This Row],[total_children]])</f>
        <v>439</v>
      </c>
      <c r="AF299" s="1">
        <f>IF(ISBLANK(cp[[#This Row],[total_pwd]]),SUM(cp[[#This Row],[total_pwd_men]],cp[[#This Row],[total_pwd_women]]),cp[[#This Row],[total_pwd]])</f>
        <v>0</v>
      </c>
      <c r="AG299" s="1">
        <f>IF(ISBLANK(cp[[#This Row],[total_adults]]),SUM(cp[[#This Row],[total_men]],cp[[#This Row],[total_women]]),cp[[#This Row],[total_adults]])</f>
        <v>99</v>
      </c>
      <c r="AH299" s="1">
        <f>IF(ISBLANK(cp[[#This Row],[total_beneficiaries_reached]]),SUM(cp[[#This Row],[calc_children]],cp[[#This Row],[calc_adults]]),cp[[#This Row],[total_beneficiaries_reached]])</f>
        <v>538</v>
      </c>
      <c r="AI299" s="49" t="str">
        <f ca="1">IF(B299="","",OFFSET(table_admin1[[#Headers],[ADM1_PT]],MATCH(B299,admin1,0),1))</f>
        <v>MZ07</v>
      </c>
      <c r="AJ299" s="49" t="str">
        <f t="shared" ca="1" si="8"/>
        <v>MZ0701</v>
      </c>
      <c r="AK299" s="49" t="str">
        <f t="shared" ca="1" si="9"/>
        <v/>
      </c>
    </row>
    <row r="300" spans="1:37" x14ac:dyDescent="0.2">
      <c r="A300" s="58">
        <v>45352</v>
      </c>
      <c r="B300" s="49" t="s">
        <v>120</v>
      </c>
      <c r="C300" s="49" t="s">
        <v>126</v>
      </c>
      <c r="G300" s="49" t="s">
        <v>122</v>
      </c>
      <c r="H300" s="49" t="s">
        <v>1202</v>
      </c>
      <c r="L300" s="49">
        <v>74</v>
      </c>
      <c r="M300" s="49">
        <v>144</v>
      </c>
      <c r="N300" s="49">
        <v>91</v>
      </c>
      <c r="O300" s="49">
        <v>96</v>
      </c>
      <c r="X300" s="49">
        <v>146</v>
      </c>
      <c r="Y300" s="49">
        <v>153</v>
      </c>
      <c r="AC300" s="1">
        <f>IF(ISBLANK(cp[[#This Row],[total_boys]]),SUM(cp[[#This Row],[boys_0-5_reached]],cp[[#This Row],[boys_6-12_reached]],cp[[#This Row],[boys_13-18_reached]]),cp[[#This Row],[total_boys]])</f>
        <v>165</v>
      </c>
      <c r="AD300" s="1">
        <f>IF(ISBLANK(cp[[#This Row],[total_girls]]),SUM(cp[[#This Row],[girls_0-5_reached]],cp[[#This Row],[girls_6-12_reached]],cp[[#This Row],[girls_13-18_reached]]),cp[[#This Row],[total_girls]])</f>
        <v>240</v>
      </c>
      <c r="AE300" s="1">
        <f>IF(ISBLANK(cp[[#This Row],[total_children]]),SUM(cp[[#This Row],[calc_boys]],cp[[#This Row],[calc_girls]]),cp[[#This Row],[total_children]])</f>
        <v>405</v>
      </c>
      <c r="AF300" s="1">
        <f>IF(ISBLANK(cp[[#This Row],[total_pwd]]),SUM(cp[[#This Row],[total_pwd_men]],cp[[#This Row],[total_pwd_women]]),cp[[#This Row],[total_pwd]])</f>
        <v>0</v>
      </c>
      <c r="AG300" s="1">
        <f>IF(ISBLANK(cp[[#This Row],[total_adults]]),SUM(cp[[#This Row],[total_men]],cp[[#This Row],[total_women]]),cp[[#This Row],[total_adults]])</f>
        <v>299</v>
      </c>
      <c r="AH300" s="1">
        <f>IF(ISBLANK(cp[[#This Row],[total_beneficiaries_reached]]),SUM(cp[[#This Row],[calc_children]],cp[[#This Row],[calc_adults]]),cp[[#This Row],[total_beneficiaries_reached]])</f>
        <v>704</v>
      </c>
      <c r="AI300" s="49" t="str">
        <f ca="1">IF(B300="","",OFFSET(table_admin1[[#Headers],[ADM1_PT]],MATCH(B300,admin1,0),1))</f>
        <v>MZ01</v>
      </c>
      <c r="AJ300" s="49" t="str">
        <f t="shared" ca="1" si="8"/>
        <v>MZ0103</v>
      </c>
      <c r="AK300" s="49" t="str">
        <f t="shared" ca="1" si="9"/>
        <v/>
      </c>
    </row>
    <row r="301" spans="1:37" x14ac:dyDescent="0.2">
      <c r="A301" s="58">
        <v>45383</v>
      </c>
      <c r="B301" s="49" t="s">
        <v>113</v>
      </c>
      <c r="C301" s="49" t="s">
        <v>596</v>
      </c>
      <c r="G301" s="49" t="s">
        <v>122</v>
      </c>
      <c r="H301" s="49" t="s">
        <v>145</v>
      </c>
      <c r="I301" s="49" t="s">
        <v>124</v>
      </c>
      <c r="J301" s="49" t="s">
        <v>1314</v>
      </c>
      <c r="K301" s="49" t="s">
        <v>125</v>
      </c>
      <c r="L301" s="49">
        <v>47</v>
      </c>
      <c r="M301" s="49">
        <v>60</v>
      </c>
      <c r="N301" s="49">
        <v>43</v>
      </c>
      <c r="O301" s="49">
        <v>16</v>
      </c>
      <c r="X301" s="49">
        <v>196</v>
      </c>
      <c r="Y301" s="49">
        <v>183</v>
      </c>
      <c r="AC301" s="1">
        <f>IF(ISBLANK(cp[[#This Row],[total_boys]]),SUM(cp[[#This Row],[boys_0-5_reached]],cp[[#This Row],[boys_6-12_reached]],cp[[#This Row],[boys_13-18_reached]]),cp[[#This Row],[total_boys]])</f>
        <v>90</v>
      </c>
      <c r="AD301" s="1">
        <f>IF(ISBLANK(cp[[#This Row],[total_girls]]),SUM(cp[[#This Row],[girls_0-5_reached]],cp[[#This Row],[girls_6-12_reached]],cp[[#This Row],[girls_13-18_reached]]),cp[[#This Row],[total_girls]])</f>
        <v>76</v>
      </c>
      <c r="AE301" s="1">
        <f>IF(ISBLANK(cp[[#This Row],[total_children]]),SUM(cp[[#This Row],[calc_boys]],cp[[#This Row],[calc_girls]]),cp[[#This Row],[total_children]])</f>
        <v>166</v>
      </c>
      <c r="AF301" s="1">
        <f>IF(ISBLANK(cp[[#This Row],[total_pwd]]),SUM(cp[[#This Row],[total_pwd_men]],cp[[#This Row],[total_pwd_women]]),cp[[#This Row],[total_pwd]])</f>
        <v>0</v>
      </c>
      <c r="AG301" s="1">
        <f>IF(ISBLANK(cp[[#This Row],[total_adults]]),SUM(cp[[#This Row],[total_men]],cp[[#This Row],[total_women]]),cp[[#This Row],[total_adults]])</f>
        <v>379</v>
      </c>
      <c r="AH301" s="1">
        <f>IF(ISBLANK(cp[[#This Row],[total_beneficiaries_reached]]),SUM(cp[[#This Row],[calc_children]],cp[[#This Row],[calc_adults]]),cp[[#This Row],[total_beneficiaries_reached]])</f>
        <v>545</v>
      </c>
      <c r="AI301" s="49" t="str">
        <f ca="1">IF(B301="","",OFFSET(table_admin1[[#Headers],[ADM1_PT]],MATCH(B301,admin1,0),1))</f>
        <v>MZ09</v>
      </c>
      <c r="AJ301" s="49" t="str">
        <f t="shared" ca="1" si="8"/>
        <v>MZ0902</v>
      </c>
      <c r="AK301" s="49" t="str">
        <f t="shared" ca="1" si="9"/>
        <v/>
      </c>
    </row>
    <row r="302" spans="1:37" x14ac:dyDescent="0.2">
      <c r="A302" s="58">
        <v>45323</v>
      </c>
      <c r="B302" s="49" t="s">
        <v>229</v>
      </c>
      <c r="C302" s="49" t="s">
        <v>741</v>
      </c>
      <c r="G302" s="49" t="s">
        <v>116</v>
      </c>
      <c r="H302" s="49" t="s">
        <v>144</v>
      </c>
      <c r="I302" s="49" t="s">
        <v>118</v>
      </c>
      <c r="K302" s="49" t="s">
        <v>1212</v>
      </c>
      <c r="L302" s="49">
        <v>177</v>
      </c>
      <c r="M302" s="49">
        <v>93</v>
      </c>
      <c r="N302" s="49">
        <v>105</v>
      </c>
      <c r="O302" s="49">
        <v>161</v>
      </c>
      <c r="X302" s="49">
        <v>191</v>
      </c>
      <c r="Y302" s="49">
        <v>156</v>
      </c>
      <c r="AC302" s="1">
        <f>IF(ISBLANK(cp[[#This Row],[total_boys]]),SUM(cp[[#This Row],[boys_0-5_reached]],cp[[#This Row],[boys_6-12_reached]],cp[[#This Row],[boys_13-18_reached]]),cp[[#This Row],[total_boys]])</f>
        <v>282</v>
      </c>
      <c r="AD302" s="1">
        <f>IF(ISBLANK(cp[[#This Row],[total_girls]]),SUM(cp[[#This Row],[girls_0-5_reached]],cp[[#This Row],[girls_6-12_reached]],cp[[#This Row],[girls_13-18_reached]]),cp[[#This Row],[total_girls]])</f>
        <v>254</v>
      </c>
      <c r="AE302" s="1">
        <f>IF(ISBLANK(cp[[#This Row],[total_children]]),SUM(cp[[#This Row],[calc_boys]],cp[[#This Row],[calc_girls]]),cp[[#This Row],[total_children]])</f>
        <v>536</v>
      </c>
      <c r="AF302" s="1">
        <f>IF(ISBLANK(cp[[#This Row],[total_pwd]]),SUM(cp[[#This Row],[total_pwd_men]],cp[[#This Row],[total_pwd_women]]),cp[[#This Row],[total_pwd]])</f>
        <v>0</v>
      </c>
      <c r="AG302" s="1">
        <f>IF(ISBLANK(cp[[#This Row],[total_adults]]),SUM(cp[[#This Row],[total_men]],cp[[#This Row],[total_women]]),cp[[#This Row],[total_adults]])</f>
        <v>347</v>
      </c>
      <c r="AH302" s="1">
        <f>IF(ISBLANK(cp[[#This Row],[total_beneficiaries_reached]]),SUM(cp[[#This Row],[calc_children]],cp[[#This Row],[calc_adults]]),cp[[#This Row],[total_beneficiaries_reached]])</f>
        <v>883</v>
      </c>
      <c r="AI302" s="49" t="str">
        <f ca="1">IF(B302="","",OFFSET(table_admin1[[#Headers],[ADM1_PT]],MATCH(B302,admin1,0),1))</f>
        <v>MZ11</v>
      </c>
      <c r="AJ302" s="49" t="str">
        <f t="shared" ca="1" si="8"/>
        <v>MZ1114</v>
      </c>
      <c r="AK302" s="49" t="str">
        <f t="shared" ca="1" si="9"/>
        <v/>
      </c>
    </row>
    <row r="303" spans="1:37" x14ac:dyDescent="0.2">
      <c r="A303" s="58">
        <v>45292</v>
      </c>
      <c r="B303" s="49" t="s">
        <v>209</v>
      </c>
      <c r="C303" s="49" t="s">
        <v>489</v>
      </c>
      <c r="G303" s="49" t="s">
        <v>122</v>
      </c>
      <c r="H303" s="49" t="s">
        <v>1202</v>
      </c>
      <c r="I303" s="49" t="s">
        <v>124</v>
      </c>
      <c r="J303" s="49" t="s">
        <v>1315</v>
      </c>
      <c r="K303" s="49" t="s">
        <v>125</v>
      </c>
      <c r="L303" s="49">
        <v>56</v>
      </c>
      <c r="M303" s="49">
        <v>61</v>
      </c>
      <c r="N303" s="49">
        <v>37</v>
      </c>
      <c r="O303" s="49">
        <v>106</v>
      </c>
      <c r="X303" s="49">
        <v>127</v>
      </c>
      <c r="Y303" s="49">
        <v>55</v>
      </c>
      <c r="AC303" s="1">
        <f>IF(ISBLANK(cp[[#This Row],[total_boys]]),SUM(cp[[#This Row],[boys_0-5_reached]],cp[[#This Row],[boys_6-12_reached]],cp[[#This Row],[boys_13-18_reached]]),cp[[#This Row],[total_boys]])</f>
        <v>93</v>
      </c>
      <c r="AD303" s="1">
        <f>IF(ISBLANK(cp[[#This Row],[total_girls]]),SUM(cp[[#This Row],[girls_0-5_reached]],cp[[#This Row],[girls_6-12_reached]],cp[[#This Row],[girls_13-18_reached]]),cp[[#This Row],[total_girls]])</f>
        <v>167</v>
      </c>
      <c r="AE303" s="1">
        <f>IF(ISBLANK(cp[[#This Row],[total_children]]),SUM(cp[[#This Row],[calc_boys]],cp[[#This Row],[calc_girls]]),cp[[#This Row],[total_children]])</f>
        <v>260</v>
      </c>
      <c r="AF303" s="1">
        <f>IF(ISBLANK(cp[[#This Row],[total_pwd]]),SUM(cp[[#This Row],[total_pwd_men]],cp[[#This Row],[total_pwd_women]]),cp[[#This Row],[total_pwd]])</f>
        <v>0</v>
      </c>
      <c r="AG303" s="1">
        <f>IF(ISBLANK(cp[[#This Row],[total_adults]]),SUM(cp[[#This Row],[total_men]],cp[[#This Row],[total_women]]),cp[[#This Row],[total_adults]])</f>
        <v>182</v>
      </c>
      <c r="AH303" s="1">
        <f>IF(ISBLANK(cp[[#This Row],[total_beneficiaries_reached]]),SUM(cp[[#This Row],[calc_children]],cp[[#This Row],[calc_adults]]),cp[[#This Row],[total_beneficiaries_reached]])</f>
        <v>442</v>
      </c>
      <c r="AI303" s="49" t="str">
        <f ca="1">IF(B303="","",OFFSET(table_admin1[[#Headers],[ADM1_PT]],MATCH(B303,admin1,0),1))</f>
        <v>MZ07</v>
      </c>
      <c r="AJ303" s="49" t="str">
        <f t="shared" ca="1" si="8"/>
        <v>MZ0715</v>
      </c>
      <c r="AK303" s="49" t="str">
        <f t="shared" ca="1" si="9"/>
        <v/>
      </c>
    </row>
    <row r="304" spans="1:37" x14ac:dyDescent="0.2">
      <c r="A304" s="58">
        <v>45323</v>
      </c>
      <c r="B304" s="49" t="s">
        <v>120</v>
      </c>
      <c r="C304" s="49" t="s">
        <v>129</v>
      </c>
      <c r="G304" s="49" t="s">
        <v>122</v>
      </c>
      <c r="H304" s="49" t="s">
        <v>1199</v>
      </c>
      <c r="I304" s="49" t="s">
        <v>130</v>
      </c>
      <c r="J304" s="49" t="s">
        <v>1317</v>
      </c>
      <c r="K304" s="49" t="s">
        <v>125</v>
      </c>
      <c r="L304" s="49">
        <v>12</v>
      </c>
      <c r="M304" s="49">
        <v>11</v>
      </c>
      <c r="N304" s="49">
        <v>148</v>
      </c>
      <c r="O304" s="49">
        <v>59</v>
      </c>
      <c r="X304" s="49">
        <v>36</v>
      </c>
      <c r="Y304" s="49">
        <v>200</v>
      </c>
      <c r="AC304" s="1">
        <f>IF(ISBLANK(cp[[#This Row],[total_boys]]),SUM(cp[[#This Row],[boys_0-5_reached]],cp[[#This Row],[boys_6-12_reached]],cp[[#This Row],[boys_13-18_reached]]),cp[[#This Row],[total_boys]])</f>
        <v>160</v>
      </c>
      <c r="AD304" s="1">
        <f>IF(ISBLANK(cp[[#This Row],[total_girls]]),SUM(cp[[#This Row],[girls_0-5_reached]],cp[[#This Row],[girls_6-12_reached]],cp[[#This Row],[girls_13-18_reached]]),cp[[#This Row],[total_girls]])</f>
        <v>70</v>
      </c>
      <c r="AE304" s="1">
        <f>IF(ISBLANK(cp[[#This Row],[total_children]]),SUM(cp[[#This Row],[calc_boys]],cp[[#This Row],[calc_girls]]),cp[[#This Row],[total_children]])</f>
        <v>230</v>
      </c>
      <c r="AF304" s="1">
        <f>IF(ISBLANK(cp[[#This Row],[total_pwd]]),SUM(cp[[#This Row],[total_pwd_men]],cp[[#This Row],[total_pwd_women]]),cp[[#This Row],[total_pwd]])</f>
        <v>0</v>
      </c>
      <c r="AG304" s="1">
        <f>IF(ISBLANK(cp[[#This Row],[total_adults]]),SUM(cp[[#This Row],[total_men]],cp[[#This Row],[total_women]]),cp[[#This Row],[total_adults]])</f>
        <v>236</v>
      </c>
      <c r="AH304" s="1">
        <f>IF(ISBLANK(cp[[#This Row],[total_beneficiaries_reached]]),SUM(cp[[#This Row],[calc_children]],cp[[#This Row],[calc_adults]]),cp[[#This Row],[total_beneficiaries_reached]])</f>
        <v>466</v>
      </c>
      <c r="AI304" s="49" t="str">
        <f ca="1">IF(B304="","",OFFSET(table_admin1[[#Headers],[ADM1_PT]],MATCH(B304,admin1,0),1))</f>
        <v>MZ01</v>
      </c>
      <c r="AJ304" s="49" t="str">
        <f t="shared" ca="1" si="8"/>
        <v>MZ0110</v>
      </c>
      <c r="AK304" s="49" t="str">
        <f t="shared" ca="1" si="9"/>
        <v/>
      </c>
    </row>
    <row r="305" spans="1:37" x14ac:dyDescent="0.2">
      <c r="A305" s="58">
        <v>45352</v>
      </c>
      <c r="B305" s="49" t="s">
        <v>229</v>
      </c>
      <c r="C305" s="49" t="s">
        <v>693</v>
      </c>
      <c r="G305" s="49" t="s">
        <v>116</v>
      </c>
      <c r="H305" s="49" t="s">
        <v>1202</v>
      </c>
      <c r="I305" s="49" t="s">
        <v>118</v>
      </c>
      <c r="K305" s="49" t="s">
        <v>1212</v>
      </c>
      <c r="L305" s="49">
        <v>72</v>
      </c>
      <c r="M305" s="49">
        <v>15</v>
      </c>
      <c r="N305" s="49">
        <v>14</v>
      </c>
      <c r="O305" s="49">
        <v>153</v>
      </c>
      <c r="X305" s="49">
        <v>23</v>
      </c>
      <c r="Y305" s="49">
        <v>30</v>
      </c>
      <c r="AC305" s="1">
        <f>IF(ISBLANK(cp[[#This Row],[total_boys]]),SUM(cp[[#This Row],[boys_0-5_reached]],cp[[#This Row],[boys_6-12_reached]],cp[[#This Row],[boys_13-18_reached]]),cp[[#This Row],[total_boys]])</f>
        <v>86</v>
      </c>
      <c r="AD305" s="1">
        <f>IF(ISBLANK(cp[[#This Row],[total_girls]]),SUM(cp[[#This Row],[girls_0-5_reached]],cp[[#This Row],[girls_6-12_reached]],cp[[#This Row],[girls_13-18_reached]]),cp[[#This Row],[total_girls]])</f>
        <v>168</v>
      </c>
      <c r="AE305" s="1">
        <f>IF(ISBLANK(cp[[#This Row],[total_children]]),SUM(cp[[#This Row],[calc_boys]],cp[[#This Row],[calc_girls]]),cp[[#This Row],[total_children]])</f>
        <v>254</v>
      </c>
      <c r="AF305" s="1">
        <f>IF(ISBLANK(cp[[#This Row],[total_pwd]]),SUM(cp[[#This Row],[total_pwd_men]],cp[[#This Row],[total_pwd_women]]),cp[[#This Row],[total_pwd]])</f>
        <v>0</v>
      </c>
      <c r="AG305" s="1">
        <f>IF(ISBLANK(cp[[#This Row],[total_adults]]),SUM(cp[[#This Row],[total_men]],cp[[#This Row],[total_women]]),cp[[#This Row],[total_adults]])</f>
        <v>53</v>
      </c>
      <c r="AH305" s="1">
        <f>IF(ISBLANK(cp[[#This Row],[total_beneficiaries_reached]]),SUM(cp[[#This Row],[calc_children]],cp[[#This Row],[calc_adults]]),cp[[#This Row],[total_beneficiaries_reached]])</f>
        <v>307</v>
      </c>
      <c r="AI305" s="49" t="str">
        <f ca="1">IF(B305="","",OFFSET(table_admin1[[#Headers],[ADM1_PT]],MATCH(B305,admin1,0),1))</f>
        <v>MZ11</v>
      </c>
      <c r="AJ305" s="49" t="str">
        <f t="shared" ca="1" si="8"/>
        <v>MZ1101</v>
      </c>
      <c r="AK305" s="49" t="str">
        <f t="shared" ca="1" si="9"/>
        <v/>
      </c>
    </row>
    <row r="306" spans="1:37" x14ac:dyDescent="0.2">
      <c r="A306" s="58">
        <v>45292</v>
      </c>
      <c r="B306" s="49" t="s">
        <v>224</v>
      </c>
      <c r="C306" s="49" t="s">
        <v>656</v>
      </c>
      <c r="G306" s="49" t="s">
        <v>116</v>
      </c>
      <c r="H306" s="49" t="s">
        <v>1199</v>
      </c>
      <c r="I306" s="49" t="s">
        <v>118</v>
      </c>
      <c r="K306" s="49" t="s">
        <v>1212</v>
      </c>
      <c r="L306" s="49">
        <v>152</v>
      </c>
      <c r="M306" s="49">
        <v>49</v>
      </c>
      <c r="N306" s="49">
        <v>43</v>
      </c>
      <c r="O306" s="49">
        <v>122</v>
      </c>
      <c r="X306" s="49">
        <v>169</v>
      </c>
      <c r="Y306" s="49">
        <v>97</v>
      </c>
      <c r="AC306" s="1">
        <f>IF(ISBLANK(cp[[#This Row],[total_boys]]),SUM(cp[[#This Row],[boys_0-5_reached]],cp[[#This Row],[boys_6-12_reached]],cp[[#This Row],[boys_13-18_reached]]),cp[[#This Row],[total_boys]])</f>
        <v>195</v>
      </c>
      <c r="AD306" s="1">
        <f>IF(ISBLANK(cp[[#This Row],[total_girls]]),SUM(cp[[#This Row],[girls_0-5_reached]],cp[[#This Row],[girls_6-12_reached]],cp[[#This Row],[girls_13-18_reached]]),cp[[#This Row],[total_girls]])</f>
        <v>171</v>
      </c>
      <c r="AE306" s="1">
        <f>IF(ISBLANK(cp[[#This Row],[total_children]]),SUM(cp[[#This Row],[calc_boys]],cp[[#This Row],[calc_girls]]),cp[[#This Row],[total_children]])</f>
        <v>366</v>
      </c>
      <c r="AF306" s="1">
        <f>IF(ISBLANK(cp[[#This Row],[total_pwd]]),SUM(cp[[#This Row],[total_pwd_men]],cp[[#This Row],[total_pwd_women]]),cp[[#This Row],[total_pwd]])</f>
        <v>0</v>
      </c>
      <c r="AG306" s="1">
        <f>IF(ISBLANK(cp[[#This Row],[total_adults]]),SUM(cp[[#This Row],[total_men]],cp[[#This Row],[total_women]]),cp[[#This Row],[total_adults]])</f>
        <v>266</v>
      </c>
      <c r="AH306" s="1">
        <f>IF(ISBLANK(cp[[#This Row],[total_beneficiaries_reached]]),SUM(cp[[#This Row],[calc_children]],cp[[#This Row],[calc_adults]]),cp[[#This Row],[total_beneficiaries_reached]])</f>
        <v>632</v>
      </c>
      <c r="AI306" s="49" t="str">
        <f ca="1">IF(B306="","",OFFSET(table_admin1[[#Headers],[ADM1_PT]],MATCH(B306,admin1,0),1))</f>
        <v>MZ10</v>
      </c>
      <c r="AJ306" s="49" t="str">
        <f t="shared" ca="1" si="8"/>
        <v>MZ1006</v>
      </c>
      <c r="AK306" s="49" t="str">
        <f t="shared" ca="1" si="9"/>
        <v/>
      </c>
    </row>
    <row r="307" spans="1:37" x14ac:dyDescent="0.2">
      <c r="A307" s="58">
        <v>45383</v>
      </c>
      <c r="B307" s="49" t="s">
        <v>113</v>
      </c>
      <c r="C307" s="49" t="s">
        <v>596</v>
      </c>
      <c r="G307" s="49" t="s">
        <v>116</v>
      </c>
      <c r="H307" s="49" t="s">
        <v>145</v>
      </c>
      <c r="I307" s="49" t="s">
        <v>118</v>
      </c>
      <c r="K307" s="49" t="s">
        <v>1212</v>
      </c>
      <c r="L307" s="49">
        <v>175</v>
      </c>
      <c r="M307" s="49">
        <v>179</v>
      </c>
      <c r="N307" s="49">
        <v>162</v>
      </c>
      <c r="O307" s="49">
        <v>58</v>
      </c>
      <c r="X307" s="49">
        <v>125</v>
      </c>
      <c r="Y307" s="49">
        <v>145</v>
      </c>
      <c r="AC307" s="1">
        <f>IF(ISBLANK(cp[[#This Row],[total_boys]]),SUM(cp[[#This Row],[boys_0-5_reached]],cp[[#This Row],[boys_6-12_reached]],cp[[#This Row],[boys_13-18_reached]]),cp[[#This Row],[total_boys]])</f>
        <v>337</v>
      </c>
      <c r="AD307" s="1">
        <f>IF(ISBLANK(cp[[#This Row],[total_girls]]),SUM(cp[[#This Row],[girls_0-5_reached]],cp[[#This Row],[girls_6-12_reached]],cp[[#This Row],[girls_13-18_reached]]),cp[[#This Row],[total_girls]])</f>
        <v>237</v>
      </c>
      <c r="AE307" s="1">
        <f>IF(ISBLANK(cp[[#This Row],[total_children]]),SUM(cp[[#This Row],[calc_boys]],cp[[#This Row],[calc_girls]]),cp[[#This Row],[total_children]])</f>
        <v>574</v>
      </c>
      <c r="AF307" s="1">
        <f>IF(ISBLANK(cp[[#This Row],[total_pwd]]),SUM(cp[[#This Row],[total_pwd_men]],cp[[#This Row],[total_pwd_women]]),cp[[#This Row],[total_pwd]])</f>
        <v>0</v>
      </c>
      <c r="AG307" s="1">
        <f>IF(ISBLANK(cp[[#This Row],[total_adults]]),SUM(cp[[#This Row],[total_men]],cp[[#This Row],[total_women]]),cp[[#This Row],[total_adults]])</f>
        <v>270</v>
      </c>
      <c r="AH307" s="1">
        <f>IF(ISBLANK(cp[[#This Row],[total_beneficiaries_reached]]),SUM(cp[[#This Row],[calc_children]],cp[[#This Row],[calc_adults]]),cp[[#This Row],[total_beneficiaries_reached]])</f>
        <v>844</v>
      </c>
      <c r="AI307" s="49" t="str">
        <f ca="1">IF(B307="","",OFFSET(table_admin1[[#Headers],[ADM1_PT]],MATCH(B307,admin1,0),1))</f>
        <v>MZ09</v>
      </c>
      <c r="AJ307" s="49" t="str">
        <f t="shared" ca="1" si="8"/>
        <v>MZ0902</v>
      </c>
      <c r="AK307" s="49" t="str">
        <f t="shared" ca="1" si="9"/>
        <v/>
      </c>
    </row>
    <row r="308" spans="1:37" x14ac:dyDescent="0.2">
      <c r="A308" s="58">
        <v>45292</v>
      </c>
      <c r="B308" s="49" t="s">
        <v>120</v>
      </c>
      <c r="C308" s="49" t="s">
        <v>126</v>
      </c>
      <c r="G308" s="49" t="s">
        <v>122</v>
      </c>
      <c r="H308" s="49" t="s">
        <v>1202</v>
      </c>
      <c r="I308" s="49" t="s">
        <v>124</v>
      </c>
      <c r="J308" s="49" t="s">
        <v>1315</v>
      </c>
      <c r="K308" s="49" t="s">
        <v>125</v>
      </c>
      <c r="L308" s="49">
        <v>99</v>
      </c>
      <c r="M308" s="49">
        <v>131</v>
      </c>
      <c r="N308" s="49">
        <v>112</v>
      </c>
      <c r="O308" s="49">
        <v>173</v>
      </c>
      <c r="X308" s="49">
        <v>115</v>
      </c>
      <c r="Y308" s="49">
        <v>191</v>
      </c>
      <c r="AC308" s="1">
        <f>IF(ISBLANK(cp[[#This Row],[total_boys]]),SUM(cp[[#This Row],[boys_0-5_reached]],cp[[#This Row],[boys_6-12_reached]],cp[[#This Row],[boys_13-18_reached]]),cp[[#This Row],[total_boys]])</f>
        <v>211</v>
      </c>
      <c r="AD308" s="1">
        <f>IF(ISBLANK(cp[[#This Row],[total_girls]]),SUM(cp[[#This Row],[girls_0-5_reached]],cp[[#This Row],[girls_6-12_reached]],cp[[#This Row],[girls_13-18_reached]]),cp[[#This Row],[total_girls]])</f>
        <v>304</v>
      </c>
      <c r="AE308" s="1">
        <f>IF(ISBLANK(cp[[#This Row],[total_children]]),SUM(cp[[#This Row],[calc_boys]],cp[[#This Row],[calc_girls]]),cp[[#This Row],[total_children]])</f>
        <v>515</v>
      </c>
      <c r="AF308" s="1">
        <f>IF(ISBLANK(cp[[#This Row],[total_pwd]]),SUM(cp[[#This Row],[total_pwd_men]],cp[[#This Row],[total_pwd_women]]),cp[[#This Row],[total_pwd]])</f>
        <v>0</v>
      </c>
      <c r="AG308" s="1">
        <f>IF(ISBLANK(cp[[#This Row],[total_adults]]),SUM(cp[[#This Row],[total_men]],cp[[#This Row],[total_women]]),cp[[#This Row],[total_adults]])</f>
        <v>306</v>
      </c>
      <c r="AH308" s="1">
        <f>IF(ISBLANK(cp[[#This Row],[total_beneficiaries_reached]]),SUM(cp[[#This Row],[calc_children]],cp[[#This Row],[calc_adults]]),cp[[#This Row],[total_beneficiaries_reached]])</f>
        <v>821</v>
      </c>
      <c r="AI308" s="49" t="str">
        <f ca="1">IF(B308="","",OFFSET(table_admin1[[#Headers],[ADM1_PT]],MATCH(B308,admin1,0),1))</f>
        <v>MZ01</v>
      </c>
      <c r="AJ308" s="49" t="str">
        <f t="shared" ca="1" si="8"/>
        <v>MZ0103</v>
      </c>
      <c r="AK308" s="49" t="str">
        <f t="shared" ca="1" si="9"/>
        <v/>
      </c>
    </row>
    <row r="309" spans="1:37" x14ac:dyDescent="0.2">
      <c r="A309" s="58">
        <v>45383</v>
      </c>
      <c r="B309" s="49" t="s">
        <v>120</v>
      </c>
      <c r="C309" s="49" t="s">
        <v>131</v>
      </c>
      <c r="G309" s="49" t="s">
        <v>122</v>
      </c>
      <c r="H309" s="49" t="s">
        <v>144</v>
      </c>
      <c r="I309" s="49" t="s">
        <v>130</v>
      </c>
      <c r="J309" s="49" t="s">
        <v>1317</v>
      </c>
      <c r="K309" s="49" t="s">
        <v>125</v>
      </c>
      <c r="L309" s="49">
        <v>180</v>
      </c>
      <c r="M309" s="49">
        <v>29</v>
      </c>
      <c r="N309" s="49">
        <v>131</v>
      </c>
      <c r="O309" s="49">
        <v>33</v>
      </c>
      <c r="X309" s="49">
        <v>156</v>
      </c>
      <c r="Y309" s="49">
        <v>47</v>
      </c>
      <c r="AC309" s="1">
        <f>IF(ISBLANK(cp[[#This Row],[total_boys]]),SUM(cp[[#This Row],[boys_0-5_reached]],cp[[#This Row],[boys_6-12_reached]],cp[[#This Row],[boys_13-18_reached]]),cp[[#This Row],[total_boys]])</f>
        <v>311</v>
      </c>
      <c r="AD309" s="1">
        <f>IF(ISBLANK(cp[[#This Row],[total_girls]]),SUM(cp[[#This Row],[girls_0-5_reached]],cp[[#This Row],[girls_6-12_reached]],cp[[#This Row],[girls_13-18_reached]]),cp[[#This Row],[total_girls]])</f>
        <v>62</v>
      </c>
      <c r="AE309" s="1">
        <f>IF(ISBLANK(cp[[#This Row],[total_children]]),SUM(cp[[#This Row],[calc_boys]],cp[[#This Row],[calc_girls]]),cp[[#This Row],[total_children]])</f>
        <v>373</v>
      </c>
      <c r="AF309" s="1">
        <f>IF(ISBLANK(cp[[#This Row],[total_pwd]]),SUM(cp[[#This Row],[total_pwd_men]],cp[[#This Row],[total_pwd_women]]),cp[[#This Row],[total_pwd]])</f>
        <v>0</v>
      </c>
      <c r="AG309" s="1">
        <f>IF(ISBLANK(cp[[#This Row],[total_adults]]),SUM(cp[[#This Row],[total_men]],cp[[#This Row],[total_women]]),cp[[#This Row],[total_adults]])</f>
        <v>203</v>
      </c>
      <c r="AH309" s="1">
        <f>IF(ISBLANK(cp[[#This Row],[total_beneficiaries_reached]]),SUM(cp[[#This Row],[calc_children]],cp[[#This Row],[calc_adults]]),cp[[#This Row],[total_beneficiaries_reached]])</f>
        <v>576</v>
      </c>
      <c r="AI309" s="49" t="str">
        <f ca="1">IF(B309="","",OFFSET(table_admin1[[#Headers],[ADM1_PT]],MATCH(B309,admin1,0),1))</f>
        <v>MZ01</v>
      </c>
      <c r="AJ309" s="49" t="str">
        <f t="shared" ca="1" si="8"/>
        <v>MZ0107</v>
      </c>
      <c r="AK309" s="49" t="str">
        <f t="shared" ca="1" si="9"/>
        <v/>
      </c>
    </row>
    <row r="310" spans="1:37" x14ac:dyDescent="0.2">
      <c r="A310" s="58">
        <v>45352</v>
      </c>
      <c r="B310" s="49" t="s">
        <v>229</v>
      </c>
      <c r="C310" s="49" t="s">
        <v>700</v>
      </c>
      <c r="G310" s="49" t="s">
        <v>116</v>
      </c>
      <c r="H310" s="49" t="s">
        <v>144</v>
      </c>
      <c r="I310" s="49" t="s">
        <v>118</v>
      </c>
      <c r="K310" s="49" t="s">
        <v>1212</v>
      </c>
      <c r="L310" s="49">
        <v>180</v>
      </c>
      <c r="M310" s="49">
        <v>48</v>
      </c>
      <c r="N310" s="49">
        <v>12</v>
      </c>
      <c r="O310" s="49">
        <v>161</v>
      </c>
      <c r="X310" s="49">
        <v>65</v>
      </c>
      <c r="Y310" s="49">
        <v>96</v>
      </c>
      <c r="AC310" s="1">
        <f>IF(ISBLANK(cp[[#This Row],[total_boys]]),SUM(cp[[#This Row],[boys_0-5_reached]],cp[[#This Row],[boys_6-12_reached]],cp[[#This Row],[boys_13-18_reached]]),cp[[#This Row],[total_boys]])</f>
        <v>192</v>
      </c>
      <c r="AD310" s="1">
        <f>IF(ISBLANK(cp[[#This Row],[total_girls]]),SUM(cp[[#This Row],[girls_0-5_reached]],cp[[#This Row],[girls_6-12_reached]],cp[[#This Row],[girls_13-18_reached]]),cp[[#This Row],[total_girls]])</f>
        <v>209</v>
      </c>
      <c r="AE310" s="1">
        <f>IF(ISBLANK(cp[[#This Row],[total_children]]),SUM(cp[[#This Row],[calc_boys]],cp[[#This Row],[calc_girls]]),cp[[#This Row],[total_children]])</f>
        <v>401</v>
      </c>
      <c r="AF310" s="1">
        <f>IF(ISBLANK(cp[[#This Row],[total_pwd]]),SUM(cp[[#This Row],[total_pwd_men]],cp[[#This Row],[total_pwd_women]]),cp[[#This Row],[total_pwd]])</f>
        <v>0</v>
      </c>
      <c r="AG310" s="1">
        <f>IF(ISBLANK(cp[[#This Row],[total_adults]]),SUM(cp[[#This Row],[total_men]],cp[[#This Row],[total_women]]),cp[[#This Row],[total_adults]])</f>
        <v>161</v>
      </c>
      <c r="AH310" s="1">
        <f>IF(ISBLANK(cp[[#This Row],[total_beneficiaries_reached]]),SUM(cp[[#This Row],[calc_children]],cp[[#This Row],[calc_adults]]),cp[[#This Row],[total_beneficiaries_reached]])</f>
        <v>562</v>
      </c>
      <c r="AI310" s="49" t="str">
        <f ca="1">IF(B310="","",OFFSET(table_admin1[[#Headers],[ADM1_PT]],MATCH(B310,admin1,0),1))</f>
        <v>MZ11</v>
      </c>
      <c r="AJ310" s="49" t="str">
        <f t="shared" ca="1" si="8"/>
        <v>MZ1103</v>
      </c>
      <c r="AK310" s="49" t="str">
        <f t="shared" ca="1" si="9"/>
        <v/>
      </c>
    </row>
    <row r="311" spans="1:37" x14ac:dyDescent="0.2">
      <c r="A311" s="58">
        <v>45352</v>
      </c>
      <c r="B311" s="49" t="s">
        <v>224</v>
      </c>
      <c r="C311" s="49" t="s">
        <v>641</v>
      </c>
      <c r="G311" s="49" t="s">
        <v>116</v>
      </c>
      <c r="H311" s="49" t="s">
        <v>146</v>
      </c>
      <c r="I311" s="49" t="s">
        <v>118</v>
      </c>
      <c r="K311" s="49" t="s">
        <v>1212</v>
      </c>
      <c r="L311" s="49">
        <v>58</v>
      </c>
      <c r="M311" s="49">
        <v>101</v>
      </c>
      <c r="N311" s="49">
        <v>195</v>
      </c>
      <c r="O311" s="49">
        <v>66</v>
      </c>
      <c r="X311" s="49">
        <v>60</v>
      </c>
      <c r="Y311" s="49">
        <v>109</v>
      </c>
      <c r="AC311" s="1">
        <f>IF(ISBLANK(cp[[#This Row],[total_boys]]),SUM(cp[[#This Row],[boys_0-5_reached]],cp[[#This Row],[boys_6-12_reached]],cp[[#This Row],[boys_13-18_reached]]),cp[[#This Row],[total_boys]])</f>
        <v>253</v>
      </c>
      <c r="AD311" s="1">
        <f>IF(ISBLANK(cp[[#This Row],[total_girls]]),SUM(cp[[#This Row],[girls_0-5_reached]],cp[[#This Row],[girls_6-12_reached]],cp[[#This Row],[girls_13-18_reached]]),cp[[#This Row],[total_girls]])</f>
        <v>167</v>
      </c>
      <c r="AE311" s="1">
        <f>IF(ISBLANK(cp[[#This Row],[total_children]]),SUM(cp[[#This Row],[calc_boys]],cp[[#This Row],[calc_girls]]),cp[[#This Row],[total_children]])</f>
        <v>420</v>
      </c>
      <c r="AF311" s="1">
        <f>IF(ISBLANK(cp[[#This Row],[total_pwd]]),SUM(cp[[#This Row],[total_pwd_men]],cp[[#This Row],[total_pwd_women]]),cp[[#This Row],[total_pwd]])</f>
        <v>0</v>
      </c>
      <c r="AG311" s="1">
        <f>IF(ISBLANK(cp[[#This Row],[total_adults]]),SUM(cp[[#This Row],[total_men]],cp[[#This Row],[total_women]]),cp[[#This Row],[total_adults]])</f>
        <v>169</v>
      </c>
      <c r="AH311" s="1">
        <f>IF(ISBLANK(cp[[#This Row],[total_beneficiaries_reached]]),SUM(cp[[#This Row],[calc_children]],cp[[#This Row],[calc_adults]]),cp[[#This Row],[total_beneficiaries_reached]])</f>
        <v>589</v>
      </c>
      <c r="AI311" s="49" t="str">
        <f ca="1">IF(B311="","",OFFSET(table_admin1[[#Headers],[ADM1_PT]],MATCH(B311,admin1,0),1))</f>
        <v>MZ10</v>
      </c>
      <c r="AJ311" s="49" t="str">
        <f t="shared" ca="1" si="8"/>
        <v>MZ1002</v>
      </c>
      <c r="AK311" s="49" t="str">
        <f t="shared" ca="1" si="9"/>
        <v/>
      </c>
    </row>
    <row r="312" spans="1:37" x14ac:dyDescent="0.2">
      <c r="A312" s="58">
        <v>45383</v>
      </c>
      <c r="B312" s="49" t="s">
        <v>192</v>
      </c>
      <c r="C312" s="49" t="s">
        <v>370</v>
      </c>
      <c r="G312" s="49" t="s">
        <v>116</v>
      </c>
      <c r="H312" s="49" t="s">
        <v>1202</v>
      </c>
      <c r="I312" s="49" t="s">
        <v>118</v>
      </c>
      <c r="K312" s="49" t="s">
        <v>1212</v>
      </c>
      <c r="L312" s="49">
        <v>12</v>
      </c>
      <c r="M312" s="49">
        <v>131</v>
      </c>
      <c r="N312" s="49">
        <v>199</v>
      </c>
      <c r="O312" s="49">
        <v>44</v>
      </c>
      <c r="X312" s="49">
        <v>193</v>
      </c>
      <c r="Y312" s="49">
        <v>84</v>
      </c>
      <c r="AC312" s="1">
        <f>IF(ISBLANK(cp[[#This Row],[total_boys]]),SUM(cp[[#This Row],[boys_0-5_reached]],cp[[#This Row],[boys_6-12_reached]],cp[[#This Row],[boys_13-18_reached]]),cp[[#This Row],[total_boys]])</f>
        <v>211</v>
      </c>
      <c r="AD312" s="1">
        <f>IF(ISBLANK(cp[[#This Row],[total_girls]]),SUM(cp[[#This Row],[girls_0-5_reached]],cp[[#This Row],[girls_6-12_reached]],cp[[#This Row],[girls_13-18_reached]]),cp[[#This Row],[total_girls]])</f>
        <v>175</v>
      </c>
      <c r="AE312" s="1">
        <f>IF(ISBLANK(cp[[#This Row],[total_children]]),SUM(cp[[#This Row],[calc_boys]],cp[[#This Row],[calc_girls]]),cp[[#This Row],[total_children]])</f>
        <v>386</v>
      </c>
      <c r="AF312" s="1">
        <f>IF(ISBLANK(cp[[#This Row],[total_pwd]]),SUM(cp[[#This Row],[total_pwd_men]],cp[[#This Row],[total_pwd_women]]),cp[[#This Row],[total_pwd]])</f>
        <v>0</v>
      </c>
      <c r="AG312" s="1">
        <f>IF(ISBLANK(cp[[#This Row],[total_adults]]),SUM(cp[[#This Row],[total_men]],cp[[#This Row],[total_women]]),cp[[#This Row],[total_adults]])</f>
        <v>277</v>
      </c>
      <c r="AH312" s="1">
        <f>IF(ISBLANK(cp[[#This Row],[total_beneficiaries_reached]]),SUM(cp[[#This Row],[calc_children]],cp[[#This Row],[calc_adults]]),cp[[#This Row],[total_beneficiaries_reached]])</f>
        <v>663</v>
      </c>
      <c r="AI312" s="49" t="str">
        <f ca="1">IF(B312="","",OFFSET(table_admin1[[#Headers],[ADM1_PT]],MATCH(B312,admin1,0),1))</f>
        <v>MZ04</v>
      </c>
      <c r="AJ312" s="49" t="str">
        <f t="shared" ca="1" si="8"/>
        <v>MZ0404</v>
      </c>
      <c r="AK312" s="49" t="str">
        <f t="shared" ca="1" si="9"/>
        <v/>
      </c>
    </row>
    <row r="313" spans="1:37" x14ac:dyDescent="0.2">
      <c r="A313" s="58">
        <v>45292</v>
      </c>
      <c r="B313" s="49" t="s">
        <v>214</v>
      </c>
      <c r="C313" s="49" t="s">
        <v>550</v>
      </c>
      <c r="G313" s="49" t="s">
        <v>116</v>
      </c>
      <c r="H313" s="49" t="s">
        <v>144</v>
      </c>
      <c r="I313" s="49" t="s">
        <v>118</v>
      </c>
      <c r="K313" s="49" t="s">
        <v>1212</v>
      </c>
      <c r="L313" s="49">
        <v>187</v>
      </c>
      <c r="M313" s="49">
        <v>81</v>
      </c>
      <c r="N313" s="49">
        <v>187</v>
      </c>
      <c r="O313" s="49">
        <v>172</v>
      </c>
      <c r="X313" s="49">
        <v>177</v>
      </c>
      <c r="Y313" s="49">
        <v>78</v>
      </c>
      <c r="AC313" s="1">
        <f>IF(ISBLANK(cp[[#This Row],[total_boys]]),SUM(cp[[#This Row],[boys_0-5_reached]],cp[[#This Row],[boys_6-12_reached]],cp[[#This Row],[boys_13-18_reached]]),cp[[#This Row],[total_boys]])</f>
        <v>374</v>
      </c>
      <c r="AD313" s="1">
        <f>IF(ISBLANK(cp[[#This Row],[total_girls]]),SUM(cp[[#This Row],[girls_0-5_reached]],cp[[#This Row],[girls_6-12_reached]],cp[[#This Row],[girls_13-18_reached]]),cp[[#This Row],[total_girls]])</f>
        <v>253</v>
      </c>
      <c r="AE313" s="1">
        <f>IF(ISBLANK(cp[[#This Row],[total_children]]),SUM(cp[[#This Row],[calc_boys]],cp[[#This Row],[calc_girls]]),cp[[#This Row],[total_children]])</f>
        <v>627</v>
      </c>
      <c r="AF313" s="1">
        <f>IF(ISBLANK(cp[[#This Row],[total_pwd]]),SUM(cp[[#This Row],[total_pwd_men]],cp[[#This Row],[total_pwd_women]]),cp[[#This Row],[total_pwd]])</f>
        <v>0</v>
      </c>
      <c r="AG313" s="1">
        <f>IF(ISBLANK(cp[[#This Row],[total_adults]]),SUM(cp[[#This Row],[total_men]],cp[[#This Row],[total_women]]),cp[[#This Row],[total_adults]])</f>
        <v>255</v>
      </c>
      <c r="AH313" s="1">
        <f>IF(ISBLANK(cp[[#This Row],[total_beneficiaries_reached]]),SUM(cp[[#This Row],[calc_children]],cp[[#This Row],[calc_adults]]),cp[[#This Row],[total_beneficiaries_reached]])</f>
        <v>882</v>
      </c>
      <c r="AI313" s="49" t="str">
        <f ca="1">IF(B313="","",OFFSET(table_admin1[[#Headers],[ADM1_PT]],MATCH(B313,admin1,0),1))</f>
        <v>MZ08</v>
      </c>
      <c r="AJ313" s="49" t="str">
        <f t="shared" ca="1" si="8"/>
        <v>MZ0808</v>
      </c>
      <c r="AK313" s="49" t="str">
        <f t="shared" ca="1" si="9"/>
        <v/>
      </c>
    </row>
    <row r="314" spans="1:37" x14ac:dyDescent="0.2">
      <c r="A314" s="58">
        <v>45292</v>
      </c>
      <c r="B314" s="49" t="s">
        <v>120</v>
      </c>
      <c r="C314" s="49" t="s">
        <v>127</v>
      </c>
      <c r="G314" s="49" t="s">
        <v>122</v>
      </c>
      <c r="H314" s="49" t="s">
        <v>1202</v>
      </c>
      <c r="I314" s="49" t="s">
        <v>124</v>
      </c>
      <c r="J314" s="49" t="s">
        <v>1315</v>
      </c>
      <c r="K314" s="49" t="s">
        <v>125</v>
      </c>
      <c r="L314" s="49">
        <v>180</v>
      </c>
      <c r="M314" s="49">
        <v>58</v>
      </c>
      <c r="N314" s="49">
        <v>73</v>
      </c>
      <c r="O314" s="49">
        <v>70</v>
      </c>
      <c r="X314" s="49">
        <v>37</v>
      </c>
      <c r="Y314" s="49">
        <v>183</v>
      </c>
      <c r="AC314" s="1">
        <f>IF(ISBLANK(cp[[#This Row],[total_boys]]),SUM(cp[[#This Row],[boys_0-5_reached]],cp[[#This Row],[boys_6-12_reached]],cp[[#This Row],[boys_13-18_reached]]),cp[[#This Row],[total_boys]])</f>
        <v>253</v>
      </c>
      <c r="AD314" s="1">
        <f>IF(ISBLANK(cp[[#This Row],[total_girls]]),SUM(cp[[#This Row],[girls_0-5_reached]],cp[[#This Row],[girls_6-12_reached]],cp[[#This Row],[girls_13-18_reached]]),cp[[#This Row],[total_girls]])</f>
        <v>128</v>
      </c>
      <c r="AE314" s="1">
        <f>IF(ISBLANK(cp[[#This Row],[total_children]]),SUM(cp[[#This Row],[calc_boys]],cp[[#This Row],[calc_girls]]),cp[[#This Row],[total_children]])</f>
        <v>381</v>
      </c>
      <c r="AF314" s="1">
        <f>IF(ISBLANK(cp[[#This Row],[total_pwd]]),SUM(cp[[#This Row],[total_pwd_men]],cp[[#This Row],[total_pwd_women]]),cp[[#This Row],[total_pwd]])</f>
        <v>0</v>
      </c>
      <c r="AG314" s="1">
        <f>IF(ISBLANK(cp[[#This Row],[total_adults]]),SUM(cp[[#This Row],[total_men]],cp[[#This Row],[total_women]]),cp[[#This Row],[total_adults]])</f>
        <v>220</v>
      </c>
      <c r="AH314" s="1">
        <f>IF(ISBLANK(cp[[#This Row],[total_beneficiaries_reached]]),SUM(cp[[#This Row],[calc_children]],cp[[#This Row],[calc_adults]]),cp[[#This Row],[total_beneficiaries_reached]])</f>
        <v>601</v>
      </c>
      <c r="AI314" s="49" t="str">
        <f ca="1">IF(B314="","",OFFSET(table_admin1[[#Headers],[ADM1_PT]],MATCH(B314,admin1,0),1))</f>
        <v>MZ01</v>
      </c>
      <c r="AJ314" s="49" t="str">
        <f t="shared" ca="1" si="8"/>
        <v>MZ0101</v>
      </c>
      <c r="AK314" s="49" t="str">
        <f t="shared" ca="1" si="9"/>
        <v/>
      </c>
    </row>
    <row r="315" spans="1:37" x14ac:dyDescent="0.2">
      <c r="A315" s="58">
        <v>45352</v>
      </c>
      <c r="B315" s="49" t="s">
        <v>120</v>
      </c>
      <c r="C315" s="49" t="s">
        <v>127</v>
      </c>
      <c r="G315" s="49" t="s">
        <v>122</v>
      </c>
      <c r="H315" s="49" t="s">
        <v>145</v>
      </c>
      <c r="L315" s="49">
        <v>14</v>
      </c>
      <c r="M315" s="49">
        <v>118</v>
      </c>
      <c r="N315" s="49">
        <v>146</v>
      </c>
      <c r="O315" s="49">
        <v>107</v>
      </c>
      <c r="X315" s="49">
        <v>88</v>
      </c>
      <c r="Y315" s="49">
        <v>178</v>
      </c>
      <c r="AC315" s="1">
        <f>IF(ISBLANK(cp[[#This Row],[total_boys]]),SUM(cp[[#This Row],[boys_0-5_reached]],cp[[#This Row],[boys_6-12_reached]],cp[[#This Row],[boys_13-18_reached]]),cp[[#This Row],[total_boys]])</f>
        <v>160</v>
      </c>
      <c r="AD315" s="1">
        <f>IF(ISBLANK(cp[[#This Row],[total_girls]]),SUM(cp[[#This Row],[girls_0-5_reached]],cp[[#This Row],[girls_6-12_reached]],cp[[#This Row],[girls_13-18_reached]]),cp[[#This Row],[total_girls]])</f>
        <v>225</v>
      </c>
      <c r="AE315" s="1">
        <f>IF(ISBLANK(cp[[#This Row],[total_children]]),SUM(cp[[#This Row],[calc_boys]],cp[[#This Row],[calc_girls]]),cp[[#This Row],[total_children]])</f>
        <v>385</v>
      </c>
      <c r="AF315" s="1">
        <f>IF(ISBLANK(cp[[#This Row],[total_pwd]]),SUM(cp[[#This Row],[total_pwd_men]],cp[[#This Row],[total_pwd_women]]),cp[[#This Row],[total_pwd]])</f>
        <v>0</v>
      </c>
      <c r="AG315" s="1">
        <f>IF(ISBLANK(cp[[#This Row],[total_adults]]),SUM(cp[[#This Row],[total_men]],cp[[#This Row],[total_women]]),cp[[#This Row],[total_adults]])</f>
        <v>266</v>
      </c>
      <c r="AH315" s="1">
        <f>IF(ISBLANK(cp[[#This Row],[total_beneficiaries_reached]]),SUM(cp[[#This Row],[calc_children]],cp[[#This Row],[calc_adults]]),cp[[#This Row],[total_beneficiaries_reached]])</f>
        <v>651</v>
      </c>
      <c r="AI315" s="49" t="str">
        <f ca="1">IF(B315="","",OFFSET(table_admin1[[#Headers],[ADM1_PT]],MATCH(B315,admin1,0),1))</f>
        <v>MZ01</v>
      </c>
      <c r="AJ315" s="49" t="str">
        <f t="shared" ca="1" si="8"/>
        <v>MZ0101</v>
      </c>
      <c r="AK315" s="49" t="str">
        <f t="shared" ca="1" si="9"/>
        <v/>
      </c>
    </row>
    <row r="316" spans="1:37" x14ac:dyDescent="0.2">
      <c r="A316" s="58">
        <v>45383</v>
      </c>
      <c r="B316" s="49" t="s">
        <v>192</v>
      </c>
      <c r="C316" s="49" t="s">
        <v>363</v>
      </c>
      <c r="G316" s="49" t="s">
        <v>116</v>
      </c>
      <c r="H316" s="49" t="s">
        <v>1202</v>
      </c>
      <c r="I316" s="49" t="s">
        <v>118</v>
      </c>
      <c r="K316" s="49" t="s">
        <v>1212</v>
      </c>
      <c r="L316" s="49">
        <v>147</v>
      </c>
      <c r="M316" s="49">
        <v>41</v>
      </c>
      <c r="N316" s="49">
        <v>46</v>
      </c>
      <c r="O316" s="49">
        <v>91</v>
      </c>
      <c r="X316" s="49">
        <v>156</v>
      </c>
      <c r="Y316" s="49">
        <v>87</v>
      </c>
      <c r="AC316" s="1">
        <f>IF(ISBLANK(cp[[#This Row],[total_boys]]),SUM(cp[[#This Row],[boys_0-5_reached]],cp[[#This Row],[boys_6-12_reached]],cp[[#This Row],[boys_13-18_reached]]),cp[[#This Row],[total_boys]])</f>
        <v>193</v>
      </c>
      <c r="AD316" s="1">
        <f>IF(ISBLANK(cp[[#This Row],[total_girls]]),SUM(cp[[#This Row],[girls_0-5_reached]],cp[[#This Row],[girls_6-12_reached]],cp[[#This Row],[girls_13-18_reached]]),cp[[#This Row],[total_girls]])</f>
        <v>132</v>
      </c>
      <c r="AE316" s="1">
        <f>IF(ISBLANK(cp[[#This Row],[total_children]]),SUM(cp[[#This Row],[calc_boys]],cp[[#This Row],[calc_girls]]),cp[[#This Row],[total_children]])</f>
        <v>325</v>
      </c>
      <c r="AF316" s="1">
        <f>IF(ISBLANK(cp[[#This Row],[total_pwd]]),SUM(cp[[#This Row],[total_pwd_men]],cp[[#This Row],[total_pwd_women]]),cp[[#This Row],[total_pwd]])</f>
        <v>0</v>
      </c>
      <c r="AG316" s="1">
        <f>IF(ISBLANK(cp[[#This Row],[total_adults]]),SUM(cp[[#This Row],[total_men]],cp[[#This Row],[total_women]]),cp[[#This Row],[total_adults]])</f>
        <v>243</v>
      </c>
      <c r="AH316" s="1">
        <f>IF(ISBLANK(cp[[#This Row],[total_beneficiaries_reached]]),SUM(cp[[#This Row],[calc_children]],cp[[#This Row],[calc_adults]]),cp[[#This Row],[total_beneficiaries_reached]])</f>
        <v>568</v>
      </c>
      <c r="AI316" s="49" t="str">
        <f ca="1">IF(B316="","",OFFSET(table_admin1[[#Headers],[ADM1_PT]],MATCH(B316,admin1,0),1))</f>
        <v>MZ04</v>
      </c>
      <c r="AJ316" s="49" t="str">
        <f t="shared" ca="1" si="8"/>
        <v>MZ0402</v>
      </c>
      <c r="AK316" s="49" t="str">
        <f t="shared" ca="1" si="9"/>
        <v/>
      </c>
    </row>
    <row r="317" spans="1:37" x14ac:dyDescent="0.2">
      <c r="A317" s="58">
        <v>45383</v>
      </c>
      <c r="B317" s="49" t="s">
        <v>120</v>
      </c>
      <c r="C317" s="49" t="s">
        <v>127</v>
      </c>
      <c r="G317" s="49" t="s">
        <v>122</v>
      </c>
      <c r="H317" s="49" t="s">
        <v>144</v>
      </c>
      <c r="I317" s="49" t="s">
        <v>124</v>
      </c>
      <c r="J317" s="49" t="s">
        <v>1315</v>
      </c>
      <c r="K317" s="49" t="s">
        <v>125</v>
      </c>
      <c r="L317" s="49">
        <v>107</v>
      </c>
      <c r="M317" s="49">
        <v>138</v>
      </c>
      <c r="N317" s="49">
        <v>5</v>
      </c>
      <c r="O317" s="49">
        <v>27</v>
      </c>
      <c r="X317" s="49">
        <v>2</v>
      </c>
      <c r="Y317" s="49">
        <v>36</v>
      </c>
      <c r="AC317" s="1">
        <f>IF(ISBLANK(cp[[#This Row],[total_boys]]),SUM(cp[[#This Row],[boys_0-5_reached]],cp[[#This Row],[boys_6-12_reached]],cp[[#This Row],[boys_13-18_reached]]),cp[[#This Row],[total_boys]])</f>
        <v>112</v>
      </c>
      <c r="AD317" s="1">
        <f>IF(ISBLANK(cp[[#This Row],[total_girls]]),SUM(cp[[#This Row],[girls_0-5_reached]],cp[[#This Row],[girls_6-12_reached]],cp[[#This Row],[girls_13-18_reached]]),cp[[#This Row],[total_girls]])</f>
        <v>165</v>
      </c>
      <c r="AE317" s="1">
        <f>IF(ISBLANK(cp[[#This Row],[total_children]]),SUM(cp[[#This Row],[calc_boys]],cp[[#This Row],[calc_girls]]),cp[[#This Row],[total_children]])</f>
        <v>277</v>
      </c>
      <c r="AF317" s="1">
        <f>IF(ISBLANK(cp[[#This Row],[total_pwd]]),SUM(cp[[#This Row],[total_pwd_men]],cp[[#This Row],[total_pwd_women]]),cp[[#This Row],[total_pwd]])</f>
        <v>0</v>
      </c>
      <c r="AG317" s="1">
        <f>IF(ISBLANK(cp[[#This Row],[total_adults]]),SUM(cp[[#This Row],[total_men]],cp[[#This Row],[total_women]]),cp[[#This Row],[total_adults]])</f>
        <v>38</v>
      </c>
      <c r="AH317" s="1">
        <f>IF(ISBLANK(cp[[#This Row],[total_beneficiaries_reached]]),SUM(cp[[#This Row],[calc_children]],cp[[#This Row],[calc_adults]]),cp[[#This Row],[total_beneficiaries_reached]])</f>
        <v>315</v>
      </c>
      <c r="AI317" s="49" t="str">
        <f ca="1">IF(B317="","",OFFSET(table_admin1[[#Headers],[ADM1_PT]],MATCH(B317,admin1,0),1))</f>
        <v>MZ01</v>
      </c>
      <c r="AJ317" s="49" t="str">
        <f t="shared" ca="1" si="8"/>
        <v>MZ0101</v>
      </c>
      <c r="AK317" s="49" t="str">
        <f t="shared" ca="1" si="9"/>
        <v/>
      </c>
    </row>
    <row r="318" spans="1:37" x14ac:dyDescent="0.2">
      <c r="A318" s="58">
        <v>45292</v>
      </c>
      <c r="B318" s="49" t="s">
        <v>209</v>
      </c>
      <c r="C318" s="49" t="s">
        <v>445</v>
      </c>
      <c r="G318" s="49" t="s">
        <v>122</v>
      </c>
      <c r="H318" s="49" t="s">
        <v>1199</v>
      </c>
      <c r="I318" s="49" t="s">
        <v>124</v>
      </c>
      <c r="J318" s="49" t="s">
        <v>1315</v>
      </c>
      <c r="K318" s="49" t="s">
        <v>125</v>
      </c>
      <c r="L318" s="49">
        <v>152</v>
      </c>
      <c r="M318" s="49">
        <v>53</v>
      </c>
      <c r="N318" s="49">
        <v>69</v>
      </c>
      <c r="O318" s="49">
        <v>40</v>
      </c>
      <c r="X318" s="49">
        <v>53</v>
      </c>
      <c r="Y318" s="49">
        <v>97</v>
      </c>
      <c r="AC318" s="1">
        <f>IF(ISBLANK(cp[[#This Row],[total_boys]]),SUM(cp[[#This Row],[boys_0-5_reached]],cp[[#This Row],[boys_6-12_reached]],cp[[#This Row],[boys_13-18_reached]]),cp[[#This Row],[total_boys]])</f>
        <v>221</v>
      </c>
      <c r="AD318" s="1">
        <f>IF(ISBLANK(cp[[#This Row],[total_girls]]),SUM(cp[[#This Row],[girls_0-5_reached]],cp[[#This Row],[girls_6-12_reached]],cp[[#This Row],[girls_13-18_reached]]),cp[[#This Row],[total_girls]])</f>
        <v>93</v>
      </c>
      <c r="AE318" s="1">
        <f>IF(ISBLANK(cp[[#This Row],[total_children]]),SUM(cp[[#This Row],[calc_boys]],cp[[#This Row],[calc_girls]]),cp[[#This Row],[total_children]])</f>
        <v>314</v>
      </c>
      <c r="AF318" s="1">
        <f>IF(ISBLANK(cp[[#This Row],[total_pwd]]),SUM(cp[[#This Row],[total_pwd_men]],cp[[#This Row],[total_pwd_women]]),cp[[#This Row],[total_pwd]])</f>
        <v>0</v>
      </c>
      <c r="AG318" s="1">
        <f>IF(ISBLANK(cp[[#This Row],[total_adults]]),SUM(cp[[#This Row],[total_men]],cp[[#This Row],[total_women]]),cp[[#This Row],[total_adults]])</f>
        <v>150</v>
      </c>
      <c r="AH318" s="1">
        <f>IF(ISBLANK(cp[[#This Row],[total_beneficiaries_reached]]),SUM(cp[[#This Row],[calc_children]],cp[[#This Row],[calc_adults]]),cp[[#This Row],[total_beneficiaries_reached]])</f>
        <v>464</v>
      </c>
      <c r="AI318" s="49" t="str">
        <f ca="1">IF(B318="","",OFFSET(table_admin1[[#Headers],[ADM1_PT]],MATCH(B318,admin1,0),1))</f>
        <v>MZ07</v>
      </c>
      <c r="AJ318" s="49" t="str">
        <f t="shared" ca="1" si="8"/>
        <v>MZ0703</v>
      </c>
      <c r="AK318" s="49" t="str">
        <f t="shared" ca="1" si="9"/>
        <v/>
      </c>
    </row>
    <row r="319" spans="1:37" x14ac:dyDescent="0.2">
      <c r="A319" s="58">
        <v>45323</v>
      </c>
      <c r="B319" s="49" t="s">
        <v>209</v>
      </c>
      <c r="C319" s="49" t="s">
        <v>437</v>
      </c>
      <c r="G319" s="49" t="s">
        <v>116</v>
      </c>
      <c r="H319" s="49" t="s">
        <v>144</v>
      </c>
      <c r="I319" s="49" t="s">
        <v>118</v>
      </c>
      <c r="K319" s="49" t="s">
        <v>1212</v>
      </c>
      <c r="L319" s="49">
        <v>179</v>
      </c>
      <c r="M319" s="49">
        <v>161</v>
      </c>
      <c r="N319" s="49">
        <v>62</v>
      </c>
      <c r="O319" s="49">
        <v>141</v>
      </c>
      <c r="X319" s="49">
        <v>178</v>
      </c>
      <c r="Y319" s="49">
        <v>74</v>
      </c>
      <c r="AC319" s="1">
        <f>IF(ISBLANK(cp[[#This Row],[total_boys]]),SUM(cp[[#This Row],[boys_0-5_reached]],cp[[#This Row],[boys_6-12_reached]],cp[[#This Row],[boys_13-18_reached]]),cp[[#This Row],[total_boys]])</f>
        <v>241</v>
      </c>
      <c r="AD319" s="1">
        <f>IF(ISBLANK(cp[[#This Row],[total_girls]]),SUM(cp[[#This Row],[girls_0-5_reached]],cp[[#This Row],[girls_6-12_reached]],cp[[#This Row],[girls_13-18_reached]]),cp[[#This Row],[total_girls]])</f>
        <v>302</v>
      </c>
      <c r="AE319" s="1">
        <f>IF(ISBLANK(cp[[#This Row],[total_children]]),SUM(cp[[#This Row],[calc_boys]],cp[[#This Row],[calc_girls]]),cp[[#This Row],[total_children]])</f>
        <v>543</v>
      </c>
      <c r="AF319" s="1">
        <f>IF(ISBLANK(cp[[#This Row],[total_pwd]]),SUM(cp[[#This Row],[total_pwd_men]],cp[[#This Row],[total_pwd_women]]),cp[[#This Row],[total_pwd]])</f>
        <v>0</v>
      </c>
      <c r="AG319" s="1">
        <f>IF(ISBLANK(cp[[#This Row],[total_adults]]),SUM(cp[[#This Row],[total_men]],cp[[#This Row],[total_women]]),cp[[#This Row],[total_adults]])</f>
        <v>252</v>
      </c>
      <c r="AH319" s="1">
        <f>IF(ISBLANK(cp[[#This Row],[total_beneficiaries_reached]]),SUM(cp[[#This Row],[calc_children]],cp[[#This Row],[calc_adults]]),cp[[#This Row],[total_beneficiaries_reached]])</f>
        <v>795</v>
      </c>
      <c r="AI319" s="49" t="str">
        <f ca="1">IF(B319="","",OFFSET(table_admin1[[#Headers],[ADM1_PT]],MATCH(B319,admin1,0),1))</f>
        <v>MZ07</v>
      </c>
      <c r="AJ319" s="49" t="str">
        <f t="shared" ca="1" si="8"/>
        <v>MZ0701</v>
      </c>
      <c r="AK319" s="49" t="str">
        <f t="shared" ca="1" si="9"/>
        <v/>
      </c>
    </row>
    <row r="320" spans="1:37" x14ac:dyDescent="0.2">
      <c r="A320" s="58">
        <v>45323</v>
      </c>
      <c r="B320" s="49" t="s">
        <v>113</v>
      </c>
      <c r="C320" s="49" t="s">
        <v>596</v>
      </c>
      <c r="G320" s="49" t="s">
        <v>122</v>
      </c>
      <c r="H320" s="49" t="s">
        <v>146</v>
      </c>
      <c r="I320" s="49" t="s">
        <v>124</v>
      </c>
      <c r="J320" s="49" t="s">
        <v>1315</v>
      </c>
      <c r="K320" s="49" t="s">
        <v>125</v>
      </c>
      <c r="L320" s="49">
        <v>18</v>
      </c>
      <c r="M320" s="49">
        <v>183</v>
      </c>
      <c r="N320" s="49">
        <v>43</v>
      </c>
      <c r="O320" s="49">
        <v>166</v>
      </c>
      <c r="X320" s="49">
        <v>115</v>
      </c>
      <c r="Y320" s="49">
        <v>41</v>
      </c>
      <c r="AC320" s="1">
        <f>IF(ISBLANK(cp[[#This Row],[total_boys]]),SUM(cp[[#This Row],[boys_0-5_reached]],cp[[#This Row],[boys_6-12_reached]],cp[[#This Row],[boys_13-18_reached]]),cp[[#This Row],[total_boys]])</f>
        <v>61</v>
      </c>
      <c r="AD320" s="1">
        <f>IF(ISBLANK(cp[[#This Row],[total_girls]]),SUM(cp[[#This Row],[girls_0-5_reached]],cp[[#This Row],[girls_6-12_reached]],cp[[#This Row],[girls_13-18_reached]]),cp[[#This Row],[total_girls]])</f>
        <v>349</v>
      </c>
      <c r="AE320" s="1">
        <f>IF(ISBLANK(cp[[#This Row],[total_children]]),SUM(cp[[#This Row],[calc_boys]],cp[[#This Row],[calc_girls]]),cp[[#This Row],[total_children]])</f>
        <v>410</v>
      </c>
      <c r="AF320" s="1">
        <f>IF(ISBLANK(cp[[#This Row],[total_pwd]]),SUM(cp[[#This Row],[total_pwd_men]],cp[[#This Row],[total_pwd_women]]),cp[[#This Row],[total_pwd]])</f>
        <v>0</v>
      </c>
      <c r="AG320" s="1">
        <f>IF(ISBLANK(cp[[#This Row],[total_adults]]),SUM(cp[[#This Row],[total_men]],cp[[#This Row],[total_women]]),cp[[#This Row],[total_adults]])</f>
        <v>156</v>
      </c>
      <c r="AH320" s="1">
        <f>IF(ISBLANK(cp[[#This Row],[total_beneficiaries_reached]]),SUM(cp[[#This Row],[calc_children]],cp[[#This Row],[calc_adults]]),cp[[#This Row],[total_beneficiaries_reached]])</f>
        <v>566</v>
      </c>
      <c r="AI320" s="49" t="str">
        <f ca="1">IF(B320="","",OFFSET(table_admin1[[#Headers],[ADM1_PT]],MATCH(B320,admin1,0),1))</f>
        <v>MZ09</v>
      </c>
      <c r="AJ320" s="49" t="str">
        <f t="shared" ca="1" si="8"/>
        <v>MZ0902</v>
      </c>
      <c r="AK320" s="49" t="str">
        <f t="shared" ca="1" si="9"/>
        <v/>
      </c>
    </row>
    <row r="321" spans="1:37" x14ac:dyDescent="0.2">
      <c r="A321" s="58">
        <v>45292</v>
      </c>
      <c r="B321" s="49" t="s">
        <v>224</v>
      </c>
      <c r="C321" s="49" t="s">
        <v>679</v>
      </c>
      <c r="G321" s="49" t="s">
        <v>116</v>
      </c>
      <c r="H321" s="49" t="s">
        <v>145</v>
      </c>
      <c r="I321" s="49" t="s">
        <v>118</v>
      </c>
      <c r="K321" s="49" t="s">
        <v>1212</v>
      </c>
      <c r="L321" s="49">
        <v>137</v>
      </c>
      <c r="M321" s="49">
        <v>79</v>
      </c>
      <c r="N321" s="49">
        <v>157</v>
      </c>
      <c r="O321" s="49">
        <v>168</v>
      </c>
      <c r="X321" s="49">
        <v>65</v>
      </c>
      <c r="Y321" s="49">
        <v>10</v>
      </c>
      <c r="AC321" s="1">
        <f>IF(ISBLANK(cp[[#This Row],[total_boys]]),SUM(cp[[#This Row],[boys_0-5_reached]],cp[[#This Row],[boys_6-12_reached]],cp[[#This Row],[boys_13-18_reached]]),cp[[#This Row],[total_boys]])</f>
        <v>294</v>
      </c>
      <c r="AD321" s="1">
        <f>IF(ISBLANK(cp[[#This Row],[total_girls]]),SUM(cp[[#This Row],[girls_0-5_reached]],cp[[#This Row],[girls_6-12_reached]],cp[[#This Row],[girls_13-18_reached]]),cp[[#This Row],[total_girls]])</f>
        <v>247</v>
      </c>
      <c r="AE321" s="1">
        <f>IF(ISBLANK(cp[[#This Row],[total_children]]),SUM(cp[[#This Row],[calc_boys]],cp[[#This Row],[calc_girls]]),cp[[#This Row],[total_children]])</f>
        <v>541</v>
      </c>
      <c r="AF321" s="1">
        <f>IF(ISBLANK(cp[[#This Row],[total_pwd]]),SUM(cp[[#This Row],[total_pwd_men]],cp[[#This Row],[total_pwd_women]]),cp[[#This Row],[total_pwd]])</f>
        <v>0</v>
      </c>
      <c r="AG321" s="1">
        <f>IF(ISBLANK(cp[[#This Row],[total_adults]]),SUM(cp[[#This Row],[total_men]],cp[[#This Row],[total_women]]),cp[[#This Row],[total_adults]])</f>
        <v>75</v>
      </c>
      <c r="AH321" s="1">
        <f>IF(ISBLANK(cp[[#This Row],[total_beneficiaries_reached]]),SUM(cp[[#This Row],[calc_children]],cp[[#This Row],[calc_adults]]),cp[[#This Row],[total_beneficiaries_reached]])</f>
        <v>616</v>
      </c>
      <c r="AI321" s="49" t="str">
        <f ca="1">IF(B321="","",OFFSET(table_admin1[[#Headers],[ADM1_PT]],MATCH(B321,admin1,0),1))</f>
        <v>MZ10</v>
      </c>
      <c r="AJ321" s="49" t="str">
        <f t="shared" ca="1" si="8"/>
        <v>MZ1012</v>
      </c>
      <c r="AK321" s="49" t="str">
        <f t="shared" ca="1" si="9"/>
        <v/>
      </c>
    </row>
    <row r="322" spans="1:37" x14ac:dyDescent="0.2">
      <c r="A322" s="58">
        <v>45292</v>
      </c>
      <c r="B322" s="49" t="s">
        <v>120</v>
      </c>
      <c r="C322" s="49" t="s">
        <v>127</v>
      </c>
      <c r="G322" s="49" t="s">
        <v>122</v>
      </c>
      <c r="H322" s="49" t="s">
        <v>146</v>
      </c>
      <c r="I322" s="49" t="s">
        <v>124</v>
      </c>
      <c r="J322" s="49" t="s">
        <v>1315</v>
      </c>
      <c r="K322" s="49" t="s">
        <v>125</v>
      </c>
      <c r="L322" s="49">
        <v>75</v>
      </c>
      <c r="M322" s="49">
        <v>176</v>
      </c>
      <c r="N322" s="49">
        <v>156</v>
      </c>
      <c r="O322" s="49">
        <v>117</v>
      </c>
      <c r="X322" s="49">
        <v>199</v>
      </c>
      <c r="Y322" s="49">
        <v>91</v>
      </c>
      <c r="AC322" s="1">
        <f>IF(ISBLANK(cp[[#This Row],[total_boys]]),SUM(cp[[#This Row],[boys_0-5_reached]],cp[[#This Row],[boys_6-12_reached]],cp[[#This Row],[boys_13-18_reached]]),cp[[#This Row],[total_boys]])</f>
        <v>231</v>
      </c>
      <c r="AD322" s="1">
        <f>IF(ISBLANK(cp[[#This Row],[total_girls]]),SUM(cp[[#This Row],[girls_0-5_reached]],cp[[#This Row],[girls_6-12_reached]],cp[[#This Row],[girls_13-18_reached]]),cp[[#This Row],[total_girls]])</f>
        <v>293</v>
      </c>
      <c r="AE322" s="1">
        <f>IF(ISBLANK(cp[[#This Row],[total_children]]),SUM(cp[[#This Row],[calc_boys]],cp[[#This Row],[calc_girls]]),cp[[#This Row],[total_children]])</f>
        <v>524</v>
      </c>
      <c r="AF322" s="1">
        <f>IF(ISBLANK(cp[[#This Row],[total_pwd]]),SUM(cp[[#This Row],[total_pwd_men]],cp[[#This Row],[total_pwd_women]]),cp[[#This Row],[total_pwd]])</f>
        <v>0</v>
      </c>
      <c r="AG322" s="1">
        <f>IF(ISBLANK(cp[[#This Row],[total_adults]]),SUM(cp[[#This Row],[total_men]],cp[[#This Row],[total_women]]),cp[[#This Row],[total_adults]])</f>
        <v>290</v>
      </c>
      <c r="AH322" s="1">
        <f>IF(ISBLANK(cp[[#This Row],[total_beneficiaries_reached]]),SUM(cp[[#This Row],[calc_children]],cp[[#This Row],[calc_adults]]),cp[[#This Row],[total_beneficiaries_reached]])</f>
        <v>814</v>
      </c>
      <c r="AI322" s="49" t="str">
        <f ca="1">IF(B322="","",OFFSET(table_admin1[[#Headers],[ADM1_PT]],MATCH(B322,admin1,0),1))</f>
        <v>MZ01</v>
      </c>
      <c r="AJ322" s="49" t="str">
        <f t="shared" ca="1" si="8"/>
        <v>MZ0101</v>
      </c>
      <c r="AK322" s="49" t="str">
        <f t="shared" ca="1" si="9"/>
        <v/>
      </c>
    </row>
    <row r="323" spans="1:37" x14ac:dyDescent="0.2">
      <c r="A323" s="58">
        <v>45292</v>
      </c>
      <c r="B323" s="49" t="s">
        <v>120</v>
      </c>
      <c r="C323" s="49" t="s">
        <v>205</v>
      </c>
      <c r="G323" s="49" t="s">
        <v>122</v>
      </c>
      <c r="H323" s="49" t="s">
        <v>1199</v>
      </c>
      <c r="I323" s="49" t="s">
        <v>124</v>
      </c>
      <c r="J323" s="49" t="s">
        <v>1315</v>
      </c>
      <c r="K323" s="49" t="s">
        <v>125</v>
      </c>
      <c r="L323" s="49">
        <v>95</v>
      </c>
      <c r="M323" s="49">
        <v>125</v>
      </c>
      <c r="N323" s="49">
        <v>187</v>
      </c>
      <c r="O323" s="49">
        <v>58</v>
      </c>
      <c r="X323" s="49">
        <v>161</v>
      </c>
      <c r="Y323" s="49">
        <v>104</v>
      </c>
      <c r="AC323" s="1">
        <f>IF(ISBLANK(cp[[#This Row],[total_boys]]),SUM(cp[[#This Row],[boys_0-5_reached]],cp[[#This Row],[boys_6-12_reached]],cp[[#This Row],[boys_13-18_reached]]),cp[[#This Row],[total_boys]])</f>
        <v>282</v>
      </c>
      <c r="AD323" s="1">
        <f>IF(ISBLANK(cp[[#This Row],[total_girls]]),SUM(cp[[#This Row],[girls_0-5_reached]],cp[[#This Row],[girls_6-12_reached]],cp[[#This Row],[girls_13-18_reached]]),cp[[#This Row],[total_girls]])</f>
        <v>183</v>
      </c>
      <c r="AE323" s="1">
        <f>IF(ISBLANK(cp[[#This Row],[total_children]]),SUM(cp[[#This Row],[calc_boys]],cp[[#This Row],[calc_girls]]),cp[[#This Row],[total_children]])</f>
        <v>465</v>
      </c>
      <c r="AF323" s="1">
        <f>IF(ISBLANK(cp[[#This Row],[total_pwd]]),SUM(cp[[#This Row],[total_pwd_men]],cp[[#This Row],[total_pwd_women]]),cp[[#This Row],[total_pwd]])</f>
        <v>0</v>
      </c>
      <c r="AG323" s="1">
        <f>IF(ISBLANK(cp[[#This Row],[total_adults]]),SUM(cp[[#This Row],[total_men]],cp[[#This Row],[total_women]]),cp[[#This Row],[total_adults]])</f>
        <v>265</v>
      </c>
      <c r="AH323" s="1">
        <f>IF(ISBLANK(cp[[#This Row],[total_beneficiaries_reached]]),SUM(cp[[#This Row],[calc_children]],cp[[#This Row],[calc_adults]]),cp[[#This Row],[total_beneficiaries_reached]])</f>
        <v>730</v>
      </c>
      <c r="AI323" s="49" t="str">
        <f ca="1">IF(B323="","",OFFSET(table_admin1[[#Headers],[ADM1_PT]],MATCH(B323,admin1,0),1))</f>
        <v>MZ01</v>
      </c>
      <c r="AJ323" s="49" t="str">
        <f t="shared" ca="1" si="8"/>
        <v>MZ0106</v>
      </c>
      <c r="AK323" s="49" t="str">
        <f t="shared" ca="1" si="9"/>
        <v/>
      </c>
    </row>
    <row r="324" spans="1:37" x14ac:dyDescent="0.2">
      <c r="A324" s="58">
        <v>45323</v>
      </c>
      <c r="B324" s="49" t="s">
        <v>224</v>
      </c>
      <c r="C324" s="49" t="s">
        <v>645</v>
      </c>
      <c r="G324" s="49" t="s">
        <v>116</v>
      </c>
      <c r="H324" s="49" t="s">
        <v>1199</v>
      </c>
      <c r="I324" s="49" t="s">
        <v>118</v>
      </c>
      <c r="K324" s="49" t="s">
        <v>1212</v>
      </c>
      <c r="L324" s="49">
        <v>156</v>
      </c>
      <c r="M324" s="49">
        <v>75</v>
      </c>
      <c r="N324" s="49">
        <v>38</v>
      </c>
      <c r="O324" s="49">
        <v>132</v>
      </c>
      <c r="X324" s="49">
        <v>115</v>
      </c>
      <c r="Y324" s="49">
        <v>15</v>
      </c>
      <c r="AC324" s="1">
        <f>IF(ISBLANK(cp[[#This Row],[total_boys]]),SUM(cp[[#This Row],[boys_0-5_reached]],cp[[#This Row],[boys_6-12_reached]],cp[[#This Row],[boys_13-18_reached]]),cp[[#This Row],[total_boys]])</f>
        <v>194</v>
      </c>
      <c r="AD324" s="1">
        <f>IF(ISBLANK(cp[[#This Row],[total_girls]]),SUM(cp[[#This Row],[girls_0-5_reached]],cp[[#This Row],[girls_6-12_reached]],cp[[#This Row],[girls_13-18_reached]]),cp[[#This Row],[total_girls]])</f>
        <v>207</v>
      </c>
      <c r="AE324" s="1">
        <f>IF(ISBLANK(cp[[#This Row],[total_children]]),SUM(cp[[#This Row],[calc_boys]],cp[[#This Row],[calc_girls]]),cp[[#This Row],[total_children]])</f>
        <v>401</v>
      </c>
      <c r="AF324" s="1">
        <f>IF(ISBLANK(cp[[#This Row],[total_pwd]]),SUM(cp[[#This Row],[total_pwd_men]],cp[[#This Row],[total_pwd_women]]),cp[[#This Row],[total_pwd]])</f>
        <v>0</v>
      </c>
      <c r="AG324" s="1">
        <f>IF(ISBLANK(cp[[#This Row],[total_adults]]),SUM(cp[[#This Row],[total_men]],cp[[#This Row],[total_women]]),cp[[#This Row],[total_adults]])</f>
        <v>130</v>
      </c>
      <c r="AH324" s="1">
        <f>IF(ISBLANK(cp[[#This Row],[total_beneficiaries_reached]]),SUM(cp[[#This Row],[calc_children]],cp[[#This Row],[calc_adults]]),cp[[#This Row],[total_beneficiaries_reached]])</f>
        <v>531</v>
      </c>
      <c r="AI324" s="49" t="str">
        <f ca="1">IF(B324="","",OFFSET(table_admin1[[#Headers],[ADM1_PT]],MATCH(B324,admin1,0),1))</f>
        <v>MZ10</v>
      </c>
      <c r="AJ324" s="49" t="str">
        <f t="shared" ca="1" si="8"/>
        <v>MZ1003</v>
      </c>
      <c r="AK324" s="49" t="str">
        <f t="shared" ca="1" si="9"/>
        <v/>
      </c>
    </row>
    <row r="325" spans="1:37" x14ac:dyDescent="0.2">
      <c r="A325" s="58">
        <v>45323</v>
      </c>
      <c r="B325" s="49" t="s">
        <v>209</v>
      </c>
      <c r="C325" s="49" t="s">
        <v>471</v>
      </c>
      <c r="G325" s="49" t="s">
        <v>116</v>
      </c>
      <c r="H325" s="49" t="s">
        <v>1202</v>
      </c>
      <c r="I325" s="49" t="s">
        <v>118</v>
      </c>
      <c r="K325" s="49" t="s">
        <v>1212</v>
      </c>
      <c r="L325" s="49">
        <v>87</v>
      </c>
      <c r="M325" s="49">
        <v>42</v>
      </c>
      <c r="N325" s="49">
        <v>71</v>
      </c>
      <c r="O325" s="49">
        <v>18</v>
      </c>
      <c r="X325" s="49">
        <v>84</v>
      </c>
      <c r="Y325" s="49">
        <v>110</v>
      </c>
      <c r="AC325" s="1">
        <f>IF(ISBLANK(cp[[#This Row],[total_boys]]),SUM(cp[[#This Row],[boys_0-5_reached]],cp[[#This Row],[boys_6-12_reached]],cp[[#This Row],[boys_13-18_reached]]),cp[[#This Row],[total_boys]])</f>
        <v>158</v>
      </c>
      <c r="AD325" s="1">
        <f>IF(ISBLANK(cp[[#This Row],[total_girls]]),SUM(cp[[#This Row],[girls_0-5_reached]],cp[[#This Row],[girls_6-12_reached]],cp[[#This Row],[girls_13-18_reached]]),cp[[#This Row],[total_girls]])</f>
        <v>60</v>
      </c>
      <c r="AE325" s="1">
        <f>IF(ISBLANK(cp[[#This Row],[total_children]]),SUM(cp[[#This Row],[calc_boys]],cp[[#This Row],[calc_girls]]),cp[[#This Row],[total_children]])</f>
        <v>218</v>
      </c>
      <c r="AF325" s="1">
        <f>IF(ISBLANK(cp[[#This Row],[total_pwd]]),SUM(cp[[#This Row],[total_pwd_men]],cp[[#This Row],[total_pwd_women]]),cp[[#This Row],[total_pwd]])</f>
        <v>0</v>
      </c>
      <c r="AG325" s="1">
        <f>IF(ISBLANK(cp[[#This Row],[total_adults]]),SUM(cp[[#This Row],[total_men]],cp[[#This Row],[total_women]]),cp[[#This Row],[total_adults]])</f>
        <v>194</v>
      </c>
      <c r="AH325" s="1">
        <f>IF(ISBLANK(cp[[#This Row],[total_beneficiaries_reached]]),SUM(cp[[#This Row],[calc_children]],cp[[#This Row],[calc_adults]]),cp[[#This Row],[total_beneficiaries_reached]])</f>
        <v>412</v>
      </c>
      <c r="AI325" s="49" t="str">
        <f ca="1">IF(B325="","",OFFSET(table_admin1[[#Headers],[ADM1_PT]],MATCH(B325,admin1,0),1))</f>
        <v>MZ07</v>
      </c>
      <c r="AJ325" s="49" t="str">
        <f t="shared" ca="1" si="8"/>
        <v>MZ0710</v>
      </c>
      <c r="AK325" s="49" t="str">
        <f t="shared" ca="1" si="9"/>
        <v/>
      </c>
    </row>
    <row r="326" spans="1:37" x14ac:dyDescent="0.2">
      <c r="A326" s="58">
        <v>45383</v>
      </c>
      <c r="B326" s="49" t="s">
        <v>113</v>
      </c>
      <c r="C326" s="49" t="s">
        <v>634</v>
      </c>
      <c r="G326" s="49" t="s">
        <v>122</v>
      </c>
      <c r="H326" s="49" t="s">
        <v>144</v>
      </c>
      <c r="I326" s="49" t="s">
        <v>124</v>
      </c>
      <c r="J326" s="49" t="s">
        <v>1315</v>
      </c>
      <c r="K326" s="49" t="s">
        <v>125</v>
      </c>
      <c r="L326" s="49">
        <v>40</v>
      </c>
      <c r="M326" s="49">
        <v>11</v>
      </c>
      <c r="N326" s="49">
        <v>30</v>
      </c>
      <c r="O326" s="49">
        <v>148</v>
      </c>
      <c r="X326" s="49">
        <v>199</v>
      </c>
      <c r="Y326" s="49">
        <v>174</v>
      </c>
      <c r="AC326" s="1">
        <f>IF(ISBLANK(cp[[#This Row],[total_boys]]),SUM(cp[[#This Row],[boys_0-5_reached]],cp[[#This Row],[boys_6-12_reached]],cp[[#This Row],[boys_13-18_reached]]),cp[[#This Row],[total_boys]])</f>
        <v>70</v>
      </c>
      <c r="AD326" s="1">
        <f>IF(ISBLANK(cp[[#This Row],[total_girls]]),SUM(cp[[#This Row],[girls_0-5_reached]],cp[[#This Row],[girls_6-12_reached]],cp[[#This Row],[girls_13-18_reached]]),cp[[#This Row],[total_girls]])</f>
        <v>159</v>
      </c>
      <c r="AE326" s="1">
        <f>IF(ISBLANK(cp[[#This Row],[total_children]]),SUM(cp[[#This Row],[calc_boys]],cp[[#This Row],[calc_girls]]),cp[[#This Row],[total_children]])</f>
        <v>229</v>
      </c>
      <c r="AF326" s="1">
        <f>IF(ISBLANK(cp[[#This Row],[total_pwd]]),SUM(cp[[#This Row],[total_pwd_men]],cp[[#This Row],[total_pwd_women]]),cp[[#This Row],[total_pwd]])</f>
        <v>0</v>
      </c>
      <c r="AG326" s="1">
        <f>IF(ISBLANK(cp[[#This Row],[total_adults]]),SUM(cp[[#This Row],[total_men]],cp[[#This Row],[total_women]]),cp[[#This Row],[total_adults]])</f>
        <v>373</v>
      </c>
      <c r="AH326" s="1">
        <f>IF(ISBLANK(cp[[#This Row],[total_beneficiaries_reached]]),SUM(cp[[#This Row],[calc_children]],cp[[#This Row],[calc_adults]]),cp[[#This Row],[total_beneficiaries_reached]])</f>
        <v>602</v>
      </c>
      <c r="AI326" s="49" t="str">
        <f ca="1">IF(B326="","",OFFSET(table_admin1[[#Headers],[ADM1_PT]],MATCH(B326,admin1,0),1))</f>
        <v>MZ09</v>
      </c>
      <c r="AJ326" s="49" t="str">
        <f t="shared" ref="AJ326:AJ389" ca="1" si="10">IF(C326="","",INDEX(admin2_pcode,MATCH(C326,OFFSET(admin2_start,MATCH(AI326,admin1_linked_pcode,0),0,COUNTIF(admin1_linked_pcode,AI326)),0)+MATCH(AI326,admin1_linked_pcode,0)-1))</f>
        <v>MZ0913</v>
      </c>
      <c r="AK326" s="49" t="str">
        <f t="shared" ref="AK326:AK389" ca="1" si="11">IF(D326="","",INDEX(admin3_pcode,MATCH(D326,OFFSET(admin3_start,MATCH(AJ326,admin2_linked_pcode,0),0,COUNTIF(admin2_linked_pcode,AJ326)),0)+MATCH(AJ326,admin2_linked_pcode,0)-1))</f>
        <v/>
      </c>
    </row>
    <row r="327" spans="1:37" x14ac:dyDescent="0.2">
      <c r="A327" s="58">
        <v>45352</v>
      </c>
      <c r="B327" s="49" t="s">
        <v>120</v>
      </c>
      <c r="C327" s="49" t="s">
        <v>129</v>
      </c>
      <c r="G327" s="49" t="s">
        <v>122</v>
      </c>
      <c r="H327" s="49" t="s">
        <v>1202</v>
      </c>
      <c r="L327" s="49">
        <v>126</v>
      </c>
      <c r="M327" s="49">
        <v>188</v>
      </c>
      <c r="N327" s="49">
        <v>109</v>
      </c>
      <c r="O327" s="49">
        <v>171</v>
      </c>
      <c r="X327" s="49">
        <v>52</v>
      </c>
      <c r="Y327" s="49">
        <v>67</v>
      </c>
      <c r="AC327" s="1">
        <f>IF(ISBLANK(cp[[#This Row],[total_boys]]),SUM(cp[[#This Row],[boys_0-5_reached]],cp[[#This Row],[boys_6-12_reached]],cp[[#This Row],[boys_13-18_reached]]),cp[[#This Row],[total_boys]])</f>
        <v>235</v>
      </c>
      <c r="AD327" s="1">
        <f>IF(ISBLANK(cp[[#This Row],[total_girls]]),SUM(cp[[#This Row],[girls_0-5_reached]],cp[[#This Row],[girls_6-12_reached]],cp[[#This Row],[girls_13-18_reached]]),cp[[#This Row],[total_girls]])</f>
        <v>359</v>
      </c>
      <c r="AE327" s="1">
        <f>IF(ISBLANK(cp[[#This Row],[total_children]]),SUM(cp[[#This Row],[calc_boys]],cp[[#This Row],[calc_girls]]),cp[[#This Row],[total_children]])</f>
        <v>594</v>
      </c>
      <c r="AF327" s="1">
        <f>IF(ISBLANK(cp[[#This Row],[total_pwd]]),SUM(cp[[#This Row],[total_pwd_men]],cp[[#This Row],[total_pwd_women]]),cp[[#This Row],[total_pwd]])</f>
        <v>0</v>
      </c>
      <c r="AG327" s="1">
        <f>IF(ISBLANK(cp[[#This Row],[total_adults]]),SUM(cp[[#This Row],[total_men]],cp[[#This Row],[total_women]]),cp[[#This Row],[total_adults]])</f>
        <v>119</v>
      </c>
      <c r="AH327" s="1">
        <f>IF(ISBLANK(cp[[#This Row],[total_beneficiaries_reached]]),SUM(cp[[#This Row],[calc_children]],cp[[#This Row],[calc_adults]]),cp[[#This Row],[total_beneficiaries_reached]])</f>
        <v>713</v>
      </c>
      <c r="AI327" s="49" t="str">
        <f ca="1">IF(B327="","",OFFSET(table_admin1[[#Headers],[ADM1_PT]],MATCH(B327,admin1,0),1))</f>
        <v>MZ01</v>
      </c>
      <c r="AJ327" s="49" t="str">
        <f t="shared" ca="1" si="10"/>
        <v>MZ0110</v>
      </c>
      <c r="AK327" s="49" t="str">
        <f t="shared" ca="1" si="11"/>
        <v/>
      </c>
    </row>
    <row r="328" spans="1:37" x14ac:dyDescent="0.2">
      <c r="A328" s="58">
        <v>45323</v>
      </c>
      <c r="B328" s="49" t="s">
        <v>209</v>
      </c>
      <c r="C328" s="49" t="s">
        <v>445</v>
      </c>
      <c r="G328" s="49" t="s">
        <v>122</v>
      </c>
      <c r="H328" s="49" t="s">
        <v>1202</v>
      </c>
      <c r="I328" s="49" t="s">
        <v>124</v>
      </c>
      <c r="J328" s="49" t="s">
        <v>1315</v>
      </c>
      <c r="K328" s="49" t="s">
        <v>125</v>
      </c>
      <c r="L328" s="49">
        <v>76</v>
      </c>
      <c r="M328" s="49">
        <v>154</v>
      </c>
      <c r="N328" s="49">
        <v>25</v>
      </c>
      <c r="O328" s="49">
        <v>160</v>
      </c>
      <c r="X328" s="49">
        <v>186</v>
      </c>
      <c r="Y328" s="49">
        <v>40</v>
      </c>
      <c r="AC328" s="1">
        <f>IF(ISBLANK(cp[[#This Row],[total_boys]]),SUM(cp[[#This Row],[boys_0-5_reached]],cp[[#This Row],[boys_6-12_reached]],cp[[#This Row],[boys_13-18_reached]]),cp[[#This Row],[total_boys]])</f>
        <v>101</v>
      </c>
      <c r="AD328" s="1">
        <f>IF(ISBLANK(cp[[#This Row],[total_girls]]),SUM(cp[[#This Row],[girls_0-5_reached]],cp[[#This Row],[girls_6-12_reached]],cp[[#This Row],[girls_13-18_reached]]),cp[[#This Row],[total_girls]])</f>
        <v>314</v>
      </c>
      <c r="AE328" s="1">
        <f>IF(ISBLANK(cp[[#This Row],[total_children]]),SUM(cp[[#This Row],[calc_boys]],cp[[#This Row],[calc_girls]]),cp[[#This Row],[total_children]])</f>
        <v>415</v>
      </c>
      <c r="AF328" s="1">
        <f>IF(ISBLANK(cp[[#This Row],[total_pwd]]),SUM(cp[[#This Row],[total_pwd_men]],cp[[#This Row],[total_pwd_women]]),cp[[#This Row],[total_pwd]])</f>
        <v>0</v>
      </c>
      <c r="AG328" s="1">
        <f>IF(ISBLANK(cp[[#This Row],[total_adults]]),SUM(cp[[#This Row],[total_men]],cp[[#This Row],[total_women]]),cp[[#This Row],[total_adults]])</f>
        <v>226</v>
      </c>
      <c r="AH328" s="1">
        <f>IF(ISBLANK(cp[[#This Row],[total_beneficiaries_reached]]),SUM(cp[[#This Row],[calc_children]],cp[[#This Row],[calc_adults]]),cp[[#This Row],[total_beneficiaries_reached]])</f>
        <v>641</v>
      </c>
      <c r="AI328" s="49" t="str">
        <f ca="1">IF(B328="","",OFFSET(table_admin1[[#Headers],[ADM1_PT]],MATCH(B328,admin1,0),1))</f>
        <v>MZ07</v>
      </c>
      <c r="AJ328" s="49" t="str">
        <f t="shared" ca="1" si="10"/>
        <v>MZ0703</v>
      </c>
      <c r="AK328" s="49" t="str">
        <f t="shared" ca="1" si="11"/>
        <v/>
      </c>
    </row>
    <row r="329" spans="1:37" x14ac:dyDescent="0.2">
      <c r="A329" s="58">
        <v>45383</v>
      </c>
      <c r="B329" s="49" t="s">
        <v>214</v>
      </c>
      <c r="C329" s="49" t="s">
        <v>528</v>
      </c>
      <c r="G329" s="49" t="s">
        <v>122</v>
      </c>
      <c r="H329" s="49" t="s">
        <v>145</v>
      </c>
      <c r="I329" s="49" t="s">
        <v>130</v>
      </c>
      <c r="J329" s="49" t="s">
        <v>1318</v>
      </c>
      <c r="K329" s="49" t="s">
        <v>125</v>
      </c>
      <c r="L329" s="49">
        <v>24</v>
      </c>
      <c r="M329" s="49">
        <v>143</v>
      </c>
      <c r="N329" s="49">
        <v>98</v>
      </c>
      <c r="O329" s="49">
        <v>90</v>
      </c>
      <c r="X329" s="49">
        <v>7</v>
      </c>
      <c r="Y329" s="49">
        <v>37</v>
      </c>
      <c r="AC329" s="1">
        <f>IF(ISBLANK(cp[[#This Row],[total_boys]]),SUM(cp[[#This Row],[boys_0-5_reached]],cp[[#This Row],[boys_6-12_reached]],cp[[#This Row],[boys_13-18_reached]]),cp[[#This Row],[total_boys]])</f>
        <v>122</v>
      </c>
      <c r="AD329" s="1">
        <f>IF(ISBLANK(cp[[#This Row],[total_girls]]),SUM(cp[[#This Row],[girls_0-5_reached]],cp[[#This Row],[girls_6-12_reached]],cp[[#This Row],[girls_13-18_reached]]),cp[[#This Row],[total_girls]])</f>
        <v>233</v>
      </c>
      <c r="AE329" s="1">
        <f>IF(ISBLANK(cp[[#This Row],[total_children]]),SUM(cp[[#This Row],[calc_boys]],cp[[#This Row],[calc_girls]]),cp[[#This Row],[total_children]])</f>
        <v>355</v>
      </c>
      <c r="AF329" s="1">
        <f>IF(ISBLANK(cp[[#This Row],[total_pwd]]),SUM(cp[[#This Row],[total_pwd_men]],cp[[#This Row],[total_pwd_women]]),cp[[#This Row],[total_pwd]])</f>
        <v>0</v>
      </c>
      <c r="AG329" s="1">
        <f>IF(ISBLANK(cp[[#This Row],[total_adults]]),SUM(cp[[#This Row],[total_men]],cp[[#This Row],[total_women]]),cp[[#This Row],[total_adults]])</f>
        <v>44</v>
      </c>
      <c r="AH329" s="1">
        <f>IF(ISBLANK(cp[[#This Row],[total_beneficiaries_reached]]),SUM(cp[[#This Row],[calc_children]],cp[[#This Row],[calc_adults]]),cp[[#This Row],[total_beneficiaries_reached]])</f>
        <v>399</v>
      </c>
      <c r="AI329" s="49" t="str">
        <f ca="1">IF(B329="","",OFFSET(table_admin1[[#Headers],[ADM1_PT]],MATCH(B329,admin1,0),1))</f>
        <v>MZ08</v>
      </c>
      <c r="AJ329" s="49" t="str">
        <f t="shared" ca="1" si="10"/>
        <v>MZ0802</v>
      </c>
      <c r="AK329" s="49" t="str">
        <f t="shared" ca="1" si="11"/>
        <v/>
      </c>
    </row>
    <row r="330" spans="1:37" x14ac:dyDescent="0.2">
      <c r="A330" s="58">
        <v>45292</v>
      </c>
      <c r="B330" s="49" t="s">
        <v>120</v>
      </c>
      <c r="C330" s="49" t="s">
        <v>127</v>
      </c>
      <c r="G330" s="49" t="s">
        <v>116</v>
      </c>
      <c r="H330" s="49" t="s">
        <v>145</v>
      </c>
      <c r="I330" s="49" t="s">
        <v>118</v>
      </c>
      <c r="K330" s="49" t="s">
        <v>1212</v>
      </c>
      <c r="L330" s="49">
        <v>86</v>
      </c>
      <c r="M330" s="49">
        <v>56</v>
      </c>
      <c r="N330" s="49">
        <v>191</v>
      </c>
      <c r="O330" s="49">
        <v>186</v>
      </c>
      <c r="X330" s="49">
        <v>137</v>
      </c>
      <c r="Y330" s="49">
        <v>159</v>
      </c>
      <c r="AC330" s="1">
        <f>IF(ISBLANK(cp[[#This Row],[total_boys]]),SUM(cp[[#This Row],[boys_0-5_reached]],cp[[#This Row],[boys_6-12_reached]],cp[[#This Row],[boys_13-18_reached]]),cp[[#This Row],[total_boys]])</f>
        <v>277</v>
      </c>
      <c r="AD330" s="1">
        <f>IF(ISBLANK(cp[[#This Row],[total_girls]]),SUM(cp[[#This Row],[girls_0-5_reached]],cp[[#This Row],[girls_6-12_reached]],cp[[#This Row],[girls_13-18_reached]]),cp[[#This Row],[total_girls]])</f>
        <v>242</v>
      </c>
      <c r="AE330" s="1">
        <f>IF(ISBLANK(cp[[#This Row],[total_children]]),SUM(cp[[#This Row],[calc_boys]],cp[[#This Row],[calc_girls]]),cp[[#This Row],[total_children]])</f>
        <v>519</v>
      </c>
      <c r="AF330" s="1">
        <f>IF(ISBLANK(cp[[#This Row],[total_pwd]]),SUM(cp[[#This Row],[total_pwd_men]],cp[[#This Row],[total_pwd_women]]),cp[[#This Row],[total_pwd]])</f>
        <v>0</v>
      </c>
      <c r="AG330" s="1">
        <f>IF(ISBLANK(cp[[#This Row],[total_adults]]),SUM(cp[[#This Row],[total_men]],cp[[#This Row],[total_women]]),cp[[#This Row],[total_adults]])</f>
        <v>296</v>
      </c>
      <c r="AH330" s="1">
        <f>IF(ISBLANK(cp[[#This Row],[total_beneficiaries_reached]]),SUM(cp[[#This Row],[calc_children]],cp[[#This Row],[calc_adults]]),cp[[#This Row],[total_beneficiaries_reached]])</f>
        <v>815</v>
      </c>
      <c r="AI330" s="49" t="str">
        <f ca="1">IF(B330="","",OFFSET(table_admin1[[#Headers],[ADM1_PT]],MATCH(B330,admin1,0),1))</f>
        <v>MZ01</v>
      </c>
      <c r="AJ330" s="49" t="str">
        <f t="shared" ca="1" si="10"/>
        <v>MZ0101</v>
      </c>
      <c r="AK330" s="49" t="str">
        <f t="shared" ca="1" si="11"/>
        <v/>
      </c>
    </row>
    <row r="331" spans="1:37" x14ac:dyDescent="0.2">
      <c r="A331" s="58">
        <v>45352</v>
      </c>
      <c r="B331" s="49" t="s">
        <v>209</v>
      </c>
      <c r="C331" s="49" t="s">
        <v>489</v>
      </c>
      <c r="G331" s="49" t="s">
        <v>116</v>
      </c>
      <c r="H331" s="49" t="s">
        <v>146</v>
      </c>
      <c r="I331" s="49" t="s">
        <v>118</v>
      </c>
      <c r="K331" s="49" t="s">
        <v>1212</v>
      </c>
      <c r="L331" s="49">
        <v>112</v>
      </c>
      <c r="M331" s="49">
        <v>103</v>
      </c>
      <c r="N331" s="49">
        <v>123</v>
      </c>
      <c r="O331" s="49">
        <v>182</v>
      </c>
      <c r="X331" s="49">
        <v>23</v>
      </c>
      <c r="Y331" s="49">
        <v>69</v>
      </c>
      <c r="AC331" s="1">
        <f>IF(ISBLANK(cp[[#This Row],[total_boys]]),SUM(cp[[#This Row],[boys_0-5_reached]],cp[[#This Row],[boys_6-12_reached]],cp[[#This Row],[boys_13-18_reached]]),cp[[#This Row],[total_boys]])</f>
        <v>235</v>
      </c>
      <c r="AD331" s="1">
        <f>IF(ISBLANK(cp[[#This Row],[total_girls]]),SUM(cp[[#This Row],[girls_0-5_reached]],cp[[#This Row],[girls_6-12_reached]],cp[[#This Row],[girls_13-18_reached]]),cp[[#This Row],[total_girls]])</f>
        <v>285</v>
      </c>
      <c r="AE331" s="1">
        <f>IF(ISBLANK(cp[[#This Row],[total_children]]),SUM(cp[[#This Row],[calc_boys]],cp[[#This Row],[calc_girls]]),cp[[#This Row],[total_children]])</f>
        <v>520</v>
      </c>
      <c r="AF331" s="1">
        <f>IF(ISBLANK(cp[[#This Row],[total_pwd]]),SUM(cp[[#This Row],[total_pwd_men]],cp[[#This Row],[total_pwd_women]]),cp[[#This Row],[total_pwd]])</f>
        <v>0</v>
      </c>
      <c r="AG331" s="1">
        <f>IF(ISBLANK(cp[[#This Row],[total_adults]]),SUM(cp[[#This Row],[total_men]],cp[[#This Row],[total_women]]),cp[[#This Row],[total_adults]])</f>
        <v>92</v>
      </c>
      <c r="AH331" s="1">
        <f>IF(ISBLANK(cp[[#This Row],[total_beneficiaries_reached]]),SUM(cp[[#This Row],[calc_children]],cp[[#This Row],[calc_adults]]),cp[[#This Row],[total_beneficiaries_reached]])</f>
        <v>612</v>
      </c>
      <c r="AI331" s="49" t="str">
        <f ca="1">IF(B331="","",OFFSET(table_admin1[[#Headers],[ADM1_PT]],MATCH(B331,admin1,0),1))</f>
        <v>MZ07</v>
      </c>
      <c r="AJ331" s="49" t="str">
        <f t="shared" ca="1" si="10"/>
        <v>MZ0715</v>
      </c>
      <c r="AK331" s="49" t="str">
        <f t="shared" ca="1" si="11"/>
        <v/>
      </c>
    </row>
    <row r="332" spans="1:37" x14ac:dyDescent="0.2">
      <c r="A332" s="58">
        <v>45383</v>
      </c>
      <c r="B332" s="49" t="s">
        <v>224</v>
      </c>
      <c r="C332" s="49" t="s">
        <v>641</v>
      </c>
      <c r="G332" s="49" t="s">
        <v>116</v>
      </c>
      <c r="H332" s="49" t="s">
        <v>144</v>
      </c>
      <c r="I332" s="49" t="s">
        <v>118</v>
      </c>
      <c r="K332" s="49" t="s">
        <v>1212</v>
      </c>
      <c r="L332" s="49">
        <v>37</v>
      </c>
      <c r="M332" s="49">
        <v>173</v>
      </c>
      <c r="N332" s="49">
        <v>158</v>
      </c>
      <c r="O332" s="49">
        <v>31</v>
      </c>
      <c r="X332" s="49">
        <v>177</v>
      </c>
      <c r="Y332" s="49">
        <v>161</v>
      </c>
      <c r="AC332" s="1">
        <f>IF(ISBLANK(cp[[#This Row],[total_boys]]),SUM(cp[[#This Row],[boys_0-5_reached]],cp[[#This Row],[boys_6-12_reached]],cp[[#This Row],[boys_13-18_reached]]),cp[[#This Row],[total_boys]])</f>
        <v>195</v>
      </c>
      <c r="AD332" s="1">
        <f>IF(ISBLANK(cp[[#This Row],[total_girls]]),SUM(cp[[#This Row],[girls_0-5_reached]],cp[[#This Row],[girls_6-12_reached]],cp[[#This Row],[girls_13-18_reached]]),cp[[#This Row],[total_girls]])</f>
        <v>204</v>
      </c>
      <c r="AE332" s="1">
        <f>IF(ISBLANK(cp[[#This Row],[total_children]]),SUM(cp[[#This Row],[calc_boys]],cp[[#This Row],[calc_girls]]),cp[[#This Row],[total_children]])</f>
        <v>399</v>
      </c>
      <c r="AF332" s="1">
        <f>IF(ISBLANK(cp[[#This Row],[total_pwd]]),SUM(cp[[#This Row],[total_pwd_men]],cp[[#This Row],[total_pwd_women]]),cp[[#This Row],[total_pwd]])</f>
        <v>0</v>
      </c>
      <c r="AG332" s="1">
        <f>IF(ISBLANK(cp[[#This Row],[total_adults]]),SUM(cp[[#This Row],[total_men]],cp[[#This Row],[total_women]]),cp[[#This Row],[total_adults]])</f>
        <v>338</v>
      </c>
      <c r="AH332" s="1">
        <f>IF(ISBLANK(cp[[#This Row],[total_beneficiaries_reached]]),SUM(cp[[#This Row],[calc_children]],cp[[#This Row],[calc_adults]]),cp[[#This Row],[total_beneficiaries_reached]])</f>
        <v>737</v>
      </c>
      <c r="AI332" s="49" t="str">
        <f ca="1">IF(B332="","",OFFSET(table_admin1[[#Headers],[ADM1_PT]],MATCH(B332,admin1,0),1))</f>
        <v>MZ10</v>
      </c>
      <c r="AJ332" s="49" t="str">
        <f t="shared" ca="1" si="10"/>
        <v>MZ1002</v>
      </c>
      <c r="AK332" s="49" t="str">
        <f t="shared" ca="1" si="11"/>
        <v/>
      </c>
    </row>
    <row r="333" spans="1:37" x14ac:dyDescent="0.2">
      <c r="A333" s="58">
        <v>45292</v>
      </c>
      <c r="B333" s="49" t="s">
        <v>214</v>
      </c>
      <c r="C333" s="49" t="s">
        <v>528</v>
      </c>
      <c r="G333" s="49" t="s">
        <v>116</v>
      </c>
      <c r="H333" s="49" t="s">
        <v>1199</v>
      </c>
      <c r="I333" s="49" t="s">
        <v>118</v>
      </c>
      <c r="K333" s="49" t="s">
        <v>1212</v>
      </c>
      <c r="L333" s="49">
        <v>1</v>
      </c>
      <c r="M333" s="49">
        <v>127</v>
      </c>
      <c r="N333" s="49">
        <v>49</v>
      </c>
      <c r="O333" s="49">
        <v>123</v>
      </c>
      <c r="X333" s="49">
        <v>55</v>
      </c>
      <c r="Y333" s="49">
        <v>7</v>
      </c>
      <c r="AC333" s="1">
        <f>IF(ISBLANK(cp[[#This Row],[total_boys]]),SUM(cp[[#This Row],[boys_0-5_reached]],cp[[#This Row],[boys_6-12_reached]],cp[[#This Row],[boys_13-18_reached]]),cp[[#This Row],[total_boys]])</f>
        <v>50</v>
      </c>
      <c r="AD333" s="1">
        <f>IF(ISBLANK(cp[[#This Row],[total_girls]]),SUM(cp[[#This Row],[girls_0-5_reached]],cp[[#This Row],[girls_6-12_reached]],cp[[#This Row],[girls_13-18_reached]]),cp[[#This Row],[total_girls]])</f>
        <v>250</v>
      </c>
      <c r="AE333" s="1">
        <f>IF(ISBLANK(cp[[#This Row],[total_children]]),SUM(cp[[#This Row],[calc_boys]],cp[[#This Row],[calc_girls]]),cp[[#This Row],[total_children]])</f>
        <v>300</v>
      </c>
      <c r="AF333" s="1">
        <f>IF(ISBLANK(cp[[#This Row],[total_pwd]]),SUM(cp[[#This Row],[total_pwd_men]],cp[[#This Row],[total_pwd_women]]),cp[[#This Row],[total_pwd]])</f>
        <v>0</v>
      </c>
      <c r="AG333" s="1">
        <f>IF(ISBLANK(cp[[#This Row],[total_adults]]),SUM(cp[[#This Row],[total_men]],cp[[#This Row],[total_women]]),cp[[#This Row],[total_adults]])</f>
        <v>62</v>
      </c>
      <c r="AH333" s="1">
        <f>IF(ISBLANK(cp[[#This Row],[total_beneficiaries_reached]]),SUM(cp[[#This Row],[calc_children]],cp[[#This Row],[calc_adults]]),cp[[#This Row],[total_beneficiaries_reached]])</f>
        <v>362</v>
      </c>
      <c r="AI333" s="49" t="str">
        <f ca="1">IF(B333="","",OFFSET(table_admin1[[#Headers],[ADM1_PT]],MATCH(B333,admin1,0),1))</f>
        <v>MZ08</v>
      </c>
      <c r="AJ333" s="49" t="str">
        <f t="shared" ca="1" si="10"/>
        <v>MZ0802</v>
      </c>
      <c r="AK333" s="49" t="str">
        <f t="shared" ca="1" si="11"/>
        <v/>
      </c>
    </row>
    <row r="334" spans="1:37" x14ac:dyDescent="0.2">
      <c r="A334" s="58">
        <v>45292</v>
      </c>
      <c r="B334" s="49" t="s">
        <v>224</v>
      </c>
      <c r="C334" s="49" t="s">
        <v>641</v>
      </c>
      <c r="G334" s="49" t="s">
        <v>122</v>
      </c>
      <c r="H334" s="49" t="s">
        <v>144</v>
      </c>
      <c r="I334" s="49" t="s">
        <v>124</v>
      </c>
      <c r="J334" s="49" t="s">
        <v>1315</v>
      </c>
      <c r="K334" s="49" t="s">
        <v>125</v>
      </c>
      <c r="L334" s="49">
        <v>131</v>
      </c>
      <c r="M334" s="49">
        <v>184</v>
      </c>
      <c r="N334" s="49">
        <v>171</v>
      </c>
      <c r="O334" s="49">
        <v>193</v>
      </c>
      <c r="X334" s="49">
        <v>93</v>
      </c>
      <c r="Y334" s="49">
        <v>146</v>
      </c>
      <c r="AC334" s="1">
        <f>IF(ISBLANK(cp[[#This Row],[total_boys]]),SUM(cp[[#This Row],[boys_0-5_reached]],cp[[#This Row],[boys_6-12_reached]],cp[[#This Row],[boys_13-18_reached]]),cp[[#This Row],[total_boys]])</f>
        <v>302</v>
      </c>
      <c r="AD334" s="1">
        <f>IF(ISBLANK(cp[[#This Row],[total_girls]]),SUM(cp[[#This Row],[girls_0-5_reached]],cp[[#This Row],[girls_6-12_reached]],cp[[#This Row],[girls_13-18_reached]]),cp[[#This Row],[total_girls]])</f>
        <v>377</v>
      </c>
      <c r="AE334" s="1">
        <f>IF(ISBLANK(cp[[#This Row],[total_children]]),SUM(cp[[#This Row],[calc_boys]],cp[[#This Row],[calc_girls]]),cp[[#This Row],[total_children]])</f>
        <v>679</v>
      </c>
      <c r="AF334" s="1">
        <f>IF(ISBLANK(cp[[#This Row],[total_pwd]]),SUM(cp[[#This Row],[total_pwd_men]],cp[[#This Row],[total_pwd_women]]),cp[[#This Row],[total_pwd]])</f>
        <v>0</v>
      </c>
      <c r="AG334" s="1">
        <f>IF(ISBLANK(cp[[#This Row],[total_adults]]),SUM(cp[[#This Row],[total_men]],cp[[#This Row],[total_women]]),cp[[#This Row],[total_adults]])</f>
        <v>239</v>
      </c>
      <c r="AH334" s="1">
        <f>IF(ISBLANK(cp[[#This Row],[total_beneficiaries_reached]]),SUM(cp[[#This Row],[calc_children]],cp[[#This Row],[calc_adults]]),cp[[#This Row],[total_beneficiaries_reached]])</f>
        <v>918</v>
      </c>
      <c r="AI334" s="49" t="str">
        <f ca="1">IF(B334="","",OFFSET(table_admin1[[#Headers],[ADM1_PT]],MATCH(B334,admin1,0),1))</f>
        <v>MZ10</v>
      </c>
      <c r="AJ334" s="49" t="str">
        <f t="shared" ca="1" si="10"/>
        <v>MZ1002</v>
      </c>
      <c r="AK334" s="49" t="str">
        <f t="shared" ca="1" si="11"/>
        <v/>
      </c>
    </row>
    <row r="335" spans="1:37" x14ac:dyDescent="0.2">
      <c r="A335" s="58">
        <v>45352</v>
      </c>
      <c r="B335" s="49" t="s">
        <v>120</v>
      </c>
      <c r="C335" s="49" t="s">
        <v>220</v>
      </c>
      <c r="G335" s="49" t="s">
        <v>116</v>
      </c>
      <c r="H335" s="49" t="s">
        <v>146</v>
      </c>
      <c r="I335" s="49" t="s">
        <v>118</v>
      </c>
      <c r="K335" s="49" t="s">
        <v>1212</v>
      </c>
      <c r="L335" s="49">
        <v>44</v>
      </c>
      <c r="M335" s="49">
        <v>132</v>
      </c>
      <c r="N335" s="49">
        <v>9</v>
      </c>
      <c r="O335" s="49">
        <v>131</v>
      </c>
      <c r="X335" s="49">
        <v>36</v>
      </c>
      <c r="Y335" s="49">
        <v>87</v>
      </c>
      <c r="AC335" s="1">
        <f>IF(ISBLANK(cp[[#This Row],[total_boys]]),SUM(cp[[#This Row],[boys_0-5_reached]],cp[[#This Row],[boys_6-12_reached]],cp[[#This Row],[boys_13-18_reached]]),cp[[#This Row],[total_boys]])</f>
        <v>53</v>
      </c>
      <c r="AD335" s="1">
        <f>IF(ISBLANK(cp[[#This Row],[total_girls]]),SUM(cp[[#This Row],[girls_0-5_reached]],cp[[#This Row],[girls_6-12_reached]],cp[[#This Row],[girls_13-18_reached]]),cp[[#This Row],[total_girls]])</f>
        <v>263</v>
      </c>
      <c r="AE335" s="1">
        <f>IF(ISBLANK(cp[[#This Row],[total_children]]),SUM(cp[[#This Row],[calc_boys]],cp[[#This Row],[calc_girls]]),cp[[#This Row],[total_children]])</f>
        <v>316</v>
      </c>
      <c r="AF335" s="1">
        <f>IF(ISBLANK(cp[[#This Row],[total_pwd]]),SUM(cp[[#This Row],[total_pwd_men]],cp[[#This Row],[total_pwd_women]]),cp[[#This Row],[total_pwd]])</f>
        <v>0</v>
      </c>
      <c r="AG335" s="1">
        <f>IF(ISBLANK(cp[[#This Row],[total_adults]]),SUM(cp[[#This Row],[total_men]],cp[[#This Row],[total_women]]),cp[[#This Row],[total_adults]])</f>
        <v>123</v>
      </c>
      <c r="AH335" s="1">
        <f>IF(ISBLANK(cp[[#This Row],[total_beneficiaries_reached]]),SUM(cp[[#This Row],[calc_children]],cp[[#This Row],[calc_adults]]),cp[[#This Row],[total_beneficiaries_reached]])</f>
        <v>439</v>
      </c>
      <c r="AI335" s="49" t="str">
        <f ca="1">IF(B335="","",OFFSET(table_admin1[[#Headers],[ADM1_PT]],MATCH(B335,admin1,0),1))</f>
        <v>MZ01</v>
      </c>
      <c r="AJ335" s="49" t="str">
        <f t="shared" ca="1" si="10"/>
        <v>MZ0109</v>
      </c>
      <c r="AK335" s="49" t="str">
        <f t="shared" ca="1" si="11"/>
        <v/>
      </c>
    </row>
    <row r="336" spans="1:37" x14ac:dyDescent="0.2">
      <c r="A336" s="58">
        <v>45292</v>
      </c>
      <c r="B336" s="49" t="s">
        <v>192</v>
      </c>
      <c r="C336" s="49" t="s">
        <v>370</v>
      </c>
      <c r="G336" s="49" t="s">
        <v>116</v>
      </c>
      <c r="H336" s="49" t="s">
        <v>144</v>
      </c>
      <c r="I336" s="49" t="s">
        <v>118</v>
      </c>
      <c r="K336" s="49" t="s">
        <v>1212</v>
      </c>
      <c r="L336" s="49">
        <v>70</v>
      </c>
      <c r="M336" s="49">
        <v>95</v>
      </c>
      <c r="N336" s="49">
        <v>196</v>
      </c>
      <c r="O336" s="49">
        <v>87</v>
      </c>
      <c r="X336" s="49">
        <v>102</v>
      </c>
      <c r="Y336" s="49">
        <v>40</v>
      </c>
      <c r="AC336" s="1">
        <f>IF(ISBLANK(cp[[#This Row],[total_boys]]),SUM(cp[[#This Row],[boys_0-5_reached]],cp[[#This Row],[boys_6-12_reached]],cp[[#This Row],[boys_13-18_reached]]),cp[[#This Row],[total_boys]])</f>
        <v>266</v>
      </c>
      <c r="AD336" s="1">
        <f>IF(ISBLANK(cp[[#This Row],[total_girls]]),SUM(cp[[#This Row],[girls_0-5_reached]],cp[[#This Row],[girls_6-12_reached]],cp[[#This Row],[girls_13-18_reached]]),cp[[#This Row],[total_girls]])</f>
        <v>182</v>
      </c>
      <c r="AE336" s="1">
        <f>IF(ISBLANK(cp[[#This Row],[total_children]]),SUM(cp[[#This Row],[calc_boys]],cp[[#This Row],[calc_girls]]),cp[[#This Row],[total_children]])</f>
        <v>448</v>
      </c>
      <c r="AF336" s="1">
        <f>IF(ISBLANK(cp[[#This Row],[total_pwd]]),SUM(cp[[#This Row],[total_pwd_men]],cp[[#This Row],[total_pwd_women]]),cp[[#This Row],[total_pwd]])</f>
        <v>0</v>
      </c>
      <c r="AG336" s="1">
        <f>IF(ISBLANK(cp[[#This Row],[total_adults]]),SUM(cp[[#This Row],[total_men]],cp[[#This Row],[total_women]]),cp[[#This Row],[total_adults]])</f>
        <v>142</v>
      </c>
      <c r="AH336" s="1">
        <f>IF(ISBLANK(cp[[#This Row],[total_beneficiaries_reached]]),SUM(cp[[#This Row],[calc_children]],cp[[#This Row],[calc_adults]]),cp[[#This Row],[total_beneficiaries_reached]])</f>
        <v>590</v>
      </c>
      <c r="AI336" s="49" t="str">
        <f ca="1">IF(B336="","",OFFSET(table_admin1[[#Headers],[ADM1_PT]],MATCH(B336,admin1,0),1))</f>
        <v>MZ04</v>
      </c>
      <c r="AJ336" s="49" t="str">
        <f t="shared" ca="1" si="10"/>
        <v>MZ0404</v>
      </c>
      <c r="AK336" s="49" t="str">
        <f t="shared" ca="1" si="11"/>
        <v/>
      </c>
    </row>
    <row r="337" spans="1:37" x14ac:dyDescent="0.2">
      <c r="A337" s="58">
        <v>45292</v>
      </c>
      <c r="B337" s="49" t="s">
        <v>113</v>
      </c>
      <c r="C337" s="49" t="s">
        <v>613</v>
      </c>
      <c r="G337" s="49" t="s">
        <v>122</v>
      </c>
      <c r="H337" s="49" t="s">
        <v>144</v>
      </c>
      <c r="I337" s="49" t="s">
        <v>124</v>
      </c>
      <c r="J337" s="49" t="s">
        <v>1315</v>
      </c>
      <c r="K337" s="49" t="s">
        <v>125</v>
      </c>
      <c r="L337" s="49">
        <v>64</v>
      </c>
      <c r="M337" s="49">
        <v>190</v>
      </c>
      <c r="N337" s="49">
        <v>79</v>
      </c>
      <c r="O337" s="49">
        <v>42</v>
      </c>
      <c r="X337" s="49">
        <v>145</v>
      </c>
      <c r="Y337" s="49">
        <v>8</v>
      </c>
      <c r="AC337" s="1">
        <f>IF(ISBLANK(cp[[#This Row],[total_boys]]),SUM(cp[[#This Row],[boys_0-5_reached]],cp[[#This Row],[boys_6-12_reached]],cp[[#This Row],[boys_13-18_reached]]),cp[[#This Row],[total_boys]])</f>
        <v>143</v>
      </c>
      <c r="AD337" s="1">
        <f>IF(ISBLANK(cp[[#This Row],[total_girls]]),SUM(cp[[#This Row],[girls_0-5_reached]],cp[[#This Row],[girls_6-12_reached]],cp[[#This Row],[girls_13-18_reached]]),cp[[#This Row],[total_girls]])</f>
        <v>232</v>
      </c>
      <c r="AE337" s="1">
        <f>IF(ISBLANK(cp[[#This Row],[total_children]]),SUM(cp[[#This Row],[calc_boys]],cp[[#This Row],[calc_girls]]),cp[[#This Row],[total_children]])</f>
        <v>375</v>
      </c>
      <c r="AF337" s="1">
        <f>IF(ISBLANK(cp[[#This Row],[total_pwd]]),SUM(cp[[#This Row],[total_pwd_men]],cp[[#This Row],[total_pwd_women]]),cp[[#This Row],[total_pwd]])</f>
        <v>0</v>
      </c>
      <c r="AG337" s="1">
        <f>IF(ISBLANK(cp[[#This Row],[total_adults]]),SUM(cp[[#This Row],[total_men]],cp[[#This Row],[total_women]]),cp[[#This Row],[total_adults]])</f>
        <v>153</v>
      </c>
      <c r="AH337" s="1">
        <f>IF(ISBLANK(cp[[#This Row],[total_beneficiaries_reached]]),SUM(cp[[#This Row],[calc_children]],cp[[#This Row],[calc_adults]]),cp[[#This Row],[total_beneficiaries_reached]])</f>
        <v>528</v>
      </c>
      <c r="AI337" s="49" t="str">
        <f ca="1">IF(B337="","",OFFSET(table_admin1[[#Headers],[ADM1_PT]],MATCH(B337,admin1,0),1))</f>
        <v>MZ09</v>
      </c>
      <c r="AJ337" s="49" t="str">
        <f t="shared" ca="1" si="10"/>
        <v>MZ0907</v>
      </c>
      <c r="AK337" s="49" t="str">
        <f t="shared" ca="1" si="11"/>
        <v/>
      </c>
    </row>
    <row r="338" spans="1:37" x14ac:dyDescent="0.2">
      <c r="A338" s="58">
        <v>45383</v>
      </c>
      <c r="B338" s="49" t="s">
        <v>209</v>
      </c>
      <c r="C338" s="49" t="s">
        <v>471</v>
      </c>
      <c r="G338" s="49" t="s">
        <v>116</v>
      </c>
      <c r="H338" s="49" t="s">
        <v>145</v>
      </c>
      <c r="I338" s="49" t="s">
        <v>118</v>
      </c>
      <c r="K338" s="49" t="s">
        <v>1212</v>
      </c>
      <c r="L338" s="49">
        <v>105</v>
      </c>
      <c r="M338" s="49">
        <v>138</v>
      </c>
      <c r="N338" s="49">
        <v>34</v>
      </c>
      <c r="O338" s="49">
        <v>120</v>
      </c>
      <c r="X338" s="49">
        <v>85</v>
      </c>
      <c r="Y338" s="49">
        <v>84</v>
      </c>
      <c r="AC338" s="1">
        <f>IF(ISBLANK(cp[[#This Row],[total_boys]]),SUM(cp[[#This Row],[boys_0-5_reached]],cp[[#This Row],[boys_6-12_reached]],cp[[#This Row],[boys_13-18_reached]]),cp[[#This Row],[total_boys]])</f>
        <v>139</v>
      </c>
      <c r="AD338" s="1">
        <f>IF(ISBLANK(cp[[#This Row],[total_girls]]),SUM(cp[[#This Row],[girls_0-5_reached]],cp[[#This Row],[girls_6-12_reached]],cp[[#This Row],[girls_13-18_reached]]),cp[[#This Row],[total_girls]])</f>
        <v>258</v>
      </c>
      <c r="AE338" s="1">
        <f>IF(ISBLANK(cp[[#This Row],[total_children]]),SUM(cp[[#This Row],[calc_boys]],cp[[#This Row],[calc_girls]]),cp[[#This Row],[total_children]])</f>
        <v>397</v>
      </c>
      <c r="AF338" s="1">
        <f>IF(ISBLANK(cp[[#This Row],[total_pwd]]),SUM(cp[[#This Row],[total_pwd_men]],cp[[#This Row],[total_pwd_women]]),cp[[#This Row],[total_pwd]])</f>
        <v>0</v>
      </c>
      <c r="AG338" s="1">
        <f>IF(ISBLANK(cp[[#This Row],[total_adults]]),SUM(cp[[#This Row],[total_men]],cp[[#This Row],[total_women]]),cp[[#This Row],[total_adults]])</f>
        <v>169</v>
      </c>
      <c r="AH338" s="1">
        <f>IF(ISBLANK(cp[[#This Row],[total_beneficiaries_reached]]),SUM(cp[[#This Row],[calc_children]],cp[[#This Row],[calc_adults]]),cp[[#This Row],[total_beneficiaries_reached]])</f>
        <v>566</v>
      </c>
      <c r="AI338" s="49" t="str">
        <f ca="1">IF(B338="","",OFFSET(table_admin1[[#Headers],[ADM1_PT]],MATCH(B338,admin1,0),1))</f>
        <v>MZ07</v>
      </c>
      <c r="AJ338" s="49" t="str">
        <f t="shared" ca="1" si="10"/>
        <v>MZ0710</v>
      </c>
      <c r="AK338" s="49" t="str">
        <f t="shared" ca="1" si="11"/>
        <v/>
      </c>
    </row>
    <row r="339" spans="1:37" x14ac:dyDescent="0.2">
      <c r="A339" s="58">
        <v>45352</v>
      </c>
      <c r="B339" s="49" t="s">
        <v>120</v>
      </c>
      <c r="C339" s="49" t="s">
        <v>129</v>
      </c>
      <c r="G339" s="49" t="s">
        <v>122</v>
      </c>
      <c r="H339" s="49" t="s">
        <v>146</v>
      </c>
      <c r="I339" s="49" t="s">
        <v>124</v>
      </c>
      <c r="J339" s="49" t="s">
        <v>1315</v>
      </c>
      <c r="K339" s="49" t="s">
        <v>125</v>
      </c>
      <c r="L339" s="49">
        <v>124</v>
      </c>
      <c r="M339" s="49">
        <v>7</v>
      </c>
      <c r="N339" s="49">
        <v>113</v>
      </c>
      <c r="O339" s="49">
        <v>71</v>
      </c>
      <c r="X339" s="49">
        <v>16</v>
      </c>
      <c r="Y339" s="49">
        <v>55</v>
      </c>
      <c r="AC339" s="1">
        <f>IF(ISBLANK(cp[[#This Row],[total_boys]]),SUM(cp[[#This Row],[boys_0-5_reached]],cp[[#This Row],[boys_6-12_reached]],cp[[#This Row],[boys_13-18_reached]]),cp[[#This Row],[total_boys]])</f>
        <v>237</v>
      </c>
      <c r="AD339" s="1">
        <f>IF(ISBLANK(cp[[#This Row],[total_girls]]),SUM(cp[[#This Row],[girls_0-5_reached]],cp[[#This Row],[girls_6-12_reached]],cp[[#This Row],[girls_13-18_reached]]),cp[[#This Row],[total_girls]])</f>
        <v>78</v>
      </c>
      <c r="AE339" s="1">
        <f>IF(ISBLANK(cp[[#This Row],[total_children]]),SUM(cp[[#This Row],[calc_boys]],cp[[#This Row],[calc_girls]]),cp[[#This Row],[total_children]])</f>
        <v>315</v>
      </c>
      <c r="AF339" s="1">
        <f>IF(ISBLANK(cp[[#This Row],[total_pwd]]),SUM(cp[[#This Row],[total_pwd_men]],cp[[#This Row],[total_pwd_women]]),cp[[#This Row],[total_pwd]])</f>
        <v>0</v>
      </c>
      <c r="AG339" s="1">
        <f>IF(ISBLANK(cp[[#This Row],[total_adults]]),SUM(cp[[#This Row],[total_men]],cp[[#This Row],[total_women]]),cp[[#This Row],[total_adults]])</f>
        <v>71</v>
      </c>
      <c r="AH339" s="1">
        <f>IF(ISBLANK(cp[[#This Row],[total_beneficiaries_reached]]),SUM(cp[[#This Row],[calc_children]],cp[[#This Row],[calc_adults]]),cp[[#This Row],[total_beneficiaries_reached]])</f>
        <v>386</v>
      </c>
      <c r="AI339" s="49" t="str">
        <f ca="1">IF(B339="","",OFFSET(table_admin1[[#Headers],[ADM1_PT]],MATCH(B339,admin1,0),1))</f>
        <v>MZ01</v>
      </c>
      <c r="AJ339" s="49" t="str">
        <f t="shared" ca="1" si="10"/>
        <v>MZ0110</v>
      </c>
      <c r="AK339" s="49" t="str">
        <f t="shared" ca="1" si="11"/>
        <v/>
      </c>
    </row>
    <row r="340" spans="1:37" x14ac:dyDescent="0.2">
      <c r="A340" s="58">
        <v>45292</v>
      </c>
      <c r="B340" s="49" t="s">
        <v>229</v>
      </c>
      <c r="C340" s="49" t="s">
        <v>708</v>
      </c>
      <c r="G340" s="49" t="s">
        <v>116</v>
      </c>
      <c r="H340" s="49" t="s">
        <v>144</v>
      </c>
      <c r="I340" s="49" t="s">
        <v>118</v>
      </c>
      <c r="K340" s="49" t="s">
        <v>1212</v>
      </c>
      <c r="L340" s="49">
        <v>68</v>
      </c>
      <c r="M340" s="49">
        <v>161</v>
      </c>
      <c r="N340" s="49">
        <v>196</v>
      </c>
      <c r="O340" s="49">
        <v>175</v>
      </c>
      <c r="X340" s="49">
        <v>69</v>
      </c>
      <c r="Y340" s="49">
        <v>86</v>
      </c>
      <c r="AC340" s="1">
        <f>IF(ISBLANK(cp[[#This Row],[total_boys]]),SUM(cp[[#This Row],[boys_0-5_reached]],cp[[#This Row],[boys_6-12_reached]],cp[[#This Row],[boys_13-18_reached]]),cp[[#This Row],[total_boys]])</f>
        <v>264</v>
      </c>
      <c r="AD340" s="1">
        <f>IF(ISBLANK(cp[[#This Row],[total_girls]]),SUM(cp[[#This Row],[girls_0-5_reached]],cp[[#This Row],[girls_6-12_reached]],cp[[#This Row],[girls_13-18_reached]]),cp[[#This Row],[total_girls]])</f>
        <v>336</v>
      </c>
      <c r="AE340" s="1">
        <f>IF(ISBLANK(cp[[#This Row],[total_children]]),SUM(cp[[#This Row],[calc_boys]],cp[[#This Row],[calc_girls]]),cp[[#This Row],[total_children]])</f>
        <v>600</v>
      </c>
      <c r="AF340" s="1">
        <f>IF(ISBLANK(cp[[#This Row],[total_pwd]]),SUM(cp[[#This Row],[total_pwd_men]],cp[[#This Row],[total_pwd_women]]),cp[[#This Row],[total_pwd]])</f>
        <v>0</v>
      </c>
      <c r="AG340" s="1">
        <f>IF(ISBLANK(cp[[#This Row],[total_adults]]),SUM(cp[[#This Row],[total_men]],cp[[#This Row],[total_women]]),cp[[#This Row],[total_adults]])</f>
        <v>155</v>
      </c>
      <c r="AH340" s="1">
        <f>IF(ISBLANK(cp[[#This Row],[total_beneficiaries_reached]]),SUM(cp[[#This Row],[calc_children]],cp[[#This Row],[calc_adults]]),cp[[#This Row],[total_beneficiaries_reached]])</f>
        <v>755</v>
      </c>
      <c r="AI340" s="49" t="str">
        <f ca="1">IF(B340="","",OFFSET(table_admin1[[#Headers],[ADM1_PT]],MATCH(B340,admin1,0),1))</f>
        <v>MZ11</v>
      </c>
      <c r="AJ340" s="49" t="str">
        <f t="shared" ca="1" si="10"/>
        <v>MZ1105</v>
      </c>
      <c r="AK340" s="49" t="str">
        <f t="shared" ca="1" si="11"/>
        <v/>
      </c>
    </row>
    <row r="341" spans="1:37" x14ac:dyDescent="0.2">
      <c r="A341" s="58">
        <v>45383</v>
      </c>
      <c r="B341" s="49" t="s">
        <v>120</v>
      </c>
      <c r="C341" s="49" t="s">
        <v>127</v>
      </c>
      <c r="G341" s="49" t="s">
        <v>122</v>
      </c>
      <c r="H341" s="49" t="s">
        <v>1202</v>
      </c>
      <c r="I341" s="49" t="s">
        <v>124</v>
      </c>
      <c r="K341" s="49" t="s">
        <v>1212</v>
      </c>
      <c r="L341" s="49">
        <v>156</v>
      </c>
      <c r="M341" s="49">
        <v>185</v>
      </c>
      <c r="N341" s="49">
        <v>128</v>
      </c>
      <c r="O341" s="49">
        <v>159</v>
      </c>
      <c r="X341" s="49">
        <v>30</v>
      </c>
      <c r="Y341" s="49">
        <v>189</v>
      </c>
      <c r="AC341" s="1">
        <f>IF(ISBLANK(cp[[#This Row],[total_boys]]),SUM(cp[[#This Row],[boys_0-5_reached]],cp[[#This Row],[boys_6-12_reached]],cp[[#This Row],[boys_13-18_reached]]),cp[[#This Row],[total_boys]])</f>
        <v>284</v>
      </c>
      <c r="AD341" s="1">
        <f>IF(ISBLANK(cp[[#This Row],[total_girls]]),SUM(cp[[#This Row],[girls_0-5_reached]],cp[[#This Row],[girls_6-12_reached]],cp[[#This Row],[girls_13-18_reached]]),cp[[#This Row],[total_girls]])</f>
        <v>344</v>
      </c>
      <c r="AE341" s="1">
        <f>IF(ISBLANK(cp[[#This Row],[total_children]]),SUM(cp[[#This Row],[calc_boys]],cp[[#This Row],[calc_girls]]),cp[[#This Row],[total_children]])</f>
        <v>628</v>
      </c>
      <c r="AF341" s="1">
        <f>IF(ISBLANK(cp[[#This Row],[total_pwd]]),SUM(cp[[#This Row],[total_pwd_men]],cp[[#This Row],[total_pwd_women]]),cp[[#This Row],[total_pwd]])</f>
        <v>0</v>
      </c>
      <c r="AG341" s="1">
        <f>IF(ISBLANK(cp[[#This Row],[total_adults]]),SUM(cp[[#This Row],[total_men]],cp[[#This Row],[total_women]]),cp[[#This Row],[total_adults]])</f>
        <v>219</v>
      </c>
      <c r="AH341" s="1">
        <f>IF(ISBLANK(cp[[#This Row],[total_beneficiaries_reached]]),SUM(cp[[#This Row],[calc_children]],cp[[#This Row],[calc_adults]]),cp[[#This Row],[total_beneficiaries_reached]])</f>
        <v>847</v>
      </c>
      <c r="AI341" s="49" t="str">
        <f ca="1">IF(B341="","",OFFSET(table_admin1[[#Headers],[ADM1_PT]],MATCH(B341,admin1,0),1))</f>
        <v>MZ01</v>
      </c>
      <c r="AJ341" s="49" t="str">
        <f t="shared" ca="1" si="10"/>
        <v>MZ0101</v>
      </c>
      <c r="AK341" s="49" t="str">
        <f t="shared" ca="1" si="11"/>
        <v/>
      </c>
    </row>
    <row r="342" spans="1:37" x14ac:dyDescent="0.2">
      <c r="A342" s="58">
        <v>45292</v>
      </c>
      <c r="B342" s="49" t="s">
        <v>209</v>
      </c>
      <c r="C342" s="49" t="s">
        <v>505</v>
      </c>
      <c r="G342" s="49" t="s">
        <v>116</v>
      </c>
      <c r="H342" s="49" t="s">
        <v>144</v>
      </c>
      <c r="I342" s="49" t="s">
        <v>118</v>
      </c>
      <c r="K342" s="49" t="s">
        <v>1212</v>
      </c>
      <c r="L342" s="49">
        <v>108</v>
      </c>
      <c r="M342" s="49">
        <v>183</v>
      </c>
      <c r="N342" s="49">
        <v>115</v>
      </c>
      <c r="O342" s="49">
        <v>103</v>
      </c>
      <c r="X342" s="49">
        <v>195</v>
      </c>
      <c r="Y342" s="49">
        <v>135</v>
      </c>
      <c r="AC342" s="1">
        <f>IF(ISBLANK(cp[[#This Row],[total_boys]]),SUM(cp[[#This Row],[boys_0-5_reached]],cp[[#This Row],[boys_6-12_reached]],cp[[#This Row],[boys_13-18_reached]]),cp[[#This Row],[total_boys]])</f>
        <v>223</v>
      </c>
      <c r="AD342" s="1">
        <f>IF(ISBLANK(cp[[#This Row],[total_girls]]),SUM(cp[[#This Row],[girls_0-5_reached]],cp[[#This Row],[girls_6-12_reached]],cp[[#This Row],[girls_13-18_reached]]),cp[[#This Row],[total_girls]])</f>
        <v>286</v>
      </c>
      <c r="AE342" s="1">
        <f>IF(ISBLANK(cp[[#This Row],[total_children]]),SUM(cp[[#This Row],[calc_boys]],cp[[#This Row],[calc_girls]]),cp[[#This Row],[total_children]])</f>
        <v>509</v>
      </c>
      <c r="AF342" s="1">
        <f>IF(ISBLANK(cp[[#This Row],[total_pwd]]),SUM(cp[[#This Row],[total_pwd_men]],cp[[#This Row],[total_pwd_women]]),cp[[#This Row],[total_pwd]])</f>
        <v>0</v>
      </c>
      <c r="AG342" s="1">
        <f>IF(ISBLANK(cp[[#This Row],[total_adults]]),SUM(cp[[#This Row],[total_men]],cp[[#This Row],[total_women]]),cp[[#This Row],[total_adults]])</f>
        <v>330</v>
      </c>
      <c r="AH342" s="1">
        <f>IF(ISBLANK(cp[[#This Row],[total_beneficiaries_reached]]),SUM(cp[[#This Row],[calc_children]],cp[[#This Row],[calc_adults]]),cp[[#This Row],[total_beneficiaries_reached]])</f>
        <v>839</v>
      </c>
      <c r="AI342" s="49" t="str">
        <f ca="1">IF(B342="","",OFFSET(table_admin1[[#Headers],[ADM1_PT]],MATCH(B342,admin1,0),1))</f>
        <v>MZ07</v>
      </c>
      <c r="AJ342" s="49" t="str">
        <f t="shared" ca="1" si="10"/>
        <v>MZ0719</v>
      </c>
      <c r="AK342" s="49" t="str">
        <f t="shared" ca="1" si="11"/>
        <v/>
      </c>
    </row>
    <row r="343" spans="1:37" x14ac:dyDescent="0.2">
      <c r="A343" s="58">
        <v>45352</v>
      </c>
      <c r="B343" s="49" t="s">
        <v>209</v>
      </c>
      <c r="C343" s="49" t="s">
        <v>489</v>
      </c>
      <c r="G343" s="49" t="s">
        <v>116</v>
      </c>
      <c r="H343" s="49" t="s">
        <v>145</v>
      </c>
      <c r="K343" s="49" t="s">
        <v>1212</v>
      </c>
      <c r="L343" s="49">
        <v>11</v>
      </c>
      <c r="M343" s="49">
        <v>66</v>
      </c>
      <c r="N343" s="49">
        <v>56</v>
      </c>
      <c r="O343" s="49">
        <v>94</v>
      </c>
      <c r="X343" s="49">
        <v>2</v>
      </c>
      <c r="Y343" s="49">
        <v>63</v>
      </c>
      <c r="AC343" s="1">
        <f>IF(ISBLANK(cp[[#This Row],[total_boys]]),SUM(cp[[#This Row],[boys_0-5_reached]],cp[[#This Row],[boys_6-12_reached]],cp[[#This Row],[boys_13-18_reached]]),cp[[#This Row],[total_boys]])</f>
        <v>67</v>
      </c>
      <c r="AD343" s="1">
        <f>IF(ISBLANK(cp[[#This Row],[total_girls]]),SUM(cp[[#This Row],[girls_0-5_reached]],cp[[#This Row],[girls_6-12_reached]],cp[[#This Row],[girls_13-18_reached]]),cp[[#This Row],[total_girls]])</f>
        <v>160</v>
      </c>
      <c r="AE343" s="1">
        <f>IF(ISBLANK(cp[[#This Row],[total_children]]),SUM(cp[[#This Row],[calc_boys]],cp[[#This Row],[calc_girls]]),cp[[#This Row],[total_children]])</f>
        <v>227</v>
      </c>
      <c r="AF343" s="1">
        <f>IF(ISBLANK(cp[[#This Row],[total_pwd]]),SUM(cp[[#This Row],[total_pwd_men]],cp[[#This Row],[total_pwd_women]]),cp[[#This Row],[total_pwd]])</f>
        <v>0</v>
      </c>
      <c r="AG343" s="1">
        <f>IF(ISBLANK(cp[[#This Row],[total_adults]]),SUM(cp[[#This Row],[total_men]],cp[[#This Row],[total_women]]),cp[[#This Row],[total_adults]])</f>
        <v>65</v>
      </c>
      <c r="AH343" s="1">
        <f>IF(ISBLANK(cp[[#This Row],[total_beneficiaries_reached]]),SUM(cp[[#This Row],[calc_children]],cp[[#This Row],[calc_adults]]),cp[[#This Row],[total_beneficiaries_reached]])</f>
        <v>292</v>
      </c>
      <c r="AI343" s="49" t="str">
        <f ca="1">IF(B343="","",OFFSET(table_admin1[[#Headers],[ADM1_PT]],MATCH(B343,admin1,0),1))</f>
        <v>MZ07</v>
      </c>
      <c r="AJ343" s="49" t="str">
        <f t="shared" ca="1" si="10"/>
        <v>MZ0715</v>
      </c>
      <c r="AK343" s="49" t="str">
        <f t="shared" ca="1" si="11"/>
        <v/>
      </c>
    </row>
    <row r="344" spans="1:37" x14ac:dyDescent="0.2">
      <c r="A344" s="58">
        <v>45292</v>
      </c>
      <c r="B344" s="49" t="s">
        <v>120</v>
      </c>
      <c r="C344" s="49" t="s">
        <v>127</v>
      </c>
      <c r="G344" s="49" t="s">
        <v>122</v>
      </c>
      <c r="H344" s="49" t="s">
        <v>1199</v>
      </c>
      <c r="I344" s="49" t="s">
        <v>124</v>
      </c>
      <c r="J344" s="49" t="s">
        <v>1316</v>
      </c>
      <c r="K344" s="49" t="s">
        <v>125</v>
      </c>
      <c r="L344" s="49">
        <v>196</v>
      </c>
      <c r="M344" s="49">
        <v>73</v>
      </c>
      <c r="N344" s="49">
        <v>121</v>
      </c>
      <c r="O344" s="49">
        <v>180</v>
      </c>
      <c r="X344" s="49">
        <v>117</v>
      </c>
      <c r="Y344" s="49">
        <v>188</v>
      </c>
      <c r="AC344" s="1">
        <f>IF(ISBLANK(cp[[#This Row],[total_boys]]),SUM(cp[[#This Row],[boys_0-5_reached]],cp[[#This Row],[boys_6-12_reached]],cp[[#This Row],[boys_13-18_reached]]),cp[[#This Row],[total_boys]])</f>
        <v>317</v>
      </c>
      <c r="AD344" s="1">
        <f>IF(ISBLANK(cp[[#This Row],[total_girls]]),SUM(cp[[#This Row],[girls_0-5_reached]],cp[[#This Row],[girls_6-12_reached]],cp[[#This Row],[girls_13-18_reached]]),cp[[#This Row],[total_girls]])</f>
        <v>253</v>
      </c>
      <c r="AE344" s="1">
        <f>IF(ISBLANK(cp[[#This Row],[total_children]]),SUM(cp[[#This Row],[calc_boys]],cp[[#This Row],[calc_girls]]),cp[[#This Row],[total_children]])</f>
        <v>570</v>
      </c>
      <c r="AF344" s="1">
        <f>IF(ISBLANK(cp[[#This Row],[total_pwd]]),SUM(cp[[#This Row],[total_pwd_men]],cp[[#This Row],[total_pwd_women]]),cp[[#This Row],[total_pwd]])</f>
        <v>0</v>
      </c>
      <c r="AG344" s="1">
        <f>IF(ISBLANK(cp[[#This Row],[total_adults]]),SUM(cp[[#This Row],[total_men]],cp[[#This Row],[total_women]]),cp[[#This Row],[total_adults]])</f>
        <v>305</v>
      </c>
      <c r="AH344" s="1">
        <f>IF(ISBLANK(cp[[#This Row],[total_beneficiaries_reached]]),SUM(cp[[#This Row],[calc_children]],cp[[#This Row],[calc_adults]]),cp[[#This Row],[total_beneficiaries_reached]])</f>
        <v>875</v>
      </c>
      <c r="AI344" s="49" t="str">
        <f ca="1">IF(B344="","",OFFSET(table_admin1[[#Headers],[ADM1_PT]],MATCH(B344,admin1,0),1))</f>
        <v>MZ01</v>
      </c>
      <c r="AJ344" s="49" t="str">
        <f t="shared" ca="1" si="10"/>
        <v>MZ0101</v>
      </c>
      <c r="AK344" s="49" t="str">
        <f t="shared" ca="1" si="11"/>
        <v/>
      </c>
    </row>
    <row r="345" spans="1:37" x14ac:dyDescent="0.2">
      <c r="A345" s="58">
        <v>45383</v>
      </c>
      <c r="B345" s="49" t="s">
        <v>214</v>
      </c>
      <c r="C345" s="49" t="s">
        <v>524</v>
      </c>
      <c r="G345" s="49" t="s">
        <v>116</v>
      </c>
      <c r="H345" s="49" t="s">
        <v>145</v>
      </c>
      <c r="I345" s="49" t="s">
        <v>118</v>
      </c>
      <c r="K345" s="49" t="s">
        <v>1212</v>
      </c>
      <c r="L345" s="49">
        <v>200</v>
      </c>
      <c r="M345" s="49">
        <v>169</v>
      </c>
      <c r="N345" s="49">
        <v>163</v>
      </c>
      <c r="O345" s="49">
        <v>128</v>
      </c>
      <c r="X345" s="49">
        <v>79</v>
      </c>
      <c r="Y345" s="49">
        <v>41</v>
      </c>
      <c r="AC345" s="1">
        <f>IF(ISBLANK(cp[[#This Row],[total_boys]]),SUM(cp[[#This Row],[boys_0-5_reached]],cp[[#This Row],[boys_6-12_reached]],cp[[#This Row],[boys_13-18_reached]]),cp[[#This Row],[total_boys]])</f>
        <v>363</v>
      </c>
      <c r="AD345" s="1">
        <f>IF(ISBLANK(cp[[#This Row],[total_girls]]),SUM(cp[[#This Row],[girls_0-5_reached]],cp[[#This Row],[girls_6-12_reached]],cp[[#This Row],[girls_13-18_reached]]),cp[[#This Row],[total_girls]])</f>
        <v>297</v>
      </c>
      <c r="AE345" s="1">
        <f>IF(ISBLANK(cp[[#This Row],[total_children]]),SUM(cp[[#This Row],[calc_boys]],cp[[#This Row],[calc_girls]]),cp[[#This Row],[total_children]])</f>
        <v>660</v>
      </c>
      <c r="AF345" s="1">
        <f>IF(ISBLANK(cp[[#This Row],[total_pwd]]),SUM(cp[[#This Row],[total_pwd_men]],cp[[#This Row],[total_pwd_women]]),cp[[#This Row],[total_pwd]])</f>
        <v>0</v>
      </c>
      <c r="AG345" s="1">
        <f>IF(ISBLANK(cp[[#This Row],[total_adults]]),SUM(cp[[#This Row],[total_men]],cp[[#This Row],[total_women]]),cp[[#This Row],[total_adults]])</f>
        <v>120</v>
      </c>
      <c r="AH345" s="1">
        <f>IF(ISBLANK(cp[[#This Row],[total_beneficiaries_reached]]),SUM(cp[[#This Row],[calc_children]],cp[[#This Row],[calc_adults]]),cp[[#This Row],[total_beneficiaries_reached]])</f>
        <v>780</v>
      </c>
      <c r="AI345" s="49" t="str">
        <f ca="1">IF(B345="","",OFFSET(table_admin1[[#Headers],[ADM1_PT]],MATCH(B345,admin1,0),1))</f>
        <v>MZ08</v>
      </c>
      <c r="AJ345" s="49" t="str">
        <f t="shared" ca="1" si="10"/>
        <v>MZ0801</v>
      </c>
      <c r="AK345" s="49" t="str">
        <f t="shared" ca="1" si="11"/>
        <v/>
      </c>
    </row>
    <row r="346" spans="1:37" x14ac:dyDescent="0.2">
      <c r="A346" s="58">
        <v>45323</v>
      </c>
      <c r="B346" s="49" t="s">
        <v>113</v>
      </c>
      <c r="C346" s="49" t="s">
        <v>596</v>
      </c>
      <c r="G346" s="49" t="s">
        <v>116</v>
      </c>
      <c r="H346" s="49" t="s">
        <v>144</v>
      </c>
      <c r="I346" s="49" t="s">
        <v>118</v>
      </c>
      <c r="K346" s="49" t="s">
        <v>1212</v>
      </c>
      <c r="L346" s="49">
        <v>198</v>
      </c>
      <c r="M346" s="49">
        <v>167</v>
      </c>
      <c r="N346" s="49">
        <v>90</v>
      </c>
      <c r="O346" s="49">
        <v>194</v>
      </c>
      <c r="X346" s="49">
        <v>121</v>
      </c>
      <c r="Y346" s="49">
        <v>116</v>
      </c>
      <c r="AC346" s="1">
        <f>IF(ISBLANK(cp[[#This Row],[total_boys]]),SUM(cp[[#This Row],[boys_0-5_reached]],cp[[#This Row],[boys_6-12_reached]],cp[[#This Row],[boys_13-18_reached]]),cp[[#This Row],[total_boys]])</f>
        <v>288</v>
      </c>
      <c r="AD346" s="1">
        <f>IF(ISBLANK(cp[[#This Row],[total_girls]]),SUM(cp[[#This Row],[girls_0-5_reached]],cp[[#This Row],[girls_6-12_reached]],cp[[#This Row],[girls_13-18_reached]]),cp[[#This Row],[total_girls]])</f>
        <v>361</v>
      </c>
      <c r="AE346" s="1">
        <f>IF(ISBLANK(cp[[#This Row],[total_children]]),SUM(cp[[#This Row],[calc_boys]],cp[[#This Row],[calc_girls]]),cp[[#This Row],[total_children]])</f>
        <v>649</v>
      </c>
      <c r="AF346" s="1">
        <f>IF(ISBLANK(cp[[#This Row],[total_pwd]]),SUM(cp[[#This Row],[total_pwd_men]],cp[[#This Row],[total_pwd_women]]),cp[[#This Row],[total_pwd]])</f>
        <v>0</v>
      </c>
      <c r="AG346" s="1">
        <f>IF(ISBLANK(cp[[#This Row],[total_adults]]),SUM(cp[[#This Row],[total_men]],cp[[#This Row],[total_women]]),cp[[#This Row],[total_adults]])</f>
        <v>237</v>
      </c>
      <c r="AH346" s="1">
        <f>IF(ISBLANK(cp[[#This Row],[total_beneficiaries_reached]]),SUM(cp[[#This Row],[calc_children]],cp[[#This Row],[calc_adults]]),cp[[#This Row],[total_beneficiaries_reached]])</f>
        <v>886</v>
      </c>
      <c r="AI346" s="49" t="str">
        <f ca="1">IF(B346="","",OFFSET(table_admin1[[#Headers],[ADM1_PT]],MATCH(B346,admin1,0),1))</f>
        <v>MZ09</v>
      </c>
      <c r="AJ346" s="49" t="str">
        <f t="shared" ca="1" si="10"/>
        <v>MZ0902</v>
      </c>
      <c r="AK346" s="49" t="str">
        <f t="shared" ca="1" si="11"/>
        <v/>
      </c>
    </row>
    <row r="347" spans="1:37" x14ac:dyDescent="0.2">
      <c r="A347" s="58">
        <v>45292</v>
      </c>
      <c r="B347" s="49" t="s">
        <v>120</v>
      </c>
      <c r="C347" s="49" t="s">
        <v>127</v>
      </c>
      <c r="G347" s="49" t="s">
        <v>116</v>
      </c>
      <c r="H347" s="49" t="s">
        <v>146</v>
      </c>
      <c r="I347" s="49" t="s">
        <v>118</v>
      </c>
      <c r="K347" s="49" t="s">
        <v>1212</v>
      </c>
      <c r="L347" s="49">
        <v>47</v>
      </c>
      <c r="M347" s="49">
        <v>128</v>
      </c>
      <c r="N347" s="49">
        <v>176</v>
      </c>
      <c r="O347" s="49">
        <v>112</v>
      </c>
      <c r="X347" s="49">
        <v>188</v>
      </c>
      <c r="Y347" s="49">
        <v>65</v>
      </c>
      <c r="AC347" s="1">
        <f>IF(ISBLANK(cp[[#This Row],[total_boys]]),SUM(cp[[#This Row],[boys_0-5_reached]],cp[[#This Row],[boys_6-12_reached]],cp[[#This Row],[boys_13-18_reached]]),cp[[#This Row],[total_boys]])</f>
        <v>223</v>
      </c>
      <c r="AD347" s="1">
        <f>IF(ISBLANK(cp[[#This Row],[total_girls]]),SUM(cp[[#This Row],[girls_0-5_reached]],cp[[#This Row],[girls_6-12_reached]],cp[[#This Row],[girls_13-18_reached]]),cp[[#This Row],[total_girls]])</f>
        <v>240</v>
      </c>
      <c r="AE347" s="1">
        <f>IF(ISBLANK(cp[[#This Row],[total_children]]),SUM(cp[[#This Row],[calc_boys]],cp[[#This Row],[calc_girls]]),cp[[#This Row],[total_children]])</f>
        <v>463</v>
      </c>
      <c r="AF347" s="1">
        <f>IF(ISBLANK(cp[[#This Row],[total_pwd]]),SUM(cp[[#This Row],[total_pwd_men]],cp[[#This Row],[total_pwd_women]]),cp[[#This Row],[total_pwd]])</f>
        <v>0</v>
      </c>
      <c r="AG347" s="1">
        <f>IF(ISBLANK(cp[[#This Row],[total_adults]]),SUM(cp[[#This Row],[total_men]],cp[[#This Row],[total_women]]),cp[[#This Row],[total_adults]])</f>
        <v>253</v>
      </c>
      <c r="AH347" s="1">
        <f>IF(ISBLANK(cp[[#This Row],[total_beneficiaries_reached]]),SUM(cp[[#This Row],[calc_children]],cp[[#This Row],[calc_adults]]),cp[[#This Row],[total_beneficiaries_reached]])</f>
        <v>716</v>
      </c>
      <c r="AI347" s="49" t="str">
        <f ca="1">IF(B347="","",OFFSET(table_admin1[[#Headers],[ADM1_PT]],MATCH(B347,admin1,0),1))</f>
        <v>MZ01</v>
      </c>
      <c r="AJ347" s="49" t="str">
        <f t="shared" ca="1" si="10"/>
        <v>MZ0101</v>
      </c>
      <c r="AK347" s="49" t="str">
        <f t="shared" ca="1" si="11"/>
        <v/>
      </c>
    </row>
    <row r="348" spans="1:37" x14ac:dyDescent="0.2">
      <c r="A348" s="58">
        <v>45323</v>
      </c>
      <c r="B348" s="49" t="s">
        <v>192</v>
      </c>
      <c r="C348" s="49" t="s">
        <v>370</v>
      </c>
      <c r="G348" s="49" t="s">
        <v>116</v>
      </c>
      <c r="H348" s="49" t="s">
        <v>146</v>
      </c>
      <c r="I348" s="49" t="s">
        <v>118</v>
      </c>
      <c r="K348" s="49" t="s">
        <v>1212</v>
      </c>
      <c r="L348" s="49">
        <v>74</v>
      </c>
      <c r="M348" s="49">
        <v>154</v>
      </c>
      <c r="N348" s="49">
        <v>4</v>
      </c>
      <c r="O348" s="49">
        <v>123</v>
      </c>
      <c r="X348" s="49">
        <v>197</v>
      </c>
      <c r="Y348" s="49">
        <v>78</v>
      </c>
      <c r="AC348" s="1">
        <f>IF(ISBLANK(cp[[#This Row],[total_boys]]),SUM(cp[[#This Row],[boys_0-5_reached]],cp[[#This Row],[boys_6-12_reached]],cp[[#This Row],[boys_13-18_reached]]),cp[[#This Row],[total_boys]])</f>
        <v>78</v>
      </c>
      <c r="AD348" s="1">
        <f>IF(ISBLANK(cp[[#This Row],[total_girls]]),SUM(cp[[#This Row],[girls_0-5_reached]],cp[[#This Row],[girls_6-12_reached]],cp[[#This Row],[girls_13-18_reached]]),cp[[#This Row],[total_girls]])</f>
        <v>277</v>
      </c>
      <c r="AE348" s="1">
        <f>IF(ISBLANK(cp[[#This Row],[total_children]]),SUM(cp[[#This Row],[calc_boys]],cp[[#This Row],[calc_girls]]),cp[[#This Row],[total_children]])</f>
        <v>355</v>
      </c>
      <c r="AF348" s="1">
        <f>IF(ISBLANK(cp[[#This Row],[total_pwd]]),SUM(cp[[#This Row],[total_pwd_men]],cp[[#This Row],[total_pwd_women]]),cp[[#This Row],[total_pwd]])</f>
        <v>0</v>
      </c>
      <c r="AG348" s="1">
        <f>IF(ISBLANK(cp[[#This Row],[total_adults]]),SUM(cp[[#This Row],[total_men]],cp[[#This Row],[total_women]]),cp[[#This Row],[total_adults]])</f>
        <v>275</v>
      </c>
      <c r="AH348" s="1">
        <f>IF(ISBLANK(cp[[#This Row],[total_beneficiaries_reached]]),SUM(cp[[#This Row],[calc_children]],cp[[#This Row],[calc_adults]]),cp[[#This Row],[total_beneficiaries_reached]])</f>
        <v>630</v>
      </c>
      <c r="AI348" s="49" t="str">
        <f ca="1">IF(B348="","",OFFSET(table_admin1[[#Headers],[ADM1_PT]],MATCH(B348,admin1,0),1))</f>
        <v>MZ04</v>
      </c>
      <c r="AJ348" s="49" t="str">
        <f t="shared" ca="1" si="10"/>
        <v>MZ0404</v>
      </c>
      <c r="AK348" s="49" t="str">
        <f t="shared" ca="1" si="11"/>
        <v/>
      </c>
    </row>
    <row r="349" spans="1:37" x14ac:dyDescent="0.2">
      <c r="A349" s="58">
        <v>45292</v>
      </c>
      <c r="B349" s="49" t="s">
        <v>214</v>
      </c>
      <c r="C349" s="49" t="s">
        <v>524</v>
      </c>
      <c r="G349" s="49" t="s">
        <v>116</v>
      </c>
      <c r="H349" s="49" t="s">
        <v>145</v>
      </c>
      <c r="I349" s="49" t="s">
        <v>118</v>
      </c>
      <c r="K349" s="49" t="s">
        <v>1212</v>
      </c>
      <c r="L349" s="49">
        <v>30</v>
      </c>
      <c r="M349" s="49">
        <v>80</v>
      </c>
      <c r="N349" s="49">
        <v>87</v>
      </c>
      <c r="O349" s="49">
        <v>198</v>
      </c>
      <c r="X349" s="49">
        <v>72</v>
      </c>
      <c r="Y349" s="49">
        <v>124</v>
      </c>
      <c r="AC349" s="1">
        <f>IF(ISBLANK(cp[[#This Row],[total_boys]]),SUM(cp[[#This Row],[boys_0-5_reached]],cp[[#This Row],[boys_6-12_reached]],cp[[#This Row],[boys_13-18_reached]]),cp[[#This Row],[total_boys]])</f>
        <v>117</v>
      </c>
      <c r="AD349" s="1">
        <f>IF(ISBLANK(cp[[#This Row],[total_girls]]),SUM(cp[[#This Row],[girls_0-5_reached]],cp[[#This Row],[girls_6-12_reached]],cp[[#This Row],[girls_13-18_reached]]),cp[[#This Row],[total_girls]])</f>
        <v>278</v>
      </c>
      <c r="AE349" s="1">
        <f>IF(ISBLANK(cp[[#This Row],[total_children]]),SUM(cp[[#This Row],[calc_boys]],cp[[#This Row],[calc_girls]]),cp[[#This Row],[total_children]])</f>
        <v>395</v>
      </c>
      <c r="AF349" s="1">
        <f>IF(ISBLANK(cp[[#This Row],[total_pwd]]),SUM(cp[[#This Row],[total_pwd_men]],cp[[#This Row],[total_pwd_women]]),cp[[#This Row],[total_pwd]])</f>
        <v>0</v>
      </c>
      <c r="AG349" s="1">
        <f>IF(ISBLANK(cp[[#This Row],[total_adults]]),SUM(cp[[#This Row],[total_men]],cp[[#This Row],[total_women]]),cp[[#This Row],[total_adults]])</f>
        <v>196</v>
      </c>
      <c r="AH349" s="1">
        <f>IF(ISBLANK(cp[[#This Row],[total_beneficiaries_reached]]),SUM(cp[[#This Row],[calc_children]],cp[[#This Row],[calc_adults]]),cp[[#This Row],[total_beneficiaries_reached]])</f>
        <v>591</v>
      </c>
      <c r="AI349" s="49" t="str">
        <f ca="1">IF(B349="","",OFFSET(table_admin1[[#Headers],[ADM1_PT]],MATCH(B349,admin1,0),1))</f>
        <v>MZ08</v>
      </c>
      <c r="AJ349" s="49" t="str">
        <f t="shared" ca="1" si="10"/>
        <v>MZ0801</v>
      </c>
      <c r="AK349" s="49" t="str">
        <f t="shared" ca="1" si="11"/>
        <v/>
      </c>
    </row>
    <row r="350" spans="1:37" x14ac:dyDescent="0.2">
      <c r="A350" s="58">
        <v>45383</v>
      </c>
      <c r="B350" s="49" t="s">
        <v>113</v>
      </c>
      <c r="C350" s="49" t="s">
        <v>634</v>
      </c>
      <c r="G350" s="49" t="s">
        <v>116</v>
      </c>
      <c r="H350" s="49" t="s">
        <v>144</v>
      </c>
      <c r="I350" s="49" t="s">
        <v>118</v>
      </c>
      <c r="K350" s="49" t="s">
        <v>1212</v>
      </c>
      <c r="L350" s="49">
        <v>77</v>
      </c>
      <c r="M350" s="49">
        <v>187</v>
      </c>
      <c r="N350" s="49">
        <v>56</v>
      </c>
      <c r="O350" s="49">
        <v>128</v>
      </c>
      <c r="X350" s="49">
        <v>38</v>
      </c>
      <c r="Y350" s="49">
        <v>105</v>
      </c>
      <c r="AC350" s="1">
        <f>IF(ISBLANK(cp[[#This Row],[total_boys]]),SUM(cp[[#This Row],[boys_0-5_reached]],cp[[#This Row],[boys_6-12_reached]],cp[[#This Row],[boys_13-18_reached]]),cp[[#This Row],[total_boys]])</f>
        <v>133</v>
      </c>
      <c r="AD350" s="1">
        <f>IF(ISBLANK(cp[[#This Row],[total_girls]]),SUM(cp[[#This Row],[girls_0-5_reached]],cp[[#This Row],[girls_6-12_reached]],cp[[#This Row],[girls_13-18_reached]]),cp[[#This Row],[total_girls]])</f>
        <v>315</v>
      </c>
      <c r="AE350" s="1">
        <f>IF(ISBLANK(cp[[#This Row],[total_children]]),SUM(cp[[#This Row],[calc_boys]],cp[[#This Row],[calc_girls]]),cp[[#This Row],[total_children]])</f>
        <v>448</v>
      </c>
      <c r="AF350" s="1">
        <f>IF(ISBLANK(cp[[#This Row],[total_pwd]]),SUM(cp[[#This Row],[total_pwd_men]],cp[[#This Row],[total_pwd_women]]),cp[[#This Row],[total_pwd]])</f>
        <v>0</v>
      </c>
      <c r="AG350" s="1">
        <f>IF(ISBLANK(cp[[#This Row],[total_adults]]),SUM(cp[[#This Row],[total_men]],cp[[#This Row],[total_women]]),cp[[#This Row],[total_adults]])</f>
        <v>143</v>
      </c>
      <c r="AH350" s="1">
        <f>IF(ISBLANK(cp[[#This Row],[total_beneficiaries_reached]]),SUM(cp[[#This Row],[calc_children]],cp[[#This Row],[calc_adults]]),cp[[#This Row],[total_beneficiaries_reached]])</f>
        <v>591</v>
      </c>
      <c r="AI350" s="49" t="str">
        <f ca="1">IF(B350="","",OFFSET(table_admin1[[#Headers],[ADM1_PT]],MATCH(B350,admin1,0),1))</f>
        <v>MZ09</v>
      </c>
      <c r="AJ350" s="49" t="str">
        <f t="shared" ca="1" si="10"/>
        <v>MZ0913</v>
      </c>
      <c r="AK350" s="49" t="str">
        <f t="shared" ca="1" si="11"/>
        <v/>
      </c>
    </row>
    <row r="351" spans="1:37" x14ac:dyDescent="0.2">
      <c r="A351" s="58">
        <v>45352</v>
      </c>
      <c r="B351" s="49" t="s">
        <v>113</v>
      </c>
      <c r="C351" s="49" t="s">
        <v>596</v>
      </c>
      <c r="G351" s="49" t="s">
        <v>116</v>
      </c>
      <c r="H351" s="49" t="s">
        <v>1199</v>
      </c>
      <c r="I351" s="49" t="s">
        <v>118</v>
      </c>
      <c r="K351" s="49" t="s">
        <v>1212</v>
      </c>
      <c r="L351" s="49">
        <v>98</v>
      </c>
      <c r="M351" s="49">
        <v>164</v>
      </c>
      <c r="N351" s="49">
        <v>117</v>
      </c>
      <c r="O351" s="49">
        <v>158</v>
      </c>
      <c r="X351" s="49">
        <v>184</v>
      </c>
      <c r="Y351" s="49">
        <v>16</v>
      </c>
      <c r="AC351" s="1">
        <f>IF(ISBLANK(cp[[#This Row],[total_boys]]),SUM(cp[[#This Row],[boys_0-5_reached]],cp[[#This Row],[boys_6-12_reached]],cp[[#This Row],[boys_13-18_reached]]),cp[[#This Row],[total_boys]])</f>
        <v>215</v>
      </c>
      <c r="AD351" s="1">
        <f>IF(ISBLANK(cp[[#This Row],[total_girls]]),SUM(cp[[#This Row],[girls_0-5_reached]],cp[[#This Row],[girls_6-12_reached]],cp[[#This Row],[girls_13-18_reached]]),cp[[#This Row],[total_girls]])</f>
        <v>322</v>
      </c>
      <c r="AE351" s="1">
        <f>IF(ISBLANK(cp[[#This Row],[total_children]]),SUM(cp[[#This Row],[calc_boys]],cp[[#This Row],[calc_girls]]),cp[[#This Row],[total_children]])</f>
        <v>537</v>
      </c>
      <c r="AF351" s="1">
        <f>IF(ISBLANK(cp[[#This Row],[total_pwd]]),SUM(cp[[#This Row],[total_pwd_men]],cp[[#This Row],[total_pwd_women]]),cp[[#This Row],[total_pwd]])</f>
        <v>0</v>
      </c>
      <c r="AG351" s="1">
        <f>IF(ISBLANK(cp[[#This Row],[total_adults]]),SUM(cp[[#This Row],[total_men]],cp[[#This Row],[total_women]]),cp[[#This Row],[total_adults]])</f>
        <v>200</v>
      </c>
      <c r="AH351" s="1">
        <f>IF(ISBLANK(cp[[#This Row],[total_beneficiaries_reached]]),SUM(cp[[#This Row],[calc_children]],cp[[#This Row],[calc_adults]]),cp[[#This Row],[total_beneficiaries_reached]])</f>
        <v>737</v>
      </c>
      <c r="AI351" s="49" t="str">
        <f ca="1">IF(B351="","",OFFSET(table_admin1[[#Headers],[ADM1_PT]],MATCH(B351,admin1,0),1))</f>
        <v>MZ09</v>
      </c>
      <c r="AJ351" s="49" t="str">
        <f t="shared" ca="1" si="10"/>
        <v>MZ0902</v>
      </c>
      <c r="AK351" s="49" t="str">
        <f t="shared" ca="1" si="11"/>
        <v/>
      </c>
    </row>
    <row r="352" spans="1:37" x14ac:dyDescent="0.2">
      <c r="A352" s="58">
        <v>45352</v>
      </c>
      <c r="B352" s="49" t="s">
        <v>120</v>
      </c>
      <c r="C352" s="49" t="s">
        <v>129</v>
      </c>
      <c r="G352" s="49" t="s">
        <v>122</v>
      </c>
      <c r="H352" s="49" t="s">
        <v>1199</v>
      </c>
      <c r="I352" s="49" t="s">
        <v>130</v>
      </c>
      <c r="J352" s="49" t="s">
        <v>1317</v>
      </c>
      <c r="K352" s="49" t="s">
        <v>125</v>
      </c>
      <c r="L352" s="49">
        <v>63</v>
      </c>
      <c r="M352" s="49">
        <v>199</v>
      </c>
      <c r="N352" s="49">
        <v>145</v>
      </c>
      <c r="O352" s="49">
        <v>130</v>
      </c>
      <c r="X352" s="49">
        <v>116</v>
      </c>
      <c r="Y352" s="49">
        <v>61</v>
      </c>
      <c r="AC352" s="1">
        <f>IF(ISBLANK(cp[[#This Row],[total_boys]]),SUM(cp[[#This Row],[boys_0-5_reached]],cp[[#This Row],[boys_6-12_reached]],cp[[#This Row],[boys_13-18_reached]]),cp[[#This Row],[total_boys]])</f>
        <v>208</v>
      </c>
      <c r="AD352" s="1">
        <f>IF(ISBLANK(cp[[#This Row],[total_girls]]),SUM(cp[[#This Row],[girls_0-5_reached]],cp[[#This Row],[girls_6-12_reached]],cp[[#This Row],[girls_13-18_reached]]),cp[[#This Row],[total_girls]])</f>
        <v>329</v>
      </c>
      <c r="AE352" s="1">
        <f>IF(ISBLANK(cp[[#This Row],[total_children]]),SUM(cp[[#This Row],[calc_boys]],cp[[#This Row],[calc_girls]]),cp[[#This Row],[total_children]])</f>
        <v>537</v>
      </c>
      <c r="AF352" s="1">
        <f>IF(ISBLANK(cp[[#This Row],[total_pwd]]),SUM(cp[[#This Row],[total_pwd_men]],cp[[#This Row],[total_pwd_women]]),cp[[#This Row],[total_pwd]])</f>
        <v>0</v>
      </c>
      <c r="AG352" s="1">
        <f>IF(ISBLANK(cp[[#This Row],[total_adults]]),SUM(cp[[#This Row],[total_men]],cp[[#This Row],[total_women]]),cp[[#This Row],[total_adults]])</f>
        <v>177</v>
      </c>
      <c r="AH352" s="1">
        <f>IF(ISBLANK(cp[[#This Row],[total_beneficiaries_reached]]),SUM(cp[[#This Row],[calc_children]],cp[[#This Row],[calc_adults]]),cp[[#This Row],[total_beneficiaries_reached]])</f>
        <v>714</v>
      </c>
      <c r="AI352" s="49" t="str">
        <f ca="1">IF(B352="","",OFFSET(table_admin1[[#Headers],[ADM1_PT]],MATCH(B352,admin1,0),1))</f>
        <v>MZ01</v>
      </c>
      <c r="AJ352" s="49" t="str">
        <f t="shared" ca="1" si="10"/>
        <v>MZ0110</v>
      </c>
      <c r="AK352" s="49" t="str">
        <f t="shared" ca="1" si="11"/>
        <v/>
      </c>
    </row>
    <row r="353" spans="1:37" x14ac:dyDescent="0.2">
      <c r="A353" s="58">
        <v>45292</v>
      </c>
      <c r="B353" s="49" t="s">
        <v>120</v>
      </c>
      <c r="C353" s="49" t="s">
        <v>220</v>
      </c>
      <c r="G353" s="49" t="s">
        <v>116</v>
      </c>
      <c r="H353" s="49" t="s">
        <v>146</v>
      </c>
      <c r="I353" s="49" t="s">
        <v>118</v>
      </c>
      <c r="K353" s="49" t="s">
        <v>1212</v>
      </c>
      <c r="L353" s="49">
        <v>192</v>
      </c>
      <c r="M353" s="49">
        <v>65</v>
      </c>
      <c r="N353" s="49">
        <v>47</v>
      </c>
      <c r="O353" s="49">
        <v>150</v>
      </c>
      <c r="X353" s="49">
        <v>37</v>
      </c>
      <c r="Y353" s="49">
        <v>180</v>
      </c>
      <c r="AC353" s="1">
        <f>IF(ISBLANK(cp[[#This Row],[total_boys]]),SUM(cp[[#This Row],[boys_0-5_reached]],cp[[#This Row],[boys_6-12_reached]],cp[[#This Row],[boys_13-18_reached]]),cp[[#This Row],[total_boys]])</f>
        <v>239</v>
      </c>
      <c r="AD353" s="1">
        <f>IF(ISBLANK(cp[[#This Row],[total_girls]]),SUM(cp[[#This Row],[girls_0-5_reached]],cp[[#This Row],[girls_6-12_reached]],cp[[#This Row],[girls_13-18_reached]]),cp[[#This Row],[total_girls]])</f>
        <v>215</v>
      </c>
      <c r="AE353" s="1">
        <f>IF(ISBLANK(cp[[#This Row],[total_children]]),SUM(cp[[#This Row],[calc_boys]],cp[[#This Row],[calc_girls]]),cp[[#This Row],[total_children]])</f>
        <v>454</v>
      </c>
      <c r="AF353" s="1">
        <f>IF(ISBLANK(cp[[#This Row],[total_pwd]]),SUM(cp[[#This Row],[total_pwd_men]],cp[[#This Row],[total_pwd_women]]),cp[[#This Row],[total_pwd]])</f>
        <v>0</v>
      </c>
      <c r="AG353" s="1">
        <f>IF(ISBLANK(cp[[#This Row],[total_adults]]),SUM(cp[[#This Row],[total_men]],cp[[#This Row],[total_women]]),cp[[#This Row],[total_adults]])</f>
        <v>217</v>
      </c>
      <c r="AH353" s="1">
        <f>IF(ISBLANK(cp[[#This Row],[total_beneficiaries_reached]]),SUM(cp[[#This Row],[calc_children]],cp[[#This Row],[calc_adults]]),cp[[#This Row],[total_beneficiaries_reached]])</f>
        <v>671</v>
      </c>
      <c r="AI353" s="49" t="str">
        <f ca="1">IF(B353="","",OFFSET(table_admin1[[#Headers],[ADM1_PT]],MATCH(B353,admin1,0),1))</f>
        <v>MZ01</v>
      </c>
      <c r="AJ353" s="49" t="str">
        <f t="shared" ca="1" si="10"/>
        <v>MZ0109</v>
      </c>
      <c r="AK353" s="49" t="str">
        <f t="shared" ca="1" si="11"/>
        <v/>
      </c>
    </row>
    <row r="354" spans="1:37" x14ac:dyDescent="0.2">
      <c r="A354" s="58">
        <v>45352</v>
      </c>
      <c r="B354" s="49" t="s">
        <v>120</v>
      </c>
      <c r="C354" s="49" t="s">
        <v>242</v>
      </c>
      <c r="G354" s="49" t="s">
        <v>116</v>
      </c>
      <c r="H354" s="49" t="s">
        <v>1202</v>
      </c>
      <c r="I354" s="49" t="s">
        <v>118</v>
      </c>
      <c r="K354" s="49" t="s">
        <v>1212</v>
      </c>
      <c r="L354" s="49">
        <v>7</v>
      </c>
      <c r="M354" s="49">
        <v>3</v>
      </c>
      <c r="N354" s="49">
        <v>25</v>
      </c>
      <c r="O354" s="49">
        <v>77</v>
      </c>
      <c r="X354" s="49">
        <v>109</v>
      </c>
      <c r="Y354" s="49">
        <v>94</v>
      </c>
      <c r="AC354" s="1">
        <f>IF(ISBLANK(cp[[#This Row],[total_boys]]),SUM(cp[[#This Row],[boys_0-5_reached]],cp[[#This Row],[boys_6-12_reached]],cp[[#This Row],[boys_13-18_reached]]),cp[[#This Row],[total_boys]])</f>
        <v>32</v>
      </c>
      <c r="AD354" s="1">
        <f>IF(ISBLANK(cp[[#This Row],[total_girls]]),SUM(cp[[#This Row],[girls_0-5_reached]],cp[[#This Row],[girls_6-12_reached]],cp[[#This Row],[girls_13-18_reached]]),cp[[#This Row],[total_girls]])</f>
        <v>80</v>
      </c>
      <c r="AE354" s="1">
        <f>IF(ISBLANK(cp[[#This Row],[total_children]]),SUM(cp[[#This Row],[calc_boys]],cp[[#This Row],[calc_girls]]),cp[[#This Row],[total_children]])</f>
        <v>112</v>
      </c>
      <c r="AF354" s="1">
        <f>IF(ISBLANK(cp[[#This Row],[total_pwd]]),SUM(cp[[#This Row],[total_pwd_men]],cp[[#This Row],[total_pwd_women]]),cp[[#This Row],[total_pwd]])</f>
        <v>0</v>
      </c>
      <c r="AG354" s="1">
        <f>IF(ISBLANK(cp[[#This Row],[total_adults]]),SUM(cp[[#This Row],[total_men]],cp[[#This Row],[total_women]]),cp[[#This Row],[total_adults]])</f>
        <v>203</v>
      </c>
      <c r="AH354" s="1">
        <f>IF(ISBLANK(cp[[#This Row],[total_beneficiaries_reached]]),SUM(cp[[#This Row],[calc_children]],cp[[#This Row],[calc_adults]]),cp[[#This Row],[total_beneficiaries_reached]])</f>
        <v>315</v>
      </c>
      <c r="AI354" s="49" t="str">
        <f ca="1">IF(B354="","",OFFSET(table_admin1[[#Headers],[ADM1_PT]],MATCH(B354,admin1,0),1))</f>
        <v>MZ01</v>
      </c>
      <c r="AJ354" s="49" t="str">
        <f t="shared" ca="1" si="10"/>
        <v>MZ0114</v>
      </c>
      <c r="AK354" s="49" t="str">
        <f t="shared" ca="1" si="11"/>
        <v/>
      </c>
    </row>
    <row r="355" spans="1:37" x14ac:dyDescent="0.2">
      <c r="A355" s="58">
        <v>45352</v>
      </c>
      <c r="B355" s="49" t="s">
        <v>209</v>
      </c>
      <c r="C355" s="49" t="s">
        <v>445</v>
      </c>
      <c r="G355" s="49" t="s">
        <v>116</v>
      </c>
      <c r="H355" s="49" t="s">
        <v>1202</v>
      </c>
      <c r="K355" s="49" t="s">
        <v>1212</v>
      </c>
      <c r="L355" s="49">
        <v>106</v>
      </c>
      <c r="M355" s="49">
        <v>126</v>
      </c>
      <c r="N355" s="49">
        <v>12</v>
      </c>
      <c r="O355" s="49">
        <v>30</v>
      </c>
      <c r="X355" s="49">
        <v>143</v>
      </c>
      <c r="Y355" s="49">
        <v>100</v>
      </c>
      <c r="AC355" s="1">
        <f>IF(ISBLANK(cp[[#This Row],[total_boys]]),SUM(cp[[#This Row],[boys_0-5_reached]],cp[[#This Row],[boys_6-12_reached]],cp[[#This Row],[boys_13-18_reached]]),cp[[#This Row],[total_boys]])</f>
        <v>118</v>
      </c>
      <c r="AD355" s="1">
        <f>IF(ISBLANK(cp[[#This Row],[total_girls]]),SUM(cp[[#This Row],[girls_0-5_reached]],cp[[#This Row],[girls_6-12_reached]],cp[[#This Row],[girls_13-18_reached]]),cp[[#This Row],[total_girls]])</f>
        <v>156</v>
      </c>
      <c r="AE355" s="1">
        <f>IF(ISBLANK(cp[[#This Row],[total_children]]),SUM(cp[[#This Row],[calc_boys]],cp[[#This Row],[calc_girls]]),cp[[#This Row],[total_children]])</f>
        <v>274</v>
      </c>
      <c r="AF355" s="1">
        <f>IF(ISBLANK(cp[[#This Row],[total_pwd]]),SUM(cp[[#This Row],[total_pwd_men]],cp[[#This Row],[total_pwd_women]]),cp[[#This Row],[total_pwd]])</f>
        <v>0</v>
      </c>
      <c r="AG355" s="1">
        <f>IF(ISBLANK(cp[[#This Row],[total_adults]]),SUM(cp[[#This Row],[total_men]],cp[[#This Row],[total_women]]),cp[[#This Row],[total_adults]])</f>
        <v>243</v>
      </c>
      <c r="AH355" s="1">
        <f>IF(ISBLANK(cp[[#This Row],[total_beneficiaries_reached]]),SUM(cp[[#This Row],[calc_children]],cp[[#This Row],[calc_adults]]),cp[[#This Row],[total_beneficiaries_reached]])</f>
        <v>517</v>
      </c>
      <c r="AI355" s="49" t="str">
        <f ca="1">IF(B355="","",OFFSET(table_admin1[[#Headers],[ADM1_PT]],MATCH(B355,admin1,0),1))</f>
        <v>MZ07</v>
      </c>
      <c r="AJ355" s="49" t="str">
        <f t="shared" ca="1" si="10"/>
        <v>MZ0703</v>
      </c>
      <c r="AK355" s="49" t="str">
        <f t="shared" ca="1" si="11"/>
        <v/>
      </c>
    </row>
    <row r="356" spans="1:37" x14ac:dyDescent="0.2">
      <c r="A356" s="58">
        <v>45292</v>
      </c>
      <c r="B356" s="49" t="s">
        <v>120</v>
      </c>
      <c r="C356" s="49" t="s">
        <v>126</v>
      </c>
      <c r="G356" s="49" t="s">
        <v>116</v>
      </c>
      <c r="H356" s="49" t="s">
        <v>145</v>
      </c>
      <c r="I356" s="49" t="s">
        <v>118</v>
      </c>
      <c r="K356" s="49" t="s">
        <v>1212</v>
      </c>
      <c r="L356" s="49">
        <v>20</v>
      </c>
      <c r="M356" s="49">
        <v>137</v>
      </c>
      <c r="N356" s="49">
        <v>131</v>
      </c>
      <c r="O356" s="49">
        <v>1</v>
      </c>
      <c r="X356" s="49">
        <v>13</v>
      </c>
      <c r="Y356" s="49">
        <v>137</v>
      </c>
      <c r="AC356" s="1">
        <f>IF(ISBLANK(cp[[#This Row],[total_boys]]),SUM(cp[[#This Row],[boys_0-5_reached]],cp[[#This Row],[boys_6-12_reached]],cp[[#This Row],[boys_13-18_reached]]),cp[[#This Row],[total_boys]])</f>
        <v>151</v>
      </c>
      <c r="AD356" s="1">
        <f>IF(ISBLANK(cp[[#This Row],[total_girls]]),SUM(cp[[#This Row],[girls_0-5_reached]],cp[[#This Row],[girls_6-12_reached]],cp[[#This Row],[girls_13-18_reached]]),cp[[#This Row],[total_girls]])</f>
        <v>138</v>
      </c>
      <c r="AE356" s="1">
        <f>IF(ISBLANK(cp[[#This Row],[total_children]]),SUM(cp[[#This Row],[calc_boys]],cp[[#This Row],[calc_girls]]),cp[[#This Row],[total_children]])</f>
        <v>289</v>
      </c>
      <c r="AF356" s="1">
        <f>IF(ISBLANK(cp[[#This Row],[total_pwd]]),SUM(cp[[#This Row],[total_pwd_men]],cp[[#This Row],[total_pwd_women]]),cp[[#This Row],[total_pwd]])</f>
        <v>0</v>
      </c>
      <c r="AG356" s="1">
        <f>IF(ISBLANK(cp[[#This Row],[total_adults]]),SUM(cp[[#This Row],[total_men]],cp[[#This Row],[total_women]]),cp[[#This Row],[total_adults]])</f>
        <v>150</v>
      </c>
      <c r="AH356" s="1">
        <f>IF(ISBLANK(cp[[#This Row],[total_beneficiaries_reached]]),SUM(cp[[#This Row],[calc_children]],cp[[#This Row],[calc_adults]]),cp[[#This Row],[total_beneficiaries_reached]])</f>
        <v>439</v>
      </c>
      <c r="AI356" s="49" t="str">
        <f ca="1">IF(B356="","",OFFSET(table_admin1[[#Headers],[ADM1_PT]],MATCH(B356,admin1,0),1))</f>
        <v>MZ01</v>
      </c>
      <c r="AJ356" s="49" t="str">
        <f t="shared" ca="1" si="10"/>
        <v>MZ0103</v>
      </c>
      <c r="AK356" s="49" t="str">
        <f t="shared" ca="1" si="11"/>
        <v/>
      </c>
    </row>
    <row r="357" spans="1:37" x14ac:dyDescent="0.2">
      <c r="A357" s="58">
        <v>45323</v>
      </c>
      <c r="B357" s="49" t="s">
        <v>120</v>
      </c>
      <c r="C357" s="49" t="s">
        <v>127</v>
      </c>
      <c r="G357" s="49" t="s">
        <v>122</v>
      </c>
      <c r="H357" s="49" t="s">
        <v>1202</v>
      </c>
      <c r="I357" s="49" t="s">
        <v>124</v>
      </c>
      <c r="J357" s="49" t="s">
        <v>1315</v>
      </c>
      <c r="K357" s="49" t="s">
        <v>125</v>
      </c>
      <c r="L357" s="49">
        <v>1</v>
      </c>
      <c r="M357" s="49">
        <v>142</v>
      </c>
      <c r="N357" s="49">
        <v>35</v>
      </c>
      <c r="O357" s="49">
        <v>192</v>
      </c>
      <c r="X357" s="49">
        <v>116</v>
      </c>
      <c r="Y357" s="49">
        <v>42</v>
      </c>
      <c r="AC357" s="1">
        <f>IF(ISBLANK(cp[[#This Row],[total_boys]]),SUM(cp[[#This Row],[boys_0-5_reached]],cp[[#This Row],[boys_6-12_reached]],cp[[#This Row],[boys_13-18_reached]]),cp[[#This Row],[total_boys]])</f>
        <v>36</v>
      </c>
      <c r="AD357" s="1">
        <f>IF(ISBLANK(cp[[#This Row],[total_girls]]),SUM(cp[[#This Row],[girls_0-5_reached]],cp[[#This Row],[girls_6-12_reached]],cp[[#This Row],[girls_13-18_reached]]),cp[[#This Row],[total_girls]])</f>
        <v>334</v>
      </c>
      <c r="AE357" s="1">
        <f>IF(ISBLANK(cp[[#This Row],[total_children]]),SUM(cp[[#This Row],[calc_boys]],cp[[#This Row],[calc_girls]]),cp[[#This Row],[total_children]])</f>
        <v>370</v>
      </c>
      <c r="AF357" s="1">
        <f>IF(ISBLANK(cp[[#This Row],[total_pwd]]),SUM(cp[[#This Row],[total_pwd_men]],cp[[#This Row],[total_pwd_women]]),cp[[#This Row],[total_pwd]])</f>
        <v>0</v>
      </c>
      <c r="AG357" s="1">
        <f>IF(ISBLANK(cp[[#This Row],[total_adults]]),SUM(cp[[#This Row],[total_men]],cp[[#This Row],[total_women]]),cp[[#This Row],[total_adults]])</f>
        <v>158</v>
      </c>
      <c r="AH357" s="1">
        <f>IF(ISBLANK(cp[[#This Row],[total_beneficiaries_reached]]),SUM(cp[[#This Row],[calc_children]],cp[[#This Row],[calc_adults]]),cp[[#This Row],[total_beneficiaries_reached]])</f>
        <v>528</v>
      </c>
      <c r="AI357" s="49" t="str">
        <f ca="1">IF(B357="","",OFFSET(table_admin1[[#Headers],[ADM1_PT]],MATCH(B357,admin1,0),1))</f>
        <v>MZ01</v>
      </c>
      <c r="AJ357" s="49" t="str">
        <f t="shared" ca="1" si="10"/>
        <v>MZ0101</v>
      </c>
      <c r="AK357" s="49" t="str">
        <f t="shared" ca="1" si="11"/>
        <v/>
      </c>
    </row>
    <row r="358" spans="1:37" x14ac:dyDescent="0.2">
      <c r="A358" s="58">
        <v>45323</v>
      </c>
      <c r="B358" s="49" t="s">
        <v>209</v>
      </c>
      <c r="C358" s="49" t="s">
        <v>489</v>
      </c>
      <c r="G358" s="49" t="s">
        <v>116</v>
      </c>
      <c r="H358" s="49" t="s">
        <v>144</v>
      </c>
      <c r="I358" s="49" t="s">
        <v>118</v>
      </c>
      <c r="K358" s="49" t="s">
        <v>1212</v>
      </c>
      <c r="L358" s="49">
        <v>163</v>
      </c>
      <c r="M358" s="49">
        <v>101</v>
      </c>
      <c r="N358" s="49">
        <v>113</v>
      </c>
      <c r="O358" s="49">
        <v>161</v>
      </c>
      <c r="X358" s="49">
        <v>191</v>
      </c>
      <c r="Y358" s="49">
        <v>41</v>
      </c>
      <c r="AC358" s="1">
        <f>IF(ISBLANK(cp[[#This Row],[total_boys]]),SUM(cp[[#This Row],[boys_0-5_reached]],cp[[#This Row],[boys_6-12_reached]],cp[[#This Row],[boys_13-18_reached]]),cp[[#This Row],[total_boys]])</f>
        <v>276</v>
      </c>
      <c r="AD358" s="1">
        <f>IF(ISBLANK(cp[[#This Row],[total_girls]]),SUM(cp[[#This Row],[girls_0-5_reached]],cp[[#This Row],[girls_6-12_reached]],cp[[#This Row],[girls_13-18_reached]]),cp[[#This Row],[total_girls]])</f>
        <v>262</v>
      </c>
      <c r="AE358" s="1">
        <f>IF(ISBLANK(cp[[#This Row],[total_children]]),SUM(cp[[#This Row],[calc_boys]],cp[[#This Row],[calc_girls]]),cp[[#This Row],[total_children]])</f>
        <v>538</v>
      </c>
      <c r="AF358" s="1">
        <f>IF(ISBLANK(cp[[#This Row],[total_pwd]]),SUM(cp[[#This Row],[total_pwd_men]],cp[[#This Row],[total_pwd_women]]),cp[[#This Row],[total_pwd]])</f>
        <v>0</v>
      </c>
      <c r="AG358" s="1">
        <f>IF(ISBLANK(cp[[#This Row],[total_adults]]),SUM(cp[[#This Row],[total_men]],cp[[#This Row],[total_women]]),cp[[#This Row],[total_adults]])</f>
        <v>232</v>
      </c>
      <c r="AH358" s="1">
        <f>IF(ISBLANK(cp[[#This Row],[total_beneficiaries_reached]]),SUM(cp[[#This Row],[calc_children]],cp[[#This Row],[calc_adults]]),cp[[#This Row],[total_beneficiaries_reached]])</f>
        <v>770</v>
      </c>
      <c r="AI358" s="49" t="str">
        <f ca="1">IF(B358="","",OFFSET(table_admin1[[#Headers],[ADM1_PT]],MATCH(B358,admin1,0),1))</f>
        <v>MZ07</v>
      </c>
      <c r="AJ358" s="49" t="str">
        <f t="shared" ca="1" si="10"/>
        <v>MZ0715</v>
      </c>
      <c r="AK358" s="49" t="str">
        <f t="shared" ca="1" si="11"/>
        <v/>
      </c>
    </row>
    <row r="359" spans="1:37" x14ac:dyDescent="0.2">
      <c r="A359" s="58">
        <v>45323</v>
      </c>
      <c r="B359" s="49" t="s">
        <v>113</v>
      </c>
      <c r="C359" s="49" t="s">
        <v>600</v>
      </c>
      <c r="G359" s="49" t="s">
        <v>116</v>
      </c>
      <c r="H359" s="49" t="s">
        <v>1199</v>
      </c>
      <c r="I359" s="49" t="s">
        <v>118</v>
      </c>
      <c r="K359" s="49" t="s">
        <v>1212</v>
      </c>
      <c r="L359" s="49">
        <v>36</v>
      </c>
      <c r="M359" s="49">
        <v>133</v>
      </c>
      <c r="N359" s="49">
        <v>155</v>
      </c>
      <c r="O359" s="49">
        <v>150</v>
      </c>
      <c r="X359" s="49">
        <v>152</v>
      </c>
      <c r="Y359" s="49">
        <v>141</v>
      </c>
      <c r="AC359" s="1">
        <f>IF(ISBLANK(cp[[#This Row],[total_boys]]),SUM(cp[[#This Row],[boys_0-5_reached]],cp[[#This Row],[boys_6-12_reached]],cp[[#This Row],[boys_13-18_reached]]),cp[[#This Row],[total_boys]])</f>
        <v>191</v>
      </c>
      <c r="AD359" s="1">
        <f>IF(ISBLANK(cp[[#This Row],[total_girls]]),SUM(cp[[#This Row],[girls_0-5_reached]],cp[[#This Row],[girls_6-12_reached]],cp[[#This Row],[girls_13-18_reached]]),cp[[#This Row],[total_girls]])</f>
        <v>283</v>
      </c>
      <c r="AE359" s="1">
        <f>IF(ISBLANK(cp[[#This Row],[total_children]]),SUM(cp[[#This Row],[calc_boys]],cp[[#This Row],[calc_girls]]),cp[[#This Row],[total_children]])</f>
        <v>474</v>
      </c>
      <c r="AF359" s="1">
        <f>IF(ISBLANK(cp[[#This Row],[total_pwd]]),SUM(cp[[#This Row],[total_pwd_men]],cp[[#This Row],[total_pwd_women]]),cp[[#This Row],[total_pwd]])</f>
        <v>0</v>
      </c>
      <c r="AG359" s="1">
        <f>IF(ISBLANK(cp[[#This Row],[total_adults]]),SUM(cp[[#This Row],[total_men]],cp[[#This Row],[total_women]]),cp[[#This Row],[total_adults]])</f>
        <v>293</v>
      </c>
      <c r="AH359" s="1">
        <f>IF(ISBLANK(cp[[#This Row],[total_beneficiaries_reached]]),SUM(cp[[#This Row],[calc_children]],cp[[#This Row],[calc_adults]]),cp[[#This Row],[total_beneficiaries_reached]])</f>
        <v>767</v>
      </c>
      <c r="AI359" s="49" t="str">
        <f ca="1">IF(B359="","",OFFSET(table_admin1[[#Headers],[ADM1_PT]],MATCH(B359,admin1,0),1))</f>
        <v>MZ09</v>
      </c>
      <c r="AJ359" s="49" t="str">
        <f t="shared" ca="1" si="10"/>
        <v>MZ0903</v>
      </c>
      <c r="AK359" s="49" t="str">
        <f t="shared" ca="1" si="11"/>
        <v/>
      </c>
    </row>
    <row r="360" spans="1:37" x14ac:dyDescent="0.2">
      <c r="A360" s="58">
        <v>45352</v>
      </c>
      <c r="B360" s="49" t="s">
        <v>113</v>
      </c>
      <c r="C360" s="49" t="s">
        <v>613</v>
      </c>
      <c r="G360" s="49" t="s">
        <v>116</v>
      </c>
      <c r="H360" s="49" t="s">
        <v>144</v>
      </c>
      <c r="I360" s="49" t="s">
        <v>118</v>
      </c>
      <c r="K360" s="49" t="s">
        <v>1212</v>
      </c>
      <c r="L360" s="49">
        <v>34</v>
      </c>
      <c r="M360" s="49">
        <v>193</v>
      </c>
      <c r="N360" s="49">
        <v>113</v>
      </c>
      <c r="O360" s="49">
        <v>143</v>
      </c>
      <c r="X360" s="49">
        <v>169</v>
      </c>
      <c r="Y360" s="49">
        <v>63</v>
      </c>
      <c r="AC360" s="1">
        <f>IF(ISBLANK(cp[[#This Row],[total_boys]]),SUM(cp[[#This Row],[boys_0-5_reached]],cp[[#This Row],[boys_6-12_reached]],cp[[#This Row],[boys_13-18_reached]]),cp[[#This Row],[total_boys]])</f>
        <v>147</v>
      </c>
      <c r="AD360" s="1">
        <f>IF(ISBLANK(cp[[#This Row],[total_girls]]),SUM(cp[[#This Row],[girls_0-5_reached]],cp[[#This Row],[girls_6-12_reached]],cp[[#This Row],[girls_13-18_reached]]),cp[[#This Row],[total_girls]])</f>
        <v>336</v>
      </c>
      <c r="AE360" s="1">
        <f>IF(ISBLANK(cp[[#This Row],[total_children]]),SUM(cp[[#This Row],[calc_boys]],cp[[#This Row],[calc_girls]]),cp[[#This Row],[total_children]])</f>
        <v>483</v>
      </c>
      <c r="AF360" s="1">
        <f>IF(ISBLANK(cp[[#This Row],[total_pwd]]),SUM(cp[[#This Row],[total_pwd_men]],cp[[#This Row],[total_pwd_women]]),cp[[#This Row],[total_pwd]])</f>
        <v>0</v>
      </c>
      <c r="AG360" s="1">
        <f>IF(ISBLANK(cp[[#This Row],[total_adults]]),SUM(cp[[#This Row],[total_men]],cp[[#This Row],[total_women]]),cp[[#This Row],[total_adults]])</f>
        <v>232</v>
      </c>
      <c r="AH360" s="1">
        <f>IF(ISBLANK(cp[[#This Row],[total_beneficiaries_reached]]),SUM(cp[[#This Row],[calc_children]],cp[[#This Row],[calc_adults]]),cp[[#This Row],[total_beneficiaries_reached]])</f>
        <v>715</v>
      </c>
      <c r="AI360" s="49" t="str">
        <f ca="1">IF(B360="","",OFFSET(table_admin1[[#Headers],[ADM1_PT]],MATCH(B360,admin1,0),1))</f>
        <v>MZ09</v>
      </c>
      <c r="AJ360" s="49" t="str">
        <f t="shared" ca="1" si="10"/>
        <v>MZ0907</v>
      </c>
      <c r="AK360" s="49" t="str">
        <f t="shared" ca="1" si="11"/>
        <v/>
      </c>
    </row>
    <row r="361" spans="1:37" x14ac:dyDescent="0.2">
      <c r="A361" s="58">
        <v>45292</v>
      </c>
      <c r="B361" s="49" t="s">
        <v>120</v>
      </c>
      <c r="C361" s="49" t="s">
        <v>183</v>
      </c>
      <c r="G361" s="49" t="s">
        <v>116</v>
      </c>
      <c r="H361" s="49" t="s">
        <v>145</v>
      </c>
      <c r="I361" s="49" t="s">
        <v>118</v>
      </c>
      <c r="K361" s="49" t="s">
        <v>1212</v>
      </c>
      <c r="L361" s="49">
        <v>58</v>
      </c>
      <c r="M361" s="49">
        <v>197</v>
      </c>
      <c r="N361" s="49">
        <v>77</v>
      </c>
      <c r="O361" s="49">
        <v>60</v>
      </c>
      <c r="X361" s="49">
        <v>104</v>
      </c>
      <c r="Y361" s="49">
        <v>152</v>
      </c>
      <c r="AC361" s="1">
        <f>IF(ISBLANK(cp[[#This Row],[total_boys]]),SUM(cp[[#This Row],[boys_0-5_reached]],cp[[#This Row],[boys_6-12_reached]],cp[[#This Row],[boys_13-18_reached]]),cp[[#This Row],[total_boys]])</f>
        <v>135</v>
      </c>
      <c r="AD361" s="1">
        <f>IF(ISBLANK(cp[[#This Row],[total_girls]]),SUM(cp[[#This Row],[girls_0-5_reached]],cp[[#This Row],[girls_6-12_reached]],cp[[#This Row],[girls_13-18_reached]]),cp[[#This Row],[total_girls]])</f>
        <v>257</v>
      </c>
      <c r="AE361" s="1">
        <f>IF(ISBLANK(cp[[#This Row],[total_children]]),SUM(cp[[#This Row],[calc_boys]],cp[[#This Row],[calc_girls]]),cp[[#This Row],[total_children]])</f>
        <v>392</v>
      </c>
      <c r="AF361" s="1">
        <f>IF(ISBLANK(cp[[#This Row],[total_pwd]]),SUM(cp[[#This Row],[total_pwd_men]],cp[[#This Row],[total_pwd_women]]),cp[[#This Row],[total_pwd]])</f>
        <v>0</v>
      </c>
      <c r="AG361" s="1">
        <f>IF(ISBLANK(cp[[#This Row],[total_adults]]),SUM(cp[[#This Row],[total_men]],cp[[#This Row],[total_women]]),cp[[#This Row],[total_adults]])</f>
        <v>256</v>
      </c>
      <c r="AH361" s="1">
        <f>IF(ISBLANK(cp[[#This Row],[total_beneficiaries_reached]]),SUM(cp[[#This Row],[calc_children]],cp[[#This Row],[calc_adults]]),cp[[#This Row],[total_beneficiaries_reached]])</f>
        <v>648</v>
      </c>
      <c r="AI361" s="49" t="str">
        <f ca="1">IF(B361="","",OFFSET(table_admin1[[#Headers],[ADM1_PT]],MATCH(B361,admin1,0),1))</f>
        <v>MZ01</v>
      </c>
      <c r="AJ361" s="49" t="str">
        <f t="shared" ca="1" si="10"/>
        <v>MZ0102</v>
      </c>
      <c r="AK361" s="49" t="str">
        <f t="shared" ca="1" si="11"/>
        <v/>
      </c>
    </row>
    <row r="362" spans="1:37" x14ac:dyDescent="0.2">
      <c r="A362" s="58">
        <v>45292</v>
      </c>
      <c r="B362" s="49" t="s">
        <v>120</v>
      </c>
      <c r="C362" s="49" t="s">
        <v>205</v>
      </c>
      <c r="G362" s="49" t="s">
        <v>122</v>
      </c>
      <c r="H362" s="49" t="s">
        <v>145</v>
      </c>
      <c r="I362" s="49" t="s">
        <v>130</v>
      </c>
      <c r="J362" s="49" t="s">
        <v>1318</v>
      </c>
      <c r="K362" s="49" t="s">
        <v>125</v>
      </c>
      <c r="L362" s="49">
        <v>199</v>
      </c>
      <c r="M362" s="49">
        <v>142</v>
      </c>
      <c r="N362" s="49">
        <v>97</v>
      </c>
      <c r="O362" s="49">
        <v>3</v>
      </c>
      <c r="X362" s="49">
        <v>103</v>
      </c>
      <c r="Y362" s="49">
        <v>62</v>
      </c>
      <c r="AC362" s="1">
        <f>IF(ISBLANK(cp[[#This Row],[total_boys]]),SUM(cp[[#This Row],[boys_0-5_reached]],cp[[#This Row],[boys_6-12_reached]],cp[[#This Row],[boys_13-18_reached]]),cp[[#This Row],[total_boys]])</f>
        <v>296</v>
      </c>
      <c r="AD362" s="1">
        <f>IF(ISBLANK(cp[[#This Row],[total_girls]]),SUM(cp[[#This Row],[girls_0-5_reached]],cp[[#This Row],[girls_6-12_reached]],cp[[#This Row],[girls_13-18_reached]]),cp[[#This Row],[total_girls]])</f>
        <v>145</v>
      </c>
      <c r="AE362" s="1">
        <f>IF(ISBLANK(cp[[#This Row],[total_children]]),SUM(cp[[#This Row],[calc_boys]],cp[[#This Row],[calc_girls]]),cp[[#This Row],[total_children]])</f>
        <v>441</v>
      </c>
      <c r="AF362" s="1">
        <f>IF(ISBLANK(cp[[#This Row],[total_pwd]]),SUM(cp[[#This Row],[total_pwd_men]],cp[[#This Row],[total_pwd_women]]),cp[[#This Row],[total_pwd]])</f>
        <v>0</v>
      </c>
      <c r="AG362" s="1">
        <f>IF(ISBLANK(cp[[#This Row],[total_adults]]),SUM(cp[[#This Row],[total_men]],cp[[#This Row],[total_women]]),cp[[#This Row],[total_adults]])</f>
        <v>165</v>
      </c>
      <c r="AH362" s="1">
        <f>IF(ISBLANK(cp[[#This Row],[total_beneficiaries_reached]]),SUM(cp[[#This Row],[calc_children]],cp[[#This Row],[calc_adults]]),cp[[#This Row],[total_beneficiaries_reached]])</f>
        <v>606</v>
      </c>
      <c r="AI362" s="49" t="str">
        <f ca="1">IF(B362="","",OFFSET(table_admin1[[#Headers],[ADM1_PT]],MATCH(B362,admin1,0),1))</f>
        <v>MZ01</v>
      </c>
      <c r="AJ362" s="49" t="str">
        <f t="shared" ca="1" si="10"/>
        <v>MZ0106</v>
      </c>
      <c r="AK362" s="49" t="str">
        <f t="shared" ca="1" si="11"/>
        <v/>
      </c>
    </row>
    <row r="363" spans="1:37" x14ac:dyDescent="0.2">
      <c r="A363" s="58">
        <v>45292</v>
      </c>
      <c r="B363" s="49" t="s">
        <v>229</v>
      </c>
      <c r="C363" s="49" t="s">
        <v>741</v>
      </c>
      <c r="G363" s="49" t="s">
        <v>116</v>
      </c>
      <c r="H363" s="49" t="s">
        <v>1199</v>
      </c>
      <c r="I363" s="49" t="s">
        <v>118</v>
      </c>
      <c r="K363" s="49" t="s">
        <v>1212</v>
      </c>
      <c r="L363" s="49">
        <v>187</v>
      </c>
      <c r="M363" s="49">
        <v>127</v>
      </c>
      <c r="N363" s="49">
        <v>27</v>
      </c>
      <c r="O363" s="49">
        <v>26</v>
      </c>
      <c r="X363" s="49">
        <v>150</v>
      </c>
      <c r="Y363" s="49">
        <v>183</v>
      </c>
      <c r="AC363" s="1">
        <f>IF(ISBLANK(cp[[#This Row],[total_boys]]),SUM(cp[[#This Row],[boys_0-5_reached]],cp[[#This Row],[boys_6-12_reached]],cp[[#This Row],[boys_13-18_reached]]),cp[[#This Row],[total_boys]])</f>
        <v>214</v>
      </c>
      <c r="AD363" s="1">
        <f>IF(ISBLANK(cp[[#This Row],[total_girls]]),SUM(cp[[#This Row],[girls_0-5_reached]],cp[[#This Row],[girls_6-12_reached]],cp[[#This Row],[girls_13-18_reached]]),cp[[#This Row],[total_girls]])</f>
        <v>153</v>
      </c>
      <c r="AE363" s="1">
        <f>IF(ISBLANK(cp[[#This Row],[total_children]]),SUM(cp[[#This Row],[calc_boys]],cp[[#This Row],[calc_girls]]),cp[[#This Row],[total_children]])</f>
        <v>367</v>
      </c>
      <c r="AF363" s="1">
        <f>IF(ISBLANK(cp[[#This Row],[total_pwd]]),SUM(cp[[#This Row],[total_pwd_men]],cp[[#This Row],[total_pwd_women]]),cp[[#This Row],[total_pwd]])</f>
        <v>0</v>
      </c>
      <c r="AG363" s="1">
        <f>IF(ISBLANK(cp[[#This Row],[total_adults]]),SUM(cp[[#This Row],[total_men]],cp[[#This Row],[total_women]]),cp[[#This Row],[total_adults]])</f>
        <v>333</v>
      </c>
      <c r="AH363" s="1">
        <f>IF(ISBLANK(cp[[#This Row],[total_beneficiaries_reached]]),SUM(cp[[#This Row],[calc_children]],cp[[#This Row],[calc_adults]]),cp[[#This Row],[total_beneficiaries_reached]])</f>
        <v>700</v>
      </c>
      <c r="AI363" s="49" t="str">
        <f ca="1">IF(B363="","",OFFSET(table_admin1[[#Headers],[ADM1_PT]],MATCH(B363,admin1,0),1))</f>
        <v>MZ11</v>
      </c>
      <c r="AJ363" s="49" t="str">
        <f t="shared" ca="1" si="10"/>
        <v>MZ1114</v>
      </c>
      <c r="AK363" s="49" t="str">
        <f t="shared" ca="1" si="11"/>
        <v/>
      </c>
    </row>
    <row r="364" spans="1:37" x14ac:dyDescent="0.2">
      <c r="A364" s="58">
        <v>45383</v>
      </c>
      <c r="B364" s="49" t="s">
        <v>229</v>
      </c>
      <c r="C364" s="49" t="s">
        <v>712</v>
      </c>
      <c r="G364" s="49" t="s">
        <v>116</v>
      </c>
      <c r="H364" s="49" t="s">
        <v>145</v>
      </c>
      <c r="I364" s="49" t="s">
        <v>118</v>
      </c>
      <c r="K364" s="49" t="s">
        <v>1212</v>
      </c>
      <c r="L364" s="49">
        <v>67</v>
      </c>
      <c r="M364" s="49">
        <v>180</v>
      </c>
      <c r="N364" s="49">
        <v>34</v>
      </c>
      <c r="O364" s="49">
        <v>174</v>
      </c>
      <c r="X364" s="49">
        <v>139</v>
      </c>
      <c r="Y364" s="49">
        <v>139</v>
      </c>
      <c r="AC364" s="1">
        <f>IF(ISBLANK(cp[[#This Row],[total_boys]]),SUM(cp[[#This Row],[boys_0-5_reached]],cp[[#This Row],[boys_6-12_reached]],cp[[#This Row],[boys_13-18_reached]]),cp[[#This Row],[total_boys]])</f>
        <v>101</v>
      </c>
      <c r="AD364" s="1">
        <f>IF(ISBLANK(cp[[#This Row],[total_girls]]),SUM(cp[[#This Row],[girls_0-5_reached]],cp[[#This Row],[girls_6-12_reached]],cp[[#This Row],[girls_13-18_reached]]),cp[[#This Row],[total_girls]])</f>
        <v>354</v>
      </c>
      <c r="AE364" s="1">
        <f>IF(ISBLANK(cp[[#This Row],[total_children]]),SUM(cp[[#This Row],[calc_boys]],cp[[#This Row],[calc_girls]]),cp[[#This Row],[total_children]])</f>
        <v>455</v>
      </c>
      <c r="AF364" s="1">
        <f>IF(ISBLANK(cp[[#This Row],[total_pwd]]),SUM(cp[[#This Row],[total_pwd_men]],cp[[#This Row],[total_pwd_women]]),cp[[#This Row],[total_pwd]])</f>
        <v>0</v>
      </c>
      <c r="AG364" s="1">
        <f>IF(ISBLANK(cp[[#This Row],[total_adults]]),SUM(cp[[#This Row],[total_men]],cp[[#This Row],[total_women]]),cp[[#This Row],[total_adults]])</f>
        <v>278</v>
      </c>
      <c r="AH364" s="1">
        <f>IF(ISBLANK(cp[[#This Row],[total_beneficiaries_reached]]),SUM(cp[[#This Row],[calc_children]],cp[[#This Row],[calc_adults]]),cp[[#This Row],[total_beneficiaries_reached]])</f>
        <v>733</v>
      </c>
      <c r="AI364" s="49" t="str">
        <f ca="1">IF(B364="","",OFFSET(table_admin1[[#Headers],[ADM1_PT]],MATCH(B364,admin1,0),1))</f>
        <v>MZ11</v>
      </c>
      <c r="AJ364" s="49" t="str">
        <f t="shared" ca="1" si="10"/>
        <v>MZ1106</v>
      </c>
      <c r="AK364" s="49" t="str">
        <f t="shared" ca="1" si="11"/>
        <v/>
      </c>
    </row>
    <row r="365" spans="1:37" x14ac:dyDescent="0.2">
      <c r="A365" s="58">
        <v>45383</v>
      </c>
      <c r="B365" s="49" t="s">
        <v>224</v>
      </c>
      <c r="C365" s="49" t="s">
        <v>656</v>
      </c>
      <c r="G365" s="49" t="s">
        <v>122</v>
      </c>
      <c r="H365" s="49" t="s">
        <v>145</v>
      </c>
      <c r="I365" s="49" t="s">
        <v>124</v>
      </c>
      <c r="J365" s="49" t="s">
        <v>1315</v>
      </c>
      <c r="K365" s="49" t="s">
        <v>125</v>
      </c>
      <c r="L365" s="49">
        <v>196</v>
      </c>
      <c r="M365" s="49">
        <v>101</v>
      </c>
      <c r="N365" s="49">
        <v>187</v>
      </c>
      <c r="O365" s="49">
        <v>180</v>
      </c>
      <c r="X365" s="49">
        <v>171</v>
      </c>
      <c r="Y365" s="49">
        <v>166</v>
      </c>
      <c r="AC365" s="1">
        <f>IF(ISBLANK(cp[[#This Row],[total_boys]]),SUM(cp[[#This Row],[boys_0-5_reached]],cp[[#This Row],[boys_6-12_reached]],cp[[#This Row],[boys_13-18_reached]]),cp[[#This Row],[total_boys]])</f>
        <v>383</v>
      </c>
      <c r="AD365" s="1">
        <f>IF(ISBLANK(cp[[#This Row],[total_girls]]),SUM(cp[[#This Row],[girls_0-5_reached]],cp[[#This Row],[girls_6-12_reached]],cp[[#This Row],[girls_13-18_reached]]),cp[[#This Row],[total_girls]])</f>
        <v>281</v>
      </c>
      <c r="AE365" s="1">
        <f>IF(ISBLANK(cp[[#This Row],[total_children]]),SUM(cp[[#This Row],[calc_boys]],cp[[#This Row],[calc_girls]]),cp[[#This Row],[total_children]])</f>
        <v>664</v>
      </c>
      <c r="AF365" s="1">
        <f>IF(ISBLANK(cp[[#This Row],[total_pwd]]),SUM(cp[[#This Row],[total_pwd_men]],cp[[#This Row],[total_pwd_women]]),cp[[#This Row],[total_pwd]])</f>
        <v>0</v>
      </c>
      <c r="AG365" s="1">
        <f>IF(ISBLANK(cp[[#This Row],[total_adults]]),SUM(cp[[#This Row],[total_men]],cp[[#This Row],[total_women]]),cp[[#This Row],[total_adults]])</f>
        <v>337</v>
      </c>
      <c r="AH365" s="1">
        <f>IF(ISBLANK(cp[[#This Row],[total_beneficiaries_reached]]),SUM(cp[[#This Row],[calc_children]],cp[[#This Row],[calc_adults]]),cp[[#This Row],[total_beneficiaries_reached]])</f>
        <v>1001</v>
      </c>
      <c r="AI365" s="49" t="str">
        <f ca="1">IF(B365="","",OFFSET(table_admin1[[#Headers],[ADM1_PT]],MATCH(B365,admin1,0),1))</f>
        <v>MZ10</v>
      </c>
      <c r="AJ365" s="49" t="str">
        <f t="shared" ca="1" si="10"/>
        <v>MZ1006</v>
      </c>
      <c r="AK365" s="49" t="str">
        <f t="shared" ca="1" si="11"/>
        <v/>
      </c>
    </row>
    <row r="366" spans="1:37" x14ac:dyDescent="0.2">
      <c r="A366" s="58">
        <v>45352</v>
      </c>
      <c r="B366" s="49" t="s">
        <v>209</v>
      </c>
      <c r="C366" s="49" t="s">
        <v>445</v>
      </c>
      <c r="G366" s="49" t="s">
        <v>116</v>
      </c>
      <c r="H366" s="49" t="s">
        <v>144</v>
      </c>
      <c r="I366" s="49" t="s">
        <v>118</v>
      </c>
      <c r="K366" s="49" t="s">
        <v>1212</v>
      </c>
      <c r="L366" s="49">
        <v>170</v>
      </c>
      <c r="M366" s="49">
        <v>137</v>
      </c>
      <c r="N366" s="49">
        <v>124</v>
      </c>
      <c r="O366" s="49">
        <v>61</v>
      </c>
      <c r="X366" s="49">
        <v>135</v>
      </c>
      <c r="Y366" s="49">
        <v>51</v>
      </c>
      <c r="AC366" s="1">
        <f>IF(ISBLANK(cp[[#This Row],[total_boys]]),SUM(cp[[#This Row],[boys_0-5_reached]],cp[[#This Row],[boys_6-12_reached]],cp[[#This Row],[boys_13-18_reached]]),cp[[#This Row],[total_boys]])</f>
        <v>294</v>
      </c>
      <c r="AD366" s="1">
        <f>IF(ISBLANK(cp[[#This Row],[total_girls]]),SUM(cp[[#This Row],[girls_0-5_reached]],cp[[#This Row],[girls_6-12_reached]],cp[[#This Row],[girls_13-18_reached]]),cp[[#This Row],[total_girls]])</f>
        <v>198</v>
      </c>
      <c r="AE366" s="1">
        <f>IF(ISBLANK(cp[[#This Row],[total_children]]),SUM(cp[[#This Row],[calc_boys]],cp[[#This Row],[calc_girls]]),cp[[#This Row],[total_children]])</f>
        <v>492</v>
      </c>
      <c r="AF366" s="1">
        <f>IF(ISBLANK(cp[[#This Row],[total_pwd]]),SUM(cp[[#This Row],[total_pwd_men]],cp[[#This Row],[total_pwd_women]]),cp[[#This Row],[total_pwd]])</f>
        <v>0</v>
      </c>
      <c r="AG366" s="1">
        <f>IF(ISBLANK(cp[[#This Row],[total_adults]]),SUM(cp[[#This Row],[total_men]],cp[[#This Row],[total_women]]),cp[[#This Row],[total_adults]])</f>
        <v>186</v>
      </c>
      <c r="AH366" s="1">
        <f>IF(ISBLANK(cp[[#This Row],[total_beneficiaries_reached]]),SUM(cp[[#This Row],[calc_children]],cp[[#This Row],[calc_adults]]),cp[[#This Row],[total_beneficiaries_reached]])</f>
        <v>678</v>
      </c>
      <c r="AI366" s="49" t="str">
        <f ca="1">IF(B366="","",OFFSET(table_admin1[[#Headers],[ADM1_PT]],MATCH(B366,admin1,0),1))</f>
        <v>MZ07</v>
      </c>
      <c r="AJ366" s="49" t="str">
        <f t="shared" ca="1" si="10"/>
        <v>MZ0703</v>
      </c>
      <c r="AK366" s="49" t="str">
        <f t="shared" ca="1" si="11"/>
        <v/>
      </c>
    </row>
    <row r="367" spans="1:37" x14ac:dyDescent="0.2">
      <c r="A367" s="58">
        <v>45323</v>
      </c>
      <c r="B367" s="49" t="s">
        <v>113</v>
      </c>
      <c r="C367" s="49" t="s">
        <v>634</v>
      </c>
      <c r="G367" s="49" t="s">
        <v>122</v>
      </c>
      <c r="H367" s="49" t="s">
        <v>1202</v>
      </c>
      <c r="I367" s="49" t="s">
        <v>124</v>
      </c>
      <c r="J367" s="49" t="s">
        <v>1315</v>
      </c>
      <c r="K367" s="49" t="s">
        <v>125</v>
      </c>
      <c r="L367" s="49">
        <v>116</v>
      </c>
      <c r="M367" s="49">
        <v>71</v>
      </c>
      <c r="N367" s="49">
        <v>14</v>
      </c>
      <c r="O367" s="49">
        <v>157</v>
      </c>
      <c r="X367" s="49">
        <v>102</v>
      </c>
      <c r="Y367" s="49">
        <v>54</v>
      </c>
      <c r="AC367" s="1">
        <f>IF(ISBLANK(cp[[#This Row],[total_boys]]),SUM(cp[[#This Row],[boys_0-5_reached]],cp[[#This Row],[boys_6-12_reached]],cp[[#This Row],[boys_13-18_reached]]),cp[[#This Row],[total_boys]])</f>
        <v>130</v>
      </c>
      <c r="AD367" s="1">
        <f>IF(ISBLANK(cp[[#This Row],[total_girls]]),SUM(cp[[#This Row],[girls_0-5_reached]],cp[[#This Row],[girls_6-12_reached]],cp[[#This Row],[girls_13-18_reached]]),cp[[#This Row],[total_girls]])</f>
        <v>228</v>
      </c>
      <c r="AE367" s="1">
        <f>IF(ISBLANK(cp[[#This Row],[total_children]]),SUM(cp[[#This Row],[calc_boys]],cp[[#This Row],[calc_girls]]),cp[[#This Row],[total_children]])</f>
        <v>358</v>
      </c>
      <c r="AF367" s="1">
        <f>IF(ISBLANK(cp[[#This Row],[total_pwd]]),SUM(cp[[#This Row],[total_pwd_men]],cp[[#This Row],[total_pwd_women]]),cp[[#This Row],[total_pwd]])</f>
        <v>0</v>
      </c>
      <c r="AG367" s="1">
        <f>IF(ISBLANK(cp[[#This Row],[total_adults]]),SUM(cp[[#This Row],[total_men]],cp[[#This Row],[total_women]]),cp[[#This Row],[total_adults]])</f>
        <v>156</v>
      </c>
      <c r="AH367" s="1">
        <f>IF(ISBLANK(cp[[#This Row],[total_beneficiaries_reached]]),SUM(cp[[#This Row],[calc_children]],cp[[#This Row],[calc_adults]]),cp[[#This Row],[total_beneficiaries_reached]])</f>
        <v>514</v>
      </c>
      <c r="AI367" s="49" t="str">
        <f ca="1">IF(B367="","",OFFSET(table_admin1[[#Headers],[ADM1_PT]],MATCH(B367,admin1,0),1))</f>
        <v>MZ09</v>
      </c>
      <c r="AJ367" s="49" t="str">
        <f t="shared" ca="1" si="10"/>
        <v>MZ0913</v>
      </c>
      <c r="AK367" s="49" t="str">
        <f t="shared" ca="1" si="11"/>
        <v/>
      </c>
    </row>
    <row r="368" spans="1:37" x14ac:dyDescent="0.2">
      <c r="A368" s="58">
        <v>45352</v>
      </c>
      <c r="B368" s="49" t="s">
        <v>120</v>
      </c>
      <c r="C368" s="49" t="s">
        <v>121</v>
      </c>
      <c r="G368" s="49" t="s">
        <v>122</v>
      </c>
      <c r="H368" s="49" t="s">
        <v>144</v>
      </c>
      <c r="I368" s="49" t="s">
        <v>118</v>
      </c>
      <c r="K368" s="49" t="s">
        <v>125</v>
      </c>
      <c r="L368" s="49">
        <v>142</v>
      </c>
      <c r="M368" s="49">
        <v>31</v>
      </c>
      <c r="N368" s="49">
        <v>150</v>
      </c>
      <c r="O368" s="49">
        <v>21</v>
      </c>
      <c r="X368" s="49">
        <v>182</v>
      </c>
      <c r="Y368" s="49">
        <v>147</v>
      </c>
      <c r="AC368" s="1">
        <f>IF(ISBLANK(cp[[#This Row],[total_boys]]),SUM(cp[[#This Row],[boys_0-5_reached]],cp[[#This Row],[boys_6-12_reached]],cp[[#This Row],[boys_13-18_reached]]),cp[[#This Row],[total_boys]])</f>
        <v>292</v>
      </c>
      <c r="AD368" s="1">
        <f>IF(ISBLANK(cp[[#This Row],[total_girls]]),SUM(cp[[#This Row],[girls_0-5_reached]],cp[[#This Row],[girls_6-12_reached]],cp[[#This Row],[girls_13-18_reached]]),cp[[#This Row],[total_girls]])</f>
        <v>52</v>
      </c>
      <c r="AE368" s="1">
        <f>IF(ISBLANK(cp[[#This Row],[total_children]]),SUM(cp[[#This Row],[calc_boys]],cp[[#This Row],[calc_girls]]),cp[[#This Row],[total_children]])</f>
        <v>344</v>
      </c>
      <c r="AF368" s="1">
        <f>IF(ISBLANK(cp[[#This Row],[total_pwd]]),SUM(cp[[#This Row],[total_pwd_men]],cp[[#This Row],[total_pwd_women]]),cp[[#This Row],[total_pwd]])</f>
        <v>0</v>
      </c>
      <c r="AG368" s="1">
        <f>IF(ISBLANK(cp[[#This Row],[total_adults]]),SUM(cp[[#This Row],[total_men]],cp[[#This Row],[total_women]]),cp[[#This Row],[total_adults]])</f>
        <v>329</v>
      </c>
      <c r="AH368" s="1">
        <f>IF(ISBLANK(cp[[#This Row],[total_beneficiaries_reached]]),SUM(cp[[#This Row],[calc_children]],cp[[#This Row],[calc_adults]]),cp[[#This Row],[total_beneficiaries_reached]])</f>
        <v>673</v>
      </c>
      <c r="AI368" s="49" t="str">
        <f ca="1">IF(B368="","",OFFSET(table_admin1[[#Headers],[ADM1_PT]],MATCH(B368,admin1,0),1))</f>
        <v>MZ01</v>
      </c>
      <c r="AJ368" s="49" t="str">
        <f t="shared" ca="1" si="10"/>
        <v>MZ0118</v>
      </c>
      <c r="AK368" s="49" t="str">
        <f t="shared" ca="1" si="11"/>
        <v/>
      </c>
    </row>
    <row r="369" spans="1:37" x14ac:dyDescent="0.2">
      <c r="A369" s="58">
        <v>45292</v>
      </c>
      <c r="B369" s="49" t="s">
        <v>192</v>
      </c>
      <c r="C369" s="49" t="s">
        <v>363</v>
      </c>
      <c r="G369" s="49" t="s">
        <v>122</v>
      </c>
      <c r="H369" s="49" t="s">
        <v>145</v>
      </c>
      <c r="I369" s="49" t="s">
        <v>130</v>
      </c>
      <c r="J369" s="49" t="s">
        <v>1317</v>
      </c>
      <c r="K369" s="49" t="s">
        <v>125</v>
      </c>
      <c r="L369" s="49">
        <v>32</v>
      </c>
      <c r="M369" s="49">
        <v>91</v>
      </c>
      <c r="N369" s="49">
        <v>155</v>
      </c>
      <c r="O369" s="49">
        <v>66</v>
      </c>
      <c r="X369" s="49">
        <v>106</v>
      </c>
      <c r="Y369" s="49">
        <v>191</v>
      </c>
      <c r="AC369" s="1">
        <f>IF(ISBLANK(cp[[#This Row],[total_boys]]),SUM(cp[[#This Row],[boys_0-5_reached]],cp[[#This Row],[boys_6-12_reached]],cp[[#This Row],[boys_13-18_reached]]),cp[[#This Row],[total_boys]])</f>
        <v>187</v>
      </c>
      <c r="AD369" s="1">
        <f>IF(ISBLANK(cp[[#This Row],[total_girls]]),SUM(cp[[#This Row],[girls_0-5_reached]],cp[[#This Row],[girls_6-12_reached]],cp[[#This Row],[girls_13-18_reached]]),cp[[#This Row],[total_girls]])</f>
        <v>157</v>
      </c>
      <c r="AE369" s="1">
        <f>IF(ISBLANK(cp[[#This Row],[total_children]]),SUM(cp[[#This Row],[calc_boys]],cp[[#This Row],[calc_girls]]),cp[[#This Row],[total_children]])</f>
        <v>344</v>
      </c>
      <c r="AF369" s="1">
        <f>IF(ISBLANK(cp[[#This Row],[total_pwd]]),SUM(cp[[#This Row],[total_pwd_men]],cp[[#This Row],[total_pwd_women]]),cp[[#This Row],[total_pwd]])</f>
        <v>0</v>
      </c>
      <c r="AG369" s="1">
        <f>IF(ISBLANK(cp[[#This Row],[total_adults]]),SUM(cp[[#This Row],[total_men]],cp[[#This Row],[total_women]]),cp[[#This Row],[total_adults]])</f>
        <v>297</v>
      </c>
      <c r="AH369" s="1">
        <f>IF(ISBLANK(cp[[#This Row],[total_beneficiaries_reached]]),SUM(cp[[#This Row],[calc_children]],cp[[#This Row],[calc_adults]]),cp[[#This Row],[total_beneficiaries_reached]])</f>
        <v>641</v>
      </c>
      <c r="AI369" s="49" t="str">
        <f ca="1">IF(B369="","",OFFSET(table_admin1[[#Headers],[ADM1_PT]],MATCH(B369,admin1,0),1))</f>
        <v>MZ04</v>
      </c>
      <c r="AJ369" s="49" t="str">
        <f t="shared" ca="1" si="10"/>
        <v>MZ0402</v>
      </c>
      <c r="AK369" s="49" t="str">
        <f t="shared" ca="1" si="11"/>
        <v/>
      </c>
    </row>
    <row r="370" spans="1:37" x14ac:dyDescent="0.2">
      <c r="A370" s="58">
        <v>45352</v>
      </c>
      <c r="B370" s="49" t="s">
        <v>120</v>
      </c>
      <c r="C370" s="49" t="s">
        <v>242</v>
      </c>
      <c r="G370" s="49" t="s">
        <v>116</v>
      </c>
      <c r="H370" s="49" t="s">
        <v>1202</v>
      </c>
      <c r="I370" s="49" t="s">
        <v>118</v>
      </c>
      <c r="K370" s="49" t="s">
        <v>1212</v>
      </c>
      <c r="L370" s="49">
        <v>179</v>
      </c>
      <c r="M370" s="49">
        <v>81</v>
      </c>
      <c r="N370" s="49">
        <v>19</v>
      </c>
      <c r="O370" s="49">
        <v>146</v>
      </c>
      <c r="X370" s="49">
        <v>118</v>
      </c>
      <c r="Y370" s="49">
        <v>170</v>
      </c>
      <c r="AC370" s="1">
        <f>IF(ISBLANK(cp[[#This Row],[total_boys]]),SUM(cp[[#This Row],[boys_0-5_reached]],cp[[#This Row],[boys_6-12_reached]],cp[[#This Row],[boys_13-18_reached]]),cp[[#This Row],[total_boys]])</f>
        <v>198</v>
      </c>
      <c r="AD370" s="1">
        <f>IF(ISBLANK(cp[[#This Row],[total_girls]]),SUM(cp[[#This Row],[girls_0-5_reached]],cp[[#This Row],[girls_6-12_reached]],cp[[#This Row],[girls_13-18_reached]]),cp[[#This Row],[total_girls]])</f>
        <v>227</v>
      </c>
      <c r="AE370" s="1">
        <f>IF(ISBLANK(cp[[#This Row],[total_children]]),SUM(cp[[#This Row],[calc_boys]],cp[[#This Row],[calc_girls]]),cp[[#This Row],[total_children]])</f>
        <v>425</v>
      </c>
      <c r="AF370" s="1">
        <f>IF(ISBLANK(cp[[#This Row],[total_pwd]]),SUM(cp[[#This Row],[total_pwd_men]],cp[[#This Row],[total_pwd_women]]),cp[[#This Row],[total_pwd]])</f>
        <v>0</v>
      </c>
      <c r="AG370" s="1">
        <f>IF(ISBLANK(cp[[#This Row],[total_adults]]),SUM(cp[[#This Row],[total_men]],cp[[#This Row],[total_women]]),cp[[#This Row],[total_adults]])</f>
        <v>288</v>
      </c>
      <c r="AH370" s="1">
        <f>IF(ISBLANK(cp[[#This Row],[total_beneficiaries_reached]]),SUM(cp[[#This Row],[calc_children]],cp[[#This Row],[calc_adults]]),cp[[#This Row],[total_beneficiaries_reached]])</f>
        <v>713</v>
      </c>
      <c r="AI370" s="49" t="str">
        <f ca="1">IF(B370="","",OFFSET(table_admin1[[#Headers],[ADM1_PT]],MATCH(B370,admin1,0),1))</f>
        <v>MZ01</v>
      </c>
      <c r="AJ370" s="49" t="str">
        <f t="shared" ca="1" si="10"/>
        <v>MZ0114</v>
      </c>
      <c r="AK370" s="49" t="str">
        <f t="shared" ca="1" si="11"/>
        <v/>
      </c>
    </row>
    <row r="371" spans="1:37" x14ac:dyDescent="0.2">
      <c r="A371" s="58">
        <v>45323</v>
      </c>
      <c r="B371" s="49" t="s">
        <v>113</v>
      </c>
      <c r="C371" s="49" t="s">
        <v>634</v>
      </c>
      <c r="G371" s="49" t="s">
        <v>122</v>
      </c>
      <c r="H371" s="49" t="s">
        <v>145</v>
      </c>
      <c r="I371" s="49" t="s">
        <v>124</v>
      </c>
      <c r="J371" s="49" t="s">
        <v>1315</v>
      </c>
      <c r="K371" s="49" t="s">
        <v>125</v>
      </c>
      <c r="L371" s="49">
        <v>42</v>
      </c>
      <c r="M371" s="49">
        <v>102</v>
      </c>
      <c r="N371" s="49">
        <v>9</v>
      </c>
      <c r="O371" s="49">
        <v>194</v>
      </c>
      <c r="X371" s="49">
        <v>174</v>
      </c>
      <c r="Y371" s="49">
        <v>16</v>
      </c>
      <c r="AC371" s="1">
        <f>IF(ISBLANK(cp[[#This Row],[total_boys]]),SUM(cp[[#This Row],[boys_0-5_reached]],cp[[#This Row],[boys_6-12_reached]],cp[[#This Row],[boys_13-18_reached]]),cp[[#This Row],[total_boys]])</f>
        <v>51</v>
      </c>
      <c r="AD371" s="1">
        <f>IF(ISBLANK(cp[[#This Row],[total_girls]]),SUM(cp[[#This Row],[girls_0-5_reached]],cp[[#This Row],[girls_6-12_reached]],cp[[#This Row],[girls_13-18_reached]]),cp[[#This Row],[total_girls]])</f>
        <v>296</v>
      </c>
      <c r="AE371" s="1">
        <f>IF(ISBLANK(cp[[#This Row],[total_children]]),SUM(cp[[#This Row],[calc_boys]],cp[[#This Row],[calc_girls]]),cp[[#This Row],[total_children]])</f>
        <v>347</v>
      </c>
      <c r="AF371" s="1">
        <f>IF(ISBLANK(cp[[#This Row],[total_pwd]]),SUM(cp[[#This Row],[total_pwd_men]],cp[[#This Row],[total_pwd_women]]),cp[[#This Row],[total_pwd]])</f>
        <v>0</v>
      </c>
      <c r="AG371" s="1">
        <f>IF(ISBLANK(cp[[#This Row],[total_adults]]),SUM(cp[[#This Row],[total_men]],cp[[#This Row],[total_women]]),cp[[#This Row],[total_adults]])</f>
        <v>190</v>
      </c>
      <c r="AH371" s="1">
        <f>IF(ISBLANK(cp[[#This Row],[total_beneficiaries_reached]]),SUM(cp[[#This Row],[calc_children]],cp[[#This Row],[calc_adults]]),cp[[#This Row],[total_beneficiaries_reached]])</f>
        <v>537</v>
      </c>
      <c r="AI371" s="49" t="str">
        <f ca="1">IF(B371="","",OFFSET(table_admin1[[#Headers],[ADM1_PT]],MATCH(B371,admin1,0),1))</f>
        <v>MZ09</v>
      </c>
      <c r="AJ371" s="49" t="str">
        <f t="shared" ca="1" si="10"/>
        <v>MZ0913</v>
      </c>
      <c r="AK371" s="49" t="str">
        <f t="shared" ca="1" si="11"/>
        <v/>
      </c>
    </row>
    <row r="372" spans="1:37" x14ac:dyDescent="0.2">
      <c r="A372" s="58">
        <v>45352</v>
      </c>
      <c r="B372" s="49" t="s">
        <v>192</v>
      </c>
      <c r="C372" s="49" t="s">
        <v>363</v>
      </c>
      <c r="G372" s="49" t="s">
        <v>116</v>
      </c>
      <c r="H372" s="49" t="s">
        <v>144</v>
      </c>
      <c r="I372" s="49" t="s">
        <v>118</v>
      </c>
      <c r="K372" s="49" t="s">
        <v>1212</v>
      </c>
      <c r="L372" s="49">
        <v>169</v>
      </c>
      <c r="M372" s="49">
        <v>81</v>
      </c>
      <c r="N372" s="49">
        <v>86</v>
      </c>
      <c r="O372" s="49">
        <v>88</v>
      </c>
      <c r="X372" s="49">
        <v>43</v>
      </c>
      <c r="Y372" s="49">
        <v>96</v>
      </c>
      <c r="AC372" s="1">
        <f>IF(ISBLANK(cp[[#This Row],[total_boys]]),SUM(cp[[#This Row],[boys_0-5_reached]],cp[[#This Row],[boys_6-12_reached]],cp[[#This Row],[boys_13-18_reached]]),cp[[#This Row],[total_boys]])</f>
        <v>255</v>
      </c>
      <c r="AD372" s="1">
        <f>IF(ISBLANK(cp[[#This Row],[total_girls]]),SUM(cp[[#This Row],[girls_0-5_reached]],cp[[#This Row],[girls_6-12_reached]],cp[[#This Row],[girls_13-18_reached]]),cp[[#This Row],[total_girls]])</f>
        <v>169</v>
      </c>
      <c r="AE372" s="1">
        <f>IF(ISBLANK(cp[[#This Row],[total_children]]),SUM(cp[[#This Row],[calc_boys]],cp[[#This Row],[calc_girls]]),cp[[#This Row],[total_children]])</f>
        <v>424</v>
      </c>
      <c r="AF372" s="1">
        <f>IF(ISBLANK(cp[[#This Row],[total_pwd]]),SUM(cp[[#This Row],[total_pwd_men]],cp[[#This Row],[total_pwd_women]]),cp[[#This Row],[total_pwd]])</f>
        <v>0</v>
      </c>
      <c r="AG372" s="1">
        <f>IF(ISBLANK(cp[[#This Row],[total_adults]]),SUM(cp[[#This Row],[total_men]],cp[[#This Row],[total_women]]),cp[[#This Row],[total_adults]])</f>
        <v>139</v>
      </c>
      <c r="AH372" s="1">
        <f>IF(ISBLANK(cp[[#This Row],[total_beneficiaries_reached]]),SUM(cp[[#This Row],[calc_children]],cp[[#This Row],[calc_adults]]),cp[[#This Row],[total_beneficiaries_reached]])</f>
        <v>563</v>
      </c>
      <c r="AI372" s="49" t="str">
        <f ca="1">IF(B372="","",OFFSET(table_admin1[[#Headers],[ADM1_PT]],MATCH(B372,admin1,0),1))</f>
        <v>MZ04</v>
      </c>
      <c r="AJ372" s="49" t="str">
        <f t="shared" ca="1" si="10"/>
        <v>MZ0402</v>
      </c>
      <c r="AK372" s="49" t="str">
        <f t="shared" ca="1" si="11"/>
        <v/>
      </c>
    </row>
    <row r="373" spans="1:37" x14ac:dyDescent="0.2">
      <c r="A373" s="58">
        <v>45292</v>
      </c>
      <c r="B373" s="49" t="s">
        <v>209</v>
      </c>
      <c r="C373" s="49" t="s">
        <v>441</v>
      </c>
      <c r="G373" s="49" t="s">
        <v>122</v>
      </c>
      <c r="H373" s="49" t="s">
        <v>146</v>
      </c>
      <c r="I373" s="49" t="s">
        <v>118</v>
      </c>
      <c r="K373" s="49" t="s">
        <v>125</v>
      </c>
      <c r="L373" s="49">
        <v>113</v>
      </c>
      <c r="M373" s="49">
        <v>119</v>
      </c>
      <c r="N373" s="49">
        <v>161</v>
      </c>
      <c r="O373" s="49">
        <v>72</v>
      </c>
      <c r="X373" s="49">
        <v>105</v>
      </c>
      <c r="Y373" s="49">
        <v>1</v>
      </c>
      <c r="AC373" s="1">
        <f>IF(ISBLANK(cp[[#This Row],[total_boys]]),SUM(cp[[#This Row],[boys_0-5_reached]],cp[[#This Row],[boys_6-12_reached]],cp[[#This Row],[boys_13-18_reached]]),cp[[#This Row],[total_boys]])</f>
        <v>274</v>
      </c>
      <c r="AD373" s="1">
        <f>IF(ISBLANK(cp[[#This Row],[total_girls]]),SUM(cp[[#This Row],[girls_0-5_reached]],cp[[#This Row],[girls_6-12_reached]],cp[[#This Row],[girls_13-18_reached]]),cp[[#This Row],[total_girls]])</f>
        <v>191</v>
      </c>
      <c r="AE373" s="1">
        <f>IF(ISBLANK(cp[[#This Row],[total_children]]),SUM(cp[[#This Row],[calc_boys]],cp[[#This Row],[calc_girls]]),cp[[#This Row],[total_children]])</f>
        <v>465</v>
      </c>
      <c r="AF373" s="1">
        <f>IF(ISBLANK(cp[[#This Row],[total_pwd]]),SUM(cp[[#This Row],[total_pwd_men]],cp[[#This Row],[total_pwd_women]]),cp[[#This Row],[total_pwd]])</f>
        <v>0</v>
      </c>
      <c r="AG373" s="1">
        <f>IF(ISBLANK(cp[[#This Row],[total_adults]]),SUM(cp[[#This Row],[total_men]],cp[[#This Row],[total_women]]),cp[[#This Row],[total_adults]])</f>
        <v>106</v>
      </c>
      <c r="AH373" s="1">
        <f>IF(ISBLANK(cp[[#This Row],[total_beneficiaries_reached]]),SUM(cp[[#This Row],[calc_children]],cp[[#This Row],[calc_adults]]),cp[[#This Row],[total_beneficiaries_reached]])</f>
        <v>571</v>
      </c>
      <c r="AI373" s="49" t="str">
        <f ca="1">IF(B373="","",OFFSET(table_admin1[[#Headers],[ADM1_PT]],MATCH(B373,admin1,0),1))</f>
        <v>MZ07</v>
      </c>
      <c r="AJ373" s="49" t="str">
        <f t="shared" ca="1" si="10"/>
        <v>MZ0702</v>
      </c>
      <c r="AK373" s="49" t="str">
        <f t="shared" ca="1" si="11"/>
        <v/>
      </c>
    </row>
    <row r="374" spans="1:37" x14ac:dyDescent="0.2">
      <c r="A374" s="58">
        <v>45292</v>
      </c>
      <c r="B374" s="49" t="s">
        <v>120</v>
      </c>
      <c r="C374" s="49" t="s">
        <v>220</v>
      </c>
      <c r="G374" s="49" t="s">
        <v>122</v>
      </c>
      <c r="H374" s="49" t="s">
        <v>1199</v>
      </c>
      <c r="I374" s="49" t="s">
        <v>124</v>
      </c>
      <c r="J374" s="49" t="s">
        <v>1315</v>
      </c>
      <c r="K374" s="49" t="s">
        <v>125</v>
      </c>
      <c r="L374" s="49">
        <v>94</v>
      </c>
      <c r="M374" s="49">
        <v>196</v>
      </c>
      <c r="N374" s="49">
        <v>112</v>
      </c>
      <c r="O374" s="49">
        <v>176</v>
      </c>
      <c r="X374" s="49">
        <v>94</v>
      </c>
      <c r="Y374" s="49">
        <v>117</v>
      </c>
      <c r="AC374" s="1">
        <f>IF(ISBLANK(cp[[#This Row],[total_boys]]),SUM(cp[[#This Row],[boys_0-5_reached]],cp[[#This Row],[boys_6-12_reached]],cp[[#This Row],[boys_13-18_reached]]),cp[[#This Row],[total_boys]])</f>
        <v>206</v>
      </c>
      <c r="AD374" s="1">
        <f>IF(ISBLANK(cp[[#This Row],[total_girls]]),SUM(cp[[#This Row],[girls_0-5_reached]],cp[[#This Row],[girls_6-12_reached]],cp[[#This Row],[girls_13-18_reached]]),cp[[#This Row],[total_girls]])</f>
        <v>372</v>
      </c>
      <c r="AE374" s="1">
        <f>IF(ISBLANK(cp[[#This Row],[total_children]]),SUM(cp[[#This Row],[calc_boys]],cp[[#This Row],[calc_girls]]),cp[[#This Row],[total_children]])</f>
        <v>578</v>
      </c>
      <c r="AF374" s="1">
        <f>IF(ISBLANK(cp[[#This Row],[total_pwd]]),SUM(cp[[#This Row],[total_pwd_men]],cp[[#This Row],[total_pwd_women]]),cp[[#This Row],[total_pwd]])</f>
        <v>0</v>
      </c>
      <c r="AG374" s="1">
        <f>IF(ISBLANK(cp[[#This Row],[total_adults]]),SUM(cp[[#This Row],[total_men]],cp[[#This Row],[total_women]]),cp[[#This Row],[total_adults]])</f>
        <v>211</v>
      </c>
      <c r="AH374" s="1">
        <f>IF(ISBLANK(cp[[#This Row],[total_beneficiaries_reached]]),SUM(cp[[#This Row],[calc_children]],cp[[#This Row],[calc_adults]]),cp[[#This Row],[total_beneficiaries_reached]])</f>
        <v>789</v>
      </c>
      <c r="AI374" s="49" t="str">
        <f ca="1">IF(B374="","",OFFSET(table_admin1[[#Headers],[ADM1_PT]],MATCH(B374,admin1,0),1))</f>
        <v>MZ01</v>
      </c>
      <c r="AJ374" s="49" t="str">
        <f t="shared" ca="1" si="10"/>
        <v>MZ0109</v>
      </c>
      <c r="AK374" s="49" t="str">
        <f t="shared" ca="1" si="11"/>
        <v/>
      </c>
    </row>
    <row r="375" spans="1:37" x14ac:dyDescent="0.2">
      <c r="A375" s="58">
        <v>45323</v>
      </c>
      <c r="B375" s="49" t="s">
        <v>120</v>
      </c>
      <c r="C375" s="49" t="s">
        <v>129</v>
      </c>
      <c r="G375" s="49" t="s">
        <v>122</v>
      </c>
      <c r="H375" s="49" t="s">
        <v>146</v>
      </c>
      <c r="I375" s="49" t="s">
        <v>130</v>
      </c>
      <c r="J375" s="49" t="s">
        <v>1317</v>
      </c>
      <c r="K375" s="49" t="s">
        <v>125</v>
      </c>
      <c r="L375" s="49">
        <v>188</v>
      </c>
      <c r="M375" s="49">
        <v>192</v>
      </c>
      <c r="N375" s="49">
        <v>159</v>
      </c>
      <c r="O375" s="49">
        <v>30</v>
      </c>
      <c r="X375" s="49">
        <v>12</v>
      </c>
      <c r="Y375" s="49">
        <v>128</v>
      </c>
      <c r="AC375" s="1">
        <f>IF(ISBLANK(cp[[#This Row],[total_boys]]),SUM(cp[[#This Row],[boys_0-5_reached]],cp[[#This Row],[boys_6-12_reached]],cp[[#This Row],[boys_13-18_reached]]),cp[[#This Row],[total_boys]])</f>
        <v>347</v>
      </c>
      <c r="AD375" s="1">
        <f>IF(ISBLANK(cp[[#This Row],[total_girls]]),SUM(cp[[#This Row],[girls_0-5_reached]],cp[[#This Row],[girls_6-12_reached]],cp[[#This Row],[girls_13-18_reached]]),cp[[#This Row],[total_girls]])</f>
        <v>222</v>
      </c>
      <c r="AE375" s="1">
        <f>IF(ISBLANK(cp[[#This Row],[total_children]]),SUM(cp[[#This Row],[calc_boys]],cp[[#This Row],[calc_girls]]),cp[[#This Row],[total_children]])</f>
        <v>569</v>
      </c>
      <c r="AF375" s="1">
        <f>IF(ISBLANK(cp[[#This Row],[total_pwd]]),SUM(cp[[#This Row],[total_pwd_men]],cp[[#This Row],[total_pwd_women]]),cp[[#This Row],[total_pwd]])</f>
        <v>0</v>
      </c>
      <c r="AG375" s="1">
        <f>IF(ISBLANK(cp[[#This Row],[total_adults]]),SUM(cp[[#This Row],[total_men]],cp[[#This Row],[total_women]]),cp[[#This Row],[total_adults]])</f>
        <v>140</v>
      </c>
      <c r="AH375" s="1">
        <f>IF(ISBLANK(cp[[#This Row],[total_beneficiaries_reached]]),SUM(cp[[#This Row],[calc_children]],cp[[#This Row],[calc_adults]]),cp[[#This Row],[total_beneficiaries_reached]])</f>
        <v>709</v>
      </c>
      <c r="AI375" s="49" t="str">
        <f ca="1">IF(B375="","",OFFSET(table_admin1[[#Headers],[ADM1_PT]],MATCH(B375,admin1,0),1))</f>
        <v>MZ01</v>
      </c>
      <c r="AJ375" s="49" t="str">
        <f t="shared" ca="1" si="10"/>
        <v>MZ0110</v>
      </c>
      <c r="AK375" s="49" t="str">
        <f t="shared" ca="1" si="11"/>
        <v/>
      </c>
    </row>
    <row r="376" spans="1:37" x14ac:dyDescent="0.2">
      <c r="A376" s="58">
        <v>45292</v>
      </c>
      <c r="B376" s="49" t="s">
        <v>229</v>
      </c>
      <c r="C376" s="49" t="s">
        <v>700</v>
      </c>
      <c r="G376" s="49" t="s">
        <v>116</v>
      </c>
      <c r="H376" s="49" t="s">
        <v>144</v>
      </c>
      <c r="I376" s="49" t="s">
        <v>118</v>
      </c>
      <c r="K376" s="49" t="s">
        <v>1212</v>
      </c>
      <c r="L376" s="49">
        <v>143</v>
      </c>
      <c r="M376" s="49">
        <v>59</v>
      </c>
      <c r="N376" s="49">
        <v>93</v>
      </c>
      <c r="O376" s="49">
        <v>125</v>
      </c>
      <c r="X376" s="49">
        <v>5</v>
      </c>
      <c r="Y376" s="49">
        <v>86</v>
      </c>
      <c r="AC376" s="1">
        <f>IF(ISBLANK(cp[[#This Row],[total_boys]]),SUM(cp[[#This Row],[boys_0-5_reached]],cp[[#This Row],[boys_6-12_reached]],cp[[#This Row],[boys_13-18_reached]]),cp[[#This Row],[total_boys]])</f>
        <v>236</v>
      </c>
      <c r="AD376" s="1">
        <f>IF(ISBLANK(cp[[#This Row],[total_girls]]),SUM(cp[[#This Row],[girls_0-5_reached]],cp[[#This Row],[girls_6-12_reached]],cp[[#This Row],[girls_13-18_reached]]),cp[[#This Row],[total_girls]])</f>
        <v>184</v>
      </c>
      <c r="AE376" s="1">
        <f>IF(ISBLANK(cp[[#This Row],[total_children]]),SUM(cp[[#This Row],[calc_boys]],cp[[#This Row],[calc_girls]]),cp[[#This Row],[total_children]])</f>
        <v>420</v>
      </c>
      <c r="AF376" s="1">
        <f>IF(ISBLANK(cp[[#This Row],[total_pwd]]),SUM(cp[[#This Row],[total_pwd_men]],cp[[#This Row],[total_pwd_women]]),cp[[#This Row],[total_pwd]])</f>
        <v>0</v>
      </c>
      <c r="AG376" s="1">
        <f>IF(ISBLANK(cp[[#This Row],[total_adults]]),SUM(cp[[#This Row],[total_men]],cp[[#This Row],[total_women]]),cp[[#This Row],[total_adults]])</f>
        <v>91</v>
      </c>
      <c r="AH376" s="1">
        <f>IF(ISBLANK(cp[[#This Row],[total_beneficiaries_reached]]),SUM(cp[[#This Row],[calc_children]],cp[[#This Row],[calc_adults]]),cp[[#This Row],[total_beneficiaries_reached]])</f>
        <v>511</v>
      </c>
      <c r="AI376" s="49" t="str">
        <f ca="1">IF(B376="","",OFFSET(table_admin1[[#Headers],[ADM1_PT]],MATCH(B376,admin1,0),1))</f>
        <v>MZ11</v>
      </c>
      <c r="AJ376" s="49" t="str">
        <f t="shared" ca="1" si="10"/>
        <v>MZ1103</v>
      </c>
      <c r="AK376" s="49" t="str">
        <f t="shared" ca="1" si="11"/>
        <v/>
      </c>
    </row>
    <row r="377" spans="1:37" x14ac:dyDescent="0.2">
      <c r="A377" s="58">
        <v>45292</v>
      </c>
      <c r="B377" s="49" t="s">
        <v>120</v>
      </c>
      <c r="C377" s="49" t="s">
        <v>131</v>
      </c>
      <c r="G377" s="49" t="s">
        <v>116</v>
      </c>
      <c r="H377" s="49" t="s">
        <v>145</v>
      </c>
      <c r="I377" s="49" t="s">
        <v>118</v>
      </c>
      <c r="K377" s="49" t="s">
        <v>1212</v>
      </c>
      <c r="L377" s="49">
        <v>60</v>
      </c>
      <c r="M377" s="49">
        <v>29</v>
      </c>
      <c r="N377" s="49">
        <v>123</v>
      </c>
      <c r="O377" s="49">
        <v>170</v>
      </c>
      <c r="X377" s="49">
        <v>18</v>
      </c>
      <c r="Y377" s="49">
        <v>60</v>
      </c>
      <c r="AC377" s="1">
        <f>IF(ISBLANK(cp[[#This Row],[total_boys]]),SUM(cp[[#This Row],[boys_0-5_reached]],cp[[#This Row],[boys_6-12_reached]],cp[[#This Row],[boys_13-18_reached]]),cp[[#This Row],[total_boys]])</f>
        <v>183</v>
      </c>
      <c r="AD377" s="1">
        <f>IF(ISBLANK(cp[[#This Row],[total_girls]]),SUM(cp[[#This Row],[girls_0-5_reached]],cp[[#This Row],[girls_6-12_reached]],cp[[#This Row],[girls_13-18_reached]]),cp[[#This Row],[total_girls]])</f>
        <v>199</v>
      </c>
      <c r="AE377" s="1">
        <f>IF(ISBLANK(cp[[#This Row],[total_children]]),SUM(cp[[#This Row],[calc_boys]],cp[[#This Row],[calc_girls]]),cp[[#This Row],[total_children]])</f>
        <v>382</v>
      </c>
      <c r="AF377" s="1">
        <f>IF(ISBLANK(cp[[#This Row],[total_pwd]]),SUM(cp[[#This Row],[total_pwd_men]],cp[[#This Row],[total_pwd_women]]),cp[[#This Row],[total_pwd]])</f>
        <v>0</v>
      </c>
      <c r="AG377" s="1">
        <f>IF(ISBLANK(cp[[#This Row],[total_adults]]),SUM(cp[[#This Row],[total_men]],cp[[#This Row],[total_women]]),cp[[#This Row],[total_adults]])</f>
        <v>78</v>
      </c>
      <c r="AH377" s="1">
        <f>IF(ISBLANK(cp[[#This Row],[total_beneficiaries_reached]]),SUM(cp[[#This Row],[calc_children]],cp[[#This Row],[calc_adults]]),cp[[#This Row],[total_beneficiaries_reached]])</f>
        <v>460</v>
      </c>
      <c r="AI377" s="49" t="str">
        <f ca="1">IF(B377="","",OFFSET(table_admin1[[#Headers],[ADM1_PT]],MATCH(B377,admin1,0),1))</f>
        <v>MZ01</v>
      </c>
      <c r="AJ377" s="49" t="str">
        <f t="shared" ca="1" si="10"/>
        <v>MZ0107</v>
      </c>
      <c r="AK377" s="49" t="str">
        <f t="shared" ca="1" si="11"/>
        <v/>
      </c>
    </row>
    <row r="378" spans="1:37" x14ac:dyDescent="0.2">
      <c r="A378" s="58">
        <v>45323</v>
      </c>
      <c r="B378" s="49" t="s">
        <v>120</v>
      </c>
      <c r="C378" s="49" t="s">
        <v>205</v>
      </c>
      <c r="G378" s="49" t="s">
        <v>122</v>
      </c>
      <c r="H378" s="49" t="s">
        <v>1202</v>
      </c>
      <c r="I378" s="49" t="s">
        <v>130</v>
      </c>
      <c r="J378" s="49" t="s">
        <v>1318</v>
      </c>
      <c r="K378" s="49" t="s">
        <v>125</v>
      </c>
      <c r="L378" s="49">
        <v>25</v>
      </c>
      <c r="M378" s="49">
        <v>46</v>
      </c>
      <c r="N378" s="49">
        <v>88</v>
      </c>
      <c r="O378" s="49">
        <v>34</v>
      </c>
      <c r="X378" s="49">
        <v>48</v>
      </c>
      <c r="Y378" s="49">
        <v>17</v>
      </c>
      <c r="AC378" s="1">
        <f>IF(ISBLANK(cp[[#This Row],[total_boys]]),SUM(cp[[#This Row],[boys_0-5_reached]],cp[[#This Row],[boys_6-12_reached]],cp[[#This Row],[boys_13-18_reached]]),cp[[#This Row],[total_boys]])</f>
        <v>113</v>
      </c>
      <c r="AD378" s="1">
        <f>IF(ISBLANK(cp[[#This Row],[total_girls]]),SUM(cp[[#This Row],[girls_0-5_reached]],cp[[#This Row],[girls_6-12_reached]],cp[[#This Row],[girls_13-18_reached]]),cp[[#This Row],[total_girls]])</f>
        <v>80</v>
      </c>
      <c r="AE378" s="1">
        <f>IF(ISBLANK(cp[[#This Row],[total_children]]),SUM(cp[[#This Row],[calc_boys]],cp[[#This Row],[calc_girls]]),cp[[#This Row],[total_children]])</f>
        <v>193</v>
      </c>
      <c r="AF378" s="1">
        <f>IF(ISBLANK(cp[[#This Row],[total_pwd]]),SUM(cp[[#This Row],[total_pwd_men]],cp[[#This Row],[total_pwd_women]]),cp[[#This Row],[total_pwd]])</f>
        <v>0</v>
      </c>
      <c r="AG378" s="1">
        <f>IF(ISBLANK(cp[[#This Row],[total_adults]]),SUM(cp[[#This Row],[total_men]],cp[[#This Row],[total_women]]),cp[[#This Row],[total_adults]])</f>
        <v>65</v>
      </c>
      <c r="AH378" s="1">
        <f>IF(ISBLANK(cp[[#This Row],[total_beneficiaries_reached]]),SUM(cp[[#This Row],[calc_children]],cp[[#This Row],[calc_adults]]),cp[[#This Row],[total_beneficiaries_reached]])</f>
        <v>258</v>
      </c>
      <c r="AI378" s="49" t="str">
        <f ca="1">IF(B378="","",OFFSET(table_admin1[[#Headers],[ADM1_PT]],MATCH(B378,admin1,0),1))</f>
        <v>MZ01</v>
      </c>
      <c r="AJ378" s="49" t="str">
        <f t="shared" ca="1" si="10"/>
        <v>MZ0106</v>
      </c>
      <c r="AK378" s="49" t="str">
        <f t="shared" ca="1" si="11"/>
        <v/>
      </c>
    </row>
    <row r="379" spans="1:37" x14ac:dyDescent="0.2">
      <c r="A379" s="58">
        <v>45292</v>
      </c>
      <c r="B379" s="49" t="s">
        <v>120</v>
      </c>
      <c r="C379" s="49" t="s">
        <v>129</v>
      </c>
      <c r="G379" s="49" t="s">
        <v>122</v>
      </c>
      <c r="H379" s="49" t="s">
        <v>1199</v>
      </c>
      <c r="I379" s="49" t="s">
        <v>124</v>
      </c>
      <c r="J379" s="49" t="s">
        <v>1314</v>
      </c>
      <c r="K379" s="49" t="s">
        <v>125</v>
      </c>
      <c r="L379" s="49">
        <v>33</v>
      </c>
      <c r="M379" s="49">
        <v>190</v>
      </c>
      <c r="N379" s="49">
        <v>98</v>
      </c>
      <c r="O379" s="49">
        <v>95</v>
      </c>
      <c r="X379" s="49">
        <v>177</v>
      </c>
      <c r="Y379" s="49">
        <v>192</v>
      </c>
      <c r="AC379" s="1">
        <f>IF(ISBLANK(cp[[#This Row],[total_boys]]),SUM(cp[[#This Row],[boys_0-5_reached]],cp[[#This Row],[boys_6-12_reached]],cp[[#This Row],[boys_13-18_reached]]),cp[[#This Row],[total_boys]])</f>
        <v>131</v>
      </c>
      <c r="AD379" s="1">
        <f>IF(ISBLANK(cp[[#This Row],[total_girls]]),SUM(cp[[#This Row],[girls_0-5_reached]],cp[[#This Row],[girls_6-12_reached]],cp[[#This Row],[girls_13-18_reached]]),cp[[#This Row],[total_girls]])</f>
        <v>285</v>
      </c>
      <c r="AE379" s="1">
        <f>IF(ISBLANK(cp[[#This Row],[total_children]]),SUM(cp[[#This Row],[calc_boys]],cp[[#This Row],[calc_girls]]),cp[[#This Row],[total_children]])</f>
        <v>416</v>
      </c>
      <c r="AF379" s="1">
        <f>IF(ISBLANK(cp[[#This Row],[total_pwd]]),SUM(cp[[#This Row],[total_pwd_men]],cp[[#This Row],[total_pwd_women]]),cp[[#This Row],[total_pwd]])</f>
        <v>0</v>
      </c>
      <c r="AG379" s="1">
        <f>IF(ISBLANK(cp[[#This Row],[total_adults]]),SUM(cp[[#This Row],[total_men]],cp[[#This Row],[total_women]]),cp[[#This Row],[total_adults]])</f>
        <v>369</v>
      </c>
      <c r="AH379" s="1">
        <f>IF(ISBLANK(cp[[#This Row],[total_beneficiaries_reached]]),SUM(cp[[#This Row],[calc_children]],cp[[#This Row],[calc_adults]]),cp[[#This Row],[total_beneficiaries_reached]])</f>
        <v>785</v>
      </c>
      <c r="AI379" s="49" t="str">
        <f ca="1">IF(B379="","",OFFSET(table_admin1[[#Headers],[ADM1_PT]],MATCH(B379,admin1,0),1))</f>
        <v>MZ01</v>
      </c>
      <c r="AJ379" s="49" t="str">
        <f t="shared" ca="1" si="10"/>
        <v>MZ0110</v>
      </c>
      <c r="AK379" s="49" t="str">
        <f t="shared" ca="1" si="11"/>
        <v/>
      </c>
    </row>
    <row r="380" spans="1:37" x14ac:dyDescent="0.2">
      <c r="A380" s="58">
        <v>45323</v>
      </c>
      <c r="B380" s="49" t="s">
        <v>224</v>
      </c>
      <c r="C380" s="49" t="s">
        <v>656</v>
      </c>
      <c r="G380" s="49" t="s">
        <v>116</v>
      </c>
      <c r="H380" s="49" t="s">
        <v>146</v>
      </c>
      <c r="I380" s="49" t="s">
        <v>118</v>
      </c>
      <c r="K380" s="49" t="s">
        <v>1212</v>
      </c>
      <c r="L380" s="49">
        <v>88</v>
      </c>
      <c r="M380" s="49">
        <v>26</v>
      </c>
      <c r="N380" s="49">
        <v>29</v>
      </c>
      <c r="O380" s="49">
        <v>56</v>
      </c>
      <c r="X380" s="49">
        <v>15</v>
      </c>
      <c r="Y380" s="49">
        <v>35</v>
      </c>
      <c r="AC380" s="1">
        <f>IF(ISBLANK(cp[[#This Row],[total_boys]]),SUM(cp[[#This Row],[boys_0-5_reached]],cp[[#This Row],[boys_6-12_reached]],cp[[#This Row],[boys_13-18_reached]]),cp[[#This Row],[total_boys]])</f>
        <v>117</v>
      </c>
      <c r="AD380" s="1">
        <f>IF(ISBLANK(cp[[#This Row],[total_girls]]),SUM(cp[[#This Row],[girls_0-5_reached]],cp[[#This Row],[girls_6-12_reached]],cp[[#This Row],[girls_13-18_reached]]),cp[[#This Row],[total_girls]])</f>
        <v>82</v>
      </c>
      <c r="AE380" s="1">
        <f>IF(ISBLANK(cp[[#This Row],[total_children]]),SUM(cp[[#This Row],[calc_boys]],cp[[#This Row],[calc_girls]]),cp[[#This Row],[total_children]])</f>
        <v>199</v>
      </c>
      <c r="AF380" s="1">
        <f>IF(ISBLANK(cp[[#This Row],[total_pwd]]),SUM(cp[[#This Row],[total_pwd_men]],cp[[#This Row],[total_pwd_women]]),cp[[#This Row],[total_pwd]])</f>
        <v>0</v>
      </c>
      <c r="AG380" s="1">
        <f>IF(ISBLANK(cp[[#This Row],[total_adults]]),SUM(cp[[#This Row],[total_men]],cp[[#This Row],[total_women]]),cp[[#This Row],[total_adults]])</f>
        <v>50</v>
      </c>
      <c r="AH380" s="1">
        <f>IF(ISBLANK(cp[[#This Row],[total_beneficiaries_reached]]),SUM(cp[[#This Row],[calc_children]],cp[[#This Row],[calc_adults]]),cp[[#This Row],[total_beneficiaries_reached]])</f>
        <v>249</v>
      </c>
      <c r="AI380" s="49" t="str">
        <f ca="1">IF(B380="","",OFFSET(table_admin1[[#Headers],[ADM1_PT]],MATCH(B380,admin1,0),1))</f>
        <v>MZ10</v>
      </c>
      <c r="AJ380" s="49" t="str">
        <f t="shared" ca="1" si="10"/>
        <v>MZ1006</v>
      </c>
      <c r="AK380" s="49" t="str">
        <f t="shared" ca="1" si="11"/>
        <v/>
      </c>
    </row>
    <row r="381" spans="1:37" x14ac:dyDescent="0.2">
      <c r="A381" s="58">
        <v>45383</v>
      </c>
      <c r="B381" s="49" t="s">
        <v>209</v>
      </c>
      <c r="C381" s="49" t="s">
        <v>489</v>
      </c>
      <c r="G381" s="49" t="s">
        <v>122</v>
      </c>
      <c r="H381" s="49" t="s">
        <v>145</v>
      </c>
      <c r="I381" s="49" t="s">
        <v>124</v>
      </c>
      <c r="J381" s="49" t="s">
        <v>1315</v>
      </c>
      <c r="K381" s="49" t="s">
        <v>125</v>
      </c>
      <c r="L381" s="49">
        <v>189</v>
      </c>
      <c r="M381" s="49">
        <v>54</v>
      </c>
      <c r="N381" s="49">
        <v>87</v>
      </c>
      <c r="O381" s="49">
        <v>160</v>
      </c>
      <c r="X381" s="49">
        <v>195</v>
      </c>
      <c r="Y381" s="49">
        <v>195</v>
      </c>
      <c r="AC381" s="1">
        <f>IF(ISBLANK(cp[[#This Row],[total_boys]]),SUM(cp[[#This Row],[boys_0-5_reached]],cp[[#This Row],[boys_6-12_reached]],cp[[#This Row],[boys_13-18_reached]]),cp[[#This Row],[total_boys]])</f>
        <v>276</v>
      </c>
      <c r="AD381" s="1">
        <f>IF(ISBLANK(cp[[#This Row],[total_girls]]),SUM(cp[[#This Row],[girls_0-5_reached]],cp[[#This Row],[girls_6-12_reached]],cp[[#This Row],[girls_13-18_reached]]),cp[[#This Row],[total_girls]])</f>
        <v>214</v>
      </c>
      <c r="AE381" s="1">
        <f>IF(ISBLANK(cp[[#This Row],[total_children]]),SUM(cp[[#This Row],[calc_boys]],cp[[#This Row],[calc_girls]]),cp[[#This Row],[total_children]])</f>
        <v>490</v>
      </c>
      <c r="AF381" s="1">
        <f>IF(ISBLANK(cp[[#This Row],[total_pwd]]),SUM(cp[[#This Row],[total_pwd_men]],cp[[#This Row],[total_pwd_women]]),cp[[#This Row],[total_pwd]])</f>
        <v>0</v>
      </c>
      <c r="AG381" s="1">
        <f>IF(ISBLANK(cp[[#This Row],[total_adults]]),SUM(cp[[#This Row],[total_men]],cp[[#This Row],[total_women]]),cp[[#This Row],[total_adults]])</f>
        <v>390</v>
      </c>
      <c r="AH381" s="1">
        <f>IF(ISBLANK(cp[[#This Row],[total_beneficiaries_reached]]),SUM(cp[[#This Row],[calc_children]],cp[[#This Row],[calc_adults]]),cp[[#This Row],[total_beneficiaries_reached]])</f>
        <v>880</v>
      </c>
      <c r="AI381" s="49" t="str">
        <f ca="1">IF(B381="","",OFFSET(table_admin1[[#Headers],[ADM1_PT]],MATCH(B381,admin1,0),1))</f>
        <v>MZ07</v>
      </c>
      <c r="AJ381" s="49" t="str">
        <f t="shared" ca="1" si="10"/>
        <v>MZ0715</v>
      </c>
      <c r="AK381" s="49" t="str">
        <f t="shared" ca="1" si="11"/>
        <v/>
      </c>
    </row>
    <row r="382" spans="1:37" x14ac:dyDescent="0.2">
      <c r="A382" s="58">
        <v>45292</v>
      </c>
      <c r="B382" s="49" t="s">
        <v>120</v>
      </c>
      <c r="C382" s="49" t="s">
        <v>242</v>
      </c>
      <c r="G382" s="49" t="s">
        <v>122</v>
      </c>
      <c r="H382" s="49" t="s">
        <v>1199</v>
      </c>
      <c r="I382" s="49" t="s">
        <v>124</v>
      </c>
      <c r="J382" s="49" t="s">
        <v>1315</v>
      </c>
      <c r="K382" s="49" t="s">
        <v>125</v>
      </c>
      <c r="L382" s="49">
        <v>128</v>
      </c>
      <c r="M382" s="49">
        <v>100</v>
      </c>
      <c r="N382" s="49">
        <v>122</v>
      </c>
      <c r="O382" s="49">
        <v>192</v>
      </c>
      <c r="X382" s="49">
        <v>15</v>
      </c>
      <c r="Y382" s="49">
        <v>122</v>
      </c>
      <c r="AC382" s="1">
        <f>IF(ISBLANK(cp[[#This Row],[total_boys]]),SUM(cp[[#This Row],[boys_0-5_reached]],cp[[#This Row],[boys_6-12_reached]],cp[[#This Row],[boys_13-18_reached]]),cp[[#This Row],[total_boys]])</f>
        <v>250</v>
      </c>
      <c r="AD382" s="1">
        <f>IF(ISBLANK(cp[[#This Row],[total_girls]]),SUM(cp[[#This Row],[girls_0-5_reached]],cp[[#This Row],[girls_6-12_reached]],cp[[#This Row],[girls_13-18_reached]]),cp[[#This Row],[total_girls]])</f>
        <v>292</v>
      </c>
      <c r="AE382" s="1">
        <f>IF(ISBLANK(cp[[#This Row],[total_children]]),SUM(cp[[#This Row],[calc_boys]],cp[[#This Row],[calc_girls]]),cp[[#This Row],[total_children]])</f>
        <v>542</v>
      </c>
      <c r="AF382" s="1">
        <f>IF(ISBLANK(cp[[#This Row],[total_pwd]]),SUM(cp[[#This Row],[total_pwd_men]],cp[[#This Row],[total_pwd_women]]),cp[[#This Row],[total_pwd]])</f>
        <v>0</v>
      </c>
      <c r="AG382" s="1">
        <f>IF(ISBLANK(cp[[#This Row],[total_adults]]),SUM(cp[[#This Row],[total_men]],cp[[#This Row],[total_women]]),cp[[#This Row],[total_adults]])</f>
        <v>137</v>
      </c>
      <c r="AH382" s="1">
        <f>IF(ISBLANK(cp[[#This Row],[total_beneficiaries_reached]]),SUM(cp[[#This Row],[calc_children]],cp[[#This Row],[calc_adults]]),cp[[#This Row],[total_beneficiaries_reached]])</f>
        <v>679</v>
      </c>
      <c r="AI382" s="49" t="str">
        <f ca="1">IF(B382="","",OFFSET(table_admin1[[#Headers],[ADM1_PT]],MATCH(B382,admin1,0),1))</f>
        <v>MZ01</v>
      </c>
      <c r="AJ382" s="49" t="str">
        <f t="shared" ca="1" si="10"/>
        <v>MZ0114</v>
      </c>
      <c r="AK382" s="49" t="str">
        <f t="shared" ca="1" si="11"/>
        <v/>
      </c>
    </row>
    <row r="383" spans="1:37" x14ac:dyDescent="0.2">
      <c r="A383" s="58">
        <v>45323</v>
      </c>
      <c r="B383" s="49" t="s">
        <v>192</v>
      </c>
      <c r="C383" s="49" t="s">
        <v>370</v>
      </c>
      <c r="G383" s="49" t="s">
        <v>122</v>
      </c>
      <c r="H383" s="49" t="s">
        <v>144</v>
      </c>
      <c r="I383" s="49" t="s">
        <v>124</v>
      </c>
      <c r="J383" s="49" t="s">
        <v>1315</v>
      </c>
      <c r="K383" s="49" t="s">
        <v>125</v>
      </c>
      <c r="L383" s="49">
        <v>89</v>
      </c>
      <c r="M383" s="49">
        <v>86</v>
      </c>
      <c r="N383" s="49">
        <v>26</v>
      </c>
      <c r="O383" s="49">
        <v>81</v>
      </c>
      <c r="X383" s="49">
        <v>35</v>
      </c>
      <c r="Y383" s="49">
        <v>7</v>
      </c>
      <c r="AC383" s="1">
        <f>IF(ISBLANK(cp[[#This Row],[total_boys]]),SUM(cp[[#This Row],[boys_0-5_reached]],cp[[#This Row],[boys_6-12_reached]],cp[[#This Row],[boys_13-18_reached]]),cp[[#This Row],[total_boys]])</f>
        <v>115</v>
      </c>
      <c r="AD383" s="1">
        <f>IF(ISBLANK(cp[[#This Row],[total_girls]]),SUM(cp[[#This Row],[girls_0-5_reached]],cp[[#This Row],[girls_6-12_reached]],cp[[#This Row],[girls_13-18_reached]]),cp[[#This Row],[total_girls]])</f>
        <v>167</v>
      </c>
      <c r="AE383" s="1">
        <f>IF(ISBLANK(cp[[#This Row],[total_children]]),SUM(cp[[#This Row],[calc_boys]],cp[[#This Row],[calc_girls]]),cp[[#This Row],[total_children]])</f>
        <v>282</v>
      </c>
      <c r="AF383" s="1">
        <f>IF(ISBLANK(cp[[#This Row],[total_pwd]]),SUM(cp[[#This Row],[total_pwd_men]],cp[[#This Row],[total_pwd_women]]),cp[[#This Row],[total_pwd]])</f>
        <v>0</v>
      </c>
      <c r="AG383" s="1">
        <f>IF(ISBLANK(cp[[#This Row],[total_adults]]),SUM(cp[[#This Row],[total_men]],cp[[#This Row],[total_women]]),cp[[#This Row],[total_adults]])</f>
        <v>42</v>
      </c>
      <c r="AH383" s="1">
        <f>IF(ISBLANK(cp[[#This Row],[total_beneficiaries_reached]]),SUM(cp[[#This Row],[calc_children]],cp[[#This Row],[calc_adults]]),cp[[#This Row],[total_beneficiaries_reached]])</f>
        <v>324</v>
      </c>
      <c r="AI383" s="49" t="str">
        <f ca="1">IF(B383="","",OFFSET(table_admin1[[#Headers],[ADM1_PT]],MATCH(B383,admin1,0),1))</f>
        <v>MZ04</v>
      </c>
      <c r="AJ383" s="49" t="str">
        <f t="shared" ca="1" si="10"/>
        <v>MZ0404</v>
      </c>
      <c r="AK383" s="49" t="str">
        <f t="shared" ca="1" si="11"/>
        <v/>
      </c>
    </row>
    <row r="384" spans="1:37" x14ac:dyDescent="0.2">
      <c r="A384" s="58">
        <v>45383</v>
      </c>
      <c r="B384" s="49" t="s">
        <v>120</v>
      </c>
      <c r="C384" s="49" t="s">
        <v>131</v>
      </c>
      <c r="G384" s="49" t="s">
        <v>122</v>
      </c>
      <c r="H384" s="49" t="s">
        <v>1202</v>
      </c>
      <c r="I384" s="49" t="s">
        <v>130</v>
      </c>
      <c r="J384" s="49" t="s">
        <v>1318</v>
      </c>
      <c r="K384" s="49" t="s">
        <v>125</v>
      </c>
      <c r="L384" s="49">
        <v>21</v>
      </c>
      <c r="M384" s="49">
        <v>115</v>
      </c>
      <c r="N384" s="49">
        <v>110</v>
      </c>
      <c r="O384" s="49">
        <v>22</v>
      </c>
      <c r="X384" s="49">
        <v>64</v>
      </c>
      <c r="Y384" s="49">
        <v>168</v>
      </c>
      <c r="AC384" s="1">
        <f>IF(ISBLANK(cp[[#This Row],[total_boys]]),SUM(cp[[#This Row],[boys_0-5_reached]],cp[[#This Row],[boys_6-12_reached]],cp[[#This Row],[boys_13-18_reached]]),cp[[#This Row],[total_boys]])</f>
        <v>131</v>
      </c>
      <c r="AD384" s="1">
        <f>IF(ISBLANK(cp[[#This Row],[total_girls]]),SUM(cp[[#This Row],[girls_0-5_reached]],cp[[#This Row],[girls_6-12_reached]],cp[[#This Row],[girls_13-18_reached]]),cp[[#This Row],[total_girls]])</f>
        <v>137</v>
      </c>
      <c r="AE384" s="1">
        <f>IF(ISBLANK(cp[[#This Row],[total_children]]),SUM(cp[[#This Row],[calc_boys]],cp[[#This Row],[calc_girls]]),cp[[#This Row],[total_children]])</f>
        <v>268</v>
      </c>
      <c r="AF384" s="1">
        <f>IF(ISBLANK(cp[[#This Row],[total_pwd]]),SUM(cp[[#This Row],[total_pwd_men]],cp[[#This Row],[total_pwd_women]]),cp[[#This Row],[total_pwd]])</f>
        <v>0</v>
      </c>
      <c r="AG384" s="1">
        <f>IF(ISBLANK(cp[[#This Row],[total_adults]]),SUM(cp[[#This Row],[total_men]],cp[[#This Row],[total_women]]),cp[[#This Row],[total_adults]])</f>
        <v>232</v>
      </c>
      <c r="AH384" s="1">
        <f>IF(ISBLANK(cp[[#This Row],[total_beneficiaries_reached]]),SUM(cp[[#This Row],[calc_children]],cp[[#This Row],[calc_adults]]),cp[[#This Row],[total_beneficiaries_reached]])</f>
        <v>500</v>
      </c>
      <c r="AI384" s="49" t="str">
        <f ca="1">IF(B384="","",OFFSET(table_admin1[[#Headers],[ADM1_PT]],MATCH(B384,admin1,0),1))</f>
        <v>MZ01</v>
      </c>
      <c r="AJ384" s="49" t="str">
        <f t="shared" ca="1" si="10"/>
        <v>MZ0107</v>
      </c>
      <c r="AK384" s="49" t="str">
        <f t="shared" ca="1" si="11"/>
        <v/>
      </c>
    </row>
    <row r="385" spans="1:37" x14ac:dyDescent="0.2">
      <c r="A385" s="58">
        <v>45352</v>
      </c>
      <c r="B385" s="49" t="s">
        <v>113</v>
      </c>
      <c r="C385" s="49" t="s">
        <v>634</v>
      </c>
      <c r="G385" s="49" t="s">
        <v>122</v>
      </c>
      <c r="H385" s="49" t="s">
        <v>1199</v>
      </c>
      <c r="I385" s="49" t="s">
        <v>124</v>
      </c>
      <c r="J385" s="49" t="s">
        <v>1315</v>
      </c>
      <c r="K385" s="49" t="s">
        <v>125</v>
      </c>
      <c r="L385" s="49">
        <v>18</v>
      </c>
      <c r="M385" s="49">
        <v>196</v>
      </c>
      <c r="N385" s="49">
        <v>54</v>
      </c>
      <c r="O385" s="49">
        <v>95</v>
      </c>
      <c r="X385" s="49">
        <v>97</v>
      </c>
      <c r="Y385" s="49">
        <v>181</v>
      </c>
      <c r="AC385" s="1">
        <f>IF(ISBLANK(cp[[#This Row],[total_boys]]),SUM(cp[[#This Row],[boys_0-5_reached]],cp[[#This Row],[boys_6-12_reached]],cp[[#This Row],[boys_13-18_reached]]),cp[[#This Row],[total_boys]])</f>
        <v>72</v>
      </c>
      <c r="AD385" s="1">
        <f>IF(ISBLANK(cp[[#This Row],[total_girls]]),SUM(cp[[#This Row],[girls_0-5_reached]],cp[[#This Row],[girls_6-12_reached]],cp[[#This Row],[girls_13-18_reached]]),cp[[#This Row],[total_girls]])</f>
        <v>291</v>
      </c>
      <c r="AE385" s="1">
        <f>IF(ISBLANK(cp[[#This Row],[total_children]]),SUM(cp[[#This Row],[calc_boys]],cp[[#This Row],[calc_girls]]),cp[[#This Row],[total_children]])</f>
        <v>363</v>
      </c>
      <c r="AF385" s="1">
        <f>IF(ISBLANK(cp[[#This Row],[total_pwd]]),SUM(cp[[#This Row],[total_pwd_men]],cp[[#This Row],[total_pwd_women]]),cp[[#This Row],[total_pwd]])</f>
        <v>0</v>
      </c>
      <c r="AG385" s="1">
        <f>IF(ISBLANK(cp[[#This Row],[total_adults]]),SUM(cp[[#This Row],[total_men]],cp[[#This Row],[total_women]]),cp[[#This Row],[total_adults]])</f>
        <v>278</v>
      </c>
      <c r="AH385" s="1">
        <f>IF(ISBLANK(cp[[#This Row],[total_beneficiaries_reached]]),SUM(cp[[#This Row],[calc_children]],cp[[#This Row],[calc_adults]]),cp[[#This Row],[total_beneficiaries_reached]])</f>
        <v>641</v>
      </c>
      <c r="AI385" s="49" t="str">
        <f ca="1">IF(B385="","",OFFSET(table_admin1[[#Headers],[ADM1_PT]],MATCH(B385,admin1,0),1))</f>
        <v>MZ09</v>
      </c>
      <c r="AJ385" s="49" t="str">
        <f t="shared" ca="1" si="10"/>
        <v>MZ0913</v>
      </c>
      <c r="AK385" s="49" t="str">
        <f t="shared" ca="1" si="11"/>
        <v/>
      </c>
    </row>
    <row r="386" spans="1:37" x14ac:dyDescent="0.2">
      <c r="A386" s="58">
        <v>45383</v>
      </c>
      <c r="B386" s="49" t="s">
        <v>120</v>
      </c>
      <c r="C386" s="49" t="s">
        <v>126</v>
      </c>
      <c r="G386" s="49" t="s">
        <v>122</v>
      </c>
      <c r="H386" s="49" t="s">
        <v>146</v>
      </c>
      <c r="I386" s="49" t="s">
        <v>124</v>
      </c>
      <c r="K386" s="49" t="s">
        <v>1212</v>
      </c>
      <c r="L386" s="49">
        <v>130</v>
      </c>
      <c r="M386" s="49">
        <v>191</v>
      </c>
      <c r="N386" s="49">
        <v>65</v>
      </c>
      <c r="O386" s="49">
        <v>159</v>
      </c>
      <c r="X386" s="49">
        <v>32</v>
      </c>
      <c r="Y386" s="49">
        <v>109</v>
      </c>
      <c r="AC386" s="1">
        <f>IF(ISBLANK(cp[[#This Row],[total_boys]]),SUM(cp[[#This Row],[boys_0-5_reached]],cp[[#This Row],[boys_6-12_reached]],cp[[#This Row],[boys_13-18_reached]]),cp[[#This Row],[total_boys]])</f>
        <v>195</v>
      </c>
      <c r="AD386" s="1">
        <f>IF(ISBLANK(cp[[#This Row],[total_girls]]),SUM(cp[[#This Row],[girls_0-5_reached]],cp[[#This Row],[girls_6-12_reached]],cp[[#This Row],[girls_13-18_reached]]),cp[[#This Row],[total_girls]])</f>
        <v>350</v>
      </c>
      <c r="AE386" s="1">
        <f>IF(ISBLANK(cp[[#This Row],[total_children]]),SUM(cp[[#This Row],[calc_boys]],cp[[#This Row],[calc_girls]]),cp[[#This Row],[total_children]])</f>
        <v>545</v>
      </c>
      <c r="AF386" s="1">
        <f>IF(ISBLANK(cp[[#This Row],[total_pwd]]),SUM(cp[[#This Row],[total_pwd_men]],cp[[#This Row],[total_pwd_women]]),cp[[#This Row],[total_pwd]])</f>
        <v>0</v>
      </c>
      <c r="AG386" s="1">
        <f>IF(ISBLANK(cp[[#This Row],[total_adults]]),SUM(cp[[#This Row],[total_men]],cp[[#This Row],[total_women]]),cp[[#This Row],[total_adults]])</f>
        <v>141</v>
      </c>
      <c r="AH386" s="1">
        <f>IF(ISBLANK(cp[[#This Row],[total_beneficiaries_reached]]),SUM(cp[[#This Row],[calc_children]],cp[[#This Row],[calc_adults]]),cp[[#This Row],[total_beneficiaries_reached]])</f>
        <v>686</v>
      </c>
      <c r="AI386" s="49" t="str">
        <f ca="1">IF(B386="","",OFFSET(table_admin1[[#Headers],[ADM1_PT]],MATCH(B386,admin1,0),1))</f>
        <v>MZ01</v>
      </c>
      <c r="AJ386" s="49" t="str">
        <f t="shared" ca="1" si="10"/>
        <v>MZ0103</v>
      </c>
      <c r="AK386" s="49" t="str">
        <f t="shared" ca="1" si="11"/>
        <v/>
      </c>
    </row>
    <row r="387" spans="1:37" x14ac:dyDescent="0.2">
      <c r="A387" s="58">
        <v>45352</v>
      </c>
      <c r="B387" s="49" t="s">
        <v>209</v>
      </c>
      <c r="C387" s="49" t="s">
        <v>471</v>
      </c>
      <c r="G387" s="49" t="s">
        <v>122</v>
      </c>
      <c r="H387" s="49" t="s">
        <v>144</v>
      </c>
      <c r="I387" s="49" t="s">
        <v>124</v>
      </c>
      <c r="J387" s="49" t="s">
        <v>1314</v>
      </c>
      <c r="K387" s="49" t="s">
        <v>125</v>
      </c>
      <c r="L387" s="49">
        <v>55</v>
      </c>
      <c r="M387" s="49">
        <v>34</v>
      </c>
      <c r="N387" s="49">
        <v>58</v>
      </c>
      <c r="O387" s="49">
        <v>165</v>
      </c>
      <c r="X387" s="49">
        <v>95</v>
      </c>
      <c r="Y387" s="49">
        <v>34</v>
      </c>
      <c r="AC387" s="1">
        <f>IF(ISBLANK(cp[[#This Row],[total_boys]]),SUM(cp[[#This Row],[boys_0-5_reached]],cp[[#This Row],[boys_6-12_reached]],cp[[#This Row],[boys_13-18_reached]]),cp[[#This Row],[total_boys]])</f>
        <v>113</v>
      </c>
      <c r="AD387" s="1">
        <f>IF(ISBLANK(cp[[#This Row],[total_girls]]),SUM(cp[[#This Row],[girls_0-5_reached]],cp[[#This Row],[girls_6-12_reached]],cp[[#This Row],[girls_13-18_reached]]),cp[[#This Row],[total_girls]])</f>
        <v>199</v>
      </c>
      <c r="AE387" s="1">
        <f>IF(ISBLANK(cp[[#This Row],[total_children]]),SUM(cp[[#This Row],[calc_boys]],cp[[#This Row],[calc_girls]]),cp[[#This Row],[total_children]])</f>
        <v>312</v>
      </c>
      <c r="AF387" s="1">
        <f>IF(ISBLANK(cp[[#This Row],[total_pwd]]),SUM(cp[[#This Row],[total_pwd_men]],cp[[#This Row],[total_pwd_women]]),cp[[#This Row],[total_pwd]])</f>
        <v>0</v>
      </c>
      <c r="AG387" s="1">
        <f>IF(ISBLANK(cp[[#This Row],[total_adults]]),SUM(cp[[#This Row],[total_men]],cp[[#This Row],[total_women]]),cp[[#This Row],[total_adults]])</f>
        <v>129</v>
      </c>
      <c r="AH387" s="1">
        <f>IF(ISBLANK(cp[[#This Row],[total_beneficiaries_reached]]),SUM(cp[[#This Row],[calc_children]],cp[[#This Row],[calc_adults]]),cp[[#This Row],[total_beneficiaries_reached]])</f>
        <v>441</v>
      </c>
      <c r="AI387" s="49" t="str">
        <f ca="1">IF(B387="","",OFFSET(table_admin1[[#Headers],[ADM1_PT]],MATCH(B387,admin1,0),1))</f>
        <v>MZ07</v>
      </c>
      <c r="AJ387" s="49" t="str">
        <f t="shared" ca="1" si="10"/>
        <v>MZ0710</v>
      </c>
      <c r="AK387" s="49" t="str">
        <f t="shared" ca="1" si="11"/>
        <v/>
      </c>
    </row>
    <row r="388" spans="1:37" x14ac:dyDescent="0.2">
      <c r="A388" s="58">
        <v>45352</v>
      </c>
      <c r="B388" s="49" t="s">
        <v>209</v>
      </c>
      <c r="C388" s="49" t="s">
        <v>437</v>
      </c>
      <c r="G388" s="49" t="s">
        <v>122</v>
      </c>
      <c r="H388" s="49" t="s">
        <v>144</v>
      </c>
      <c r="I388" s="49" t="s">
        <v>124</v>
      </c>
      <c r="J388" s="49" t="s">
        <v>1314</v>
      </c>
      <c r="K388" s="49" t="s">
        <v>125</v>
      </c>
      <c r="L388" s="49">
        <v>24</v>
      </c>
      <c r="M388" s="49">
        <v>24</v>
      </c>
      <c r="N388" s="49">
        <v>79</v>
      </c>
      <c r="O388" s="49">
        <v>2</v>
      </c>
      <c r="X388" s="49">
        <v>49</v>
      </c>
      <c r="Y388" s="49">
        <v>114</v>
      </c>
      <c r="AC388" s="1">
        <f>IF(ISBLANK(cp[[#This Row],[total_boys]]),SUM(cp[[#This Row],[boys_0-5_reached]],cp[[#This Row],[boys_6-12_reached]],cp[[#This Row],[boys_13-18_reached]]),cp[[#This Row],[total_boys]])</f>
        <v>103</v>
      </c>
      <c r="AD388" s="1">
        <f>IF(ISBLANK(cp[[#This Row],[total_girls]]),SUM(cp[[#This Row],[girls_0-5_reached]],cp[[#This Row],[girls_6-12_reached]],cp[[#This Row],[girls_13-18_reached]]),cp[[#This Row],[total_girls]])</f>
        <v>26</v>
      </c>
      <c r="AE388" s="1">
        <f>IF(ISBLANK(cp[[#This Row],[total_children]]),SUM(cp[[#This Row],[calc_boys]],cp[[#This Row],[calc_girls]]),cp[[#This Row],[total_children]])</f>
        <v>129</v>
      </c>
      <c r="AF388" s="1">
        <f>IF(ISBLANK(cp[[#This Row],[total_pwd]]),SUM(cp[[#This Row],[total_pwd_men]],cp[[#This Row],[total_pwd_women]]),cp[[#This Row],[total_pwd]])</f>
        <v>0</v>
      </c>
      <c r="AG388" s="1">
        <f>IF(ISBLANK(cp[[#This Row],[total_adults]]),SUM(cp[[#This Row],[total_men]],cp[[#This Row],[total_women]]),cp[[#This Row],[total_adults]])</f>
        <v>163</v>
      </c>
      <c r="AH388" s="1">
        <f>IF(ISBLANK(cp[[#This Row],[total_beneficiaries_reached]]),SUM(cp[[#This Row],[calc_children]],cp[[#This Row],[calc_adults]]),cp[[#This Row],[total_beneficiaries_reached]])</f>
        <v>292</v>
      </c>
      <c r="AI388" s="49" t="str">
        <f ca="1">IF(B388="","",OFFSET(table_admin1[[#Headers],[ADM1_PT]],MATCH(B388,admin1,0),1))</f>
        <v>MZ07</v>
      </c>
      <c r="AJ388" s="49" t="str">
        <f t="shared" ca="1" si="10"/>
        <v>MZ0701</v>
      </c>
      <c r="AK388" s="49" t="str">
        <f t="shared" ca="1" si="11"/>
        <v/>
      </c>
    </row>
    <row r="389" spans="1:37" x14ac:dyDescent="0.2">
      <c r="A389" s="58">
        <v>45383</v>
      </c>
      <c r="B389" s="49" t="s">
        <v>209</v>
      </c>
      <c r="C389" s="49" t="s">
        <v>467</v>
      </c>
      <c r="G389" s="49" t="s">
        <v>116</v>
      </c>
      <c r="H389" s="49" t="s">
        <v>1199</v>
      </c>
      <c r="I389" s="49" t="s">
        <v>118</v>
      </c>
      <c r="K389" s="49" t="s">
        <v>1212</v>
      </c>
      <c r="L389" s="49">
        <v>47</v>
      </c>
      <c r="M389" s="49">
        <v>189</v>
      </c>
      <c r="N389" s="49">
        <v>149</v>
      </c>
      <c r="O389" s="49">
        <v>73</v>
      </c>
      <c r="X389" s="49">
        <v>80</v>
      </c>
      <c r="Y389" s="49">
        <v>155</v>
      </c>
      <c r="AC389" s="1">
        <f>IF(ISBLANK(cp[[#This Row],[total_boys]]),SUM(cp[[#This Row],[boys_0-5_reached]],cp[[#This Row],[boys_6-12_reached]],cp[[#This Row],[boys_13-18_reached]]),cp[[#This Row],[total_boys]])</f>
        <v>196</v>
      </c>
      <c r="AD389" s="1">
        <f>IF(ISBLANK(cp[[#This Row],[total_girls]]),SUM(cp[[#This Row],[girls_0-5_reached]],cp[[#This Row],[girls_6-12_reached]],cp[[#This Row],[girls_13-18_reached]]),cp[[#This Row],[total_girls]])</f>
        <v>262</v>
      </c>
      <c r="AE389" s="1">
        <f>IF(ISBLANK(cp[[#This Row],[total_children]]),SUM(cp[[#This Row],[calc_boys]],cp[[#This Row],[calc_girls]]),cp[[#This Row],[total_children]])</f>
        <v>458</v>
      </c>
      <c r="AF389" s="1">
        <f>IF(ISBLANK(cp[[#This Row],[total_pwd]]),SUM(cp[[#This Row],[total_pwd_men]],cp[[#This Row],[total_pwd_women]]),cp[[#This Row],[total_pwd]])</f>
        <v>0</v>
      </c>
      <c r="AG389" s="1">
        <f>IF(ISBLANK(cp[[#This Row],[total_adults]]),SUM(cp[[#This Row],[total_men]],cp[[#This Row],[total_women]]),cp[[#This Row],[total_adults]])</f>
        <v>235</v>
      </c>
      <c r="AH389" s="1">
        <f>IF(ISBLANK(cp[[#This Row],[total_beneficiaries_reached]]),SUM(cp[[#This Row],[calc_children]],cp[[#This Row],[calc_adults]]),cp[[#This Row],[total_beneficiaries_reached]])</f>
        <v>693</v>
      </c>
      <c r="AI389" s="49" t="str">
        <f ca="1">IF(B389="","",OFFSET(table_admin1[[#Headers],[ADM1_PT]],MATCH(B389,admin1,0),1))</f>
        <v>MZ07</v>
      </c>
      <c r="AJ389" s="49" t="str">
        <f t="shared" ca="1" si="10"/>
        <v>MZ0709</v>
      </c>
      <c r="AK389" s="49" t="str">
        <f t="shared" ca="1" si="11"/>
        <v/>
      </c>
    </row>
    <row r="390" spans="1:37" x14ac:dyDescent="0.2">
      <c r="A390" s="58">
        <v>45323</v>
      </c>
      <c r="B390" s="49" t="s">
        <v>214</v>
      </c>
      <c r="C390" s="49" t="s">
        <v>524</v>
      </c>
      <c r="G390" s="49" t="s">
        <v>122</v>
      </c>
      <c r="H390" s="49" t="s">
        <v>145</v>
      </c>
      <c r="I390" s="49" t="s">
        <v>124</v>
      </c>
      <c r="J390" s="49" t="s">
        <v>1314</v>
      </c>
      <c r="K390" s="49" t="s">
        <v>125</v>
      </c>
      <c r="L390" s="49">
        <v>108</v>
      </c>
      <c r="M390" s="49">
        <v>93</v>
      </c>
      <c r="N390" s="49">
        <v>28</v>
      </c>
      <c r="O390" s="49">
        <v>105</v>
      </c>
      <c r="X390" s="49">
        <v>80</v>
      </c>
      <c r="Y390" s="49">
        <v>61</v>
      </c>
      <c r="AC390" s="1">
        <f>IF(ISBLANK(cp[[#This Row],[total_boys]]),SUM(cp[[#This Row],[boys_0-5_reached]],cp[[#This Row],[boys_6-12_reached]],cp[[#This Row],[boys_13-18_reached]]),cp[[#This Row],[total_boys]])</f>
        <v>136</v>
      </c>
      <c r="AD390" s="1">
        <f>IF(ISBLANK(cp[[#This Row],[total_girls]]),SUM(cp[[#This Row],[girls_0-5_reached]],cp[[#This Row],[girls_6-12_reached]],cp[[#This Row],[girls_13-18_reached]]),cp[[#This Row],[total_girls]])</f>
        <v>198</v>
      </c>
      <c r="AE390" s="1">
        <f>IF(ISBLANK(cp[[#This Row],[total_children]]),SUM(cp[[#This Row],[calc_boys]],cp[[#This Row],[calc_girls]]),cp[[#This Row],[total_children]])</f>
        <v>334</v>
      </c>
      <c r="AF390" s="1">
        <f>IF(ISBLANK(cp[[#This Row],[total_pwd]]),SUM(cp[[#This Row],[total_pwd_men]],cp[[#This Row],[total_pwd_women]]),cp[[#This Row],[total_pwd]])</f>
        <v>0</v>
      </c>
      <c r="AG390" s="1">
        <f>IF(ISBLANK(cp[[#This Row],[total_adults]]),SUM(cp[[#This Row],[total_men]],cp[[#This Row],[total_women]]),cp[[#This Row],[total_adults]])</f>
        <v>141</v>
      </c>
      <c r="AH390" s="1">
        <f>IF(ISBLANK(cp[[#This Row],[total_beneficiaries_reached]]),SUM(cp[[#This Row],[calc_children]],cp[[#This Row],[calc_adults]]),cp[[#This Row],[total_beneficiaries_reached]])</f>
        <v>475</v>
      </c>
      <c r="AI390" s="49" t="str">
        <f ca="1">IF(B390="","",OFFSET(table_admin1[[#Headers],[ADM1_PT]],MATCH(B390,admin1,0),1))</f>
        <v>MZ08</v>
      </c>
      <c r="AJ390" s="49" t="str">
        <f t="shared" ref="AJ390:AJ453" ca="1" si="12">IF(C390="","",INDEX(admin2_pcode,MATCH(C390,OFFSET(admin2_start,MATCH(AI390,admin1_linked_pcode,0),0,COUNTIF(admin1_linked_pcode,AI390)),0)+MATCH(AI390,admin1_linked_pcode,0)-1))</f>
        <v>MZ0801</v>
      </c>
      <c r="AK390" s="49" t="str">
        <f t="shared" ref="AK390:AK453" ca="1" si="13">IF(D390="","",INDEX(admin3_pcode,MATCH(D390,OFFSET(admin3_start,MATCH(AJ390,admin2_linked_pcode,0),0,COUNTIF(admin2_linked_pcode,AJ390)),0)+MATCH(AJ390,admin2_linked_pcode,0)-1))</f>
        <v/>
      </c>
    </row>
    <row r="391" spans="1:37" x14ac:dyDescent="0.2">
      <c r="A391" s="58">
        <v>45352</v>
      </c>
      <c r="B391" s="49" t="s">
        <v>120</v>
      </c>
      <c r="C391" s="49" t="s">
        <v>129</v>
      </c>
      <c r="G391" s="49" t="s">
        <v>122</v>
      </c>
      <c r="H391" s="49" t="s">
        <v>144</v>
      </c>
      <c r="I391" s="49" t="s">
        <v>130</v>
      </c>
      <c r="J391" s="49" t="s">
        <v>1317</v>
      </c>
      <c r="K391" s="49" t="s">
        <v>125</v>
      </c>
      <c r="L391" s="49">
        <v>175</v>
      </c>
      <c r="M391" s="49">
        <v>178</v>
      </c>
      <c r="N391" s="49">
        <v>101</v>
      </c>
      <c r="O391" s="49">
        <v>33</v>
      </c>
      <c r="X391" s="49">
        <v>186</v>
      </c>
      <c r="Y391" s="49">
        <v>15</v>
      </c>
      <c r="AC391" s="1">
        <f>IF(ISBLANK(cp[[#This Row],[total_boys]]),SUM(cp[[#This Row],[boys_0-5_reached]],cp[[#This Row],[boys_6-12_reached]],cp[[#This Row],[boys_13-18_reached]]),cp[[#This Row],[total_boys]])</f>
        <v>276</v>
      </c>
      <c r="AD391" s="1">
        <f>IF(ISBLANK(cp[[#This Row],[total_girls]]),SUM(cp[[#This Row],[girls_0-5_reached]],cp[[#This Row],[girls_6-12_reached]],cp[[#This Row],[girls_13-18_reached]]),cp[[#This Row],[total_girls]])</f>
        <v>211</v>
      </c>
      <c r="AE391" s="1">
        <f>IF(ISBLANK(cp[[#This Row],[total_children]]),SUM(cp[[#This Row],[calc_boys]],cp[[#This Row],[calc_girls]]),cp[[#This Row],[total_children]])</f>
        <v>487</v>
      </c>
      <c r="AF391" s="1">
        <f>IF(ISBLANK(cp[[#This Row],[total_pwd]]),SUM(cp[[#This Row],[total_pwd_men]],cp[[#This Row],[total_pwd_women]]),cp[[#This Row],[total_pwd]])</f>
        <v>0</v>
      </c>
      <c r="AG391" s="1">
        <f>IF(ISBLANK(cp[[#This Row],[total_adults]]),SUM(cp[[#This Row],[total_men]],cp[[#This Row],[total_women]]),cp[[#This Row],[total_adults]])</f>
        <v>201</v>
      </c>
      <c r="AH391" s="1">
        <f>IF(ISBLANK(cp[[#This Row],[total_beneficiaries_reached]]),SUM(cp[[#This Row],[calc_children]],cp[[#This Row],[calc_adults]]),cp[[#This Row],[total_beneficiaries_reached]])</f>
        <v>688</v>
      </c>
      <c r="AI391" s="49" t="str">
        <f ca="1">IF(B391="","",OFFSET(table_admin1[[#Headers],[ADM1_PT]],MATCH(B391,admin1,0),1))</f>
        <v>MZ01</v>
      </c>
      <c r="AJ391" s="49" t="str">
        <f t="shared" ca="1" si="12"/>
        <v>MZ0110</v>
      </c>
      <c r="AK391" s="49" t="str">
        <f t="shared" ca="1" si="13"/>
        <v/>
      </c>
    </row>
    <row r="392" spans="1:37" x14ac:dyDescent="0.2">
      <c r="A392" s="58">
        <v>45323</v>
      </c>
      <c r="B392" s="49" t="s">
        <v>224</v>
      </c>
      <c r="C392" s="49" t="s">
        <v>690</v>
      </c>
      <c r="G392" s="49" t="s">
        <v>116</v>
      </c>
      <c r="H392" s="49" t="s">
        <v>145</v>
      </c>
      <c r="I392" s="49" t="s">
        <v>118</v>
      </c>
      <c r="K392" s="49" t="s">
        <v>1212</v>
      </c>
      <c r="L392" s="49">
        <v>158</v>
      </c>
      <c r="M392" s="49">
        <v>103</v>
      </c>
      <c r="N392" s="49">
        <v>21</v>
      </c>
      <c r="O392" s="49">
        <v>91</v>
      </c>
      <c r="X392" s="49">
        <v>44</v>
      </c>
      <c r="Y392" s="49">
        <v>152</v>
      </c>
      <c r="AC392" s="1">
        <f>IF(ISBLANK(cp[[#This Row],[total_boys]]),SUM(cp[[#This Row],[boys_0-5_reached]],cp[[#This Row],[boys_6-12_reached]],cp[[#This Row],[boys_13-18_reached]]),cp[[#This Row],[total_boys]])</f>
        <v>179</v>
      </c>
      <c r="AD392" s="1">
        <f>IF(ISBLANK(cp[[#This Row],[total_girls]]),SUM(cp[[#This Row],[girls_0-5_reached]],cp[[#This Row],[girls_6-12_reached]],cp[[#This Row],[girls_13-18_reached]]),cp[[#This Row],[total_girls]])</f>
        <v>194</v>
      </c>
      <c r="AE392" s="1">
        <f>IF(ISBLANK(cp[[#This Row],[total_children]]),SUM(cp[[#This Row],[calc_boys]],cp[[#This Row],[calc_girls]]),cp[[#This Row],[total_children]])</f>
        <v>373</v>
      </c>
      <c r="AF392" s="1">
        <f>IF(ISBLANK(cp[[#This Row],[total_pwd]]),SUM(cp[[#This Row],[total_pwd_men]],cp[[#This Row],[total_pwd_women]]),cp[[#This Row],[total_pwd]])</f>
        <v>0</v>
      </c>
      <c r="AG392" s="1">
        <f>IF(ISBLANK(cp[[#This Row],[total_adults]]),SUM(cp[[#This Row],[total_men]],cp[[#This Row],[total_women]]),cp[[#This Row],[total_adults]])</f>
        <v>196</v>
      </c>
      <c r="AH392" s="1">
        <f>IF(ISBLANK(cp[[#This Row],[total_beneficiaries_reached]]),SUM(cp[[#This Row],[calc_children]],cp[[#This Row],[calc_adults]]),cp[[#This Row],[total_beneficiaries_reached]])</f>
        <v>569</v>
      </c>
      <c r="AI392" s="49" t="str">
        <f ca="1">IF(B392="","",OFFSET(table_admin1[[#Headers],[ADM1_PT]],MATCH(B392,admin1,0),1))</f>
        <v>MZ10</v>
      </c>
      <c r="AJ392" s="49" t="str">
        <f t="shared" ca="1" si="12"/>
        <v>MZ1015</v>
      </c>
      <c r="AK392" s="49" t="str">
        <f t="shared" ca="1" si="13"/>
        <v/>
      </c>
    </row>
    <row r="393" spans="1:37" x14ac:dyDescent="0.2">
      <c r="A393" s="58">
        <v>45383</v>
      </c>
      <c r="B393" s="49" t="s">
        <v>120</v>
      </c>
      <c r="C393" s="49" t="s">
        <v>242</v>
      </c>
      <c r="G393" s="49" t="s">
        <v>116</v>
      </c>
      <c r="H393" s="49" t="s">
        <v>145</v>
      </c>
      <c r="I393" s="49" t="s">
        <v>118</v>
      </c>
      <c r="K393" s="49" t="s">
        <v>1212</v>
      </c>
      <c r="L393" s="49">
        <v>199</v>
      </c>
      <c r="M393" s="49">
        <v>190</v>
      </c>
      <c r="N393" s="49">
        <v>50</v>
      </c>
      <c r="O393" s="49">
        <v>121</v>
      </c>
      <c r="X393" s="49">
        <v>2</v>
      </c>
      <c r="Y393" s="49">
        <v>152</v>
      </c>
      <c r="AC393" s="1">
        <f>IF(ISBLANK(cp[[#This Row],[total_boys]]),SUM(cp[[#This Row],[boys_0-5_reached]],cp[[#This Row],[boys_6-12_reached]],cp[[#This Row],[boys_13-18_reached]]),cp[[#This Row],[total_boys]])</f>
        <v>249</v>
      </c>
      <c r="AD393" s="1">
        <f>IF(ISBLANK(cp[[#This Row],[total_girls]]),SUM(cp[[#This Row],[girls_0-5_reached]],cp[[#This Row],[girls_6-12_reached]],cp[[#This Row],[girls_13-18_reached]]),cp[[#This Row],[total_girls]])</f>
        <v>311</v>
      </c>
      <c r="AE393" s="1">
        <f>IF(ISBLANK(cp[[#This Row],[total_children]]),SUM(cp[[#This Row],[calc_boys]],cp[[#This Row],[calc_girls]]),cp[[#This Row],[total_children]])</f>
        <v>560</v>
      </c>
      <c r="AF393" s="1">
        <f>IF(ISBLANK(cp[[#This Row],[total_pwd]]),SUM(cp[[#This Row],[total_pwd_men]],cp[[#This Row],[total_pwd_women]]),cp[[#This Row],[total_pwd]])</f>
        <v>0</v>
      </c>
      <c r="AG393" s="1">
        <f>IF(ISBLANK(cp[[#This Row],[total_adults]]),SUM(cp[[#This Row],[total_men]],cp[[#This Row],[total_women]]),cp[[#This Row],[total_adults]])</f>
        <v>154</v>
      </c>
      <c r="AH393" s="1">
        <f>IF(ISBLANK(cp[[#This Row],[total_beneficiaries_reached]]),SUM(cp[[#This Row],[calc_children]],cp[[#This Row],[calc_adults]]),cp[[#This Row],[total_beneficiaries_reached]])</f>
        <v>714</v>
      </c>
      <c r="AI393" s="49" t="str">
        <f ca="1">IF(B393="","",OFFSET(table_admin1[[#Headers],[ADM1_PT]],MATCH(B393,admin1,0),1))</f>
        <v>MZ01</v>
      </c>
      <c r="AJ393" s="49" t="str">
        <f t="shared" ca="1" si="12"/>
        <v>MZ0114</v>
      </c>
      <c r="AK393" s="49" t="str">
        <f t="shared" ca="1" si="13"/>
        <v/>
      </c>
    </row>
    <row r="394" spans="1:37" x14ac:dyDescent="0.2">
      <c r="A394" s="58">
        <v>45323</v>
      </c>
      <c r="B394" s="49" t="s">
        <v>113</v>
      </c>
      <c r="C394" s="49" t="s">
        <v>613</v>
      </c>
      <c r="G394" s="49" t="s">
        <v>122</v>
      </c>
      <c r="H394" s="49" t="s">
        <v>1202</v>
      </c>
      <c r="I394" s="49" t="s">
        <v>124</v>
      </c>
      <c r="J394" s="49" t="s">
        <v>1316</v>
      </c>
      <c r="K394" s="49" t="s">
        <v>125</v>
      </c>
      <c r="L394" s="49">
        <v>187</v>
      </c>
      <c r="M394" s="49">
        <v>93</v>
      </c>
      <c r="N394" s="49">
        <v>39</v>
      </c>
      <c r="O394" s="49">
        <v>67</v>
      </c>
      <c r="X394" s="49">
        <v>55</v>
      </c>
      <c r="Y394" s="49">
        <v>142</v>
      </c>
      <c r="AC394" s="1">
        <f>IF(ISBLANK(cp[[#This Row],[total_boys]]),SUM(cp[[#This Row],[boys_0-5_reached]],cp[[#This Row],[boys_6-12_reached]],cp[[#This Row],[boys_13-18_reached]]),cp[[#This Row],[total_boys]])</f>
        <v>226</v>
      </c>
      <c r="AD394" s="1">
        <f>IF(ISBLANK(cp[[#This Row],[total_girls]]),SUM(cp[[#This Row],[girls_0-5_reached]],cp[[#This Row],[girls_6-12_reached]],cp[[#This Row],[girls_13-18_reached]]),cp[[#This Row],[total_girls]])</f>
        <v>160</v>
      </c>
      <c r="AE394" s="1">
        <f>IF(ISBLANK(cp[[#This Row],[total_children]]),SUM(cp[[#This Row],[calc_boys]],cp[[#This Row],[calc_girls]]),cp[[#This Row],[total_children]])</f>
        <v>386</v>
      </c>
      <c r="AF394" s="1">
        <f>IF(ISBLANK(cp[[#This Row],[total_pwd]]),SUM(cp[[#This Row],[total_pwd_men]],cp[[#This Row],[total_pwd_women]]),cp[[#This Row],[total_pwd]])</f>
        <v>0</v>
      </c>
      <c r="AG394" s="1">
        <f>IF(ISBLANK(cp[[#This Row],[total_adults]]),SUM(cp[[#This Row],[total_men]],cp[[#This Row],[total_women]]),cp[[#This Row],[total_adults]])</f>
        <v>197</v>
      </c>
      <c r="AH394" s="1">
        <f>IF(ISBLANK(cp[[#This Row],[total_beneficiaries_reached]]),SUM(cp[[#This Row],[calc_children]],cp[[#This Row],[calc_adults]]),cp[[#This Row],[total_beneficiaries_reached]])</f>
        <v>583</v>
      </c>
      <c r="AI394" s="49" t="str">
        <f ca="1">IF(B394="","",OFFSET(table_admin1[[#Headers],[ADM1_PT]],MATCH(B394,admin1,0),1))</f>
        <v>MZ09</v>
      </c>
      <c r="AJ394" s="49" t="str">
        <f t="shared" ca="1" si="12"/>
        <v>MZ0907</v>
      </c>
      <c r="AK394" s="49" t="str">
        <f t="shared" ca="1" si="13"/>
        <v/>
      </c>
    </row>
    <row r="395" spans="1:37" x14ac:dyDescent="0.2">
      <c r="A395" s="58">
        <v>45292</v>
      </c>
      <c r="B395" s="49" t="s">
        <v>224</v>
      </c>
      <c r="C395" s="49" t="s">
        <v>671</v>
      </c>
      <c r="G395" s="49" t="s">
        <v>116</v>
      </c>
      <c r="H395" s="49" t="s">
        <v>144</v>
      </c>
      <c r="I395" s="49" t="s">
        <v>118</v>
      </c>
      <c r="K395" s="49" t="s">
        <v>1212</v>
      </c>
      <c r="L395" s="49">
        <v>96</v>
      </c>
      <c r="M395" s="49">
        <v>99</v>
      </c>
      <c r="N395" s="49">
        <v>5</v>
      </c>
      <c r="O395" s="49">
        <v>22</v>
      </c>
      <c r="X395" s="49">
        <v>51</v>
      </c>
      <c r="Y395" s="49">
        <v>130</v>
      </c>
      <c r="AC395" s="1">
        <f>IF(ISBLANK(cp[[#This Row],[total_boys]]),SUM(cp[[#This Row],[boys_0-5_reached]],cp[[#This Row],[boys_6-12_reached]],cp[[#This Row],[boys_13-18_reached]]),cp[[#This Row],[total_boys]])</f>
        <v>101</v>
      </c>
      <c r="AD395" s="1">
        <f>IF(ISBLANK(cp[[#This Row],[total_girls]]),SUM(cp[[#This Row],[girls_0-5_reached]],cp[[#This Row],[girls_6-12_reached]],cp[[#This Row],[girls_13-18_reached]]),cp[[#This Row],[total_girls]])</f>
        <v>121</v>
      </c>
      <c r="AE395" s="1">
        <f>IF(ISBLANK(cp[[#This Row],[total_children]]),SUM(cp[[#This Row],[calc_boys]],cp[[#This Row],[calc_girls]]),cp[[#This Row],[total_children]])</f>
        <v>222</v>
      </c>
      <c r="AF395" s="1">
        <f>IF(ISBLANK(cp[[#This Row],[total_pwd]]),SUM(cp[[#This Row],[total_pwd_men]],cp[[#This Row],[total_pwd_women]]),cp[[#This Row],[total_pwd]])</f>
        <v>0</v>
      </c>
      <c r="AG395" s="1">
        <f>IF(ISBLANK(cp[[#This Row],[total_adults]]),SUM(cp[[#This Row],[total_men]],cp[[#This Row],[total_women]]),cp[[#This Row],[total_adults]])</f>
        <v>181</v>
      </c>
      <c r="AH395" s="1">
        <f>IF(ISBLANK(cp[[#This Row],[total_beneficiaries_reached]]),SUM(cp[[#This Row],[calc_children]],cp[[#This Row],[calc_adults]]),cp[[#This Row],[total_beneficiaries_reached]])</f>
        <v>403</v>
      </c>
      <c r="AI395" s="49" t="str">
        <f ca="1">IF(B395="","",OFFSET(table_admin1[[#Headers],[ADM1_PT]],MATCH(B395,admin1,0),1))</f>
        <v>MZ10</v>
      </c>
      <c r="AJ395" s="49" t="str">
        <f t="shared" ca="1" si="12"/>
        <v>MZ1010</v>
      </c>
      <c r="AK395" s="49" t="str">
        <f t="shared" ca="1" si="13"/>
        <v/>
      </c>
    </row>
    <row r="396" spans="1:37" x14ac:dyDescent="0.2">
      <c r="A396" s="58">
        <v>45383</v>
      </c>
      <c r="B396" s="49" t="s">
        <v>224</v>
      </c>
      <c r="C396" s="49" t="s">
        <v>641</v>
      </c>
      <c r="G396" s="49" t="s">
        <v>116</v>
      </c>
      <c r="H396" s="49" t="s">
        <v>146</v>
      </c>
      <c r="I396" s="49" t="s">
        <v>118</v>
      </c>
      <c r="K396" s="49" t="s">
        <v>1212</v>
      </c>
      <c r="L396" s="49">
        <v>133</v>
      </c>
      <c r="M396" s="49">
        <v>146</v>
      </c>
      <c r="N396" s="49">
        <v>70</v>
      </c>
      <c r="O396" s="49">
        <v>180</v>
      </c>
      <c r="X396" s="49">
        <v>165</v>
      </c>
      <c r="Y396" s="49">
        <v>14</v>
      </c>
      <c r="AC396" s="1">
        <f>IF(ISBLANK(cp[[#This Row],[total_boys]]),SUM(cp[[#This Row],[boys_0-5_reached]],cp[[#This Row],[boys_6-12_reached]],cp[[#This Row],[boys_13-18_reached]]),cp[[#This Row],[total_boys]])</f>
        <v>203</v>
      </c>
      <c r="AD396" s="1">
        <f>IF(ISBLANK(cp[[#This Row],[total_girls]]),SUM(cp[[#This Row],[girls_0-5_reached]],cp[[#This Row],[girls_6-12_reached]],cp[[#This Row],[girls_13-18_reached]]),cp[[#This Row],[total_girls]])</f>
        <v>326</v>
      </c>
      <c r="AE396" s="1">
        <f>IF(ISBLANK(cp[[#This Row],[total_children]]),SUM(cp[[#This Row],[calc_boys]],cp[[#This Row],[calc_girls]]),cp[[#This Row],[total_children]])</f>
        <v>529</v>
      </c>
      <c r="AF396" s="1">
        <f>IF(ISBLANK(cp[[#This Row],[total_pwd]]),SUM(cp[[#This Row],[total_pwd_men]],cp[[#This Row],[total_pwd_women]]),cp[[#This Row],[total_pwd]])</f>
        <v>0</v>
      </c>
      <c r="AG396" s="1">
        <f>IF(ISBLANK(cp[[#This Row],[total_adults]]),SUM(cp[[#This Row],[total_men]],cp[[#This Row],[total_women]]),cp[[#This Row],[total_adults]])</f>
        <v>179</v>
      </c>
      <c r="AH396" s="1">
        <f>IF(ISBLANK(cp[[#This Row],[total_beneficiaries_reached]]),SUM(cp[[#This Row],[calc_children]],cp[[#This Row],[calc_adults]]),cp[[#This Row],[total_beneficiaries_reached]])</f>
        <v>708</v>
      </c>
      <c r="AI396" s="49" t="str">
        <f ca="1">IF(B396="","",OFFSET(table_admin1[[#Headers],[ADM1_PT]],MATCH(B396,admin1,0),1))</f>
        <v>MZ10</v>
      </c>
      <c r="AJ396" s="49" t="str">
        <f t="shared" ca="1" si="12"/>
        <v>MZ1002</v>
      </c>
      <c r="AK396" s="49" t="str">
        <f t="shared" ca="1" si="13"/>
        <v/>
      </c>
    </row>
    <row r="397" spans="1:37" x14ac:dyDescent="0.2">
      <c r="A397" s="58">
        <v>45323</v>
      </c>
      <c r="B397" s="49" t="s">
        <v>120</v>
      </c>
      <c r="C397" s="49" t="s">
        <v>126</v>
      </c>
      <c r="G397" s="49" t="s">
        <v>122</v>
      </c>
      <c r="H397" s="49" t="s">
        <v>1202</v>
      </c>
      <c r="I397" s="49" t="s">
        <v>124</v>
      </c>
      <c r="J397" s="49" t="s">
        <v>1315</v>
      </c>
      <c r="K397" s="49" t="s">
        <v>125</v>
      </c>
      <c r="L397" s="49">
        <v>6</v>
      </c>
      <c r="M397" s="49">
        <v>27</v>
      </c>
      <c r="N397" s="49">
        <v>191</v>
      </c>
      <c r="O397" s="49">
        <v>140</v>
      </c>
      <c r="X397" s="49">
        <v>120</v>
      </c>
      <c r="Y397" s="49">
        <v>139</v>
      </c>
      <c r="AC397" s="1">
        <f>IF(ISBLANK(cp[[#This Row],[total_boys]]),SUM(cp[[#This Row],[boys_0-5_reached]],cp[[#This Row],[boys_6-12_reached]],cp[[#This Row],[boys_13-18_reached]]),cp[[#This Row],[total_boys]])</f>
        <v>197</v>
      </c>
      <c r="AD397" s="1">
        <f>IF(ISBLANK(cp[[#This Row],[total_girls]]),SUM(cp[[#This Row],[girls_0-5_reached]],cp[[#This Row],[girls_6-12_reached]],cp[[#This Row],[girls_13-18_reached]]),cp[[#This Row],[total_girls]])</f>
        <v>167</v>
      </c>
      <c r="AE397" s="1">
        <f>IF(ISBLANK(cp[[#This Row],[total_children]]),SUM(cp[[#This Row],[calc_boys]],cp[[#This Row],[calc_girls]]),cp[[#This Row],[total_children]])</f>
        <v>364</v>
      </c>
      <c r="AF397" s="1">
        <f>IF(ISBLANK(cp[[#This Row],[total_pwd]]),SUM(cp[[#This Row],[total_pwd_men]],cp[[#This Row],[total_pwd_women]]),cp[[#This Row],[total_pwd]])</f>
        <v>0</v>
      </c>
      <c r="AG397" s="1">
        <f>IF(ISBLANK(cp[[#This Row],[total_adults]]),SUM(cp[[#This Row],[total_men]],cp[[#This Row],[total_women]]),cp[[#This Row],[total_adults]])</f>
        <v>259</v>
      </c>
      <c r="AH397" s="1">
        <f>IF(ISBLANK(cp[[#This Row],[total_beneficiaries_reached]]),SUM(cp[[#This Row],[calc_children]],cp[[#This Row],[calc_adults]]),cp[[#This Row],[total_beneficiaries_reached]])</f>
        <v>623</v>
      </c>
      <c r="AI397" s="49" t="str">
        <f ca="1">IF(B397="","",OFFSET(table_admin1[[#Headers],[ADM1_PT]],MATCH(B397,admin1,0),1))</f>
        <v>MZ01</v>
      </c>
      <c r="AJ397" s="49" t="str">
        <f t="shared" ca="1" si="12"/>
        <v>MZ0103</v>
      </c>
      <c r="AK397" s="49" t="str">
        <f t="shared" ca="1" si="13"/>
        <v/>
      </c>
    </row>
    <row r="398" spans="1:37" x14ac:dyDescent="0.2">
      <c r="A398" s="58">
        <v>45383</v>
      </c>
      <c r="B398" s="49" t="s">
        <v>120</v>
      </c>
      <c r="C398" s="49" t="s">
        <v>126</v>
      </c>
      <c r="G398" s="49" t="s">
        <v>122</v>
      </c>
      <c r="H398" s="49" t="s">
        <v>146</v>
      </c>
      <c r="I398" s="49" t="s">
        <v>124</v>
      </c>
      <c r="K398" s="49" t="s">
        <v>1212</v>
      </c>
      <c r="L398" s="49">
        <v>34</v>
      </c>
      <c r="M398" s="49">
        <v>21</v>
      </c>
      <c r="N398" s="49">
        <v>182</v>
      </c>
      <c r="O398" s="49">
        <v>59</v>
      </c>
      <c r="X398" s="49">
        <v>99</v>
      </c>
      <c r="Y398" s="49">
        <v>72</v>
      </c>
      <c r="AC398" s="1">
        <f>IF(ISBLANK(cp[[#This Row],[total_boys]]),SUM(cp[[#This Row],[boys_0-5_reached]],cp[[#This Row],[boys_6-12_reached]],cp[[#This Row],[boys_13-18_reached]]),cp[[#This Row],[total_boys]])</f>
        <v>216</v>
      </c>
      <c r="AD398" s="1">
        <f>IF(ISBLANK(cp[[#This Row],[total_girls]]),SUM(cp[[#This Row],[girls_0-5_reached]],cp[[#This Row],[girls_6-12_reached]],cp[[#This Row],[girls_13-18_reached]]),cp[[#This Row],[total_girls]])</f>
        <v>80</v>
      </c>
      <c r="AE398" s="1">
        <f>IF(ISBLANK(cp[[#This Row],[total_children]]),SUM(cp[[#This Row],[calc_boys]],cp[[#This Row],[calc_girls]]),cp[[#This Row],[total_children]])</f>
        <v>296</v>
      </c>
      <c r="AF398" s="1">
        <f>IF(ISBLANK(cp[[#This Row],[total_pwd]]),SUM(cp[[#This Row],[total_pwd_men]],cp[[#This Row],[total_pwd_women]]),cp[[#This Row],[total_pwd]])</f>
        <v>0</v>
      </c>
      <c r="AG398" s="1">
        <f>IF(ISBLANK(cp[[#This Row],[total_adults]]),SUM(cp[[#This Row],[total_men]],cp[[#This Row],[total_women]]),cp[[#This Row],[total_adults]])</f>
        <v>171</v>
      </c>
      <c r="AH398" s="1">
        <f>IF(ISBLANK(cp[[#This Row],[total_beneficiaries_reached]]),SUM(cp[[#This Row],[calc_children]],cp[[#This Row],[calc_adults]]),cp[[#This Row],[total_beneficiaries_reached]])</f>
        <v>467</v>
      </c>
      <c r="AI398" s="49" t="str">
        <f ca="1">IF(B398="","",OFFSET(table_admin1[[#Headers],[ADM1_PT]],MATCH(B398,admin1,0),1))</f>
        <v>MZ01</v>
      </c>
      <c r="AJ398" s="49" t="str">
        <f t="shared" ca="1" si="12"/>
        <v>MZ0103</v>
      </c>
      <c r="AK398" s="49" t="str">
        <f t="shared" ca="1" si="13"/>
        <v/>
      </c>
    </row>
    <row r="399" spans="1:37" x14ac:dyDescent="0.2">
      <c r="A399" s="58">
        <v>45323</v>
      </c>
      <c r="B399" s="49" t="s">
        <v>120</v>
      </c>
      <c r="C399" s="49" t="s">
        <v>220</v>
      </c>
      <c r="G399" s="49" t="s">
        <v>122</v>
      </c>
      <c r="H399" s="49" t="s">
        <v>1199</v>
      </c>
      <c r="I399" s="49" t="s">
        <v>124</v>
      </c>
      <c r="J399" s="49" t="s">
        <v>1315</v>
      </c>
      <c r="K399" s="49" t="s">
        <v>125</v>
      </c>
      <c r="L399" s="49">
        <v>149</v>
      </c>
      <c r="M399" s="49">
        <v>43</v>
      </c>
      <c r="N399" s="49">
        <v>111</v>
      </c>
      <c r="O399" s="49">
        <v>110</v>
      </c>
      <c r="X399" s="49">
        <v>72</v>
      </c>
      <c r="Y399" s="49">
        <v>193</v>
      </c>
      <c r="AC399" s="1">
        <f>IF(ISBLANK(cp[[#This Row],[total_boys]]),SUM(cp[[#This Row],[boys_0-5_reached]],cp[[#This Row],[boys_6-12_reached]],cp[[#This Row],[boys_13-18_reached]]),cp[[#This Row],[total_boys]])</f>
        <v>260</v>
      </c>
      <c r="AD399" s="1">
        <f>IF(ISBLANK(cp[[#This Row],[total_girls]]),SUM(cp[[#This Row],[girls_0-5_reached]],cp[[#This Row],[girls_6-12_reached]],cp[[#This Row],[girls_13-18_reached]]),cp[[#This Row],[total_girls]])</f>
        <v>153</v>
      </c>
      <c r="AE399" s="1">
        <f>IF(ISBLANK(cp[[#This Row],[total_children]]),SUM(cp[[#This Row],[calc_boys]],cp[[#This Row],[calc_girls]]),cp[[#This Row],[total_children]])</f>
        <v>413</v>
      </c>
      <c r="AF399" s="1">
        <f>IF(ISBLANK(cp[[#This Row],[total_pwd]]),SUM(cp[[#This Row],[total_pwd_men]],cp[[#This Row],[total_pwd_women]]),cp[[#This Row],[total_pwd]])</f>
        <v>0</v>
      </c>
      <c r="AG399" s="1">
        <f>IF(ISBLANK(cp[[#This Row],[total_adults]]),SUM(cp[[#This Row],[total_men]],cp[[#This Row],[total_women]]),cp[[#This Row],[total_adults]])</f>
        <v>265</v>
      </c>
      <c r="AH399" s="1">
        <f>IF(ISBLANK(cp[[#This Row],[total_beneficiaries_reached]]),SUM(cp[[#This Row],[calc_children]],cp[[#This Row],[calc_adults]]),cp[[#This Row],[total_beneficiaries_reached]])</f>
        <v>678</v>
      </c>
      <c r="AI399" s="49" t="str">
        <f ca="1">IF(B399="","",OFFSET(table_admin1[[#Headers],[ADM1_PT]],MATCH(B399,admin1,0),1))</f>
        <v>MZ01</v>
      </c>
      <c r="AJ399" s="49" t="str">
        <f t="shared" ca="1" si="12"/>
        <v>MZ0109</v>
      </c>
      <c r="AK399" s="49" t="str">
        <f t="shared" ca="1" si="13"/>
        <v/>
      </c>
    </row>
    <row r="400" spans="1:37" x14ac:dyDescent="0.2">
      <c r="A400" s="58">
        <v>45292</v>
      </c>
      <c r="B400" s="49" t="s">
        <v>120</v>
      </c>
      <c r="C400" s="49" t="s">
        <v>220</v>
      </c>
      <c r="G400" s="49" t="s">
        <v>122</v>
      </c>
      <c r="H400" s="49" t="s">
        <v>1199</v>
      </c>
      <c r="I400" s="49" t="s">
        <v>124</v>
      </c>
      <c r="J400" s="49" t="s">
        <v>1314</v>
      </c>
      <c r="K400" s="49" t="s">
        <v>125</v>
      </c>
      <c r="L400" s="49">
        <v>92</v>
      </c>
      <c r="M400" s="49">
        <v>112</v>
      </c>
      <c r="N400" s="49">
        <v>95</v>
      </c>
      <c r="O400" s="49">
        <v>57</v>
      </c>
      <c r="X400" s="49">
        <v>23</v>
      </c>
      <c r="Y400" s="49">
        <v>188</v>
      </c>
      <c r="AC400" s="1">
        <f>IF(ISBLANK(cp[[#This Row],[total_boys]]),SUM(cp[[#This Row],[boys_0-5_reached]],cp[[#This Row],[boys_6-12_reached]],cp[[#This Row],[boys_13-18_reached]]),cp[[#This Row],[total_boys]])</f>
        <v>187</v>
      </c>
      <c r="AD400" s="1">
        <f>IF(ISBLANK(cp[[#This Row],[total_girls]]),SUM(cp[[#This Row],[girls_0-5_reached]],cp[[#This Row],[girls_6-12_reached]],cp[[#This Row],[girls_13-18_reached]]),cp[[#This Row],[total_girls]])</f>
        <v>169</v>
      </c>
      <c r="AE400" s="1">
        <f>IF(ISBLANK(cp[[#This Row],[total_children]]),SUM(cp[[#This Row],[calc_boys]],cp[[#This Row],[calc_girls]]),cp[[#This Row],[total_children]])</f>
        <v>356</v>
      </c>
      <c r="AF400" s="1">
        <f>IF(ISBLANK(cp[[#This Row],[total_pwd]]),SUM(cp[[#This Row],[total_pwd_men]],cp[[#This Row],[total_pwd_women]]),cp[[#This Row],[total_pwd]])</f>
        <v>0</v>
      </c>
      <c r="AG400" s="1">
        <f>IF(ISBLANK(cp[[#This Row],[total_adults]]),SUM(cp[[#This Row],[total_men]],cp[[#This Row],[total_women]]),cp[[#This Row],[total_adults]])</f>
        <v>211</v>
      </c>
      <c r="AH400" s="1">
        <f>IF(ISBLANK(cp[[#This Row],[total_beneficiaries_reached]]),SUM(cp[[#This Row],[calc_children]],cp[[#This Row],[calc_adults]]),cp[[#This Row],[total_beneficiaries_reached]])</f>
        <v>567</v>
      </c>
      <c r="AI400" s="49" t="str">
        <f ca="1">IF(B400="","",OFFSET(table_admin1[[#Headers],[ADM1_PT]],MATCH(B400,admin1,0),1))</f>
        <v>MZ01</v>
      </c>
      <c r="AJ400" s="49" t="str">
        <f t="shared" ca="1" si="12"/>
        <v>MZ0109</v>
      </c>
      <c r="AK400" s="49" t="str">
        <f t="shared" ca="1" si="13"/>
        <v/>
      </c>
    </row>
    <row r="401" spans="1:37" x14ac:dyDescent="0.2">
      <c r="A401" s="58">
        <v>45292</v>
      </c>
      <c r="B401" s="49" t="s">
        <v>113</v>
      </c>
      <c r="C401" s="49" t="s">
        <v>624</v>
      </c>
      <c r="G401" s="49" t="s">
        <v>116</v>
      </c>
      <c r="H401" s="49" t="s">
        <v>1199</v>
      </c>
      <c r="I401" s="49" t="s">
        <v>118</v>
      </c>
      <c r="K401" s="49" t="s">
        <v>1212</v>
      </c>
      <c r="L401" s="49">
        <v>2</v>
      </c>
      <c r="M401" s="49">
        <v>4</v>
      </c>
      <c r="N401" s="49">
        <v>7</v>
      </c>
      <c r="O401" s="49">
        <v>163</v>
      </c>
      <c r="X401" s="49">
        <v>10</v>
      </c>
      <c r="Y401" s="49">
        <v>30</v>
      </c>
      <c r="AC401" s="1">
        <f>IF(ISBLANK(cp[[#This Row],[total_boys]]),SUM(cp[[#This Row],[boys_0-5_reached]],cp[[#This Row],[boys_6-12_reached]],cp[[#This Row],[boys_13-18_reached]]),cp[[#This Row],[total_boys]])</f>
        <v>9</v>
      </c>
      <c r="AD401" s="1">
        <f>IF(ISBLANK(cp[[#This Row],[total_girls]]),SUM(cp[[#This Row],[girls_0-5_reached]],cp[[#This Row],[girls_6-12_reached]],cp[[#This Row],[girls_13-18_reached]]),cp[[#This Row],[total_girls]])</f>
        <v>167</v>
      </c>
      <c r="AE401" s="1">
        <f>IF(ISBLANK(cp[[#This Row],[total_children]]),SUM(cp[[#This Row],[calc_boys]],cp[[#This Row],[calc_girls]]),cp[[#This Row],[total_children]])</f>
        <v>176</v>
      </c>
      <c r="AF401" s="1">
        <f>IF(ISBLANK(cp[[#This Row],[total_pwd]]),SUM(cp[[#This Row],[total_pwd_men]],cp[[#This Row],[total_pwd_women]]),cp[[#This Row],[total_pwd]])</f>
        <v>0</v>
      </c>
      <c r="AG401" s="1">
        <f>IF(ISBLANK(cp[[#This Row],[total_adults]]),SUM(cp[[#This Row],[total_men]],cp[[#This Row],[total_women]]),cp[[#This Row],[total_adults]])</f>
        <v>40</v>
      </c>
      <c r="AH401" s="1">
        <f>IF(ISBLANK(cp[[#This Row],[total_beneficiaries_reached]]),SUM(cp[[#This Row],[calc_children]],cp[[#This Row],[calc_adults]]),cp[[#This Row],[total_beneficiaries_reached]])</f>
        <v>216</v>
      </c>
      <c r="AI401" s="49" t="str">
        <f ca="1">IF(B401="","",OFFSET(table_admin1[[#Headers],[ADM1_PT]],MATCH(B401,admin1,0),1))</f>
        <v>MZ09</v>
      </c>
      <c r="AJ401" s="49" t="str">
        <f t="shared" ca="1" si="12"/>
        <v>MZ0910</v>
      </c>
      <c r="AK401" s="49" t="str">
        <f t="shared" ca="1" si="13"/>
        <v/>
      </c>
    </row>
    <row r="402" spans="1:37" x14ac:dyDescent="0.2">
      <c r="A402" s="58">
        <v>45292</v>
      </c>
      <c r="B402" s="49" t="s">
        <v>120</v>
      </c>
      <c r="C402" s="49" t="s">
        <v>128</v>
      </c>
      <c r="G402" s="49" t="s">
        <v>122</v>
      </c>
      <c r="H402" s="49" t="s">
        <v>1202</v>
      </c>
      <c r="I402" s="49" t="s">
        <v>124</v>
      </c>
      <c r="J402" s="49" t="s">
        <v>1316</v>
      </c>
      <c r="K402" s="49" t="s">
        <v>125</v>
      </c>
      <c r="L402" s="49">
        <v>188</v>
      </c>
      <c r="M402" s="49">
        <v>51</v>
      </c>
      <c r="N402" s="49">
        <v>68</v>
      </c>
      <c r="O402" s="49">
        <v>157</v>
      </c>
      <c r="X402" s="49">
        <v>127</v>
      </c>
      <c r="Y402" s="49">
        <v>103</v>
      </c>
      <c r="AC402" s="1">
        <f>IF(ISBLANK(cp[[#This Row],[total_boys]]),SUM(cp[[#This Row],[boys_0-5_reached]],cp[[#This Row],[boys_6-12_reached]],cp[[#This Row],[boys_13-18_reached]]),cp[[#This Row],[total_boys]])</f>
        <v>256</v>
      </c>
      <c r="AD402" s="1">
        <f>IF(ISBLANK(cp[[#This Row],[total_girls]]),SUM(cp[[#This Row],[girls_0-5_reached]],cp[[#This Row],[girls_6-12_reached]],cp[[#This Row],[girls_13-18_reached]]),cp[[#This Row],[total_girls]])</f>
        <v>208</v>
      </c>
      <c r="AE402" s="1">
        <f>IF(ISBLANK(cp[[#This Row],[total_children]]),SUM(cp[[#This Row],[calc_boys]],cp[[#This Row],[calc_girls]]),cp[[#This Row],[total_children]])</f>
        <v>464</v>
      </c>
      <c r="AF402" s="1">
        <f>IF(ISBLANK(cp[[#This Row],[total_pwd]]),SUM(cp[[#This Row],[total_pwd_men]],cp[[#This Row],[total_pwd_women]]),cp[[#This Row],[total_pwd]])</f>
        <v>0</v>
      </c>
      <c r="AG402" s="1">
        <f>IF(ISBLANK(cp[[#This Row],[total_adults]]),SUM(cp[[#This Row],[total_men]],cp[[#This Row],[total_women]]),cp[[#This Row],[total_adults]])</f>
        <v>230</v>
      </c>
      <c r="AH402" s="1">
        <f>IF(ISBLANK(cp[[#This Row],[total_beneficiaries_reached]]),SUM(cp[[#This Row],[calc_children]],cp[[#This Row],[calc_adults]]),cp[[#This Row],[total_beneficiaries_reached]])</f>
        <v>694</v>
      </c>
      <c r="AI402" s="49" t="str">
        <f ca="1">IF(B402="","",OFFSET(table_admin1[[#Headers],[ADM1_PT]],MATCH(B402,admin1,0),1))</f>
        <v>MZ01</v>
      </c>
      <c r="AJ402" s="49" t="str">
        <f t="shared" ca="1" si="12"/>
        <v>MZ0112</v>
      </c>
      <c r="AK402" s="49" t="str">
        <f t="shared" ca="1" si="13"/>
        <v/>
      </c>
    </row>
    <row r="403" spans="1:37" x14ac:dyDescent="0.2">
      <c r="A403" s="58">
        <v>45383</v>
      </c>
      <c r="B403" s="49" t="s">
        <v>214</v>
      </c>
      <c r="C403" s="49" t="s">
        <v>574</v>
      </c>
      <c r="G403" s="49" t="s">
        <v>122</v>
      </c>
      <c r="H403" s="49" t="s">
        <v>145</v>
      </c>
      <c r="I403" s="49" t="s">
        <v>124</v>
      </c>
      <c r="J403" s="49" t="s">
        <v>1315</v>
      </c>
      <c r="K403" s="49" t="s">
        <v>125</v>
      </c>
      <c r="L403" s="49">
        <v>120</v>
      </c>
      <c r="M403" s="49">
        <v>133</v>
      </c>
      <c r="N403" s="49">
        <v>12</v>
      </c>
      <c r="O403" s="49">
        <v>58</v>
      </c>
      <c r="X403" s="49">
        <v>164</v>
      </c>
      <c r="Y403" s="49">
        <v>198</v>
      </c>
      <c r="AC403" s="1">
        <f>IF(ISBLANK(cp[[#This Row],[total_boys]]),SUM(cp[[#This Row],[boys_0-5_reached]],cp[[#This Row],[boys_6-12_reached]],cp[[#This Row],[boys_13-18_reached]]),cp[[#This Row],[total_boys]])</f>
        <v>132</v>
      </c>
      <c r="AD403" s="1">
        <f>IF(ISBLANK(cp[[#This Row],[total_girls]]),SUM(cp[[#This Row],[girls_0-5_reached]],cp[[#This Row],[girls_6-12_reached]],cp[[#This Row],[girls_13-18_reached]]),cp[[#This Row],[total_girls]])</f>
        <v>191</v>
      </c>
      <c r="AE403" s="1">
        <f>IF(ISBLANK(cp[[#This Row],[total_children]]),SUM(cp[[#This Row],[calc_boys]],cp[[#This Row],[calc_girls]]),cp[[#This Row],[total_children]])</f>
        <v>323</v>
      </c>
      <c r="AF403" s="1">
        <f>IF(ISBLANK(cp[[#This Row],[total_pwd]]),SUM(cp[[#This Row],[total_pwd_men]],cp[[#This Row],[total_pwd_women]]),cp[[#This Row],[total_pwd]])</f>
        <v>0</v>
      </c>
      <c r="AG403" s="1">
        <f>IF(ISBLANK(cp[[#This Row],[total_adults]]),SUM(cp[[#This Row],[total_men]],cp[[#This Row],[total_women]]),cp[[#This Row],[total_adults]])</f>
        <v>362</v>
      </c>
      <c r="AH403" s="1">
        <f>IF(ISBLANK(cp[[#This Row],[total_beneficiaries_reached]]),SUM(cp[[#This Row],[calc_children]],cp[[#This Row],[calc_adults]]),cp[[#This Row],[total_beneficiaries_reached]])</f>
        <v>685</v>
      </c>
      <c r="AI403" s="49" t="str">
        <f ca="1">IF(B403="","",OFFSET(table_admin1[[#Headers],[ADM1_PT]],MATCH(B403,admin1,0),1))</f>
        <v>MZ08</v>
      </c>
      <c r="AJ403" s="49" t="str">
        <f t="shared" ca="1" si="12"/>
        <v>MZ0815</v>
      </c>
      <c r="AK403" s="49" t="str">
        <f t="shared" ca="1" si="13"/>
        <v/>
      </c>
    </row>
    <row r="404" spans="1:37" x14ac:dyDescent="0.2">
      <c r="A404" s="58">
        <v>45323</v>
      </c>
      <c r="B404" s="49" t="s">
        <v>209</v>
      </c>
      <c r="C404" s="49" t="s">
        <v>437</v>
      </c>
      <c r="G404" s="49" t="s">
        <v>116</v>
      </c>
      <c r="H404" s="49" t="s">
        <v>1202</v>
      </c>
      <c r="I404" s="49" t="s">
        <v>118</v>
      </c>
      <c r="K404" s="49" t="s">
        <v>1212</v>
      </c>
      <c r="L404" s="49">
        <v>41</v>
      </c>
      <c r="M404" s="49">
        <v>44</v>
      </c>
      <c r="N404" s="49">
        <v>105</v>
      </c>
      <c r="O404" s="49">
        <v>145</v>
      </c>
      <c r="X404" s="49">
        <v>53</v>
      </c>
      <c r="Y404" s="49">
        <v>104</v>
      </c>
      <c r="AC404" s="1">
        <f>IF(ISBLANK(cp[[#This Row],[total_boys]]),SUM(cp[[#This Row],[boys_0-5_reached]],cp[[#This Row],[boys_6-12_reached]],cp[[#This Row],[boys_13-18_reached]]),cp[[#This Row],[total_boys]])</f>
        <v>146</v>
      </c>
      <c r="AD404" s="1">
        <f>IF(ISBLANK(cp[[#This Row],[total_girls]]),SUM(cp[[#This Row],[girls_0-5_reached]],cp[[#This Row],[girls_6-12_reached]],cp[[#This Row],[girls_13-18_reached]]),cp[[#This Row],[total_girls]])</f>
        <v>189</v>
      </c>
      <c r="AE404" s="1">
        <f>IF(ISBLANK(cp[[#This Row],[total_children]]),SUM(cp[[#This Row],[calc_boys]],cp[[#This Row],[calc_girls]]),cp[[#This Row],[total_children]])</f>
        <v>335</v>
      </c>
      <c r="AF404" s="1">
        <f>IF(ISBLANK(cp[[#This Row],[total_pwd]]),SUM(cp[[#This Row],[total_pwd_men]],cp[[#This Row],[total_pwd_women]]),cp[[#This Row],[total_pwd]])</f>
        <v>0</v>
      </c>
      <c r="AG404" s="1">
        <f>IF(ISBLANK(cp[[#This Row],[total_adults]]),SUM(cp[[#This Row],[total_men]],cp[[#This Row],[total_women]]),cp[[#This Row],[total_adults]])</f>
        <v>157</v>
      </c>
      <c r="AH404" s="1">
        <f>IF(ISBLANK(cp[[#This Row],[total_beneficiaries_reached]]),SUM(cp[[#This Row],[calc_children]],cp[[#This Row],[calc_adults]]),cp[[#This Row],[total_beneficiaries_reached]])</f>
        <v>492</v>
      </c>
      <c r="AI404" s="49" t="str">
        <f ca="1">IF(B404="","",OFFSET(table_admin1[[#Headers],[ADM1_PT]],MATCH(B404,admin1,0),1))</f>
        <v>MZ07</v>
      </c>
      <c r="AJ404" s="49" t="str">
        <f t="shared" ca="1" si="12"/>
        <v>MZ0701</v>
      </c>
      <c r="AK404" s="49" t="str">
        <f t="shared" ca="1" si="13"/>
        <v/>
      </c>
    </row>
    <row r="405" spans="1:37" x14ac:dyDescent="0.2">
      <c r="A405" s="58">
        <v>45383</v>
      </c>
      <c r="B405" s="49" t="s">
        <v>209</v>
      </c>
      <c r="C405" s="49" t="s">
        <v>445</v>
      </c>
      <c r="G405" s="49" t="s">
        <v>116</v>
      </c>
      <c r="H405" s="49" t="s">
        <v>1202</v>
      </c>
      <c r="I405" s="49" t="s">
        <v>118</v>
      </c>
      <c r="K405" s="49" t="s">
        <v>1212</v>
      </c>
      <c r="L405" s="49">
        <v>193</v>
      </c>
      <c r="M405" s="49">
        <v>34</v>
      </c>
      <c r="N405" s="49">
        <v>27</v>
      </c>
      <c r="O405" s="49">
        <v>31</v>
      </c>
      <c r="X405" s="49">
        <v>45</v>
      </c>
      <c r="Y405" s="49">
        <v>55</v>
      </c>
      <c r="AC405" s="1">
        <f>IF(ISBLANK(cp[[#This Row],[total_boys]]),SUM(cp[[#This Row],[boys_0-5_reached]],cp[[#This Row],[boys_6-12_reached]],cp[[#This Row],[boys_13-18_reached]]),cp[[#This Row],[total_boys]])</f>
        <v>220</v>
      </c>
      <c r="AD405" s="1">
        <f>IF(ISBLANK(cp[[#This Row],[total_girls]]),SUM(cp[[#This Row],[girls_0-5_reached]],cp[[#This Row],[girls_6-12_reached]],cp[[#This Row],[girls_13-18_reached]]),cp[[#This Row],[total_girls]])</f>
        <v>65</v>
      </c>
      <c r="AE405" s="1">
        <f>IF(ISBLANK(cp[[#This Row],[total_children]]),SUM(cp[[#This Row],[calc_boys]],cp[[#This Row],[calc_girls]]),cp[[#This Row],[total_children]])</f>
        <v>285</v>
      </c>
      <c r="AF405" s="1">
        <f>IF(ISBLANK(cp[[#This Row],[total_pwd]]),SUM(cp[[#This Row],[total_pwd_men]],cp[[#This Row],[total_pwd_women]]),cp[[#This Row],[total_pwd]])</f>
        <v>0</v>
      </c>
      <c r="AG405" s="1">
        <f>IF(ISBLANK(cp[[#This Row],[total_adults]]),SUM(cp[[#This Row],[total_men]],cp[[#This Row],[total_women]]),cp[[#This Row],[total_adults]])</f>
        <v>100</v>
      </c>
      <c r="AH405" s="1">
        <f>IF(ISBLANK(cp[[#This Row],[total_beneficiaries_reached]]),SUM(cp[[#This Row],[calc_children]],cp[[#This Row],[calc_adults]]),cp[[#This Row],[total_beneficiaries_reached]])</f>
        <v>385</v>
      </c>
      <c r="AI405" s="49" t="str">
        <f ca="1">IF(B405="","",OFFSET(table_admin1[[#Headers],[ADM1_PT]],MATCH(B405,admin1,0),1))</f>
        <v>MZ07</v>
      </c>
      <c r="AJ405" s="49" t="str">
        <f t="shared" ca="1" si="12"/>
        <v>MZ0703</v>
      </c>
      <c r="AK405" s="49" t="str">
        <f t="shared" ca="1" si="13"/>
        <v/>
      </c>
    </row>
    <row r="406" spans="1:37" x14ac:dyDescent="0.2">
      <c r="A406" s="58">
        <v>45383</v>
      </c>
      <c r="B406" s="49" t="s">
        <v>209</v>
      </c>
      <c r="C406" s="49" t="s">
        <v>441</v>
      </c>
      <c r="G406" s="49" t="s">
        <v>116</v>
      </c>
      <c r="H406" s="49" t="s">
        <v>146</v>
      </c>
      <c r="I406" s="49" t="s">
        <v>118</v>
      </c>
      <c r="K406" s="49" t="s">
        <v>1212</v>
      </c>
      <c r="L406" s="49">
        <v>154</v>
      </c>
      <c r="M406" s="49">
        <v>67</v>
      </c>
      <c r="N406" s="49">
        <v>131</v>
      </c>
      <c r="O406" s="49">
        <v>58</v>
      </c>
      <c r="X406" s="49">
        <v>19</v>
      </c>
      <c r="Y406" s="49">
        <v>199</v>
      </c>
      <c r="AC406" s="1">
        <f>IF(ISBLANK(cp[[#This Row],[total_boys]]),SUM(cp[[#This Row],[boys_0-5_reached]],cp[[#This Row],[boys_6-12_reached]],cp[[#This Row],[boys_13-18_reached]]),cp[[#This Row],[total_boys]])</f>
        <v>285</v>
      </c>
      <c r="AD406" s="1">
        <f>IF(ISBLANK(cp[[#This Row],[total_girls]]),SUM(cp[[#This Row],[girls_0-5_reached]],cp[[#This Row],[girls_6-12_reached]],cp[[#This Row],[girls_13-18_reached]]),cp[[#This Row],[total_girls]])</f>
        <v>125</v>
      </c>
      <c r="AE406" s="1">
        <f>IF(ISBLANK(cp[[#This Row],[total_children]]),SUM(cp[[#This Row],[calc_boys]],cp[[#This Row],[calc_girls]]),cp[[#This Row],[total_children]])</f>
        <v>410</v>
      </c>
      <c r="AF406" s="1">
        <f>IF(ISBLANK(cp[[#This Row],[total_pwd]]),SUM(cp[[#This Row],[total_pwd_men]],cp[[#This Row],[total_pwd_women]]),cp[[#This Row],[total_pwd]])</f>
        <v>0</v>
      </c>
      <c r="AG406" s="1">
        <f>IF(ISBLANK(cp[[#This Row],[total_adults]]),SUM(cp[[#This Row],[total_men]],cp[[#This Row],[total_women]]),cp[[#This Row],[total_adults]])</f>
        <v>218</v>
      </c>
      <c r="AH406" s="1">
        <f>IF(ISBLANK(cp[[#This Row],[total_beneficiaries_reached]]),SUM(cp[[#This Row],[calc_children]],cp[[#This Row],[calc_adults]]),cp[[#This Row],[total_beneficiaries_reached]])</f>
        <v>628</v>
      </c>
      <c r="AI406" s="49" t="str">
        <f ca="1">IF(B406="","",OFFSET(table_admin1[[#Headers],[ADM1_PT]],MATCH(B406,admin1,0),1))</f>
        <v>MZ07</v>
      </c>
      <c r="AJ406" s="49" t="str">
        <f t="shared" ca="1" si="12"/>
        <v>MZ0702</v>
      </c>
      <c r="AK406" s="49" t="str">
        <f t="shared" ca="1" si="13"/>
        <v/>
      </c>
    </row>
    <row r="407" spans="1:37" x14ac:dyDescent="0.2">
      <c r="AC407" s="1">
        <f>IF(ISBLANK(cp[[#This Row],[total_boys]]),SUM(cp[[#This Row],[boys_0-5_reached]],cp[[#This Row],[boys_6-12_reached]],cp[[#This Row],[boys_13-18_reached]]),cp[[#This Row],[total_boys]])</f>
        <v>0</v>
      </c>
      <c r="AD407" s="1">
        <f>IF(ISBLANK(cp[[#This Row],[total_girls]]),SUM(cp[[#This Row],[girls_0-5_reached]],cp[[#This Row],[girls_6-12_reached]],cp[[#This Row],[girls_13-18_reached]]),cp[[#This Row],[total_girls]])</f>
        <v>0</v>
      </c>
      <c r="AE407" s="1">
        <f>IF(ISBLANK(cp[[#This Row],[total_children]]),SUM(cp[[#This Row],[calc_boys]],cp[[#This Row],[calc_girls]]),cp[[#This Row],[total_children]])</f>
        <v>0</v>
      </c>
      <c r="AF407" s="1">
        <f>IF(ISBLANK(cp[[#This Row],[total_pwd]]),SUM(cp[[#This Row],[total_pwd_men]],cp[[#This Row],[total_pwd_women]]),cp[[#This Row],[total_pwd]])</f>
        <v>0</v>
      </c>
      <c r="AG407" s="1">
        <f>IF(ISBLANK(cp[[#This Row],[total_adults]]),SUM(cp[[#This Row],[total_men]],cp[[#This Row],[total_women]]),cp[[#This Row],[total_adults]])</f>
        <v>0</v>
      </c>
      <c r="AH407" s="1">
        <f>IF(ISBLANK(cp[[#This Row],[total_beneficiaries_reached]]),SUM(cp[[#This Row],[calc_children]],cp[[#This Row],[calc_adults]]),cp[[#This Row],[total_beneficiaries_reached]])</f>
        <v>0</v>
      </c>
      <c r="AI407" s="49" t="str">
        <f ca="1">IF(B407="","",OFFSET(table_admin1[[#Headers],[ADM1_PT]],MATCH(B407,admin1,0),1))</f>
        <v/>
      </c>
      <c r="AJ407" s="49" t="str">
        <f t="shared" ca="1" si="12"/>
        <v/>
      </c>
      <c r="AK407" s="49" t="str">
        <f t="shared" ca="1" si="13"/>
        <v/>
      </c>
    </row>
    <row r="408" spans="1:37" x14ac:dyDescent="0.2">
      <c r="AC408" s="1">
        <f>IF(ISBLANK(cp[[#This Row],[total_boys]]),SUM(cp[[#This Row],[boys_0-5_reached]],cp[[#This Row],[boys_6-12_reached]],cp[[#This Row],[boys_13-18_reached]]),cp[[#This Row],[total_boys]])</f>
        <v>0</v>
      </c>
      <c r="AD408" s="1">
        <f>IF(ISBLANK(cp[[#This Row],[total_girls]]),SUM(cp[[#This Row],[girls_0-5_reached]],cp[[#This Row],[girls_6-12_reached]],cp[[#This Row],[girls_13-18_reached]]),cp[[#This Row],[total_girls]])</f>
        <v>0</v>
      </c>
      <c r="AE408" s="1">
        <f>IF(ISBLANK(cp[[#This Row],[total_children]]),SUM(cp[[#This Row],[calc_boys]],cp[[#This Row],[calc_girls]]),cp[[#This Row],[total_children]])</f>
        <v>0</v>
      </c>
      <c r="AF408" s="1">
        <f>IF(ISBLANK(cp[[#This Row],[total_pwd]]),SUM(cp[[#This Row],[total_pwd_men]],cp[[#This Row],[total_pwd_women]]),cp[[#This Row],[total_pwd]])</f>
        <v>0</v>
      </c>
      <c r="AG408" s="1">
        <f>IF(ISBLANK(cp[[#This Row],[total_adults]]),SUM(cp[[#This Row],[total_men]],cp[[#This Row],[total_women]]),cp[[#This Row],[total_adults]])</f>
        <v>0</v>
      </c>
      <c r="AH408" s="1">
        <f>IF(ISBLANK(cp[[#This Row],[total_beneficiaries_reached]]),SUM(cp[[#This Row],[calc_children]],cp[[#This Row],[calc_adults]]),cp[[#This Row],[total_beneficiaries_reached]])</f>
        <v>0</v>
      </c>
      <c r="AI408" s="49" t="str">
        <f ca="1">IF(B408="","",OFFSET(table_admin1[[#Headers],[ADM1_PT]],MATCH(B408,admin1,0),1))</f>
        <v/>
      </c>
      <c r="AJ408" s="49" t="str">
        <f t="shared" ca="1" si="12"/>
        <v/>
      </c>
      <c r="AK408" s="49" t="str">
        <f t="shared" ca="1" si="13"/>
        <v/>
      </c>
    </row>
    <row r="409" spans="1:37" x14ac:dyDescent="0.2">
      <c r="AC409" s="1">
        <f>IF(ISBLANK(cp[[#This Row],[total_boys]]),SUM(cp[[#This Row],[boys_0-5_reached]],cp[[#This Row],[boys_6-12_reached]],cp[[#This Row],[boys_13-18_reached]]),cp[[#This Row],[total_boys]])</f>
        <v>0</v>
      </c>
      <c r="AD409" s="1">
        <f>IF(ISBLANK(cp[[#This Row],[total_girls]]),SUM(cp[[#This Row],[girls_0-5_reached]],cp[[#This Row],[girls_6-12_reached]],cp[[#This Row],[girls_13-18_reached]]),cp[[#This Row],[total_girls]])</f>
        <v>0</v>
      </c>
      <c r="AE409" s="1">
        <f>IF(ISBLANK(cp[[#This Row],[total_children]]),SUM(cp[[#This Row],[calc_boys]],cp[[#This Row],[calc_girls]]),cp[[#This Row],[total_children]])</f>
        <v>0</v>
      </c>
      <c r="AF409" s="1">
        <f>IF(ISBLANK(cp[[#This Row],[total_pwd]]),SUM(cp[[#This Row],[total_pwd_men]],cp[[#This Row],[total_pwd_women]]),cp[[#This Row],[total_pwd]])</f>
        <v>0</v>
      </c>
      <c r="AG409" s="1">
        <f>IF(ISBLANK(cp[[#This Row],[total_adults]]),SUM(cp[[#This Row],[total_men]],cp[[#This Row],[total_women]]),cp[[#This Row],[total_adults]])</f>
        <v>0</v>
      </c>
      <c r="AH409" s="1">
        <f>IF(ISBLANK(cp[[#This Row],[total_beneficiaries_reached]]),SUM(cp[[#This Row],[calc_children]],cp[[#This Row],[calc_adults]]),cp[[#This Row],[total_beneficiaries_reached]])</f>
        <v>0</v>
      </c>
      <c r="AI409" s="49" t="str">
        <f ca="1">IF(B409="","",OFFSET(table_admin1[[#Headers],[ADM1_PT]],MATCH(B409,admin1,0),1))</f>
        <v/>
      </c>
      <c r="AJ409" s="49" t="str">
        <f t="shared" ca="1" si="12"/>
        <v/>
      </c>
      <c r="AK409" s="49" t="str">
        <f t="shared" ca="1" si="13"/>
        <v/>
      </c>
    </row>
    <row r="410" spans="1:37" x14ac:dyDescent="0.2">
      <c r="AC410" s="1">
        <f>IF(ISBLANK(cp[[#This Row],[total_boys]]),SUM(cp[[#This Row],[boys_0-5_reached]],cp[[#This Row],[boys_6-12_reached]],cp[[#This Row],[boys_13-18_reached]]),cp[[#This Row],[total_boys]])</f>
        <v>0</v>
      </c>
      <c r="AD410" s="1">
        <f>IF(ISBLANK(cp[[#This Row],[total_girls]]),SUM(cp[[#This Row],[girls_0-5_reached]],cp[[#This Row],[girls_6-12_reached]],cp[[#This Row],[girls_13-18_reached]]),cp[[#This Row],[total_girls]])</f>
        <v>0</v>
      </c>
      <c r="AE410" s="1">
        <f>IF(ISBLANK(cp[[#This Row],[total_children]]),SUM(cp[[#This Row],[calc_boys]],cp[[#This Row],[calc_girls]]),cp[[#This Row],[total_children]])</f>
        <v>0</v>
      </c>
      <c r="AF410" s="1">
        <f>IF(ISBLANK(cp[[#This Row],[total_pwd]]),SUM(cp[[#This Row],[total_pwd_men]],cp[[#This Row],[total_pwd_women]]),cp[[#This Row],[total_pwd]])</f>
        <v>0</v>
      </c>
      <c r="AG410" s="1">
        <f>IF(ISBLANK(cp[[#This Row],[total_adults]]),SUM(cp[[#This Row],[total_men]],cp[[#This Row],[total_women]]),cp[[#This Row],[total_adults]])</f>
        <v>0</v>
      </c>
      <c r="AH410" s="1">
        <f>IF(ISBLANK(cp[[#This Row],[total_beneficiaries_reached]]),SUM(cp[[#This Row],[calc_children]],cp[[#This Row],[calc_adults]]),cp[[#This Row],[total_beneficiaries_reached]])</f>
        <v>0</v>
      </c>
      <c r="AI410" s="49" t="str">
        <f ca="1">IF(B410="","",OFFSET(table_admin1[[#Headers],[ADM1_PT]],MATCH(B410,admin1,0),1))</f>
        <v/>
      </c>
      <c r="AJ410" s="49" t="str">
        <f t="shared" ca="1" si="12"/>
        <v/>
      </c>
      <c r="AK410" s="49" t="str">
        <f t="shared" ca="1" si="13"/>
        <v/>
      </c>
    </row>
    <row r="411" spans="1:37" x14ac:dyDescent="0.2">
      <c r="AC411" s="1">
        <f>IF(ISBLANK(cp[[#This Row],[total_boys]]),SUM(cp[[#This Row],[boys_0-5_reached]],cp[[#This Row],[boys_6-12_reached]],cp[[#This Row],[boys_13-18_reached]]),cp[[#This Row],[total_boys]])</f>
        <v>0</v>
      </c>
      <c r="AD411" s="1">
        <f>IF(ISBLANK(cp[[#This Row],[total_girls]]),SUM(cp[[#This Row],[girls_0-5_reached]],cp[[#This Row],[girls_6-12_reached]],cp[[#This Row],[girls_13-18_reached]]),cp[[#This Row],[total_girls]])</f>
        <v>0</v>
      </c>
      <c r="AE411" s="1">
        <f>IF(ISBLANK(cp[[#This Row],[total_children]]),SUM(cp[[#This Row],[calc_boys]],cp[[#This Row],[calc_girls]]),cp[[#This Row],[total_children]])</f>
        <v>0</v>
      </c>
      <c r="AF411" s="1">
        <f>IF(ISBLANK(cp[[#This Row],[total_pwd]]),SUM(cp[[#This Row],[total_pwd_men]],cp[[#This Row],[total_pwd_women]]),cp[[#This Row],[total_pwd]])</f>
        <v>0</v>
      </c>
      <c r="AG411" s="1">
        <f>IF(ISBLANK(cp[[#This Row],[total_adults]]),SUM(cp[[#This Row],[total_men]],cp[[#This Row],[total_women]]),cp[[#This Row],[total_adults]])</f>
        <v>0</v>
      </c>
      <c r="AH411" s="1">
        <f>IF(ISBLANK(cp[[#This Row],[total_beneficiaries_reached]]),SUM(cp[[#This Row],[calc_children]],cp[[#This Row],[calc_adults]]),cp[[#This Row],[total_beneficiaries_reached]])</f>
        <v>0</v>
      </c>
      <c r="AI411" s="49" t="str">
        <f ca="1">IF(B411="","",OFFSET(table_admin1[[#Headers],[ADM1_PT]],MATCH(B411,admin1,0),1))</f>
        <v/>
      </c>
      <c r="AJ411" s="49" t="str">
        <f t="shared" ca="1" si="12"/>
        <v/>
      </c>
      <c r="AK411" s="49" t="str">
        <f t="shared" ca="1" si="13"/>
        <v/>
      </c>
    </row>
    <row r="412" spans="1:37" x14ac:dyDescent="0.2">
      <c r="AC412" s="1">
        <f>IF(ISBLANK(cp[[#This Row],[total_boys]]),SUM(cp[[#This Row],[boys_0-5_reached]],cp[[#This Row],[boys_6-12_reached]],cp[[#This Row],[boys_13-18_reached]]),cp[[#This Row],[total_boys]])</f>
        <v>0</v>
      </c>
      <c r="AD412" s="1">
        <f>IF(ISBLANK(cp[[#This Row],[total_girls]]),SUM(cp[[#This Row],[girls_0-5_reached]],cp[[#This Row],[girls_6-12_reached]],cp[[#This Row],[girls_13-18_reached]]),cp[[#This Row],[total_girls]])</f>
        <v>0</v>
      </c>
      <c r="AE412" s="1">
        <f>IF(ISBLANK(cp[[#This Row],[total_children]]),SUM(cp[[#This Row],[calc_boys]],cp[[#This Row],[calc_girls]]),cp[[#This Row],[total_children]])</f>
        <v>0</v>
      </c>
      <c r="AF412" s="1">
        <f>IF(ISBLANK(cp[[#This Row],[total_pwd]]),SUM(cp[[#This Row],[total_pwd_men]],cp[[#This Row],[total_pwd_women]]),cp[[#This Row],[total_pwd]])</f>
        <v>0</v>
      </c>
      <c r="AG412" s="1">
        <f>IF(ISBLANK(cp[[#This Row],[total_adults]]),SUM(cp[[#This Row],[total_men]],cp[[#This Row],[total_women]]),cp[[#This Row],[total_adults]])</f>
        <v>0</v>
      </c>
      <c r="AH412" s="1">
        <f>IF(ISBLANK(cp[[#This Row],[total_beneficiaries_reached]]),SUM(cp[[#This Row],[calc_children]],cp[[#This Row],[calc_adults]]),cp[[#This Row],[total_beneficiaries_reached]])</f>
        <v>0</v>
      </c>
      <c r="AI412" s="49" t="str">
        <f ca="1">IF(B412="","",OFFSET(table_admin1[[#Headers],[ADM1_PT]],MATCH(B412,admin1,0),1))</f>
        <v/>
      </c>
      <c r="AJ412" s="49" t="str">
        <f t="shared" ca="1" si="12"/>
        <v/>
      </c>
      <c r="AK412" s="49" t="str">
        <f t="shared" ca="1" si="13"/>
        <v/>
      </c>
    </row>
    <row r="413" spans="1:37" x14ac:dyDescent="0.2">
      <c r="AC413" s="1">
        <f>IF(ISBLANK(cp[[#This Row],[total_boys]]),SUM(cp[[#This Row],[boys_0-5_reached]],cp[[#This Row],[boys_6-12_reached]],cp[[#This Row],[boys_13-18_reached]]),cp[[#This Row],[total_boys]])</f>
        <v>0</v>
      </c>
      <c r="AD413" s="1">
        <f>IF(ISBLANK(cp[[#This Row],[total_girls]]),SUM(cp[[#This Row],[girls_0-5_reached]],cp[[#This Row],[girls_6-12_reached]],cp[[#This Row],[girls_13-18_reached]]),cp[[#This Row],[total_girls]])</f>
        <v>0</v>
      </c>
      <c r="AE413" s="1">
        <f>IF(ISBLANK(cp[[#This Row],[total_children]]),SUM(cp[[#This Row],[calc_boys]],cp[[#This Row],[calc_girls]]),cp[[#This Row],[total_children]])</f>
        <v>0</v>
      </c>
      <c r="AF413" s="1">
        <f>IF(ISBLANK(cp[[#This Row],[total_pwd]]),SUM(cp[[#This Row],[total_pwd_men]],cp[[#This Row],[total_pwd_women]]),cp[[#This Row],[total_pwd]])</f>
        <v>0</v>
      </c>
      <c r="AG413" s="1">
        <f>IF(ISBLANK(cp[[#This Row],[total_adults]]),SUM(cp[[#This Row],[total_men]],cp[[#This Row],[total_women]]),cp[[#This Row],[total_adults]])</f>
        <v>0</v>
      </c>
      <c r="AH413" s="1">
        <f>IF(ISBLANK(cp[[#This Row],[total_beneficiaries_reached]]),SUM(cp[[#This Row],[calc_children]],cp[[#This Row],[calc_adults]]),cp[[#This Row],[total_beneficiaries_reached]])</f>
        <v>0</v>
      </c>
      <c r="AI413" s="49" t="str">
        <f ca="1">IF(B413="","",OFFSET(table_admin1[[#Headers],[ADM1_PT]],MATCH(B413,admin1,0),1))</f>
        <v/>
      </c>
      <c r="AJ413" s="49" t="str">
        <f t="shared" ca="1" si="12"/>
        <v/>
      </c>
      <c r="AK413" s="49" t="str">
        <f t="shared" ca="1" si="13"/>
        <v/>
      </c>
    </row>
    <row r="414" spans="1:37" x14ac:dyDescent="0.2">
      <c r="AC414" s="1">
        <f>IF(ISBLANK(cp[[#This Row],[total_boys]]),SUM(cp[[#This Row],[boys_0-5_reached]],cp[[#This Row],[boys_6-12_reached]],cp[[#This Row],[boys_13-18_reached]]),cp[[#This Row],[total_boys]])</f>
        <v>0</v>
      </c>
      <c r="AD414" s="1">
        <f>IF(ISBLANK(cp[[#This Row],[total_girls]]),SUM(cp[[#This Row],[girls_0-5_reached]],cp[[#This Row],[girls_6-12_reached]],cp[[#This Row],[girls_13-18_reached]]),cp[[#This Row],[total_girls]])</f>
        <v>0</v>
      </c>
      <c r="AE414" s="1">
        <f>IF(ISBLANK(cp[[#This Row],[total_children]]),SUM(cp[[#This Row],[calc_boys]],cp[[#This Row],[calc_girls]]),cp[[#This Row],[total_children]])</f>
        <v>0</v>
      </c>
      <c r="AF414" s="1">
        <f>IF(ISBLANK(cp[[#This Row],[total_pwd]]),SUM(cp[[#This Row],[total_pwd_men]],cp[[#This Row],[total_pwd_women]]),cp[[#This Row],[total_pwd]])</f>
        <v>0</v>
      </c>
      <c r="AG414" s="1">
        <f>IF(ISBLANK(cp[[#This Row],[total_adults]]),SUM(cp[[#This Row],[total_men]],cp[[#This Row],[total_women]]),cp[[#This Row],[total_adults]])</f>
        <v>0</v>
      </c>
      <c r="AH414" s="1">
        <f>IF(ISBLANK(cp[[#This Row],[total_beneficiaries_reached]]),SUM(cp[[#This Row],[calc_children]],cp[[#This Row],[calc_adults]]),cp[[#This Row],[total_beneficiaries_reached]])</f>
        <v>0</v>
      </c>
      <c r="AI414" s="49" t="str">
        <f ca="1">IF(B414="","",OFFSET(table_admin1[[#Headers],[ADM1_PT]],MATCH(B414,admin1,0),1))</f>
        <v/>
      </c>
      <c r="AJ414" s="49" t="str">
        <f t="shared" ca="1" si="12"/>
        <v/>
      </c>
      <c r="AK414" s="49" t="str">
        <f t="shared" ca="1" si="13"/>
        <v/>
      </c>
    </row>
    <row r="415" spans="1:37" x14ac:dyDescent="0.2">
      <c r="AC415" s="1">
        <f>IF(ISBLANK(cp[[#This Row],[total_boys]]),SUM(cp[[#This Row],[boys_0-5_reached]],cp[[#This Row],[boys_6-12_reached]],cp[[#This Row],[boys_13-18_reached]]),cp[[#This Row],[total_boys]])</f>
        <v>0</v>
      </c>
      <c r="AD415" s="1">
        <f>IF(ISBLANK(cp[[#This Row],[total_girls]]),SUM(cp[[#This Row],[girls_0-5_reached]],cp[[#This Row],[girls_6-12_reached]],cp[[#This Row],[girls_13-18_reached]]),cp[[#This Row],[total_girls]])</f>
        <v>0</v>
      </c>
      <c r="AE415" s="1">
        <f>IF(ISBLANK(cp[[#This Row],[total_children]]),SUM(cp[[#This Row],[calc_boys]],cp[[#This Row],[calc_girls]]),cp[[#This Row],[total_children]])</f>
        <v>0</v>
      </c>
      <c r="AF415" s="1">
        <f>IF(ISBLANK(cp[[#This Row],[total_pwd]]),SUM(cp[[#This Row],[total_pwd_men]],cp[[#This Row],[total_pwd_women]]),cp[[#This Row],[total_pwd]])</f>
        <v>0</v>
      </c>
      <c r="AG415" s="1">
        <f>IF(ISBLANK(cp[[#This Row],[total_adults]]),SUM(cp[[#This Row],[total_men]],cp[[#This Row],[total_women]]),cp[[#This Row],[total_adults]])</f>
        <v>0</v>
      </c>
      <c r="AH415" s="1">
        <f>IF(ISBLANK(cp[[#This Row],[total_beneficiaries_reached]]),SUM(cp[[#This Row],[calc_children]],cp[[#This Row],[calc_adults]]),cp[[#This Row],[total_beneficiaries_reached]])</f>
        <v>0</v>
      </c>
      <c r="AI415" s="49" t="str">
        <f ca="1">IF(B415="","",OFFSET(table_admin1[[#Headers],[ADM1_PT]],MATCH(B415,admin1,0),1))</f>
        <v/>
      </c>
      <c r="AJ415" s="49" t="str">
        <f t="shared" ca="1" si="12"/>
        <v/>
      </c>
      <c r="AK415" s="49" t="str">
        <f t="shared" ca="1" si="13"/>
        <v/>
      </c>
    </row>
    <row r="416" spans="1:37" x14ac:dyDescent="0.2">
      <c r="AC416" s="1">
        <f>IF(ISBLANK(cp[[#This Row],[total_boys]]),SUM(cp[[#This Row],[boys_0-5_reached]],cp[[#This Row],[boys_6-12_reached]],cp[[#This Row],[boys_13-18_reached]]),cp[[#This Row],[total_boys]])</f>
        <v>0</v>
      </c>
      <c r="AD416" s="1">
        <f>IF(ISBLANK(cp[[#This Row],[total_girls]]),SUM(cp[[#This Row],[girls_0-5_reached]],cp[[#This Row],[girls_6-12_reached]],cp[[#This Row],[girls_13-18_reached]]),cp[[#This Row],[total_girls]])</f>
        <v>0</v>
      </c>
      <c r="AE416" s="1">
        <f>IF(ISBLANK(cp[[#This Row],[total_children]]),SUM(cp[[#This Row],[calc_boys]],cp[[#This Row],[calc_girls]]),cp[[#This Row],[total_children]])</f>
        <v>0</v>
      </c>
      <c r="AF416" s="1">
        <f>IF(ISBLANK(cp[[#This Row],[total_pwd]]),SUM(cp[[#This Row],[total_pwd_men]],cp[[#This Row],[total_pwd_women]]),cp[[#This Row],[total_pwd]])</f>
        <v>0</v>
      </c>
      <c r="AG416" s="1">
        <f>IF(ISBLANK(cp[[#This Row],[total_adults]]),SUM(cp[[#This Row],[total_men]],cp[[#This Row],[total_women]]),cp[[#This Row],[total_adults]])</f>
        <v>0</v>
      </c>
      <c r="AH416" s="1">
        <f>IF(ISBLANK(cp[[#This Row],[total_beneficiaries_reached]]),SUM(cp[[#This Row],[calc_children]],cp[[#This Row],[calc_adults]]),cp[[#This Row],[total_beneficiaries_reached]])</f>
        <v>0</v>
      </c>
      <c r="AI416" s="49" t="str">
        <f ca="1">IF(B416="","",OFFSET(table_admin1[[#Headers],[ADM1_PT]],MATCH(B416,admin1,0),1))</f>
        <v/>
      </c>
      <c r="AJ416" s="49" t="str">
        <f t="shared" ca="1" si="12"/>
        <v/>
      </c>
      <c r="AK416" s="49" t="str">
        <f t="shared" ca="1" si="13"/>
        <v/>
      </c>
    </row>
    <row r="417" spans="29:37" x14ac:dyDescent="0.2">
      <c r="AC417" s="1">
        <f>IF(ISBLANK(cp[[#This Row],[total_boys]]),SUM(cp[[#This Row],[boys_0-5_reached]],cp[[#This Row],[boys_6-12_reached]],cp[[#This Row],[boys_13-18_reached]]),cp[[#This Row],[total_boys]])</f>
        <v>0</v>
      </c>
      <c r="AD417" s="1">
        <f>IF(ISBLANK(cp[[#This Row],[total_girls]]),SUM(cp[[#This Row],[girls_0-5_reached]],cp[[#This Row],[girls_6-12_reached]],cp[[#This Row],[girls_13-18_reached]]),cp[[#This Row],[total_girls]])</f>
        <v>0</v>
      </c>
      <c r="AE417" s="1">
        <f>IF(ISBLANK(cp[[#This Row],[total_children]]),SUM(cp[[#This Row],[calc_boys]],cp[[#This Row],[calc_girls]]),cp[[#This Row],[total_children]])</f>
        <v>0</v>
      </c>
      <c r="AF417" s="1">
        <f>IF(ISBLANK(cp[[#This Row],[total_pwd]]),SUM(cp[[#This Row],[total_pwd_men]],cp[[#This Row],[total_pwd_women]]),cp[[#This Row],[total_pwd]])</f>
        <v>0</v>
      </c>
      <c r="AG417" s="1">
        <f>IF(ISBLANK(cp[[#This Row],[total_adults]]),SUM(cp[[#This Row],[total_men]],cp[[#This Row],[total_women]]),cp[[#This Row],[total_adults]])</f>
        <v>0</v>
      </c>
      <c r="AH417" s="1">
        <f>IF(ISBLANK(cp[[#This Row],[total_beneficiaries_reached]]),SUM(cp[[#This Row],[calc_children]],cp[[#This Row],[calc_adults]]),cp[[#This Row],[total_beneficiaries_reached]])</f>
        <v>0</v>
      </c>
      <c r="AI417" s="49" t="str">
        <f ca="1">IF(B417="","",OFFSET(table_admin1[[#Headers],[ADM1_PT]],MATCH(B417,admin1,0),1))</f>
        <v/>
      </c>
      <c r="AJ417" s="49" t="str">
        <f t="shared" ca="1" si="12"/>
        <v/>
      </c>
      <c r="AK417" s="49" t="str">
        <f t="shared" ca="1" si="13"/>
        <v/>
      </c>
    </row>
    <row r="418" spans="29:37" x14ac:dyDescent="0.2">
      <c r="AC418" s="1">
        <f>IF(ISBLANK(cp[[#This Row],[total_boys]]),SUM(cp[[#This Row],[boys_0-5_reached]],cp[[#This Row],[boys_6-12_reached]],cp[[#This Row],[boys_13-18_reached]]),cp[[#This Row],[total_boys]])</f>
        <v>0</v>
      </c>
      <c r="AD418" s="1">
        <f>IF(ISBLANK(cp[[#This Row],[total_girls]]),SUM(cp[[#This Row],[girls_0-5_reached]],cp[[#This Row],[girls_6-12_reached]],cp[[#This Row],[girls_13-18_reached]]),cp[[#This Row],[total_girls]])</f>
        <v>0</v>
      </c>
      <c r="AE418" s="1">
        <f>IF(ISBLANK(cp[[#This Row],[total_children]]),SUM(cp[[#This Row],[calc_boys]],cp[[#This Row],[calc_girls]]),cp[[#This Row],[total_children]])</f>
        <v>0</v>
      </c>
      <c r="AF418" s="1">
        <f>IF(ISBLANK(cp[[#This Row],[total_pwd]]),SUM(cp[[#This Row],[total_pwd_men]],cp[[#This Row],[total_pwd_women]]),cp[[#This Row],[total_pwd]])</f>
        <v>0</v>
      </c>
      <c r="AG418" s="1">
        <f>IF(ISBLANK(cp[[#This Row],[total_adults]]),SUM(cp[[#This Row],[total_men]],cp[[#This Row],[total_women]]),cp[[#This Row],[total_adults]])</f>
        <v>0</v>
      </c>
      <c r="AH418" s="1">
        <f>IF(ISBLANK(cp[[#This Row],[total_beneficiaries_reached]]),SUM(cp[[#This Row],[calc_children]],cp[[#This Row],[calc_adults]]),cp[[#This Row],[total_beneficiaries_reached]])</f>
        <v>0</v>
      </c>
      <c r="AI418" s="49" t="str">
        <f ca="1">IF(B418="","",OFFSET(table_admin1[[#Headers],[ADM1_PT]],MATCH(B418,admin1,0),1))</f>
        <v/>
      </c>
      <c r="AJ418" s="49" t="str">
        <f t="shared" ca="1" si="12"/>
        <v/>
      </c>
      <c r="AK418" s="49" t="str">
        <f t="shared" ca="1" si="13"/>
        <v/>
      </c>
    </row>
    <row r="419" spans="29:37" x14ac:dyDescent="0.2">
      <c r="AC419" s="1">
        <f>IF(ISBLANK(cp[[#This Row],[total_boys]]),SUM(cp[[#This Row],[boys_0-5_reached]],cp[[#This Row],[boys_6-12_reached]],cp[[#This Row],[boys_13-18_reached]]),cp[[#This Row],[total_boys]])</f>
        <v>0</v>
      </c>
      <c r="AD419" s="1">
        <f>IF(ISBLANK(cp[[#This Row],[total_girls]]),SUM(cp[[#This Row],[girls_0-5_reached]],cp[[#This Row],[girls_6-12_reached]],cp[[#This Row],[girls_13-18_reached]]),cp[[#This Row],[total_girls]])</f>
        <v>0</v>
      </c>
      <c r="AE419" s="1">
        <f>IF(ISBLANK(cp[[#This Row],[total_children]]),SUM(cp[[#This Row],[calc_boys]],cp[[#This Row],[calc_girls]]),cp[[#This Row],[total_children]])</f>
        <v>0</v>
      </c>
      <c r="AF419" s="1">
        <f>IF(ISBLANK(cp[[#This Row],[total_pwd]]),SUM(cp[[#This Row],[total_pwd_men]],cp[[#This Row],[total_pwd_women]]),cp[[#This Row],[total_pwd]])</f>
        <v>0</v>
      </c>
      <c r="AG419" s="1">
        <f>IF(ISBLANK(cp[[#This Row],[total_adults]]),SUM(cp[[#This Row],[total_men]],cp[[#This Row],[total_women]]),cp[[#This Row],[total_adults]])</f>
        <v>0</v>
      </c>
      <c r="AH419" s="1">
        <f>IF(ISBLANK(cp[[#This Row],[total_beneficiaries_reached]]),SUM(cp[[#This Row],[calc_children]],cp[[#This Row],[calc_adults]]),cp[[#This Row],[total_beneficiaries_reached]])</f>
        <v>0</v>
      </c>
      <c r="AI419" s="49" t="str">
        <f ca="1">IF(B419="","",OFFSET(table_admin1[[#Headers],[ADM1_PT]],MATCH(B419,admin1,0),1))</f>
        <v/>
      </c>
      <c r="AJ419" s="49" t="str">
        <f t="shared" ca="1" si="12"/>
        <v/>
      </c>
      <c r="AK419" s="49" t="str">
        <f t="shared" ca="1" si="13"/>
        <v/>
      </c>
    </row>
    <row r="420" spans="29:37" x14ac:dyDescent="0.2">
      <c r="AC420" s="1">
        <f>IF(ISBLANK(cp[[#This Row],[total_boys]]),SUM(cp[[#This Row],[boys_0-5_reached]],cp[[#This Row],[boys_6-12_reached]],cp[[#This Row],[boys_13-18_reached]]),cp[[#This Row],[total_boys]])</f>
        <v>0</v>
      </c>
      <c r="AD420" s="1">
        <f>IF(ISBLANK(cp[[#This Row],[total_girls]]),SUM(cp[[#This Row],[girls_0-5_reached]],cp[[#This Row],[girls_6-12_reached]],cp[[#This Row],[girls_13-18_reached]]),cp[[#This Row],[total_girls]])</f>
        <v>0</v>
      </c>
      <c r="AE420" s="1">
        <f>IF(ISBLANK(cp[[#This Row],[total_children]]),SUM(cp[[#This Row],[calc_boys]],cp[[#This Row],[calc_girls]]),cp[[#This Row],[total_children]])</f>
        <v>0</v>
      </c>
      <c r="AF420" s="1">
        <f>IF(ISBLANK(cp[[#This Row],[total_pwd]]),SUM(cp[[#This Row],[total_pwd_men]],cp[[#This Row],[total_pwd_women]]),cp[[#This Row],[total_pwd]])</f>
        <v>0</v>
      </c>
      <c r="AG420" s="1">
        <f>IF(ISBLANK(cp[[#This Row],[total_adults]]),SUM(cp[[#This Row],[total_men]],cp[[#This Row],[total_women]]),cp[[#This Row],[total_adults]])</f>
        <v>0</v>
      </c>
      <c r="AH420" s="1">
        <f>IF(ISBLANK(cp[[#This Row],[total_beneficiaries_reached]]),SUM(cp[[#This Row],[calc_children]],cp[[#This Row],[calc_adults]]),cp[[#This Row],[total_beneficiaries_reached]])</f>
        <v>0</v>
      </c>
      <c r="AI420" s="49" t="str">
        <f ca="1">IF(B420="","",OFFSET(table_admin1[[#Headers],[ADM1_PT]],MATCH(B420,admin1,0),1))</f>
        <v/>
      </c>
      <c r="AJ420" s="49" t="str">
        <f t="shared" ca="1" si="12"/>
        <v/>
      </c>
      <c r="AK420" s="49" t="str">
        <f t="shared" ca="1" si="13"/>
        <v/>
      </c>
    </row>
    <row r="421" spans="29:37" x14ac:dyDescent="0.2">
      <c r="AC421" s="1">
        <f>IF(ISBLANK(cp[[#This Row],[total_boys]]),SUM(cp[[#This Row],[boys_0-5_reached]],cp[[#This Row],[boys_6-12_reached]],cp[[#This Row],[boys_13-18_reached]]),cp[[#This Row],[total_boys]])</f>
        <v>0</v>
      </c>
      <c r="AD421" s="1">
        <f>IF(ISBLANK(cp[[#This Row],[total_girls]]),SUM(cp[[#This Row],[girls_0-5_reached]],cp[[#This Row],[girls_6-12_reached]],cp[[#This Row],[girls_13-18_reached]]),cp[[#This Row],[total_girls]])</f>
        <v>0</v>
      </c>
      <c r="AE421" s="1">
        <f>IF(ISBLANK(cp[[#This Row],[total_children]]),SUM(cp[[#This Row],[calc_boys]],cp[[#This Row],[calc_girls]]),cp[[#This Row],[total_children]])</f>
        <v>0</v>
      </c>
      <c r="AF421" s="1">
        <f>IF(ISBLANK(cp[[#This Row],[total_pwd]]),SUM(cp[[#This Row],[total_pwd_men]],cp[[#This Row],[total_pwd_women]]),cp[[#This Row],[total_pwd]])</f>
        <v>0</v>
      </c>
      <c r="AG421" s="1">
        <f>IF(ISBLANK(cp[[#This Row],[total_adults]]),SUM(cp[[#This Row],[total_men]],cp[[#This Row],[total_women]]),cp[[#This Row],[total_adults]])</f>
        <v>0</v>
      </c>
      <c r="AH421" s="1">
        <f>IF(ISBLANK(cp[[#This Row],[total_beneficiaries_reached]]),SUM(cp[[#This Row],[calc_children]],cp[[#This Row],[calc_adults]]),cp[[#This Row],[total_beneficiaries_reached]])</f>
        <v>0</v>
      </c>
      <c r="AI421" s="49" t="str">
        <f ca="1">IF(B421="","",OFFSET(table_admin1[[#Headers],[ADM1_PT]],MATCH(B421,admin1,0),1))</f>
        <v/>
      </c>
      <c r="AJ421" s="49" t="str">
        <f t="shared" ca="1" si="12"/>
        <v/>
      </c>
      <c r="AK421" s="49" t="str">
        <f t="shared" ca="1" si="13"/>
        <v/>
      </c>
    </row>
    <row r="422" spans="29:37" x14ac:dyDescent="0.2">
      <c r="AC422" s="1">
        <f>IF(ISBLANK(cp[[#This Row],[total_boys]]),SUM(cp[[#This Row],[boys_0-5_reached]],cp[[#This Row],[boys_6-12_reached]],cp[[#This Row],[boys_13-18_reached]]),cp[[#This Row],[total_boys]])</f>
        <v>0</v>
      </c>
      <c r="AD422" s="1">
        <f>IF(ISBLANK(cp[[#This Row],[total_girls]]),SUM(cp[[#This Row],[girls_0-5_reached]],cp[[#This Row],[girls_6-12_reached]],cp[[#This Row],[girls_13-18_reached]]),cp[[#This Row],[total_girls]])</f>
        <v>0</v>
      </c>
      <c r="AE422" s="1">
        <f>IF(ISBLANK(cp[[#This Row],[total_children]]),SUM(cp[[#This Row],[calc_boys]],cp[[#This Row],[calc_girls]]),cp[[#This Row],[total_children]])</f>
        <v>0</v>
      </c>
      <c r="AF422" s="1">
        <f>IF(ISBLANK(cp[[#This Row],[total_pwd]]),SUM(cp[[#This Row],[total_pwd_men]],cp[[#This Row],[total_pwd_women]]),cp[[#This Row],[total_pwd]])</f>
        <v>0</v>
      </c>
      <c r="AG422" s="1">
        <f>IF(ISBLANK(cp[[#This Row],[total_adults]]),SUM(cp[[#This Row],[total_men]],cp[[#This Row],[total_women]]),cp[[#This Row],[total_adults]])</f>
        <v>0</v>
      </c>
      <c r="AH422" s="1">
        <f>IF(ISBLANK(cp[[#This Row],[total_beneficiaries_reached]]),SUM(cp[[#This Row],[calc_children]],cp[[#This Row],[calc_adults]]),cp[[#This Row],[total_beneficiaries_reached]])</f>
        <v>0</v>
      </c>
      <c r="AI422" s="49" t="str">
        <f ca="1">IF(B422="","",OFFSET(table_admin1[[#Headers],[ADM1_PT]],MATCH(B422,admin1,0),1))</f>
        <v/>
      </c>
      <c r="AJ422" s="49" t="str">
        <f t="shared" ca="1" si="12"/>
        <v/>
      </c>
      <c r="AK422" s="49" t="str">
        <f t="shared" ca="1" si="13"/>
        <v/>
      </c>
    </row>
    <row r="423" spans="29:37" x14ac:dyDescent="0.2">
      <c r="AC423" s="1">
        <f>IF(ISBLANK(cp[[#This Row],[total_boys]]),SUM(cp[[#This Row],[boys_0-5_reached]],cp[[#This Row],[boys_6-12_reached]],cp[[#This Row],[boys_13-18_reached]]),cp[[#This Row],[total_boys]])</f>
        <v>0</v>
      </c>
      <c r="AD423" s="1">
        <f>IF(ISBLANK(cp[[#This Row],[total_girls]]),SUM(cp[[#This Row],[girls_0-5_reached]],cp[[#This Row],[girls_6-12_reached]],cp[[#This Row],[girls_13-18_reached]]),cp[[#This Row],[total_girls]])</f>
        <v>0</v>
      </c>
      <c r="AE423" s="1">
        <f>IF(ISBLANK(cp[[#This Row],[total_children]]),SUM(cp[[#This Row],[calc_boys]],cp[[#This Row],[calc_girls]]),cp[[#This Row],[total_children]])</f>
        <v>0</v>
      </c>
      <c r="AF423" s="1">
        <f>IF(ISBLANK(cp[[#This Row],[total_pwd]]),SUM(cp[[#This Row],[total_pwd_men]],cp[[#This Row],[total_pwd_women]]),cp[[#This Row],[total_pwd]])</f>
        <v>0</v>
      </c>
      <c r="AG423" s="1">
        <f>IF(ISBLANK(cp[[#This Row],[total_adults]]),SUM(cp[[#This Row],[total_men]],cp[[#This Row],[total_women]]),cp[[#This Row],[total_adults]])</f>
        <v>0</v>
      </c>
      <c r="AH423" s="1">
        <f>IF(ISBLANK(cp[[#This Row],[total_beneficiaries_reached]]),SUM(cp[[#This Row],[calc_children]],cp[[#This Row],[calc_adults]]),cp[[#This Row],[total_beneficiaries_reached]])</f>
        <v>0</v>
      </c>
      <c r="AI423" s="49" t="str">
        <f ca="1">IF(B423="","",OFFSET(table_admin1[[#Headers],[ADM1_PT]],MATCH(B423,admin1,0),1))</f>
        <v/>
      </c>
      <c r="AJ423" s="49" t="str">
        <f t="shared" ca="1" si="12"/>
        <v/>
      </c>
      <c r="AK423" s="49" t="str">
        <f t="shared" ca="1" si="13"/>
        <v/>
      </c>
    </row>
    <row r="424" spans="29:37" x14ac:dyDescent="0.2">
      <c r="AC424" s="1">
        <f>IF(ISBLANK(cp[[#This Row],[total_boys]]),SUM(cp[[#This Row],[boys_0-5_reached]],cp[[#This Row],[boys_6-12_reached]],cp[[#This Row],[boys_13-18_reached]]),cp[[#This Row],[total_boys]])</f>
        <v>0</v>
      </c>
      <c r="AD424" s="1">
        <f>IF(ISBLANK(cp[[#This Row],[total_girls]]),SUM(cp[[#This Row],[girls_0-5_reached]],cp[[#This Row],[girls_6-12_reached]],cp[[#This Row],[girls_13-18_reached]]),cp[[#This Row],[total_girls]])</f>
        <v>0</v>
      </c>
      <c r="AE424" s="1">
        <f>IF(ISBLANK(cp[[#This Row],[total_children]]),SUM(cp[[#This Row],[calc_boys]],cp[[#This Row],[calc_girls]]),cp[[#This Row],[total_children]])</f>
        <v>0</v>
      </c>
      <c r="AF424" s="1">
        <f>IF(ISBLANK(cp[[#This Row],[total_pwd]]),SUM(cp[[#This Row],[total_pwd_men]],cp[[#This Row],[total_pwd_women]]),cp[[#This Row],[total_pwd]])</f>
        <v>0</v>
      </c>
      <c r="AG424" s="1">
        <f>IF(ISBLANK(cp[[#This Row],[total_adults]]),SUM(cp[[#This Row],[total_men]],cp[[#This Row],[total_women]]),cp[[#This Row],[total_adults]])</f>
        <v>0</v>
      </c>
      <c r="AH424" s="1">
        <f>IF(ISBLANK(cp[[#This Row],[total_beneficiaries_reached]]),SUM(cp[[#This Row],[calc_children]],cp[[#This Row],[calc_adults]]),cp[[#This Row],[total_beneficiaries_reached]])</f>
        <v>0</v>
      </c>
      <c r="AI424" s="49" t="str">
        <f ca="1">IF(B424="","",OFFSET(table_admin1[[#Headers],[ADM1_PT]],MATCH(B424,admin1,0),1))</f>
        <v/>
      </c>
      <c r="AJ424" s="49" t="str">
        <f t="shared" ca="1" si="12"/>
        <v/>
      </c>
      <c r="AK424" s="49" t="str">
        <f t="shared" ca="1" si="13"/>
        <v/>
      </c>
    </row>
    <row r="425" spans="29:37" x14ac:dyDescent="0.2">
      <c r="AC425" s="1">
        <f>IF(ISBLANK(cp[[#This Row],[total_boys]]),SUM(cp[[#This Row],[boys_0-5_reached]],cp[[#This Row],[boys_6-12_reached]],cp[[#This Row],[boys_13-18_reached]]),cp[[#This Row],[total_boys]])</f>
        <v>0</v>
      </c>
      <c r="AD425" s="1">
        <f>IF(ISBLANK(cp[[#This Row],[total_girls]]),SUM(cp[[#This Row],[girls_0-5_reached]],cp[[#This Row],[girls_6-12_reached]],cp[[#This Row],[girls_13-18_reached]]),cp[[#This Row],[total_girls]])</f>
        <v>0</v>
      </c>
      <c r="AE425" s="1">
        <f>IF(ISBLANK(cp[[#This Row],[total_children]]),SUM(cp[[#This Row],[calc_boys]],cp[[#This Row],[calc_girls]]),cp[[#This Row],[total_children]])</f>
        <v>0</v>
      </c>
      <c r="AF425" s="1">
        <f>IF(ISBLANK(cp[[#This Row],[total_pwd]]),SUM(cp[[#This Row],[total_pwd_men]],cp[[#This Row],[total_pwd_women]]),cp[[#This Row],[total_pwd]])</f>
        <v>0</v>
      </c>
      <c r="AG425" s="1">
        <f>IF(ISBLANK(cp[[#This Row],[total_adults]]),SUM(cp[[#This Row],[total_men]],cp[[#This Row],[total_women]]),cp[[#This Row],[total_adults]])</f>
        <v>0</v>
      </c>
      <c r="AH425" s="1">
        <f>IF(ISBLANK(cp[[#This Row],[total_beneficiaries_reached]]),SUM(cp[[#This Row],[calc_children]],cp[[#This Row],[calc_adults]]),cp[[#This Row],[total_beneficiaries_reached]])</f>
        <v>0</v>
      </c>
      <c r="AI425" s="49" t="str">
        <f ca="1">IF(B425="","",OFFSET(table_admin1[[#Headers],[ADM1_PT]],MATCH(B425,admin1,0),1))</f>
        <v/>
      </c>
      <c r="AJ425" s="49" t="str">
        <f t="shared" ca="1" si="12"/>
        <v/>
      </c>
      <c r="AK425" s="49" t="str">
        <f t="shared" ca="1" si="13"/>
        <v/>
      </c>
    </row>
    <row r="426" spans="29:37" x14ac:dyDescent="0.2">
      <c r="AC426" s="1">
        <f>IF(ISBLANK(cp[[#This Row],[total_boys]]),SUM(cp[[#This Row],[boys_0-5_reached]],cp[[#This Row],[boys_6-12_reached]],cp[[#This Row],[boys_13-18_reached]]),cp[[#This Row],[total_boys]])</f>
        <v>0</v>
      </c>
      <c r="AD426" s="1">
        <f>IF(ISBLANK(cp[[#This Row],[total_girls]]),SUM(cp[[#This Row],[girls_0-5_reached]],cp[[#This Row],[girls_6-12_reached]],cp[[#This Row],[girls_13-18_reached]]),cp[[#This Row],[total_girls]])</f>
        <v>0</v>
      </c>
      <c r="AE426" s="1">
        <f>IF(ISBLANK(cp[[#This Row],[total_children]]),SUM(cp[[#This Row],[calc_boys]],cp[[#This Row],[calc_girls]]),cp[[#This Row],[total_children]])</f>
        <v>0</v>
      </c>
      <c r="AF426" s="1">
        <f>IF(ISBLANK(cp[[#This Row],[total_pwd]]),SUM(cp[[#This Row],[total_pwd_men]],cp[[#This Row],[total_pwd_women]]),cp[[#This Row],[total_pwd]])</f>
        <v>0</v>
      </c>
      <c r="AG426" s="1">
        <f>IF(ISBLANK(cp[[#This Row],[total_adults]]),SUM(cp[[#This Row],[total_men]],cp[[#This Row],[total_women]]),cp[[#This Row],[total_adults]])</f>
        <v>0</v>
      </c>
      <c r="AH426" s="1">
        <f>IF(ISBLANK(cp[[#This Row],[total_beneficiaries_reached]]),SUM(cp[[#This Row],[calc_children]],cp[[#This Row],[calc_adults]]),cp[[#This Row],[total_beneficiaries_reached]])</f>
        <v>0</v>
      </c>
      <c r="AI426" s="49" t="str">
        <f ca="1">IF(B426="","",OFFSET(table_admin1[[#Headers],[ADM1_PT]],MATCH(B426,admin1,0),1))</f>
        <v/>
      </c>
      <c r="AJ426" s="49" t="str">
        <f t="shared" ca="1" si="12"/>
        <v/>
      </c>
      <c r="AK426" s="49" t="str">
        <f t="shared" ca="1" si="13"/>
        <v/>
      </c>
    </row>
    <row r="427" spans="29:37" x14ac:dyDescent="0.2">
      <c r="AC427" s="1">
        <f>IF(ISBLANK(cp[[#This Row],[total_boys]]),SUM(cp[[#This Row],[boys_0-5_reached]],cp[[#This Row],[boys_6-12_reached]],cp[[#This Row],[boys_13-18_reached]]),cp[[#This Row],[total_boys]])</f>
        <v>0</v>
      </c>
      <c r="AD427" s="1">
        <f>IF(ISBLANK(cp[[#This Row],[total_girls]]),SUM(cp[[#This Row],[girls_0-5_reached]],cp[[#This Row],[girls_6-12_reached]],cp[[#This Row],[girls_13-18_reached]]),cp[[#This Row],[total_girls]])</f>
        <v>0</v>
      </c>
      <c r="AE427" s="1">
        <f>IF(ISBLANK(cp[[#This Row],[total_children]]),SUM(cp[[#This Row],[calc_boys]],cp[[#This Row],[calc_girls]]),cp[[#This Row],[total_children]])</f>
        <v>0</v>
      </c>
      <c r="AF427" s="1">
        <f>IF(ISBLANK(cp[[#This Row],[total_pwd]]),SUM(cp[[#This Row],[total_pwd_men]],cp[[#This Row],[total_pwd_women]]),cp[[#This Row],[total_pwd]])</f>
        <v>0</v>
      </c>
      <c r="AG427" s="1">
        <f>IF(ISBLANK(cp[[#This Row],[total_adults]]),SUM(cp[[#This Row],[total_men]],cp[[#This Row],[total_women]]),cp[[#This Row],[total_adults]])</f>
        <v>0</v>
      </c>
      <c r="AH427" s="1">
        <f>IF(ISBLANK(cp[[#This Row],[total_beneficiaries_reached]]),SUM(cp[[#This Row],[calc_children]],cp[[#This Row],[calc_adults]]),cp[[#This Row],[total_beneficiaries_reached]])</f>
        <v>0</v>
      </c>
      <c r="AI427" s="49" t="str">
        <f ca="1">IF(B427="","",OFFSET(table_admin1[[#Headers],[ADM1_PT]],MATCH(B427,admin1,0),1))</f>
        <v/>
      </c>
      <c r="AJ427" s="49" t="str">
        <f t="shared" ca="1" si="12"/>
        <v/>
      </c>
      <c r="AK427" s="49" t="str">
        <f t="shared" ca="1" si="13"/>
        <v/>
      </c>
    </row>
    <row r="428" spans="29:37" x14ac:dyDescent="0.2">
      <c r="AC428" s="1">
        <f>IF(ISBLANK(cp[[#This Row],[total_boys]]),SUM(cp[[#This Row],[boys_0-5_reached]],cp[[#This Row],[boys_6-12_reached]],cp[[#This Row],[boys_13-18_reached]]),cp[[#This Row],[total_boys]])</f>
        <v>0</v>
      </c>
      <c r="AD428" s="1">
        <f>IF(ISBLANK(cp[[#This Row],[total_girls]]),SUM(cp[[#This Row],[girls_0-5_reached]],cp[[#This Row],[girls_6-12_reached]],cp[[#This Row],[girls_13-18_reached]]),cp[[#This Row],[total_girls]])</f>
        <v>0</v>
      </c>
      <c r="AE428" s="1">
        <f>IF(ISBLANK(cp[[#This Row],[total_children]]),SUM(cp[[#This Row],[calc_boys]],cp[[#This Row],[calc_girls]]),cp[[#This Row],[total_children]])</f>
        <v>0</v>
      </c>
      <c r="AF428" s="1">
        <f>IF(ISBLANK(cp[[#This Row],[total_pwd]]),SUM(cp[[#This Row],[total_pwd_men]],cp[[#This Row],[total_pwd_women]]),cp[[#This Row],[total_pwd]])</f>
        <v>0</v>
      </c>
      <c r="AG428" s="1">
        <f>IF(ISBLANK(cp[[#This Row],[total_adults]]),SUM(cp[[#This Row],[total_men]],cp[[#This Row],[total_women]]),cp[[#This Row],[total_adults]])</f>
        <v>0</v>
      </c>
      <c r="AH428" s="1">
        <f>IF(ISBLANK(cp[[#This Row],[total_beneficiaries_reached]]),SUM(cp[[#This Row],[calc_children]],cp[[#This Row],[calc_adults]]),cp[[#This Row],[total_beneficiaries_reached]])</f>
        <v>0</v>
      </c>
      <c r="AI428" s="49" t="str">
        <f ca="1">IF(B428="","",OFFSET(table_admin1[[#Headers],[ADM1_PT]],MATCH(B428,admin1,0),1))</f>
        <v/>
      </c>
      <c r="AJ428" s="49" t="str">
        <f t="shared" ca="1" si="12"/>
        <v/>
      </c>
      <c r="AK428" s="49" t="str">
        <f t="shared" ca="1" si="13"/>
        <v/>
      </c>
    </row>
    <row r="429" spans="29:37" x14ac:dyDescent="0.2">
      <c r="AC429" s="1">
        <f>IF(ISBLANK(cp[[#This Row],[total_boys]]),SUM(cp[[#This Row],[boys_0-5_reached]],cp[[#This Row],[boys_6-12_reached]],cp[[#This Row],[boys_13-18_reached]]),cp[[#This Row],[total_boys]])</f>
        <v>0</v>
      </c>
      <c r="AD429" s="1">
        <f>IF(ISBLANK(cp[[#This Row],[total_girls]]),SUM(cp[[#This Row],[girls_0-5_reached]],cp[[#This Row],[girls_6-12_reached]],cp[[#This Row],[girls_13-18_reached]]),cp[[#This Row],[total_girls]])</f>
        <v>0</v>
      </c>
      <c r="AE429" s="1">
        <f>IF(ISBLANK(cp[[#This Row],[total_children]]),SUM(cp[[#This Row],[calc_boys]],cp[[#This Row],[calc_girls]]),cp[[#This Row],[total_children]])</f>
        <v>0</v>
      </c>
      <c r="AF429" s="1">
        <f>IF(ISBLANK(cp[[#This Row],[total_pwd]]),SUM(cp[[#This Row],[total_pwd_men]],cp[[#This Row],[total_pwd_women]]),cp[[#This Row],[total_pwd]])</f>
        <v>0</v>
      </c>
      <c r="AG429" s="1">
        <f>IF(ISBLANK(cp[[#This Row],[total_adults]]),SUM(cp[[#This Row],[total_men]],cp[[#This Row],[total_women]]),cp[[#This Row],[total_adults]])</f>
        <v>0</v>
      </c>
      <c r="AH429" s="1">
        <f>IF(ISBLANK(cp[[#This Row],[total_beneficiaries_reached]]),SUM(cp[[#This Row],[calc_children]],cp[[#This Row],[calc_adults]]),cp[[#This Row],[total_beneficiaries_reached]])</f>
        <v>0</v>
      </c>
      <c r="AI429" s="49" t="str">
        <f ca="1">IF(B429="","",OFFSET(table_admin1[[#Headers],[ADM1_PT]],MATCH(B429,admin1,0),1))</f>
        <v/>
      </c>
      <c r="AJ429" s="49" t="str">
        <f t="shared" ca="1" si="12"/>
        <v/>
      </c>
      <c r="AK429" s="49" t="str">
        <f t="shared" ca="1" si="13"/>
        <v/>
      </c>
    </row>
    <row r="430" spans="29:37" x14ac:dyDescent="0.2">
      <c r="AC430" s="1">
        <f>IF(ISBLANK(cp[[#This Row],[total_boys]]),SUM(cp[[#This Row],[boys_0-5_reached]],cp[[#This Row],[boys_6-12_reached]],cp[[#This Row],[boys_13-18_reached]]),cp[[#This Row],[total_boys]])</f>
        <v>0</v>
      </c>
      <c r="AD430" s="1">
        <f>IF(ISBLANK(cp[[#This Row],[total_girls]]),SUM(cp[[#This Row],[girls_0-5_reached]],cp[[#This Row],[girls_6-12_reached]],cp[[#This Row],[girls_13-18_reached]]),cp[[#This Row],[total_girls]])</f>
        <v>0</v>
      </c>
      <c r="AE430" s="1">
        <f>IF(ISBLANK(cp[[#This Row],[total_children]]),SUM(cp[[#This Row],[calc_boys]],cp[[#This Row],[calc_girls]]),cp[[#This Row],[total_children]])</f>
        <v>0</v>
      </c>
      <c r="AF430" s="1">
        <f>IF(ISBLANK(cp[[#This Row],[total_pwd]]),SUM(cp[[#This Row],[total_pwd_men]],cp[[#This Row],[total_pwd_women]]),cp[[#This Row],[total_pwd]])</f>
        <v>0</v>
      </c>
      <c r="AG430" s="1">
        <f>IF(ISBLANK(cp[[#This Row],[total_adults]]),SUM(cp[[#This Row],[total_men]],cp[[#This Row],[total_women]]),cp[[#This Row],[total_adults]])</f>
        <v>0</v>
      </c>
      <c r="AH430" s="1">
        <f>IF(ISBLANK(cp[[#This Row],[total_beneficiaries_reached]]),SUM(cp[[#This Row],[calc_children]],cp[[#This Row],[calc_adults]]),cp[[#This Row],[total_beneficiaries_reached]])</f>
        <v>0</v>
      </c>
      <c r="AI430" s="49" t="str">
        <f ca="1">IF(B430="","",OFFSET(table_admin1[[#Headers],[ADM1_PT]],MATCH(B430,admin1,0),1))</f>
        <v/>
      </c>
      <c r="AJ430" s="49" t="str">
        <f t="shared" ca="1" si="12"/>
        <v/>
      </c>
      <c r="AK430" s="49" t="str">
        <f t="shared" ca="1" si="13"/>
        <v/>
      </c>
    </row>
    <row r="431" spans="29:37" x14ac:dyDescent="0.2">
      <c r="AC431" s="1">
        <f>IF(ISBLANK(cp[[#This Row],[total_boys]]),SUM(cp[[#This Row],[boys_0-5_reached]],cp[[#This Row],[boys_6-12_reached]],cp[[#This Row],[boys_13-18_reached]]),cp[[#This Row],[total_boys]])</f>
        <v>0</v>
      </c>
      <c r="AD431" s="1">
        <f>IF(ISBLANK(cp[[#This Row],[total_girls]]),SUM(cp[[#This Row],[girls_0-5_reached]],cp[[#This Row],[girls_6-12_reached]],cp[[#This Row],[girls_13-18_reached]]),cp[[#This Row],[total_girls]])</f>
        <v>0</v>
      </c>
      <c r="AE431" s="1">
        <f>IF(ISBLANK(cp[[#This Row],[total_children]]),SUM(cp[[#This Row],[calc_boys]],cp[[#This Row],[calc_girls]]),cp[[#This Row],[total_children]])</f>
        <v>0</v>
      </c>
      <c r="AF431" s="1">
        <f>IF(ISBLANK(cp[[#This Row],[total_pwd]]),SUM(cp[[#This Row],[total_pwd_men]],cp[[#This Row],[total_pwd_women]]),cp[[#This Row],[total_pwd]])</f>
        <v>0</v>
      </c>
      <c r="AG431" s="1">
        <f>IF(ISBLANK(cp[[#This Row],[total_adults]]),SUM(cp[[#This Row],[total_men]],cp[[#This Row],[total_women]]),cp[[#This Row],[total_adults]])</f>
        <v>0</v>
      </c>
      <c r="AH431" s="1">
        <f>IF(ISBLANK(cp[[#This Row],[total_beneficiaries_reached]]),SUM(cp[[#This Row],[calc_children]],cp[[#This Row],[calc_adults]]),cp[[#This Row],[total_beneficiaries_reached]])</f>
        <v>0</v>
      </c>
      <c r="AI431" s="49" t="str">
        <f ca="1">IF(B431="","",OFFSET(table_admin1[[#Headers],[ADM1_PT]],MATCH(B431,admin1,0),1))</f>
        <v/>
      </c>
      <c r="AJ431" s="49" t="str">
        <f t="shared" ca="1" si="12"/>
        <v/>
      </c>
      <c r="AK431" s="49" t="str">
        <f t="shared" ca="1" si="13"/>
        <v/>
      </c>
    </row>
    <row r="432" spans="29:37" x14ac:dyDescent="0.2">
      <c r="AC432" s="1">
        <f>IF(ISBLANK(cp[[#This Row],[total_boys]]),SUM(cp[[#This Row],[boys_0-5_reached]],cp[[#This Row],[boys_6-12_reached]],cp[[#This Row],[boys_13-18_reached]]),cp[[#This Row],[total_boys]])</f>
        <v>0</v>
      </c>
      <c r="AD432" s="1">
        <f>IF(ISBLANK(cp[[#This Row],[total_girls]]),SUM(cp[[#This Row],[girls_0-5_reached]],cp[[#This Row],[girls_6-12_reached]],cp[[#This Row],[girls_13-18_reached]]),cp[[#This Row],[total_girls]])</f>
        <v>0</v>
      </c>
      <c r="AE432" s="1">
        <f>IF(ISBLANK(cp[[#This Row],[total_children]]),SUM(cp[[#This Row],[calc_boys]],cp[[#This Row],[calc_girls]]),cp[[#This Row],[total_children]])</f>
        <v>0</v>
      </c>
      <c r="AF432" s="1">
        <f>IF(ISBLANK(cp[[#This Row],[total_pwd]]),SUM(cp[[#This Row],[total_pwd_men]],cp[[#This Row],[total_pwd_women]]),cp[[#This Row],[total_pwd]])</f>
        <v>0</v>
      </c>
      <c r="AG432" s="1">
        <f>IF(ISBLANK(cp[[#This Row],[total_adults]]),SUM(cp[[#This Row],[total_men]],cp[[#This Row],[total_women]]),cp[[#This Row],[total_adults]])</f>
        <v>0</v>
      </c>
      <c r="AH432" s="1">
        <f>IF(ISBLANK(cp[[#This Row],[total_beneficiaries_reached]]),SUM(cp[[#This Row],[calc_children]],cp[[#This Row],[calc_adults]]),cp[[#This Row],[total_beneficiaries_reached]])</f>
        <v>0</v>
      </c>
      <c r="AI432" s="49" t="str">
        <f ca="1">IF(B432="","",OFFSET(table_admin1[[#Headers],[ADM1_PT]],MATCH(B432,admin1,0),1))</f>
        <v/>
      </c>
      <c r="AJ432" s="49" t="str">
        <f t="shared" ca="1" si="12"/>
        <v/>
      </c>
      <c r="AK432" s="49" t="str">
        <f t="shared" ca="1" si="13"/>
        <v/>
      </c>
    </row>
    <row r="433" spans="29:37" x14ac:dyDescent="0.2">
      <c r="AC433" s="1">
        <f>IF(ISBLANK(cp[[#This Row],[total_boys]]),SUM(cp[[#This Row],[boys_0-5_reached]],cp[[#This Row],[boys_6-12_reached]],cp[[#This Row],[boys_13-18_reached]]),cp[[#This Row],[total_boys]])</f>
        <v>0</v>
      </c>
      <c r="AD433" s="1">
        <f>IF(ISBLANK(cp[[#This Row],[total_girls]]),SUM(cp[[#This Row],[girls_0-5_reached]],cp[[#This Row],[girls_6-12_reached]],cp[[#This Row],[girls_13-18_reached]]),cp[[#This Row],[total_girls]])</f>
        <v>0</v>
      </c>
      <c r="AE433" s="1">
        <f>IF(ISBLANK(cp[[#This Row],[total_children]]),SUM(cp[[#This Row],[calc_boys]],cp[[#This Row],[calc_girls]]),cp[[#This Row],[total_children]])</f>
        <v>0</v>
      </c>
      <c r="AF433" s="1">
        <f>IF(ISBLANK(cp[[#This Row],[total_pwd]]),SUM(cp[[#This Row],[total_pwd_men]],cp[[#This Row],[total_pwd_women]]),cp[[#This Row],[total_pwd]])</f>
        <v>0</v>
      </c>
      <c r="AG433" s="1">
        <f>IF(ISBLANK(cp[[#This Row],[total_adults]]),SUM(cp[[#This Row],[total_men]],cp[[#This Row],[total_women]]),cp[[#This Row],[total_adults]])</f>
        <v>0</v>
      </c>
      <c r="AH433" s="1">
        <f>IF(ISBLANK(cp[[#This Row],[total_beneficiaries_reached]]),SUM(cp[[#This Row],[calc_children]],cp[[#This Row],[calc_adults]]),cp[[#This Row],[total_beneficiaries_reached]])</f>
        <v>0</v>
      </c>
      <c r="AI433" s="49" t="str">
        <f ca="1">IF(B433="","",OFFSET(table_admin1[[#Headers],[ADM1_PT]],MATCH(B433,admin1,0),1))</f>
        <v/>
      </c>
      <c r="AJ433" s="49" t="str">
        <f t="shared" ca="1" si="12"/>
        <v/>
      </c>
      <c r="AK433" s="49" t="str">
        <f t="shared" ca="1" si="13"/>
        <v/>
      </c>
    </row>
    <row r="434" spans="29:37" x14ac:dyDescent="0.2">
      <c r="AC434" s="1">
        <f>IF(ISBLANK(cp[[#This Row],[total_boys]]),SUM(cp[[#This Row],[boys_0-5_reached]],cp[[#This Row],[boys_6-12_reached]],cp[[#This Row],[boys_13-18_reached]]),cp[[#This Row],[total_boys]])</f>
        <v>0</v>
      </c>
      <c r="AD434" s="1">
        <f>IF(ISBLANK(cp[[#This Row],[total_girls]]),SUM(cp[[#This Row],[girls_0-5_reached]],cp[[#This Row],[girls_6-12_reached]],cp[[#This Row],[girls_13-18_reached]]),cp[[#This Row],[total_girls]])</f>
        <v>0</v>
      </c>
      <c r="AE434" s="1">
        <f>IF(ISBLANK(cp[[#This Row],[total_children]]),SUM(cp[[#This Row],[calc_boys]],cp[[#This Row],[calc_girls]]),cp[[#This Row],[total_children]])</f>
        <v>0</v>
      </c>
      <c r="AF434" s="1">
        <f>IF(ISBLANK(cp[[#This Row],[total_pwd]]),SUM(cp[[#This Row],[total_pwd_men]],cp[[#This Row],[total_pwd_women]]),cp[[#This Row],[total_pwd]])</f>
        <v>0</v>
      </c>
      <c r="AG434" s="1">
        <f>IF(ISBLANK(cp[[#This Row],[total_adults]]),SUM(cp[[#This Row],[total_men]],cp[[#This Row],[total_women]]),cp[[#This Row],[total_adults]])</f>
        <v>0</v>
      </c>
      <c r="AH434" s="1">
        <f>IF(ISBLANK(cp[[#This Row],[total_beneficiaries_reached]]),SUM(cp[[#This Row],[calc_children]],cp[[#This Row],[calc_adults]]),cp[[#This Row],[total_beneficiaries_reached]])</f>
        <v>0</v>
      </c>
      <c r="AI434" s="49" t="str">
        <f ca="1">IF(B434="","",OFFSET(table_admin1[[#Headers],[ADM1_PT]],MATCH(B434,admin1,0),1))</f>
        <v/>
      </c>
      <c r="AJ434" s="49" t="str">
        <f t="shared" ca="1" si="12"/>
        <v/>
      </c>
      <c r="AK434" s="49" t="str">
        <f t="shared" ca="1" si="13"/>
        <v/>
      </c>
    </row>
    <row r="435" spans="29:37" x14ac:dyDescent="0.2">
      <c r="AC435" s="1">
        <f>IF(ISBLANK(cp[[#This Row],[total_boys]]),SUM(cp[[#This Row],[boys_0-5_reached]],cp[[#This Row],[boys_6-12_reached]],cp[[#This Row],[boys_13-18_reached]]),cp[[#This Row],[total_boys]])</f>
        <v>0</v>
      </c>
      <c r="AD435" s="1">
        <f>IF(ISBLANK(cp[[#This Row],[total_girls]]),SUM(cp[[#This Row],[girls_0-5_reached]],cp[[#This Row],[girls_6-12_reached]],cp[[#This Row],[girls_13-18_reached]]),cp[[#This Row],[total_girls]])</f>
        <v>0</v>
      </c>
      <c r="AE435" s="1">
        <f>IF(ISBLANK(cp[[#This Row],[total_children]]),SUM(cp[[#This Row],[calc_boys]],cp[[#This Row],[calc_girls]]),cp[[#This Row],[total_children]])</f>
        <v>0</v>
      </c>
      <c r="AF435" s="1">
        <f>IF(ISBLANK(cp[[#This Row],[total_pwd]]),SUM(cp[[#This Row],[total_pwd_men]],cp[[#This Row],[total_pwd_women]]),cp[[#This Row],[total_pwd]])</f>
        <v>0</v>
      </c>
      <c r="AG435" s="1">
        <f>IF(ISBLANK(cp[[#This Row],[total_adults]]),SUM(cp[[#This Row],[total_men]],cp[[#This Row],[total_women]]),cp[[#This Row],[total_adults]])</f>
        <v>0</v>
      </c>
      <c r="AH435" s="1">
        <f>IF(ISBLANK(cp[[#This Row],[total_beneficiaries_reached]]),SUM(cp[[#This Row],[calc_children]],cp[[#This Row],[calc_adults]]),cp[[#This Row],[total_beneficiaries_reached]])</f>
        <v>0</v>
      </c>
      <c r="AI435" s="49" t="str">
        <f ca="1">IF(B435="","",OFFSET(table_admin1[[#Headers],[ADM1_PT]],MATCH(B435,admin1,0),1))</f>
        <v/>
      </c>
      <c r="AJ435" s="49" t="str">
        <f t="shared" ca="1" si="12"/>
        <v/>
      </c>
      <c r="AK435" s="49" t="str">
        <f t="shared" ca="1" si="13"/>
        <v/>
      </c>
    </row>
    <row r="436" spans="29:37" x14ac:dyDescent="0.2">
      <c r="AC436" s="1">
        <f>IF(ISBLANK(cp[[#This Row],[total_boys]]),SUM(cp[[#This Row],[boys_0-5_reached]],cp[[#This Row],[boys_6-12_reached]],cp[[#This Row],[boys_13-18_reached]]),cp[[#This Row],[total_boys]])</f>
        <v>0</v>
      </c>
      <c r="AD436" s="1">
        <f>IF(ISBLANK(cp[[#This Row],[total_girls]]),SUM(cp[[#This Row],[girls_0-5_reached]],cp[[#This Row],[girls_6-12_reached]],cp[[#This Row],[girls_13-18_reached]]),cp[[#This Row],[total_girls]])</f>
        <v>0</v>
      </c>
      <c r="AE436" s="1">
        <f>IF(ISBLANK(cp[[#This Row],[total_children]]),SUM(cp[[#This Row],[calc_boys]],cp[[#This Row],[calc_girls]]),cp[[#This Row],[total_children]])</f>
        <v>0</v>
      </c>
      <c r="AF436" s="1">
        <f>IF(ISBLANK(cp[[#This Row],[total_pwd]]),SUM(cp[[#This Row],[total_pwd_men]],cp[[#This Row],[total_pwd_women]]),cp[[#This Row],[total_pwd]])</f>
        <v>0</v>
      </c>
      <c r="AG436" s="1">
        <f>IF(ISBLANK(cp[[#This Row],[total_adults]]),SUM(cp[[#This Row],[total_men]],cp[[#This Row],[total_women]]),cp[[#This Row],[total_adults]])</f>
        <v>0</v>
      </c>
      <c r="AH436" s="1">
        <f>IF(ISBLANK(cp[[#This Row],[total_beneficiaries_reached]]),SUM(cp[[#This Row],[calc_children]],cp[[#This Row],[calc_adults]]),cp[[#This Row],[total_beneficiaries_reached]])</f>
        <v>0</v>
      </c>
      <c r="AI436" s="49" t="str">
        <f ca="1">IF(B436="","",OFFSET(table_admin1[[#Headers],[ADM1_PT]],MATCH(B436,admin1,0),1))</f>
        <v/>
      </c>
      <c r="AJ436" s="49" t="str">
        <f t="shared" ca="1" si="12"/>
        <v/>
      </c>
      <c r="AK436" s="49" t="str">
        <f t="shared" ca="1" si="13"/>
        <v/>
      </c>
    </row>
    <row r="437" spans="29:37" x14ac:dyDescent="0.2">
      <c r="AC437" s="1">
        <f>IF(ISBLANK(cp[[#This Row],[total_boys]]),SUM(cp[[#This Row],[boys_0-5_reached]],cp[[#This Row],[boys_6-12_reached]],cp[[#This Row],[boys_13-18_reached]]),cp[[#This Row],[total_boys]])</f>
        <v>0</v>
      </c>
      <c r="AD437" s="1">
        <f>IF(ISBLANK(cp[[#This Row],[total_girls]]),SUM(cp[[#This Row],[girls_0-5_reached]],cp[[#This Row],[girls_6-12_reached]],cp[[#This Row],[girls_13-18_reached]]),cp[[#This Row],[total_girls]])</f>
        <v>0</v>
      </c>
      <c r="AE437" s="1">
        <f>IF(ISBLANK(cp[[#This Row],[total_children]]),SUM(cp[[#This Row],[calc_boys]],cp[[#This Row],[calc_girls]]),cp[[#This Row],[total_children]])</f>
        <v>0</v>
      </c>
      <c r="AF437" s="1">
        <f>IF(ISBLANK(cp[[#This Row],[total_pwd]]),SUM(cp[[#This Row],[total_pwd_men]],cp[[#This Row],[total_pwd_women]]),cp[[#This Row],[total_pwd]])</f>
        <v>0</v>
      </c>
      <c r="AG437" s="1">
        <f>IF(ISBLANK(cp[[#This Row],[total_adults]]),SUM(cp[[#This Row],[total_men]],cp[[#This Row],[total_women]]),cp[[#This Row],[total_adults]])</f>
        <v>0</v>
      </c>
      <c r="AH437" s="1">
        <f>IF(ISBLANK(cp[[#This Row],[total_beneficiaries_reached]]),SUM(cp[[#This Row],[calc_children]],cp[[#This Row],[calc_adults]]),cp[[#This Row],[total_beneficiaries_reached]])</f>
        <v>0</v>
      </c>
      <c r="AI437" s="49" t="str">
        <f ca="1">IF(B437="","",OFFSET(table_admin1[[#Headers],[ADM1_PT]],MATCH(B437,admin1,0),1))</f>
        <v/>
      </c>
      <c r="AJ437" s="49" t="str">
        <f t="shared" ca="1" si="12"/>
        <v/>
      </c>
      <c r="AK437" s="49" t="str">
        <f t="shared" ca="1" si="13"/>
        <v/>
      </c>
    </row>
    <row r="438" spans="29:37" x14ac:dyDescent="0.2">
      <c r="AC438" s="1">
        <f>IF(ISBLANK(cp[[#This Row],[total_boys]]),SUM(cp[[#This Row],[boys_0-5_reached]],cp[[#This Row],[boys_6-12_reached]],cp[[#This Row],[boys_13-18_reached]]),cp[[#This Row],[total_boys]])</f>
        <v>0</v>
      </c>
      <c r="AD438" s="1">
        <f>IF(ISBLANK(cp[[#This Row],[total_girls]]),SUM(cp[[#This Row],[girls_0-5_reached]],cp[[#This Row],[girls_6-12_reached]],cp[[#This Row],[girls_13-18_reached]]),cp[[#This Row],[total_girls]])</f>
        <v>0</v>
      </c>
      <c r="AE438" s="1">
        <f>IF(ISBLANK(cp[[#This Row],[total_children]]),SUM(cp[[#This Row],[calc_boys]],cp[[#This Row],[calc_girls]]),cp[[#This Row],[total_children]])</f>
        <v>0</v>
      </c>
      <c r="AF438" s="1">
        <f>IF(ISBLANK(cp[[#This Row],[total_pwd]]),SUM(cp[[#This Row],[total_pwd_men]],cp[[#This Row],[total_pwd_women]]),cp[[#This Row],[total_pwd]])</f>
        <v>0</v>
      </c>
      <c r="AG438" s="1">
        <f>IF(ISBLANK(cp[[#This Row],[total_adults]]),SUM(cp[[#This Row],[total_men]],cp[[#This Row],[total_women]]),cp[[#This Row],[total_adults]])</f>
        <v>0</v>
      </c>
      <c r="AH438" s="1">
        <f>IF(ISBLANK(cp[[#This Row],[total_beneficiaries_reached]]),SUM(cp[[#This Row],[calc_children]],cp[[#This Row],[calc_adults]]),cp[[#This Row],[total_beneficiaries_reached]])</f>
        <v>0</v>
      </c>
      <c r="AI438" s="49" t="str">
        <f ca="1">IF(B438="","",OFFSET(table_admin1[[#Headers],[ADM1_PT]],MATCH(B438,admin1,0),1))</f>
        <v/>
      </c>
      <c r="AJ438" s="49" t="str">
        <f t="shared" ca="1" si="12"/>
        <v/>
      </c>
      <c r="AK438" s="49" t="str">
        <f t="shared" ca="1" si="13"/>
        <v/>
      </c>
    </row>
    <row r="439" spans="29:37" x14ac:dyDescent="0.2">
      <c r="AC439" s="1">
        <f>IF(ISBLANK(cp[[#This Row],[total_boys]]),SUM(cp[[#This Row],[boys_0-5_reached]],cp[[#This Row],[boys_6-12_reached]],cp[[#This Row],[boys_13-18_reached]]),cp[[#This Row],[total_boys]])</f>
        <v>0</v>
      </c>
      <c r="AD439" s="1">
        <f>IF(ISBLANK(cp[[#This Row],[total_girls]]),SUM(cp[[#This Row],[girls_0-5_reached]],cp[[#This Row],[girls_6-12_reached]],cp[[#This Row],[girls_13-18_reached]]),cp[[#This Row],[total_girls]])</f>
        <v>0</v>
      </c>
      <c r="AE439" s="1">
        <f>IF(ISBLANK(cp[[#This Row],[total_children]]),SUM(cp[[#This Row],[calc_boys]],cp[[#This Row],[calc_girls]]),cp[[#This Row],[total_children]])</f>
        <v>0</v>
      </c>
      <c r="AF439" s="1">
        <f>IF(ISBLANK(cp[[#This Row],[total_pwd]]),SUM(cp[[#This Row],[total_pwd_men]],cp[[#This Row],[total_pwd_women]]),cp[[#This Row],[total_pwd]])</f>
        <v>0</v>
      </c>
      <c r="AG439" s="1">
        <f>IF(ISBLANK(cp[[#This Row],[total_adults]]),SUM(cp[[#This Row],[total_men]],cp[[#This Row],[total_women]]),cp[[#This Row],[total_adults]])</f>
        <v>0</v>
      </c>
      <c r="AH439" s="1">
        <f>IF(ISBLANK(cp[[#This Row],[total_beneficiaries_reached]]),SUM(cp[[#This Row],[calc_children]],cp[[#This Row],[calc_adults]]),cp[[#This Row],[total_beneficiaries_reached]])</f>
        <v>0</v>
      </c>
      <c r="AI439" s="49" t="str">
        <f ca="1">IF(B439="","",OFFSET(table_admin1[[#Headers],[ADM1_PT]],MATCH(B439,admin1,0),1))</f>
        <v/>
      </c>
      <c r="AJ439" s="49" t="str">
        <f t="shared" ca="1" si="12"/>
        <v/>
      </c>
      <c r="AK439" s="49" t="str">
        <f t="shared" ca="1" si="13"/>
        <v/>
      </c>
    </row>
    <row r="440" spans="29:37" x14ac:dyDescent="0.2">
      <c r="AC440" s="1">
        <f>IF(ISBLANK(cp[[#This Row],[total_boys]]),SUM(cp[[#This Row],[boys_0-5_reached]],cp[[#This Row],[boys_6-12_reached]],cp[[#This Row],[boys_13-18_reached]]),cp[[#This Row],[total_boys]])</f>
        <v>0</v>
      </c>
      <c r="AD440" s="1">
        <f>IF(ISBLANK(cp[[#This Row],[total_girls]]),SUM(cp[[#This Row],[girls_0-5_reached]],cp[[#This Row],[girls_6-12_reached]],cp[[#This Row],[girls_13-18_reached]]),cp[[#This Row],[total_girls]])</f>
        <v>0</v>
      </c>
      <c r="AE440" s="1">
        <f>IF(ISBLANK(cp[[#This Row],[total_children]]),SUM(cp[[#This Row],[calc_boys]],cp[[#This Row],[calc_girls]]),cp[[#This Row],[total_children]])</f>
        <v>0</v>
      </c>
      <c r="AF440" s="1">
        <f>IF(ISBLANK(cp[[#This Row],[total_pwd]]),SUM(cp[[#This Row],[total_pwd_men]],cp[[#This Row],[total_pwd_women]]),cp[[#This Row],[total_pwd]])</f>
        <v>0</v>
      </c>
      <c r="AG440" s="1">
        <f>IF(ISBLANK(cp[[#This Row],[total_adults]]),SUM(cp[[#This Row],[total_men]],cp[[#This Row],[total_women]]),cp[[#This Row],[total_adults]])</f>
        <v>0</v>
      </c>
      <c r="AH440" s="1">
        <f>IF(ISBLANK(cp[[#This Row],[total_beneficiaries_reached]]),SUM(cp[[#This Row],[calc_children]],cp[[#This Row],[calc_adults]]),cp[[#This Row],[total_beneficiaries_reached]])</f>
        <v>0</v>
      </c>
      <c r="AI440" s="49" t="str">
        <f ca="1">IF(B440="","",OFFSET(table_admin1[[#Headers],[ADM1_PT]],MATCH(B440,admin1,0),1))</f>
        <v/>
      </c>
      <c r="AJ440" s="49" t="str">
        <f t="shared" ca="1" si="12"/>
        <v/>
      </c>
      <c r="AK440" s="49" t="str">
        <f t="shared" ca="1" si="13"/>
        <v/>
      </c>
    </row>
    <row r="441" spans="29:37" x14ac:dyDescent="0.2">
      <c r="AC441" s="1">
        <f>IF(ISBLANK(cp[[#This Row],[total_boys]]),SUM(cp[[#This Row],[boys_0-5_reached]],cp[[#This Row],[boys_6-12_reached]],cp[[#This Row],[boys_13-18_reached]]),cp[[#This Row],[total_boys]])</f>
        <v>0</v>
      </c>
      <c r="AD441" s="1">
        <f>IF(ISBLANK(cp[[#This Row],[total_girls]]),SUM(cp[[#This Row],[girls_0-5_reached]],cp[[#This Row],[girls_6-12_reached]],cp[[#This Row],[girls_13-18_reached]]),cp[[#This Row],[total_girls]])</f>
        <v>0</v>
      </c>
      <c r="AE441" s="1">
        <f>IF(ISBLANK(cp[[#This Row],[total_children]]),SUM(cp[[#This Row],[calc_boys]],cp[[#This Row],[calc_girls]]),cp[[#This Row],[total_children]])</f>
        <v>0</v>
      </c>
      <c r="AF441" s="1">
        <f>IF(ISBLANK(cp[[#This Row],[total_pwd]]),SUM(cp[[#This Row],[total_pwd_men]],cp[[#This Row],[total_pwd_women]]),cp[[#This Row],[total_pwd]])</f>
        <v>0</v>
      </c>
      <c r="AG441" s="1">
        <f>IF(ISBLANK(cp[[#This Row],[total_adults]]),SUM(cp[[#This Row],[total_men]],cp[[#This Row],[total_women]]),cp[[#This Row],[total_adults]])</f>
        <v>0</v>
      </c>
      <c r="AH441" s="1">
        <f>IF(ISBLANK(cp[[#This Row],[total_beneficiaries_reached]]),SUM(cp[[#This Row],[calc_children]],cp[[#This Row],[calc_adults]]),cp[[#This Row],[total_beneficiaries_reached]])</f>
        <v>0</v>
      </c>
      <c r="AI441" s="49" t="str">
        <f ca="1">IF(B441="","",OFFSET(table_admin1[[#Headers],[ADM1_PT]],MATCH(B441,admin1,0),1))</f>
        <v/>
      </c>
      <c r="AJ441" s="49" t="str">
        <f t="shared" ca="1" si="12"/>
        <v/>
      </c>
      <c r="AK441" s="49" t="str">
        <f t="shared" ca="1" si="13"/>
        <v/>
      </c>
    </row>
    <row r="442" spans="29:37" x14ac:dyDescent="0.2">
      <c r="AC442" s="1">
        <f>IF(ISBLANK(cp[[#This Row],[total_boys]]),SUM(cp[[#This Row],[boys_0-5_reached]],cp[[#This Row],[boys_6-12_reached]],cp[[#This Row],[boys_13-18_reached]]),cp[[#This Row],[total_boys]])</f>
        <v>0</v>
      </c>
      <c r="AD442" s="1">
        <f>IF(ISBLANK(cp[[#This Row],[total_girls]]),SUM(cp[[#This Row],[girls_0-5_reached]],cp[[#This Row],[girls_6-12_reached]],cp[[#This Row],[girls_13-18_reached]]),cp[[#This Row],[total_girls]])</f>
        <v>0</v>
      </c>
      <c r="AE442" s="1">
        <f>IF(ISBLANK(cp[[#This Row],[total_children]]),SUM(cp[[#This Row],[calc_boys]],cp[[#This Row],[calc_girls]]),cp[[#This Row],[total_children]])</f>
        <v>0</v>
      </c>
      <c r="AF442" s="1">
        <f>IF(ISBLANK(cp[[#This Row],[total_pwd]]),SUM(cp[[#This Row],[total_pwd_men]],cp[[#This Row],[total_pwd_women]]),cp[[#This Row],[total_pwd]])</f>
        <v>0</v>
      </c>
      <c r="AG442" s="1">
        <f>IF(ISBLANK(cp[[#This Row],[total_adults]]),SUM(cp[[#This Row],[total_men]],cp[[#This Row],[total_women]]),cp[[#This Row],[total_adults]])</f>
        <v>0</v>
      </c>
      <c r="AH442" s="1">
        <f>IF(ISBLANK(cp[[#This Row],[total_beneficiaries_reached]]),SUM(cp[[#This Row],[calc_children]],cp[[#This Row],[calc_adults]]),cp[[#This Row],[total_beneficiaries_reached]])</f>
        <v>0</v>
      </c>
      <c r="AI442" s="49" t="str">
        <f ca="1">IF(B442="","",OFFSET(table_admin1[[#Headers],[ADM1_PT]],MATCH(B442,admin1,0),1))</f>
        <v/>
      </c>
      <c r="AJ442" s="49" t="str">
        <f t="shared" ca="1" si="12"/>
        <v/>
      </c>
      <c r="AK442" s="49" t="str">
        <f t="shared" ca="1" si="13"/>
        <v/>
      </c>
    </row>
    <row r="443" spans="29:37" x14ac:dyDescent="0.2">
      <c r="AC443" s="1">
        <f>IF(ISBLANK(cp[[#This Row],[total_boys]]),SUM(cp[[#This Row],[boys_0-5_reached]],cp[[#This Row],[boys_6-12_reached]],cp[[#This Row],[boys_13-18_reached]]),cp[[#This Row],[total_boys]])</f>
        <v>0</v>
      </c>
      <c r="AD443" s="1">
        <f>IF(ISBLANK(cp[[#This Row],[total_girls]]),SUM(cp[[#This Row],[girls_0-5_reached]],cp[[#This Row],[girls_6-12_reached]],cp[[#This Row],[girls_13-18_reached]]),cp[[#This Row],[total_girls]])</f>
        <v>0</v>
      </c>
      <c r="AE443" s="1">
        <f>IF(ISBLANK(cp[[#This Row],[total_children]]),SUM(cp[[#This Row],[calc_boys]],cp[[#This Row],[calc_girls]]),cp[[#This Row],[total_children]])</f>
        <v>0</v>
      </c>
      <c r="AF443" s="1">
        <f>IF(ISBLANK(cp[[#This Row],[total_pwd]]),SUM(cp[[#This Row],[total_pwd_men]],cp[[#This Row],[total_pwd_women]]),cp[[#This Row],[total_pwd]])</f>
        <v>0</v>
      </c>
      <c r="AG443" s="1">
        <f>IF(ISBLANK(cp[[#This Row],[total_adults]]),SUM(cp[[#This Row],[total_men]],cp[[#This Row],[total_women]]),cp[[#This Row],[total_adults]])</f>
        <v>0</v>
      </c>
      <c r="AH443" s="1">
        <f>IF(ISBLANK(cp[[#This Row],[total_beneficiaries_reached]]),SUM(cp[[#This Row],[calc_children]],cp[[#This Row],[calc_adults]]),cp[[#This Row],[total_beneficiaries_reached]])</f>
        <v>0</v>
      </c>
      <c r="AI443" s="49" t="str">
        <f ca="1">IF(B443="","",OFFSET(table_admin1[[#Headers],[ADM1_PT]],MATCH(B443,admin1,0),1))</f>
        <v/>
      </c>
      <c r="AJ443" s="49" t="str">
        <f t="shared" ca="1" si="12"/>
        <v/>
      </c>
      <c r="AK443" s="49" t="str">
        <f t="shared" ca="1" si="13"/>
        <v/>
      </c>
    </row>
    <row r="444" spans="29:37" x14ac:dyDescent="0.2">
      <c r="AC444" s="1">
        <f>IF(ISBLANK(cp[[#This Row],[total_boys]]),SUM(cp[[#This Row],[boys_0-5_reached]],cp[[#This Row],[boys_6-12_reached]],cp[[#This Row],[boys_13-18_reached]]),cp[[#This Row],[total_boys]])</f>
        <v>0</v>
      </c>
      <c r="AD444" s="1">
        <f>IF(ISBLANK(cp[[#This Row],[total_girls]]),SUM(cp[[#This Row],[girls_0-5_reached]],cp[[#This Row],[girls_6-12_reached]],cp[[#This Row],[girls_13-18_reached]]),cp[[#This Row],[total_girls]])</f>
        <v>0</v>
      </c>
      <c r="AE444" s="1">
        <f>IF(ISBLANK(cp[[#This Row],[total_children]]),SUM(cp[[#This Row],[calc_boys]],cp[[#This Row],[calc_girls]]),cp[[#This Row],[total_children]])</f>
        <v>0</v>
      </c>
      <c r="AF444" s="1">
        <f>IF(ISBLANK(cp[[#This Row],[total_pwd]]),SUM(cp[[#This Row],[total_pwd_men]],cp[[#This Row],[total_pwd_women]]),cp[[#This Row],[total_pwd]])</f>
        <v>0</v>
      </c>
      <c r="AG444" s="1">
        <f>IF(ISBLANK(cp[[#This Row],[total_adults]]),SUM(cp[[#This Row],[total_men]],cp[[#This Row],[total_women]]),cp[[#This Row],[total_adults]])</f>
        <v>0</v>
      </c>
      <c r="AH444" s="1">
        <f>IF(ISBLANK(cp[[#This Row],[total_beneficiaries_reached]]),SUM(cp[[#This Row],[calc_children]],cp[[#This Row],[calc_adults]]),cp[[#This Row],[total_beneficiaries_reached]])</f>
        <v>0</v>
      </c>
      <c r="AI444" s="49" t="str">
        <f ca="1">IF(B444="","",OFFSET(table_admin1[[#Headers],[ADM1_PT]],MATCH(B444,admin1,0),1))</f>
        <v/>
      </c>
      <c r="AJ444" s="49" t="str">
        <f t="shared" ca="1" si="12"/>
        <v/>
      </c>
      <c r="AK444" s="49" t="str">
        <f t="shared" ca="1" si="13"/>
        <v/>
      </c>
    </row>
    <row r="445" spans="29:37" x14ac:dyDescent="0.2">
      <c r="AC445" s="1">
        <f>IF(ISBLANK(cp[[#This Row],[total_boys]]),SUM(cp[[#This Row],[boys_0-5_reached]],cp[[#This Row],[boys_6-12_reached]],cp[[#This Row],[boys_13-18_reached]]),cp[[#This Row],[total_boys]])</f>
        <v>0</v>
      </c>
      <c r="AD445" s="1">
        <f>IF(ISBLANK(cp[[#This Row],[total_girls]]),SUM(cp[[#This Row],[girls_0-5_reached]],cp[[#This Row],[girls_6-12_reached]],cp[[#This Row],[girls_13-18_reached]]),cp[[#This Row],[total_girls]])</f>
        <v>0</v>
      </c>
      <c r="AE445" s="1">
        <f>IF(ISBLANK(cp[[#This Row],[total_children]]),SUM(cp[[#This Row],[calc_boys]],cp[[#This Row],[calc_girls]]),cp[[#This Row],[total_children]])</f>
        <v>0</v>
      </c>
      <c r="AF445" s="1">
        <f>IF(ISBLANK(cp[[#This Row],[total_pwd]]),SUM(cp[[#This Row],[total_pwd_men]],cp[[#This Row],[total_pwd_women]]),cp[[#This Row],[total_pwd]])</f>
        <v>0</v>
      </c>
      <c r="AG445" s="1">
        <f>IF(ISBLANK(cp[[#This Row],[total_adults]]),SUM(cp[[#This Row],[total_men]],cp[[#This Row],[total_women]]),cp[[#This Row],[total_adults]])</f>
        <v>0</v>
      </c>
      <c r="AH445" s="1">
        <f>IF(ISBLANK(cp[[#This Row],[total_beneficiaries_reached]]),SUM(cp[[#This Row],[calc_children]],cp[[#This Row],[calc_adults]]),cp[[#This Row],[total_beneficiaries_reached]])</f>
        <v>0</v>
      </c>
      <c r="AI445" s="49" t="str">
        <f ca="1">IF(B445="","",OFFSET(table_admin1[[#Headers],[ADM1_PT]],MATCH(B445,admin1,0),1))</f>
        <v/>
      </c>
      <c r="AJ445" s="49" t="str">
        <f t="shared" ca="1" si="12"/>
        <v/>
      </c>
      <c r="AK445" s="49" t="str">
        <f t="shared" ca="1" si="13"/>
        <v/>
      </c>
    </row>
    <row r="446" spans="29:37" x14ac:dyDescent="0.2">
      <c r="AC446" s="1">
        <f>IF(ISBLANK(cp[[#This Row],[total_boys]]),SUM(cp[[#This Row],[boys_0-5_reached]],cp[[#This Row],[boys_6-12_reached]],cp[[#This Row],[boys_13-18_reached]]),cp[[#This Row],[total_boys]])</f>
        <v>0</v>
      </c>
      <c r="AD446" s="1">
        <f>IF(ISBLANK(cp[[#This Row],[total_girls]]),SUM(cp[[#This Row],[girls_0-5_reached]],cp[[#This Row],[girls_6-12_reached]],cp[[#This Row],[girls_13-18_reached]]),cp[[#This Row],[total_girls]])</f>
        <v>0</v>
      </c>
      <c r="AE446" s="1">
        <f>IF(ISBLANK(cp[[#This Row],[total_children]]),SUM(cp[[#This Row],[calc_boys]],cp[[#This Row],[calc_girls]]),cp[[#This Row],[total_children]])</f>
        <v>0</v>
      </c>
      <c r="AF446" s="1">
        <f>IF(ISBLANK(cp[[#This Row],[total_pwd]]),SUM(cp[[#This Row],[total_pwd_men]],cp[[#This Row],[total_pwd_women]]),cp[[#This Row],[total_pwd]])</f>
        <v>0</v>
      </c>
      <c r="AG446" s="1">
        <f>IF(ISBLANK(cp[[#This Row],[total_adults]]),SUM(cp[[#This Row],[total_men]],cp[[#This Row],[total_women]]),cp[[#This Row],[total_adults]])</f>
        <v>0</v>
      </c>
      <c r="AH446" s="1">
        <f>IF(ISBLANK(cp[[#This Row],[total_beneficiaries_reached]]),SUM(cp[[#This Row],[calc_children]],cp[[#This Row],[calc_adults]]),cp[[#This Row],[total_beneficiaries_reached]])</f>
        <v>0</v>
      </c>
      <c r="AI446" s="49" t="str">
        <f ca="1">IF(B446="","",OFFSET(table_admin1[[#Headers],[ADM1_PT]],MATCH(B446,admin1,0),1))</f>
        <v/>
      </c>
      <c r="AJ446" s="49" t="str">
        <f t="shared" ca="1" si="12"/>
        <v/>
      </c>
      <c r="AK446" s="49" t="str">
        <f t="shared" ca="1" si="13"/>
        <v/>
      </c>
    </row>
    <row r="447" spans="29:37" x14ac:dyDescent="0.2">
      <c r="AC447" s="1">
        <f>IF(ISBLANK(cp[[#This Row],[total_boys]]),SUM(cp[[#This Row],[boys_0-5_reached]],cp[[#This Row],[boys_6-12_reached]],cp[[#This Row],[boys_13-18_reached]]),cp[[#This Row],[total_boys]])</f>
        <v>0</v>
      </c>
      <c r="AD447" s="1">
        <f>IF(ISBLANK(cp[[#This Row],[total_girls]]),SUM(cp[[#This Row],[girls_0-5_reached]],cp[[#This Row],[girls_6-12_reached]],cp[[#This Row],[girls_13-18_reached]]),cp[[#This Row],[total_girls]])</f>
        <v>0</v>
      </c>
      <c r="AE447" s="1">
        <f>IF(ISBLANK(cp[[#This Row],[total_children]]),SUM(cp[[#This Row],[calc_boys]],cp[[#This Row],[calc_girls]]),cp[[#This Row],[total_children]])</f>
        <v>0</v>
      </c>
      <c r="AF447" s="1">
        <f>IF(ISBLANK(cp[[#This Row],[total_pwd]]),SUM(cp[[#This Row],[total_pwd_men]],cp[[#This Row],[total_pwd_women]]),cp[[#This Row],[total_pwd]])</f>
        <v>0</v>
      </c>
      <c r="AG447" s="1">
        <f>IF(ISBLANK(cp[[#This Row],[total_adults]]),SUM(cp[[#This Row],[total_men]],cp[[#This Row],[total_women]]),cp[[#This Row],[total_adults]])</f>
        <v>0</v>
      </c>
      <c r="AH447" s="1">
        <f>IF(ISBLANK(cp[[#This Row],[total_beneficiaries_reached]]),SUM(cp[[#This Row],[calc_children]],cp[[#This Row],[calc_adults]]),cp[[#This Row],[total_beneficiaries_reached]])</f>
        <v>0</v>
      </c>
      <c r="AI447" s="49" t="str">
        <f ca="1">IF(B447="","",OFFSET(table_admin1[[#Headers],[ADM1_PT]],MATCH(B447,admin1,0),1))</f>
        <v/>
      </c>
      <c r="AJ447" s="49" t="str">
        <f t="shared" ca="1" si="12"/>
        <v/>
      </c>
      <c r="AK447" s="49" t="str">
        <f t="shared" ca="1" si="13"/>
        <v/>
      </c>
    </row>
    <row r="448" spans="29:37" x14ac:dyDescent="0.2">
      <c r="AC448" s="1">
        <f>IF(ISBLANK(cp[[#This Row],[total_boys]]),SUM(cp[[#This Row],[boys_0-5_reached]],cp[[#This Row],[boys_6-12_reached]],cp[[#This Row],[boys_13-18_reached]]),cp[[#This Row],[total_boys]])</f>
        <v>0</v>
      </c>
      <c r="AD448" s="1">
        <f>IF(ISBLANK(cp[[#This Row],[total_girls]]),SUM(cp[[#This Row],[girls_0-5_reached]],cp[[#This Row],[girls_6-12_reached]],cp[[#This Row],[girls_13-18_reached]]),cp[[#This Row],[total_girls]])</f>
        <v>0</v>
      </c>
      <c r="AE448" s="1">
        <f>IF(ISBLANK(cp[[#This Row],[total_children]]),SUM(cp[[#This Row],[calc_boys]],cp[[#This Row],[calc_girls]]),cp[[#This Row],[total_children]])</f>
        <v>0</v>
      </c>
      <c r="AF448" s="1">
        <f>IF(ISBLANK(cp[[#This Row],[total_pwd]]),SUM(cp[[#This Row],[total_pwd_men]],cp[[#This Row],[total_pwd_women]]),cp[[#This Row],[total_pwd]])</f>
        <v>0</v>
      </c>
      <c r="AG448" s="1">
        <f>IF(ISBLANK(cp[[#This Row],[total_adults]]),SUM(cp[[#This Row],[total_men]],cp[[#This Row],[total_women]]),cp[[#This Row],[total_adults]])</f>
        <v>0</v>
      </c>
      <c r="AH448" s="1">
        <f>IF(ISBLANK(cp[[#This Row],[total_beneficiaries_reached]]),SUM(cp[[#This Row],[calc_children]],cp[[#This Row],[calc_adults]]),cp[[#This Row],[total_beneficiaries_reached]])</f>
        <v>0</v>
      </c>
      <c r="AI448" s="49" t="str">
        <f ca="1">IF(B448="","",OFFSET(table_admin1[[#Headers],[ADM1_PT]],MATCH(B448,admin1,0),1))</f>
        <v/>
      </c>
      <c r="AJ448" s="49" t="str">
        <f t="shared" ca="1" si="12"/>
        <v/>
      </c>
      <c r="AK448" s="49" t="str">
        <f t="shared" ca="1" si="13"/>
        <v/>
      </c>
    </row>
    <row r="449" spans="29:37" x14ac:dyDescent="0.2">
      <c r="AC449" s="1">
        <f>IF(ISBLANK(cp[[#This Row],[total_boys]]),SUM(cp[[#This Row],[boys_0-5_reached]],cp[[#This Row],[boys_6-12_reached]],cp[[#This Row],[boys_13-18_reached]]),cp[[#This Row],[total_boys]])</f>
        <v>0</v>
      </c>
      <c r="AD449" s="1">
        <f>IF(ISBLANK(cp[[#This Row],[total_girls]]),SUM(cp[[#This Row],[girls_0-5_reached]],cp[[#This Row],[girls_6-12_reached]],cp[[#This Row],[girls_13-18_reached]]),cp[[#This Row],[total_girls]])</f>
        <v>0</v>
      </c>
      <c r="AE449" s="1">
        <f>IF(ISBLANK(cp[[#This Row],[total_children]]),SUM(cp[[#This Row],[calc_boys]],cp[[#This Row],[calc_girls]]),cp[[#This Row],[total_children]])</f>
        <v>0</v>
      </c>
      <c r="AF449" s="1">
        <f>IF(ISBLANK(cp[[#This Row],[total_pwd]]),SUM(cp[[#This Row],[total_pwd_men]],cp[[#This Row],[total_pwd_women]]),cp[[#This Row],[total_pwd]])</f>
        <v>0</v>
      </c>
      <c r="AG449" s="1">
        <f>IF(ISBLANK(cp[[#This Row],[total_adults]]),SUM(cp[[#This Row],[total_men]],cp[[#This Row],[total_women]]),cp[[#This Row],[total_adults]])</f>
        <v>0</v>
      </c>
      <c r="AH449" s="1">
        <f>IF(ISBLANK(cp[[#This Row],[total_beneficiaries_reached]]),SUM(cp[[#This Row],[calc_children]],cp[[#This Row],[calc_adults]]),cp[[#This Row],[total_beneficiaries_reached]])</f>
        <v>0</v>
      </c>
      <c r="AI449" s="49" t="str">
        <f ca="1">IF(B449="","",OFFSET(table_admin1[[#Headers],[ADM1_PT]],MATCH(B449,admin1,0),1))</f>
        <v/>
      </c>
      <c r="AJ449" s="49" t="str">
        <f t="shared" ca="1" si="12"/>
        <v/>
      </c>
      <c r="AK449" s="49" t="str">
        <f t="shared" ca="1" si="13"/>
        <v/>
      </c>
    </row>
    <row r="450" spans="29:37" x14ac:dyDescent="0.2">
      <c r="AC450" s="1">
        <f>IF(ISBLANK(cp[[#This Row],[total_boys]]),SUM(cp[[#This Row],[boys_0-5_reached]],cp[[#This Row],[boys_6-12_reached]],cp[[#This Row],[boys_13-18_reached]]),cp[[#This Row],[total_boys]])</f>
        <v>0</v>
      </c>
      <c r="AD450" s="1">
        <f>IF(ISBLANK(cp[[#This Row],[total_girls]]),SUM(cp[[#This Row],[girls_0-5_reached]],cp[[#This Row],[girls_6-12_reached]],cp[[#This Row],[girls_13-18_reached]]),cp[[#This Row],[total_girls]])</f>
        <v>0</v>
      </c>
      <c r="AE450" s="1">
        <f>IF(ISBLANK(cp[[#This Row],[total_children]]),SUM(cp[[#This Row],[calc_boys]],cp[[#This Row],[calc_girls]]),cp[[#This Row],[total_children]])</f>
        <v>0</v>
      </c>
      <c r="AF450" s="1">
        <f>IF(ISBLANK(cp[[#This Row],[total_pwd]]),SUM(cp[[#This Row],[total_pwd_men]],cp[[#This Row],[total_pwd_women]]),cp[[#This Row],[total_pwd]])</f>
        <v>0</v>
      </c>
      <c r="AG450" s="1">
        <f>IF(ISBLANK(cp[[#This Row],[total_adults]]),SUM(cp[[#This Row],[total_men]],cp[[#This Row],[total_women]]),cp[[#This Row],[total_adults]])</f>
        <v>0</v>
      </c>
      <c r="AH450" s="1">
        <f>IF(ISBLANK(cp[[#This Row],[total_beneficiaries_reached]]),SUM(cp[[#This Row],[calc_children]],cp[[#This Row],[calc_adults]]),cp[[#This Row],[total_beneficiaries_reached]])</f>
        <v>0</v>
      </c>
      <c r="AI450" s="49" t="str">
        <f ca="1">IF(B450="","",OFFSET(table_admin1[[#Headers],[ADM1_PT]],MATCH(B450,admin1,0),1))</f>
        <v/>
      </c>
      <c r="AJ450" s="49" t="str">
        <f t="shared" ca="1" si="12"/>
        <v/>
      </c>
      <c r="AK450" s="49" t="str">
        <f t="shared" ca="1" si="13"/>
        <v/>
      </c>
    </row>
    <row r="451" spans="29:37" x14ac:dyDescent="0.2">
      <c r="AC451" s="1">
        <f>IF(ISBLANK(cp[[#This Row],[total_boys]]),SUM(cp[[#This Row],[boys_0-5_reached]],cp[[#This Row],[boys_6-12_reached]],cp[[#This Row],[boys_13-18_reached]]),cp[[#This Row],[total_boys]])</f>
        <v>0</v>
      </c>
      <c r="AD451" s="1">
        <f>IF(ISBLANK(cp[[#This Row],[total_girls]]),SUM(cp[[#This Row],[girls_0-5_reached]],cp[[#This Row],[girls_6-12_reached]],cp[[#This Row],[girls_13-18_reached]]),cp[[#This Row],[total_girls]])</f>
        <v>0</v>
      </c>
      <c r="AE451" s="1">
        <f>IF(ISBLANK(cp[[#This Row],[total_children]]),SUM(cp[[#This Row],[calc_boys]],cp[[#This Row],[calc_girls]]),cp[[#This Row],[total_children]])</f>
        <v>0</v>
      </c>
      <c r="AF451" s="1">
        <f>IF(ISBLANK(cp[[#This Row],[total_pwd]]),SUM(cp[[#This Row],[total_pwd_men]],cp[[#This Row],[total_pwd_women]]),cp[[#This Row],[total_pwd]])</f>
        <v>0</v>
      </c>
      <c r="AG451" s="1">
        <f>IF(ISBLANK(cp[[#This Row],[total_adults]]),SUM(cp[[#This Row],[total_men]],cp[[#This Row],[total_women]]),cp[[#This Row],[total_adults]])</f>
        <v>0</v>
      </c>
      <c r="AH451" s="1">
        <f>IF(ISBLANK(cp[[#This Row],[total_beneficiaries_reached]]),SUM(cp[[#This Row],[calc_children]],cp[[#This Row],[calc_adults]]),cp[[#This Row],[total_beneficiaries_reached]])</f>
        <v>0</v>
      </c>
      <c r="AI451" s="49" t="str">
        <f ca="1">IF(B451="","",OFFSET(table_admin1[[#Headers],[ADM1_PT]],MATCH(B451,admin1,0),1))</f>
        <v/>
      </c>
      <c r="AJ451" s="49" t="str">
        <f t="shared" ca="1" si="12"/>
        <v/>
      </c>
      <c r="AK451" s="49" t="str">
        <f t="shared" ca="1" si="13"/>
        <v/>
      </c>
    </row>
    <row r="452" spans="29:37" x14ac:dyDescent="0.2">
      <c r="AC452" s="1">
        <f>IF(ISBLANK(cp[[#This Row],[total_boys]]),SUM(cp[[#This Row],[boys_0-5_reached]],cp[[#This Row],[boys_6-12_reached]],cp[[#This Row],[boys_13-18_reached]]),cp[[#This Row],[total_boys]])</f>
        <v>0</v>
      </c>
      <c r="AD452" s="1">
        <f>IF(ISBLANK(cp[[#This Row],[total_girls]]),SUM(cp[[#This Row],[girls_0-5_reached]],cp[[#This Row],[girls_6-12_reached]],cp[[#This Row],[girls_13-18_reached]]),cp[[#This Row],[total_girls]])</f>
        <v>0</v>
      </c>
      <c r="AE452" s="1">
        <f>IF(ISBLANK(cp[[#This Row],[total_children]]),SUM(cp[[#This Row],[calc_boys]],cp[[#This Row],[calc_girls]]),cp[[#This Row],[total_children]])</f>
        <v>0</v>
      </c>
      <c r="AF452" s="1">
        <f>IF(ISBLANK(cp[[#This Row],[total_pwd]]),SUM(cp[[#This Row],[total_pwd_men]],cp[[#This Row],[total_pwd_women]]),cp[[#This Row],[total_pwd]])</f>
        <v>0</v>
      </c>
      <c r="AG452" s="1">
        <f>IF(ISBLANK(cp[[#This Row],[total_adults]]),SUM(cp[[#This Row],[total_men]],cp[[#This Row],[total_women]]),cp[[#This Row],[total_adults]])</f>
        <v>0</v>
      </c>
      <c r="AH452" s="1">
        <f>IF(ISBLANK(cp[[#This Row],[total_beneficiaries_reached]]),SUM(cp[[#This Row],[calc_children]],cp[[#This Row],[calc_adults]]),cp[[#This Row],[total_beneficiaries_reached]])</f>
        <v>0</v>
      </c>
      <c r="AI452" s="49" t="str">
        <f ca="1">IF(B452="","",OFFSET(table_admin1[[#Headers],[ADM1_PT]],MATCH(B452,admin1,0),1))</f>
        <v/>
      </c>
      <c r="AJ452" s="49" t="str">
        <f t="shared" ca="1" si="12"/>
        <v/>
      </c>
      <c r="AK452" s="49" t="str">
        <f t="shared" ca="1" si="13"/>
        <v/>
      </c>
    </row>
    <row r="453" spans="29:37" x14ac:dyDescent="0.2">
      <c r="AC453" s="1">
        <f>IF(ISBLANK(cp[[#This Row],[total_boys]]),SUM(cp[[#This Row],[boys_0-5_reached]],cp[[#This Row],[boys_6-12_reached]],cp[[#This Row],[boys_13-18_reached]]),cp[[#This Row],[total_boys]])</f>
        <v>0</v>
      </c>
      <c r="AD453" s="1">
        <f>IF(ISBLANK(cp[[#This Row],[total_girls]]),SUM(cp[[#This Row],[girls_0-5_reached]],cp[[#This Row],[girls_6-12_reached]],cp[[#This Row],[girls_13-18_reached]]),cp[[#This Row],[total_girls]])</f>
        <v>0</v>
      </c>
      <c r="AE453" s="1">
        <f>IF(ISBLANK(cp[[#This Row],[total_children]]),SUM(cp[[#This Row],[calc_boys]],cp[[#This Row],[calc_girls]]),cp[[#This Row],[total_children]])</f>
        <v>0</v>
      </c>
      <c r="AF453" s="1">
        <f>IF(ISBLANK(cp[[#This Row],[total_pwd]]),SUM(cp[[#This Row],[total_pwd_men]],cp[[#This Row],[total_pwd_women]]),cp[[#This Row],[total_pwd]])</f>
        <v>0</v>
      </c>
      <c r="AG453" s="1">
        <f>IF(ISBLANK(cp[[#This Row],[total_adults]]),SUM(cp[[#This Row],[total_men]],cp[[#This Row],[total_women]]),cp[[#This Row],[total_adults]])</f>
        <v>0</v>
      </c>
      <c r="AH453" s="1">
        <f>IF(ISBLANK(cp[[#This Row],[total_beneficiaries_reached]]),SUM(cp[[#This Row],[calc_children]],cp[[#This Row],[calc_adults]]),cp[[#This Row],[total_beneficiaries_reached]])</f>
        <v>0</v>
      </c>
      <c r="AI453" s="49" t="str">
        <f ca="1">IF(B453="","",OFFSET(table_admin1[[#Headers],[ADM1_PT]],MATCH(B453,admin1,0),1))</f>
        <v/>
      </c>
      <c r="AJ453" s="49" t="str">
        <f t="shared" ca="1" si="12"/>
        <v/>
      </c>
      <c r="AK453" s="49" t="str">
        <f t="shared" ca="1" si="13"/>
        <v/>
      </c>
    </row>
    <row r="454" spans="29:37" x14ac:dyDescent="0.2">
      <c r="AC454" s="1">
        <f>IF(ISBLANK(cp[[#This Row],[total_boys]]),SUM(cp[[#This Row],[boys_0-5_reached]],cp[[#This Row],[boys_6-12_reached]],cp[[#This Row],[boys_13-18_reached]]),cp[[#This Row],[total_boys]])</f>
        <v>0</v>
      </c>
      <c r="AD454" s="1">
        <f>IF(ISBLANK(cp[[#This Row],[total_girls]]),SUM(cp[[#This Row],[girls_0-5_reached]],cp[[#This Row],[girls_6-12_reached]],cp[[#This Row],[girls_13-18_reached]]),cp[[#This Row],[total_girls]])</f>
        <v>0</v>
      </c>
      <c r="AE454" s="1">
        <f>IF(ISBLANK(cp[[#This Row],[total_children]]),SUM(cp[[#This Row],[calc_boys]],cp[[#This Row],[calc_girls]]),cp[[#This Row],[total_children]])</f>
        <v>0</v>
      </c>
      <c r="AF454" s="1">
        <f>IF(ISBLANK(cp[[#This Row],[total_pwd]]),SUM(cp[[#This Row],[total_pwd_men]],cp[[#This Row],[total_pwd_women]]),cp[[#This Row],[total_pwd]])</f>
        <v>0</v>
      </c>
      <c r="AG454" s="1">
        <f>IF(ISBLANK(cp[[#This Row],[total_adults]]),SUM(cp[[#This Row],[total_men]],cp[[#This Row],[total_women]]),cp[[#This Row],[total_adults]])</f>
        <v>0</v>
      </c>
      <c r="AH454" s="1">
        <f>IF(ISBLANK(cp[[#This Row],[total_beneficiaries_reached]]),SUM(cp[[#This Row],[calc_children]],cp[[#This Row],[calc_adults]]),cp[[#This Row],[total_beneficiaries_reached]])</f>
        <v>0</v>
      </c>
      <c r="AI454" s="49" t="str">
        <f ca="1">IF(B454="","",OFFSET(table_admin1[[#Headers],[ADM1_PT]],MATCH(B454,admin1,0),1))</f>
        <v/>
      </c>
      <c r="AJ454" s="49" t="str">
        <f t="shared" ref="AJ454:AJ517" ca="1" si="14">IF(C454="","",INDEX(admin2_pcode,MATCH(C454,OFFSET(admin2_start,MATCH(AI454,admin1_linked_pcode,0),0,COUNTIF(admin1_linked_pcode,AI454)),0)+MATCH(AI454,admin1_linked_pcode,0)-1))</f>
        <v/>
      </c>
      <c r="AK454" s="49" t="str">
        <f t="shared" ref="AK454:AK517" ca="1" si="15">IF(D454="","",INDEX(admin3_pcode,MATCH(D454,OFFSET(admin3_start,MATCH(AJ454,admin2_linked_pcode,0),0,COUNTIF(admin2_linked_pcode,AJ454)),0)+MATCH(AJ454,admin2_linked_pcode,0)-1))</f>
        <v/>
      </c>
    </row>
    <row r="455" spans="29:37" x14ac:dyDescent="0.2">
      <c r="AC455" s="1">
        <f>IF(ISBLANK(cp[[#This Row],[total_boys]]),SUM(cp[[#This Row],[boys_0-5_reached]],cp[[#This Row],[boys_6-12_reached]],cp[[#This Row],[boys_13-18_reached]]),cp[[#This Row],[total_boys]])</f>
        <v>0</v>
      </c>
      <c r="AD455" s="1">
        <f>IF(ISBLANK(cp[[#This Row],[total_girls]]),SUM(cp[[#This Row],[girls_0-5_reached]],cp[[#This Row],[girls_6-12_reached]],cp[[#This Row],[girls_13-18_reached]]),cp[[#This Row],[total_girls]])</f>
        <v>0</v>
      </c>
      <c r="AE455" s="1">
        <f>IF(ISBLANK(cp[[#This Row],[total_children]]),SUM(cp[[#This Row],[calc_boys]],cp[[#This Row],[calc_girls]]),cp[[#This Row],[total_children]])</f>
        <v>0</v>
      </c>
      <c r="AF455" s="1">
        <f>IF(ISBLANK(cp[[#This Row],[total_pwd]]),SUM(cp[[#This Row],[total_pwd_men]],cp[[#This Row],[total_pwd_women]]),cp[[#This Row],[total_pwd]])</f>
        <v>0</v>
      </c>
      <c r="AG455" s="1">
        <f>IF(ISBLANK(cp[[#This Row],[total_adults]]),SUM(cp[[#This Row],[total_men]],cp[[#This Row],[total_women]]),cp[[#This Row],[total_adults]])</f>
        <v>0</v>
      </c>
      <c r="AH455" s="1">
        <f>IF(ISBLANK(cp[[#This Row],[total_beneficiaries_reached]]),SUM(cp[[#This Row],[calc_children]],cp[[#This Row],[calc_adults]]),cp[[#This Row],[total_beneficiaries_reached]])</f>
        <v>0</v>
      </c>
      <c r="AI455" s="49" t="str">
        <f ca="1">IF(B455="","",OFFSET(table_admin1[[#Headers],[ADM1_PT]],MATCH(B455,admin1,0),1))</f>
        <v/>
      </c>
      <c r="AJ455" s="49" t="str">
        <f t="shared" ca="1" si="14"/>
        <v/>
      </c>
      <c r="AK455" s="49" t="str">
        <f t="shared" ca="1" si="15"/>
        <v/>
      </c>
    </row>
    <row r="456" spans="29:37" x14ac:dyDescent="0.2">
      <c r="AC456" s="1">
        <f>IF(ISBLANK(cp[[#This Row],[total_boys]]),SUM(cp[[#This Row],[boys_0-5_reached]],cp[[#This Row],[boys_6-12_reached]],cp[[#This Row],[boys_13-18_reached]]),cp[[#This Row],[total_boys]])</f>
        <v>0</v>
      </c>
      <c r="AD456" s="1">
        <f>IF(ISBLANK(cp[[#This Row],[total_girls]]),SUM(cp[[#This Row],[girls_0-5_reached]],cp[[#This Row],[girls_6-12_reached]],cp[[#This Row],[girls_13-18_reached]]),cp[[#This Row],[total_girls]])</f>
        <v>0</v>
      </c>
      <c r="AE456" s="1">
        <f>IF(ISBLANK(cp[[#This Row],[total_children]]),SUM(cp[[#This Row],[calc_boys]],cp[[#This Row],[calc_girls]]),cp[[#This Row],[total_children]])</f>
        <v>0</v>
      </c>
      <c r="AF456" s="1">
        <f>IF(ISBLANK(cp[[#This Row],[total_pwd]]),SUM(cp[[#This Row],[total_pwd_men]],cp[[#This Row],[total_pwd_women]]),cp[[#This Row],[total_pwd]])</f>
        <v>0</v>
      </c>
      <c r="AG456" s="1">
        <f>IF(ISBLANK(cp[[#This Row],[total_adults]]),SUM(cp[[#This Row],[total_men]],cp[[#This Row],[total_women]]),cp[[#This Row],[total_adults]])</f>
        <v>0</v>
      </c>
      <c r="AH456" s="1">
        <f>IF(ISBLANK(cp[[#This Row],[total_beneficiaries_reached]]),SUM(cp[[#This Row],[calc_children]],cp[[#This Row],[calc_adults]]),cp[[#This Row],[total_beneficiaries_reached]])</f>
        <v>0</v>
      </c>
      <c r="AI456" s="49" t="str">
        <f ca="1">IF(B456="","",OFFSET(table_admin1[[#Headers],[ADM1_PT]],MATCH(B456,admin1,0),1))</f>
        <v/>
      </c>
      <c r="AJ456" s="49" t="str">
        <f t="shared" ca="1" si="14"/>
        <v/>
      </c>
      <c r="AK456" s="49" t="str">
        <f t="shared" ca="1" si="15"/>
        <v/>
      </c>
    </row>
    <row r="457" spans="29:37" x14ac:dyDescent="0.2">
      <c r="AC457" s="1">
        <f>IF(ISBLANK(cp[[#This Row],[total_boys]]),SUM(cp[[#This Row],[boys_0-5_reached]],cp[[#This Row],[boys_6-12_reached]],cp[[#This Row],[boys_13-18_reached]]),cp[[#This Row],[total_boys]])</f>
        <v>0</v>
      </c>
      <c r="AD457" s="1">
        <f>IF(ISBLANK(cp[[#This Row],[total_girls]]),SUM(cp[[#This Row],[girls_0-5_reached]],cp[[#This Row],[girls_6-12_reached]],cp[[#This Row],[girls_13-18_reached]]),cp[[#This Row],[total_girls]])</f>
        <v>0</v>
      </c>
      <c r="AE457" s="1">
        <f>IF(ISBLANK(cp[[#This Row],[total_children]]),SUM(cp[[#This Row],[calc_boys]],cp[[#This Row],[calc_girls]]),cp[[#This Row],[total_children]])</f>
        <v>0</v>
      </c>
      <c r="AF457" s="1">
        <f>IF(ISBLANK(cp[[#This Row],[total_pwd]]),SUM(cp[[#This Row],[total_pwd_men]],cp[[#This Row],[total_pwd_women]]),cp[[#This Row],[total_pwd]])</f>
        <v>0</v>
      </c>
      <c r="AG457" s="1">
        <f>IF(ISBLANK(cp[[#This Row],[total_adults]]),SUM(cp[[#This Row],[total_men]],cp[[#This Row],[total_women]]),cp[[#This Row],[total_adults]])</f>
        <v>0</v>
      </c>
      <c r="AH457" s="1">
        <f>IF(ISBLANK(cp[[#This Row],[total_beneficiaries_reached]]),SUM(cp[[#This Row],[calc_children]],cp[[#This Row],[calc_adults]]),cp[[#This Row],[total_beneficiaries_reached]])</f>
        <v>0</v>
      </c>
      <c r="AI457" s="49" t="str">
        <f ca="1">IF(B457="","",OFFSET(table_admin1[[#Headers],[ADM1_PT]],MATCH(B457,admin1,0),1))</f>
        <v/>
      </c>
      <c r="AJ457" s="49" t="str">
        <f t="shared" ca="1" si="14"/>
        <v/>
      </c>
      <c r="AK457" s="49" t="str">
        <f t="shared" ca="1" si="15"/>
        <v/>
      </c>
    </row>
    <row r="458" spans="29:37" x14ac:dyDescent="0.2">
      <c r="AC458" s="1">
        <f>IF(ISBLANK(cp[[#This Row],[total_boys]]),SUM(cp[[#This Row],[boys_0-5_reached]],cp[[#This Row],[boys_6-12_reached]],cp[[#This Row],[boys_13-18_reached]]),cp[[#This Row],[total_boys]])</f>
        <v>0</v>
      </c>
      <c r="AD458" s="1">
        <f>IF(ISBLANK(cp[[#This Row],[total_girls]]),SUM(cp[[#This Row],[girls_0-5_reached]],cp[[#This Row],[girls_6-12_reached]],cp[[#This Row],[girls_13-18_reached]]),cp[[#This Row],[total_girls]])</f>
        <v>0</v>
      </c>
      <c r="AE458" s="1">
        <f>IF(ISBLANK(cp[[#This Row],[total_children]]),SUM(cp[[#This Row],[calc_boys]],cp[[#This Row],[calc_girls]]),cp[[#This Row],[total_children]])</f>
        <v>0</v>
      </c>
      <c r="AF458" s="1">
        <f>IF(ISBLANK(cp[[#This Row],[total_pwd]]),SUM(cp[[#This Row],[total_pwd_men]],cp[[#This Row],[total_pwd_women]]),cp[[#This Row],[total_pwd]])</f>
        <v>0</v>
      </c>
      <c r="AG458" s="1">
        <f>IF(ISBLANK(cp[[#This Row],[total_adults]]),SUM(cp[[#This Row],[total_men]],cp[[#This Row],[total_women]]),cp[[#This Row],[total_adults]])</f>
        <v>0</v>
      </c>
      <c r="AH458" s="1">
        <f>IF(ISBLANK(cp[[#This Row],[total_beneficiaries_reached]]),SUM(cp[[#This Row],[calc_children]],cp[[#This Row],[calc_adults]]),cp[[#This Row],[total_beneficiaries_reached]])</f>
        <v>0</v>
      </c>
      <c r="AI458" s="49" t="str">
        <f ca="1">IF(B458="","",OFFSET(table_admin1[[#Headers],[ADM1_PT]],MATCH(B458,admin1,0),1))</f>
        <v/>
      </c>
      <c r="AJ458" s="49" t="str">
        <f t="shared" ca="1" si="14"/>
        <v/>
      </c>
      <c r="AK458" s="49" t="str">
        <f t="shared" ca="1" si="15"/>
        <v/>
      </c>
    </row>
    <row r="459" spans="29:37" x14ac:dyDescent="0.2">
      <c r="AC459" s="1">
        <f>IF(ISBLANK(cp[[#This Row],[total_boys]]),SUM(cp[[#This Row],[boys_0-5_reached]],cp[[#This Row],[boys_6-12_reached]],cp[[#This Row],[boys_13-18_reached]]),cp[[#This Row],[total_boys]])</f>
        <v>0</v>
      </c>
      <c r="AD459" s="1">
        <f>IF(ISBLANK(cp[[#This Row],[total_girls]]),SUM(cp[[#This Row],[girls_0-5_reached]],cp[[#This Row],[girls_6-12_reached]],cp[[#This Row],[girls_13-18_reached]]),cp[[#This Row],[total_girls]])</f>
        <v>0</v>
      </c>
      <c r="AE459" s="1">
        <f>IF(ISBLANK(cp[[#This Row],[total_children]]),SUM(cp[[#This Row],[calc_boys]],cp[[#This Row],[calc_girls]]),cp[[#This Row],[total_children]])</f>
        <v>0</v>
      </c>
      <c r="AF459" s="1">
        <f>IF(ISBLANK(cp[[#This Row],[total_pwd]]),SUM(cp[[#This Row],[total_pwd_men]],cp[[#This Row],[total_pwd_women]]),cp[[#This Row],[total_pwd]])</f>
        <v>0</v>
      </c>
      <c r="AG459" s="1">
        <f>IF(ISBLANK(cp[[#This Row],[total_adults]]),SUM(cp[[#This Row],[total_men]],cp[[#This Row],[total_women]]),cp[[#This Row],[total_adults]])</f>
        <v>0</v>
      </c>
      <c r="AH459" s="1">
        <f>IF(ISBLANK(cp[[#This Row],[total_beneficiaries_reached]]),SUM(cp[[#This Row],[calc_children]],cp[[#This Row],[calc_adults]]),cp[[#This Row],[total_beneficiaries_reached]])</f>
        <v>0</v>
      </c>
      <c r="AI459" s="49" t="str">
        <f ca="1">IF(B459="","",OFFSET(table_admin1[[#Headers],[ADM1_PT]],MATCH(B459,admin1,0),1))</f>
        <v/>
      </c>
      <c r="AJ459" s="49" t="str">
        <f t="shared" ca="1" si="14"/>
        <v/>
      </c>
      <c r="AK459" s="49" t="str">
        <f t="shared" ca="1" si="15"/>
        <v/>
      </c>
    </row>
    <row r="460" spans="29:37" x14ac:dyDescent="0.2">
      <c r="AC460" s="1">
        <f>IF(ISBLANK(cp[[#This Row],[total_boys]]),SUM(cp[[#This Row],[boys_0-5_reached]],cp[[#This Row],[boys_6-12_reached]],cp[[#This Row],[boys_13-18_reached]]),cp[[#This Row],[total_boys]])</f>
        <v>0</v>
      </c>
      <c r="AD460" s="1">
        <f>IF(ISBLANK(cp[[#This Row],[total_girls]]),SUM(cp[[#This Row],[girls_0-5_reached]],cp[[#This Row],[girls_6-12_reached]],cp[[#This Row],[girls_13-18_reached]]),cp[[#This Row],[total_girls]])</f>
        <v>0</v>
      </c>
      <c r="AE460" s="1">
        <f>IF(ISBLANK(cp[[#This Row],[total_children]]),SUM(cp[[#This Row],[calc_boys]],cp[[#This Row],[calc_girls]]),cp[[#This Row],[total_children]])</f>
        <v>0</v>
      </c>
      <c r="AF460" s="1">
        <f>IF(ISBLANK(cp[[#This Row],[total_pwd]]),SUM(cp[[#This Row],[total_pwd_men]],cp[[#This Row],[total_pwd_women]]),cp[[#This Row],[total_pwd]])</f>
        <v>0</v>
      </c>
      <c r="AG460" s="1">
        <f>IF(ISBLANK(cp[[#This Row],[total_adults]]),SUM(cp[[#This Row],[total_men]],cp[[#This Row],[total_women]]),cp[[#This Row],[total_adults]])</f>
        <v>0</v>
      </c>
      <c r="AH460" s="1">
        <f>IF(ISBLANK(cp[[#This Row],[total_beneficiaries_reached]]),SUM(cp[[#This Row],[calc_children]],cp[[#This Row],[calc_adults]]),cp[[#This Row],[total_beneficiaries_reached]])</f>
        <v>0</v>
      </c>
      <c r="AI460" s="49" t="str">
        <f ca="1">IF(B460="","",OFFSET(table_admin1[[#Headers],[ADM1_PT]],MATCH(B460,admin1,0),1))</f>
        <v/>
      </c>
      <c r="AJ460" s="49" t="str">
        <f t="shared" ca="1" si="14"/>
        <v/>
      </c>
      <c r="AK460" s="49" t="str">
        <f t="shared" ca="1" si="15"/>
        <v/>
      </c>
    </row>
    <row r="461" spans="29:37" x14ac:dyDescent="0.2">
      <c r="AC461" s="1">
        <f>IF(ISBLANK(cp[[#This Row],[total_boys]]),SUM(cp[[#This Row],[boys_0-5_reached]],cp[[#This Row],[boys_6-12_reached]],cp[[#This Row],[boys_13-18_reached]]),cp[[#This Row],[total_boys]])</f>
        <v>0</v>
      </c>
      <c r="AD461" s="1">
        <f>IF(ISBLANK(cp[[#This Row],[total_girls]]),SUM(cp[[#This Row],[girls_0-5_reached]],cp[[#This Row],[girls_6-12_reached]],cp[[#This Row],[girls_13-18_reached]]),cp[[#This Row],[total_girls]])</f>
        <v>0</v>
      </c>
      <c r="AE461" s="1">
        <f>IF(ISBLANK(cp[[#This Row],[total_children]]),SUM(cp[[#This Row],[calc_boys]],cp[[#This Row],[calc_girls]]),cp[[#This Row],[total_children]])</f>
        <v>0</v>
      </c>
      <c r="AF461" s="1">
        <f>IF(ISBLANK(cp[[#This Row],[total_pwd]]),SUM(cp[[#This Row],[total_pwd_men]],cp[[#This Row],[total_pwd_women]]),cp[[#This Row],[total_pwd]])</f>
        <v>0</v>
      </c>
      <c r="AG461" s="1">
        <f>IF(ISBLANK(cp[[#This Row],[total_adults]]),SUM(cp[[#This Row],[total_men]],cp[[#This Row],[total_women]]),cp[[#This Row],[total_adults]])</f>
        <v>0</v>
      </c>
      <c r="AH461" s="1">
        <f>IF(ISBLANK(cp[[#This Row],[total_beneficiaries_reached]]),SUM(cp[[#This Row],[calc_children]],cp[[#This Row],[calc_adults]]),cp[[#This Row],[total_beneficiaries_reached]])</f>
        <v>0</v>
      </c>
      <c r="AI461" s="49" t="str">
        <f ca="1">IF(B461="","",OFFSET(table_admin1[[#Headers],[ADM1_PT]],MATCH(B461,admin1,0),1))</f>
        <v/>
      </c>
      <c r="AJ461" s="49" t="str">
        <f t="shared" ca="1" si="14"/>
        <v/>
      </c>
      <c r="AK461" s="49" t="str">
        <f t="shared" ca="1" si="15"/>
        <v/>
      </c>
    </row>
    <row r="462" spans="29:37" x14ac:dyDescent="0.2">
      <c r="AC462" s="1">
        <f>IF(ISBLANK(cp[[#This Row],[total_boys]]),SUM(cp[[#This Row],[boys_0-5_reached]],cp[[#This Row],[boys_6-12_reached]],cp[[#This Row],[boys_13-18_reached]]),cp[[#This Row],[total_boys]])</f>
        <v>0</v>
      </c>
      <c r="AD462" s="1">
        <f>IF(ISBLANK(cp[[#This Row],[total_girls]]),SUM(cp[[#This Row],[girls_0-5_reached]],cp[[#This Row],[girls_6-12_reached]],cp[[#This Row],[girls_13-18_reached]]),cp[[#This Row],[total_girls]])</f>
        <v>0</v>
      </c>
      <c r="AE462" s="1">
        <f>IF(ISBLANK(cp[[#This Row],[total_children]]),SUM(cp[[#This Row],[calc_boys]],cp[[#This Row],[calc_girls]]),cp[[#This Row],[total_children]])</f>
        <v>0</v>
      </c>
      <c r="AF462" s="1">
        <f>IF(ISBLANK(cp[[#This Row],[total_pwd]]),SUM(cp[[#This Row],[total_pwd_men]],cp[[#This Row],[total_pwd_women]]),cp[[#This Row],[total_pwd]])</f>
        <v>0</v>
      </c>
      <c r="AG462" s="1">
        <f>IF(ISBLANK(cp[[#This Row],[total_adults]]),SUM(cp[[#This Row],[total_men]],cp[[#This Row],[total_women]]),cp[[#This Row],[total_adults]])</f>
        <v>0</v>
      </c>
      <c r="AH462" s="1">
        <f>IF(ISBLANK(cp[[#This Row],[total_beneficiaries_reached]]),SUM(cp[[#This Row],[calc_children]],cp[[#This Row],[calc_adults]]),cp[[#This Row],[total_beneficiaries_reached]])</f>
        <v>0</v>
      </c>
      <c r="AI462" s="49" t="str">
        <f ca="1">IF(B462="","",OFFSET(table_admin1[[#Headers],[ADM1_PT]],MATCH(B462,admin1,0),1))</f>
        <v/>
      </c>
      <c r="AJ462" s="49" t="str">
        <f t="shared" ca="1" si="14"/>
        <v/>
      </c>
      <c r="AK462" s="49" t="str">
        <f t="shared" ca="1" si="15"/>
        <v/>
      </c>
    </row>
    <row r="463" spans="29:37" x14ac:dyDescent="0.2">
      <c r="AC463" s="1">
        <f>IF(ISBLANK(cp[[#This Row],[total_boys]]),SUM(cp[[#This Row],[boys_0-5_reached]],cp[[#This Row],[boys_6-12_reached]],cp[[#This Row],[boys_13-18_reached]]),cp[[#This Row],[total_boys]])</f>
        <v>0</v>
      </c>
      <c r="AD463" s="1">
        <f>IF(ISBLANK(cp[[#This Row],[total_girls]]),SUM(cp[[#This Row],[girls_0-5_reached]],cp[[#This Row],[girls_6-12_reached]],cp[[#This Row],[girls_13-18_reached]]),cp[[#This Row],[total_girls]])</f>
        <v>0</v>
      </c>
      <c r="AE463" s="1">
        <f>IF(ISBLANK(cp[[#This Row],[total_children]]),SUM(cp[[#This Row],[calc_boys]],cp[[#This Row],[calc_girls]]),cp[[#This Row],[total_children]])</f>
        <v>0</v>
      </c>
      <c r="AF463" s="1">
        <f>IF(ISBLANK(cp[[#This Row],[total_pwd]]),SUM(cp[[#This Row],[total_pwd_men]],cp[[#This Row],[total_pwd_women]]),cp[[#This Row],[total_pwd]])</f>
        <v>0</v>
      </c>
      <c r="AG463" s="1">
        <f>IF(ISBLANK(cp[[#This Row],[total_adults]]),SUM(cp[[#This Row],[total_men]],cp[[#This Row],[total_women]]),cp[[#This Row],[total_adults]])</f>
        <v>0</v>
      </c>
      <c r="AH463" s="1">
        <f>IF(ISBLANK(cp[[#This Row],[total_beneficiaries_reached]]),SUM(cp[[#This Row],[calc_children]],cp[[#This Row],[calc_adults]]),cp[[#This Row],[total_beneficiaries_reached]])</f>
        <v>0</v>
      </c>
      <c r="AI463" s="49" t="str">
        <f ca="1">IF(B463="","",OFFSET(table_admin1[[#Headers],[ADM1_PT]],MATCH(B463,admin1,0),1))</f>
        <v/>
      </c>
      <c r="AJ463" s="49" t="str">
        <f t="shared" ca="1" si="14"/>
        <v/>
      </c>
      <c r="AK463" s="49" t="str">
        <f t="shared" ca="1" si="15"/>
        <v/>
      </c>
    </row>
    <row r="464" spans="29:37" x14ac:dyDescent="0.2">
      <c r="AC464" s="1">
        <f>IF(ISBLANK(cp[[#This Row],[total_boys]]),SUM(cp[[#This Row],[boys_0-5_reached]],cp[[#This Row],[boys_6-12_reached]],cp[[#This Row],[boys_13-18_reached]]),cp[[#This Row],[total_boys]])</f>
        <v>0</v>
      </c>
      <c r="AD464" s="1">
        <f>IF(ISBLANK(cp[[#This Row],[total_girls]]),SUM(cp[[#This Row],[girls_0-5_reached]],cp[[#This Row],[girls_6-12_reached]],cp[[#This Row],[girls_13-18_reached]]),cp[[#This Row],[total_girls]])</f>
        <v>0</v>
      </c>
      <c r="AE464" s="1">
        <f>IF(ISBLANK(cp[[#This Row],[total_children]]),SUM(cp[[#This Row],[calc_boys]],cp[[#This Row],[calc_girls]]),cp[[#This Row],[total_children]])</f>
        <v>0</v>
      </c>
      <c r="AF464" s="1">
        <f>IF(ISBLANK(cp[[#This Row],[total_pwd]]),SUM(cp[[#This Row],[total_pwd_men]],cp[[#This Row],[total_pwd_women]]),cp[[#This Row],[total_pwd]])</f>
        <v>0</v>
      </c>
      <c r="AG464" s="1">
        <f>IF(ISBLANK(cp[[#This Row],[total_adults]]),SUM(cp[[#This Row],[total_men]],cp[[#This Row],[total_women]]),cp[[#This Row],[total_adults]])</f>
        <v>0</v>
      </c>
      <c r="AH464" s="1">
        <f>IF(ISBLANK(cp[[#This Row],[total_beneficiaries_reached]]),SUM(cp[[#This Row],[calc_children]],cp[[#This Row],[calc_adults]]),cp[[#This Row],[total_beneficiaries_reached]])</f>
        <v>0</v>
      </c>
      <c r="AI464" s="49" t="str">
        <f ca="1">IF(B464="","",OFFSET(table_admin1[[#Headers],[ADM1_PT]],MATCH(B464,admin1,0),1))</f>
        <v/>
      </c>
      <c r="AJ464" s="49" t="str">
        <f t="shared" ca="1" si="14"/>
        <v/>
      </c>
      <c r="AK464" s="49" t="str">
        <f t="shared" ca="1" si="15"/>
        <v/>
      </c>
    </row>
    <row r="465" spans="29:37" x14ac:dyDescent="0.2">
      <c r="AC465" s="1">
        <f>IF(ISBLANK(cp[[#This Row],[total_boys]]),SUM(cp[[#This Row],[boys_0-5_reached]],cp[[#This Row],[boys_6-12_reached]],cp[[#This Row],[boys_13-18_reached]]),cp[[#This Row],[total_boys]])</f>
        <v>0</v>
      </c>
      <c r="AD465" s="1">
        <f>IF(ISBLANK(cp[[#This Row],[total_girls]]),SUM(cp[[#This Row],[girls_0-5_reached]],cp[[#This Row],[girls_6-12_reached]],cp[[#This Row],[girls_13-18_reached]]),cp[[#This Row],[total_girls]])</f>
        <v>0</v>
      </c>
      <c r="AE465" s="1">
        <f>IF(ISBLANK(cp[[#This Row],[total_children]]),SUM(cp[[#This Row],[calc_boys]],cp[[#This Row],[calc_girls]]),cp[[#This Row],[total_children]])</f>
        <v>0</v>
      </c>
      <c r="AF465" s="1">
        <f>IF(ISBLANK(cp[[#This Row],[total_pwd]]),SUM(cp[[#This Row],[total_pwd_men]],cp[[#This Row],[total_pwd_women]]),cp[[#This Row],[total_pwd]])</f>
        <v>0</v>
      </c>
      <c r="AG465" s="1">
        <f>IF(ISBLANK(cp[[#This Row],[total_adults]]),SUM(cp[[#This Row],[total_men]],cp[[#This Row],[total_women]]),cp[[#This Row],[total_adults]])</f>
        <v>0</v>
      </c>
      <c r="AH465" s="1">
        <f>IF(ISBLANK(cp[[#This Row],[total_beneficiaries_reached]]),SUM(cp[[#This Row],[calc_children]],cp[[#This Row],[calc_adults]]),cp[[#This Row],[total_beneficiaries_reached]])</f>
        <v>0</v>
      </c>
      <c r="AI465" s="49" t="str">
        <f ca="1">IF(B465="","",OFFSET(table_admin1[[#Headers],[ADM1_PT]],MATCH(B465,admin1,0),1))</f>
        <v/>
      </c>
      <c r="AJ465" s="49" t="str">
        <f t="shared" ca="1" si="14"/>
        <v/>
      </c>
      <c r="AK465" s="49" t="str">
        <f t="shared" ca="1" si="15"/>
        <v/>
      </c>
    </row>
    <row r="466" spans="29:37" x14ac:dyDescent="0.2">
      <c r="AC466" s="1">
        <f>IF(ISBLANK(cp[[#This Row],[total_boys]]),SUM(cp[[#This Row],[boys_0-5_reached]],cp[[#This Row],[boys_6-12_reached]],cp[[#This Row],[boys_13-18_reached]]),cp[[#This Row],[total_boys]])</f>
        <v>0</v>
      </c>
      <c r="AD466" s="1">
        <f>IF(ISBLANK(cp[[#This Row],[total_girls]]),SUM(cp[[#This Row],[girls_0-5_reached]],cp[[#This Row],[girls_6-12_reached]],cp[[#This Row],[girls_13-18_reached]]),cp[[#This Row],[total_girls]])</f>
        <v>0</v>
      </c>
      <c r="AE466" s="1">
        <f>IF(ISBLANK(cp[[#This Row],[total_children]]),SUM(cp[[#This Row],[calc_boys]],cp[[#This Row],[calc_girls]]),cp[[#This Row],[total_children]])</f>
        <v>0</v>
      </c>
      <c r="AF466" s="1">
        <f>IF(ISBLANK(cp[[#This Row],[total_pwd]]),SUM(cp[[#This Row],[total_pwd_men]],cp[[#This Row],[total_pwd_women]]),cp[[#This Row],[total_pwd]])</f>
        <v>0</v>
      </c>
      <c r="AG466" s="1">
        <f>IF(ISBLANK(cp[[#This Row],[total_adults]]),SUM(cp[[#This Row],[total_men]],cp[[#This Row],[total_women]]),cp[[#This Row],[total_adults]])</f>
        <v>0</v>
      </c>
      <c r="AH466" s="1">
        <f>IF(ISBLANK(cp[[#This Row],[total_beneficiaries_reached]]),SUM(cp[[#This Row],[calc_children]],cp[[#This Row],[calc_adults]]),cp[[#This Row],[total_beneficiaries_reached]])</f>
        <v>0</v>
      </c>
      <c r="AI466" s="49" t="str">
        <f ca="1">IF(B466="","",OFFSET(table_admin1[[#Headers],[ADM1_PT]],MATCH(B466,admin1,0),1))</f>
        <v/>
      </c>
      <c r="AJ466" s="49" t="str">
        <f t="shared" ca="1" si="14"/>
        <v/>
      </c>
      <c r="AK466" s="49" t="str">
        <f t="shared" ca="1" si="15"/>
        <v/>
      </c>
    </row>
    <row r="467" spans="29:37" x14ac:dyDescent="0.2">
      <c r="AC467" s="1">
        <f>IF(ISBLANK(cp[[#This Row],[total_boys]]),SUM(cp[[#This Row],[boys_0-5_reached]],cp[[#This Row],[boys_6-12_reached]],cp[[#This Row],[boys_13-18_reached]]),cp[[#This Row],[total_boys]])</f>
        <v>0</v>
      </c>
      <c r="AD467" s="1">
        <f>IF(ISBLANK(cp[[#This Row],[total_girls]]),SUM(cp[[#This Row],[girls_0-5_reached]],cp[[#This Row],[girls_6-12_reached]],cp[[#This Row],[girls_13-18_reached]]),cp[[#This Row],[total_girls]])</f>
        <v>0</v>
      </c>
      <c r="AE467" s="1">
        <f>IF(ISBLANK(cp[[#This Row],[total_children]]),SUM(cp[[#This Row],[calc_boys]],cp[[#This Row],[calc_girls]]),cp[[#This Row],[total_children]])</f>
        <v>0</v>
      </c>
      <c r="AF467" s="1">
        <f>IF(ISBLANK(cp[[#This Row],[total_pwd]]),SUM(cp[[#This Row],[total_pwd_men]],cp[[#This Row],[total_pwd_women]]),cp[[#This Row],[total_pwd]])</f>
        <v>0</v>
      </c>
      <c r="AG467" s="1">
        <f>IF(ISBLANK(cp[[#This Row],[total_adults]]),SUM(cp[[#This Row],[total_men]],cp[[#This Row],[total_women]]),cp[[#This Row],[total_adults]])</f>
        <v>0</v>
      </c>
      <c r="AH467" s="1">
        <f>IF(ISBLANK(cp[[#This Row],[total_beneficiaries_reached]]),SUM(cp[[#This Row],[calc_children]],cp[[#This Row],[calc_adults]]),cp[[#This Row],[total_beneficiaries_reached]])</f>
        <v>0</v>
      </c>
      <c r="AI467" s="49" t="str">
        <f ca="1">IF(B467="","",OFFSET(table_admin1[[#Headers],[ADM1_PT]],MATCH(B467,admin1,0),1))</f>
        <v/>
      </c>
      <c r="AJ467" s="49" t="str">
        <f t="shared" ca="1" si="14"/>
        <v/>
      </c>
      <c r="AK467" s="49" t="str">
        <f t="shared" ca="1" si="15"/>
        <v/>
      </c>
    </row>
    <row r="468" spans="29:37" x14ac:dyDescent="0.2">
      <c r="AC468" s="1">
        <f>IF(ISBLANK(cp[[#This Row],[total_boys]]),SUM(cp[[#This Row],[boys_0-5_reached]],cp[[#This Row],[boys_6-12_reached]],cp[[#This Row],[boys_13-18_reached]]),cp[[#This Row],[total_boys]])</f>
        <v>0</v>
      </c>
      <c r="AD468" s="1">
        <f>IF(ISBLANK(cp[[#This Row],[total_girls]]),SUM(cp[[#This Row],[girls_0-5_reached]],cp[[#This Row],[girls_6-12_reached]],cp[[#This Row],[girls_13-18_reached]]),cp[[#This Row],[total_girls]])</f>
        <v>0</v>
      </c>
      <c r="AE468" s="1">
        <f>IF(ISBLANK(cp[[#This Row],[total_children]]),SUM(cp[[#This Row],[calc_boys]],cp[[#This Row],[calc_girls]]),cp[[#This Row],[total_children]])</f>
        <v>0</v>
      </c>
      <c r="AF468" s="1">
        <f>IF(ISBLANK(cp[[#This Row],[total_pwd]]),SUM(cp[[#This Row],[total_pwd_men]],cp[[#This Row],[total_pwd_women]]),cp[[#This Row],[total_pwd]])</f>
        <v>0</v>
      </c>
      <c r="AG468" s="1">
        <f>IF(ISBLANK(cp[[#This Row],[total_adults]]),SUM(cp[[#This Row],[total_men]],cp[[#This Row],[total_women]]),cp[[#This Row],[total_adults]])</f>
        <v>0</v>
      </c>
      <c r="AH468" s="1">
        <f>IF(ISBLANK(cp[[#This Row],[total_beneficiaries_reached]]),SUM(cp[[#This Row],[calc_children]],cp[[#This Row],[calc_adults]]),cp[[#This Row],[total_beneficiaries_reached]])</f>
        <v>0</v>
      </c>
      <c r="AI468" s="49" t="str">
        <f ca="1">IF(B468="","",OFFSET(table_admin1[[#Headers],[ADM1_PT]],MATCH(B468,admin1,0),1))</f>
        <v/>
      </c>
      <c r="AJ468" s="49" t="str">
        <f t="shared" ca="1" si="14"/>
        <v/>
      </c>
      <c r="AK468" s="49" t="str">
        <f t="shared" ca="1" si="15"/>
        <v/>
      </c>
    </row>
    <row r="469" spans="29:37" x14ac:dyDescent="0.2">
      <c r="AC469" s="1">
        <f>IF(ISBLANK(cp[[#This Row],[total_boys]]),SUM(cp[[#This Row],[boys_0-5_reached]],cp[[#This Row],[boys_6-12_reached]],cp[[#This Row],[boys_13-18_reached]]),cp[[#This Row],[total_boys]])</f>
        <v>0</v>
      </c>
      <c r="AD469" s="1">
        <f>IF(ISBLANK(cp[[#This Row],[total_girls]]),SUM(cp[[#This Row],[girls_0-5_reached]],cp[[#This Row],[girls_6-12_reached]],cp[[#This Row],[girls_13-18_reached]]),cp[[#This Row],[total_girls]])</f>
        <v>0</v>
      </c>
      <c r="AE469" s="1">
        <f>IF(ISBLANK(cp[[#This Row],[total_children]]),SUM(cp[[#This Row],[calc_boys]],cp[[#This Row],[calc_girls]]),cp[[#This Row],[total_children]])</f>
        <v>0</v>
      </c>
      <c r="AF469" s="1">
        <f>IF(ISBLANK(cp[[#This Row],[total_pwd]]),SUM(cp[[#This Row],[total_pwd_men]],cp[[#This Row],[total_pwd_women]]),cp[[#This Row],[total_pwd]])</f>
        <v>0</v>
      </c>
      <c r="AG469" s="1">
        <f>IF(ISBLANK(cp[[#This Row],[total_adults]]),SUM(cp[[#This Row],[total_men]],cp[[#This Row],[total_women]]),cp[[#This Row],[total_adults]])</f>
        <v>0</v>
      </c>
      <c r="AH469" s="1">
        <f>IF(ISBLANK(cp[[#This Row],[total_beneficiaries_reached]]),SUM(cp[[#This Row],[calc_children]],cp[[#This Row],[calc_adults]]),cp[[#This Row],[total_beneficiaries_reached]])</f>
        <v>0</v>
      </c>
      <c r="AI469" s="49" t="str">
        <f ca="1">IF(B469="","",OFFSET(table_admin1[[#Headers],[ADM1_PT]],MATCH(B469,admin1,0),1))</f>
        <v/>
      </c>
      <c r="AJ469" s="49" t="str">
        <f t="shared" ca="1" si="14"/>
        <v/>
      </c>
      <c r="AK469" s="49" t="str">
        <f t="shared" ca="1" si="15"/>
        <v/>
      </c>
    </row>
    <row r="470" spans="29:37" x14ac:dyDescent="0.2">
      <c r="AC470" s="1">
        <f>IF(ISBLANK(cp[[#This Row],[total_boys]]),SUM(cp[[#This Row],[boys_0-5_reached]],cp[[#This Row],[boys_6-12_reached]],cp[[#This Row],[boys_13-18_reached]]),cp[[#This Row],[total_boys]])</f>
        <v>0</v>
      </c>
      <c r="AD470" s="1">
        <f>IF(ISBLANK(cp[[#This Row],[total_girls]]),SUM(cp[[#This Row],[girls_0-5_reached]],cp[[#This Row],[girls_6-12_reached]],cp[[#This Row],[girls_13-18_reached]]),cp[[#This Row],[total_girls]])</f>
        <v>0</v>
      </c>
      <c r="AE470" s="1">
        <f>IF(ISBLANK(cp[[#This Row],[total_children]]),SUM(cp[[#This Row],[calc_boys]],cp[[#This Row],[calc_girls]]),cp[[#This Row],[total_children]])</f>
        <v>0</v>
      </c>
      <c r="AF470" s="1">
        <f>IF(ISBLANK(cp[[#This Row],[total_pwd]]),SUM(cp[[#This Row],[total_pwd_men]],cp[[#This Row],[total_pwd_women]]),cp[[#This Row],[total_pwd]])</f>
        <v>0</v>
      </c>
      <c r="AG470" s="1">
        <f>IF(ISBLANK(cp[[#This Row],[total_adults]]),SUM(cp[[#This Row],[total_men]],cp[[#This Row],[total_women]]),cp[[#This Row],[total_adults]])</f>
        <v>0</v>
      </c>
      <c r="AH470" s="1">
        <f>IF(ISBLANK(cp[[#This Row],[total_beneficiaries_reached]]),SUM(cp[[#This Row],[calc_children]],cp[[#This Row],[calc_adults]]),cp[[#This Row],[total_beneficiaries_reached]])</f>
        <v>0</v>
      </c>
      <c r="AI470" s="49" t="str">
        <f ca="1">IF(B470="","",OFFSET(table_admin1[[#Headers],[ADM1_PT]],MATCH(B470,admin1,0),1))</f>
        <v/>
      </c>
      <c r="AJ470" s="49" t="str">
        <f t="shared" ca="1" si="14"/>
        <v/>
      </c>
      <c r="AK470" s="49" t="str">
        <f t="shared" ca="1" si="15"/>
        <v/>
      </c>
    </row>
    <row r="471" spans="29:37" x14ac:dyDescent="0.2">
      <c r="AC471" s="1">
        <f>IF(ISBLANK(cp[[#This Row],[total_boys]]),SUM(cp[[#This Row],[boys_0-5_reached]],cp[[#This Row],[boys_6-12_reached]],cp[[#This Row],[boys_13-18_reached]]),cp[[#This Row],[total_boys]])</f>
        <v>0</v>
      </c>
      <c r="AD471" s="1">
        <f>IF(ISBLANK(cp[[#This Row],[total_girls]]),SUM(cp[[#This Row],[girls_0-5_reached]],cp[[#This Row],[girls_6-12_reached]],cp[[#This Row],[girls_13-18_reached]]),cp[[#This Row],[total_girls]])</f>
        <v>0</v>
      </c>
      <c r="AE471" s="1">
        <f>IF(ISBLANK(cp[[#This Row],[total_children]]),SUM(cp[[#This Row],[calc_boys]],cp[[#This Row],[calc_girls]]),cp[[#This Row],[total_children]])</f>
        <v>0</v>
      </c>
      <c r="AF471" s="1">
        <f>IF(ISBLANK(cp[[#This Row],[total_pwd]]),SUM(cp[[#This Row],[total_pwd_men]],cp[[#This Row],[total_pwd_women]]),cp[[#This Row],[total_pwd]])</f>
        <v>0</v>
      </c>
      <c r="AG471" s="1">
        <f>IF(ISBLANK(cp[[#This Row],[total_adults]]),SUM(cp[[#This Row],[total_men]],cp[[#This Row],[total_women]]),cp[[#This Row],[total_adults]])</f>
        <v>0</v>
      </c>
      <c r="AH471" s="1">
        <f>IF(ISBLANK(cp[[#This Row],[total_beneficiaries_reached]]),SUM(cp[[#This Row],[calc_children]],cp[[#This Row],[calc_adults]]),cp[[#This Row],[total_beneficiaries_reached]])</f>
        <v>0</v>
      </c>
      <c r="AI471" s="49" t="str">
        <f ca="1">IF(B471="","",OFFSET(table_admin1[[#Headers],[ADM1_PT]],MATCH(B471,admin1,0),1))</f>
        <v/>
      </c>
      <c r="AJ471" s="49" t="str">
        <f t="shared" ca="1" si="14"/>
        <v/>
      </c>
      <c r="AK471" s="49" t="str">
        <f t="shared" ca="1" si="15"/>
        <v/>
      </c>
    </row>
    <row r="472" spans="29:37" x14ac:dyDescent="0.2">
      <c r="AC472" s="1">
        <f>IF(ISBLANK(cp[[#This Row],[total_boys]]),SUM(cp[[#This Row],[boys_0-5_reached]],cp[[#This Row],[boys_6-12_reached]],cp[[#This Row],[boys_13-18_reached]]),cp[[#This Row],[total_boys]])</f>
        <v>0</v>
      </c>
      <c r="AD472" s="1">
        <f>IF(ISBLANK(cp[[#This Row],[total_girls]]),SUM(cp[[#This Row],[girls_0-5_reached]],cp[[#This Row],[girls_6-12_reached]],cp[[#This Row],[girls_13-18_reached]]),cp[[#This Row],[total_girls]])</f>
        <v>0</v>
      </c>
      <c r="AE472" s="1">
        <f>IF(ISBLANK(cp[[#This Row],[total_children]]),SUM(cp[[#This Row],[calc_boys]],cp[[#This Row],[calc_girls]]),cp[[#This Row],[total_children]])</f>
        <v>0</v>
      </c>
      <c r="AF472" s="1">
        <f>IF(ISBLANK(cp[[#This Row],[total_pwd]]),SUM(cp[[#This Row],[total_pwd_men]],cp[[#This Row],[total_pwd_women]]),cp[[#This Row],[total_pwd]])</f>
        <v>0</v>
      </c>
      <c r="AG472" s="1">
        <f>IF(ISBLANK(cp[[#This Row],[total_adults]]),SUM(cp[[#This Row],[total_men]],cp[[#This Row],[total_women]]),cp[[#This Row],[total_adults]])</f>
        <v>0</v>
      </c>
      <c r="AH472" s="1">
        <f>IF(ISBLANK(cp[[#This Row],[total_beneficiaries_reached]]),SUM(cp[[#This Row],[calc_children]],cp[[#This Row],[calc_adults]]),cp[[#This Row],[total_beneficiaries_reached]])</f>
        <v>0</v>
      </c>
      <c r="AI472" s="49" t="str">
        <f ca="1">IF(B472="","",OFFSET(table_admin1[[#Headers],[ADM1_PT]],MATCH(B472,admin1,0),1))</f>
        <v/>
      </c>
      <c r="AJ472" s="49" t="str">
        <f t="shared" ca="1" si="14"/>
        <v/>
      </c>
      <c r="AK472" s="49" t="str">
        <f t="shared" ca="1" si="15"/>
        <v/>
      </c>
    </row>
    <row r="473" spans="29:37" x14ac:dyDescent="0.2">
      <c r="AC473" s="1">
        <f>IF(ISBLANK(cp[[#This Row],[total_boys]]),SUM(cp[[#This Row],[boys_0-5_reached]],cp[[#This Row],[boys_6-12_reached]],cp[[#This Row],[boys_13-18_reached]]),cp[[#This Row],[total_boys]])</f>
        <v>0</v>
      </c>
      <c r="AD473" s="1">
        <f>IF(ISBLANK(cp[[#This Row],[total_girls]]),SUM(cp[[#This Row],[girls_0-5_reached]],cp[[#This Row],[girls_6-12_reached]],cp[[#This Row],[girls_13-18_reached]]),cp[[#This Row],[total_girls]])</f>
        <v>0</v>
      </c>
      <c r="AE473" s="1">
        <f>IF(ISBLANK(cp[[#This Row],[total_children]]),SUM(cp[[#This Row],[calc_boys]],cp[[#This Row],[calc_girls]]),cp[[#This Row],[total_children]])</f>
        <v>0</v>
      </c>
      <c r="AF473" s="1">
        <f>IF(ISBLANK(cp[[#This Row],[total_pwd]]),SUM(cp[[#This Row],[total_pwd_men]],cp[[#This Row],[total_pwd_women]]),cp[[#This Row],[total_pwd]])</f>
        <v>0</v>
      </c>
      <c r="AG473" s="1">
        <f>IF(ISBLANK(cp[[#This Row],[total_adults]]),SUM(cp[[#This Row],[total_men]],cp[[#This Row],[total_women]]),cp[[#This Row],[total_adults]])</f>
        <v>0</v>
      </c>
      <c r="AH473" s="1">
        <f>IF(ISBLANK(cp[[#This Row],[total_beneficiaries_reached]]),SUM(cp[[#This Row],[calc_children]],cp[[#This Row],[calc_adults]]),cp[[#This Row],[total_beneficiaries_reached]])</f>
        <v>0</v>
      </c>
      <c r="AI473" s="49" t="str">
        <f ca="1">IF(B473="","",OFFSET(table_admin1[[#Headers],[ADM1_PT]],MATCH(B473,admin1,0),1))</f>
        <v/>
      </c>
      <c r="AJ473" s="49" t="str">
        <f t="shared" ca="1" si="14"/>
        <v/>
      </c>
      <c r="AK473" s="49" t="str">
        <f t="shared" ca="1" si="15"/>
        <v/>
      </c>
    </row>
    <row r="474" spans="29:37" x14ac:dyDescent="0.2">
      <c r="AC474" s="1">
        <f>IF(ISBLANK(cp[[#This Row],[total_boys]]),SUM(cp[[#This Row],[boys_0-5_reached]],cp[[#This Row],[boys_6-12_reached]],cp[[#This Row],[boys_13-18_reached]]),cp[[#This Row],[total_boys]])</f>
        <v>0</v>
      </c>
      <c r="AD474" s="1">
        <f>IF(ISBLANK(cp[[#This Row],[total_girls]]),SUM(cp[[#This Row],[girls_0-5_reached]],cp[[#This Row],[girls_6-12_reached]],cp[[#This Row],[girls_13-18_reached]]),cp[[#This Row],[total_girls]])</f>
        <v>0</v>
      </c>
      <c r="AE474" s="1">
        <f>IF(ISBLANK(cp[[#This Row],[total_children]]),SUM(cp[[#This Row],[calc_boys]],cp[[#This Row],[calc_girls]]),cp[[#This Row],[total_children]])</f>
        <v>0</v>
      </c>
      <c r="AF474" s="1">
        <f>IF(ISBLANK(cp[[#This Row],[total_pwd]]),SUM(cp[[#This Row],[total_pwd_men]],cp[[#This Row],[total_pwd_women]]),cp[[#This Row],[total_pwd]])</f>
        <v>0</v>
      </c>
      <c r="AG474" s="1">
        <f>IF(ISBLANK(cp[[#This Row],[total_adults]]),SUM(cp[[#This Row],[total_men]],cp[[#This Row],[total_women]]),cp[[#This Row],[total_adults]])</f>
        <v>0</v>
      </c>
      <c r="AH474" s="1">
        <f>IF(ISBLANK(cp[[#This Row],[total_beneficiaries_reached]]),SUM(cp[[#This Row],[calc_children]],cp[[#This Row],[calc_adults]]),cp[[#This Row],[total_beneficiaries_reached]])</f>
        <v>0</v>
      </c>
      <c r="AI474" s="49" t="str">
        <f ca="1">IF(B474="","",OFFSET(table_admin1[[#Headers],[ADM1_PT]],MATCH(B474,admin1,0),1))</f>
        <v/>
      </c>
      <c r="AJ474" s="49" t="str">
        <f t="shared" ca="1" si="14"/>
        <v/>
      </c>
      <c r="AK474" s="49" t="str">
        <f t="shared" ca="1" si="15"/>
        <v/>
      </c>
    </row>
    <row r="475" spans="29:37" x14ac:dyDescent="0.2">
      <c r="AC475" s="1">
        <f>IF(ISBLANK(cp[[#This Row],[total_boys]]),SUM(cp[[#This Row],[boys_0-5_reached]],cp[[#This Row],[boys_6-12_reached]],cp[[#This Row],[boys_13-18_reached]]),cp[[#This Row],[total_boys]])</f>
        <v>0</v>
      </c>
      <c r="AD475" s="1">
        <f>IF(ISBLANK(cp[[#This Row],[total_girls]]),SUM(cp[[#This Row],[girls_0-5_reached]],cp[[#This Row],[girls_6-12_reached]],cp[[#This Row],[girls_13-18_reached]]),cp[[#This Row],[total_girls]])</f>
        <v>0</v>
      </c>
      <c r="AE475" s="1">
        <f>IF(ISBLANK(cp[[#This Row],[total_children]]),SUM(cp[[#This Row],[calc_boys]],cp[[#This Row],[calc_girls]]),cp[[#This Row],[total_children]])</f>
        <v>0</v>
      </c>
      <c r="AF475" s="1">
        <f>IF(ISBLANK(cp[[#This Row],[total_pwd]]),SUM(cp[[#This Row],[total_pwd_men]],cp[[#This Row],[total_pwd_women]]),cp[[#This Row],[total_pwd]])</f>
        <v>0</v>
      </c>
      <c r="AG475" s="1">
        <f>IF(ISBLANK(cp[[#This Row],[total_adults]]),SUM(cp[[#This Row],[total_men]],cp[[#This Row],[total_women]]),cp[[#This Row],[total_adults]])</f>
        <v>0</v>
      </c>
      <c r="AH475" s="1">
        <f>IF(ISBLANK(cp[[#This Row],[total_beneficiaries_reached]]),SUM(cp[[#This Row],[calc_children]],cp[[#This Row],[calc_adults]]),cp[[#This Row],[total_beneficiaries_reached]])</f>
        <v>0</v>
      </c>
      <c r="AI475" s="49" t="str">
        <f ca="1">IF(B475="","",OFFSET(table_admin1[[#Headers],[ADM1_PT]],MATCH(B475,admin1,0),1))</f>
        <v/>
      </c>
      <c r="AJ475" s="49" t="str">
        <f t="shared" ca="1" si="14"/>
        <v/>
      </c>
      <c r="AK475" s="49" t="str">
        <f t="shared" ca="1" si="15"/>
        <v/>
      </c>
    </row>
    <row r="476" spans="29:37" x14ac:dyDescent="0.2">
      <c r="AC476" s="1">
        <f>IF(ISBLANK(cp[[#This Row],[total_boys]]),SUM(cp[[#This Row],[boys_0-5_reached]],cp[[#This Row],[boys_6-12_reached]],cp[[#This Row],[boys_13-18_reached]]),cp[[#This Row],[total_boys]])</f>
        <v>0</v>
      </c>
      <c r="AD476" s="1">
        <f>IF(ISBLANK(cp[[#This Row],[total_girls]]),SUM(cp[[#This Row],[girls_0-5_reached]],cp[[#This Row],[girls_6-12_reached]],cp[[#This Row],[girls_13-18_reached]]),cp[[#This Row],[total_girls]])</f>
        <v>0</v>
      </c>
      <c r="AE476" s="1">
        <f>IF(ISBLANK(cp[[#This Row],[total_children]]),SUM(cp[[#This Row],[calc_boys]],cp[[#This Row],[calc_girls]]),cp[[#This Row],[total_children]])</f>
        <v>0</v>
      </c>
      <c r="AF476" s="1">
        <f>IF(ISBLANK(cp[[#This Row],[total_pwd]]),SUM(cp[[#This Row],[total_pwd_men]],cp[[#This Row],[total_pwd_women]]),cp[[#This Row],[total_pwd]])</f>
        <v>0</v>
      </c>
      <c r="AG476" s="1">
        <f>IF(ISBLANK(cp[[#This Row],[total_adults]]),SUM(cp[[#This Row],[total_men]],cp[[#This Row],[total_women]]),cp[[#This Row],[total_adults]])</f>
        <v>0</v>
      </c>
      <c r="AH476" s="1">
        <f>IF(ISBLANK(cp[[#This Row],[total_beneficiaries_reached]]),SUM(cp[[#This Row],[calc_children]],cp[[#This Row],[calc_adults]]),cp[[#This Row],[total_beneficiaries_reached]])</f>
        <v>0</v>
      </c>
      <c r="AI476" s="49" t="str">
        <f ca="1">IF(B476="","",OFFSET(table_admin1[[#Headers],[ADM1_PT]],MATCH(B476,admin1,0),1))</f>
        <v/>
      </c>
      <c r="AJ476" s="49" t="str">
        <f t="shared" ca="1" si="14"/>
        <v/>
      </c>
      <c r="AK476" s="49" t="str">
        <f t="shared" ca="1" si="15"/>
        <v/>
      </c>
    </row>
    <row r="477" spans="29:37" x14ac:dyDescent="0.2">
      <c r="AC477" s="1">
        <f>IF(ISBLANK(cp[[#This Row],[total_boys]]),SUM(cp[[#This Row],[boys_0-5_reached]],cp[[#This Row],[boys_6-12_reached]],cp[[#This Row],[boys_13-18_reached]]),cp[[#This Row],[total_boys]])</f>
        <v>0</v>
      </c>
      <c r="AD477" s="1">
        <f>IF(ISBLANK(cp[[#This Row],[total_girls]]),SUM(cp[[#This Row],[girls_0-5_reached]],cp[[#This Row],[girls_6-12_reached]],cp[[#This Row],[girls_13-18_reached]]),cp[[#This Row],[total_girls]])</f>
        <v>0</v>
      </c>
      <c r="AE477" s="1">
        <f>IF(ISBLANK(cp[[#This Row],[total_children]]),SUM(cp[[#This Row],[calc_boys]],cp[[#This Row],[calc_girls]]),cp[[#This Row],[total_children]])</f>
        <v>0</v>
      </c>
      <c r="AF477" s="1">
        <f>IF(ISBLANK(cp[[#This Row],[total_pwd]]),SUM(cp[[#This Row],[total_pwd_men]],cp[[#This Row],[total_pwd_women]]),cp[[#This Row],[total_pwd]])</f>
        <v>0</v>
      </c>
      <c r="AG477" s="1">
        <f>IF(ISBLANK(cp[[#This Row],[total_adults]]),SUM(cp[[#This Row],[total_men]],cp[[#This Row],[total_women]]),cp[[#This Row],[total_adults]])</f>
        <v>0</v>
      </c>
      <c r="AH477" s="1">
        <f>IF(ISBLANK(cp[[#This Row],[total_beneficiaries_reached]]),SUM(cp[[#This Row],[calc_children]],cp[[#This Row],[calc_adults]]),cp[[#This Row],[total_beneficiaries_reached]])</f>
        <v>0</v>
      </c>
      <c r="AI477" s="49" t="str">
        <f ca="1">IF(B477="","",OFFSET(table_admin1[[#Headers],[ADM1_PT]],MATCH(B477,admin1,0),1))</f>
        <v/>
      </c>
      <c r="AJ477" s="49" t="str">
        <f t="shared" ca="1" si="14"/>
        <v/>
      </c>
      <c r="AK477" s="49" t="str">
        <f t="shared" ca="1" si="15"/>
        <v/>
      </c>
    </row>
    <row r="478" spans="29:37" x14ac:dyDescent="0.2">
      <c r="AC478" s="1">
        <f>IF(ISBLANK(cp[[#This Row],[total_boys]]),SUM(cp[[#This Row],[boys_0-5_reached]],cp[[#This Row],[boys_6-12_reached]],cp[[#This Row],[boys_13-18_reached]]),cp[[#This Row],[total_boys]])</f>
        <v>0</v>
      </c>
      <c r="AD478" s="1">
        <f>IF(ISBLANK(cp[[#This Row],[total_girls]]),SUM(cp[[#This Row],[girls_0-5_reached]],cp[[#This Row],[girls_6-12_reached]],cp[[#This Row],[girls_13-18_reached]]),cp[[#This Row],[total_girls]])</f>
        <v>0</v>
      </c>
      <c r="AE478" s="1">
        <f>IF(ISBLANK(cp[[#This Row],[total_children]]),SUM(cp[[#This Row],[calc_boys]],cp[[#This Row],[calc_girls]]),cp[[#This Row],[total_children]])</f>
        <v>0</v>
      </c>
      <c r="AF478" s="1">
        <f>IF(ISBLANK(cp[[#This Row],[total_pwd]]),SUM(cp[[#This Row],[total_pwd_men]],cp[[#This Row],[total_pwd_women]]),cp[[#This Row],[total_pwd]])</f>
        <v>0</v>
      </c>
      <c r="AG478" s="1">
        <f>IF(ISBLANK(cp[[#This Row],[total_adults]]),SUM(cp[[#This Row],[total_men]],cp[[#This Row],[total_women]]),cp[[#This Row],[total_adults]])</f>
        <v>0</v>
      </c>
      <c r="AH478" s="1">
        <f>IF(ISBLANK(cp[[#This Row],[total_beneficiaries_reached]]),SUM(cp[[#This Row],[calc_children]],cp[[#This Row],[calc_adults]]),cp[[#This Row],[total_beneficiaries_reached]])</f>
        <v>0</v>
      </c>
      <c r="AI478" s="49" t="str">
        <f ca="1">IF(B478="","",OFFSET(table_admin1[[#Headers],[ADM1_PT]],MATCH(B478,admin1,0),1))</f>
        <v/>
      </c>
      <c r="AJ478" s="49" t="str">
        <f t="shared" ca="1" si="14"/>
        <v/>
      </c>
      <c r="AK478" s="49" t="str">
        <f t="shared" ca="1" si="15"/>
        <v/>
      </c>
    </row>
    <row r="479" spans="29:37" x14ac:dyDescent="0.2">
      <c r="AC479" s="1">
        <f>IF(ISBLANK(cp[[#This Row],[total_boys]]),SUM(cp[[#This Row],[boys_0-5_reached]],cp[[#This Row],[boys_6-12_reached]],cp[[#This Row],[boys_13-18_reached]]),cp[[#This Row],[total_boys]])</f>
        <v>0</v>
      </c>
      <c r="AD479" s="1">
        <f>IF(ISBLANK(cp[[#This Row],[total_girls]]),SUM(cp[[#This Row],[girls_0-5_reached]],cp[[#This Row],[girls_6-12_reached]],cp[[#This Row],[girls_13-18_reached]]),cp[[#This Row],[total_girls]])</f>
        <v>0</v>
      </c>
      <c r="AE479" s="1">
        <f>IF(ISBLANK(cp[[#This Row],[total_children]]),SUM(cp[[#This Row],[calc_boys]],cp[[#This Row],[calc_girls]]),cp[[#This Row],[total_children]])</f>
        <v>0</v>
      </c>
      <c r="AF479" s="1">
        <f>IF(ISBLANK(cp[[#This Row],[total_pwd]]),SUM(cp[[#This Row],[total_pwd_men]],cp[[#This Row],[total_pwd_women]]),cp[[#This Row],[total_pwd]])</f>
        <v>0</v>
      </c>
      <c r="AG479" s="1">
        <f>IF(ISBLANK(cp[[#This Row],[total_adults]]),SUM(cp[[#This Row],[total_men]],cp[[#This Row],[total_women]]),cp[[#This Row],[total_adults]])</f>
        <v>0</v>
      </c>
      <c r="AH479" s="1">
        <f>IF(ISBLANK(cp[[#This Row],[total_beneficiaries_reached]]),SUM(cp[[#This Row],[calc_children]],cp[[#This Row],[calc_adults]]),cp[[#This Row],[total_beneficiaries_reached]])</f>
        <v>0</v>
      </c>
      <c r="AI479" s="49" t="str">
        <f ca="1">IF(B479="","",OFFSET(table_admin1[[#Headers],[ADM1_PT]],MATCH(B479,admin1,0),1))</f>
        <v/>
      </c>
      <c r="AJ479" s="49" t="str">
        <f t="shared" ca="1" si="14"/>
        <v/>
      </c>
      <c r="AK479" s="49" t="str">
        <f t="shared" ca="1" si="15"/>
        <v/>
      </c>
    </row>
    <row r="480" spans="29:37" x14ac:dyDescent="0.2">
      <c r="AC480" s="1">
        <f>IF(ISBLANK(cp[[#This Row],[total_boys]]),SUM(cp[[#This Row],[boys_0-5_reached]],cp[[#This Row],[boys_6-12_reached]],cp[[#This Row],[boys_13-18_reached]]),cp[[#This Row],[total_boys]])</f>
        <v>0</v>
      </c>
      <c r="AD480" s="1">
        <f>IF(ISBLANK(cp[[#This Row],[total_girls]]),SUM(cp[[#This Row],[girls_0-5_reached]],cp[[#This Row],[girls_6-12_reached]],cp[[#This Row],[girls_13-18_reached]]),cp[[#This Row],[total_girls]])</f>
        <v>0</v>
      </c>
      <c r="AE480" s="1">
        <f>IF(ISBLANK(cp[[#This Row],[total_children]]),SUM(cp[[#This Row],[calc_boys]],cp[[#This Row],[calc_girls]]),cp[[#This Row],[total_children]])</f>
        <v>0</v>
      </c>
      <c r="AF480" s="1">
        <f>IF(ISBLANK(cp[[#This Row],[total_pwd]]),SUM(cp[[#This Row],[total_pwd_men]],cp[[#This Row],[total_pwd_women]]),cp[[#This Row],[total_pwd]])</f>
        <v>0</v>
      </c>
      <c r="AG480" s="1">
        <f>IF(ISBLANK(cp[[#This Row],[total_adults]]),SUM(cp[[#This Row],[total_men]],cp[[#This Row],[total_women]]),cp[[#This Row],[total_adults]])</f>
        <v>0</v>
      </c>
      <c r="AH480" s="1">
        <f>IF(ISBLANK(cp[[#This Row],[total_beneficiaries_reached]]),SUM(cp[[#This Row],[calc_children]],cp[[#This Row],[calc_adults]]),cp[[#This Row],[total_beneficiaries_reached]])</f>
        <v>0</v>
      </c>
      <c r="AI480" s="49" t="str">
        <f ca="1">IF(B480="","",OFFSET(table_admin1[[#Headers],[ADM1_PT]],MATCH(B480,admin1,0),1))</f>
        <v/>
      </c>
      <c r="AJ480" s="49" t="str">
        <f t="shared" ca="1" si="14"/>
        <v/>
      </c>
      <c r="AK480" s="49" t="str">
        <f t="shared" ca="1" si="15"/>
        <v/>
      </c>
    </row>
    <row r="481" spans="29:37" x14ac:dyDescent="0.2">
      <c r="AC481" s="1">
        <f>IF(ISBLANK(cp[[#This Row],[total_boys]]),SUM(cp[[#This Row],[boys_0-5_reached]],cp[[#This Row],[boys_6-12_reached]],cp[[#This Row],[boys_13-18_reached]]),cp[[#This Row],[total_boys]])</f>
        <v>0</v>
      </c>
      <c r="AD481" s="1">
        <f>IF(ISBLANK(cp[[#This Row],[total_girls]]),SUM(cp[[#This Row],[girls_0-5_reached]],cp[[#This Row],[girls_6-12_reached]],cp[[#This Row],[girls_13-18_reached]]),cp[[#This Row],[total_girls]])</f>
        <v>0</v>
      </c>
      <c r="AE481" s="1">
        <f>IF(ISBLANK(cp[[#This Row],[total_children]]),SUM(cp[[#This Row],[calc_boys]],cp[[#This Row],[calc_girls]]),cp[[#This Row],[total_children]])</f>
        <v>0</v>
      </c>
      <c r="AF481" s="1">
        <f>IF(ISBLANK(cp[[#This Row],[total_pwd]]),SUM(cp[[#This Row],[total_pwd_men]],cp[[#This Row],[total_pwd_women]]),cp[[#This Row],[total_pwd]])</f>
        <v>0</v>
      </c>
      <c r="AG481" s="1">
        <f>IF(ISBLANK(cp[[#This Row],[total_adults]]),SUM(cp[[#This Row],[total_men]],cp[[#This Row],[total_women]]),cp[[#This Row],[total_adults]])</f>
        <v>0</v>
      </c>
      <c r="AH481" s="1">
        <f>IF(ISBLANK(cp[[#This Row],[total_beneficiaries_reached]]),SUM(cp[[#This Row],[calc_children]],cp[[#This Row],[calc_adults]]),cp[[#This Row],[total_beneficiaries_reached]])</f>
        <v>0</v>
      </c>
      <c r="AI481" s="49" t="str">
        <f ca="1">IF(B481="","",OFFSET(table_admin1[[#Headers],[ADM1_PT]],MATCH(B481,admin1,0),1))</f>
        <v/>
      </c>
      <c r="AJ481" s="49" t="str">
        <f t="shared" ca="1" si="14"/>
        <v/>
      </c>
      <c r="AK481" s="49" t="str">
        <f t="shared" ca="1" si="15"/>
        <v/>
      </c>
    </row>
    <row r="482" spans="29:37" x14ac:dyDescent="0.2">
      <c r="AC482" s="1">
        <f>IF(ISBLANK(cp[[#This Row],[total_boys]]),SUM(cp[[#This Row],[boys_0-5_reached]],cp[[#This Row],[boys_6-12_reached]],cp[[#This Row],[boys_13-18_reached]]),cp[[#This Row],[total_boys]])</f>
        <v>0</v>
      </c>
      <c r="AD482" s="1">
        <f>IF(ISBLANK(cp[[#This Row],[total_girls]]),SUM(cp[[#This Row],[girls_0-5_reached]],cp[[#This Row],[girls_6-12_reached]],cp[[#This Row],[girls_13-18_reached]]),cp[[#This Row],[total_girls]])</f>
        <v>0</v>
      </c>
      <c r="AE482" s="1">
        <f>IF(ISBLANK(cp[[#This Row],[total_children]]),SUM(cp[[#This Row],[calc_boys]],cp[[#This Row],[calc_girls]]),cp[[#This Row],[total_children]])</f>
        <v>0</v>
      </c>
      <c r="AF482" s="1">
        <f>IF(ISBLANK(cp[[#This Row],[total_pwd]]),SUM(cp[[#This Row],[total_pwd_men]],cp[[#This Row],[total_pwd_women]]),cp[[#This Row],[total_pwd]])</f>
        <v>0</v>
      </c>
      <c r="AG482" s="1">
        <f>IF(ISBLANK(cp[[#This Row],[total_adults]]),SUM(cp[[#This Row],[total_men]],cp[[#This Row],[total_women]]),cp[[#This Row],[total_adults]])</f>
        <v>0</v>
      </c>
      <c r="AH482" s="1">
        <f>IF(ISBLANK(cp[[#This Row],[total_beneficiaries_reached]]),SUM(cp[[#This Row],[calc_children]],cp[[#This Row],[calc_adults]]),cp[[#This Row],[total_beneficiaries_reached]])</f>
        <v>0</v>
      </c>
      <c r="AI482" s="49" t="str">
        <f ca="1">IF(B482="","",OFFSET(table_admin1[[#Headers],[ADM1_PT]],MATCH(B482,admin1,0),1))</f>
        <v/>
      </c>
      <c r="AJ482" s="49" t="str">
        <f t="shared" ca="1" si="14"/>
        <v/>
      </c>
      <c r="AK482" s="49" t="str">
        <f t="shared" ca="1" si="15"/>
        <v/>
      </c>
    </row>
    <row r="483" spans="29:37" x14ac:dyDescent="0.2">
      <c r="AC483" s="1">
        <f>IF(ISBLANK(cp[[#This Row],[total_boys]]),SUM(cp[[#This Row],[boys_0-5_reached]],cp[[#This Row],[boys_6-12_reached]],cp[[#This Row],[boys_13-18_reached]]),cp[[#This Row],[total_boys]])</f>
        <v>0</v>
      </c>
      <c r="AD483" s="1">
        <f>IF(ISBLANK(cp[[#This Row],[total_girls]]),SUM(cp[[#This Row],[girls_0-5_reached]],cp[[#This Row],[girls_6-12_reached]],cp[[#This Row],[girls_13-18_reached]]),cp[[#This Row],[total_girls]])</f>
        <v>0</v>
      </c>
      <c r="AE483" s="1">
        <f>IF(ISBLANK(cp[[#This Row],[total_children]]),SUM(cp[[#This Row],[calc_boys]],cp[[#This Row],[calc_girls]]),cp[[#This Row],[total_children]])</f>
        <v>0</v>
      </c>
      <c r="AF483" s="1">
        <f>IF(ISBLANK(cp[[#This Row],[total_pwd]]),SUM(cp[[#This Row],[total_pwd_men]],cp[[#This Row],[total_pwd_women]]),cp[[#This Row],[total_pwd]])</f>
        <v>0</v>
      </c>
      <c r="AG483" s="1">
        <f>IF(ISBLANK(cp[[#This Row],[total_adults]]),SUM(cp[[#This Row],[total_men]],cp[[#This Row],[total_women]]),cp[[#This Row],[total_adults]])</f>
        <v>0</v>
      </c>
      <c r="AH483" s="1">
        <f>IF(ISBLANK(cp[[#This Row],[total_beneficiaries_reached]]),SUM(cp[[#This Row],[calc_children]],cp[[#This Row],[calc_adults]]),cp[[#This Row],[total_beneficiaries_reached]])</f>
        <v>0</v>
      </c>
      <c r="AI483" s="49" t="str">
        <f ca="1">IF(B483="","",OFFSET(table_admin1[[#Headers],[ADM1_PT]],MATCH(B483,admin1,0),1))</f>
        <v/>
      </c>
      <c r="AJ483" s="49" t="str">
        <f t="shared" ca="1" si="14"/>
        <v/>
      </c>
      <c r="AK483" s="49" t="str">
        <f t="shared" ca="1" si="15"/>
        <v/>
      </c>
    </row>
    <row r="484" spans="29:37" x14ac:dyDescent="0.2">
      <c r="AC484" s="1">
        <f>IF(ISBLANK(cp[[#This Row],[total_boys]]),SUM(cp[[#This Row],[boys_0-5_reached]],cp[[#This Row],[boys_6-12_reached]],cp[[#This Row],[boys_13-18_reached]]),cp[[#This Row],[total_boys]])</f>
        <v>0</v>
      </c>
      <c r="AD484" s="1">
        <f>IF(ISBLANK(cp[[#This Row],[total_girls]]),SUM(cp[[#This Row],[girls_0-5_reached]],cp[[#This Row],[girls_6-12_reached]],cp[[#This Row],[girls_13-18_reached]]),cp[[#This Row],[total_girls]])</f>
        <v>0</v>
      </c>
      <c r="AE484" s="1">
        <f>IF(ISBLANK(cp[[#This Row],[total_children]]),SUM(cp[[#This Row],[calc_boys]],cp[[#This Row],[calc_girls]]),cp[[#This Row],[total_children]])</f>
        <v>0</v>
      </c>
      <c r="AF484" s="1">
        <f>IF(ISBLANK(cp[[#This Row],[total_pwd]]),SUM(cp[[#This Row],[total_pwd_men]],cp[[#This Row],[total_pwd_women]]),cp[[#This Row],[total_pwd]])</f>
        <v>0</v>
      </c>
      <c r="AG484" s="1">
        <f>IF(ISBLANK(cp[[#This Row],[total_adults]]),SUM(cp[[#This Row],[total_men]],cp[[#This Row],[total_women]]),cp[[#This Row],[total_adults]])</f>
        <v>0</v>
      </c>
      <c r="AH484" s="1">
        <f>IF(ISBLANK(cp[[#This Row],[total_beneficiaries_reached]]),SUM(cp[[#This Row],[calc_children]],cp[[#This Row],[calc_adults]]),cp[[#This Row],[total_beneficiaries_reached]])</f>
        <v>0</v>
      </c>
      <c r="AI484" s="49" t="str">
        <f ca="1">IF(B484="","",OFFSET(table_admin1[[#Headers],[ADM1_PT]],MATCH(B484,admin1,0),1))</f>
        <v/>
      </c>
      <c r="AJ484" s="49" t="str">
        <f t="shared" ca="1" si="14"/>
        <v/>
      </c>
      <c r="AK484" s="49" t="str">
        <f t="shared" ca="1" si="15"/>
        <v/>
      </c>
    </row>
    <row r="485" spans="29:37" x14ac:dyDescent="0.2">
      <c r="AC485" s="1">
        <f>IF(ISBLANK(cp[[#This Row],[total_boys]]),SUM(cp[[#This Row],[boys_0-5_reached]],cp[[#This Row],[boys_6-12_reached]],cp[[#This Row],[boys_13-18_reached]]),cp[[#This Row],[total_boys]])</f>
        <v>0</v>
      </c>
      <c r="AD485" s="1">
        <f>IF(ISBLANK(cp[[#This Row],[total_girls]]),SUM(cp[[#This Row],[girls_0-5_reached]],cp[[#This Row],[girls_6-12_reached]],cp[[#This Row],[girls_13-18_reached]]),cp[[#This Row],[total_girls]])</f>
        <v>0</v>
      </c>
      <c r="AE485" s="1">
        <f>IF(ISBLANK(cp[[#This Row],[total_children]]),SUM(cp[[#This Row],[calc_boys]],cp[[#This Row],[calc_girls]]),cp[[#This Row],[total_children]])</f>
        <v>0</v>
      </c>
      <c r="AF485" s="1">
        <f>IF(ISBLANK(cp[[#This Row],[total_pwd]]),SUM(cp[[#This Row],[total_pwd_men]],cp[[#This Row],[total_pwd_women]]),cp[[#This Row],[total_pwd]])</f>
        <v>0</v>
      </c>
      <c r="AG485" s="1">
        <f>IF(ISBLANK(cp[[#This Row],[total_adults]]),SUM(cp[[#This Row],[total_men]],cp[[#This Row],[total_women]]),cp[[#This Row],[total_adults]])</f>
        <v>0</v>
      </c>
      <c r="AH485" s="1">
        <f>IF(ISBLANK(cp[[#This Row],[total_beneficiaries_reached]]),SUM(cp[[#This Row],[calc_children]],cp[[#This Row],[calc_adults]]),cp[[#This Row],[total_beneficiaries_reached]])</f>
        <v>0</v>
      </c>
      <c r="AI485" s="49" t="str">
        <f ca="1">IF(B485="","",OFFSET(table_admin1[[#Headers],[ADM1_PT]],MATCH(B485,admin1,0),1))</f>
        <v/>
      </c>
      <c r="AJ485" s="49" t="str">
        <f t="shared" ca="1" si="14"/>
        <v/>
      </c>
      <c r="AK485" s="49" t="str">
        <f t="shared" ca="1" si="15"/>
        <v/>
      </c>
    </row>
    <row r="486" spans="29:37" x14ac:dyDescent="0.2">
      <c r="AC486" s="1">
        <f>IF(ISBLANK(cp[[#This Row],[total_boys]]),SUM(cp[[#This Row],[boys_0-5_reached]],cp[[#This Row],[boys_6-12_reached]],cp[[#This Row],[boys_13-18_reached]]),cp[[#This Row],[total_boys]])</f>
        <v>0</v>
      </c>
      <c r="AD486" s="1">
        <f>IF(ISBLANK(cp[[#This Row],[total_girls]]),SUM(cp[[#This Row],[girls_0-5_reached]],cp[[#This Row],[girls_6-12_reached]],cp[[#This Row],[girls_13-18_reached]]),cp[[#This Row],[total_girls]])</f>
        <v>0</v>
      </c>
      <c r="AE486" s="1">
        <f>IF(ISBLANK(cp[[#This Row],[total_children]]),SUM(cp[[#This Row],[calc_boys]],cp[[#This Row],[calc_girls]]),cp[[#This Row],[total_children]])</f>
        <v>0</v>
      </c>
      <c r="AF486" s="1">
        <f>IF(ISBLANK(cp[[#This Row],[total_pwd]]),SUM(cp[[#This Row],[total_pwd_men]],cp[[#This Row],[total_pwd_women]]),cp[[#This Row],[total_pwd]])</f>
        <v>0</v>
      </c>
      <c r="AG486" s="1">
        <f>IF(ISBLANK(cp[[#This Row],[total_adults]]),SUM(cp[[#This Row],[total_men]],cp[[#This Row],[total_women]]),cp[[#This Row],[total_adults]])</f>
        <v>0</v>
      </c>
      <c r="AH486" s="1">
        <f>IF(ISBLANK(cp[[#This Row],[total_beneficiaries_reached]]),SUM(cp[[#This Row],[calc_children]],cp[[#This Row],[calc_adults]]),cp[[#This Row],[total_beneficiaries_reached]])</f>
        <v>0</v>
      </c>
      <c r="AI486" s="49" t="str">
        <f ca="1">IF(B486="","",OFFSET(table_admin1[[#Headers],[ADM1_PT]],MATCH(B486,admin1,0),1))</f>
        <v/>
      </c>
      <c r="AJ486" s="49" t="str">
        <f t="shared" ca="1" si="14"/>
        <v/>
      </c>
      <c r="AK486" s="49" t="str">
        <f t="shared" ca="1" si="15"/>
        <v/>
      </c>
    </row>
    <row r="487" spans="29:37" x14ac:dyDescent="0.2">
      <c r="AC487" s="1">
        <f>IF(ISBLANK(cp[[#This Row],[total_boys]]),SUM(cp[[#This Row],[boys_0-5_reached]],cp[[#This Row],[boys_6-12_reached]],cp[[#This Row],[boys_13-18_reached]]),cp[[#This Row],[total_boys]])</f>
        <v>0</v>
      </c>
      <c r="AD487" s="1">
        <f>IF(ISBLANK(cp[[#This Row],[total_girls]]),SUM(cp[[#This Row],[girls_0-5_reached]],cp[[#This Row],[girls_6-12_reached]],cp[[#This Row],[girls_13-18_reached]]),cp[[#This Row],[total_girls]])</f>
        <v>0</v>
      </c>
      <c r="AE487" s="1">
        <f>IF(ISBLANK(cp[[#This Row],[total_children]]),SUM(cp[[#This Row],[calc_boys]],cp[[#This Row],[calc_girls]]),cp[[#This Row],[total_children]])</f>
        <v>0</v>
      </c>
      <c r="AF487" s="1">
        <f>IF(ISBLANK(cp[[#This Row],[total_pwd]]),SUM(cp[[#This Row],[total_pwd_men]],cp[[#This Row],[total_pwd_women]]),cp[[#This Row],[total_pwd]])</f>
        <v>0</v>
      </c>
      <c r="AG487" s="1">
        <f>IF(ISBLANK(cp[[#This Row],[total_adults]]),SUM(cp[[#This Row],[total_men]],cp[[#This Row],[total_women]]),cp[[#This Row],[total_adults]])</f>
        <v>0</v>
      </c>
      <c r="AH487" s="1">
        <f>IF(ISBLANK(cp[[#This Row],[total_beneficiaries_reached]]),SUM(cp[[#This Row],[calc_children]],cp[[#This Row],[calc_adults]]),cp[[#This Row],[total_beneficiaries_reached]])</f>
        <v>0</v>
      </c>
      <c r="AI487" s="49" t="str">
        <f ca="1">IF(B487="","",OFFSET(table_admin1[[#Headers],[ADM1_PT]],MATCH(B487,admin1,0),1))</f>
        <v/>
      </c>
      <c r="AJ487" s="49" t="str">
        <f t="shared" ca="1" si="14"/>
        <v/>
      </c>
      <c r="AK487" s="49" t="str">
        <f t="shared" ca="1" si="15"/>
        <v/>
      </c>
    </row>
    <row r="488" spans="29:37" x14ac:dyDescent="0.2">
      <c r="AC488" s="1">
        <f>IF(ISBLANK(cp[[#This Row],[total_boys]]),SUM(cp[[#This Row],[boys_0-5_reached]],cp[[#This Row],[boys_6-12_reached]],cp[[#This Row],[boys_13-18_reached]]),cp[[#This Row],[total_boys]])</f>
        <v>0</v>
      </c>
      <c r="AD488" s="1">
        <f>IF(ISBLANK(cp[[#This Row],[total_girls]]),SUM(cp[[#This Row],[girls_0-5_reached]],cp[[#This Row],[girls_6-12_reached]],cp[[#This Row],[girls_13-18_reached]]),cp[[#This Row],[total_girls]])</f>
        <v>0</v>
      </c>
      <c r="AE488" s="1">
        <f>IF(ISBLANK(cp[[#This Row],[total_children]]),SUM(cp[[#This Row],[calc_boys]],cp[[#This Row],[calc_girls]]),cp[[#This Row],[total_children]])</f>
        <v>0</v>
      </c>
      <c r="AF488" s="1">
        <f>IF(ISBLANK(cp[[#This Row],[total_pwd]]),SUM(cp[[#This Row],[total_pwd_men]],cp[[#This Row],[total_pwd_women]]),cp[[#This Row],[total_pwd]])</f>
        <v>0</v>
      </c>
      <c r="AG488" s="1">
        <f>IF(ISBLANK(cp[[#This Row],[total_adults]]),SUM(cp[[#This Row],[total_men]],cp[[#This Row],[total_women]]),cp[[#This Row],[total_adults]])</f>
        <v>0</v>
      </c>
      <c r="AH488" s="1">
        <f>IF(ISBLANK(cp[[#This Row],[total_beneficiaries_reached]]),SUM(cp[[#This Row],[calc_children]],cp[[#This Row],[calc_adults]]),cp[[#This Row],[total_beneficiaries_reached]])</f>
        <v>0</v>
      </c>
      <c r="AI488" s="49" t="str">
        <f ca="1">IF(B488="","",OFFSET(table_admin1[[#Headers],[ADM1_PT]],MATCH(B488,admin1,0),1))</f>
        <v/>
      </c>
      <c r="AJ488" s="49" t="str">
        <f t="shared" ca="1" si="14"/>
        <v/>
      </c>
      <c r="AK488" s="49" t="str">
        <f t="shared" ca="1" si="15"/>
        <v/>
      </c>
    </row>
    <row r="489" spans="29:37" x14ac:dyDescent="0.2">
      <c r="AC489" s="1">
        <f>IF(ISBLANK(cp[[#This Row],[total_boys]]),SUM(cp[[#This Row],[boys_0-5_reached]],cp[[#This Row],[boys_6-12_reached]],cp[[#This Row],[boys_13-18_reached]]),cp[[#This Row],[total_boys]])</f>
        <v>0</v>
      </c>
      <c r="AD489" s="1">
        <f>IF(ISBLANK(cp[[#This Row],[total_girls]]),SUM(cp[[#This Row],[girls_0-5_reached]],cp[[#This Row],[girls_6-12_reached]],cp[[#This Row],[girls_13-18_reached]]),cp[[#This Row],[total_girls]])</f>
        <v>0</v>
      </c>
      <c r="AE489" s="1">
        <f>IF(ISBLANK(cp[[#This Row],[total_children]]),SUM(cp[[#This Row],[calc_boys]],cp[[#This Row],[calc_girls]]),cp[[#This Row],[total_children]])</f>
        <v>0</v>
      </c>
      <c r="AF489" s="1">
        <f>IF(ISBLANK(cp[[#This Row],[total_pwd]]),SUM(cp[[#This Row],[total_pwd_men]],cp[[#This Row],[total_pwd_women]]),cp[[#This Row],[total_pwd]])</f>
        <v>0</v>
      </c>
      <c r="AG489" s="1">
        <f>IF(ISBLANK(cp[[#This Row],[total_adults]]),SUM(cp[[#This Row],[total_men]],cp[[#This Row],[total_women]]),cp[[#This Row],[total_adults]])</f>
        <v>0</v>
      </c>
      <c r="AH489" s="1">
        <f>IF(ISBLANK(cp[[#This Row],[total_beneficiaries_reached]]),SUM(cp[[#This Row],[calc_children]],cp[[#This Row],[calc_adults]]),cp[[#This Row],[total_beneficiaries_reached]])</f>
        <v>0</v>
      </c>
      <c r="AI489" s="49" t="str">
        <f ca="1">IF(B489="","",OFFSET(table_admin1[[#Headers],[ADM1_PT]],MATCH(B489,admin1,0),1))</f>
        <v/>
      </c>
      <c r="AJ489" s="49" t="str">
        <f t="shared" ca="1" si="14"/>
        <v/>
      </c>
      <c r="AK489" s="49" t="str">
        <f t="shared" ca="1" si="15"/>
        <v/>
      </c>
    </row>
    <row r="490" spans="29:37" x14ac:dyDescent="0.2">
      <c r="AC490" s="1">
        <f>IF(ISBLANK(cp[[#This Row],[total_boys]]),SUM(cp[[#This Row],[boys_0-5_reached]],cp[[#This Row],[boys_6-12_reached]],cp[[#This Row],[boys_13-18_reached]]),cp[[#This Row],[total_boys]])</f>
        <v>0</v>
      </c>
      <c r="AD490" s="1">
        <f>IF(ISBLANK(cp[[#This Row],[total_girls]]),SUM(cp[[#This Row],[girls_0-5_reached]],cp[[#This Row],[girls_6-12_reached]],cp[[#This Row],[girls_13-18_reached]]),cp[[#This Row],[total_girls]])</f>
        <v>0</v>
      </c>
      <c r="AE490" s="1">
        <f>IF(ISBLANK(cp[[#This Row],[total_children]]),SUM(cp[[#This Row],[calc_boys]],cp[[#This Row],[calc_girls]]),cp[[#This Row],[total_children]])</f>
        <v>0</v>
      </c>
      <c r="AF490" s="1">
        <f>IF(ISBLANK(cp[[#This Row],[total_pwd]]),SUM(cp[[#This Row],[total_pwd_men]],cp[[#This Row],[total_pwd_women]]),cp[[#This Row],[total_pwd]])</f>
        <v>0</v>
      </c>
      <c r="AG490" s="1">
        <f>IF(ISBLANK(cp[[#This Row],[total_adults]]),SUM(cp[[#This Row],[total_men]],cp[[#This Row],[total_women]]),cp[[#This Row],[total_adults]])</f>
        <v>0</v>
      </c>
      <c r="AH490" s="1">
        <f>IF(ISBLANK(cp[[#This Row],[total_beneficiaries_reached]]),SUM(cp[[#This Row],[calc_children]],cp[[#This Row],[calc_adults]]),cp[[#This Row],[total_beneficiaries_reached]])</f>
        <v>0</v>
      </c>
      <c r="AI490" s="49" t="str">
        <f ca="1">IF(B490="","",OFFSET(table_admin1[[#Headers],[ADM1_PT]],MATCH(B490,admin1,0),1))</f>
        <v/>
      </c>
      <c r="AJ490" s="49" t="str">
        <f t="shared" ca="1" si="14"/>
        <v/>
      </c>
      <c r="AK490" s="49" t="str">
        <f t="shared" ca="1" si="15"/>
        <v/>
      </c>
    </row>
    <row r="491" spans="29:37" x14ac:dyDescent="0.2">
      <c r="AC491" s="1">
        <f>IF(ISBLANK(cp[[#This Row],[total_boys]]),SUM(cp[[#This Row],[boys_0-5_reached]],cp[[#This Row],[boys_6-12_reached]],cp[[#This Row],[boys_13-18_reached]]),cp[[#This Row],[total_boys]])</f>
        <v>0</v>
      </c>
      <c r="AD491" s="1">
        <f>IF(ISBLANK(cp[[#This Row],[total_girls]]),SUM(cp[[#This Row],[girls_0-5_reached]],cp[[#This Row],[girls_6-12_reached]],cp[[#This Row],[girls_13-18_reached]]),cp[[#This Row],[total_girls]])</f>
        <v>0</v>
      </c>
      <c r="AE491" s="1">
        <f>IF(ISBLANK(cp[[#This Row],[total_children]]),SUM(cp[[#This Row],[calc_boys]],cp[[#This Row],[calc_girls]]),cp[[#This Row],[total_children]])</f>
        <v>0</v>
      </c>
      <c r="AF491" s="1">
        <f>IF(ISBLANK(cp[[#This Row],[total_pwd]]),SUM(cp[[#This Row],[total_pwd_men]],cp[[#This Row],[total_pwd_women]]),cp[[#This Row],[total_pwd]])</f>
        <v>0</v>
      </c>
      <c r="AG491" s="1">
        <f>IF(ISBLANK(cp[[#This Row],[total_adults]]),SUM(cp[[#This Row],[total_men]],cp[[#This Row],[total_women]]),cp[[#This Row],[total_adults]])</f>
        <v>0</v>
      </c>
      <c r="AH491" s="1">
        <f>IF(ISBLANK(cp[[#This Row],[total_beneficiaries_reached]]),SUM(cp[[#This Row],[calc_children]],cp[[#This Row],[calc_adults]]),cp[[#This Row],[total_beneficiaries_reached]])</f>
        <v>0</v>
      </c>
      <c r="AI491" s="49" t="str">
        <f ca="1">IF(B491="","",OFFSET(table_admin1[[#Headers],[ADM1_PT]],MATCH(B491,admin1,0),1))</f>
        <v/>
      </c>
      <c r="AJ491" s="49" t="str">
        <f t="shared" ca="1" si="14"/>
        <v/>
      </c>
      <c r="AK491" s="49" t="str">
        <f t="shared" ca="1" si="15"/>
        <v/>
      </c>
    </row>
    <row r="492" spans="29:37" x14ac:dyDescent="0.2">
      <c r="AC492" s="1">
        <f>IF(ISBLANK(cp[[#This Row],[total_boys]]),SUM(cp[[#This Row],[boys_0-5_reached]],cp[[#This Row],[boys_6-12_reached]],cp[[#This Row],[boys_13-18_reached]]),cp[[#This Row],[total_boys]])</f>
        <v>0</v>
      </c>
      <c r="AD492" s="1">
        <f>IF(ISBLANK(cp[[#This Row],[total_girls]]),SUM(cp[[#This Row],[girls_0-5_reached]],cp[[#This Row],[girls_6-12_reached]],cp[[#This Row],[girls_13-18_reached]]),cp[[#This Row],[total_girls]])</f>
        <v>0</v>
      </c>
      <c r="AE492" s="1">
        <f>IF(ISBLANK(cp[[#This Row],[total_children]]),SUM(cp[[#This Row],[calc_boys]],cp[[#This Row],[calc_girls]]),cp[[#This Row],[total_children]])</f>
        <v>0</v>
      </c>
      <c r="AF492" s="1">
        <f>IF(ISBLANK(cp[[#This Row],[total_pwd]]),SUM(cp[[#This Row],[total_pwd_men]],cp[[#This Row],[total_pwd_women]]),cp[[#This Row],[total_pwd]])</f>
        <v>0</v>
      </c>
      <c r="AG492" s="1">
        <f>IF(ISBLANK(cp[[#This Row],[total_adults]]),SUM(cp[[#This Row],[total_men]],cp[[#This Row],[total_women]]),cp[[#This Row],[total_adults]])</f>
        <v>0</v>
      </c>
      <c r="AH492" s="1">
        <f>IF(ISBLANK(cp[[#This Row],[total_beneficiaries_reached]]),SUM(cp[[#This Row],[calc_children]],cp[[#This Row],[calc_adults]]),cp[[#This Row],[total_beneficiaries_reached]])</f>
        <v>0</v>
      </c>
      <c r="AI492" s="49" t="str">
        <f ca="1">IF(B492="","",OFFSET(table_admin1[[#Headers],[ADM1_PT]],MATCH(B492,admin1,0),1))</f>
        <v/>
      </c>
      <c r="AJ492" s="49" t="str">
        <f t="shared" ca="1" si="14"/>
        <v/>
      </c>
      <c r="AK492" s="49" t="str">
        <f t="shared" ca="1" si="15"/>
        <v/>
      </c>
    </row>
    <row r="493" spans="29:37" x14ac:dyDescent="0.2">
      <c r="AC493" s="1">
        <f>IF(ISBLANK(cp[[#This Row],[total_boys]]),SUM(cp[[#This Row],[boys_0-5_reached]],cp[[#This Row],[boys_6-12_reached]],cp[[#This Row],[boys_13-18_reached]]),cp[[#This Row],[total_boys]])</f>
        <v>0</v>
      </c>
      <c r="AD493" s="1">
        <f>IF(ISBLANK(cp[[#This Row],[total_girls]]),SUM(cp[[#This Row],[girls_0-5_reached]],cp[[#This Row],[girls_6-12_reached]],cp[[#This Row],[girls_13-18_reached]]),cp[[#This Row],[total_girls]])</f>
        <v>0</v>
      </c>
      <c r="AE493" s="1">
        <f>IF(ISBLANK(cp[[#This Row],[total_children]]),SUM(cp[[#This Row],[calc_boys]],cp[[#This Row],[calc_girls]]),cp[[#This Row],[total_children]])</f>
        <v>0</v>
      </c>
      <c r="AF493" s="1">
        <f>IF(ISBLANK(cp[[#This Row],[total_pwd]]),SUM(cp[[#This Row],[total_pwd_men]],cp[[#This Row],[total_pwd_women]]),cp[[#This Row],[total_pwd]])</f>
        <v>0</v>
      </c>
      <c r="AG493" s="1">
        <f>IF(ISBLANK(cp[[#This Row],[total_adults]]),SUM(cp[[#This Row],[total_men]],cp[[#This Row],[total_women]]),cp[[#This Row],[total_adults]])</f>
        <v>0</v>
      </c>
      <c r="AH493" s="1">
        <f>IF(ISBLANK(cp[[#This Row],[total_beneficiaries_reached]]),SUM(cp[[#This Row],[calc_children]],cp[[#This Row],[calc_adults]]),cp[[#This Row],[total_beneficiaries_reached]])</f>
        <v>0</v>
      </c>
      <c r="AI493" s="49" t="str">
        <f ca="1">IF(B493="","",OFFSET(table_admin1[[#Headers],[ADM1_PT]],MATCH(B493,admin1,0),1))</f>
        <v/>
      </c>
      <c r="AJ493" s="49" t="str">
        <f t="shared" ca="1" si="14"/>
        <v/>
      </c>
      <c r="AK493" s="49" t="str">
        <f t="shared" ca="1" si="15"/>
        <v/>
      </c>
    </row>
    <row r="494" spans="29:37" x14ac:dyDescent="0.2">
      <c r="AC494" s="1">
        <f>IF(ISBLANK(cp[[#This Row],[total_boys]]),SUM(cp[[#This Row],[boys_0-5_reached]],cp[[#This Row],[boys_6-12_reached]],cp[[#This Row],[boys_13-18_reached]]),cp[[#This Row],[total_boys]])</f>
        <v>0</v>
      </c>
      <c r="AD494" s="1">
        <f>IF(ISBLANK(cp[[#This Row],[total_girls]]),SUM(cp[[#This Row],[girls_0-5_reached]],cp[[#This Row],[girls_6-12_reached]],cp[[#This Row],[girls_13-18_reached]]),cp[[#This Row],[total_girls]])</f>
        <v>0</v>
      </c>
      <c r="AE494" s="1">
        <f>IF(ISBLANK(cp[[#This Row],[total_children]]),SUM(cp[[#This Row],[calc_boys]],cp[[#This Row],[calc_girls]]),cp[[#This Row],[total_children]])</f>
        <v>0</v>
      </c>
      <c r="AF494" s="1">
        <f>IF(ISBLANK(cp[[#This Row],[total_pwd]]),SUM(cp[[#This Row],[total_pwd_men]],cp[[#This Row],[total_pwd_women]]),cp[[#This Row],[total_pwd]])</f>
        <v>0</v>
      </c>
      <c r="AG494" s="1">
        <f>IF(ISBLANK(cp[[#This Row],[total_adults]]),SUM(cp[[#This Row],[total_men]],cp[[#This Row],[total_women]]),cp[[#This Row],[total_adults]])</f>
        <v>0</v>
      </c>
      <c r="AH494" s="1">
        <f>IF(ISBLANK(cp[[#This Row],[total_beneficiaries_reached]]),SUM(cp[[#This Row],[calc_children]],cp[[#This Row],[calc_adults]]),cp[[#This Row],[total_beneficiaries_reached]])</f>
        <v>0</v>
      </c>
      <c r="AI494" s="49" t="str">
        <f ca="1">IF(B494="","",OFFSET(table_admin1[[#Headers],[ADM1_PT]],MATCH(B494,admin1,0),1))</f>
        <v/>
      </c>
      <c r="AJ494" s="49" t="str">
        <f t="shared" ca="1" si="14"/>
        <v/>
      </c>
      <c r="AK494" s="49" t="str">
        <f t="shared" ca="1" si="15"/>
        <v/>
      </c>
    </row>
    <row r="495" spans="29:37" x14ac:dyDescent="0.2">
      <c r="AC495" s="1">
        <f>IF(ISBLANK(cp[[#This Row],[total_boys]]),SUM(cp[[#This Row],[boys_0-5_reached]],cp[[#This Row],[boys_6-12_reached]],cp[[#This Row],[boys_13-18_reached]]),cp[[#This Row],[total_boys]])</f>
        <v>0</v>
      </c>
      <c r="AD495" s="1">
        <f>IF(ISBLANK(cp[[#This Row],[total_girls]]),SUM(cp[[#This Row],[girls_0-5_reached]],cp[[#This Row],[girls_6-12_reached]],cp[[#This Row],[girls_13-18_reached]]),cp[[#This Row],[total_girls]])</f>
        <v>0</v>
      </c>
      <c r="AE495" s="1">
        <f>IF(ISBLANK(cp[[#This Row],[total_children]]),SUM(cp[[#This Row],[calc_boys]],cp[[#This Row],[calc_girls]]),cp[[#This Row],[total_children]])</f>
        <v>0</v>
      </c>
      <c r="AF495" s="1">
        <f>IF(ISBLANK(cp[[#This Row],[total_pwd]]),SUM(cp[[#This Row],[total_pwd_men]],cp[[#This Row],[total_pwd_women]]),cp[[#This Row],[total_pwd]])</f>
        <v>0</v>
      </c>
      <c r="AG495" s="1">
        <f>IF(ISBLANK(cp[[#This Row],[total_adults]]),SUM(cp[[#This Row],[total_men]],cp[[#This Row],[total_women]]),cp[[#This Row],[total_adults]])</f>
        <v>0</v>
      </c>
      <c r="AH495" s="1">
        <f>IF(ISBLANK(cp[[#This Row],[total_beneficiaries_reached]]),SUM(cp[[#This Row],[calc_children]],cp[[#This Row],[calc_adults]]),cp[[#This Row],[total_beneficiaries_reached]])</f>
        <v>0</v>
      </c>
      <c r="AI495" s="49" t="str">
        <f ca="1">IF(B495="","",OFFSET(table_admin1[[#Headers],[ADM1_PT]],MATCH(B495,admin1,0),1))</f>
        <v/>
      </c>
      <c r="AJ495" s="49" t="str">
        <f t="shared" ca="1" si="14"/>
        <v/>
      </c>
      <c r="AK495" s="49" t="str">
        <f t="shared" ca="1" si="15"/>
        <v/>
      </c>
    </row>
    <row r="496" spans="29:37" x14ac:dyDescent="0.2">
      <c r="AC496" s="1">
        <f>IF(ISBLANK(cp[[#This Row],[total_boys]]),SUM(cp[[#This Row],[boys_0-5_reached]],cp[[#This Row],[boys_6-12_reached]],cp[[#This Row],[boys_13-18_reached]]),cp[[#This Row],[total_boys]])</f>
        <v>0</v>
      </c>
      <c r="AD496" s="1">
        <f>IF(ISBLANK(cp[[#This Row],[total_girls]]),SUM(cp[[#This Row],[girls_0-5_reached]],cp[[#This Row],[girls_6-12_reached]],cp[[#This Row],[girls_13-18_reached]]),cp[[#This Row],[total_girls]])</f>
        <v>0</v>
      </c>
      <c r="AE496" s="1">
        <f>IF(ISBLANK(cp[[#This Row],[total_children]]),SUM(cp[[#This Row],[calc_boys]],cp[[#This Row],[calc_girls]]),cp[[#This Row],[total_children]])</f>
        <v>0</v>
      </c>
      <c r="AF496" s="1">
        <f>IF(ISBLANK(cp[[#This Row],[total_pwd]]),SUM(cp[[#This Row],[total_pwd_men]],cp[[#This Row],[total_pwd_women]]),cp[[#This Row],[total_pwd]])</f>
        <v>0</v>
      </c>
      <c r="AG496" s="1">
        <f>IF(ISBLANK(cp[[#This Row],[total_adults]]),SUM(cp[[#This Row],[total_men]],cp[[#This Row],[total_women]]),cp[[#This Row],[total_adults]])</f>
        <v>0</v>
      </c>
      <c r="AH496" s="1">
        <f>IF(ISBLANK(cp[[#This Row],[total_beneficiaries_reached]]),SUM(cp[[#This Row],[calc_children]],cp[[#This Row],[calc_adults]]),cp[[#This Row],[total_beneficiaries_reached]])</f>
        <v>0</v>
      </c>
      <c r="AI496" s="49" t="str">
        <f ca="1">IF(B496="","",OFFSET(table_admin1[[#Headers],[ADM1_PT]],MATCH(B496,admin1,0),1))</f>
        <v/>
      </c>
      <c r="AJ496" s="49" t="str">
        <f t="shared" ca="1" si="14"/>
        <v/>
      </c>
      <c r="AK496" s="49" t="str">
        <f t="shared" ca="1" si="15"/>
        <v/>
      </c>
    </row>
    <row r="497" spans="29:37" x14ac:dyDescent="0.2">
      <c r="AC497" s="1">
        <f>IF(ISBLANK(cp[[#This Row],[total_boys]]),SUM(cp[[#This Row],[boys_0-5_reached]],cp[[#This Row],[boys_6-12_reached]],cp[[#This Row],[boys_13-18_reached]]),cp[[#This Row],[total_boys]])</f>
        <v>0</v>
      </c>
      <c r="AD497" s="1">
        <f>IF(ISBLANK(cp[[#This Row],[total_girls]]),SUM(cp[[#This Row],[girls_0-5_reached]],cp[[#This Row],[girls_6-12_reached]],cp[[#This Row],[girls_13-18_reached]]),cp[[#This Row],[total_girls]])</f>
        <v>0</v>
      </c>
      <c r="AE497" s="1">
        <f>IF(ISBLANK(cp[[#This Row],[total_children]]),SUM(cp[[#This Row],[calc_boys]],cp[[#This Row],[calc_girls]]),cp[[#This Row],[total_children]])</f>
        <v>0</v>
      </c>
      <c r="AF497" s="1">
        <f>IF(ISBLANK(cp[[#This Row],[total_pwd]]),SUM(cp[[#This Row],[total_pwd_men]],cp[[#This Row],[total_pwd_women]]),cp[[#This Row],[total_pwd]])</f>
        <v>0</v>
      </c>
      <c r="AG497" s="1">
        <f>IF(ISBLANK(cp[[#This Row],[total_adults]]),SUM(cp[[#This Row],[total_men]],cp[[#This Row],[total_women]]),cp[[#This Row],[total_adults]])</f>
        <v>0</v>
      </c>
      <c r="AH497" s="1">
        <f>IF(ISBLANK(cp[[#This Row],[total_beneficiaries_reached]]),SUM(cp[[#This Row],[calc_children]],cp[[#This Row],[calc_adults]]),cp[[#This Row],[total_beneficiaries_reached]])</f>
        <v>0</v>
      </c>
      <c r="AI497" s="49" t="str">
        <f ca="1">IF(B497="","",OFFSET(table_admin1[[#Headers],[ADM1_PT]],MATCH(B497,admin1,0),1))</f>
        <v/>
      </c>
      <c r="AJ497" s="49" t="str">
        <f t="shared" ca="1" si="14"/>
        <v/>
      </c>
      <c r="AK497" s="49" t="str">
        <f t="shared" ca="1" si="15"/>
        <v/>
      </c>
    </row>
    <row r="498" spans="29:37" x14ac:dyDescent="0.2">
      <c r="AC498" s="1">
        <f>IF(ISBLANK(cp[[#This Row],[total_boys]]),SUM(cp[[#This Row],[boys_0-5_reached]],cp[[#This Row],[boys_6-12_reached]],cp[[#This Row],[boys_13-18_reached]]),cp[[#This Row],[total_boys]])</f>
        <v>0</v>
      </c>
      <c r="AD498" s="1">
        <f>IF(ISBLANK(cp[[#This Row],[total_girls]]),SUM(cp[[#This Row],[girls_0-5_reached]],cp[[#This Row],[girls_6-12_reached]],cp[[#This Row],[girls_13-18_reached]]),cp[[#This Row],[total_girls]])</f>
        <v>0</v>
      </c>
      <c r="AE498" s="1">
        <f>IF(ISBLANK(cp[[#This Row],[total_children]]),SUM(cp[[#This Row],[calc_boys]],cp[[#This Row],[calc_girls]]),cp[[#This Row],[total_children]])</f>
        <v>0</v>
      </c>
      <c r="AF498" s="1">
        <f>IF(ISBLANK(cp[[#This Row],[total_pwd]]),SUM(cp[[#This Row],[total_pwd_men]],cp[[#This Row],[total_pwd_women]]),cp[[#This Row],[total_pwd]])</f>
        <v>0</v>
      </c>
      <c r="AG498" s="1">
        <f>IF(ISBLANK(cp[[#This Row],[total_adults]]),SUM(cp[[#This Row],[total_men]],cp[[#This Row],[total_women]]),cp[[#This Row],[total_adults]])</f>
        <v>0</v>
      </c>
      <c r="AH498" s="1">
        <f>IF(ISBLANK(cp[[#This Row],[total_beneficiaries_reached]]),SUM(cp[[#This Row],[calc_children]],cp[[#This Row],[calc_adults]]),cp[[#This Row],[total_beneficiaries_reached]])</f>
        <v>0</v>
      </c>
      <c r="AI498" s="49" t="str">
        <f ca="1">IF(B498="","",OFFSET(table_admin1[[#Headers],[ADM1_PT]],MATCH(B498,admin1,0),1))</f>
        <v/>
      </c>
      <c r="AJ498" s="49" t="str">
        <f t="shared" ca="1" si="14"/>
        <v/>
      </c>
      <c r="AK498" s="49" t="str">
        <f t="shared" ca="1" si="15"/>
        <v/>
      </c>
    </row>
    <row r="499" spans="29:37" x14ac:dyDescent="0.2">
      <c r="AC499" s="1">
        <f>IF(ISBLANK(cp[[#This Row],[total_boys]]),SUM(cp[[#This Row],[boys_0-5_reached]],cp[[#This Row],[boys_6-12_reached]],cp[[#This Row],[boys_13-18_reached]]),cp[[#This Row],[total_boys]])</f>
        <v>0</v>
      </c>
      <c r="AD499" s="1">
        <f>IF(ISBLANK(cp[[#This Row],[total_girls]]),SUM(cp[[#This Row],[girls_0-5_reached]],cp[[#This Row],[girls_6-12_reached]],cp[[#This Row],[girls_13-18_reached]]),cp[[#This Row],[total_girls]])</f>
        <v>0</v>
      </c>
      <c r="AE499" s="1">
        <f>IF(ISBLANK(cp[[#This Row],[total_children]]),SUM(cp[[#This Row],[calc_boys]],cp[[#This Row],[calc_girls]]),cp[[#This Row],[total_children]])</f>
        <v>0</v>
      </c>
      <c r="AF499" s="1">
        <f>IF(ISBLANK(cp[[#This Row],[total_pwd]]),SUM(cp[[#This Row],[total_pwd_men]],cp[[#This Row],[total_pwd_women]]),cp[[#This Row],[total_pwd]])</f>
        <v>0</v>
      </c>
      <c r="AG499" s="1">
        <f>IF(ISBLANK(cp[[#This Row],[total_adults]]),SUM(cp[[#This Row],[total_men]],cp[[#This Row],[total_women]]),cp[[#This Row],[total_adults]])</f>
        <v>0</v>
      </c>
      <c r="AH499" s="1">
        <f>IF(ISBLANK(cp[[#This Row],[total_beneficiaries_reached]]),SUM(cp[[#This Row],[calc_children]],cp[[#This Row],[calc_adults]]),cp[[#This Row],[total_beneficiaries_reached]])</f>
        <v>0</v>
      </c>
      <c r="AI499" s="49" t="str">
        <f ca="1">IF(B499="","",OFFSET(table_admin1[[#Headers],[ADM1_PT]],MATCH(B499,admin1,0),1))</f>
        <v/>
      </c>
      <c r="AJ499" s="49" t="str">
        <f t="shared" ca="1" si="14"/>
        <v/>
      </c>
      <c r="AK499" s="49" t="str">
        <f t="shared" ca="1" si="15"/>
        <v/>
      </c>
    </row>
    <row r="500" spans="29:37" x14ac:dyDescent="0.2">
      <c r="AC500" s="1">
        <f>IF(ISBLANK(cp[[#This Row],[total_boys]]),SUM(cp[[#This Row],[boys_0-5_reached]],cp[[#This Row],[boys_6-12_reached]],cp[[#This Row],[boys_13-18_reached]]),cp[[#This Row],[total_boys]])</f>
        <v>0</v>
      </c>
      <c r="AD500" s="1">
        <f>IF(ISBLANK(cp[[#This Row],[total_girls]]),SUM(cp[[#This Row],[girls_0-5_reached]],cp[[#This Row],[girls_6-12_reached]],cp[[#This Row],[girls_13-18_reached]]),cp[[#This Row],[total_girls]])</f>
        <v>0</v>
      </c>
      <c r="AE500" s="1">
        <f>IF(ISBLANK(cp[[#This Row],[total_children]]),SUM(cp[[#This Row],[calc_boys]],cp[[#This Row],[calc_girls]]),cp[[#This Row],[total_children]])</f>
        <v>0</v>
      </c>
      <c r="AF500" s="1">
        <f>IF(ISBLANK(cp[[#This Row],[total_pwd]]),SUM(cp[[#This Row],[total_pwd_men]],cp[[#This Row],[total_pwd_women]]),cp[[#This Row],[total_pwd]])</f>
        <v>0</v>
      </c>
      <c r="AG500" s="1">
        <f>IF(ISBLANK(cp[[#This Row],[total_adults]]),SUM(cp[[#This Row],[total_men]],cp[[#This Row],[total_women]]),cp[[#This Row],[total_adults]])</f>
        <v>0</v>
      </c>
      <c r="AH500" s="1">
        <f>IF(ISBLANK(cp[[#This Row],[total_beneficiaries_reached]]),SUM(cp[[#This Row],[calc_children]],cp[[#This Row],[calc_adults]]),cp[[#This Row],[total_beneficiaries_reached]])</f>
        <v>0</v>
      </c>
      <c r="AI500" s="49" t="str">
        <f ca="1">IF(B500="","",OFFSET(table_admin1[[#Headers],[ADM1_PT]],MATCH(B500,admin1,0),1))</f>
        <v/>
      </c>
      <c r="AJ500" s="49" t="str">
        <f t="shared" ca="1" si="14"/>
        <v/>
      </c>
      <c r="AK500" s="49" t="str">
        <f t="shared" ca="1" si="15"/>
        <v/>
      </c>
    </row>
    <row r="501" spans="29:37" x14ac:dyDescent="0.2">
      <c r="AC501" s="1">
        <f>IF(ISBLANK(cp[[#This Row],[total_boys]]),SUM(cp[[#This Row],[boys_0-5_reached]],cp[[#This Row],[boys_6-12_reached]],cp[[#This Row],[boys_13-18_reached]]),cp[[#This Row],[total_boys]])</f>
        <v>0</v>
      </c>
      <c r="AD501" s="1">
        <f>IF(ISBLANK(cp[[#This Row],[total_girls]]),SUM(cp[[#This Row],[girls_0-5_reached]],cp[[#This Row],[girls_6-12_reached]],cp[[#This Row],[girls_13-18_reached]]),cp[[#This Row],[total_girls]])</f>
        <v>0</v>
      </c>
      <c r="AE501" s="1">
        <f>IF(ISBLANK(cp[[#This Row],[total_children]]),SUM(cp[[#This Row],[calc_boys]],cp[[#This Row],[calc_girls]]),cp[[#This Row],[total_children]])</f>
        <v>0</v>
      </c>
      <c r="AF501" s="1">
        <f>IF(ISBLANK(cp[[#This Row],[total_pwd]]),SUM(cp[[#This Row],[total_pwd_men]],cp[[#This Row],[total_pwd_women]]),cp[[#This Row],[total_pwd]])</f>
        <v>0</v>
      </c>
      <c r="AG501" s="1">
        <f>IF(ISBLANK(cp[[#This Row],[total_adults]]),SUM(cp[[#This Row],[total_men]],cp[[#This Row],[total_women]]),cp[[#This Row],[total_adults]])</f>
        <v>0</v>
      </c>
      <c r="AH501" s="1">
        <f>IF(ISBLANK(cp[[#This Row],[total_beneficiaries_reached]]),SUM(cp[[#This Row],[calc_children]],cp[[#This Row],[calc_adults]]),cp[[#This Row],[total_beneficiaries_reached]])</f>
        <v>0</v>
      </c>
      <c r="AI501" s="49" t="str">
        <f ca="1">IF(B501="","",OFFSET(table_admin1[[#Headers],[ADM1_PT]],MATCH(B501,admin1,0),1))</f>
        <v/>
      </c>
      <c r="AJ501" s="49" t="str">
        <f t="shared" ca="1" si="14"/>
        <v/>
      </c>
      <c r="AK501" s="49" t="str">
        <f t="shared" ca="1" si="15"/>
        <v/>
      </c>
    </row>
    <row r="502" spans="29:37" x14ac:dyDescent="0.2">
      <c r="AC502" s="1">
        <f>IF(ISBLANK(cp[[#This Row],[total_boys]]),SUM(cp[[#This Row],[boys_0-5_reached]],cp[[#This Row],[boys_6-12_reached]],cp[[#This Row],[boys_13-18_reached]]),cp[[#This Row],[total_boys]])</f>
        <v>0</v>
      </c>
      <c r="AD502" s="1">
        <f>IF(ISBLANK(cp[[#This Row],[total_girls]]),SUM(cp[[#This Row],[girls_0-5_reached]],cp[[#This Row],[girls_6-12_reached]],cp[[#This Row],[girls_13-18_reached]]),cp[[#This Row],[total_girls]])</f>
        <v>0</v>
      </c>
      <c r="AE502" s="1">
        <f>IF(ISBLANK(cp[[#This Row],[total_children]]),SUM(cp[[#This Row],[calc_boys]],cp[[#This Row],[calc_girls]]),cp[[#This Row],[total_children]])</f>
        <v>0</v>
      </c>
      <c r="AF502" s="1">
        <f>IF(ISBLANK(cp[[#This Row],[total_pwd]]),SUM(cp[[#This Row],[total_pwd_men]],cp[[#This Row],[total_pwd_women]]),cp[[#This Row],[total_pwd]])</f>
        <v>0</v>
      </c>
      <c r="AG502" s="1">
        <f>IF(ISBLANK(cp[[#This Row],[total_adults]]),SUM(cp[[#This Row],[total_men]],cp[[#This Row],[total_women]]),cp[[#This Row],[total_adults]])</f>
        <v>0</v>
      </c>
      <c r="AH502" s="1">
        <f>IF(ISBLANK(cp[[#This Row],[total_beneficiaries_reached]]),SUM(cp[[#This Row],[calc_children]],cp[[#This Row],[calc_adults]]),cp[[#This Row],[total_beneficiaries_reached]])</f>
        <v>0</v>
      </c>
      <c r="AI502" s="49" t="str">
        <f ca="1">IF(B502="","",OFFSET(table_admin1[[#Headers],[ADM1_PT]],MATCH(B502,admin1,0),1))</f>
        <v/>
      </c>
      <c r="AJ502" s="49" t="str">
        <f t="shared" ca="1" si="14"/>
        <v/>
      </c>
      <c r="AK502" s="49" t="str">
        <f t="shared" ca="1" si="15"/>
        <v/>
      </c>
    </row>
    <row r="503" spans="29:37" x14ac:dyDescent="0.2">
      <c r="AC503" s="1">
        <f>IF(ISBLANK(cp[[#This Row],[total_boys]]),SUM(cp[[#This Row],[boys_0-5_reached]],cp[[#This Row],[boys_6-12_reached]],cp[[#This Row],[boys_13-18_reached]]),cp[[#This Row],[total_boys]])</f>
        <v>0</v>
      </c>
      <c r="AD503" s="1">
        <f>IF(ISBLANK(cp[[#This Row],[total_girls]]),SUM(cp[[#This Row],[girls_0-5_reached]],cp[[#This Row],[girls_6-12_reached]],cp[[#This Row],[girls_13-18_reached]]),cp[[#This Row],[total_girls]])</f>
        <v>0</v>
      </c>
      <c r="AE503" s="1">
        <f>IF(ISBLANK(cp[[#This Row],[total_children]]),SUM(cp[[#This Row],[calc_boys]],cp[[#This Row],[calc_girls]]),cp[[#This Row],[total_children]])</f>
        <v>0</v>
      </c>
      <c r="AF503" s="1">
        <f>IF(ISBLANK(cp[[#This Row],[total_pwd]]),SUM(cp[[#This Row],[total_pwd_men]],cp[[#This Row],[total_pwd_women]]),cp[[#This Row],[total_pwd]])</f>
        <v>0</v>
      </c>
      <c r="AG503" s="1">
        <f>IF(ISBLANK(cp[[#This Row],[total_adults]]),SUM(cp[[#This Row],[total_men]],cp[[#This Row],[total_women]]),cp[[#This Row],[total_adults]])</f>
        <v>0</v>
      </c>
      <c r="AH503" s="1">
        <f>IF(ISBLANK(cp[[#This Row],[total_beneficiaries_reached]]),SUM(cp[[#This Row],[calc_children]],cp[[#This Row],[calc_adults]]),cp[[#This Row],[total_beneficiaries_reached]])</f>
        <v>0</v>
      </c>
      <c r="AI503" s="49" t="str">
        <f ca="1">IF(B503="","",OFFSET(table_admin1[[#Headers],[ADM1_PT]],MATCH(B503,admin1,0),1))</f>
        <v/>
      </c>
      <c r="AJ503" s="49" t="str">
        <f t="shared" ca="1" si="14"/>
        <v/>
      </c>
      <c r="AK503" s="49" t="str">
        <f t="shared" ca="1" si="15"/>
        <v/>
      </c>
    </row>
    <row r="504" spans="29:37" x14ac:dyDescent="0.2">
      <c r="AC504" s="1">
        <f>IF(ISBLANK(cp[[#This Row],[total_boys]]),SUM(cp[[#This Row],[boys_0-5_reached]],cp[[#This Row],[boys_6-12_reached]],cp[[#This Row],[boys_13-18_reached]]),cp[[#This Row],[total_boys]])</f>
        <v>0</v>
      </c>
      <c r="AD504" s="1">
        <f>IF(ISBLANK(cp[[#This Row],[total_girls]]),SUM(cp[[#This Row],[girls_0-5_reached]],cp[[#This Row],[girls_6-12_reached]],cp[[#This Row],[girls_13-18_reached]]),cp[[#This Row],[total_girls]])</f>
        <v>0</v>
      </c>
      <c r="AE504" s="1">
        <f>IF(ISBLANK(cp[[#This Row],[total_children]]),SUM(cp[[#This Row],[calc_boys]],cp[[#This Row],[calc_girls]]),cp[[#This Row],[total_children]])</f>
        <v>0</v>
      </c>
      <c r="AF504" s="1">
        <f>IF(ISBLANK(cp[[#This Row],[total_pwd]]),SUM(cp[[#This Row],[total_pwd_men]],cp[[#This Row],[total_pwd_women]]),cp[[#This Row],[total_pwd]])</f>
        <v>0</v>
      </c>
      <c r="AG504" s="1">
        <f>IF(ISBLANK(cp[[#This Row],[total_adults]]),SUM(cp[[#This Row],[total_men]],cp[[#This Row],[total_women]]),cp[[#This Row],[total_adults]])</f>
        <v>0</v>
      </c>
      <c r="AH504" s="1">
        <f>IF(ISBLANK(cp[[#This Row],[total_beneficiaries_reached]]),SUM(cp[[#This Row],[calc_children]],cp[[#This Row],[calc_adults]]),cp[[#This Row],[total_beneficiaries_reached]])</f>
        <v>0</v>
      </c>
      <c r="AI504" s="49" t="str">
        <f ca="1">IF(B504="","",OFFSET(table_admin1[[#Headers],[ADM1_PT]],MATCH(B504,admin1,0),1))</f>
        <v/>
      </c>
      <c r="AJ504" s="49" t="str">
        <f t="shared" ca="1" si="14"/>
        <v/>
      </c>
      <c r="AK504" s="49" t="str">
        <f t="shared" ca="1" si="15"/>
        <v/>
      </c>
    </row>
    <row r="505" spans="29:37" x14ac:dyDescent="0.2">
      <c r="AC505" s="1">
        <f>IF(ISBLANK(cp[[#This Row],[total_boys]]),SUM(cp[[#This Row],[boys_0-5_reached]],cp[[#This Row],[boys_6-12_reached]],cp[[#This Row],[boys_13-18_reached]]),cp[[#This Row],[total_boys]])</f>
        <v>0</v>
      </c>
      <c r="AD505" s="1">
        <f>IF(ISBLANK(cp[[#This Row],[total_girls]]),SUM(cp[[#This Row],[girls_0-5_reached]],cp[[#This Row],[girls_6-12_reached]],cp[[#This Row],[girls_13-18_reached]]),cp[[#This Row],[total_girls]])</f>
        <v>0</v>
      </c>
      <c r="AE505" s="1">
        <f>IF(ISBLANK(cp[[#This Row],[total_children]]),SUM(cp[[#This Row],[calc_boys]],cp[[#This Row],[calc_girls]]),cp[[#This Row],[total_children]])</f>
        <v>0</v>
      </c>
      <c r="AF505" s="1">
        <f>IF(ISBLANK(cp[[#This Row],[total_pwd]]),SUM(cp[[#This Row],[total_pwd_men]],cp[[#This Row],[total_pwd_women]]),cp[[#This Row],[total_pwd]])</f>
        <v>0</v>
      </c>
      <c r="AG505" s="1">
        <f>IF(ISBLANK(cp[[#This Row],[total_adults]]),SUM(cp[[#This Row],[total_men]],cp[[#This Row],[total_women]]),cp[[#This Row],[total_adults]])</f>
        <v>0</v>
      </c>
      <c r="AH505" s="1">
        <f>IF(ISBLANK(cp[[#This Row],[total_beneficiaries_reached]]),SUM(cp[[#This Row],[calc_children]],cp[[#This Row],[calc_adults]]),cp[[#This Row],[total_beneficiaries_reached]])</f>
        <v>0</v>
      </c>
      <c r="AI505" s="49" t="str">
        <f ca="1">IF(B505="","",OFFSET(table_admin1[[#Headers],[ADM1_PT]],MATCH(B505,admin1,0),1))</f>
        <v/>
      </c>
      <c r="AJ505" s="49" t="str">
        <f t="shared" ca="1" si="14"/>
        <v/>
      </c>
      <c r="AK505" s="49" t="str">
        <f t="shared" ca="1" si="15"/>
        <v/>
      </c>
    </row>
    <row r="506" spans="29:37" x14ac:dyDescent="0.2">
      <c r="AC506" s="1">
        <f>IF(ISBLANK(cp[[#This Row],[total_boys]]),SUM(cp[[#This Row],[boys_0-5_reached]],cp[[#This Row],[boys_6-12_reached]],cp[[#This Row],[boys_13-18_reached]]),cp[[#This Row],[total_boys]])</f>
        <v>0</v>
      </c>
      <c r="AD506" s="1">
        <f>IF(ISBLANK(cp[[#This Row],[total_girls]]),SUM(cp[[#This Row],[girls_0-5_reached]],cp[[#This Row],[girls_6-12_reached]],cp[[#This Row],[girls_13-18_reached]]),cp[[#This Row],[total_girls]])</f>
        <v>0</v>
      </c>
      <c r="AE506" s="1">
        <f>IF(ISBLANK(cp[[#This Row],[total_children]]),SUM(cp[[#This Row],[calc_boys]],cp[[#This Row],[calc_girls]]),cp[[#This Row],[total_children]])</f>
        <v>0</v>
      </c>
      <c r="AF506" s="1">
        <f>IF(ISBLANK(cp[[#This Row],[total_pwd]]),SUM(cp[[#This Row],[total_pwd_men]],cp[[#This Row],[total_pwd_women]]),cp[[#This Row],[total_pwd]])</f>
        <v>0</v>
      </c>
      <c r="AG506" s="1">
        <f>IF(ISBLANK(cp[[#This Row],[total_adults]]),SUM(cp[[#This Row],[total_men]],cp[[#This Row],[total_women]]),cp[[#This Row],[total_adults]])</f>
        <v>0</v>
      </c>
      <c r="AH506" s="1">
        <f>IF(ISBLANK(cp[[#This Row],[total_beneficiaries_reached]]),SUM(cp[[#This Row],[calc_children]],cp[[#This Row],[calc_adults]]),cp[[#This Row],[total_beneficiaries_reached]])</f>
        <v>0</v>
      </c>
      <c r="AI506" s="49" t="str">
        <f ca="1">IF(B506="","",OFFSET(table_admin1[[#Headers],[ADM1_PT]],MATCH(B506,admin1,0),1))</f>
        <v/>
      </c>
      <c r="AJ506" s="49" t="str">
        <f t="shared" ca="1" si="14"/>
        <v/>
      </c>
      <c r="AK506" s="49" t="str">
        <f t="shared" ca="1" si="15"/>
        <v/>
      </c>
    </row>
    <row r="507" spans="29:37" x14ac:dyDescent="0.2">
      <c r="AC507" s="1">
        <f>IF(ISBLANK(cp[[#This Row],[total_boys]]),SUM(cp[[#This Row],[boys_0-5_reached]],cp[[#This Row],[boys_6-12_reached]],cp[[#This Row],[boys_13-18_reached]]),cp[[#This Row],[total_boys]])</f>
        <v>0</v>
      </c>
      <c r="AD507" s="1">
        <f>IF(ISBLANK(cp[[#This Row],[total_girls]]),SUM(cp[[#This Row],[girls_0-5_reached]],cp[[#This Row],[girls_6-12_reached]],cp[[#This Row],[girls_13-18_reached]]),cp[[#This Row],[total_girls]])</f>
        <v>0</v>
      </c>
      <c r="AE507" s="1">
        <f>IF(ISBLANK(cp[[#This Row],[total_children]]),SUM(cp[[#This Row],[calc_boys]],cp[[#This Row],[calc_girls]]),cp[[#This Row],[total_children]])</f>
        <v>0</v>
      </c>
      <c r="AF507" s="1">
        <f>IF(ISBLANK(cp[[#This Row],[total_pwd]]),SUM(cp[[#This Row],[total_pwd_men]],cp[[#This Row],[total_pwd_women]]),cp[[#This Row],[total_pwd]])</f>
        <v>0</v>
      </c>
      <c r="AG507" s="1">
        <f>IF(ISBLANK(cp[[#This Row],[total_adults]]),SUM(cp[[#This Row],[total_men]],cp[[#This Row],[total_women]]),cp[[#This Row],[total_adults]])</f>
        <v>0</v>
      </c>
      <c r="AH507" s="1">
        <f>IF(ISBLANK(cp[[#This Row],[total_beneficiaries_reached]]),SUM(cp[[#This Row],[calc_children]],cp[[#This Row],[calc_adults]]),cp[[#This Row],[total_beneficiaries_reached]])</f>
        <v>0</v>
      </c>
      <c r="AI507" s="49" t="str">
        <f ca="1">IF(B507="","",OFFSET(table_admin1[[#Headers],[ADM1_PT]],MATCH(B507,admin1,0),1))</f>
        <v/>
      </c>
      <c r="AJ507" s="49" t="str">
        <f t="shared" ca="1" si="14"/>
        <v/>
      </c>
      <c r="AK507" s="49" t="str">
        <f t="shared" ca="1" si="15"/>
        <v/>
      </c>
    </row>
    <row r="508" spans="29:37" x14ac:dyDescent="0.2">
      <c r="AC508" s="1">
        <f>IF(ISBLANK(cp[[#This Row],[total_boys]]),SUM(cp[[#This Row],[boys_0-5_reached]],cp[[#This Row],[boys_6-12_reached]],cp[[#This Row],[boys_13-18_reached]]),cp[[#This Row],[total_boys]])</f>
        <v>0</v>
      </c>
      <c r="AD508" s="1">
        <f>IF(ISBLANK(cp[[#This Row],[total_girls]]),SUM(cp[[#This Row],[girls_0-5_reached]],cp[[#This Row],[girls_6-12_reached]],cp[[#This Row],[girls_13-18_reached]]),cp[[#This Row],[total_girls]])</f>
        <v>0</v>
      </c>
      <c r="AE508" s="1">
        <f>IF(ISBLANK(cp[[#This Row],[total_children]]),SUM(cp[[#This Row],[calc_boys]],cp[[#This Row],[calc_girls]]),cp[[#This Row],[total_children]])</f>
        <v>0</v>
      </c>
      <c r="AF508" s="1">
        <f>IF(ISBLANK(cp[[#This Row],[total_pwd]]),SUM(cp[[#This Row],[total_pwd_men]],cp[[#This Row],[total_pwd_women]]),cp[[#This Row],[total_pwd]])</f>
        <v>0</v>
      </c>
      <c r="AG508" s="1">
        <f>IF(ISBLANK(cp[[#This Row],[total_adults]]),SUM(cp[[#This Row],[total_men]],cp[[#This Row],[total_women]]),cp[[#This Row],[total_adults]])</f>
        <v>0</v>
      </c>
      <c r="AH508" s="1">
        <f>IF(ISBLANK(cp[[#This Row],[total_beneficiaries_reached]]),SUM(cp[[#This Row],[calc_children]],cp[[#This Row],[calc_adults]]),cp[[#This Row],[total_beneficiaries_reached]])</f>
        <v>0</v>
      </c>
      <c r="AI508" s="49" t="str">
        <f ca="1">IF(B508="","",OFFSET(table_admin1[[#Headers],[ADM1_PT]],MATCH(B508,admin1,0),1))</f>
        <v/>
      </c>
      <c r="AJ508" s="49" t="str">
        <f t="shared" ca="1" si="14"/>
        <v/>
      </c>
      <c r="AK508" s="49" t="str">
        <f t="shared" ca="1" si="15"/>
        <v/>
      </c>
    </row>
    <row r="509" spans="29:37" x14ac:dyDescent="0.2">
      <c r="AC509" s="1">
        <f>IF(ISBLANK(cp[[#This Row],[total_boys]]),SUM(cp[[#This Row],[boys_0-5_reached]],cp[[#This Row],[boys_6-12_reached]],cp[[#This Row],[boys_13-18_reached]]),cp[[#This Row],[total_boys]])</f>
        <v>0</v>
      </c>
      <c r="AD509" s="1">
        <f>IF(ISBLANK(cp[[#This Row],[total_girls]]),SUM(cp[[#This Row],[girls_0-5_reached]],cp[[#This Row],[girls_6-12_reached]],cp[[#This Row],[girls_13-18_reached]]),cp[[#This Row],[total_girls]])</f>
        <v>0</v>
      </c>
      <c r="AE509" s="1">
        <f>IF(ISBLANK(cp[[#This Row],[total_children]]),SUM(cp[[#This Row],[calc_boys]],cp[[#This Row],[calc_girls]]),cp[[#This Row],[total_children]])</f>
        <v>0</v>
      </c>
      <c r="AF509" s="1">
        <f>IF(ISBLANK(cp[[#This Row],[total_pwd]]),SUM(cp[[#This Row],[total_pwd_men]],cp[[#This Row],[total_pwd_women]]),cp[[#This Row],[total_pwd]])</f>
        <v>0</v>
      </c>
      <c r="AG509" s="1">
        <f>IF(ISBLANK(cp[[#This Row],[total_adults]]),SUM(cp[[#This Row],[total_men]],cp[[#This Row],[total_women]]),cp[[#This Row],[total_adults]])</f>
        <v>0</v>
      </c>
      <c r="AH509" s="1">
        <f>IF(ISBLANK(cp[[#This Row],[total_beneficiaries_reached]]),SUM(cp[[#This Row],[calc_children]],cp[[#This Row],[calc_adults]]),cp[[#This Row],[total_beneficiaries_reached]])</f>
        <v>0</v>
      </c>
      <c r="AI509" s="49" t="str">
        <f ca="1">IF(B509="","",OFFSET(table_admin1[[#Headers],[ADM1_PT]],MATCH(B509,admin1,0),1))</f>
        <v/>
      </c>
      <c r="AJ509" s="49" t="str">
        <f t="shared" ca="1" si="14"/>
        <v/>
      </c>
      <c r="AK509" s="49" t="str">
        <f t="shared" ca="1" si="15"/>
        <v/>
      </c>
    </row>
    <row r="510" spans="29:37" x14ac:dyDescent="0.2">
      <c r="AC510" s="1">
        <f>IF(ISBLANK(cp[[#This Row],[total_boys]]),SUM(cp[[#This Row],[boys_0-5_reached]],cp[[#This Row],[boys_6-12_reached]],cp[[#This Row],[boys_13-18_reached]]),cp[[#This Row],[total_boys]])</f>
        <v>0</v>
      </c>
      <c r="AD510" s="1">
        <f>IF(ISBLANK(cp[[#This Row],[total_girls]]),SUM(cp[[#This Row],[girls_0-5_reached]],cp[[#This Row],[girls_6-12_reached]],cp[[#This Row],[girls_13-18_reached]]),cp[[#This Row],[total_girls]])</f>
        <v>0</v>
      </c>
      <c r="AE510" s="1">
        <f>IF(ISBLANK(cp[[#This Row],[total_children]]),SUM(cp[[#This Row],[calc_boys]],cp[[#This Row],[calc_girls]]),cp[[#This Row],[total_children]])</f>
        <v>0</v>
      </c>
      <c r="AF510" s="1">
        <f>IF(ISBLANK(cp[[#This Row],[total_pwd]]),SUM(cp[[#This Row],[total_pwd_men]],cp[[#This Row],[total_pwd_women]]),cp[[#This Row],[total_pwd]])</f>
        <v>0</v>
      </c>
      <c r="AG510" s="1">
        <f>IF(ISBLANK(cp[[#This Row],[total_adults]]),SUM(cp[[#This Row],[total_men]],cp[[#This Row],[total_women]]),cp[[#This Row],[total_adults]])</f>
        <v>0</v>
      </c>
      <c r="AH510" s="1">
        <f>IF(ISBLANK(cp[[#This Row],[total_beneficiaries_reached]]),SUM(cp[[#This Row],[calc_children]],cp[[#This Row],[calc_adults]]),cp[[#This Row],[total_beneficiaries_reached]])</f>
        <v>0</v>
      </c>
      <c r="AI510" s="49" t="str">
        <f ca="1">IF(B510="","",OFFSET(table_admin1[[#Headers],[ADM1_PT]],MATCH(B510,admin1,0),1))</f>
        <v/>
      </c>
      <c r="AJ510" s="49" t="str">
        <f t="shared" ca="1" si="14"/>
        <v/>
      </c>
      <c r="AK510" s="49" t="str">
        <f t="shared" ca="1" si="15"/>
        <v/>
      </c>
    </row>
    <row r="511" spans="29:37" x14ac:dyDescent="0.2">
      <c r="AC511" s="1">
        <f>IF(ISBLANK(cp[[#This Row],[total_boys]]),SUM(cp[[#This Row],[boys_0-5_reached]],cp[[#This Row],[boys_6-12_reached]],cp[[#This Row],[boys_13-18_reached]]),cp[[#This Row],[total_boys]])</f>
        <v>0</v>
      </c>
      <c r="AD511" s="1">
        <f>IF(ISBLANK(cp[[#This Row],[total_girls]]),SUM(cp[[#This Row],[girls_0-5_reached]],cp[[#This Row],[girls_6-12_reached]],cp[[#This Row],[girls_13-18_reached]]),cp[[#This Row],[total_girls]])</f>
        <v>0</v>
      </c>
      <c r="AE511" s="1">
        <f>IF(ISBLANK(cp[[#This Row],[total_children]]),SUM(cp[[#This Row],[calc_boys]],cp[[#This Row],[calc_girls]]),cp[[#This Row],[total_children]])</f>
        <v>0</v>
      </c>
      <c r="AF511" s="1">
        <f>IF(ISBLANK(cp[[#This Row],[total_pwd]]),SUM(cp[[#This Row],[total_pwd_men]],cp[[#This Row],[total_pwd_women]]),cp[[#This Row],[total_pwd]])</f>
        <v>0</v>
      </c>
      <c r="AG511" s="1">
        <f>IF(ISBLANK(cp[[#This Row],[total_adults]]),SUM(cp[[#This Row],[total_men]],cp[[#This Row],[total_women]]),cp[[#This Row],[total_adults]])</f>
        <v>0</v>
      </c>
      <c r="AH511" s="1">
        <f>IF(ISBLANK(cp[[#This Row],[total_beneficiaries_reached]]),SUM(cp[[#This Row],[calc_children]],cp[[#This Row],[calc_adults]]),cp[[#This Row],[total_beneficiaries_reached]])</f>
        <v>0</v>
      </c>
      <c r="AI511" s="49" t="str">
        <f ca="1">IF(B511="","",OFFSET(table_admin1[[#Headers],[ADM1_PT]],MATCH(B511,admin1,0),1))</f>
        <v/>
      </c>
      <c r="AJ511" s="49" t="str">
        <f t="shared" ca="1" si="14"/>
        <v/>
      </c>
      <c r="AK511" s="49" t="str">
        <f t="shared" ca="1" si="15"/>
        <v/>
      </c>
    </row>
    <row r="512" spans="29:37" x14ac:dyDescent="0.2">
      <c r="AC512" s="1">
        <f>IF(ISBLANK(cp[[#This Row],[total_boys]]),SUM(cp[[#This Row],[boys_0-5_reached]],cp[[#This Row],[boys_6-12_reached]],cp[[#This Row],[boys_13-18_reached]]),cp[[#This Row],[total_boys]])</f>
        <v>0</v>
      </c>
      <c r="AD512" s="1">
        <f>IF(ISBLANK(cp[[#This Row],[total_girls]]),SUM(cp[[#This Row],[girls_0-5_reached]],cp[[#This Row],[girls_6-12_reached]],cp[[#This Row],[girls_13-18_reached]]),cp[[#This Row],[total_girls]])</f>
        <v>0</v>
      </c>
      <c r="AE512" s="1">
        <f>IF(ISBLANK(cp[[#This Row],[total_children]]),SUM(cp[[#This Row],[calc_boys]],cp[[#This Row],[calc_girls]]),cp[[#This Row],[total_children]])</f>
        <v>0</v>
      </c>
      <c r="AF512" s="1">
        <f>IF(ISBLANK(cp[[#This Row],[total_pwd]]),SUM(cp[[#This Row],[total_pwd_men]],cp[[#This Row],[total_pwd_women]]),cp[[#This Row],[total_pwd]])</f>
        <v>0</v>
      </c>
      <c r="AG512" s="1">
        <f>IF(ISBLANK(cp[[#This Row],[total_adults]]),SUM(cp[[#This Row],[total_men]],cp[[#This Row],[total_women]]),cp[[#This Row],[total_adults]])</f>
        <v>0</v>
      </c>
      <c r="AH512" s="1">
        <f>IF(ISBLANK(cp[[#This Row],[total_beneficiaries_reached]]),SUM(cp[[#This Row],[calc_children]],cp[[#This Row],[calc_adults]]),cp[[#This Row],[total_beneficiaries_reached]])</f>
        <v>0</v>
      </c>
      <c r="AI512" s="49" t="str">
        <f ca="1">IF(B512="","",OFFSET(table_admin1[[#Headers],[ADM1_PT]],MATCH(B512,admin1,0),1))</f>
        <v/>
      </c>
      <c r="AJ512" s="49" t="str">
        <f t="shared" ca="1" si="14"/>
        <v/>
      </c>
      <c r="AK512" s="49" t="str">
        <f t="shared" ca="1" si="15"/>
        <v/>
      </c>
    </row>
    <row r="513" spans="29:37" x14ac:dyDescent="0.2">
      <c r="AC513" s="1">
        <f>IF(ISBLANK(cp[[#This Row],[total_boys]]),SUM(cp[[#This Row],[boys_0-5_reached]],cp[[#This Row],[boys_6-12_reached]],cp[[#This Row],[boys_13-18_reached]]),cp[[#This Row],[total_boys]])</f>
        <v>0</v>
      </c>
      <c r="AD513" s="1">
        <f>IF(ISBLANK(cp[[#This Row],[total_girls]]),SUM(cp[[#This Row],[girls_0-5_reached]],cp[[#This Row],[girls_6-12_reached]],cp[[#This Row],[girls_13-18_reached]]),cp[[#This Row],[total_girls]])</f>
        <v>0</v>
      </c>
      <c r="AE513" s="1">
        <f>IF(ISBLANK(cp[[#This Row],[total_children]]),SUM(cp[[#This Row],[calc_boys]],cp[[#This Row],[calc_girls]]),cp[[#This Row],[total_children]])</f>
        <v>0</v>
      </c>
      <c r="AF513" s="1">
        <f>IF(ISBLANK(cp[[#This Row],[total_pwd]]),SUM(cp[[#This Row],[total_pwd_men]],cp[[#This Row],[total_pwd_women]]),cp[[#This Row],[total_pwd]])</f>
        <v>0</v>
      </c>
      <c r="AG513" s="1">
        <f>IF(ISBLANK(cp[[#This Row],[total_adults]]),SUM(cp[[#This Row],[total_men]],cp[[#This Row],[total_women]]),cp[[#This Row],[total_adults]])</f>
        <v>0</v>
      </c>
      <c r="AH513" s="1">
        <f>IF(ISBLANK(cp[[#This Row],[total_beneficiaries_reached]]),SUM(cp[[#This Row],[calc_children]],cp[[#This Row],[calc_adults]]),cp[[#This Row],[total_beneficiaries_reached]])</f>
        <v>0</v>
      </c>
      <c r="AI513" s="49" t="str">
        <f ca="1">IF(B513="","",OFFSET(table_admin1[[#Headers],[ADM1_PT]],MATCH(B513,admin1,0),1))</f>
        <v/>
      </c>
      <c r="AJ513" s="49" t="str">
        <f t="shared" ca="1" si="14"/>
        <v/>
      </c>
      <c r="AK513" s="49" t="str">
        <f t="shared" ca="1" si="15"/>
        <v/>
      </c>
    </row>
    <row r="514" spans="29:37" x14ac:dyDescent="0.2">
      <c r="AC514" s="1">
        <f>IF(ISBLANK(cp[[#This Row],[total_boys]]),SUM(cp[[#This Row],[boys_0-5_reached]],cp[[#This Row],[boys_6-12_reached]],cp[[#This Row],[boys_13-18_reached]]),cp[[#This Row],[total_boys]])</f>
        <v>0</v>
      </c>
      <c r="AD514" s="1">
        <f>IF(ISBLANK(cp[[#This Row],[total_girls]]),SUM(cp[[#This Row],[girls_0-5_reached]],cp[[#This Row],[girls_6-12_reached]],cp[[#This Row],[girls_13-18_reached]]),cp[[#This Row],[total_girls]])</f>
        <v>0</v>
      </c>
      <c r="AE514" s="1">
        <f>IF(ISBLANK(cp[[#This Row],[total_children]]),SUM(cp[[#This Row],[calc_boys]],cp[[#This Row],[calc_girls]]),cp[[#This Row],[total_children]])</f>
        <v>0</v>
      </c>
      <c r="AF514" s="1">
        <f>IF(ISBLANK(cp[[#This Row],[total_pwd]]),SUM(cp[[#This Row],[total_pwd_men]],cp[[#This Row],[total_pwd_women]]),cp[[#This Row],[total_pwd]])</f>
        <v>0</v>
      </c>
      <c r="AG514" s="1">
        <f>IF(ISBLANK(cp[[#This Row],[total_adults]]),SUM(cp[[#This Row],[total_men]],cp[[#This Row],[total_women]]),cp[[#This Row],[total_adults]])</f>
        <v>0</v>
      </c>
      <c r="AH514" s="1">
        <f>IF(ISBLANK(cp[[#This Row],[total_beneficiaries_reached]]),SUM(cp[[#This Row],[calc_children]],cp[[#This Row],[calc_adults]]),cp[[#This Row],[total_beneficiaries_reached]])</f>
        <v>0</v>
      </c>
      <c r="AI514" s="49" t="str">
        <f ca="1">IF(B514="","",OFFSET(table_admin1[[#Headers],[ADM1_PT]],MATCH(B514,admin1,0),1))</f>
        <v/>
      </c>
      <c r="AJ514" s="49" t="str">
        <f t="shared" ca="1" si="14"/>
        <v/>
      </c>
      <c r="AK514" s="49" t="str">
        <f t="shared" ca="1" si="15"/>
        <v/>
      </c>
    </row>
    <row r="515" spans="29:37" x14ac:dyDescent="0.2">
      <c r="AC515" s="1">
        <f>IF(ISBLANK(cp[[#This Row],[total_boys]]),SUM(cp[[#This Row],[boys_0-5_reached]],cp[[#This Row],[boys_6-12_reached]],cp[[#This Row],[boys_13-18_reached]]),cp[[#This Row],[total_boys]])</f>
        <v>0</v>
      </c>
      <c r="AD515" s="1">
        <f>IF(ISBLANK(cp[[#This Row],[total_girls]]),SUM(cp[[#This Row],[girls_0-5_reached]],cp[[#This Row],[girls_6-12_reached]],cp[[#This Row],[girls_13-18_reached]]),cp[[#This Row],[total_girls]])</f>
        <v>0</v>
      </c>
      <c r="AE515" s="1">
        <f>IF(ISBLANK(cp[[#This Row],[total_children]]),SUM(cp[[#This Row],[calc_boys]],cp[[#This Row],[calc_girls]]),cp[[#This Row],[total_children]])</f>
        <v>0</v>
      </c>
      <c r="AF515" s="1">
        <f>IF(ISBLANK(cp[[#This Row],[total_pwd]]),SUM(cp[[#This Row],[total_pwd_men]],cp[[#This Row],[total_pwd_women]]),cp[[#This Row],[total_pwd]])</f>
        <v>0</v>
      </c>
      <c r="AG515" s="1">
        <f>IF(ISBLANK(cp[[#This Row],[total_adults]]),SUM(cp[[#This Row],[total_men]],cp[[#This Row],[total_women]]),cp[[#This Row],[total_adults]])</f>
        <v>0</v>
      </c>
      <c r="AH515" s="1">
        <f>IF(ISBLANK(cp[[#This Row],[total_beneficiaries_reached]]),SUM(cp[[#This Row],[calc_children]],cp[[#This Row],[calc_adults]]),cp[[#This Row],[total_beneficiaries_reached]])</f>
        <v>0</v>
      </c>
      <c r="AI515" s="49" t="str">
        <f ca="1">IF(B515="","",OFFSET(table_admin1[[#Headers],[ADM1_PT]],MATCH(B515,admin1,0),1))</f>
        <v/>
      </c>
      <c r="AJ515" s="49" t="str">
        <f t="shared" ca="1" si="14"/>
        <v/>
      </c>
      <c r="AK515" s="49" t="str">
        <f t="shared" ca="1" si="15"/>
        <v/>
      </c>
    </row>
    <row r="516" spans="29:37" x14ac:dyDescent="0.2">
      <c r="AC516" s="1">
        <f>IF(ISBLANK(cp[[#This Row],[total_boys]]),SUM(cp[[#This Row],[boys_0-5_reached]],cp[[#This Row],[boys_6-12_reached]],cp[[#This Row],[boys_13-18_reached]]),cp[[#This Row],[total_boys]])</f>
        <v>0</v>
      </c>
      <c r="AD516" s="1">
        <f>IF(ISBLANK(cp[[#This Row],[total_girls]]),SUM(cp[[#This Row],[girls_0-5_reached]],cp[[#This Row],[girls_6-12_reached]],cp[[#This Row],[girls_13-18_reached]]),cp[[#This Row],[total_girls]])</f>
        <v>0</v>
      </c>
      <c r="AE516" s="1">
        <f>IF(ISBLANK(cp[[#This Row],[total_children]]),SUM(cp[[#This Row],[calc_boys]],cp[[#This Row],[calc_girls]]),cp[[#This Row],[total_children]])</f>
        <v>0</v>
      </c>
      <c r="AF516" s="1">
        <f>IF(ISBLANK(cp[[#This Row],[total_pwd]]),SUM(cp[[#This Row],[total_pwd_men]],cp[[#This Row],[total_pwd_women]]),cp[[#This Row],[total_pwd]])</f>
        <v>0</v>
      </c>
      <c r="AG516" s="1">
        <f>IF(ISBLANK(cp[[#This Row],[total_adults]]),SUM(cp[[#This Row],[total_men]],cp[[#This Row],[total_women]]),cp[[#This Row],[total_adults]])</f>
        <v>0</v>
      </c>
      <c r="AH516" s="1">
        <f>IF(ISBLANK(cp[[#This Row],[total_beneficiaries_reached]]),SUM(cp[[#This Row],[calc_children]],cp[[#This Row],[calc_adults]]),cp[[#This Row],[total_beneficiaries_reached]])</f>
        <v>0</v>
      </c>
      <c r="AI516" s="49" t="str">
        <f ca="1">IF(B516="","",OFFSET(table_admin1[[#Headers],[ADM1_PT]],MATCH(B516,admin1,0),1))</f>
        <v/>
      </c>
      <c r="AJ516" s="49" t="str">
        <f t="shared" ca="1" si="14"/>
        <v/>
      </c>
      <c r="AK516" s="49" t="str">
        <f t="shared" ca="1" si="15"/>
        <v/>
      </c>
    </row>
    <row r="517" spans="29:37" x14ac:dyDescent="0.2">
      <c r="AC517" s="1">
        <f>IF(ISBLANK(cp[[#This Row],[total_boys]]),SUM(cp[[#This Row],[boys_0-5_reached]],cp[[#This Row],[boys_6-12_reached]],cp[[#This Row],[boys_13-18_reached]]),cp[[#This Row],[total_boys]])</f>
        <v>0</v>
      </c>
      <c r="AD517" s="1">
        <f>IF(ISBLANK(cp[[#This Row],[total_girls]]),SUM(cp[[#This Row],[girls_0-5_reached]],cp[[#This Row],[girls_6-12_reached]],cp[[#This Row],[girls_13-18_reached]]),cp[[#This Row],[total_girls]])</f>
        <v>0</v>
      </c>
      <c r="AE517" s="1">
        <f>IF(ISBLANK(cp[[#This Row],[total_children]]),SUM(cp[[#This Row],[calc_boys]],cp[[#This Row],[calc_girls]]),cp[[#This Row],[total_children]])</f>
        <v>0</v>
      </c>
      <c r="AF517" s="1">
        <f>IF(ISBLANK(cp[[#This Row],[total_pwd]]),SUM(cp[[#This Row],[total_pwd_men]],cp[[#This Row],[total_pwd_women]]),cp[[#This Row],[total_pwd]])</f>
        <v>0</v>
      </c>
      <c r="AG517" s="1">
        <f>IF(ISBLANK(cp[[#This Row],[total_adults]]),SUM(cp[[#This Row],[total_men]],cp[[#This Row],[total_women]]),cp[[#This Row],[total_adults]])</f>
        <v>0</v>
      </c>
      <c r="AH517" s="1">
        <f>IF(ISBLANK(cp[[#This Row],[total_beneficiaries_reached]]),SUM(cp[[#This Row],[calc_children]],cp[[#This Row],[calc_adults]]),cp[[#This Row],[total_beneficiaries_reached]])</f>
        <v>0</v>
      </c>
      <c r="AI517" s="49" t="str">
        <f ca="1">IF(B517="","",OFFSET(table_admin1[[#Headers],[ADM1_PT]],MATCH(B517,admin1,0),1))</f>
        <v/>
      </c>
      <c r="AJ517" s="49" t="str">
        <f t="shared" ca="1" si="14"/>
        <v/>
      </c>
      <c r="AK517" s="49" t="str">
        <f t="shared" ca="1" si="15"/>
        <v/>
      </c>
    </row>
    <row r="518" spans="29:37" x14ac:dyDescent="0.2">
      <c r="AC518" s="1">
        <f>IF(ISBLANK(cp[[#This Row],[total_boys]]),SUM(cp[[#This Row],[boys_0-5_reached]],cp[[#This Row],[boys_6-12_reached]],cp[[#This Row],[boys_13-18_reached]]),cp[[#This Row],[total_boys]])</f>
        <v>0</v>
      </c>
      <c r="AD518" s="1">
        <f>IF(ISBLANK(cp[[#This Row],[total_girls]]),SUM(cp[[#This Row],[girls_0-5_reached]],cp[[#This Row],[girls_6-12_reached]],cp[[#This Row],[girls_13-18_reached]]),cp[[#This Row],[total_girls]])</f>
        <v>0</v>
      </c>
      <c r="AE518" s="1">
        <f>IF(ISBLANK(cp[[#This Row],[total_children]]),SUM(cp[[#This Row],[calc_boys]],cp[[#This Row],[calc_girls]]),cp[[#This Row],[total_children]])</f>
        <v>0</v>
      </c>
      <c r="AF518" s="1">
        <f>IF(ISBLANK(cp[[#This Row],[total_pwd]]),SUM(cp[[#This Row],[total_pwd_men]],cp[[#This Row],[total_pwd_women]]),cp[[#This Row],[total_pwd]])</f>
        <v>0</v>
      </c>
      <c r="AG518" s="1">
        <f>IF(ISBLANK(cp[[#This Row],[total_adults]]),SUM(cp[[#This Row],[total_men]],cp[[#This Row],[total_women]]),cp[[#This Row],[total_adults]])</f>
        <v>0</v>
      </c>
      <c r="AH518" s="1">
        <f>IF(ISBLANK(cp[[#This Row],[total_beneficiaries_reached]]),SUM(cp[[#This Row],[calc_children]],cp[[#This Row],[calc_adults]]),cp[[#This Row],[total_beneficiaries_reached]])</f>
        <v>0</v>
      </c>
      <c r="AI518" s="49" t="str">
        <f ca="1">IF(B518="","",OFFSET(table_admin1[[#Headers],[ADM1_PT]],MATCH(B518,admin1,0),1))</f>
        <v/>
      </c>
      <c r="AJ518" s="49" t="str">
        <f t="shared" ref="AJ518:AJ581" ca="1" si="16">IF(C518="","",INDEX(admin2_pcode,MATCH(C518,OFFSET(admin2_start,MATCH(AI518,admin1_linked_pcode,0),0,COUNTIF(admin1_linked_pcode,AI518)),0)+MATCH(AI518,admin1_linked_pcode,0)-1))</f>
        <v/>
      </c>
      <c r="AK518" s="49" t="str">
        <f t="shared" ref="AK518:AK581" ca="1" si="17">IF(D518="","",INDEX(admin3_pcode,MATCH(D518,OFFSET(admin3_start,MATCH(AJ518,admin2_linked_pcode,0),0,COUNTIF(admin2_linked_pcode,AJ518)),0)+MATCH(AJ518,admin2_linked_pcode,0)-1))</f>
        <v/>
      </c>
    </row>
    <row r="519" spans="29:37" x14ac:dyDescent="0.2">
      <c r="AC519" s="1">
        <f>IF(ISBLANK(cp[[#This Row],[total_boys]]),SUM(cp[[#This Row],[boys_0-5_reached]],cp[[#This Row],[boys_6-12_reached]],cp[[#This Row],[boys_13-18_reached]]),cp[[#This Row],[total_boys]])</f>
        <v>0</v>
      </c>
      <c r="AD519" s="1">
        <f>IF(ISBLANK(cp[[#This Row],[total_girls]]),SUM(cp[[#This Row],[girls_0-5_reached]],cp[[#This Row],[girls_6-12_reached]],cp[[#This Row],[girls_13-18_reached]]),cp[[#This Row],[total_girls]])</f>
        <v>0</v>
      </c>
      <c r="AE519" s="1">
        <f>IF(ISBLANK(cp[[#This Row],[total_children]]),SUM(cp[[#This Row],[calc_boys]],cp[[#This Row],[calc_girls]]),cp[[#This Row],[total_children]])</f>
        <v>0</v>
      </c>
      <c r="AF519" s="1">
        <f>IF(ISBLANK(cp[[#This Row],[total_pwd]]),SUM(cp[[#This Row],[total_pwd_men]],cp[[#This Row],[total_pwd_women]]),cp[[#This Row],[total_pwd]])</f>
        <v>0</v>
      </c>
      <c r="AG519" s="1">
        <f>IF(ISBLANK(cp[[#This Row],[total_adults]]),SUM(cp[[#This Row],[total_men]],cp[[#This Row],[total_women]]),cp[[#This Row],[total_adults]])</f>
        <v>0</v>
      </c>
      <c r="AH519" s="1">
        <f>IF(ISBLANK(cp[[#This Row],[total_beneficiaries_reached]]),SUM(cp[[#This Row],[calc_children]],cp[[#This Row],[calc_adults]]),cp[[#This Row],[total_beneficiaries_reached]])</f>
        <v>0</v>
      </c>
      <c r="AI519" s="49" t="str">
        <f ca="1">IF(B519="","",OFFSET(table_admin1[[#Headers],[ADM1_PT]],MATCH(B519,admin1,0),1))</f>
        <v/>
      </c>
      <c r="AJ519" s="49" t="str">
        <f t="shared" ca="1" si="16"/>
        <v/>
      </c>
      <c r="AK519" s="49" t="str">
        <f t="shared" ca="1" si="17"/>
        <v/>
      </c>
    </row>
    <row r="520" spans="29:37" x14ac:dyDescent="0.2">
      <c r="AC520" s="1">
        <f>IF(ISBLANK(cp[[#This Row],[total_boys]]),SUM(cp[[#This Row],[boys_0-5_reached]],cp[[#This Row],[boys_6-12_reached]],cp[[#This Row],[boys_13-18_reached]]),cp[[#This Row],[total_boys]])</f>
        <v>0</v>
      </c>
      <c r="AD520" s="1">
        <f>IF(ISBLANK(cp[[#This Row],[total_girls]]),SUM(cp[[#This Row],[girls_0-5_reached]],cp[[#This Row],[girls_6-12_reached]],cp[[#This Row],[girls_13-18_reached]]),cp[[#This Row],[total_girls]])</f>
        <v>0</v>
      </c>
      <c r="AE520" s="1">
        <f>IF(ISBLANK(cp[[#This Row],[total_children]]),SUM(cp[[#This Row],[calc_boys]],cp[[#This Row],[calc_girls]]),cp[[#This Row],[total_children]])</f>
        <v>0</v>
      </c>
      <c r="AF520" s="1">
        <f>IF(ISBLANK(cp[[#This Row],[total_pwd]]),SUM(cp[[#This Row],[total_pwd_men]],cp[[#This Row],[total_pwd_women]]),cp[[#This Row],[total_pwd]])</f>
        <v>0</v>
      </c>
      <c r="AG520" s="1">
        <f>IF(ISBLANK(cp[[#This Row],[total_adults]]),SUM(cp[[#This Row],[total_men]],cp[[#This Row],[total_women]]),cp[[#This Row],[total_adults]])</f>
        <v>0</v>
      </c>
      <c r="AH520" s="1">
        <f>IF(ISBLANK(cp[[#This Row],[total_beneficiaries_reached]]),SUM(cp[[#This Row],[calc_children]],cp[[#This Row],[calc_adults]]),cp[[#This Row],[total_beneficiaries_reached]])</f>
        <v>0</v>
      </c>
      <c r="AI520" s="49" t="str">
        <f ca="1">IF(B520="","",OFFSET(table_admin1[[#Headers],[ADM1_PT]],MATCH(B520,admin1,0),1))</f>
        <v/>
      </c>
      <c r="AJ520" s="49" t="str">
        <f t="shared" ca="1" si="16"/>
        <v/>
      </c>
      <c r="AK520" s="49" t="str">
        <f t="shared" ca="1" si="17"/>
        <v/>
      </c>
    </row>
    <row r="521" spans="29:37" x14ac:dyDescent="0.2">
      <c r="AC521" s="1">
        <f>IF(ISBLANK(cp[[#This Row],[total_boys]]),SUM(cp[[#This Row],[boys_0-5_reached]],cp[[#This Row],[boys_6-12_reached]],cp[[#This Row],[boys_13-18_reached]]),cp[[#This Row],[total_boys]])</f>
        <v>0</v>
      </c>
      <c r="AD521" s="1">
        <f>IF(ISBLANK(cp[[#This Row],[total_girls]]),SUM(cp[[#This Row],[girls_0-5_reached]],cp[[#This Row],[girls_6-12_reached]],cp[[#This Row],[girls_13-18_reached]]),cp[[#This Row],[total_girls]])</f>
        <v>0</v>
      </c>
      <c r="AE521" s="1">
        <f>IF(ISBLANK(cp[[#This Row],[total_children]]),SUM(cp[[#This Row],[calc_boys]],cp[[#This Row],[calc_girls]]),cp[[#This Row],[total_children]])</f>
        <v>0</v>
      </c>
      <c r="AF521" s="1">
        <f>IF(ISBLANK(cp[[#This Row],[total_pwd]]),SUM(cp[[#This Row],[total_pwd_men]],cp[[#This Row],[total_pwd_women]]),cp[[#This Row],[total_pwd]])</f>
        <v>0</v>
      </c>
      <c r="AG521" s="1">
        <f>IF(ISBLANK(cp[[#This Row],[total_adults]]),SUM(cp[[#This Row],[total_men]],cp[[#This Row],[total_women]]),cp[[#This Row],[total_adults]])</f>
        <v>0</v>
      </c>
      <c r="AH521" s="1">
        <f>IF(ISBLANK(cp[[#This Row],[total_beneficiaries_reached]]),SUM(cp[[#This Row],[calc_children]],cp[[#This Row],[calc_adults]]),cp[[#This Row],[total_beneficiaries_reached]])</f>
        <v>0</v>
      </c>
      <c r="AI521" s="49" t="str">
        <f ca="1">IF(B521="","",OFFSET(table_admin1[[#Headers],[ADM1_PT]],MATCH(B521,admin1,0),1))</f>
        <v/>
      </c>
      <c r="AJ521" s="49" t="str">
        <f t="shared" ca="1" si="16"/>
        <v/>
      </c>
      <c r="AK521" s="49" t="str">
        <f t="shared" ca="1" si="17"/>
        <v/>
      </c>
    </row>
    <row r="522" spans="29:37" x14ac:dyDescent="0.2">
      <c r="AC522" s="1">
        <f>IF(ISBLANK(cp[[#This Row],[total_boys]]),SUM(cp[[#This Row],[boys_0-5_reached]],cp[[#This Row],[boys_6-12_reached]],cp[[#This Row],[boys_13-18_reached]]),cp[[#This Row],[total_boys]])</f>
        <v>0</v>
      </c>
      <c r="AD522" s="1">
        <f>IF(ISBLANK(cp[[#This Row],[total_girls]]),SUM(cp[[#This Row],[girls_0-5_reached]],cp[[#This Row],[girls_6-12_reached]],cp[[#This Row],[girls_13-18_reached]]),cp[[#This Row],[total_girls]])</f>
        <v>0</v>
      </c>
      <c r="AE522" s="1">
        <f>IF(ISBLANK(cp[[#This Row],[total_children]]),SUM(cp[[#This Row],[calc_boys]],cp[[#This Row],[calc_girls]]),cp[[#This Row],[total_children]])</f>
        <v>0</v>
      </c>
      <c r="AF522" s="1">
        <f>IF(ISBLANK(cp[[#This Row],[total_pwd]]),SUM(cp[[#This Row],[total_pwd_men]],cp[[#This Row],[total_pwd_women]]),cp[[#This Row],[total_pwd]])</f>
        <v>0</v>
      </c>
      <c r="AG522" s="1">
        <f>IF(ISBLANK(cp[[#This Row],[total_adults]]),SUM(cp[[#This Row],[total_men]],cp[[#This Row],[total_women]]),cp[[#This Row],[total_adults]])</f>
        <v>0</v>
      </c>
      <c r="AH522" s="1">
        <f>IF(ISBLANK(cp[[#This Row],[total_beneficiaries_reached]]),SUM(cp[[#This Row],[calc_children]],cp[[#This Row],[calc_adults]]),cp[[#This Row],[total_beneficiaries_reached]])</f>
        <v>0</v>
      </c>
      <c r="AI522" s="49" t="str">
        <f ca="1">IF(B522="","",OFFSET(table_admin1[[#Headers],[ADM1_PT]],MATCH(B522,admin1,0),1))</f>
        <v/>
      </c>
      <c r="AJ522" s="49" t="str">
        <f t="shared" ca="1" si="16"/>
        <v/>
      </c>
      <c r="AK522" s="49" t="str">
        <f t="shared" ca="1" si="17"/>
        <v/>
      </c>
    </row>
    <row r="523" spans="29:37" x14ac:dyDescent="0.2">
      <c r="AC523" s="1">
        <f>IF(ISBLANK(cp[[#This Row],[total_boys]]),SUM(cp[[#This Row],[boys_0-5_reached]],cp[[#This Row],[boys_6-12_reached]],cp[[#This Row],[boys_13-18_reached]]),cp[[#This Row],[total_boys]])</f>
        <v>0</v>
      </c>
      <c r="AD523" s="1">
        <f>IF(ISBLANK(cp[[#This Row],[total_girls]]),SUM(cp[[#This Row],[girls_0-5_reached]],cp[[#This Row],[girls_6-12_reached]],cp[[#This Row],[girls_13-18_reached]]),cp[[#This Row],[total_girls]])</f>
        <v>0</v>
      </c>
      <c r="AE523" s="1">
        <f>IF(ISBLANK(cp[[#This Row],[total_children]]),SUM(cp[[#This Row],[calc_boys]],cp[[#This Row],[calc_girls]]),cp[[#This Row],[total_children]])</f>
        <v>0</v>
      </c>
      <c r="AF523" s="1">
        <f>IF(ISBLANK(cp[[#This Row],[total_pwd]]),SUM(cp[[#This Row],[total_pwd_men]],cp[[#This Row],[total_pwd_women]]),cp[[#This Row],[total_pwd]])</f>
        <v>0</v>
      </c>
      <c r="AG523" s="1">
        <f>IF(ISBLANK(cp[[#This Row],[total_adults]]),SUM(cp[[#This Row],[total_men]],cp[[#This Row],[total_women]]),cp[[#This Row],[total_adults]])</f>
        <v>0</v>
      </c>
      <c r="AH523" s="1">
        <f>IF(ISBLANK(cp[[#This Row],[total_beneficiaries_reached]]),SUM(cp[[#This Row],[calc_children]],cp[[#This Row],[calc_adults]]),cp[[#This Row],[total_beneficiaries_reached]])</f>
        <v>0</v>
      </c>
      <c r="AI523" s="49" t="str">
        <f ca="1">IF(B523="","",OFFSET(table_admin1[[#Headers],[ADM1_PT]],MATCH(B523,admin1,0),1))</f>
        <v/>
      </c>
      <c r="AJ523" s="49" t="str">
        <f t="shared" ca="1" si="16"/>
        <v/>
      </c>
      <c r="AK523" s="49" t="str">
        <f t="shared" ca="1" si="17"/>
        <v/>
      </c>
    </row>
    <row r="524" spans="29:37" x14ac:dyDescent="0.2">
      <c r="AC524" s="1">
        <f>IF(ISBLANK(cp[[#This Row],[total_boys]]),SUM(cp[[#This Row],[boys_0-5_reached]],cp[[#This Row],[boys_6-12_reached]],cp[[#This Row],[boys_13-18_reached]]),cp[[#This Row],[total_boys]])</f>
        <v>0</v>
      </c>
      <c r="AD524" s="1">
        <f>IF(ISBLANK(cp[[#This Row],[total_girls]]),SUM(cp[[#This Row],[girls_0-5_reached]],cp[[#This Row],[girls_6-12_reached]],cp[[#This Row],[girls_13-18_reached]]),cp[[#This Row],[total_girls]])</f>
        <v>0</v>
      </c>
      <c r="AE524" s="1">
        <f>IF(ISBLANK(cp[[#This Row],[total_children]]),SUM(cp[[#This Row],[calc_boys]],cp[[#This Row],[calc_girls]]),cp[[#This Row],[total_children]])</f>
        <v>0</v>
      </c>
      <c r="AF524" s="1">
        <f>IF(ISBLANK(cp[[#This Row],[total_pwd]]),SUM(cp[[#This Row],[total_pwd_men]],cp[[#This Row],[total_pwd_women]]),cp[[#This Row],[total_pwd]])</f>
        <v>0</v>
      </c>
      <c r="AG524" s="1">
        <f>IF(ISBLANK(cp[[#This Row],[total_adults]]),SUM(cp[[#This Row],[total_men]],cp[[#This Row],[total_women]]),cp[[#This Row],[total_adults]])</f>
        <v>0</v>
      </c>
      <c r="AH524" s="1">
        <f>IF(ISBLANK(cp[[#This Row],[total_beneficiaries_reached]]),SUM(cp[[#This Row],[calc_children]],cp[[#This Row],[calc_adults]]),cp[[#This Row],[total_beneficiaries_reached]])</f>
        <v>0</v>
      </c>
      <c r="AI524" s="49" t="str">
        <f ca="1">IF(B524="","",OFFSET(table_admin1[[#Headers],[ADM1_PT]],MATCH(B524,admin1,0),1))</f>
        <v/>
      </c>
      <c r="AJ524" s="49" t="str">
        <f t="shared" ca="1" si="16"/>
        <v/>
      </c>
      <c r="AK524" s="49" t="str">
        <f t="shared" ca="1" si="17"/>
        <v/>
      </c>
    </row>
    <row r="525" spans="29:37" x14ac:dyDescent="0.2">
      <c r="AC525" s="1">
        <f>IF(ISBLANK(cp[[#This Row],[total_boys]]),SUM(cp[[#This Row],[boys_0-5_reached]],cp[[#This Row],[boys_6-12_reached]],cp[[#This Row],[boys_13-18_reached]]),cp[[#This Row],[total_boys]])</f>
        <v>0</v>
      </c>
      <c r="AD525" s="1">
        <f>IF(ISBLANK(cp[[#This Row],[total_girls]]),SUM(cp[[#This Row],[girls_0-5_reached]],cp[[#This Row],[girls_6-12_reached]],cp[[#This Row],[girls_13-18_reached]]),cp[[#This Row],[total_girls]])</f>
        <v>0</v>
      </c>
      <c r="AE525" s="1">
        <f>IF(ISBLANK(cp[[#This Row],[total_children]]),SUM(cp[[#This Row],[calc_boys]],cp[[#This Row],[calc_girls]]),cp[[#This Row],[total_children]])</f>
        <v>0</v>
      </c>
      <c r="AF525" s="1">
        <f>IF(ISBLANK(cp[[#This Row],[total_pwd]]),SUM(cp[[#This Row],[total_pwd_men]],cp[[#This Row],[total_pwd_women]]),cp[[#This Row],[total_pwd]])</f>
        <v>0</v>
      </c>
      <c r="AG525" s="1">
        <f>IF(ISBLANK(cp[[#This Row],[total_adults]]),SUM(cp[[#This Row],[total_men]],cp[[#This Row],[total_women]]),cp[[#This Row],[total_adults]])</f>
        <v>0</v>
      </c>
      <c r="AH525" s="1">
        <f>IF(ISBLANK(cp[[#This Row],[total_beneficiaries_reached]]),SUM(cp[[#This Row],[calc_children]],cp[[#This Row],[calc_adults]]),cp[[#This Row],[total_beneficiaries_reached]])</f>
        <v>0</v>
      </c>
      <c r="AI525" s="49" t="str">
        <f ca="1">IF(B525="","",OFFSET(table_admin1[[#Headers],[ADM1_PT]],MATCH(B525,admin1,0),1))</f>
        <v/>
      </c>
      <c r="AJ525" s="49" t="str">
        <f t="shared" ca="1" si="16"/>
        <v/>
      </c>
      <c r="AK525" s="49" t="str">
        <f t="shared" ca="1" si="17"/>
        <v/>
      </c>
    </row>
    <row r="526" spans="29:37" x14ac:dyDescent="0.2">
      <c r="AC526" s="1">
        <f>IF(ISBLANK(cp[[#This Row],[total_boys]]),SUM(cp[[#This Row],[boys_0-5_reached]],cp[[#This Row],[boys_6-12_reached]],cp[[#This Row],[boys_13-18_reached]]),cp[[#This Row],[total_boys]])</f>
        <v>0</v>
      </c>
      <c r="AD526" s="1">
        <f>IF(ISBLANK(cp[[#This Row],[total_girls]]),SUM(cp[[#This Row],[girls_0-5_reached]],cp[[#This Row],[girls_6-12_reached]],cp[[#This Row],[girls_13-18_reached]]),cp[[#This Row],[total_girls]])</f>
        <v>0</v>
      </c>
      <c r="AE526" s="1">
        <f>IF(ISBLANK(cp[[#This Row],[total_children]]),SUM(cp[[#This Row],[calc_boys]],cp[[#This Row],[calc_girls]]),cp[[#This Row],[total_children]])</f>
        <v>0</v>
      </c>
      <c r="AF526" s="1">
        <f>IF(ISBLANK(cp[[#This Row],[total_pwd]]),SUM(cp[[#This Row],[total_pwd_men]],cp[[#This Row],[total_pwd_women]]),cp[[#This Row],[total_pwd]])</f>
        <v>0</v>
      </c>
      <c r="AG526" s="1">
        <f>IF(ISBLANK(cp[[#This Row],[total_adults]]),SUM(cp[[#This Row],[total_men]],cp[[#This Row],[total_women]]),cp[[#This Row],[total_adults]])</f>
        <v>0</v>
      </c>
      <c r="AH526" s="1">
        <f>IF(ISBLANK(cp[[#This Row],[total_beneficiaries_reached]]),SUM(cp[[#This Row],[calc_children]],cp[[#This Row],[calc_adults]]),cp[[#This Row],[total_beneficiaries_reached]])</f>
        <v>0</v>
      </c>
      <c r="AI526" s="49" t="str">
        <f ca="1">IF(B526="","",OFFSET(table_admin1[[#Headers],[ADM1_PT]],MATCH(B526,admin1,0),1))</f>
        <v/>
      </c>
      <c r="AJ526" s="49" t="str">
        <f t="shared" ca="1" si="16"/>
        <v/>
      </c>
      <c r="AK526" s="49" t="str">
        <f t="shared" ca="1" si="17"/>
        <v/>
      </c>
    </row>
    <row r="527" spans="29:37" x14ac:dyDescent="0.2">
      <c r="AC527" s="1">
        <f>IF(ISBLANK(cp[[#This Row],[total_boys]]),SUM(cp[[#This Row],[boys_0-5_reached]],cp[[#This Row],[boys_6-12_reached]],cp[[#This Row],[boys_13-18_reached]]),cp[[#This Row],[total_boys]])</f>
        <v>0</v>
      </c>
      <c r="AD527" s="1">
        <f>IF(ISBLANK(cp[[#This Row],[total_girls]]),SUM(cp[[#This Row],[girls_0-5_reached]],cp[[#This Row],[girls_6-12_reached]],cp[[#This Row],[girls_13-18_reached]]),cp[[#This Row],[total_girls]])</f>
        <v>0</v>
      </c>
      <c r="AE527" s="1">
        <f>IF(ISBLANK(cp[[#This Row],[total_children]]),SUM(cp[[#This Row],[calc_boys]],cp[[#This Row],[calc_girls]]),cp[[#This Row],[total_children]])</f>
        <v>0</v>
      </c>
      <c r="AF527" s="1">
        <f>IF(ISBLANK(cp[[#This Row],[total_pwd]]),SUM(cp[[#This Row],[total_pwd_men]],cp[[#This Row],[total_pwd_women]]),cp[[#This Row],[total_pwd]])</f>
        <v>0</v>
      </c>
      <c r="AG527" s="1">
        <f>IF(ISBLANK(cp[[#This Row],[total_adults]]),SUM(cp[[#This Row],[total_men]],cp[[#This Row],[total_women]]),cp[[#This Row],[total_adults]])</f>
        <v>0</v>
      </c>
      <c r="AH527" s="1">
        <f>IF(ISBLANK(cp[[#This Row],[total_beneficiaries_reached]]),SUM(cp[[#This Row],[calc_children]],cp[[#This Row],[calc_adults]]),cp[[#This Row],[total_beneficiaries_reached]])</f>
        <v>0</v>
      </c>
      <c r="AI527" s="49" t="str">
        <f ca="1">IF(B527="","",OFFSET(table_admin1[[#Headers],[ADM1_PT]],MATCH(B527,admin1,0),1))</f>
        <v/>
      </c>
      <c r="AJ527" s="49" t="str">
        <f t="shared" ca="1" si="16"/>
        <v/>
      </c>
      <c r="AK527" s="49" t="str">
        <f t="shared" ca="1" si="17"/>
        <v/>
      </c>
    </row>
    <row r="528" spans="29:37" x14ac:dyDescent="0.2">
      <c r="AC528" s="1">
        <f>IF(ISBLANK(cp[[#This Row],[total_boys]]),SUM(cp[[#This Row],[boys_0-5_reached]],cp[[#This Row],[boys_6-12_reached]],cp[[#This Row],[boys_13-18_reached]]),cp[[#This Row],[total_boys]])</f>
        <v>0</v>
      </c>
      <c r="AD528" s="1">
        <f>IF(ISBLANK(cp[[#This Row],[total_girls]]),SUM(cp[[#This Row],[girls_0-5_reached]],cp[[#This Row],[girls_6-12_reached]],cp[[#This Row],[girls_13-18_reached]]),cp[[#This Row],[total_girls]])</f>
        <v>0</v>
      </c>
      <c r="AE528" s="1">
        <f>IF(ISBLANK(cp[[#This Row],[total_children]]),SUM(cp[[#This Row],[calc_boys]],cp[[#This Row],[calc_girls]]),cp[[#This Row],[total_children]])</f>
        <v>0</v>
      </c>
      <c r="AF528" s="1">
        <f>IF(ISBLANK(cp[[#This Row],[total_pwd]]),SUM(cp[[#This Row],[total_pwd_men]],cp[[#This Row],[total_pwd_women]]),cp[[#This Row],[total_pwd]])</f>
        <v>0</v>
      </c>
      <c r="AG528" s="1">
        <f>IF(ISBLANK(cp[[#This Row],[total_adults]]),SUM(cp[[#This Row],[total_men]],cp[[#This Row],[total_women]]),cp[[#This Row],[total_adults]])</f>
        <v>0</v>
      </c>
      <c r="AH528" s="1">
        <f>IF(ISBLANK(cp[[#This Row],[total_beneficiaries_reached]]),SUM(cp[[#This Row],[calc_children]],cp[[#This Row],[calc_adults]]),cp[[#This Row],[total_beneficiaries_reached]])</f>
        <v>0</v>
      </c>
      <c r="AI528" s="49" t="str">
        <f ca="1">IF(B528="","",OFFSET(table_admin1[[#Headers],[ADM1_PT]],MATCH(B528,admin1,0),1))</f>
        <v/>
      </c>
      <c r="AJ528" s="49" t="str">
        <f t="shared" ca="1" si="16"/>
        <v/>
      </c>
      <c r="AK528" s="49" t="str">
        <f t="shared" ca="1" si="17"/>
        <v/>
      </c>
    </row>
    <row r="529" spans="29:37" x14ac:dyDescent="0.2">
      <c r="AC529" s="1">
        <f>IF(ISBLANK(cp[[#This Row],[total_boys]]),SUM(cp[[#This Row],[boys_0-5_reached]],cp[[#This Row],[boys_6-12_reached]],cp[[#This Row],[boys_13-18_reached]]),cp[[#This Row],[total_boys]])</f>
        <v>0</v>
      </c>
      <c r="AD529" s="1">
        <f>IF(ISBLANK(cp[[#This Row],[total_girls]]),SUM(cp[[#This Row],[girls_0-5_reached]],cp[[#This Row],[girls_6-12_reached]],cp[[#This Row],[girls_13-18_reached]]),cp[[#This Row],[total_girls]])</f>
        <v>0</v>
      </c>
      <c r="AE529" s="1">
        <f>IF(ISBLANK(cp[[#This Row],[total_children]]),SUM(cp[[#This Row],[calc_boys]],cp[[#This Row],[calc_girls]]),cp[[#This Row],[total_children]])</f>
        <v>0</v>
      </c>
      <c r="AF529" s="1">
        <f>IF(ISBLANK(cp[[#This Row],[total_pwd]]),SUM(cp[[#This Row],[total_pwd_men]],cp[[#This Row],[total_pwd_women]]),cp[[#This Row],[total_pwd]])</f>
        <v>0</v>
      </c>
      <c r="AG529" s="1">
        <f>IF(ISBLANK(cp[[#This Row],[total_adults]]),SUM(cp[[#This Row],[total_men]],cp[[#This Row],[total_women]]),cp[[#This Row],[total_adults]])</f>
        <v>0</v>
      </c>
      <c r="AH529" s="1">
        <f>IF(ISBLANK(cp[[#This Row],[total_beneficiaries_reached]]),SUM(cp[[#This Row],[calc_children]],cp[[#This Row],[calc_adults]]),cp[[#This Row],[total_beneficiaries_reached]])</f>
        <v>0</v>
      </c>
      <c r="AI529" s="49" t="str">
        <f ca="1">IF(B529="","",OFFSET(table_admin1[[#Headers],[ADM1_PT]],MATCH(B529,admin1,0),1))</f>
        <v/>
      </c>
      <c r="AJ529" s="49" t="str">
        <f t="shared" ca="1" si="16"/>
        <v/>
      </c>
      <c r="AK529" s="49" t="str">
        <f t="shared" ca="1" si="17"/>
        <v/>
      </c>
    </row>
    <row r="530" spans="29:37" x14ac:dyDescent="0.2">
      <c r="AC530" s="1">
        <f>IF(ISBLANK(cp[[#This Row],[total_boys]]),SUM(cp[[#This Row],[boys_0-5_reached]],cp[[#This Row],[boys_6-12_reached]],cp[[#This Row],[boys_13-18_reached]]),cp[[#This Row],[total_boys]])</f>
        <v>0</v>
      </c>
      <c r="AD530" s="1">
        <f>IF(ISBLANK(cp[[#This Row],[total_girls]]),SUM(cp[[#This Row],[girls_0-5_reached]],cp[[#This Row],[girls_6-12_reached]],cp[[#This Row],[girls_13-18_reached]]),cp[[#This Row],[total_girls]])</f>
        <v>0</v>
      </c>
      <c r="AE530" s="1">
        <f>IF(ISBLANK(cp[[#This Row],[total_children]]),SUM(cp[[#This Row],[calc_boys]],cp[[#This Row],[calc_girls]]),cp[[#This Row],[total_children]])</f>
        <v>0</v>
      </c>
      <c r="AF530" s="1">
        <f>IF(ISBLANK(cp[[#This Row],[total_pwd]]),SUM(cp[[#This Row],[total_pwd_men]],cp[[#This Row],[total_pwd_women]]),cp[[#This Row],[total_pwd]])</f>
        <v>0</v>
      </c>
      <c r="AG530" s="1">
        <f>IF(ISBLANK(cp[[#This Row],[total_adults]]),SUM(cp[[#This Row],[total_men]],cp[[#This Row],[total_women]]),cp[[#This Row],[total_adults]])</f>
        <v>0</v>
      </c>
      <c r="AH530" s="1">
        <f>IF(ISBLANK(cp[[#This Row],[total_beneficiaries_reached]]),SUM(cp[[#This Row],[calc_children]],cp[[#This Row],[calc_adults]]),cp[[#This Row],[total_beneficiaries_reached]])</f>
        <v>0</v>
      </c>
      <c r="AI530" s="49" t="str">
        <f ca="1">IF(B530="","",OFFSET(table_admin1[[#Headers],[ADM1_PT]],MATCH(B530,admin1,0),1))</f>
        <v/>
      </c>
      <c r="AJ530" s="49" t="str">
        <f t="shared" ca="1" si="16"/>
        <v/>
      </c>
      <c r="AK530" s="49" t="str">
        <f t="shared" ca="1" si="17"/>
        <v/>
      </c>
    </row>
    <row r="531" spans="29:37" x14ac:dyDescent="0.2">
      <c r="AC531" s="1">
        <f>IF(ISBLANK(cp[[#This Row],[total_boys]]),SUM(cp[[#This Row],[boys_0-5_reached]],cp[[#This Row],[boys_6-12_reached]],cp[[#This Row],[boys_13-18_reached]]),cp[[#This Row],[total_boys]])</f>
        <v>0</v>
      </c>
      <c r="AD531" s="1">
        <f>IF(ISBLANK(cp[[#This Row],[total_girls]]),SUM(cp[[#This Row],[girls_0-5_reached]],cp[[#This Row],[girls_6-12_reached]],cp[[#This Row],[girls_13-18_reached]]),cp[[#This Row],[total_girls]])</f>
        <v>0</v>
      </c>
      <c r="AE531" s="1">
        <f>IF(ISBLANK(cp[[#This Row],[total_children]]),SUM(cp[[#This Row],[calc_boys]],cp[[#This Row],[calc_girls]]),cp[[#This Row],[total_children]])</f>
        <v>0</v>
      </c>
      <c r="AF531" s="1">
        <f>IF(ISBLANK(cp[[#This Row],[total_pwd]]),SUM(cp[[#This Row],[total_pwd_men]],cp[[#This Row],[total_pwd_women]]),cp[[#This Row],[total_pwd]])</f>
        <v>0</v>
      </c>
      <c r="AG531" s="1">
        <f>IF(ISBLANK(cp[[#This Row],[total_adults]]),SUM(cp[[#This Row],[total_men]],cp[[#This Row],[total_women]]),cp[[#This Row],[total_adults]])</f>
        <v>0</v>
      </c>
      <c r="AH531" s="1">
        <f>IF(ISBLANK(cp[[#This Row],[total_beneficiaries_reached]]),SUM(cp[[#This Row],[calc_children]],cp[[#This Row],[calc_adults]]),cp[[#This Row],[total_beneficiaries_reached]])</f>
        <v>0</v>
      </c>
      <c r="AI531" s="49" t="str">
        <f ca="1">IF(B531="","",OFFSET(table_admin1[[#Headers],[ADM1_PT]],MATCH(B531,admin1,0),1))</f>
        <v/>
      </c>
      <c r="AJ531" s="49" t="str">
        <f t="shared" ca="1" si="16"/>
        <v/>
      </c>
      <c r="AK531" s="49" t="str">
        <f t="shared" ca="1" si="17"/>
        <v/>
      </c>
    </row>
    <row r="532" spans="29:37" x14ac:dyDescent="0.2">
      <c r="AC532" s="1">
        <f>IF(ISBLANK(cp[[#This Row],[total_boys]]),SUM(cp[[#This Row],[boys_0-5_reached]],cp[[#This Row],[boys_6-12_reached]],cp[[#This Row],[boys_13-18_reached]]),cp[[#This Row],[total_boys]])</f>
        <v>0</v>
      </c>
      <c r="AD532" s="1">
        <f>IF(ISBLANK(cp[[#This Row],[total_girls]]),SUM(cp[[#This Row],[girls_0-5_reached]],cp[[#This Row],[girls_6-12_reached]],cp[[#This Row],[girls_13-18_reached]]),cp[[#This Row],[total_girls]])</f>
        <v>0</v>
      </c>
      <c r="AE532" s="1">
        <f>IF(ISBLANK(cp[[#This Row],[total_children]]),SUM(cp[[#This Row],[calc_boys]],cp[[#This Row],[calc_girls]]),cp[[#This Row],[total_children]])</f>
        <v>0</v>
      </c>
      <c r="AF532" s="1">
        <f>IF(ISBLANK(cp[[#This Row],[total_pwd]]),SUM(cp[[#This Row],[total_pwd_men]],cp[[#This Row],[total_pwd_women]]),cp[[#This Row],[total_pwd]])</f>
        <v>0</v>
      </c>
      <c r="AG532" s="1">
        <f>IF(ISBLANK(cp[[#This Row],[total_adults]]),SUM(cp[[#This Row],[total_men]],cp[[#This Row],[total_women]]),cp[[#This Row],[total_adults]])</f>
        <v>0</v>
      </c>
      <c r="AH532" s="1">
        <f>IF(ISBLANK(cp[[#This Row],[total_beneficiaries_reached]]),SUM(cp[[#This Row],[calc_children]],cp[[#This Row],[calc_adults]]),cp[[#This Row],[total_beneficiaries_reached]])</f>
        <v>0</v>
      </c>
      <c r="AI532" s="49" t="str">
        <f ca="1">IF(B532="","",OFFSET(table_admin1[[#Headers],[ADM1_PT]],MATCH(B532,admin1,0),1))</f>
        <v/>
      </c>
      <c r="AJ532" s="49" t="str">
        <f t="shared" ca="1" si="16"/>
        <v/>
      </c>
      <c r="AK532" s="49" t="str">
        <f t="shared" ca="1" si="17"/>
        <v/>
      </c>
    </row>
    <row r="533" spans="29:37" x14ac:dyDescent="0.2">
      <c r="AC533" s="1">
        <f>IF(ISBLANK(cp[[#This Row],[total_boys]]),SUM(cp[[#This Row],[boys_0-5_reached]],cp[[#This Row],[boys_6-12_reached]],cp[[#This Row],[boys_13-18_reached]]),cp[[#This Row],[total_boys]])</f>
        <v>0</v>
      </c>
      <c r="AD533" s="1">
        <f>IF(ISBLANK(cp[[#This Row],[total_girls]]),SUM(cp[[#This Row],[girls_0-5_reached]],cp[[#This Row],[girls_6-12_reached]],cp[[#This Row],[girls_13-18_reached]]),cp[[#This Row],[total_girls]])</f>
        <v>0</v>
      </c>
      <c r="AE533" s="1">
        <f>IF(ISBLANK(cp[[#This Row],[total_children]]),SUM(cp[[#This Row],[calc_boys]],cp[[#This Row],[calc_girls]]),cp[[#This Row],[total_children]])</f>
        <v>0</v>
      </c>
      <c r="AF533" s="1">
        <f>IF(ISBLANK(cp[[#This Row],[total_pwd]]),SUM(cp[[#This Row],[total_pwd_men]],cp[[#This Row],[total_pwd_women]]),cp[[#This Row],[total_pwd]])</f>
        <v>0</v>
      </c>
      <c r="AG533" s="1">
        <f>IF(ISBLANK(cp[[#This Row],[total_adults]]),SUM(cp[[#This Row],[total_men]],cp[[#This Row],[total_women]]),cp[[#This Row],[total_adults]])</f>
        <v>0</v>
      </c>
      <c r="AH533" s="1">
        <f>IF(ISBLANK(cp[[#This Row],[total_beneficiaries_reached]]),SUM(cp[[#This Row],[calc_children]],cp[[#This Row],[calc_adults]]),cp[[#This Row],[total_beneficiaries_reached]])</f>
        <v>0</v>
      </c>
      <c r="AI533" s="49" t="str">
        <f ca="1">IF(B533="","",OFFSET(table_admin1[[#Headers],[ADM1_PT]],MATCH(B533,admin1,0),1))</f>
        <v/>
      </c>
      <c r="AJ533" s="49" t="str">
        <f t="shared" ca="1" si="16"/>
        <v/>
      </c>
      <c r="AK533" s="49" t="str">
        <f t="shared" ca="1" si="17"/>
        <v/>
      </c>
    </row>
    <row r="534" spans="29:37" x14ac:dyDescent="0.2">
      <c r="AC534" s="1">
        <f>IF(ISBLANK(cp[[#This Row],[total_boys]]),SUM(cp[[#This Row],[boys_0-5_reached]],cp[[#This Row],[boys_6-12_reached]],cp[[#This Row],[boys_13-18_reached]]),cp[[#This Row],[total_boys]])</f>
        <v>0</v>
      </c>
      <c r="AD534" s="1">
        <f>IF(ISBLANK(cp[[#This Row],[total_girls]]),SUM(cp[[#This Row],[girls_0-5_reached]],cp[[#This Row],[girls_6-12_reached]],cp[[#This Row],[girls_13-18_reached]]),cp[[#This Row],[total_girls]])</f>
        <v>0</v>
      </c>
      <c r="AE534" s="1">
        <f>IF(ISBLANK(cp[[#This Row],[total_children]]),SUM(cp[[#This Row],[calc_boys]],cp[[#This Row],[calc_girls]]),cp[[#This Row],[total_children]])</f>
        <v>0</v>
      </c>
      <c r="AF534" s="1">
        <f>IF(ISBLANK(cp[[#This Row],[total_pwd]]),SUM(cp[[#This Row],[total_pwd_men]],cp[[#This Row],[total_pwd_women]]),cp[[#This Row],[total_pwd]])</f>
        <v>0</v>
      </c>
      <c r="AG534" s="1">
        <f>IF(ISBLANK(cp[[#This Row],[total_adults]]),SUM(cp[[#This Row],[total_men]],cp[[#This Row],[total_women]]),cp[[#This Row],[total_adults]])</f>
        <v>0</v>
      </c>
      <c r="AH534" s="1">
        <f>IF(ISBLANK(cp[[#This Row],[total_beneficiaries_reached]]),SUM(cp[[#This Row],[calc_children]],cp[[#This Row],[calc_adults]]),cp[[#This Row],[total_beneficiaries_reached]])</f>
        <v>0</v>
      </c>
      <c r="AI534" s="49" t="str">
        <f ca="1">IF(B534="","",OFFSET(table_admin1[[#Headers],[ADM1_PT]],MATCH(B534,admin1,0),1))</f>
        <v/>
      </c>
      <c r="AJ534" s="49" t="str">
        <f t="shared" ca="1" si="16"/>
        <v/>
      </c>
      <c r="AK534" s="49" t="str">
        <f t="shared" ca="1" si="17"/>
        <v/>
      </c>
    </row>
    <row r="535" spans="29:37" x14ac:dyDescent="0.2">
      <c r="AC535" s="1">
        <f>IF(ISBLANK(cp[[#This Row],[total_boys]]),SUM(cp[[#This Row],[boys_0-5_reached]],cp[[#This Row],[boys_6-12_reached]],cp[[#This Row],[boys_13-18_reached]]),cp[[#This Row],[total_boys]])</f>
        <v>0</v>
      </c>
      <c r="AD535" s="1">
        <f>IF(ISBLANK(cp[[#This Row],[total_girls]]),SUM(cp[[#This Row],[girls_0-5_reached]],cp[[#This Row],[girls_6-12_reached]],cp[[#This Row],[girls_13-18_reached]]),cp[[#This Row],[total_girls]])</f>
        <v>0</v>
      </c>
      <c r="AE535" s="1">
        <f>IF(ISBLANK(cp[[#This Row],[total_children]]),SUM(cp[[#This Row],[calc_boys]],cp[[#This Row],[calc_girls]]),cp[[#This Row],[total_children]])</f>
        <v>0</v>
      </c>
      <c r="AF535" s="1">
        <f>IF(ISBLANK(cp[[#This Row],[total_pwd]]),SUM(cp[[#This Row],[total_pwd_men]],cp[[#This Row],[total_pwd_women]]),cp[[#This Row],[total_pwd]])</f>
        <v>0</v>
      </c>
      <c r="AG535" s="1">
        <f>IF(ISBLANK(cp[[#This Row],[total_adults]]),SUM(cp[[#This Row],[total_men]],cp[[#This Row],[total_women]]),cp[[#This Row],[total_adults]])</f>
        <v>0</v>
      </c>
      <c r="AH535" s="1">
        <f>IF(ISBLANK(cp[[#This Row],[total_beneficiaries_reached]]),SUM(cp[[#This Row],[calc_children]],cp[[#This Row],[calc_adults]]),cp[[#This Row],[total_beneficiaries_reached]])</f>
        <v>0</v>
      </c>
      <c r="AI535" s="49" t="str">
        <f ca="1">IF(B535="","",OFFSET(table_admin1[[#Headers],[ADM1_PT]],MATCH(B535,admin1,0),1))</f>
        <v/>
      </c>
      <c r="AJ535" s="49" t="str">
        <f t="shared" ca="1" si="16"/>
        <v/>
      </c>
      <c r="AK535" s="49" t="str">
        <f t="shared" ca="1" si="17"/>
        <v/>
      </c>
    </row>
    <row r="536" spans="29:37" x14ac:dyDescent="0.2">
      <c r="AC536" s="1">
        <f>IF(ISBLANK(cp[[#This Row],[total_boys]]),SUM(cp[[#This Row],[boys_0-5_reached]],cp[[#This Row],[boys_6-12_reached]],cp[[#This Row],[boys_13-18_reached]]),cp[[#This Row],[total_boys]])</f>
        <v>0</v>
      </c>
      <c r="AD536" s="1">
        <f>IF(ISBLANK(cp[[#This Row],[total_girls]]),SUM(cp[[#This Row],[girls_0-5_reached]],cp[[#This Row],[girls_6-12_reached]],cp[[#This Row],[girls_13-18_reached]]),cp[[#This Row],[total_girls]])</f>
        <v>0</v>
      </c>
      <c r="AE536" s="1">
        <f>IF(ISBLANK(cp[[#This Row],[total_children]]),SUM(cp[[#This Row],[calc_boys]],cp[[#This Row],[calc_girls]]),cp[[#This Row],[total_children]])</f>
        <v>0</v>
      </c>
      <c r="AF536" s="1">
        <f>IF(ISBLANK(cp[[#This Row],[total_pwd]]),SUM(cp[[#This Row],[total_pwd_men]],cp[[#This Row],[total_pwd_women]]),cp[[#This Row],[total_pwd]])</f>
        <v>0</v>
      </c>
      <c r="AG536" s="1">
        <f>IF(ISBLANK(cp[[#This Row],[total_adults]]),SUM(cp[[#This Row],[total_men]],cp[[#This Row],[total_women]]),cp[[#This Row],[total_adults]])</f>
        <v>0</v>
      </c>
      <c r="AH536" s="1">
        <f>IF(ISBLANK(cp[[#This Row],[total_beneficiaries_reached]]),SUM(cp[[#This Row],[calc_children]],cp[[#This Row],[calc_adults]]),cp[[#This Row],[total_beneficiaries_reached]])</f>
        <v>0</v>
      </c>
      <c r="AI536" s="49" t="str">
        <f ca="1">IF(B536="","",OFFSET(table_admin1[[#Headers],[ADM1_PT]],MATCH(B536,admin1,0),1))</f>
        <v/>
      </c>
      <c r="AJ536" s="49" t="str">
        <f t="shared" ca="1" si="16"/>
        <v/>
      </c>
      <c r="AK536" s="49" t="str">
        <f t="shared" ca="1" si="17"/>
        <v/>
      </c>
    </row>
    <row r="537" spans="29:37" x14ac:dyDescent="0.2">
      <c r="AC537" s="1">
        <f>IF(ISBLANK(cp[[#This Row],[total_boys]]),SUM(cp[[#This Row],[boys_0-5_reached]],cp[[#This Row],[boys_6-12_reached]],cp[[#This Row],[boys_13-18_reached]]),cp[[#This Row],[total_boys]])</f>
        <v>0</v>
      </c>
      <c r="AD537" s="1">
        <f>IF(ISBLANK(cp[[#This Row],[total_girls]]),SUM(cp[[#This Row],[girls_0-5_reached]],cp[[#This Row],[girls_6-12_reached]],cp[[#This Row],[girls_13-18_reached]]),cp[[#This Row],[total_girls]])</f>
        <v>0</v>
      </c>
      <c r="AE537" s="1">
        <f>IF(ISBLANK(cp[[#This Row],[total_children]]),SUM(cp[[#This Row],[calc_boys]],cp[[#This Row],[calc_girls]]),cp[[#This Row],[total_children]])</f>
        <v>0</v>
      </c>
      <c r="AF537" s="1">
        <f>IF(ISBLANK(cp[[#This Row],[total_pwd]]),SUM(cp[[#This Row],[total_pwd_men]],cp[[#This Row],[total_pwd_women]]),cp[[#This Row],[total_pwd]])</f>
        <v>0</v>
      </c>
      <c r="AG537" s="1">
        <f>IF(ISBLANK(cp[[#This Row],[total_adults]]),SUM(cp[[#This Row],[total_men]],cp[[#This Row],[total_women]]),cp[[#This Row],[total_adults]])</f>
        <v>0</v>
      </c>
      <c r="AH537" s="1">
        <f>IF(ISBLANK(cp[[#This Row],[total_beneficiaries_reached]]),SUM(cp[[#This Row],[calc_children]],cp[[#This Row],[calc_adults]]),cp[[#This Row],[total_beneficiaries_reached]])</f>
        <v>0</v>
      </c>
      <c r="AI537" s="49" t="str">
        <f ca="1">IF(B537="","",OFFSET(table_admin1[[#Headers],[ADM1_PT]],MATCH(B537,admin1,0),1))</f>
        <v/>
      </c>
      <c r="AJ537" s="49" t="str">
        <f t="shared" ca="1" si="16"/>
        <v/>
      </c>
      <c r="AK537" s="49" t="str">
        <f t="shared" ca="1" si="17"/>
        <v/>
      </c>
    </row>
    <row r="538" spans="29:37" x14ac:dyDescent="0.2">
      <c r="AC538" s="1">
        <f>IF(ISBLANK(cp[[#This Row],[total_boys]]),SUM(cp[[#This Row],[boys_0-5_reached]],cp[[#This Row],[boys_6-12_reached]],cp[[#This Row],[boys_13-18_reached]]),cp[[#This Row],[total_boys]])</f>
        <v>0</v>
      </c>
      <c r="AD538" s="1">
        <f>IF(ISBLANK(cp[[#This Row],[total_girls]]),SUM(cp[[#This Row],[girls_0-5_reached]],cp[[#This Row],[girls_6-12_reached]],cp[[#This Row],[girls_13-18_reached]]),cp[[#This Row],[total_girls]])</f>
        <v>0</v>
      </c>
      <c r="AE538" s="1">
        <f>IF(ISBLANK(cp[[#This Row],[total_children]]),SUM(cp[[#This Row],[calc_boys]],cp[[#This Row],[calc_girls]]),cp[[#This Row],[total_children]])</f>
        <v>0</v>
      </c>
      <c r="AF538" s="1">
        <f>IF(ISBLANK(cp[[#This Row],[total_pwd]]),SUM(cp[[#This Row],[total_pwd_men]],cp[[#This Row],[total_pwd_women]]),cp[[#This Row],[total_pwd]])</f>
        <v>0</v>
      </c>
      <c r="AG538" s="1">
        <f>IF(ISBLANK(cp[[#This Row],[total_adults]]),SUM(cp[[#This Row],[total_men]],cp[[#This Row],[total_women]]),cp[[#This Row],[total_adults]])</f>
        <v>0</v>
      </c>
      <c r="AH538" s="1">
        <f>IF(ISBLANK(cp[[#This Row],[total_beneficiaries_reached]]),SUM(cp[[#This Row],[calc_children]],cp[[#This Row],[calc_adults]]),cp[[#This Row],[total_beneficiaries_reached]])</f>
        <v>0</v>
      </c>
      <c r="AI538" s="49" t="str">
        <f ca="1">IF(B538="","",OFFSET(table_admin1[[#Headers],[ADM1_PT]],MATCH(B538,admin1,0),1))</f>
        <v/>
      </c>
      <c r="AJ538" s="49" t="str">
        <f t="shared" ca="1" si="16"/>
        <v/>
      </c>
      <c r="AK538" s="49" t="str">
        <f t="shared" ca="1" si="17"/>
        <v/>
      </c>
    </row>
    <row r="539" spans="29:37" x14ac:dyDescent="0.2">
      <c r="AC539" s="1">
        <f>IF(ISBLANK(cp[[#This Row],[total_boys]]),SUM(cp[[#This Row],[boys_0-5_reached]],cp[[#This Row],[boys_6-12_reached]],cp[[#This Row],[boys_13-18_reached]]),cp[[#This Row],[total_boys]])</f>
        <v>0</v>
      </c>
      <c r="AD539" s="1">
        <f>IF(ISBLANK(cp[[#This Row],[total_girls]]),SUM(cp[[#This Row],[girls_0-5_reached]],cp[[#This Row],[girls_6-12_reached]],cp[[#This Row],[girls_13-18_reached]]),cp[[#This Row],[total_girls]])</f>
        <v>0</v>
      </c>
      <c r="AE539" s="1">
        <f>IF(ISBLANK(cp[[#This Row],[total_children]]),SUM(cp[[#This Row],[calc_boys]],cp[[#This Row],[calc_girls]]),cp[[#This Row],[total_children]])</f>
        <v>0</v>
      </c>
      <c r="AF539" s="1">
        <f>IF(ISBLANK(cp[[#This Row],[total_pwd]]),SUM(cp[[#This Row],[total_pwd_men]],cp[[#This Row],[total_pwd_women]]),cp[[#This Row],[total_pwd]])</f>
        <v>0</v>
      </c>
      <c r="AG539" s="1">
        <f>IF(ISBLANK(cp[[#This Row],[total_adults]]),SUM(cp[[#This Row],[total_men]],cp[[#This Row],[total_women]]),cp[[#This Row],[total_adults]])</f>
        <v>0</v>
      </c>
      <c r="AH539" s="1">
        <f>IF(ISBLANK(cp[[#This Row],[total_beneficiaries_reached]]),SUM(cp[[#This Row],[calc_children]],cp[[#This Row],[calc_adults]]),cp[[#This Row],[total_beneficiaries_reached]])</f>
        <v>0</v>
      </c>
      <c r="AI539" s="49" t="str">
        <f ca="1">IF(B539="","",OFFSET(table_admin1[[#Headers],[ADM1_PT]],MATCH(B539,admin1,0),1))</f>
        <v/>
      </c>
      <c r="AJ539" s="49" t="str">
        <f t="shared" ca="1" si="16"/>
        <v/>
      </c>
      <c r="AK539" s="49" t="str">
        <f t="shared" ca="1" si="17"/>
        <v/>
      </c>
    </row>
    <row r="540" spans="29:37" x14ac:dyDescent="0.2">
      <c r="AC540" s="1">
        <f>IF(ISBLANK(cp[[#This Row],[total_boys]]),SUM(cp[[#This Row],[boys_0-5_reached]],cp[[#This Row],[boys_6-12_reached]],cp[[#This Row],[boys_13-18_reached]]),cp[[#This Row],[total_boys]])</f>
        <v>0</v>
      </c>
      <c r="AD540" s="1">
        <f>IF(ISBLANK(cp[[#This Row],[total_girls]]),SUM(cp[[#This Row],[girls_0-5_reached]],cp[[#This Row],[girls_6-12_reached]],cp[[#This Row],[girls_13-18_reached]]),cp[[#This Row],[total_girls]])</f>
        <v>0</v>
      </c>
      <c r="AE540" s="1">
        <f>IF(ISBLANK(cp[[#This Row],[total_children]]),SUM(cp[[#This Row],[calc_boys]],cp[[#This Row],[calc_girls]]),cp[[#This Row],[total_children]])</f>
        <v>0</v>
      </c>
      <c r="AF540" s="1">
        <f>IF(ISBLANK(cp[[#This Row],[total_pwd]]),SUM(cp[[#This Row],[total_pwd_men]],cp[[#This Row],[total_pwd_women]]),cp[[#This Row],[total_pwd]])</f>
        <v>0</v>
      </c>
      <c r="AG540" s="1">
        <f>IF(ISBLANK(cp[[#This Row],[total_adults]]),SUM(cp[[#This Row],[total_men]],cp[[#This Row],[total_women]]),cp[[#This Row],[total_adults]])</f>
        <v>0</v>
      </c>
      <c r="AH540" s="1">
        <f>IF(ISBLANK(cp[[#This Row],[total_beneficiaries_reached]]),SUM(cp[[#This Row],[calc_children]],cp[[#This Row],[calc_adults]]),cp[[#This Row],[total_beneficiaries_reached]])</f>
        <v>0</v>
      </c>
      <c r="AI540" s="49" t="str">
        <f ca="1">IF(B540="","",OFFSET(table_admin1[[#Headers],[ADM1_PT]],MATCH(B540,admin1,0),1))</f>
        <v/>
      </c>
      <c r="AJ540" s="49" t="str">
        <f t="shared" ca="1" si="16"/>
        <v/>
      </c>
      <c r="AK540" s="49" t="str">
        <f t="shared" ca="1" si="17"/>
        <v/>
      </c>
    </row>
    <row r="541" spans="29:37" x14ac:dyDescent="0.2">
      <c r="AC541" s="1">
        <f>IF(ISBLANK(cp[[#This Row],[total_boys]]),SUM(cp[[#This Row],[boys_0-5_reached]],cp[[#This Row],[boys_6-12_reached]],cp[[#This Row],[boys_13-18_reached]]),cp[[#This Row],[total_boys]])</f>
        <v>0</v>
      </c>
      <c r="AD541" s="1">
        <f>IF(ISBLANK(cp[[#This Row],[total_girls]]),SUM(cp[[#This Row],[girls_0-5_reached]],cp[[#This Row],[girls_6-12_reached]],cp[[#This Row],[girls_13-18_reached]]),cp[[#This Row],[total_girls]])</f>
        <v>0</v>
      </c>
      <c r="AE541" s="1">
        <f>IF(ISBLANK(cp[[#This Row],[total_children]]),SUM(cp[[#This Row],[calc_boys]],cp[[#This Row],[calc_girls]]),cp[[#This Row],[total_children]])</f>
        <v>0</v>
      </c>
      <c r="AF541" s="1">
        <f>IF(ISBLANK(cp[[#This Row],[total_pwd]]),SUM(cp[[#This Row],[total_pwd_men]],cp[[#This Row],[total_pwd_women]]),cp[[#This Row],[total_pwd]])</f>
        <v>0</v>
      </c>
      <c r="AG541" s="1">
        <f>IF(ISBLANK(cp[[#This Row],[total_adults]]),SUM(cp[[#This Row],[total_men]],cp[[#This Row],[total_women]]),cp[[#This Row],[total_adults]])</f>
        <v>0</v>
      </c>
      <c r="AH541" s="1">
        <f>IF(ISBLANK(cp[[#This Row],[total_beneficiaries_reached]]),SUM(cp[[#This Row],[calc_children]],cp[[#This Row],[calc_adults]]),cp[[#This Row],[total_beneficiaries_reached]])</f>
        <v>0</v>
      </c>
      <c r="AI541" s="49" t="str">
        <f ca="1">IF(B541="","",OFFSET(table_admin1[[#Headers],[ADM1_PT]],MATCH(B541,admin1,0),1))</f>
        <v/>
      </c>
      <c r="AJ541" s="49" t="str">
        <f t="shared" ca="1" si="16"/>
        <v/>
      </c>
      <c r="AK541" s="49" t="str">
        <f t="shared" ca="1" si="17"/>
        <v/>
      </c>
    </row>
    <row r="542" spans="29:37" x14ac:dyDescent="0.2">
      <c r="AC542" s="1">
        <f>IF(ISBLANK(cp[[#This Row],[total_boys]]),SUM(cp[[#This Row],[boys_0-5_reached]],cp[[#This Row],[boys_6-12_reached]],cp[[#This Row],[boys_13-18_reached]]),cp[[#This Row],[total_boys]])</f>
        <v>0</v>
      </c>
      <c r="AD542" s="1">
        <f>IF(ISBLANK(cp[[#This Row],[total_girls]]),SUM(cp[[#This Row],[girls_0-5_reached]],cp[[#This Row],[girls_6-12_reached]],cp[[#This Row],[girls_13-18_reached]]),cp[[#This Row],[total_girls]])</f>
        <v>0</v>
      </c>
      <c r="AE542" s="1">
        <f>IF(ISBLANK(cp[[#This Row],[total_children]]),SUM(cp[[#This Row],[calc_boys]],cp[[#This Row],[calc_girls]]),cp[[#This Row],[total_children]])</f>
        <v>0</v>
      </c>
      <c r="AF542" s="1">
        <f>IF(ISBLANK(cp[[#This Row],[total_pwd]]),SUM(cp[[#This Row],[total_pwd_men]],cp[[#This Row],[total_pwd_women]]),cp[[#This Row],[total_pwd]])</f>
        <v>0</v>
      </c>
      <c r="AG542" s="1">
        <f>IF(ISBLANK(cp[[#This Row],[total_adults]]),SUM(cp[[#This Row],[total_men]],cp[[#This Row],[total_women]]),cp[[#This Row],[total_adults]])</f>
        <v>0</v>
      </c>
      <c r="AH542" s="1">
        <f>IF(ISBLANK(cp[[#This Row],[total_beneficiaries_reached]]),SUM(cp[[#This Row],[calc_children]],cp[[#This Row],[calc_adults]]),cp[[#This Row],[total_beneficiaries_reached]])</f>
        <v>0</v>
      </c>
      <c r="AI542" s="49" t="str">
        <f ca="1">IF(B542="","",OFFSET(table_admin1[[#Headers],[ADM1_PT]],MATCH(B542,admin1,0),1))</f>
        <v/>
      </c>
      <c r="AJ542" s="49" t="str">
        <f t="shared" ca="1" si="16"/>
        <v/>
      </c>
      <c r="AK542" s="49" t="str">
        <f t="shared" ca="1" si="17"/>
        <v/>
      </c>
    </row>
    <row r="543" spans="29:37" x14ac:dyDescent="0.2">
      <c r="AC543" s="1">
        <f>IF(ISBLANK(cp[[#This Row],[total_boys]]),SUM(cp[[#This Row],[boys_0-5_reached]],cp[[#This Row],[boys_6-12_reached]],cp[[#This Row],[boys_13-18_reached]]),cp[[#This Row],[total_boys]])</f>
        <v>0</v>
      </c>
      <c r="AD543" s="1">
        <f>IF(ISBLANK(cp[[#This Row],[total_girls]]),SUM(cp[[#This Row],[girls_0-5_reached]],cp[[#This Row],[girls_6-12_reached]],cp[[#This Row],[girls_13-18_reached]]),cp[[#This Row],[total_girls]])</f>
        <v>0</v>
      </c>
      <c r="AE543" s="1">
        <f>IF(ISBLANK(cp[[#This Row],[total_children]]),SUM(cp[[#This Row],[calc_boys]],cp[[#This Row],[calc_girls]]),cp[[#This Row],[total_children]])</f>
        <v>0</v>
      </c>
      <c r="AF543" s="1">
        <f>IF(ISBLANK(cp[[#This Row],[total_pwd]]),SUM(cp[[#This Row],[total_pwd_men]],cp[[#This Row],[total_pwd_women]]),cp[[#This Row],[total_pwd]])</f>
        <v>0</v>
      </c>
      <c r="AG543" s="1">
        <f>IF(ISBLANK(cp[[#This Row],[total_adults]]),SUM(cp[[#This Row],[total_men]],cp[[#This Row],[total_women]]),cp[[#This Row],[total_adults]])</f>
        <v>0</v>
      </c>
      <c r="AH543" s="1">
        <f>IF(ISBLANK(cp[[#This Row],[total_beneficiaries_reached]]),SUM(cp[[#This Row],[calc_children]],cp[[#This Row],[calc_adults]]),cp[[#This Row],[total_beneficiaries_reached]])</f>
        <v>0</v>
      </c>
      <c r="AI543" s="49" t="str">
        <f ca="1">IF(B543="","",OFFSET(table_admin1[[#Headers],[ADM1_PT]],MATCH(B543,admin1,0),1))</f>
        <v/>
      </c>
      <c r="AJ543" s="49" t="str">
        <f t="shared" ca="1" si="16"/>
        <v/>
      </c>
      <c r="AK543" s="49" t="str">
        <f t="shared" ca="1" si="17"/>
        <v/>
      </c>
    </row>
    <row r="544" spans="29:37" x14ac:dyDescent="0.2">
      <c r="AC544" s="1">
        <f>IF(ISBLANK(cp[[#This Row],[total_boys]]),SUM(cp[[#This Row],[boys_0-5_reached]],cp[[#This Row],[boys_6-12_reached]],cp[[#This Row],[boys_13-18_reached]]),cp[[#This Row],[total_boys]])</f>
        <v>0</v>
      </c>
      <c r="AD544" s="1">
        <f>IF(ISBLANK(cp[[#This Row],[total_girls]]),SUM(cp[[#This Row],[girls_0-5_reached]],cp[[#This Row],[girls_6-12_reached]],cp[[#This Row],[girls_13-18_reached]]),cp[[#This Row],[total_girls]])</f>
        <v>0</v>
      </c>
      <c r="AE544" s="1">
        <f>IF(ISBLANK(cp[[#This Row],[total_children]]),SUM(cp[[#This Row],[calc_boys]],cp[[#This Row],[calc_girls]]),cp[[#This Row],[total_children]])</f>
        <v>0</v>
      </c>
      <c r="AF544" s="1">
        <f>IF(ISBLANK(cp[[#This Row],[total_pwd]]),SUM(cp[[#This Row],[total_pwd_men]],cp[[#This Row],[total_pwd_women]]),cp[[#This Row],[total_pwd]])</f>
        <v>0</v>
      </c>
      <c r="AG544" s="1">
        <f>IF(ISBLANK(cp[[#This Row],[total_adults]]),SUM(cp[[#This Row],[total_men]],cp[[#This Row],[total_women]]),cp[[#This Row],[total_adults]])</f>
        <v>0</v>
      </c>
      <c r="AH544" s="1">
        <f>IF(ISBLANK(cp[[#This Row],[total_beneficiaries_reached]]),SUM(cp[[#This Row],[calc_children]],cp[[#This Row],[calc_adults]]),cp[[#This Row],[total_beneficiaries_reached]])</f>
        <v>0</v>
      </c>
      <c r="AI544" s="49" t="str">
        <f ca="1">IF(B544="","",OFFSET(table_admin1[[#Headers],[ADM1_PT]],MATCH(B544,admin1,0),1))</f>
        <v/>
      </c>
      <c r="AJ544" s="49" t="str">
        <f t="shared" ca="1" si="16"/>
        <v/>
      </c>
      <c r="AK544" s="49" t="str">
        <f t="shared" ca="1" si="17"/>
        <v/>
      </c>
    </row>
    <row r="545" spans="29:37" x14ac:dyDescent="0.2">
      <c r="AC545" s="1">
        <f>IF(ISBLANK(cp[[#This Row],[total_boys]]),SUM(cp[[#This Row],[boys_0-5_reached]],cp[[#This Row],[boys_6-12_reached]],cp[[#This Row],[boys_13-18_reached]]),cp[[#This Row],[total_boys]])</f>
        <v>0</v>
      </c>
      <c r="AD545" s="1">
        <f>IF(ISBLANK(cp[[#This Row],[total_girls]]),SUM(cp[[#This Row],[girls_0-5_reached]],cp[[#This Row],[girls_6-12_reached]],cp[[#This Row],[girls_13-18_reached]]),cp[[#This Row],[total_girls]])</f>
        <v>0</v>
      </c>
      <c r="AE545" s="1">
        <f>IF(ISBLANK(cp[[#This Row],[total_children]]),SUM(cp[[#This Row],[calc_boys]],cp[[#This Row],[calc_girls]]),cp[[#This Row],[total_children]])</f>
        <v>0</v>
      </c>
      <c r="AF545" s="1">
        <f>IF(ISBLANK(cp[[#This Row],[total_pwd]]),SUM(cp[[#This Row],[total_pwd_men]],cp[[#This Row],[total_pwd_women]]),cp[[#This Row],[total_pwd]])</f>
        <v>0</v>
      </c>
      <c r="AG545" s="1">
        <f>IF(ISBLANK(cp[[#This Row],[total_adults]]),SUM(cp[[#This Row],[total_men]],cp[[#This Row],[total_women]]),cp[[#This Row],[total_adults]])</f>
        <v>0</v>
      </c>
      <c r="AH545" s="1">
        <f>IF(ISBLANK(cp[[#This Row],[total_beneficiaries_reached]]),SUM(cp[[#This Row],[calc_children]],cp[[#This Row],[calc_adults]]),cp[[#This Row],[total_beneficiaries_reached]])</f>
        <v>0</v>
      </c>
      <c r="AI545" s="49" t="str">
        <f ca="1">IF(B545="","",OFFSET(table_admin1[[#Headers],[ADM1_PT]],MATCH(B545,admin1,0),1))</f>
        <v/>
      </c>
      <c r="AJ545" s="49" t="str">
        <f t="shared" ca="1" si="16"/>
        <v/>
      </c>
      <c r="AK545" s="49" t="str">
        <f t="shared" ca="1" si="17"/>
        <v/>
      </c>
    </row>
    <row r="546" spans="29:37" x14ac:dyDescent="0.2">
      <c r="AC546" s="1">
        <f>IF(ISBLANK(cp[[#This Row],[total_boys]]),SUM(cp[[#This Row],[boys_0-5_reached]],cp[[#This Row],[boys_6-12_reached]],cp[[#This Row],[boys_13-18_reached]]),cp[[#This Row],[total_boys]])</f>
        <v>0</v>
      </c>
      <c r="AD546" s="1">
        <f>IF(ISBLANK(cp[[#This Row],[total_girls]]),SUM(cp[[#This Row],[girls_0-5_reached]],cp[[#This Row],[girls_6-12_reached]],cp[[#This Row],[girls_13-18_reached]]),cp[[#This Row],[total_girls]])</f>
        <v>0</v>
      </c>
      <c r="AE546" s="1">
        <f>IF(ISBLANK(cp[[#This Row],[total_children]]),SUM(cp[[#This Row],[calc_boys]],cp[[#This Row],[calc_girls]]),cp[[#This Row],[total_children]])</f>
        <v>0</v>
      </c>
      <c r="AF546" s="1">
        <f>IF(ISBLANK(cp[[#This Row],[total_pwd]]),SUM(cp[[#This Row],[total_pwd_men]],cp[[#This Row],[total_pwd_women]]),cp[[#This Row],[total_pwd]])</f>
        <v>0</v>
      </c>
      <c r="AG546" s="1">
        <f>IF(ISBLANK(cp[[#This Row],[total_adults]]),SUM(cp[[#This Row],[total_men]],cp[[#This Row],[total_women]]),cp[[#This Row],[total_adults]])</f>
        <v>0</v>
      </c>
      <c r="AH546" s="1">
        <f>IF(ISBLANK(cp[[#This Row],[total_beneficiaries_reached]]),SUM(cp[[#This Row],[calc_children]],cp[[#This Row],[calc_adults]]),cp[[#This Row],[total_beneficiaries_reached]])</f>
        <v>0</v>
      </c>
      <c r="AI546" s="49" t="str">
        <f ca="1">IF(B546="","",OFFSET(table_admin1[[#Headers],[ADM1_PT]],MATCH(B546,admin1,0),1))</f>
        <v/>
      </c>
      <c r="AJ546" s="49" t="str">
        <f t="shared" ca="1" si="16"/>
        <v/>
      </c>
      <c r="AK546" s="49" t="str">
        <f t="shared" ca="1" si="17"/>
        <v/>
      </c>
    </row>
    <row r="547" spans="29:37" x14ac:dyDescent="0.2">
      <c r="AC547" s="1">
        <f>IF(ISBLANK(cp[[#This Row],[total_boys]]),SUM(cp[[#This Row],[boys_0-5_reached]],cp[[#This Row],[boys_6-12_reached]],cp[[#This Row],[boys_13-18_reached]]),cp[[#This Row],[total_boys]])</f>
        <v>0</v>
      </c>
      <c r="AD547" s="1">
        <f>IF(ISBLANK(cp[[#This Row],[total_girls]]),SUM(cp[[#This Row],[girls_0-5_reached]],cp[[#This Row],[girls_6-12_reached]],cp[[#This Row],[girls_13-18_reached]]),cp[[#This Row],[total_girls]])</f>
        <v>0</v>
      </c>
      <c r="AE547" s="1">
        <f>IF(ISBLANK(cp[[#This Row],[total_children]]),SUM(cp[[#This Row],[calc_boys]],cp[[#This Row],[calc_girls]]),cp[[#This Row],[total_children]])</f>
        <v>0</v>
      </c>
      <c r="AF547" s="1">
        <f>IF(ISBLANK(cp[[#This Row],[total_pwd]]),SUM(cp[[#This Row],[total_pwd_men]],cp[[#This Row],[total_pwd_women]]),cp[[#This Row],[total_pwd]])</f>
        <v>0</v>
      </c>
      <c r="AG547" s="1">
        <f>IF(ISBLANK(cp[[#This Row],[total_adults]]),SUM(cp[[#This Row],[total_men]],cp[[#This Row],[total_women]]),cp[[#This Row],[total_adults]])</f>
        <v>0</v>
      </c>
      <c r="AH547" s="1">
        <f>IF(ISBLANK(cp[[#This Row],[total_beneficiaries_reached]]),SUM(cp[[#This Row],[calc_children]],cp[[#This Row],[calc_adults]]),cp[[#This Row],[total_beneficiaries_reached]])</f>
        <v>0</v>
      </c>
      <c r="AI547" s="49" t="str">
        <f ca="1">IF(B547="","",OFFSET(table_admin1[[#Headers],[ADM1_PT]],MATCH(B547,admin1,0),1))</f>
        <v/>
      </c>
      <c r="AJ547" s="49" t="str">
        <f t="shared" ca="1" si="16"/>
        <v/>
      </c>
      <c r="AK547" s="49" t="str">
        <f t="shared" ca="1" si="17"/>
        <v/>
      </c>
    </row>
    <row r="548" spans="29:37" x14ac:dyDescent="0.2">
      <c r="AC548" s="1">
        <f>IF(ISBLANK(cp[[#This Row],[total_boys]]),SUM(cp[[#This Row],[boys_0-5_reached]],cp[[#This Row],[boys_6-12_reached]],cp[[#This Row],[boys_13-18_reached]]),cp[[#This Row],[total_boys]])</f>
        <v>0</v>
      </c>
      <c r="AD548" s="1">
        <f>IF(ISBLANK(cp[[#This Row],[total_girls]]),SUM(cp[[#This Row],[girls_0-5_reached]],cp[[#This Row],[girls_6-12_reached]],cp[[#This Row],[girls_13-18_reached]]),cp[[#This Row],[total_girls]])</f>
        <v>0</v>
      </c>
      <c r="AE548" s="1">
        <f>IF(ISBLANK(cp[[#This Row],[total_children]]),SUM(cp[[#This Row],[calc_boys]],cp[[#This Row],[calc_girls]]),cp[[#This Row],[total_children]])</f>
        <v>0</v>
      </c>
      <c r="AF548" s="1">
        <f>IF(ISBLANK(cp[[#This Row],[total_pwd]]),SUM(cp[[#This Row],[total_pwd_men]],cp[[#This Row],[total_pwd_women]]),cp[[#This Row],[total_pwd]])</f>
        <v>0</v>
      </c>
      <c r="AG548" s="1">
        <f>IF(ISBLANK(cp[[#This Row],[total_adults]]),SUM(cp[[#This Row],[total_men]],cp[[#This Row],[total_women]]),cp[[#This Row],[total_adults]])</f>
        <v>0</v>
      </c>
      <c r="AH548" s="1">
        <f>IF(ISBLANK(cp[[#This Row],[total_beneficiaries_reached]]),SUM(cp[[#This Row],[calc_children]],cp[[#This Row],[calc_adults]]),cp[[#This Row],[total_beneficiaries_reached]])</f>
        <v>0</v>
      </c>
      <c r="AI548" s="49" t="str">
        <f ca="1">IF(B548="","",OFFSET(table_admin1[[#Headers],[ADM1_PT]],MATCH(B548,admin1,0),1))</f>
        <v/>
      </c>
      <c r="AJ548" s="49" t="str">
        <f t="shared" ca="1" si="16"/>
        <v/>
      </c>
      <c r="AK548" s="49" t="str">
        <f t="shared" ca="1" si="17"/>
        <v/>
      </c>
    </row>
    <row r="549" spans="29:37" x14ac:dyDescent="0.2">
      <c r="AC549" s="1">
        <f>IF(ISBLANK(cp[[#This Row],[total_boys]]),SUM(cp[[#This Row],[boys_0-5_reached]],cp[[#This Row],[boys_6-12_reached]],cp[[#This Row],[boys_13-18_reached]]),cp[[#This Row],[total_boys]])</f>
        <v>0</v>
      </c>
      <c r="AD549" s="1">
        <f>IF(ISBLANK(cp[[#This Row],[total_girls]]),SUM(cp[[#This Row],[girls_0-5_reached]],cp[[#This Row],[girls_6-12_reached]],cp[[#This Row],[girls_13-18_reached]]),cp[[#This Row],[total_girls]])</f>
        <v>0</v>
      </c>
      <c r="AE549" s="1">
        <f>IF(ISBLANK(cp[[#This Row],[total_children]]),SUM(cp[[#This Row],[calc_boys]],cp[[#This Row],[calc_girls]]),cp[[#This Row],[total_children]])</f>
        <v>0</v>
      </c>
      <c r="AF549" s="1">
        <f>IF(ISBLANK(cp[[#This Row],[total_pwd]]),SUM(cp[[#This Row],[total_pwd_men]],cp[[#This Row],[total_pwd_women]]),cp[[#This Row],[total_pwd]])</f>
        <v>0</v>
      </c>
      <c r="AG549" s="1">
        <f>IF(ISBLANK(cp[[#This Row],[total_adults]]),SUM(cp[[#This Row],[total_men]],cp[[#This Row],[total_women]]),cp[[#This Row],[total_adults]])</f>
        <v>0</v>
      </c>
      <c r="AH549" s="1">
        <f>IF(ISBLANK(cp[[#This Row],[total_beneficiaries_reached]]),SUM(cp[[#This Row],[calc_children]],cp[[#This Row],[calc_adults]]),cp[[#This Row],[total_beneficiaries_reached]])</f>
        <v>0</v>
      </c>
      <c r="AI549" s="49" t="str">
        <f ca="1">IF(B549="","",OFFSET(table_admin1[[#Headers],[ADM1_PT]],MATCH(B549,admin1,0),1))</f>
        <v/>
      </c>
      <c r="AJ549" s="49" t="str">
        <f t="shared" ca="1" si="16"/>
        <v/>
      </c>
      <c r="AK549" s="49" t="str">
        <f t="shared" ca="1" si="17"/>
        <v/>
      </c>
    </row>
    <row r="550" spans="29:37" x14ac:dyDescent="0.2">
      <c r="AC550" s="1">
        <f>IF(ISBLANK(cp[[#This Row],[total_boys]]),SUM(cp[[#This Row],[boys_0-5_reached]],cp[[#This Row],[boys_6-12_reached]],cp[[#This Row],[boys_13-18_reached]]),cp[[#This Row],[total_boys]])</f>
        <v>0</v>
      </c>
      <c r="AD550" s="1">
        <f>IF(ISBLANK(cp[[#This Row],[total_girls]]),SUM(cp[[#This Row],[girls_0-5_reached]],cp[[#This Row],[girls_6-12_reached]],cp[[#This Row],[girls_13-18_reached]]),cp[[#This Row],[total_girls]])</f>
        <v>0</v>
      </c>
      <c r="AE550" s="1">
        <f>IF(ISBLANK(cp[[#This Row],[total_children]]),SUM(cp[[#This Row],[calc_boys]],cp[[#This Row],[calc_girls]]),cp[[#This Row],[total_children]])</f>
        <v>0</v>
      </c>
      <c r="AF550" s="1">
        <f>IF(ISBLANK(cp[[#This Row],[total_pwd]]),SUM(cp[[#This Row],[total_pwd_men]],cp[[#This Row],[total_pwd_women]]),cp[[#This Row],[total_pwd]])</f>
        <v>0</v>
      </c>
      <c r="AG550" s="1">
        <f>IF(ISBLANK(cp[[#This Row],[total_adults]]),SUM(cp[[#This Row],[total_men]],cp[[#This Row],[total_women]]),cp[[#This Row],[total_adults]])</f>
        <v>0</v>
      </c>
      <c r="AH550" s="1">
        <f>IF(ISBLANK(cp[[#This Row],[total_beneficiaries_reached]]),SUM(cp[[#This Row],[calc_children]],cp[[#This Row],[calc_adults]]),cp[[#This Row],[total_beneficiaries_reached]])</f>
        <v>0</v>
      </c>
      <c r="AI550" s="49" t="str">
        <f ca="1">IF(B550="","",OFFSET(table_admin1[[#Headers],[ADM1_PT]],MATCH(B550,admin1,0),1))</f>
        <v/>
      </c>
      <c r="AJ550" s="49" t="str">
        <f t="shared" ca="1" si="16"/>
        <v/>
      </c>
      <c r="AK550" s="49" t="str">
        <f t="shared" ca="1" si="17"/>
        <v/>
      </c>
    </row>
    <row r="551" spans="29:37" x14ac:dyDescent="0.2">
      <c r="AC551" s="1">
        <f>IF(ISBLANK(cp[[#This Row],[total_boys]]),SUM(cp[[#This Row],[boys_0-5_reached]],cp[[#This Row],[boys_6-12_reached]],cp[[#This Row],[boys_13-18_reached]]),cp[[#This Row],[total_boys]])</f>
        <v>0</v>
      </c>
      <c r="AD551" s="1">
        <f>IF(ISBLANK(cp[[#This Row],[total_girls]]),SUM(cp[[#This Row],[girls_0-5_reached]],cp[[#This Row],[girls_6-12_reached]],cp[[#This Row],[girls_13-18_reached]]),cp[[#This Row],[total_girls]])</f>
        <v>0</v>
      </c>
      <c r="AE551" s="1">
        <f>IF(ISBLANK(cp[[#This Row],[total_children]]),SUM(cp[[#This Row],[calc_boys]],cp[[#This Row],[calc_girls]]),cp[[#This Row],[total_children]])</f>
        <v>0</v>
      </c>
      <c r="AF551" s="1">
        <f>IF(ISBLANK(cp[[#This Row],[total_pwd]]),SUM(cp[[#This Row],[total_pwd_men]],cp[[#This Row],[total_pwd_women]]),cp[[#This Row],[total_pwd]])</f>
        <v>0</v>
      </c>
      <c r="AG551" s="1">
        <f>IF(ISBLANK(cp[[#This Row],[total_adults]]),SUM(cp[[#This Row],[total_men]],cp[[#This Row],[total_women]]),cp[[#This Row],[total_adults]])</f>
        <v>0</v>
      </c>
      <c r="AH551" s="1">
        <f>IF(ISBLANK(cp[[#This Row],[total_beneficiaries_reached]]),SUM(cp[[#This Row],[calc_children]],cp[[#This Row],[calc_adults]]),cp[[#This Row],[total_beneficiaries_reached]])</f>
        <v>0</v>
      </c>
      <c r="AI551" s="49" t="str">
        <f ca="1">IF(B551="","",OFFSET(table_admin1[[#Headers],[ADM1_PT]],MATCH(B551,admin1,0),1))</f>
        <v/>
      </c>
      <c r="AJ551" s="49" t="str">
        <f t="shared" ca="1" si="16"/>
        <v/>
      </c>
      <c r="AK551" s="49" t="str">
        <f t="shared" ca="1" si="17"/>
        <v/>
      </c>
    </row>
    <row r="552" spans="29:37" x14ac:dyDescent="0.2">
      <c r="AC552" s="1">
        <f>IF(ISBLANK(cp[[#This Row],[total_boys]]),SUM(cp[[#This Row],[boys_0-5_reached]],cp[[#This Row],[boys_6-12_reached]],cp[[#This Row],[boys_13-18_reached]]),cp[[#This Row],[total_boys]])</f>
        <v>0</v>
      </c>
      <c r="AD552" s="1">
        <f>IF(ISBLANK(cp[[#This Row],[total_girls]]),SUM(cp[[#This Row],[girls_0-5_reached]],cp[[#This Row],[girls_6-12_reached]],cp[[#This Row],[girls_13-18_reached]]),cp[[#This Row],[total_girls]])</f>
        <v>0</v>
      </c>
      <c r="AE552" s="1">
        <f>IF(ISBLANK(cp[[#This Row],[total_children]]),SUM(cp[[#This Row],[calc_boys]],cp[[#This Row],[calc_girls]]),cp[[#This Row],[total_children]])</f>
        <v>0</v>
      </c>
      <c r="AF552" s="1">
        <f>IF(ISBLANK(cp[[#This Row],[total_pwd]]),SUM(cp[[#This Row],[total_pwd_men]],cp[[#This Row],[total_pwd_women]]),cp[[#This Row],[total_pwd]])</f>
        <v>0</v>
      </c>
      <c r="AG552" s="1">
        <f>IF(ISBLANK(cp[[#This Row],[total_adults]]),SUM(cp[[#This Row],[total_men]],cp[[#This Row],[total_women]]),cp[[#This Row],[total_adults]])</f>
        <v>0</v>
      </c>
      <c r="AH552" s="1">
        <f>IF(ISBLANK(cp[[#This Row],[total_beneficiaries_reached]]),SUM(cp[[#This Row],[calc_children]],cp[[#This Row],[calc_adults]]),cp[[#This Row],[total_beneficiaries_reached]])</f>
        <v>0</v>
      </c>
      <c r="AI552" s="49" t="str">
        <f ca="1">IF(B552="","",OFFSET(table_admin1[[#Headers],[ADM1_PT]],MATCH(B552,admin1,0),1))</f>
        <v/>
      </c>
      <c r="AJ552" s="49" t="str">
        <f t="shared" ca="1" si="16"/>
        <v/>
      </c>
      <c r="AK552" s="49" t="str">
        <f t="shared" ca="1" si="17"/>
        <v/>
      </c>
    </row>
    <row r="553" spans="29:37" x14ac:dyDescent="0.2">
      <c r="AC553" s="1">
        <f>IF(ISBLANK(cp[[#This Row],[total_boys]]),SUM(cp[[#This Row],[boys_0-5_reached]],cp[[#This Row],[boys_6-12_reached]],cp[[#This Row],[boys_13-18_reached]]),cp[[#This Row],[total_boys]])</f>
        <v>0</v>
      </c>
      <c r="AD553" s="1">
        <f>IF(ISBLANK(cp[[#This Row],[total_girls]]),SUM(cp[[#This Row],[girls_0-5_reached]],cp[[#This Row],[girls_6-12_reached]],cp[[#This Row],[girls_13-18_reached]]),cp[[#This Row],[total_girls]])</f>
        <v>0</v>
      </c>
      <c r="AE553" s="1">
        <f>IF(ISBLANK(cp[[#This Row],[total_children]]),SUM(cp[[#This Row],[calc_boys]],cp[[#This Row],[calc_girls]]),cp[[#This Row],[total_children]])</f>
        <v>0</v>
      </c>
      <c r="AF553" s="1">
        <f>IF(ISBLANK(cp[[#This Row],[total_pwd]]),SUM(cp[[#This Row],[total_pwd_men]],cp[[#This Row],[total_pwd_women]]),cp[[#This Row],[total_pwd]])</f>
        <v>0</v>
      </c>
      <c r="AG553" s="1">
        <f>IF(ISBLANK(cp[[#This Row],[total_adults]]),SUM(cp[[#This Row],[total_men]],cp[[#This Row],[total_women]]),cp[[#This Row],[total_adults]])</f>
        <v>0</v>
      </c>
      <c r="AH553" s="1">
        <f>IF(ISBLANK(cp[[#This Row],[total_beneficiaries_reached]]),SUM(cp[[#This Row],[calc_children]],cp[[#This Row],[calc_adults]]),cp[[#This Row],[total_beneficiaries_reached]])</f>
        <v>0</v>
      </c>
      <c r="AI553" s="49" t="str">
        <f ca="1">IF(B553="","",OFFSET(table_admin1[[#Headers],[ADM1_PT]],MATCH(B553,admin1,0),1))</f>
        <v/>
      </c>
      <c r="AJ553" s="49" t="str">
        <f t="shared" ca="1" si="16"/>
        <v/>
      </c>
      <c r="AK553" s="49" t="str">
        <f t="shared" ca="1" si="17"/>
        <v/>
      </c>
    </row>
    <row r="554" spans="29:37" x14ac:dyDescent="0.2">
      <c r="AC554" s="1">
        <f>IF(ISBLANK(cp[[#This Row],[total_boys]]),SUM(cp[[#This Row],[boys_0-5_reached]],cp[[#This Row],[boys_6-12_reached]],cp[[#This Row],[boys_13-18_reached]]),cp[[#This Row],[total_boys]])</f>
        <v>0</v>
      </c>
      <c r="AD554" s="1">
        <f>IF(ISBLANK(cp[[#This Row],[total_girls]]),SUM(cp[[#This Row],[girls_0-5_reached]],cp[[#This Row],[girls_6-12_reached]],cp[[#This Row],[girls_13-18_reached]]),cp[[#This Row],[total_girls]])</f>
        <v>0</v>
      </c>
      <c r="AE554" s="1">
        <f>IF(ISBLANK(cp[[#This Row],[total_children]]),SUM(cp[[#This Row],[calc_boys]],cp[[#This Row],[calc_girls]]),cp[[#This Row],[total_children]])</f>
        <v>0</v>
      </c>
      <c r="AF554" s="1">
        <f>IF(ISBLANK(cp[[#This Row],[total_pwd]]),SUM(cp[[#This Row],[total_pwd_men]],cp[[#This Row],[total_pwd_women]]),cp[[#This Row],[total_pwd]])</f>
        <v>0</v>
      </c>
      <c r="AG554" s="1">
        <f>IF(ISBLANK(cp[[#This Row],[total_adults]]),SUM(cp[[#This Row],[total_men]],cp[[#This Row],[total_women]]),cp[[#This Row],[total_adults]])</f>
        <v>0</v>
      </c>
      <c r="AH554" s="1">
        <f>IF(ISBLANK(cp[[#This Row],[total_beneficiaries_reached]]),SUM(cp[[#This Row],[calc_children]],cp[[#This Row],[calc_adults]]),cp[[#This Row],[total_beneficiaries_reached]])</f>
        <v>0</v>
      </c>
      <c r="AI554" s="49" t="str">
        <f ca="1">IF(B554="","",OFFSET(table_admin1[[#Headers],[ADM1_PT]],MATCH(B554,admin1,0),1))</f>
        <v/>
      </c>
      <c r="AJ554" s="49" t="str">
        <f t="shared" ca="1" si="16"/>
        <v/>
      </c>
      <c r="AK554" s="49" t="str">
        <f t="shared" ca="1" si="17"/>
        <v/>
      </c>
    </row>
    <row r="555" spans="29:37" x14ac:dyDescent="0.2">
      <c r="AC555" s="1">
        <f>IF(ISBLANK(cp[[#This Row],[total_boys]]),SUM(cp[[#This Row],[boys_0-5_reached]],cp[[#This Row],[boys_6-12_reached]],cp[[#This Row],[boys_13-18_reached]]),cp[[#This Row],[total_boys]])</f>
        <v>0</v>
      </c>
      <c r="AD555" s="1">
        <f>IF(ISBLANK(cp[[#This Row],[total_girls]]),SUM(cp[[#This Row],[girls_0-5_reached]],cp[[#This Row],[girls_6-12_reached]],cp[[#This Row],[girls_13-18_reached]]),cp[[#This Row],[total_girls]])</f>
        <v>0</v>
      </c>
      <c r="AE555" s="1">
        <f>IF(ISBLANK(cp[[#This Row],[total_children]]),SUM(cp[[#This Row],[calc_boys]],cp[[#This Row],[calc_girls]]),cp[[#This Row],[total_children]])</f>
        <v>0</v>
      </c>
      <c r="AF555" s="1">
        <f>IF(ISBLANK(cp[[#This Row],[total_pwd]]),SUM(cp[[#This Row],[total_pwd_men]],cp[[#This Row],[total_pwd_women]]),cp[[#This Row],[total_pwd]])</f>
        <v>0</v>
      </c>
      <c r="AG555" s="1">
        <f>IF(ISBLANK(cp[[#This Row],[total_adults]]),SUM(cp[[#This Row],[total_men]],cp[[#This Row],[total_women]]),cp[[#This Row],[total_adults]])</f>
        <v>0</v>
      </c>
      <c r="AH555" s="1">
        <f>IF(ISBLANK(cp[[#This Row],[total_beneficiaries_reached]]),SUM(cp[[#This Row],[calc_children]],cp[[#This Row],[calc_adults]]),cp[[#This Row],[total_beneficiaries_reached]])</f>
        <v>0</v>
      </c>
      <c r="AI555" s="49" t="str">
        <f ca="1">IF(B555="","",OFFSET(table_admin1[[#Headers],[ADM1_PT]],MATCH(B555,admin1,0),1))</f>
        <v/>
      </c>
      <c r="AJ555" s="49" t="str">
        <f t="shared" ca="1" si="16"/>
        <v/>
      </c>
      <c r="AK555" s="49" t="str">
        <f t="shared" ca="1" si="17"/>
        <v/>
      </c>
    </row>
    <row r="556" spans="29:37" x14ac:dyDescent="0.2">
      <c r="AC556" s="1">
        <f>IF(ISBLANK(cp[[#This Row],[total_boys]]),SUM(cp[[#This Row],[boys_0-5_reached]],cp[[#This Row],[boys_6-12_reached]],cp[[#This Row],[boys_13-18_reached]]),cp[[#This Row],[total_boys]])</f>
        <v>0</v>
      </c>
      <c r="AD556" s="1">
        <f>IF(ISBLANK(cp[[#This Row],[total_girls]]),SUM(cp[[#This Row],[girls_0-5_reached]],cp[[#This Row],[girls_6-12_reached]],cp[[#This Row],[girls_13-18_reached]]),cp[[#This Row],[total_girls]])</f>
        <v>0</v>
      </c>
      <c r="AE556" s="1">
        <f>IF(ISBLANK(cp[[#This Row],[total_children]]),SUM(cp[[#This Row],[calc_boys]],cp[[#This Row],[calc_girls]]),cp[[#This Row],[total_children]])</f>
        <v>0</v>
      </c>
      <c r="AF556" s="1">
        <f>IF(ISBLANK(cp[[#This Row],[total_pwd]]),SUM(cp[[#This Row],[total_pwd_men]],cp[[#This Row],[total_pwd_women]]),cp[[#This Row],[total_pwd]])</f>
        <v>0</v>
      </c>
      <c r="AG556" s="1">
        <f>IF(ISBLANK(cp[[#This Row],[total_adults]]),SUM(cp[[#This Row],[total_men]],cp[[#This Row],[total_women]]),cp[[#This Row],[total_adults]])</f>
        <v>0</v>
      </c>
      <c r="AH556" s="1">
        <f>IF(ISBLANK(cp[[#This Row],[total_beneficiaries_reached]]),SUM(cp[[#This Row],[calc_children]],cp[[#This Row],[calc_adults]]),cp[[#This Row],[total_beneficiaries_reached]])</f>
        <v>0</v>
      </c>
      <c r="AI556" s="49" t="str">
        <f ca="1">IF(B556="","",OFFSET(table_admin1[[#Headers],[ADM1_PT]],MATCH(B556,admin1,0),1))</f>
        <v/>
      </c>
      <c r="AJ556" s="49" t="str">
        <f t="shared" ca="1" si="16"/>
        <v/>
      </c>
      <c r="AK556" s="49" t="str">
        <f t="shared" ca="1" si="17"/>
        <v/>
      </c>
    </row>
    <row r="557" spans="29:37" x14ac:dyDescent="0.2">
      <c r="AC557" s="1">
        <f>IF(ISBLANK(cp[[#This Row],[total_boys]]),SUM(cp[[#This Row],[boys_0-5_reached]],cp[[#This Row],[boys_6-12_reached]],cp[[#This Row],[boys_13-18_reached]]),cp[[#This Row],[total_boys]])</f>
        <v>0</v>
      </c>
      <c r="AD557" s="1">
        <f>IF(ISBLANK(cp[[#This Row],[total_girls]]),SUM(cp[[#This Row],[girls_0-5_reached]],cp[[#This Row],[girls_6-12_reached]],cp[[#This Row],[girls_13-18_reached]]),cp[[#This Row],[total_girls]])</f>
        <v>0</v>
      </c>
      <c r="AE557" s="1">
        <f>IF(ISBLANK(cp[[#This Row],[total_children]]),SUM(cp[[#This Row],[calc_boys]],cp[[#This Row],[calc_girls]]),cp[[#This Row],[total_children]])</f>
        <v>0</v>
      </c>
      <c r="AF557" s="1">
        <f>IF(ISBLANK(cp[[#This Row],[total_pwd]]),SUM(cp[[#This Row],[total_pwd_men]],cp[[#This Row],[total_pwd_women]]),cp[[#This Row],[total_pwd]])</f>
        <v>0</v>
      </c>
      <c r="AG557" s="1">
        <f>IF(ISBLANK(cp[[#This Row],[total_adults]]),SUM(cp[[#This Row],[total_men]],cp[[#This Row],[total_women]]),cp[[#This Row],[total_adults]])</f>
        <v>0</v>
      </c>
      <c r="AH557" s="1">
        <f>IF(ISBLANK(cp[[#This Row],[total_beneficiaries_reached]]),SUM(cp[[#This Row],[calc_children]],cp[[#This Row],[calc_adults]]),cp[[#This Row],[total_beneficiaries_reached]])</f>
        <v>0</v>
      </c>
      <c r="AI557" s="49" t="str">
        <f ca="1">IF(B557="","",OFFSET(table_admin1[[#Headers],[ADM1_PT]],MATCH(B557,admin1,0),1))</f>
        <v/>
      </c>
      <c r="AJ557" s="49" t="str">
        <f t="shared" ca="1" si="16"/>
        <v/>
      </c>
      <c r="AK557" s="49" t="str">
        <f t="shared" ca="1" si="17"/>
        <v/>
      </c>
    </row>
    <row r="558" spans="29:37" x14ac:dyDescent="0.2">
      <c r="AC558" s="1">
        <f>IF(ISBLANK(cp[[#This Row],[total_boys]]),SUM(cp[[#This Row],[boys_0-5_reached]],cp[[#This Row],[boys_6-12_reached]],cp[[#This Row],[boys_13-18_reached]]),cp[[#This Row],[total_boys]])</f>
        <v>0</v>
      </c>
      <c r="AD558" s="1">
        <f>IF(ISBLANK(cp[[#This Row],[total_girls]]),SUM(cp[[#This Row],[girls_0-5_reached]],cp[[#This Row],[girls_6-12_reached]],cp[[#This Row],[girls_13-18_reached]]),cp[[#This Row],[total_girls]])</f>
        <v>0</v>
      </c>
      <c r="AE558" s="1">
        <f>IF(ISBLANK(cp[[#This Row],[total_children]]),SUM(cp[[#This Row],[calc_boys]],cp[[#This Row],[calc_girls]]),cp[[#This Row],[total_children]])</f>
        <v>0</v>
      </c>
      <c r="AF558" s="1">
        <f>IF(ISBLANK(cp[[#This Row],[total_pwd]]),SUM(cp[[#This Row],[total_pwd_men]],cp[[#This Row],[total_pwd_women]]),cp[[#This Row],[total_pwd]])</f>
        <v>0</v>
      </c>
      <c r="AG558" s="1">
        <f>IF(ISBLANK(cp[[#This Row],[total_adults]]),SUM(cp[[#This Row],[total_men]],cp[[#This Row],[total_women]]),cp[[#This Row],[total_adults]])</f>
        <v>0</v>
      </c>
      <c r="AH558" s="1">
        <f>IF(ISBLANK(cp[[#This Row],[total_beneficiaries_reached]]),SUM(cp[[#This Row],[calc_children]],cp[[#This Row],[calc_adults]]),cp[[#This Row],[total_beneficiaries_reached]])</f>
        <v>0</v>
      </c>
      <c r="AI558" s="49" t="str">
        <f ca="1">IF(B558="","",OFFSET(table_admin1[[#Headers],[ADM1_PT]],MATCH(B558,admin1,0),1))</f>
        <v/>
      </c>
      <c r="AJ558" s="49" t="str">
        <f t="shared" ca="1" si="16"/>
        <v/>
      </c>
      <c r="AK558" s="49" t="str">
        <f t="shared" ca="1" si="17"/>
        <v/>
      </c>
    </row>
    <row r="559" spans="29:37" x14ac:dyDescent="0.2">
      <c r="AC559" s="1">
        <f>IF(ISBLANK(cp[[#This Row],[total_boys]]),SUM(cp[[#This Row],[boys_0-5_reached]],cp[[#This Row],[boys_6-12_reached]],cp[[#This Row],[boys_13-18_reached]]),cp[[#This Row],[total_boys]])</f>
        <v>0</v>
      </c>
      <c r="AD559" s="1">
        <f>IF(ISBLANK(cp[[#This Row],[total_girls]]),SUM(cp[[#This Row],[girls_0-5_reached]],cp[[#This Row],[girls_6-12_reached]],cp[[#This Row],[girls_13-18_reached]]),cp[[#This Row],[total_girls]])</f>
        <v>0</v>
      </c>
      <c r="AE559" s="1">
        <f>IF(ISBLANK(cp[[#This Row],[total_children]]),SUM(cp[[#This Row],[calc_boys]],cp[[#This Row],[calc_girls]]),cp[[#This Row],[total_children]])</f>
        <v>0</v>
      </c>
      <c r="AF559" s="1">
        <f>IF(ISBLANK(cp[[#This Row],[total_pwd]]),SUM(cp[[#This Row],[total_pwd_men]],cp[[#This Row],[total_pwd_women]]),cp[[#This Row],[total_pwd]])</f>
        <v>0</v>
      </c>
      <c r="AG559" s="1">
        <f>IF(ISBLANK(cp[[#This Row],[total_adults]]),SUM(cp[[#This Row],[total_men]],cp[[#This Row],[total_women]]),cp[[#This Row],[total_adults]])</f>
        <v>0</v>
      </c>
      <c r="AH559" s="1">
        <f>IF(ISBLANK(cp[[#This Row],[total_beneficiaries_reached]]),SUM(cp[[#This Row],[calc_children]],cp[[#This Row],[calc_adults]]),cp[[#This Row],[total_beneficiaries_reached]])</f>
        <v>0</v>
      </c>
      <c r="AI559" s="49" t="str">
        <f ca="1">IF(B559="","",OFFSET(table_admin1[[#Headers],[ADM1_PT]],MATCH(B559,admin1,0),1))</f>
        <v/>
      </c>
      <c r="AJ559" s="49" t="str">
        <f t="shared" ca="1" si="16"/>
        <v/>
      </c>
      <c r="AK559" s="49" t="str">
        <f t="shared" ca="1" si="17"/>
        <v/>
      </c>
    </row>
    <row r="560" spans="29:37" x14ac:dyDescent="0.2">
      <c r="AC560" s="1">
        <f>IF(ISBLANK(cp[[#This Row],[total_boys]]),SUM(cp[[#This Row],[boys_0-5_reached]],cp[[#This Row],[boys_6-12_reached]],cp[[#This Row],[boys_13-18_reached]]),cp[[#This Row],[total_boys]])</f>
        <v>0</v>
      </c>
      <c r="AD560" s="1">
        <f>IF(ISBLANK(cp[[#This Row],[total_girls]]),SUM(cp[[#This Row],[girls_0-5_reached]],cp[[#This Row],[girls_6-12_reached]],cp[[#This Row],[girls_13-18_reached]]),cp[[#This Row],[total_girls]])</f>
        <v>0</v>
      </c>
      <c r="AE560" s="1">
        <f>IF(ISBLANK(cp[[#This Row],[total_children]]),SUM(cp[[#This Row],[calc_boys]],cp[[#This Row],[calc_girls]]),cp[[#This Row],[total_children]])</f>
        <v>0</v>
      </c>
      <c r="AF560" s="1">
        <f>IF(ISBLANK(cp[[#This Row],[total_pwd]]),SUM(cp[[#This Row],[total_pwd_men]],cp[[#This Row],[total_pwd_women]]),cp[[#This Row],[total_pwd]])</f>
        <v>0</v>
      </c>
      <c r="AG560" s="1">
        <f>IF(ISBLANK(cp[[#This Row],[total_adults]]),SUM(cp[[#This Row],[total_men]],cp[[#This Row],[total_women]]),cp[[#This Row],[total_adults]])</f>
        <v>0</v>
      </c>
      <c r="AH560" s="1">
        <f>IF(ISBLANK(cp[[#This Row],[total_beneficiaries_reached]]),SUM(cp[[#This Row],[calc_children]],cp[[#This Row],[calc_adults]]),cp[[#This Row],[total_beneficiaries_reached]])</f>
        <v>0</v>
      </c>
      <c r="AI560" s="49" t="str">
        <f ca="1">IF(B560="","",OFFSET(table_admin1[[#Headers],[ADM1_PT]],MATCH(B560,admin1,0),1))</f>
        <v/>
      </c>
      <c r="AJ560" s="49" t="str">
        <f t="shared" ca="1" si="16"/>
        <v/>
      </c>
      <c r="AK560" s="49" t="str">
        <f t="shared" ca="1" si="17"/>
        <v/>
      </c>
    </row>
    <row r="561" spans="29:37" x14ac:dyDescent="0.2">
      <c r="AC561" s="1">
        <f>IF(ISBLANK(cp[[#This Row],[total_boys]]),SUM(cp[[#This Row],[boys_0-5_reached]],cp[[#This Row],[boys_6-12_reached]],cp[[#This Row],[boys_13-18_reached]]),cp[[#This Row],[total_boys]])</f>
        <v>0</v>
      </c>
      <c r="AD561" s="1">
        <f>IF(ISBLANK(cp[[#This Row],[total_girls]]),SUM(cp[[#This Row],[girls_0-5_reached]],cp[[#This Row],[girls_6-12_reached]],cp[[#This Row],[girls_13-18_reached]]),cp[[#This Row],[total_girls]])</f>
        <v>0</v>
      </c>
      <c r="AE561" s="1">
        <f>IF(ISBLANK(cp[[#This Row],[total_children]]),SUM(cp[[#This Row],[calc_boys]],cp[[#This Row],[calc_girls]]),cp[[#This Row],[total_children]])</f>
        <v>0</v>
      </c>
      <c r="AF561" s="1">
        <f>IF(ISBLANK(cp[[#This Row],[total_pwd]]),SUM(cp[[#This Row],[total_pwd_men]],cp[[#This Row],[total_pwd_women]]),cp[[#This Row],[total_pwd]])</f>
        <v>0</v>
      </c>
      <c r="AG561" s="1">
        <f>IF(ISBLANK(cp[[#This Row],[total_adults]]),SUM(cp[[#This Row],[total_men]],cp[[#This Row],[total_women]]),cp[[#This Row],[total_adults]])</f>
        <v>0</v>
      </c>
      <c r="AH561" s="1">
        <f>IF(ISBLANK(cp[[#This Row],[total_beneficiaries_reached]]),SUM(cp[[#This Row],[calc_children]],cp[[#This Row],[calc_adults]]),cp[[#This Row],[total_beneficiaries_reached]])</f>
        <v>0</v>
      </c>
      <c r="AI561" s="49" t="str">
        <f ca="1">IF(B561="","",OFFSET(table_admin1[[#Headers],[ADM1_PT]],MATCH(B561,admin1,0),1))</f>
        <v/>
      </c>
      <c r="AJ561" s="49" t="str">
        <f t="shared" ca="1" si="16"/>
        <v/>
      </c>
      <c r="AK561" s="49" t="str">
        <f t="shared" ca="1" si="17"/>
        <v/>
      </c>
    </row>
    <row r="562" spans="29:37" x14ac:dyDescent="0.2">
      <c r="AC562" s="1">
        <f>IF(ISBLANK(cp[[#This Row],[total_boys]]),SUM(cp[[#This Row],[boys_0-5_reached]],cp[[#This Row],[boys_6-12_reached]],cp[[#This Row],[boys_13-18_reached]]),cp[[#This Row],[total_boys]])</f>
        <v>0</v>
      </c>
      <c r="AD562" s="1">
        <f>IF(ISBLANK(cp[[#This Row],[total_girls]]),SUM(cp[[#This Row],[girls_0-5_reached]],cp[[#This Row],[girls_6-12_reached]],cp[[#This Row],[girls_13-18_reached]]),cp[[#This Row],[total_girls]])</f>
        <v>0</v>
      </c>
      <c r="AE562" s="1">
        <f>IF(ISBLANK(cp[[#This Row],[total_children]]),SUM(cp[[#This Row],[calc_boys]],cp[[#This Row],[calc_girls]]),cp[[#This Row],[total_children]])</f>
        <v>0</v>
      </c>
      <c r="AF562" s="1">
        <f>IF(ISBLANK(cp[[#This Row],[total_pwd]]),SUM(cp[[#This Row],[total_pwd_men]],cp[[#This Row],[total_pwd_women]]),cp[[#This Row],[total_pwd]])</f>
        <v>0</v>
      </c>
      <c r="AG562" s="1">
        <f>IF(ISBLANK(cp[[#This Row],[total_adults]]),SUM(cp[[#This Row],[total_men]],cp[[#This Row],[total_women]]),cp[[#This Row],[total_adults]])</f>
        <v>0</v>
      </c>
      <c r="AH562" s="1">
        <f>IF(ISBLANK(cp[[#This Row],[total_beneficiaries_reached]]),SUM(cp[[#This Row],[calc_children]],cp[[#This Row],[calc_adults]]),cp[[#This Row],[total_beneficiaries_reached]])</f>
        <v>0</v>
      </c>
      <c r="AI562" s="49" t="str">
        <f ca="1">IF(B562="","",OFFSET(table_admin1[[#Headers],[ADM1_PT]],MATCH(B562,admin1,0),1))</f>
        <v/>
      </c>
      <c r="AJ562" s="49" t="str">
        <f t="shared" ca="1" si="16"/>
        <v/>
      </c>
      <c r="AK562" s="49" t="str">
        <f t="shared" ca="1" si="17"/>
        <v/>
      </c>
    </row>
    <row r="563" spans="29:37" x14ac:dyDescent="0.2">
      <c r="AC563" s="1">
        <f>IF(ISBLANK(cp[[#This Row],[total_boys]]),SUM(cp[[#This Row],[boys_0-5_reached]],cp[[#This Row],[boys_6-12_reached]],cp[[#This Row],[boys_13-18_reached]]),cp[[#This Row],[total_boys]])</f>
        <v>0</v>
      </c>
      <c r="AD563" s="1">
        <f>IF(ISBLANK(cp[[#This Row],[total_girls]]),SUM(cp[[#This Row],[girls_0-5_reached]],cp[[#This Row],[girls_6-12_reached]],cp[[#This Row],[girls_13-18_reached]]),cp[[#This Row],[total_girls]])</f>
        <v>0</v>
      </c>
      <c r="AE563" s="1">
        <f>IF(ISBLANK(cp[[#This Row],[total_children]]),SUM(cp[[#This Row],[calc_boys]],cp[[#This Row],[calc_girls]]),cp[[#This Row],[total_children]])</f>
        <v>0</v>
      </c>
      <c r="AF563" s="1">
        <f>IF(ISBLANK(cp[[#This Row],[total_pwd]]),SUM(cp[[#This Row],[total_pwd_men]],cp[[#This Row],[total_pwd_women]]),cp[[#This Row],[total_pwd]])</f>
        <v>0</v>
      </c>
      <c r="AG563" s="1">
        <f>IF(ISBLANK(cp[[#This Row],[total_adults]]),SUM(cp[[#This Row],[total_men]],cp[[#This Row],[total_women]]),cp[[#This Row],[total_adults]])</f>
        <v>0</v>
      </c>
      <c r="AH563" s="1">
        <f>IF(ISBLANK(cp[[#This Row],[total_beneficiaries_reached]]),SUM(cp[[#This Row],[calc_children]],cp[[#This Row],[calc_adults]]),cp[[#This Row],[total_beneficiaries_reached]])</f>
        <v>0</v>
      </c>
      <c r="AI563" s="49" t="str">
        <f ca="1">IF(B563="","",OFFSET(table_admin1[[#Headers],[ADM1_PT]],MATCH(B563,admin1,0),1))</f>
        <v/>
      </c>
      <c r="AJ563" s="49" t="str">
        <f t="shared" ca="1" si="16"/>
        <v/>
      </c>
      <c r="AK563" s="49" t="str">
        <f t="shared" ca="1" si="17"/>
        <v/>
      </c>
    </row>
    <row r="564" spans="29:37" x14ac:dyDescent="0.2">
      <c r="AC564" s="1">
        <f>IF(ISBLANK(cp[[#This Row],[total_boys]]),SUM(cp[[#This Row],[boys_0-5_reached]],cp[[#This Row],[boys_6-12_reached]],cp[[#This Row],[boys_13-18_reached]]),cp[[#This Row],[total_boys]])</f>
        <v>0</v>
      </c>
      <c r="AD564" s="1">
        <f>IF(ISBLANK(cp[[#This Row],[total_girls]]),SUM(cp[[#This Row],[girls_0-5_reached]],cp[[#This Row],[girls_6-12_reached]],cp[[#This Row],[girls_13-18_reached]]),cp[[#This Row],[total_girls]])</f>
        <v>0</v>
      </c>
      <c r="AE564" s="1">
        <f>IF(ISBLANK(cp[[#This Row],[total_children]]),SUM(cp[[#This Row],[calc_boys]],cp[[#This Row],[calc_girls]]),cp[[#This Row],[total_children]])</f>
        <v>0</v>
      </c>
      <c r="AF564" s="1">
        <f>IF(ISBLANK(cp[[#This Row],[total_pwd]]),SUM(cp[[#This Row],[total_pwd_men]],cp[[#This Row],[total_pwd_women]]),cp[[#This Row],[total_pwd]])</f>
        <v>0</v>
      </c>
      <c r="AG564" s="1">
        <f>IF(ISBLANK(cp[[#This Row],[total_adults]]),SUM(cp[[#This Row],[total_men]],cp[[#This Row],[total_women]]),cp[[#This Row],[total_adults]])</f>
        <v>0</v>
      </c>
      <c r="AH564" s="1">
        <f>IF(ISBLANK(cp[[#This Row],[total_beneficiaries_reached]]),SUM(cp[[#This Row],[calc_children]],cp[[#This Row],[calc_adults]]),cp[[#This Row],[total_beneficiaries_reached]])</f>
        <v>0</v>
      </c>
      <c r="AI564" s="49" t="str">
        <f ca="1">IF(B564="","",OFFSET(table_admin1[[#Headers],[ADM1_PT]],MATCH(B564,admin1,0),1))</f>
        <v/>
      </c>
      <c r="AJ564" s="49" t="str">
        <f t="shared" ca="1" si="16"/>
        <v/>
      </c>
      <c r="AK564" s="49" t="str">
        <f t="shared" ca="1" si="17"/>
        <v/>
      </c>
    </row>
    <row r="565" spans="29:37" x14ac:dyDescent="0.2">
      <c r="AC565" s="1">
        <f>IF(ISBLANK(cp[[#This Row],[total_boys]]),SUM(cp[[#This Row],[boys_0-5_reached]],cp[[#This Row],[boys_6-12_reached]],cp[[#This Row],[boys_13-18_reached]]),cp[[#This Row],[total_boys]])</f>
        <v>0</v>
      </c>
      <c r="AD565" s="1">
        <f>IF(ISBLANK(cp[[#This Row],[total_girls]]),SUM(cp[[#This Row],[girls_0-5_reached]],cp[[#This Row],[girls_6-12_reached]],cp[[#This Row],[girls_13-18_reached]]),cp[[#This Row],[total_girls]])</f>
        <v>0</v>
      </c>
      <c r="AE565" s="1">
        <f>IF(ISBLANK(cp[[#This Row],[total_children]]),SUM(cp[[#This Row],[calc_boys]],cp[[#This Row],[calc_girls]]),cp[[#This Row],[total_children]])</f>
        <v>0</v>
      </c>
      <c r="AF565" s="1">
        <f>IF(ISBLANK(cp[[#This Row],[total_pwd]]),SUM(cp[[#This Row],[total_pwd_men]],cp[[#This Row],[total_pwd_women]]),cp[[#This Row],[total_pwd]])</f>
        <v>0</v>
      </c>
      <c r="AG565" s="1">
        <f>IF(ISBLANK(cp[[#This Row],[total_adults]]),SUM(cp[[#This Row],[total_men]],cp[[#This Row],[total_women]]),cp[[#This Row],[total_adults]])</f>
        <v>0</v>
      </c>
      <c r="AH565" s="1">
        <f>IF(ISBLANK(cp[[#This Row],[total_beneficiaries_reached]]),SUM(cp[[#This Row],[calc_children]],cp[[#This Row],[calc_adults]]),cp[[#This Row],[total_beneficiaries_reached]])</f>
        <v>0</v>
      </c>
      <c r="AI565" s="49" t="str">
        <f ca="1">IF(B565="","",OFFSET(table_admin1[[#Headers],[ADM1_PT]],MATCH(B565,admin1,0),1))</f>
        <v/>
      </c>
      <c r="AJ565" s="49" t="str">
        <f t="shared" ca="1" si="16"/>
        <v/>
      </c>
      <c r="AK565" s="49" t="str">
        <f t="shared" ca="1" si="17"/>
        <v/>
      </c>
    </row>
    <row r="566" spans="29:37" x14ac:dyDescent="0.2">
      <c r="AC566" s="1">
        <f>IF(ISBLANK(cp[[#This Row],[total_boys]]),SUM(cp[[#This Row],[boys_0-5_reached]],cp[[#This Row],[boys_6-12_reached]],cp[[#This Row],[boys_13-18_reached]]),cp[[#This Row],[total_boys]])</f>
        <v>0</v>
      </c>
      <c r="AD566" s="1">
        <f>IF(ISBLANK(cp[[#This Row],[total_girls]]),SUM(cp[[#This Row],[girls_0-5_reached]],cp[[#This Row],[girls_6-12_reached]],cp[[#This Row],[girls_13-18_reached]]),cp[[#This Row],[total_girls]])</f>
        <v>0</v>
      </c>
      <c r="AE566" s="1">
        <f>IF(ISBLANK(cp[[#This Row],[total_children]]),SUM(cp[[#This Row],[calc_boys]],cp[[#This Row],[calc_girls]]),cp[[#This Row],[total_children]])</f>
        <v>0</v>
      </c>
      <c r="AF566" s="1">
        <f>IF(ISBLANK(cp[[#This Row],[total_pwd]]),SUM(cp[[#This Row],[total_pwd_men]],cp[[#This Row],[total_pwd_women]]),cp[[#This Row],[total_pwd]])</f>
        <v>0</v>
      </c>
      <c r="AG566" s="1">
        <f>IF(ISBLANK(cp[[#This Row],[total_adults]]),SUM(cp[[#This Row],[total_men]],cp[[#This Row],[total_women]]),cp[[#This Row],[total_adults]])</f>
        <v>0</v>
      </c>
      <c r="AH566" s="1">
        <f>IF(ISBLANK(cp[[#This Row],[total_beneficiaries_reached]]),SUM(cp[[#This Row],[calc_children]],cp[[#This Row],[calc_adults]]),cp[[#This Row],[total_beneficiaries_reached]])</f>
        <v>0</v>
      </c>
      <c r="AI566" s="49" t="str">
        <f ca="1">IF(B566="","",OFFSET(table_admin1[[#Headers],[ADM1_PT]],MATCH(B566,admin1,0),1))</f>
        <v/>
      </c>
      <c r="AJ566" s="49" t="str">
        <f t="shared" ca="1" si="16"/>
        <v/>
      </c>
      <c r="AK566" s="49" t="str">
        <f t="shared" ca="1" si="17"/>
        <v/>
      </c>
    </row>
    <row r="567" spans="29:37" x14ac:dyDescent="0.2">
      <c r="AC567" s="1">
        <f>IF(ISBLANK(cp[[#This Row],[total_boys]]),SUM(cp[[#This Row],[boys_0-5_reached]],cp[[#This Row],[boys_6-12_reached]],cp[[#This Row],[boys_13-18_reached]]),cp[[#This Row],[total_boys]])</f>
        <v>0</v>
      </c>
      <c r="AD567" s="1">
        <f>IF(ISBLANK(cp[[#This Row],[total_girls]]),SUM(cp[[#This Row],[girls_0-5_reached]],cp[[#This Row],[girls_6-12_reached]],cp[[#This Row],[girls_13-18_reached]]),cp[[#This Row],[total_girls]])</f>
        <v>0</v>
      </c>
      <c r="AE567" s="1">
        <f>IF(ISBLANK(cp[[#This Row],[total_children]]),SUM(cp[[#This Row],[calc_boys]],cp[[#This Row],[calc_girls]]),cp[[#This Row],[total_children]])</f>
        <v>0</v>
      </c>
      <c r="AF567" s="1">
        <f>IF(ISBLANK(cp[[#This Row],[total_pwd]]),SUM(cp[[#This Row],[total_pwd_men]],cp[[#This Row],[total_pwd_women]]),cp[[#This Row],[total_pwd]])</f>
        <v>0</v>
      </c>
      <c r="AG567" s="1">
        <f>IF(ISBLANK(cp[[#This Row],[total_adults]]),SUM(cp[[#This Row],[total_men]],cp[[#This Row],[total_women]]),cp[[#This Row],[total_adults]])</f>
        <v>0</v>
      </c>
      <c r="AH567" s="1">
        <f>IF(ISBLANK(cp[[#This Row],[total_beneficiaries_reached]]),SUM(cp[[#This Row],[calc_children]],cp[[#This Row],[calc_adults]]),cp[[#This Row],[total_beneficiaries_reached]])</f>
        <v>0</v>
      </c>
      <c r="AI567" s="49" t="str">
        <f ca="1">IF(B567="","",OFFSET(table_admin1[[#Headers],[ADM1_PT]],MATCH(B567,admin1,0),1))</f>
        <v/>
      </c>
      <c r="AJ567" s="49" t="str">
        <f t="shared" ca="1" si="16"/>
        <v/>
      </c>
      <c r="AK567" s="49" t="str">
        <f t="shared" ca="1" si="17"/>
        <v/>
      </c>
    </row>
    <row r="568" spans="29:37" x14ac:dyDescent="0.2">
      <c r="AC568" s="1">
        <f>IF(ISBLANK(cp[[#This Row],[total_boys]]),SUM(cp[[#This Row],[boys_0-5_reached]],cp[[#This Row],[boys_6-12_reached]],cp[[#This Row],[boys_13-18_reached]]),cp[[#This Row],[total_boys]])</f>
        <v>0</v>
      </c>
      <c r="AD568" s="1">
        <f>IF(ISBLANK(cp[[#This Row],[total_girls]]),SUM(cp[[#This Row],[girls_0-5_reached]],cp[[#This Row],[girls_6-12_reached]],cp[[#This Row],[girls_13-18_reached]]),cp[[#This Row],[total_girls]])</f>
        <v>0</v>
      </c>
      <c r="AE568" s="1">
        <f>IF(ISBLANK(cp[[#This Row],[total_children]]),SUM(cp[[#This Row],[calc_boys]],cp[[#This Row],[calc_girls]]),cp[[#This Row],[total_children]])</f>
        <v>0</v>
      </c>
      <c r="AF568" s="1">
        <f>IF(ISBLANK(cp[[#This Row],[total_pwd]]),SUM(cp[[#This Row],[total_pwd_men]],cp[[#This Row],[total_pwd_women]]),cp[[#This Row],[total_pwd]])</f>
        <v>0</v>
      </c>
      <c r="AG568" s="1">
        <f>IF(ISBLANK(cp[[#This Row],[total_adults]]),SUM(cp[[#This Row],[total_men]],cp[[#This Row],[total_women]]),cp[[#This Row],[total_adults]])</f>
        <v>0</v>
      </c>
      <c r="AH568" s="1">
        <f>IF(ISBLANK(cp[[#This Row],[total_beneficiaries_reached]]),SUM(cp[[#This Row],[calc_children]],cp[[#This Row],[calc_adults]]),cp[[#This Row],[total_beneficiaries_reached]])</f>
        <v>0</v>
      </c>
      <c r="AI568" s="49" t="str">
        <f ca="1">IF(B568="","",OFFSET(table_admin1[[#Headers],[ADM1_PT]],MATCH(B568,admin1,0),1))</f>
        <v/>
      </c>
      <c r="AJ568" s="49" t="str">
        <f t="shared" ca="1" si="16"/>
        <v/>
      </c>
      <c r="AK568" s="49" t="str">
        <f t="shared" ca="1" si="17"/>
        <v/>
      </c>
    </row>
    <row r="569" spans="29:37" x14ac:dyDescent="0.2">
      <c r="AC569" s="1">
        <f>IF(ISBLANK(cp[[#This Row],[total_boys]]),SUM(cp[[#This Row],[boys_0-5_reached]],cp[[#This Row],[boys_6-12_reached]],cp[[#This Row],[boys_13-18_reached]]),cp[[#This Row],[total_boys]])</f>
        <v>0</v>
      </c>
      <c r="AD569" s="1">
        <f>IF(ISBLANK(cp[[#This Row],[total_girls]]),SUM(cp[[#This Row],[girls_0-5_reached]],cp[[#This Row],[girls_6-12_reached]],cp[[#This Row],[girls_13-18_reached]]),cp[[#This Row],[total_girls]])</f>
        <v>0</v>
      </c>
      <c r="AE569" s="1">
        <f>IF(ISBLANK(cp[[#This Row],[total_children]]),SUM(cp[[#This Row],[calc_boys]],cp[[#This Row],[calc_girls]]),cp[[#This Row],[total_children]])</f>
        <v>0</v>
      </c>
      <c r="AF569" s="1">
        <f>IF(ISBLANK(cp[[#This Row],[total_pwd]]),SUM(cp[[#This Row],[total_pwd_men]],cp[[#This Row],[total_pwd_women]]),cp[[#This Row],[total_pwd]])</f>
        <v>0</v>
      </c>
      <c r="AG569" s="1">
        <f>IF(ISBLANK(cp[[#This Row],[total_adults]]),SUM(cp[[#This Row],[total_men]],cp[[#This Row],[total_women]]),cp[[#This Row],[total_adults]])</f>
        <v>0</v>
      </c>
      <c r="AH569" s="1">
        <f>IF(ISBLANK(cp[[#This Row],[total_beneficiaries_reached]]),SUM(cp[[#This Row],[calc_children]],cp[[#This Row],[calc_adults]]),cp[[#This Row],[total_beneficiaries_reached]])</f>
        <v>0</v>
      </c>
      <c r="AI569" s="49" t="str">
        <f ca="1">IF(B569="","",OFFSET(table_admin1[[#Headers],[ADM1_PT]],MATCH(B569,admin1,0),1))</f>
        <v/>
      </c>
      <c r="AJ569" s="49" t="str">
        <f t="shared" ca="1" si="16"/>
        <v/>
      </c>
      <c r="AK569" s="49" t="str">
        <f t="shared" ca="1" si="17"/>
        <v/>
      </c>
    </row>
    <row r="570" spans="29:37" x14ac:dyDescent="0.2">
      <c r="AC570" s="1">
        <f>IF(ISBLANK(cp[[#This Row],[total_boys]]),SUM(cp[[#This Row],[boys_0-5_reached]],cp[[#This Row],[boys_6-12_reached]],cp[[#This Row],[boys_13-18_reached]]),cp[[#This Row],[total_boys]])</f>
        <v>0</v>
      </c>
      <c r="AD570" s="1">
        <f>IF(ISBLANK(cp[[#This Row],[total_girls]]),SUM(cp[[#This Row],[girls_0-5_reached]],cp[[#This Row],[girls_6-12_reached]],cp[[#This Row],[girls_13-18_reached]]),cp[[#This Row],[total_girls]])</f>
        <v>0</v>
      </c>
      <c r="AE570" s="1">
        <f>IF(ISBLANK(cp[[#This Row],[total_children]]),SUM(cp[[#This Row],[calc_boys]],cp[[#This Row],[calc_girls]]),cp[[#This Row],[total_children]])</f>
        <v>0</v>
      </c>
      <c r="AF570" s="1">
        <f>IF(ISBLANK(cp[[#This Row],[total_pwd]]),SUM(cp[[#This Row],[total_pwd_men]],cp[[#This Row],[total_pwd_women]]),cp[[#This Row],[total_pwd]])</f>
        <v>0</v>
      </c>
      <c r="AG570" s="1">
        <f>IF(ISBLANK(cp[[#This Row],[total_adults]]),SUM(cp[[#This Row],[total_men]],cp[[#This Row],[total_women]]),cp[[#This Row],[total_adults]])</f>
        <v>0</v>
      </c>
      <c r="AH570" s="1">
        <f>IF(ISBLANK(cp[[#This Row],[total_beneficiaries_reached]]),SUM(cp[[#This Row],[calc_children]],cp[[#This Row],[calc_adults]]),cp[[#This Row],[total_beneficiaries_reached]])</f>
        <v>0</v>
      </c>
      <c r="AI570" s="49" t="str">
        <f ca="1">IF(B570="","",OFFSET(table_admin1[[#Headers],[ADM1_PT]],MATCH(B570,admin1,0),1))</f>
        <v/>
      </c>
      <c r="AJ570" s="49" t="str">
        <f t="shared" ca="1" si="16"/>
        <v/>
      </c>
      <c r="AK570" s="49" t="str">
        <f t="shared" ca="1" si="17"/>
        <v/>
      </c>
    </row>
    <row r="571" spans="29:37" x14ac:dyDescent="0.2">
      <c r="AC571" s="1">
        <f>IF(ISBLANK(cp[[#This Row],[total_boys]]),SUM(cp[[#This Row],[boys_0-5_reached]],cp[[#This Row],[boys_6-12_reached]],cp[[#This Row],[boys_13-18_reached]]),cp[[#This Row],[total_boys]])</f>
        <v>0</v>
      </c>
      <c r="AD571" s="1">
        <f>IF(ISBLANK(cp[[#This Row],[total_girls]]),SUM(cp[[#This Row],[girls_0-5_reached]],cp[[#This Row],[girls_6-12_reached]],cp[[#This Row],[girls_13-18_reached]]),cp[[#This Row],[total_girls]])</f>
        <v>0</v>
      </c>
      <c r="AE571" s="1">
        <f>IF(ISBLANK(cp[[#This Row],[total_children]]),SUM(cp[[#This Row],[calc_boys]],cp[[#This Row],[calc_girls]]),cp[[#This Row],[total_children]])</f>
        <v>0</v>
      </c>
      <c r="AF571" s="1">
        <f>IF(ISBLANK(cp[[#This Row],[total_pwd]]),SUM(cp[[#This Row],[total_pwd_men]],cp[[#This Row],[total_pwd_women]]),cp[[#This Row],[total_pwd]])</f>
        <v>0</v>
      </c>
      <c r="AG571" s="1">
        <f>IF(ISBLANK(cp[[#This Row],[total_adults]]),SUM(cp[[#This Row],[total_men]],cp[[#This Row],[total_women]]),cp[[#This Row],[total_adults]])</f>
        <v>0</v>
      </c>
      <c r="AH571" s="1">
        <f>IF(ISBLANK(cp[[#This Row],[total_beneficiaries_reached]]),SUM(cp[[#This Row],[calc_children]],cp[[#This Row],[calc_adults]]),cp[[#This Row],[total_beneficiaries_reached]])</f>
        <v>0</v>
      </c>
      <c r="AI571" s="49" t="str">
        <f ca="1">IF(B571="","",OFFSET(table_admin1[[#Headers],[ADM1_PT]],MATCH(B571,admin1,0),1))</f>
        <v/>
      </c>
      <c r="AJ571" s="49" t="str">
        <f t="shared" ca="1" si="16"/>
        <v/>
      </c>
      <c r="AK571" s="49" t="str">
        <f t="shared" ca="1" si="17"/>
        <v/>
      </c>
    </row>
    <row r="572" spans="29:37" x14ac:dyDescent="0.2">
      <c r="AC572" s="1">
        <f>IF(ISBLANK(cp[[#This Row],[total_boys]]),SUM(cp[[#This Row],[boys_0-5_reached]],cp[[#This Row],[boys_6-12_reached]],cp[[#This Row],[boys_13-18_reached]]),cp[[#This Row],[total_boys]])</f>
        <v>0</v>
      </c>
      <c r="AD572" s="1">
        <f>IF(ISBLANK(cp[[#This Row],[total_girls]]),SUM(cp[[#This Row],[girls_0-5_reached]],cp[[#This Row],[girls_6-12_reached]],cp[[#This Row],[girls_13-18_reached]]),cp[[#This Row],[total_girls]])</f>
        <v>0</v>
      </c>
      <c r="AE572" s="1">
        <f>IF(ISBLANK(cp[[#This Row],[total_children]]),SUM(cp[[#This Row],[calc_boys]],cp[[#This Row],[calc_girls]]),cp[[#This Row],[total_children]])</f>
        <v>0</v>
      </c>
      <c r="AF572" s="1">
        <f>IF(ISBLANK(cp[[#This Row],[total_pwd]]),SUM(cp[[#This Row],[total_pwd_men]],cp[[#This Row],[total_pwd_women]]),cp[[#This Row],[total_pwd]])</f>
        <v>0</v>
      </c>
      <c r="AG572" s="1">
        <f>IF(ISBLANK(cp[[#This Row],[total_adults]]),SUM(cp[[#This Row],[total_men]],cp[[#This Row],[total_women]]),cp[[#This Row],[total_adults]])</f>
        <v>0</v>
      </c>
      <c r="AH572" s="1">
        <f>IF(ISBLANK(cp[[#This Row],[total_beneficiaries_reached]]),SUM(cp[[#This Row],[calc_children]],cp[[#This Row],[calc_adults]]),cp[[#This Row],[total_beneficiaries_reached]])</f>
        <v>0</v>
      </c>
      <c r="AI572" s="49" t="str">
        <f ca="1">IF(B572="","",OFFSET(table_admin1[[#Headers],[ADM1_PT]],MATCH(B572,admin1,0),1))</f>
        <v/>
      </c>
      <c r="AJ572" s="49" t="str">
        <f t="shared" ca="1" si="16"/>
        <v/>
      </c>
      <c r="AK572" s="49" t="str">
        <f t="shared" ca="1" si="17"/>
        <v/>
      </c>
    </row>
    <row r="573" spans="29:37" x14ac:dyDescent="0.2">
      <c r="AC573" s="1">
        <f>IF(ISBLANK(cp[[#This Row],[total_boys]]),SUM(cp[[#This Row],[boys_0-5_reached]],cp[[#This Row],[boys_6-12_reached]],cp[[#This Row],[boys_13-18_reached]]),cp[[#This Row],[total_boys]])</f>
        <v>0</v>
      </c>
      <c r="AD573" s="1">
        <f>IF(ISBLANK(cp[[#This Row],[total_girls]]),SUM(cp[[#This Row],[girls_0-5_reached]],cp[[#This Row],[girls_6-12_reached]],cp[[#This Row],[girls_13-18_reached]]),cp[[#This Row],[total_girls]])</f>
        <v>0</v>
      </c>
      <c r="AE573" s="1">
        <f>IF(ISBLANK(cp[[#This Row],[total_children]]),SUM(cp[[#This Row],[calc_boys]],cp[[#This Row],[calc_girls]]),cp[[#This Row],[total_children]])</f>
        <v>0</v>
      </c>
      <c r="AF573" s="1">
        <f>IF(ISBLANK(cp[[#This Row],[total_pwd]]),SUM(cp[[#This Row],[total_pwd_men]],cp[[#This Row],[total_pwd_women]]),cp[[#This Row],[total_pwd]])</f>
        <v>0</v>
      </c>
      <c r="AG573" s="1">
        <f>IF(ISBLANK(cp[[#This Row],[total_adults]]),SUM(cp[[#This Row],[total_men]],cp[[#This Row],[total_women]]),cp[[#This Row],[total_adults]])</f>
        <v>0</v>
      </c>
      <c r="AH573" s="1">
        <f>IF(ISBLANK(cp[[#This Row],[total_beneficiaries_reached]]),SUM(cp[[#This Row],[calc_children]],cp[[#This Row],[calc_adults]]),cp[[#This Row],[total_beneficiaries_reached]])</f>
        <v>0</v>
      </c>
      <c r="AI573" s="49" t="str">
        <f ca="1">IF(B573="","",OFFSET(table_admin1[[#Headers],[ADM1_PT]],MATCH(B573,admin1,0),1))</f>
        <v/>
      </c>
      <c r="AJ573" s="49" t="str">
        <f t="shared" ca="1" si="16"/>
        <v/>
      </c>
      <c r="AK573" s="49" t="str">
        <f t="shared" ca="1" si="17"/>
        <v/>
      </c>
    </row>
    <row r="574" spans="29:37" x14ac:dyDescent="0.2">
      <c r="AC574" s="1">
        <f>IF(ISBLANK(cp[[#This Row],[total_boys]]),SUM(cp[[#This Row],[boys_0-5_reached]],cp[[#This Row],[boys_6-12_reached]],cp[[#This Row],[boys_13-18_reached]]),cp[[#This Row],[total_boys]])</f>
        <v>0</v>
      </c>
      <c r="AD574" s="1">
        <f>IF(ISBLANK(cp[[#This Row],[total_girls]]),SUM(cp[[#This Row],[girls_0-5_reached]],cp[[#This Row],[girls_6-12_reached]],cp[[#This Row],[girls_13-18_reached]]),cp[[#This Row],[total_girls]])</f>
        <v>0</v>
      </c>
      <c r="AE574" s="1">
        <f>IF(ISBLANK(cp[[#This Row],[total_children]]),SUM(cp[[#This Row],[calc_boys]],cp[[#This Row],[calc_girls]]),cp[[#This Row],[total_children]])</f>
        <v>0</v>
      </c>
      <c r="AF574" s="1">
        <f>IF(ISBLANK(cp[[#This Row],[total_pwd]]),SUM(cp[[#This Row],[total_pwd_men]],cp[[#This Row],[total_pwd_women]]),cp[[#This Row],[total_pwd]])</f>
        <v>0</v>
      </c>
      <c r="AG574" s="1">
        <f>IF(ISBLANK(cp[[#This Row],[total_adults]]),SUM(cp[[#This Row],[total_men]],cp[[#This Row],[total_women]]),cp[[#This Row],[total_adults]])</f>
        <v>0</v>
      </c>
      <c r="AH574" s="1">
        <f>IF(ISBLANK(cp[[#This Row],[total_beneficiaries_reached]]),SUM(cp[[#This Row],[calc_children]],cp[[#This Row],[calc_adults]]),cp[[#This Row],[total_beneficiaries_reached]])</f>
        <v>0</v>
      </c>
      <c r="AI574" s="49" t="str">
        <f ca="1">IF(B574="","",OFFSET(table_admin1[[#Headers],[ADM1_PT]],MATCH(B574,admin1,0),1))</f>
        <v/>
      </c>
      <c r="AJ574" s="49" t="str">
        <f t="shared" ca="1" si="16"/>
        <v/>
      </c>
      <c r="AK574" s="49" t="str">
        <f t="shared" ca="1" si="17"/>
        <v/>
      </c>
    </row>
    <row r="575" spans="29:37" x14ac:dyDescent="0.2">
      <c r="AC575" s="1">
        <f>IF(ISBLANK(cp[[#This Row],[total_boys]]),SUM(cp[[#This Row],[boys_0-5_reached]],cp[[#This Row],[boys_6-12_reached]],cp[[#This Row],[boys_13-18_reached]]),cp[[#This Row],[total_boys]])</f>
        <v>0</v>
      </c>
      <c r="AD575" s="1">
        <f>IF(ISBLANK(cp[[#This Row],[total_girls]]),SUM(cp[[#This Row],[girls_0-5_reached]],cp[[#This Row],[girls_6-12_reached]],cp[[#This Row],[girls_13-18_reached]]),cp[[#This Row],[total_girls]])</f>
        <v>0</v>
      </c>
      <c r="AE575" s="1">
        <f>IF(ISBLANK(cp[[#This Row],[total_children]]),SUM(cp[[#This Row],[calc_boys]],cp[[#This Row],[calc_girls]]),cp[[#This Row],[total_children]])</f>
        <v>0</v>
      </c>
      <c r="AF575" s="1">
        <f>IF(ISBLANK(cp[[#This Row],[total_pwd]]),SUM(cp[[#This Row],[total_pwd_men]],cp[[#This Row],[total_pwd_women]]),cp[[#This Row],[total_pwd]])</f>
        <v>0</v>
      </c>
      <c r="AG575" s="1">
        <f>IF(ISBLANK(cp[[#This Row],[total_adults]]),SUM(cp[[#This Row],[total_men]],cp[[#This Row],[total_women]]),cp[[#This Row],[total_adults]])</f>
        <v>0</v>
      </c>
      <c r="AH575" s="1">
        <f>IF(ISBLANK(cp[[#This Row],[total_beneficiaries_reached]]),SUM(cp[[#This Row],[calc_children]],cp[[#This Row],[calc_adults]]),cp[[#This Row],[total_beneficiaries_reached]])</f>
        <v>0</v>
      </c>
      <c r="AI575" s="49" t="str">
        <f ca="1">IF(B575="","",OFFSET(table_admin1[[#Headers],[ADM1_PT]],MATCH(B575,admin1,0),1))</f>
        <v/>
      </c>
      <c r="AJ575" s="49" t="str">
        <f t="shared" ca="1" si="16"/>
        <v/>
      </c>
      <c r="AK575" s="49" t="str">
        <f t="shared" ca="1" si="17"/>
        <v/>
      </c>
    </row>
    <row r="576" spans="29:37" x14ac:dyDescent="0.2">
      <c r="AC576" s="1">
        <f>IF(ISBLANK(cp[[#This Row],[total_boys]]),SUM(cp[[#This Row],[boys_0-5_reached]],cp[[#This Row],[boys_6-12_reached]],cp[[#This Row],[boys_13-18_reached]]),cp[[#This Row],[total_boys]])</f>
        <v>0</v>
      </c>
      <c r="AD576" s="1">
        <f>IF(ISBLANK(cp[[#This Row],[total_girls]]),SUM(cp[[#This Row],[girls_0-5_reached]],cp[[#This Row],[girls_6-12_reached]],cp[[#This Row],[girls_13-18_reached]]),cp[[#This Row],[total_girls]])</f>
        <v>0</v>
      </c>
      <c r="AE576" s="1">
        <f>IF(ISBLANK(cp[[#This Row],[total_children]]),SUM(cp[[#This Row],[calc_boys]],cp[[#This Row],[calc_girls]]),cp[[#This Row],[total_children]])</f>
        <v>0</v>
      </c>
      <c r="AF576" s="1">
        <f>IF(ISBLANK(cp[[#This Row],[total_pwd]]),SUM(cp[[#This Row],[total_pwd_men]],cp[[#This Row],[total_pwd_women]]),cp[[#This Row],[total_pwd]])</f>
        <v>0</v>
      </c>
      <c r="AG576" s="1">
        <f>IF(ISBLANK(cp[[#This Row],[total_adults]]),SUM(cp[[#This Row],[total_men]],cp[[#This Row],[total_women]]),cp[[#This Row],[total_adults]])</f>
        <v>0</v>
      </c>
      <c r="AH576" s="1">
        <f>IF(ISBLANK(cp[[#This Row],[total_beneficiaries_reached]]),SUM(cp[[#This Row],[calc_children]],cp[[#This Row],[calc_adults]]),cp[[#This Row],[total_beneficiaries_reached]])</f>
        <v>0</v>
      </c>
      <c r="AI576" s="49" t="str">
        <f ca="1">IF(B576="","",OFFSET(table_admin1[[#Headers],[ADM1_PT]],MATCH(B576,admin1,0),1))</f>
        <v/>
      </c>
      <c r="AJ576" s="49" t="str">
        <f t="shared" ca="1" si="16"/>
        <v/>
      </c>
      <c r="AK576" s="49" t="str">
        <f t="shared" ca="1" si="17"/>
        <v/>
      </c>
    </row>
    <row r="577" spans="29:37" x14ac:dyDescent="0.2">
      <c r="AC577" s="1">
        <f>IF(ISBLANK(cp[[#This Row],[total_boys]]),SUM(cp[[#This Row],[boys_0-5_reached]],cp[[#This Row],[boys_6-12_reached]],cp[[#This Row],[boys_13-18_reached]]),cp[[#This Row],[total_boys]])</f>
        <v>0</v>
      </c>
      <c r="AD577" s="1">
        <f>IF(ISBLANK(cp[[#This Row],[total_girls]]),SUM(cp[[#This Row],[girls_0-5_reached]],cp[[#This Row],[girls_6-12_reached]],cp[[#This Row],[girls_13-18_reached]]),cp[[#This Row],[total_girls]])</f>
        <v>0</v>
      </c>
      <c r="AE577" s="1">
        <f>IF(ISBLANK(cp[[#This Row],[total_children]]),SUM(cp[[#This Row],[calc_boys]],cp[[#This Row],[calc_girls]]),cp[[#This Row],[total_children]])</f>
        <v>0</v>
      </c>
      <c r="AF577" s="1">
        <f>IF(ISBLANK(cp[[#This Row],[total_pwd]]),SUM(cp[[#This Row],[total_pwd_men]],cp[[#This Row],[total_pwd_women]]),cp[[#This Row],[total_pwd]])</f>
        <v>0</v>
      </c>
      <c r="AG577" s="1">
        <f>IF(ISBLANK(cp[[#This Row],[total_adults]]),SUM(cp[[#This Row],[total_men]],cp[[#This Row],[total_women]]),cp[[#This Row],[total_adults]])</f>
        <v>0</v>
      </c>
      <c r="AH577" s="1">
        <f>IF(ISBLANK(cp[[#This Row],[total_beneficiaries_reached]]),SUM(cp[[#This Row],[calc_children]],cp[[#This Row],[calc_adults]]),cp[[#This Row],[total_beneficiaries_reached]])</f>
        <v>0</v>
      </c>
      <c r="AI577" s="49" t="str">
        <f ca="1">IF(B577="","",OFFSET(table_admin1[[#Headers],[ADM1_PT]],MATCH(B577,admin1,0),1))</f>
        <v/>
      </c>
      <c r="AJ577" s="49" t="str">
        <f t="shared" ca="1" si="16"/>
        <v/>
      </c>
      <c r="AK577" s="49" t="str">
        <f t="shared" ca="1" si="17"/>
        <v/>
      </c>
    </row>
    <row r="578" spans="29:37" x14ac:dyDescent="0.2">
      <c r="AC578" s="1">
        <f>IF(ISBLANK(cp[[#This Row],[total_boys]]),SUM(cp[[#This Row],[boys_0-5_reached]],cp[[#This Row],[boys_6-12_reached]],cp[[#This Row],[boys_13-18_reached]]),cp[[#This Row],[total_boys]])</f>
        <v>0</v>
      </c>
      <c r="AD578" s="1">
        <f>IF(ISBLANK(cp[[#This Row],[total_girls]]),SUM(cp[[#This Row],[girls_0-5_reached]],cp[[#This Row],[girls_6-12_reached]],cp[[#This Row],[girls_13-18_reached]]),cp[[#This Row],[total_girls]])</f>
        <v>0</v>
      </c>
      <c r="AE578" s="1">
        <f>IF(ISBLANK(cp[[#This Row],[total_children]]),SUM(cp[[#This Row],[calc_boys]],cp[[#This Row],[calc_girls]]),cp[[#This Row],[total_children]])</f>
        <v>0</v>
      </c>
      <c r="AF578" s="1">
        <f>IF(ISBLANK(cp[[#This Row],[total_pwd]]),SUM(cp[[#This Row],[total_pwd_men]],cp[[#This Row],[total_pwd_women]]),cp[[#This Row],[total_pwd]])</f>
        <v>0</v>
      </c>
      <c r="AG578" s="1">
        <f>IF(ISBLANK(cp[[#This Row],[total_adults]]),SUM(cp[[#This Row],[total_men]],cp[[#This Row],[total_women]]),cp[[#This Row],[total_adults]])</f>
        <v>0</v>
      </c>
      <c r="AH578" s="1">
        <f>IF(ISBLANK(cp[[#This Row],[total_beneficiaries_reached]]),SUM(cp[[#This Row],[calc_children]],cp[[#This Row],[calc_adults]]),cp[[#This Row],[total_beneficiaries_reached]])</f>
        <v>0</v>
      </c>
      <c r="AI578" s="49" t="str">
        <f ca="1">IF(B578="","",OFFSET(table_admin1[[#Headers],[ADM1_PT]],MATCH(B578,admin1,0),1))</f>
        <v/>
      </c>
      <c r="AJ578" s="49" t="str">
        <f t="shared" ca="1" si="16"/>
        <v/>
      </c>
      <c r="AK578" s="49" t="str">
        <f t="shared" ca="1" si="17"/>
        <v/>
      </c>
    </row>
    <row r="579" spans="29:37" x14ac:dyDescent="0.2">
      <c r="AC579" s="1">
        <f>IF(ISBLANK(cp[[#This Row],[total_boys]]),SUM(cp[[#This Row],[boys_0-5_reached]],cp[[#This Row],[boys_6-12_reached]],cp[[#This Row],[boys_13-18_reached]]),cp[[#This Row],[total_boys]])</f>
        <v>0</v>
      </c>
      <c r="AD579" s="1">
        <f>IF(ISBLANK(cp[[#This Row],[total_girls]]),SUM(cp[[#This Row],[girls_0-5_reached]],cp[[#This Row],[girls_6-12_reached]],cp[[#This Row],[girls_13-18_reached]]),cp[[#This Row],[total_girls]])</f>
        <v>0</v>
      </c>
      <c r="AE579" s="1">
        <f>IF(ISBLANK(cp[[#This Row],[total_children]]),SUM(cp[[#This Row],[calc_boys]],cp[[#This Row],[calc_girls]]),cp[[#This Row],[total_children]])</f>
        <v>0</v>
      </c>
      <c r="AF579" s="1">
        <f>IF(ISBLANK(cp[[#This Row],[total_pwd]]),SUM(cp[[#This Row],[total_pwd_men]],cp[[#This Row],[total_pwd_women]]),cp[[#This Row],[total_pwd]])</f>
        <v>0</v>
      </c>
      <c r="AG579" s="1">
        <f>IF(ISBLANK(cp[[#This Row],[total_adults]]),SUM(cp[[#This Row],[total_men]],cp[[#This Row],[total_women]]),cp[[#This Row],[total_adults]])</f>
        <v>0</v>
      </c>
      <c r="AH579" s="1">
        <f>IF(ISBLANK(cp[[#This Row],[total_beneficiaries_reached]]),SUM(cp[[#This Row],[calc_children]],cp[[#This Row],[calc_adults]]),cp[[#This Row],[total_beneficiaries_reached]])</f>
        <v>0</v>
      </c>
      <c r="AI579" s="49" t="str">
        <f ca="1">IF(B579="","",OFFSET(table_admin1[[#Headers],[ADM1_PT]],MATCH(B579,admin1,0),1))</f>
        <v/>
      </c>
      <c r="AJ579" s="49" t="str">
        <f t="shared" ca="1" si="16"/>
        <v/>
      </c>
      <c r="AK579" s="49" t="str">
        <f t="shared" ca="1" si="17"/>
        <v/>
      </c>
    </row>
    <row r="580" spans="29:37" x14ac:dyDescent="0.2">
      <c r="AC580" s="1">
        <f>IF(ISBLANK(cp[[#This Row],[total_boys]]),SUM(cp[[#This Row],[boys_0-5_reached]],cp[[#This Row],[boys_6-12_reached]],cp[[#This Row],[boys_13-18_reached]]),cp[[#This Row],[total_boys]])</f>
        <v>0</v>
      </c>
      <c r="AD580" s="1">
        <f>IF(ISBLANK(cp[[#This Row],[total_girls]]),SUM(cp[[#This Row],[girls_0-5_reached]],cp[[#This Row],[girls_6-12_reached]],cp[[#This Row],[girls_13-18_reached]]),cp[[#This Row],[total_girls]])</f>
        <v>0</v>
      </c>
      <c r="AE580" s="1">
        <f>IF(ISBLANK(cp[[#This Row],[total_children]]),SUM(cp[[#This Row],[calc_boys]],cp[[#This Row],[calc_girls]]),cp[[#This Row],[total_children]])</f>
        <v>0</v>
      </c>
      <c r="AF580" s="1">
        <f>IF(ISBLANK(cp[[#This Row],[total_pwd]]),SUM(cp[[#This Row],[total_pwd_men]],cp[[#This Row],[total_pwd_women]]),cp[[#This Row],[total_pwd]])</f>
        <v>0</v>
      </c>
      <c r="AG580" s="1">
        <f>IF(ISBLANK(cp[[#This Row],[total_adults]]),SUM(cp[[#This Row],[total_men]],cp[[#This Row],[total_women]]),cp[[#This Row],[total_adults]])</f>
        <v>0</v>
      </c>
      <c r="AH580" s="1">
        <f>IF(ISBLANK(cp[[#This Row],[total_beneficiaries_reached]]),SUM(cp[[#This Row],[calc_children]],cp[[#This Row],[calc_adults]]),cp[[#This Row],[total_beneficiaries_reached]])</f>
        <v>0</v>
      </c>
      <c r="AI580" s="49" t="str">
        <f ca="1">IF(B580="","",OFFSET(table_admin1[[#Headers],[ADM1_PT]],MATCH(B580,admin1,0),1))</f>
        <v/>
      </c>
      <c r="AJ580" s="49" t="str">
        <f t="shared" ca="1" si="16"/>
        <v/>
      </c>
      <c r="AK580" s="49" t="str">
        <f t="shared" ca="1" si="17"/>
        <v/>
      </c>
    </row>
    <row r="581" spans="29:37" x14ac:dyDescent="0.2">
      <c r="AC581" s="1">
        <f>IF(ISBLANK(cp[[#This Row],[total_boys]]),SUM(cp[[#This Row],[boys_0-5_reached]],cp[[#This Row],[boys_6-12_reached]],cp[[#This Row],[boys_13-18_reached]]),cp[[#This Row],[total_boys]])</f>
        <v>0</v>
      </c>
      <c r="AD581" s="1">
        <f>IF(ISBLANK(cp[[#This Row],[total_girls]]),SUM(cp[[#This Row],[girls_0-5_reached]],cp[[#This Row],[girls_6-12_reached]],cp[[#This Row],[girls_13-18_reached]]),cp[[#This Row],[total_girls]])</f>
        <v>0</v>
      </c>
      <c r="AE581" s="1">
        <f>IF(ISBLANK(cp[[#This Row],[total_children]]),SUM(cp[[#This Row],[calc_boys]],cp[[#This Row],[calc_girls]]),cp[[#This Row],[total_children]])</f>
        <v>0</v>
      </c>
      <c r="AF581" s="1">
        <f>IF(ISBLANK(cp[[#This Row],[total_pwd]]),SUM(cp[[#This Row],[total_pwd_men]],cp[[#This Row],[total_pwd_women]]),cp[[#This Row],[total_pwd]])</f>
        <v>0</v>
      </c>
      <c r="AG581" s="1">
        <f>IF(ISBLANK(cp[[#This Row],[total_adults]]),SUM(cp[[#This Row],[total_men]],cp[[#This Row],[total_women]]),cp[[#This Row],[total_adults]])</f>
        <v>0</v>
      </c>
      <c r="AH581" s="1">
        <f>IF(ISBLANK(cp[[#This Row],[total_beneficiaries_reached]]),SUM(cp[[#This Row],[calc_children]],cp[[#This Row],[calc_adults]]),cp[[#This Row],[total_beneficiaries_reached]])</f>
        <v>0</v>
      </c>
      <c r="AI581" s="49" t="str">
        <f ca="1">IF(B581="","",OFFSET(table_admin1[[#Headers],[ADM1_PT]],MATCH(B581,admin1,0),1))</f>
        <v/>
      </c>
      <c r="AJ581" s="49" t="str">
        <f t="shared" ca="1" si="16"/>
        <v/>
      </c>
      <c r="AK581" s="49" t="str">
        <f t="shared" ca="1" si="17"/>
        <v/>
      </c>
    </row>
    <row r="582" spans="29:37" x14ac:dyDescent="0.2">
      <c r="AC582" s="1">
        <f>IF(ISBLANK(cp[[#This Row],[total_boys]]),SUM(cp[[#This Row],[boys_0-5_reached]],cp[[#This Row],[boys_6-12_reached]],cp[[#This Row],[boys_13-18_reached]]),cp[[#This Row],[total_boys]])</f>
        <v>0</v>
      </c>
      <c r="AD582" s="1">
        <f>IF(ISBLANK(cp[[#This Row],[total_girls]]),SUM(cp[[#This Row],[girls_0-5_reached]],cp[[#This Row],[girls_6-12_reached]],cp[[#This Row],[girls_13-18_reached]]),cp[[#This Row],[total_girls]])</f>
        <v>0</v>
      </c>
      <c r="AE582" s="1">
        <f>IF(ISBLANK(cp[[#This Row],[total_children]]),SUM(cp[[#This Row],[calc_boys]],cp[[#This Row],[calc_girls]]),cp[[#This Row],[total_children]])</f>
        <v>0</v>
      </c>
      <c r="AF582" s="1">
        <f>IF(ISBLANK(cp[[#This Row],[total_pwd]]),SUM(cp[[#This Row],[total_pwd_men]],cp[[#This Row],[total_pwd_women]]),cp[[#This Row],[total_pwd]])</f>
        <v>0</v>
      </c>
      <c r="AG582" s="1">
        <f>IF(ISBLANK(cp[[#This Row],[total_adults]]),SUM(cp[[#This Row],[total_men]],cp[[#This Row],[total_women]]),cp[[#This Row],[total_adults]])</f>
        <v>0</v>
      </c>
      <c r="AH582" s="1">
        <f>IF(ISBLANK(cp[[#This Row],[total_beneficiaries_reached]]),SUM(cp[[#This Row],[calc_children]],cp[[#This Row],[calc_adults]]),cp[[#This Row],[total_beneficiaries_reached]])</f>
        <v>0</v>
      </c>
      <c r="AI582" s="49" t="str">
        <f ca="1">IF(B582="","",OFFSET(table_admin1[[#Headers],[ADM1_PT]],MATCH(B582,admin1,0),1))</f>
        <v/>
      </c>
      <c r="AJ582" s="49" t="str">
        <f t="shared" ref="AJ582:AJ645" ca="1" si="18">IF(C582="","",INDEX(admin2_pcode,MATCH(C582,OFFSET(admin2_start,MATCH(AI582,admin1_linked_pcode,0),0,COUNTIF(admin1_linked_pcode,AI582)),0)+MATCH(AI582,admin1_linked_pcode,0)-1))</f>
        <v/>
      </c>
      <c r="AK582" s="49" t="str">
        <f t="shared" ref="AK582:AK645" ca="1" si="19">IF(D582="","",INDEX(admin3_pcode,MATCH(D582,OFFSET(admin3_start,MATCH(AJ582,admin2_linked_pcode,0),0,COUNTIF(admin2_linked_pcode,AJ582)),0)+MATCH(AJ582,admin2_linked_pcode,0)-1))</f>
        <v/>
      </c>
    </row>
    <row r="583" spans="29:37" x14ac:dyDescent="0.2">
      <c r="AC583" s="1">
        <f>IF(ISBLANK(cp[[#This Row],[total_boys]]),SUM(cp[[#This Row],[boys_0-5_reached]],cp[[#This Row],[boys_6-12_reached]],cp[[#This Row],[boys_13-18_reached]]),cp[[#This Row],[total_boys]])</f>
        <v>0</v>
      </c>
      <c r="AD583" s="1">
        <f>IF(ISBLANK(cp[[#This Row],[total_girls]]),SUM(cp[[#This Row],[girls_0-5_reached]],cp[[#This Row],[girls_6-12_reached]],cp[[#This Row],[girls_13-18_reached]]),cp[[#This Row],[total_girls]])</f>
        <v>0</v>
      </c>
      <c r="AE583" s="1">
        <f>IF(ISBLANK(cp[[#This Row],[total_children]]),SUM(cp[[#This Row],[calc_boys]],cp[[#This Row],[calc_girls]]),cp[[#This Row],[total_children]])</f>
        <v>0</v>
      </c>
      <c r="AF583" s="1">
        <f>IF(ISBLANK(cp[[#This Row],[total_pwd]]),SUM(cp[[#This Row],[total_pwd_men]],cp[[#This Row],[total_pwd_women]]),cp[[#This Row],[total_pwd]])</f>
        <v>0</v>
      </c>
      <c r="AG583" s="1">
        <f>IF(ISBLANK(cp[[#This Row],[total_adults]]),SUM(cp[[#This Row],[total_men]],cp[[#This Row],[total_women]]),cp[[#This Row],[total_adults]])</f>
        <v>0</v>
      </c>
      <c r="AH583" s="1">
        <f>IF(ISBLANK(cp[[#This Row],[total_beneficiaries_reached]]),SUM(cp[[#This Row],[calc_children]],cp[[#This Row],[calc_adults]]),cp[[#This Row],[total_beneficiaries_reached]])</f>
        <v>0</v>
      </c>
      <c r="AI583" s="49" t="str">
        <f ca="1">IF(B583="","",OFFSET(table_admin1[[#Headers],[ADM1_PT]],MATCH(B583,admin1,0),1))</f>
        <v/>
      </c>
      <c r="AJ583" s="49" t="str">
        <f t="shared" ca="1" si="18"/>
        <v/>
      </c>
      <c r="AK583" s="49" t="str">
        <f t="shared" ca="1" si="19"/>
        <v/>
      </c>
    </row>
    <row r="584" spans="29:37" x14ac:dyDescent="0.2">
      <c r="AC584" s="1">
        <f>IF(ISBLANK(cp[[#This Row],[total_boys]]),SUM(cp[[#This Row],[boys_0-5_reached]],cp[[#This Row],[boys_6-12_reached]],cp[[#This Row],[boys_13-18_reached]]),cp[[#This Row],[total_boys]])</f>
        <v>0</v>
      </c>
      <c r="AD584" s="1">
        <f>IF(ISBLANK(cp[[#This Row],[total_girls]]),SUM(cp[[#This Row],[girls_0-5_reached]],cp[[#This Row],[girls_6-12_reached]],cp[[#This Row],[girls_13-18_reached]]),cp[[#This Row],[total_girls]])</f>
        <v>0</v>
      </c>
      <c r="AE584" s="1">
        <f>IF(ISBLANK(cp[[#This Row],[total_children]]),SUM(cp[[#This Row],[calc_boys]],cp[[#This Row],[calc_girls]]),cp[[#This Row],[total_children]])</f>
        <v>0</v>
      </c>
      <c r="AF584" s="1">
        <f>IF(ISBLANK(cp[[#This Row],[total_pwd]]),SUM(cp[[#This Row],[total_pwd_men]],cp[[#This Row],[total_pwd_women]]),cp[[#This Row],[total_pwd]])</f>
        <v>0</v>
      </c>
      <c r="AG584" s="1">
        <f>IF(ISBLANK(cp[[#This Row],[total_adults]]),SUM(cp[[#This Row],[total_men]],cp[[#This Row],[total_women]]),cp[[#This Row],[total_adults]])</f>
        <v>0</v>
      </c>
      <c r="AH584" s="1">
        <f>IF(ISBLANK(cp[[#This Row],[total_beneficiaries_reached]]),SUM(cp[[#This Row],[calc_children]],cp[[#This Row],[calc_adults]]),cp[[#This Row],[total_beneficiaries_reached]])</f>
        <v>0</v>
      </c>
      <c r="AI584" s="49" t="str">
        <f ca="1">IF(B584="","",OFFSET(table_admin1[[#Headers],[ADM1_PT]],MATCH(B584,admin1,0),1))</f>
        <v/>
      </c>
      <c r="AJ584" s="49" t="str">
        <f t="shared" ca="1" si="18"/>
        <v/>
      </c>
      <c r="AK584" s="49" t="str">
        <f t="shared" ca="1" si="19"/>
        <v/>
      </c>
    </row>
    <row r="585" spans="29:37" x14ac:dyDescent="0.2">
      <c r="AC585" s="1">
        <f>IF(ISBLANK(cp[[#This Row],[total_boys]]),SUM(cp[[#This Row],[boys_0-5_reached]],cp[[#This Row],[boys_6-12_reached]],cp[[#This Row],[boys_13-18_reached]]),cp[[#This Row],[total_boys]])</f>
        <v>0</v>
      </c>
      <c r="AD585" s="1">
        <f>IF(ISBLANK(cp[[#This Row],[total_girls]]),SUM(cp[[#This Row],[girls_0-5_reached]],cp[[#This Row],[girls_6-12_reached]],cp[[#This Row],[girls_13-18_reached]]),cp[[#This Row],[total_girls]])</f>
        <v>0</v>
      </c>
      <c r="AE585" s="1">
        <f>IF(ISBLANK(cp[[#This Row],[total_children]]),SUM(cp[[#This Row],[calc_boys]],cp[[#This Row],[calc_girls]]),cp[[#This Row],[total_children]])</f>
        <v>0</v>
      </c>
      <c r="AF585" s="1">
        <f>IF(ISBLANK(cp[[#This Row],[total_pwd]]),SUM(cp[[#This Row],[total_pwd_men]],cp[[#This Row],[total_pwd_women]]),cp[[#This Row],[total_pwd]])</f>
        <v>0</v>
      </c>
      <c r="AG585" s="1">
        <f>IF(ISBLANK(cp[[#This Row],[total_adults]]),SUM(cp[[#This Row],[total_men]],cp[[#This Row],[total_women]]),cp[[#This Row],[total_adults]])</f>
        <v>0</v>
      </c>
      <c r="AH585" s="1">
        <f>IF(ISBLANK(cp[[#This Row],[total_beneficiaries_reached]]),SUM(cp[[#This Row],[calc_children]],cp[[#This Row],[calc_adults]]),cp[[#This Row],[total_beneficiaries_reached]])</f>
        <v>0</v>
      </c>
      <c r="AI585" s="49" t="str">
        <f ca="1">IF(B585="","",OFFSET(table_admin1[[#Headers],[ADM1_PT]],MATCH(B585,admin1,0),1))</f>
        <v/>
      </c>
      <c r="AJ585" s="49" t="str">
        <f t="shared" ca="1" si="18"/>
        <v/>
      </c>
      <c r="AK585" s="49" t="str">
        <f t="shared" ca="1" si="19"/>
        <v/>
      </c>
    </row>
    <row r="586" spans="29:37" x14ac:dyDescent="0.2">
      <c r="AC586" s="1">
        <f>IF(ISBLANK(cp[[#This Row],[total_boys]]),SUM(cp[[#This Row],[boys_0-5_reached]],cp[[#This Row],[boys_6-12_reached]],cp[[#This Row],[boys_13-18_reached]]),cp[[#This Row],[total_boys]])</f>
        <v>0</v>
      </c>
      <c r="AD586" s="1">
        <f>IF(ISBLANK(cp[[#This Row],[total_girls]]),SUM(cp[[#This Row],[girls_0-5_reached]],cp[[#This Row],[girls_6-12_reached]],cp[[#This Row],[girls_13-18_reached]]),cp[[#This Row],[total_girls]])</f>
        <v>0</v>
      </c>
      <c r="AE586" s="1">
        <f>IF(ISBLANK(cp[[#This Row],[total_children]]),SUM(cp[[#This Row],[calc_boys]],cp[[#This Row],[calc_girls]]),cp[[#This Row],[total_children]])</f>
        <v>0</v>
      </c>
      <c r="AF586" s="1">
        <f>IF(ISBLANK(cp[[#This Row],[total_pwd]]),SUM(cp[[#This Row],[total_pwd_men]],cp[[#This Row],[total_pwd_women]]),cp[[#This Row],[total_pwd]])</f>
        <v>0</v>
      </c>
      <c r="AG586" s="1">
        <f>IF(ISBLANK(cp[[#This Row],[total_adults]]),SUM(cp[[#This Row],[total_men]],cp[[#This Row],[total_women]]),cp[[#This Row],[total_adults]])</f>
        <v>0</v>
      </c>
      <c r="AH586" s="1">
        <f>IF(ISBLANK(cp[[#This Row],[total_beneficiaries_reached]]),SUM(cp[[#This Row],[calc_children]],cp[[#This Row],[calc_adults]]),cp[[#This Row],[total_beneficiaries_reached]])</f>
        <v>0</v>
      </c>
      <c r="AI586" s="49" t="str">
        <f ca="1">IF(B586="","",OFFSET(table_admin1[[#Headers],[ADM1_PT]],MATCH(B586,admin1,0),1))</f>
        <v/>
      </c>
      <c r="AJ586" s="49" t="str">
        <f t="shared" ca="1" si="18"/>
        <v/>
      </c>
      <c r="AK586" s="49" t="str">
        <f t="shared" ca="1" si="19"/>
        <v/>
      </c>
    </row>
    <row r="587" spans="29:37" x14ac:dyDescent="0.2">
      <c r="AC587" s="1">
        <f>IF(ISBLANK(cp[[#This Row],[total_boys]]),SUM(cp[[#This Row],[boys_0-5_reached]],cp[[#This Row],[boys_6-12_reached]],cp[[#This Row],[boys_13-18_reached]]),cp[[#This Row],[total_boys]])</f>
        <v>0</v>
      </c>
      <c r="AD587" s="1">
        <f>IF(ISBLANK(cp[[#This Row],[total_girls]]),SUM(cp[[#This Row],[girls_0-5_reached]],cp[[#This Row],[girls_6-12_reached]],cp[[#This Row],[girls_13-18_reached]]),cp[[#This Row],[total_girls]])</f>
        <v>0</v>
      </c>
      <c r="AE587" s="1">
        <f>IF(ISBLANK(cp[[#This Row],[total_children]]),SUM(cp[[#This Row],[calc_boys]],cp[[#This Row],[calc_girls]]),cp[[#This Row],[total_children]])</f>
        <v>0</v>
      </c>
      <c r="AF587" s="1">
        <f>IF(ISBLANK(cp[[#This Row],[total_pwd]]),SUM(cp[[#This Row],[total_pwd_men]],cp[[#This Row],[total_pwd_women]]),cp[[#This Row],[total_pwd]])</f>
        <v>0</v>
      </c>
      <c r="AG587" s="1">
        <f>IF(ISBLANK(cp[[#This Row],[total_adults]]),SUM(cp[[#This Row],[total_men]],cp[[#This Row],[total_women]]),cp[[#This Row],[total_adults]])</f>
        <v>0</v>
      </c>
      <c r="AH587" s="1">
        <f>IF(ISBLANK(cp[[#This Row],[total_beneficiaries_reached]]),SUM(cp[[#This Row],[calc_children]],cp[[#This Row],[calc_adults]]),cp[[#This Row],[total_beneficiaries_reached]])</f>
        <v>0</v>
      </c>
      <c r="AI587" s="49" t="str">
        <f ca="1">IF(B587="","",OFFSET(table_admin1[[#Headers],[ADM1_PT]],MATCH(B587,admin1,0),1))</f>
        <v/>
      </c>
      <c r="AJ587" s="49" t="str">
        <f t="shared" ca="1" si="18"/>
        <v/>
      </c>
      <c r="AK587" s="49" t="str">
        <f t="shared" ca="1" si="19"/>
        <v/>
      </c>
    </row>
    <row r="588" spans="29:37" x14ac:dyDescent="0.2">
      <c r="AC588" s="1">
        <f>IF(ISBLANK(cp[[#This Row],[total_boys]]),SUM(cp[[#This Row],[boys_0-5_reached]],cp[[#This Row],[boys_6-12_reached]],cp[[#This Row],[boys_13-18_reached]]),cp[[#This Row],[total_boys]])</f>
        <v>0</v>
      </c>
      <c r="AD588" s="1">
        <f>IF(ISBLANK(cp[[#This Row],[total_girls]]),SUM(cp[[#This Row],[girls_0-5_reached]],cp[[#This Row],[girls_6-12_reached]],cp[[#This Row],[girls_13-18_reached]]),cp[[#This Row],[total_girls]])</f>
        <v>0</v>
      </c>
      <c r="AE588" s="1">
        <f>IF(ISBLANK(cp[[#This Row],[total_children]]),SUM(cp[[#This Row],[calc_boys]],cp[[#This Row],[calc_girls]]),cp[[#This Row],[total_children]])</f>
        <v>0</v>
      </c>
      <c r="AF588" s="1">
        <f>IF(ISBLANK(cp[[#This Row],[total_pwd]]),SUM(cp[[#This Row],[total_pwd_men]],cp[[#This Row],[total_pwd_women]]),cp[[#This Row],[total_pwd]])</f>
        <v>0</v>
      </c>
      <c r="AG588" s="1">
        <f>IF(ISBLANK(cp[[#This Row],[total_adults]]),SUM(cp[[#This Row],[total_men]],cp[[#This Row],[total_women]]),cp[[#This Row],[total_adults]])</f>
        <v>0</v>
      </c>
      <c r="AH588" s="1">
        <f>IF(ISBLANK(cp[[#This Row],[total_beneficiaries_reached]]),SUM(cp[[#This Row],[calc_children]],cp[[#This Row],[calc_adults]]),cp[[#This Row],[total_beneficiaries_reached]])</f>
        <v>0</v>
      </c>
      <c r="AI588" s="49" t="str">
        <f ca="1">IF(B588="","",OFFSET(table_admin1[[#Headers],[ADM1_PT]],MATCH(B588,admin1,0),1))</f>
        <v/>
      </c>
      <c r="AJ588" s="49" t="str">
        <f t="shared" ca="1" si="18"/>
        <v/>
      </c>
      <c r="AK588" s="49" t="str">
        <f t="shared" ca="1" si="19"/>
        <v/>
      </c>
    </row>
    <row r="589" spans="29:37" x14ac:dyDescent="0.2">
      <c r="AC589" s="1">
        <f>IF(ISBLANK(cp[[#This Row],[total_boys]]),SUM(cp[[#This Row],[boys_0-5_reached]],cp[[#This Row],[boys_6-12_reached]],cp[[#This Row],[boys_13-18_reached]]),cp[[#This Row],[total_boys]])</f>
        <v>0</v>
      </c>
      <c r="AD589" s="1">
        <f>IF(ISBLANK(cp[[#This Row],[total_girls]]),SUM(cp[[#This Row],[girls_0-5_reached]],cp[[#This Row],[girls_6-12_reached]],cp[[#This Row],[girls_13-18_reached]]),cp[[#This Row],[total_girls]])</f>
        <v>0</v>
      </c>
      <c r="AE589" s="1">
        <f>IF(ISBLANK(cp[[#This Row],[total_children]]),SUM(cp[[#This Row],[calc_boys]],cp[[#This Row],[calc_girls]]),cp[[#This Row],[total_children]])</f>
        <v>0</v>
      </c>
      <c r="AF589" s="1">
        <f>IF(ISBLANK(cp[[#This Row],[total_pwd]]),SUM(cp[[#This Row],[total_pwd_men]],cp[[#This Row],[total_pwd_women]]),cp[[#This Row],[total_pwd]])</f>
        <v>0</v>
      </c>
      <c r="AG589" s="1">
        <f>IF(ISBLANK(cp[[#This Row],[total_adults]]),SUM(cp[[#This Row],[total_men]],cp[[#This Row],[total_women]]),cp[[#This Row],[total_adults]])</f>
        <v>0</v>
      </c>
      <c r="AH589" s="1">
        <f>IF(ISBLANK(cp[[#This Row],[total_beneficiaries_reached]]),SUM(cp[[#This Row],[calc_children]],cp[[#This Row],[calc_adults]]),cp[[#This Row],[total_beneficiaries_reached]])</f>
        <v>0</v>
      </c>
      <c r="AI589" s="49" t="str">
        <f ca="1">IF(B589="","",OFFSET(table_admin1[[#Headers],[ADM1_PT]],MATCH(B589,admin1,0),1))</f>
        <v/>
      </c>
      <c r="AJ589" s="49" t="str">
        <f t="shared" ca="1" si="18"/>
        <v/>
      </c>
      <c r="AK589" s="49" t="str">
        <f t="shared" ca="1" si="19"/>
        <v/>
      </c>
    </row>
    <row r="590" spans="29:37" x14ac:dyDescent="0.2">
      <c r="AC590" s="1">
        <f>IF(ISBLANK(cp[[#This Row],[total_boys]]),SUM(cp[[#This Row],[boys_0-5_reached]],cp[[#This Row],[boys_6-12_reached]],cp[[#This Row],[boys_13-18_reached]]),cp[[#This Row],[total_boys]])</f>
        <v>0</v>
      </c>
      <c r="AD590" s="1">
        <f>IF(ISBLANK(cp[[#This Row],[total_girls]]),SUM(cp[[#This Row],[girls_0-5_reached]],cp[[#This Row],[girls_6-12_reached]],cp[[#This Row],[girls_13-18_reached]]),cp[[#This Row],[total_girls]])</f>
        <v>0</v>
      </c>
      <c r="AE590" s="1">
        <f>IF(ISBLANK(cp[[#This Row],[total_children]]),SUM(cp[[#This Row],[calc_boys]],cp[[#This Row],[calc_girls]]),cp[[#This Row],[total_children]])</f>
        <v>0</v>
      </c>
      <c r="AF590" s="1">
        <f>IF(ISBLANK(cp[[#This Row],[total_pwd]]),SUM(cp[[#This Row],[total_pwd_men]],cp[[#This Row],[total_pwd_women]]),cp[[#This Row],[total_pwd]])</f>
        <v>0</v>
      </c>
      <c r="AG590" s="1">
        <f>IF(ISBLANK(cp[[#This Row],[total_adults]]),SUM(cp[[#This Row],[total_men]],cp[[#This Row],[total_women]]),cp[[#This Row],[total_adults]])</f>
        <v>0</v>
      </c>
      <c r="AH590" s="1">
        <f>IF(ISBLANK(cp[[#This Row],[total_beneficiaries_reached]]),SUM(cp[[#This Row],[calc_children]],cp[[#This Row],[calc_adults]]),cp[[#This Row],[total_beneficiaries_reached]])</f>
        <v>0</v>
      </c>
      <c r="AI590" s="49" t="str">
        <f ca="1">IF(B590="","",OFFSET(table_admin1[[#Headers],[ADM1_PT]],MATCH(B590,admin1,0),1))</f>
        <v/>
      </c>
      <c r="AJ590" s="49" t="str">
        <f t="shared" ca="1" si="18"/>
        <v/>
      </c>
      <c r="AK590" s="49" t="str">
        <f t="shared" ca="1" si="19"/>
        <v/>
      </c>
    </row>
    <row r="591" spans="29:37" x14ac:dyDescent="0.2">
      <c r="AC591" s="1">
        <f>IF(ISBLANK(cp[[#This Row],[total_boys]]),SUM(cp[[#This Row],[boys_0-5_reached]],cp[[#This Row],[boys_6-12_reached]],cp[[#This Row],[boys_13-18_reached]]),cp[[#This Row],[total_boys]])</f>
        <v>0</v>
      </c>
      <c r="AD591" s="1">
        <f>IF(ISBLANK(cp[[#This Row],[total_girls]]),SUM(cp[[#This Row],[girls_0-5_reached]],cp[[#This Row],[girls_6-12_reached]],cp[[#This Row],[girls_13-18_reached]]),cp[[#This Row],[total_girls]])</f>
        <v>0</v>
      </c>
      <c r="AE591" s="1">
        <f>IF(ISBLANK(cp[[#This Row],[total_children]]),SUM(cp[[#This Row],[calc_boys]],cp[[#This Row],[calc_girls]]),cp[[#This Row],[total_children]])</f>
        <v>0</v>
      </c>
      <c r="AF591" s="1">
        <f>IF(ISBLANK(cp[[#This Row],[total_pwd]]),SUM(cp[[#This Row],[total_pwd_men]],cp[[#This Row],[total_pwd_women]]),cp[[#This Row],[total_pwd]])</f>
        <v>0</v>
      </c>
      <c r="AG591" s="1">
        <f>IF(ISBLANK(cp[[#This Row],[total_adults]]),SUM(cp[[#This Row],[total_men]],cp[[#This Row],[total_women]]),cp[[#This Row],[total_adults]])</f>
        <v>0</v>
      </c>
      <c r="AH591" s="1">
        <f>IF(ISBLANK(cp[[#This Row],[total_beneficiaries_reached]]),SUM(cp[[#This Row],[calc_children]],cp[[#This Row],[calc_adults]]),cp[[#This Row],[total_beneficiaries_reached]])</f>
        <v>0</v>
      </c>
      <c r="AI591" s="49" t="str">
        <f ca="1">IF(B591="","",OFFSET(table_admin1[[#Headers],[ADM1_PT]],MATCH(B591,admin1,0),1))</f>
        <v/>
      </c>
      <c r="AJ591" s="49" t="str">
        <f t="shared" ca="1" si="18"/>
        <v/>
      </c>
      <c r="AK591" s="49" t="str">
        <f t="shared" ca="1" si="19"/>
        <v/>
      </c>
    </row>
    <row r="592" spans="29:37" x14ac:dyDescent="0.2">
      <c r="AC592" s="1">
        <f>IF(ISBLANK(cp[[#This Row],[total_boys]]),SUM(cp[[#This Row],[boys_0-5_reached]],cp[[#This Row],[boys_6-12_reached]],cp[[#This Row],[boys_13-18_reached]]),cp[[#This Row],[total_boys]])</f>
        <v>0</v>
      </c>
      <c r="AD592" s="1">
        <f>IF(ISBLANK(cp[[#This Row],[total_girls]]),SUM(cp[[#This Row],[girls_0-5_reached]],cp[[#This Row],[girls_6-12_reached]],cp[[#This Row],[girls_13-18_reached]]),cp[[#This Row],[total_girls]])</f>
        <v>0</v>
      </c>
      <c r="AE592" s="1">
        <f>IF(ISBLANK(cp[[#This Row],[total_children]]),SUM(cp[[#This Row],[calc_boys]],cp[[#This Row],[calc_girls]]),cp[[#This Row],[total_children]])</f>
        <v>0</v>
      </c>
      <c r="AF592" s="1">
        <f>IF(ISBLANK(cp[[#This Row],[total_pwd]]),SUM(cp[[#This Row],[total_pwd_men]],cp[[#This Row],[total_pwd_women]]),cp[[#This Row],[total_pwd]])</f>
        <v>0</v>
      </c>
      <c r="AG592" s="1">
        <f>IF(ISBLANK(cp[[#This Row],[total_adults]]),SUM(cp[[#This Row],[total_men]],cp[[#This Row],[total_women]]),cp[[#This Row],[total_adults]])</f>
        <v>0</v>
      </c>
      <c r="AH592" s="1">
        <f>IF(ISBLANK(cp[[#This Row],[total_beneficiaries_reached]]),SUM(cp[[#This Row],[calc_children]],cp[[#This Row],[calc_adults]]),cp[[#This Row],[total_beneficiaries_reached]])</f>
        <v>0</v>
      </c>
      <c r="AI592" s="49" t="str">
        <f ca="1">IF(B592="","",OFFSET(table_admin1[[#Headers],[ADM1_PT]],MATCH(B592,admin1,0),1))</f>
        <v/>
      </c>
      <c r="AJ592" s="49" t="str">
        <f t="shared" ca="1" si="18"/>
        <v/>
      </c>
      <c r="AK592" s="49" t="str">
        <f t="shared" ca="1" si="19"/>
        <v/>
      </c>
    </row>
    <row r="593" spans="29:37" x14ac:dyDescent="0.2">
      <c r="AC593" s="1">
        <f>IF(ISBLANK(cp[[#This Row],[total_boys]]),SUM(cp[[#This Row],[boys_0-5_reached]],cp[[#This Row],[boys_6-12_reached]],cp[[#This Row],[boys_13-18_reached]]),cp[[#This Row],[total_boys]])</f>
        <v>0</v>
      </c>
      <c r="AD593" s="1">
        <f>IF(ISBLANK(cp[[#This Row],[total_girls]]),SUM(cp[[#This Row],[girls_0-5_reached]],cp[[#This Row],[girls_6-12_reached]],cp[[#This Row],[girls_13-18_reached]]),cp[[#This Row],[total_girls]])</f>
        <v>0</v>
      </c>
      <c r="AE593" s="1">
        <f>IF(ISBLANK(cp[[#This Row],[total_children]]),SUM(cp[[#This Row],[calc_boys]],cp[[#This Row],[calc_girls]]),cp[[#This Row],[total_children]])</f>
        <v>0</v>
      </c>
      <c r="AF593" s="1">
        <f>IF(ISBLANK(cp[[#This Row],[total_pwd]]),SUM(cp[[#This Row],[total_pwd_men]],cp[[#This Row],[total_pwd_women]]),cp[[#This Row],[total_pwd]])</f>
        <v>0</v>
      </c>
      <c r="AG593" s="1">
        <f>IF(ISBLANK(cp[[#This Row],[total_adults]]),SUM(cp[[#This Row],[total_men]],cp[[#This Row],[total_women]]),cp[[#This Row],[total_adults]])</f>
        <v>0</v>
      </c>
      <c r="AH593" s="1">
        <f>IF(ISBLANK(cp[[#This Row],[total_beneficiaries_reached]]),SUM(cp[[#This Row],[calc_children]],cp[[#This Row],[calc_adults]]),cp[[#This Row],[total_beneficiaries_reached]])</f>
        <v>0</v>
      </c>
      <c r="AI593" s="49" t="str">
        <f ca="1">IF(B593="","",OFFSET(table_admin1[[#Headers],[ADM1_PT]],MATCH(B593,admin1,0),1))</f>
        <v/>
      </c>
      <c r="AJ593" s="49" t="str">
        <f t="shared" ca="1" si="18"/>
        <v/>
      </c>
      <c r="AK593" s="49" t="str">
        <f t="shared" ca="1" si="19"/>
        <v/>
      </c>
    </row>
    <row r="594" spans="29:37" x14ac:dyDescent="0.2">
      <c r="AC594" s="1">
        <f>IF(ISBLANK(cp[[#This Row],[total_boys]]),SUM(cp[[#This Row],[boys_0-5_reached]],cp[[#This Row],[boys_6-12_reached]],cp[[#This Row],[boys_13-18_reached]]),cp[[#This Row],[total_boys]])</f>
        <v>0</v>
      </c>
      <c r="AD594" s="1">
        <f>IF(ISBLANK(cp[[#This Row],[total_girls]]),SUM(cp[[#This Row],[girls_0-5_reached]],cp[[#This Row],[girls_6-12_reached]],cp[[#This Row],[girls_13-18_reached]]),cp[[#This Row],[total_girls]])</f>
        <v>0</v>
      </c>
      <c r="AE594" s="1">
        <f>IF(ISBLANK(cp[[#This Row],[total_children]]),SUM(cp[[#This Row],[calc_boys]],cp[[#This Row],[calc_girls]]),cp[[#This Row],[total_children]])</f>
        <v>0</v>
      </c>
      <c r="AF594" s="1">
        <f>IF(ISBLANK(cp[[#This Row],[total_pwd]]),SUM(cp[[#This Row],[total_pwd_men]],cp[[#This Row],[total_pwd_women]]),cp[[#This Row],[total_pwd]])</f>
        <v>0</v>
      </c>
      <c r="AG594" s="1">
        <f>IF(ISBLANK(cp[[#This Row],[total_adults]]),SUM(cp[[#This Row],[total_men]],cp[[#This Row],[total_women]]),cp[[#This Row],[total_adults]])</f>
        <v>0</v>
      </c>
      <c r="AH594" s="1">
        <f>IF(ISBLANK(cp[[#This Row],[total_beneficiaries_reached]]),SUM(cp[[#This Row],[calc_children]],cp[[#This Row],[calc_adults]]),cp[[#This Row],[total_beneficiaries_reached]])</f>
        <v>0</v>
      </c>
      <c r="AI594" s="49" t="str">
        <f ca="1">IF(B594="","",OFFSET(table_admin1[[#Headers],[ADM1_PT]],MATCH(B594,admin1,0),1))</f>
        <v/>
      </c>
      <c r="AJ594" s="49" t="str">
        <f t="shared" ca="1" si="18"/>
        <v/>
      </c>
      <c r="AK594" s="49" t="str">
        <f t="shared" ca="1" si="19"/>
        <v/>
      </c>
    </row>
    <row r="595" spans="29:37" x14ac:dyDescent="0.2">
      <c r="AC595" s="1">
        <f>IF(ISBLANK(cp[[#This Row],[total_boys]]),SUM(cp[[#This Row],[boys_0-5_reached]],cp[[#This Row],[boys_6-12_reached]],cp[[#This Row],[boys_13-18_reached]]),cp[[#This Row],[total_boys]])</f>
        <v>0</v>
      </c>
      <c r="AD595" s="1">
        <f>IF(ISBLANK(cp[[#This Row],[total_girls]]),SUM(cp[[#This Row],[girls_0-5_reached]],cp[[#This Row],[girls_6-12_reached]],cp[[#This Row],[girls_13-18_reached]]),cp[[#This Row],[total_girls]])</f>
        <v>0</v>
      </c>
      <c r="AE595" s="1">
        <f>IF(ISBLANK(cp[[#This Row],[total_children]]),SUM(cp[[#This Row],[calc_boys]],cp[[#This Row],[calc_girls]]),cp[[#This Row],[total_children]])</f>
        <v>0</v>
      </c>
      <c r="AF595" s="1">
        <f>IF(ISBLANK(cp[[#This Row],[total_pwd]]),SUM(cp[[#This Row],[total_pwd_men]],cp[[#This Row],[total_pwd_women]]),cp[[#This Row],[total_pwd]])</f>
        <v>0</v>
      </c>
      <c r="AG595" s="1">
        <f>IF(ISBLANK(cp[[#This Row],[total_adults]]),SUM(cp[[#This Row],[total_men]],cp[[#This Row],[total_women]]),cp[[#This Row],[total_adults]])</f>
        <v>0</v>
      </c>
      <c r="AH595" s="1">
        <f>IF(ISBLANK(cp[[#This Row],[total_beneficiaries_reached]]),SUM(cp[[#This Row],[calc_children]],cp[[#This Row],[calc_adults]]),cp[[#This Row],[total_beneficiaries_reached]])</f>
        <v>0</v>
      </c>
      <c r="AI595" s="49" t="str">
        <f ca="1">IF(B595="","",OFFSET(table_admin1[[#Headers],[ADM1_PT]],MATCH(B595,admin1,0),1))</f>
        <v/>
      </c>
      <c r="AJ595" s="49" t="str">
        <f t="shared" ca="1" si="18"/>
        <v/>
      </c>
      <c r="AK595" s="49" t="str">
        <f t="shared" ca="1" si="19"/>
        <v/>
      </c>
    </row>
    <row r="596" spans="29:37" x14ac:dyDescent="0.2">
      <c r="AC596" s="1">
        <f>IF(ISBLANK(cp[[#This Row],[total_boys]]),SUM(cp[[#This Row],[boys_0-5_reached]],cp[[#This Row],[boys_6-12_reached]],cp[[#This Row],[boys_13-18_reached]]),cp[[#This Row],[total_boys]])</f>
        <v>0</v>
      </c>
      <c r="AD596" s="1">
        <f>IF(ISBLANK(cp[[#This Row],[total_girls]]),SUM(cp[[#This Row],[girls_0-5_reached]],cp[[#This Row],[girls_6-12_reached]],cp[[#This Row],[girls_13-18_reached]]),cp[[#This Row],[total_girls]])</f>
        <v>0</v>
      </c>
      <c r="AE596" s="1">
        <f>IF(ISBLANK(cp[[#This Row],[total_children]]),SUM(cp[[#This Row],[calc_boys]],cp[[#This Row],[calc_girls]]),cp[[#This Row],[total_children]])</f>
        <v>0</v>
      </c>
      <c r="AF596" s="1">
        <f>IF(ISBLANK(cp[[#This Row],[total_pwd]]),SUM(cp[[#This Row],[total_pwd_men]],cp[[#This Row],[total_pwd_women]]),cp[[#This Row],[total_pwd]])</f>
        <v>0</v>
      </c>
      <c r="AG596" s="1">
        <f>IF(ISBLANK(cp[[#This Row],[total_adults]]),SUM(cp[[#This Row],[total_men]],cp[[#This Row],[total_women]]),cp[[#This Row],[total_adults]])</f>
        <v>0</v>
      </c>
      <c r="AH596" s="1">
        <f>IF(ISBLANK(cp[[#This Row],[total_beneficiaries_reached]]),SUM(cp[[#This Row],[calc_children]],cp[[#This Row],[calc_adults]]),cp[[#This Row],[total_beneficiaries_reached]])</f>
        <v>0</v>
      </c>
      <c r="AI596" s="49" t="str">
        <f ca="1">IF(B596="","",OFFSET(table_admin1[[#Headers],[ADM1_PT]],MATCH(B596,admin1,0),1))</f>
        <v/>
      </c>
      <c r="AJ596" s="49" t="str">
        <f t="shared" ca="1" si="18"/>
        <v/>
      </c>
      <c r="AK596" s="49" t="str">
        <f t="shared" ca="1" si="19"/>
        <v/>
      </c>
    </row>
    <row r="597" spans="29:37" x14ac:dyDescent="0.2">
      <c r="AC597" s="1">
        <f>IF(ISBLANK(cp[[#This Row],[total_boys]]),SUM(cp[[#This Row],[boys_0-5_reached]],cp[[#This Row],[boys_6-12_reached]],cp[[#This Row],[boys_13-18_reached]]),cp[[#This Row],[total_boys]])</f>
        <v>0</v>
      </c>
      <c r="AD597" s="1">
        <f>IF(ISBLANK(cp[[#This Row],[total_girls]]),SUM(cp[[#This Row],[girls_0-5_reached]],cp[[#This Row],[girls_6-12_reached]],cp[[#This Row],[girls_13-18_reached]]),cp[[#This Row],[total_girls]])</f>
        <v>0</v>
      </c>
      <c r="AE597" s="1">
        <f>IF(ISBLANK(cp[[#This Row],[total_children]]),SUM(cp[[#This Row],[calc_boys]],cp[[#This Row],[calc_girls]]),cp[[#This Row],[total_children]])</f>
        <v>0</v>
      </c>
      <c r="AF597" s="1">
        <f>IF(ISBLANK(cp[[#This Row],[total_pwd]]),SUM(cp[[#This Row],[total_pwd_men]],cp[[#This Row],[total_pwd_women]]),cp[[#This Row],[total_pwd]])</f>
        <v>0</v>
      </c>
      <c r="AG597" s="1">
        <f>IF(ISBLANK(cp[[#This Row],[total_adults]]),SUM(cp[[#This Row],[total_men]],cp[[#This Row],[total_women]]),cp[[#This Row],[total_adults]])</f>
        <v>0</v>
      </c>
      <c r="AH597" s="1">
        <f>IF(ISBLANK(cp[[#This Row],[total_beneficiaries_reached]]),SUM(cp[[#This Row],[calc_children]],cp[[#This Row],[calc_adults]]),cp[[#This Row],[total_beneficiaries_reached]])</f>
        <v>0</v>
      </c>
      <c r="AI597" s="49" t="str">
        <f ca="1">IF(B597="","",OFFSET(table_admin1[[#Headers],[ADM1_PT]],MATCH(B597,admin1,0),1))</f>
        <v/>
      </c>
      <c r="AJ597" s="49" t="str">
        <f t="shared" ca="1" si="18"/>
        <v/>
      </c>
      <c r="AK597" s="49" t="str">
        <f t="shared" ca="1" si="19"/>
        <v/>
      </c>
    </row>
    <row r="598" spans="29:37" x14ac:dyDescent="0.2">
      <c r="AC598" s="1">
        <f>IF(ISBLANK(cp[[#This Row],[total_boys]]),SUM(cp[[#This Row],[boys_0-5_reached]],cp[[#This Row],[boys_6-12_reached]],cp[[#This Row],[boys_13-18_reached]]),cp[[#This Row],[total_boys]])</f>
        <v>0</v>
      </c>
      <c r="AD598" s="1">
        <f>IF(ISBLANK(cp[[#This Row],[total_girls]]),SUM(cp[[#This Row],[girls_0-5_reached]],cp[[#This Row],[girls_6-12_reached]],cp[[#This Row],[girls_13-18_reached]]),cp[[#This Row],[total_girls]])</f>
        <v>0</v>
      </c>
      <c r="AE598" s="1">
        <f>IF(ISBLANK(cp[[#This Row],[total_children]]),SUM(cp[[#This Row],[calc_boys]],cp[[#This Row],[calc_girls]]),cp[[#This Row],[total_children]])</f>
        <v>0</v>
      </c>
      <c r="AF598" s="1">
        <f>IF(ISBLANK(cp[[#This Row],[total_pwd]]),SUM(cp[[#This Row],[total_pwd_men]],cp[[#This Row],[total_pwd_women]]),cp[[#This Row],[total_pwd]])</f>
        <v>0</v>
      </c>
      <c r="AG598" s="1">
        <f>IF(ISBLANK(cp[[#This Row],[total_adults]]),SUM(cp[[#This Row],[total_men]],cp[[#This Row],[total_women]]),cp[[#This Row],[total_adults]])</f>
        <v>0</v>
      </c>
      <c r="AH598" s="1">
        <f>IF(ISBLANK(cp[[#This Row],[total_beneficiaries_reached]]),SUM(cp[[#This Row],[calc_children]],cp[[#This Row],[calc_adults]]),cp[[#This Row],[total_beneficiaries_reached]])</f>
        <v>0</v>
      </c>
      <c r="AI598" s="49" t="str">
        <f ca="1">IF(B598="","",OFFSET(table_admin1[[#Headers],[ADM1_PT]],MATCH(B598,admin1,0),1))</f>
        <v/>
      </c>
      <c r="AJ598" s="49" t="str">
        <f t="shared" ca="1" si="18"/>
        <v/>
      </c>
      <c r="AK598" s="49" t="str">
        <f t="shared" ca="1" si="19"/>
        <v/>
      </c>
    </row>
    <row r="599" spans="29:37" x14ac:dyDescent="0.2">
      <c r="AC599" s="1">
        <f>IF(ISBLANK(cp[[#This Row],[total_boys]]),SUM(cp[[#This Row],[boys_0-5_reached]],cp[[#This Row],[boys_6-12_reached]],cp[[#This Row],[boys_13-18_reached]]),cp[[#This Row],[total_boys]])</f>
        <v>0</v>
      </c>
      <c r="AD599" s="1">
        <f>IF(ISBLANK(cp[[#This Row],[total_girls]]),SUM(cp[[#This Row],[girls_0-5_reached]],cp[[#This Row],[girls_6-12_reached]],cp[[#This Row],[girls_13-18_reached]]),cp[[#This Row],[total_girls]])</f>
        <v>0</v>
      </c>
      <c r="AE599" s="1">
        <f>IF(ISBLANK(cp[[#This Row],[total_children]]),SUM(cp[[#This Row],[calc_boys]],cp[[#This Row],[calc_girls]]),cp[[#This Row],[total_children]])</f>
        <v>0</v>
      </c>
      <c r="AF599" s="1">
        <f>IF(ISBLANK(cp[[#This Row],[total_pwd]]),SUM(cp[[#This Row],[total_pwd_men]],cp[[#This Row],[total_pwd_women]]),cp[[#This Row],[total_pwd]])</f>
        <v>0</v>
      </c>
      <c r="AG599" s="1">
        <f>IF(ISBLANK(cp[[#This Row],[total_adults]]),SUM(cp[[#This Row],[total_men]],cp[[#This Row],[total_women]]),cp[[#This Row],[total_adults]])</f>
        <v>0</v>
      </c>
      <c r="AH599" s="1">
        <f>IF(ISBLANK(cp[[#This Row],[total_beneficiaries_reached]]),SUM(cp[[#This Row],[calc_children]],cp[[#This Row],[calc_adults]]),cp[[#This Row],[total_beneficiaries_reached]])</f>
        <v>0</v>
      </c>
      <c r="AI599" s="49" t="str">
        <f ca="1">IF(B599="","",OFFSET(table_admin1[[#Headers],[ADM1_PT]],MATCH(B599,admin1,0),1))</f>
        <v/>
      </c>
      <c r="AJ599" s="49" t="str">
        <f t="shared" ca="1" si="18"/>
        <v/>
      </c>
      <c r="AK599" s="49" t="str">
        <f t="shared" ca="1" si="19"/>
        <v/>
      </c>
    </row>
    <row r="600" spans="29:37" x14ac:dyDescent="0.2">
      <c r="AC600" s="1">
        <f>IF(ISBLANK(cp[[#This Row],[total_boys]]),SUM(cp[[#This Row],[boys_0-5_reached]],cp[[#This Row],[boys_6-12_reached]],cp[[#This Row],[boys_13-18_reached]]),cp[[#This Row],[total_boys]])</f>
        <v>0</v>
      </c>
      <c r="AD600" s="1">
        <f>IF(ISBLANK(cp[[#This Row],[total_girls]]),SUM(cp[[#This Row],[girls_0-5_reached]],cp[[#This Row],[girls_6-12_reached]],cp[[#This Row],[girls_13-18_reached]]),cp[[#This Row],[total_girls]])</f>
        <v>0</v>
      </c>
      <c r="AE600" s="1">
        <f>IF(ISBLANK(cp[[#This Row],[total_children]]),SUM(cp[[#This Row],[calc_boys]],cp[[#This Row],[calc_girls]]),cp[[#This Row],[total_children]])</f>
        <v>0</v>
      </c>
      <c r="AF600" s="1">
        <f>IF(ISBLANK(cp[[#This Row],[total_pwd]]),SUM(cp[[#This Row],[total_pwd_men]],cp[[#This Row],[total_pwd_women]]),cp[[#This Row],[total_pwd]])</f>
        <v>0</v>
      </c>
      <c r="AG600" s="1">
        <f>IF(ISBLANK(cp[[#This Row],[total_adults]]),SUM(cp[[#This Row],[total_men]],cp[[#This Row],[total_women]]),cp[[#This Row],[total_adults]])</f>
        <v>0</v>
      </c>
      <c r="AH600" s="1">
        <f>IF(ISBLANK(cp[[#This Row],[total_beneficiaries_reached]]),SUM(cp[[#This Row],[calc_children]],cp[[#This Row],[calc_adults]]),cp[[#This Row],[total_beneficiaries_reached]])</f>
        <v>0</v>
      </c>
      <c r="AI600" s="49" t="str">
        <f ca="1">IF(B600="","",OFFSET(table_admin1[[#Headers],[ADM1_PT]],MATCH(B600,admin1,0),1))</f>
        <v/>
      </c>
      <c r="AJ600" s="49" t="str">
        <f t="shared" ca="1" si="18"/>
        <v/>
      </c>
      <c r="AK600" s="49" t="str">
        <f t="shared" ca="1" si="19"/>
        <v/>
      </c>
    </row>
    <row r="601" spans="29:37" x14ac:dyDescent="0.2">
      <c r="AC601" s="1">
        <f>IF(ISBLANK(cp[[#This Row],[total_boys]]),SUM(cp[[#This Row],[boys_0-5_reached]],cp[[#This Row],[boys_6-12_reached]],cp[[#This Row],[boys_13-18_reached]]),cp[[#This Row],[total_boys]])</f>
        <v>0</v>
      </c>
      <c r="AD601" s="1">
        <f>IF(ISBLANK(cp[[#This Row],[total_girls]]),SUM(cp[[#This Row],[girls_0-5_reached]],cp[[#This Row],[girls_6-12_reached]],cp[[#This Row],[girls_13-18_reached]]),cp[[#This Row],[total_girls]])</f>
        <v>0</v>
      </c>
      <c r="AE601" s="1">
        <f>IF(ISBLANK(cp[[#This Row],[total_children]]),SUM(cp[[#This Row],[calc_boys]],cp[[#This Row],[calc_girls]]),cp[[#This Row],[total_children]])</f>
        <v>0</v>
      </c>
      <c r="AF601" s="1">
        <f>IF(ISBLANK(cp[[#This Row],[total_pwd]]),SUM(cp[[#This Row],[total_pwd_men]],cp[[#This Row],[total_pwd_women]]),cp[[#This Row],[total_pwd]])</f>
        <v>0</v>
      </c>
      <c r="AG601" s="1">
        <f>IF(ISBLANK(cp[[#This Row],[total_adults]]),SUM(cp[[#This Row],[total_men]],cp[[#This Row],[total_women]]),cp[[#This Row],[total_adults]])</f>
        <v>0</v>
      </c>
      <c r="AH601" s="1">
        <f>IF(ISBLANK(cp[[#This Row],[total_beneficiaries_reached]]),SUM(cp[[#This Row],[calc_children]],cp[[#This Row],[calc_adults]]),cp[[#This Row],[total_beneficiaries_reached]])</f>
        <v>0</v>
      </c>
      <c r="AI601" s="49" t="str">
        <f ca="1">IF(B601="","",OFFSET(table_admin1[[#Headers],[ADM1_PT]],MATCH(B601,admin1,0),1))</f>
        <v/>
      </c>
      <c r="AJ601" s="49" t="str">
        <f t="shared" ca="1" si="18"/>
        <v/>
      </c>
      <c r="AK601" s="49" t="str">
        <f t="shared" ca="1" si="19"/>
        <v/>
      </c>
    </row>
    <row r="602" spans="29:37" x14ac:dyDescent="0.2">
      <c r="AC602" s="1">
        <f>IF(ISBLANK(cp[[#This Row],[total_boys]]),SUM(cp[[#This Row],[boys_0-5_reached]],cp[[#This Row],[boys_6-12_reached]],cp[[#This Row],[boys_13-18_reached]]),cp[[#This Row],[total_boys]])</f>
        <v>0</v>
      </c>
      <c r="AD602" s="1">
        <f>IF(ISBLANK(cp[[#This Row],[total_girls]]),SUM(cp[[#This Row],[girls_0-5_reached]],cp[[#This Row],[girls_6-12_reached]],cp[[#This Row],[girls_13-18_reached]]),cp[[#This Row],[total_girls]])</f>
        <v>0</v>
      </c>
      <c r="AE602" s="1">
        <f>IF(ISBLANK(cp[[#This Row],[total_children]]),SUM(cp[[#This Row],[calc_boys]],cp[[#This Row],[calc_girls]]),cp[[#This Row],[total_children]])</f>
        <v>0</v>
      </c>
      <c r="AF602" s="1">
        <f>IF(ISBLANK(cp[[#This Row],[total_pwd]]),SUM(cp[[#This Row],[total_pwd_men]],cp[[#This Row],[total_pwd_women]]),cp[[#This Row],[total_pwd]])</f>
        <v>0</v>
      </c>
      <c r="AG602" s="1">
        <f>IF(ISBLANK(cp[[#This Row],[total_adults]]),SUM(cp[[#This Row],[total_men]],cp[[#This Row],[total_women]]),cp[[#This Row],[total_adults]])</f>
        <v>0</v>
      </c>
      <c r="AH602" s="1">
        <f>IF(ISBLANK(cp[[#This Row],[total_beneficiaries_reached]]),SUM(cp[[#This Row],[calc_children]],cp[[#This Row],[calc_adults]]),cp[[#This Row],[total_beneficiaries_reached]])</f>
        <v>0</v>
      </c>
      <c r="AI602" s="49" t="str">
        <f ca="1">IF(B602="","",OFFSET(table_admin1[[#Headers],[ADM1_PT]],MATCH(B602,admin1,0),1))</f>
        <v/>
      </c>
      <c r="AJ602" s="49" t="str">
        <f t="shared" ca="1" si="18"/>
        <v/>
      </c>
      <c r="AK602" s="49" t="str">
        <f t="shared" ca="1" si="19"/>
        <v/>
      </c>
    </row>
    <row r="603" spans="29:37" x14ac:dyDescent="0.2">
      <c r="AC603" s="1">
        <f>IF(ISBLANK(cp[[#This Row],[total_boys]]),SUM(cp[[#This Row],[boys_0-5_reached]],cp[[#This Row],[boys_6-12_reached]],cp[[#This Row],[boys_13-18_reached]]),cp[[#This Row],[total_boys]])</f>
        <v>0</v>
      </c>
      <c r="AD603" s="1">
        <f>IF(ISBLANK(cp[[#This Row],[total_girls]]),SUM(cp[[#This Row],[girls_0-5_reached]],cp[[#This Row],[girls_6-12_reached]],cp[[#This Row],[girls_13-18_reached]]),cp[[#This Row],[total_girls]])</f>
        <v>0</v>
      </c>
      <c r="AE603" s="1">
        <f>IF(ISBLANK(cp[[#This Row],[total_children]]),SUM(cp[[#This Row],[calc_boys]],cp[[#This Row],[calc_girls]]),cp[[#This Row],[total_children]])</f>
        <v>0</v>
      </c>
      <c r="AF603" s="1">
        <f>IF(ISBLANK(cp[[#This Row],[total_pwd]]),SUM(cp[[#This Row],[total_pwd_men]],cp[[#This Row],[total_pwd_women]]),cp[[#This Row],[total_pwd]])</f>
        <v>0</v>
      </c>
      <c r="AG603" s="1">
        <f>IF(ISBLANK(cp[[#This Row],[total_adults]]),SUM(cp[[#This Row],[total_men]],cp[[#This Row],[total_women]]),cp[[#This Row],[total_adults]])</f>
        <v>0</v>
      </c>
      <c r="AH603" s="1">
        <f>IF(ISBLANK(cp[[#This Row],[total_beneficiaries_reached]]),SUM(cp[[#This Row],[calc_children]],cp[[#This Row],[calc_adults]]),cp[[#This Row],[total_beneficiaries_reached]])</f>
        <v>0</v>
      </c>
      <c r="AI603" s="49" t="str">
        <f ca="1">IF(B603="","",OFFSET(table_admin1[[#Headers],[ADM1_PT]],MATCH(B603,admin1,0),1))</f>
        <v/>
      </c>
      <c r="AJ603" s="49" t="str">
        <f t="shared" ca="1" si="18"/>
        <v/>
      </c>
      <c r="AK603" s="49" t="str">
        <f t="shared" ca="1" si="19"/>
        <v/>
      </c>
    </row>
    <row r="604" spans="29:37" x14ac:dyDescent="0.2">
      <c r="AC604" s="1">
        <f>IF(ISBLANK(cp[[#This Row],[total_boys]]),SUM(cp[[#This Row],[boys_0-5_reached]],cp[[#This Row],[boys_6-12_reached]],cp[[#This Row],[boys_13-18_reached]]),cp[[#This Row],[total_boys]])</f>
        <v>0</v>
      </c>
      <c r="AD604" s="1">
        <f>IF(ISBLANK(cp[[#This Row],[total_girls]]),SUM(cp[[#This Row],[girls_0-5_reached]],cp[[#This Row],[girls_6-12_reached]],cp[[#This Row],[girls_13-18_reached]]),cp[[#This Row],[total_girls]])</f>
        <v>0</v>
      </c>
      <c r="AE604" s="1">
        <f>IF(ISBLANK(cp[[#This Row],[total_children]]),SUM(cp[[#This Row],[calc_boys]],cp[[#This Row],[calc_girls]]),cp[[#This Row],[total_children]])</f>
        <v>0</v>
      </c>
      <c r="AF604" s="1">
        <f>IF(ISBLANK(cp[[#This Row],[total_pwd]]),SUM(cp[[#This Row],[total_pwd_men]],cp[[#This Row],[total_pwd_women]]),cp[[#This Row],[total_pwd]])</f>
        <v>0</v>
      </c>
      <c r="AG604" s="1">
        <f>IF(ISBLANK(cp[[#This Row],[total_adults]]),SUM(cp[[#This Row],[total_men]],cp[[#This Row],[total_women]]),cp[[#This Row],[total_adults]])</f>
        <v>0</v>
      </c>
      <c r="AH604" s="1">
        <f>IF(ISBLANK(cp[[#This Row],[total_beneficiaries_reached]]),SUM(cp[[#This Row],[calc_children]],cp[[#This Row],[calc_adults]]),cp[[#This Row],[total_beneficiaries_reached]])</f>
        <v>0</v>
      </c>
      <c r="AI604" s="49" t="str">
        <f ca="1">IF(B604="","",OFFSET(table_admin1[[#Headers],[ADM1_PT]],MATCH(B604,admin1,0),1))</f>
        <v/>
      </c>
      <c r="AJ604" s="49" t="str">
        <f t="shared" ca="1" si="18"/>
        <v/>
      </c>
      <c r="AK604" s="49" t="str">
        <f t="shared" ca="1" si="19"/>
        <v/>
      </c>
    </row>
    <row r="605" spans="29:37" x14ac:dyDescent="0.2">
      <c r="AC605" s="1">
        <f>IF(ISBLANK(cp[[#This Row],[total_boys]]),SUM(cp[[#This Row],[boys_0-5_reached]],cp[[#This Row],[boys_6-12_reached]],cp[[#This Row],[boys_13-18_reached]]),cp[[#This Row],[total_boys]])</f>
        <v>0</v>
      </c>
      <c r="AD605" s="1">
        <f>IF(ISBLANK(cp[[#This Row],[total_girls]]),SUM(cp[[#This Row],[girls_0-5_reached]],cp[[#This Row],[girls_6-12_reached]],cp[[#This Row],[girls_13-18_reached]]),cp[[#This Row],[total_girls]])</f>
        <v>0</v>
      </c>
      <c r="AE605" s="1">
        <f>IF(ISBLANK(cp[[#This Row],[total_children]]),SUM(cp[[#This Row],[calc_boys]],cp[[#This Row],[calc_girls]]),cp[[#This Row],[total_children]])</f>
        <v>0</v>
      </c>
      <c r="AF605" s="1">
        <f>IF(ISBLANK(cp[[#This Row],[total_pwd]]),SUM(cp[[#This Row],[total_pwd_men]],cp[[#This Row],[total_pwd_women]]),cp[[#This Row],[total_pwd]])</f>
        <v>0</v>
      </c>
      <c r="AG605" s="1">
        <f>IF(ISBLANK(cp[[#This Row],[total_adults]]),SUM(cp[[#This Row],[total_men]],cp[[#This Row],[total_women]]),cp[[#This Row],[total_adults]])</f>
        <v>0</v>
      </c>
      <c r="AH605" s="1">
        <f>IF(ISBLANK(cp[[#This Row],[total_beneficiaries_reached]]),SUM(cp[[#This Row],[calc_children]],cp[[#This Row],[calc_adults]]),cp[[#This Row],[total_beneficiaries_reached]])</f>
        <v>0</v>
      </c>
      <c r="AI605" s="49" t="str">
        <f ca="1">IF(B605="","",OFFSET(table_admin1[[#Headers],[ADM1_PT]],MATCH(B605,admin1,0),1))</f>
        <v/>
      </c>
      <c r="AJ605" s="49" t="str">
        <f t="shared" ca="1" si="18"/>
        <v/>
      </c>
      <c r="AK605" s="49" t="str">
        <f t="shared" ca="1" si="19"/>
        <v/>
      </c>
    </row>
    <row r="606" spans="29:37" x14ac:dyDescent="0.2">
      <c r="AC606" s="1">
        <f>IF(ISBLANK(cp[[#This Row],[total_boys]]),SUM(cp[[#This Row],[boys_0-5_reached]],cp[[#This Row],[boys_6-12_reached]],cp[[#This Row],[boys_13-18_reached]]),cp[[#This Row],[total_boys]])</f>
        <v>0</v>
      </c>
      <c r="AD606" s="1">
        <f>IF(ISBLANK(cp[[#This Row],[total_girls]]),SUM(cp[[#This Row],[girls_0-5_reached]],cp[[#This Row],[girls_6-12_reached]],cp[[#This Row],[girls_13-18_reached]]),cp[[#This Row],[total_girls]])</f>
        <v>0</v>
      </c>
      <c r="AE606" s="1">
        <f>IF(ISBLANK(cp[[#This Row],[total_children]]),SUM(cp[[#This Row],[calc_boys]],cp[[#This Row],[calc_girls]]),cp[[#This Row],[total_children]])</f>
        <v>0</v>
      </c>
      <c r="AF606" s="1">
        <f>IF(ISBLANK(cp[[#This Row],[total_pwd]]),SUM(cp[[#This Row],[total_pwd_men]],cp[[#This Row],[total_pwd_women]]),cp[[#This Row],[total_pwd]])</f>
        <v>0</v>
      </c>
      <c r="AG606" s="1">
        <f>IF(ISBLANK(cp[[#This Row],[total_adults]]),SUM(cp[[#This Row],[total_men]],cp[[#This Row],[total_women]]),cp[[#This Row],[total_adults]])</f>
        <v>0</v>
      </c>
      <c r="AH606" s="1">
        <f>IF(ISBLANK(cp[[#This Row],[total_beneficiaries_reached]]),SUM(cp[[#This Row],[calc_children]],cp[[#This Row],[calc_adults]]),cp[[#This Row],[total_beneficiaries_reached]])</f>
        <v>0</v>
      </c>
      <c r="AI606" s="49" t="str">
        <f ca="1">IF(B606="","",OFFSET(table_admin1[[#Headers],[ADM1_PT]],MATCH(B606,admin1,0),1))</f>
        <v/>
      </c>
      <c r="AJ606" s="49" t="str">
        <f t="shared" ca="1" si="18"/>
        <v/>
      </c>
      <c r="AK606" s="49" t="str">
        <f t="shared" ca="1" si="19"/>
        <v/>
      </c>
    </row>
    <row r="607" spans="29:37" x14ac:dyDescent="0.2">
      <c r="AC607" s="1">
        <f>IF(ISBLANK(cp[[#This Row],[total_boys]]),SUM(cp[[#This Row],[boys_0-5_reached]],cp[[#This Row],[boys_6-12_reached]],cp[[#This Row],[boys_13-18_reached]]),cp[[#This Row],[total_boys]])</f>
        <v>0</v>
      </c>
      <c r="AD607" s="1">
        <f>IF(ISBLANK(cp[[#This Row],[total_girls]]),SUM(cp[[#This Row],[girls_0-5_reached]],cp[[#This Row],[girls_6-12_reached]],cp[[#This Row],[girls_13-18_reached]]),cp[[#This Row],[total_girls]])</f>
        <v>0</v>
      </c>
      <c r="AE607" s="1">
        <f>IF(ISBLANK(cp[[#This Row],[total_children]]),SUM(cp[[#This Row],[calc_boys]],cp[[#This Row],[calc_girls]]),cp[[#This Row],[total_children]])</f>
        <v>0</v>
      </c>
      <c r="AF607" s="1">
        <f>IF(ISBLANK(cp[[#This Row],[total_pwd]]),SUM(cp[[#This Row],[total_pwd_men]],cp[[#This Row],[total_pwd_women]]),cp[[#This Row],[total_pwd]])</f>
        <v>0</v>
      </c>
      <c r="AG607" s="1">
        <f>IF(ISBLANK(cp[[#This Row],[total_adults]]),SUM(cp[[#This Row],[total_men]],cp[[#This Row],[total_women]]),cp[[#This Row],[total_adults]])</f>
        <v>0</v>
      </c>
      <c r="AH607" s="1">
        <f>IF(ISBLANK(cp[[#This Row],[total_beneficiaries_reached]]),SUM(cp[[#This Row],[calc_children]],cp[[#This Row],[calc_adults]]),cp[[#This Row],[total_beneficiaries_reached]])</f>
        <v>0</v>
      </c>
      <c r="AI607" s="49" t="str">
        <f ca="1">IF(B607="","",OFFSET(table_admin1[[#Headers],[ADM1_PT]],MATCH(B607,admin1,0),1))</f>
        <v/>
      </c>
      <c r="AJ607" s="49" t="str">
        <f t="shared" ca="1" si="18"/>
        <v/>
      </c>
      <c r="AK607" s="49" t="str">
        <f t="shared" ca="1" si="19"/>
        <v/>
      </c>
    </row>
    <row r="608" spans="29:37" x14ac:dyDescent="0.2">
      <c r="AC608" s="1">
        <f>IF(ISBLANK(cp[[#This Row],[total_boys]]),SUM(cp[[#This Row],[boys_0-5_reached]],cp[[#This Row],[boys_6-12_reached]],cp[[#This Row],[boys_13-18_reached]]),cp[[#This Row],[total_boys]])</f>
        <v>0</v>
      </c>
      <c r="AD608" s="1">
        <f>IF(ISBLANK(cp[[#This Row],[total_girls]]),SUM(cp[[#This Row],[girls_0-5_reached]],cp[[#This Row],[girls_6-12_reached]],cp[[#This Row],[girls_13-18_reached]]),cp[[#This Row],[total_girls]])</f>
        <v>0</v>
      </c>
      <c r="AE608" s="1">
        <f>IF(ISBLANK(cp[[#This Row],[total_children]]),SUM(cp[[#This Row],[calc_boys]],cp[[#This Row],[calc_girls]]),cp[[#This Row],[total_children]])</f>
        <v>0</v>
      </c>
      <c r="AF608" s="1">
        <f>IF(ISBLANK(cp[[#This Row],[total_pwd]]),SUM(cp[[#This Row],[total_pwd_men]],cp[[#This Row],[total_pwd_women]]),cp[[#This Row],[total_pwd]])</f>
        <v>0</v>
      </c>
      <c r="AG608" s="1">
        <f>IF(ISBLANK(cp[[#This Row],[total_adults]]),SUM(cp[[#This Row],[total_men]],cp[[#This Row],[total_women]]),cp[[#This Row],[total_adults]])</f>
        <v>0</v>
      </c>
      <c r="AH608" s="1">
        <f>IF(ISBLANK(cp[[#This Row],[total_beneficiaries_reached]]),SUM(cp[[#This Row],[calc_children]],cp[[#This Row],[calc_adults]]),cp[[#This Row],[total_beneficiaries_reached]])</f>
        <v>0</v>
      </c>
      <c r="AI608" s="49" t="str">
        <f ca="1">IF(B608="","",OFFSET(table_admin1[[#Headers],[ADM1_PT]],MATCH(B608,admin1,0),1))</f>
        <v/>
      </c>
      <c r="AJ608" s="49" t="str">
        <f t="shared" ca="1" si="18"/>
        <v/>
      </c>
      <c r="AK608" s="49" t="str">
        <f t="shared" ca="1" si="19"/>
        <v/>
      </c>
    </row>
    <row r="609" spans="29:37" x14ac:dyDescent="0.2">
      <c r="AC609" s="1">
        <f>IF(ISBLANK(cp[[#This Row],[total_boys]]),SUM(cp[[#This Row],[boys_0-5_reached]],cp[[#This Row],[boys_6-12_reached]],cp[[#This Row],[boys_13-18_reached]]),cp[[#This Row],[total_boys]])</f>
        <v>0</v>
      </c>
      <c r="AD609" s="1">
        <f>IF(ISBLANK(cp[[#This Row],[total_girls]]),SUM(cp[[#This Row],[girls_0-5_reached]],cp[[#This Row],[girls_6-12_reached]],cp[[#This Row],[girls_13-18_reached]]),cp[[#This Row],[total_girls]])</f>
        <v>0</v>
      </c>
      <c r="AE609" s="1">
        <f>IF(ISBLANK(cp[[#This Row],[total_children]]),SUM(cp[[#This Row],[calc_boys]],cp[[#This Row],[calc_girls]]),cp[[#This Row],[total_children]])</f>
        <v>0</v>
      </c>
      <c r="AF609" s="1">
        <f>IF(ISBLANK(cp[[#This Row],[total_pwd]]),SUM(cp[[#This Row],[total_pwd_men]],cp[[#This Row],[total_pwd_women]]),cp[[#This Row],[total_pwd]])</f>
        <v>0</v>
      </c>
      <c r="AG609" s="1">
        <f>IF(ISBLANK(cp[[#This Row],[total_adults]]),SUM(cp[[#This Row],[total_men]],cp[[#This Row],[total_women]]),cp[[#This Row],[total_adults]])</f>
        <v>0</v>
      </c>
      <c r="AH609" s="1">
        <f>IF(ISBLANK(cp[[#This Row],[total_beneficiaries_reached]]),SUM(cp[[#This Row],[calc_children]],cp[[#This Row],[calc_adults]]),cp[[#This Row],[total_beneficiaries_reached]])</f>
        <v>0</v>
      </c>
      <c r="AI609" s="49" t="str">
        <f ca="1">IF(B609="","",OFFSET(table_admin1[[#Headers],[ADM1_PT]],MATCH(B609,admin1,0),1))</f>
        <v/>
      </c>
      <c r="AJ609" s="49" t="str">
        <f t="shared" ca="1" si="18"/>
        <v/>
      </c>
      <c r="AK609" s="49" t="str">
        <f t="shared" ca="1" si="19"/>
        <v/>
      </c>
    </row>
    <row r="610" spans="29:37" x14ac:dyDescent="0.2">
      <c r="AC610" s="1">
        <f>IF(ISBLANK(cp[[#This Row],[total_boys]]),SUM(cp[[#This Row],[boys_0-5_reached]],cp[[#This Row],[boys_6-12_reached]],cp[[#This Row],[boys_13-18_reached]]),cp[[#This Row],[total_boys]])</f>
        <v>0</v>
      </c>
      <c r="AD610" s="1">
        <f>IF(ISBLANK(cp[[#This Row],[total_girls]]),SUM(cp[[#This Row],[girls_0-5_reached]],cp[[#This Row],[girls_6-12_reached]],cp[[#This Row],[girls_13-18_reached]]),cp[[#This Row],[total_girls]])</f>
        <v>0</v>
      </c>
      <c r="AE610" s="1">
        <f>IF(ISBLANK(cp[[#This Row],[total_children]]),SUM(cp[[#This Row],[calc_boys]],cp[[#This Row],[calc_girls]]),cp[[#This Row],[total_children]])</f>
        <v>0</v>
      </c>
      <c r="AF610" s="1">
        <f>IF(ISBLANK(cp[[#This Row],[total_pwd]]),SUM(cp[[#This Row],[total_pwd_men]],cp[[#This Row],[total_pwd_women]]),cp[[#This Row],[total_pwd]])</f>
        <v>0</v>
      </c>
      <c r="AG610" s="1">
        <f>IF(ISBLANK(cp[[#This Row],[total_adults]]),SUM(cp[[#This Row],[total_men]],cp[[#This Row],[total_women]]),cp[[#This Row],[total_adults]])</f>
        <v>0</v>
      </c>
      <c r="AH610" s="1">
        <f>IF(ISBLANK(cp[[#This Row],[total_beneficiaries_reached]]),SUM(cp[[#This Row],[calc_children]],cp[[#This Row],[calc_adults]]),cp[[#This Row],[total_beneficiaries_reached]])</f>
        <v>0</v>
      </c>
      <c r="AI610" s="49" t="str">
        <f ca="1">IF(B610="","",OFFSET(table_admin1[[#Headers],[ADM1_PT]],MATCH(B610,admin1,0),1))</f>
        <v/>
      </c>
      <c r="AJ610" s="49" t="str">
        <f t="shared" ca="1" si="18"/>
        <v/>
      </c>
      <c r="AK610" s="49" t="str">
        <f t="shared" ca="1" si="19"/>
        <v/>
      </c>
    </row>
    <row r="611" spans="29:37" x14ac:dyDescent="0.2">
      <c r="AC611" s="1">
        <f>IF(ISBLANK(cp[[#This Row],[total_boys]]),SUM(cp[[#This Row],[boys_0-5_reached]],cp[[#This Row],[boys_6-12_reached]],cp[[#This Row],[boys_13-18_reached]]),cp[[#This Row],[total_boys]])</f>
        <v>0</v>
      </c>
      <c r="AD611" s="1">
        <f>IF(ISBLANK(cp[[#This Row],[total_girls]]),SUM(cp[[#This Row],[girls_0-5_reached]],cp[[#This Row],[girls_6-12_reached]],cp[[#This Row],[girls_13-18_reached]]),cp[[#This Row],[total_girls]])</f>
        <v>0</v>
      </c>
      <c r="AE611" s="1">
        <f>IF(ISBLANK(cp[[#This Row],[total_children]]),SUM(cp[[#This Row],[calc_boys]],cp[[#This Row],[calc_girls]]),cp[[#This Row],[total_children]])</f>
        <v>0</v>
      </c>
      <c r="AF611" s="1">
        <f>IF(ISBLANK(cp[[#This Row],[total_pwd]]),SUM(cp[[#This Row],[total_pwd_men]],cp[[#This Row],[total_pwd_women]]),cp[[#This Row],[total_pwd]])</f>
        <v>0</v>
      </c>
      <c r="AG611" s="1">
        <f>IF(ISBLANK(cp[[#This Row],[total_adults]]),SUM(cp[[#This Row],[total_men]],cp[[#This Row],[total_women]]),cp[[#This Row],[total_adults]])</f>
        <v>0</v>
      </c>
      <c r="AH611" s="1">
        <f>IF(ISBLANK(cp[[#This Row],[total_beneficiaries_reached]]),SUM(cp[[#This Row],[calc_children]],cp[[#This Row],[calc_adults]]),cp[[#This Row],[total_beneficiaries_reached]])</f>
        <v>0</v>
      </c>
      <c r="AI611" s="49" t="str">
        <f ca="1">IF(B611="","",OFFSET(table_admin1[[#Headers],[ADM1_PT]],MATCH(B611,admin1,0),1))</f>
        <v/>
      </c>
      <c r="AJ611" s="49" t="str">
        <f t="shared" ca="1" si="18"/>
        <v/>
      </c>
      <c r="AK611" s="49" t="str">
        <f t="shared" ca="1" si="19"/>
        <v/>
      </c>
    </row>
    <row r="612" spans="29:37" x14ac:dyDescent="0.2">
      <c r="AC612" s="1">
        <f>IF(ISBLANK(cp[[#This Row],[total_boys]]),SUM(cp[[#This Row],[boys_0-5_reached]],cp[[#This Row],[boys_6-12_reached]],cp[[#This Row],[boys_13-18_reached]]),cp[[#This Row],[total_boys]])</f>
        <v>0</v>
      </c>
      <c r="AD612" s="1">
        <f>IF(ISBLANK(cp[[#This Row],[total_girls]]),SUM(cp[[#This Row],[girls_0-5_reached]],cp[[#This Row],[girls_6-12_reached]],cp[[#This Row],[girls_13-18_reached]]),cp[[#This Row],[total_girls]])</f>
        <v>0</v>
      </c>
      <c r="AE612" s="1">
        <f>IF(ISBLANK(cp[[#This Row],[total_children]]),SUM(cp[[#This Row],[calc_boys]],cp[[#This Row],[calc_girls]]),cp[[#This Row],[total_children]])</f>
        <v>0</v>
      </c>
      <c r="AF612" s="1">
        <f>IF(ISBLANK(cp[[#This Row],[total_pwd]]),SUM(cp[[#This Row],[total_pwd_men]],cp[[#This Row],[total_pwd_women]]),cp[[#This Row],[total_pwd]])</f>
        <v>0</v>
      </c>
      <c r="AG612" s="1">
        <f>IF(ISBLANK(cp[[#This Row],[total_adults]]),SUM(cp[[#This Row],[total_men]],cp[[#This Row],[total_women]]),cp[[#This Row],[total_adults]])</f>
        <v>0</v>
      </c>
      <c r="AH612" s="1">
        <f>IF(ISBLANK(cp[[#This Row],[total_beneficiaries_reached]]),SUM(cp[[#This Row],[calc_children]],cp[[#This Row],[calc_adults]]),cp[[#This Row],[total_beneficiaries_reached]])</f>
        <v>0</v>
      </c>
      <c r="AI612" s="49" t="str">
        <f ca="1">IF(B612="","",OFFSET(table_admin1[[#Headers],[ADM1_PT]],MATCH(B612,admin1,0),1))</f>
        <v/>
      </c>
      <c r="AJ612" s="49" t="str">
        <f t="shared" ca="1" si="18"/>
        <v/>
      </c>
      <c r="AK612" s="49" t="str">
        <f t="shared" ca="1" si="19"/>
        <v/>
      </c>
    </row>
    <row r="613" spans="29:37" x14ac:dyDescent="0.2">
      <c r="AC613" s="1">
        <f>IF(ISBLANK(cp[[#This Row],[total_boys]]),SUM(cp[[#This Row],[boys_0-5_reached]],cp[[#This Row],[boys_6-12_reached]],cp[[#This Row],[boys_13-18_reached]]),cp[[#This Row],[total_boys]])</f>
        <v>0</v>
      </c>
      <c r="AD613" s="1">
        <f>IF(ISBLANK(cp[[#This Row],[total_girls]]),SUM(cp[[#This Row],[girls_0-5_reached]],cp[[#This Row],[girls_6-12_reached]],cp[[#This Row],[girls_13-18_reached]]),cp[[#This Row],[total_girls]])</f>
        <v>0</v>
      </c>
      <c r="AE613" s="1">
        <f>IF(ISBLANK(cp[[#This Row],[total_children]]),SUM(cp[[#This Row],[calc_boys]],cp[[#This Row],[calc_girls]]),cp[[#This Row],[total_children]])</f>
        <v>0</v>
      </c>
      <c r="AF613" s="1">
        <f>IF(ISBLANK(cp[[#This Row],[total_pwd]]),SUM(cp[[#This Row],[total_pwd_men]],cp[[#This Row],[total_pwd_women]]),cp[[#This Row],[total_pwd]])</f>
        <v>0</v>
      </c>
      <c r="AG613" s="1">
        <f>IF(ISBLANK(cp[[#This Row],[total_adults]]),SUM(cp[[#This Row],[total_men]],cp[[#This Row],[total_women]]),cp[[#This Row],[total_adults]])</f>
        <v>0</v>
      </c>
      <c r="AH613" s="1">
        <f>IF(ISBLANK(cp[[#This Row],[total_beneficiaries_reached]]),SUM(cp[[#This Row],[calc_children]],cp[[#This Row],[calc_adults]]),cp[[#This Row],[total_beneficiaries_reached]])</f>
        <v>0</v>
      </c>
      <c r="AI613" s="49" t="str">
        <f ca="1">IF(B613="","",OFFSET(table_admin1[[#Headers],[ADM1_PT]],MATCH(B613,admin1,0),1))</f>
        <v/>
      </c>
      <c r="AJ613" s="49" t="str">
        <f t="shared" ca="1" si="18"/>
        <v/>
      </c>
      <c r="AK613" s="49" t="str">
        <f t="shared" ca="1" si="19"/>
        <v/>
      </c>
    </row>
    <row r="614" spans="29:37" x14ac:dyDescent="0.2">
      <c r="AC614" s="1">
        <f>IF(ISBLANK(cp[[#This Row],[total_boys]]),SUM(cp[[#This Row],[boys_0-5_reached]],cp[[#This Row],[boys_6-12_reached]],cp[[#This Row],[boys_13-18_reached]]),cp[[#This Row],[total_boys]])</f>
        <v>0</v>
      </c>
      <c r="AD614" s="1">
        <f>IF(ISBLANK(cp[[#This Row],[total_girls]]),SUM(cp[[#This Row],[girls_0-5_reached]],cp[[#This Row],[girls_6-12_reached]],cp[[#This Row],[girls_13-18_reached]]),cp[[#This Row],[total_girls]])</f>
        <v>0</v>
      </c>
      <c r="AE614" s="1">
        <f>IF(ISBLANK(cp[[#This Row],[total_children]]),SUM(cp[[#This Row],[calc_boys]],cp[[#This Row],[calc_girls]]),cp[[#This Row],[total_children]])</f>
        <v>0</v>
      </c>
      <c r="AF614" s="1">
        <f>IF(ISBLANK(cp[[#This Row],[total_pwd]]),SUM(cp[[#This Row],[total_pwd_men]],cp[[#This Row],[total_pwd_women]]),cp[[#This Row],[total_pwd]])</f>
        <v>0</v>
      </c>
      <c r="AG614" s="1">
        <f>IF(ISBLANK(cp[[#This Row],[total_adults]]),SUM(cp[[#This Row],[total_men]],cp[[#This Row],[total_women]]),cp[[#This Row],[total_adults]])</f>
        <v>0</v>
      </c>
      <c r="AH614" s="1">
        <f>IF(ISBLANK(cp[[#This Row],[total_beneficiaries_reached]]),SUM(cp[[#This Row],[calc_children]],cp[[#This Row],[calc_adults]]),cp[[#This Row],[total_beneficiaries_reached]])</f>
        <v>0</v>
      </c>
      <c r="AI614" s="49" t="str">
        <f ca="1">IF(B614="","",OFFSET(table_admin1[[#Headers],[ADM1_PT]],MATCH(B614,admin1,0),1))</f>
        <v/>
      </c>
      <c r="AJ614" s="49" t="str">
        <f t="shared" ca="1" si="18"/>
        <v/>
      </c>
      <c r="AK614" s="49" t="str">
        <f t="shared" ca="1" si="19"/>
        <v/>
      </c>
    </row>
    <row r="615" spans="29:37" x14ac:dyDescent="0.2">
      <c r="AC615" s="1">
        <f>IF(ISBLANK(cp[[#This Row],[total_boys]]),SUM(cp[[#This Row],[boys_0-5_reached]],cp[[#This Row],[boys_6-12_reached]],cp[[#This Row],[boys_13-18_reached]]),cp[[#This Row],[total_boys]])</f>
        <v>0</v>
      </c>
      <c r="AD615" s="1">
        <f>IF(ISBLANK(cp[[#This Row],[total_girls]]),SUM(cp[[#This Row],[girls_0-5_reached]],cp[[#This Row],[girls_6-12_reached]],cp[[#This Row],[girls_13-18_reached]]),cp[[#This Row],[total_girls]])</f>
        <v>0</v>
      </c>
      <c r="AE615" s="1">
        <f>IF(ISBLANK(cp[[#This Row],[total_children]]),SUM(cp[[#This Row],[calc_boys]],cp[[#This Row],[calc_girls]]),cp[[#This Row],[total_children]])</f>
        <v>0</v>
      </c>
      <c r="AF615" s="1">
        <f>IF(ISBLANK(cp[[#This Row],[total_pwd]]),SUM(cp[[#This Row],[total_pwd_men]],cp[[#This Row],[total_pwd_women]]),cp[[#This Row],[total_pwd]])</f>
        <v>0</v>
      </c>
      <c r="AG615" s="1">
        <f>IF(ISBLANK(cp[[#This Row],[total_adults]]),SUM(cp[[#This Row],[total_men]],cp[[#This Row],[total_women]]),cp[[#This Row],[total_adults]])</f>
        <v>0</v>
      </c>
      <c r="AH615" s="1">
        <f>IF(ISBLANK(cp[[#This Row],[total_beneficiaries_reached]]),SUM(cp[[#This Row],[calc_children]],cp[[#This Row],[calc_adults]]),cp[[#This Row],[total_beneficiaries_reached]])</f>
        <v>0</v>
      </c>
      <c r="AI615" s="49" t="str">
        <f ca="1">IF(B615="","",OFFSET(table_admin1[[#Headers],[ADM1_PT]],MATCH(B615,admin1,0),1))</f>
        <v/>
      </c>
      <c r="AJ615" s="49" t="str">
        <f t="shared" ca="1" si="18"/>
        <v/>
      </c>
      <c r="AK615" s="49" t="str">
        <f t="shared" ca="1" si="19"/>
        <v/>
      </c>
    </row>
    <row r="616" spans="29:37" x14ac:dyDescent="0.2">
      <c r="AC616" s="1">
        <f>IF(ISBLANK(cp[[#This Row],[total_boys]]),SUM(cp[[#This Row],[boys_0-5_reached]],cp[[#This Row],[boys_6-12_reached]],cp[[#This Row],[boys_13-18_reached]]),cp[[#This Row],[total_boys]])</f>
        <v>0</v>
      </c>
      <c r="AD616" s="1">
        <f>IF(ISBLANK(cp[[#This Row],[total_girls]]),SUM(cp[[#This Row],[girls_0-5_reached]],cp[[#This Row],[girls_6-12_reached]],cp[[#This Row],[girls_13-18_reached]]),cp[[#This Row],[total_girls]])</f>
        <v>0</v>
      </c>
      <c r="AE616" s="1">
        <f>IF(ISBLANK(cp[[#This Row],[total_children]]),SUM(cp[[#This Row],[calc_boys]],cp[[#This Row],[calc_girls]]),cp[[#This Row],[total_children]])</f>
        <v>0</v>
      </c>
      <c r="AF616" s="1">
        <f>IF(ISBLANK(cp[[#This Row],[total_pwd]]),SUM(cp[[#This Row],[total_pwd_men]],cp[[#This Row],[total_pwd_women]]),cp[[#This Row],[total_pwd]])</f>
        <v>0</v>
      </c>
      <c r="AG616" s="1">
        <f>IF(ISBLANK(cp[[#This Row],[total_adults]]),SUM(cp[[#This Row],[total_men]],cp[[#This Row],[total_women]]),cp[[#This Row],[total_adults]])</f>
        <v>0</v>
      </c>
      <c r="AH616" s="1">
        <f>IF(ISBLANK(cp[[#This Row],[total_beneficiaries_reached]]),SUM(cp[[#This Row],[calc_children]],cp[[#This Row],[calc_adults]]),cp[[#This Row],[total_beneficiaries_reached]])</f>
        <v>0</v>
      </c>
      <c r="AI616" s="49" t="str">
        <f ca="1">IF(B616="","",OFFSET(table_admin1[[#Headers],[ADM1_PT]],MATCH(B616,admin1,0),1))</f>
        <v/>
      </c>
      <c r="AJ616" s="49" t="str">
        <f t="shared" ca="1" si="18"/>
        <v/>
      </c>
      <c r="AK616" s="49" t="str">
        <f t="shared" ca="1" si="19"/>
        <v/>
      </c>
    </row>
    <row r="617" spans="29:37" x14ac:dyDescent="0.2">
      <c r="AC617" s="1">
        <f>IF(ISBLANK(cp[[#This Row],[total_boys]]),SUM(cp[[#This Row],[boys_0-5_reached]],cp[[#This Row],[boys_6-12_reached]],cp[[#This Row],[boys_13-18_reached]]),cp[[#This Row],[total_boys]])</f>
        <v>0</v>
      </c>
      <c r="AD617" s="1">
        <f>IF(ISBLANK(cp[[#This Row],[total_girls]]),SUM(cp[[#This Row],[girls_0-5_reached]],cp[[#This Row],[girls_6-12_reached]],cp[[#This Row],[girls_13-18_reached]]),cp[[#This Row],[total_girls]])</f>
        <v>0</v>
      </c>
      <c r="AE617" s="1">
        <f>IF(ISBLANK(cp[[#This Row],[total_children]]),SUM(cp[[#This Row],[calc_boys]],cp[[#This Row],[calc_girls]]),cp[[#This Row],[total_children]])</f>
        <v>0</v>
      </c>
      <c r="AF617" s="1">
        <f>IF(ISBLANK(cp[[#This Row],[total_pwd]]),SUM(cp[[#This Row],[total_pwd_men]],cp[[#This Row],[total_pwd_women]]),cp[[#This Row],[total_pwd]])</f>
        <v>0</v>
      </c>
      <c r="AG617" s="1">
        <f>IF(ISBLANK(cp[[#This Row],[total_adults]]),SUM(cp[[#This Row],[total_men]],cp[[#This Row],[total_women]]),cp[[#This Row],[total_adults]])</f>
        <v>0</v>
      </c>
      <c r="AH617" s="1">
        <f>IF(ISBLANK(cp[[#This Row],[total_beneficiaries_reached]]),SUM(cp[[#This Row],[calc_children]],cp[[#This Row],[calc_adults]]),cp[[#This Row],[total_beneficiaries_reached]])</f>
        <v>0</v>
      </c>
      <c r="AI617" s="49" t="str">
        <f ca="1">IF(B617="","",OFFSET(table_admin1[[#Headers],[ADM1_PT]],MATCH(B617,admin1,0),1))</f>
        <v/>
      </c>
      <c r="AJ617" s="49" t="str">
        <f t="shared" ca="1" si="18"/>
        <v/>
      </c>
      <c r="AK617" s="49" t="str">
        <f t="shared" ca="1" si="19"/>
        <v/>
      </c>
    </row>
    <row r="618" spans="29:37" x14ac:dyDescent="0.2">
      <c r="AC618" s="1">
        <f>IF(ISBLANK(cp[[#This Row],[total_boys]]),SUM(cp[[#This Row],[boys_0-5_reached]],cp[[#This Row],[boys_6-12_reached]],cp[[#This Row],[boys_13-18_reached]]),cp[[#This Row],[total_boys]])</f>
        <v>0</v>
      </c>
      <c r="AD618" s="1">
        <f>IF(ISBLANK(cp[[#This Row],[total_girls]]),SUM(cp[[#This Row],[girls_0-5_reached]],cp[[#This Row],[girls_6-12_reached]],cp[[#This Row],[girls_13-18_reached]]),cp[[#This Row],[total_girls]])</f>
        <v>0</v>
      </c>
      <c r="AE618" s="1">
        <f>IF(ISBLANK(cp[[#This Row],[total_children]]),SUM(cp[[#This Row],[calc_boys]],cp[[#This Row],[calc_girls]]),cp[[#This Row],[total_children]])</f>
        <v>0</v>
      </c>
      <c r="AF618" s="1">
        <f>IF(ISBLANK(cp[[#This Row],[total_pwd]]),SUM(cp[[#This Row],[total_pwd_men]],cp[[#This Row],[total_pwd_women]]),cp[[#This Row],[total_pwd]])</f>
        <v>0</v>
      </c>
      <c r="AG618" s="1">
        <f>IF(ISBLANK(cp[[#This Row],[total_adults]]),SUM(cp[[#This Row],[total_men]],cp[[#This Row],[total_women]]),cp[[#This Row],[total_adults]])</f>
        <v>0</v>
      </c>
      <c r="AH618" s="1">
        <f>IF(ISBLANK(cp[[#This Row],[total_beneficiaries_reached]]),SUM(cp[[#This Row],[calc_children]],cp[[#This Row],[calc_adults]]),cp[[#This Row],[total_beneficiaries_reached]])</f>
        <v>0</v>
      </c>
      <c r="AI618" s="49" t="str">
        <f ca="1">IF(B618="","",OFFSET(table_admin1[[#Headers],[ADM1_PT]],MATCH(B618,admin1,0),1))</f>
        <v/>
      </c>
      <c r="AJ618" s="49" t="str">
        <f t="shared" ca="1" si="18"/>
        <v/>
      </c>
      <c r="AK618" s="49" t="str">
        <f t="shared" ca="1" si="19"/>
        <v/>
      </c>
    </row>
    <row r="619" spans="29:37" x14ac:dyDescent="0.2">
      <c r="AC619" s="1">
        <f>IF(ISBLANK(cp[[#This Row],[total_boys]]),SUM(cp[[#This Row],[boys_0-5_reached]],cp[[#This Row],[boys_6-12_reached]],cp[[#This Row],[boys_13-18_reached]]),cp[[#This Row],[total_boys]])</f>
        <v>0</v>
      </c>
      <c r="AD619" s="1">
        <f>IF(ISBLANK(cp[[#This Row],[total_girls]]),SUM(cp[[#This Row],[girls_0-5_reached]],cp[[#This Row],[girls_6-12_reached]],cp[[#This Row],[girls_13-18_reached]]),cp[[#This Row],[total_girls]])</f>
        <v>0</v>
      </c>
      <c r="AE619" s="1">
        <f>IF(ISBLANK(cp[[#This Row],[total_children]]),SUM(cp[[#This Row],[calc_boys]],cp[[#This Row],[calc_girls]]),cp[[#This Row],[total_children]])</f>
        <v>0</v>
      </c>
      <c r="AF619" s="1">
        <f>IF(ISBLANK(cp[[#This Row],[total_pwd]]),SUM(cp[[#This Row],[total_pwd_men]],cp[[#This Row],[total_pwd_women]]),cp[[#This Row],[total_pwd]])</f>
        <v>0</v>
      </c>
      <c r="AG619" s="1">
        <f>IF(ISBLANK(cp[[#This Row],[total_adults]]),SUM(cp[[#This Row],[total_men]],cp[[#This Row],[total_women]]),cp[[#This Row],[total_adults]])</f>
        <v>0</v>
      </c>
      <c r="AH619" s="1">
        <f>IF(ISBLANK(cp[[#This Row],[total_beneficiaries_reached]]),SUM(cp[[#This Row],[calc_children]],cp[[#This Row],[calc_adults]]),cp[[#This Row],[total_beneficiaries_reached]])</f>
        <v>0</v>
      </c>
      <c r="AI619" s="49" t="str">
        <f ca="1">IF(B619="","",OFFSET(table_admin1[[#Headers],[ADM1_PT]],MATCH(B619,admin1,0),1))</f>
        <v/>
      </c>
      <c r="AJ619" s="49" t="str">
        <f t="shared" ca="1" si="18"/>
        <v/>
      </c>
      <c r="AK619" s="49" t="str">
        <f t="shared" ca="1" si="19"/>
        <v/>
      </c>
    </row>
    <row r="620" spans="29:37" x14ac:dyDescent="0.2">
      <c r="AC620" s="1">
        <f>IF(ISBLANK(cp[[#This Row],[total_boys]]),SUM(cp[[#This Row],[boys_0-5_reached]],cp[[#This Row],[boys_6-12_reached]],cp[[#This Row],[boys_13-18_reached]]),cp[[#This Row],[total_boys]])</f>
        <v>0</v>
      </c>
      <c r="AD620" s="1">
        <f>IF(ISBLANK(cp[[#This Row],[total_girls]]),SUM(cp[[#This Row],[girls_0-5_reached]],cp[[#This Row],[girls_6-12_reached]],cp[[#This Row],[girls_13-18_reached]]),cp[[#This Row],[total_girls]])</f>
        <v>0</v>
      </c>
      <c r="AE620" s="1">
        <f>IF(ISBLANK(cp[[#This Row],[total_children]]),SUM(cp[[#This Row],[calc_boys]],cp[[#This Row],[calc_girls]]),cp[[#This Row],[total_children]])</f>
        <v>0</v>
      </c>
      <c r="AF620" s="1">
        <f>IF(ISBLANK(cp[[#This Row],[total_pwd]]),SUM(cp[[#This Row],[total_pwd_men]],cp[[#This Row],[total_pwd_women]]),cp[[#This Row],[total_pwd]])</f>
        <v>0</v>
      </c>
      <c r="AG620" s="1">
        <f>IF(ISBLANK(cp[[#This Row],[total_adults]]),SUM(cp[[#This Row],[total_men]],cp[[#This Row],[total_women]]),cp[[#This Row],[total_adults]])</f>
        <v>0</v>
      </c>
      <c r="AH620" s="1">
        <f>IF(ISBLANK(cp[[#This Row],[total_beneficiaries_reached]]),SUM(cp[[#This Row],[calc_children]],cp[[#This Row],[calc_adults]]),cp[[#This Row],[total_beneficiaries_reached]])</f>
        <v>0</v>
      </c>
      <c r="AI620" s="49" t="str">
        <f ca="1">IF(B620="","",OFFSET(table_admin1[[#Headers],[ADM1_PT]],MATCH(B620,admin1,0),1))</f>
        <v/>
      </c>
      <c r="AJ620" s="49" t="str">
        <f t="shared" ca="1" si="18"/>
        <v/>
      </c>
      <c r="AK620" s="49" t="str">
        <f t="shared" ca="1" si="19"/>
        <v/>
      </c>
    </row>
    <row r="621" spans="29:37" x14ac:dyDescent="0.2">
      <c r="AC621" s="1">
        <f>IF(ISBLANK(cp[[#This Row],[total_boys]]),SUM(cp[[#This Row],[boys_0-5_reached]],cp[[#This Row],[boys_6-12_reached]],cp[[#This Row],[boys_13-18_reached]]),cp[[#This Row],[total_boys]])</f>
        <v>0</v>
      </c>
      <c r="AD621" s="1">
        <f>IF(ISBLANK(cp[[#This Row],[total_girls]]),SUM(cp[[#This Row],[girls_0-5_reached]],cp[[#This Row],[girls_6-12_reached]],cp[[#This Row],[girls_13-18_reached]]),cp[[#This Row],[total_girls]])</f>
        <v>0</v>
      </c>
      <c r="AE621" s="1">
        <f>IF(ISBLANK(cp[[#This Row],[total_children]]),SUM(cp[[#This Row],[calc_boys]],cp[[#This Row],[calc_girls]]),cp[[#This Row],[total_children]])</f>
        <v>0</v>
      </c>
      <c r="AF621" s="1">
        <f>IF(ISBLANK(cp[[#This Row],[total_pwd]]),SUM(cp[[#This Row],[total_pwd_men]],cp[[#This Row],[total_pwd_women]]),cp[[#This Row],[total_pwd]])</f>
        <v>0</v>
      </c>
      <c r="AG621" s="1">
        <f>IF(ISBLANK(cp[[#This Row],[total_adults]]),SUM(cp[[#This Row],[total_men]],cp[[#This Row],[total_women]]),cp[[#This Row],[total_adults]])</f>
        <v>0</v>
      </c>
      <c r="AH621" s="1">
        <f>IF(ISBLANK(cp[[#This Row],[total_beneficiaries_reached]]),SUM(cp[[#This Row],[calc_children]],cp[[#This Row],[calc_adults]]),cp[[#This Row],[total_beneficiaries_reached]])</f>
        <v>0</v>
      </c>
      <c r="AI621" s="49" t="str">
        <f ca="1">IF(B621="","",OFFSET(table_admin1[[#Headers],[ADM1_PT]],MATCH(B621,admin1,0),1))</f>
        <v/>
      </c>
      <c r="AJ621" s="49" t="str">
        <f t="shared" ca="1" si="18"/>
        <v/>
      </c>
      <c r="AK621" s="49" t="str">
        <f t="shared" ca="1" si="19"/>
        <v/>
      </c>
    </row>
    <row r="622" spans="29:37" x14ac:dyDescent="0.2">
      <c r="AC622" s="1">
        <f>IF(ISBLANK(cp[[#This Row],[total_boys]]),SUM(cp[[#This Row],[boys_0-5_reached]],cp[[#This Row],[boys_6-12_reached]],cp[[#This Row],[boys_13-18_reached]]),cp[[#This Row],[total_boys]])</f>
        <v>0</v>
      </c>
      <c r="AD622" s="1">
        <f>IF(ISBLANK(cp[[#This Row],[total_girls]]),SUM(cp[[#This Row],[girls_0-5_reached]],cp[[#This Row],[girls_6-12_reached]],cp[[#This Row],[girls_13-18_reached]]),cp[[#This Row],[total_girls]])</f>
        <v>0</v>
      </c>
      <c r="AE622" s="1">
        <f>IF(ISBLANK(cp[[#This Row],[total_children]]),SUM(cp[[#This Row],[calc_boys]],cp[[#This Row],[calc_girls]]),cp[[#This Row],[total_children]])</f>
        <v>0</v>
      </c>
      <c r="AF622" s="1">
        <f>IF(ISBLANK(cp[[#This Row],[total_pwd]]),SUM(cp[[#This Row],[total_pwd_men]],cp[[#This Row],[total_pwd_women]]),cp[[#This Row],[total_pwd]])</f>
        <v>0</v>
      </c>
      <c r="AG622" s="1">
        <f>IF(ISBLANK(cp[[#This Row],[total_adults]]),SUM(cp[[#This Row],[total_men]],cp[[#This Row],[total_women]]),cp[[#This Row],[total_adults]])</f>
        <v>0</v>
      </c>
      <c r="AH622" s="1">
        <f>IF(ISBLANK(cp[[#This Row],[total_beneficiaries_reached]]),SUM(cp[[#This Row],[calc_children]],cp[[#This Row],[calc_adults]]),cp[[#This Row],[total_beneficiaries_reached]])</f>
        <v>0</v>
      </c>
      <c r="AI622" s="49" t="str">
        <f ca="1">IF(B622="","",OFFSET(table_admin1[[#Headers],[ADM1_PT]],MATCH(B622,admin1,0),1))</f>
        <v/>
      </c>
      <c r="AJ622" s="49" t="str">
        <f t="shared" ca="1" si="18"/>
        <v/>
      </c>
      <c r="AK622" s="49" t="str">
        <f t="shared" ca="1" si="19"/>
        <v/>
      </c>
    </row>
    <row r="623" spans="29:37" x14ac:dyDescent="0.2">
      <c r="AC623" s="1">
        <f>IF(ISBLANK(cp[[#This Row],[total_boys]]),SUM(cp[[#This Row],[boys_0-5_reached]],cp[[#This Row],[boys_6-12_reached]],cp[[#This Row],[boys_13-18_reached]]),cp[[#This Row],[total_boys]])</f>
        <v>0</v>
      </c>
      <c r="AD623" s="1">
        <f>IF(ISBLANK(cp[[#This Row],[total_girls]]),SUM(cp[[#This Row],[girls_0-5_reached]],cp[[#This Row],[girls_6-12_reached]],cp[[#This Row],[girls_13-18_reached]]),cp[[#This Row],[total_girls]])</f>
        <v>0</v>
      </c>
      <c r="AE623" s="1">
        <f>IF(ISBLANK(cp[[#This Row],[total_children]]),SUM(cp[[#This Row],[calc_boys]],cp[[#This Row],[calc_girls]]),cp[[#This Row],[total_children]])</f>
        <v>0</v>
      </c>
      <c r="AF623" s="1">
        <f>IF(ISBLANK(cp[[#This Row],[total_pwd]]),SUM(cp[[#This Row],[total_pwd_men]],cp[[#This Row],[total_pwd_women]]),cp[[#This Row],[total_pwd]])</f>
        <v>0</v>
      </c>
      <c r="AG623" s="1">
        <f>IF(ISBLANK(cp[[#This Row],[total_adults]]),SUM(cp[[#This Row],[total_men]],cp[[#This Row],[total_women]]),cp[[#This Row],[total_adults]])</f>
        <v>0</v>
      </c>
      <c r="AH623" s="1">
        <f>IF(ISBLANK(cp[[#This Row],[total_beneficiaries_reached]]),SUM(cp[[#This Row],[calc_children]],cp[[#This Row],[calc_adults]]),cp[[#This Row],[total_beneficiaries_reached]])</f>
        <v>0</v>
      </c>
      <c r="AI623" s="49" t="str">
        <f ca="1">IF(B623="","",OFFSET(table_admin1[[#Headers],[ADM1_PT]],MATCH(B623,admin1,0),1))</f>
        <v/>
      </c>
      <c r="AJ623" s="49" t="str">
        <f t="shared" ca="1" si="18"/>
        <v/>
      </c>
      <c r="AK623" s="49" t="str">
        <f t="shared" ca="1" si="19"/>
        <v/>
      </c>
    </row>
    <row r="624" spans="29:37" x14ac:dyDescent="0.2">
      <c r="AC624" s="1">
        <f>IF(ISBLANK(cp[[#This Row],[total_boys]]),SUM(cp[[#This Row],[boys_0-5_reached]],cp[[#This Row],[boys_6-12_reached]],cp[[#This Row],[boys_13-18_reached]]),cp[[#This Row],[total_boys]])</f>
        <v>0</v>
      </c>
      <c r="AD624" s="1">
        <f>IF(ISBLANK(cp[[#This Row],[total_girls]]),SUM(cp[[#This Row],[girls_0-5_reached]],cp[[#This Row],[girls_6-12_reached]],cp[[#This Row],[girls_13-18_reached]]),cp[[#This Row],[total_girls]])</f>
        <v>0</v>
      </c>
      <c r="AE624" s="1">
        <f>IF(ISBLANK(cp[[#This Row],[total_children]]),SUM(cp[[#This Row],[calc_boys]],cp[[#This Row],[calc_girls]]),cp[[#This Row],[total_children]])</f>
        <v>0</v>
      </c>
      <c r="AF624" s="1">
        <f>IF(ISBLANK(cp[[#This Row],[total_pwd]]),SUM(cp[[#This Row],[total_pwd_men]],cp[[#This Row],[total_pwd_women]]),cp[[#This Row],[total_pwd]])</f>
        <v>0</v>
      </c>
      <c r="AG624" s="1">
        <f>IF(ISBLANK(cp[[#This Row],[total_adults]]),SUM(cp[[#This Row],[total_men]],cp[[#This Row],[total_women]]),cp[[#This Row],[total_adults]])</f>
        <v>0</v>
      </c>
      <c r="AH624" s="1">
        <f>IF(ISBLANK(cp[[#This Row],[total_beneficiaries_reached]]),SUM(cp[[#This Row],[calc_children]],cp[[#This Row],[calc_adults]]),cp[[#This Row],[total_beneficiaries_reached]])</f>
        <v>0</v>
      </c>
      <c r="AI624" s="49" t="str">
        <f ca="1">IF(B624="","",OFFSET(table_admin1[[#Headers],[ADM1_PT]],MATCH(B624,admin1,0),1))</f>
        <v/>
      </c>
      <c r="AJ624" s="49" t="str">
        <f t="shared" ca="1" si="18"/>
        <v/>
      </c>
      <c r="AK624" s="49" t="str">
        <f t="shared" ca="1" si="19"/>
        <v/>
      </c>
    </row>
    <row r="625" spans="29:37" x14ac:dyDescent="0.2">
      <c r="AC625" s="1">
        <f>IF(ISBLANK(cp[[#This Row],[total_boys]]),SUM(cp[[#This Row],[boys_0-5_reached]],cp[[#This Row],[boys_6-12_reached]],cp[[#This Row],[boys_13-18_reached]]),cp[[#This Row],[total_boys]])</f>
        <v>0</v>
      </c>
      <c r="AD625" s="1">
        <f>IF(ISBLANK(cp[[#This Row],[total_girls]]),SUM(cp[[#This Row],[girls_0-5_reached]],cp[[#This Row],[girls_6-12_reached]],cp[[#This Row],[girls_13-18_reached]]),cp[[#This Row],[total_girls]])</f>
        <v>0</v>
      </c>
      <c r="AE625" s="1">
        <f>IF(ISBLANK(cp[[#This Row],[total_children]]),SUM(cp[[#This Row],[calc_boys]],cp[[#This Row],[calc_girls]]),cp[[#This Row],[total_children]])</f>
        <v>0</v>
      </c>
      <c r="AF625" s="1">
        <f>IF(ISBLANK(cp[[#This Row],[total_pwd]]),SUM(cp[[#This Row],[total_pwd_men]],cp[[#This Row],[total_pwd_women]]),cp[[#This Row],[total_pwd]])</f>
        <v>0</v>
      </c>
      <c r="AG625" s="1">
        <f>IF(ISBLANK(cp[[#This Row],[total_adults]]),SUM(cp[[#This Row],[total_men]],cp[[#This Row],[total_women]]),cp[[#This Row],[total_adults]])</f>
        <v>0</v>
      </c>
      <c r="AH625" s="1">
        <f>IF(ISBLANK(cp[[#This Row],[total_beneficiaries_reached]]),SUM(cp[[#This Row],[calc_children]],cp[[#This Row],[calc_adults]]),cp[[#This Row],[total_beneficiaries_reached]])</f>
        <v>0</v>
      </c>
      <c r="AI625" s="49" t="str">
        <f ca="1">IF(B625="","",OFFSET(table_admin1[[#Headers],[ADM1_PT]],MATCH(B625,admin1,0),1))</f>
        <v/>
      </c>
      <c r="AJ625" s="49" t="str">
        <f t="shared" ca="1" si="18"/>
        <v/>
      </c>
      <c r="AK625" s="49" t="str">
        <f t="shared" ca="1" si="19"/>
        <v/>
      </c>
    </row>
    <row r="626" spans="29:37" x14ac:dyDescent="0.2">
      <c r="AC626" s="1">
        <f>IF(ISBLANK(cp[[#This Row],[total_boys]]),SUM(cp[[#This Row],[boys_0-5_reached]],cp[[#This Row],[boys_6-12_reached]],cp[[#This Row],[boys_13-18_reached]]),cp[[#This Row],[total_boys]])</f>
        <v>0</v>
      </c>
      <c r="AD626" s="1">
        <f>IF(ISBLANK(cp[[#This Row],[total_girls]]),SUM(cp[[#This Row],[girls_0-5_reached]],cp[[#This Row],[girls_6-12_reached]],cp[[#This Row],[girls_13-18_reached]]),cp[[#This Row],[total_girls]])</f>
        <v>0</v>
      </c>
      <c r="AE626" s="1">
        <f>IF(ISBLANK(cp[[#This Row],[total_children]]),SUM(cp[[#This Row],[calc_boys]],cp[[#This Row],[calc_girls]]),cp[[#This Row],[total_children]])</f>
        <v>0</v>
      </c>
      <c r="AF626" s="1">
        <f>IF(ISBLANK(cp[[#This Row],[total_pwd]]),SUM(cp[[#This Row],[total_pwd_men]],cp[[#This Row],[total_pwd_women]]),cp[[#This Row],[total_pwd]])</f>
        <v>0</v>
      </c>
      <c r="AG626" s="1">
        <f>IF(ISBLANK(cp[[#This Row],[total_adults]]),SUM(cp[[#This Row],[total_men]],cp[[#This Row],[total_women]]),cp[[#This Row],[total_adults]])</f>
        <v>0</v>
      </c>
      <c r="AH626" s="1">
        <f>IF(ISBLANK(cp[[#This Row],[total_beneficiaries_reached]]),SUM(cp[[#This Row],[calc_children]],cp[[#This Row],[calc_adults]]),cp[[#This Row],[total_beneficiaries_reached]])</f>
        <v>0</v>
      </c>
      <c r="AI626" s="49" t="str">
        <f ca="1">IF(B626="","",OFFSET(table_admin1[[#Headers],[ADM1_PT]],MATCH(B626,admin1,0),1))</f>
        <v/>
      </c>
      <c r="AJ626" s="49" t="str">
        <f t="shared" ca="1" si="18"/>
        <v/>
      </c>
      <c r="AK626" s="49" t="str">
        <f t="shared" ca="1" si="19"/>
        <v/>
      </c>
    </row>
    <row r="627" spans="29:37" x14ac:dyDescent="0.2">
      <c r="AC627" s="1">
        <f>IF(ISBLANK(cp[[#This Row],[total_boys]]),SUM(cp[[#This Row],[boys_0-5_reached]],cp[[#This Row],[boys_6-12_reached]],cp[[#This Row],[boys_13-18_reached]]),cp[[#This Row],[total_boys]])</f>
        <v>0</v>
      </c>
      <c r="AD627" s="1">
        <f>IF(ISBLANK(cp[[#This Row],[total_girls]]),SUM(cp[[#This Row],[girls_0-5_reached]],cp[[#This Row],[girls_6-12_reached]],cp[[#This Row],[girls_13-18_reached]]),cp[[#This Row],[total_girls]])</f>
        <v>0</v>
      </c>
      <c r="AE627" s="1">
        <f>IF(ISBLANK(cp[[#This Row],[total_children]]),SUM(cp[[#This Row],[calc_boys]],cp[[#This Row],[calc_girls]]),cp[[#This Row],[total_children]])</f>
        <v>0</v>
      </c>
      <c r="AF627" s="1">
        <f>IF(ISBLANK(cp[[#This Row],[total_pwd]]),SUM(cp[[#This Row],[total_pwd_men]],cp[[#This Row],[total_pwd_women]]),cp[[#This Row],[total_pwd]])</f>
        <v>0</v>
      </c>
      <c r="AG627" s="1">
        <f>IF(ISBLANK(cp[[#This Row],[total_adults]]),SUM(cp[[#This Row],[total_men]],cp[[#This Row],[total_women]]),cp[[#This Row],[total_adults]])</f>
        <v>0</v>
      </c>
      <c r="AH627" s="1">
        <f>IF(ISBLANK(cp[[#This Row],[total_beneficiaries_reached]]),SUM(cp[[#This Row],[calc_children]],cp[[#This Row],[calc_adults]]),cp[[#This Row],[total_beneficiaries_reached]])</f>
        <v>0</v>
      </c>
      <c r="AI627" s="49" t="str">
        <f ca="1">IF(B627="","",OFFSET(table_admin1[[#Headers],[ADM1_PT]],MATCH(B627,admin1,0),1))</f>
        <v/>
      </c>
      <c r="AJ627" s="49" t="str">
        <f t="shared" ca="1" si="18"/>
        <v/>
      </c>
      <c r="AK627" s="49" t="str">
        <f t="shared" ca="1" si="19"/>
        <v/>
      </c>
    </row>
    <row r="628" spans="29:37" x14ac:dyDescent="0.2">
      <c r="AC628" s="1">
        <f>IF(ISBLANK(cp[[#This Row],[total_boys]]),SUM(cp[[#This Row],[boys_0-5_reached]],cp[[#This Row],[boys_6-12_reached]],cp[[#This Row],[boys_13-18_reached]]),cp[[#This Row],[total_boys]])</f>
        <v>0</v>
      </c>
      <c r="AD628" s="1">
        <f>IF(ISBLANK(cp[[#This Row],[total_girls]]),SUM(cp[[#This Row],[girls_0-5_reached]],cp[[#This Row],[girls_6-12_reached]],cp[[#This Row],[girls_13-18_reached]]),cp[[#This Row],[total_girls]])</f>
        <v>0</v>
      </c>
      <c r="AE628" s="1">
        <f>IF(ISBLANK(cp[[#This Row],[total_children]]),SUM(cp[[#This Row],[calc_boys]],cp[[#This Row],[calc_girls]]),cp[[#This Row],[total_children]])</f>
        <v>0</v>
      </c>
      <c r="AF628" s="1">
        <f>IF(ISBLANK(cp[[#This Row],[total_pwd]]),SUM(cp[[#This Row],[total_pwd_men]],cp[[#This Row],[total_pwd_women]]),cp[[#This Row],[total_pwd]])</f>
        <v>0</v>
      </c>
      <c r="AG628" s="1">
        <f>IF(ISBLANK(cp[[#This Row],[total_adults]]),SUM(cp[[#This Row],[total_men]],cp[[#This Row],[total_women]]),cp[[#This Row],[total_adults]])</f>
        <v>0</v>
      </c>
      <c r="AH628" s="1">
        <f>IF(ISBLANK(cp[[#This Row],[total_beneficiaries_reached]]),SUM(cp[[#This Row],[calc_children]],cp[[#This Row],[calc_adults]]),cp[[#This Row],[total_beneficiaries_reached]])</f>
        <v>0</v>
      </c>
      <c r="AI628" s="49" t="str">
        <f ca="1">IF(B628="","",OFFSET(table_admin1[[#Headers],[ADM1_PT]],MATCH(B628,admin1,0),1))</f>
        <v/>
      </c>
      <c r="AJ628" s="49" t="str">
        <f t="shared" ca="1" si="18"/>
        <v/>
      </c>
      <c r="AK628" s="49" t="str">
        <f t="shared" ca="1" si="19"/>
        <v/>
      </c>
    </row>
    <row r="629" spans="29:37" x14ac:dyDescent="0.2">
      <c r="AC629" s="1">
        <f>IF(ISBLANK(cp[[#This Row],[total_boys]]),SUM(cp[[#This Row],[boys_0-5_reached]],cp[[#This Row],[boys_6-12_reached]],cp[[#This Row],[boys_13-18_reached]]),cp[[#This Row],[total_boys]])</f>
        <v>0</v>
      </c>
      <c r="AD629" s="1">
        <f>IF(ISBLANK(cp[[#This Row],[total_girls]]),SUM(cp[[#This Row],[girls_0-5_reached]],cp[[#This Row],[girls_6-12_reached]],cp[[#This Row],[girls_13-18_reached]]),cp[[#This Row],[total_girls]])</f>
        <v>0</v>
      </c>
      <c r="AE629" s="1">
        <f>IF(ISBLANK(cp[[#This Row],[total_children]]),SUM(cp[[#This Row],[calc_boys]],cp[[#This Row],[calc_girls]]),cp[[#This Row],[total_children]])</f>
        <v>0</v>
      </c>
      <c r="AF629" s="1">
        <f>IF(ISBLANK(cp[[#This Row],[total_pwd]]),SUM(cp[[#This Row],[total_pwd_men]],cp[[#This Row],[total_pwd_women]]),cp[[#This Row],[total_pwd]])</f>
        <v>0</v>
      </c>
      <c r="AG629" s="1">
        <f>IF(ISBLANK(cp[[#This Row],[total_adults]]),SUM(cp[[#This Row],[total_men]],cp[[#This Row],[total_women]]),cp[[#This Row],[total_adults]])</f>
        <v>0</v>
      </c>
      <c r="AH629" s="1">
        <f>IF(ISBLANK(cp[[#This Row],[total_beneficiaries_reached]]),SUM(cp[[#This Row],[calc_children]],cp[[#This Row],[calc_adults]]),cp[[#This Row],[total_beneficiaries_reached]])</f>
        <v>0</v>
      </c>
      <c r="AI629" s="49" t="str">
        <f ca="1">IF(B629="","",OFFSET(table_admin1[[#Headers],[ADM1_PT]],MATCH(B629,admin1,0),1))</f>
        <v/>
      </c>
      <c r="AJ629" s="49" t="str">
        <f t="shared" ca="1" si="18"/>
        <v/>
      </c>
      <c r="AK629" s="49" t="str">
        <f t="shared" ca="1" si="19"/>
        <v/>
      </c>
    </row>
    <row r="630" spans="29:37" x14ac:dyDescent="0.2">
      <c r="AC630" s="1">
        <f>IF(ISBLANK(cp[[#This Row],[total_boys]]),SUM(cp[[#This Row],[boys_0-5_reached]],cp[[#This Row],[boys_6-12_reached]],cp[[#This Row],[boys_13-18_reached]]),cp[[#This Row],[total_boys]])</f>
        <v>0</v>
      </c>
      <c r="AD630" s="1">
        <f>IF(ISBLANK(cp[[#This Row],[total_girls]]),SUM(cp[[#This Row],[girls_0-5_reached]],cp[[#This Row],[girls_6-12_reached]],cp[[#This Row],[girls_13-18_reached]]),cp[[#This Row],[total_girls]])</f>
        <v>0</v>
      </c>
      <c r="AE630" s="1">
        <f>IF(ISBLANK(cp[[#This Row],[total_children]]),SUM(cp[[#This Row],[calc_boys]],cp[[#This Row],[calc_girls]]),cp[[#This Row],[total_children]])</f>
        <v>0</v>
      </c>
      <c r="AF630" s="1">
        <f>IF(ISBLANK(cp[[#This Row],[total_pwd]]),SUM(cp[[#This Row],[total_pwd_men]],cp[[#This Row],[total_pwd_women]]),cp[[#This Row],[total_pwd]])</f>
        <v>0</v>
      </c>
      <c r="AG630" s="1">
        <f>IF(ISBLANK(cp[[#This Row],[total_adults]]),SUM(cp[[#This Row],[total_men]],cp[[#This Row],[total_women]]),cp[[#This Row],[total_adults]])</f>
        <v>0</v>
      </c>
      <c r="AH630" s="1">
        <f>IF(ISBLANK(cp[[#This Row],[total_beneficiaries_reached]]),SUM(cp[[#This Row],[calc_children]],cp[[#This Row],[calc_adults]]),cp[[#This Row],[total_beneficiaries_reached]])</f>
        <v>0</v>
      </c>
      <c r="AI630" s="49" t="str">
        <f ca="1">IF(B630="","",OFFSET(table_admin1[[#Headers],[ADM1_PT]],MATCH(B630,admin1,0),1))</f>
        <v/>
      </c>
      <c r="AJ630" s="49" t="str">
        <f t="shared" ca="1" si="18"/>
        <v/>
      </c>
      <c r="AK630" s="49" t="str">
        <f t="shared" ca="1" si="19"/>
        <v/>
      </c>
    </row>
    <row r="631" spans="29:37" x14ac:dyDescent="0.2">
      <c r="AC631" s="1">
        <f>IF(ISBLANK(cp[[#This Row],[total_boys]]),SUM(cp[[#This Row],[boys_0-5_reached]],cp[[#This Row],[boys_6-12_reached]],cp[[#This Row],[boys_13-18_reached]]),cp[[#This Row],[total_boys]])</f>
        <v>0</v>
      </c>
      <c r="AD631" s="1">
        <f>IF(ISBLANK(cp[[#This Row],[total_girls]]),SUM(cp[[#This Row],[girls_0-5_reached]],cp[[#This Row],[girls_6-12_reached]],cp[[#This Row],[girls_13-18_reached]]),cp[[#This Row],[total_girls]])</f>
        <v>0</v>
      </c>
      <c r="AE631" s="1">
        <f>IF(ISBLANK(cp[[#This Row],[total_children]]),SUM(cp[[#This Row],[calc_boys]],cp[[#This Row],[calc_girls]]),cp[[#This Row],[total_children]])</f>
        <v>0</v>
      </c>
      <c r="AF631" s="1">
        <f>IF(ISBLANK(cp[[#This Row],[total_pwd]]),SUM(cp[[#This Row],[total_pwd_men]],cp[[#This Row],[total_pwd_women]]),cp[[#This Row],[total_pwd]])</f>
        <v>0</v>
      </c>
      <c r="AG631" s="1">
        <f>IF(ISBLANK(cp[[#This Row],[total_adults]]),SUM(cp[[#This Row],[total_men]],cp[[#This Row],[total_women]]),cp[[#This Row],[total_adults]])</f>
        <v>0</v>
      </c>
      <c r="AH631" s="1">
        <f>IF(ISBLANK(cp[[#This Row],[total_beneficiaries_reached]]),SUM(cp[[#This Row],[calc_children]],cp[[#This Row],[calc_adults]]),cp[[#This Row],[total_beneficiaries_reached]])</f>
        <v>0</v>
      </c>
      <c r="AI631" s="49" t="str">
        <f ca="1">IF(B631="","",OFFSET(table_admin1[[#Headers],[ADM1_PT]],MATCH(B631,admin1,0),1))</f>
        <v/>
      </c>
      <c r="AJ631" s="49" t="str">
        <f t="shared" ca="1" si="18"/>
        <v/>
      </c>
      <c r="AK631" s="49" t="str">
        <f t="shared" ca="1" si="19"/>
        <v/>
      </c>
    </row>
    <row r="632" spans="29:37" x14ac:dyDescent="0.2">
      <c r="AC632" s="1">
        <f>IF(ISBLANK(cp[[#This Row],[total_boys]]),SUM(cp[[#This Row],[boys_0-5_reached]],cp[[#This Row],[boys_6-12_reached]],cp[[#This Row],[boys_13-18_reached]]),cp[[#This Row],[total_boys]])</f>
        <v>0</v>
      </c>
      <c r="AD632" s="1">
        <f>IF(ISBLANK(cp[[#This Row],[total_girls]]),SUM(cp[[#This Row],[girls_0-5_reached]],cp[[#This Row],[girls_6-12_reached]],cp[[#This Row],[girls_13-18_reached]]),cp[[#This Row],[total_girls]])</f>
        <v>0</v>
      </c>
      <c r="AE632" s="1">
        <f>IF(ISBLANK(cp[[#This Row],[total_children]]),SUM(cp[[#This Row],[calc_boys]],cp[[#This Row],[calc_girls]]),cp[[#This Row],[total_children]])</f>
        <v>0</v>
      </c>
      <c r="AF632" s="1">
        <f>IF(ISBLANK(cp[[#This Row],[total_pwd]]),SUM(cp[[#This Row],[total_pwd_men]],cp[[#This Row],[total_pwd_women]]),cp[[#This Row],[total_pwd]])</f>
        <v>0</v>
      </c>
      <c r="AG632" s="1">
        <f>IF(ISBLANK(cp[[#This Row],[total_adults]]),SUM(cp[[#This Row],[total_men]],cp[[#This Row],[total_women]]),cp[[#This Row],[total_adults]])</f>
        <v>0</v>
      </c>
      <c r="AH632" s="1">
        <f>IF(ISBLANK(cp[[#This Row],[total_beneficiaries_reached]]),SUM(cp[[#This Row],[calc_children]],cp[[#This Row],[calc_adults]]),cp[[#This Row],[total_beneficiaries_reached]])</f>
        <v>0</v>
      </c>
      <c r="AI632" s="49" t="str">
        <f ca="1">IF(B632="","",OFFSET(table_admin1[[#Headers],[ADM1_PT]],MATCH(B632,admin1,0),1))</f>
        <v/>
      </c>
      <c r="AJ632" s="49" t="str">
        <f t="shared" ca="1" si="18"/>
        <v/>
      </c>
      <c r="AK632" s="49" t="str">
        <f t="shared" ca="1" si="19"/>
        <v/>
      </c>
    </row>
    <row r="633" spans="29:37" x14ac:dyDescent="0.2">
      <c r="AC633" s="1">
        <f>IF(ISBLANK(cp[[#This Row],[total_boys]]),SUM(cp[[#This Row],[boys_0-5_reached]],cp[[#This Row],[boys_6-12_reached]],cp[[#This Row],[boys_13-18_reached]]),cp[[#This Row],[total_boys]])</f>
        <v>0</v>
      </c>
      <c r="AD633" s="1">
        <f>IF(ISBLANK(cp[[#This Row],[total_girls]]),SUM(cp[[#This Row],[girls_0-5_reached]],cp[[#This Row],[girls_6-12_reached]],cp[[#This Row],[girls_13-18_reached]]),cp[[#This Row],[total_girls]])</f>
        <v>0</v>
      </c>
      <c r="AE633" s="1">
        <f>IF(ISBLANK(cp[[#This Row],[total_children]]),SUM(cp[[#This Row],[calc_boys]],cp[[#This Row],[calc_girls]]),cp[[#This Row],[total_children]])</f>
        <v>0</v>
      </c>
      <c r="AF633" s="1">
        <f>IF(ISBLANK(cp[[#This Row],[total_pwd]]),SUM(cp[[#This Row],[total_pwd_men]],cp[[#This Row],[total_pwd_women]]),cp[[#This Row],[total_pwd]])</f>
        <v>0</v>
      </c>
      <c r="AG633" s="1">
        <f>IF(ISBLANK(cp[[#This Row],[total_adults]]),SUM(cp[[#This Row],[total_men]],cp[[#This Row],[total_women]]),cp[[#This Row],[total_adults]])</f>
        <v>0</v>
      </c>
      <c r="AH633" s="1">
        <f>IF(ISBLANK(cp[[#This Row],[total_beneficiaries_reached]]),SUM(cp[[#This Row],[calc_children]],cp[[#This Row],[calc_adults]]),cp[[#This Row],[total_beneficiaries_reached]])</f>
        <v>0</v>
      </c>
      <c r="AI633" s="49" t="str">
        <f ca="1">IF(B633="","",OFFSET(table_admin1[[#Headers],[ADM1_PT]],MATCH(B633,admin1,0),1))</f>
        <v/>
      </c>
      <c r="AJ633" s="49" t="str">
        <f t="shared" ca="1" si="18"/>
        <v/>
      </c>
      <c r="AK633" s="49" t="str">
        <f t="shared" ca="1" si="19"/>
        <v/>
      </c>
    </row>
    <row r="634" spans="29:37" x14ac:dyDescent="0.2">
      <c r="AC634" s="1">
        <f>IF(ISBLANK(cp[[#This Row],[total_boys]]),SUM(cp[[#This Row],[boys_0-5_reached]],cp[[#This Row],[boys_6-12_reached]],cp[[#This Row],[boys_13-18_reached]]),cp[[#This Row],[total_boys]])</f>
        <v>0</v>
      </c>
      <c r="AD634" s="1">
        <f>IF(ISBLANK(cp[[#This Row],[total_girls]]),SUM(cp[[#This Row],[girls_0-5_reached]],cp[[#This Row],[girls_6-12_reached]],cp[[#This Row],[girls_13-18_reached]]),cp[[#This Row],[total_girls]])</f>
        <v>0</v>
      </c>
      <c r="AE634" s="1">
        <f>IF(ISBLANK(cp[[#This Row],[total_children]]),SUM(cp[[#This Row],[calc_boys]],cp[[#This Row],[calc_girls]]),cp[[#This Row],[total_children]])</f>
        <v>0</v>
      </c>
      <c r="AF634" s="1">
        <f>IF(ISBLANK(cp[[#This Row],[total_pwd]]),SUM(cp[[#This Row],[total_pwd_men]],cp[[#This Row],[total_pwd_women]]),cp[[#This Row],[total_pwd]])</f>
        <v>0</v>
      </c>
      <c r="AG634" s="1">
        <f>IF(ISBLANK(cp[[#This Row],[total_adults]]),SUM(cp[[#This Row],[total_men]],cp[[#This Row],[total_women]]),cp[[#This Row],[total_adults]])</f>
        <v>0</v>
      </c>
      <c r="AH634" s="1">
        <f>IF(ISBLANK(cp[[#This Row],[total_beneficiaries_reached]]),SUM(cp[[#This Row],[calc_children]],cp[[#This Row],[calc_adults]]),cp[[#This Row],[total_beneficiaries_reached]])</f>
        <v>0</v>
      </c>
      <c r="AI634" s="49" t="str">
        <f ca="1">IF(B634="","",OFFSET(table_admin1[[#Headers],[ADM1_PT]],MATCH(B634,admin1,0),1))</f>
        <v/>
      </c>
      <c r="AJ634" s="49" t="str">
        <f t="shared" ca="1" si="18"/>
        <v/>
      </c>
      <c r="AK634" s="49" t="str">
        <f t="shared" ca="1" si="19"/>
        <v/>
      </c>
    </row>
    <row r="635" spans="29:37" x14ac:dyDescent="0.2">
      <c r="AC635" s="1">
        <f>IF(ISBLANK(cp[[#This Row],[total_boys]]),SUM(cp[[#This Row],[boys_0-5_reached]],cp[[#This Row],[boys_6-12_reached]],cp[[#This Row],[boys_13-18_reached]]),cp[[#This Row],[total_boys]])</f>
        <v>0</v>
      </c>
      <c r="AD635" s="1">
        <f>IF(ISBLANK(cp[[#This Row],[total_girls]]),SUM(cp[[#This Row],[girls_0-5_reached]],cp[[#This Row],[girls_6-12_reached]],cp[[#This Row],[girls_13-18_reached]]),cp[[#This Row],[total_girls]])</f>
        <v>0</v>
      </c>
      <c r="AE635" s="1">
        <f>IF(ISBLANK(cp[[#This Row],[total_children]]),SUM(cp[[#This Row],[calc_boys]],cp[[#This Row],[calc_girls]]),cp[[#This Row],[total_children]])</f>
        <v>0</v>
      </c>
      <c r="AF635" s="1">
        <f>IF(ISBLANK(cp[[#This Row],[total_pwd]]),SUM(cp[[#This Row],[total_pwd_men]],cp[[#This Row],[total_pwd_women]]),cp[[#This Row],[total_pwd]])</f>
        <v>0</v>
      </c>
      <c r="AG635" s="1">
        <f>IF(ISBLANK(cp[[#This Row],[total_adults]]),SUM(cp[[#This Row],[total_men]],cp[[#This Row],[total_women]]),cp[[#This Row],[total_adults]])</f>
        <v>0</v>
      </c>
      <c r="AH635" s="1">
        <f>IF(ISBLANK(cp[[#This Row],[total_beneficiaries_reached]]),SUM(cp[[#This Row],[calc_children]],cp[[#This Row],[calc_adults]]),cp[[#This Row],[total_beneficiaries_reached]])</f>
        <v>0</v>
      </c>
      <c r="AI635" s="49" t="str">
        <f ca="1">IF(B635="","",OFFSET(table_admin1[[#Headers],[ADM1_PT]],MATCH(B635,admin1,0),1))</f>
        <v/>
      </c>
      <c r="AJ635" s="49" t="str">
        <f t="shared" ca="1" si="18"/>
        <v/>
      </c>
      <c r="AK635" s="49" t="str">
        <f t="shared" ca="1" si="19"/>
        <v/>
      </c>
    </row>
    <row r="636" spans="29:37" x14ac:dyDescent="0.2">
      <c r="AC636" s="1">
        <f>IF(ISBLANK(cp[[#This Row],[total_boys]]),SUM(cp[[#This Row],[boys_0-5_reached]],cp[[#This Row],[boys_6-12_reached]],cp[[#This Row],[boys_13-18_reached]]),cp[[#This Row],[total_boys]])</f>
        <v>0</v>
      </c>
      <c r="AD636" s="1">
        <f>IF(ISBLANK(cp[[#This Row],[total_girls]]),SUM(cp[[#This Row],[girls_0-5_reached]],cp[[#This Row],[girls_6-12_reached]],cp[[#This Row],[girls_13-18_reached]]),cp[[#This Row],[total_girls]])</f>
        <v>0</v>
      </c>
      <c r="AE636" s="1">
        <f>IF(ISBLANK(cp[[#This Row],[total_children]]),SUM(cp[[#This Row],[calc_boys]],cp[[#This Row],[calc_girls]]),cp[[#This Row],[total_children]])</f>
        <v>0</v>
      </c>
      <c r="AF636" s="1">
        <f>IF(ISBLANK(cp[[#This Row],[total_pwd]]),SUM(cp[[#This Row],[total_pwd_men]],cp[[#This Row],[total_pwd_women]]),cp[[#This Row],[total_pwd]])</f>
        <v>0</v>
      </c>
      <c r="AG636" s="1">
        <f>IF(ISBLANK(cp[[#This Row],[total_adults]]),SUM(cp[[#This Row],[total_men]],cp[[#This Row],[total_women]]),cp[[#This Row],[total_adults]])</f>
        <v>0</v>
      </c>
      <c r="AH636" s="1">
        <f>IF(ISBLANK(cp[[#This Row],[total_beneficiaries_reached]]),SUM(cp[[#This Row],[calc_children]],cp[[#This Row],[calc_adults]]),cp[[#This Row],[total_beneficiaries_reached]])</f>
        <v>0</v>
      </c>
      <c r="AI636" s="49" t="str">
        <f ca="1">IF(B636="","",OFFSET(table_admin1[[#Headers],[ADM1_PT]],MATCH(B636,admin1,0),1))</f>
        <v/>
      </c>
      <c r="AJ636" s="49" t="str">
        <f t="shared" ca="1" si="18"/>
        <v/>
      </c>
      <c r="AK636" s="49" t="str">
        <f t="shared" ca="1" si="19"/>
        <v/>
      </c>
    </row>
    <row r="637" spans="29:37" x14ac:dyDescent="0.2">
      <c r="AC637" s="1">
        <f>IF(ISBLANK(cp[[#This Row],[total_boys]]),SUM(cp[[#This Row],[boys_0-5_reached]],cp[[#This Row],[boys_6-12_reached]],cp[[#This Row],[boys_13-18_reached]]),cp[[#This Row],[total_boys]])</f>
        <v>0</v>
      </c>
      <c r="AD637" s="1">
        <f>IF(ISBLANK(cp[[#This Row],[total_girls]]),SUM(cp[[#This Row],[girls_0-5_reached]],cp[[#This Row],[girls_6-12_reached]],cp[[#This Row],[girls_13-18_reached]]),cp[[#This Row],[total_girls]])</f>
        <v>0</v>
      </c>
      <c r="AE637" s="1">
        <f>IF(ISBLANK(cp[[#This Row],[total_children]]),SUM(cp[[#This Row],[calc_boys]],cp[[#This Row],[calc_girls]]),cp[[#This Row],[total_children]])</f>
        <v>0</v>
      </c>
      <c r="AF637" s="1">
        <f>IF(ISBLANK(cp[[#This Row],[total_pwd]]),SUM(cp[[#This Row],[total_pwd_men]],cp[[#This Row],[total_pwd_women]]),cp[[#This Row],[total_pwd]])</f>
        <v>0</v>
      </c>
      <c r="AG637" s="1">
        <f>IF(ISBLANK(cp[[#This Row],[total_adults]]),SUM(cp[[#This Row],[total_men]],cp[[#This Row],[total_women]]),cp[[#This Row],[total_adults]])</f>
        <v>0</v>
      </c>
      <c r="AH637" s="1">
        <f>IF(ISBLANK(cp[[#This Row],[total_beneficiaries_reached]]),SUM(cp[[#This Row],[calc_children]],cp[[#This Row],[calc_adults]]),cp[[#This Row],[total_beneficiaries_reached]])</f>
        <v>0</v>
      </c>
      <c r="AI637" s="49" t="str">
        <f ca="1">IF(B637="","",OFFSET(table_admin1[[#Headers],[ADM1_PT]],MATCH(B637,admin1,0),1))</f>
        <v/>
      </c>
      <c r="AJ637" s="49" t="str">
        <f t="shared" ca="1" si="18"/>
        <v/>
      </c>
      <c r="AK637" s="49" t="str">
        <f t="shared" ca="1" si="19"/>
        <v/>
      </c>
    </row>
    <row r="638" spans="29:37" x14ac:dyDescent="0.2">
      <c r="AC638" s="1">
        <f>IF(ISBLANK(cp[[#This Row],[total_boys]]),SUM(cp[[#This Row],[boys_0-5_reached]],cp[[#This Row],[boys_6-12_reached]],cp[[#This Row],[boys_13-18_reached]]),cp[[#This Row],[total_boys]])</f>
        <v>0</v>
      </c>
      <c r="AD638" s="1">
        <f>IF(ISBLANK(cp[[#This Row],[total_girls]]),SUM(cp[[#This Row],[girls_0-5_reached]],cp[[#This Row],[girls_6-12_reached]],cp[[#This Row],[girls_13-18_reached]]),cp[[#This Row],[total_girls]])</f>
        <v>0</v>
      </c>
      <c r="AE638" s="1">
        <f>IF(ISBLANK(cp[[#This Row],[total_children]]),SUM(cp[[#This Row],[calc_boys]],cp[[#This Row],[calc_girls]]),cp[[#This Row],[total_children]])</f>
        <v>0</v>
      </c>
      <c r="AF638" s="1">
        <f>IF(ISBLANK(cp[[#This Row],[total_pwd]]),SUM(cp[[#This Row],[total_pwd_men]],cp[[#This Row],[total_pwd_women]]),cp[[#This Row],[total_pwd]])</f>
        <v>0</v>
      </c>
      <c r="AG638" s="1">
        <f>IF(ISBLANK(cp[[#This Row],[total_adults]]),SUM(cp[[#This Row],[total_men]],cp[[#This Row],[total_women]]),cp[[#This Row],[total_adults]])</f>
        <v>0</v>
      </c>
      <c r="AH638" s="1">
        <f>IF(ISBLANK(cp[[#This Row],[total_beneficiaries_reached]]),SUM(cp[[#This Row],[calc_children]],cp[[#This Row],[calc_adults]]),cp[[#This Row],[total_beneficiaries_reached]])</f>
        <v>0</v>
      </c>
      <c r="AI638" s="49" t="str">
        <f ca="1">IF(B638="","",OFFSET(table_admin1[[#Headers],[ADM1_PT]],MATCH(B638,admin1,0),1))</f>
        <v/>
      </c>
      <c r="AJ638" s="49" t="str">
        <f t="shared" ca="1" si="18"/>
        <v/>
      </c>
      <c r="AK638" s="49" t="str">
        <f t="shared" ca="1" si="19"/>
        <v/>
      </c>
    </row>
    <row r="639" spans="29:37" x14ac:dyDescent="0.2">
      <c r="AC639" s="1">
        <f>IF(ISBLANK(cp[[#This Row],[total_boys]]),SUM(cp[[#This Row],[boys_0-5_reached]],cp[[#This Row],[boys_6-12_reached]],cp[[#This Row],[boys_13-18_reached]]),cp[[#This Row],[total_boys]])</f>
        <v>0</v>
      </c>
      <c r="AD639" s="1">
        <f>IF(ISBLANK(cp[[#This Row],[total_girls]]),SUM(cp[[#This Row],[girls_0-5_reached]],cp[[#This Row],[girls_6-12_reached]],cp[[#This Row],[girls_13-18_reached]]),cp[[#This Row],[total_girls]])</f>
        <v>0</v>
      </c>
      <c r="AE639" s="1">
        <f>IF(ISBLANK(cp[[#This Row],[total_children]]),SUM(cp[[#This Row],[calc_boys]],cp[[#This Row],[calc_girls]]),cp[[#This Row],[total_children]])</f>
        <v>0</v>
      </c>
      <c r="AF639" s="1">
        <f>IF(ISBLANK(cp[[#This Row],[total_pwd]]),SUM(cp[[#This Row],[total_pwd_men]],cp[[#This Row],[total_pwd_women]]),cp[[#This Row],[total_pwd]])</f>
        <v>0</v>
      </c>
      <c r="AG639" s="1">
        <f>IF(ISBLANK(cp[[#This Row],[total_adults]]),SUM(cp[[#This Row],[total_men]],cp[[#This Row],[total_women]]),cp[[#This Row],[total_adults]])</f>
        <v>0</v>
      </c>
      <c r="AH639" s="1">
        <f>IF(ISBLANK(cp[[#This Row],[total_beneficiaries_reached]]),SUM(cp[[#This Row],[calc_children]],cp[[#This Row],[calc_adults]]),cp[[#This Row],[total_beneficiaries_reached]])</f>
        <v>0</v>
      </c>
      <c r="AI639" s="49" t="str">
        <f ca="1">IF(B639="","",OFFSET(table_admin1[[#Headers],[ADM1_PT]],MATCH(B639,admin1,0),1))</f>
        <v/>
      </c>
      <c r="AJ639" s="49" t="str">
        <f t="shared" ca="1" si="18"/>
        <v/>
      </c>
      <c r="AK639" s="49" t="str">
        <f t="shared" ca="1" si="19"/>
        <v/>
      </c>
    </row>
    <row r="640" spans="29:37" x14ac:dyDescent="0.2">
      <c r="AC640" s="1">
        <f>IF(ISBLANK(cp[[#This Row],[total_boys]]),SUM(cp[[#This Row],[boys_0-5_reached]],cp[[#This Row],[boys_6-12_reached]],cp[[#This Row],[boys_13-18_reached]]),cp[[#This Row],[total_boys]])</f>
        <v>0</v>
      </c>
      <c r="AD640" s="1">
        <f>IF(ISBLANK(cp[[#This Row],[total_girls]]),SUM(cp[[#This Row],[girls_0-5_reached]],cp[[#This Row],[girls_6-12_reached]],cp[[#This Row],[girls_13-18_reached]]),cp[[#This Row],[total_girls]])</f>
        <v>0</v>
      </c>
      <c r="AE640" s="1">
        <f>IF(ISBLANK(cp[[#This Row],[total_children]]),SUM(cp[[#This Row],[calc_boys]],cp[[#This Row],[calc_girls]]),cp[[#This Row],[total_children]])</f>
        <v>0</v>
      </c>
      <c r="AF640" s="1">
        <f>IF(ISBLANK(cp[[#This Row],[total_pwd]]),SUM(cp[[#This Row],[total_pwd_men]],cp[[#This Row],[total_pwd_women]]),cp[[#This Row],[total_pwd]])</f>
        <v>0</v>
      </c>
      <c r="AG640" s="1">
        <f>IF(ISBLANK(cp[[#This Row],[total_adults]]),SUM(cp[[#This Row],[total_men]],cp[[#This Row],[total_women]]),cp[[#This Row],[total_adults]])</f>
        <v>0</v>
      </c>
      <c r="AH640" s="1">
        <f>IF(ISBLANK(cp[[#This Row],[total_beneficiaries_reached]]),SUM(cp[[#This Row],[calc_children]],cp[[#This Row],[calc_adults]]),cp[[#This Row],[total_beneficiaries_reached]])</f>
        <v>0</v>
      </c>
      <c r="AI640" s="49" t="str">
        <f ca="1">IF(B640="","",OFFSET(table_admin1[[#Headers],[ADM1_PT]],MATCH(B640,admin1,0),1))</f>
        <v/>
      </c>
      <c r="AJ640" s="49" t="str">
        <f t="shared" ca="1" si="18"/>
        <v/>
      </c>
      <c r="AK640" s="49" t="str">
        <f t="shared" ca="1" si="19"/>
        <v/>
      </c>
    </row>
    <row r="641" spans="29:37" x14ac:dyDescent="0.2">
      <c r="AC641" s="1">
        <f>IF(ISBLANK(cp[[#This Row],[total_boys]]),SUM(cp[[#This Row],[boys_0-5_reached]],cp[[#This Row],[boys_6-12_reached]],cp[[#This Row],[boys_13-18_reached]]),cp[[#This Row],[total_boys]])</f>
        <v>0</v>
      </c>
      <c r="AD641" s="1">
        <f>IF(ISBLANK(cp[[#This Row],[total_girls]]),SUM(cp[[#This Row],[girls_0-5_reached]],cp[[#This Row],[girls_6-12_reached]],cp[[#This Row],[girls_13-18_reached]]),cp[[#This Row],[total_girls]])</f>
        <v>0</v>
      </c>
      <c r="AE641" s="1">
        <f>IF(ISBLANK(cp[[#This Row],[total_children]]),SUM(cp[[#This Row],[calc_boys]],cp[[#This Row],[calc_girls]]),cp[[#This Row],[total_children]])</f>
        <v>0</v>
      </c>
      <c r="AF641" s="1">
        <f>IF(ISBLANK(cp[[#This Row],[total_pwd]]),SUM(cp[[#This Row],[total_pwd_men]],cp[[#This Row],[total_pwd_women]]),cp[[#This Row],[total_pwd]])</f>
        <v>0</v>
      </c>
      <c r="AG641" s="1">
        <f>IF(ISBLANK(cp[[#This Row],[total_adults]]),SUM(cp[[#This Row],[total_men]],cp[[#This Row],[total_women]]),cp[[#This Row],[total_adults]])</f>
        <v>0</v>
      </c>
      <c r="AH641" s="1">
        <f>IF(ISBLANK(cp[[#This Row],[total_beneficiaries_reached]]),SUM(cp[[#This Row],[calc_children]],cp[[#This Row],[calc_adults]]),cp[[#This Row],[total_beneficiaries_reached]])</f>
        <v>0</v>
      </c>
      <c r="AI641" s="49" t="str">
        <f ca="1">IF(B641="","",OFFSET(table_admin1[[#Headers],[ADM1_PT]],MATCH(B641,admin1,0),1))</f>
        <v/>
      </c>
      <c r="AJ641" s="49" t="str">
        <f t="shared" ca="1" si="18"/>
        <v/>
      </c>
      <c r="AK641" s="49" t="str">
        <f t="shared" ca="1" si="19"/>
        <v/>
      </c>
    </row>
    <row r="642" spans="29:37" x14ac:dyDescent="0.2">
      <c r="AC642" s="1">
        <f>IF(ISBLANK(cp[[#This Row],[total_boys]]),SUM(cp[[#This Row],[boys_0-5_reached]],cp[[#This Row],[boys_6-12_reached]],cp[[#This Row],[boys_13-18_reached]]),cp[[#This Row],[total_boys]])</f>
        <v>0</v>
      </c>
      <c r="AD642" s="1">
        <f>IF(ISBLANK(cp[[#This Row],[total_girls]]),SUM(cp[[#This Row],[girls_0-5_reached]],cp[[#This Row],[girls_6-12_reached]],cp[[#This Row],[girls_13-18_reached]]),cp[[#This Row],[total_girls]])</f>
        <v>0</v>
      </c>
      <c r="AE642" s="1">
        <f>IF(ISBLANK(cp[[#This Row],[total_children]]),SUM(cp[[#This Row],[calc_boys]],cp[[#This Row],[calc_girls]]),cp[[#This Row],[total_children]])</f>
        <v>0</v>
      </c>
      <c r="AF642" s="1">
        <f>IF(ISBLANK(cp[[#This Row],[total_pwd]]),SUM(cp[[#This Row],[total_pwd_men]],cp[[#This Row],[total_pwd_women]]),cp[[#This Row],[total_pwd]])</f>
        <v>0</v>
      </c>
      <c r="AG642" s="1">
        <f>IF(ISBLANK(cp[[#This Row],[total_adults]]),SUM(cp[[#This Row],[total_men]],cp[[#This Row],[total_women]]),cp[[#This Row],[total_adults]])</f>
        <v>0</v>
      </c>
      <c r="AH642" s="1">
        <f>IF(ISBLANK(cp[[#This Row],[total_beneficiaries_reached]]),SUM(cp[[#This Row],[calc_children]],cp[[#This Row],[calc_adults]]),cp[[#This Row],[total_beneficiaries_reached]])</f>
        <v>0</v>
      </c>
      <c r="AI642" s="49" t="str">
        <f ca="1">IF(B642="","",OFFSET(table_admin1[[#Headers],[ADM1_PT]],MATCH(B642,admin1,0),1))</f>
        <v/>
      </c>
      <c r="AJ642" s="49" t="str">
        <f t="shared" ca="1" si="18"/>
        <v/>
      </c>
      <c r="AK642" s="49" t="str">
        <f t="shared" ca="1" si="19"/>
        <v/>
      </c>
    </row>
    <row r="643" spans="29:37" x14ac:dyDescent="0.2">
      <c r="AC643" s="1">
        <f>IF(ISBLANK(cp[[#This Row],[total_boys]]),SUM(cp[[#This Row],[boys_0-5_reached]],cp[[#This Row],[boys_6-12_reached]],cp[[#This Row],[boys_13-18_reached]]),cp[[#This Row],[total_boys]])</f>
        <v>0</v>
      </c>
      <c r="AD643" s="1">
        <f>IF(ISBLANK(cp[[#This Row],[total_girls]]),SUM(cp[[#This Row],[girls_0-5_reached]],cp[[#This Row],[girls_6-12_reached]],cp[[#This Row],[girls_13-18_reached]]),cp[[#This Row],[total_girls]])</f>
        <v>0</v>
      </c>
      <c r="AE643" s="1">
        <f>IF(ISBLANK(cp[[#This Row],[total_children]]),SUM(cp[[#This Row],[calc_boys]],cp[[#This Row],[calc_girls]]),cp[[#This Row],[total_children]])</f>
        <v>0</v>
      </c>
      <c r="AF643" s="1">
        <f>IF(ISBLANK(cp[[#This Row],[total_pwd]]),SUM(cp[[#This Row],[total_pwd_men]],cp[[#This Row],[total_pwd_women]]),cp[[#This Row],[total_pwd]])</f>
        <v>0</v>
      </c>
      <c r="AG643" s="1">
        <f>IF(ISBLANK(cp[[#This Row],[total_adults]]),SUM(cp[[#This Row],[total_men]],cp[[#This Row],[total_women]]),cp[[#This Row],[total_adults]])</f>
        <v>0</v>
      </c>
      <c r="AH643" s="1">
        <f>IF(ISBLANK(cp[[#This Row],[total_beneficiaries_reached]]),SUM(cp[[#This Row],[calc_children]],cp[[#This Row],[calc_adults]]),cp[[#This Row],[total_beneficiaries_reached]])</f>
        <v>0</v>
      </c>
      <c r="AI643" s="49" t="str">
        <f ca="1">IF(B643="","",OFFSET(table_admin1[[#Headers],[ADM1_PT]],MATCH(B643,admin1,0),1))</f>
        <v/>
      </c>
      <c r="AJ643" s="49" t="str">
        <f t="shared" ca="1" si="18"/>
        <v/>
      </c>
      <c r="AK643" s="49" t="str">
        <f t="shared" ca="1" si="19"/>
        <v/>
      </c>
    </row>
    <row r="644" spans="29:37" x14ac:dyDescent="0.2">
      <c r="AC644" s="1">
        <f>IF(ISBLANK(cp[[#This Row],[total_boys]]),SUM(cp[[#This Row],[boys_0-5_reached]],cp[[#This Row],[boys_6-12_reached]],cp[[#This Row],[boys_13-18_reached]]),cp[[#This Row],[total_boys]])</f>
        <v>0</v>
      </c>
      <c r="AD644" s="1">
        <f>IF(ISBLANK(cp[[#This Row],[total_girls]]),SUM(cp[[#This Row],[girls_0-5_reached]],cp[[#This Row],[girls_6-12_reached]],cp[[#This Row],[girls_13-18_reached]]),cp[[#This Row],[total_girls]])</f>
        <v>0</v>
      </c>
      <c r="AE644" s="1">
        <f>IF(ISBLANK(cp[[#This Row],[total_children]]),SUM(cp[[#This Row],[calc_boys]],cp[[#This Row],[calc_girls]]),cp[[#This Row],[total_children]])</f>
        <v>0</v>
      </c>
      <c r="AF644" s="1">
        <f>IF(ISBLANK(cp[[#This Row],[total_pwd]]),SUM(cp[[#This Row],[total_pwd_men]],cp[[#This Row],[total_pwd_women]]),cp[[#This Row],[total_pwd]])</f>
        <v>0</v>
      </c>
      <c r="AG644" s="1">
        <f>IF(ISBLANK(cp[[#This Row],[total_adults]]),SUM(cp[[#This Row],[total_men]],cp[[#This Row],[total_women]]),cp[[#This Row],[total_adults]])</f>
        <v>0</v>
      </c>
      <c r="AH644" s="1">
        <f>IF(ISBLANK(cp[[#This Row],[total_beneficiaries_reached]]),SUM(cp[[#This Row],[calc_children]],cp[[#This Row],[calc_adults]]),cp[[#This Row],[total_beneficiaries_reached]])</f>
        <v>0</v>
      </c>
      <c r="AI644" s="49" t="str">
        <f ca="1">IF(B644="","",OFFSET(table_admin1[[#Headers],[ADM1_PT]],MATCH(B644,admin1,0),1))</f>
        <v/>
      </c>
      <c r="AJ644" s="49" t="str">
        <f t="shared" ca="1" si="18"/>
        <v/>
      </c>
      <c r="AK644" s="49" t="str">
        <f t="shared" ca="1" si="19"/>
        <v/>
      </c>
    </row>
    <row r="645" spans="29:37" x14ac:dyDescent="0.2">
      <c r="AC645" s="1">
        <f>IF(ISBLANK(cp[[#This Row],[total_boys]]),SUM(cp[[#This Row],[boys_0-5_reached]],cp[[#This Row],[boys_6-12_reached]],cp[[#This Row],[boys_13-18_reached]]),cp[[#This Row],[total_boys]])</f>
        <v>0</v>
      </c>
      <c r="AD645" s="1">
        <f>IF(ISBLANK(cp[[#This Row],[total_girls]]),SUM(cp[[#This Row],[girls_0-5_reached]],cp[[#This Row],[girls_6-12_reached]],cp[[#This Row],[girls_13-18_reached]]),cp[[#This Row],[total_girls]])</f>
        <v>0</v>
      </c>
      <c r="AE645" s="1">
        <f>IF(ISBLANK(cp[[#This Row],[total_children]]),SUM(cp[[#This Row],[calc_boys]],cp[[#This Row],[calc_girls]]),cp[[#This Row],[total_children]])</f>
        <v>0</v>
      </c>
      <c r="AF645" s="1">
        <f>IF(ISBLANK(cp[[#This Row],[total_pwd]]),SUM(cp[[#This Row],[total_pwd_men]],cp[[#This Row],[total_pwd_women]]),cp[[#This Row],[total_pwd]])</f>
        <v>0</v>
      </c>
      <c r="AG645" s="1">
        <f>IF(ISBLANK(cp[[#This Row],[total_adults]]),SUM(cp[[#This Row],[total_men]],cp[[#This Row],[total_women]]),cp[[#This Row],[total_adults]])</f>
        <v>0</v>
      </c>
      <c r="AH645" s="1">
        <f>IF(ISBLANK(cp[[#This Row],[total_beneficiaries_reached]]),SUM(cp[[#This Row],[calc_children]],cp[[#This Row],[calc_adults]]),cp[[#This Row],[total_beneficiaries_reached]])</f>
        <v>0</v>
      </c>
      <c r="AI645" s="49" t="str">
        <f ca="1">IF(B645="","",OFFSET(table_admin1[[#Headers],[ADM1_PT]],MATCH(B645,admin1,0),1))</f>
        <v/>
      </c>
      <c r="AJ645" s="49" t="str">
        <f t="shared" ca="1" si="18"/>
        <v/>
      </c>
      <c r="AK645" s="49" t="str">
        <f t="shared" ca="1" si="19"/>
        <v/>
      </c>
    </row>
    <row r="646" spans="29:37" x14ac:dyDescent="0.2">
      <c r="AC646" s="1">
        <f>IF(ISBLANK(cp[[#This Row],[total_boys]]),SUM(cp[[#This Row],[boys_0-5_reached]],cp[[#This Row],[boys_6-12_reached]],cp[[#This Row],[boys_13-18_reached]]),cp[[#This Row],[total_boys]])</f>
        <v>0</v>
      </c>
      <c r="AD646" s="1">
        <f>IF(ISBLANK(cp[[#This Row],[total_girls]]),SUM(cp[[#This Row],[girls_0-5_reached]],cp[[#This Row],[girls_6-12_reached]],cp[[#This Row],[girls_13-18_reached]]),cp[[#This Row],[total_girls]])</f>
        <v>0</v>
      </c>
      <c r="AE646" s="1">
        <f>IF(ISBLANK(cp[[#This Row],[total_children]]),SUM(cp[[#This Row],[calc_boys]],cp[[#This Row],[calc_girls]]),cp[[#This Row],[total_children]])</f>
        <v>0</v>
      </c>
      <c r="AF646" s="1">
        <f>IF(ISBLANK(cp[[#This Row],[total_pwd]]),SUM(cp[[#This Row],[total_pwd_men]],cp[[#This Row],[total_pwd_women]]),cp[[#This Row],[total_pwd]])</f>
        <v>0</v>
      </c>
      <c r="AG646" s="1">
        <f>IF(ISBLANK(cp[[#This Row],[total_adults]]),SUM(cp[[#This Row],[total_men]],cp[[#This Row],[total_women]]),cp[[#This Row],[total_adults]])</f>
        <v>0</v>
      </c>
      <c r="AH646" s="1">
        <f>IF(ISBLANK(cp[[#This Row],[total_beneficiaries_reached]]),SUM(cp[[#This Row],[calc_children]],cp[[#This Row],[calc_adults]]),cp[[#This Row],[total_beneficiaries_reached]])</f>
        <v>0</v>
      </c>
      <c r="AI646" s="49" t="str">
        <f ca="1">IF(B646="","",OFFSET(table_admin1[[#Headers],[ADM1_PT]],MATCH(B646,admin1,0),1))</f>
        <v/>
      </c>
      <c r="AJ646" s="49" t="str">
        <f t="shared" ref="AJ646:AJ709" ca="1" si="20">IF(C646="","",INDEX(admin2_pcode,MATCH(C646,OFFSET(admin2_start,MATCH(AI646,admin1_linked_pcode,0),0,COUNTIF(admin1_linked_pcode,AI646)),0)+MATCH(AI646,admin1_linked_pcode,0)-1))</f>
        <v/>
      </c>
      <c r="AK646" s="49" t="str">
        <f t="shared" ref="AK646:AK709" ca="1" si="21">IF(D646="","",INDEX(admin3_pcode,MATCH(D646,OFFSET(admin3_start,MATCH(AJ646,admin2_linked_pcode,0),0,COUNTIF(admin2_linked_pcode,AJ646)),0)+MATCH(AJ646,admin2_linked_pcode,0)-1))</f>
        <v/>
      </c>
    </row>
    <row r="647" spans="29:37" x14ac:dyDescent="0.2">
      <c r="AC647" s="1">
        <f>IF(ISBLANK(cp[[#This Row],[total_boys]]),SUM(cp[[#This Row],[boys_0-5_reached]],cp[[#This Row],[boys_6-12_reached]],cp[[#This Row],[boys_13-18_reached]]),cp[[#This Row],[total_boys]])</f>
        <v>0</v>
      </c>
      <c r="AD647" s="1">
        <f>IF(ISBLANK(cp[[#This Row],[total_girls]]),SUM(cp[[#This Row],[girls_0-5_reached]],cp[[#This Row],[girls_6-12_reached]],cp[[#This Row],[girls_13-18_reached]]),cp[[#This Row],[total_girls]])</f>
        <v>0</v>
      </c>
      <c r="AE647" s="1">
        <f>IF(ISBLANK(cp[[#This Row],[total_children]]),SUM(cp[[#This Row],[calc_boys]],cp[[#This Row],[calc_girls]]),cp[[#This Row],[total_children]])</f>
        <v>0</v>
      </c>
      <c r="AF647" s="1">
        <f>IF(ISBLANK(cp[[#This Row],[total_pwd]]),SUM(cp[[#This Row],[total_pwd_men]],cp[[#This Row],[total_pwd_women]]),cp[[#This Row],[total_pwd]])</f>
        <v>0</v>
      </c>
      <c r="AG647" s="1">
        <f>IF(ISBLANK(cp[[#This Row],[total_adults]]),SUM(cp[[#This Row],[total_men]],cp[[#This Row],[total_women]]),cp[[#This Row],[total_adults]])</f>
        <v>0</v>
      </c>
      <c r="AH647" s="1">
        <f>IF(ISBLANK(cp[[#This Row],[total_beneficiaries_reached]]),SUM(cp[[#This Row],[calc_children]],cp[[#This Row],[calc_adults]]),cp[[#This Row],[total_beneficiaries_reached]])</f>
        <v>0</v>
      </c>
      <c r="AI647" s="49" t="str">
        <f ca="1">IF(B647="","",OFFSET(table_admin1[[#Headers],[ADM1_PT]],MATCH(B647,admin1,0),1))</f>
        <v/>
      </c>
      <c r="AJ647" s="49" t="str">
        <f t="shared" ca="1" si="20"/>
        <v/>
      </c>
      <c r="AK647" s="49" t="str">
        <f t="shared" ca="1" si="21"/>
        <v/>
      </c>
    </row>
    <row r="648" spans="29:37" x14ac:dyDescent="0.2">
      <c r="AC648" s="1">
        <f>IF(ISBLANK(cp[[#This Row],[total_boys]]),SUM(cp[[#This Row],[boys_0-5_reached]],cp[[#This Row],[boys_6-12_reached]],cp[[#This Row],[boys_13-18_reached]]),cp[[#This Row],[total_boys]])</f>
        <v>0</v>
      </c>
      <c r="AD648" s="1">
        <f>IF(ISBLANK(cp[[#This Row],[total_girls]]),SUM(cp[[#This Row],[girls_0-5_reached]],cp[[#This Row],[girls_6-12_reached]],cp[[#This Row],[girls_13-18_reached]]),cp[[#This Row],[total_girls]])</f>
        <v>0</v>
      </c>
      <c r="AE648" s="1">
        <f>IF(ISBLANK(cp[[#This Row],[total_children]]),SUM(cp[[#This Row],[calc_boys]],cp[[#This Row],[calc_girls]]),cp[[#This Row],[total_children]])</f>
        <v>0</v>
      </c>
      <c r="AF648" s="1">
        <f>IF(ISBLANK(cp[[#This Row],[total_pwd]]),SUM(cp[[#This Row],[total_pwd_men]],cp[[#This Row],[total_pwd_women]]),cp[[#This Row],[total_pwd]])</f>
        <v>0</v>
      </c>
      <c r="AG648" s="1">
        <f>IF(ISBLANK(cp[[#This Row],[total_adults]]),SUM(cp[[#This Row],[total_men]],cp[[#This Row],[total_women]]),cp[[#This Row],[total_adults]])</f>
        <v>0</v>
      </c>
      <c r="AH648" s="1">
        <f>IF(ISBLANK(cp[[#This Row],[total_beneficiaries_reached]]),SUM(cp[[#This Row],[calc_children]],cp[[#This Row],[calc_adults]]),cp[[#This Row],[total_beneficiaries_reached]])</f>
        <v>0</v>
      </c>
      <c r="AI648" s="49" t="str">
        <f ca="1">IF(B648="","",OFFSET(table_admin1[[#Headers],[ADM1_PT]],MATCH(B648,admin1,0),1))</f>
        <v/>
      </c>
      <c r="AJ648" s="49" t="str">
        <f t="shared" ca="1" si="20"/>
        <v/>
      </c>
      <c r="AK648" s="49" t="str">
        <f t="shared" ca="1" si="21"/>
        <v/>
      </c>
    </row>
    <row r="649" spans="29:37" x14ac:dyDescent="0.2">
      <c r="AC649" s="1">
        <f>IF(ISBLANK(cp[[#This Row],[total_boys]]),SUM(cp[[#This Row],[boys_0-5_reached]],cp[[#This Row],[boys_6-12_reached]],cp[[#This Row],[boys_13-18_reached]]),cp[[#This Row],[total_boys]])</f>
        <v>0</v>
      </c>
      <c r="AD649" s="1">
        <f>IF(ISBLANK(cp[[#This Row],[total_girls]]),SUM(cp[[#This Row],[girls_0-5_reached]],cp[[#This Row],[girls_6-12_reached]],cp[[#This Row],[girls_13-18_reached]]),cp[[#This Row],[total_girls]])</f>
        <v>0</v>
      </c>
      <c r="AE649" s="1">
        <f>IF(ISBLANK(cp[[#This Row],[total_children]]),SUM(cp[[#This Row],[calc_boys]],cp[[#This Row],[calc_girls]]),cp[[#This Row],[total_children]])</f>
        <v>0</v>
      </c>
      <c r="AF649" s="1">
        <f>IF(ISBLANK(cp[[#This Row],[total_pwd]]),SUM(cp[[#This Row],[total_pwd_men]],cp[[#This Row],[total_pwd_women]]),cp[[#This Row],[total_pwd]])</f>
        <v>0</v>
      </c>
      <c r="AG649" s="1">
        <f>IF(ISBLANK(cp[[#This Row],[total_adults]]),SUM(cp[[#This Row],[total_men]],cp[[#This Row],[total_women]]),cp[[#This Row],[total_adults]])</f>
        <v>0</v>
      </c>
      <c r="AH649" s="1">
        <f>IF(ISBLANK(cp[[#This Row],[total_beneficiaries_reached]]),SUM(cp[[#This Row],[calc_children]],cp[[#This Row],[calc_adults]]),cp[[#This Row],[total_beneficiaries_reached]])</f>
        <v>0</v>
      </c>
      <c r="AI649" s="49" t="str">
        <f ca="1">IF(B649="","",OFFSET(table_admin1[[#Headers],[ADM1_PT]],MATCH(B649,admin1,0),1))</f>
        <v/>
      </c>
      <c r="AJ649" s="49" t="str">
        <f t="shared" ca="1" si="20"/>
        <v/>
      </c>
      <c r="AK649" s="49" t="str">
        <f t="shared" ca="1" si="21"/>
        <v/>
      </c>
    </row>
    <row r="650" spans="29:37" x14ac:dyDescent="0.2">
      <c r="AC650" s="1">
        <f>IF(ISBLANK(cp[[#This Row],[total_boys]]),SUM(cp[[#This Row],[boys_0-5_reached]],cp[[#This Row],[boys_6-12_reached]],cp[[#This Row],[boys_13-18_reached]]),cp[[#This Row],[total_boys]])</f>
        <v>0</v>
      </c>
      <c r="AD650" s="1">
        <f>IF(ISBLANK(cp[[#This Row],[total_girls]]),SUM(cp[[#This Row],[girls_0-5_reached]],cp[[#This Row],[girls_6-12_reached]],cp[[#This Row],[girls_13-18_reached]]),cp[[#This Row],[total_girls]])</f>
        <v>0</v>
      </c>
      <c r="AE650" s="1">
        <f>IF(ISBLANK(cp[[#This Row],[total_children]]),SUM(cp[[#This Row],[calc_boys]],cp[[#This Row],[calc_girls]]),cp[[#This Row],[total_children]])</f>
        <v>0</v>
      </c>
      <c r="AF650" s="1">
        <f>IF(ISBLANK(cp[[#This Row],[total_pwd]]),SUM(cp[[#This Row],[total_pwd_men]],cp[[#This Row],[total_pwd_women]]),cp[[#This Row],[total_pwd]])</f>
        <v>0</v>
      </c>
      <c r="AG650" s="1">
        <f>IF(ISBLANK(cp[[#This Row],[total_adults]]),SUM(cp[[#This Row],[total_men]],cp[[#This Row],[total_women]]),cp[[#This Row],[total_adults]])</f>
        <v>0</v>
      </c>
      <c r="AH650" s="1">
        <f>IF(ISBLANK(cp[[#This Row],[total_beneficiaries_reached]]),SUM(cp[[#This Row],[calc_children]],cp[[#This Row],[calc_adults]]),cp[[#This Row],[total_beneficiaries_reached]])</f>
        <v>0</v>
      </c>
      <c r="AI650" s="49" t="str">
        <f ca="1">IF(B650="","",OFFSET(table_admin1[[#Headers],[ADM1_PT]],MATCH(B650,admin1,0),1))</f>
        <v/>
      </c>
      <c r="AJ650" s="49" t="str">
        <f t="shared" ca="1" si="20"/>
        <v/>
      </c>
      <c r="AK650" s="49" t="str">
        <f t="shared" ca="1" si="21"/>
        <v/>
      </c>
    </row>
    <row r="651" spans="29:37" x14ac:dyDescent="0.2">
      <c r="AC651" s="1">
        <f>IF(ISBLANK(cp[[#This Row],[total_boys]]),SUM(cp[[#This Row],[boys_0-5_reached]],cp[[#This Row],[boys_6-12_reached]],cp[[#This Row],[boys_13-18_reached]]),cp[[#This Row],[total_boys]])</f>
        <v>0</v>
      </c>
      <c r="AD651" s="1">
        <f>IF(ISBLANK(cp[[#This Row],[total_girls]]),SUM(cp[[#This Row],[girls_0-5_reached]],cp[[#This Row],[girls_6-12_reached]],cp[[#This Row],[girls_13-18_reached]]),cp[[#This Row],[total_girls]])</f>
        <v>0</v>
      </c>
      <c r="AE651" s="1">
        <f>IF(ISBLANK(cp[[#This Row],[total_children]]),SUM(cp[[#This Row],[calc_boys]],cp[[#This Row],[calc_girls]]),cp[[#This Row],[total_children]])</f>
        <v>0</v>
      </c>
      <c r="AF651" s="1">
        <f>IF(ISBLANK(cp[[#This Row],[total_pwd]]),SUM(cp[[#This Row],[total_pwd_men]],cp[[#This Row],[total_pwd_women]]),cp[[#This Row],[total_pwd]])</f>
        <v>0</v>
      </c>
      <c r="AG651" s="1">
        <f>IF(ISBLANK(cp[[#This Row],[total_adults]]),SUM(cp[[#This Row],[total_men]],cp[[#This Row],[total_women]]),cp[[#This Row],[total_adults]])</f>
        <v>0</v>
      </c>
      <c r="AH651" s="1">
        <f>IF(ISBLANK(cp[[#This Row],[total_beneficiaries_reached]]),SUM(cp[[#This Row],[calc_children]],cp[[#This Row],[calc_adults]]),cp[[#This Row],[total_beneficiaries_reached]])</f>
        <v>0</v>
      </c>
      <c r="AI651" s="49" t="str">
        <f ca="1">IF(B651="","",OFFSET(table_admin1[[#Headers],[ADM1_PT]],MATCH(B651,admin1,0),1))</f>
        <v/>
      </c>
      <c r="AJ651" s="49" t="str">
        <f t="shared" ca="1" si="20"/>
        <v/>
      </c>
      <c r="AK651" s="49" t="str">
        <f t="shared" ca="1" si="21"/>
        <v/>
      </c>
    </row>
    <row r="652" spans="29:37" x14ac:dyDescent="0.2">
      <c r="AC652" s="1">
        <f>IF(ISBLANK(cp[[#This Row],[total_boys]]),SUM(cp[[#This Row],[boys_0-5_reached]],cp[[#This Row],[boys_6-12_reached]],cp[[#This Row],[boys_13-18_reached]]),cp[[#This Row],[total_boys]])</f>
        <v>0</v>
      </c>
      <c r="AD652" s="1">
        <f>IF(ISBLANK(cp[[#This Row],[total_girls]]),SUM(cp[[#This Row],[girls_0-5_reached]],cp[[#This Row],[girls_6-12_reached]],cp[[#This Row],[girls_13-18_reached]]),cp[[#This Row],[total_girls]])</f>
        <v>0</v>
      </c>
      <c r="AE652" s="1">
        <f>IF(ISBLANK(cp[[#This Row],[total_children]]),SUM(cp[[#This Row],[calc_boys]],cp[[#This Row],[calc_girls]]),cp[[#This Row],[total_children]])</f>
        <v>0</v>
      </c>
      <c r="AF652" s="1">
        <f>IF(ISBLANK(cp[[#This Row],[total_pwd]]),SUM(cp[[#This Row],[total_pwd_men]],cp[[#This Row],[total_pwd_women]]),cp[[#This Row],[total_pwd]])</f>
        <v>0</v>
      </c>
      <c r="AG652" s="1">
        <f>IF(ISBLANK(cp[[#This Row],[total_adults]]),SUM(cp[[#This Row],[total_men]],cp[[#This Row],[total_women]]),cp[[#This Row],[total_adults]])</f>
        <v>0</v>
      </c>
      <c r="AH652" s="1">
        <f>IF(ISBLANK(cp[[#This Row],[total_beneficiaries_reached]]),SUM(cp[[#This Row],[calc_children]],cp[[#This Row],[calc_adults]]),cp[[#This Row],[total_beneficiaries_reached]])</f>
        <v>0</v>
      </c>
      <c r="AI652" s="49" t="str">
        <f ca="1">IF(B652="","",OFFSET(table_admin1[[#Headers],[ADM1_PT]],MATCH(B652,admin1,0),1))</f>
        <v/>
      </c>
      <c r="AJ652" s="49" t="str">
        <f t="shared" ca="1" si="20"/>
        <v/>
      </c>
      <c r="AK652" s="49" t="str">
        <f t="shared" ca="1" si="21"/>
        <v/>
      </c>
    </row>
    <row r="653" spans="29:37" x14ac:dyDescent="0.2">
      <c r="AC653" s="1">
        <f>IF(ISBLANK(cp[[#This Row],[total_boys]]),SUM(cp[[#This Row],[boys_0-5_reached]],cp[[#This Row],[boys_6-12_reached]],cp[[#This Row],[boys_13-18_reached]]),cp[[#This Row],[total_boys]])</f>
        <v>0</v>
      </c>
      <c r="AD653" s="1">
        <f>IF(ISBLANK(cp[[#This Row],[total_girls]]),SUM(cp[[#This Row],[girls_0-5_reached]],cp[[#This Row],[girls_6-12_reached]],cp[[#This Row],[girls_13-18_reached]]),cp[[#This Row],[total_girls]])</f>
        <v>0</v>
      </c>
      <c r="AE653" s="1">
        <f>IF(ISBLANK(cp[[#This Row],[total_children]]),SUM(cp[[#This Row],[calc_boys]],cp[[#This Row],[calc_girls]]),cp[[#This Row],[total_children]])</f>
        <v>0</v>
      </c>
      <c r="AF653" s="1">
        <f>IF(ISBLANK(cp[[#This Row],[total_pwd]]),SUM(cp[[#This Row],[total_pwd_men]],cp[[#This Row],[total_pwd_women]]),cp[[#This Row],[total_pwd]])</f>
        <v>0</v>
      </c>
      <c r="AG653" s="1">
        <f>IF(ISBLANK(cp[[#This Row],[total_adults]]),SUM(cp[[#This Row],[total_men]],cp[[#This Row],[total_women]]),cp[[#This Row],[total_adults]])</f>
        <v>0</v>
      </c>
      <c r="AH653" s="1">
        <f>IF(ISBLANK(cp[[#This Row],[total_beneficiaries_reached]]),SUM(cp[[#This Row],[calc_children]],cp[[#This Row],[calc_adults]]),cp[[#This Row],[total_beneficiaries_reached]])</f>
        <v>0</v>
      </c>
      <c r="AI653" s="49" t="str">
        <f ca="1">IF(B653="","",OFFSET(table_admin1[[#Headers],[ADM1_PT]],MATCH(B653,admin1,0),1))</f>
        <v/>
      </c>
      <c r="AJ653" s="49" t="str">
        <f t="shared" ca="1" si="20"/>
        <v/>
      </c>
      <c r="AK653" s="49" t="str">
        <f t="shared" ca="1" si="21"/>
        <v/>
      </c>
    </row>
    <row r="654" spans="29:37" x14ac:dyDescent="0.2">
      <c r="AC654" s="1">
        <f>IF(ISBLANK(cp[[#This Row],[total_boys]]),SUM(cp[[#This Row],[boys_0-5_reached]],cp[[#This Row],[boys_6-12_reached]],cp[[#This Row],[boys_13-18_reached]]),cp[[#This Row],[total_boys]])</f>
        <v>0</v>
      </c>
      <c r="AD654" s="1">
        <f>IF(ISBLANK(cp[[#This Row],[total_girls]]),SUM(cp[[#This Row],[girls_0-5_reached]],cp[[#This Row],[girls_6-12_reached]],cp[[#This Row],[girls_13-18_reached]]),cp[[#This Row],[total_girls]])</f>
        <v>0</v>
      </c>
      <c r="AE654" s="1">
        <f>IF(ISBLANK(cp[[#This Row],[total_children]]),SUM(cp[[#This Row],[calc_boys]],cp[[#This Row],[calc_girls]]),cp[[#This Row],[total_children]])</f>
        <v>0</v>
      </c>
      <c r="AF654" s="1">
        <f>IF(ISBLANK(cp[[#This Row],[total_pwd]]),SUM(cp[[#This Row],[total_pwd_men]],cp[[#This Row],[total_pwd_women]]),cp[[#This Row],[total_pwd]])</f>
        <v>0</v>
      </c>
      <c r="AG654" s="1">
        <f>IF(ISBLANK(cp[[#This Row],[total_adults]]),SUM(cp[[#This Row],[total_men]],cp[[#This Row],[total_women]]),cp[[#This Row],[total_adults]])</f>
        <v>0</v>
      </c>
      <c r="AH654" s="1">
        <f>IF(ISBLANK(cp[[#This Row],[total_beneficiaries_reached]]),SUM(cp[[#This Row],[calc_children]],cp[[#This Row],[calc_adults]]),cp[[#This Row],[total_beneficiaries_reached]])</f>
        <v>0</v>
      </c>
      <c r="AI654" s="49" t="str">
        <f ca="1">IF(B654="","",OFFSET(table_admin1[[#Headers],[ADM1_PT]],MATCH(B654,admin1,0),1))</f>
        <v/>
      </c>
      <c r="AJ654" s="49" t="str">
        <f t="shared" ca="1" si="20"/>
        <v/>
      </c>
      <c r="AK654" s="49" t="str">
        <f t="shared" ca="1" si="21"/>
        <v/>
      </c>
    </row>
    <row r="655" spans="29:37" x14ac:dyDescent="0.2">
      <c r="AC655" s="1">
        <f>IF(ISBLANK(cp[[#This Row],[total_boys]]),SUM(cp[[#This Row],[boys_0-5_reached]],cp[[#This Row],[boys_6-12_reached]],cp[[#This Row],[boys_13-18_reached]]),cp[[#This Row],[total_boys]])</f>
        <v>0</v>
      </c>
      <c r="AD655" s="1">
        <f>IF(ISBLANK(cp[[#This Row],[total_girls]]),SUM(cp[[#This Row],[girls_0-5_reached]],cp[[#This Row],[girls_6-12_reached]],cp[[#This Row],[girls_13-18_reached]]),cp[[#This Row],[total_girls]])</f>
        <v>0</v>
      </c>
      <c r="AE655" s="1">
        <f>IF(ISBLANK(cp[[#This Row],[total_children]]),SUM(cp[[#This Row],[calc_boys]],cp[[#This Row],[calc_girls]]),cp[[#This Row],[total_children]])</f>
        <v>0</v>
      </c>
      <c r="AF655" s="1">
        <f>IF(ISBLANK(cp[[#This Row],[total_pwd]]),SUM(cp[[#This Row],[total_pwd_men]],cp[[#This Row],[total_pwd_women]]),cp[[#This Row],[total_pwd]])</f>
        <v>0</v>
      </c>
      <c r="AG655" s="1">
        <f>IF(ISBLANK(cp[[#This Row],[total_adults]]),SUM(cp[[#This Row],[total_men]],cp[[#This Row],[total_women]]),cp[[#This Row],[total_adults]])</f>
        <v>0</v>
      </c>
      <c r="AH655" s="1">
        <f>IF(ISBLANK(cp[[#This Row],[total_beneficiaries_reached]]),SUM(cp[[#This Row],[calc_children]],cp[[#This Row],[calc_adults]]),cp[[#This Row],[total_beneficiaries_reached]])</f>
        <v>0</v>
      </c>
      <c r="AI655" s="49" t="str">
        <f ca="1">IF(B655="","",OFFSET(table_admin1[[#Headers],[ADM1_PT]],MATCH(B655,admin1,0),1))</f>
        <v/>
      </c>
      <c r="AJ655" s="49" t="str">
        <f t="shared" ca="1" si="20"/>
        <v/>
      </c>
      <c r="AK655" s="49" t="str">
        <f t="shared" ca="1" si="21"/>
        <v/>
      </c>
    </row>
    <row r="656" spans="29:37" x14ac:dyDescent="0.2">
      <c r="AC656" s="1">
        <f>IF(ISBLANK(cp[[#This Row],[total_boys]]),SUM(cp[[#This Row],[boys_0-5_reached]],cp[[#This Row],[boys_6-12_reached]],cp[[#This Row],[boys_13-18_reached]]),cp[[#This Row],[total_boys]])</f>
        <v>0</v>
      </c>
      <c r="AD656" s="1">
        <f>IF(ISBLANK(cp[[#This Row],[total_girls]]),SUM(cp[[#This Row],[girls_0-5_reached]],cp[[#This Row],[girls_6-12_reached]],cp[[#This Row],[girls_13-18_reached]]),cp[[#This Row],[total_girls]])</f>
        <v>0</v>
      </c>
      <c r="AE656" s="1">
        <f>IF(ISBLANK(cp[[#This Row],[total_children]]),SUM(cp[[#This Row],[calc_boys]],cp[[#This Row],[calc_girls]]),cp[[#This Row],[total_children]])</f>
        <v>0</v>
      </c>
      <c r="AF656" s="1">
        <f>IF(ISBLANK(cp[[#This Row],[total_pwd]]),SUM(cp[[#This Row],[total_pwd_men]],cp[[#This Row],[total_pwd_women]]),cp[[#This Row],[total_pwd]])</f>
        <v>0</v>
      </c>
      <c r="AG656" s="1">
        <f>IF(ISBLANK(cp[[#This Row],[total_adults]]),SUM(cp[[#This Row],[total_men]],cp[[#This Row],[total_women]]),cp[[#This Row],[total_adults]])</f>
        <v>0</v>
      </c>
      <c r="AH656" s="1">
        <f>IF(ISBLANK(cp[[#This Row],[total_beneficiaries_reached]]),SUM(cp[[#This Row],[calc_children]],cp[[#This Row],[calc_adults]]),cp[[#This Row],[total_beneficiaries_reached]])</f>
        <v>0</v>
      </c>
      <c r="AI656" s="49" t="str">
        <f ca="1">IF(B656="","",OFFSET(table_admin1[[#Headers],[ADM1_PT]],MATCH(B656,admin1,0),1))</f>
        <v/>
      </c>
      <c r="AJ656" s="49" t="str">
        <f t="shared" ca="1" si="20"/>
        <v/>
      </c>
      <c r="AK656" s="49" t="str">
        <f t="shared" ca="1" si="21"/>
        <v/>
      </c>
    </row>
    <row r="657" spans="29:37" x14ac:dyDescent="0.2">
      <c r="AC657" s="1">
        <f>IF(ISBLANK(cp[[#This Row],[total_boys]]),SUM(cp[[#This Row],[boys_0-5_reached]],cp[[#This Row],[boys_6-12_reached]],cp[[#This Row],[boys_13-18_reached]]),cp[[#This Row],[total_boys]])</f>
        <v>0</v>
      </c>
      <c r="AD657" s="1">
        <f>IF(ISBLANK(cp[[#This Row],[total_girls]]),SUM(cp[[#This Row],[girls_0-5_reached]],cp[[#This Row],[girls_6-12_reached]],cp[[#This Row],[girls_13-18_reached]]),cp[[#This Row],[total_girls]])</f>
        <v>0</v>
      </c>
      <c r="AE657" s="1">
        <f>IF(ISBLANK(cp[[#This Row],[total_children]]),SUM(cp[[#This Row],[calc_boys]],cp[[#This Row],[calc_girls]]),cp[[#This Row],[total_children]])</f>
        <v>0</v>
      </c>
      <c r="AF657" s="1">
        <f>IF(ISBLANK(cp[[#This Row],[total_pwd]]),SUM(cp[[#This Row],[total_pwd_men]],cp[[#This Row],[total_pwd_women]]),cp[[#This Row],[total_pwd]])</f>
        <v>0</v>
      </c>
      <c r="AG657" s="1">
        <f>IF(ISBLANK(cp[[#This Row],[total_adults]]),SUM(cp[[#This Row],[total_men]],cp[[#This Row],[total_women]]),cp[[#This Row],[total_adults]])</f>
        <v>0</v>
      </c>
      <c r="AH657" s="1">
        <f>IF(ISBLANK(cp[[#This Row],[total_beneficiaries_reached]]),SUM(cp[[#This Row],[calc_children]],cp[[#This Row],[calc_adults]]),cp[[#This Row],[total_beneficiaries_reached]])</f>
        <v>0</v>
      </c>
      <c r="AI657" s="49" t="str">
        <f ca="1">IF(B657="","",OFFSET(table_admin1[[#Headers],[ADM1_PT]],MATCH(B657,admin1,0),1))</f>
        <v/>
      </c>
      <c r="AJ657" s="49" t="str">
        <f t="shared" ca="1" si="20"/>
        <v/>
      </c>
      <c r="AK657" s="49" t="str">
        <f t="shared" ca="1" si="21"/>
        <v/>
      </c>
    </row>
    <row r="658" spans="29:37" x14ac:dyDescent="0.2">
      <c r="AC658" s="1">
        <f>IF(ISBLANK(cp[[#This Row],[total_boys]]),SUM(cp[[#This Row],[boys_0-5_reached]],cp[[#This Row],[boys_6-12_reached]],cp[[#This Row],[boys_13-18_reached]]),cp[[#This Row],[total_boys]])</f>
        <v>0</v>
      </c>
      <c r="AD658" s="1">
        <f>IF(ISBLANK(cp[[#This Row],[total_girls]]),SUM(cp[[#This Row],[girls_0-5_reached]],cp[[#This Row],[girls_6-12_reached]],cp[[#This Row],[girls_13-18_reached]]),cp[[#This Row],[total_girls]])</f>
        <v>0</v>
      </c>
      <c r="AE658" s="1">
        <f>IF(ISBLANK(cp[[#This Row],[total_children]]),SUM(cp[[#This Row],[calc_boys]],cp[[#This Row],[calc_girls]]),cp[[#This Row],[total_children]])</f>
        <v>0</v>
      </c>
      <c r="AF658" s="1">
        <f>IF(ISBLANK(cp[[#This Row],[total_pwd]]),SUM(cp[[#This Row],[total_pwd_men]],cp[[#This Row],[total_pwd_women]]),cp[[#This Row],[total_pwd]])</f>
        <v>0</v>
      </c>
      <c r="AG658" s="1">
        <f>IF(ISBLANK(cp[[#This Row],[total_adults]]),SUM(cp[[#This Row],[total_men]],cp[[#This Row],[total_women]]),cp[[#This Row],[total_adults]])</f>
        <v>0</v>
      </c>
      <c r="AH658" s="1">
        <f>IF(ISBLANK(cp[[#This Row],[total_beneficiaries_reached]]),SUM(cp[[#This Row],[calc_children]],cp[[#This Row],[calc_adults]]),cp[[#This Row],[total_beneficiaries_reached]])</f>
        <v>0</v>
      </c>
      <c r="AI658" s="49" t="str">
        <f ca="1">IF(B658="","",OFFSET(table_admin1[[#Headers],[ADM1_PT]],MATCH(B658,admin1,0),1))</f>
        <v/>
      </c>
      <c r="AJ658" s="49" t="str">
        <f t="shared" ca="1" si="20"/>
        <v/>
      </c>
      <c r="AK658" s="49" t="str">
        <f t="shared" ca="1" si="21"/>
        <v/>
      </c>
    </row>
    <row r="659" spans="29:37" x14ac:dyDescent="0.2">
      <c r="AC659" s="1">
        <f>IF(ISBLANK(cp[[#This Row],[total_boys]]),SUM(cp[[#This Row],[boys_0-5_reached]],cp[[#This Row],[boys_6-12_reached]],cp[[#This Row],[boys_13-18_reached]]),cp[[#This Row],[total_boys]])</f>
        <v>0</v>
      </c>
      <c r="AD659" s="1">
        <f>IF(ISBLANK(cp[[#This Row],[total_girls]]),SUM(cp[[#This Row],[girls_0-5_reached]],cp[[#This Row],[girls_6-12_reached]],cp[[#This Row],[girls_13-18_reached]]),cp[[#This Row],[total_girls]])</f>
        <v>0</v>
      </c>
      <c r="AE659" s="1">
        <f>IF(ISBLANK(cp[[#This Row],[total_children]]),SUM(cp[[#This Row],[calc_boys]],cp[[#This Row],[calc_girls]]),cp[[#This Row],[total_children]])</f>
        <v>0</v>
      </c>
      <c r="AF659" s="1">
        <f>IF(ISBLANK(cp[[#This Row],[total_pwd]]),SUM(cp[[#This Row],[total_pwd_men]],cp[[#This Row],[total_pwd_women]]),cp[[#This Row],[total_pwd]])</f>
        <v>0</v>
      </c>
      <c r="AG659" s="1">
        <f>IF(ISBLANK(cp[[#This Row],[total_adults]]),SUM(cp[[#This Row],[total_men]],cp[[#This Row],[total_women]]),cp[[#This Row],[total_adults]])</f>
        <v>0</v>
      </c>
      <c r="AH659" s="1">
        <f>IF(ISBLANK(cp[[#This Row],[total_beneficiaries_reached]]),SUM(cp[[#This Row],[calc_children]],cp[[#This Row],[calc_adults]]),cp[[#This Row],[total_beneficiaries_reached]])</f>
        <v>0</v>
      </c>
      <c r="AI659" s="49" t="str">
        <f ca="1">IF(B659="","",OFFSET(table_admin1[[#Headers],[ADM1_PT]],MATCH(B659,admin1,0),1))</f>
        <v/>
      </c>
      <c r="AJ659" s="49" t="str">
        <f t="shared" ca="1" si="20"/>
        <v/>
      </c>
      <c r="AK659" s="49" t="str">
        <f t="shared" ca="1" si="21"/>
        <v/>
      </c>
    </row>
    <row r="660" spans="29:37" x14ac:dyDescent="0.2">
      <c r="AC660" s="1">
        <f>IF(ISBLANK(cp[[#This Row],[total_boys]]),SUM(cp[[#This Row],[boys_0-5_reached]],cp[[#This Row],[boys_6-12_reached]],cp[[#This Row],[boys_13-18_reached]]),cp[[#This Row],[total_boys]])</f>
        <v>0</v>
      </c>
      <c r="AD660" s="1">
        <f>IF(ISBLANK(cp[[#This Row],[total_girls]]),SUM(cp[[#This Row],[girls_0-5_reached]],cp[[#This Row],[girls_6-12_reached]],cp[[#This Row],[girls_13-18_reached]]),cp[[#This Row],[total_girls]])</f>
        <v>0</v>
      </c>
      <c r="AE660" s="1">
        <f>IF(ISBLANK(cp[[#This Row],[total_children]]),SUM(cp[[#This Row],[calc_boys]],cp[[#This Row],[calc_girls]]),cp[[#This Row],[total_children]])</f>
        <v>0</v>
      </c>
      <c r="AF660" s="1">
        <f>IF(ISBLANK(cp[[#This Row],[total_pwd]]),SUM(cp[[#This Row],[total_pwd_men]],cp[[#This Row],[total_pwd_women]]),cp[[#This Row],[total_pwd]])</f>
        <v>0</v>
      </c>
      <c r="AG660" s="1">
        <f>IF(ISBLANK(cp[[#This Row],[total_adults]]),SUM(cp[[#This Row],[total_men]],cp[[#This Row],[total_women]]),cp[[#This Row],[total_adults]])</f>
        <v>0</v>
      </c>
      <c r="AH660" s="1">
        <f>IF(ISBLANK(cp[[#This Row],[total_beneficiaries_reached]]),SUM(cp[[#This Row],[calc_children]],cp[[#This Row],[calc_adults]]),cp[[#This Row],[total_beneficiaries_reached]])</f>
        <v>0</v>
      </c>
      <c r="AI660" s="49" t="str">
        <f ca="1">IF(B660="","",OFFSET(table_admin1[[#Headers],[ADM1_PT]],MATCH(B660,admin1,0),1))</f>
        <v/>
      </c>
      <c r="AJ660" s="49" t="str">
        <f t="shared" ca="1" si="20"/>
        <v/>
      </c>
      <c r="AK660" s="49" t="str">
        <f t="shared" ca="1" si="21"/>
        <v/>
      </c>
    </row>
    <row r="661" spans="29:37" x14ac:dyDescent="0.2">
      <c r="AC661" s="1">
        <f>IF(ISBLANK(cp[[#This Row],[total_boys]]),SUM(cp[[#This Row],[boys_0-5_reached]],cp[[#This Row],[boys_6-12_reached]],cp[[#This Row],[boys_13-18_reached]]),cp[[#This Row],[total_boys]])</f>
        <v>0</v>
      </c>
      <c r="AD661" s="1">
        <f>IF(ISBLANK(cp[[#This Row],[total_girls]]),SUM(cp[[#This Row],[girls_0-5_reached]],cp[[#This Row],[girls_6-12_reached]],cp[[#This Row],[girls_13-18_reached]]),cp[[#This Row],[total_girls]])</f>
        <v>0</v>
      </c>
      <c r="AE661" s="1">
        <f>IF(ISBLANK(cp[[#This Row],[total_children]]),SUM(cp[[#This Row],[calc_boys]],cp[[#This Row],[calc_girls]]),cp[[#This Row],[total_children]])</f>
        <v>0</v>
      </c>
      <c r="AF661" s="1">
        <f>IF(ISBLANK(cp[[#This Row],[total_pwd]]),SUM(cp[[#This Row],[total_pwd_men]],cp[[#This Row],[total_pwd_women]]),cp[[#This Row],[total_pwd]])</f>
        <v>0</v>
      </c>
      <c r="AG661" s="1">
        <f>IF(ISBLANK(cp[[#This Row],[total_adults]]),SUM(cp[[#This Row],[total_men]],cp[[#This Row],[total_women]]),cp[[#This Row],[total_adults]])</f>
        <v>0</v>
      </c>
      <c r="AH661" s="1">
        <f>IF(ISBLANK(cp[[#This Row],[total_beneficiaries_reached]]),SUM(cp[[#This Row],[calc_children]],cp[[#This Row],[calc_adults]]),cp[[#This Row],[total_beneficiaries_reached]])</f>
        <v>0</v>
      </c>
      <c r="AI661" s="49" t="str">
        <f ca="1">IF(B661="","",OFFSET(table_admin1[[#Headers],[ADM1_PT]],MATCH(B661,admin1,0),1))</f>
        <v/>
      </c>
      <c r="AJ661" s="49" t="str">
        <f t="shared" ca="1" si="20"/>
        <v/>
      </c>
      <c r="AK661" s="49" t="str">
        <f t="shared" ca="1" si="21"/>
        <v/>
      </c>
    </row>
    <row r="662" spans="29:37" x14ac:dyDescent="0.2">
      <c r="AC662" s="1">
        <f>IF(ISBLANK(cp[[#This Row],[total_boys]]),SUM(cp[[#This Row],[boys_0-5_reached]],cp[[#This Row],[boys_6-12_reached]],cp[[#This Row],[boys_13-18_reached]]),cp[[#This Row],[total_boys]])</f>
        <v>0</v>
      </c>
      <c r="AD662" s="1">
        <f>IF(ISBLANK(cp[[#This Row],[total_girls]]),SUM(cp[[#This Row],[girls_0-5_reached]],cp[[#This Row],[girls_6-12_reached]],cp[[#This Row],[girls_13-18_reached]]),cp[[#This Row],[total_girls]])</f>
        <v>0</v>
      </c>
      <c r="AE662" s="1">
        <f>IF(ISBLANK(cp[[#This Row],[total_children]]),SUM(cp[[#This Row],[calc_boys]],cp[[#This Row],[calc_girls]]),cp[[#This Row],[total_children]])</f>
        <v>0</v>
      </c>
      <c r="AF662" s="1">
        <f>IF(ISBLANK(cp[[#This Row],[total_pwd]]),SUM(cp[[#This Row],[total_pwd_men]],cp[[#This Row],[total_pwd_women]]),cp[[#This Row],[total_pwd]])</f>
        <v>0</v>
      </c>
      <c r="AG662" s="1">
        <f>IF(ISBLANK(cp[[#This Row],[total_adults]]),SUM(cp[[#This Row],[total_men]],cp[[#This Row],[total_women]]),cp[[#This Row],[total_adults]])</f>
        <v>0</v>
      </c>
      <c r="AH662" s="1">
        <f>IF(ISBLANK(cp[[#This Row],[total_beneficiaries_reached]]),SUM(cp[[#This Row],[calc_children]],cp[[#This Row],[calc_adults]]),cp[[#This Row],[total_beneficiaries_reached]])</f>
        <v>0</v>
      </c>
      <c r="AI662" s="49" t="str">
        <f ca="1">IF(B662="","",OFFSET(table_admin1[[#Headers],[ADM1_PT]],MATCH(B662,admin1,0),1))</f>
        <v/>
      </c>
      <c r="AJ662" s="49" t="str">
        <f t="shared" ca="1" si="20"/>
        <v/>
      </c>
      <c r="AK662" s="49" t="str">
        <f t="shared" ca="1" si="21"/>
        <v/>
      </c>
    </row>
    <row r="663" spans="29:37" x14ac:dyDescent="0.2">
      <c r="AC663" s="1">
        <f>IF(ISBLANK(cp[[#This Row],[total_boys]]),SUM(cp[[#This Row],[boys_0-5_reached]],cp[[#This Row],[boys_6-12_reached]],cp[[#This Row],[boys_13-18_reached]]),cp[[#This Row],[total_boys]])</f>
        <v>0</v>
      </c>
      <c r="AD663" s="1">
        <f>IF(ISBLANK(cp[[#This Row],[total_girls]]),SUM(cp[[#This Row],[girls_0-5_reached]],cp[[#This Row],[girls_6-12_reached]],cp[[#This Row],[girls_13-18_reached]]),cp[[#This Row],[total_girls]])</f>
        <v>0</v>
      </c>
      <c r="AE663" s="1">
        <f>IF(ISBLANK(cp[[#This Row],[total_children]]),SUM(cp[[#This Row],[calc_boys]],cp[[#This Row],[calc_girls]]),cp[[#This Row],[total_children]])</f>
        <v>0</v>
      </c>
      <c r="AF663" s="1">
        <f>IF(ISBLANK(cp[[#This Row],[total_pwd]]),SUM(cp[[#This Row],[total_pwd_men]],cp[[#This Row],[total_pwd_women]]),cp[[#This Row],[total_pwd]])</f>
        <v>0</v>
      </c>
      <c r="AG663" s="1">
        <f>IF(ISBLANK(cp[[#This Row],[total_adults]]),SUM(cp[[#This Row],[total_men]],cp[[#This Row],[total_women]]),cp[[#This Row],[total_adults]])</f>
        <v>0</v>
      </c>
      <c r="AH663" s="1">
        <f>IF(ISBLANK(cp[[#This Row],[total_beneficiaries_reached]]),SUM(cp[[#This Row],[calc_children]],cp[[#This Row],[calc_adults]]),cp[[#This Row],[total_beneficiaries_reached]])</f>
        <v>0</v>
      </c>
      <c r="AI663" s="49" t="str">
        <f ca="1">IF(B663="","",OFFSET(table_admin1[[#Headers],[ADM1_PT]],MATCH(B663,admin1,0),1))</f>
        <v/>
      </c>
      <c r="AJ663" s="49" t="str">
        <f t="shared" ca="1" si="20"/>
        <v/>
      </c>
      <c r="AK663" s="49" t="str">
        <f t="shared" ca="1" si="21"/>
        <v/>
      </c>
    </row>
    <row r="664" spans="29:37" x14ac:dyDescent="0.2">
      <c r="AC664" s="1">
        <f>IF(ISBLANK(cp[[#This Row],[total_boys]]),SUM(cp[[#This Row],[boys_0-5_reached]],cp[[#This Row],[boys_6-12_reached]],cp[[#This Row],[boys_13-18_reached]]),cp[[#This Row],[total_boys]])</f>
        <v>0</v>
      </c>
      <c r="AD664" s="1">
        <f>IF(ISBLANK(cp[[#This Row],[total_girls]]),SUM(cp[[#This Row],[girls_0-5_reached]],cp[[#This Row],[girls_6-12_reached]],cp[[#This Row],[girls_13-18_reached]]),cp[[#This Row],[total_girls]])</f>
        <v>0</v>
      </c>
      <c r="AE664" s="1">
        <f>IF(ISBLANK(cp[[#This Row],[total_children]]),SUM(cp[[#This Row],[calc_boys]],cp[[#This Row],[calc_girls]]),cp[[#This Row],[total_children]])</f>
        <v>0</v>
      </c>
      <c r="AF664" s="1">
        <f>IF(ISBLANK(cp[[#This Row],[total_pwd]]),SUM(cp[[#This Row],[total_pwd_men]],cp[[#This Row],[total_pwd_women]]),cp[[#This Row],[total_pwd]])</f>
        <v>0</v>
      </c>
      <c r="AG664" s="1">
        <f>IF(ISBLANK(cp[[#This Row],[total_adults]]),SUM(cp[[#This Row],[total_men]],cp[[#This Row],[total_women]]),cp[[#This Row],[total_adults]])</f>
        <v>0</v>
      </c>
      <c r="AH664" s="1">
        <f>IF(ISBLANK(cp[[#This Row],[total_beneficiaries_reached]]),SUM(cp[[#This Row],[calc_children]],cp[[#This Row],[calc_adults]]),cp[[#This Row],[total_beneficiaries_reached]])</f>
        <v>0</v>
      </c>
      <c r="AI664" s="49" t="str">
        <f ca="1">IF(B664="","",OFFSET(table_admin1[[#Headers],[ADM1_PT]],MATCH(B664,admin1,0),1))</f>
        <v/>
      </c>
      <c r="AJ664" s="49" t="str">
        <f t="shared" ca="1" si="20"/>
        <v/>
      </c>
      <c r="AK664" s="49" t="str">
        <f t="shared" ca="1" si="21"/>
        <v/>
      </c>
    </row>
    <row r="665" spans="29:37" x14ac:dyDescent="0.2">
      <c r="AC665" s="1">
        <f>IF(ISBLANK(cp[[#This Row],[total_boys]]),SUM(cp[[#This Row],[boys_0-5_reached]],cp[[#This Row],[boys_6-12_reached]],cp[[#This Row],[boys_13-18_reached]]),cp[[#This Row],[total_boys]])</f>
        <v>0</v>
      </c>
      <c r="AD665" s="1">
        <f>IF(ISBLANK(cp[[#This Row],[total_girls]]),SUM(cp[[#This Row],[girls_0-5_reached]],cp[[#This Row],[girls_6-12_reached]],cp[[#This Row],[girls_13-18_reached]]),cp[[#This Row],[total_girls]])</f>
        <v>0</v>
      </c>
      <c r="AE665" s="1">
        <f>IF(ISBLANK(cp[[#This Row],[total_children]]),SUM(cp[[#This Row],[calc_boys]],cp[[#This Row],[calc_girls]]),cp[[#This Row],[total_children]])</f>
        <v>0</v>
      </c>
      <c r="AF665" s="1">
        <f>IF(ISBLANK(cp[[#This Row],[total_pwd]]),SUM(cp[[#This Row],[total_pwd_men]],cp[[#This Row],[total_pwd_women]]),cp[[#This Row],[total_pwd]])</f>
        <v>0</v>
      </c>
      <c r="AG665" s="1">
        <f>IF(ISBLANK(cp[[#This Row],[total_adults]]),SUM(cp[[#This Row],[total_men]],cp[[#This Row],[total_women]]),cp[[#This Row],[total_adults]])</f>
        <v>0</v>
      </c>
      <c r="AH665" s="1">
        <f>IF(ISBLANK(cp[[#This Row],[total_beneficiaries_reached]]),SUM(cp[[#This Row],[calc_children]],cp[[#This Row],[calc_adults]]),cp[[#This Row],[total_beneficiaries_reached]])</f>
        <v>0</v>
      </c>
      <c r="AI665" s="49" t="str">
        <f ca="1">IF(B665="","",OFFSET(table_admin1[[#Headers],[ADM1_PT]],MATCH(B665,admin1,0),1))</f>
        <v/>
      </c>
      <c r="AJ665" s="49" t="str">
        <f t="shared" ca="1" si="20"/>
        <v/>
      </c>
      <c r="AK665" s="49" t="str">
        <f t="shared" ca="1" si="21"/>
        <v/>
      </c>
    </row>
    <row r="666" spans="29:37" x14ac:dyDescent="0.2">
      <c r="AC666" s="1">
        <f>IF(ISBLANK(cp[[#This Row],[total_boys]]),SUM(cp[[#This Row],[boys_0-5_reached]],cp[[#This Row],[boys_6-12_reached]],cp[[#This Row],[boys_13-18_reached]]),cp[[#This Row],[total_boys]])</f>
        <v>0</v>
      </c>
      <c r="AD666" s="1">
        <f>IF(ISBLANK(cp[[#This Row],[total_girls]]),SUM(cp[[#This Row],[girls_0-5_reached]],cp[[#This Row],[girls_6-12_reached]],cp[[#This Row],[girls_13-18_reached]]),cp[[#This Row],[total_girls]])</f>
        <v>0</v>
      </c>
      <c r="AE666" s="1">
        <f>IF(ISBLANK(cp[[#This Row],[total_children]]),SUM(cp[[#This Row],[calc_boys]],cp[[#This Row],[calc_girls]]),cp[[#This Row],[total_children]])</f>
        <v>0</v>
      </c>
      <c r="AF666" s="1">
        <f>IF(ISBLANK(cp[[#This Row],[total_pwd]]),SUM(cp[[#This Row],[total_pwd_men]],cp[[#This Row],[total_pwd_women]]),cp[[#This Row],[total_pwd]])</f>
        <v>0</v>
      </c>
      <c r="AG666" s="1">
        <f>IF(ISBLANK(cp[[#This Row],[total_adults]]),SUM(cp[[#This Row],[total_men]],cp[[#This Row],[total_women]]),cp[[#This Row],[total_adults]])</f>
        <v>0</v>
      </c>
      <c r="AH666" s="1">
        <f>IF(ISBLANK(cp[[#This Row],[total_beneficiaries_reached]]),SUM(cp[[#This Row],[calc_children]],cp[[#This Row],[calc_adults]]),cp[[#This Row],[total_beneficiaries_reached]])</f>
        <v>0</v>
      </c>
      <c r="AI666" s="49" t="str">
        <f ca="1">IF(B666="","",OFFSET(table_admin1[[#Headers],[ADM1_PT]],MATCH(B666,admin1,0),1))</f>
        <v/>
      </c>
      <c r="AJ666" s="49" t="str">
        <f t="shared" ca="1" si="20"/>
        <v/>
      </c>
      <c r="AK666" s="49" t="str">
        <f t="shared" ca="1" si="21"/>
        <v/>
      </c>
    </row>
    <row r="667" spans="29:37" x14ac:dyDescent="0.2">
      <c r="AC667" s="1">
        <f>IF(ISBLANK(cp[[#This Row],[total_boys]]),SUM(cp[[#This Row],[boys_0-5_reached]],cp[[#This Row],[boys_6-12_reached]],cp[[#This Row],[boys_13-18_reached]]),cp[[#This Row],[total_boys]])</f>
        <v>0</v>
      </c>
      <c r="AD667" s="1">
        <f>IF(ISBLANK(cp[[#This Row],[total_girls]]),SUM(cp[[#This Row],[girls_0-5_reached]],cp[[#This Row],[girls_6-12_reached]],cp[[#This Row],[girls_13-18_reached]]),cp[[#This Row],[total_girls]])</f>
        <v>0</v>
      </c>
      <c r="AE667" s="1">
        <f>IF(ISBLANK(cp[[#This Row],[total_children]]),SUM(cp[[#This Row],[calc_boys]],cp[[#This Row],[calc_girls]]),cp[[#This Row],[total_children]])</f>
        <v>0</v>
      </c>
      <c r="AF667" s="1">
        <f>IF(ISBLANK(cp[[#This Row],[total_pwd]]),SUM(cp[[#This Row],[total_pwd_men]],cp[[#This Row],[total_pwd_women]]),cp[[#This Row],[total_pwd]])</f>
        <v>0</v>
      </c>
      <c r="AG667" s="1">
        <f>IF(ISBLANK(cp[[#This Row],[total_adults]]),SUM(cp[[#This Row],[total_men]],cp[[#This Row],[total_women]]),cp[[#This Row],[total_adults]])</f>
        <v>0</v>
      </c>
      <c r="AH667" s="1">
        <f>IF(ISBLANK(cp[[#This Row],[total_beneficiaries_reached]]),SUM(cp[[#This Row],[calc_children]],cp[[#This Row],[calc_adults]]),cp[[#This Row],[total_beneficiaries_reached]])</f>
        <v>0</v>
      </c>
      <c r="AI667" s="49" t="str">
        <f ca="1">IF(B667="","",OFFSET(table_admin1[[#Headers],[ADM1_PT]],MATCH(B667,admin1,0),1))</f>
        <v/>
      </c>
      <c r="AJ667" s="49" t="str">
        <f t="shared" ca="1" si="20"/>
        <v/>
      </c>
      <c r="AK667" s="49" t="str">
        <f t="shared" ca="1" si="21"/>
        <v/>
      </c>
    </row>
    <row r="668" spans="29:37" x14ac:dyDescent="0.2">
      <c r="AC668" s="1">
        <f>IF(ISBLANK(cp[[#This Row],[total_boys]]),SUM(cp[[#This Row],[boys_0-5_reached]],cp[[#This Row],[boys_6-12_reached]],cp[[#This Row],[boys_13-18_reached]]),cp[[#This Row],[total_boys]])</f>
        <v>0</v>
      </c>
      <c r="AD668" s="1">
        <f>IF(ISBLANK(cp[[#This Row],[total_girls]]),SUM(cp[[#This Row],[girls_0-5_reached]],cp[[#This Row],[girls_6-12_reached]],cp[[#This Row],[girls_13-18_reached]]),cp[[#This Row],[total_girls]])</f>
        <v>0</v>
      </c>
      <c r="AE668" s="1">
        <f>IF(ISBLANK(cp[[#This Row],[total_children]]),SUM(cp[[#This Row],[calc_boys]],cp[[#This Row],[calc_girls]]),cp[[#This Row],[total_children]])</f>
        <v>0</v>
      </c>
      <c r="AF668" s="1">
        <f>IF(ISBLANK(cp[[#This Row],[total_pwd]]),SUM(cp[[#This Row],[total_pwd_men]],cp[[#This Row],[total_pwd_women]]),cp[[#This Row],[total_pwd]])</f>
        <v>0</v>
      </c>
      <c r="AG668" s="1">
        <f>IF(ISBLANK(cp[[#This Row],[total_adults]]),SUM(cp[[#This Row],[total_men]],cp[[#This Row],[total_women]]),cp[[#This Row],[total_adults]])</f>
        <v>0</v>
      </c>
      <c r="AH668" s="1">
        <f>IF(ISBLANK(cp[[#This Row],[total_beneficiaries_reached]]),SUM(cp[[#This Row],[calc_children]],cp[[#This Row],[calc_adults]]),cp[[#This Row],[total_beneficiaries_reached]])</f>
        <v>0</v>
      </c>
      <c r="AI668" s="49" t="str">
        <f ca="1">IF(B668="","",OFFSET(table_admin1[[#Headers],[ADM1_PT]],MATCH(B668,admin1,0),1))</f>
        <v/>
      </c>
      <c r="AJ668" s="49" t="str">
        <f t="shared" ca="1" si="20"/>
        <v/>
      </c>
      <c r="AK668" s="49" t="str">
        <f t="shared" ca="1" si="21"/>
        <v/>
      </c>
    </row>
    <row r="669" spans="29:37" x14ac:dyDescent="0.2">
      <c r="AC669" s="1">
        <f>IF(ISBLANK(cp[[#This Row],[total_boys]]),SUM(cp[[#This Row],[boys_0-5_reached]],cp[[#This Row],[boys_6-12_reached]],cp[[#This Row],[boys_13-18_reached]]),cp[[#This Row],[total_boys]])</f>
        <v>0</v>
      </c>
      <c r="AD669" s="1">
        <f>IF(ISBLANK(cp[[#This Row],[total_girls]]),SUM(cp[[#This Row],[girls_0-5_reached]],cp[[#This Row],[girls_6-12_reached]],cp[[#This Row],[girls_13-18_reached]]),cp[[#This Row],[total_girls]])</f>
        <v>0</v>
      </c>
      <c r="AE669" s="1">
        <f>IF(ISBLANK(cp[[#This Row],[total_children]]),SUM(cp[[#This Row],[calc_boys]],cp[[#This Row],[calc_girls]]),cp[[#This Row],[total_children]])</f>
        <v>0</v>
      </c>
      <c r="AF669" s="1">
        <f>IF(ISBLANK(cp[[#This Row],[total_pwd]]),SUM(cp[[#This Row],[total_pwd_men]],cp[[#This Row],[total_pwd_women]]),cp[[#This Row],[total_pwd]])</f>
        <v>0</v>
      </c>
      <c r="AG669" s="1">
        <f>IF(ISBLANK(cp[[#This Row],[total_adults]]),SUM(cp[[#This Row],[total_men]],cp[[#This Row],[total_women]]),cp[[#This Row],[total_adults]])</f>
        <v>0</v>
      </c>
      <c r="AH669" s="1">
        <f>IF(ISBLANK(cp[[#This Row],[total_beneficiaries_reached]]),SUM(cp[[#This Row],[calc_children]],cp[[#This Row],[calc_adults]]),cp[[#This Row],[total_beneficiaries_reached]])</f>
        <v>0</v>
      </c>
      <c r="AI669" s="49" t="str">
        <f ca="1">IF(B669="","",OFFSET(table_admin1[[#Headers],[ADM1_PT]],MATCH(B669,admin1,0),1))</f>
        <v/>
      </c>
      <c r="AJ669" s="49" t="str">
        <f t="shared" ca="1" si="20"/>
        <v/>
      </c>
      <c r="AK669" s="49" t="str">
        <f t="shared" ca="1" si="21"/>
        <v/>
      </c>
    </row>
    <row r="670" spans="29:37" x14ac:dyDescent="0.2">
      <c r="AC670" s="1">
        <f>IF(ISBLANK(cp[[#This Row],[total_boys]]),SUM(cp[[#This Row],[boys_0-5_reached]],cp[[#This Row],[boys_6-12_reached]],cp[[#This Row],[boys_13-18_reached]]),cp[[#This Row],[total_boys]])</f>
        <v>0</v>
      </c>
      <c r="AD670" s="1">
        <f>IF(ISBLANK(cp[[#This Row],[total_girls]]),SUM(cp[[#This Row],[girls_0-5_reached]],cp[[#This Row],[girls_6-12_reached]],cp[[#This Row],[girls_13-18_reached]]),cp[[#This Row],[total_girls]])</f>
        <v>0</v>
      </c>
      <c r="AE670" s="1">
        <f>IF(ISBLANK(cp[[#This Row],[total_children]]),SUM(cp[[#This Row],[calc_boys]],cp[[#This Row],[calc_girls]]),cp[[#This Row],[total_children]])</f>
        <v>0</v>
      </c>
      <c r="AF670" s="1">
        <f>IF(ISBLANK(cp[[#This Row],[total_pwd]]),SUM(cp[[#This Row],[total_pwd_men]],cp[[#This Row],[total_pwd_women]]),cp[[#This Row],[total_pwd]])</f>
        <v>0</v>
      </c>
      <c r="AG670" s="1">
        <f>IF(ISBLANK(cp[[#This Row],[total_adults]]),SUM(cp[[#This Row],[total_men]],cp[[#This Row],[total_women]]),cp[[#This Row],[total_adults]])</f>
        <v>0</v>
      </c>
      <c r="AH670" s="1">
        <f>IF(ISBLANK(cp[[#This Row],[total_beneficiaries_reached]]),SUM(cp[[#This Row],[calc_children]],cp[[#This Row],[calc_adults]]),cp[[#This Row],[total_beneficiaries_reached]])</f>
        <v>0</v>
      </c>
      <c r="AI670" s="49" t="str">
        <f ca="1">IF(B670="","",OFFSET(table_admin1[[#Headers],[ADM1_PT]],MATCH(B670,admin1,0),1))</f>
        <v/>
      </c>
      <c r="AJ670" s="49" t="str">
        <f t="shared" ca="1" si="20"/>
        <v/>
      </c>
      <c r="AK670" s="49" t="str">
        <f t="shared" ca="1" si="21"/>
        <v/>
      </c>
    </row>
    <row r="671" spans="29:37" x14ac:dyDescent="0.2">
      <c r="AC671" s="1">
        <f>IF(ISBLANK(cp[[#This Row],[total_boys]]),SUM(cp[[#This Row],[boys_0-5_reached]],cp[[#This Row],[boys_6-12_reached]],cp[[#This Row],[boys_13-18_reached]]),cp[[#This Row],[total_boys]])</f>
        <v>0</v>
      </c>
      <c r="AD671" s="1">
        <f>IF(ISBLANK(cp[[#This Row],[total_girls]]),SUM(cp[[#This Row],[girls_0-5_reached]],cp[[#This Row],[girls_6-12_reached]],cp[[#This Row],[girls_13-18_reached]]),cp[[#This Row],[total_girls]])</f>
        <v>0</v>
      </c>
      <c r="AE671" s="1">
        <f>IF(ISBLANK(cp[[#This Row],[total_children]]),SUM(cp[[#This Row],[calc_boys]],cp[[#This Row],[calc_girls]]),cp[[#This Row],[total_children]])</f>
        <v>0</v>
      </c>
      <c r="AF671" s="1">
        <f>IF(ISBLANK(cp[[#This Row],[total_pwd]]),SUM(cp[[#This Row],[total_pwd_men]],cp[[#This Row],[total_pwd_women]]),cp[[#This Row],[total_pwd]])</f>
        <v>0</v>
      </c>
      <c r="AG671" s="1">
        <f>IF(ISBLANK(cp[[#This Row],[total_adults]]),SUM(cp[[#This Row],[total_men]],cp[[#This Row],[total_women]]),cp[[#This Row],[total_adults]])</f>
        <v>0</v>
      </c>
      <c r="AH671" s="1">
        <f>IF(ISBLANK(cp[[#This Row],[total_beneficiaries_reached]]),SUM(cp[[#This Row],[calc_children]],cp[[#This Row],[calc_adults]]),cp[[#This Row],[total_beneficiaries_reached]])</f>
        <v>0</v>
      </c>
      <c r="AI671" s="49" t="str">
        <f ca="1">IF(B671="","",OFFSET(table_admin1[[#Headers],[ADM1_PT]],MATCH(B671,admin1,0),1))</f>
        <v/>
      </c>
      <c r="AJ671" s="49" t="str">
        <f t="shared" ca="1" si="20"/>
        <v/>
      </c>
      <c r="AK671" s="49" t="str">
        <f t="shared" ca="1" si="21"/>
        <v/>
      </c>
    </row>
    <row r="672" spans="29:37" x14ac:dyDescent="0.2">
      <c r="AC672" s="1">
        <f>IF(ISBLANK(cp[[#This Row],[total_boys]]),SUM(cp[[#This Row],[boys_0-5_reached]],cp[[#This Row],[boys_6-12_reached]],cp[[#This Row],[boys_13-18_reached]]),cp[[#This Row],[total_boys]])</f>
        <v>0</v>
      </c>
      <c r="AD672" s="1">
        <f>IF(ISBLANK(cp[[#This Row],[total_girls]]),SUM(cp[[#This Row],[girls_0-5_reached]],cp[[#This Row],[girls_6-12_reached]],cp[[#This Row],[girls_13-18_reached]]),cp[[#This Row],[total_girls]])</f>
        <v>0</v>
      </c>
      <c r="AE672" s="1">
        <f>IF(ISBLANK(cp[[#This Row],[total_children]]),SUM(cp[[#This Row],[calc_boys]],cp[[#This Row],[calc_girls]]),cp[[#This Row],[total_children]])</f>
        <v>0</v>
      </c>
      <c r="AF672" s="1">
        <f>IF(ISBLANK(cp[[#This Row],[total_pwd]]),SUM(cp[[#This Row],[total_pwd_men]],cp[[#This Row],[total_pwd_women]]),cp[[#This Row],[total_pwd]])</f>
        <v>0</v>
      </c>
      <c r="AG672" s="1">
        <f>IF(ISBLANK(cp[[#This Row],[total_adults]]),SUM(cp[[#This Row],[total_men]],cp[[#This Row],[total_women]]),cp[[#This Row],[total_adults]])</f>
        <v>0</v>
      </c>
      <c r="AH672" s="1">
        <f>IF(ISBLANK(cp[[#This Row],[total_beneficiaries_reached]]),SUM(cp[[#This Row],[calc_children]],cp[[#This Row],[calc_adults]]),cp[[#This Row],[total_beneficiaries_reached]])</f>
        <v>0</v>
      </c>
      <c r="AI672" s="49" t="str">
        <f ca="1">IF(B672="","",OFFSET(table_admin1[[#Headers],[ADM1_PT]],MATCH(B672,admin1,0),1))</f>
        <v/>
      </c>
      <c r="AJ672" s="49" t="str">
        <f t="shared" ca="1" si="20"/>
        <v/>
      </c>
      <c r="AK672" s="49" t="str">
        <f t="shared" ca="1" si="21"/>
        <v/>
      </c>
    </row>
    <row r="673" spans="29:37" x14ac:dyDescent="0.2">
      <c r="AC673" s="1">
        <f>IF(ISBLANK(cp[[#This Row],[total_boys]]),SUM(cp[[#This Row],[boys_0-5_reached]],cp[[#This Row],[boys_6-12_reached]],cp[[#This Row],[boys_13-18_reached]]),cp[[#This Row],[total_boys]])</f>
        <v>0</v>
      </c>
      <c r="AD673" s="1">
        <f>IF(ISBLANK(cp[[#This Row],[total_girls]]),SUM(cp[[#This Row],[girls_0-5_reached]],cp[[#This Row],[girls_6-12_reached]],cp[[#This Row],[girls_13-18_reached]]),cp[[#This Row],[total_girls]])</f>
        <v>0</v>
      </c>
      <c r="AE673" s="1">
        <f>IF(ISBLANK(cp[[#This Row],[total_children]]),SUM(cp[[#This Row],[calc_boys]],cp[[#This Row],[calc_girls]]),cp[[#This Row],[total_children]])</f>
        <v>0</v>
      </c>
      <c r="AF673" s="1">
        <f>IF(ISBLANK(cp[[#This Row],[total_pwd]]),SUM(cp[[#This Row],[total_pwd_men]],cp[[#This Row],[total_pwd_women]]),cp[[#This Row],[total_pwd]])</f>
        <v>0</v>
      </c>
      <c r="AG673" s="1">
        <f>IF(ISBLANK(cp[[#This Row],[total_adults]]),SUM(cp[[#This Row],[total_men]],cp[[#This Row],[total_women]]),cp[[#This Row],[total_adults]])</f>
        <v>0</v>
      </c>
      <c r="AH673" s="1">
        <f>IF(ISBLANK(cp[[#This Row],[total_beneficiaries_reached]]),SUM(cp[[#This Row],[calc_children]],cp[[#This Row],[calc_adults]]),cp[[#This Row],[total_beneficiaries_reached]])</f>
        <v>0</v>
      </c>
      <c r="AI673" s="49" t="str">
        <f ca="1">IF(B673="","",OFFSET(table_admin1[[#Headers],[ADM1_PT]],MATCH(B673,admin1,0),1))</f>
        <v/>
      </c>
      <c r="AJ673" s="49" t="str">
        <f t="shared" ca="1" si="20"/>
        <v/>
      </c>
      <c r="AK673" s="49" t="str">
        <f t="shared" ca="1" si="21"/>
        <v/>
      </c>
    </row>
    <row r="674" spans="29:37" x14ac:dyDescent="0.2">
      <c r="AC674" s="1">
        <f>IF(ISBLANK(cp[[#This Row],[total_boys]]),SUM(cp[[#This Row],[boys_0-5_reached]],cp[[#This Row],[boys_6-12_reached]],cp[[#This Row],[boys_13-18_reached]]),cp[[#This Row],[total_boys]])</f>
        <v>0</v>
      </c>
      <c r="AD674" s="1">
        <f>IF(ISBLANK(cp[[#This Row],[total_girls]]),SUM(cp[[#This Row],[girls_0-5_reached]],cp[[#This Row],[girls_6-12_reached]],cp[[#This Row],[girls_13-18_reached]]),cp[[#This Row],[total_girls]])</f>
        <v>0</v>
      </c>
      <c r="AE674" s="1">
        <f>IF(ISBLANK(cp[[#This Row],[total_children]]),SUM(cp[[#This Row],[calc_boys]],cp[[#This Row],[calc_girls]]),cp[[#This Row],[total_children]])</f>
        <v>0</v>
      </c>
      <c r="AF674" s="1">
        <f>IF(ISBLANK(cp[[#This Row],[total_pwd]]),SUM(cp[[#This Row],[total_pwd_men]],cp[[#This Row],[total_pwd_women]]),cp[[#This Row],[total_pwd]])</f>
        <v>0</v>
      </c>
      <c r="AG674" s="1">
        <f>IF(ISBLANK(cp[[#This Row],[total_adults]]),SUM(cp[[#This Row],[total_men]],cp[[#This Row],[total_women]]),cp[[#This Row],[total_adults]])</f>
        <v>0</v>
      </c>
      <c r="AH674" s="1">
        <f>IF(ISBLANK(cp[[#This Row],[total_beneficiaries_reached]]),SUM(cp[[#This Row],[calc_children]],cp[[#This Row],[calc_adults]]),cp[[#This Row],[total_beneficiaries_reached]])</f>
        <v>0</v>
      </c>
      <c r="AI674" s="49" t="str">
        <f ca="1">IF(B674="","",OFFSET(table_admin1[[#Headers],[ADM1_PT]],MATCH(B674,admin1,0),1))</f>
        <v/>
      </c>
      <c r="AJ674" s="49" t="str">
        <f t="shared" ca="1" si="20"/>
        <v/>
      </c>
      <c r="AK674" s="49" t="str">
        <f t="shared" ca="1" si="21"/>
        <v/>
      </c>
    </row>
    <row r="675" spans="29:37" x14ac:dyDescent="0.2">
      <c r="AC675" s="1">
        <f>IF(ISBLANK(cp[[#This Row],[total_boys]]),SUM(cp[[#This Row],[boys_0-5_reached]],cp[[#This Row],[boys_6-12_reached]],cp[[#This Row],[boys_13-18_reached]]),cp[[#This Row],[total_boys]])</f>
        <v>0</v>
      </c>
      <c r="AD675" s="1">
        <f>IF(ISBLANK(cp[[#This Row],[total_girls]]),SUM(cp[[#This Row],[girls_0-5_reached]],cp[[#This Row],[girls_6-12_reached]],cp[[#This Row],[girls_13-18_reached]]),cp[[#This Row],[total_girls]])</f>
        <v>0</v>
      </c>
      <c r="AE675" s="1">
        <f>IF(ISBLANK(cp[[#This Row],[total_children]]),SUM(cp[[#This Row],[calc_boys]],cp[[#This Row],[calc_girls]]),cp[[#This Row],[total_children]])</f>
        <v>0</v>
      </c>
      <c r="AF675" s="1">
        <f>IF(ISBLANK(cp[[#This Row],[total_pwd]]),SUM(cp[[#This Row],[total_pwd_men]],cp[[#This Row],[total_pwd_women]]),cp[[#This Row],[total_pwd]])</f>
        <v>0</v>
      </c>
      <c r="AG675" s="1">
        <f>IF(ISBLANK(cp[[#This Row],[total_adults]]),SUM(cp[[#This Row],[total_men]],cp[[#This Row],[total_women]]),cp[[#This Row],[total_adults]])</f>
        <v>0</v>
      </c>
      <c r="AH675" s="1">
        <f>IF(ISBLANK(cp[[#This Row],[total_beneficiaries_reached]]),SUM(cp[[#This Row],[calc_children]],cp[[#This Row],[calc_adults]]),cp[[#This Row],[total_beneficiaries_reached]])</f>
        <v>0</v>
      </c>
      <c r="AI675" s="49" t="str">
        <f ca="1">IF(B675="","",OFFSET(table_admin1[[#Headers],[ADM1_PT]],MATCH(B675,admin1,0),1))</f>
        <v/>
      </c>
      <c r="AJ675" s="49" t="str">
        <f t="shared" ca="1" si="20"/>
        <v/>
      </c>
      <c r="AK675" s="49" t="str">
        <f t="shared" ca="1" si="21"/>
        <v/>
      </c>
    </row>
    <row r="676" spans="29:37" x14ac:dyDescent="0.2">
      <c r="AC676" s="1">
        <f>IF(ISBLANK(cp[[#This Row],[total_boys]]),SUM(cp[[#This Row],[boys_0-5_reached]],cp[[#This Row],[boys_6-12_reached]],cp[[#This Row],[boys_13-18_reached]]),cp[[#This Row],[total_boys]])</f>
        <v>0</v>
      </c>
      <c r="AD676" s="1">
        <f>IF(ISBLANK(cp[[#This Row],[total_girls]]),SUM(cp[[#This Row],[girls_0-5_reached]],cp[[#This Row],[girls_6-12_reached]],cp[[#This Row],[girls_13-18_reached]]),cp[[#This Row],[total_girls]])</f>
        <v>0</v>
      </c>
      <c r="AE676" s="1">
        <f>IF(ISBLANK(cp[[#This Row],[total_children]]),SUM(cp[[#This Row],[calc_boys]],cp[[#This Row],[calc_girls]]),cp[[#This Row],[total_children]])</f>
        <v>0</v>
      </c>
      <c r="AF676" s="1">
        <f>IF(ISBLANK(cp[[#This Row],[total_pwd]]),SUM(cp[[#This Row],[total_pwd_men]],cp[[#This Row],[total_pwd_women]]),cp[[#This Row],[total_pwd]])</f>
        <v>0</v>
      </c>
      <c r="AG676" s="1">
        <f>IF(ISBLANK(cp[[#This Row],[total_adults]]),SUM(cp[[#This Row],[total_men]],cp[[#This Row],[total_women]]),cp[[#This Row],[total_adults]])</f>
        <v>0</v>
      </c>
      <c r="AH676" s="1">
        <f>IF(ISBLANK(cp[[#This Row],[total_beneficiaries_reached]]),SUM(cp[[#This Row],[calc_children]],cp[[#This Row],[calc_adults]]),cp[[#This Row],[total_beneficiaries_reached]])</f>
        <v>0</v>
      </c>
      <c r="AI676" s="49" t="str">
        <f ca="1">IF(B676="","",OFFSET(table_admin1[[#Headers],[ADM1_PT]],MATCH(B676,admin1,0),1))</f>
        <v/>
      </c>
      <c r="AJ676" s="49" t="str">
        <f t="shared" ca="1" si="20"/>
        <v/>
      </c>
      <c r="AK676" s="49" t="str">
        <f t="shared" ca="1" si="21"/>
        <v/>
      </c>
    </row>
    <row r="677" spans="29:37" x14ac:dyDescent="0.2">
      <c r="AC677" s="1">
        <f>IF(ISBLANK(cp[[#This Row],[total_boys]]),SUM(cp[[#This Row],[boys_0-5_reached]],cp[[#This Row],[boys_6-12_reached]],cp[[#This Row],[boys_13-18_reached]]),cp[[#This Row],[total_boys]])</f>
        <v>0</v>
      </c>
      <c r="AD677" s="1">
        <f>IF(ISBLANK(cp[[#This Row],[total_girls]]),SUM(cp[[#This Row],[girls_0-5_reached]],cp[[#This Row],[girls_6-12_reached]],cp[[#This Row],[girls_13-18_reached]]),cp[[#This Row],[total_girls]])</f>
        <v>0</v>
      </c>
      <c r="AE677" s="1">
        <f>IF(ISBLANK(cp[[#This Row],[total_children]]),SUM(cp[[#This Row],[calc_boys]],cp[[#This Row],[calc_girls]]),cp[[#This Row],[total_children]])</f>
        <v>0</v>
      </c>
      <c r="AF677" s="1">
        <f>IF(ISBLANK(cp[[#This Row],[total_pwd]]),SUM(cp[[#This Row],[total_pwd_men]],cp[[#This Row],[total_pwd_women]]),cp[[#This Row],[total_pwd]])</f>
        <v>0</v>
      </c>
      <c r="AG677" s="1">
        <f>IF(ISBLANK(cp[[#This Row],[total_adults]]),SUM(cp[[#This Row],[total_men]],cp[[#This Row],[total_women]]),cp[[#This Row],[total_adults]])</f>
        <v>0</v>
      </c>
      <c r="AH677" s="1">
        <f>IF(ISBLANK(cp[[#This Row],[total_beneficiaries_reached]]),SUM(cp[[#This Row],[calc_children]],cp[[#This Row],[calc_adults]]),cp[[#This Row],[total_beneficiaries_reached]])</f>
        <v>0</v>
      </c>
      <c r="AI677" s="49" t="str">
        <f ca="1">IF(B677="","",OFFSET(table_admin1[[#Headers],[ADM1_PT]],MATCH(B677,admin1,0),1))</f>
        <v/>
      </c>
      <c r="AJ677" s="49" t="str">
        <f t="shared" ca="1" si="20"/>
        <v/>
      </c>
      <c r="AK677" s="49" t="str">
        <f t="shared" ca="1" si="21"/>
        <v/>
      </c>
    </row>
    <row r="678" spans="29:37" x14ac:dyDescent="0.2">
      <c r="AC678" s="1">
        <f>IF(ISBLANK(cp[[#This Row],[total_boys]]),SUM(cp[[#This Row],[boys_0-5_reached]],cp[[#This Row],[boys_6-12_reached]],cp[[#This Row],[boys_13-18_reached]]),cp[[#This Row],[total_boys]])</f>
        <v>0</v>
      </c>
      <c r="AD678" s="1">
        <f>IF(ISBLANK(cp[[#This Row],[total_girls]]),SUM(cp[[#This Row],[girls_0-5_reached]],cp[[#This Row],[girls_6-12_reached]],cp[[#This Row],[girls_13-18_reached]]),cp[[#This Row],[total_girls]])</f>
        <v>0</v>
      </c>
      <c r="AE678" s="1">
        <f>IF(ISBLANK(cp[[#This Row],[total_children]]),SUM(cp[[#This Row],[calc_boys]],cp[[#This Row],[calc_girls]]),cp[[#This Row],[total_children]])</f>
        <v>0</v>
      </c>
      <c r="AF678" s="1">
        <f>IF(ISBLANK(cp[[#This Row],[total_pwd]]),SUM(cp[[#This Row],[total_pwd_men]],cp[[#This Row],[total_pwd_women]]),cp[[#This Row],[total_pwd]])</f>
        <v>0</v>
      </c>
      <c r="AG678" s="1">
        <f>IF(ISBLANK(cp[[#This Row],[total_adults]]),SUM(cp[[#This Row],[total_men]],cp[[#This Row],[total_women]]),cp[[#This Row],[total_adults]])</f>
        <v>0</v>
      </c>
      <c r="AH678" s="1">
        <f>IF(ISBLANK(cp[[#This Row],[total_beneficiaries_reached]]),SUM(cp[[#This Row],[calc_children]],cp[[#This Row],[calc_adults]]),cp[[#This Row],[total_beneficiaries_reached]])</f>
        <v>0</v>
      </c>
      <c r="AI678" s="49" t="str">
        <f ca="1">IF(B678="","",OFFSET(table_admin1[[#Headers],[ADM1_PT]],MATCH(B678,admin1,0),1))</f>
        <v/>
      </c>
      <c r="AJ678" s="49" t="str">
        <f t="shared" ca="1" si="20"/>
        <v/>
      </c>
      <c r="AK678" s="49" t="str">
        <f t="shared" ca="1" si="21"/>
        <v/>
      </c>
    </row>
    <row r="679" spans="29:37" x14ac:dyDescent="0.2">
      <c r="AC679" s="1">
        <f>IF(ISBLANK(cp[[#This Row],[total_boys]]),SUM(cp[[#This Row],[boys_0-5_reached]],cp[[#This Row],[boys_6-12_reached]],cp[[#This Row],[boys_13-18_reached]]),cp[[#This Row],[total_boys]])</f>
        <v>0</v>
      </c>
      <c r="AD679" s="1">
        <f>IF(ISBLANK(cp[[#This Row],[total_girls]]),SUM(cp[[#This Row],[girls_0-5_reached]],cp[[#This Row],[girls_6-12_reached]],cp[[#This Row],[girls_13-18_reached]]),cp[[#This Row],[total_girls]])</f>
        <v>0</v>
      </c>
      <c r="AE679" s="1">
        <f>IF(ISBLANK(cp[[#This Row],[total_children]]),SUM(cp[[#This Row],[calc_boys]],cp[[#This Row],[calc_girls]]),cp[[#This Row],[total_children]])</f>
        <v>0</v>
      </c>
      <c r="AF679" s="1">
        <f>IF(ISBLANK(cp[[#This Row],[total_pwd]]),SUM(cp[[#This Row],[total_pwd_men]],cp[[#This Row],[total_pwd_women]]),cp[[#This Row],[total_pwd]])</f>
        <v>0</v>
      </c>
      <c r="AG679" s="1">
        <f>IF(ISBLANK(cp[[#This Row],[total_adults]]),SUM(cp[[#This Row],[total_men]],cp[[#This Row],[total_women]]),cp[[#This Row],[total_adults]])</f>
        <v>0</v>
      </c>
      <c r="AH679" s="1">
        <f>IF(ISBLANK(cp[[#This Row],[total_beneficiaries_reached]]),SUM(cp[[#This Row],[calc_children]],cp[[#This Row],[calc_adults]]),cp[[#This Row],[total_beneficiaries_reached]])</f>
        <v>0</v>
      </c>
      <c r="AI679" s="49" t="str">
        <f ca="1">IF(B679="","",OFFSET(table_admin1[[#Headers],[ADM1_PT]],MATCH(B679,admin1,0),1))</f>
        <v/>
      </c>
      <c r="AJ679" s="49" t="str">
        <f t="shared" ca="1" si="20"/>
        <v/>
      </c>
      <c r="AK679" s="49" t="str">
        <f t="shared" ca="1" si="21"/>
        <v/>
      </c>
    </row>
    <row r="680" spans="29:37" x14ac:dyDescent="0.2">
      <c r="AC680" s="1">
        <f>IF(ISBLANK(cp[[#This Row],[total_boys]]),SUM(cp[[#This Row],[boys_0-5_reached]],cp[[#This Row],[boys_6-12_reached]],cp[[#This Row],[boys_13-18_reached]]),cp[[#This Row],[total_boys]])</f>
        <v>0</v>
      </c>
      <c r="AD680" s="1">
        <f>IF(ISBLANK(cp[[#This Row],[total_girls]]),SUM(cp[[#This Row],[girls_0-5_reached]],cp[[#This Row],[girls_6-12_reached]],cp[[#This Row],[girls_13-18_reached]]),cp[[#This Row],[total_girls]])</f>
        <v>0</v>
      </c>
      <c r="AE680" s="1">
        <f>IF(ISBLANK(cp[[#This Row],[total_children]]),SUM(cp[[#This Row],[calc_boys]],cp[[#This Row],[calc_girls]]),cp[[#This Row],[total_children]])</f>
        <v>0</v>
      </c>
      <c r="AF680" s="1">
        <f>IF(ISBLANK(cp[[#This Row],[total_pwd]]),SUM(cp[[#This Row],[total_pwd_men]],cp[[#This Row],[total_pwd_women]]),cp[[#This Row],[total_pwd]])</f>
        <v>0</v>
      </c>
      <c r="AG680" s="1">
        <f>IF(ISBLANK(cp[[#This Row],[total_adults]]),SUM(cp[[#This Row],[total_men]],cp[[#This Row],[total_women]]),cp[[#This Row],[total_adults]])</f>
        <v>0</v>
      </c>
      <c r="AH680" s="1">
        <f>IF(ISBLANK(cp[[#This Row],[total_beneficiaries_reached]]),SUM(cp[[#This Row],[calc_children]],cp[[#This Row],[calc_adults]]),cp[[#This Row],[total_beneficiaries_reached]])</f>
        <v>0</v>
      </c>
      <c r="AI680" s="49" t="str">
        <f ca="1">IF(B680="","",OFFSET(table_admin1[[#Headers],[ADM1_PT]],MATCH(B680,admin1,0),1))</f>
        <v/>
      </c>
      <c r="AJ680" s="49" t="str">
        <f t="shared" ca="1" si="20"/>
        <v/>
      </c>
      <c r="AK680" s="49" t="str">
        <f t="shared" ca="1" si="21"/>
        <v/>
      </c>
    </row>
    <row r="681" spans="29:37" x14ac:dyDescent="0.2">
      <c r="AC681" s="1">
        <f>IF(ISBLANK(cp[[#This Row],[total_boys]]),SUM(cp[[#This Row],[boys_0-5_reached]],cp[[#This Row],[boys_6-12_reached]],cp[[#This Row],[boys_13-18_reached]]),cp[[#This Row],[total_boys]])</f>
        <v>0</v>
      </c>
      <c r="AD681" s="1">
        <f>IF(ISBLANK(cp[[#This Row],[total_girls]]),SUM(cp[[#This Row],[girls_0-5_reached]],cp[[#This Row],[girls_6-12_reached]],cp[[#This Row],[girls_13-18_reached]]),cp[[#This Row],[total_girls]])</f>
        <v>0</v>
      </c>
      <c r="AE681" s="1">
        <f>IF(ISBLANK(cp[[#This Row],[total_children]]),SUM(cp[[#This Row],[calc_boys]],cp[[#This Row],[calc_girls]]),cp[[#This Row],[total_children]])</f>
        <v>0</v>
      </c>
      <c r="AF681" s="1">
        <f>IF(ISBLANK(cp[[#This Row],[total_pwd]]),SUM(cp[[#This Row],[total_pwd_men]],cp[[#This Row],[total_pwd_women]]),cp[[#This Row],[total_pwd]])</f>
        <v>0</v>
      </c>
      <c r="AG681" s="1">
        <f>IF(ISBLANK(cp[[#This Row],[total_adults]]),SUM(cp[[#This Row],[total_men]],cp[[#This Row],[total_women]]),cp[[#This Row],[total_adults]])</f>
        <v>0</v>
      </c>
      <c r="AH681" s="1">
        <f>IF(ISBLANK(cp[[#This Row],[total_beneficiaries_reached]]),SUM(cp[[#This Row],[calc_children]],cp[[#This Row],[calc_adults]]),cp[[#This Row],[total_beneficiaries_reached]])</f>
        <v>0</v>
      </c>
      <c r="AI681" s="49" t="str">
        <f ca="1">IF(B681="","",OFFSET(table_admin1[[#Headers],[ADM1_PT]],MATCH(B681,admin1,0),1))</f>
        <v/>
      </c>
      <c r="AJ681" s="49" t="str">
        <f t="shared" ca="1" si="20"/>
        <v/>
      </c>
      <c r="AK681" s="49" t="str">
        <f t="shared" ca="1" si="21"/>
        <v/>
      </c>
    </row>
    <row r="682" spans="29:37" x14ac:dyDescent="0.2">
      <c r="AC682" s="1">
        <f>IF(ISBLANK(cp[[#This Row],[total_boys]]),SUM(cp[[#This Row],[boys_0-5_reached]],cp[[#This Row],[boys_6-12_reached]],cp[[#This Row],[boys_13-18_reached]]),cp[[#This Row],[total_boys]])</f>
        <v>0</v>
      </c>
      <c r="AD682" s="1">
        <f>IF(ISBLANK(cp[[#This Row],[total_girls]]),SUM(cp[[#This Row],[girls_0-5_reached]],cp[[#This Row],[girls_6-12_reached]],cp[[#This Row],[girls_13-18_reached]]),cp[[#This Row],[total_girls]])</f>
        <v>0</v>
      </c>
      <c r="AE682" s="1">
        <f>IF(ISBLANK(cp[[#This Row],[total_children]]),SUM(cp[[#This Row],[calc_boys]],cp[[#This Row],[calc_girls]]),cp[[#This Row],[total_children]])</f>
        <v>0</v>
      </c>
      <c r="AF682" s="1">
        <f>IF(ISBLANK(cp[[#This Row],[total_pwd]]),SUM(cp[[#This Row],[total_pwd_men]],cp[[#This Row],[total_pwd_women]]),cp[[#This Row],[total_pwd]])</f>
        <v>0</v>
      </c>
      <c r="AG682" s="1">
        <f>IF(ISBLANK(cp[[#This Row],[total_adults]]),SUM(cp[[#This Row],[total_men]],cp[[#This Row],[total_women]]),cp[[#This Row],[total_adults]])</f>
        <v>0</v>
      </c>
      <c r="AH682" s="1">
        <f>IF(ISBLANK(cp[[#This Row],[total_beneficiaries_reached]]),SUM(cp[[#This Row],[calc_children]],cp[[#This Row],[calc_adults]]),cp[[#This Row],[total_beneficiaries_reached]])</f>
        <v>0</v>
      </c>
      <c r="AI682" s="49" t="str">
        <f ca="1">IF(B682="","",OFFSET(table_admin1[[#Headers],[ADM1_PT]],MATCH(B682,admin1,0),1))</f>
        <v/>
      </c>
      <c r="AJ682" s="49" t="str">
        <f t="shared" ca="1" si="20"/>
        <v/>
      </c>
      <c r="AK682" s="49" t="str">
        <f t="shared" ca="1" si="21"/>
        <v/>
      </c>
    </row>
    <row r="683" spans="29:37" x14ac:dyDescent="0.2">
      <c r="AC683" s="1">
        <f>IF(ISBLANK(cp[[#This Row],[total_boys]]),SUM(cp[[#This Row],[boys_0-5_reached]],cp[[#This Row],[boys_6-12_reached]],cp[[#This Row],[boys_13-18_reached]]),cp[[#This Row],[total_boys]])</f>
        <v>0</v>
      </c>
      <c r="AD683" s="1">
        <f>IF(ISBLANK(cp[[#This Row],[total_girls]]),SUM(cp[[#This Row],[girls_0-5_reached]],cp[[#This Row],[girls_6-12_reached]],cp[[#This Row],[girls_13-18_reached]]),cp[[#This Row],[total_girls]])</f>
        <v>0</v>
      </c>
      <c r="AE683" s="1">
        <f>IF(ISBLANK(cp[[#This Row],[total_children]]),SUM(cp[[#This Row],[calc_boys]],cp[[#This Row],[calc_girls]]),cp[[#This Row],[total_children]])</f>
        <v>0</v>
      </c>
      <c r="AF683" s="1">
        <f>IF(ISBLANK(cp[[#This Row],[total_pwd]]),SUM(cp[[#This Row],[total_pwd_men]],cp[[#This Row],[total_pwd_women]]),cp[[#This Row],[total_pwd]])</f>
        <v>0</v>
      </c>
      <c r="AG683" s="1">
        <f>IF(ISBLANK(cp[[#This Row],[total_adults]]),SUM(cp[[#This Row],[total_men]],cp[[#This Row],[total_women]]),cp[[#This Row],[total_adults]])</f>
        <v>0</v>
      </c>
      <c r="AH683" s="1">
        <f>IF(ISBLANK(cp[[#This Row],[total_beneficiaries_reached]]),SUM(cp[[#This Row],[calc_children]],cp[[#This Row],[calc_adults]]),cp[[#This Row],[total_beneficiaries_reached]])</f>
        <v>0</v>
      </c>
      <c r="AI683" s="49" t="str">
        <f ca="1">IF(B683="","",OFFSET(table_admin1[[#Headers],[ADM1_PT]],MATCH(B683,admin1,0),1))</f>
        <v/>
      </c>
      <c r="AJ683" s="49" t="str">
        <f t="shared" ca="1" si="20"/>
        <v/>
      </c>
      <c r="AK683" s="49" t="str">
        <f t="shared" ca="1" si="21"/>
        <v/>
      </c>
    </row>
    <row r="684" spans="29:37" x14ac:dyDescent="0.2">
      <c r="AC684" s="1">
        <f>IF(ISBLANK(cp[[#This Row],[total_boys]]),SUM(cp[[#This Row],[boys_0-5_reached]],cp[[#This Row],[boys_6-12_reached]],cp[[#This Row],[boys_13-18_reached]]),cp[[#This Row],[total_boys]])</f>
        <v>0</v>
      </c>
      <c r="AD684" s="1">
        <f>IF(ISBLANK(cp[[#This Row],[total_girls]]),SUM(cp[[#This Row],[girls_0-5_reached]],cp[[#This Row],[girls_6-12_reached]],cp[[#This Row],[girls_13-18_reached]]),cp[[#This Row],[total_girls]])</f>
        <v>0</v>
      </c>
      <c r="AE684" s="1">
        <f>IF(ISBLANK(cp[[#This Row],[total_children]]),SUM(cp[[#This Row],[calc_boys]],cp[[#This Row],[calc_girls]]),cp[[#This Row],[total_children]])</f>
        <v>0</v>
      </c>
      <c r="AF684" s="1">
        <f>IF(ISBLANK(cp[[#This Row],[total_pwd]]),SUM(cp[[#This Row],[total_pwd_men]],cp[[#This Row],[total_pwd_women]]),cp[[#This Row],[total_pwd]])</f>
        <v>0</v>
      </c>
      <c r="AG684" s="1">
        <f>IF(ISBLANK(cp[[#This Row],[total_adults]]),SUM(cp[[#This Row],[total_men]],cp[[#This Row],[total_women]]),cp[[#This Row],[total_adults]])</f>
        <v>0</v>
      </c>
      <c r="AH684" s="1">
        <f>IF(ISBLANK(cp[[#This Row],[total_beneficiaries_reached]]),SUM(cp[[#This Row],[calc_children]],cp[[#This Row],[calc_adults]]),cp[[#This Row],[total_beneficiaries_reached]])</f>
        <v>0</v>
      </c>
      <c r="AI684" s="49" t="str">
        <f ca="1">IF(B684="","",OFFSET(table_admin1[[#Headers],[ADM1_PT]],MATCH(B684,admin1,0),1))</f>
        <v/>
      </c>
      <c r="AJ684" s="49" t="str">
        <f t="shared" ca="1" si="20"/>
        <v/>
      </c>
      <c r="AK684" s="49" t="str">
        <f t="shared" ca="1" si="21"/>
        <v/>
      </c>
    </row>
    <row r="685" spans="29:37" x14ac:dyDescent="0.2">
      <c r="AC685" s="1">
        <f>IF(ISBLANK(cp[[#This Row],[total_boys]]),SUM(cp[[#This Row],[boys_0-5_reached]],cp[[#This Row],[boys_6-12_reached]],cp[[#This Row],[boys_13-18_reached]]),cp[[#This Row],[total_boys]])</f>
        <v>0</v>
      </c>
      <c r="AD685" s="1">
        <f>IF(ISBLANK(cp[[#This Row],[total_girls]]),SUM(cp[[#This Row],[girls_0-5_reached]],cp[[#This Row],[girls_6-12_reached]],cp[[#This Row],[girls_13-18_reached]]),cp[[#This Row],[total_girls]])</f>
        <v>0</v>
      </c>
      <c r="AE685" s="1">
        <f>IF(ISBLANK(cp[[#This Row],[total_children]]),SUM(cp[[#This Row],[calc_boys]],cp[[#This Row],[calc_girls]]),cp[[#This Row],[total_children]])</f>
        <v>0</v>
      </c>
      <c r="AF685" s="1">
        <f>IF(ISBLANK(cp[[#This Row],[total_pwd]]),SUM(cp[[#This Row],[total_pwd_men]],cp[[#This Row],[total_pwd_women]]),cp[[#This Row],[total_pwd]])</f>
        <v>0</v>
      </c>
      <c r="AG685" s="1">
        <f>IF(ISBLANK(cp[[#This Row],[total_adults]]),SUM(cp[[#This Row],[total_men]],cp[[#This Row],[total_women]]),cp[[#This Row],[total_adults]])</f>
        <v>0</v>
      </c>
      <c r="AH685" s="1">
        <f>IF(ISBLANK(cp[[#This Row],[total_beneficiaries_reached]]),SUM(cp[[#This Row],[calc_children]],cp[[#This Row],[calc_adults]]),cp[[#This Row],[total_beneficiaries_reached]])</f>
        <v>0</v>
      </c>
      <c r="AI685" s="49" t="str">
        <f ca="1">IF(B685="","",OFFSET(table_admin1[[#Headers],[ADM1_PT]],MATCH(B685,admin1,0),1))</f>
        <v/>
      </c>
      <c r="AJ685" s="49" t="str">
        <f t="shared" ca="1" si="20"/>
        <v/>
      </c>
      <c r="AK685" s="49" t="str">
        <f t="shared" ca="1" si="21"/>
        <v/>
      </c>
    </row>
    <row r="686" spans="29:37" x14ac:dyDescent="0.2">
      <c r="AC686" s="1">
        <f>IF(ISBLANK(cp[[#This Row],[total_boys]]),SUM(cp[[#This Row],[boys_0-5_reached]],cp[[#This Row],[boys_6-12_reached]],cp[[#This Row],[boys_13-18_reached]]),cp[[#This Row],[total_boys]])</f>
        <v>0</v>
      </c>
      <c r="AD686" s="1">
        <f>IF(ISBLANK(cp[[#This Row],[total_girls]]),SUM(cp[[#This Row],[girls_0-5_reached]],cp[[#This Row],[girls_6-12_reached]],cp[[#This Row],[girls_13-18_reached]]),cp[[#This Row],[total_girls]])</f>
        <v>0</v>
      </c>
      <c r="AE686" s="1">
        <f>IF(ISBLANK(cp[[#This Row],[total_children]]),SUM(cp[[#This Row],[calc_boys]],cp[[#This Row],[calc_girls]]),cp[[#This Row],[total_children]])</f>
        <v>0</v>
      </c>
      <c r="AF686" s="1">
        <f>IF(ISBLANK(cp[[#This Row],[total_pwd]]),SUM(cp[[#This Row],[total_pwd_men]],cp[[#This Row],[total_pwd_women]]),cp[[#This Row],[total_pwd]])</f>
        <v>0</v>
      </c>
      <c r="AG686" s="1">
        <f>IF(ISBLANK(cp[[#This Row],[total_adults]]),SUM(cp[[#This Row],[total_men]],cp[[#This Row],[total_women]]),cp[[#This Row],[total_adults]])</f>
        <v>0</v>
      </c>
      <c r="AH686" s="1">
        <f>IF(ISBLANK(cp[[#This Row],[total_beneficiaries_reached]]),SUM(cp[[#This Row],[calc_children]],cp[[#This Row],[calc_adults]]),cp[[#This Row],[total_beneficiaries_reached]])</f>
        <v>0</v>
      </c>
      <c r="AI686" s="49" t="str">
        <f ca="1">IF(B686="","",OFFSET(table_admin1[[#Headers],[ADM1_PT]],MATCH(B686,admin1,0),1))</f>
        <v/>
      </c>
      <c r="AJ686" s="49" t="str">
        <f t="shared" ca="1" si="20"/>
        <v/>
      </c>
      <c r="AK686" s="49" t="str">
        <f t="shared" ca="1" si="21"/>
        <v/>
      </c>
    </row>
    <row r="687" spans="29:37" x14ac:dyDescent="0.2">
      <c r="AC687" s="1">
        <f>IF(ISBLANK(cp[[#This Row],[total_boys]]),SUM(cp[[#This Row],[boys_0-5_reached]],cp[[#This Row],[boys_6-12_reached]],cp[[#This Row],[boys_13-18_reached]]),cp[[#This Row],[total_boys]])</f>
        <v>0</v>
      </c>
      <c r="AD687" s="1">
        <f>IF(ISBLANK(cp[[#This Row],[total_girls]]),SUM(cp[[#This Row],[girls_0-5_reached]],cp[[#This Row],[girls_6-12_reached]],cp[[#This Row],[girls_13-18_reached]]),cp[[#This Row],[total_girls]])</f>
        <v>0</v>
      </c>
      <c r="AE687" s="1">
        <f>IF(ISBLANK(cp[[#This Row],[total_children]]),SUM(cp[[#This Row],[calc_boys]],cp[[#This Row],[calc_girls]]),cp[[#This Row],[total_children]])</f>
        <v>0</v>
      </c>
      <c r="AF687" s="1">
        <f>IF(ISBLANK(cp[[#This Row],[total_pwd]]),SUM(cp[[#This Row],[total_pwd_men]],cp[[#This Row],[total_pwd_women]]),cp[[#This Row],[total_pwd]])</f>
        <v>0</v>
      </c>
      <c r="AG687" s="1">
        <f>IF(ISBLANK(cp[[#This Row],[total_adults]]),SUM(cp[[#This Row],[total_men]],cp[[#This Row],[total_women]]),cp[[#This Row],[total_adults]])</f>
        <v>0</v>
      </c>
      <c r="AH687" s="1">
        <f>IF(ISBLANK(cp[[#This Row],[total_beneficiaries_reached]]),SUM(cp[[#This Row],[calc_children]],cp[[#This Row],[calc_adults]]),cp[[#This Row],[total_beneficiaries_reached]])</f>
        <v>0</v>
      </c>
      <c r="AI687" s="49" t="str">
        <f ca="1">IF(B687="","",OFFSET(table_admin1[[#Headers],[ADM1_PT]],MATCH(B687,admin1,0),1))</f>
        <v/>
      </c>
      <c r="AJ687" s="49" t="str">
        <f t="shared" ca="1" si="20"/>
        <v/>
      </c>
      <c r="AK687" s="49" t="str">
        <f t="shared" ca="1" si="21"/>
        <v/>
      </c>
    </row>
    <row r="688" spans="29:37" x14ac:dyDescent="0.2">
      <c r="AC688" s="1">
        <f>IF(ISBLANK(cp[[#This Row],[total_boys]]),SUM(cp[[#This Row],[boys_0-5_reached]],cp[[#This Row],[boys_6-12_reached]],cp[[#This Row],[boys_13-18_reached]]),cp[[#This Row],[total_boys]])</f>
        <v>0</v>
      </c>
      <c r="AD688" s="1">
        <f>IF(ISBLANK(cp[[#This Row],[total_girls]]),SUM(cp[[#This Row],[girls_0-5_reached]],cp[[#This Row],[girls_6-12_reached]],cp[[#This Row],[girls_13-18_reached]]),cp[[#This Row],[total_girls]])</f>
        <v>0</v>
      </c>
      <c r="AE688" s="1">
        <f>IF(ISBLANK(cp[[#This Row],[total_children]]),SUM(cp[[#This Row],[calc_boys]],cp[[#This Row],[calc_girls]]),cp[[#This Row],[total_children]])</f>
        <v>0</v>
      </c>
      <c r="AF688" s="1">
        <f>IF(ISBLANK(cp[[#This Row],[total_pwd]]),SUM(cp[[#This Row],[total_pwd_men]],cp[[#This Row],[total_pwd_women]]),cp[[#This Row],[total_pwd]])</f>
        <v>0</v>
      </c>
      <c r="AG688" s="1">
        <f>IF(ISBLANK(cp[[#This Row],[total_adults]]),SUM(cp[[#This Row],[total_men]],cp[[#This Row],[total_women]]),cp[[#This Row],[total_adults]])</f>
        <v>0</v>
      </c>
      <c r="AH688" s="1">
        <f>IF(ISBLANK(cp[[#This Row],[total_beneficiaries_reached]]),SUM(cp[[#This Row],[calc_children]],cp[[#This Row],[calc_adults]]),cp[[#This Row],[total_beneficiaries_reached]])</f>
        <v>0</v>
      </c>
      <c r="AI688" s="49" t="str">
        <f ca="1">IF(B688="","",OFFSET(table_admin1[[#Headers],[ADM1_PT]],MATCH(B688,admin1,0),1))</f>
        <v/>
      </c>
      <c r="AJ688" s="49" t="str">
        <f t="shared" ca="1" si="20"/>
        <v/>
      </c>
      <c r="AK688" s="49" t="str">
        <f t="shared" ca="1" si="21"/>
        <v/>
      </c>
    </row>
    <row r="689" spans="29:37" x14ac:dyDescent="0.2">
      <c r="AC689" s="1">
        <f>IF(ISBLANK(cp[[#This Row],[total_boys]]),SUM(cp[[#This Row],[boys_0-5_reached]],cp[[#This Row],[boys_6-12_reached]],cp[[#This Row],[boys_13-18_reached]]),cp[[#This Row],[total_boys]])</f>
        <v>0</v>
      </c>
      <c r="AD689" s="1">
        <f>IF(ISBLANK(cp[[#This Row],[total_girls]]),SUM(cp[[#This Row],[girls_0-5_reached]],cp[[#This Row],[girls_6-12_reached]],cp[[#This Row],[girls_13-18_reached]]),cp[[#This Row],[total_girls]])</f>
        <v>0</v>
      </c>
      <c r="AE689" s="1">
        <f>IF(ISBLANK(cp[[#This Row],[total_children]]),SUM(cp[[#This Row],[calc_boys]],cp[[#This Row],[calc_girls]]),cp[[#This Row],[total_children]])</f>
        <v>0</v>
      </c>
      <c r="AF689" s="1">
        <f>IF(ISBLANK(cp[[#This Row],[total_pwd]]),SUM(cp[[#This Row],[total_pwd_men]],cp[[#This Row],[total_pwd_women]]),cp[[#This Row],[total_pwd]])</f>
        <v>0</v>
      </c>
      <c r="AG689" s="1">
        <f>IF(ISBLANK(cp[[#This Row],[total_adults]]),SUM(cp[[#This Row],[total_men]],cp[[#This Row],[total_women]]),cp[[#This Row],[total_adults]])</f>
        <v>0</v>
      </c>
      <c r="AH689" s="1">
        <f>IF(ISBLANK(cp[[#This Row],[total_beneficiaries_reached]]),SUM(cp[[#This Row],[calc_children]],cp[[#This Row],[calc_adults]]),cp[[#This Row],[total_beneficiaries_reached]])</f>
        <v>0</v>
      </c>
      <c r="AI689" s="49" t="str">
        <f ca="1">IF(B689="","",OFFSET(table_admin1[[#Headers],[ADM1_PT]],MATCH(B689,admin1,0),1))</f>
        <v/>
      </c>
      <c r="AJ689" s="49" t="str">
        <f t="shared" ca="1" si="20"/>
        <v/>
      </c>
      <c r="AK689" s="49" t="str">
        <f t="shared" ca="1" si="21"/>
        <v/>
      </c>
    </row>
    <row r="690" spans="29:37" x14ac:dyDescent="0.2">
      <c r="AC690" s="1">
        <f>IF(ISBLANK(cp[[#This Row],[total_boys]]),SUM(cp[[#This Row],[boys_0-5_reached]],cp[[#This Row],[boys_6-12_reached]],cp[[#This Row],[boys_13-18_reached]]),cp[[#This Row],[total_boys]])</f>
        <v>0</v>
      </c>
      <c r="AD690" s="1">
        <f>IF(ISBLANK(cp[[#This Row],[total_girls]]),SUM(cp[[#This Row],[girls_0-5_reached]],cp[[#This Row],[girls_6-12_reached]],cp[[#This Row],[girls_13-18_reached]]),cp[[#This Row],[total_girls]])</f>
        <v>0</v>
      </c>
      <c r="AE690" s="1">
        <f>IF(ISBLANK(cp[[#This Row],[total_children]]),SUM(cp[[#This Row],[calc_boys]],cp[[#This Row],[calc_girls]]),cp[[#This Row],[total_children]])</f>
        <v>0</v>
      </c>
      <c r="AF690" s="1">
        <f>IF(ISBLANK(cp[[#This Row],[total_pwd]]),SUM(cp[[#This Row],[total_pwd_men]],cp[[#This Row],[total_pwd_women]]),cp[[#This Row],[total_pwd]])</f>
        <v>0</v>
      </c>
      <c r="AG690" s="1">
        <f>IF(ISBLANK(cp[[#This Row],[total_adults]]),SUM(cp[[#This Row],[total_men]],cp[[#This Row],[total_women]]),cp[[#This Row],[total_adults]])</f>
        <v>0</v>
      </c>
      <c r="AH690" s="1">
        <f>IF(ISBLANK(cp[[#This Row],[total_beneficiaries_reached]]),SUM(cp[[#This Row],[calc_children]],cp[[#This Row],[calc_adults]]),cp[[#This Row],[total_beneficiaries_reached]])</f>
        <v>0</v>
      </c>
      <c r="AI690" s="49" t="str">
        <f ca="1">IF(B690="","",OFFSET(table_admin1[[#Headers],[ADM1_PT]],MATCH(B690,admin1,0),1))</f>
        <v/>
      </c>
      <c r="AJ690" s="49" t="str">
        <f t="shared" ca="1" si="20"/>
        <v/>
      </c>
      <c r="AK690" s="49" t="str">
        <f t="shared" ca="1" si="21"/>
        <v/>
      </c>
    </row>
    <row r="691" spans="29:37" x14ac:dyDescent="0.2">
      <c r="AC691" s="1">
        <f>IF(ISBLANK(cp[[#This Row],[total_boys]]),SUM(cp[[#This Row],[boys_0-5_reached]],cp[[#This Row],[boys_6-12_reached]],cp[[#This Row],[boys_13-18_reached]]),cp[[#This Row],[total_boys]])</f>
        <v>0</v>
      </c>
      <c r="AD691" s="1">
        <f>IF(ISBLANK(cp[[#This Row],[total_girls]]),SUM(cp[[#This Row],[girls_0-5_reached]],cp[[#This Row],[girls_6-12_reached]],cp[[#This Row],[girls_13-18_reached]]),cp[[#This Row],[total_girls]])</f>
        <v>0</v>
      </c>
      <c r="AE691" s="1">
        <f>IF(ISBLANK(cp[[#This Row],[total_children]]),SUM(cp[[#This Row],[calc_boys]],cp[[#This Row],[calc_girls]]),cp[[#This Row],[total_children]])</f>
        <v>0</v>
      </c>
      <c r="AF691" s="1">
        <f>IF(ISBLANK(cp[[#This Row],[total_pwd]]),SUM(cp[[#This Row],[total_pwd_men]],cp[[#This Row],[total_pwd_women]]),cp[[#This Row],[total_pwd]])</f>
        <v>0</v>
      </c>
      <c r="AG691" s="1">
        <f>IF(ISBLANK(cp[[#This Row],[total_adults]]),SUM(cp[[#This Row],[total_men]],cp[[#This Row],[total_women]]),cp[[#This Row],[total_adults]])</f>
        <v>0</v>
      </c>
      <c r="AH691" s="1">
        <f>IF(ISBLANK(cp[[#This Row],[total_beneficiaries_reached]]),SUM(cp[[#This Row],[calc_children]],cp[[#This Row],[calc_adults]]),cp[[#This Row],[total_beneficiaries_reached]])</f>
        <v>0</v>
      </c>
      <c r="AI691" s="49" t="str">
        <f ca="1">IF(B691="","",OFFSET(table_admin1[[#Headers],[ADM1_PT]],MATCH(B691,admin1,0),1))</f>
        <v/>
      </c>
      <c r="AJ691" s="49" t="str">
        <f t="shared" ca="1" si="20"/>
        <v/>
      </c>
      <c r="AK691" s="49" t="str">
        <f t="shared" ca="1" si="21"/>
        <v/>
      </c>
    </row>
    <row r="692" spans="29:37" x14ac:dyDescent="0.2">
      <c r="AC692" s="1">
        <f>IF(ISBLANK(cp[[#This Row],[total_boys]]),SUM(cp[[#This Row],[boys_0-5_reached]],cp[[#This Row],[boys_6-12_reached]],cp[[#This Row],[boys_13-18_reached]]),cp[[#This Row],[total_boys]])</f>
        <v>0</v>
      </c>
      <c r="AD692" s="1">
        <f>IF(ISBLANK(cp[[#This Row],[total_girls]]),SUM(cp[[#This Row],[girls_0-5_reached]],cp[[#This Row],[girls_6-12_reached]],cp[[#This Row],[girls_13-18_reached]]),cp[[#This Row],[total_girls]])</f>
        <v>0</v>
      </c>
      <c r="AE692" s="1">
        <f>IF(ISBLANK(cp[[#This Row],[total_children]]),SUM(cp[[#This Row],[calc_boys]],cp[[#This Row],[calc_girls]]),cp[[#This Row],[total_children]])</f>
        <v>0</v>
      </c>
      <c r="AF692" s="1">
        <f>IF(ISBLANK(cp[[#This Row],[total_pwd]]),SUM(cp[[#This Row],[total_pwd_men]],cp[[#This Row],[total_pwd_women]]),cp[[#This Row],[total_pwd]])</f>
        <v>0</v>
      </c>
      <c r="AG692" s="1">
        <f>IF(ISBLANK(cp[[#This Row],[total_adults]]),SUM(cp[[#This Row],[total_men]],cp[[#This Row],[total_women]]),cp[[#This Row],[total_adults]])</f>
        <v>0</v>
      </c>
      <c r="AH692" s="1">
        <f>IF(ISBLANK(cp[[#This Row],[total_beneficiaries_reached]]),SUM(cp[[#This Row],[calc_children]],cp[[#This Row],[calc_adults]]),cp[[#This Row],[total_beneficiaries_reached]])</f>
        <v>0</v>
      </c>
      <c r="AI692" s="49" t="str">
        <f ca="1">IF(B692="","",OFFSET(table_admin1[[#Headers],[ADM1_PT]],MATCH(B692,admin1,0),1))</f>
        <v/>
      </c>
      <c r="AJ692" s="49" t="str">
        <f t="shared" ca="1" si="20"/>
        <v/>
      </c>
      <c r="AK692" s="49" t="str">
        <f t="shared" ca="1" si="21"/>
        <v/>
      </c>
    </row>
    <row r="693" spans="29:37" x14ac:dyDescent="0.2">
      <c r="AC693" s="1">
        <f>IF(ISBLANK(cp[[#This Row],[total_boys]]),SUM(cp[[#This Row],[boys_0-5_reached]],cp[[#This Row],[boys_6-12_reached]],cp[[#This Row],[boys_13-18_reached]]),cp[[#This Row],[total_boys]])</f>
        <v>0</v>
      </c>
      <c r="AD693" s="1">
        <f>IF(ISBLANK(cp[[#This Row],[total_girls]]),SUM(cp[[#This Row],[girls_0-5_reached]],cp[[#This Row],[girls_6-12_reached]],cp[[#This Row],[girls_13-18_reached]]),cp[[#This Row],[total_girls]])</f>
        <v>0</v>
      </c>
      <c r="AE693" s="1">
        <f>IF(ISBLANK(cp[[#This Row],[total_children]]),SUM(cp[[#This Row],[calc_boys]],cp[[#This Row],[calc_girls]]),cp[[#This Row],[total_children]])</f>
        <v>0</v>
      </c>
      <c r="AF693" s="1">
        <f>IF(ISBLANK(cp[[#This Row],[total_pwd]]),SUM(cp[[#This Row],[total_pwd_men]],cp[[#This Row],[total_pwd_women]]),cp[[#This Row],[total_pwd]])</f>
        <v>0</v>
      </c>
      <c r="AG693" s="1">
        <f>IF(ISBLANK(cp[[#This Row],[total_adults]]),SUM(cp[[#This Row],[total_men]],cp[[#This Row],[total_women]]),cp[[#This Row],[total_adults]])</f>
        <v>0</v>
      </c>
      <c r="AH693" s="1">
        <f>IF(ISBLANK(cp[[#This Row],[total_beneficiaries_reached]]),SUM(cp[[#This Row],[calc_children]],cp[[#This Row],[calc_adults]]),cp[[#This Row],[total_beneficiaries_reached]])</f>
        <v>0</v>
      </c>
      <c r="AI693" s="49" t="str">
        <f ca="1">IF(B693="","",OFFSET(table_admin1[[#Headers],[ADM1_PT]],MATCH(B693,admin1,0),1))</f>
        <v/>
      </c>
      <c r="AJ693" s="49" t="str">
        <f t="shared" ca="1" si="20"/>
        <v/>
      </c>
      <c r="AK693" s="49" t="str">
        <f t="shared" ca="1" si="21"/>
        <v/>
      </c>
    </row>
    <row r="694" spans="29:37" x14ac:dyDescent="0.2">
      <c r="AC694" s="1">
        <f>IF(ISBLANK(cp[[#This Row],[total_boys]]),SUM(cp[[#This Row],[boys_0-5_reached]],cp[[#This Row],[boys_6-12_reached]],cp[[#This Row],[boys_13-18_reached]]),cp[[#This Row],[total_boys]])</f>
        <v>0</v>
      </c>
      <c r="AD694" s="1">
        <f>IF(ISBLANK(cp[[#This Row],[total_girls]]),SUM(cp[[#This Row],[girls_0-5_reached]],cp[[#This Row],[girls_6-12_reached]],cp[[#This Row],[girls_13-18_reached]]),cp[[#This Row],[total_girls]])</f>
        <v>0</v>
      </c>
      <c r="AE694" s="1">
        <f>IF(ISBLANK(cp[[#This Row],[total_children]]),SUM(cp[[#This Row],[calc_boys]],cp[[#This Row],[calc_girls]]),cp[[#This Row],[total_children]])</f>
        <v>0</v>
      </c>
      <c r="AF694" s="1">
        <f>IF(ISBLANK(cp[[#This Row],[total_pwd]]),SUM(cp[[#This Row],[total_pwd_men]],cp[[#This Row],[total_pwd_women]]),cp[[#This Row],[total_pwd]])</f>
        <v>0</v>
      </c>
      <c r="AG694" s="1">
        <f>IF(ISBLANK(cp[[#This Row],[total_adults]]),SUM(cp[[#This Row],[total_men]],cp[[#This Row],[total_women]]),cp[[#This Row],[total_adults]])</f>
        <v>0</v>
      </c>
      <c r="AH694" s="1">
        <f>IF(ISBLANK(cp[[#This Row],[total_beneficiaries_reached]]),SUM(cp[[#This Row],[calc_children]],cp[[#This Row],[calc_adults]]),cp[[#This Row],[total_beneficiaries_reached]])</f>
        <v>0</v>
      </c>
      <c r="AI694" s="49" t="str">
        <f ca="1">IF(B694="","",OFFSET(table_admin1[[#Headers],[ADM1_PT]],MATCH(B694,admin1,0),1))</f>
        <v/>
      </c>
      <c r="AJ694" s="49" t="str">
        <f t="shared" ca="1" si="20"/>
        <v/>
      </c>
      <c r="AK694" s="49" t="str">
        <f t="shared" ca="1" si="21"/>
        <v/>
      </c>
    </row>
    <row r="695" spans="29:37" x14ac:dyDescent="0.2">
      <c r="AC695" s="1">
        <f>IF(ISBLANK(cp[[#This Row],[total_boys]]),SUM(cp[[#This Row],[boys_0-5_reached]],cp[[#This Row],[boys_6-12_reached]],cp[[#This Row],[boys_13-18_reached]]),cp[[#This Row],[total_boys]])</f>
        <v>0</v>
      </c>
      <c r="AD695" s="1">
        <f>IF(ISBLANK(cp[[#This Row],[total_girls]]),SUM(cp[[#This Row],[girls_0-5_reached]],cp[[#This Row],[girls_6-12_reached]],cp[[#This Row],[girls_13-18_reached]]),cp[[#This Row],[total_girls]])</f>
        <v>0</v>
      </c>
      <c r="AE695" s="1">
        <f>IF(ISBLANK(cp[[#This Row],[total_children]]),SUM(cp[[#This Row],[calc_boys]],cp[[#This Row],[calc_girls]]),cp[[#This Row],[total_children]])</f>
        <v>0</v>
      </c>
      <c r="AF695" s="1">
        <f>IF(ISBLANK(cp[[#This Row],[total_pwd]]),SUM(cp[[#This Row],[total_pwd_men]],cp[[#This Row],[total_pwd_women]]),cp[[#This Row],[total_pwd]])</f>
        <v>0</v>
      </c>
      <c r="AG695" s="1">
        <f>IF(ISBLANK(cp[[#This Row],[total_adults]]),SUM(cp[[#This Row],[total_men]],cp[[#This Row],[total_women]]),cp[[#This Row],[total_adults]])</f>
        <v>0</v>
      </c>
      <c r="AH695" s="1">
        <f>IF(ISBLANK(cp[[#This Row],[total_beneficiaries_reached]]),SUM(cp[[#This Row],[calc_children]],cp[[#This Row],[calc_adults]]),cp[[#This Row],[total_beneficiaries_reached]])</f>
        <v>0</v>
      </c>
      <c r="AI695" s="49" t="str">
        <f ca="1">IF(B695="","",OFFSET(table_admin1[[#Headers],[ADM1_PT]],MATCH(B695,admin1,0),1))</f>
        <v/>
      </c>
      <c r="AJ695" s="49" t="str">
        <f t="shared" ca="1" si="20"/>
        <v/>
      </c>
      <c r="AK695" s="49" t="str">
        <f t="shared" ca="1" si="21"/>
        <v/>
      </c>
    </row>
    <row r="696" spans="29:37" x14ac:dyDescent="0.2">
      <c r="AC696" s="1">
        <f>IF(ISBLANK(cp[[#This Row],[total_boys]]),SUM(cp[[#This Row],[boys_0-5_reached]],cp[[#This Row],[boys_6-12_reached]],cp[[#This Row],[boys_13-18_reached]]),cp[[#This Row],[total_boys]])</f>
        <v>0</v>
      </c>
      <c r="AD696" s="1">
        <f>IF(ISBLANK(cp[[#This Row],[total_girls]]),SUM(cp[[#This Row],[girls_0-5_reached]],cp[[#This Row],[girls_6-12_reached]],cp[[#This Row],[girls_13-18_reached]]),cp[[#This Row],[total_girls]])</f>
        <v>0</v>
      </c>
      <c r="AE696" s="1">
        <f>IF(ISBLANK(cp[[#This Row],[total_children]]),SUM(cp[[#This Row],[calc_boys]],cp[[#This Row],[calc_girls]]),cp[[#This Row],[total_children]])</f>
        <v>0</v>
      </c>
      <c r="AF696" s="1">
        <f>IF(ISBLANK(cp[[#This Row],[total_pwd]]),SUM(cp[[#This Row],[total_pwd_men]],cp[[#This Row],[total_pwd_women]]),cp[[#This Row],[total_pwd]])</f>
        <v>0</v>
      </c>
      <c r="AG696" s="1">
        <f>IF(ISBLANK(cp[[#This Row],[total_adults]]),SUM(cp[[#This Row],[total_men]],cp[[#This Row],[total_women]]),cp[[#This Row],[total_adults]])</f>
        <v>0</v>
      </c>
      <c r="AH696" s="1">
        <f>IF(ISBLANK(cp[[#This Row],[total_beneficiaries_reached]]),SUM(cp[[#This Row],[calc_children]],cp[[#This Row],[calc_adults]]),cp[[#This Row],[total_beneficiaries_reached]])</f>
        <v>0</v>
      </c>
      <c r="AI696" s="49" t="str">
        <f ca="1">IF(B696="","",OFFSET(table_admin1[[#Headers],[ADM1_PT]],MATCH(B696,admin1,0),1))</f>
        <v/>
      </c>
      <c r="AJ696" s="49" t="str">
        <f t="shared" ca="1" si="20"/>
        <v/>
      </c>
      <c r="AK696" s="49" t="str">
        <f t="shared" ca="1" si="21"/>
        <v/>
      </c>
    </row>
    <row r="697" spans="29:37" x14ac:dyDescent="0.2">
      <c r="AC697" s="1">
        <f>IF(ISBLANK(cp[[#This Row],[total_boys]]),SUM(cp[[#This Row],[boys_0-5_reached]],cp[[#This Row],[boys_6-12_reached]],cp[[#This Row],[boys_13-18_reached]]),cp[[#This Row],[total_boys]])</f>
        <v>0</v>
      </c>
      <c r="AD697" s="1">
        <f>IF(ISBLANK(cp[[#This Row],[total_girls]]),SUM(cp[[#This Row],[girls_0-5_reached]],cp[[#This Row],[girls_6-12_reached]],cp[[#This Row],[girls_13-18_reached]]),cp[[#This Row],[total_girls]])</f>
        <v>0</v>
      </c>
      <c r="AE697" s="1">
        <f>IF(ISBLANK(cp[[#This Row],[total_children]]),SUM(cp[[#This Row],[calc_boys]],cp[[#This Row],[calc_girls]]),cp[[#This Row],[total_children]])</f>
        <v>0</v>
      </c>
      <c r="AF697" s="1">
        <f>IF(ISBLANK(cp[[#This Row],[total_pwd]]),SUM(cp[[#This Row],[total_pwd_men]],cp[[#This Row],[total_pwd_women]]),cp[[#This Row],[total_pwd]])</f>
        <v>0</v>
      </c>
      <c r="AG697" s="1">
        <f>IF(ISBLANK(cp[[#This Row],[total_adults]]),SUM(cp[[#This Row],[total_men]],cp[[#This Row],[total_women]]),cp[[#This Row],[total_adults]])</f>
        <v>0</v>
      </c>
      <c r="AH697" s="1">
        <f>IF(ISBLANK(cp[[#This Row],[total_beneficiaries_reached]]),SUM(cp[[#This Row],[calc_children]],cp[[#This Row],[calc_adults]]),cp[[#This Row],[total_beneficiaries_reached]])</f>
        <v>0</v>
      </c>
      <c r="AI697" s="49" t="str">
        <f ca="1">IF(B697="","",OFFSET(table_admin1[[#Headers],[ADM1_PT]],MATCH(B697,admin1,0),1))</f>
        <v/>
      </c>
      <c r="AJ697" s="49" t="str">
        <f t="shared" ca="1" si="20"/>
        <v/>
      </c>
      <c r="AK697" s="49" t="str">
        <f t="shared" ca="1" si="21"/>
        <v/>
      </c>
    </row>
    <row r="698" spans="29:37" x14ac:dyDescent="0.2">
      <c r="AC698" s="1">
        <f>IF(ISBLANK(cp[[#This Row],[total_boys]]),SUM(cp[[#This Row],[boys_0-5_reached]],cp[[#This Row],[boys_6-12_reached]],cp[[#This Row],[boys_13-18_reached]]),cp[[#This Row],[total_boys]])</f>
        <v>0</v>
      </c>
      <c r="AD698" s="1">
        <f>IF(ISBLANK(cp[[#This Row],[total_girls]]),SUM(cp[[#This Row],[girls_0-5_reached]],cp[[#This Row],[girls_6-12_reached]],cp[[#This Row],[girls_13-18_reached]]),cp[[#This Row],[total_girls]])</f>
        <v>0</v>
      </c>
      <c r="AE698" s="1">
        <f>IF(ISBLANK(cp[[#This Row],[total_children]]),SUM(cp[[#This Row],[calc_boys]],cp[[#This Row],[calc_girls]]),cp[[#This Row],[total_children]])</f>
        <v>0</v>
      </c>
      <c r="AF698" s="1">
        <f>IF(ISBLANK(cp[[#This Row],[total_pwd]]),SUM(cp[[#This Row],[total_pwd_men]],cp[[#This Row],[total_pwd_women]]),cp[[#This Row],[total_pwd]])</f>
        <v>0</v>
      </c>
      <c r="AG698" s="1">
        <f>IF(ISBLANK(cp[[#This Row],[total_adults]]),SUM(cp[[#This Row],[total_men]],cp[[#This Row],[total_women]]),cp[[#This Row],[total_adults]])</f>
        <v>0</v>
      </c>
      <c r="AH698" s="1">
        <f>IF(ISBLANK(cp[[#This Row],[total_beneficiaries_reached]]),SUM(cp[[#This Row],[calc_children]],cp[[#This Row],[calc_adults]]),cp[[#This Row],[total_beneficiaries_reached]])</f>
        <v>0</v>
      </c>
      <c r="AI698" s="49" t="str">
        <f ca="1">IF(B698="","",OFFSET(table_admin1[[#Headers],[ADM1_PT]],MATCH(B698,admin1,0),1))</f>
        <v/>
      </c>
      <c r="AJ698" s="49" t="str">
        <f t="shared" ca="1" si="20"/>
        <v/>
      </c>
      <c r="AK698" s="49" t="str">
        <f t="shared" ca="1" si="21"/>
        <v/>
      </c>
    </row>
    <row r="699" spans="29:37" x14ac:dyDescent="0.2">
      <c r="AC699" s="1">
        <f>IF(ISBLANK(cp[[#This Row],[total_boys]]),SUM(cp[[#This Row],[boys_0-5_reached]],cp[[#This Row],[boys_6-12_reached]],cp[[#This Row],[boys_13-18_reached]]),cp[[#This Row],[total_boys]])</f>
        <v>0</v>
      </c>
      <c r="AD699" s="1">
        <f>IF(ISBLANK(cp[[#This Row],[total_girls]]),SUM(cp[[#This Row],[girls_0-5_reached]],cp[[#This Row],[girls_6-12_reached]],cp[[#This Row],[girls_13-18_reached]]),cp[[#This Row],[total_girls]])</f>
        <v>0</v>
      </c>
      <c r="AE699" s="1">
        <f>IF(ISBLANK(cp[[#This Row],[total_children]]),SUM(cp[[#This Row],[calc_boys]],cp[[#This Row],[calc_girls]]),cp[[#This Row],[total_children]])</f>
        <v>0</v>
      </c>
      <c r="AF699" s="1">
        <f>IF(ISBLANK(cp[[#This Row],[total_pwd]]),SUM(cp[[#This Row],[total_pwd_men]],cp[[#This Row],[total_pwd_women]]),cp[[#This Row],[total_pwd]])</f>
        <v>0</v>
      </c>
      <c r="AG699" s="1">
        <f>IF(ISBLANK(cp[[#This Row],[total_adults]]),SUM(cp[[#This Row],[total_men]],cp[[#This Row],[total_women]]),cp[[#This Row],[total_adults]])</f>
        <v>0</v>
      </c>
      <c r="AH699" s="1">
        <f>IF(ISBLANK(cp[[#This Row],[total_beneficiaries_reached]]),SUM(cp[[#This Row],[calc_children]],cp[[#This Row],[calc_adults]]),cp[[#This Row],[total_beneficiaries_reached]])</f>
        <v>0</v>
      </c>
      <c r="AI699" s="49" t="str">
        <f ca="1">IF(B699="","",OFFSET(table_admin1[[#Headers],[ADM1_PT]],MATCH(B699,admin1,0),1))</f>
        <v/>
      </c>
      <c r="AJ699" s="49" t="str">
        <f t="shared" ca="1" si="20"/>
        <v/>
      </c>
      <c r="AK699" s="49" t="str">
        <f t="shared" ca="1" si="21"/>
        <v/>
      </c>
    </row>
    <row r="700" spans="29:37" x14ac:dyDescent="0.2">
      <c r="AC700" s="1">
        <f>IF(ISBLANK(cp[[#This Row],[total_boys]]),SUM(cp[[#This Row],[boys_0-5_reached]],cp[[#This Row],[boys_6-12_reached]],cp[[#This Row],[boys_13-18_reached]]),cp[[#This Row],[total_boys]])</f>
        <v>0</v>
      </c>
      <c r="AD700" s="1">
        <f>IF(ISBLANK(cp[[#This Row],[total_girls]]),SUM(cp[[#This Row],[girls_0-5_reached]],cp[[#This Row],[girls_6-12_reached]],cp[[#This Row],[girls_13-18_reached]]),cp[[#This Row],[total_girls]])</f>
        <v>0</v>
      </c>
      <c r="AE700" s="1">
        <f>IF(ISBLANK(cp[[#This Row],[total_children]]),SUM(cp[[#This Row],[calc_boys]],cp[[#This Row],[calc_girls]]),cp[[#This Row],[total_children]])</f>
        <v>0</v>
      </c>
      <c r="AF700" s="1">
        <f>IF(ISBLANK(cp[[#This Row],[total_pwd]]),SUM(cp[[#This Row],[total_pwd_men]],cp[[#This Row],[total_pwd_women]]),cp[[#This Row],[total_pwd]])</f>
        <v>0</v>
      </c>
      <c r="AG700" s="1">
        <f>IF(ISBLANK(cp[[#This Row],[total_adults]]),SUM(cp[[#This Row],[total_men]],cp[[#This Row],[total_women]]),cp[[#This Row],[total_adults]])</f>
        <v>0</v>
      </c>
      <c r="AH700" s="1">
        <f>IF(ISBLANK(cp[[#This Row],[total_beneficiaries_reached]]),SUM(cp[[#This Row],[calc_children]],cp[[#This Row],[calc_adults]]),cp[[#This Row],[total_beneficiaries_reached]])</f>
        <v>0</v>
      </c>
      <c r="AI700" s="49" t="str">
        <f ca="1">IF(B700="","",OFFSET(table_admin1[[#Headers],[ADM1_PT]],MATCH(B700,admin1,0),1))</f>
        <v/>
      </c>
      <c r="AJ700" s="49" t="str">
        <f t="shared" ca="1" si="20"/>
        <v/>
      </c>
      <c r="AK700" s="49" t="str">
        <f t="shared" ca="1" si="21"/>
        <v/>
      </c>
    </row>
    <row r="701" spans="29:37" x14ac:dyDescent="0.2">
      <c r="AC701" s="1">
        <f>IF(ISBLANK(cp[[#This Row],[total_boys]]),SUM(cp[[#This Row],[boys_0-5_reached]],cp[[#This Row],[boys_6-12_reached]],cp[[#This Row],[boys_13-18_reached]]),cp[[#This Row],[total_boys]])</f>
        <v>0</v>
      </c>
      <c r="AD701" s="1">
        <f>IF(ISBLANK(cp[[#This Row],[total_girls]]),SUM(cp[[#This Row],[girls_0-5_reached]],cp[[#This Row],[girls_6-12_reached]],cp[[#This Row],[girls_13-18_reached]]),cp[[#This Row],[total_girls]])</f>
        <v>0</v>
      </c>
      <c r="AE701" s="1">
        <f>IF(ISBLANK(cp[[#This Row],[total_children]]),SUM(cp[[#This Row],[calc_boys]],cp[[#This Row],[calc_girls]]),cp[[#This Row],[total_children]])</f>
        <v>0</v>
      </c>
      <c r="AF701" s="1">
        <f>IF(ISBLANK(cp[[#This Row],[total_pwd]]),SUM(cp[[#This Row],[total_pwd_men]],cp[[#This Row],[total_pwd_women]]),cp[[#This Row],[total_pwd]])</f>
        <v>0</v>
      </c>
      <c r="AG701" s="1">
        <f>IF(ISBLANK(cp[[#This Row],[total_adults]]),SUM(cp[[#This Row],[total_men]],cp[[#This Row],[total_women]]),cp[[#This Row],[total_adults]])</f>
        <v>0</v>
      </c>
      <c r="AH701" s="1">
        <f>IF(ISBLANK(cp[[#This Row],[total_beneficiaries_reached]]),SUM(cp[[#This Row],[calc_children]],cp[[#This Row],[calc_adults]]),cp[[#This Row],[total_beneficiaries_reached]])</f>
        <v>0</v>
      </c>
      <c r="AI701" s="49" t="str">
        <f ca="1">IF(B701="","",OFFSET(table_admin1[[#Headers],[ADM1_PT]],MATCH(B701,admin1,0),1))</f>
        <v/>
      </c>
      <c r="AJ701" s="49" t="str">
        <f t="shared" ca="1" si="20"/>
        <v/>
      </c>
      <c r="AK701" s="49" t="str">
        <f t="shared" ca="1" si="21"/>
        <v/>
      </c>
    </row>
    <row r="702" spans="29:37" x14ac:dyDescent="0.2">
      <c r="AC702" s="1">
        <f>IF(ISBLANK(cp[[#This Row],[total_boys]]),SUM(cp[[#This Row],[boys_0-5_reached]],cp[[#This Row],[boys_6-12_reached]],cp[[#This Row],[boys_13-18_reached]]),cp[[#This Row],[total_boys]])</f>
        <v>0</v>
      </c>
      <c r="AD702" s="1">
        <f>IF(ISBLANK(cp[[#This Row],[total_girls]]),SUM(cp[[#This Row],[girls_0-5_reached]],cp[[#This Row],[girls_6-12_reached]],cp[[#This Row],[girls_13-18_reached]]),cp[[#This Row],[total_girls]])</f>
        <v>0</v>
      </c>
      <c r="AE702" s="1">
        <f>IF(ISBLANK(cp[[#This Row],[total_children]]),SUM(cp[[#This Row],[calc_boys]],cp[[#This Row],[calc_girls]]),cp[[#This Row],[total_children]])</f>
        <v>0</v>
      </c>
      <c r="AF702" s="1">
        <f>IF(ISBLANK(cp[[#This Row],[total_pwd]]),SUM(cp[[#This Row],[total_pwd_men]],cp[[#This Row],[total_pwd_women]]),cp[[#This Row],[total_pwd]])</f>
        <v>0</v>
      </c>
      <c r="AG702" s="1">
        <f>IF(ISBLANK(cp[[#This Row],[total_adults]]),SUM(cp[[#This Row],[total_men]],cp[[#This Row],[total_women]]),cp[[#This Row],[total_adults]])</f>
        <v>0</v>
      </c>
      <c r="AH702" s="1">
        <f>IF(ISBLANK(cp[[#This Row],[total_beneficiaries_reached]]),SUM(cp[[#This Row],[calc_children]],cp[[#This Row],[calc_adults]]),cp[[#This Row],[total_beneficiaries_reached]])</f>
        <v>0</v>
      </c>
      <c r="AI702" s="49" t="str">
        <f ca="1">IF(B702="","",OFFSET(table_admin1[[#Headers],[ADM1_PT]],MATCH(B702,admin1,0),1))</f>
        <v/>
      </c>
      <c r="AJ702" s="49" t="str">
        <f t="shared" ca="1" si="20"/>
        <v/>
      </c>
      <c r="AK702" s="49" t="str">
        <f t="shared" ca="1" si="21"/>
        <v/>
      </c>
    </row>
    <row r="703" spans="29:37" x14ac:dyDescent="0.2">
      <c r="AC703" s="1">
        <f>IF(ISBLANK(cp[[#This Row],[total_boys]]),SUM(cp[[#This Row],[boys_0-5_reached]],cp[[#This Row],[boys_6-12_reached]],cp[[#This Row],[boys_13-18_reached]]),cp[[#This Row],[total_boys]])</f>
        <v>0</v>
      </c>
      <c r="AD703" s="1">
        <f>IF(ISBLANK(cp[[#This Row],[total_girls]]),SUM(cp[[#This Row],[girls_0-5_reached]],cp[[#This Row],[girls_6-12_reached]],cp[[#This Row],[girls_13-18_reached]]),cp[[#This Row],[total_girls]])</f>
        <v>0</v>
      </c>
      <c r="AE703" s="1">
        <f>IF(ISBLANK(cp[[#This Row],[total_children]]),SUM(cp[[#This Row],[calc_boys]],cp[[#This Row],[calc_girls]]),cp[[#This Row],[total_children]])</f>
        <v>0</v>
      </c>
      <c r="AF703" s="1">
        <f>IF(ISBLANK(cp[[#This Row],[total_pwd]]),SUM(cp[[#This Row],[total_pwd_men]],cp[[#This Row],[total_pwd_women]]),cp[[#This Row],[total_pwd]])</f>
        <v>0</v>
      </c>
      <c r="AG703" s="1">
        <f>IF(ISBLANK(cp[[#This Row],[total_adults]]),SUM(cp[[#This Row],[total_men]],cp[[#This Row],[total_women]]),cp[[#This Row],[total_adults]])</f>
        <v>0</v>
      </c>
      <c r="AH703" s="1">
        <f>IF(ISBLANK(cp[[#This Row],[total_beneficiaries_reached]]),SUM(cp[[#This Row],[calc_children]],cp[[#This Row],[calc_adults]]),cp[[#This Row],[total_beneficiaries_reached]])</f>
        <v>0</v>
      </c>
      <c r="AI703" s="49" t="str">
        <f ca="1">IF(B703="","",OFFSET(table_admin1[[#Headers],[ADM1_PT]],MATCH(B703,admin1,0),1))</f>
        <v/>
      </c>
      <c r="AJ703" s="49" t="str">
        <f t="shared" ca="1" si="20"/>
        <v/>
      </c>
      <c r="AK703" s="49" t="str">
        <f t="shared" ca="1" si="21"/>
        <v/>
      </c>
    </row>
    <row r="704" spans="29:37" x14ac:dyDescent="0.2">
      <c r="AC704" s="1">
        <f>IF(ISBLANK(cp[[#This Row],[total_boys]]),SUM(cp[[#This Row],[boys_0-5_reached]],cp[[#This Row],[boys_6-12_reached]],cp[[#This Row],[boys_13-18_reached]]),cp[[#This Row],[total_boys]])</f>
        <v>0</v>
      </c>
      <c r="AD704" s="1">
        <f>IF(ISBLANK(cp[[#This Row],[total_girls]]),SUM(cp[[#This Row],[girls_0-5_reached]],cp[[#This Row],[girls_6-12_reached]],cp[[#This Row],[girls_13-18_reached]]),cp[[#This Row],[total_girls]])</f>
        <v>0</v>
      </c>
      <c r="AE704" s="1">
        <f>IF(ISBLANK(cp[[#This Row],[total_children]]),SUM(cp[[#This Row],[calc_boys]],cp[[#This Row],[calc_girls]]),cp[[#This Row],[total_children]])</f>
        <v>0</v>
      </c>
      <c r="AF704" s="1">
        <f>IF(ISBLANK(cp[[#This Row],[total_pwd]]),SUM(cp[[#This Row],[total_pwd_men]],cp[[#This Row],[total_pwd_women]]),cp[[#This Row],[total_pwd]])</f>
        <v>0</v>
      </c>
      <c r="AG704" s="1">
        <f>IF(ISBLANK(cp[[#This Row],[total_adults]]),SUM(cp[[#This Row],[total_men]],cp[[#This Row],[total_women]]),cp[[#This Row],[total_adults]])</f>
        <v>0</v>
      </c>
      <c r="AH704" s="1">
        <f>IF(ISBLANK(cp[[#This Row],[total_beneficiaries_reached]]),SUM(cp[[#This Row],[calc_children]],cp[[#This Row],[calc_adults]]),cp[[#This Row],[total_beneficiaries_reached]])</f>
        <v>0</v>
      </c>
      <c r="AI704" s="49" t="str">
        <f ca="1">IF(B704="","",OFFSET(table_admin1[[#Headers],[ADM1_PT]],MATCH(B704,admin1,0),1))</f>
        <v/>
      </c>
      <c r="AJ704" s="49" t="str">
        <f t="shared" ca="1" si="20"/>
        <v/>
      </c>
      <c r="AK704" s="49" t="str">
        <f t="shared" ca="1" si="21"/>
        <v/>
      </c>
    </row>
    <row r="705" spans="29:37" x14ac:dyDescent="0.2">
      <c r="AC705" s="1">
        <f>IF(ISBLANK(cp[[#This Row],[total_boys]]),SUM(cp[[#This Row],[boys_0-5_reached]],cp[[#This Row],[boys_6-12_reached]],cp[[#This Row],[boys_13-18_reached]]),cp[[#This Row],[total_boys]])</f>
        <v>0</v>
      </c>
      <c r="AD705" s="1">
        <f>IF(ISBLANK(cp[[#This Row],[total_girls]]),SUM(cp[[#This Row],[girls_0-5_reached]],cp[[#This Row],[girls_6-12_reached]],cp[[#This Row],[girls_13-18_reached]]),cp[[#This Row],[total_girls]])</f>
        <v>0</v>
      </c>
      <c r="AE705" s="1">
        <f>IF(ISBLANK(cp[[#This Row],[total_children]]),SUM(cp[[#This Row],[calc_boys]],cp[[#This Row],[calc_girls]]),cp[[#This Row],[total_children]])</f>
        <v>0</v>
      </c>
      <c r="AF705" s="1">
        <f>IF(ISBLANK(cp[[#This Row],[total_pwd]]),SUM(cp[[#This Row],[total_pwd_men]],cp[[#This Row],[total_pwd_women]]),cp[[#This Row],[total_pwd]])</f>
        <v>0</v>
      </c>
      <c r="AG705" s="1">
        <f>IF(ISBLANK(cp[[#This Row],[total_adults]]),SUM(cp[[#This Row],[total_men]],cp[[#This Row],[total_women]]),cp[[#This Row],[total_adults]])</f>
        <v>0</v>
      </c>
      <c r="AH705" s="1">
        <f>IF(ISBLANK(cp[[#This Row],[total_beneficiaries_reached]]),SUM(cp[[#This Row],[calc_children]],cp[[#This Row],[calc_adults]]),cp[[#This Row],[total_beneficiaries_reached]])</f>
        <v>0</v>
      </c>
      <c r="AI705" s="49" t="str">
        <f ca="1">IF(B705="","",OFFSET(table_admin1[[#Headers],[ADM1_PT]],MATCH(B705,admin1,0),1))</f>
        <v/>
      </c>
      <c r="AJ705" s="49" t="str">
        <f t="shared" ca="1" si="20"/>
        <v/>
      </c>
      <c r="AK705" s="49" t="str">
        <f t="shared" ca="1" si="21"/>
        <v/>
      </c>
    </row>
    <row r="706" spans="29:37" x14ac:dyDescent="0.2">
      <c r="AC706" s="1">
        <f>IF(ISBLANK(cp[[#This Row],[total_boys]]),SUM(cp[[#This Row],[boys_0-5_reached]],cp[[#This Row],[boys_6-12_reached]],cp[[#This Row],[boys_13-18_reached]]),cp[[#This Row],[total_boys]])</f>
        <v>0</v>
      </c>
      <c r="AD706" s="1">
        <f>IF(ISBLANK(cp[[#This Row],[total_girls]]),SUM(cp[[#This Row],[girls_0-5_reached]],cp[[#This Row],[girls_6-12_reached]],cp[[#This Row],[girls_13-18_reached]]),cp[[#This Row],[total_girls]])</f>
        <v>0</v>
      </c>
      <c r="AE706" s="1">
        <f>IF(ISBLANK(cp[[#This Row],[total_children]]),SUM(cp[[#This Row],[calc_boys]],cp[[#This Row],[calc_girls]]),cp[[#This Row],[total_children]])</f>
        <v>0</v>
      </c>
      <c r="AF706" s="1">
        <f>IF(ISBLANK(cp[[#This Row],[total_pwd]]),SUM(cp[[#This Row],[total_pwd_men]],cp[[#This Row],[total_pwd_women]]),cp[[#This Row],[total_pwd]])</f>
        <v>0</v>
      </c>
      <c r="AG706" s="1">
        <f>IF(ISBLANK(cp[[#This Row],[total_adults]]),SUM(cp[[#This Row],[total_men]],cp[[#This Row],[total_women]]),cp[[#This Row],[total_adults]])</f>
        <v>0</v>
      </c>
      <c r="AH706" s="1">
        <f>IF(ISBLANK(cp[[#This Row],[total_beneficiaries_reached]]),SUM(cp[[#This Row],[calc_children]],cp[[#This Row],[calc_adults]]),cp[[#This Row],[total_beneficiaries_reached]])</f>
        <v>0</v>
      </c>
      <c r="AI706" s="49" t="str">
        <f ca="1">IF(B706="","",OFFSET(table_admin1[[#Headers],[ADM1_PT]],MATCH(B706,admin1,0),1))</f>
        <v/>
      </c>
      <c r="AJ706" s="49" t="str">
        <f t="shared" ca="1" si="20"/>
        <v/>
      </c>
      <c r="AK706" s="49" t="str">
        <f t="shared" ca="1" si="21"/>
        <v/>
      </c>
    </row>
    <row r="707" spans="29:37" x14ac:dyDescent="0.2">
      <c r="AC707" s="1">
        <f>IF(ISBLANK(cp[[#This Row],[total_boys]]),SUM(cp[[#This Row],[boys_0-5_reached]],cp[[#This Row],[boys_6-12_reached]],cp[[#This Row],[boys_13-18_reached]]),cp[[#This Row],[total_boys]])</f>
        <v>0</v>
      </c>
      <c r="AD707" s="1">
        <f>IF(ISBLANK(cp[[#This Row],[total_girls]]),SUM(cp[[#This Row],[girls_0-5_reached]],cp[[#This Row],[girls_6-12_reached]],cp[[#This Row],[girls_13-18_reached]]),cp[[#This Row],[total_girls]])</f>
        <v>0</v>
      </c>
      <c r="AE707" s="1">
        <f>IF(ISBLANK(cp[[#This Row],[total_children]]),SUM(cp[[#This Row],[calc_boys]],cp[[#This Row],[calc_girls]]),cp[[#This Row],[total_children]])</f>
        <v>0</v>
      </c>
      <c r="AF707" s="1">
        <f>IF(ISBLANK(cp[[#This Row],[total_pwd]]),SUM(cp[[#This Row],[total_pwd_men]],cp[[#This Row],[total_pwd_women]]),cp[[#This Row],[total_pwd]])</f>
        <v>0</v>
      </c>
      <c r="AG707" s="1">
        <f>IF(ISBLANK(cp[[#This Row],[total_adults]]),SUM(cp[[#This Row],[total_men]],cp[[#This Row],[total_women]]),cp[[#This Row],[total_adults]])</f>
        <v>0</v>
      </c>
      <c r="AH707" s="1">
        <f>IF(ISBLANK(cp[[#This Row],[total_beneficiaries_reached]]),SUM(cp[[#This Row],[calc_children]],cp[[#This Row],[calc_adults]]),cp[[#This Row],[total_beneficiaries_reached]])</f>
        <v>0</v>
      </c>
      <c r="AI707" s="49" t="str">
        <f ca="1">IF(B707="","",OFFSET(table_admin1[[#Headers],[ADM1_PT]],MATCH(B707,admin1,0),1))</f>
        <v/>
      </c>
      <c r="AJ707" s="49" t="str">
        <f t="shared" ca="1" si="20"/>
        <v/>
      </c>
      <c r="AK707" s="49" t="str">
        <f t="shared" ca="1" si="21"/>
        <v/>
      </c>
    </row>
    <row r="708" spans="29:37" x14ac:dyDescent="0.2">
      <c r="AC708" s="1">
        <f>IF(ISBLANK(cp[[#This Row],[total_boys]]),SUM(cp[[#This Row],[boys_0-5_reached]],cp[[#This Row],[boys_6-12_reached]],cp[[#This Row],[boys_13-18_reached]]),cp[[#This Row],[total_boys]])</f>
        <v>0</v>
      </c>
      <c r="AD708" s="1">
        <f>IF(ISBLANK(cp[[#This Row],[total_girls]]),SUM(cp[[#This Row],[girls_0-5_reached]],cp[[#This Row],[girls_6-12_reached]],cp[[#This Row],[girls_13-18_reached]]),cp[[#This Row],[total_girls]])</f>
        <v>0</v>
      </c>
      <c r="AE708" s="1">
        <f>IF(ISBLANK(cp[[#This Row],[total_children]]),SUM(cp[[#This Row],[calc_boys]],cp[[#This Row],[calc_girls]]),cp[[#This Row],[total_children]])</f>
        <v>0</v>
      </c>
      <c r="AF708" s="1">
        <f>IF(ISBLANK(cp[[#This Row],[total_pwd]]),SUM(cp[[#This Row],[total_pwd_men]],cp[[#This Row],[total_pwd_women]]),cp[[#This Row],[total_pwd]])</f>
        <v>0</v>
      </c>
      <c r="AG708" s="1">
        <f>IF(ISBLANK(cp[[#This Row],[total_adults]]),SUM(cp[[#This Row],[total_men]],cp[[#This Row],[total_women]]),cp[[#This Row],[total_adults]])</f>
        <v>0</v>
      </c>
      <c r="AH708" s="1">
        <f>IF(ISBLANK(cp[[#This Row],[total_beneficiaries_reached]]),SUM(cp[[#This Row],[calc_children]],cp[[#This Row],[calc_adults]]),cp[[#This Row],[total_beneficiaries_reached]])</f>
        <v>0</v>
      </c>
      <c r="AI708" s="49" t="str">
        <f ca="1">IF(B708="","",OFFSET(table_admin1[[#Headers],[ADM1_PT]],MATCH(B708,admin1,0),1))</f>
        <v/>
      </c>
      <c r="AJ708" s="49" t="str">
        <f t="shared" ca="1" si="20"/>
        <v/>
      </c>
      <c r="AK708" s="49" t="str">
        <f t="shared" ca="1" si="21"/>
        <v/>
      </c>
    </row>
    <row r="709" spans="29:37" x14ac:dyDescent="0.2">
      <c r="AC709" s="1">
        <f>IF(ISBLANK(cp[[#This Row],[total_boys]]),SUM(cp[[#This Row],[boys_0-5_reached]],cp[[#This Row],[boys_6-12_reached]],cp[[#This Row],[boys_13-18_reached]]),cp[[#This Row],[total_boys]])</f>
        <v>0</v>
      </c>
      <c r="AD709" s="1">
        <f>IF(ISBLANK(cp[[#This Row],[total_girls]]),SUM(cp[[#This Row],[girls_0-5_reached]],cp[[#This Row],[girls_6-12_reached]],cp[[#This Row],[girls_13-18_reached]]),cp[[#This Row],[total_girls]])</f>
        <v>0</v>
      </c>
      <c r="AE709" s="1">
        <f>IF(ISBLANK(cp[[#This Row],[total_children]]),SUM(cp[[#This Row],[calc_boys]],cp[[#This Row],[calc_girls]]),cp[[#This Row],[total_children]])</f>
        <v>0</v>
      </c>
      <c r="AF709" s="1">
        <f>IF(ISBLANK(cp[[#This Row],[total_pwd]]),SUM(cp[[#This Row],[total_pwd_men]],cp[[#This Row],[total_pwd_women]]),cp[[#This Row],[total_pwd]])</f>
        <v>0</v>
      </c>
      <c r="AG709" s="1">
        <f>IF(ISBLANK(cp[[#This Row],[total_adults]]),SUM(cp[[#This Row],[total_men]],cp[[#This Row],[total_women]]),cp[[#This Row],[total_adults]])</f>
        <v>0</v>
      </c>
      <c r="AH709" s="1">
        <f>IF(ISBLANK(cp[[#This Row],[total_beneficiaries_reached]]),SUM(cp[[#This Row],[calc_children]],cp[[#This Row],[calc_adults]]),cp[[#This Row],[total_beneficiaries_reached]])</f>
        <v>0</v>
      </c>
      <c r="AI709" s="49" t="str">
        <f ca="1">IF(B709="","",OFFSET(table_admin1[[#Headers],[ADM1_PT]],MATCH(B709,admin1,0),1))</f>
        <v/>
      </c>
      <c r="AJ709" s="49" t="str">
        <f t="shared" ca="1" si="20"/>
        <v/>
      </c>
      <c r="AK709" s="49" t="str">
        <f t="shared" ca="1" si="21"/>
        <v/>
      </c>
    </row>
    <row r="710" spans="29:37" x14ac:dyDescent="0.2">
      <c r="AC710" s="1">
        <f>IF(ISBLANK(cp[[#This Row],[total_boys]]),SUM(cp[[#This Row],[boys_0-5_reached]],cp[[#This Row],[boys_6-12_reached]],cp[[#This Row],[boys_13-18_reached]]),cp[[#This Row],[total_boys]])</f>
        <v>0</v>
      </c>
      <c r="AD710" s="1">
        <f>IF(ISBLANK(cp[[#This Row],[total_girls]]),SUM(cp[[#This Row],[girls_0-5_reached]],cp[[#This Row],[girls_6-12_reached]],cp[[#This Row],[girls_13-18_reached]]),cp[[#This Row],[total_girls]])</f>
        <v>0</v>
      </c>
      <c r="AE710" s="1">
        <f>IF(ISBLANK(cp[[#This Row],[total_children]]),SUM(cp[[#This Row],[calc_boys]],cp[[#This Row],[calc_girls]]),cp[[#This Row],[total_children]])</f>
        <v>0</v>
      </c>
      <c r="AF710" s="1">
        <f>IF(ISBLANK(cp[[#This Row],[total_pwd]]),SUM(cp[[#This Row],[total_pwd_men]],cp[[#This Row],[total_pwd_women]]),cp[[#This Row],[total_pwd]])</f>
        <v>0</v>
      </c>
      <c r="AG710" s="1">
        <f>IF(ISBLANK(cp[[#This Row],[total_adults]]),SUM(cp[[#This Row],[total_men]],cp[[#This Row],[total_women]]),cp[[#This Row],[total_adults]])</f>
        <v>0</v>
      </c>
      <c r="AH710" s="1">
        <f>IF(ISBLANK(cp[[#This Row],[total_beneficiaries_reached]]),SUM(cp[[#This Row],[calc_children]],cp[[#This Row],[calc_adults]]),cp[[#This Row],[total_beneficiaries_reached]])</f>
        <v>0</v>
      </c>
      <c r="AI710" s="49" t="str">
        <f ca="1">IF(B710="","",OFFSET(table_admin1[[#Headers],[ADM1_PT]],MATCH(B710,admin1,0),1))</f>
        <v/>
      </c>
      <c r="AJ710" s="49" t="str">
        <f t="shared" ref="AJ710:AJ773" ca="1" si="22">IF(C710="","",INDEX(admin2_pcode,MATCH(C710,OFFSET(admin2_start,MATCH(AI710,admin1_linked_pcode,0),0,COUNTIF(admin1_linked_pcode,AI710)),0)+MATCH(AI710,admin1_linked_pcode,0)-1))</f>
        <v/>
      </c>
      <c r="AK710" s="49" t="str">
        <f t="shared" ref="AK710:AK773" ca="1" si="23">IF(D710="","",INDEX(admin3_pcode,MATCH(D710,OFFSET(admin3_start,MATCH(AJ710,admin2_linked_pcode,0),0,COUNTIF(admin2_linked_pcode,AJ710)),0)+MATCH(AJ710,admin2_linked_pcode,0)-1))</f>
        <v/>
      </c>
    </row>
    <row r="711" spans="29:37" x14ac:dyDescent="0.2">
      <c r="AC711" s="1">
        <f>IF(ISBLANK(cp[[#This Row],[total_boys]]),SUM(cp[[#This Row],[boys_0-5_reached]],cp[[#This Row],[boys_6-12_reached]],cp[[#This Row],[boys_13-18_reached]]),cp[[#This Row],[total_boys]])</f>
        <v>0</v>
      </c>
      <c r="AD711" s="1">
        <f>IF(ISBLANK(cp[[#This Row],[total_girls]]),SUM(cp[[#This Row],[girls_0-5_reached]],cp[[#This Row],[girls_6-12_reached]],cp[[#This Row],[girls_13-18_reached]]),cp[[#This Row],[total_girls]])</f>
        <v>0</v>
      </c>
      <c r="AE711" s="1">
        <f>IF(ISBLANK(cp[[#This Row],[total_children]]),SUM(cp[[#This Row],[calc_boys]],cp[[#This Row],[calc_girls]]),cp[[#This Row],[total_children]])</f>
        <v>0</v>
      </c>
      <c r="AF711" s="1">
        <f>IF(ISBLANK(cp[[#This Row],[total_pwd]]),SUM(cp[[#This Row],[total_pwd_men]],cp[[#This Row],[total_pwd_women]]),cp[[#This Row],[total_pwd]])</f>
        <v>0</v>
      </c>
      <c r="AG711" s="1">
        <f>IF(ISBLANK(cp[[#This Row],[total_adults]]),SUM(cp[[#This Row],[total_men]],cp[[#This Row],[total_women]]),cp[[#This Row],[total_adults]])</f>
        <v>0</v>
      </c>
      <c r="AH711" s="1">
        <f>IF(ISBLANK(cp[[#This Row],[total_beneficiaries_reached]]),SUM(cp[[#This Row],[calc_children]],cp[[#This Row],[calc_adults]]),cp[[#This Row],[total_beneficiaries_reached]])</f>
        <v>0</v>
      </c>
      <c r="AI711" s="49" t="str">
        <f ca="1">IF(B711="","",OFFSET(table_admin1[[#Headers],[ADM1_PT]],MATCH(B711,admin1,0),1))</f>
        <v/>
      </c>
      <c r="AJ711" s="49" t="str">
        <f t="shared" ca="1" si="22"/>
        <v/>
      </c>
      <c r="AK711" s="49" t="str">
        <f t="shared" ca="1" si="23"/>
        <v/>
      </c>
    </row>
    <row r="712" spans="29:37" x14ac:dyDescent="0.2">
      <c r="AC712" s="1">
        <f>IF(ISBLANK(cp[[#This Row],[total_boys]]),SUM(cp[[#This Row],[boys_0-5_reached]],cp[[#This Row],[boys_6-12_reached]],cp[[#This Row],[boys_13-18_reached]]),cp[[#This Row],[total_boys]])</f>
        <v>0</v>
      </c>
      <c r="AD712" s="1">
        <f>IF(ISBLANK(cp[[#This Row],[total_girls]]),SUM(cp[[#This Row],[girls_0-5_reached]],cp[[#This Row],[girls_6-12_reached]],cp[[#This Row],[girls_13-18_reached]]),cp[[#This Row],[total_girls]])</f>
        <v>0</v>
      </c>
      <c r="AE712" s="1">
        <f>IF(ISBLANK(cp[[#This Row],[total_children]]),SUM(cp[[#This Row],[calc_boys]],cp[[#This Row],[calc_girls]]),cp[[#This Row],[total_children]])</f>
        <v>0</v>
      </c>
      <c r="AF712" s="1">
        <f>IF(ISBLANK(cp[[#This Row],[total_pwd]]),SUM(cp[[#This Row],[total_pwd_men]],cp[[#This Row],[total_pwd_women]]),cp[[#This Row],[total_pwd]])</f>
        <v>0</v>
      </c>
      <c r="AG712" s="1">
        <f>IF(ISBLANK(cp[[#This Row],[total_adults]]),SUM(cp[[#This Row],[total_men]],cp[[#This Row],[total_women]]),cp[[#This Row],[total_adults]])</f>
        <v>0</v>
      </c>
      <c r="AH712" s="1">
        <f>IF(ISBLANK(cp[[#This Row],[total_beneficiaries_reached]]),SUM(cp[[#This Row],[calc_children]],cp[[#This Row],[calc_adults]]),cp[[#This Row],[total_beneficiaries_reached]])</f>
        <v>0</v>
      </c>
      <c r="AI712" s="49" t="str">
        <f ca="1">IF(B712="","",OFFSET(table_admin1[[#Headers],[ADM1_PT]],MATCH(B712,admin1,0),1))</f>
        <v/>
      </c>
      <c r="AJ712" s="49" t="str">
        <f t="shared" ca="1" si="22"/>
        <v/>
      </c>
      <c r="AK712" s="49" t="str">
        <f t="shared" ca="1" si="23"/>
        <v/>
      </c>
    </row>
    <row r="713" spans="29:37" x14ac:dyDescent="0.2">
      <c r="AC713" s="1">
        <f>IF(ISBLANK(cp[[#This Row],[total_boys]]),SUM(cp[[#This Row],[boys_0-5_reached]],cp[[#This Row],[boys_6-12_reached]],cp[[#This Row],[boys_13-18_reached]]),cp[[#This Row],[total_boys]])</f>
        <v>0</v>
      </c>
      <c r="AD713" s="1">
        <f>IF(ISBLANK(cp[[#This Row],[total_girls]]),SUM(cp[[#This Row],[girls_0-5_reached]],cp[[#This Row],[girls_6-12_reached]],cp[[#This Row],[girls_13-18_reached]]),cp[[#This Row],[total_girls]])</f>
        <v>0</v>
      </c>
      <c r="AE713" s="1">
        <f>IF(ISBLANK(cp[[#This Row],[total_children]]),SUM(cp[[#This Row],[calc_boys]],cp[[#This Row],[calc_girls]]),cp[[#This Row],[total_children]])</f>
        <v>0</v>
      </c>
      <c r="AF713" s="1">
        <f>IF(ISBLANK(cp[[#This Row],[total_pwd]]),SUM(cp[[#This Row],[total_pwd_men]],cp[[#This Row],[total_pwd_women]]),cp[[#This Row],[total_pwd]])</f>
        <v>0</v>
      </c>
      <c r="AG713" s="1">
        <f>IF(ISBLANK(cp[[#This Row],[total_adults]]),SUM(cp[[#This Row],[total_men]],cp[[#This Row],[total_women]]),cp[[#This Row],[total_adults]])</f>
        <v>0</v>
      </c>
      <c r="AH713" s="1">
        <f>IF(ISBLANK(cp[[#This Row],[total_beneficiaries_reached]]),SUM(cp[[#This Row],[calc_children]],cp[[#This Row],[calc_adults]]),cp[[#This Row],[total_beneficiaries_reached]])</f>
        <v>0</v>
      </c>
      <c r="AI713" s="49" t="str">
        <f ca="1">IF(B713="","",OFFSET(table_admin1[[#Headers],[ADM1_PT]],MATCH(B713,admin1,0),1))</f>
        <v/>
      </c>
      <c r="AJ713" s="49" t="str">
        <f t="shared" ca="1" si="22"/>
        <v/>
      </c>
      <c r="AK713" s="49" t="str">
        <f t="shared" ca="1" si="23"/>
        <v/>
      </c>
    </row>
    <row r="714" spans="29:37" x14ac:dyDescent="0.2">
      <c r="AC714" s="1">
        <f>IF(ISBLANK(cp[[#This Row],[total_boys]]),SUM(cp[[#This Row],[boys_0-5_reached]],cp[[#This Row],[boys_6-12_reached]],cp[[#This Row],[boys_13-18_reached]]),cp[[#This Row],[total_boys]])</f>
        <v>0</v>
      </c>
      <c r="AD714" s="1">
        <f>IF(ISBLANK(cp[[#This Row],[total_girls]]),SUM(cp[[#This Row],[girls_0-5_reached]],cp[[#This Row],[girls_6-12_reached]],cp[[#This Row],[girls_13-18_reached]]),cp[[#This Row],[total_girls]])</f>
        <v>0</v>
      </c>
      <c r="AE714" s="1">
        <f>IF(ISBLANK(cp[[#This Row],[total_children]]),SUM(cp[[#This Row],[calc_boys]],cp[[#This Row],[calc_girls]]),cp[[#This Row],[total_children]])</f>
        <v>0</v>
      </c>
      <c r="AF714" s="1">
        <f>IF(ISBLANK(cp[[#This Row],[total_pwd]]),SUM(cp[[#This Row],[total_pwd_men]],cp[[#This Row],[total_pwd_women]]),cp[[#This Row],[total_pwd]])</f>
        <v>0</v>
      </c>
      <c r="AG714" s="1">
        <f>IF(ISBLANK(cp[[#This Row],[total_adults]]),SUM(cp[[#This Row],[total_men]],cp[[#This Row],[total_women]]),cp[[#This Row],[total_adults]])</f>
        <v>0</v>
      </c>
      <c r="AH714" s="1">
        <f>IF(ISBLANK(cp[[#This Row],[total_beneficiaries_reached]]),SUM(cp[[#This Row],[calc_children]],cp[[#This Row],[calc_adults]]),cp[[#This Row],[total_beneficiaries_reached]])</f>
        <v>0</v>
      </c>
      <c r="AI714" s="49" t="str">
        <f ca="1">IF(B714="","",OFFSET(table_admin1[[#Headers],[ADM1_PT]],MATCH(B714,admin1,0),1))</f>
        <v/>
      </c>
      <c r="AJ714" s="49" t="str">
        <f t="shared" ca="1" si="22"/>
        <v/>
      </c>
      <c r="AK714" s="49" t="str">
        <f t="shared" ca="1" si="23"/>
        <v/>
      </c>
    </row>
    <row r="715" spans="29:37" x14ac:dyDescent="0.2">
      <c r="AC715" s="1">
        <f>IF(ISBLANK(cp[[#This Row],[total_boys]]),SUM(cp[[#This Row],[boys_0-5_reached]],cp[[#This Row],[boys_6-12_reached]],cp[[#This Row],[boys_13-18_reached]]),cp[[#This Row],[total_boys]])</f>
        <v>0</v>
      </c>
      <c r="AD715" s="1">
        <f>IF(ISBLANK(cp[[#This Row],[total_girls]]),SUM(cp[[#This Row],[girls_0-5_reached]],cp[[#This Row],[girls_6-12_reached]],cp[[#This Row],[girls_13-18_reached]]),cp[[#This Row],[total_girls]])</f>
        <v>0</v>
      </c>
      <c r="AE715" s="1">
        <f>IF(ISBLANK(cp[[#This Row],[total_children]]),SUM(cp[[#This Row],[calc_boys]],cp[[#This Row],[calc_girls]]),cp[[#This Row],[total_children]])</f>
        <v>0</v>
      </c>
      <c r="AF715" s="1">
        <f>IF(ISBLANK(cp[[#This Row],[total_pwd]]),SUM(cp[[#This Row],[total_pwd_men]],cp[[#This Row],[total_pwd_women]]),cp[[#This Row],[total_pwd]])</f>
        <v>0</v>
      </c>
      <c r="AG715" s="1">
        <f>IF(ISBLANK(cp[[#This Row],[total_adults]]),SUM(cp[[#This Row],[total_men]],cp[[#This Row],[total_women]]),cp[[#This Row],[total_adults]])</f>
        <v>0</v>
      </c>
      <c r="AH715" s="1">
        <f>IF(ISBLANK(cp[[#This Row],[total_beneficiaries_reached]]),SUM(cp[[#This Row],[calc_children]],cp[[#This Row],[calc_adults]]),cp[[#This Row],[total_beneficiaries_reached]])</f>
        <v>0</v>
      </c>
      <c r="AI715" s="49" t="str">
        <f ca="1">IF(B715="","",OFFSET(table_admin1[[#Headers],[ADM1_PT]],MATCH(B715,admin1,0),1))</f>
        <v/>
      </c>
      <c r="AJ715" s="49" t="str">
        <f t="shared" ca="1" si="22"/>
        <v/>
      </c>
      <c r="AK715" s="49" t="str">
        <f t="shared" ca="1" si="23"/>
        <v/>
      </c>
    </row>
    <row r="716" spans="29:37" x14ac:dyDescent="0.2">
      <c r="AC716" s="1">
        <f>IF(ISBLANK(cp[[#This Row],[total_boys]]),SUM(cp[[#This Row],[boys_0-5_reached]],cp[[#This Row],[boys_6-12_reached]],cp[[#This Row],[boys_13-18_reached]]),cp[[#This Row],[total_boys]])</f>
        <v>0</v>
      </c>
      <c r="AD716" s="1">
        <f>IF(ISBLANK(cp[[#This Row],[total_girls]]),SUM(cp[[#This Row],[girls_0-5_reached]],cp[[#This Row],[girls_6-12_reached]],cp[[#This Row],[girls_13-18_reached]]),cp[[#This Row],[total_girls]])</f>
        <v>0</v>
      </c>
      <c r="AE716" s="1">
        <f>IF(ISBLANK(cp[[#This Row],[total_children]]),SUM(cp[[#This Row],[calc_boys]],cp[[#This Row],[calc_girls]]),cp[[#This Row],[total_children]])</f>
        <v>0</v>
      </c>
      <c r="AF716" s="1">
        <f>IF(ISBLANK(cp[[#This Row],[total_pwd]]),SUM(cp[[#This Row],[total_pwd_men]],cp[[#This Row],[total_pwd_women]]),cp[[#This Row],[total_pwd]])</f>
        <v>0</v>
      </c>
      <c r="AG716" s="1">
        <f>IF(ISBLANK(cp[[#This Row],[total_adults]]),SUM(cp[[#This Row],[total_men]],cp[[#This Row],[total_women]]),cp[[#This Row],[total_adults]])</f>
        <v>0</v>
      </c>
      <c r="AH716" s="1">
        <f>IF(ISBLANK(cp[[#This Row],[total_beneficiaries_reached]]),SUM(cp[[#This Row],[calc_children]],cp[[#This Row],[calc_adults]]),cp[[#This Row],[total_beneficiaries_reached]])</f>
        <v>0</v>
      </c>
      <c r="AI716" s="49" t="str">
        <f ca="1">IF(B716="","",OFFSET(table_admin1[[#Headers],[ADM1_PT]],MATCH(B716,admin1,0),1))</f>
        <v/>
      </c>
      <c r="AJ716" s="49" t="str">
        <f t="shared" ca="1" si="22"/>
        <v/>
      </c>
      <c r="AK716" s="49" t="str">
        <f t="shared" ca="1" si="23"/>
        <v/>
      </c>
    </row>
    <row r="717" spans="29:37" x14ac:dyDescent="0.2">
      <c r="AC717" s="1">
        <f>IF(ISBLANK(cp[[#This Row],[total_boys]]),SUM(cp[[#This Row],[boys_0-5_reached]],cp[[#This Row],[boys_6-12_reached]],cp[[#This Row],[boys_13-18_reached]]),cp[[#This Row],[total_boys]])</f>
        <v>0</v>
      </c>
      <c r="AD717" s="1">
        <f>IF(ISBLANK(cp[[#This Row],[total_girls]]),SUM(cp[[#This Row],[girls_0-5_reached]],cp[[#This Row],[girls_6-12_reached]],cp[[#This Row],[girls_13-18_reached]]),cp[[#This Row],[total_girls]])</f>
        <v>0</v>
      </c>
      <c r="AE717" s="1">
        <f>IF(ISBLANK(cp[[#This Row],[total_children]]),SUM(cp[[#This Row],[calc_boys]],cp[[#This Row],[calc_girls]]),cp[[#This Row],[total_children]])</f>
        <v>0</v>
      </c>
      <c r="AF717" s="1">
        <f>IF(ISBLANK(cp[[#This Row],[total_pwd]]),SUM(cp[[#This Row],[total_pwd_men]],cp[[#This Row],[total_pwd_women]]),cp[[#This Row],[total_pwd]])</f>
        <v>0</v>
      </c>
      <c r="AG717" s="1">
        <f>IF(ISBLANK(cp[[#This Row],[total_adults]]),SUM(cp[[#This Row],[total_men]],cp[[#This Row],[total_women]]),cp[[#This Row],[total_adults]])</f>
        <v>0</v>
      </c>
      <c r="AH717" s="1">
        <f>IF(ISBLANK(cp[[#This Row],[total_beneficiaries_reached]]),SUM(cp[[#This Row],[calc_children]],cp[[#This Row],[calc_adults]]),cp[[#This Row],[total_beneficiaries_reached]])</f>
        <v>0</v>
      </c>
      <c r="AI717" s="49" t="str">
        <f ca="1">IF(B717="","",OFFSET(table_admin1[[#Headers],[ADM1_PT]],MATCH(B717,admin1,0),1))</f>
        <v/>
      </c>
      <c r="AJ717" s="49" t="str">
        <f t="shared" ca="1" si="22"/>
        <v/>
      </c>
      <c r="AK717" s="49" t="str">
        <f t="shared" ca="1" si="23"/>
        <v/>
      </c>
    </row>
    <row r="718" spans="29:37" x14ac:dyDescent="0.2">
      <c r="AC718" s="1">
        <f>IF(ISBLANK(cp[[#This Row],[total_boys]]),SUM(cp[[#This Row],[boys_0-5_reached]],cp[[#This Row],[boys_6-12_reached]],cp[[#This Row],[boys_13-18_reached]]),cp[[#This Row],[total_boys]])</f>
        <v>0</v>
      </c>
      <c r="AD718" s="1">
        <f>IF(ISBLANK(cp[[#This Row],[total_girls]]),SUM(cp[[#This Row],[girls_0-5_reached]],cp[[#This Row],[girls_6-12_reached]],cp[[#This Row],[girls_13-18_reached]]),cp[[#This Row],[total_girls]])</f>
        <v>0</v>
      </c>
      <c r="AE718" s="1">
        <f>IF(ISBLANK(cp[[#This Row],[total_children]]),SUM(cp[[#This Row],[calc_boys]],cp[[#This Row],[calc_girls]]),cp[[#This Row],[total_children]])</f>
        <v>0</v>
      </c>
      <c r="AF718" s="1">
        <f>IF(ISBLANK(cp[[#This Row],[total_pwd]]),SUM(cp[[#This Row],[total_pwd_men]],cp[[#This Row],[total_pwd_women]]),cp[[#This Row],[total_pwd]])</f>
        <v>0</v>
      </c>
      <c r="AG718" s="1">
        <f>IF(ISBLANK(cp[[#This Row],[total_adults]]),SUM(cp[[#This Row],[total_men]],cp[[#This Row],[total_women]]),cp[[#This Row],[total_adults]])</f>
        <v>0</v>
      </c>
      <c r="AH718" s="1">
        <f>IF(ISBLANK(cp[[#This Row],[total_beneficiaries_reached]]),SUM(cp[[#This Row],[calc_children]],cp[[#This Row],[calc_adults]]),cp[[#This Row],[total_beneficiaries_reached]])</f>
        <v>0</v>
      </c>
      <c r="AI718" s="49" t="str">
        <f ca="1">IF(B718="","",OFFSET(table_admin1[[#Headers],[ADM1_PT]],MATCH(B718,admin1,0),1))</f>
        <v/>
      </c>
      <c r="AJ718" s="49" t="str">
        <f t="shared" ca="1" si="22"/>
        <v/>
      </c>
      <c r="AK718" s="49" t="str">
        <f t="shared" ca="1" si="23"/>
        <v/>
      </c>
    </row>
    <row r="719" spans="29:37" x14ac:dyDescent="0.2">
      <c r="AC719" s="1">
        <f>IF(ISBLANK(cp[[#This Row],[total_boys]]),SUM(cp[[#This Row],[boys_0-5_reached]],cp[[#This Row],[boys_6-12_reached]],cp[[#This Row],[boys_13-18_reached]]),cp[[#This Row],[total_boys]])</f>
        <v>0</v>
      </c>
      <c r="AD719" s="1">
        <f>IF(ISBLANK(cp[[#This Row],[total_girls]]),SUM(cp[[#This Row],[girls_0-5_reached]],cp[[#This Row],[girls_6-12_reached]],cp[[#This Row],[girls_13-18_reached]]),cp[[#This Row],[total_girls]])</f>
        <v>0</v>
      </c>
      <c r="AE719" s="1">
        <f>IF(ISBLANK(cp[[#This Row],[total_children]]),SUM(cp[[#This Row],[calc_boys]],cp[[#This Row],[calc_girls]]),cp[[#This Row],[total_children]])</f>
        <v>0</v>
      </c>
      <c r="AF719" s="1">
        <f>IF(ISBLANK(cp[[#This Row],[total_pwd]]),SUM(cp[[#This Row],[total_pwd_men]],cp[[#This Row],[total_pwd_women]]),cp[[#This Row],[total_pwd]])</f>
        <v>0</v>
      </c>
      <c r="AG719" s="1">
        <f>IF(ISBLANK(cp[[#This Row],[total_adults]]),SUM(cp[[#This Row],[total_men]],cp[[#This Row],[total_women]]),cp[[#This Row],[total_adults]])</f>
        <v>0</v>
      </c>
      <c r="AH719" s="1">
        <f>IF(ISBLANK(cp[[#This Row],[total_beneficiaries_reached]]),SUM(cp[[#This Row],[calc_children]],cp[[#This Row],[calc_adults]]),cp[[#This Row],[total_beneficiaries_reached]])</f>
        <v>0</v>
      </c>
      <c r="AI719" s="49" t="str">
        <f ca="1">IF(B719="","",OFFSET(table_admin1[[#Headers],[ADM1_PT]],MATCH(B719,admin1,0),1))</f>
        <v/>
      </c>
      <c r="AJ719" s="49" t="str">
        <f t="shared" ca="1" si="22"/>
        <v/>
      </c>
      <c r="AK719" s="49" t="str">
        <f t="shared" ca="1" si="23"/>
        <v/>
      </c>
    </row>
    <row r="720" spans="29:37" x14ac:dyDescent="0.2">
      <c r="AC720" s="1">
        <f>IF(ISBLANK(cp[[#This Row],[total_boys]]),SUM(cp[[#This Row],[boys_0-5_reached]],cp[[#This Row],[boys_6-12_reached]],cp[[#This Row],[boys_13-18_reached]]),cp[[#This Row],[total_boys]])</f>
        <v>0</v>
      </c>
      <c r="AD720" s="1">
        <f>IF(ISBLANK(cp[[#This Row],[total_girls]]),SUM(cp[[#This Row],[girls_0-5_reached]],cp[[#This Row],[girls_6-12_reached]],cp[[#This Row],[girls_13-18_reached]]),cp[[#This Row],[total_girls]])</f>
        <v>0</v>
      </c>
      <c r="AE720" s="1">
        <f>IF(ISBLANK(cp[[#This Row],[total_children]]),SUM(cp[[#This Row],[calc_boys]],cp[[#This Row],[calc_girls]]),cp[[#This Row],[total_children]])</f>
        <v>0</v>
      </c>
      <c r="AF720" s="1">
        <f>IF(ISBLANK(cp[[#This Row],[total_pwd]]),SUM(cp[[#This Row],[total_pwd_men]],cp[[#This Row],[total_pwd_women]]),cp[[#This Row],[total_pwd]])</f>
        <v>0</v>
      </c>
      <c r="AG720" s="1">
        <f>IF(ISBLANK(cp[[#This Row],[total_adults]]),SUM(cp[[#This Row],[total_men]],cp[[#This Row],[total_women]]),cp[[#This Row],[total_adults]])</f>
        <v>0</v>
      </c>
      <c r="AH720" s="1">
        <f>IF(ISBLANK(cp[[#This Row],[total_beneficiaries_reached]]),SUM(cp[[#This Row],[calc_children]],cp[[#This Row],[calc_adults]]),cp[[#This Row],[total_beneficiaries_reached]])</f>
        <v>0</v>
      </c>
      <c r="AI720" s="49" t="str">
        <f ca="1">IF(B720="","",OFFSET(table_admin1[[#Headers],[ADM1_PT]],MATCH(B720,admin1,0),1))</f>
        <v/>
      </c>
      <c r="AJ720" s="49" t="str">
        <f t="shared" ca="1" si="22"/>
        <v/>
      </c>
      <c r="AK720" s="49" t="str">
        <f t="shared" ca="1" si="23"/>
        <v/>
      </c>
    </row>
    <row r="721" spans="29:37" x14ac:dyDescent="0.2">
      <c r="AC721" s="1">
        <f>IF(ISBLANK(cp[[#This Row],[total_boys]]),SUM(cp[[#This Row],[boys_0-5_reached]],cp[[#This Row],[boys_6-12_reached]],cp[[#This Row],[boys_13-18_reached]]),cp[[#This Row],[total_boys]])</f>
        <v>0</v>
      </c>
      <c r="AD721" s="1">
        <f>IF(ISBLANK(cp[[#This Row],[total_girls]]),SUM(cp[[#This Row],[girls_0-5_reached]],cp[[#This Row],[girls_6-12_reached]],cp[[#This Row],[girls_13-18_reached]]),cp[[#This Row],[total_girls]])</f>
        <v>0</v>
      </c>
      <c r="AE721" s="1">
        <f>IF(ISBLANK(cp[[#This Row],[total_children]]),SUM(cp[[#This Row],[calc_boys]],cp[[#This Row],[calc_girls]]),cp[[#This Row],[total_children]])</f>
        <v>0</v>
      </c>
      <c r="AF721" s="1">
        <f>IF(ISBLANK(cp[[#This Row],[total_pwd]]),SUM(cp[[#This Row],[total_pwd_men]],cp[[#This Row],[total_pwd_women]]),cp[[#This Row],[total_pwd]])</f>
        <v>0</v>
      </c>
      <c r="AG721" s="1">
        <f>IF(ISBLANK(cp[[#This Row],[total_adults]]),SUM(cp[[#This Row],[total_men]],cp[[#This Row],[total_women]]),cp[[#This Row],[total_adults]])</f>
        <v>0</v>
      </c>
      <c r="AH721" s="1">
        <f>IF(ISBLANK(cp[[#This Row],[total_beneficiaries_reached]]),SUM(cp[[#This Row],[calc_children]],cp[[#This Row],[calc_adults]]),cp[[#This Row],[total_beneficiaries_reached]])</f>
        <v>0</v>
      </c>
      <c r="AI721" s="49" t="str">
        <f ca="1">IF(B721="","",OFFSET(table_admin1[[#Headers],[ADM1_PT]],MATCH(B721,admin1,0),1))</f>
        <v/>
      </c>
      <c r="AJ721" s="49" t="str">
        <f t="shared" ca="1" si="22"/>
        <v/>
      </c>
      <c r="AK721" s="49" t="str">
        <f t="shared" ca="1" si="23"/>
        <v/>
      </c>
    </row>
    <row r="722" spans="29:37" x14ac:dyDescent="0.2">
      <c r="AC722" s="1">
        <f>IF(ISBLANK(cp[[#This Row],[total_boys]]),SUM(cp[[#This Row],[boys_0-5_reached]],cp[[#This Row],[boys_6-12_reached]],cp[[#This Row],[boys_13-18_reached]]),cp[[#This Row],[total_boys]])</f>
        <v>0</v>
      </c>
      <c r="AD722" s="1">
        <f>IF(ISBLANK(cp[[#This Row],[total_girls]]),SUM(cp[[#This Row],[girls_0-5_reached]],cp[[#This Row],[girls_6-12_reached]],cp[[#This Row],[girls_13-18_reached]]),cp[[#This Row],[total_girls]])</f>
        <v>0</v>
      </c>
      <c r="AE722" s="1">
        <f>IF(ISBLANK(cp[[#This Row],[total_children]]),SUM(cp[[#This Row],[calc_boys]],cp[[#This Row],[calc_girls]]),cp[[#This Row],[total_children]])</f>
        <v>0</v>
      </c>
      <c r="AF722" s="1">
        <f>IF(ISBLANK(cp[[#This Row],[total_pwd]]),SUM(cp[[#This Row],[total_pwd_men]],cp[[#This Row],[total_pwd_women]]),cp[[#This Row],[total_pwd]])</f>
        <v>0</v>
      </c>
      <c r="AG722" s="1">
        <f>IF(ISBLANK(cp[[#This Row],[total_adults]]),SUM(cp[[#This Row],[total_men]],cp[[#This Row],[total_women]]),cp[[#This Row],[total_adults]])</f>
        <v>0</v>
      </c>
      <c r="AH722" s="1">
        <f>IF(ISBLANK(cp[[#This Row],[total_beneficiaries_reached]]),SUM(cp[[#This Row],[calc_children]],cp[[#This Row],[calc_adults]]),cp[[#This Row],[total_beneficiaries_reached]])</f>
        <v>0</v>
      </c>
      <c r="AI722" s="49" t="str">
        <f ca="1">IF(B722="","",OFFSET(table_admin1[[#Headers],[ADM1_PT]],MATCH(B722,admin1,0),1))</f>
        <v/>
      </c>
      <c r="AJ722" s="49" t="str">
        <f t="shared" ca="1" si="22"/>
        <v/>
      </c>
      <c r="AK722" s="49" t="str">
        <f t="shared" ca="1" si="23"/>
        <v/>
      </c>
    </row>
    <row r="723" spans="29:37" x14ac:dyDescent="0.2">
      <c r="AC723" s="1">
        <f>IF(ISBLANK(cp[[#This Row],[total_boys]]),SUM(cp[[#This Row],[boys_0-5_reached]],cp[[#This Row],[boys_6-12_reached]],cp[[#This Row],[boys_13-18_reached]]),cp[[#This Row],[total_boys]])</f>
        <v>0</v>
      </c>
      <c r="AD723" s="1">
        <f>IF(ISBLANK(cp[[#This Row],[total_girls]]),SUM(cp[[#This Row],[girls_0-5_reached]],cp[[#This Row],[girls_6-12_reached]],cp[[#This Row],[girls_13-18_reached]]),cp[[#This Row],[total_girls]])</f>
        <v>0</v>
      </c>
      <c r="AE723" s="1">
        <f>IF(ISBLANK(cp[[#This Row],[total_children]]),SUM(cp[[#This Row],[calc_boys]],cp[[#This Row],[calc_girls]]),cp[[#This Row],[total_children]])</f>
        <v>0</v>
      </c>
      <c r="AF723" s="1">
        <f>IF(ISBLANK(cp[[#This Row],[total_pwd]]),SUM(cp[[#This Row],[total_pwd_men]],cp[[#This Row],[total_pwd_women]]),cp[[#This Row],[total_pwd]])</f>
        <v>0</v>
      </c>
      <c r="AG723" s="1">
        <f>IF(ISBLANK(cp[[#This Row],[total_adults]]),SUM(cp[[#This Row],[total_men]],cp[[#This Row],[total_women]]),cp[[#This Row],[total_adults]])</f>
        <v>0</v>
      </c>
      <c r="AH723" s="1">
        <f>IF(ISBLANK(cp[[#This Row],[total_beneficiaries_reached]]),SUM(cp[[#This Row],[calc_children]],cp[[#This Row],[calc_adults]]),cp[[#This Row],[total_beneficiaries_reached]])</f>
        <v>0</v>
      </c>
      <c r="AI723" s="49" t="str">
        <f ca="1">IF(B723="","",OFFSET(table_admin1[[#Headers],[ADM1_PT]],MATCH(B723,admin1,0),1))</f>
        <v/>
      </c>
      <c r="AJ723" s="49" t="str">
        <f t="shared" ca="1" si="22"/>
        <v/>
      </c>
      <c r="AK723" s="49" t="str">
        <f t="shared" ca="1" si="23"/>
        <v/>
      </c>
    </row>
    <row r="724" spans="29:37" x14ac:dyDescent="0.2">
      <c r="AC724" s="1">
        <f>IF(ISBLANK(cp[[#This Row],[total_boys]]),SUM(cp[[#This Row],[boys_0-5_reached]],cp[[#This Row],[boys_6-12_reached]],cp[[#This Row],[boys_13-18_reached]]),cp[[#This Row],[total_boys]])</f>
        <v>0</v>
      </c>
      <c r="AD724" s="1">
        <f>IF(ISBLANK(cp[[#This Row],[total_girls]]),SUM(cp[[#This Row],[girls_0-5_reached]],cp[[#This Row],[girls_6-12_reached]],cp[[#This Row],[girls_13-18_reached]]),cp[[#This Row],[total_girls]])</f>
        <v>0</v>
      </c>
      <c r="AE724" s="1">
        <f>IF(ISBLANK(cp[[#This Row],[total_children]]),SUM(cp[[#This Row],[calc_boys]],cp[[#This Row],[calc_girls]]),cp[[#This Row],[total_children]])</f>
        <v>0</v>
      </c>
      <c r="AF724" s="1">
        <f>IF(ISBLANK(cp[[#This Row],[total_pwd]]),SUM(cp[[#This Row],[total_pwd_men]],cp[[#This Row],[total_pwd_women]]),cp[[#This Row],[total_pwd]])</f>
        <v>0</v>
      </c>
      <c r="AG724" s="1">
        <f>IF(ISBLANK(cp[[#This Row],[total_adults]]),SUM(cp[[#This Row],[total_men]],cp[[#This Row],[total_women]]),cp[[#This Row],[total_adults]])</f>
        <v>0</v>
      </c>
      <c r="AH724" s="1">
        <f>IF(ISBLANK(cp[[#This Row],[total_beneficiaries_reached]]),SUM(cp[[#This Row],[calc_children]],cp[[#This Row],[calc_adults]]),cp[[#This Row],[total_beneficiaries_reached]])</f>
        <v>0</v>
      </c>
      <c r="AI724" s="49" t="str">
        <f ca="1">IF(B724="","",OFFSET(table_admin1[[#Headers],[ADM1_PT]],MATCH(B724,admin1,0),1))</f>
        <v/>
      </c>
      <c r="AJ724" s="49" t="str">
        <f t="shared" ca="1" si="22"/>
        <v/>
      </c>
      <c r="AK724" s="49" t="str">
        <f t="shared" ca="1" si="23"/>
        <v/>
      </c>
    </row>
    <row r="725" spans="29:37" x14ac:dyDescent="0.2">
      <c r="AC725" s="1">
        <f>IF(ISBLANK(cp[[#This Row],[total_boys]]),SUM(cp[[#This Row],[boys_0-5_reached]],cp[[#This Row],[boys_6-12_reached]],cp[[#This Row],[boys_13-18_reached]]),cp[[#This Row],[total_boys]])</f>
        <v>0</v>
      </c>
      <c r="AD725" s="1">
        <f>IF(ISBLANK(cp[[#This Row],[total_girls]]),SUM(cp[[#This Row],[girls_0-5_reached]],cp[[#This Row],[girls_6-12_reached]],cp[[#This Row],[girls_13-18_reached]]),cp[[#This Row],[total_girls]])</f>
        <v>0</v>
      </c>
      <c r="AE725" s="1">
        <f>IF(ISBLANK(cp[[#This Row],[total_children]]),SUM(cp[[#This Row],[calc_boys]],cp[[#This Row],[calc_girls]]),cp[[#This Row],[total_children]])</f>
        <v>0</v>
      </c>
      <c r="AF725" s="1">
        <f>IF(ISBLANK(cp[[#This Row],[total_pwd]]),SUM(cp[[#This Row],[total_pwd_men]],cp[[#This Row],[total_pwd_women]]),cp[[#This Row],[total_pwd]])</f>
        <v>0</v>
      </c>
      <c r="AG725" s="1">
        <f>IF(ISBLANK(cp[[#This Row],[total_adults]]),SUM(cp[[#This Row],[total_men]],cp[[#This Row],[total_women]]),cp[[#This Row],[total_adults]])</f>
        <v>0</v>
      </c>
      <c r="AH725" s="1">
        <f>IF(ISBLANK(cp[[#This Row],[total_beneficiaries_reached]]),SUM(cp[[#This Row],[calc_children]],cp[[#This Row],[calc_adults]]),cp[[#This Row],[total_beneficiaries_reached]])</f>
        <v>0</v>
      </c>
      <c r="AI725" s="49" t="str">
        <f ca="1">IF(B725="","",OFFSET(table_admin1[[#Headers],[ADM1_PT]],MATCH(B725,admin1,0),1))</f>
        <v/>
      </c>
      <c r="AJ725" s="49" t="str">
        <f t="shared" ca="1" si="22"/>
        <v/>
      </c>
      <c r="AK725" s="49" t="str">
        <f t="shared" ca="1" si="23"/>
        <v/>
      </c>
    </row>
    <row r="726" spans="29:37" x14ac:dyDescent="0.2">
      <c r="AC726" s="1">
        <f>IF(ISBLANK(cp[[#This Row],[total_boys]]),SUM(cp[[#This Row],[boys_0-5_reached]],cp[[#This Row],[boys_6-12_reached]],cp[[#This Row],[boys_13-18_reached]]),cp[[#This Row],[total_boys]])</f>
        <v>0</v>
      </c>
      <c r="AD726" s="1">
        <f>IF(ISBLANK(cp[[#This Row],[total_girls]]),SUM(cp[[#This Row],[girls_0-5_reached]],cp[[#This Row],[girls_6-12_reached]],cp[[#This Row],[girls_13-18_reached]]),cp[[#This Row],[total_girls]])</f>
        <v>0</v>
      </c>
      <c r="AE726" s="1">
        <f>IF(ISBLANK(cp[[#This Row],[total_children]]),SUM(cp[[#This Row],[calc_boys]],cp[[#This Row],[calc_girls]]),cp[[#This Row],[total_children]])</f>
        <v>0</v>
      </c>
      <c r="AF726" s="1">
        <f>IF(ISBLANK(cp[[#This Row],[total_pwd]]),SUM(cp[[#This Row],[total_pwd_men]],cp[[#This Row],[total_pwd_women]]),cp[[#This Row],[total_pwd]])</f>
        <v>0</v>
      </c>
      <c r="AG726" s="1">
        <f>IF(ISBLANK(cp[[#This Row],[total_adults]]),SUM(cp[[#This Row],[total_men]],cp[[#This Row],[total_women]]),cp[[#This Row],[total_adults]])</f>
        <v>0</v>
      </c>
      <c r="AH726" s="1">
        <f>IF(ISBLANK(cp[[#This Row],[total_beneficiaries_reached]]),SUM(cp[[#This Row],[calc_children]],cp[[#This Row],[calc_adults]]),cp[[#This Row],[total_beneficiaries_reached]])</f>
        <v>0</v>
      </c>
      <c r="AI726" s="49" t="str">
        <f ca="1">IF(B726="","",OFFSET(table_admin1[[#Headers],[ADM1_PT]],MATCH(B726,admin1,0),1))</f>
        <v/>
      </c>
      <c r="AJ726" s="49" t="str">
        <f t="shared" ca="1" si="22"/>
        <v/>
      </c>
      <c r="AK726" s="49" t="str">
        <f t="shared" ca="1" si="23"/>
        <v/>
      </c>
    </row>
    <row r="727" spans="29:37" x14ac:dyDescent="0.2">
      <c r="AC727" s="1">
        <f>IF(ISBLANK(cp[[#This Row],[total_boys]]),SUM(cp[[#This Row],[boys_0-5_reached]],cp[[#This Row],[boys_6-12_reached]],cp[[#This Row],[boys_13-18_reached]]),cp[[#This Row],[total_boys]])</f>
        <v>0</v>
      </c>
      <c r="AD727" s="1">
        <f>IF(ISBLANK(cp[[#This Row],[total_girls]]),SUM(cp[[#This Row],[girls_0-5_reached]],cp[[#This Row],[girls_6-12_reached]],cp[[#This Row],[girls_13-18_reached]]),cp[[#This Row],[total_girls]])</f>
        <v>0</v>
      </c>
      <c r="AE727" s="1">
        <f>IF(ISBLANK(cp[[#This Row],[total_children]]),SUM(cp[[#This Row],[calc_boys]],cp[[#This Row],[calc_girls]]),cp[[#This Row],[total_children]])</f>
        <v>0</v>
      </c>
      <c r="AF727" s="1">
        <f>IF(ISBLANK(cp[[#This Row],[total_pwd]]),SUM(cp[[#This Row],[total_pwd_men]],cp[[#This Row],[total_pwd_women]]),cp[[#This Row],[total_pwd]])</f>
        <v>0</v>
      </c>
      <c r="AG727" s="1">
        <f>IF(ISBLANK(cp[[#This Row],[total_adults]]),SUM(cp[[#This Row],[total_men]],cp[[#This Row],[total_women]]),cp[[#This Row],[total_adults]])</f>
        <v>0</v>
      </c>
      <c r="AH727" s="1">
        <f>IF(ISBLANK(cp[[#This Row],[total_beneficiaries_reached]]),SUM(cp[[#This Row],[calc_children]],cp[[#This Row],[calc_adults]]),cp[[#This Row],[total_beneficiaries_reached]])</f>
        <v>0</v>
      </c>
      <c r="AI727" s="49" t="str">
        <f ca="1">IF(B727="","",OFFSET(table_admin1[[#Headers],[ADM1_PT]],MATCH(B727,admin1,0),1))</f>
        <v/>
      </c>
      <c r="AJ727" s="49" t="str">
        <f t="shared" ca="1" si="22"/>
        <v/>
      </c>
      <c r="AK727" s="49" t="str">
        <f t="shared" ca="1" si="23"/>
        <v/>
      </c>
    </row>
    <row r="728" spans="29:37" x14ac:dyDescent="0.2">
      <c r="AC728" s="1">
        <f>IF(ISBLANK(cp[[#This Row],[total_boys]]),SUM(cp[[#This Row],[boys_0-5_reached]],cp[[#This Row],[boys_6-12_reached]],cp[[#This Row],[boys_13-18_reached]]),cp[[#This Row],[total_boys]])</f>
        <v>0</v>
      </c>
      <c r="AD728" s="1">
        <f>IF(ISBLANK(cp[[#This Row],[total_girls]]),SUM(cp[[#This Row],[girls_0-5_reached]],cp[[#This Row],[girls_6-12_reached]],cp[[#This Row],[girls_13-18_reached]]),cp[[#This Row],[total_girls]])</f>
        <v>0</v>
      </c>
      <c r="AE728" s="1">
        <f>IF(ISBLANK(cp[[#This Row],[total_children]]),SUM(cp[[#This Row],[calc_boys]],cp[[#This Row],[calc_girls]]),cp[[#This Row],[total_children]])</f>
        <v>0</v>
      </c>
      <c r="AF728" s="1">
        <f>IF(ISBLANK(cp[[#This Row],[total_pwd]]),SUM(cp[[#This Row],[total_pwd_men]],cp[[#This Row],[total_pwd_women]]),cp[[#This Row],[total_pwd]])</f>
        <v>0</v>
      </c>
      <c r="AG728" s="1">
        <f>IF(ISBLANK(cp[[#This Row],[total_adults]]),SUM(cp[[#This Row],[total_men]],cp[[#This Row],[total_women]]),cp[[#This Row],[total_adults]])</f>
        <v>0</v>
      </c>
      <c r="AH728" s="1">
        <f>IF(ISBLANK(cp[[#This Row],[total_beneficiaries_reached]]),SUM(cp[[#This Row],[calc_children]],cp[[#This Row],[calc_adults]]),cp[[#This Row],[total_beneficiaries_reached]])</f>
        <v>0</v>
      </c>
      <c r="AI728" s="49" t="str">
        <f ca="1">IF(B728="","",OFFSET(table_admin1[[#Headers],[ADM1_PT]],MATCH(B728,admin1,0),1))</f>
        <v/>
      </c>
      <c r="AJ728" s="49" t="str">
        <f t="shared" ca="1" si="22"/>
        <v/>
      </c>
      <c r="AK728" s="49" t="str">
        <f t="shared" ca="1" si="23"/>
        <v/>
      </c>
    </row>
    <row r="729" spans="29:37" x14ac:dyDescent="0.2">
      <c r="AC729" s="1">
        <f>IF(ISBLANK(cp[[#This Row],[total_boys]]),SUM(cp[[#This Row],[boys_0-5_reached]],cp[[#This Row],[boys_6-12_reached]],cp[[#This Row],[boys_13-18_reached]]),cp[[#This Row],[total_boys]])</f>
        <v>0</v>
      </c>
      <c r="AD729" s="1">
        <f>IF(ISBLANK(cp[[#This Row],[total_girls]]),SUM(cp[[#This Row],[girls_0-5_reached]],cp[[#This Row],[girls_6-12_reached]],cp[[#This Row],[girls_13-18_reached]]),cp[[#This Row],[total_girls]])</f>
        <v>0</v>
      </c>
      <c r="AE729" s="1">
        <f>IF(ISBLANK(cp[[#This Row],[total_children]]),SUM(cp[[#This Row],[calc_boys]],cp[[#This Row],[calc_girls]]),cp[[#This Row],[total_children]])</f>
        <v>0</v>
      </c>
      <c r="AF729" s="1">
        <f>IF(ISBLANK(cp[[#This Row],[total_pwd]]),SUM(cp[[#This Row],[total_pwd_men]],cp[[#This Row],[total_pwd_women]]),cp[[#This Row],[total_pwd]])</f>
        <v>0</v>
      </c>
      <c r="AG729" s="1">
        <f>IF(ISBLANK(cp[[#This Row],[total_adults]]),SUM(cp[[#This Row],[total_men]],cp[[#This Row],[total_women]]),cp[[#This Row],[total_adults]])</f>
        <v>0</v>
      </c>
      <c r="AH729" s="1">
        <f>IF(ISBLANK(cp[[#This Row],[total_beneficiaries_reached]]),SUM(cp[[#This Row],[calc_children]],cp[[#This Row],[calc_adults]]),cp[[#This Row],[total_beneficiaries_reached]])</f>
        <v>0</v>
      </c>
      <c r="AI729" s="49" t="str">
        <f ca="1">IF(B729="","",OFFSET(table_admin1[[#Headers],[ADM1_PT]],MATCH(B729,admin1,0),1))</f>
        <v/>
      </c>
      <c r="AJ729" s="49" t="str">
        <f t="shared" ca="1" si="22"/>
        <v/>
      </c>
      <c r="AK729" s="49" t="str">
        <f t="shared" ca="1" si="23"/>
        <v/>
      </c>
    </row>
    <row r="730" spans="29:37" x14ac:dyDescent="0.2">
      <c r="AC730" s="1">
        <f>IF(ISBLANK(cp[[#This Row],[total_boys]]),SUM(cp[[#This Row],[boys_0-5_reached]],cp[[#This Row],[boys_6-12_reached]],cp[[#This Row],[boys_13-18_reached]]),cp[[#This Row],[total_boys]])</f>
        <v>0</v>
      </c>
      <c r="AD730" s="1">
        <f>IF(ISBLANK(cp[[#This Row],[total_girls]]),SUM(cp[[#This Row],[girls_0-5_reached]],cp[[#This Row],[girls_6-12_reached]],cp[[#This Row],[girls_13-18_reached]]),cp[[#This Row],[total_girls]])</f>
        <v>0</v>
      </c>
      <c r="AE730" s="1">
        <f>IF(ISBLANK(cp[[#This Row],[total_children]]),SUM(cp[[#This Row],[calc_boys]],cp[[#This Row],[calc_girls]]),cp[[#This Row],[total_children]])</f>
        <v>0</v>
      </c>
      <c r="AF730" s="1">
        <f>IF(ISBLANK(cp[[#This Row],[total_pwd]]),SUM(cp[[#This Row],[total_pwd_men]],cp[[#This Row],[total_pwd_women]]),cp[[#This Row],[total_pwd]])</f>
        <v>0</v>
      </c>
      <c r="AG730" s="1">
        <f>IF(ISBLANK(cp[[#This Row],[total_adults]]),SUM(cp[[#This Row],[total_men]],cp[[#This Row],[total_women]]),cp[[#This Row],[total_adults]])</f>
        <v>0</v>
      </c>
      <c r="AH730" s="1">
        <f>IF(ISBLANK(cp[[#This Row],[total_beneficiaries_reached]]),SUM(cp[[#This Row],[calc_children]],cp[[#This Row],[calc_adults]]),cp[[#This Row],[total_beneficiaries_reached]])</f>
        <v>0</v>
      </c>
      <c r="AI730" s="49" t="str">
        <f ca="1">IF(B730="","",OFFSET(table_admin1[[#Headers],[ADM1_PT]],MATCH(B730,admin1,0),1))</f>
        <v/>
      </c>
      <c r="AJ730" s="49" t="str">
        <f t="shared" ca="1" si="22"/>
        <v/>
      </c>
      <c r="AK730" s="49" t="str">
        <f t="shared" ca="1" si="23"/>
        <v/>
      </c>
    </row>
    <row r="731" spans="29:37" x14ac:dyDescent="0.2">
      <c r="AC731" s="1">
        <f>IF(ISBLANK(cp[[#This Row],[total_boys]]),SUM(cp[[#This Row],[boys_0-5_reached]],cp[[#This Row],[boys_6-12_reached]],cp[[#This Row],[boys_13-18_reached]]),cp[[#This Row],[total_boys]])</f>
        <v>0</v>
      </c>
      <c r="AD731" s="1">
        <f>IF(ISBLANK(cp[[#This Row],[total_girls]]),SUM(cp[[#This Row],[girls_0-5_reached]],cp[[#This Row],[girls_6-12_reached]],cp[[#This Row],[girls_13-18_reached]]),cp[[#This Row],[total_girls]])</f>
        <v>0</v>
      </c>
      <c r="AE731" s="1">
        <f>IF(ISBLANK(cp[[#This Row],[total_children]]),SUM(cp[[#This Row],[calc_boys]],cp[[#This Row],[calc_girls]]),cp[[#This Row],[total_children]])</f>
        <v>0</v>
      </c>
      <c r="AF731" s="1">
        <f>IF(ISBLANK(cp[[#This Row],[total_pwd]]),SUM(cp[[#This Row],[total_pwd_men]],cp[[#This Row],[total_pwd_women]]),cp[[#This Row],[total_pwd]])</f>
        <v>0</v>
      </c>
      <c r="AG731" s="1">
        <f>IF(ISBLANK(cp[[#This Row],[total_adults]]),SUM(cp[[#This Row],[total_men]],cp[[#This Row],[total_women]]),cp[[#This Row],[total_adults]])</f>
        <v>0</v>
      </c>
      <c r="AH731" s="1">
        <f>IF(ISBLANK(cp[[#This Row],[total_beneficiaries_reached]]),SUM(cp[[#This Row],[calc_children]],cp[[#This Row],[calc_adults]]),cp[[#This Row],[total_beneficiaries_reached]])</f>
        <v>0</v>
      </c>
      <c r="AI731" s="49" t="str">
        <f ca="1">IF(B731="","",OFFSET(table_admin1[[#Headers],[ADM1_PT]],MATCH(B731,admin1,0),1))</f>
        <v/>
      </c>
      <c r="AJ731" s="49" t="str">
        <f t="shared" ca="1" si="22"/>
        <v/>
      </c>
      <c r="AK731" s="49" t="str">
        <f t="shared" ca="1" si="23"/>
        <v/>
      </c>
    </row>
    <row r="732" spans="29:37" x14ac:dyDescent="0.2">
      <c r="AC732" s="1">
        <f>IF(ISBLANK(cp[[#This Row],[total_boys]]),SUM(cp[[#This Row],[boys_0-5_reached]],cp[[#This Row],[boys_6-12_reached]],cp[[#This Row],[boys_13-18_reached]]),cp[[#This Row],[total_boys]])</f>
        <v>0</v>
      </c>
      <c r="AD732" s="1">
        <f>IF(ISBLANK(cp[[#This Row],[total_girls]]),SUM(cp[[#This Row],[girls_0-5_reached]],cp[[#This Row],[girls_6-12_reached]],cp[[#This Row],[girls_13-18_reached]]),cp[[#This Row],[total_girls]])</f>
        <v>0</v>
      </c>
      <c r="AE732" s="1">
        <f>IF(ISBLANK(cp[[#This Row],[total_children]]),SUM(cp[[#This Row],[calc_boys]],cp[[#This Row],[calc_girls]]),cp[[#This Row],[total_children]])</f>
        <v>0</v>
      </c>
      <c r="AF732" s="1">
        <f>IF(ISBLANK(cp[[#This Row],[total_pwd]]),SUM(cp[[#This Row],[total_pwd_men]],cp[[#This Row],[total_pwd_women]]),cp[[#This Row],[total_pwd]])</f>
        <v>0</v>
      </c>
      <c r="AG732" s="1">
        <f>IF(ISBLANK(cp[[#This Row],[total_adults]]),SUM(cp[[#This Row],[total_men]],cp[[#This Row],[total_women]]),cp[[#This Row],[total_adults]])</f>
        <v>0</v>
      </c>
      <c r="AH732" s="1">
        <f>IF(ISBLANK(cp[[#This Row],[total_beneficiaries_reached]]),SUM(cp[[#This Row],[calc_children]],cp[[#This Row],[calc_adults]]),cp[[#This Row],[total_beneficiaries_reached]])</f>
        <v>0</v>
      </c>
      <c r="AI732" s="49" t="str">
        <f ca="1">IF(B732="","",OFFSET(table_admin1[[#Headers],[ADM1_PT]],MATCH(B732,admin1,0),1))</f>
        <v/>
      </c>
      <c r="AJ732" s="49" t="str">
        <f t="shared" ca="1" si="22"/>
        <v/>
      </c>
      <c r="AK732" s="49" t="str">
        <f t="shared" ca="1" si="23"/>
        <v/>
      </c>
    </row>
    <row r="733" spans="29:37" x14ac:dyDescent="0.2">
      <c r="AC733" s="1">
        <f>IF(ISBLANK(cp[[#This Row],[total_boys]]),SUM(cp[[#This Row],[boys_0-5_reached]],cp[[#This Row],[boys_6-12_reached]],cp[[#This Row],[boys_13-18_reached]]),cp[[#This Row],[total_boys]])</f>
        <v>0</v>
      </c>
      <c r="AD733" s="1">
        <f>IF(ISBLANK(cp[[#This Row],[total_girls]]),SUM(cp[[#This Row],[girls_0-5_reached]],cp[[#This Row],[girls_6-12_reached]],cp[[#This Row],[girls_13-18_reached]]),cp[[#This Row],[total_girls]])</f>
        <v>0</v>
      </c>
      <c r="AE733" s="1">
        <f>IF(ISBLANK(cp[[#This Row],[total_children]]),SUM(cp[[#This Row],[calc_boys]],cp[[#This Row],[calc_girls]]),cp[[#This Row],[total_children]])</f>
        <v>0</v>
      </c>
      <c r="AF733" s="1">
        <f>IF(ISBLANK(cp[[#This Row],[total_pwd]]),SUM(cp[[#This Row],[total_pwd_men]],cp[[#This Row],[total_pwd_women]]),cp[[#This Row],[total_pwd]])</f>
        <v>0</v>
      </c>
      <c r="AG733" s="1">
        <f>IF(ISBLANK(cp[[#This Row],[total_adults]]),SUM(cp[[#This Row],[total_men]],cp[[#This Row],[total_women]]),cp[[#This Row],[total_adults]])</f>
        <v>0</v>
      </c>
      <c r="AH733" s="1">
        <f>IF(ISBLANK(cp[[#This Row],[total_beneficiaries_reached]]),SUM(cp[[#This Row],[calc_children]],cp[[#This Row],[calc_adults]]),cp[[#This Row],[total_beneficiaries_reached]])</f>
        <v>0</v>
      </c>
      <c r="AI733" s="49" t="str">
        <f ca="1">IF(B733="","",OFFSET(table_admin1[[#Headers],[ADM1_PT]],MATCH(B733,admin1,0),1))</f>
        <v/>
      </c>
      <c r="AJ733" s="49" t="str">
        <f t="shared" ca="1" si="22"/>
        <v/>
      </c>
      <c r="AK733" s="49" t="str">
        <f t="shared" ca="1" si="23"/>
        <v/>
      </c>
    </row>
    <row r="734" spans="29:37" x14ac:dyDescent="0.2">
      <c r="AC734" s="1">
        <f>IF(ISBLANK(cp[[#This Row],[total_boys]]),SUM(cp[[#This Row],[boys_0-5_reached]],cp[[#This Row],[boys_6-12_reached]],cp[[#This Row],[boys_13-18_reached]]),cp[[#This Row],[total_boys]])</f>
        <v>0</v>
      </c>
      <c r="AD734" s="1">
        <f>IF(ISBLANK(cp[[#This Row],[total_girls]]),SUM(cp[[#This Row],[girls_0-5_reached]],cp[[#This Row],[girls_6-12_reached]],cp[[#This Row],[girls_13-18_reached]]),cp[[#This Row],[total_girls]])</f>
        <v>0</v>
      </c>
      <c r="AE734" s="1">
        <f>IF(ISBLANK(cp[[#This Row],[total_children]]),SUM(cp[[#This Row],[calc_boys]],cp[[#This Row],[calc_girls]]),cp[[#This Row],[total_children]])</f>
        <v>0</v>
      </c>
      <c r="AF734" s="1">
        <f>IF(ISBLANK(cp[[#This Row],[total_pwd]]),SUM(cp[[#This Row],[total_pwd_men]],cp[[#This Row],[total_pwd_women]]),cp[[#This Row],[total_pwd]])</f>
        <v>0</v>
      </c>
      <c r="AG734" s="1">
        <f>IF(ISBLANK(cp[[#This Row],[total_adults]]),SUM(cp[[#This Row],[total_men]],cp[[#This Row],[total_women]]),cp[[#This Row],[total_adults]])</f>
        <v>0</v>
      </c>
      <c r="AH734" s="1">
        <f>IF(ISBLANK(cp[[#This Row],[total_beneficiaries_reached]]),SUM(cp[[#This Row],[calc_children]],cp[[#This Row],[calc_adults]]),cp[[#This Row],[total_beneficiaries_reached]])</f>
        <v>0</v>
      </c>
      <c r="AI734" s="49" t="str">
        <f ca="1">IF(B734="","",OFFSET(table_admin1[[#Headers],[ADM1_PT]],MATCH(B734,admin1,0),1))</f>
        <v/>
      </c>
      <c r="AJ734" s="49" t="str">
        <f t="shared" ca="1" si="22"/>
        <v/>
      </c>
      <c r="AK734" s="49" t="str">
        <f t="shared" ca="1" si="23"/>
        <v/>
      </c>
    </row>
    <row r="735" spans="29:37" x14ac:dyDescent="0.2">
      <c r="AC735" s="1">
        <f>IF(ISBLANK(cp[[#This Row],[total_boys]]),SUM(cp[[#This Row],[boys_0-5_reached]],cp[[#This Row],[boys_6-12_reached]],cp[[#This Row],[boys_13-18_reached]]),cp[[#This Row],[total_boys]])</f>
        <v>0</v>
      </c>
      <c r="AD735" s="1">
        <f>IF(ISBLANK(cp[[#This Row],[total_girls]]),SUM(cp[[#This Row],[girls_0-5_reached]],cp[[#This Row],[girls_6-12_reached]],cp[[#This Row],[girls_13-18_reached]]),cp[[#This Row],[total_girls]])</f>
        <v>0</v>
      </c>
      <c r="AE735" s="1">
        <f>IF(ISBLANK(cp[[#This Row],[total_children]]),SUM(cp[[#This Row],[calc_boys]],cp[[#This Row],[calc_girls]]),cp[[#This Row],[total_children]])</f>
        <v>0</v>
      </c>
      <c r="AF735" s="1">
        <f>IF(ISBLANK(cp[[#This Row],[total_pwd]]),SUM(cp[[#This Row],[total_pwd_men]],cp[[#This Row],[total_pwd_women]]),cp[[#This Row],[total_pwd]])</f>
        <v>0</v>
      </c>
      <c r="AG735" s="1">
        <f>IF(ISBLANK(cp[[#This Row],[total_adults]]),SUM(cp[[#This Row],[total_men]],cp[[#This Row],[total_women]]),cp[[#This Row],[total_adults]])</f>
        <v>0</v>
      </c>
      <c r="AH735" s="1">
        <f>IF(ISBLANK(cp[[#This Row],[total_beneficiaries_reached]]),SUM(cp[[#This Row],[calc_children]],cp[[#This Row],[calc_adults]]),cp[[#This Row],[total_beneficiaries_reached]])</f>
        <v>0</v>
      </c>
      <c r="AI735" s="49" t="str">
        <f ca="1">IF(B735="","",OFFSET(table_admin1[[#Headers],[ADM1_PT]],MATCH(B735,admin1,0),1))</f>
        <v/>
      </c>
      <c r="AJ735" s="49" t="str">
        <f t="shared" ca="1" si="22"/>
        <v/>
      </c>
      <c r="AK735" s="49" t="str">
        <f t="shared" ca="1" si="23"/>
        <v/>
      </c>
    </row>
    <row r="736" spans="29:37" x14ac:dyDescent="0.2">
      <c r="AC736" s="1">
        <f>IF(ISBLANK(cp[[#This Row],[total_boys]]),SUM(cp[[#This Row],[boys_0-5_reached]],cp[[#This Row],[boys_6-12_reached]],cp[[#This Row],[boys_13-18_reached]]),cp[[#This Row],[total_boys]])</f>
        <v>0</v>
      </c>
      <c r="AD736" s="1">
        <f>IF(ISBLANK(cp[[#This Row],[total_girls]]),SUM(cp[[#This Row],[girls_0-5_reached]],cp[[#This Row],[girls_6-12_reached]],cp[[#This Row],[girls_13-18_reached]]),cp[[#This Row],[total_girls]])</f>
        <v>0</v>
      </c>
      <c r="AE736" s="1">
        <f>IF(ISBLANK(cp[[#This Row],[total_children]]),SUM(cp[[#This Row],[calc_boys]],cp[[#This Row],[calc_girls]]),cp[[#This Row],[total_children]])</f>
        <v>0</v>
      </c>
      <c r="AF736" s="1">
        <f>IF(ISBLANK(cp[[#This Row],[total_pwd]]),SUM(cp[[#This Row],[total_pwd_men]],cp[[#This Row],[total_pwd_women]]),cp[[#This Row],[total_pwd]])</f>
        <v>0</v>
      </c>
      <c r="AG736" s="1">
        <f>IF(ISBLANK(cp[[#This Row],[total_adults]]),SUM(cp[[#This Row],[total_men]],cp[[#This Row],[total_women]]),cp[[#This Row],[total_adults]])</f>
        <v>0</v>
      </c>
      <c r="AH736" s="1">
        <f>IF(ISBLANK(cp[[#This Row],[total_beneficiaries_reached]]),SUM(cp[[#This Row],[calc_children]],cp[[#This Row],[calc_adults]]),cp[[#This Row],[total_beneficiaries_reached]])</f>
        <v>0</v>
      </c>
      <c r="AI736" s="49" t="str">
        <f ca="1">IF(B736="","",OFFSET(table_admin1[[#Headers],[ADM1_PT]],MATCH(B736,admin1,0),1))</f>
        <v/>
      </c>
      <c r="AJ736" s="49" t="str">
        <f t="shared" ca="1" si="22"/>
        <v/>
      </c>
      <c r="AK736" s="49" t="str">
        <f t="shared" ca="1" si="23"/>
        <v/>
      </c>
    </row>
    <row r="737" spans="29:37" x14ac:dyDescent="0.2">
      <c r="AC737" s="1">
        <f>IF(ISBLANK(cp[[#This Row],[total_boys]]),SUM(cp[[#This Row],[boys_0-5_reached]],cp[[#This Row],[boys_6-12_reached]],cp[[#This Row],[boys_13-18_reached]]),cp[[#This Row],[total_boys]])</f>
        <v>0</v>
      </c>
      <c r="AD737" s="1">
        <f>IF(ISBLANK(cp[[#This Row],[total_girls]]),SUM(cp[[#This Row],[girls_0-5_reached]],cp[[#This Row],[girls_6-12_reached]],cp[[#This Row],[girls_13-18_reached]]),cp[[#This Row],[total_girls]])</f>
        <v>0</v>
      </c>
      <c r="AE737" s="1">
        <f>IF(ISBLANK(cp[[#This Row],[total_children]]),SUM(cp[[#This Row],[calc_boys]],cp[[#This Row],[calc_girls]]),cp[[#This Row],[total_children]])</f>
        <v>0</v>
      </c>
      <c r="AF737" s="1">
        <f>IF(ISBLANK(cp[[#This Row],[total_pwd]]),SUM(cp[[#This Row],[total_pwd_men]],cp[[#This Row],[total_pwd_women]]),cp[[#This Row],[total_pwd]])</f>
        <v>0</v>
      </c>
      <c r="AG737" s="1">
        <f>IF(ISBLANK(cp[[#This Row],[total_adults]]),SUM(cp[[#This Row],[total_men]],cp[[#This Row],[total_women]]),cp[[#This Row],[total_adults]])</f>
        <v>0</v>
      </c>
      <c r="AH737" s="1">
        <f>IF(ISBLANK(cp[[#This Row],[total_beneficiaries_reached]]),SUM(cp[[#This Row],[calc_children]],cp[[#This Row],[calc_adults]]),cp[[#This Row],[total_beneficiaries_reached]])</f>
        <v>0</v>
      </c>
      <c r="AI737" s="49" t="str">
        <f ca="1">IF(B737="","",OFFSET(table_admin1[[#Headers],[ADM1_PT]],MATCH(B737,admin1,0),1))</f>
        <v/>
      </c>
      <c r="AJ737" s="49" t="str">
        <f t="shared" ca="1" si="22"/>
        <v/>
      </c>
      <c r="AK737" s="49" t="str">
        <f t="shared" ca="1" si="23"/>
        <v/>
      </c>
    </row>
    <row r="738" spans="29:37" x14ac:dyDescent="0.2">
      <c r="AC738" s="1">
        <f>IF(ISBLANK(cp[[#This Row],[total_boys]]),SUM(cp[[#This Row],[boys_0-5_reached]],cp[[#This Row],[boys_6-12_reached]],cp[[#This Row],[boys_13-18_reached]]),cp[[#This Row],[total_boys]])</f>
        <v>0</v>
      </c>
      <c r="AD738" s="1">
        <f>IF(ISBLANK(cp[[#This Row],[total_girls]]),SUM(cp[[#This Row],[girls_0-5_reached]],cp[[#This Row],[girls_6-12_reached]],cp[[#This Row],[girls_13-18_reached]]),cp[[#This Row],[total_girls]])</f>
        <v>0</v>
      </c>
      <c r="AE738" s="1">
        <f>IF(ISBLANK(cp[[#This Row],[total_children]]),SUM(cp[[#This Row],[calc_boys]],cp[[#This Row],[calc_girls]]),cp[[#This Row],[total_children]])</f>
        <v>0</v>
      </c>
      <c r="AF738" s="1">
        <f>IF(ISBLANK(cp[[#This Row],[total_pwd]]),SUM(cp[[#This Row],[total_pwd_men]],cp[[#This Row],[total_pwd_women]]),cp[[#This Row],[total_pwd]])</f>
        <v>0</v>
      </c>
      <c r="AG738" s="1">
        <f>IF(ISBLANK(cp[[#This Row],[total_adults]]),SUM(cp[[#This Row],[total_men]],cp[[#This Row],[total_women]]),cp[[#This Row],[total_adults]])</f>
        <v>0</v>
      </c>
      <c r="AH738" s="1">
        <f>IF(ISBLANK(cp[[#This Row],[total_beneficiaries_reached]]),SUM(cp[[#This Row],[calc_children]],cp[[#This Row],[calc_adults]]),cp[[#This Row],[total_beneficiaries_reached]])</f>
        <v>0</v>
      </c>
      <c r="AI738" s="49" t="str">
        <f ca="1">IF(B738="","",OFFSET(table_admin1[[#Headers],[ADM1_PT]],MATCH(B738,admin1,0),1))</f>
        <v/>
      </c>
      <c r="AJ738" s="49" t="str">
        <f t="shared" ca="1" si="22"/>
        <v/>
      </c>
      <c r="AK738" s="49" t="str">
        <f t="shared" ca="1" si="23"/>
        <v/>
      </c>
    </row>
    <row r="739" spans="29:37" x14ac:dyDescent="0.2">
      <c r="AC739" s="1">
        <f>IF(ISBLANK(cp[[#This Row],[total_boys]]),SUM(cp[[#This Row],[boys_0-5_reached]],cp[[#This Row],[boys_6-12_reached]],cp[[#This Row],[boys_13-18_reached]]),cp[[#This Row],[total_boys]])</f>
        <v>0</v>
      </c>
      <c r="AD739" s="1">
        <f>IF(ISBLANK(cp[[#This Row],[total_girls]]),SUM(cp[[#This Row],[girls_0-5_reached]],cp[[#This Row],[girls_6-12_reached]],cp[[#This Row],[girls_13-18_reached]]),cp[[#This Row],[total_girls]])</f>
        <v>0</v>
      </c>
      <c r="AE739" s="1">
        <f>IF(ISBLANK(cp[[#This Row],[total_children]]),SUM(cp[[#This Row],[calc_boys]],cp[[#This Row],[calc_girls]]),cp[[#This Row],[total_children]])</f>
        <v>0</v>
      </c>
      <c r="AF739" s="1">
        <f>IF(ISBLANK(cp[[#This Row],[total_pwd]]),SUM(cp[[#This Row],[total_pwd_men]],cp[[#This Row],[total_pwd_women]]),cp[[#This Row],[total_pwd]])</f>
        <v>0</v>
      </c>
      <c r="AG739" s="1">
        <f>IF(ISBLANK(cp[[#This Row],[total_adults]]),SUM(cp[[#This Row],[total_men]],cp[[#This Row],[total_women]]),cp[[#This Row],[total_adults]])</f>
        <v>0</v>
      </c>
      <c r="AH739" s="1">
        <f>IF(ISBLANK(cp[[#This Row],[total_beneficiaries_reached]]),SUM(cp[[#This Row],[calc_children]],cp[[#This Row],[calc_adults]]),cp[[#This Row],[total_beneficiaries_reached]])</f>
        <v>0</v>
      </c>
      <c r="AI739" s="49" t="str">
        <f ca="1">IF(B739="","",OFFSET(table_admin1[[#Headers],[ADM1_PT]],MATCH(B739,admin1,0),1))</f>
        <v/>
      </c>
      <c r="AJ739" s="49" t="str">
        <f t="shared" ca="1" si="22"/>
        <v/>
      </c>
      <c r="AK739" s="49" t="str">
        <f t="shared" ca="1" si="23"/>
        <v/>
      </c>
    </row>
    <row r="740" spans="29:37" x14ac:dyDescent="0.2">
      <c r="AC740" s="1">
        <f>IF(ISBLANK(cp[[#This Row],[total_boys]]),SUM(cp[[#This Row],[boys_0-5_reached]],cp[[#This Row],[boys_6-12_reached]],cp[[#This Row],[boys_13-18_reached]]),cp[[#This Row],[total_boys]])</f>
        <v>0</v>
      </c>
      <c r="AD740" s="1">
        <f>IF(ISBLANK(cp[[#This Row],[total_girls]]),SUM(cp[[#This Row],[girls_0-5_reached]],cp[[#This Row],[girls_6-12_reached]],cp[[#This Row],[girls_13-18_reached]]),cp[[#This Row],[total_girls]])</f>
        <v>0</v>
      </c>
      <c r="AE740" s="1">
        <f>IF(ISBLANK(cp[[#This Row],[total_children]]),SUM(cp[[#This Row],[calc_boys]],cp[[#This Row],[calc_girls]]),cp[[#This Row],[total_children]])</f>
        <v>0</v>
      </c>
      <c r="AF740" s="1">
        <f>IF(ISBLANK(cp[[#This Row],[total_pwd]]),SUM(cp[[#This Row],[total_pwd_men]],cp[[#This Row],[total_pwd_women]]),cp[[#This Row],[total_pwd]])</f>
        <v>0</v>
      </c>
      <c r="AG740" s="1">
        <f>IF(ISBLANK(cp[[#This Row],[total_adults]]),SUM(cp[[#This Row],[total_men]],cp[[#This Row],[total_women]]),cp[[#This Row],[total_adults]])</f>
        <v>0</v>
      </c>
      <c r="AH740" s="1">
        <f>IF(ISBLANK(cp[[#This Row],[total_beneficiaries_reached]]),SUM(cp[[#This Row],[calc_children]],cp[[#This Row],[calc_adults]]),cp[[#This Row],[total_beneficiaries_reached]])</f>
        <v>0</v>
      </c>
      <c r="AI740" s="49" t="str">
        <f ca="1">IF(B740="","",OFFSET(table_admin1[[#Headers],[ADM1_PT]],MATCH(B740,admin1,0),1))</f>
        <v/>
      </c>
      <c r="AJ740" s="49" t="str">
        <f t="shared" ca="1" si="22"/>
        <v/>
      </c>
      <c r="AK740" s="49" t="str">
        <f t="shared" ca="1" si="23"/>
        <v/>
      </c>
    </row>
    <row r="741" spans="29:37" x14ac:dyDescent="0.2">
      <c r="AC741" s="1">
        <f>IF(ISBLANK(cp[[#This Row],[total_boys]]),SUM(cp[[#This Row],[boys_0-5_reached]],cp[[#This Row],[boys_6-12_reached]],cp[[#This Row],[boys_13-18_reached]]),cp[[#This Row],[total_boys]])</f>
        <v>0</v>
      </c>
      <c r="AD741" s="1">
        <f>IF(ISBLANK(cp[[#This Row],[total_girls]]),SUM(cp[[#This Row],[girls_0-5_reached]],cp[[#This Row],[girls_6-12_reached]],cp[[#This Row],[girls_13-18_reached]]),cp[[#This Row],[total_girls]])</f>
        <v>0</v>
      </c>
      <c r="AE741" s="1">
        <f>IF(ISBLANK(cp[[#This Row],[total_children]]),SUM(cp[[#This Row],[calc_boys]],cp[[#This Row],[calc_girls]]),cp[[#This Row],[total_children]])</f>
        <v>0</v>
      </c>
      <c r="AF741" s="1">
        <f>IF(ISBLANK(cp[[#This Row],[total_pwd]]),SUM(cp[[#This Row],[total_pwd_men]],cp[[#This Row],[total_pwd_women]]),cp[[#This Row],[total_pwd]])</f>
        <v>0</v>
      </c>
      <c r="AG741" s="1">
        <f>IF(ISBLANK(cp[[#This Row],[total_adults]]),SUM(cp[[#This Row],[total_men]],cp[[#This Row],[total_women]]),cp[[#This Row],[total_adults]])</f>
        <v>0</v>
      </c>
      <c r="AH741" s="1">
        <f>IF(ISBLANK(cp[[#This Row],[total_beneficiaries_reached]]),SUM(cp[[#This Row],[calc_children]],cp[[#This Row],[calc_adults]]),cp[[#This Row],[total_beneficiaries_reached]])</f>
        <v>0</v>
      </c>
      <c r="AI741" s="49" t="str">
        <f ca="1">IF(B741="","",OFFSET(table_admin1[[#Headers],[ADM1_PT]],MATCH(B741,admin1,0),1))</f>
        <v/>
      </c>
      <c r="AJ741" s="49" t="str">
        <f t="shared" ca="1" si="22"/>
        <v/>
      </c>
      <c r="AK741" s="49" t="str">
        <f t="shared" ca="1" si="23"/>
        <v/>
      </c>
    </row>
    <row r="742" spans="29:37" x14ac:dyDescent="0.2">
      <c r="AC742" s="1">
        <f>IF(ISBLANK(cp[[#This Row],[total_boys]]),SUM(cp[[#This Row],[boys_0-5_reached]],cp[[#This Row],[boys_6-12_reached]],cp[[#This Row],[boys_13-18_reached]]),cp[[#This Row],[total_boys]])</f>
        <v>0</v>
      </c>
      <c r="AD742" s="1">
        <f>IF(ISBLANK(cp[[#This Row],[total_girls]]),SUM(cp[[#This Row],[girls_0-5_reached]],cp[[#This Row],[girls_6-12_reached]],cp[[#This Row],[girls_13-18_reached]]),cp[[#This Row],[total_girls]])</f>
        <v>0</v>
      </c>
      <c r="AE742" s="1">
        <f>IF(ISBLANK(cp[[#This Row],[total_children]]),SUM(cp[[#This Row],[calc_boys]],cp[[#This Row],[calc_girls]]),cp[[#This Row],[total_children]])</f>
        <v>0</v>
      </c>
      <c r="AF742" s="1">
        <f>IF(ISBLANK(cp[[#This Row],[total_pwd]]),SUM(cp[[#This Row],[total_pwd_men]],cp[[#This Row],[total_pwd_women]]),cp[[#This Row],[total_pwd]])</f>
        <v>0</v>
      </c>
      <c r="AG742" s="1">
        <f>IF(ISBLANK(cp[[#This Row],[total_adults]]),SUM(cp[[#This Row],[total_men]],cp[[#This Row],[total_women]]),cp[[#This Row],[total_adults]])</f>
        <v>0</v>
      </c>
      <c r="AH742" s="1">
        <f>IF(ISBLANK(cp[[#This Row],[total_beneficiaries_reached]]),SUM(cp[[#This Row],[calc_children]],cp[[#This Row],[calc_adults]]),cp[[#This Row],[total_beneficiaries_reached]])</f>
        <v>0</v>
      </c>
      <c r="AI742" s="49" t="str">
        <f ca="1">IF(B742="","",OFFSET(table_admin1[[#Headers],[ADM1_PT]],MATCH(B742,admin1,0),1))</f>
        <v/>
      </c>
      <c r="AJ742" s="49" t="str">
        <f t="shared" ca="1" si="22"/>
        <v/>
      </c>
      <c r="AK742" s="49" t="str">
        <f t="shared" ca="1" si="23"/>
        <v/>
      </c>
    </row>
    <row r="743" spans="29:37" x14ac:dyDescent="0.2">
      <c r="AC743" s="1">
        <f>IF(ISBLANK(cp[[#This Row],[total_boys]]),SUM(cp[[#This Row],[boys_0-5_reached]],cp[[#This Row],[boys_6-12_reached]],cp[[#This Row],[boys_13-18_reached]]),cp[[#This Row],[total_boys]])</f>
        <v>0</v>
      </c>
      <c r="AD743" s="1">
        <f>IF(ISBLANK(cp[[#This Row],[total_girls]]),SUM(cp[[#This Row],[girls_0-5_reached]],cp[[#This Row],[girls_6-12_reached]],cp[[#This Row],[girls_13-18_reached]]),cp[[#This Row],[total_girls]])</f>
        <v>0</v>
      </c>
      <c r="AE743" s="1">
        <f>IF(ISBLANK(cp[[#This Row],[total_children]]),SUM(cp[[#This Row],[calc_boys]],cp[[#This Row],[calc_girls]]),cp[[#This Row],[total_children]])</f>
        <v>0</v>
      </c>
      <c r="AF743" s="1">
        <f>IF(ISBLANK(cp[[#This Row],[total_pwd]]),SUM(cp[[#This Row],[total_pwd_men]],cp[[#This Row],[total_pwd_women]]),cp[[#This Row],[total_pwd]])</f>
        <v>0</v>
      </c>
      <c r="AG743" s="1">
        <f>IF(ISBLANK(cp[[#This Row],[total_adults]]),SUM(cp[[#This Row],[total_men]],cp[[#This Row],[total_women]]),cp[[#This Row],[total_adults]])</f>
        <v>0</v>
      </c>
      <c r="AH743" s="1">
        <f>IF(ISBLANK(cp[[#This Row],[total_beneficiaries_reached]]),SUM(cp[[#This Row],[calc_children]],cp[[#This Row],[calc_adults]]),cp[[#This Row],[total_beneficiaries_reached]])</f>
        <v>0</v>
      </c>
      <c r="AI743" s="49" t="str">
        <f ca="1">IF(B743="","",OFFSET(table_admin1[[#Headers],[ADM1_PT]],MATCH(B743,admin1,0),1))</f>
        <v/>
      </c>
      <c r="AJ743" s="49" t="str">
        <f t="shared" ca="1" si="22"/>
        <v/>
      </c>
      <c r="AK743" s="49" t="str">
        <f t="shared" ca="1" si="23"/>
        <v/>
      </c>
    </row>
    <row r="744" spans="29:37" x14ac:dyDescent="0.2">
      <c r="AC744" s="1">
        <f>IF(ISBLANK(cp[[#This Row],[total_boys]]),SUM(cp[[#This Row],[boys_0-5_reached]],cp[[#This Row],[boys_6-12_reached]],cp[[#This Row],[boys_13-18_reached]]),cp[[#This Row],[total_boys]])</f>
        <v>0</v>
      </c>
      <c r="AD744" s="1">
        <f>IF(ISBLANK(cp[[#This Row],[total_girls]]),SUM(cp[[#This Row],[girls_0-5_reached]],cp[[#This Row],[girls_6-12_reached]],cp[[#This Row],[girls_13-18_reached]]),cp[[#This Row],[total_girls]])</f>
        <v>0</v>
      </c>
      <c r="AE744" s="1">
        <f>IF(ISBLANK(cp[[#This Row],[total_children]]),SUM(cp[[#This Row],[calc_boys]],cp[[#This Row],[calc_girls]]),cp[[#This Row],[total_children]])</f>
        <v>0</v>
      </c>
      <c r="AF744" s="1">
        <f>IF(ISBLANK(cp[[#This Row],[total_pwd]]),SUM(cp[[#This Row],[total_pwd_men]],cp[[#This Row],[total_pwd_women]]),cp[[#This Row],[total_pwd]])</f>
        <v>0</v>
      </c>
      <c r="AG744" s="1">
        <f>IF(ISBLANK(cp[[#This Row],[total_adults]]),SUM(cp[[#This Row],[total_men]],cp[[#This Row],[total_women]]),cp[[#This Row],[total_adults]])</f>
        <v>0</v>
      </c>
      <c r="AH744" s="1">
        <f>IF(ISBLANK(cp[[#This Row],[total_beneficiaries_reached]]),SUM(cp[[#This Row],[calc_children]],cp[[#This Row],[calc_adults]]),cp[[#This Row],[total_beneficiaries_reached]])</f>
        <v>0</v>
      </c>
      <c r="AI744" s="49" t="str">
        <f ca="1">IF(B744="","",OFFSET(table_admin1[[#Headers],[ADM1_PT]],MATCH(B744,admin1,0),1))</f>
        <v/>
      </c>
      <c r="AJ744" s="49" t="str">
        <f t="shared" ca="1" si="22"/>
        <v/>
      </c>
      <c r="AK744" s="49" t="str">
        <f t="shared" ca="1" si="23"/>
        <v/>
      </c>
    </row>
    <row r="745" spans="29:37" x14ac:dyDescent="0.2">
      <c r="AC745" s="1">
        <f>IF(ISBLANK(cp[[#This Row],[total_boys]]),SUM(cp[[#This Row],[boys_0-5_reached]],cp[[#This Row],[boys_6-12_reached]],cp[[#This Row],[boys_13-18_reached]]),cp[[#This Row],[total_boys]])</f>
        <v>0</v>
      </c>
      <c r="AD745" s="1">
        <f>IF(ISBLANK(cp[[#This Row],[total_girls]]),SUM(cp[[#This Row],[girls_0-5_reached]],cp[[#This Row],[girls_6-12_reached]],cp[[#This Row],[girls_13-18_reached]]),cp[[#This Row],[total_girls]])</f>
        <v>0</v>
      </c>
      <c r="AE745" s="1">
        <f>IF(ISBLANK(cp[[#This Row],[total_children]]),SUM(cp[[#This Row],[calc_boys]],cp[[#This Row],[calc_girls]]),cp[[#This Row],[total_children]])</f>
        <v>0</v>
      </c>
      <c r="AF745" s="1">
        <f>IF(ISBLANK(cp[[#This Row],[total_pwd]]),SUM(cp[[#This Row],[total_pwd_men]],cp[[#This Row],[total_pwd_women]]),cp[[#This Row],[total_pwd]])</f>
        <v>0</v>
      </c>
      <c r="AG745" s="1">
        <f>IF(ISBLANK(cp[[#This Row],[total_adults]]),SUM(cp[[#This Row],[total_men]],cp[[#This Row],[total_women]]),cp[[#This Row],[total_adults]])</f>
        <v>0</v>
      </c>
      <c r="AH745" s="1">
        <f>IF(ISBLANK(cp[[#This Row],[total_beneficiaries_reached]]),SUM(cp[[#This Row],[calc_children]],cp[[#This Row],[calc_adults]]),cp[[#This Row],[total_beneficiaries_reached]])</f>
        <v>0</v>
      </c>
      <c r="AI745" s="49" t="str">
        <f ca="1">IF(B745="","",OFFSET(table_admin1[[#Headers],[ADM1_PT]],MATCH(B745,admin1,0),1))</f>
        <v/>
      </c>
      <c r="AJ745" s="49" t="str">
        <f t="shared" ca="1" si="22"/>
        <v/>
      </c>
      <c r="AK745" s="49" t="str">
        <f t="shared" ca="1" si="23"/>
        <v/>
      </c>
    </row>
    <row r="746" spans="29:37" x14ac:dyDescent="0.2">
      <c r="AC746" s="1">
        <f>IF(ISBLANK(cp[[#This Row],[total_boys]]),SUM(cp[[#This Row],[boys_0-5_reached]],cp[[#This Row],[boys_6-12_reached]],cp[[#This Row],[boys_13-18_reached]]),cp[[#This Row],[total_boys]])</f>
        <v>0</v>
      </c>
      <c r="AD746" s="1">
        <f>IF(ISBLANK(cp[[#This Row],[total_girls]]),SUM(cp[[#This Row],[girls_0-5_reached]],cp[[#This Row],[girls_6-12_reached]],cp[[#This Row],[girls_13-18_reached]]),cp[[#This Row],[total_girls]])</f>
        <v>0</v>
      </c>
      <c r="AE746" s="1">
        <f>IF(ISBLANK(cp[[#This Row],[total_children]]),SUM(cp[[#This Row],[calc_boys]],cp[[#This Row],[calc_girls]]),cp[[#This Row],[total_children]])</f>
        <v>0</v>
      </c>
      <c r="AF746" s="1">
        <f>IF(ISBLANK(cp[[#This Row],[total_pwd]]),SUM(cp[[#This Row],[total_pwd_men]],cp[[#This Row],[total_pwd_women]]),cp[[#This Row],[total_pwd]])</f>
        <v>0</v>
      </c>
      <c r="AG746" s="1">
        <f>IF(ISBLANK(cp[[#This Row],[total_adults]]),SUM(cp[[#This Row],[total_men]],cp[[#This Row],[total_women]]),cp[[#This Row],[total_adults]])</f>
        <v>0</v>
      </c>
      <c r="AH746" s="1">
        <f>IF(ISBLANK(cp[[#This Row],[total_beneficiaries_reached]]),SUM(cp[[#This Row],[calc_children]],cp[[#This Row],[calc_adults]]),cp[[#This Row],[total_beneficiaries_reached]])</f>
        <v>0</v>
      </c>
      <c r="AI746" s="49" t="str">
        <f ca="1">IF(B746="","",OFFSET(table_admin1[[#Headers],[ADM1_PT]],MATCH(B746,admin1,0),1))</f>
        <v/>
      </c>
      <c r="AJ746" s="49" t="str">
        <f t="shared" ca="1" si="22"/>
        <v/>
      </c>
      <c r="AK746" s="49" t="str">
        <f t="shared" ca="1" si="23"/>
        <v/>
      </c>
    </row>
    <row r="747" spans="29:37" x14ac:dyDescent="0.2">
      <c r="AC747" s="1">
        <f>IF(ISBLANK(cp[[#This Row],[total_boys]]),SUM(cp[[#This Row],[boys_0-5_reached]],cp[[#This Row],[boys_6-12_reached]],cp[[#This Row],[boys_13-18_reached]]),cp[[#This Row],[total_boys]])</f>
        <v>0</v>
      </c>
      <c r="AD747" s="1">
        <f>IF(ISBLANK(cp[[#This Row],[total_girls]]),SUM(cp[[#This Row],[girls_0-5_reached]],cp[[#This Row],[girls_6-12_reached]],cp[[#This Row],[girls_13-18_reached]]),cp[[#This Row],[total_girls]])</f>
        <v>0</v>
      </c>
      <c r="AE747" s="1">
        <f>IF(ISBLANK(cp[[#This Row],[total_children]]),SUM(cp[[#This Row],[calc_boys]],cp[[#This Row],[calc_girls]]),cp[[#This Row],[total_children]])</f>
        <v>0</v>
      </c>
      <c r="AF747" s="1">
        <f>IF(ISBLANK(cp[[#This Row],[total_pwd]]),SUM(cp[[#This Row],[total_pwd_men]],cp[[#This Row],[total_pwd_women]]),cp[[#This Row],[total_pwd]])</f>
        <v>0</v>
      </c>
      <c r="AG747" s="1">
        <f>IF(ISBLANK(cp[[#This Row],[total_adults]]),SUM(cp[[#This Row],[total_men]],cp[[#This Row],[total_women]]),cp[[#This Row],[total_adults]])</f>
        <v>0</v>
      </c>
      <c r="AH747" s="1">
        <f>IF(ISBLANK(cp[[#This Row],[total_beneficiaries_reached]]),SUM(cp[[#This Row],[calc_children]],cp[[#This Row],[calc_adults]]),cp[[#This Row],[total_beneficiaries_reached]])</f>
        <v>0</v>
      </c>
      <c r="AI747" s="49" t="str">
        <f ca="1">IF(B747="","",OFFSET(table_admin1[[#Headers],[ADM1_PT]],MATCH(B747,admin1,0),1))</f>
        <v/>
      </c>
      <c r="AJ747" s="49" t="str">
        <f t="shared" ca="1" si="22"/>
        <v/>
      </c>
      <c r="AK747" s="49" t="str">
        <f t="shared" ca="1" si="23"/>
        <v/>
      </c>
    </row>
    <row r="748" spans="29:37" x14ac:dyDescent="0.2">
      <c r="AC748" s="1">
        <f>IF(ISBLANK(cp[[#This Row],[total_boys]]),SUM(cp[[#This Row],[boys_0-5_reached]],cp[[#This Row],[boys_6-12_reached]],cp[[#This Row],[boys_13-18_reached]]),cp[[#This Row],[total_boys]])</f>
        <v>0</v>
      </c>
      <c r="AD748" s="1">
        <f>IF(ISBLANK(cp[[#This Row],[total_girls]]),SUM(cp[[#This Row],[girls_0-5_reached]],cp[[#This Row],[girls_6-12_reached]],cp[[#This Row],[girls_13-18_reached]]),cp[[#This Row],[total_girls]])</f>
        <v>0</v>
      </c>
      <c r="AE748" s="1">
        <f>IF(ISBLANK(cp[[#This Row],[total_children]]),SUM(cp[[#This Row],[calc_boys]],cp[[#This Row],[calc_girls]]),cp[[#This Row],[total_children]])</f>
        <v>0</v>
      </c>
      <c r="AF748" s="1">
        <f>IF(ISBLANK(cp[[#This Row],[total_pwd]]),SUM(cp[[#This Row],[total_pwd_men]],cp[[#This Row],[total_pwd_women]]),cp[[#This Row],[total_pwd]])</f>
        <v>0</v>
      </c>
      <c r="AG748" s="1">
        <f>IF(ISBLANK(cp[[#This Row],[total_adults]]),SUM(cp[[#This Row],[total_men]],cp[[#This Row],[total_women]]),cp[[#This Row],[total_adults]])</f>
        <v>0</v>
      </c>
      <c r="AH748" s="1">
        <f>IF(ISBLANK(cp[[#This Row],[total_beneficiaries_reached]]),SUM(cp[[#This Row],[calc_children]],cp[[#This Row],[calc_adults]]),cp[[#This Row],[total_beneficiaries_reached]])</f>
        <v>0</v>
      </c>
      <c r="AI748" s="49" t="str">
        <f ca="1">IF(B748="","",OFFSET(table_admin1[[#Headers],[ADM1_PT]],MATCH(B748,admin1,0),1))</f>
        <v/>
      </c>
      <c r="AJ748" s="49" t="str">
        <f t="shared" ca="1" si="22"/>
        <v/>
      </c>
      <c r="AK748" s="49" t="str">
        <f t="shared" ca="1" si="23"/>
        <v/>
      </c>
    </row>
    <row r="749" spans="29:37" x14ac:dyDescent="0.2">
      <c r="AC749" s="1">
        <f>IF(ISBLANK(cp[[#This Row],[total_boys]]),SUM(cp[[#This Row],[boys_0-5_reached]],cp[[#This Row],[boys_6-12_reached]],cp[[#This Row],[boys_13-18_reached]]),cp[[#This Row],[total_boys]])</f>
        <v>0</v>
      </c>
      <c r="AD749" s="1">
        <f>IF(ISBLANK(cp[[#This Row],[total_girls]]),SUM(cp[[#This Row],[girls_0-5_reached]],cp[[#This Row],[girls_6-12_reached]],cp[[#This Row],[girls_13-18_reached]]),cp[[#This Row],[total_girls]])</f>
        <v>0</v>
      </c>
      <c r="AE749" s="1">
        <f>IF(ISBLANK(cp[[#This Row],[total_children]]),SUM(cp[[#This Row],[calc_boys]],cp[[#This Row],[calc_girls]]),cp[[#This Row],[total_children]])</f>
        <v>0</v>
      </c>
      <c r="AF749" s="1">
        <f>IF(ISBLANK(cp[[#This Row],[total_pwd]]),SUM(cp[[#This Row],[total_pwd_men]],cp[[#This Row],[total_pwd_women]]),cp[[#This Row],[total_pwd]])</f>
        <v>0</v>
      </c>
      <c r="AG749" s="1">
        <f>IF(ISBLANK(cp[[#This Row],[total_adults]]),SUM(cp[[#This Row],[total_men]],cp[[#This Row],[total_women]]),cp[[#This Row],[total_adults]])</f>
        <v>0</v>
      </c>
      <c r="AH749" s="1">
        <f>IF(ISBLANK(cp[[#This Row],[total_beneficiaries_reached]]),SUM(cp[[#This Row],[calc_children]],cp[[#This Row],[calc_adults]]),cp[[#This Row],[total_beneficiaries_reached]])</f>
        <v>0</v>
      </c>
      <c r="AI749" s="49" t="str">
        <f ca="1">IF(B749="","",OFFSET(table_admin1[[#Headers],[ADM1_PT]],MATCH(B749,admin1,0),1))</f>
        <v/>
      </c>
      <c r="AJ749" s="49" t="str">
        <f t="shared" ca="1" si="22"/>
        <v/>
      </c>
      <c r="AK749" s="49" t="str">
        <f t="shared" ca="1" si="23"/>
        <v/>
      </c>
    </row>
    <row r="750" spans="29:37" x14ac:dyDescent="0.2">
      <c r="AC750" s="1">
        <f>IF(ISBLANK(cp[[#This Row],[total_boys]]),SUM(cp[[#This Row],[boys_0-5_reached]],cp[[#This Row],[boys_6-12_reached]],cp[[#This Row],[boys_13-18_reached]]),cp[[#This Row],[total_boys]])</f>
        <v>0</v>
      </c>
      <c r="AD750" s="1">
        <f>IF(ISBLANK(cp[[#This Row],[total_girls]]),SUM(cp[[#This Row],[girls_0-5_reached]],cp[[#This Row],[girls_6-12_reached]],cp[[#This Row],[girls_13-18_reached]]),cp[[#This Row],[total_girls]])</f>
        <v>0</v>
      </c>
      <c r="AE750" s="1">
        <f>IF(ISBLANK(cp[[#This Row],[total_children]]),SUM(cp[[#This Row],[calc_boys]],cp[[#This Row],[calc_girls]]),cp[[#This Row],[total_children]])</f>
        <v>0</v>
      </c>
      <c r="AF750" s="1">
        <f>IF(ISBLANK(cp[[#This Row],[total_pwd]]),SUM(cp[[#This Row],[total_pwd_men]],cp[[#This Row],[total_pwd_women]]),cp[[#This Row],[total_pwd]])</f>
        <v>0</v>
      </c>
      <c r="AG750" s="1">
        <f>IF(ISBLANK(cp[[#This Row],[total_adults]]),SUM(cp[[#This Row],[total_men]],cp[[#This Row],[total_women]]),cp[[#This Row],[total_adults]])</f>
        <v>0</v>
      </c>
      <c r="AH750" s="1">
        <f>IF(ISBLANK(cp[[#This Row],[total_beneficiaries_reached]]),SUM(cp[[#This Row],[calc_children]],cp[[#This Row],[calc_adults]]),cp[[#This Row],[total_beneficiaries_reached]])</f>
        <v>0</v>
      </c>
      <c r="AI750" s="49" t="str">
        <f ca="1">IF(B750="","",OFFSET(table_admin1[[#Headers],[ADM1_PT]],MATCH(B750,admin1,0),1))</f>
        <v/>
      </c>
      <c r="AJ750" s="49" t="str">
        <f t="shared" ca="1" si="22"/>
        <v/>
      </c>
      <c r="AK750" s="49" t="str">
        <f t="shared" ca="1" si="23"/>
        <v/>
      </c>
    </row>
    <row r="751" spans="29:37" x14ac:dyDescent="0.2">
      <c r="AC751" s="1">
        <f>IF(ISBLANK(cp[[#This Row],[total_boys]]),SUM(cp[[#This Row],[boys_0-5_reached]],cp[[#This Row],[boys_6-12_reached]],cp[[#This Row],[boys_13-18_reached]]),cp[[#This Row],[total_boys]])</f>
        <v>0</v>
      </c>
      <c r="AD751" s="1">
        <f>IF(ISBLANK(cp[[#This Row],[total_girls]]),SUM(cp[[#This Row],[girls_0-5_reached]],cp[[#This Row],[girls_6-12_reached]],cp[[#This Row],[girls_13-18_reached]]),cp[[#This Row],[total_girls]])</f>
        <v>0</v>
      </c>
      <c r="AE751" s="1">
        <f>IF(ISBLANK(cp[[#This Row],[total_children]]),SUM(cp[[#This Row],[calc_boys]],cp[[#This Row],[calc_girls]]),cp[[#This Row],[total_children]])</f>
        <v>0</v>
      </c>
      <c r="AF751" s="1">
        <f>IF(ISBLANK(cp[[#This Row],[total_pwd]]),SUM(cp[[#This Row],[total_pwd_men]],cp[[#This Row],[total_pwd_women]]),cp[[#This Row],[total_pwd]])</f>
        <v>0</v>
      </c>
      <c r="AG751" s="1">
        <f>IF(ISBLANK(cp[[#This Row],[total_adults]]),SUM(cp[[#This Row],[total_men]],cp[[#This Row],[total_women]]),cp[[#This Row],[total_adults]])</f>
        <v>0</v>
      </c>
      <c r="AH751" s="1">
        <f>IF(ISBLANK(cp[[#This Row],[total_beneficiaries_reached]]),SUM(cp[[#This Row],[calc_children]],cp[[#This Row],[calc_adults]]),cp[[#This Row],[total_beneficiaries_reached]])</f>
        <v>0</v>
      </c>
      <c r="AI751" s="49" t="str">
        <f ca="1">IF(B751="","",OFFSET(table_admin1[[#Headers],[ADM1_PT]],MATCH(B751,admin1,0),1))</f>
        <v/>
      </c>
      <c r="AJ751" s="49" t="str">
        <f t="shared" ca="1" si="22"/>
        <v/>
      </c>
      <c r="AK751" s="49" t="str">
        <f t="shared" ca="1" si="23"/>
        <v/>
      </c>
    </row>
    <row r="752" spans="29:37" x14ac:dyDescent="0.2">
      <c r="AC752" s="1">
        <f>IF(ISBLANK(cp[[#This Row],[total_boys]]),SUM(cp[[#This Row],[boys_0-5_reached]],cp[[#This Row],[boys_6-12_reached]],cp[[#This Row],[boys_13-18_reached]]),cp[[#This Row],[total_boys]])</f>
        <v>0</v>
      </c>
      <c r="AD752" s="1">
        <f>IF(ISBLANK(cp[[#This Row],[total_girls]]),SUM(cp[[#This Row],[girls_0-5_reached]],cp[[#This Row],[girls_6-12_reached]],cp[[#This Row],[girls_13-18_reached]]),cp[[#This Row],[total_girls]])</f>
        <v>0</v>
      </c>
      <c r="AE752" s="1">
        <f>IF(ISBLANK(cp[[#This Row],[total_children]]),SUM(cp[[#This Row],[calc_boys]],cp[[#This Row],[calc_girls]]),cp[[#This Row],[total_children]])</f>
        <v>0</v>
      </c>
      <c r="AF752" s="1">
        <f>IF(ISBLANK(cp[[#This Row],[total_pwd]]),SUM(cp[[#This Row],[total_pwd_men]],cp[[#This Row],[total_pwd_women]]),cp[[#This Row],[total_pwd]])</f>
        <v>0</v>
      </c>
      <c r="AG752" s="1">
        <f>IF(ISBLANK(cp[[#This Row],[total_adults]]),SUM(cp[[#This Row],[total_men]],cp[[#This Row],[total_women]]),cp[[#This Row],[total_adults]])</f>
        <v>0</v>
      </c>
      <c r="AH752" s="1">
        <f>IF(ISBLANK(cp[[#This Row],[total_beneficiaries_reached]]),SUM(cp[[#This Row],[calc_children]],cp[[#This Row],[calc_adults]]),cp[[#This Row],[total_beneficiaries_reached]])</f>
        <v>0</v>
      </c>
      <c r="AI752" s="49" t="str">
        <f ca="1">IF(B752="","",OFFSET(table_admin1[[#Headers],[ADM1_PT]],MATCH(B752,admin1,0),1))</f>
        <v/>
      </c>
      <c r="AJ752" s="49" t="str">
        <f t="shared" ca="1" si="22"/>
        <v/>
      </c>
      <c r="AK752" s="49" t="str">
        <f t="shared" ca="1" si="23"/>
        <v/>
      </c>
    </row>
    <row r="753" spans="29:37" x14ac:dyDescent="0.2">
      <c r="AC753" s="1">
        <f>IF(ISBLANK(cp[[#This Row],[total_boys]]),SUM(cp[[#This Row],[boys_0-5_reached]],cp[[#This Row],[boys_6-12_reached]],cp[[#This Row],[boys_13-18_reached]]),cp[[#This Row],[total_boys]])</f>
        <v>0</v>
      </c>
      <c r="AD753" s="1">
        <f>IF(ISBLANK(cp[[#This Row],[total_girls]]),SUM(cp[[#This Row],[girls_0-5_reached]],cp[[#This Row],[girls_6-12_reached]],cp[[#This Row],[girls_13-18_reached]]),cp[[#This Row],[total_girls]])</f>
        <v>0</v>
      </c>
      <c r="AE753" s="1">
        <f>IF(ISBLANK(cp[[#This Row],[total_children]]),SUM(cp[[#This Row],[calc_boys]],cp[[#This Row],[calc_girls]]),cp[[#This Row],[total_children]])</f>
        <v>0</v>
      </c>
      <c r="AF753" s="1">
        <f>IF(ISBLANK(cp[[#This Row],[total_pwd]]),SUM(cp[[#This Row],[total_pwd_men]],cp[[#This Row],[total_pwd_women]]),cp[[#This Row],[total_pwd]])</f>
        <v>0</v>
      </c>
      <c r="AG753" s="1">
        <f>IF(ISBLANK(cp[[#This Row],[total_adults]]),SUM(cp[[#This Row],[total_men]],cp[[#This Row],[total_women]]),cp[[#This Row],[total_adults]])</f>
        <v>0</v>
      </c>
      <c r="AH753" s="1">
        <f>IF(ISBLANK(cp[[#This Row],[total_beneficiaries_reached]]),SUM(cp[[#This Row],[calc_children]],cp[[#This Row],[calc_adults]]),cp[[#This Row],[total_beneficiaries_reached]])</f>
        <v>0</v>
      </c>
      <c r="AI753" s="49" t="str">
        <f ca="1">IF(B753="","",OFFSET(table_admin1[[#Headers],[ADM1_PT]],MATCH(B753,admin1,0),1))</f>
        <v/>
      </c>
      <c r="AJ753" s="49" t="str">
        <f t="shared" ca="1" si="22"/>
        <v/>
      </c>
      <c r="AK753" s="49" t="str">
        <f t="shared" ca="1" si="23"/>
        <v/>
      </c>
    </row>
    <row r="754" spans="29:37" x14ac:dyDescent="0.2">
      <c r="AC754" s="1">
        <f>IF(ISBLANK(cp[[#This Row],[total_boys]]),SUM(cp[[#This Row],[boys_0-5_reached]],cp[[#This Row],[boys_6-12_reached]],cp[[#This Row],[boys_13-18_reached]]),cp[[#This Row],[total_boys]])</f>
        <v>0</v>
      </c>
      <c r="AD754" s="1">
        <f>IF(ISBLANK(cp[[#This Row],[total_girls]]),SUM(cp[[#This Row],[girls_0-5_reached]],cp[[#This Row],[girls_6-12_reached]],cp[[#This Row],[girls_13-18_reached]]),cp[[#This Row],[total_girls]])</f>
        <v>0</v>
      </c>
      <c r="AE754" s="1">
        <f>IF(ISBLANK(cp[[#This Row],[total_children]]),SUM(cp[[#This Row],[calc_boys]],cp[[#This Row],[calc_girls]]),cp[[#This Row],[total_children]])</f>
        <v>0</v>
      </c>
      <c r="AF754" s="1">
        <f>IF(ISBLANK(cp[[#This Row],[total_pwd]]),SUM(cp[[#This Row],[total_pwd_men]],cp[[#This Row],[total_pwd_women]]),cp[[#This Row],[total_pwd]])</f>
        <v>0</v>
      </c>
      <c r="AG754" s="1">
        <f>IF(ISBLANK(cp[[#This Row],[total_adults]]),SUM(cp[[#This Row],[total_men]],cp[[#This Row],[total_women]]),cp[[#This Row],[total_adults]])</f>
        <v>0</v>
      </c>
      <c r="AH754" s="1">
        <f>IF(ISBLANK(cp[[#This Row],[total_beneficiaries_reached]]),SUM(cp[[#This Row],[calc_children]],cp[[#This Row],[calc_adults]]),cp[[#This Row],[total_beneficiaries_reached]])</f>
        <v>0</v>
      </c>
      <c r="AI754" s="49" t="str">
        <f ca="1">IF(B754="","",OFFSET(table_admin1[[#Headers],[ADM1_PT]],MATCH(B754,admin1,0),1))</f>
        <v/>
      </c>
      <c r="AJ754" s="49" t="str">
        <f t="shared" ca="1" si="22"/>
        <v/>
      </c>
      <c r="AK754" s="49" t="str">
        <f t="shared" ca="1" si="23"/>
        <v/>
      </c>
    </row>
    <row r="755" spans="29:37" x14ac:dyDescent="0.2">
      <c r="AC755" s="1">
        <f>IF(ISBLANK(cp[[#This Row],[total_boys]]),SUM(cp[[#This Row],[boys_0-5_reached]],cp[[#This Row],[boys_6-12_reached]],cp[[#This Row],[boys_13-18_reached]]),cp[[#This Row],[total_boys]])</f>
        <v>0</v>
      </c>
      <c r="AD755" s="1">
        <f>IF(ISBLANK(cp[[#This Row],[total_girls]]),SUM(cp[[#This Row],[girls_0-5_reached]],cp[[#This Row],[girls_6-12_reached]],cp[[#This Row],[girls_13-18_reached]]),cp[[#This Row],[total_girls]])</f>
        <v>0</v>
      </c>
      <c r="AE755" s="1">
        <f>IF(ISBLANK(cp[[#This Row],[total_children]]),SUM(cp[[#This Row],[calc_boys]],cp[[#This Row],[calc_girls]]),cp[[#This Row],[total_children]])</f>
        <v>0</v>
      </c>
      <c r="AF755" s="1">
        <f>IF(ISBLANK(cp[[#This Row],[total_pwd]]),SUM(cp[[#This Row],[total_pwd_men]],cp[[#This Row],[total_pwd_women]]),cp[[#This Row],[total_pwd]])</f>
        <v>0</v>
      </c>
      <c r="AG755" s="1">
        <f>IF(ISBLANK(cp[[#This Row],[total_adults]]),SUM(cp[[#This Row],[total_men]],cp[[#This Row],[total_women]]),cp[[#This Row],[total_adults]])</f>
        <v>0</v>
      </c>
      <c r="AH755" s="1">
        <f>IF(ISBLANK(cp[[#This Row],[total_beneficiaries_reached]]),SUM(cp[[#This Row],[calc_children]],cp[[#This Row],[calc_adults]]),cp[[#This Row],[total_beneficiaries_reached]])</f>
        <v>0</v>
      </c>
      <c r="AI755" s="49" t="str">
        <f ca="1">IF(B755="","",OFFSET(table_admin1[[#Headers],[ADM1_PT]],MATCH(B755,admin1,0),1))</f>
        <v/>
      </c>
      <c r="AJ755" s="49" t="str">
        <f t="shared" ca="1" si="22"/>
        <v/>
      </c>
      <c r="AK755" s="49" t="str">
        <f t="shared" ca="1" si="23"/>
        <v/>
      </c>
    </row>
    <row r="756" spans="29:37" x14ac:dyDescent="0.2">
      <c r="AC756" s="1">
        <f>IF(ISBLANK(cp[[#This Row],[total_boys]]),SUM(cp[[#This Row],[boys_0-5_reached]],cp[[#This Row],[boys_6-12_reached]],cp[[#This Row],[boys_13-18_reached]]),cp[[#This Row],[total_boys]])</f>
        <v>0</v>
      </c>
      <c r="AD756" s="1">
        <f>IF(ISBLANK(cp[[#This Row],[total_girls]]),SUM(cp[[#This Row],[girls_0-5_reached]],cp[[#This Row],[girls_6-12_reached]],cp[[#This Row],[girls_13-18_reached]]),cp[[#This Row],[total_girls]])</f>
        <v>0</v>
      </c>
      <c r="AE756" s="1">
        <f>IF(ISBLANK(cp[[#This Row],[total_children]]),SUM(cp[[#This Row],[calc_boys]],cp[[#This Row],[calc_girls]]),cp[[#This Row],[total_children]])</f>
        <v>0</v>
      </c>
      <c r="AF756" s="1">
        <f>IF(ISBLANK(cp[[#This Row],[total_pwd]]),SUM(cp[[#This Row],[total_pwd_men]],cp[[#This Row],[total_pwd_women]]),cp[[#This Row],[total_pwd]])</f>
        <v>0</v>
      </c>
      <c r="AG756" s="1">
        <f>IF(ISBLANK(cp[[#This Row],[total_adults]]),SUM(cp[[#This Row],[total_men]],cp[[#This Row],[total_women]]),cp[[#This Row],[total_adults]])</f>
        <v>0</v>
      </c>
      <c r="AH756" s="1">
        <f>IF(ISBLANK(cp[[#This Row],[total_beneficiaries_reached]]),SUM(cp[[#This Row],[calc_children]],cp[[#This Row],[calc_adults]]),cp[[#This Row],[total_beneficiaries_reached]])</f>
        <v>0</v>
      </c>
      <c r="AI756" s="49" t="str">
        <f ca="1">IF(B756="","",OFFSET(table_admin1[[#Headers],[ADM1_PT]],MATCH(B756,admin1,0),1))</f>
        <v/>
      </c>
      <c r="AJ756" s="49" t="str">
        <f t="shared" ca="1" si="22"/>
        <v/>
      </c>
      <c r="AK756" s="49" t="str">
        <f t="shared" ca="1" si="23"/>
        <v/>
      </c>
    </row>
    <row r="757" spans="29:37" x14ac:dyDescent="0.2">
      <c r="AC757" s="1">
        <f>IF(ISBLANK(cp[[#This Row],[total_boys]]),SUM(cp[[#This Row],[boys_0-5_reached]],cp[[#This Row],[boys_6-12_reached]],cp[[#This Row],[boys_13-18_reached]]),cp[[#This Row],[total_boys]])</f>
        <v>0</v>
      </c>
      <c r="AD757" s="1">
        <f>IF(ISBLANK(cp[[#This Row],[total_girls]]),SUM(cp[[#This Row],[girls_0-5_reached]],cp[[#This Row],[girls_6-12_reached]],cp[[#This Row],[girls_13-18_reached]]),cp[[#This Row],[total_girls]])</f>
        <v>0</v>
      </c>
      <c r="AE757" s="1">
        <f>IF(ISBLANK(cp[[#This Row],[total_children]]),SUM(cp[[#This Row],[calc_boys]],cp[[#This Row],[calc_girls]]),cp[[#This Row],[total_children]])</f>
        <v>0</v>
      </c>
      <c r="AF757" s="1">
        <f>IF(ISBLANK(cp[[#This Row],[total_pwd]]),SUM(cp[[#This Row],[total_pwd_men]],cp[[#This Row],[total_pwd_women]]),cp[[#This Row],[total_pwd]])</f>
        <v>0</v>
      </c>
      <c r="AG757" s="1">
        <f>IF(ISBLANK(cp[[#This Row],[total_adults]]),SUM(cp[[#This Row],[total_men]],cp[[#This Row],[total_women]]),cp[[#This Row],[total_adults]])</f>
        <v>0</v>
      </c>
      <c r="AH757" s="1">
        <f>IF(ISBLANK(cp[[#This Row],[total_beneficiaries_reached]]),SUM(cp[[#This Row],[calc_children]],cp[[#This Row],[calc_adults]]),cp[[#This Row],[total_beneficiaries_reached]])</f>
        <v>0</v>
      </c>
      <c r="AI757" s="49" t="str">
        <f ca="1">IF(B757="","",OFFSET(table_admin1[[#Headers],[ADM1_PT]],MATCH(B757,admin1,0),1))</f>
        <v/>
      </c>
      <c r="AJ757" s="49" t="str">
        <f t="shared" ca="1" si="22"/>
        <v/>
      </c>
      <c r="AK757" s="49" t="str">
        <f t="shared" ca="1" si="23"/>
        <v/>
      </c>
    </row>
    <row r="758" spans="29:37" x14ac:dyDescent="0.2">
      <c r="AC758" s="1">
        <f>IF(ISBLANK(cp[[#This Row],[total_boys]]),SUM(cp[[#This Row],[boys_0-5_reached]],cp[[#This Row],[boys_6-12_reached]],cp[[#This Row],[boys_13-18_reached]]),cp[[#This Row],[total_boys]])</f>
        <v>0</v>
      </c>
      <c r="AD758" s="1">
        <f>IF(ISBLANK(cp[[#This Row],[total_girls]]),SUM(cp[[#This Row],[girls_0-5_reached]],cp[[#This Row],[girls_6-12_reached]],cp[[#This Row],[girls_13-18_reached]]),cp[[#This Row],[total_girls]])</f>
        <v>0</v>
      </c>
      <c r="AE758" s="1">
        <f>IF(ISBLANK(cp[[#This Row],[total_children]]),SUM(cp[[#This Row],[calc_boys]],cp[[#This Row],[calc_girls]]),cp[[#This Row],[total_children]])</f>
        <v>0</v>
      </c>
      <c r="AF758" s="1">
        <f>IF(ISBLANK(cp[[#This Row],[total_pwd]]),SUM(cp[[#This Row],[total_pwd_men]],cp[[#This Row],[total_pwd_women]]),cp[[#This Row],[total_pwd]])</f>
        <v>0</v>
      </c>
      <c r="AG758" s="1">
        <f>IF(ISBLANK(cp[[#This Row],[total_adults]]),SUM(cp[[#This Row],[total_men]],cp[[#This Row],[total_women]]),cp[[#This Row],[total_adults]])</f>
        <v>0</v>
      </c>
      <c r="AH758" s="1">
        <f>IF(ISBLANK(cp[[#This Row],[total_beneficiaries_reached]]),SUM(cp[[#This Row],[calc_children]],cp[[#This Row],[calc_adults]]),cp[[#This Row],[total_beneficiaries_reached]])</f>
        <v>0</v>
      </c>
      <c r="AI758" s="49" t="str">
        <f ca="1">IF(B758="","",OFFSET(table_admin1[[#Headers],[ADM1_PT]],MATCH(B758,admin1,0),1))</f>
        <v/>
      </c>
      <c r="AJ758" s="49" t="str">
        <f t="shared" ca="1" si="22"/>
        <v/>
      </c>
      <c r="AK758" s="49" t="str">
        <f t="shared" ca="1" si="23"/>
        <v/>
      </c>
    </row>
    <row r="759" spans="29:37" x14ac:dyDescent="0.2">
      <c r="AC759" s="1">
        <f>IF(ISBLANK(cp[[#This Row],[total_boys]]),SUM(cp[[#This Row],[boys_0-5_reached]],cp[[#This Row],[boys_6-12_reached]],cp[[#This Row],[boys_13-18_reached]]),cp[[#This Row],[total_boys]])</f>
        <v>0</v>
      </c>
      <c r="AD759" s="1">
        <f>IF(ISBLANK(cp[[#This Row],[total_girls]]),SUM(cp[[#This Row],[girls_0-5_reached]],cp[[#This Row],[girls_6-12_reached]],cp[[#This Row],[girls_13-18_reached]]),cp[[#This Row],[total_girls]])</f>
        <v>0</v>
      </c>
      <c r="AE759" s="1">
        <f>IF(ISBLANK(cp[[#This Row],[total_children]]),SUM(cp[[#This Row],[calc_boys]],cp[[#This Row],[calc_girls]]),cp[[#This Row],[total_children]])</f>
        <v>0</v>
      </c>
      <c r="AF759" s="1">
        <f>IF(ISBLANK(cp[[#This Row],[total_pwd]]),SUM(cp[[#This Row],[total_pwd_men]],cp[[#This Row],[total_pwd_women]]),cp[[#This Row],[total_pwd]])</f>
        <v>0</v>
      </c>
      <c r="AG759" s="1">
        <f>IF(ISBLANK(cp[[#This Row],[total_adults]]),SUM(cp[[#This Row],[total_men]],cp[[#This Row],[total_women]]),cp[[#This Row],[total_adults]])</f>
        <v>0</v>
      </c>
      <c r="AH759" s="1">
        <f>IF(ISBLANK(cp[[#This Row],[total_beneficiaries_reached]]),SUM(cp[[#This Row],[calc_children]],cp[[#This Row],[calc_adults]]),cp[[#This Row],[total_beneficiaries_reached]])</f>
        <v>0</v>
      </c>
      <c r="AI759" s="49" t="str">
        <f ca="1">IF(B759="","",OFFSET(table_admin1[[#Headers],[ADM1_PT]],MATCH(B759,admin1,0),1))</f>
        <v/>
      </c>
      <c r="AJ759" s="49" t="str">
        <f t="shared" ca="1" si="22"/>
        <v/>
      </c>
      <c r="AK759" s="49" t="str">
        <f t="shared" ca="1" si="23"/>
        <v/>
      </c>
    </row>
    <row r="760" spans="29:37" x14ac:dyDescent="0.2">
      <c r="AC760" s="1">
        <f>IF(ISBLANK(cp[[#This Row],[total_boys]]),SUM(cp[[#This Row],[boys_0-5_reached]],cp[[#This Row],[boys_6-12_reached]],cp[[#This Row],[boys_13-18_reached]]),cp[[#This Row],[total_boys]])</f>
        <v>0</v>
      </c>
      <c r="AD760" s="1">
        <f>IF(ISBLANK(cp[[#This Row],[total_girls]]),SUM(cp[[#This Row],[girls_0-5_reached]],cp[[#This Row],[girls_6-12_reached]],cp[[#This Row],[girls_13-18_reached]]),cp[[#This Row],[total_girls]])</f>
        <v>0</v>
      </c>
      <c r="AE760" s="1">
        <f>IF(ISBLANK(cp[[#This Row],[total_children]]),SUM(cp[[#This Row],[calc_boys]],cp[[#This Row],[calc_girls]]),cp[[#This Row],[total_children]])</f>
        <v>0</v>
      </c>
      <c r="AF760" s="1">
        <f>IF(ISBLANK(cp[[#This Row],[total_pwd]]),SUM(cp[[#This Row],[total_pwd_men]],cp[[#This Row],[total_pwd_women]]),cp[[#This Row],[total_pwd]])</f>
        <v>0</v>
      </c>
      <c r="AG760" s="1">
        <f>IF(ISBLANK(cp[[#This Row],[total_adults]]),SUM(cp[[#This Row],[total_men]],cp[[#This Row],[total_women]]),cp[[#This Row],[total_adults]])</f>
        <v>0</v>
      </c>
      <c r="AH760" s="1">
        <f>IF(ISBLANK(cp[[#This Row],[total_beneficiaries_reached]]),SUM(cp[[#This Row],[calc_children]],cp[[#This Row],[calc_adults]]),cp[[#This Row],[total_beneficiaries_reached]])</f>
        <v>0</v>
      </c>
      <c r="AI760" s="49" t="str">
        <f ca="1">IF(B760="","",OFFSET(table_admin1[[#Headers],[ADM1_PT]],MATCH(B760,admin1,0),1))</f>
        <v/>
      </c>
      <c r="AJ760" s="49" t="str">
        <f t="shared" ca="1" si="22"/>
        <v/>
      </c>
      <c r="AK760" s="49" t="str">
        <f t="shared" ca="1" si="23"/>
        <v/>
      </c>
    </row>
    <row r="761" spans="29:37" x14ac:dyDescent="0.2">
      <c r="AC761" s="1">
        <f>IF(ISBLANK(cp[[#This Row],[total_boys]]),SUM(cp[[#This Row],[boys_0-5_reached]],cp[[#This Row],[boys_6-12_reached]],cp[[#This Row],[boys_13-18_reached]]),cp[[#This Row],[total_boys]])</f>
        <v>0</v>
      </c>
      <c r="AD761" s="1">
        <f>IF(ISBLANK(cp[[#This Row],[total_girls]]),SUM(cp[[#This Row],[girls_0-5_reached]],cp[[#This Row],[girls_6-12_reached]],cp[[#This Row],[girls_13-18_reached]]),cp[[#This Row],[total_girls]])</f>
        <v>0</v>
      </c>
      <c r="AE761" s="1">
        <f>IF(ISBLANK(cp[[#This Row],[total_children]]),SUM(cp[[#This Row],[calc_boys]],cp[[#This Row],[calc_girls]]),cp[[#This Row],[total_children]])</f>
        <v>0</v>
      </c>
      <c r="AF761" s="1">
        <f>IF(ISBLANK(cp[[#This Row],[total_pwd]]),SUM(cp[[#This Row],[total_pwd_men]],cp[[#This Row],[total_pwd_women]]),cp[[#This Row],[total_pwd]])</f>
        <v>0</v>
      </c>
      <c r="AG761" s="1">
        <f>IF(ISBLANK(cp[[#This Row],[total_adults]]),SUM(cp[[#This Row],[total_men]],cp[[#This Row],[total_women]]),cp[[#This Row],[total_adults]])</f>
        <v>0</v>
      </c>
      <c r="AH761" s="1">
        <f>IF(ISBLANK(cp[[#This Row],[total_beneficiaries_reached]]),SUM(cp[[#This Row],[calc_children]],cp[[#This Row],[calc_adults]]),cp[[#This Row],[total_beneficiaries_reached]])</f>
        <v>0</v>
      </c>
      <c r="AI761" s="49" t="str">
        <f ca="1">IF(B761="","",OFFSET(table_admin1[[#Headers],[ADM1_PT]],MATCH(B761,admin1,0),1))</f>
        <v/>
      </c>
      <c r="AJ761" s="49" t="str">
        <f t="shared" ca="1" si="22"/>
        <v/>
      </c>
      <c r="AK761" s="49" t="str">
        <f t="shared" ca="1" si="23"/>
        <v/>
      </c>
    </row>
    <row r="762" spans="29:37" x14ac:dyDescent="0.2">
      <c r="AC762" s="1">
        <f>IF(ISBLANK(cp[[#This Row],[total_boys]]),SUM(cp[[#This Row],[boys_0-5_reached]],cp[[#This Row],[boys_6-12_reached]],cp[[#This Row],[boys_13-18_reached]]),cp[[#This Row],[total_boys]])</f>
        <v>0</v>
      </c>
      <c r="AD762" s="1">
        <f>IF(ISBLANK(cp[[#This Row],[total_girls]]),SUM(cp[[#This Row],[girls_0-5_reached]],cp[[#This Row],[girls_6-12_reached]],cp[[#This Row],[girls_13-18_reached]]),cp[[#This Row],[total_girls]])</f>
        <v>0</v>
      </c>
      <c r="AE762" s="1">
        <f>IF(ISBLANK(cp[[#This Row],[total_children]]),SUM(cp[[#This Row],[calc_boys]],cp[[#This Row],[calc_girls]]),cp[[#This Row],[total_children]])</f>
        <v>0</v>
      </c>
      <c r="AF762" s="1">
        <f>IF(ISBLANK(cp[[#This Row],[total_pwd]]),SUM(cp[[#This Row],[total_pwd_men]],cp[[#This Row],[total_pwd_women]]),cp[[#This Row],[total_pwd]])</f>
        <v>0</v>
      </c>
      <c r="AG762" s="1">
        <f>IF(ISBLANK(cp[[#This Row],[total_adults]]),SUM(cp[[#This Row],[total_men]],cp[[#This Row],[total_women]]),cp[[#This Row],[total_adults]])</f>
        <v>0</v>
      </c>
      <c r="AH762" s="1">
        <f>IF(ISBLANK(cp[[#This Row],[total_beneficiaries_reached]]),SUM(cp[[#This Row],[calc_children]],cp[[#This Row],[calc_adults]]),cp[[#This Row],[total_beneficiaries_reached]])</f>
        <v>0</v>
      </c>
      <c r="AI762" s="49" t="str">
        <f ca="1">IF(B762="","",OFFSET(table_admin1[[#Headers],[ADM1_PT]],MATCH(B762,admin1,0),1))</f>
        <v/>
      </c>
      <c r="AJ762" s="49" t="str">
        <f t="shared" ca="1" si="22"/>
        <v/>
      </c>
      <c r="AK762" s="49" t="str">
        <f t="shared" ca="1" si="23"/>
        <v/>
      </c>
    </row>
    <row r="763" spans="29:37" x14ac:dyDescent="0.2">
      <c r="AC763" s="1">
        <f>IF(ISBLANK(cp[[#This Row],[total_boys]]),SUM(cp[[#This Row],[boys_0-5_reached]],cp[[#This Row],[boys_6-12_reached]],cp[[#This Row],[boys_13-18_reached]]),cp[[#This Row],[total_boys]])</f>
        <v>0</v>
      </c>
      <c r="AD763" s="1">
        <f>IF(ISBLANK(cp[[#This Row],[total_girls]]),SUM(cp[[#This Row],[girls_0-5_reached]],cp[[#This Row],[girls_6-12_reached]],cp[[#This Row],[girls_13-18_reached]]),cp[[#This Row],[total_girls]])</f>
        <v>0</v>
      </c>
      <c r="AE763" s="1">
        <f>IF(ISBLANK(cp[[#This Row],[total_children]]),SUM(cp[[#This Row],[calc_boys]],cp[[#This Row],[calc_girls]]),cp[[#This Row],[total_children]])</f>
        <v>0</v>
      </c>
      <c r="AF763" s="1">
        <f>IF(ISBLANK(cp[[#This Row],[total_pwd]]),SUM(cp[[#This Row],[total_pwd_men]],cp[[#This Row],[total_pwd_women]]),cp[[#This Row],[total_pwd]])</f>
        <v>0</v>
      </c>
      <c r="AG763" s="1">
        <f>IF(ISBLANK(cp[[#This Row],[total_adults]]),SUM(cp[[#This Row],[total_men]],cp[[#This Row],[total_women]]),cp[[#This Row],[total_adults]])</f>
        <v>0</v>
      </c>
      <c r="AH763" s="1">
        <f>IF(ISBLANK(cp[[#This Row],[total_beneficiaries_reached]]),SUM(cp[[#This Row],[calc_children]],cp[[#This Row],[calc_adults]]),cp[[#This Row],[total_beneficiaries_reached]])</f>
        <v>0</v>
      </c>
      <c r="AI763" s="49" t="str">
        <f ca="1">IF(B763="","",OFFSET(table_admin1[[#Headers],[ADM1_PT]],MATCH(B763,admin1,0),1))</f>
        <v/>
      </c>
      <c r="AJ763" s="49" t="str">
        <f t="shared" ca="1" si="22"/>
        <v/>
      </c>
      <c r="AK763" s="49" t="str">
        <f t="shared" ca="1" si="23"/>
        <v/>
      </c>
    </row>
    <row r="764" spans="29:37" x14ac:dyDescent="0.2">
      <c r="AC764" s="1">
        <f>IF(ISBLANK(cp[[#This Row],[total_boys]]),SUM(cp[[#This Row],[boys_0-5_reached]],cp[[#This Row],[boys_6-12_reached]],cp[[#This Row],[boys_13-18_reached]]),cp[[#This Row],[total_boys]])</f>
        <v>0</v>
      </c>
      <c r="AD764" s="1">
        <f>IF(ISBLANK(cp[[#This Row],[total_girls]]),SUM(cp[[#This Row],[girls_0-5_reached]],cp[[#This Row],[girls_6-12_reached]],cp[[#This Row],[girls_13-18_reached]]),cp[[#This Row],[total_girls]])</f>
        <v>0</v>
      </c>
      <c r="AE764" s="1">
        <f>IF(ISBLANK(cp[[#This Row],[total_children]]),SUM(cp[[#This Row],[calc_boys]],cp[[#This Row],[calc_girls]]),cp[[#This Row],[total_children]])</f>
        <v>0</v>
      </c>
      <c r="AF764" s="1">
        <f>IF(ISBLANK(cp[[#This Row],[total_pwd]]),SUM(cp[[#This Row],[total_pwd_men]],cp[[#This Row],[total_pwd_women]]),cp[[#This Row],[total_pwd]])</f>
        <v>0</v>
      </c>
      <c r="AG764" s="1">
        <f>IF(ISBLANK(cp[[#This Row],[total_adults]]),SUM(cp[[#This Row],[total_men]],cp[[#This Row],[total_women]]),cp[[#This Row],[total_adults]])</f>
        <v>0</v>
      </c>
      <c r="AH764" s="1">
        <f>IF(ISBLANK(cp[[#This Row],[total_beneficiaries_reached]]),SUM(cp[[#This Row],[calc_children]],cp[[#This Row],[calc_adults]]),cp[[#This Row],[total_beneficiaries_reached]])</f>
        <v>0</v>
      </c>
      <c r="AI764" s="49" t="str">
        <f ca="1">IF(B764="","",OFFSET(table_admin1[[#Headers],[ADM1_PT]],MATCH(B764,admin1,0),1))</f>
        <v/>
      </c>
      <c r="AJ764" s="49" t="str">
        <f t="shared" ca="1" si="22"/>
        <v/>
      </c>
      <c r="AK764" s="49" t="str">
        <f t="shared" ca="1" si="23"/>
        <v/>
      </c>
    </row>
    <row r="765" spans="29:37" x14ac:dyDescent="0.2">
      <c r="AC765" s="1">
        <f>IF(ISBLANK(cp[[#This Row],[total_boys]]),SUM(cp[[#This Row],[boys_0-5_reached]],cp[[#This Row],[boys_6-12_reached]],cp[[#This Row],[boys_13-18_reached]]),cp[[#This Row],[total_boys]])</f>
        <v>0</v>
      </c>
      <c r="AD765" s="1">
        <f>IF(ISBLANK(cp[[#This Row],[total_girls]]),SUM(cp[[#This Row],[girls_0-5_reached]],cp[[#This Row],[girls_6-12_reached]],cp[[#This Row],[girls_13-18_reached]]),cp[[#This Row],[total_girls]])</f>
        <v>0</v>
      </c>
      <c r="AE765" s="1">
        <f>IF(ISBLANK(cp[[#This Row],[total_children]]),SUM(cp[[#This Row],[calc_boys]],cp[[#This Row],[calc_girls]]),cp[[#This Row],[total_children]])</f>
        <v>0</v>
      </c>
      <c r="AF765" s="1">
        <f>IF(ISBLANK(cp[[#This Row],[total_pwd]]),SUM(cp[[#This Row],[total_pwd_men]],cp[[#This Row],[total_pwd_women]]),cp[[#This Row],[total_pwd]])</f>
        <v>0</v>
      </c>
      <c r="AG765" s="1">
        <f>IF(ISBLANK(cp[[#This Row],[total_adults]]),SUM(cp[[#This Row],[total_men]],cp[[#This Row],[total_women]]),cp[[#This Row],[total_adults]])</f>
        <v>0</v>
      </c>
      <c r="AH765" s="1">
        <f>IF(ISBLANK(cp[[#This Row],[total_beneficiaries_reached]]),SUM(cp[[#This Row],[calc_children]],cp[[#This Row],[calc_adults]]),cp[[#This Row],[total_beneficiaries_reached]])</f>
        <v>0</v>
      </c>
      <c r="AI765" s="49" t="str">
        <f ca="1">IF(B765="","",OFFSET(table_admin1[[#Headers],[ADM1_PT]],MATCH(B765,admin1,0),1))</f>
        <v/>
      </c>
      <c r="AJ765" s="49" t="str">
        <f t="shared" ca="1" si="22"/>
        <v/>
      </c>
      <c r="AK765" s="49" t="str">
        <f t="shared" ca="1" si="23"/>
        <v/>
      </c>
    </row>
    <row r="766" spans="29:37" x14ac:dyDescent="0.2">
      <c r="AC766" s="1">
        <f>IF(ISBLANK(cp[[#This Row],[total_boys]]),SUM(cp[[#This Row],[boys_0-5_reached]],cp[[#This Row],[boys_6-12_reached]],cp[[#This Row],[boys_13-18_reached]]),cp[[#This Row],[total_boys]])</f>
        <v>0</v>
      </c>
      <c r="AD766" s="1">
        <f>IF(ISBLANK(cp[[#This Row],[total_girls]]),SUM(cp[[#This Row],[girls_0-5_reached]],cp[[#This Row],[girls_6-12_reached]],cp[[#This Row],[girls_13-18_reached]]),cp[[#This Row],[total_girls]])</f>
        <v>0</v>
      </c>
      <c r="AE766" s="1">
        <f>IF(ISBLANK(cp[[#This Row],[total_children]]),SUM(cp[[#This Row],[calc_boys]],cp[[#This Row],[calc_girls]]),cp[[#This Row],[total_children]])</f>
        <v>0</v>
      </c>
      <c r="AF766" s="1">
        <f>IF(ISBLANK(cp[[#This Row],[total_pwd]]),SUM(cp[[#This Row],[total_pwd_men]],cp[[#This Row],[total_pwd_women]]),cp[[#This Row],[total_pwd]])</f>
        <v>0</v>
      </c>
      <c r="AG766" s="1">
        <f>IF(ISBLANK(cp[[#This Row],[total_adults]]),SUM(cp[[#This Row],[total_men]],cp[[#This Row],[total_women]]),cp[[#This Row],[total_adults]])</f>
        <v>0</v>
      </c>
      <c r="AH766" s="1">
        <f>IF(ISBLANK(cp[[#This Row],[total_beneficiaries_reached]]),SUM(cp[[#This Row],[calc_children]],cp[[#This Row],[calc_adults]]),cp[[#This Row],[total_beneficiaries_reached]])</f>
        <v>0</v>
      </c>
      <c r="AI766" s="49" t="str">
        <f ca="1">IF(B766="","",OFFSET(table_admin1[[#Headers],[ADM1_PT]],MATCH(B766,admin1,0),1))</f>
        <v/>
      </c>
      <c r="AJ766" s="49" t="str">
        <f t="shared" ca="1" si="22"/>
        <v/>
      </c>
      <c r="AK766" s="49" t="str">
        <f t="shared" ca="1" si="23"/>
        <v/>
      </c>
    </row>
    <row r="767" spans="29:37" x14ac:dyDescent="0.2">
      <c r="AC767" s="1">
        <f>IF(ISBLANK(cp[[#This Row],[total_boys]]),SUM(cp[[#This Row],[boys_0-5_reached]],cp[[#This Row],[boys_6-12_reached]],cp[[#This Row],[boys_13-18_reached]]),cp[[#This Row],[total_boys]])</f>
        <v>0</v>
      </c>
      <c r="AD767" s="1">
        <f>IF(ISBLANK(cp[[#This Row],[total_girls]]),SUM(cp[[#This Row],[girls_0-5_reached]],cp[[#This Row],[girls_6-12_reached]],cp[[#This Row],[girls_13-18_reached]]),cp[[#This Row],[total_girls]])</f>
        <v>0</v>
      </c>
      <c r="AE767" s="1">
        <f>IF(ISBLANK(cp[[#This Row],[total_children]]),SUM(cp[[#This Row],[calc_boys]],cp[[#This Row],[calc_girls]]),cp[[#This Row],[total_children]])</f>
        <v>0</v>
      </c>
      <c r="AF767" s="1">
        <f>IF(ISBLANK(cp[[#This Row],[total_pwd]]),SUM(cp[[#This Row],[total_pwd_men]],cp[[#This Row],[total_pwd_women]]),cp[[#This Row],[total_pwd]])</f>
        <v>0</v>
      </c>
      <c r="AG767" s="1">
        <f>IF(ISBLANK(cp[[#This Row],[total_adults]]),SUM(cp[[#This Row],[total_men]],cp[[#This Row],[total_women]]),cp[[#This Row],[total_adults]])</f>
        <v>0</v>
      </c>
      <c r="AH767" s="1">
        <f>IF(ISBLANK(cp[[#This Row],[total_beneficiaries_reached]]),SUM(cp[[#This Row],[calc_children]],cp[[#This Row],[calc_adults]]),cp[[#This Row],[total_beneficiaries_reached]])</f>
        <v>0</v>
      </c>
      <c r="AI767" s="49" t="str">
        <f ca="1">IF(B767="","",OFFSET(table_admin1[[#Headers],[ADM1_PT]],MATCH(B767,admin1,0),1))</f>
        <v/>
      </c>
      <c r="AJ767" s="49" t="str">
        <f t="shared" ca="1" si="22"/>
        <v/>
      </c>
      <c r="AK767" s="49" t="str">
        <f t="shared" ca="1" si="23"/>
        <v/>
      </c>
    </row>
    <row r="768" spans="29:37" x14ac:dyDescent="0.2">
      <c r="AC768" s="1">
        <f>IF(ISBLANK(cp[[#This Row],[total_boys]]),SUM(cp[[#This Row],[boys_0-5_reached]],cp[[#This Row],[boys_6-12_reached]],cp[[#This Row],[boys_13-18_reached]]),cp[[#This Row],[total_boys]])</f>
        <v>0</v>
      </c>
      <c r="AD768" s="1">
        <f>IF(ISBLANK(cp[[#This Row],[total_girls]]),SUM(cp[[#This Row],[girls_0-5_reached]],cp[[#This Row],[girls_6-12_reached]],cp[[#This Row],[girls_13-18_reached]]),cp[[#This Row],[total_girls]])</f>
        <v>0</v>
      </c>
      <c r="AE768" s="1">
        <f>IF(ISBLANK(cp[[#This Row],[total_children]]),SUM(cp[[#This Row],[calc_boys]],cp[[#This Row],[calc_girls]]),cp[[#This Row],[total_children]])</f>
        <v>0</v>
      </c>
      <c r="AF768" s="1">
        <f>IF(ISBLANK(cp[[#This Row],[total_pwd]]),SUM(cp[[#This Row],[total_pwd_men]],cp[[#This Row],[total_pwd_women]]),cp[[#This Row],[total_pwd]])</f>
        <v>0</v>
      </c>
      <c r="AG768" s="1">
        <f>IF(ISBLANK(cp[[#This Row],[total_adults]]),SUM(cp[[#This Row],[total_men]],cp[[#This Row],[total_women]]),cp[[#This Row],[total_adults]])</f>
        <v>0</v>
      </c>
      <c r="AH768" s="1">
        <f>IF(ISBLANK(cp[[#This Row],[total_beneficiaries_reached]]),SUM(cp[[#This Row],[calc_children]],cp[[#This Row],[calc_adults]]),cp[[#This Row],[total_beneficiaries_reached]])</f>
        <v>0</v>
      </c>
      <c r="AI768" s="49" t="str">
        <f ca="1">IF(B768="","",OFFSET(table_admin1[[#Headers],[ADM1_PT]],MATCH(B768,admin1,0),1))</f>
        <v/>
      </c>
      <c r="AJ768" s="49" t="str">
        <f t="shared" ca="1" si="22"/>
        <v/>
      </c>
      <c r="AK768" s="49" t="str">
        <f t="shared" ca="1" si="23"/>
        <v/>
      </c>
    </row>
    <row r="769" spans="29:37" x14ac:dyDescent="0.2">
      <c r="AC769" s="1">
        <f>IF(ISBLANK(cp[[#This Row],[total_boys]]),SUM(cp[[#This Row],[boys_0-5_reached]],cp[[#This Row],[boys_6-12_reached]],cp[[#This Row],[boys_13-18_reached]]),cp[[#This Row],[total_boys]])</f>
        <v>0</v>
      </c>
      <c r="AD769" s="1">
        <f>IF(ISBLANK(cp[[#This Row],[total_girls]]),SUM(cp[[#This Row],[girls_0-5_reached]],cp[[#This Row],[girls_6-12_reached]],cp[[#This Row],[girls_13-18_reached]]),cp[[#This Row],[total_girls]])</f>
        <v>0</v>
      </c>
      <c r="AE769" s="1">
        <f>IF(ISBLANK(cp[[#This Row],[total_children]]),SUM(cp[[#This Row],[calc_boys]],cp[[#This Row],[calc_girls]]),cp[[#This Row],[total_children]])</f>
        <v>0</v>
      </c>
      <c r="AF769" s="1">
        <f>IF(ISBLANK(cp[[#This Row],[total_pwd]]),SUM(cp[[#This Row],[total_pwd_men]],cp[[#This Row],[total_pwd_women]]),cp[[#This Row],[total_pwd]])</f>
        <v>0</v>
      </c>
      <c r="AG769" s="1">
        <f>IF(ISBLANK(cp[[#This Row],[total_adults]]),SUM(cp[[#This Row],[total_men]],cp[[#This Row],[total_women]]),cp[[#This Row],[total_adults]])</f>
        <v>0</v>
      </c>
      <c r="AH769" s="1">
        <f>IF(ISBLANK(cp[[#This Row],[total_beneficiaries_reached]]),SUM(cp[[#This Row],[calc_children]],cp[[#This Row],[calc_adults]]),cp[[#This Row],[total_beneficiaries_reached]])</f>
        <v>0</v>
      </c>
      <c r="AI769" s="49" t="str">
        <f ca="1">IF(B769="","",OFFSET(table_admin1[[#Headers],[ADM1_PT]],MATCH(B769,admin1,0),1))</f>
        <v/>
      </c>
      <c r="AJ769" s="49" t="str">
        <f t="shared" ca="1" si="22"/>
        <v/>
      </c>
      <c r="AK769" s="49" t="str">
        <f t="shared" ca="1" si="23"/>
        <v/>
      </c>
    </row>
    <row r="770" spans="29:37" x14ac:dyDescent="0.2">
      <c r="AC770" s="1">
        <f>IF(ISBLANK(cp[[#This Row],[total_boys]]),SUM(cp[[#This Row],[boys_0-5_reached]],cp[[#This Row],[boys_6-12_reached]],cp[[#This Row],[boys_13-18_reached]]),cp[[#This Row],[total_boys]])</f>
        <v>0</v>
      </c>
      <c r="AD770" s="1">
        <f>IF(ISBLANK(cp[[#This Row],[total_girls]]),SUM(cp[[#This Row],[girls_0-5_reached]],cp[[#This Row],[girls_6-12_reached]],cp[[#This Row],[girls_13-18_reached]]),cp[[#This Row],[total_girls]])</f>
        <v>0</v>
      </c>
      <c r="AE770" s="1">
        <f>IF(ISBLANK(cp[[#This Row],[total_children]]),SUM(cp[[#This Row],[calc_boys]],cp[[#This Row],[calc_girls]]),cp[[#This Row],[total_children]])</f>
        <v>0</v>
      </c>
      <c r="AF770" s="1">
        <f>IF(ISBLANK(cp[[#This Row],[total_pwd]]),SUM(cp[[#This Row],[total_pwd_men]],cp[[#This Row],[total_pwd_women]]),cp[[#This Row],[total_pwd]])</f>
        <v>0</v>
      </c>
      <c r="AG770" s="1">
        <f>IF(ISBLANK(cp[[#This Row],[total_adults]]),SUM(cp[[#This Row],[total_men]],cp[[#This Row],[total_women]]),cp[[#This Row],[total_adults]])</f>
        <v>0</v>
      </c>
      <c r="AH770" s="1">
        <f>IF(ISBLANK(cp[[#This Row],[total_beneficiaries_reached]]),SUM(cp[[#This Row],[calc_children]],cp[[#This Row],[calc_adults]]),cp[[#This Row],[total_beneficiaries_reached]])</f>
        <v>0</v>
      </c>
      <c r="AI770" s="49" t="str">
        <f ca="1">IF(B770="","",OFFSET(table_admin1[[#Headers],[ADM1_PT]],MATCH(B770,admin1,0),1))</f>
        <v/>
      </c>
      <c r="AJ770" s="49" t="str">
        <f t="shared" ca="1" si="22"/>
        <v/>
      </c>
      <c r="AK770" s="49" t="str">
        <f t="shared" ca="1" si="23"/>
        <v/>
      </c>
    </row>
    <row r="771" spans="29:37" x14ac:dyDescent="0.2">
      <c r="AC771" s="1">
        <f>IF(ISBLANK(cp[[#This Row],[total_boys]]),SUM(cp[[#This Row],[boys_0-5_reached]],cp[[#This Row],[boys_6-12_reached]],cp[[#This Row],[boys_13-18_reached]]),cp[[#This Row],[total_boys]])</f>
        <v>0</v>
      </c>
      <c r="AD771" s="1">
        <f>IF(ISBLANK(cp[[#This Row],[total_girls]]),SUM(cp[[#This Row],[girls_0-5_reached]],cp[[#This Row],[girls_6-12_reached]],cp[[#This Row],[girls_13-18_reached]]),cp[[#This Row],[total_girls]])</f>
        <v>0</v>
      </c>
      <c r="AE771" s="1">
        <f>IF(ISBLANK(cp[[#This Row],[total_children]]),SUM(cp[[#This Row],[calc_boys]],cp[[#This Row],[calc_girls]]),cp[[#This Row],[total_children]])</f>
        <v>0</v>
      </c>
      <c r="AF771" s="1">
        <f>IF(ISBLANK(cp[[#This Row],[total_pwd]]),SUM(cp[[#This Row],[total_pwd_men]],cp[[#This Row],[total_pwd_women]]),cp[[#This Row],[total_pwd]])</f>
        <v>0</v>
      </c>
      <c r="AG771" s="1">
        <f>IF(ISBLANK(cp[[#This Row],[total_adults]]),SUM(cp[[#This Row],[total_men]],cp[[#This Row],[total_women]]),cp[[#This Row],[total_adults]])</f>
        <v>0</v>
      </c>
      <c r="AH771" s="1">
        <f>IF(ISBLANK(cp[[#This Row],[total_beneficiaries_reached]]),SUM(cp[[#This Row],[calc_children]],cp[[#This Row],[calc_adults]]),cp[[#This Row],[total_beneficiaries_reached]])</f>
        <v>0</v>
      </c>
      <c r="AI771" s="49" t="str">
        <f ca="1">IF(B771="","",OFFSET(table_admin1[[#Headers],[ADM1_PT]],MATCH(B771,admin1,0),1))</f>
        <v/>
      </c>
      <c r="AJ771" s="49" t="str">
        <f t="shared" ca="1" si="22"/>
        <v/>
      </c>
      <c r="AK771" s="49" t="str">
        <f t="shared" ca="1" si="23"/>
        <v/>
      </c>
    </row>
    <row r="772" spans="29:37" x14ac:dyDescent="0.2">
      <c r="AC772" s="1">
        <f>IF(ISBLANK(cp[[#This Row],[total_boys]]),SUM(cp[[#This Row],[boys_0-5_reached]],cp[[#This Row],[boys_6-12_reached]],cp[[#This Row],[boys_13-18_reached]]),cp[[#This Row],[total_boys]])</f>
        <v>0</v>
      </c>
      <c r="AD772" s="1">
        <f>IF(ISBLANK(cp[[#This Row],[total_girls]]),SUM(cp[[#This Row],[girls_0-5_reached]],cp[[#This Row],[girls_6-12_reached]],cp[[#This Row],[girls_13-18_reached]]),cp[[#This Row],[total_girls]])</f>
        <v>0</v>
      </c>
      <c r="AE772" s="1">
        <f>IF(ISBLANK(cp[[#This Row],[total_children]]),SUM(cp[[#This Row],[calc_boys]],cp[[#This Row],[calc_girls]]),cp[[#This Row],[total_children]])</f>
        <v>0</v>
      </c>
      <c r="AF772" s="1">
        <f>IF(ISBLANK(cp[[#This Row],[total_pwd]]),SUM(cp[[#This Row],[total_pwd_men]],cp[[#This Row],[total_pwd_women]]),cp[[#This Row],[total_pwd]])</f>
        <v>0</v>
      </c>
      <c r="AG772" s="1">
        <f>IF(ISBLANK(cp[[#This Row],[total_adults]]),SUM(cp[[#This Row],[total_men]],cp[[#This Row],[total_women]]),cp[[#This Row],[total_adults]])</f>
        <v>0</v>
      </c>
      <c r="AH772" s="1">
        <f>IF(ISBLANK(cp[[#This Row],[total_beneficiaries_reached]]),SUM(cp[[#This Row],[calc_children]],cp[[#This Row],[calc_adults]]),cp[[#This Row],[total_beneficiaries_reached]])</f>
        <v>0</v>
      </c>
      <c r="AI772" s="49" t="str">
        <f ca="1">IF(B772="","",OFFSET(table_admin1[[#Headers],[ADM1_PT]],MATCH(B772,admin1,0),1))</f>
        <v/>
      </c>
      <c r="AJ772" s="49" t="str">
        <f t="shared" ca="1" si="22"/>
        <v/>
      </c>
      <c r="AK772" s="49" t="str">
        <f t="shared" ca="1" si="23"/>
        <v/>
      </c>
    </row>
    <row r="773" spans="29:37" x14ac:dyDescent="0.2">
      <c r="AC773" s="1">
        <f>IF(ISBLANK(cp[[#This Row],[total_boys]]),SUM(cp[[#This Row],[boys_0-5_reached]],cp[[#This Row],[boys_6-12_reached]],cp[[#This Row],[boys_13-18_reached]]),cp[[#This Row],[total_boys]])</f>
        <v>0</v>
      </c>
      <c r="AD773" s="1">
        <f>IF(ISBLANK(cp[[#This Row],[total_girls]]),SUM(cp[[#This Row],[girls_0-5_reached]],cp[[#This Row],[girls_6-12_reached]],cp[[#This Row],[girls_13-18_reached]]),cp[[#This Row],[total_girls]])</f>
        <v>0</v>
      </c>
      <c r="AE773" s="1">
        <f>IF(ISBLANK(cp[[#This Row],[total_children]]),SUM(cp[[#This Row],[calc_boys]],cp[[#This Row],[calc_girls]]),cp[[#This Row],[total_children]])</f>
        <v>0</v>
      </c>
      <c r="AF773" s="1">
        <f>IF(ISBLANK(cp[[#This Row],[total_pwd]]),SUM(cp[[#This Row],[total_pwd_men]],cp[[#This Row],[total_pwd_women]]),cp[[#This Row],[total_pwd]])</f>
        <v>0</v>
      </c>
      <c r="AG773" s="1">
        <f>IF(ISBLANK(cp[[#This Row],[total_adults]]),SUM(cp[[#This Row],[total_men]],cp[[#This Row],[total_women]]),cp[[#This Row],[total_adults]])</f>
        <v>0</v>
      </c>
      <c r="AH773" s="1">
        <f>IF(ISBLANK(cp[[#This Row],[total_beneficiaries_reached]]),SUM(cp[[#This Row],[calc_children]],cp[[#This Row],[calc_adults]]),cp[[#This Row],[total_beneficiaries_reached]])</f>
        <v>0</v>
      </c>
      <c r="AI773" s="49" t="str">
        <f ca="1">IF(B773="","",OFFSET(table_admin1[[#Headers],[ADM1_PT]],MATCH(B773,admin1,0),1))</f>
        <v/>
      </c>
      <c r="AJ773" s="49" t="str">
        <f t="shared" ca="1" si="22"/>
        <v/>
      </c>
      <c r="AK773" s="49" t="str">
        <f t="shared" ca="1" si="23"/>
        <v/>
      </c>
    </row>
    <row r="774" spans="29:37" x14ac:dyDescent="0.2">
      <c r="AC774" s="1">
        <f>IF(ISBLANK(cp[[#This Row],[total_boys]]),SUM(cp[[#This Row],[boys_0-5_reached]],cp[[#This Row],[boys_6-12_reached]],cp[[#This Row],[boys_13-18_reached]]),cp[[#This Row],[total_boys]])</f>
        <v>0</v>
      </c>
      <c r="AD774" s="1">
        <f>IF(ISBLANK(cp[[#This Row],[total_girls]]),SUM(cp[[#This Row],[girls_0-5_reached]],cp[[#This Row],[girls_6-12_reached]],cp[[#This Row],[girls_13-18_reached]]),cp[[#This Row],[total_girls]])</f>
        <v>0</v>
      </c>
      <c r="AE774" s="1">
        <f>IF(ISBLANK(cp[[#This Row],[total_children]]),SUM(cp[[#This Row],[calc_boys]],cp[[#This Row],[calc_girls]]),cp[[#This Row],[total_children]])</f>
        <v>0</v>
      </c>
      <c r="AF774" s="1">
        <f>IF(ISBLANK(cp[[#This Row],[total_pwd]]),SUM(cp[[#This Row],[total_pwd_men]],cp[[#This Row],[total_pwd_women]]),cp[[#This Row],[total_pwd]])</f>
        <v>0</v>
      </c>
      <c r="AG774" s="1">
        <f>IF(ISBLANK(cp[[#This Row],[total_adults]]),SUM(cp[[#This Row],[total_men]],cp[[#This Row],[total_women]]),cp[[#This Row],[total_adults]])</f>
        <v>0</v>
      </c>
      <c r="AH774" s="1">
        <f>IF(ISBLANK(cp[[#This Row],[total_beneficiaries_reached]]),SUM(cp[[#This Row],[calc_children]],cp[[#This Row],[calc_adults]]),cp[[#This Row],[total_beneficiaries_reached]])</f>
        <v>0</v>
      </c>
      <c r="AI774" s="49" t="str">
        <f ca="1">IF(B774="","",OFFSET(table_admin1[[#Headers],[ADM1_PT]],MATCH(B774,admin1,0),1))</f>
        <v/>
      </c>
      <c r="AJ774" s="49" t="str">
        <f t="shared" ref="AJ774:AJ837" ca="1" si="24">IF(C774="","",INDEX(admin2_pcode,MATCH(C774,OFFSET(admin2_start,MATCH(AI774,admin1_linked_pcode,0),0,COUNTIF(admin1_linked_pcode,AI774)),0)+MATCH(AI774,admin1_linked_pcode,0)-1))</f>
        <v/>
      </c>
      <c r="AK774" s="49" t="str">
        <f t="shared" ref="AK774:AK837" ca="1" si="25">IF(D774="","",INDEX(admin3_pcode,MATCH(D774,OFFSET(admin3_start,MATCH(AJ774,admin2_linked_pcode,0),0,COUNTIF(admin2_linked_pcode,AJ774)),0)+MATCH(AJ774,admin2_linked_pcode,0)-1))</f>
        <v/>
      </c>
    </row>
    <row r="775" spans="29:37" x14ac:dyDescent="0.2">
      <c r="AC775" s="1">
        <f>IF(ISBLANK(cp[[#This Row],[total_boys]]),SUM(cp[[#This Row],[boys_0-5_reached]],cp[[#This Row],[boys_6-12_reached]],cp[[#This Row],[boys_13-18_reached]]),cp[[#This Row],[total_boys]])</f>
        <v>0</v>
      </c>
      <c r="AD775" s="1">
        <f>IF(ISBLANK(cp[[#This Row],[total_girls]]),SUM(cp[[#This Row],[girls_0-5_reached]],cp[[#This Row],[girls_6-12_reached]],cp[[#This Row],[girls_13-18_reached]]),cp[[#This Row],[total_girls]])</f>
        <v>0</v>
      </c>
      <c r="AE775" s="1">
        <f>IF(ISBLANK(cp[[#This Row],[total_children]]),SUM(cp[[#This Row],[calc_boys]],cp[[#This Row],[calc_girls]]),cp[[#This Row],[total_children]])</f>
        <v>0</v>
      </c>
      <c r="AF775" s="1">
        <f>IF(ISBLANK(cp[[#This Row],[total_pwd]]),SUM(cp[[#This Row],[total_pwd_men]],cp[[#This Row],[total_pwd_women]]),cp[[#This Row],[total_pwd]])</f>
        <v>0</v>
      </c>
      <c r="AG775" s="1">
        <f>IF(ISBLANK(cp[[#This Row],[total_adults]]),SUM(cp[[#This Row],[total_men]],cp[[#This Row],[total_women]]),cp[[#This Row],[total_adults]])</f>
        <v>0</v>
      </c>
      <c r="AH775" s="1">
        <f>IF(ISBLANK(cp[[#This Row],[total_beneficiaries_reached]]),SUM(cp[[#This Row],[calc_children]],cp[[#This Row],[calc_adults]]),cp[[#This Row],[total_beneficiaries_reached]])</f>
        <v>0</v>
      </c>
      <c r="AI775" s="49" t="str">
        <f ca="1">IF(B775="","",OFFSET(table_admin1[[#Headers],[ADM1_PT]],MATCH(B775,admin1,0),1))</f>
        <v/>
      </c>
      <c r="AJ775" s="49" t="str">
        <f t="shared" ca="1" si="24"/>
        <v/>
      </c>
      <c r="AK775" s="49" t="str">
        <f t="shared" ca="1" si="25"/>
        <v/>
      </c>
    </row>
    <row r="776" spans="29:37" x14ac:dyDescent="0.2">
      <c r="AC776" s="1">
        <f>IF(ISBLANK(cp[[#This Row],[total_boys]]),SUM(cp[[#This Row],[boys_0-5_reached]],cp[[#This Row],[boys_6-12_reached]],cp[[#This Row],[boys_13-18_reached]]),cp[[#This Row],[total_boys]])</f>
        <v>0</v>
      </c>
      <c r="AD776" s="1">
        <f>IF(ISBLANK(cp[[#This Row],[total_girls]]),SUM(cp[[#This Row],[girls_0-5_reached]],cp[[#This Row],[girls_6-12_reached]],cp[[#This Row],[girls_13-18_reached]]),cp[[#This Row],[total_girls]])</f>
        <v>0</v>
      </c>
      <c r="AE776" s="1">
        <f>IF(ISBLANK(cp[[#This Row],[total_children]]),SUM(cp[[#This Row],[calc_boys]],cp[[#This Row],[calc_girls]]),cp[[#This Row],[total_children]])</f>
        <v>0</v>
      </c>
      <c r="AF776" s="1">
        <f>IF(ISBLANK(cp[[#This Row],[total_pwd]]),SUM(cp[[#This Row],[total_pwd_men]],cp[[#This Row],[total_pwd_women]]),cp[[#This Row],[total_pwd]])</f>
        <v>0</v>
      </c>
      <c r="AG776" s="1">
        <f>IF(ISBLANK(cp[[#This Row],[total_adults]]),SUM(cp[[#This Row],[total_men]],cp[[#This Row],[total_women]]),cp[[#This Row],[total_adults]])</f>
        <v>0</v>
      </c>
      <c r="AH776" s="1">
        <f>IF(ISBLANK(cp[[#This Row],[total_beneficiaries_reached]]),SUM(cp[[#This Row],[calc_children]],cp[[#This Row],[calc_adults]]),cp[[#This Row],[total_beneficiaries_reached]])</f>
        <v>0</v>
      </c>
      <c r="AI776" s="49" t="str">
        <f ca="1">IF(B776="","",OFFSET(table_admin1[[#Headers],[ADM1_PT]],MATCH(B776,admin1,0),1))</f>
        <v/>
      </c>
      <c r="AJ776" s="49" t="str">
        <f t="shared" ca="1" si="24"/>
        <v/>
      </c>
      <c r="AK776" s="49" t="str">
        <f t="shared" ca="1" si="25"/>
        <v/>
      </c>
    </row>
    <row r="777" spans="29:37" x14ac:dyDescent="0.2">
      <c r="AC777" s="1">
        <f>IF(ISBLANK(cp[[#This Row],[total_boys]]),SUM(cp[[#This Row],[boys_0-5_reached]],cp[[#This Row],[boys_6-12_reached]],cp[[#This Row],[boys_13-18_reached]]),cp[[#This Row],[total_boys]])</f>
        <v>0</v>
      </c>
      <c r="AD777" s="1">
        <f>IF(ISBLANK(cp[[#This Row],[total_girls]]),SUM(cp[[#This Row],[girls_0-5_reached]],cp[[#This Row],[girls_6-12_reached]],cp[[#This Row],[girls_13-18_reached]]),cp[[#This Row],[total_girls]])</f>
        <v>0</v>
      </c>
      <c r="AE777" s="1">
        <f>IF(ISBLANK(cp[[#This Row],[total_children]]),SUM(cp[[#This Row],[calc_boys]],cp[[#This Row],[calc_girls]]),cp[[#This Row],[total_children]])</f>
        <v>0</v>
      </c>
      <c r="AF777" s="1">
        <f>IF(ISBLANK(cp[[#This Row],[total_pwd]]),SUM(cp[[#This Row],[total_pwd_men]],cp[[#This Row],[total_pwd_women]]),cp[[#This Row],[total_pwd]])</f>
        <v>0</v>
      </c>
      <c r="AG777" s="1">
        <f>IF(ISBLANK(cp[[#This Row],[total_adults]]),SUM(cp[[#This Row],[total_men]],cp[[#This Row],[total_women]]),cp[[#This Row],[total_adults]])</f>
        <v>0</v>
      </c>
      <c r="AH777" s="1">
        <f>IF(ISBLANK(cp[[#This Row],[total_beneficiaries_reached]]),SUM(cp[[#This Row],[calc_children]],cp[[#This Row],[calc_adults]]),cp[[#This Row],[total_beneficiaries_reached]])</f>
        <v>0</v>
      </c>
      <c r="AI777" s="49" t="str">
        <f ca="1">IF(B777="","",OFFSET(table_admin1[[#Headers],[ADM1_PT]],MATCH(B777,admin1,0),1))</f>
        <v/>
      </c>
      <c r="AJ777" s="49" t="str">
        <f t="shared" ca="1" si="24"/>
        <v/>
      </c>
      <c r="AK777" s="49" t="str">
        <f t="shared" ca="1" si="25"/>
        <v/>
      </c>
    </row>
    <row r="778" spans="29:37" x14ac:dyDescent="0.2">
      <c r="AC778" s="1">
        <f>IF(ISBLANK(cp[[#This Row],[total_boys]]),SUM(cp[[#This Row],[boys_0-5_reached]],cp[[#This Row],[boys_6-12_reached]],cp[[#This Row],[boys_13-18_reached]]),cp[[#This Row],[total_boys]])</f>
        <v>0</v>
      </c>
      <c r="AD778" s="1">
        <f>IF(ISBLANK(cp[[#This Row],[total_girls]]),SUM(cp[[#This Row],[girls_0-5_reached]],cp[[#This Row],[girls_6-12_reached]],cp[[#This Row],[girls_13-18_reached]]),cp[[#This Row],[total_girls]])</f>
        <v>0</v>
      </c>
      <c r="AE778" s="1">
        <f>IF(ISBLANK(cp[[#This Row],[total_children]]),SUM(cp[[#This Row],[calc_boys]],cp[[#This Row],[calc_girls]]),cp[[#This Row],[total_children]])</f>
        <v>0</v>
      </c>
      <c r="AF778" s="1">
        <f>IF(ISBLANK(cp[[#This Row],[total_pwd]]),SUM(cp[[#This Row],[total_pwd_men]],cp[[#This Row],[total_pwd_women]]),cp[[#This Row],[total_pwd]])</f>
        <v>0</v>
      </c>
      <c r="AG778" s="1">
        <f>IF(ISBLANK(cp[[#This Row],[total_adults]]),SUM(cp[[#This Row],[total_men]],cp[[#This Row],[total_women]]),cp[[#This Row],[total_adults]])</f>
        <v>0</v>
      </c>
      <c r="AH778" s="1">
        <f>IF(ISBLANK(cp[[#This Row],[total_beneficiaries_reached]]),SUM(cp[[#This Row],[calc_children]],cp[[#This Row],[calc_adults]]),cp[[#This Row],[total_beneficiaries_reached]])</f>
        <v>0</v>
      </c>
      <c r="AI778" s="49" t="str">
        <f ca="1">IF(B778="","",OFFSET(table_admin1[[#Headers],[ADM1_PT]],MATCH(B778,admin1,0),1))</f>
        <v/>
      </c>
      <c r="AJ778" s="49" t="str">
        <f t="shared" ca="1" si="24"/>
        <v/>
      </c>
      <c r="AK778" s="49" t="str">
        <f t="shared" ca="1" si="25"/>
        <v/>
      </c>
    </row>
    <row r="779" spans="29:37" x14ac:dyDescent="0.2">
      <c r="AC779" s="1">
        <f>IF(ISBLANK(cp[[#This Row],[total_boys]]),SUM(cp[[#This Row],[boys_0-5_reached]],cp[[#This Row],[boys_6-12_reached]],cp[[#This Row],[boys_13-18_reached]]),cp[[#This Row],[total_boys]])</f>
        <v>0</v>
      </c>
      <c r="AD779" s="1">
        <f>IF(ISBLANK(cp[[#This Row],[total_girls]]),SUM(cp[[#This Row],[girls_0-5_reached]],cp[[#This Row],[girls_6-12_reached]],cp[[#This Row],[girls_13-18_reached]]),cp[[#This Row],[total_girls]])</f>
        <v>0</v>
      </c>
      <c r="AE779" s="1">
        <f>IF(ISBLANK(cp[[#This Row],[total_children]]),SUM(cp[[#This Row],[calc_boys]],cp[[#This Row],[calc_girls]]),cp[[#This Row],[total_children]])</f>
        <v>0</v>
      </c>
      <c r="AF779" s="1">
        <f>IF(ISBLANK(cp[[#This Row],[total_pwd]]),SUM(cp[[#This Row],[total_pwd_men]],cp[[#This Row],[total_pwd_women]]),cp[[#This Row],[total_pwd]])</f>
        <v>0</v>
      </c>
      <c r="AG779" s="1">
        <f>IF(ISBLANK(cp[[#This Row],[total_adults]]),SUM(cp[[#This Row],[total_men]],cp[[#This Row],[total_women]]),cp[[#This Row],[total_adults]])</f>
        <v>0</v>
      </c>
      <c r="AH779" s="1">
        <f>IF(ISBLANK(cp[[#This Row],[total_beneficiaries_reached]]),SUM(cp[[#This Row],[calc_children]],cp[[#This Row],[calc_adults]]),cp[[#This Row],[total_beneficiaries_reached]])</f>
        <v>0</v>
      </c>
      <c r="AI779" s="49" t="str">
        <f ca="1">IF(B779="","",OFFSET(table_admin1[[#Headers],[ADM1_PT]],MATCH(B779,admin1,0),1))</f>
        <v/>
      </c>
      <c r="AJ779" s="49" t="str">
        <f t="shared" ca="1" si="24"/>
        <v/>
      </c>
      <c r="AK779" s="49" t="str">
        <f t="shared" ca="1" si="25"/>
        <v/>
      </c>
    </row>
    <row r="780" spans="29:37" x14ac:dyDescent="0.2">
      <c r="AC780" s="1">
        <f>IF(ISBLANK(cp[[#This Row],[total_boys]]),SUM(cp[[#This Row],[boys_0-5_reached]],cp[[#This Row],[boys_6-12_reached]],cp[[#This Row],[boys_13-18_reached]]),cp[[#This Row],[total_boys]])</f>
        <v>0</v>
      </c>
      <c r="AD780" s="1">
        <f>IF(ISBLANK(cp[[#This Row],[total_girls]]),SUM(cp[[#This Row],[girls_0-5_reached]],cp[[#This Row],[girls_6-12_reached]],cp[[#This Row],[girls_13-18_reached]]),cp[[#This Row],[total_girls]])</f>
        <v>0</v>
      </c>
      <c r="AE780" s="1">
        <f>IF(ISBLANK(cp[[#This Row],[total_children]]),SUM(cp[[#This Row],[calc_boys]],cp[[#This Row],[calc_girls]]),cp[[#This Row],[total_children]])</f>
        <v>0</v>
      </c>
      <c r="AF780" s="1">
        <f>IF(ISBLANK(cp[[#This Row],[total_pwd]]),SUM(cp[[#This Row],[total_pwd_men]],cp[[#This Row],[total_pwd_women]]),cp[[#This Row],[total_pwd]])</f>
        <v>0</v>
      </c>
      <c r="AG780" s="1">
        <f>IF(ISBLANK(cp[[#This Row],[total_adults]]),SUM(cp[[#This Row],[total_men]],cp[[#This Row],[total_women]]),cp[[#This Row],[total_adults]])</f>
        <v>0</v>
      </c>
      <c r="AH780" s="1">
        <f>IF(ISBLANK(cp[[#This Row],[total_beneficiaries_reached]]),SUM(cp[[#This Row],[calc_children]],cp[[#This Row],[calc_adults]]),cp[[#This Row],[total_beneficiaries_reached]])</f>
        <v>0</v>
      </c>
      <c r="AI780" s="49" t="str">
        <f ca="1">IF(B780="","",OFFSET(table_admin1[[#Headers],[ADM1_PT]],MATCH(B780,admin1,0),1))</f>
        <v/>
      </c>
      <c r="AJ780" s="49" t="str">
        <f t="shared" ca="1" si="24"/>
        <v/>
      </c>
      <c r="AK780" s="49" t="str">
        <f t="shared" ca="1" si="25"/>
        <v/>
      </c>
    </row>
    <row r="781" spans="29:37" x14ac:dyDescent="0.2">
      <c r="AC781" s="1">
        <f>IF(ISBLANK(cp[[#This Row],[total_boys]]),SUM(cp[[#This Row],[boys_0-5_reached]],cp[[#This Row],[boys_6-12_reached]],cp[[#This Row],[boys_13-18_reached]]),cp[[#This Row],[total_boys]])</f>
        <v>0</v>
      </c>
      <c r="AD781" s="1">
        <f>IF(ISBLANK(cp[[#This Row],[total_girls]]),SUM(cp[[#This Row],[girls_0-5_reached]],cp[[#This Row],[girls_6-12_reached]],cp[[#This Row],[girls_13-18_reached]]),cp[[#This Row],[total_girls]])</f>
        <v>0</v>
      </c>
      <c r="AE781" s="1">
        <f>IF(ISBLANK(cp[[#This Row],[total_children]]),SUM(cp[[#This Row],[calc_boys]],cp[[#This Row],[calc_girls]]),cp[[#This Row],[total_children]])</f>
        <v>0</v>
      </c>
      <c r="AF781" s="1">
        <f>IF(ISBLANK(cp[[#This Row],[total_pwd]]),SUM(cp[[#This Row],[total_pwd_men]],cp[[#This Row],[total_pwd_women]]),cp[[#This Row],[total_pwd]])</f>
        <v>0</v>
      </c>
      <c r="AG781" s="1">
        <f>IF(ISBLANK(cp[[#This Row],[total_adults]]),SUM(cp[[#This Row],[total_men]],cp[[#This Row],[total_women]]),cp[[#This Row],[total_adults]])</f>
        <v>0</v>
      </c>
      <c r="AH781" s="1">
        <f>IF(ISBLANK(cp[[#This Row],[total_beneficiaries_reached]]),SUM(cp[[#This Row],[calc_children]],cp[[#This Row],[calc_adults]]),cp[[#This Row],[total_beneficiaries_reached]])</f>
        <v>0</v>
      </c>
      <c r="AI781" s="49" t="str">
        <f ca="1">IF(B781="","",OFFSET(table_admin1[[#Headers],[ADM1_PT]],MATCH(B781,admin1,0),1))</f>
        <v/>
      </c>
      <c r="AJ781" s="49" t="str">
        <f t="shared" ca="1" si="24"/>
        <v/>
      </c>
      <c r="AK781" s="49" t="str">
        <f t="shared" ca="1" si="25"/>
        <v/>
      </c>
    </row>
    <row r="782" spans="29:37" x14ac:dyDescent="0.2">
      <c r="AC782" s="1">
        <f>IF(ISBLANK(cp[[#This Row],[total_boys]]),SUM(cp[[#This Row],[boys_0-5_reached]],cp[[#This Row],[boys_6-12_reached]],cp[[#This Row],[boys_13-18_reached]]),cp[[#This Row],[total_boys]])</f>
        <v>0</v>
      </c>
      <c r="AD782" s="1">
        <f>IF(ISBLANK(cp[[#This Row],[total_girls]]),SUM(cp[[#This Row],[girls_0-5_reached]],cp[[#This Row],[girls_6-12_reached]],cp[[#This Row],[girls_13-18_reached]]),cp[[#This Row],[total_girls]])</f>
        <v>0</v>
      </c>
      <c r="AE782" s="1">
        <f>IF(ISBLANK(cp[[#This Row],[total_children]]),SUM(cp[[#This Row],[calc_boys]],cp[[#This Row],[calc_girls]]),cp[[#This Row],[total_children]])</f>
        <v>0</v>
      </c>
      <c r="AF782" s="1">
        <f>IF(ISBLANK(cp[[#This Row],[total_pwd]]),SUM(cp[[#This Row],[total_pwd_men]],cp[[#This Row],[total_pwd_women]]),cp[[#This Row],[total_pwd]])</f>
        <v>0</v>
      </c>
      <c r="AG782" s="1">
        <f>IF(ISBLANK(cp[[#This Row],[total_adults]]),SUM(cp[[#This Row],[total_men]],cp[[#This Row],[total_women]]),cp[[#This Row],[total_adults]])</f>
        <v>0</v>
      </c>
      <c r="AH782" s="1">
        <f>IF(ISBLANK(cp[[#This Row],[total_beneficiaries_reached]]),SUM(cp[[#This Row],[calc_children]],cp[[#This Row],[calc_adults]]),cp[[#This Row],[total_beneficiaries_reached]])</f>
        <v>0</v>
      </c>
      <c r="AI782" s="49" t="str">
        <f ca="1">IF(B782="","",OFFSET(table_admin1[[#Headers],[ADM1_PT]],MATCH(B782,admin1,0),1))</f>
        <v/>
      </c>
      <c r="AJ782" s="49" t="str">
        <f t="shared" ca="1" si="24"/>
        <v/>
      </c>
      <c r="AK782" s="49" t="str">
        <f t="shared" ca="1" si="25"/>
        <v/>
      </c>
    </row>
    <row r="783" spans="29:37" x14ac:dyDescent="0.2">
      <c r="AC783" s="1">
        <f>IF(ISBLANK(cp[[#This Row],[total_boys]]),SUM(cp[[#This Row],[boys_0-5_reached]],cp[[#This Row],[boys_6-12_reached]],cp[[#This Row],[boys_13-18_reached]]),cp[[#This Row],[total_boys]])</f>
        <v>0</v>
      </c>
      <c r="AD783" s="1">
        <f>IF(ISBLANK(cp[[#This Row],[total_girls]]),SUM(cp[[#This Row],[girls_0-5_reached]],cp[[#This Row],[girls_6-12_reached]],cp[[#This Row],[girls_13-18_reached]]),cp[[#This Row],[total_girls]])</f>
        <v>0</v>
      </c>
      <c r="AE783" s="1">
        <f>IF(ISBLANK(cp[[#This Row],[total_children]]),SUM(cp[[#This Row],[calc_boys]],cp[[#This Row],[calc_girls]]),cp[[#This Row],[total_children]])</f>
        <v>0</v>
      </c>
      <c r="AF783" s="1">
        <f>IF(ISBLANK(cp[[#This Row],[total_pwd]]),SUM(cp[[#This Row],[total_pwd_men]],cp[[#This Row],[total_pwd_women]]),cp[[#This Row],[total_pwd]])</f>
        <v>0</v>
      </c>
      <c r="AG783" s="1">
        <f>IF(ISBLANK(cp[[#This Row],[total_adults]]),SUM(cp[[#This Row],[total_men]],cp[[#This Row],[total_women]]),cp[[#This Row],[total_adults]])</f>
        <v>0</v>
      </c>
      <c r="AH783" s="1">
        <f>IF(ISBLANK(cp[[#This Row],[total_beneficiaries_reached]]),SUM(cp[[#This Row],[calc_children]],cp[[#This Row],[calc_adults]]),cp[[#This Row],[total_beneficiaries_reached]])</f>
        <v>0</v>
      </c>
      <c r="AI783" s="49" t="str">
        <f ca="1">IF(B783="","",OFFSET(table_admin1[[#Headers],[ADM1_PT]],MATCH(B783,admin1,0),1))</f>
        <v/>
      </c>
      <c r="AJ783" s="49" t="str">
        <f t="shared" ca="1" si="24"/>
        <v/>
      </c>
      <c r="AK783" s="49" t="str">
        <f t="shared" ca="1" si="25"/>
        <v/>
      </c>
    </row>
    <row r="784" spans="29:37" x14ac:dyDescent="0.2">
      <c r="AC784" s="1">
        <f>IF(ISBLANK(cp[[#This Row],[total_boys]]),SUM(cp[[#This Row],[boys_0-5_reached]],cp[[#This Row],[boys_6-12_reached]],cp[[#This Row],[boys_13-18_reached]]),cp[[#This Row],[total_boys]])</f>
        <v>0</v>
      </c>
      <c r="AD784" s="1">
        <f>IF(ISBLANK(cp[[#This Row],[total_girls]]),SUM(cp[[#This Row],[girls_0-5_reached]],cp[[#This Row],[girls_6-12_reached]],cp[[#This Row],[girls_13-18_reached]]),cp[[#This Row],[total_girls]])</f>
        <v>0</v>
      </c>
      <c r="AE784" s="1">
        <f>IF(ISBLANK(cp[[#This Row],[total_children]]),SUM(cp[[#This Row],[calc_boys]],cp[[#This Row],[calc_girls]]),cp[[#This Row],[total_children]])</f>
        <v>0</v>
      </c>
      <c r="AF784" s="1">
        <f>IF(ISBLANK(cp[[#This Row],[total_pwd]]),SUM(cp[[#This Row],[total_pwd_men]],cp[[#This Row],[total_pwd_women]]),cp[[#This Row],[total_pwd]])</f>
        <v>0</v>
      </c>
      <c r="AG784" s="1">
        <f>IF(ISBLANK(cp[[#This Row],[total_adults]]),SUM(cp[[#This Row],[total_men]],cp[[#This Row],[total_women]]),cp[[#This Row],[total_adults]])</f>
        <v>0</v>
      </c>
      <c r="AH784" s="1">
        <f>IF(ISBLANK(cp[[#This Row],[total_beneficiaries_reached]]),SUM(cp[[#This Row],[calc_children]],cp[[#This Row],[calc_adults]]),cp[[#This Row],[total_beneficiaries_reached]])</f>
        <v>0</v>
      </c>
      <c r="AI784" s="49" t="str">
        <f ca="1">IF(B784="","",OFFSET(table_admin1[[#Headers],[ADM1_PT]],MATCH(B784,admin1,0),1))</f>
        <v/>
      </c>
      <c r="AJ784" s="49" t="str">
        <f t="shared" ca="1" si="24"/>
        <v/>
      </c>
      <c r="AK784" s="49" t="str">
        <f t="shared" ca="1" si="25"/>
        <v/>
      </c>
    </row>
    <row r="785" spans="29:37" x14ac:dyDescent="0.2">
      <c r="AC785" s="1">
        <f>IF(ISBLANK(cp[[#This Row],[total_boys]]),SUM(cp[[#This Row],[boys_0-5_reached]],cp[[#This Row],[boys_6-12_reached]],cp[[#This Row],[boys_13-18_reached]]),cp[[#This Row],[total_boys]])</f>
        <v>0</v>
      </c>
      <c r="AD785" s="1">
        <f>IF(ISBLANK(cp[[#This Row],[total_girls]]),SUM(cp[[#This Row],[girls_0-5_reached]],cp[[#This Row],[girls_6-12_reached]],cp[[#This Row],[girls_13-18_reached]]),cp[[#This Row],[total_girls]])</f>
        <v>0</v>
      </c>
      <c r="AE785" s="1">
        <f>IF(ISBLANK(cp[[#This Row],[total_children]]),SUM(cp[[#This Row],[calc_boys]],cp[[#This Row],[calc_girls]]),cp[[#This Row],[total_children]])</f>
        <v>0</v>
      </c>
      <c r="AF785" s="1">
        <f>IF(ISBLANK(cp[[#This Row],[total_pwd]]),SUM(cp[[#This Row],[total_pwd_men]],cp[[#This Row],[total_pwd_women]]),cp[[#This Row],[total_pwd]])</f>
        <v>0</v>
      </c>
      <c r="AG785" s="1">
        <f>IF(ISBLANK(cp[[#This Row],[total_adults]]),SUM(cp[[#This Row],[total_men]],cp[[#This Row],[total_women]]),cp[[#This Row],[total_adults]])</f>
        <v>0</v>
      </c>
      <c r="AH785" s="1">
        <f>IF(ISBLANK(cp[[#This Row],[total_beneficiaries_reached]]),SUM(cp[[#This Row],[calc_children]],cp[[#This Row],[calc_adults]]),cp[[#This Row],[total_beneficiaries_reached]])</f>
        <v>0</v>
      </c>
      <c r="AI785" s="49" t="str">
        <f ca="1">IF(B785="","",OFFSET(table_admin1[[#Headers],[ADM1_PT]],MATCH(B785,admin1,0),1))</f>
        <v/>
      </c>
      <c r="AJ785" s="49" t="str">
        <f t="shared" ca="1" si="24"/>
        <v/>
      </c>
      <c r="AK785" s="49" t="str">
        <f t="shared" ca="1" si="25"/>
        <v/>
      </c>
    </row>
    <row r="786" spans="29:37" x14ac:dyDescent="0.2">
      <c r="AC786" s="1">
        <f>IF(ISBLANK(cp[[#This Row],[total_boys]]),SUM(cp[[#This Row],[boys_0-5_reached]],cp[[#This Row],[boys_6-12_reached]],cp[[#This Row],[boys_13-18_reached]]),cp[[#This Row],[total_boys]])</f>
        <v>0</v>
      </c>
      <c r="AD786" s="1">
        <f>IF(ISBLANK(cp[[#This Row],[total_girls]]),SUM(cp[[#This Row],[girls_0-5_reached]],cp[[#This Row],[girls_6-12_reached]],cp[[#This Row],[girls_13-18_reached]]),cp[[#This Row],[total_girls]])</f>
        <v>0</v>
      </c>
      <c r="AE786" s="1">
        <f>IF(ISBLANK(cp[[#This Row],[total_children]]),SUM(cp[[#This Row],[calc_boys]],cp[[#This Row],[calc_girls]]),cp[[#This Row],[total_children]])</f>
        <v>0</v>
      </c>
      <c r="AF786" s="1">
        <f>IF(ISBLANK(cp[[#This Row],[total_pwd]]),SUM(cp[[#This Row],[total_pwd_men]],cp[[#This Row],[total_pwd_women]]),cp[[#This Row],[total_pwd]])</f>
        <v>0</v>
      </c>
      <c r="AG786" s="1">
        <f>IF(ISBLANK(cp[[#This Row],[total_adults]]),SUM(cp[[#This Row],[total_men]],cp[[#This Row],[total_women]]),cp[[#This Row],[total_adults]])</f>
        <v>0</v>
      </c>
      <c r="AH786" s="1">
        <f>IF(ISBLANK(cp[[#This Row],[total_beneficiaries_reached]]),SUM(cp[[#This Row],[calc_children]],cp[[#This Row],[calc_adults]]),cp[[#This Row],[total_beneficiaries_reached]])</f>
        <v>0</v>
      </c>
      <c r="AI786" s="49" t="str">
        <f ca="1">IF(B786="","",OFFSET(table_admin1[[#Headers],[ADM1_PT]],MATCH(B786,admin1,0),1))</f>
        <v/>
      </c>
      <c r="AJ786" s="49" t="str">
        <f t="shared" ca="1" si="24"/>
        <v/>
      </c>
      <c r="AK786" s="49" t="str">
        <f t="shared" ca="1" si="25"/>
        <v/>
      </c>
    </row>
    <row r="787" spans="29:37" x14ac:dyDescent="0.2">
      <c r="AC787" s="1">
        <f>IF(ISBLANK(cp[[#This Row],[total_boys]]),SUM(cp[[#This Row],[boys_0-5_reached]],cp[[#This Row],[boys_6-12_reached]],cp[[#This Row],[boys_13-18_reached]]),cp[[#This Row],[total_boys]])</f>
        <v>0</v>
      </c>
      <c r="AD787" s="1">
        <f>IF(ISBLANK(cp[[#This Row],[total_girls]]),SUM(cp[[#This Row],[girls_0-5_reached]],cp[[#This Row],[girls_6-12_reached]],cp[[#This Row],[girls_13-18_reached]]),cp[[#This Row],[total_girls]])</f>
        <v>0</v>
      </c>
      <c r="AE787" s="1">
        <f>IF(ISBLANK(cp[[#This Row],[total_children]]),SUM(cp[[#This Row],[calc_boys]],cp[[#This Row],[calc_girls]]),cp[[#This Row],[total_children]])</f>
        <v>0</v>
      </c>
      <c r="AF787" s="1">
        <f>IF(ISBLANK(cp[[#This Row],[total_pwd]]),SUM(cp[[#This Row],[total_pwd_men]],cp[[#This Row],[total_pwd_women]]),cp[[#This Row],[total_pwd]])</f>
        <v>0</v>
      </c>
      <c r="AG787" s="1">
        <f>IF(ISBLANK(cp[[#This Row],[total_adults]]),SUM(cp[[#This Row],[total_men]],cp[[#This Row],[total_women]]),cp[[#This Row],[total_adults]])</f>
        <v>0</v>
      </c>
      <c r="AH787" s="1">
        <f>IF(ISBLANK(cp[[#This Row],[total_beneficiaries_reached]]),SUM(cp[[#This Row],[calc_children]],cp[[#This Row],[calc_adults]]),cp[[#This Row],[total_beneficiaries_reached]])</f>
        <v>0</v>
      </c>
      <c r="AI787" s="49" t="str">
        <f ca="1">IF(B787="","",OFFSET(table_admin1[[#Headers],[ADM1_PT]],MATCH(B787,admin1,0),1))</f>
        <v/>
      </c>
      <c r="AJ787" s="49" t="str">
        <f t="shared" ca="1" si="24"/>
        <v/>
      </c>
      <c r="AK787" s="49" t="str">
        <f t="shared" ca="1" si="25"/>
        <v/>
      </c>
    </row>
    <row r="788" spans="29:37" x14ac:dyDescent="0.2">
      <c r="AC788" s="1">
        <f>IF(ISBLANK(cp[[#This Row],[total_boys]]),SUM(cp[[#This Row],[boys_0-5_reached]],cp[[#This Row],[boys_6-12_reached]],cp[[#This Row],[boys_13-18_reached]]),cp[[#This Row],[total_boys]])</f>
        <v>0</v>
      </c>
      <c r="AD788" s="1">
        <f>IF(ISBLANK(cp[[#This Row],[total_girls]]),SUM(cp[[#This Row],[girls_0-5_reached]],cp[[#This Row],[girls_6-12_reached]],cp[[#This Row],[girls_13-18_reached]]),cp[[#This Row],[total_girls]])</f>
        <v>0</v>
      </c>
      <c r="AE788" s="1">
        <f>IF(ISBLANK(cp[[#This Row],[total_children]]),SUM(cp[[#This Row],[calc_boys]],cp[[#This Row],[calc_girls]]),cp[[#This Row],[total_children]])</f>
        <v>0</v>
      </c>
      <c r="AF788" s="1">
        <f>IF(ISBLANK(cp[[#This Row],[total_pwd]]),SUM(cp[[#This Row],[total_pwd_men]],cp[[#This Row],[total_pwd_women]]),cp[[#This Row],[total_pwd]])</f>
        <v>0</v>
      </c>
      <c r="AG788" s="1">
        <f>IF(ISBLANK(cp[[#This Row],[total_adults]]),SUM(cp[[#This Row],[total_men]],cp[[#This Row],[total_women]]),cp[[#This Row],[total_adults]])</f>
        <v>0</v>
      </c>
      <c r="AH788" s="1">
        <f>IF(ISBLANK(cp[[#This Row],[total_beneficiaries_reached]]),SUM(cp[[#This Row],[calc_children]],cp[[#This Row],[calc_adults]]),cp[[#This Row],[total_beneficiaries_reached]])</f>
        <v>0</v>
      </c>
      <c r="AI788" s="49" t="str">
        <f ca="1">IF(B788="","",OFFSET(table_admin1[[#Headers],[ADM1_PT]],MATCH(B788,admin1,0),1))</f>
        <v/>
      </c>
      <c r="AJ788" s="49" t="str">
        <f t="shared" ca="1" si="24"/>
        <v/>
      </c>
      <c r="AK788" s="49" t="str">
        <f t="shared" ca="1" si="25"/>
        <v/>
      </c>
    </row>
    <row r="789" spans="29:37" x14ac:dyDescent="0.2">
      <c r="AC789" s="1">
        <f>IF(ISBLANK(cp[[#This Row],[total_boys]]),SUM(cp[[#This Row],[boys_0-5_reached]],cp[[#This Row],[boys_6-12_reached]],cp[[#This Row],[boys_13-18_reached]]),cp[[#This Row],[total_boys]])</f>
        <v>0</v>
      </c>
      <c r="AD789" s="1">
        <f>IF(ISBLANK(cp[[#This Row],[total_girls]]),SUM(cp[[#This Row],[girls_0-5_reached]],cp[[#This Row],[girls_6-12_reached]],cp[[#This Row],[girls_13-18_reached]]),cp[[#This Row],[total_girls]])</f>
        <v>0</v>
      </c>
      <c r="AE789" s="1">
        <f>IF(ISBLANK(cp[[#This Row],[total_children]]),SUM(cp[[#This Row],[calc_boys]],cp[[#This Row],[calc_girls]]),cp[[#This Row],[total_children]])</f>
        <v>0</v>
      </c>
      <c r="AF789" s="1">
        <f>IF(ISBLANK(cp[[#This Row],[total_pwd]]),SUM(cp[[#This Row],[total_pwd_men]],cp[[#This Row],[total_pwd_women]]),cp[[#This Row],[total_pwd]])</f>
        <v>0</v>
      </c>
      <c r="AG789" s="1">
        <f>IF(ISBLANK(cp[[#This Row],[total_adults]]),SUM(cp[[#This Row],[total_men]],cp[[#This Row],[total_women]]),cp[[#This Row],[total_adults]])</f>
        <v>0</v>
      </c>
      <c r="AH789" s="1">
        <f>IF(ISBLANK(cp[[#This Row],[total_beneficiaries_reached]]),SUM(cp[[#This Row],[calc_children]],cp[[#This Row],[calc_adults]]),cp[[#This Row],[total_beneficiaries_reached]])</f>
        <v>0</v>
      </c>
      <c r="AI789" s="49" t="str">
        <f ca="1">IF(B789="","",OFFSET(table_admin1[[#Headers],[ADM1_PT]],MATCH(B789,admin1,0),1))</f>
        <v/>
      </c>
      <c r="AJ789" s="49" t="str">
        <f t="shared" ca="1" si="24"/>
        <v/>
      </c>
      <c r="AK789" s="49" t="str">
        <f t="shared" ca="1" si="25"/>
        <v/>
      </c>
    </row>
    <row r="790" spans="29:37" x14ac:dyDescent="0.2">
      <c r="AC790" s="1">
        <f>IF(ISBLANK(cp[[#This Row],[total_boys]]),SUM(cp[[#This Row],[boys_0-5_reached]],cp[[#This Row],[boys_6-12_reached]],cp[[#This Row],[boys_13-18_reached]]),cp[[#This Row],[total_boys]])</f>
        <v>0</v>
      </c>
      <c r="AD790" s="1">
        <f>IF(ISBLANK(cp[[#This Row],[total_girls]]),SUM(cp[[#This Row],[girls_0-5_reached]],cp[[#This Row],[girls_6-12_reached]],cp[[#This Row],[girls_13-18_reached]]),cp[[#This Row],[total_girls]])</f>
        <v>0</v>
      </c>
      <c r="AE790" s="1">
        <f>IF(ISBLANK(cp[[#This Row],[total_children]]),SUM(cp[[#This Row],[calc_boys]],cp[[#This Row],[calc_girls]]),cp[[#This Row],[total_children]])</f>
        <v>0</v>
      </c>
      <c r="AF790" s="1">
        <f>IF(ISBLANK(cp[[#This Row],[total_pwd]]),SUM(cp[[#This Row],[total_pwd_men]],cp[[#This Row],[total_pwd_women]]),cp[[#This Row],[total_pwd]])</f>
        <v>0</v>
      </c>
      <c r="AG790" s="1">
        <f>IF(ISBLANK(cp[[#This Row],[total_adults]]),SUM(cp[[#This Row],[total_men]],cp[[#This Row],[total_women]]),cp[[#This Row],[total_adults]])</f>
        <v>0</v>
      </c>
      <c r="AH790" s="1">
        <f>IF(ISBLANK(cp[[#This Row],[total_beneficiaries_reached]]),SUM(cp[[#This Row],[calc_children]],cp[[#This Row],[calc_adults]]),cp[[#This Row],[total_beneficiaries_reached]])</f>
        <v>0</v>
      </c>
      <c r="AI790" s="49" t="str">
        <f ca="1">IF(B790="","",OFFSET(table_admin1[[#Headers],[ADM1_PT]],MATCH(B790,admin1,0),1))</f>
        <v/>
      </c>
      <c r="AJ790" s="49" t="str">
        <f t="shared" ca="1" si="24"/>
        <v/>
      </c>
      <c r="AK790" s="49" t="str">
        <f t="shared" ca="1" si="25"/>
        <v/>
      </c>
    </row>
    <row r="791" spans="29:37" x14ac:dyDescent="0.2">
      <c r="AC791" s="1">
        <f>IF(ISBLANK(cp[[#This Row],[total_boys]]),SUM(cp[[#This Row],[boys_0-5_reached]],cp[[#This Row],[boys_6-12_reached]],cp[[#This Row],[boys_13-18_reached]]),cp[[#This Row],[total_boys]])</f>
        <v>0</v>
      </c>
      <c r="AD791" s="1">
        <f>IF(ISBLANK(cp[[#This Row],[total_girls]]),SUM(cp[[#This Row],[girls_0-5_reached]],cp[[#This Row],[girls_6-12_reached]],cp[[#This Row],[girls_13-18_reached]]),cp[[#This Row],[total_girls]])</f>
        <v>0</v>
      </c>
      <c r="AE791" s="1">
        <f>IF(ISBLANK(cp[[#This Row],[total_children]]),SUM(cp[[#This Row],[calc_boys]],cp[[#This Row],[calc_girls]]),cp[[#This Row],[total_children]])</f>
        <v>0</v>
      </c>
      <c r="AF791" s="1">
        <f>IF(ISBLANK(cp[[#This Row],[total_pwd]]),SUM(cp[[#This Row],[total_pwd_men]],cp[[#This Row],[total_pwd_women]]),cp[[#This Row],[total_pwd]])</f>
        <v>0</v>
      </c>
      <c r="AG791" s="1">
        <f>IF(ISBLANK(cp[[#This Row],[total_adults]]),SUM(cp[[#This Row],[total_men]],cp[[#This Row],[total_women]]),cp[[#This Row],[total_adults]])</f>
        <v>0</v>
      </c>
      <c r="AH791" s="1">
        <f>IF(ISBLANK(cp[[#This Row],[total_beneficiaries_reached]]),SUM(cp[[#This Row],[calc_children]],cp[[#This Row],[calc_adults]]),cp[[#This Row],[total_beneficiaries_reached]])</f>
        <v>0</v>
      </c>
      <c r="AI791" s="49" t="str">
        <f ca="1">IF(B791="","",OFFSET(table_admin1[[#Headers],[ADM1_PT]],MATCH(B791,admin1,0),1))</f>
        <v/>
      </c>
      <c r="AJ791" s="49" t="str">
        <f t="shared" ca="1" si="24"/>
        <v/>
      </c>
      <c r="AK791" s="49" t="str">
        <f t="shared" ca="1" si="25"/>
        <v/>
      </c>
    </row>
    <row r="792" spans="29:37" x14ac:dyDescent="0.2">
      <c r="AC792" s="1">
        <f>IF(ISBLANK(cp[[#This Row],[total_boys]]),SUM(cp[[#This Row],[boys_0-5_reached]],cp[[#This Row],[boys_6-12_reached]],cp[[#This Row],[boys_13-18_reached]]),cp[[#This Row],[total_boys]])</f>
        <v>0</v>
      </c>
      <c r="AD792" s="1">
        <f>IF(ISBLANK(cp[[#This Row],[total_girls]]),SUM(cp[[#This Row],[girls_0-5_reached]],cp[[#This Row],[girls_6-12_reached]],cp[[#This Row],[girls_13-18_reached]]),cp[[#This Row],[total_girls]])</f>
        <v>0</v>
      </c>
      <c r="AE792" s="1">
        <f>IF(ISBLANK(cp[[#This Row],[total_children]]),SUM(cp[[#This Row],[calc_boys]],cp[[#This Row],[calc_girls]]),cp[[#This Row],[total_children]])</f>
        <v>0</v>
      </c>
      <c r="AF792" s="1">
        <f>IF(ISBLANK(cp[[#This Row],[total_pwd]]),SUM(cp[[#This Row],[total_pwd_men]],cp[[#This Row],[total_pwd_women]]),cp[[#This Row],[total_pwd]])</f>
        <v>0</v>
      </c>
      <c r="AG792" s="1">
        <f>IF(ISBLANK(cp[[#This Row],[total_adults]]),SUM(cp[[#This Row],[total_men]],cp[[#This Row],[total_women]]),cp[[#This Row],[total_adults]])</f>
        <v>0</v>
      </c>
      <c r="AH792" s="1">
        <f>IF(ISBLANK(cp[[#This Row],[total_beneficiaries_reached]]),SUM(cp[[#This Row],[calc_children]],cp[[#This Row],[calc_adults]]),cp[[#This Row],[total_beneficiaries_reached]])</f>
        <v>0</v>
      </c>
      <c r="AI792" s="49" t="str">
        <f ca="1">IF(B792="","",OFFSET(table_admin1[[#Headers],[ADM1_PT]],MATCH(B792,admin1,0),1))</f>
        <v/>
      </c>
      <c r="AJ792" s="49" t="str">
        <f t="shared" ca="1" si="24"/>
        <v/>
      </c>
      <c r="AK792" s="49" t="str">
        <f t="shared" ca="1" si="25"/>
        <v/>
      </c>
    </row>
    <row r="793" spans="29:37" x14ac:dyDescent="0.2">
      <c r="AC793" s="1">
        <f>IF(ISBLANK(cp[[#This Row],[total_boys]]),SUM(cp[[#This Row],[boys_0-5_reached]],cp[[#This Row],[boys_6-12_reached]],cp[[#This Row],[boys_13-18_reached]]),cp[[#This Row],[total_boys]])</f>
        <v>0</v>
      </c>
      <c r="AD793" s="1">
        <f>IF(ISBLANK(cp[[#This Row],[total_girls]]),SUM(cp[[#This Row],[girls_0-5_reached]],cp[[#This Row],[girls_6-12_reached]],cp[[#This Row],[girls_13-18_reached]]),cp[[#This Row],[total_girls]])</f>
        <v>0</v>
      </c>
      <c r="AE793" s="1">
        <f>IF(ISBLANK(cp[[#This Row],[total_children]]),SUM(cp[[#This Row],[calc_boys]],cp[[#This Row],[calc_girls]]),cp[[#This Row],[total_children]])</f>
        <v>0</v>
      </c>
      <c r="AF793" s="1">
        <f>IF(ISBLANK(cp[[#This Row],[total_pwd]]),SUM(cp[[#This Row],[total_pwd_men]],cp[[#This Row],[total_pwd_women]]),cp[[#This Row],[total_pwd]])</f>
        <v>0</v>
      </c>
      <c r="AG793" s="1">
        <f>IF(ISBLANK(cp[[#This Row],[total_adults]]),SUM(cp[[#This Row],[total_men]],cp[[#This Row],[total_women]]),cp[[#This Row],[total_adults]])</f>
        <v>0</v>
      </c>
      <c r="AH793" s="1">
        <f>IF(ISBLANK(cp[[#This Row],[total_beneficiaries_reached]]),SUM(cp[[#This Row],[calc_children]],cp[[#This Row],[calc_adults]]),cp[[#This Row],[total_beneficiaries_reached]])</f>
        <v>0</v>
      </c>
      <c r="AI793" s="49" t="str">
        <f ca="1">IF(B793="","",OFFSET(table_admin1[[#Headers],[ADM1_PT]],MATCH(B793,admin1,0),1))</f>
        <v/>
      </c>
      <c r="AJ793" s="49" t="str">
        <f t="shared" ca="1" si="24"/>
        <v/>
      </c>
      <c r="AK793" s="49" t="str">
        <f t="shared" ca="1" si="25"/>
        <v/>
      </c>
    </row>
    <row r="794" spans="29:37" x14ac:dyDescent="0.2">
      <c r="AC794" s="1">
        <f>IF(ISBLANK(cp[[#This Row],[total_boys]]),SUM(cp[[#This Row],[boys_0-5_reached]],cp[[#This Row],[boys_6-12_reached]],cp[[#This Row],[boys_13-18_reached]]),cp[[#This Row],[total_boys]])</f>
        <v>0</v>
      </c>
      <c r="AD794" s="1">
        <f>IF(ISBLANK(cp[[#This Row],[total_girls]]),SUM(cp[[#This Row],[girls_0-5_reached]],cp[[#This Row],[girls_6-12_reached]],cp[[#This Row],[girls_13-18_reached]]),cp[[#This Row],[total_girls]])</f>
        <v>0</v>
      </c>
      <c r="AE794" s="1">
        <f>IF(ISBLANK(cp[[#This Row],[total_children]]),SUM(cp[[#This Row],[calc_boys]],cp[[#This Row],[calc_girls]]),cp[[#This Row],[total_children]])</f>
        <v>0</v>
      </c>
      <c r="AF794" s="1">
        <f>IF(ISBLANK(cp[[#This Row],[total_pwd]]),SUM(cp[[#This Row],[total_pwd_men]],cp[[#This Row],[total_pwd_women]]),cp[[#This Row],[total_pwd]])</f>
        <v>0</v>
      </c>
      <c r="AG794" s="1">
        <f>IF(ISBLANK(cp[[#This Row],[total_adults]]),SUM(cp[[#This Row],[total_men]],cp[[#This Row],[total_women]]),cp[[#This Row],[total_adults]])</f>
        <v>0</v>
      </c>
      <c r="AH794" s="1">
        <f>IF(ISBLANK(cp[[#This Row],[total_beneficiaries_reached]]),SUM(cp[[#This Row],[calc_children]],cp[[#This Row],[calc_adults]]),cp[[#This Row],[total_beneficiaries_reached]])</f>
        <v>0</v>
      </c>
      <c r="AI794" s="49" t="str">
        <f ca="1">IF(B794="","",OFFSET(table_admin1[[#Headers],[ADM1_PT]],MATCH(B794,admin1,0),1))</f>
        <v/>
      </c>
      <c r="AJ794" s="49" t="str">
        <f t="shared" ca="1" si="24"/>
        <v/>
      </c>
      <c r="AK794" s="49" t="str">
        <f t="shared" ca="1" si="25"/>
        <v/>
      </c>
    </row>
    <row r="795" spans="29:37" x14ac:dyDescent="0.2">
      <c r="AC795" s="1">
        <f>IF(ISBLANK(cp[[#This Row],[total_boys]]),SUM(cp[[#This Row],[boys_0-5_reached]],cp[[#This Row],[boys_6-12_reached]],cp[[#This Row],[boys_13-18_reached]]),cp[[#This Row],[total_boys]])</f>
        <v>0</v>
      </c>
      <c r="AD795" s="1">
        <f>IF(ISBLANK(cp[[#This Row],[total_girls]]),SUM(cp[[#This Row],[girls_0-5_reached]],cp[[#This Row],[girls_6-12_reached]],cp[[#This Row],[girls_13-18_reached]]),cp[[#This Row],[total_girls]])</f>
        <v>0</v>
      </c>
      <c r="AE795" s="1">
        <f>IF(ISBLANK(cp[[#This Row],[total_children]]),SUM(cp[[#This Row],[calc_boys]],cp[[#This Row],[calc_girls]]),cp[[#This Row],[total_children]])</f>
        <v>0</v>
      </c>
      <c r="AF795" s="1">
        <f>IF(ISBLANK(cp[[#This Row],[total_pwd]]),SUM(cp[[#This Row],[total_pwd_men]],cp[[#This Row],[total_pwd_women]]),cp[[#This Row],[total_pwd]])</f>
        <v>0</v>
      </c>
      <c r="AG795" s="1">
        <f>IF(ISBLANK(cp[[#This Row],[total_adults]]),SUM(cp[[#This Row],[total_men]],cp[[#This Row],[total_women]]),cp[[#This Row],[total_adults]])</f>
        <v>0</v>
      </c>
      <c r="AH795" s="1">
        <f>IF(ISBLANK(cp[[#This Row],[total_beneficiaries_reached]]),SUM(cp[[#This Row],[calc_children]],cp[[#This Row],[calc_adults]]),cp[[#This Row],[total_beneficiaries_reached]])</f>
        <v>0</v>
      </c>
      <c r="AI795" s="49" t="str">
        <f ca="1">IF(B795="","",OFFSET(table_admin1[[#Headers],[ADM1_PT]],MATCH(B795,admin1,0),1))</f>
        <v/>
      </c>
      <c r="AJ795" s="49" t="str">
        <f t="shared" ca="1" si="24"/>
        <v/>
      </c>
      <c r="AK795" s="49" t="str">
        <f t="shared" ca="1" si="25"/>
        <v/>
      </c>
    </row>
    <row r="796" spans="29:37" x14ac:dyDescent="0.2">
      <c r="AC796" s="1">
        <f>IF(ISBLANK(cp[[#This Row],[total_boys]]),SUM(cp[[#This Row],[boys_0-5_reached]],cp[[#This Row],[boys_6-12_reached]],cp[[#This Row],[boys_13-18_reached]]),cp[[#This Row],[total_boys]])</f>
        <v>0</v>
      </c>
      <c r="AD796" s="1">
        <f>IF(ISBLANK(cp[[#This Row],[total_girls]]),SUM(cp[[#This Row],[girls_0-5_reached]],cp[[#This Row],[girls_6-12_reached]],cp[[#This Row],[girls_13-18_reached]]),cp[[#This Row],[total_girls]])</f>
        <v>0</v>
      </c>
      <c r="AE796" s="1">
        <f>IF(ISBLANK(cp[[#This Row],[total_children]]),SUM(cp[[#This Row],[calc_boys]],cp[[#This Row],[calc_girls]]),cp[[#This Row],[total_children]])</f>
        <v>0</v>
      </c>
      <c r="AF796" s="1">
        <f>IF(ISBLANK(cp[[#This Row],[total_pwd]]),SUM(cp[[#This Row],[total_pwd_men]],cp[[#This Row],[total_pwd_women]]),cp[[#This Row],[total_pwd]])</f>
        <v>0</v>
      </c>
      <c r="AG796" s="1">
        <f>IF(ISBLANK(cp[[#This Row],[total_adults]]),SUM(cp[[#This Row],[total_men]],cp[[#This Row],[total_women]]),cp[[#This Row],[total_adults]])</f>
        <v>0</v>
      </c>
      <c r="AH796" s="1">
        <f>IF(ISBLANK(cp[[#This Row],[total_beneficiaries_reached]]),SUM(cp[[#This Row],[calc_children]],cp[[#This Row],[calc_adults]]),cp[[#This Row],[total_beneficiaries_reached]])</f>
        <v>0</v>
      </c>
      <c r="AI796" s="49" t="str">
        <f ca="1">IF(B796="","",OFFSET(table_admin1[[#Headers],[ADM1_PT]],MATCH(B796,admin1,0),1))</f>
        <v/>
      </c>
      <c r="AJ796" s="49" t="str">
        <f t="shared" ca="1" si="24"/>
        <v/>
      </c>
      <c r="AK796" s="49" t="str">
        <f t="shared" ca="1" si="25"/>
        <v/>
      </c>
    </row>
    <row r="797" spans="29:37" x14ac:dyDescent="0.2">
      <c r="AC797" s="1">
        <f>IF(ISBLANK(cp[[#This Row],[total_boys]]),SUM(cp[[#This Row],[boys_0-5_reached]],cp[[#This Row],[boys_6-12_reached]],cp[[#This Row],[boys_13-18_reached]]),cp[[#This Row],[total_boys]])</f>
        <v>0</v>
      </c>
      <c r="AD797" s="1">
        <f>IF(ISBLANK(cp[[#This Row],[total_girls]]),SUM(cp[[#This Row],[girls_0-5_reached]],cp[[#This Row],[girls_6-12_reached]],cp[[#This Row],[girls_13-18_reached]]),cp[[#This Row],[total_girls]])</f>
        <v>0</v>
      </c>
      <c r="AE797" s="1">
        <f>IF(ISBLANK(cp[[#This Row],[total_children]]),SUM(cp[[#This Row],[calc_boys]],cp[[#This Row],[calc_girls]]),cp[[#This Row],[total_children]])</f>
        <v>0</v>
      </c>
      <c r="AF797" s="1">
        <f>IF(ISBLANK(cp[[#This Row],[total_pwd]]),SUM(cp[[#This Row],[total_pwd_men]],cp[[#This Row],[total_pwd_women]]),cp[[#This Row],[total_pwd]])</f>
        <v>0</v>
      </c>
      <c r="AG797" s="1">
        <f>IF(ISBLANK(cp[[#This Row],[total_adults]]),SUM(cp[[#This Row],[total_men]],cp[[#This Row],[total_women]]),cp[[#This Row],[total_adults]])</f>
        <v>0</v>
      </c>
      <c r="AH797" s="1">
        <f>IF(ISBLANK(cp[[#This Row],[total_beneficiaries_reached]]),SUM(cp[[#This Row],[calc_children]],cp[[#This Row],[calc_adults]]),cp[[#This Row],[total_beneficiaries_reached]])</f>
        <v>0</v>
      </c>
      <c r="AI797" s="49" t="str">
        <f ca="1">IF(B797="","",OFFSET(table_admin1[[#Headers],[ADM1_PT]],MATCH(B797,admin1,0),1))</f>
        <v/>
      </c>
      <c r="AJ797" s="49" t="str">
        <f t="shared" ca="1" si="24"/>
        <v/>
      </c>
      <c r="AK797" s="49" t="str">
        <f t="shared" ca="1" si="25"/>
        <v/>
      </c>
    </row>
    <row r="798" spans="29:37" x14ac:dyDescent="0.2">
      <c r="AC798" s="1">
        <f>IF(ISBLANK(cp[[#This Row],[total_boys]]),SUM(cp[[#This Row],[boys_0-5_reached]],cp[[#This Row],[boys_6-12_reached]],cp[[#This Row],[boys_13-18_reached]]),cp[[#This Row],[total_boys]])</f>
        <v>0</v>
      </c>
      <c r="AD798" s="1">
        <f>IF(ISBLANK(cp[[#This Row],[total_girls]]),SUM(cp[[#This Row],[girls_0-5_reached]],cp[[#This Row],[girls_6-12_reached]],cp[[#This Row],[girls_13-18_reached]]),cp[[#This Row],[total_girls]])</f>
        <v>0</v>
      </c>
      <c r="AE798" s="1">
        <f>IF(ISBLANK(cp[[#This Row],[total_children]]),SUM(cp[[#This Row],[calc_boys]],cp[[#This Row],[calc_girls]]),cp[[#This Row],[total_children]])</f>
        <v>0</v>
      </c>
      <c r="AF798" s="1">
        <f>IF(ISBLANK(cp[[#This Row],[total_pwd]]),SUM(cp[[#This Row],[total_pwd_men]],cp[[#This Row],[total_pwd_women]]),cp[[#This Row],[total_pwd]])</f>
        <v>0</v>
      </c>
      <c r="AG798" s="1">
        <f>IF(ISBLANK(cp[[#This Row],[total_adults]]),SUM(cp[[#This Row],[total_men]],cp[[#This Row],[total_women]]),cp[[#This Row],[total_adults]])</f>
        <v>0</v>
      </c>
      <c r="AH798" s="1">
        <f>IF(ISBLANK(cp[[#This Row],[total_beneficiaries_reached]]),SUM(cp[[#This Row],[calc_children]],cp[[#This Row],[calc_adults]]),cp[[#This Row],[total_beneficiaries_reached]])</f>
        <v>0</v>
      </c>
      <c r="AI798" s="49" t="str">
        <f ca="1">IF(B798="","",OFFSET(table_admin1[[#Headers],[ADM1_PT]],MATCH(B798,admin1,0),1))</f>
        <v/>
      </c>
      <c r="AJ798" s="49" t="str">
        <f t="shared" ca="1" si="24"/>
        <v/>
      </c>
      <c r="AK798" s="49" t="str">
        <f t="shared" ca="1" si="25"/>
        <v/>
      </c>
    </row>
    <row r="799" spans="29:37" x14ac:dyDescent="0.2">
      <c r="AC799" s="1">
        <f>IF(ISBLANK(cp[[#This Row],[total_boys]]),SUM(cp[[#This Row],[boys_0-5_reached]],cp[[#This Row],[boys_6-12_reached]],cp[[#This Row],[boys_13-18_reached]]),cp[[#This Row],[total_boys]])</f>
        <v>0</v>
      </c>
      <c r="AD799" s="1">
        <f>IF(ISBLANK(cp[[#This Row],[total_girls]]),SUM(cp[[#This Row],[girls_0-5_reached]],cp[[#This Row],[girls_6-12_reached]],cp[[#This Row],[girls_13-18_reached]]),cp[[#This Row],[total_girls]])</f>
        <v>0</v>
      </c>
      <c r="AE799" s="1">
        <f>IF(ISBLANK(cp[[#This Row],[total_children]]),SUM(cp[[#This Row],[calc_boys]],cp[[#This Row],[calc_girls]]),cp[[#This Row],[total_children]])</f>
        <v>0</v>
      </c>
      <c r="AF799" s="1">
        <f>IF(ISBLANK(cp[[#This Row],[total_pwd]]),SUM(cp[[#This Row],[total_pwd_men]],cp[[#This Row],[total_pwd_women]]),cp[[#This Row],[total_pwd]])</f>
        <v>0</v>
      </c>
      <c r="AG799" s="1">
        <f>IF(ISBLANK(cp[[#This Row],[total_adults]]),SUM(cp[[#This Row],[total_men]],cp[[#This Row],[total_women]]),cp[[#This Row],[total_adults]])</f>
        <v>0</v>
      </c>
      <c r="AH799" s="1">
        <f>IF(ISBLANK(cp[[#This Row],[total_beneficiaries_reached]]),SUM(cp[[#This Row],[calc_children]],cp[[#This Row],[calc_adults]]),cp[[#This Row],[total_beneficiaries_reached]])</f>
        <v>0</v>
      </c>
      <c r="AI799" s="49" t="str">
        <f ca="1">IF(B799="","",OFFSET(table_admin1[[#Headers],[ADM1_PT]],MATCH(B799,admin1,0),1))</f>
        <v/>
      </c>
      <c r="AJ799" s="49" t="str">
        <f t="shared" ca="1" si="24"/>
        <v/>
      </c>
      <c r="AK799" s="49" t="str">
        <f t="shared" ca="1" si="25"/>
        <v/>
      </c>
    </row>
    <row r="800" spans="29:37" x14ac:dyDescent="0.2">
      <c r="AC800" s="1">
        <f>IF(ISBLANK(cp[[#This Row],[total_boys]]),SUM(cp[[#This Row],[boys_0-5_reached]],cp[[#This Row],[boys_6-12_reached]],cp[[#This Row],[boys_13-18_reached]]),cp[[#This Row],[total_boys]])</f>
        <v>0</v>
      </c>
      <c r="AD800" s="1">
        <f>IF(ISBLANK(cp[[#This Row],[total_girls]]),SUM(cp[[#This Row],[girls_0-5_reached]],cp[[#This Row],[girls_6-12_reached]],cp[[#This Row],[girls_13-18_reached]]),cp[[#This Row],[total_girls]])</f>
        <v>0</v>
      </c>
      <c r="AE800" s="1">
        <f>IF(ISBLANK(cp[[#This Row],[total_children]]),SUM(cp[[#This Row],[calc_boys]],cp[[#This Row],[calc_girls]]),cp[[#This Row],[total_children]])</f>
        <v>0</v>
      </c>
      <c r="AF800" s="1">
        <f>IF(ISBLANK(cp[[#This Row],[total_pwd]]),SUM(cp[[#This Row],[total_pwd_men]],cp[[#This Row],[total_pwd_women]]),cp[[#This Row],[total_pwd]])</f>
        <v>0</v>
      </c>
      <c r="AG800" s="1">
        <f>IF(ISBLANK(cp[[#This Row],[total_adults]]),SUM(cp[[#This Row],[total_men]],cp[[#This Row],[total_women]]),cp[[#This Row],[total_adults]])</f>
        <v>0</v>
      </c>
      <c r="AH800" s="1">
        <f>IF(ISBLANK(cp[[#This Row],[total_beneficiaries_reached]]),SUM(cp[[#This Row],[calc_children]],cp[[#This Row],[calc_adults]]),cp[[#This Row],[total_beneficiaries_reached]])</f>
        <v>0</v>
      </c>
      <c r="AI800" s="49" t="str">
        <f ca="1">IF(B800="","",OFFSET(table_admin1[[#Headers],[ADM1_PT]],MATCH(B800,admin1,0),1))</f>
        <v/>
      </c>
      <c r="AJ800" s="49" t="str">
        <f t="shared" ca="1" si="24"/>
        <v/>
      </c>
      <c r="AK800" s="49" t="str">
        <f t="shared" ca="1" si="25"/>
        <v/>
      </c>
    </row>
    <row r="801" spans="29:37" x14ac:dyDescent="0.2">
      <c r="AC801" s="1">
        <f>IF(ISBLANK(cp[[#This Row],[total_boys]]),SUM(cp[[#This Row],[boys_0-5_reached]],cp[[#This Row],[boys_6-12_reached]],cp[[#This Row],[boys_13-18_reached]]),cp[[#This Row],[total_boys]])</f>
        <v>0</v>
      </c>
      <c r="AD801" s="1">
        <f>IF(ISBLANK(cp[[#This Row],[total_girls]]),SUM(cp[[#This Row],[girls_0-5_reached]],cp[[#This Row],[girls_6-12_reached]],cp[[#This Row],[girls_13-18_reached]]),cp[[#This Row],[total_girls]])</f>
        <v>0</v>
      </c>
      <c r="AE801" s="1">
        <f>IF(ISBLANK(cp[[#This Row],[total_children]]),SUM(cp[[#This Row],[calc_boys]],cp[[#This Row],[calc_girls]]),cp[[#This Row],[total_children]])</f>
        <v>0</v>
      </c>
      <c r="AF801" s="1">
        <f>IF(ISBLANK(cp[[#This Row],[total_pwd]]),SUM(cp[[#This Row],[total_pwd_men]],cp[[#This Row],[total_pwd_women]]),cp[[#This Row],[total_pwd]])</f>
        <v>0</v>
      </c>
      <c r="AG801" s="1">
        <f>IF(ISBLANK(cp[[#This Row],[total_adults]]),SUM(cp[[#This Row],[total_men]],cp[[#This Row],[total_women]]),cp[[#This Row],[total_adults]])</f>
        <v>0</v>
      </c>
      <c r="AH801" s="1">
        <f>IF(ISBLANK(cp[[#This Row],[total_beneficiaries_reached]]),SUM(cp[[#This Row],[calc_children]],cp[[#This Row],[calc_adults]]),cp[[#This Row],[total_beneficiaries_reached]])</f>
        <v>0</v>
      </c>
      <c r="AI801" s="49" t="str">
        <f ca="1">IF(B801="","",OFFSET(table_admin1[[#Headers],[ADM1_PT]],MATCH(B801,admin1,0),1))</f>
        <v/>
      </c>
      <c r="AJ801" s="49" t="str">
        <f t="shared" ca="1" si="24"/>
        <v/>
      </c>
      <c r="AK801" s="49" t="str">
        <f t="shared" ca="1" si="25"/>
        <v/>
      </c>
    </row>
    <row r="802" spans="29:37" x14ac:dyDescent="0.2">
      <c r="AC802" s="1">
        <f>IF(ISBLANK(cp[[#This Row],[total_boys]]),SUM(cp[[#This Row],[boys_0-5_reached]],cp[[#This Row],[boys_6-12_reached]],cp[[#This Row],[boys_13-18_reached]]),cp[[#This Row],[total_boys]])</f>
        <v>0</v>
      </c>
      <c r="AD802" s="1">
        <f>IF(ISBLANK(cp[[#This Row],[total_girls]]),SUM(cp[[#This Row],[girls_0-5_reached]],cp[[#This Row],[girls_6-12_reached]],cp[[#This Row],[girls_13-18_reached]]),cp[[#This Row],[total_girls]])</f>
        <v>0</v>
      </c>
      <c r="AE802" s="1">
        <f>IF(ISBLANK(cp[[#This Row],[total_children]]),SUM(cp[[#This Row],[calc_boys]],cp[[#This Row],[calc_girls]]),cp[[#This Row],[total_children]])</f>
        <v>0</v>
      </c>
      <c r="AF802" s="1">
        <f>IF(ISBLANK(cp[[#This Row],[total_pwd]]),SUM(cp[[#This Row],[total_pwd_men]],cp[[#This Row],[total_pwd_women]]),cp[[#This Row],[total_pwd]])</f>
        <v>0</v>
      </c>
      <c r="AG802" s="1">
        <f>IF(ISBLANK(cp[[#This Row],[total_adults]]),SUM(cp[[#This Row],[total_men]],cp[[#This Row],[total_women]]),cp[[#This Row],[total_adults]])</f>
        <v>0</v>
      </c>
      <c r="AH802" s="1">
        <f>IF(ISBLANK(cp[[#This Row],[total_beneficiaries_reached]]),SUM(cp[[#This Row],[calc_children]],cp[[#This Row],[calc_adults]]),cp[[#This Row],[total_beneficiaries_reached]])</f>
        <v>0</v>
      </c>
      <c r="AI802" s="49" t="str">
        <f ca="1">IF(B802="","",OFFSET(table_admin1[[#Headers],[ADM1_PT]],MATCH(B802,admin1,0),1))</f>
        <v/>
      </c>
      <c r="AJ802" s="49" t="str">
        <f t="shared" ca="1" si="24"/>
        <v/>
      </c>
      <c r="AK802" s="49" t="str">
        <f t="shared" ca="1" si="25"/>
        <v/>
      </c>
    </row>
    <row r="803" spans="29:37" x14ac:dyDescent="0.2">
      <c r="AC803" s="1">
        <f>IF(ISBLANK(cp[[#This Row],[total_boys]]),SUM(cp[[#This Row],[boys_0-5_reached]],cp[[#This Row],[boys_6-12_reached]],cp[[#This Row],[boys_13-18_reached]]),cp[[#This Row],[total_boys]])</f>
        <v>0</v>
      </c>
      <c r="AD803" s="1">
        <f>IF(ISBLANK(cp[[#This Row],[total_girls]]),SUM(cp[[#This Row],[girls_0-5_reached]],cp[[#This Row],[girls_6-12_reached]],cp[[#This Row],[girls_13-18_reached]]),cp[[#This Row],[total_girls]])</f>
        <v>0</v>
      </c>
      <c r="AE803" s="1">
        <f>IF(ISBLANK(cp[[#This Row],[total_children]]),SUM(cp[[#This Row],[calc_boys]],cp[[#This Row],[calc_girls]]),cp[[#This Row],[total_children]])</f>
        <v>0</v>
      </c>
      <c r="AF803" s="1">
        <f>IF(ISBLANK(cp[[#This Row],[total_pwd]]),SUM(cp[[#This Row],[total_pwd_men]],cp[[#This Row],[total_pwd_women]]),cp[[#This Row],[total_pwd]])</f>
        <v>0</v>
      </c>
      <c r="AG803" s="1">
        <f>IF(ISBLANK(cp[[#This Row],[total_adults]]),SUM(cp[[#This Row],[total_men]],cp[[#This Row],[total_women]]),cp[[#This Row],[total_adults]])</f>
        <v>0</v>
      </c>
      <c r="AH803" s="1">
        <f>IF(ISBLANK(cp[[#This Row],[total_beneficiaries_reached]]),SUM(cp[[#This Row],[calc_children]],cp[[#This Row],[calc_adults]]),cp[[#This Row],[total_beneficiaries_reached]])</f>
        <v>0</v>
      </c>
      <c r="AI803" s="49" t="str">
        <f ca="1">IF(B803="","",OFFSET(table_admin1[[#Headers],[ADM1_PT]],MATCH(B803,admin1,0),1))</f>
        <v/>
      </c>
      <c r="AJ803" s="49" t="str">
        <f t="shared" ca="1" si="24"/>
        <v/>
      </c>
      <c r="AK803" s="49" t="str">
        <f t="shared" ca="1" si="25"/>
        <v/>
      </c>
    </row>
    <row r="804" spans="29:37" x14ac:dyDescent="0.2">
      <c r="AC804" s="1">
        <f>IF(ISBLANK(cp[[#This Row],[total_boys]]),SUM(cp[[#This Row],[boys_0-5_reached]],cp[[#This Row],[boys_6-12_reached]],cp[[#This Row],[boys_13-18_reached]]),cp[[#This Row],[total_boys]])</f>
        <v>0</v>
      </c>
      <c r="AD804" s="1">
        <f>IF(ISBLANK(cp[[#This Row],[total_girls]]),SUM(cp[[#This Row],[girls_0-5_reached]],cp[[#This Row],[girls_6-12_reached]],cp[[#This Row],[girls_13-18_reached]]),cp[[#This Row],[total_girls]])</f>
        <v>0</v>
      </c>
      <c r="AE804" s="1">
        <f>IF(ISBLANK(cp[[#This Row],[total_children]]),SUM(cp[[#This Row],[calc_boys]],cp[[#This Row],[calc_girls]]),cp[[#This Row],[total_children]])</f>
        <v>0</v>
      </c>
      <c r="AF804" s="1">
        <f>IF(ISBLANK(cp[[#This Row],[total_pwd]]),SUM(cp[[#This Row],[total_pwd_men]],cp[[#This Row],[total_pwd_women]]),cp[[#This Row],[total_pwd]])</f>
        <v>0</v>
      </c>
      <c r="AG804" s="1">
        <f>IF(ISBLANK(cp[[#This Row],[total_adults]]),SUM(cp[[#This Row],[total_men]],cp[[#This Row],[total_women]]),cp[[#This Row],[total_adults]])</f>
        <v>0</v>
      </c>
      <c r="AH804" s="1">
        <f>IF(ISBLANK(cp[[#This Row],[total_beneficiaries_reached]]),SUM(cp[[#This Row],[calc_children]],cp[[#This Row],[calc_adults]]),cp[[#This Row],[total_beneficiaries_reached]])</f>
        <v>0</v>
      </c>
      <c r="AI804" s="49" t="str">
        <f ca="1">IF(B804="","",OFFSET(table_admin1[[#Headers],[ADM1_PT]],MATCH(B804,admin1,0),1))</f>
        <v/>
      </c>
      <c r="AJ804" s="49" t="str">
        <f t="shared" ca="1" si="24"/>
        <v/>
      </c>
      <c r="AK804" s="49" t="str">
        <f t="shared" ca="1" si="25"/>
        <v/>
      </c>
    </row>
    <row r="805" spans="29:37" x14ac:dyDescent="0.2">
      <c r="AC805" s="1">
        <f>IF(ISBLANK(cp[[#This Row],[total_boys]]),SUM(cp[[#This Row],[boys_0-5_reached]],cp[[#This Row],[boys_6-12_reached]],cp[[#This Row],[boys_13-18_reached]]),cp[[#This Row],[total_boys]])</f>
        <v>0</v>
      </c>
      <c r="AD805" s="1">
        <f>IF(ISBLANK(cp[[#This Row],[total_girls]]),SUM(cp[[#This Row],[girls_0-5_reached]],cp[[#This Row],[girls_6-12_reached]],cp[[#This Row],[girls_13-18_reached]]),cp[[#This Row],[total_girls]])</f>
        <v>0</v>
      </c>
      <c r="AE805" s="1">
        <f>IF(ISBLANK(cp[[#This Row],[total_children]]),SUM(cp[[#This Row],[calc_boys]],cp[[#This Row],[calc_girls]]),cp[[#This Row],[total_children]])</f>
        <v>0</v>
      </c>
      <c r="AF805" s="1">
        <f>IF(ISBLANK(cp[[#This Row],[total_pwd]]),SUM(cp[[#This Row],[total_pwd_men]],cp[[#This Row],[total_pwd_women]]),cp[[#This Row],[total_pwd]])</f>
        <v>0</v>
      </c>
      <c r="AG805" s="1">
        <f>IF(ISBLANK(cp[[#This Row],[total_adults]]),SUM(cp[[#This Row],[total_men]],cp[[#This Row],[total_women]]),cp[[#This Row],[total_adults]])</f>
        <v>0</v>
      </c>
      <c r="AH805" s="1">
        <f>IF(ISBLANK(cp[[#This Row],[total_beneficiaries_reached]]),SUM(cp[[#This Row],[calc_children]],cp[[#This Row],[calc_adults]]),cp[[#This Row],[total_beneficiaries_reached]])</f>
        <v>0</v>
      </c>
      <c r="AI805" s="49" t="str">
        <f ca="1">IF(B805="","",OFFSET(table_admin1[[#Headers],[ADM1_PT]],MATCH(B805,admin1,0),1))</f>
        <v/>
      </c>
      <c r="AJ805" s="49" t="str">
        <f t="shared" ca="1" si="24"/>
        <v/>
      </c>
      <c r="AK805" s="49" t="str">
        <f t="shared" ca="1" si="25"/>
        <v/>
      </c>
    </row>
    <row r="806" spans="29:37" x14ac:dyDescent="0.2">
      <c r="AC806" s="1">
        <f>IF(ISBLANK(cp[[#This Row],[total_boys]]),SUM(cp[[#This Row],[boys_0-5_reached]],cp[[#This Row],[boys_6-12_reached]],cp[[#This Row],[boys_13-18_reached]]),cp[[#This Row],[total_boys]])</f>
        <v>0</v>
      </c>
      <c r="AD806" s="1">
        <f>IF(ISBLANK(cp[[#This Row],[total_girls]]),SUM(cp[[#This Row],[girls_0-5_reached]],cp[[#This Row],[girls_6-12_reached]],cp[[#This Row],[girls_13-18_reached]]),cp[[#This Row],[total_girls]])</f>
        <v>0</v>
      </c>
      <c r="AE806" s="1">
        <f>IF(ISBLANK(cp[[#This Row],[total_children]]),SUM(cp[[#This Row],[calc_boys]],cp[[#This Row],[calc_girls]]),cp[[#This Row],[total_children]])</f>
        <v>0</v>
      </c>
      <c r="AF806" s="1">
        <f>IF(ISBLANK(cp[[#This Row],[total_pwd]]),SUM(cp[[#This Row],[total_pwd_men]],cp[[#This Row],[total_pwd_women]]),cp[[#This Row],[total_pwd]])</f>
        <v>0</v>
      </c>
      <c r="AG806" s="1">
        <f>IF(ISBLANK(cp[[#This Row],[total_adults]]),SUM(cp[[#This Row],[total_men]],cp[[#This Row],[total_women]]),cp[[#This Row],[total_adults]])</f>
        <v>0</v>
      </c>
      <c r="AH806" s="1">
        <f>IF(ISBLANK(cp[[#This Row],[total_beneficiaries_reached]]),SUM(cp[[#This Row],[calc_children]],cp[[#This Row],[calc_adults]]),cp[[#This Row],[total_beneficiaries_reached]])</f>
        <v>0</v>
      </c>
      <c r="AI806" s="49" t="str">
        <f ca="1">IF(B806="","",OFFSET(table_admin1[[#Headers],[ADM1_PT]],MATCH(B806,admin1,0),1))</f>
        <v/>
      </c>
      <c r="AJ806" s="49" t="str">
        <f t="shared" ca="1" si="24"/>
        <v/>
      </c>
      <c r="AK806" s="49" t="str">
        <f t="shared" ca="1" si="25"/>
        <v/>
      </c>
    </row>
    <row r="807" spans="29:37" x14ac:dyDescent="0.2">
      <c r="AC807" s="1">
        <f>IF(ISBLANK(cp[[#This Row],[total_boys]]),SUM(cp[[#This Row],[boys_0-5_reached]],cp[[#This Row],[boys_6-12_reached]],cp[[#This Row],[boys_13-18_reached]]),cp[[#This Row],[total_boys]])</f>
        <v>0</v>
      </c>
      <c r="AD807" s="1">
        <f>IF(ISBLANK(cp[[#This Row],[total_girls]]),SUM(cp[[#This Row],[girls_0-5_reached]],cp[[#This Row],[girls_6-12_reached]],cp[[#This Row],[girls_13-18_reached]]),cp[[#This Row],[total_girls]])</f>
        <v>0</v>
      </c>
      <c r="AE807" s="1">
        <f>IF(ISBLANK(cp[[#This Row],[total_children]]),SUM(cp[[#This Row],[calc_boys]],cp[[#This Row],[calc_girls]]),cp[[#This Row],[total_children]])</f>
        <v>0</v>
      </c>
      <c r="AF807" s="1">
        <f>IF(ISBLANK(cp[[#This Row],[total_pwd]]),SUM(cp[[#This Row],[total_pwd_men]],cp[[#This Row],[total_pwd_women]]),cp[[#This Row],[total_pwd]])</f>
        <v>0</v>
      </c>
      <c r="AG807" s="1">
        <f>IF(ISBLANK(cp[[#This Row],[total_adults]]),SUM(cp[[#This Row],[total_men]],cp[[#This Row],[total_women]]),cp[[#This Row],[total_adults]])</f>
        <v>0</v>
      </c>
      <c r="AH807" s="1">
        <f>IF(ISBLANK(cp[[#This Row],[total_beneficiaries_reached]]),SUM(cp[[#This Row],[calc_children]],cp[[#This Row],[calc_adults]]),cp[[#This Row],[total_beneficiaries_reached]])</f>
        <v>0</v>
      </c>
      <c r="AI807" s="49" t="str">
        <f ca="1">IF(B807="","",OFFSET(table_admin1[[#Headers],[ADM1_PT]],MATCH(B807,admin1,0),1))</f>
        <v/>
      </c>
      <c r="AJ807" s="49" t="str">
        <f t="shared" ca="1" si="24"/>
        <v/>
      </c>
      <c r="AK807" s="49" t="str">
        <f t="shared" ca="1" si="25"/>
        <v/>
      </c>
    </row>
    <row r="808" spans="29:37" x14ac:dyDescent="0.2">
      <c r="AC808" s="1">
        <f>IF(ISBLANK(cp[[#This Row],[total_boys]]),SUM(cp[[#This Row],[boys_0-5_reached]],cp[[#This Row],[boys_6-12_reached]],cp[[#This Row],[boys_13-18_reached]]),cp[[#This Row],[total_boys]])</f>
        <v>0</v>
      </c>
      <c r="AD808" s="1">
        <f>IF(ISBLANK(cp[[#This Row],[total_girls]]),SUM(cp[[#This Row],[girls_0-5_reached]],cp[[#This Row],[girls_6-12_reached]],cp[[#This Row],[girls_13-18_reached]]),cp[[#This Row],[total_girls]])</f>
        <v>0</v>
      </c>
      <c r="AE808" s="1">
        <f>IF(ISBLANK(cp[[#This Row],[total_children]]),SUM(cp[[#This Row],[calc_boys]],cp[[#This Row],[calc_girls]]),cp[[#This Row],[total_children]])</f>
        <v>0</v>
      </c>
      <c r="AF808" s="1">
        <f>IF(ISBLANK(cp[[#This Row],[total_pwd]]),SUM(cp[[#This Row],[total_pwd_men]],cp[[#This Row],[total_pwd_women]]),cp[[#This Row],[total_pwd]])</f>
        <v>0</v>
      </c>
      <c r="AG808" s="1">
        <f>IF(ISBLANK(cp[[#This Row],[total_adults]]),SUM(cp[[#This Row],[total_men]],cp[[#This Row],[total_women]]),cp[[#This Row],[total_adults]])</f>
        <v>0</v>
      </c>
      <c r="AH808" s="1">
        <f>IF(ISBLANK(cp[[#This Row],[total_beneficiaries_reached]]),SUM(cp[[#This Row],[calc_children]],cp[[#This Row],[calc_adults]]),cp[[#This Row],[total_beneficiaries_reached]])</f>
        <v>0</v>
      </c>
      <c r="AI808" s="49" t="str">
        <f ca="1">IF(B808="","",OFFSET(table_admin1[[#Headers],[ADM1_PT]],MATCH(B808,admin1,0),1))</f>
        <v/>
      </c>
      <c r="AJ808" s="49" t="str">
        <f t="shared" ca="1" si="24"/>
        <v/>
      </c>
      <c r="AK808" s="49" t="str">
        <f t="shared" ca="1" si="25"/>
        <v/>
      </c>
    </row>
    <row r="809" spans="29:37" x14ac:dyDescent="0.2">
      <c r="AC809" s="1">
        <f>IF(ISBLANK(cp[[#This Row],[total_boys]]),SUM(cp[[#This Row],[boys_0-5_reached]],cp[[#This Row],[boys_6-12_reached]],cp[[#This Row],[boys_13-18_reached]]),cp[[#This Row],[total_boys]])</f>
        <v>0</v>
      </c>
      <c r="AD809" s="1">
        <f>IF(ISBLANK(cp[[#This Row],[total_girls]]),SUM(cp[[#This Row],[girls_0-5_reached]],cp[[#This Row],[girls_6-12_reached]],cp[[#This Row],[girls_13-18_reached]]),cp[[#This Row],[total_girls]])</f>
        <v>0</v>
      </c>
      <c r="AE809" s="1">
        <f>IF(ISBLANK(cp[[#This Row],[total_children]]),SUM(cp[[#This Row],[calc_boys]],cp[[#This Row],[calc_girls]]),cp[[#This Row],[total_children]])</f>
        <v>0</v>
      </c>
      <c r="AF809" s="1">
        <f>IF(ISBLANK(cp[[#This Row],[total_pwd]]),SUM(cp[[#This Row],[total_pwd_men]],cp[[#This Row],[total_pwd_women]]),cp[[#This Row],[total_pwd]])</f>
        <v>0</v>
      </c>
      <c r="AG809" s="1">
        <f>IF(ISBLANK(cp[[#This Row],[total_adults]]),SUM(cp[[#This Row],[total_men]],cp[[#This Row],[total_women]]),cp[[#This Row],[total_adults]])</f>
        <v>0</v>
      </c>
      <c r="AH809" s="1">
        <f>IF(ISBLANK(cp[[#This Row],[total_beneficiaries_reached]]),SUM(cp[[#This Row],[calc_children]],cp[[#This Row],[calc_adults]]),cp[[#This Row],[total_beneficiaries_reached]])</f>
        <v>0</v>
      </c>
      <c r="AI809" s="49" t="str">
        <f ca="1">IF(B809="","",OFFSET(table_admin1[[#Headers],[ADM1_PT]],MATCH(B809,admin1,0),1))</f>
        <v/>
      </c>
      <c r="AJ809" s="49" t="str">
        <f t="shared" ca="1" si="24"/>
        <v/>
      </c>
      <c r="AK809" s="49" t="str">
        <f t="shared" ca="1" si="25"/>
        <v/>
      </c>
    </row>
    <row r="810" spans="29:37" x14ac:dyDescent="0.2">
      <c r="AC810" s="1">
        <f>IF(ISBLANK(cp[[#This Row],[total_boys]]),SUM(cp[[#This Row],[boys_0-5_reached]],cp[[#This Row],[boys_6-12_reached]],cp[[#This Row],[boys_13-18_reached]]),cp[[#This Row],[total_boys]])</f>
        <v>0</v>
      </c>
      <c r="AD810" s="1">
        <f>IF(ISBLANK(cp[[#This Row],[total_girls]]),SUM(cp[[#This Row],[girls_0-5_reached]],cp[[#This Row],[girls_6-12_reached]],cp[[#This Row],[girls_13-18_reached]]),cp[[#This Row],[total_girls]])</f>
        <v>0</v>
      </c>
      <c r="AE810" s="1">
        <f>IF(ISBLANK(cp[[#This Row],[total_children]]),SUM(cp[[#This Row],[calc_boys]],cp[[#This Row],[calc_girls]]),cp[[#This Row],[total_children]])</f>
        <v>0</v>
      </c>
      <c r="AF810" s="1">
        <f>IF(ISBLANK(cp[[#This Row],[total_pwd]]),SUM(cp[[#This Row],[total_pwd_men]],cp[[#This Row],[total_pwd_women]]),cp[[#This Row],[total_pwd]])</f>
        <v>0</v>
      </c>
      <c r="AG810" s="1">
        <f>IF(ISBLANK(cp[[#This Row],[total_adults]]),SUM(cp[[#This Row],[total_men]],cp[[#This Row],[total_women]]),cp[[#This Row],[total_adults]])</f>
        <v>0</v>
      </c>
      <c r="AH810" s="1">
        <f>IF(ISBLANK(cp[[#This Row],[total_beneficiaries_reached]]),SUM(cp[[#This Row],[calc_children]],cp[[#This Row],[calc_adults]]),cp[[#This Row],[total_beneficiaries_reached]])</f>
        <v>0</v>
      </c>
      <c r="AI810" s="49" t="str">
        <f ca="1">IF(B810="","",OFFSET(table_admin1[[#Headers],[ADM1_PT]],MATCH(B810,admin1,0),1))</f>
        <v/>
      </c>
      <c r="AJ810" s="49" t="str">
        <f t="shared" ca="1" si="24"/>
        <v/>
      </c>
      <c r="AK810" s="49" t="str">
        <f t="shared" ca="1" si="25"/>
        <v/>
      </c>
    </row>
    <row r="811" spans="29:37" x14ac:dyDescent="0.2">
      <c r="AC811" s="1">
        <f>IF(ISBLANK(cp[[#This Row],[total_boys]]),SUM(cp[[#This Row],[boys_0-5_reached]],cp[[#This Row],[boys_6-12_reached]],cp[[#This Row],[boys_13-18_reached]]),cp[[#This Row],[total_boys]])</f>
        <v>0</v>
      </c>
      <c r="AD811" s="1">
        <f>IF(ISBLANK(cp[[#This Row],[total_girls]]),SUM(cp[[#This Row],[girls_0-5_reached]],cp[[#This Row],[girls_6-12_reached]],cp[[#This Row],[girls_13-18_reached]]),cp[[#This Row],[total_girls]])</f>
        <v>0</v>
      </c>
      <c r="AE811" s="1">
        <f>IF(ISBLANK(cp[[#This Row],[total_children]]),SUM(cp[[#This Row],[calc_boys]],cp[[#This Row],[calc_girls]]),cp[[#This Row],[total_children]])</f>
        <v>0</v>
      </c>
      <c r="AF811" s="1">
        <f>IF(ISBLANK(cp[[#This Row],[total_pwd]]),SUM(cp[[#This Row],[total_pwd_men]],cp[[#This Row],[total_pwd_women]]),cp[[#This Row],[total_pwd]])</f>
        <v>0</v>
      </c>
      <c r="AG811" s="1">
        <f>IF(ISBLANK(cp[[#This Row],[total_adults]]),SUM(cp[[#This Row],[total_men]],cp[[#This Row],[total_women]]),cp[[#This Row],[total_adults]])</f>
        <v>0</v>
      </c>
      <c r="AH811" s="1">
        <f>IF(ISBLANK(cp[[#This Row],[total_beneficiaries_reached]]),SUM(cp[[#This Row],[calc_children]],cp[[#This Row],[calc_adults]]),cp[[#This Row],[total_beneficiaries_reached]])</f>
        <v>0</v>
      </c>
      <c r="AI811" s="49" t="str">
        <f ca="1">IF(B811="","",OFFSET(table_admin1[[#Headers],[ADM1_PT]],MATCH(B811,admin1,0),1))</f>
        <v/>
      </c>
      <c r="AJ811" s="49" t="str">
        <f t="shared" ca="1" si="24"/>
        <v/>
      </c>
      <c r="AK811" s="49" t="str">
        <f t="shared" ca="1" si="25"/>
        <v/>
      </c>
    </row>
    <row r="812" spans="29:37" x14ac:dyDescent="0.2">
      <c r="AC812" s="1">
        <f>IF(ISBLANK(cp[[#This Row],[total_boys]]),SUM(cp[[#This Row],[boys_0-5_reached]],cp[[#This Row],[boys_6-12_reached]],cp[[#This Row],[boys_13-18_reached]]),cp[[#This Row],[total_boys]])</f>
        <v>0</v>
      </c>
      <c r="AD812" s="1">
        <f>IF(ISBLANK(cp[[#This Row],[total_girls]]),SUM(cp[[#This Row],[girls_0-5_reached]],cp[[#This Row],[girls_6-12_reached]],cp[[#This Row],[girls_13-18_reached]]),cp[[#This Row],[total_girls]])</f>
        <v>0</v>
      </c>
      <c r="AE812" s="1">
        <f>IF(ISBLANK(cp[[#This Row],[total_children]]),SUM(cp[[#This Row],[calc_boys]],cp[[#This Row],[calc_girls]]),cp[[#This Row],[total_children]])</f>
        <v>0</v>
      </c>
      <c r="AF812" s="1">
        <f>IF(ISBLANK(cp[[#This Row],[total_pwd]]),SUM(cp[[#This Row],[total_pwd_men]],cp[[#This Row],[total_pwd_women]]),cp[[#This Row],[total_pwd]])</f>
        <v>0</v>
      </c>
      <c r="AG812" s="1">
        <f>IF(ISBLANK(cp[[#This Row],[total_adults]]),SUM(cp[[#This Row],[total_men]],cp[[#This Row],[total_women]]),cp[[#This Row],[total_adults]])</f>
        <v>0</v>
      </c>
      <c r="AH812" s="1">
        <f>IF(ISBLANK(cp[[#This Row],[total_beneficiaries_reached]]),SUM(cp[[#This Row],[calc_children]],cp[[#This Row],[calc_adults]]),cp[[#This Row],[total_beneficiaries_reached]])</f>
        <v>0</v>
      </c>
      <c r="AI812" s="49" t="str">
        <f ca="1">IF(B812="","",OFFSET(table_admin1[[#Headers],[ADM1_PT]],MATCH(B812,admin1,0),1))</f>
        <v/>
      </c>
      <c r="AJ812" s="49" t="str">
        <f t="shared" ca="1" si="24"/>
        <v/>
      </c>
      <c r="AK812" s="49" t="str">
        <f t="shared" ca="1" si="25"/>
        <v/>
      </c>
    </row>
    <row r="813" spans="29:37" x14ac:dyDescent="0.2">
      <c r="AC813" s="1">
        <f>IF(ISBLANK(cp[[#This Row],[total_boys]]),SUM(cp[[#This Row],[boys_0-5_reached]],cp[[#This Row],[boys_6-12_reached]],cp[[#This Row],[boys_13-18_reached]]),cp[[#This Row],[total_boys]])</f>
        <v>0</v>
      </c>
      <c r="AD813" s="1">
        <f>IF(ISBLANK(cp[[#This Row],[total_girls]]),SUM(cp[[#This Row],[girls_0-5_reached]],cp[[#This Row],[girls_6-12_reached]],cp[[#This Row],[girls_13-18_reached]]),cp[[#This Row],[total_girls]])</f>
        <v>0</v>
      </c>
      <c r="AE813" s="1">
        <f>IF(ISBLANK(cp[[#This Row],[total_children]]),SUM(cp[[#This Row],[calc_boys]],cp[[#This Row],[calc_girls]]),cp[[#This Row],[total_children]])</f>
        <v>0</v>
      </c>
      <c r="AF813" s="1">
        <f>IF(ISBLANK(cp[[#This Row],[total_pwd]]),SUM(cp[[#This Row],[total_pwd_men]],cp[[#This Row],[total_pwd_women]]),cp[[#This Row],[total_pwd]])</f>
        <v>0</v>
      </c>
      <c r="AG813" s="1">
        <f>IF(ISBLANK(cp[[#This Row],[total_adults]]),SUM(cp[[#This Row],[total_men]],cp[[#This Row],[total_women]]),cp[[#This Row],[total_adults]])</f>
        <v>0</v>
      </c>
      <c r="AH813" s="1">
        <f>IF(ISBLANK(cp[[#This Row],[total_beneficiaries_reached]]),SUM(cp[[#This Row],[calc_children]],cp[[#This Row],[calc_adults]]),cp[[#This Row],[total_beneficiaries_reached]])</f>
        <v>0</v>
      </c>
      <c r="AI813" s="49" t="str">
        <f ca="1">IF(B813="","",OFFSET(table_admin1[[#Headers],[ADM1_PT]],MATCH(B813,admin1,0),1))</f>
        <v/>
      </c>
      <c r="AJ813" s="49" t="str">
        <f t="shared" ca="1" si="24"/>
        <v/>
      </c>
      <c r="AK813" s="49" t="str">
        <f t="shared" ca="1" si="25"/>
        <v/>
      </c>
    </row>
    <row r="814" spans="29:37" x14ac:dyDescent="0.2">
      <c r="AC814" s="1">
        <f>IF(ISBLANK(cp[[#This Row],[total_boys]]),SUM(cp[[#This Row],[boys_0-5_reached]],cp[[#This Row],[boys_6-12_reached]],cp[[#This Row],[boys_13-18_reached]]),cp[[#This Row],[total_boys]])</f>
        <v>0</v>
      </c>
      <c r="AD814" s="1">
        <f>IF(ISBLANK(cp[[#This Row],[total_girls]]),SUM(cp[[#This Row],[girls_0-5_reached]],cp[[#This Row],[girls_6-12_reached]],cp[[#This Row],[girls_13-18_reached]]),cp[[#This Row],[total_girls]])</f>
        <v>0</v>
      </c>
      <c r="AE814" s="1">
        <f>IF(ISBLANK(cp[[#This Row],[total_children]]),SUM(cp[[#This Row],[calc_boys]],cp[[#This Row],[calc_girls]]),cp[[#This Row],[total_children]])</f>
        <v>0</v>
      </c>
      <c r="AF814" s="1">
        <f>IF(ISBLANK(cp[[#This Row],[total_pwd]]),SUM(cp[[#This Row],[total_pwd_men]],cp[[#This Row],[total_pwd_women]]),cp[[#This Row],[total_pwd]])</f>
        <v>0</v>
      </c>
      <c r="AG814" s="1">
        <f>IF(ISBLANK(cp[[#This Row],[total_adults]]),SUM(cp[[#This Row],[total_men]],cp[[#This Row],[total_women]]),cp[[#This Row],[total_adults]])</f>
        <v>0</v>
      </c>
      <c r="AH814" s="1">
        <f>IF(ISBLANK(cp[[#This Row],[total_beneficiaries_reached]]),SUM(cp[[#This Row],[calc_children]],cp[[#This Row],[calc_adults]]),cp[[#This Row],[total_beneficiaries_reached]])</f>
        <v>0</v>
      </c>
      <c r="AI814" s="49" t="str">
        <f ca="1">IF(B814="","",OFFSET(table_admin1[[#Headers],[ADM1_PT]],MATCH(B814,admin1,0),1))</f>
        <v/>
      </c>
      <c r="AJ814" s="49" t="str">
        <f t="shared" ca="1" si="24"/>
        <v/>
      </c>
      <c r="AK814" s="49" t="str">
        <f t="shared" ca="1" si="25"/>
        <v/>
      </c>
    </row>
    <row r="815" spans="29:37" x14ac:dyDescent="0.2">
      <c r="AC815" s="1">
        <f>IF(ISBLANK(cp[[#This Row],[total_boys]]),SUM(cp[[#This Row],[boys_0-5_reached]],cp[[#This Row],[boys_6-12_reached]],cp[[#This Row],[boys_13-18_reached]]),cp[[#This Row],[total_boys]])</f>
        <v>0</v>
      </c>
      <c r="AD815" s="1">
        <f>IF(ISBLANK(cp[[#This Row],[total_girls]]),SUM(cp[[#This Row],[girls_0-5_reached]],cp[[#This Row],[girls_6-12_reached]],cp[[#This Row],[girls_13-18_reached]]),cp[[#This Row],[total_girls]])</f>
        <v>0</v>
      </c>
      <c r="AE815" s="1">
        <f>IF(ISBLANK(cp[[#This Row],[total_children]]),SUM(cp[[#This Row],[calc_boys]],cp[[#This Row],[calc_girls]]),cp[[#This Row],[total_children]])</f>
        <v>0</v>
      </c>
      <c r="AF815" s="1">
        <f>IF(ISBLANK(cp[[#This Row],[total_pwd]]),SUM(cp[[#This Row],[total_pwd_men]],cp[[#This Row],[total_pwd_women]]),cp[[#This Row],[total_pwd]])</f>
        <v>0</v>
      </c>
      <c r="AG815" s="1">
        <f>IF(ISBLANK(cp[[#This Row],[total_adults]]),SUM(cp[[#This Row],[total_men]],cp[[#This Row],[total_women]]),cp[[#This Row],[total_adults]])</f>
        <v>0</v>
      </c>
      <c r="AH815" s="1">
        <f>IF(ISBLANK(cp[[#This Row],[total_beneficiaries_reached]]),SUM(cp[[#This Row],[calc_children]],cp[[#This Row],[calc_adults]]),cp[[#This Row],[total_beneficiaries_reached]])</f>
        <v>0</v>
      </c>
      <c r="AI815" s="49" t="str">
        <f ca="1">IF(B815="","",OFFSET(table_admin1[[#Headers],[ADM1_PT]],MATCH(B815,admin1,0),1))</f>
        <v/>
      </c>
      <c r="AJ815" s="49" t="str">
        <f t="shared" ca="1" si="24"/>
        <v/>
      </c>
      <c r="AK815" s="49" t="str">
        <f t="shared" ca="1" si="25"/>
        <v/>
      </c>
    </row>
    <row r="816" spans="29:37" x14ac:dyDescent="0.2">
      <c r="AC816" s="1">
        <f>IF(ISBLANK(cp[[#This Row],[total_boys]]),SUM(cp[[#This Row],[boys_0-5_reached]],cp[[#This Row],[boys_6-12_reached]],cp[[#This Row],[boys_13-18_reached]]),cp[[#This Row],[total_boys]])</f>
        <v>0</v>
      </c>
      <c r="AD816" s="1">
        <f>IF(ISBLANK(cp[[#This Row],[total_girls]]),SUM(cp[[#This Row],[girls_0-5_reached]],cp[[#This Row],[girls_6-12_reached]],cp[[#This Row],[girls_13-18_reached]]),cp[[#This Row],[total_girls]])</f>
        <v>0</v>
      </c>
      <c r="AE816" s="1">
        <f>IF(ISBLANK(cp[[#This Row],[total_children]]),SUM(cp[[#This Row],[calc_boys]],cp[[#This Row],[calc_girls]]),cp[[#This Row],[total_children]])</f>
        <v>0</v>
      </c>
      <c r="AF816" s="1">
        <f>IF(ISBLANK(cp[[#This Row],[total_pwd]]),SUM(cp[[#This Row],[total_pwd_men]],cp[[#This Row],[total_pwd_women]]),cp[[#This Row],[total_pwd]])</f>
        <v>0</v>
      </c>
      <c r="AG816" s="1">
        <f>IF(ISBLANK(cp[[#This Row],[total_adults]]),SUM(cp[[#This Row],[total_men]],cp[[#This Row],[total_women]]),cp[[#This Row],[total_adults]])</f>
        <v>0</v>
      </c>
      <c r="AH816" s="1">
        <f>IF(ISBLANK(cp[[#This Row],[total_beneficiaries_reached]]),SUM(cp[[#This Row],[calc_children]],cp[[#This Row],[calc_adults]]),cp[[#This Row],[total_beneficiaries_reached]])</f>
        <v>0</v>
      </c>
      <c r="AI816" s="49" t="str">
        <f ca="1">IF(B816="","",OFFSET(table_admin1[[#Headers],[ADM1_PT]],MATCH(B816,admin1,0),1))</f>
        <v/>
      </c>
      <c r="AJ816" s="49" t="str">
        <f t="shared" ca="1" si="24"/>
        <v/>
      </c>
      <c r="AK816" s="49" t="str">
        <f t="shared" ca="1" si="25"/>
        <v/>
      </c>
    </row>
    <row r="817" spans="29:37" x14ac:dyDescent="0.2">
      <c r="AC817" s="1">
        <f>IF(ISBLANK(cp[[#This Row],[total_boys]]),SUM(cp[[#This Row],[boys_0-5_reached]],cp[[#This Row],[boys_6-12_reached]],cp[[#This Row],[boys_13-18_reached]]),cp[[#This Row],[total_boys]])</f>
        <v>0</v>
      </c>
      <c r="AD817" s="1">
        <f>IF(ISBLANK(cp[[#This Row],[total_girls]]),SUM(cp[[#This Row],[girls_0-5_reached]],cp[[#This Row],[girls_6-12_reached]],cp[[#This Row],[girls_13-18_reached]]),cp[[#This Row],[total_girls]])</f>
        <v>0</v>
      </c>
      <c r="AE817" s="1">
        <f>IF(ISBLANK(cp[[#This Row],[total_children]]),SUM(cp[[#This Row],[calc_boys]],cp[[#This Row],[calc_girls]]),cp[[#This Row],[total_children]])</f>
        <v>0</v>
      </c>
      <c r="AF817" s="1">
        <f>IF(ISBLANK(cp[[#This Row],[total_pwd]]),SUM(cp[[#This Row],[total_pwd_men]],cp[[#This Row],[total_pwd_women]]),cp[[#This Row],[total_pwd]])</f>
        <v>0</v>
      </c>
      <c r="AG817" s="1">
        <f>IF(ISBLANK(cp[[#This Row],[total_adults]]),SUM(cp[[#This Row],[total_men]],cp[[#This Row],[total_women]]),cp[[#This Row],[total_adults]])</f>
        <v>0</v>
      </c>
      <c r="AH817" s="1">
        <f>IF(ISBLANK(cp[[#This Row],[total_beneficiaries_reached]]),SUM(cp[[#This Row],[calc_children]],cp[[#This Row],[calc_adults]]),cp[[#This Row],[total_beneficiaries_reached]])</f>
        <v>0</v>
      </c>
      <c r="AI817" s="49" t="str">
        <f ca="1">IF(B817="","",OFFSET(table_admin1[[#Headers],[ADM1_PT]],MATCH(B817,admin1,0),1))</f>
        <v/>
      </c>
      <c r="AJ817" s="49" t="str">
        <f t="shared" ca="1" si="24"/>
        <v/>
      </c>
      <c r="AK817" s="49" t="str">
        <f t="shared" ca="1" si="25"/>
        <v/>
      </c>
    </row>
    <row r="818" spans="29:37" x14ac:dyDescent="0.2">
      <c r="AC818" s="1">
        <f>IF(ISBLANK(cp[[#This Row],[total_boys]]),SUM(cp[[#This Row],[boys_0-5_reached]],cp[[#This Row],[boys_6-12_reached]],cp[[#This Row],[boys_13-18_reached]]),cp[[#This Row],[total_boys]])</f>
        <v>0</v>
      </c>
      <c r="AD818" s="1">
        <f>IF(ISBLANK(cp[[#This Row],[total_girls]]),SUM(cp[[#This Row],[girls_0-5_reached]],cp[[#This Row],[girls_6-12_reached]],cp[[#This Row],[girls_13-18_reached]]),cp[[#This Row],[total_girls]])</f>
        <v>0</v>
      </c>
      <c r="AE818" s="1">
        <f>IF(ISBLANK(cp[[#This Row],[total_children]]),SUM(cp[[#This Row],[calc_boys]],cp[[#This Row],[calc_girls]]),cp[[#This Row],[total_children]])</f>
        <v>0</v>
      </c>
      <c r="AF818" s="1">
        <f>IF(ISBLANK(cp[[#This Row],[total_pwd]]),SUM(cp[[#This Row],[total_pwd_men]],cp[[#This Row],[total_pwd_women]]),cp[[#This Row],[total_pwd]])</f>
        <v>0</v>
      </c>
      <c r="AG818" s="1">
        <f>IF(ISBLANK(cp[[#This Row],[total_adults]]),SUM(cp[[#This Row],[total_men]],cp[[#This Row],[total_women]]),cp[[#This Row],[total_adults]])</f>
        <v>0</v>
      </c>
      <c r="AH818" s="1">
        <f>IF(ISBLANK(cp[[#This Row],[total_beneficiaries_reached]]),SUM(cp[[#This Row],[calc_children]],cp[[#This Row],[calc_adults]]),cp[[#This Row],[total_beneficiaries_reached]])</f>
        <v>0</v>
      </c>
      <c r="AI818" s="49" t="str">
        <f ca="1">IF(B818="","",OFFSET(table_admin1[[#Headers],[ADM1_PT]],MATCH(B818,admin1,0),1))</f>
        <v/>
      </c>
      <c r="AJ818" s="49" t="str">
        <f t="shared" ca="1" si="24"/>
        <v/>
      </c>
      <c r="AK818" s="49" t="str">
        <f t="shared" ca="1" si="25"/>
        <v/>
      </c>
    </row>
    <row r="819" spans="29:37" x14ac:dyDescent="0.2">
      <c r="AC819" s="1">
        <f>IF(ISBLANK(cp[[#This Row],[total_boys]]),SUM(cp[[#This Row],[boys_0-5_reached]],cp[[#This Row],[boys_6-12_reached]],cp[[#This Row],[boys_13-18_reached]]),cp[[#This Row],[total_boys]])</f>
        <v>0</v>
      </c>
      <c r="AD819" s="1">
        <f>IF(ISBLANK(cp[[#This Row],[total_girls]]),SUM(cp[[#This Row],[girls_0-5_reached]],cp[[#This Row],[girls_6-12_reached]],cp[[#This Row],[girls_13-18_reached]]),cp[[#This Row],[total_girls]])</f>
        <v>0</v>
      </c>
      <c r="AE819" s="1">
        <f>IF(ISBLANK(cp[[#This Row],[total_children]]),SUM(cp[[#This Row],[calc_boys]],cp[[#This Row],[calc_girls]]),cp[[#This Row],[total_children]])</f>
        <v>0</v>
      </c>
      <c r="AF819" s="1">
        <f>IF(ISBLANK(cp[[#This Row],[total_pwd]]),SUM(cp[[#This Row],[total_pwd_men]],cp[[#This Row],[total_pwd_women]]),cp[[#This Row],[total_pwd]])</f>
        <v>0</v>
      </c>
      <c r="AG819" s="1">
        <f>IF(ISBLANK(cp[[#This Row],[total_adults]]),SUM(cp[[#This Row],[total_men]],cp[[#This Row],[total_women]]),cp[[#This Row],[total_adults]])</f>
        <v>0</v>
      </c>
      <c r="AH819" s="1">
        <f>IF(ISBLANK(cp[[#This Row],[total_beneficiaries_reached]]),SUM(cp[[#This Row],[calc_children]],cp[[#This Row],[calc_adults]]),cp[[#This Row],[total_beneficiaries_reached]])</f>
        <v>0</v>
      </c>
      <c r="AI819" s="49" t="str">
        <f ca="1">IF(B819="","",OFFSET(table_admin1[[#Headers],[ADM1_PT]],MATCH(B819,admin1,0),1))</f>
        <v/>
      </c>
      <c r="AJ819" s="49" t="str">
        <f t="shared" ca="1" si="24"/>
        <v/>
      </c>
      <c r="AK819" s="49" t="str">
        <f t="shared" ca="1" si="25"/>
        <v/>
      </c>
    </row>
    <row r="820" spans="29:37" x14ac:dyDescent="0.2">
      <c r="AC820" s="1">
        <f>IF(ISBLANK(cp[[#This Row],[total_boys]]),SUM(cp[[#This Row],[boys_0-5_reached]],cp[[#This Row],[boys_6-12_reached]],cp[[#This Row],[boys_13-18_reached]]),cp[[#This Row],[total_boys]])</f>
        <v>0</v>
      </c>
      <c r="AD820" s="1">
        <f>IF(ISBLANK(cp[[#This Row],[total_girls]]),SUM(cp[[#This Row],[girls_0-5_reached]],cp[[#This Row],[girls_6-12_reached]],cp[[#This Row],[girls_13-18_reached]]),cp[[#This Row],[total_girls]])</f>
        <v>0</v>
      </c>
      <c r="AE820" s="1">
        <f>IF(ISBLANK(cp[[#This Row],[total_children]]),SUM(cp[[#This Row],[calc_boys]],cp[[#This Row],[calc_girls]]),cp[[#This Row],[total_children]])</f>
        <v>0</v>
      </c>
      <c r="AF820" s="1">
        <f>IF(ISBLANK(cp[[#This Row],[total_pwd]]),SUM(cp[[#This Row],[total_pwd_men]],cp[[#This Row],[total_pwd_women]]),cp[[#This Row],[total_pwd]])</f>
        <v>0</v>
      </c>
      <c r="AG820" s="1">
        <f>IF(ISBLANK(cp[[#This Row],[total_adults]]),SUM(cp[[#This Row],[total_men]],cp[[#This Row],[total_women]]),cp[[#This Row],[total_adults]])</f>
        <v>0</v>
      </c>
      <c r="AH820" s="1">
        <f>IF(ISBLANK(cp[[#This Row],[total_beneficiaries_reached]]),SUM(cp[[#This Row],[calc_children]],cp[[#This Row],[calc_adults]]),cp[[#This Row],[total_beneficiaries_reached]])</f>
        <v>0</v>
      </c>
      <c r="AI820" s="49" t="str">
        <f ca="1">IF(B820="","",OFFSET(table_admin1[[#Headers],[ADM1_PT]],MATCH(B820,admin1,0),1))</f>
        <v/>
      </c>
      <c r="AJ820" s="49" t="str">
        <f t="shared" ca="1" si="24"/>
        <v/>
      </c>
      <c r="AK820" s="49" t="str">
        <f t="shared" ca="1" si="25"/>
        <v/>
      </c>
    </row>
    <row r="821" spans="29:37" x14ac:dyDescent="0.2">
      <c r="AC821" s="1">
        <f>IF(ISBLANK(cp[[#This Row],[total_boys]]),SUM(cp[[#This Row],[boys_0-5_reached]],cp[[#This Row],[boys_6-12_reached]],cp[[#This Row],[boys_13-18_reached]]),cp[[#This Row],[total_boys]])</f>
        <v>0</v>
      </c>
      <c r="AD821" s="1">
        <f>IF(ISBLANK(cp[[#This Row],[total_girls]]),SUM(cp[[#This Row],[girls_0-5_reached]],cp[[#This Row],[girls_6-12_reached]],cp[[#This Row],[girls_13-18_reached]]),cp[[#This Row],[total_girls]])</f>
        <v>0</v>
      </c>
      <c r="AE821" s="1">
        <f>IF(ISBLANK(cp[[#This Row],[total_children]]),SUM(cp[[#This Row],[calc_boys]],cp[[#This Row],[calc_girls]]),cp[[#This Row],[total_children]])</f>
        <v>0</v>
      </c>
      <c r="AF821" s="1">
        <f>IF(ISBLANK(cp[[#This Row],[total_pwd]]),SUM(cp[[#This Row],[total_pwd_men]],cp[[#This Row],[total_pwd_women]]),cp[[#This Row],[total_pwd]])</f>
        <v>0</v>
      </c>
      <c r="AG821" s="1">
        <f>IF(ISBLANK(cp[[#This Row],[total_adults]]),SUM(cp[[#This Row],[total_men]],cp[[#This Row],[total_women]]),cp[[#This Row],[total_adults]])</f>
        <v>0</v>
      </c>
      <c r="AH821" s="1">
        <f>IF(ISBLANK(cp[[#This Row],[total_beneficiaries_reached]]),SUM(cp[[#This Row],[calc_children]],cp[[#This Row],[calc_adults]]),cp[[#This Row],[total_beneficiaries_reached]])</f>
        <v>0</v>
      </c>
      <c r="AI821" s="49" t="str">
        <f ca="1">IF(B821="","",OFFSET(table_admin1[[#Headers],[ADM1_PT]],MATCH(B821,admin1,0),1))</f>
        <v/>
      </c>
      <c r="AJ821" s="49" t="str">
        <f t="shared" ca="1" si="24"/>
        <v/>
      </c>
      <c r="AK821" s="49" t="str">
        <f t="shared" ca="1" si="25"/>
        <v/>
      </c>
    </row>
    <row r="822" spans="29:37" x14ac:dyDescent="0.2">
      <c r="AC822" s="1">
        <f>IF(ISBLANK(cp[[#This Row],[total_boys]]),SUM(cp[[#This Row],[boys_0-5_reached]],cp[[#This Row],[boys_6-12_reached]],cp[[#This Row],[boys_13-18_reached]]),cp[[#This Row],[total_boys]])</f>
        <v>0</v>
      </c>
      <c r="AD822" s="1">
        <f>IF(ISBLANK(cp[[#This Row],[total_girls]]),SUM(cp[[#This Row],[girls_0-5_reached]],cp[[#This Row],[girls_6-12_reached]],cp[[#This Row],[girls_13-18_reached]]),cp[[#This Row],[total_girls]])</f>
        <v>0</v>
      </c>
      <c r="AE822" s="1">
        <f>IF(ISBLANK(cp[[#This Row],[total_children]]),SUM(cp[[#This Row],[calc_boys]],cp[[#This Row],[calc_girls]]),cp[[#This Row],[total_children]])</f>
        <v>0</v>
      </c>
      <c r="AF822" s="1">
        <f>IF(ISBLANK(cp[[#This Row],[total_pwd]]),SUM(cp[[#This Row],[total_pwd_men]],cp[[#This Row],[total_pwd_women]]),cp[[#This Row],[total_pwd]])</f>
        <v>0</v>
      </c>
      <c r="AG822" s="1">
        <f>IF(ISBLANK(cp[[#This Row],[total_adults]]),SUM(cp[[#This Row],[total_men]],cp[[#This Row],[total_women]]),cp[[#This Row],[total_adults]])</f>
        <v>0</v>
      </c>
      <c r="AH822" s="1">
        <f>IF(ISBLANK(cp[[#This Row],[total_beneficiaries_reached]]),SUM(cp[[#This Row],[calc_children]],cp[[#This Row],[calc_adults]]),cp[[#This Row],[total_beneficiaries_reached]])</f>
        <v>0</v>
      </c>
      <c r="AI822" s="49" t="str">
        <f ca="1">IF(B822="","",OFFSET(table_admin1[[#Headers],[ADM1_PT]],MATCH(B822,admin1,0),1))</f>
        <v/>
      </c>
      <c r="AJ822" s="49" t="str">
        <f t="shared" ca="1" si="24"/>
        <v/>
      </c>
      <c r="AK822" s="49" t="str">
        <f t="shared" ca="1" si="25"/>
        <v/>
      </c>
    </row>
    <row r="823" spans="29:37" x14ac:dyDescent="0.2">
      <c r="AC823" s="1">
        <f>IF(ISBLANK(cp[[#This Row],[total_boys]]),SUM(cp[[#This Row],[boys_0-5_reached]],cp[[#This Row],[boys_6-12_reached]],cp[[#This Row],[boys_13-18_reached]]),cp[[#This Row],[total_boys]])</f>
        <v>0</v>
      </c>
      <c r="AD823" s="1">
        <f>IF(ISBLANK(cp[[#This Row],[total_girls]]),SUM(cp[[#This Row],[girls_0-5_reached]],cp[[#This Row],[girls_6-12_reached]],cp[[#This Row],[girls_13-18_reached]]),cp[[#This Row],[total_girls]])</f>
        <v>0</v>
      </c>
      <c r="AE823" s="1">
        <f>IF(ISBLANK(cp[[#This Row],[total_children]]),SUM(cp[[#This Row],[calc_boys]],cp[[#This Row],[calc_girls]]),cp[[#This Row],[total_children]])</f>
        <v>0</v>
      </c>
      <c r="AF823" s="1">
        <f>IF(ISBLANK(cp[[#This Row],[total_pwd]]),SUM(cp[[#This Row],[total_pwd_men]],cp[[#This Row],[total_pwd_women]]),cp[[#This Row],[total_pwd]])</f>
        <v>0</v>
      </c>
      <c r="AG823" s="1">
        <f>IF(ISBLANK(cp[[#This Row],[total_adults]]),SUM(cp[[#This Row],[total_men]],cp[[#This Row],[total_women]]),cp[[#This Row],[total_adults]])</f>
        <v>0</v>
      </c>
      <c r="AH823" s="1">
        <f>IF(ISBLANK(cp[[#This Row],[total_beneficiaries_reached]]),SUM(cp[[#This Row],[calc_children]],cp[[#This Row],[calc_adults]]),cp[[#This Row],[total_beneficiaries_reached]])</f>
        <v>0</v>
      </c>
      <c r="AI823" s="49" t="str">
        <f ca="1">IF(B823="","",OFFSET(table_admin1[[#Headers],[ADM1_PT]],MATCH(B823,admin1,0),1))</f>
        <v/>
      </c>
      <c r="AJ823" s="49" t="str">
        <f t="shared" ca="1" si="24"/>
        <v/>
      </c>
      <c r="AK823" s="49" t="str">
        <f t="shared" ca="1" si="25"/>
        <v/>
      </c>
    </row>
    <row r="824" spans="29:37" x14ac:dyDescent="0.2">
      <c r="AC824" s="1">
        <f>IF(ISBLANK(cp[[#This Row],[total_boys]]),SUM(cp[[#This Row],[boys_0-5_reached]],cp[[#This Row],[boys_6-12_reached]],cp[[#This Row],[boys_13-18_reached]]),cp[[#This Row],[total_boys]])</f>
        <v>0</v>
      </c>
      <c r="AD824" s="1">
        <f>IF(ISBLANK(cp[[#This Row],[total_girls]]),SUM(cp[[#This Row],[girls_0-5_reached]],cp[[#This Row],[girls_6-12_reached]],cp[[#This Row],[girls_13-18_reached]]),cp[[#This Row],[total_girls]])</f>
        <v>0</v>
      </c>
      <c r="AE824" s="1">
        <f>IF(ISBLANK(cp[[#This Row],[total_children]]),SUM(cp[[#This Row],[calc_boys]],cp[[#This Row],[calc_girls]]),cp[[#This Row],[total_children]])</f>
        <v>0</v>
      </c>
      <c r="AF824" s="1">
        <f>IF(ISBLANK(cp[[#This Row],[total_pwd]]),SUM(cp[[#This Row],[total_pwd_men]],cp[[#This Row],[total_pwd_women]]),cp[[#This Row],[total_pwd]])</f>
        <v>0</v>
      </c>
      <c r="AG824" s="1">
        <f>IF(ISBLANK(cp[[#This Row],[total_adults]]),SUM(cp[[#This Row],[total_men]],cp[[#This Row],[total_women]]),cp[[#This Row],[total_adults]])</f>
        <v>0</v>
      </c>
      <c r="AH824" s="1">
        <f>IF(ISBLANK(cp[[#This Row],[total_beneficiaries_reached]]),SUM(cp[[#This Row],[calc_children]],cp[[#This Row],[calc_adults]]),cp[[#This Row],[total_beneficiaries_reached]])</f>
        <v>0</v>
      </c>
      <c r="AI824" s="49" t="str">
        <f ca="1">IF(B824="","",OFFSET(table_admin1[[#Headers],[ADM1_PT]],MATCH(B824,admin1,0),1))</f>
        <v/>
      </c>
      <c r="AJ824" s="49" t="str">
        <f t="shared" ca="1" si="24"/>
        <v/>
      </c>
      <c r="AK824" s="49" t="str">
        <f t="shared" ca="1" si="25"/>
        <v/>
      </c>
    </row>
    <row r="825" spans="29:37" x14ac:dyDescent="0.2">
      <c r="AC825" s="1">
        <f>IF(ISBLANK(cp[[#This Row],[total_boys]]),SUM(cp[[#This Row],[boys_0-5_reached]],cp[[#This Row],[boys_6-12_reached]],cp[[#This Row],[boys_13-18_reached]]),cp[[#This Row],[total_boys]])</f>
        <v>0</v>
      </c>
      <c r="AD825" s="1">
        <f>IF(ISBLANK(cp[[#This Row],[total_girls]]),SUM(cp[[#This Row],[girls_0-5_reached]],cp[[#This Row],[girls_6-12_reached]],cp[[#This Row],[girls_13-18_reached]]),cp[[#This Row],[total_girls]])</f>
        <v>0</v>
      </c>
      <c r="AE825" s="1">
        <f>IF(ISBLANK(cp[[#This Row],[total_children]]),SUM(cp[[#This Row],[calc_boys]],cp[[#This Row],[calc_girls]]),cp[[#This Row],[total_children]])</f>
        <v>0</v>
      </c>
      <c r="AF825" s="1">
        <f>IF(ISBLANK(cp[[#This Row],[total_pwd]]),SUM(cp[[#This Row],[total_pwd_men]],cp[[#This Row],[total_pwd_women]]),cp[[#This Row],[total_pwd]])</f>
        <v>0</v>
      </c>
      <c r="AG825" s="1">
        <f>IF(ISBLANK(cp[[#This Row],[total_adults]]),SUM(cp[[#This Row],[total_men]],cp[[#This Row],[total_women]]),cp[[#This Row],[total_adults]])</f>
        <v>0</v>
      </c>
      <c r="AH825" s="1">
        <f>IF(ISBLANK(cp[[#This Row],[total_beneficiaries_reached]]),SUM(cp[[#This Row],[calc_children]],cp[[#This Row],[calc_adults]]),cp[[#This Row],[total_beneficiaries_reached]])</f>
        <v>0</v>
      </c>
      <c r="AI825" s="49" t="str">
        <f ca="1">IF(B825="","",OFFSET(table_admin1[[#Headers],[ADM1_PT]],MATCH(B825,admin1,0),1))</f>
        <v/>
      </c>
      <c r="AJ825" s="49" t="str">
        <f t="shared" ca="1" si="24"/>
        <v/>
      </c>
      <c r="AK825" s="49" t="str">
        <f t="shared" ca="1" si="25"/>
        <v/>
      </c>
    </row>
    <row r="826" spans="29:37" x14ac:dyDescent="0.2">
      <c r="AC826" s="1">
        <f>IF(ISBLANK(cp[[#This Row],[total_boys]]),SUM(cp[[#This Row],[boys_0-5_reached]],cp[[#This Row],[boys_6-12_reached]],cp[[#This Row],[boys_13-18_reached]]),cp[[#This Row],[total_boys]])</f>
        <v>0</v>
      </c>
      <c r="AD826" s="1">
        <f>IF(ISBLANK(cp[[#This Row],[total_girls]]),SUM(cp[[#This Row],[girls_0-5_reached]],cp[[#This Row],[girls_6-12_reached]],cp[[#This Row],[girls_13-18_reached]]),cp[[#This Row],[total_girls]])</f>
        <v>0</v>
      </c>
      <c r="AE826" s="1">
        <f>IF(ISBLANK(cp[[#This Row],[total_children]]),SUM(cp[[#This Row],[calc_boys]],cp[[#This Row],[calc_girls]]),cp[[#This Row],[total_children]])</f>
        <v>0</v>
      </c>
      <c r="AF826" s="1">
        <f>IF(ISBLANK(cp[[#This Row],[total_pwd]]),SUM(cp[[#This Row],[total_pwd_men]],cp[[#This Row],[total_pwd_women]]),cp[[#This Row],[total_pwd]])</f>
        <v>0</v>
      </c>
      <c r="AG826" s="1">
        <f>IF(ISBLANK(cp[[#This Row],[total_adults]]),SUM(cp[[#This Row],[total_men]],cp[[#This Row],[total_women]]),cp[[#This Row],[total_adults]])</f>
        <v>0</v>
      </c>
      <c r="AH826" s="1">
        <f>IF(ISBLANK(cp[[#This Row],[total_beneficiaries_reached]]),SUM(cp[[#This Row],[calc_children]],cp[[#This Row],[calc_adults]]),cp[[#This Row],[total_beneficiaries_reached]])</f>
        <v>0</v>
      </c>
      <c r="AI826" s="49" t="str">
        <f ca="1">IF(B826="","",OFFSET(table_admin1[[#Headers],[ADM1_PT]],MATCH(B826,admin1,0),1))</f>
        <v/>
      </c>
      <c r="AJ826" s="49" t="str">
        <f t="shared" ca="1" si="24"/>
        <v/>
      </c>
      <c r="AK826" s="49" t="str">
        <f t="shared" ca="1" si="25"/>
        <v/>
      </c>
    </row>
    <row r="827" spans="29:37" x14ac:dyDescent="0.2">
      <c r="AC827" s="1">
        <f>IF(ISBLANK(cp[[#This Row],[total_boys]]),SUM(cp[[#This Row],[boys_0-5_reached]],cp[[#This Row],[boys_6-12_reached]],cp[[#This Row],[boys_13-18_reached]]),cp[[#This Row],[total_boys]])</f>
        <v>0</v>
      </c>
      <c r="AD827" s="1">
        <f>IF(ISBLANK(cp[[#This Row],[total_girls]]),SUM(cp[[#This Row],[girls_0-5_reached]],cp[[#This Row],[girls_6-12_reached]],cp[[#This Row],[girls_13-18_reached]]),cp[[#This Row],[total_girls]])</f>
        <v>0</v>
      </c>
      <c r="AE827" s="1">
        <f>IF(ISBLANK(cp[[#This Row],[total_children]]),SUM(cp[[#This Row],[calc_boys]],cp[[#This Row],[calc_girls]]),cp[[#This Row],[total_children]])</f>
        <v>0</v>
      </c>
      <c r="AF827" s="1">
        <f>IF(ISBLANK(cp[[#This Row],[total_pwd]]),SUM(cp[[#This Row],[total_pwd_men]],cp[[#This Row],[total_pwd_women]]),cp[[#This Row],[total_pwd]])</f>
        <v>0</v>
      </c>
      <c r="AG827" s="1">
        <f>IF(ISBLANK(cp[[#This Row],[total_adults]]),SUM(cp[[#This Row],[total_men]],cp[[#This Row],[total_women]]),cp[[#This Row],[total_adults]])</f>
        <v>0</v>
      </c>
      <c r="AH827" s="1">
        <f>IF(ISBLANK(cp[[#This Row],[total_beneficiaries_reached]]),SUM(cp[[#This Row],[calc_children]],cp[[#This Row],[calc_adults]]),cp[[#This Row],[total_beneficiaries_reached]])</f>
        <v>0</v>
      </c>
      <c r="AI827" s="49" t="str">
        <f ca="1">IF(B827="","",OFFSET(table_admin1[[#Headers],[ADM1_PT]],MATCH(B827,admin1,0),1))</f>
        <v/>
      </c>
      <c r="AJ827" s="49" t="str">
        <f t="shared" ca="1" si="24"/>
        <v/>
      </c>
      <c r="AK827" s="49" t="str">
        <f t="shared" ca="1" si="25"/>
        <v/>
      </c>
    </row>
    <row r="828" spans="29:37" x14ac:dyDescent="0.2">
      <c r="AC828" s="1">
        <f>IF(ISBLANK(cp[[#This Row],[total_boys]]),SUM(cp[[#This Row],[boys_0-5_reached]],cp[[#This Row],[boys_6-12_reached]],cp[[#This Row],[boys_13-18_reached]]),cp[[#This Row],[total_boys]])</f>
        <v>0</v>
      </c>
      <c r="AD828" s="1">
        <f>IF(ISBLANK(cp[[#This Row],[total_girls]]),SUM(cp[[#This Row],[girls_0-5_reached]],cp[[#This Row],[girls_6-12_reached]],cp[[#This Row],[girls_13-18_reached]]),cp[[#This Row],[total_girls]])</f>
        <v>0</v>
      </c>
      <c r="AE828" s="1">
        <f>IF(ISBLANK(cp[[#This Row],[total_children]]),SUM(cp[[#This Row],[calc_boys]],cp[[#This Row],[calc_girls]]),cp[[#This Row],[total_children]])</f>
        <v>0</v>
      </c>
      <c r="AF828" s="1">
        <f>IF(ISBLANK(cp[[#This Row],[total_pwd]]),SUM(cp[[#This Row],[total_pwd_men]],cp[[#This Row],[total_pwd_women]]),cp[[#This Row],[total_pwd]])</f>
        <v>0</v>
      </c>
      <c r="AG828" s="1">
        <f>IF(ISBLANK(cp[[#This Row],[total_adults]]),SUM(cp[[#This Row],[total_men]],cp[[#This Row],[total_women]]),cp[[#This Row],[total_adults]])</f>
        <v>0</v>
      </c>
      <c r="AH828" s="1">
        <f>IF(ISBLANK(cp[[#This Row],[total_beneficiaries_reached]]),SUM(cp[[#This Row],[calc_children]],cp[[#This Row],[calc_adults]]),cp[[#This Row],[total_beneficiaries_reached]])</f>
        <v>0</v>
      </c>
      <c r="AI828" s="49" t="str">
        <f ca="1">IF(B828="","",OFFSET(table_admin1[[#Headers],[ADM1_PT]],MATCH(B828,admin1,0),1))</f>
        <v/>
      </c>
      <c r="AJ828" s="49" t="str">
        <f t="shared" ca="1" si="24"/>
        <v/>
      </c>
      <c r="AK828" s="49" t="str">
        <f t="shared" ca="1" si="25"/>
        <v/>
      </c>
    </row>
    <row r="829" spans="29:37" x14ac:dyDescent="0.2">
      <c r="AC829" s="1">
        <f>IF(ISBLANK(cp[[#This Row],[total_boys]]),SUM(cp[[#This Row],[boys_0-5_reached]],cp[[#This Row],[boys_6-12_reached]],cp[[#This Row],[boys_13-18_reached]]),cp[[#This Row],[total_boys]])</f>
        <v>0</v>
      </c>
      <c r="AD829" s="1">
        <f>IF(ISBLANK(cp[[#This Row],[total_girls]]),SUM(cp[[#This Row],[girls_0-5_reached]],cp[[#This Row],[girls_6-12_reached]],cp[[#This Row],[girls_13-18_reached]]),cp[[#This Row],[total_girls]])</f>
        <v>0</v>
      </c>
      <c r="AE829" s="1">
        <f>IF(ISBLANK(cp[[#This Row],[total_children]]),SUM(cp[[#This Row],[calc_boys]],cp[[#This Row],[calc_girls]]),cp[[#This Row],[total_children]])</f>
        <v>0</v>
      </c>
      <c r="AF829" s="1">
        <f>IF(ISBLANK(cp[[#This Row],[total_pwd]]),SUM(cp[[#This Row],[total_pwd_men]],cp[[#This Row],[total_pwd_women]]),cp[[#This Row],[total_pwd]])</f>
        <v>0</v>
      </c>
      <c r="AG829" s="1">
        <f>IF(ISBLANK(cp[[#This Row],[total_adults]]),SUM(cp[[#This Row],[total_men]],cp[[#This Row],[total_women]]),cp[[#This Row],[total_adults]])</f>
        <v>0</v>
      </c>
      <c r="AH829" s="1">
        <f>IF(ISBLANK(cp[[#This Row],[total_beneficiaries_reached]]),SUM(cp[[#This Row],[calc_children]],cp[[#This Row],[calc_adults]]),cp[[#This Row],[total_beneficiaries_reached]])</f>
        <v>0</v>
      </c>
      <c r="AI829" s="49" t="str">
        <f ca="1">IF(B829="","",OFFSET(table_admin1[[#Headers],[ADM1_PT]],MATCH(B829,admin1,0),1))</f>
        <v/>
      </c>
      <c r="AJ829" s="49" t="str">
        <f t="shared" ca="1" si="24"/>
        <v/>
      </c>
      <c r="AK829" s="49" t="str">
        <f t="shared" ca="1" si="25"/>
        <v/>
      </c>
    </row>
    <row r="830" spans="29:37" x14ac:dyDescent="0.2">
      <c r="AC830" s="1">
        <f>IF(ISBLANK(cp[[#This Row],[total_boys]]),SUM(cp[[#This Row],[boys_0-5_reached]],cp[[#This Row],[boys_6-12_reached]],cp[[#This Row],[boys_13-18_reached]]),cp[[#This Row],[total_boys]])</f>
        <v>0</v>
      </c>
      <c r="AD830" s="1">
        <f>IF(ISBLANK(cp[[#This Row],[total_girls]]),SUM(cp[[#This Row],[girls_0-5_reached]],cp[[#This Row],[girls_6-12_reached]],cp[[#This Row],[girls_13-18_reached]]),cp[[#This Row],[total_girls]])</f>
        <v>0</v>
      </c>
      <c r="AE830" s="1">
        <f>IF(ISBLANK(cp[[#This Row],[total_children]]),SUM(cp[[#This Row],[calc_boys]],cp[[#This Row],[calc_girls]]),cp[[#This Row],[total_children]])</f>
        <v>0</v>
      </c>
      <c r="AF830" s="1">
        <f>IF(ISBLANK(cp[[#This Row],[total_pwd]]),SUM(cp[[#This Row],[total_pwd_men]],cp[[#This Row],[total_pwd_women]]),cp[[#This Row],[total_pwd]])</f>
        <v>0</v>
      </c>
      <c r="AG830" s="1">
        <f>IF(ISBLANK(cp[[#This Row],[total_adults]]),SUM(cp[[#This Row],[total_men]],cp[[#This Row],[total_women]]),cp[[#This Row],[total_adults]])</f>
        <v>0</v>
      </c>
      <c r="AH830" s="1">
        <f>IF(ISBLANK(cp[[#This Row],[total_beneficiaries_reached]]),SUM(cp[[#This Row],[calc_children]],cp[[#This Row],[calc_adults]]),cp[[#This Row],[total_beneficiaries_reached]])</f>
        <v>0</v>
      </c>
      <c r="AI830" s="49" t="str">
        <f ca="1">IF(B830="","",OFFSET(table_admin1[[#Headers],[ADM1_PT]],MATCH(B830,admin1,0),1))</f>
        <v/>
      </c>
      <c r="AJ830" s="49" t="str">
        <f t="shared" ca="1" si="24"/>
        <v/>
      </c>
      <c r="AK830" s="49" t="str">
        <f t="shared" ca="1" si="25"/>
        <v/>
      </c>
    </row>
    <row r="831" spans="29:37" x14ac:dyDescent="0.2">
      <c r="AC831" s="1">
        <f>IF(ISBLANK(cp[[#This Row],[total_boys]]),SUM(cp[[#This Row],[boys_0-5_reached]],cp[[#This Row],[boys_6-12_reached]],cp[[#This Row],[boys_13-18_reached]]),cp[[#This Row],[total_boys]])</f>
        <v>0</v>
      </c>
      <c r="AD831" s="1">
        <f>IF(ISBLANK(cp[[#This Row],[total_girls]]),SUM(cp[[#This Row],[girls_0-5_reached]],cp[[#This Row],[girls_6-12_reached]],cp[[#This Row],[girls_13-18_reached]]),cp[[#This Row],[total_girls]])</f>
        <v>0</v>
      </c>
      <c r="AE831" s="1">
        <f>IF(ISBLANK(cp[[#This Row],[total_children]]),SUM(cp[[#This Row],[calc_boys]],cp[[#This Row],[calc_girls]]),cp[[#This Row],[total_children]])</f>
        <v>0</v>
      </c>
      <c r="AF831" s="1">
        <f>IF(ISBLANK(cp[[#This Row],[total_pwd]]),SUM(cp[[#This Row],[total_pwd_men]],cp[[#This Row],[total_pwd_women]]),cp[[#This Row],[total_pwd]])</f>
        <v>0</v>
      </c>
      <c r="AG831" s="1">
        <f>IF(ISBLANK(cp[[#This Row],[total_adults]]),SUM(cp[[#This Row],[total_men]],cp[[#This Row],[total_women]]),cp[[#This Row],[total_adults]])</f>
        <v>0</v>
      </c>
      <c r="AH831" s="1">
        <f>IF(ISBLANK(cp[[#This Row],[total_beneficiaries_reached]]),SUM(cp[[#This Row],[calc_children]],cp[[#This Row],[calc_adults]]),cp[[#This Row],[total_beneficiaries_reached]])</f>
        <v>0</v>
      </c>
      <c r="AI831" s="49" t="str">
        <f ca="1">IF(B831="","",OFFSET(table_admin1[[#Headers],[ADM1_PT]],MATCH(B831,admin1,0),1))</f>
        <v/>
      </c>
      <c r="AJ831" s="49" t="str">
        <f t="shared" ca="1" si="24"/>
        <v/>
      </c>
      <c r="AK831" s="49" t="str">
        <f t="shared" ca="1" si="25"/>
        <v/>
      </c>
    </row>
    <row r="832" spans="29:37" x14ac:dyDescent="0.2">
      <c r="AC832" s="1">
        <f>IF(ISBLANK(cp[[#This Row],[total_boys]]),SUM(cp[[#This Row],[boys_0-5_reached]],cp[[#This Row],[boys_6-12_reached]],cp[[#This Row],[boys_13-18_reached]]),cp[[#This Row],[total_boys]])</f>
        <v>0</v>
      </c>
      <c r="AD832" s="1">
        <f>IF(ISBLANK(cp[[#This Row],[total_girls]]),SUM(cp[[#This Row],[girls_0-5_reached]],cp[[#This Row],[girls_6-12_reached]],cp[[#This Row],[girls_13-18_reached]]),cp[[#This Row],[total_girls]])</f>
        <v>0</v>
      </c>
      <c r="AE832" s="1">
        <f>IF(ISBLANK(cp[[#This Row],[total_children]]),SUM(cp[[#This Row],[calc_boys]],cp[[#This Row],[calc_girls]]),cp[[#This Row],[total_children]])</f>
        <v>0</v>
      </c>
      <c r="AF832" s="1">
        <f>IF(ISBLANK(cp[[#This Row],[total_pwd]]),SUM(cp[[#This Row],[total_pwd_men]],cp[[#This Row],[total_pwd_women]]),cp[[#This Row],[total_pwd]])</f>
        <v>0</v>
      </c>
      <c r="AG832" s="1">
        <f>IF(ISBLANK(cp[[#This Row],[total_adults]]),SUM(cp[[#This Row],[total_men]],cp[[#This Row],[total_women]]),cp[[#This Row],[total_adults]])</f>
        <v>0</v>
      </c>
      <c r="AH832" s="1">
        <f>IF(ISBLANK(cp[[#This Row],[total_beneficiaries_reached]]),SUM(cp[[#This Row],[calc_children]],cp[[#This Row],[calc_adults]]),cp[[#This Row],[total_beneficiaries_reached]])</f>
        <v>0</v>
      </c>
      <c r="AI832" s="49" t="str">
        <f ca="1">IF(B832="","",OFFSET(table_admin1[[#Headers],[ADM1_PT]],MATCH(B832,admin1,0),1))</f>
        <v/>
      </c>
      <c r="AJ832" s="49" t="str">
        <f t="shared" ca="1" si="24"/>
        <v/>
      </c>
      <c r="AK832" s="49" t="str">
        <f t="shared" ca="1" si="25"/>
        <v/>
      </c>
    </row>
    <row r="833" spans="29:37" x14ac:dyDescent="0.2">
      <c r="AC833" s="1">
        <f>IF(ISBLANK(cp[[#This Row],[total_boys]]),SUM(cp[[#This Row],[boys_0-5_reached]],cp[[#This Row],[boys_6-12_reached]],cp[[#This Row],[boys_13-18_reached]]),cp[[#This Row],[total_boys]])</f>
        <v>0</v>
      </c>
      <c r="AD833" s="1">
        <f>IF(ISBLANK(cp[[#This Row],[total_girls]]),SUM(cp[[#This Row],[girls_0-5_reached]],cp[[#This Row],[girls_6-12_reached]],cp[[#This Row],[girls_13-18_reached]]),cp[[#This Row],[total_girls]])</f>
        <v>0</v>
      </c>
      <c r="AE833" s="1">
        <f>IF(ISBLANK(cp[[#This Row],[total_children]]),SUM(cp[[#This Row],[calc_boys]],cp[[#This Row],[calc_girls]]),cp[[#This Row],[total_children]])</f>
        <v>0</v>
      </c>
      <c r="AF833" s="1">
        <f>IF(ISBLANK(cp[[#This Row],[total_pwd]]),SUM(cp[[#This Row],[total_pwd_men]],cp[[#This Row],[total_pwd_women]]),cp[[#This Row],[total_pwd]])</f>
        <v>0</v>
      </c>
      <c r="AG833" s="1">
        <f>IF(ISBLANK(cp[[#This Row],[total_adults]]),SUM(cp[[#This Row],[total_men]],cp[[#This Row],[total_women]]),cp[[#This Row],[total_adults]])</f>
        <v>0</v>
      </c>
      <c r="AH833" s="1">
        <f>IF(ISBLANK(cp[[#This Row],[total_beneficiaries_reached]]),SUM(cp[[#This Row],[calc_children]],cp[[#This Row],[calc_adults]]),cp[[#This Row],[total_beneficiaries_reached]])</f>
        <v>0</v>
      </c>
      <c r="AI833" s="49" t="str">
        <f ca="1">IF(B833="","",OFFSET(table_admin1[[#Headers],[ADM1_PT]],MATCH(B833,admin1,0),1))</f>
        <v/>
      </c>
      <c r="AJ833" s="49" t="str">
        <f t="shared" ca="1" si="24"/>
        <v/>
      </c>
      <c r="AK833" s="49" t="str">
        <f t="shared" ca="1" si="25"/>
        <v/>
      </c>
    </row>
    <row r="834" spans="29:37" x14ac:dyDescent="0.2">
      <c r="AC834" s="1">
        <f>IF(ISBLANK(cp[[#This Row],[total_boys]]),SUM(cp[[#This Row],[boys_0-5_reached]],cp[[#This Row],[boys_6-12_reached]],cp[[#This Row],[boys_13-18_reached]]),cp[[#This Row],[total_boys]])</f>
        <v>0</v>
      </c>
      <c r="AD834" s="1">
        <f>IF(ISBLANK(cp[[#This Row],[total_girls]]),SUM(cp[[#This Row],[girls_0-5_reached]],cp[[#This Row],[girls_6-12_reached]],cp[[#This Row],[girls_13-18_reached]]),cp[[#This Row],[total_girls]])</f>
        <v>0</v>
      </c>
      <c r="AE834" s="1">
        <f>IF(ISBLANK(cp[[#This Row],[total_children]]),SUM(cp[[#This Row],[calc_boys]],cp[[#This Row],[calc_girls]]),cp[[#This Row],[total_children]])</f>
        <v>0</v>
      </c>
      <c r="AF834" s="1">
        <f>IF(ISBLANK(cp[[#This Row],[total_pwd]]),SUM(cp[[#This Row],[total_pwd_men]],cp[[#This Row],[total_pwd_women]]),cp[[#This Row],[total_pwd]])</f>
        <v>0</v>
      </c>
      <c r="AG834" s="1">
        <f>IF(ISBLANK(cp[[#This Row],[total_adults]]),SUM(cp[[#This Row],[total_men]],cp[[#This Row],[total_women]]),cp[[#This Row],[total_adults]])</f>
        <v>0</v>
      </c>
      <c r="AH834" s="1">
        <f>IF(ISBLANK(cp[[#This Row],[total_beneficiaries_reached]]),SUM(cp[[#This Row],[calc_children]],cp[[#This Row],[calc_adults]]),cp[[#This Row],[total_beneficiaries_reached]])</f>
        <v>0</v>
      </c>
      <c r="AI834" s="49" t="str">
        <f ca="1">IF(B834="","",OFFSET(table_admin1[[#Headers],[ADM1_PT]],MATCH(B834,admin1,0),1))</f>
        <v/>
      </c>
      <c r="AJ834" s="49" t="str">
        <f t="shared" ca="1" si="24"/>
        <v/>
      </c>
      <c r="AK834" s="49" t="str">
        <f t="shared" ca="1" si="25"/>
        <v/>
      </c>
    </row>
    <row r="835" spans="29:37" x14ac:dyDescent="0.2">
      <c r="AC835" s="1">
        <f>IF(ISBLANK(cp[[#This Row],[total_boys]]),SUM(cp[[#This Row],[boys_0-5_reached]],cp[[#This Row],[boys_6-12_reached]],cp[[#This Row],[boys_13-18_reached]]),cp[[#This Row],[total_boys]])</f>
        <v>0</v>
      </c>
      <c r="AD835" s="1">
        <f>IF(ISBLANK(cp[[#This Row],[total_girls]]),SUM(cp[[#This Row],[girls_0-5_reached]],cp[[#This Row],[girls_6-12_reached]],cp[[#This Row],[girls_13-18_reached]]),cp[[#This Row],[total_girls]])</f>
        <v>0</v>
      </c>
      <c r="AE835" s="1">
        <f>IF(ISBLANK(cp[[#This Row],[total_children]]),SUM(cp[[#This Row],[calc_boys]],cp[[#This Row],[calc_girls]]),cp[[#This Row],[total_children]])</f>
        <v>0</v>
      </c>
      <c r="AF835" s="1">
        <f>IF(ISBLANK(cp[[#This Row],[total_pwd]]),SUM(cp[[#This Row],[total_pwd_men]],cp[[#This Row],[total_pwd_women]]),cp[[#This Row],[total_pwd]])</f>
        <v>0</v>
      </c>
      <c r="AG835" s="1">
        <f>IF(ISBLANK(cp[[#This Row],[total_adults]]),SUM(cp[[#This Row],[total_men]],cp[[#This Row],[total_women]]),cp[[#This Row],[total_adults]])</f>
        <v>0</v>
      </c>
      <c r="AH835" s="1">
        <f>IF(ISBLANK(cp[[#This Row],[total_beneficiaries_reached]]),SUM(cp[[#This Row],[calc_children]],cp[[#This Row],[calc_adults]]),cp[[#This Row],[total_beneficiaries_reached]])</f>
        <v>0</v>
      </c>
      <c r="AI835" s="49" t="str">
        <f ca="1">IF(B835="","",OFFSET(table_admin1[[#Headers],[ADM1_PT]],MATCH(B835,admin1,0),1))</f>
        <v/>
      </c>
      <c r="AJ835" s="49" t="str">
        <f t="shared" ca="1" si="24"/>
        <v/>
      </c>
      <c r="AK835" s="49" t="str">
        <f t="shared" ca="1" si="25"/>
        <v/>
      </c>
    </row>
    <row r="836" spans="29:37" x14ac:dyDescent="0.2">
      <c r="AC836" s="1">
        <f>IF(ISBLANK(cp[[#This Row],[total_boys]]),SUM(cp[[#This Row],[boys_0-5_reached]],cp[[#This Row],[boys_6-12_reached]],cp[[#This Row],[boys_13-18_reached]]),cp[[#This Row],[total_boys]])</f>
        <v>0</v>
      </c>
      <c r="AD836" s="1">
        <f>IF(ISBLANK(cp[[#This Row],[total_girls]]),SUM(cp[[#This Row],[girls_0-5_reached]],cp[[#This Row],[girls_6-12_reached]],cp[[#This Row],[girls_13-18_reached]]),cp[[#This Row],[total_girls]])</f>
        <v>0</v>
      </c>
      <c r="AE836" s="1">
        <f>IF(ISBLANK(cp[[#This Row],[total_children]]),SUM(cp[[#This Row],[calc_boys]],cp[[#This Row],[calc_girls]]),cp[[#This Row],[total_children]])</f>
        <v>0</v>
      </c>
      <c r="AF836" s="1">
        <f>IF(ISBLANK(cp[[#This Row],[total_pwd]]),SUM(cp[[#This Row],[total_pwd_men]],cp[[#This Row],[total_pwd_women]]),cp[[#This Row],[total_pwd]])</f>
        <v>0</v>
      </c>
      <c r="AG836" s="1">
        <f>IF(ISBLANK(cp[[#This Row],[total_adults]]),SUM(cp[[#This Row],[total_men]],cp[[#This Row],[total_women]]),cp[[#This Row],[total_adults]])</f>
        <v>0</v>
      </c>
      <c r="AH836" s="1">
        <f>IF(ISBLANK(cp[[#This Row],[total_beneficiaries_reached]]),SUM(cp[[#This Row],[calc_children]],cp[[#This Row],[calc_adults]]),cp[[#This Row],[total_beneficiaries_reached]])</f>
        <v>0</v>
      </c>
      <c r="AI836" s="49" t="str">
        <f ca="1">IF(B836="","",OFFSET(table_admin1[[#Headers],[ADM1_PT]],MATCH(B836,admin1,0),1))</f>
        <v/>
      </c>
      <c r="AJ836" s="49" t="str">
        <f t="shared" ca="1" si="24"/>
        <v/>
      </c>
      <c r="AK836" s="49" t="str">
        <f t="shared" ca="1" si="25"/>
        <v/>
      </c>
    </row>
    <row r="837" spans="29:37" x14ac:dyDescent="0.2">
      <c r="AC837" s="1">
        <f>IF(ISBLANK(cp[[#This Row],[total_boys]]),SUM(cp[[#This Row],[boys_0-5_reached]],cp[[#This Row],[boys_6-12_reached]],cp[[#This Row],[boys_13-18_reached]]),cp[[#This Row],[total_boys]])</f>
        <v>0</v>
      </c>
      <c r="AD837" s="1">
        <f>IF(ISBLANK(cp[[#This Row],[total_girls]]),SUM(cp[[#This Row],[girls_0-5_reached]],cp[[#This Row],[girls_6-12_reached]],cp[[#This Row],[girls_13-18_reached]]),cp[[#This Row],[total_girls]])</f>
        <v>0</v>
      </c>
      <c r="AE837" s="1">
        <f>IF(ISBLANK(cp[[#This Row],[total_children]]),SUM(cp[[#This Row],[calc_boys]],cp[[#This Row],[calc_girls]]),cp[[#This Row],[total_children]])</f>
        <v>0</v>
      </c>
      <c r="AF837" s="1">
        <f>IF(ISBLANK(cp[[#This Row],[total_pwd]]),SUM(cp[[#This Row],[total_pwd_men]],cp[[#This Row],[total_pwd_women]]),cp[[#This Row],[total_pwd]])</f>
        <v>0</v>
      </c>
      <c r="AG837" s="1">
        <f>IF(ISBLANK(cp[[#This Row],[total_adults]]),SUM(cp[[#This Row],[total_men]],cp[[#This Row],[total_women]]),cp[[#This Row],[total_adults]])</f>
        <v>0</v>
      </c>
      <c r="AH837" s="1">
        <f>IF(ISBLANK(cp[[#This Row],[total_beneficiaries_reached]]),SUM(cp[[#This Row],[calc_children]],cp[[#This Row],[calc_adults]]),cp[[#This Row],[total_beneficiaries_reached]])</f>
        <v>0</v>
      </c>
      <c r="AI837" s="49" t="str">
        <f ca="1">IF(B837="","",OFFSET(table_admin1[[#Headers],[ADM1_PT]],MATCH(B837,admin1,0),1))</f>
        <v/>
      </c>
      <c r="AJ837" s="49" t="str">
        <f t="shared" ca="1" si="24"/>
        <v/>
      </c>
      <c r="AK837" s="49" t="str">
        <f t="shared" ca="1" si="25"/>
        <v/>
      </c>
    </row>
    <row r="838" spans="29:37" x14ac:dyDescent="0.2">
      <c r="AC838" s="1">
        <f>IF(ISBLANK(cp[[#This Row],[total_boys]]),SUM(cp[[#This Row],[boys_0-5_reached]],cp[[#This Row],[boys_6-12_reached]],cp[[#This Row],[boys_13-18_reached]]),cp[[#This Row],[total_boys]])</f>
        <v>0</v>
      </c>
      <c r="AD838" s="1">
        <f>IF(ISBLANK(cp[[#This Row],[total_girls]]),SUM(cp[[#This Row],[girls_0-5_reached]],cp[[#This Row],[girls_6-12_reached]],cp[[#This Row],[girls_13-18_reached]]),cp[[#This Row],[total_girls]])</f>
        <v>0</v>
      </c>
      <c r="AE838" s="1">
        <f>IF(ISBLANK(cp[[#This Row],[total_children]]),SUM(cp[[#This Row],[calc_boys]],cp[[#This Row],[calc_girls]]),cp[[#This Row],[total_children]])</f>
        <v>0</v>
      </c>
      <c r="AF838" s="1">
        <f>IF(ISBLANK(cp[[#This Row],[total_pwd]]),SUM(cp[[#This Row],[total_pwd_men]],cp[[#This Row],[total_pwd_women]]),cp[[#This Row],[total_pwd]])</f>
        <v>0</v>
      </c>
      <c r="AG838" s="1">
        <f>IF(ISBLANK(cp[[#This Row],[total_adults]]),SUM(cp[[#This Row],[total_men]],cp[[#This Row],[total_women]]),cp[[#This Row],[total_adults]])</f>
        <v>0</v>
      </c>
      <c r="AH838" s="1">
        <f>IF(ISBLANK(cp[[#This Row],[total_beneficiaries_reached]]),SUM(cp[[#This Row],[calc_children]],cp[[#This Row],[calc_adults]]),cp[[#This Row],[total_beneficiaries_reached]])</f>
        <v>0</v>
      </c>
      <c r="AI838" s="49" t="str">
        <f ca="1">IF(B838="","",OFFSET(table_admin1[[#Headers],[ADM1_PT]],MATCH(B838,admin1,0),1))</f>
        <v/>
      </c>
      <c r="AJ838" s="49" t="str">
        <f t="shared" ref="AJ838:AJ901" ca="1" si="26">IF(C838="","",INDEX(admin2_pcode,MATCH(C838,OFFSET(admin2_start,MATCH(AI838,admin1_linked_pcode,0),0,COUNTIF(admin1_linked_pcode,AI838)),0)+MATCH(AI838,admin1_linked_pcode,0)-1))</f>
        <v/>
      </c>
      <c r="AK838" s="49" t="str">
        <f t="shared" ref="AK838:AK901" ca="1" si="27">IF(D838="","",INDEX(admin3_pcode,MATCH(D838,OFFSET(admin3_start,MATCH(AJ838,admin2_linked_pcode,0),0,COUNTIF(admin2_linked_pcode,AJ838)),0)+MATCH(AJ838,admin2_linked_pcode,0)-1))</f>
        <v/>
      </c>
    </row>
    <row r="839" spans="29:37" x14ac:dyDescent="0.2">
      <c r="AC839" s="1">
        <f>IF(ISBLANK(cp[[#This Row],[total_boys]]),SUM(cp[[#This Row],[boys_0-5_reached]],cp[[#This Row],[boys_6-12_reached]],cp[[#This Row],[boys_13-18_reached]]),cp[[#This Row],[total_boys]])</f>
        <v>0</v>
      </c>
      <c r="AD839" s="1">
        <f>IF(ISBLANK(cp[[#This Row],[total_girls]]),SUM(cp[[#This Row],[girls_0-5_reached]],cp[[#This Row],[girls_6-12_reached]],cp[[#This Row],[girls_13-18_reached]]),cp[[#This Row],[total_girls]])</f>
        <v>0</v>
      </c>
      <c r="AE839" s="1">
        <f>IF(ISBLANK(cp[[#This Row],[total_children]]),SUM(cp[[#This Row],[calc_boys]],cp[[#This Row],[calc_girls]]),cp[[#This Row],[total_children]])</f>
        <v>0</v>
      </c>
      <c r="AF839" s="1">
        <f>IF(ISBLANK(cp[[#This Row],[total_pwd]]),SUM(cp[[#This Row],[total_pwd_men]],cp[[#This Row],[total_pwd_women]]),cp[[#This Row],[total_pwd]])</f>
        <v>0</v>
      </c>
      <c r="AG839" s="1">
        <f>IF(ISBLANK(cp[[#This Row],[total_adults]]),SUM(cp[[#This Row],[total_men]],cp[[#This Row],[total_women]]),cp[[#This Row],[total_adults]])</f>
        <v>0</v>
      </c>
      <c r="AH839" s="1">
        <f>IF(ISBLANK(cp[[#This Row],[total_beneficiaries_reached]]),SUM(cp[[#This Row],[calc_children]],cp[[#This Row],[calc_adults]]),cp[[#This Row],[total_beneficiaries_reached]])</f>
        <v>0</v>
      </c>
      <c r="AI839" s="49" t="str">
        <f ca="1">IF(B839="","",OFFSET(table_admin1[[#Headers],[ADM1_PT]],MATCH(B839,admin1,0),1))</f>
        <v/>
      </c>
      <c r="AJ839" s="49" t="str">
        <f t="shared" ca="1" si="26"/>
        <v/>
      </c>
      <c r="AK839" s="49" t="str">
        <f t="shared" ca="1" si="27"/>
        <v/>
      </c>
    </row>
    <row r="840" spans="29:37" x14ac:dyDescent="0.2">
      <c r="AC840" s="1">
        <f>IF(ISBLANK(cp[[#This Row],[total_boys]]),SUM(cp[[#This Row],[boys_0-5_reached]],cp[[#This Row],[boys_6-12_reached]],cp[[#This Row],[boys_13-18_reached]]),cp[[#This Row],[total_boys]])</f>
        <v>0</v>
      </c>
      <c r="AD840" s="1">
        <f>IF(ISBLANK(cp[[#This Row],[total_girls]]),SUM(cp[[#This Row],[girls_0-5_reached]],cp[[#This Row],[girls_6-12_reached]],cp[[#This Row],[girls_13-18_reached]]),cp[[#This Row],[total_girls]])</f>
        <v>0</v>
      </c>
      <c r="AE840" s="1">
        <f>IF(ISBLANK(cp[[#This Row],[total_children]]),SUM(cp[[#This Row],[calc_boys]],cp[[#This Row],[calc_girls]]),cp[[#This Row],[total_children]])</f>
        <v>0</v>
      </c>
      <c r="AF840" s="1">
        <f>IF(ISBLANK(cp[[#This Row],[total_pwd]]),SUM(cp[[#This Row],[total_pwd_men]],cp[[#This Row],[total_pwd_women]]),cp[[#This Row],[total_pwd]])</f>
        <v>0</v>
      </c>
      <c r="AG840" s="1">
        <f>IF(ISBLANK(cp[[#This Row],[total_adults]]),SUM(cp[[#This Row],[total_men]],cp[[#This Row],[total_women]]),cp[[#This Row],[total_adults]])</f>
        <v>0</v>
      </c>
      <c r="AH840" s="1">
        <f>IF(ISBLANK(cp[[#This Row],[total_beneficiaries_reached]]),SUM(cp[[#This Row],[calc_children]],cp[[#This Row],[calc_adults]]),cp[[#This Row],[total_beneficiaries_reached]])</f>
        <v>0</v>
      </c>
      <c r="AI840" s="49" t="str">
        <f ca="1">IF(B840="","",OFFSET(table_admin1[[#Headers],[ADM1_PT]],MATCH(B840,admin1,0),1))</f>
        <v/>
      </c>
      <c r="AJ840" s="49" t="str">
        <f t="shared" ca="1" si="26"/>
        <v/>
      </c>
      <c r="AK840" s="49" t="str">
        <f t="shared" ca="1" si="27"/>
        <v/>
      </c>
    </row>
    <row r="841" spans="29:37" x14ac:dyDescent="0.2">
      <c r="AC841" s="1">
        <f>IF(ISBLANK(cp[[#This Row],[total_boys]]),SUM(cp[[#This Row],[boys_0-5_reached]],cp[[#This Row],[boys_6-12_reached]],cp[[#This Row],[boys_13-18_reached]]),cp[[#This Row],[total_boys]])</f>
        <v>0</v>
      </c>
      <c r="AD841" s="1">
        <f>IF(ISBLANK(cp[[#This Row],[total_girls]]),SUM(cp[[#This Row],[girls_0-5_reached]],cp[[#This Row],[girls_6-12_reached]],cp[[#This Row],[girls_13-18_reached]]),cp[[#This Row],[total_girls]])</f>
        <v>0</v>
      </c>
      <c r="AE841" s="1">
        <f>IF(ISBLANK(cp[[#This Row],[total_children]]),SUM(cp[[#This Row],[calc_boys]],cp[[#This Row],[calc_girls]]),cp[[#This Row],[total_children]])</f>
        <v>0</v>
      </c>
      <c r="AF841" s="1">
        <f>IF(ISBLANK(cp[[#This Row],[total_pwd]]),SUM(cp[[#This Row],[total_pwd_men]],cp[[#This Row],[total_pwd_women]]),cp[[#This Row],[total_pwd]])</f>
        <v>0</v>
      </c>
      <c r="AG841" s="1">
        <f>IF(ISBLANK(cp[[#This Row],[total_adults]]),SUM(cp[[#This Row],[total_men]],cp[[#This Row],[total_women]]),cp[[#This Row],[total_adults]])</f>
        <v>0</v>
      </c>
      <c r="AH841" s="1">
        <f>IF(ISBLANK(cp[[#This Row],[total_beneficiaries_reached]]),SUM(cp[[#This Row],[calc_children]],cp[[#This Row],[calc_adults]]),cp[[#This Row],[total_beneficiaries_reached]])</f>
        <v>0</v>
      </c>
      <c r="AI841" s="49" t="str">
        <f ca="1">IF(B841="","",OFFSET(table_admin1[[#Headers],[ADM1_PT]],MATCH(B841,admin1,0),1))</f>
        <v/>
      </c>
      <c r="AJ841" s="49" t="str">
        <f t="shared" ca="1" si="26"/>
        <v/>
      </c>
      <c r="AK841" s="49" t="str">
        <f t="shared" ca="1" si="27"/>
        <v/>
      </c>
    </row>
    <row r="842" spans="29:37" x14ac:dyDescent="0.2">
      <c r="AC842" s="1">
        <f>IF(ISBLANK(cp[[#This Row],[total_boys]]),SUM(cp[[#This Row],[boys_0-5_reached]],cp[[#This Row],[boys_6-12_reached]],cp[[#This Row],[boys_13-18_reached]]),cp[[#This Row],[total_boys]])</f>
        <v>0</v>
      </c>
      <c r="AD842" s="1">
        <f>IF(ISBLANK(cp[[#This Row],[total_girls]]),SUM(cp[[#This Row],[girls_0-5_reached]],cp[[#This Row],[girls_6-12_reached]],cp[[#This Row],[girls_13-18_reached]]),cp[[#This Row],[total_girls]])</f>
        <v>0</v>
      </c>
      <c r="AE842" s="1">
        <f>IF(ISBLANK(cp[[#This Row],[total_children]]),SUM(cp[[#This Row],[calc_boys]],cp[[#This Row],[calc_girls]]),cp[[#This Row],[total_children]])</f>
        <v>0</v>
      </c>
      <c r="AF842" s="1">
        <f>IF(ISBLANK(cp[[#This Row],[total_pwd]]),SUM(cp[[#This Row],[total_pwd_men]],cp[[#This Row],[total_pwd_women]]),cp[[#This Row],[total_pwd]])</f>
        <v>0</v>
      </c>
      <c r="AG842" s="1">
        <f>IF(ISBLANK(cp[[#This Row],[total_adults]]),SUM(cp[[#This Row],[total_men]],cp[[#This Row],[total_women]]),cp[[#This Row],[total_adults]])</f>
        <v>0</v>
      </c>
      <c r="AH842" s="1">
        <f>IF(ISBLANK(cp[[#This Row],[total_beneficiaries_reached]]),SUM(cp[[#This Row],[calc_children]],cp[[#This Row],[calc_adults]]),cp[[#This Row],[total_beneficiaries_reached]])</f>
        <v>0</v>
      </c>
      <c r="AI842" s="49" t="str">
        <f ca="1">IF(B842="","",OFFSET(table_admin1[[#Headers],[ADM1_PT]],MATCH(B842,admin1,0),1))</f>
        <v/>
      </c>
      <c r="AJ842" s="49" t="str">
        <f t="shared" ca="1" si="26"/>
        <v/>
      </c>
      <c r="AK842" s="49" t="str">
        <f t="shared" ca="1" si="27"/>
        <v/>
      </c>
    </row>
    <row r="843" spans="29:37" x14ac:dyDescent="0.2">
      <c r="AC843" s="1">
        <f>IF(ISBLANK(cp[[#This Row],[total_boys]]),SUM(cp[[#This Row],[boys_0-5_reached]],cp[[#This Row],[boys_6-12_reached]],cp[[#This Row],[boys_13-18_reached]]),cp[[#This Row],[total_boys]])</f>
        <v>0</v>
      </c>
      <c r="AD843" s="1">
        <f>IF(ISBLANK(cp[[#This Row],[total_girls]]),SUM(cp[[#This Row],[girls_0-5_reached]],cp[[#This Row],[girls_6-12_reached]],cp[[#This Row],[girls_13-18_reached]]),cp[[#This Row],[total_girls]])</f>
        <v>0</v>
      </c>
      <c r="AE843" s="1">
        <f>IF(ISBLANK(cp[[#This Row],[total_children]]),SUM(cp[[#This Row],[calc_boys]],cp[[#This Row],[calc_girls]]),cp[[#This Row],[total_children]])</f>
        <v>0</v>
      </c>
      <c r="AF843" s="1">
        <f>IF(ISBLANK(cp[[#This Row],[total_pwd]]),SUM(cp[[#This Row],[total_pwd_men]],cp[[#This Row],[total_pwd_women]]),cp[[#This Row],[total_pwd]])</f>
        <v>0</v>
      </c>
      <c r="AG843" s="1">
        <f>IF(ISBLANK(cp[[#This Row],[total_adults]]),SUM(cp[[#This Row],[total_men]],cp[[#This Row],[total_women]]),cp[[#This Row],[total_adults]])</f>
        <v>0</v>
      </c>
      <c r="AH843" s="1">
        <f>IF(ISBLANK(cp[[#This Row],[total_beneficiaries_reached]]),SUM(cp[[#This Row],[calc_children]],cp[[#This Row],[calc_adults]]),cp[[#This Row],[total_beneficiaries_reached]])</f>
        <v>0</v>
      </c>
      <c r="AI843" s="49" t="str">
        <f ca="1">IF(B843="","",OFFSET(table_admin1[[#Headers],[ADM1_PT]],MATCH(B843,admin1,0),1))</f>
        <v/>
      </c>
      <c r="AJ843" s="49" t="str">
        <f t="shared" ca="1" si="26"/>
        <v/>
      </c>
      <c r="AK843" s="49" t="str">
        <f t="shared" ca="1" si="27"/>
        <v/>
      </c>
    </row>
    <row r="844" spans="29:37" x14ac:dyDescent="0.2">
      <c r="AC844" s="1">
        <f>IF(ISBLANK(cp[[#This Row],[total_boys]]),SUM(cp[[#This Row],[boys_0-5_reached]],cp[[#This Row],[boys_6-12_reached]],cp[[#This Row],[boys_13-18_reached]]),cp[[#This Row],[total_boys]])</f>
        <v>0</v>
      </c>
      <c r="AD844" s="1">
        <f>IF(ISBLANK(cp[[#This Row],[total_girls]]),SUM(cp[[#This Row],[girls_0-5_reached]],cp[[#This Row],[girls_6-12_reached]],cp[[#This Row],[girls_13-18_reached]]),cp[[#This Row],[total_girls]])</f>
        <v>0</v>
      </c>
      <c r="AE844" s="1">
        <f>IF(ISBLANK(cp[[#This Row],[total_children]]),SUM(cp[[#This Row],[calc_boys]],cp[[#This Row],[calc_girls]]),cp[[#This Row],[total_children]])</f>
        <v>0</v>
      </c>
      <c r="AF844" s="1">
        <f>IF(ISBLANK(cp[[#This Row],[total_pwd]]),SUM(cp[[#This Row],[total_pwd_men]],cp[[#This Row],[total_pwd_women]]),cp[[#This Row],[total_pwd]])</f>
        <v>0</v>
      </c>
      <c r="AG844" s="1">
        <f>IF(ISBLANK(cp[[#This Row],[total_adults]]),SUM(cp[[#This Row],[total_men]],cp[[#This Row],[total_women]]),cp[[#This Row],[total_adults]])</f>
        <v>0</v>
      </c>
      <c r="AH844" s="1">
        <f>IF(ISBLANK(cp[[#This Row],[total_beneficiaries_reached]]),SUM(cp[[#This Row],[calc_children]],cp[[#This Row],[calc_adults]]),cp[[#This Row],[total_beneficiaries_reached]])</f>
        <v>0</v>
      </c>
      <c r="AI844" s="49" t="str">
        <f ca="1">IF(B844="","",OFFSET(table_admin1[[#Headers],[ADM1_PT]],MATCH(B844,admin1,0),1))</f>
        <v/>
      </c>
      <c r="AJ844" s="49" t="str">
        <f t="shared" ca="1" si="26"/>
        <v/>
      </c>
      <c r="AK844" s="49" t="str">
        <f t="shared" ca="1" si="27"/>
        <v/>
      </c>
    </row>
    <row r="845" spans="29:37" x14ac:dyDescent="0.2">
      <c r="AC845" s="1">
        <f>IF(ISBLANK(cp[[#This Row],[total_boys]]),SUM(cp[[#This Row],[boys_0-5_reached]],cp[[#This Row],[boys_6-12_reached]],cp[[#This Row],[boys_13-18_reached]]),cp[[#This Row],[total_boys]])</f>
        <v>0</v>
      </c>
      <c r="AD845" s="1">
        <f>IF(ISBLANK(cp[[#This Row],[total_girls]]),SUM(cp[[#This Row],[girls_0-5_reached]],cp[[#This Row],[girls_6-12_reached]],cp[[#This Row],[girls_13-18_reached]]),cp[[#This Row],[total_girls]])</f>
        <v>0</v>
      </c>
      <c r="AE845" s="1">
        <f>IF(ISBLANK(cp[[#This Row],[total_children]]),SUM(cp[[#This Row],[calc_boys]],cp[[#This Row],[calc_girls]]),cp[[#This Row],[total_children]])</f>
        <v>0</v>
      </c>
      <c r="AF845" s="1">
        <f>IF(ISBLANK(cp[[#This Row],[total_pwd]]),SUM(cp[[#This Row],[total_pwd_men]],cp[[#This Row],[total_pwd_women]]),cp[[#This Row],[total_pwd]])</f>
        <v>0</v>
      </c>
      <c r="AG845" s="1">
        <f>IF(ISBLANK(cp[[#This Row],[total_adults]]),SUM(cp[[#This Row],[total_men]],cp[[#This Row],[total_women]]),cp[[#This Row],[total_adults]])</f>
        <v>0</v>
      </c>
      <c r="AH845" s="1">
        <f>IF(ISBLANK(cp[[#This Row],[total_beneficiaries_reached]]),SUM(cp[[#This Row],[calc_children]],cp[[#This Row],[calc_adults]]),cp[[#This Row],[total_beneficiaries_reached]])</f>
        <v>0</v>
      </c>
      <c r="AI845" s="49" t="str">
        <f ca="1">IF(B845="","",OFFSET(table_admin1[[#Headers],[ADM1_PT]],MATCH(B845,admin1,0),1))</f>
        <v/>
      </c>
      <c r="AJ845" s="49" t="str">
        <f t="shared" ca="1" si="26"/>
        <v/>
      </c>
      <c r="AK845" s="49" t="str">
        <f t="shared" ca="1" si="27"/>
        <v/>
      </c>
    </row>
    <row r="846" spans="29:37" x14ac:dyDescent="0.2">
      <c r="AC846" s="1">
        <f>IF(ISBLANK(cp[[#This Row],[total_boys]]),SUM(cp[[#This Row],[boys_0-5_reached]],cp[[#This Row],[boys_6-12_reached]],cp[[#This Row],[boys_13-18_reached]]),cp[[#This Row],[total_boys]])</f>
        <v>0</v>
      </c>
      <c r="AD846" s="1">
        <f>IF(ISBLANK(cp[[#This Row],[total_girls]]),SUM(cp[[#This Row],[girls_0-5_reached]],cp[[#This Row],[girls_6-12_reached]],cp[[#This Row],[girls_13-18_reached]]),cp[[#This Row],[total_girls]])</f>
        <v>0</v>
      </c>
      <c r="AE846" s="1">
        <f>IF(ISBLANK(cp[[#This Row],[total_children]]),SUM(cp[[#This Row],[calc_boys]],cp[[#This Row],[calc_girls]]),cp[[#This Row],[total_children]])</f>
        <v>0</v>
      </c>
      <c r="AF846" s="1">
        <f>IF(ISBLANK(cp[[#This Row],[total_pwd]]),SUM(cp[[#This Row],[total_pwd_men]],cp[[#This Row],[total_pwd_women]]),cp[[#This Row],[total_pwd]])</f>
        <v>0</v>
      </c>
      <c r="AG846" s="1">
        <f>IF(ISBLANK(cp[[#This Row],[total_adults]]),SUM(cp[[#This Row],[total_men]],cp[[#This Row],[total_women]]),cp[[#This Row],[total_adults]])</f>
        <v>0</v>
      </c>
      <c r="AH846" s="1">
        <f>IF(ISBLANK(cp[[#This Row],[total_beneficiaries_reached]]),SUM(cp[[#This Row],[calc_children]],cp[[#This Row],[calc_adults]]),cp[[#This Row],[total_beneficiaries_reached]])</f>
        <v>0</v>
      </c>
      <c r="AI846" s="49" t="str">
        <f ca="1">IF(B846="","",OFFSET(table_admin1[[#Headers],[ADM1_PT]],MATCH(B846,admin1,0),1))</f>
        <v/>
      </c>
      <c r="AJ846" s="49" t="str">
        <f t="shared" ca="1" si="26"/>
        <v/>
      </c>
      <c r="AK846" s="49" t="str">
        <f t="shared" ca="1" si="27"/>
        <v/>
      </c>
    </row>
    <row r="847" spans="29:37" x14ac:dyDescent="0.2">
      <c r="AC847" s="1">
        <f>IF(ISBLANK(cp[[#This Row],[total_boys]]),SUM(cp[[#This Row],[boys_0-5_reached]],cp[[#This Row],[boys_6-12_reached]],cp[[#This Row],[boys_13-18_reached]]),cp[[#This Row],[total_boys]])</f>
        <v>0</v>
      </c>
      <c r="AD847" s="1">
        <f>IF(ISBLANK(cp[[#This Row],[total_girls]]),SUM(cp[[#This Row],[girls_0-5_reached]],cp[[#This Row],[girls_6-12_reached]],cp[[#This Row],[girls_13-18_reached]]),cp[[#This Row],[total_girls]])</f>
        <v>0</v>
      </c>
      <c r="AE847" s="1">
        <f>IF(ISBLANK(cp[[#This Row],[total_children]]),SUM(cp[[#This Row],[calc_boys]],cp[[#This Row],[calc_girls]]),cp[[#This Row],[total_children]])</f>
        <v>0</v>
      </c>
      <c r="AF847" s="1">
        <f>IF(ISBLANK(cp[[#This Row],[total_pwd]]),SUM(cp[[#This Row],[total_pwd_men]],cp[[#This Row],[total_pwd_women]]),cp[[#This Row],[total_pwd]])</f>
        <v>0</v>
      </c>
      <c r="AG847" s="1">
        <f>IF(ISBLANK(cp[[#This Row],[total_adults]]),SUM(cp[[#This Row],[total_men]],cp[[#This Row],[total_women]]),cp[[#This Row],[total_adults]])</f>
        <v>0</v>
      </c>
      <c r="AH847" s="1">
        <f>IF(ISBLANK(cp[[#This Row],[total_beneficiaries_reached]]),SUM(cp[[#This Row],[calc_children]],cp[[#This Row],[calc_adults]]),cp[[#This Row],[total_beneficiaries_reached]])</f>
        <v>0</v>
      </c>
      <c r="AI847" s="49" t="str">
        <f ca="1">IF(B847="","",OFFSET(table_admin1[[#Headers],[ADM1_PT]],MATCH(B847,admin1,0),1))</f>
        <v/>
      </c>
      <c r="AJ847" s="49" t="str">
        <f t="shared" ca="1" si="26"/>
        <v/>
      </c>
      <c r="AK847" s="49" t="str">
        <f t="shared" ca="1" si="27"/>
        <v/>
      </c>
    </row>
    <row r="848" spans="29:37" x14ac:dyDescent="0.2">
      <c r="AC848" s="1">
        <f>IF(ISBLANK(cp[[#This Row],[total_boys]]),SUM(cp[[#This Row],[boys_0-5_reached]],cp[[#This Row],[boys_6-12_reached]],cp[[#This Row],[boys_13-18_reached]]),cp[[#This Row],[total_boys]])</f>
        <v>0</v>
      </c>
      <c r="AD848" s="1">
        <f>IF(ISBLANK(cp[[#This Row],[total_girls]]),SUM(cp[[#This Row],[girls_0-5_reached]],cp[[#This Row],[girls_6-12_reached]],cp[[#This Row],[girls_13-18_reached]]),cp[[#This Row],[total_girls]])</f>
        <v>0</v>
      </c>
      <c r="AE848" s="1">
        <f>IF(ISBLANK(cp[[#This Row],[total_children]]),SUM(cp[[#This Row],[calc_boys]],cp[[#This Row],[calc_girls]]),cp[[#This Row],[total_children]])</f>
        <v>0</v>
      </c>
      <c r="AF848" s="1">
        <f>IF(ISBLANK(cp[[#This Row],[total_pwd]]),SUM(cp[[#This Row],[total_pwd_men]],cp[[#This Row],[total_pwd_women]]),cp[[#This Row],[total_pwd]])</f>
        <v>0</v>
      </c>
      <c r="AG848" s="1">
        <f>IF(ISBLANK(cp[[#This Row],[total_adults]]),SUM(cp[[#This Row],[total_men]],cp[[#This Row],[total_women]]),cp[[#This Row],[total_adults]])</f>
        <v>0</v>
      </c>
      <c r="AH848" s="1">
        <f>IF(ISBLANK(cp[[#This Row],[total_beneficiaries_reached]]),SUM(cp[[#This Row],[calc_children]],cp[[#This Row],[calc_adults]]),cp[[#This Row],[total_beneficiaries_reached]])</f>
        <v>0</v>
      </c>
      <c r="AI848" s="49" t="str">
        <f ca="1">IF(B848="","",OFFSET(table_admin1[[#Headers],[ADM1_PT]],MATCH(B848,admin1,0),1))</f>
        <v/>
      </c>
      <c r="AJ848" s="49" t="str">
        <f t="shared" ca="1" si="26"/>
        <v/>
      </c>
      <c r="AK848" s="49" t="str">
        <f t="shared" ca="1" si="27"/>
        <v/>
      </c>
    </row>
    <row r="849" spans="29:37" x14ac:dyDescent="0.2">
      <c r="AC849" s="1">
        <f>IF(ISBLANK(cp[[#This Row],[total_boys]]),SUM(cp[[#This Row],[boys_0-5_reached]],cp[[#This Row],[boys_6-12_reached]],cp[[#This Row],[boys_13-18_reached]]),cp[[#This Row],[total_boys]])</f>
        <v>0</v>
      </c>
      <c r="AD849" s="1">
        <f>IF(ISBLANK(cp[[#This Row],[total_girls]]),SUM(cp[[#This Row],[girls_0-5_reached]],cp[[#This Row],[girls_6-12_reached]],cp[[#This Row],[girls_13-18_reached]]),cp[[#This Row],[total_girls]])</f>
        <v>0</v>
      </c>
      <c r="AE849" s="1">
        <f>IF(ISBLANK(cp[[#This Row],[total_children]]),SUM(cp[[#This Row],[calc_boys]],cp[[#This Row],[calc_girls]]),cp[[#This Row],[total_children]])</f>
        <v>0</v>
      </c>
      <c r="AF849" s="1">
        <f>IF(ISBLANK(cp[[#This Row],[total_pwd]]),SUM(cp[[#This Row],[total_pwd_men]],cp[[#This Row],[total_pwd_women]]),cp[[#This Row],[total_pwd]])</f>
        <v>0</v>
      </c>
      <c r="AG849" s="1">
        <f>IF(ISBLANK(cp[[#This Row],[total_adults]]),SUM(cp[[#This Row],[total_men]],cp[[#This Row],[total_women]]),cp[[#This Row],[total_adults]])</f>
        <v>0</v>
      </c>
      <c r="AH849" s="1">
        <f>IF(ISBLANK(cp[[#This Row],[total_beneficiaries_reached]]),SUM(cp[[#This Row],[calc_children]],cp[[#This Row],[calc_adults]]),cp[[#This Row],[total_beneficiaries_reached]])</f>
        <v>0</v>
      </c>
      <c r="AI849" s="49" t="str">
        <f ca="1">IF(B849="","",OFFSET(table_admin1[[#Headers],[ADM1_PT]],MATCH(B849,admin1,0),1))</f>
        <v/>
      </c>
      <c r="AJ849" s="49" t="str">
        <f t="shared" ca="1" si="26"/>
        <v/>
      </c>
      <c r="AK849" s="49" t="str">
        <f t="shared" ca="1" si="27"/>
        <v/>
      </c>
    </row>
    <row r="850" spans="29:37" x14ac:dyDescent="0.2">
      <c r="AC850" s="1">
        <f>IF(ISBLANK(cp[[#This Row],[total_boys]]),SUM(cp[[#This Row],[boys_0-5_reached]],cp[[#This Row],[boys_6-12_reached]],cp[[#This Row],[boys_13-18_reached]]),cp[[#This Row],[total_boys]])</f>
        <v>0</v>
      </c>
      <c r="AD850" s="1">
        <f>IF(ISBLANK(cp[[#This Row],[total_girls]]),SUM(cp[[#This Row],[girls_0-5_reached]],cp[[#This Row],[girls_6-12_reached]],cp[[#This Row],[girls_13-18_reached]]),cp[[#This Row],[total_girls]])</f>
        <v>0</v>
      </c>
      <c r="AE850" s="1">
        <f>IF(ISBLANK(cp[[#This Row],[total_children]]),SUM(cp[[#This Row],[calc_boys]],cp[[#This Row],[calc_girls]]),cp[[#This Row],[total_children]])</f>
        <v>0</v>
      </c>
      <c r="AF850" s="1">
        <f>IF(ISBLANK(cp[[#This Row],[total_pwd]]),SUM(cp[[#This Row],[total_pwd_men]],cp[[#This Row],[total_pwd_women]]),cp[[#This Row],[total_pwd]])</f>
        <v>0</v>
      </c>
      <c r="AG850" s="1">
        <f>IF(ISBLANK(cp[[#This Row],[total_adults]]),SUM(cp[[#This Row],[total_men]],cp[[#This Row],[total_women]]),cp[[#This Row],[total_adults]])</f>
        <v>0</v>
      </c>
      <c r="AH850" s="1">
        <f>IF(ISBLANK(cp[[#This Row],[total_beneficiaries_reached]]),SUM(cp[[#This Row],[calc_children]],cp[[#This Row],[calc_adults]]),cp[[#This Row],[total_beneficiaries_reached]])</f>
        <v>0</v>
      </c>
      <c r="AI850" s="49" t="str">
        <f ca="1">IF(B850="","",OFFSET(table_admin1[[#Headers],[ADM1_PT]],MATCH(B850,admin1,0),1))</f>
        <v/>
      </c>
      <c r="AJ850" s="49" t="str">
        <f t="shared" ca="1" si="26"/>
        <v/>
      </c>
      <c r="AK850" s="49" t="str">
        <f t="shared" ca="1" si="27"/>
        <v/>
      </c>
    </row>
    <row r="851" spans="29:37" x14ac:dyDescent="0.2">
      <c r="AC851" s="1">
        <f>IF(ISBLANK(cp[[#This Row],[total_boys]]),SUM(cp[[#This Row],[boys_0-5_reached]],cp[[#This Row],[boys_6-12_reached]],cp[[#This Row],[boys_13-18_reached]]),cp[[#This Row],[total_boys]])</f>
        <v>0</v>
      </c>
      <c r="AD851" s="1">
        <f>IF(ISBLANK(cp[[#This Row],[total_girls]]),SUM(cp[[#This Row],[girls_0-5_reached]],cp[[#This Row],[girls_6-12_reached]],cp[[#This Row],[girls_13-18_reached]]),cp[[#This Row],[total_girls]])</f>
        <v>0</v>
      </c>
      <c r="AE851" s="1">
        <f>IF(ISBLANK(cp[[#This Row],[total_children]]),SUM(cp[[#This Row],[calc_boys]],cp[[#This Row],[calc_girls]]),cp[[#This Row],[total_children]])</f>
        <v>0</v>
      </c>
      <c r="AF851" s="1">
        <f>IF(ISBLANK(cp[[#This Row],[total_pwd]]),SUM(cp[[#This Row],[total_pwd_men]],cp[[#This Row],[total_pwd_women]]),cp[[#This Row],[total_pwd]])</f>
        <v>0</v>
      </c>
      <c r="AG851" s="1">
        <f>IF(ISBLANK(cp[[#This Row],[total_adults]]),SUM(cp[[#This Row],[total_men]],cp[[#This Row],[total_women]]),cp[[#This Row],[total_adults]])</f>
        <v>0</v>
      </c>
      <c r="AH851" s="1">
        <f>IF(ISBLANK(cp[[#This Row],[total_beneficiaries_reached]]),SUM(cp[[#This Row],[calc_children]],cp[[#This Row],[calc_adults]]),cp[[#This Row],[total_beneficiaries_reached]])</f>
        <v>0</v>
      </c>
      <c r="AI851" s="49" t="str">
        <f ca="1">IF(B851="","",OFFSET(table_admin1[[#Headers],[ADM1_PT]],MATCH(B851,admin1,0),1))</f>
        <v/>
      </c>
      <c r="AJ851" s="49" t="str">
        <f t="shared" ca="1" si="26"/>
        <v/>
      </c>
      <c r="AK851" s="49" t="str">
        <f t="shared" ca="1" si="27"/>
        <v/>
      </c>
    </row>
    <row r="852" spans="29:37" x14ac:dyDescent="0.2">
      <c r="AC852" s="1">
        <f>IF(ISBLANK(cp[[#This Row],[total_boys]]),SUM(cp[[#This Row],[boys_0-5_reached]],cp[[#This Row],[boys_6-12_reached]],cp[[#This Row],[boys_13-18_reached]]),cp[[#This Row],[total_boys]])</f>
        <v>0</v>
      </c>
      <c r="AD852" s="1">
        <f>IF(ISBLANK(cp[[#This Row],[total_girls]]),SUM(cp[[#This Row],[girls_0-5_reached]],cp[[#This Row],[girls_6-12_reached]],cp[[#This Row],[girls_13-18_reached]]),cp[[#This Row],[total_girls]])</f>
        <v>0</v>
      </c>
      <c r="AE852" s="1">
        <f>IF(ISBLANK(cp[[#This Row],[total_children]]),SUM(cp[[#This Row],[calc_boys]],cp[[#This Row],[calc_girls]]),cp[[#This Row],[total_children]])</f>
        <v>0</v>
      </c>
      <c r="AF852" s="1">
        <f>IF(ISBLANK(cp[[#This Row],[total_pwd]]),SUM(cp[[#This Row],[total_pwd_men]],cp[[#This Row],[total_pwd_women]]),cp[[#This Row],[total_pwd]])</f>
        <v>0</v>
      </c>
      <c r="AG852" s="1">
        <f>IF(ISBLANK(cp[[#This Row],[total_adults]]),SUM(cp[[#This Row],[total_men]],cp[[#This Row],[total_women]]),cp[[#This Row],[total_adults]])</f>
        <v>0</v>
      </c>
      <c r="AH852" s="1">
        <f>IF(ISBLANK(cp[[#This Row],[total_beneficiaries_reached]]),SUM(cp[[#This Row],[calc_children]],cp[[#This Row],[calc_adults]]),cp[[#This Row],[total_beneficiaries_reached]])</f>
        <v>0</v>
      </c>
      <c r="AI852" s="49" t="str">
        <f ca="1">IF(B852="","",OFFSET(table_admin1[[#Headers],[ADM1_PT]],MATCH(B852,admin1,0),1))</f>
        <v/>
      </c>
      <c r="AJ852" s="49" t="str">
        <f t="shared" ca="1" si="26"/>
        <v/>
      </c>
      <c r="AK852" s="49" t="str">
        <f t="shared" ca="1" si="27"/>
        <v/>
      </c>
    </row>
    <row r="853" spans="29:37" x14ac:dyDescent="0.2">
      <c r="AC853" s="1">
        <f>IF(ISBLANK(cp[[#This Row],[total_boys]]),SUM(cp[[#This Row],[boys_0-5_reached]],cp[[#This Row],[boys_6-12_reached]],cp[[#This Row],[boys_13-18_reached]]),cp[[#This Row],[total_boys]])</f>
        <v>0</v>
      </c>
      <c r="AD853" s="1">
        <f>IF(ISBLANK(cp[[#This Row],[total_girls]]),SUM(cp[[#This Row],[girls_0-5_reached]],cp[[#This Row],[girls_6-12_reached]],cp[[#This Row],[girls_13-18_reached]]),cp[[#This Row],[total_girls]])</f>
        <v>0</v>
      </c>
      <c r="AE853" s="1">
        <f>IF(ISBLANK(cp[[#This Row],[total_children]]),SUM(cp[[#This Row],[calc_boys]],cp[[#This Row],[calc_girls]]),cp[[#This Row],[total_children]])</f>
        <v>0</v>
      </c>
      <c r="AF853" s="1">
        <f>IF(ISBLANK(cp[[#This Row],[total_pwd]]),SUM(cp[[#This Row],[total_pwd_men]],cp[[#This Row],[total_pwd_women]]),cp[[#This Row],[total_pwd]])</f>
        <v>0</v>
      </c>
      <c r="AG853" s="1">
        <f>IF(ISBLANK(cp[[#This Row],[total_adults]]),SUM(cp[[#This Row],[total_men]],cp[[#This Row],[total_women]]),cp[[#This Row],[total_adults]])</f>
        <v>0</v>
      </c>
      <c r="AH853" s="1">
        <f>IF(ISBLANK(cp[[#This Row],[total_beneficiaries_reached]]),SUM(cp[[#This Row],[calc_children]],cp[[#This Row],[calc_adults]]),cp[[#This Row],[total_beneficiaries_reached]])</f>
        <v>0</v>
      </c>
      <c r="AI853" s="49" t="str">
        <f ca="1">IF(B853="","",OFFSET(table_admin1[[#Headers],[ADM1_PT]],MATCH(B853,admin1,0),1))</f>
        <v/>
      </c>
      <c r="AJ853" s="49" t="str">
        <f t="shared" ca="1" si="26"/>
        <v/>
      </c>
      <c r="AK853" s="49" t="str">
        <f t="shared" ca="1" si="27"/>
        <v/>
      </c>
    </row>
    <row r="854" spans="29:37" x14ac:dyDescent="0.2">
      <c r="AC854" s="1">
        <f>IF(ISBLANK(cp[[#This Row],[total_boys]]),SUM(cp[[#This Row],[boys_0-5_reached]],cp[[#This Row],[boys_6-12_reached]],cp[[#This Row],[boys_13-18_reached]]),cp[[#This Row],[total_boys]])</f>
        <v>0</v>
      </c>
      <c r="AD854" s="1">
        <f>IF(ISBLANK(cp[[#This Row],[total_girls]]),SUM(cp[[#This Row],[girls_0-5_reached]],cp[[#This Row],[girls_6-12_reached]],cp[[#This Row],[girls_13-18_reached]]),cp[[#This Row],[total_girls]])</f>
        <v>0</v>
      </c>
      <c r="AE854" s="1">
        <f>IF(ISBLANK(cp[[#This Row],[total_children]]),SUM(cp[[#This Row],[calc_boys]],cp[[#This Row],[calc_girls]]),cp[[#This Row],[total_children]])</f>
        <v>0</v>
      </c>
      <c r="AF854" s="1">
        <f>IF(ISBLANK(cp[[#This Row],[total_pwd]]),SUM(cp[[#This Row],[total_pwd_men]],cp[[#This Row],[total_pwd_women]]),cp[[#This Row],[total_pwd]])</f>
        <v>0</v>
      </c>
      <c r="AG854" s="1">
        <f>IF(ISBLANK(cp[[#This Row],[total_adults]]),SUM(cp[[#This Row],[total_men]],cp[[#This Row],[total_women]]),cp[[#This Row],[total_adults]])</f>
        <v>0</v>
      </c>
      <c r="AH854" s="1">
        <f>IF(ISBLANK(cp[[#This Row],[total_beneficiaries_reached]]),SUM(cp[[#This Row],[calc_children]],cp[[#This Row],[calc_adults]]),cp[[#This Row],[total_beneficiaries_reached]])</f>
        <v>0</v>
      </c>
      <c r="AI854" s="49" t="str">
        <f ca="1">IF(B854="","",OFFSET(table_admin1[[#Headers],[ADM1_PT]],MATCH(B854,admin1,0),1))</f>
        <v/>
      </c>
      <c r="AJ854" s="49" t="str">
        <f t="shared" ca="1" si="26"/>
        <v/>
      </c>
      <c r="AK854" s="49" t="str">
        <f t="shared" ca="1" si="27"/>
        <v/>
      </c>
    </row>
    <row r="855" spans="29:37" x14ac:dyDescent="0.2">
      <c r="AC855" s="1">
        <f>IF(ISBLANK(cp[[#This Row],[total_boys]]),SUM(cp[[#This Row],[boys_0-5_reached]],cp[[#This Row],[boys_6-12_reached]],cp[[#This Row],[boys_13-18_reached]]),cp[[#This Row],[total_boys]])</f>
        <v>0</v>
      </c>
      <c r="AD855" s="1">
        <f>IF(ISBLANK(cp[[#This Row],[total_girls]]),SUM(cp[[#This Row],[girls_0-5_reached]],cp[[#This Row],[girls_6-12_reached]],cp[[#This Row],[girls_13-18_reached]]),cp[[#This Row],[total_girls]])</f>
        <v>0</v>
      </c>
      <c r="AE855" s="1">
        <f>IF(ISBLANK(cp[[#This Row],[total_children]]),SUM(cp[[#This Row],[calc_boys]],cp[[#This Row],[calc_girls]]),cp[[#This Row],[total_children]])</f>
        <v>0</v>
      </c>
      <c r="AF855" s="1">
        <f>IF(ISBLANK(cp[[#This Row],[total_pwd]]),SUM(cp[[#This Row],[total_pwd_men]],cp[[#This Row],[total_pwd_women]]),cp[[#This Row],[total_pwd]])</f>
        <v>0</v>
      </c>
      <c r="AG855" s="1">
        <f>IF(ISBLANK(cp[[#This Row],[total_adults]]),SUM(cp[[#This Row],[total_men]],cp[[#This Row],[total_women]]),cp[[#This Row],[total_adults]])</f>
        <v>0</v>
      </c>
      <c r="AH855" s="1">
        <f>IF(ISBLANK(cp[[#This Row],[total_beneficiaries_reached]]),SUM(cp[[#This Row],[calc_children]],cp[[#This Row],[calc_adults]]),cp[[#This Row],[total_beneficiaries_reached]])</f>
        <v>0</v>
      </c>
      <c r="AI855" s="49" t="str">
        <f ca="1">IF(B855="","",OFFSET(table_admin1[[#Headers],[ADM1_PT]],MATCH(B855,admin1,0),1))</f>
        <v/>
      </c>
      <c r="AJ855" s="49" t="str">
        <f t="shared" ca="1" si="26"/>
        <v/>
      </c>
      <c r="AK855" s="49" t="str">
        <f t="shared" ca="1" si="27"/>
        <v/>
      </c>
    </row>
    <row r="856" spans="29:37" x14ac:dyDescent="0.2">
      <c r="AC856" s="1">
        <f>IF(ISBLANK(cp[[#This Row],[total_boys]]),SUM(cp[[#This Row],[boys_0-5_reached]],cp[[#This Row],[boys_6-12_reached]],cp[[#This Row],[boys_13-18_reached]]),cp[[#This Row],[total_boys]])</f>
        <v>0</v>
      </c>
      <c r="AD856" s="1">
        <f>IF(ISBLANK(cp[[#This Row],[total_girls]]),SUM(cp[[#This Row],[girls_0-5_reached]],cp[[#This Row],[girls_6-12_reached]],cp[[#This Row],[girls_13-18_reached]]),cp[[#This Row],[total_girls]])</f>
        <v>0</v>
      </c>
      <c r="AE856" s="1">
        <f>IF(ISBLANK(cp[[#This Row],[total_children]]),SUM(cp[[#This Row],[calc_boys]],cp[[#This Row],[calc_girls]]),cp[[#This Row],[total_children]])</f>
        <v>0</v>
      </c>
      <c r="AF856" s="1">
        <f>IF(ISBLANK(cp[[#This Row],[total_pwd]]),SUM(cp[[#This Row],[total_pwd_men]],cp[[#This Row],[total_pwd_women]]),cp[[#This Row],[total_pwd]])</f>
        <v>0</v>
      </c>
      <c r="AG856" s="1">
        <f>IF(ISBLANK(cp[[#This Row],[total_adults]]),SUM(cp[[#This Row],[total_men]],cp[[#This Row],[total_women]]),cp[[#This Row],[total_adults]])</f>
        <v>0</v>
      </c>
      <c r="AH856" s="1">
        <f>IF(ISBLANK(cp[[#This Row],[total_beneficiaries_reached]]),SUM(cp[[#This Row],[calc_children]],cp[[#This Row],[calc_adults]]),cp[[#This Row],[total_beneficiaries_reached]])</f>
        <v>0</v>
      </c>
      <c r="AI856" s="49" t="str">
        <f ca="1">IF(B856="","",OFFSET(table_admin1[[#Headers],[ADM1_PT]],MATCH(B856,admin1,0),1))</f>
        <v/>
      </c>
      <c r="AJ856" s="49" t="str">
        <f t="shared" ca="1" si="26"/>
        <v/>
      </c>
      <c r="AK856" s="49" t="str">
        <f t="shared" ca="1" si="27"/>
        <v/>
      </c>
    </row>
    <row r="857" spans="29:37" x14ac:dyDescent="0.2">
      <c r="AC857" s="1">
        <f>IF(ISBLANK(cp[[#This Row],[total_boys]]),SUM(cp[[#This Row],[boys_0-5_reached]],cp[[#This Row],[boys_6-12_reached]],cp[[#This Row],[boys_13-18_reached]]),cp[[#This Row],[total_boys]])</f>
        <v>0</v>
      </c>
      <c r="AD857" s="1">
        <f>IF(ISBLANK(cp[[#This Row],[total_girls]]),SUM(cp[[#This Row],[girls_0-5_reached]],cp[[#This Row],[girls_6-12_reached]],cp[[#This Row],[girls_13-18_reached]]),cp[[#This Row],[total_girls]])</f>
        <v>0</v>
      </c>
      <c r="AE857" s="1">
        <f>IF(ISBLANK(cp[[#This Row],[total_children]]),SUM(cp[[#This Row],[calc_boys]],cp[[#This Row],[calc_girls]]),cp[[#This Row],[total_children]])</f>
        <v>0</v>
      </c>
      <c r="AF857" s="1">
        <f>IF(ISBLANK(cp[[#This Row],[total_pwd]]),SUM(cp[[#This Row],[total_pwd_men]],cp[[#This Row],[total_pwd_women]]),cp[[#This Row],[total_pwd]])</f>
        <v>0</v>
      </c>
      <c r="AG857" s="1">
        <f>IF(ISBLANK(cp[[#This Row],[total_adults]]),SUM(cp[[#This Row],[total_men]],cp[[#This Row],[total_women]]),cp[[#This Row],[total_adults]])</f>
        <v>0</v>
      </c>
      <c r="AH857" s="1">
        <f>IF(ISBLANK(cp[[#This Row],[total_beneficiaries_reached]]),SUM(cp[[#This Row],[calc_children]],cp[[#This Row],[calc_adults]]),cp[[#This Row],[total_beneficiaries_reached]])</f>
        <v>0</v>
      </c>
      <c r="AI857" s="49" t="str">
        <f ca="1">IF(B857="","",OFFSET(table_admin1[[#Headers],[ADM1_PT]],MATCH(B857,admin1,0),1))</f>
        <v/>
      </c>
      <c r="AJ857" s="49" t="str">
        <f t="shared" ca="1" si="26"/>
        <v/>
      </c>
      <c r="AK857" s="49" t="str">
        <f t="shared" ca="1" si="27"/>
        <v/>
      </c>
    </row>
    <row r="858" spans="29:37" x14ac:dyDescent="0.2">
      <c r="AC858" s="1">
        <f>IF(ISBLANK(cp[[#This Row],[total_boys]]),SUM(cp[[#This Row],[boys_0-5_reached]],cp[[#This Row],[boys_6-12_reached]],cp[[#This Row],[boys_13-18_reached]]),cp[[#This Row],[total_boys]])</f>
        <v>0</v>
      </c>
      <c r="AD858" s="1">
        <f>IF(ISBLANK(cp[[#This Row],[total_girls]]),SUM(cp[[#This Row],[girls_0-5_reached]],cp[[#This Row],[girls_6-12_reached]],cp[[#This Row],[girls_13-18_reached]]),cp[[#This Row],[total_girls]])</f>
        <v>0</v>
      </c>
      <c r="AE858" s="1">
        <f>IF(ISBLANK(cp[[#This Row],[total_children]]),SUM(cp[[#This Row],[calc_boys]],cp[[#This Row],[calc_girls]]),cp[[#This Row],[total_children]])</f>
        <v>0</v>
      </c>
      <c r="AF858" s="1">
        <f>IF(ISBLANK(cp[[#This Row],[total_pwd]]),SUM(cp[[#This Row],[total_pwd_men]],cp[[#This Row],[total_pwd_women]]),cp[[#This Row],[total_pwd]])</f>
        <v>0</v>
      </c>
      <c r="AG858" s="1">
        <f>IF(ISBLANK(cp[[#This Row],[total_adults]]),SUM(cp[[#This Row],[total_men]],cp[[#This Row],[total_women]]),cp[[#This Row],[total_adults]])</f>
        <v>0</v>
      </c>
      <c r="AH858" s="1">
        <f>IF(ISBLANK(cp[[#This Row],[total_beneficiaries_reached]]),SUM(cp[[#This Row],[calc_children]],cp[[#This Row],[calc_adults]]),cp[[#This Row],[total_beneficiaries_reached]])</f>
        <v>0</v>
      </c>
      <c r="AI858" s="49" t="str">
        <f ca="1">IF(B858="","",OFFSET(table_admin1[[#Headers],[ADM1_PT]],MATCH(B858,admin1,0),1))</f>
        <v/>
      </c>
      <c r="AJ858" s="49" t="str">
        <f t="shared" ca="1" si="26"/>
        <v/>
      </c>
      <c r="AK858" s="49" t="str">
        <f t="shared" ca="1" si="27"/>
        <v/>
      </c>
    </row>
    <row r="859" spans="29:37" x14ac:dyDescent="0.2">
      <c r="AC859" s="1">
        <f>IF(ISBLANK(cp[[#This Row],[total_boys]]),SUM(cp[[#This Row],[boys_0-5_reached]],cp[[#This Row],[boys_6-12_reached]],cp[[#This Row],[boys_13-18_reached]]),cp[[#This Row],[total_boys]])</f>
        <v>0</v>
      </c>
      <c r="AD859" s="1">
        <f>IF(ISBLANK(cp[[#This Row],[total_girls]]),SUM(cp[[#This Row],[girls_0-5_reached]],cp[[#This Row],[girls_6-12_reached]],cp[[#This Row],[girls_13-18_reached]]),cp[[#This Row],[total_girls]])</f>
        <v>0</v>
      </c>
      <c r="AE859" s="1">
        <f>IF(ISBLANK(cp[[#This Row],[total_children]]),SUM(cp[[#This Row],[calc_boys]],cp[[#This Row],[calc_girls]]),cp[[#This Row],[total_children]])</f>
        <v>0</v>
      </c>
      <c r="AF859" s="1">
        <f>IF(ISBLANK(cp[[#This Row],[total_pwd]]),SUM(cp[[#This Row],[total_pwd_men]],cp[[#This Row],[total_pwd_women]]),cp[[#This Row],[total_pwd]])</f>
        <v>0</v>
      </c>
      <c r="AG859" s="1">
        <f>IF(ISBLANK(cp[[#This Row],[total_adults]]),SUM(cp[[#This Row],[total_men]],cp[[#This Row],[total_women]]),cp[[#This Row],[total_adults]])</f>
        <v>0</v>
      </c>
      <c r="AH859" s="1">
        <f>IF(ISBLANK(cp[[#This Row],[total_beneficiaries_reached]]),SUM(cp[[#This Row],[calc_children]],cp[[#This Row],[calc_adults]]),cp[[#This Row],[total_beneficiaries_reached]])</f>
        <v>0</v>
      </c>
      <c r="AI859" s="49" t="str">
        <f ca="1">IF(B859="","",OFFSET(table_admin1[[#Headers],[ADM1_PT]],MATCH(B859,admin1,0),1))</f>
        <v/>
      </c>
      <c r="AJ859" s="49" t="str">
        <f t="shared" ca="1" si="26"/>
        <v/>
      </c>
      <c r="AK859" s="49" t="str">
        <f t="shared" ca="1" si="27"/>
        <v/>
      </c>
    </row>
    <row r="860" spans="29:37" x14ac:dyDescent="0.2">
      <c r="AC860" s="1">
        <f>IF(ISBLANK(cp[[#This Row],[total_boys]]),SUM(cp[[#This Row],[boys_0-5_reached]],cp[[#This Row],[boys_6-12_reached]],cp[[#This Row],[boys_13-18_reached]]),cp[[#This Row],[total_boys]])</f>
        <v>0</v>
      </c>
      <c r="AD860" s="1">
        <f>IF(ISBLANK(cp[[#This Row],[total_girls]]),SUM(cp[[#This Row],[girls_0-5_reached]],cp[[#This Row],[girls_6-12_reached]],cp[[#This Row],[girls_13-18_reached]]),cp[[#This Row],[total_girls]])</f>
        <v>0</v>
      </c>
      <c r="AE860" s="1">
        <f>IF(ISBLANK(cp[[#This Row],[total_children]]),SUM(cp[[#This Row],[calc_boys]],cp[[#This Row],[calc_girls]]),cp[[#This Row],[total_children]])</f>
        <v>0</v>
      </c>
      <c r="AF860" s="1">
        <f>IF(ISBLANK(cp[[#This Row],[total_pwd]]),SUM(cp[[#This Row],[total_pwd_men]],cp[[#This Row],[total_pwd_women]]),cp[[#This Row],[total_pwd]])</f>
        <v>0</v>
      </c>
      <c r="AG860" s="1">
        <f>IF(ISBLANK(cp[[#This Row],[total_adults]]),SUM(cp[[#This Row],[total_men]],cp[[#This Row],[total_women]]),cp[[#This Row],[total_adults]])</f>
        <v>0</v>
      </c>
      <c r="AH860" s="1">
        <f>IF(ISBLANK(cp[[#This Row],[total_beneficiaries_reached]]),SUM(cp[[#This Row],[calc_children]],cp[[#This Row],[calc_adults]]),cp[[#This Row],[total_beneficiaries_reached]])</f>
        <v>0</v>
      </c>
      <c r="AI860" s="49" t="str">
        <f ca="1">IF(B860="","",OFFSET(table_admin1[[#Headers],[ADM1_PT]],MATCH(B860,admin1,0),1))</f>
        <v/>
      </c>
      <c r="AJ860" s="49" t="str">
        <f t="shared" ca="1" si="26"/>
        <v/>
      </c>
      <c r="AK860" s="49" t="str">
        <f t="shared" ca="1" si="27"/>
        <v/>
      </c>
    </row>
    <row r="861" spans="29:37" x14ac:dyDescent="0.2">
      <c r="AC861" s="1">
        <f>IF(ISBLANK(cp[[#This Row],[total_boys]]),SUM(cp[[#This Row],[boys_0-5_reached]],cp[[#This Row],[boys_6-12_reached]],cp[[#This Row],[boys_13-18_reached]]),cp[[#This Row],[total_boys]])</f>
        <v>0</v>
      </c>
      <c r="AD861" s="1">
        <f>IF(ISBLANK(cp[[#This Row],[total_girls]]),SUM(cp[[#This Row],[girls_0-5_reached]],cp[[#This Row],[girls_6-12_reached]],cp[[#This Row],[girls_13-18_reached]]),cp[[#This Row],[total_girls]])</f>
        <v>0</v>
      </c>
      <c r="AE861" s="1">
        <f>IF(ISBLANK(cp[[#This Row],[total_children]]),SUM(cp[[#This Row],[calc_boys]],cp[[#This Row],[calc_girls]]),cp[[#This Row],[total_children]])</f>
        <v>0</v>
      </c>
      <c r="AF861" s="1">
        <f>IF(ISBLANK(cp[[#This Row],[total_pwd]]),SUM(cp[[#This Row],[total_pwd_men]],cp[[#This Row],[total_pwd_women]]),cp[[#This Row],[total_pwd]])</f>
        <v>0</v>
      </c>
      <c r="AG861" s="1">
        <f>IF(ISBLANK(cp[[#This Row],[total_adults]]),SUM(cp[[#This Row],[total_men]],cp[[#This Row],[total_women]]),cp[[#This Row],[total_adults]])</f>
        <v>0</v>
      </c>
      <c r="AH861" s="1">
        <f>IF(ISBLANK(cp[[#This Row],[total_beneficiaries_reached]]),SUM(cp[[#This Row],[calc_children]],cp[[#This Row],[calc_adults]]),cp[[#This Row],[total_beneficiaries_reached]])</f>
        <v>0</v>
      </c>
      <c r="AI861" s="49" t="str">
        <f ca="1">IF(B861="","",OFFSET(table_admin1[[#Headers],[ADM1_PT]],MATCH(B861,admin1,0),1))</f>
        <v/>
      </c>
      <c r="AJ861" s="49" t="str">
        <f t="shared" ca="1" si="26"/>
        <v/>
      </c>
      <c r="AK861" s="49" t="str">
        <f t="shared" ca="1" si="27"/>
        <v/>
      </c>
    </row>
    <row r="862" spans="29:37" x14ac:dyDescent="0.2">
      <c r="AC862" s="1">
        <f>IF(ISBLANK(cp[[#This Row],[total_boys]]),SUM(cp[[#This Row],[boys_0-5_reached]],cp[[#This Row],[boys_6-12_reached]],cp[[#This Row],[boys_13-18_reached]]),cp[[#This Row],[total_boys]])</f>
        <v>0</v>
      </c>
      <c r="AD862" s="1">
        <f>IF(ISBLANK(cp[[#This Row],[total_girls]]),SUM(cp[[#This Row],[girls_0-5_reached]],cp[[#This Row],[girls_6-12_reached]],cp[[#This Row],[girls_13-18_reached]]),cp[[#This Row],[total_girls]])</f>
        <v>0</v>
      </c>
      <c r="AE862" s="1">
        <f>IF(ISBLANK(cp[[#This Row],[total_children]]),SUM(cp[[#This Row],[calc_boys]],cp[[#This Row],[calc_girls]]),cp[[#This Row],[total_children]])</f>
        <v>0</v>
      </c>
      <c r="AF862" s="1">
        <f>IF(ISBLANK(cp[[#This Row],[total_pwd]]),SUM(cp[[#This Row],[total_pwd_men]],cp[[#This Row],[total_pwd_women]]),cp[[#This Row],[total_pwd]])</f>
        <v>0</v>
      </c>
      <c r="AG862" s="1">
        <f>IF(ISBLANK(cp[[#This Row],[total_adults]]),SUM(cp[[#This Row],[total_men]],cp[[#This Row],[total_women]]),cp[[#This Row],[total_adults]])</f>
        <v>0</v>
      </c>
      <c r="AH862" s="1">
        <f>IF(ISBLANK(cp[[#This Row],[total_beneficiaries_reached]]),SUM(cp[[#This Row],[calc_children]],cp[[#This Row],[calc_adults]]),cp[[#This Row],[total_beneficiaries_reached]])</f>
        <v>0</v>
      </c>
      <c r="AI862" s="49" t="str">
        <f ca="1">IF(B862="","",OFFSET(table_admin1[[#Headers],[ADM1_PT]],MATCH(B862,admin1,0),1))</f>
        <v/>
      </c>
      <c r="AJ862" s="49" t="str">
        <f t="shared" ca="1" si="26"/>
        <v/>
      </c>
      <c r="AK862" s="49" t="str">
        <f t="shared" ca="1" si="27"/>
        <v/>
      </c>
    </row>
    <row r="863" spans="29:37" x14ac:dyDescent="0.2">
      <c r="AC863" s="1">
        <f>IF(ISBLANK(cp[[#This Row],[total_boys]]),SUM(cp[[#This Row],[boys_0-5_reached]],cp[[#This Row],[boys_6-12_reached]],cp[[#This Row],[boys_13-18_reached]]),cp[[#This Row],[total_boys]])</f>
        <v>0</v>
      </c>
      <c r="AD863" s="1">
        <f>IF(ISBLANK(cp[[#This Row],[total_girls]]),SUM(cp[[#This Row],[girls_0-5_reached]],cp[[#This Row],[girls_6-12_reached]],cp[[#This Row],[girls_13-18_reached]]),cp[[#This Row],[total_girls]])</f>
        <v>0</v>
      </c>
      <c r="AE863" s="1">
        <f>IF(ISBLANK(cp[[#This Row],[total_children]]),SUM(cp[[#This Row],[calc_boys]],cp[[#This Row],[calc_girls]]),cp[[#This Row],[total_children]])</f>
        <v>0</v>
      </c>
      <c r="AF863" s="1">
        <f>IF(ISBLANK(cp[[#This Row],[total_pwd]]),SUM(cp[[#This Row],[total_pwd_men]],cp[[#This Row],[total_pwd_women]]),cp[[#This Row],[total_pwd]])</f>
        <v>0</v>
      </c>
      <c r="AG863" s="1">
        <f>IF(ISBLANK(cp[[#This Row],[total_adults]]),SUM(cp[[#This Row],[total_men]],cp[[#This Row],[total_women]]),cp[[#This Row],[total_adults]])</f>
        <v>0</v>
      </c>
      <c r="AH863" s="1">
        <f>IF(ISBLANK(cp[[#This Row],[total_beneficiaries_reached]]),SUM(cp[[#This Row],[calc_children]],cp[[#This Row],[calc_adults]]),cp[[#This Row],[total_beneficiaries_reached]])</f>
        <v>0</v>
      </c>
      <c r="AI863" s="49" t="str">
        <f ca="1">IF(B863="","",OFFSET(table_admin1[[#Headers],[ADM1_PT]],MATCH(B863,admin1,0),1))</f>
        <v/>
      </c>
      <c r="AJ863" s="49" t="str">
        <f t="shared" ca="1" si="26"/>
        <v/>
      </c>
      <c r="AK863" s="49" t="str">
        <f t="shared" ca="1" si="27"/>
        <v/>
      </c>
    </row>
    <row r="864" spans="29:37" x14ac:dyDescent="0.2">
      <c r="AC864" s="1">
        <f>IF(ISBLANK(cp[[#This Row],[total_boys]]),SUM(cp[[#This Row],[boys_0-5_reached]],cp[[#This Row],[boys_6-12_reached]],cp[[#This Row],[boys_13-18_reached]]),cp[[#This Row],[total_boys]])</f>
        <v>0</v>
      </c>
      <c r="AD864" s="1">
        <f>IF(ISBLANK(cp[[#This Row],[total_girls]]),SUM(cp[[#This Row],[girls_0-5_reached]],cp[[#This Row],[girls_6-12_reached]],cp[[#This Row],[girls_13-18_reached]]),cp[[#This Row],[total_girls]])</f>
        <v>0</v>
      </c>
      <c r="AE864" s="1">
        <f>IF(ISBLANK(cp[[#This Row],[total_children]]),SUM(cp[[#This Row],[calc_boys]],cp[[#This Row],[calc_girls]]),cp[[#This Row],[total_children]])</f>
        <v>0</v>
      </c>
      <c r="AF864" s="1">
        <f>IF(ISBLANK(cp[[#This Row],[total_pwd]]),SUM(cp[[#This Row],[total_pwd_men]],cp[[#This Row],[total_pwd_women]]),cp[[#This Row],[total_pwd]])</f>
        <v>0</v>
      </c>
      <c r="AG864" s="1">
        <f>IF(ISBLANK(cp[[#This Row],[total_adults]]),SUM(cp[[#This Row],[total_men]],cp[[#This Row],[total_women]]),cp[[#This Row],[total_adults]])</f>
        <v>0</v>
      </c>
      <c r="AH864" s="1">
        <f>IF(ISBLANK(cp[[#This Row],[total_beneficiaries_reached]]),SUM(cp[[#This Row],[calc_children]],cp[[#This Row],[calc_adults]]),cp[[#This Row],[total_beneficiaries_reached]])</f>
        <v>0</v>
      </c>
      <c r="AI864" s="49" t="str">
        <f ca="1">IF(B864="","",OFFSET(table_admin1[[#Headers],[ADM1_PT]],MATCH(B864,admin1,0),1))</f>
        <v/>
      </c>
      <c r="AJ864" s="49" t="str">
        <f t="shared" ca="1" si="26"/>
        <v/>
      </c>
      <c r="AK864" s="49" t="str">
        <f t="shared" ca="1" si="27"/>
        <v/>
      </c>
    </row>
    <row r="865" spans="29:37" x14ac:dyDescent="0.2">
      <c r="AC865" s="1">
        <f>IF(ISBLANK(cp[[#This Row],[total_boys]]),SUM(cp[[#This Row],[boys_0-5_reached]],cp[[#This Row],[boys_6-12_reached]],cp[[#This Row],[boys_13-18_reached]]),cp[[#This Row],[total_boys]])</f>
        <v>0</v>
      </c>
      <c r="AD865" s="1">
        <f>IF(ISBLANK(cp[[#This Row],[total_girls]]),SUM(cp[[#This Row],[girls_0-5_reached]],cp[[#This Row],[girls_6-12_reached]],cp[[#This Row],[girls_13-18_reached]]),cp[[#This Row],[total_girls]])</f>
        <v>0</v>
      </c>
      <c r="AE865" s="1">
        <f>IF(ISBLANK(cp[[#This Row],[total_children]]),SUM(cp[[#This Row],[calc_boys]],cp[[#This Row],[calc_girls]]),cp[[#This Row],[total_children]])</f>
        <v>0</v>
      </c>
      <c r="AF865" s="1">
        <f>IF(ISBLANK(cp[[#This Row],[total_pwd]]),SUM(cp[[#This Row],[total_pwd_men]],cp[[#This Row],[total_pwd_women]]),cp[[#This Row],[total_pwd]])</f>
        <v>0</v>
      </c>
      <c r="AG865" s="1">
        <f>IF(ISBLANK(cp[[#This Row],[total_adults]]),SUM(cp[[#This Row],[total_men]],cp[[#This Row],[total_women]]),cp[[#This Row],[total_adults]])</f>
        <v>0</v>
      </c>
      <c r="AH865" s="1">
        <f>IF(ISBLANK(cp[[#This Row],[total_beneficiaries_reached]]),SUM(cp[[#This Row],[calc_children]],cp[[#This Row],[calc_adults]]),cp[[#This Row],[total_beneficiaries_reached]])</f>
        <v>0</v>
      </c>
      <c r="AI865" s="49" t="str">
        <f ca="1">IF(B865="","",OFFSET(table_admin1[[#Headers],[ADM1_PT]],MATCH(B865,admin1,0),1))</f>
        <v/>
      </c>
      <c r="AJ865" s="49" t="str">
        <f t="shared" ca="1" si="26"/>
        <v/>
      </c>
      <c r="AK865" s="49" t="str">
        <f t="shared" ca="1" si="27"/>
        <v/>
      </c>
    </row>
    <row r="866" spans="29:37" x14ac:dyDescent="0.2">
      <c r="AC866" s="1">
        <f>IF(ISBLANK(cp[[#This Row],[total_boys]]),SUM(cp[[#This Row],[boys_0-5_reached]],cp[[#This Row],[boys_6-12_reached]],cp[[#This Row],[boys_13-18_reached]]),cp[[#This Row],[total_boys]])</f>
        <v>0</v>
      </c>
      <c r="AD866" s="1">
        <f>IF(ISBLANK(cp[[#This Row],[total_girls]]),SUM(cp[[#This Row],[girls_0-5_reached]],cp[[#This Row],[girls_6-12_reached]],cp[[#This Row],[girls_13-18_reached]]),cp[[#This Row],[total_girls]])</f>
        <v>0</v>
      </c>
      <c r="AE866" s="1">
        <f>IF(ISBLANK(cp[[#This Row],[total_children]]),SUM(cp[[#This Row],[calc_boys]],cp[[#This Row],[calc_girls]]),cp[[#This Row],[total_children]])</f>
        <v>0</v>
      </c>
      <c r="AF866" s="1">
        <f>IF(ISBLANK(cp[[#This Row],[total_pwd]]),SUM(cp[[#This Row],[total_pwd_men]],cp[[#This Row],[total_pwd_women]]),cp[[#This Row],[total_pwd]])</f>
        <v>0</v>
      </c>
      <c r="AG866" s="1">
        <f>IF(ISBLANK(cp[[#This Row],[total_adults]]),SUM(cp[[#This Row],[total_men]],cp[[#This Row],[total_women]]),cp[[#This Row],[total_adults]])</f>
        <v>0</v>
      </c>
      <c r="AH866" s="1">
        <f>IF(ISBLANK(cp[[#This Row],[total_beneficiaries_reached]]),SUM(cp[[#This Row],[calc_children]],cp[[#This Row],[calc_adults]]),cp[[#This Row],[total_beneficiaries_reached]])</f>
        <v>0</v>
      </c>
      <c r="AI866" s="49" t="str">
        <f ca="1">IF(B866="","",OFFSET(table_admin1[[#Headers],[ADM1_PT]],MATCH(B866,admin1,0),1))</f>
        <v/>
      </c>
      <c r="AJ866" s="49" t="str">
        <f t="shared" ca="1" si="26"/>
        <v/>
      </c>
      <c r="AK866" s="49" t="str">
        <f t="shared" ca="1" si="27"/>
        <v/>
      </c>
    </row>
    <row r="867" spans="29:37" x14ac:dyDescent="0.2">
      <c r="AC867" s="1">
        <f>IF(ISBLANK(cp[[#This Row],[total_boys]]),SUM(cp[[#This Row],[boys_0-5_reached]],cp[[#This Row],[boys_6-12_reached]],cp[[#This Row],[boys_13-18_reached]]),cp[[#This Row],[total_boys]])</f>
        <v>0</v>
      </c>
      <c r="AD867" s="1">
        <f>IF(ISBLANK(cp[[#This Row],[total_girls]]),SUM(cp[[#This Row],[girls_0-5_reached]],cp[[#This Row],[girls_6-12_reached]],cp[[#This Row],[girls_13-18_reached]]),cp[[#This Row],[total_girls]])</f>
        <v>0</v>
      </c>
      <c r="AE867" s="1">
        <f>IF(ISBLANK(cp[[#This Row],[total_children]]),SUM(cp[[#This Row],[calc_boys]],cp[[#This Row],[calc_girls]]),cp[[#This Row],[total_children]])</f>
        <v>0</v>
      </c>
      <c r="AF867" s="1">
        <f>IF(ISBLANK(cp[[#This Row],[total_pwd]]),SUM(cp[[#This Row],[total_pwd_men]],cp[[#This Row],[total_pwd_women]]),cp[[#This Row],[total_pwd]])</f>
        <v>0</v>
      </c>
      <c r="AG867" s="1">
        <f>IF(ISBLANK(cp[[#This Row],[total_adults]]),SUM(cp[[#This Row],[total_men]],cp[[#This Row],[total_women]]),cp[[#This Row],[total_adults]])</f>
        <v>0</v>
      </c>
      <c r="AH867" s="1">
        <f>IF(ISBLANK(cp[[#This Row],[total_beneficiaries_reached]]),SUM(cp[[#This Row],[calc_children]],cp[[#This Row],[calc_adults]]),cp[[#This Row],[total_beneficiaries_reached]])</f>
        <v>0</v>
      </c>
      <c r="AI867" s="49" t="str">
        <f ca="1">IF(B867="","",OFFSET(table_admin1[[#Headers],[ADM1_PT]],MATCH(B867,admin1,0),1))</f>
        <v/>
      </c>
      <c r="AJ867" s="49" t="str">
        <f t="shared" ca="1" si="26"/>
        <v/>
      </c>
      <c r="AK867" s="49" t="str">
        <f t="shared" ca="1" si="27"/>
        <v/>
      </c>
    </row>
    <row r="868" spans="29:37" x14ac:dyDescent="0.2">
      <c r="AC868" s="1">
        <f>IF(ISBLANK(cp[[#This Row],[total_boys]]),SUM(cp[[#This Row],[boys_0-5_reached]],cp[[#This Row],[boys_6-12_reached]],cp[[#This Row],[boys_13-18_reached]]),cp[[#This Row],[total_boys]])</f>
        <v>0</v>
      </c>
      <c r="AD868" s="1">
        <f>IF(ISBLANK(cp[[#This Row],[total_girls]]),SUM(cp[[#This Row],[girls_0-5_reached]],cp[[#This Row],[girls_6-12_reached]],cp[[#This Row],[girls_13-18_reached]]),cp[[#This Row],[total_girls]])</f>
        <v>0</v>
      </c>
      <c r="AE868" s="1">
        <f>IF(ISBLANK(cp[[#This Row],[total_children]]),SUM(cp[[#This Row],[calc_boys]],cp[[#This Row],[calc_girls]]),cp[[#This Row],[total_children]])</f>
        <v>0</v>
      </c>
      <c r="AF868" s="1">
        <f>IF(ISBLANK(cp[[#This Row],[total_pwd]]),SUM(cp[[#This Row],[total_pwd_men]],cp[[#This Row],[total_pwd_women]]),cp[[#This Row],[total_pwd]])</f>
        <v>0</v>
      </c>
      <c r="AG868" s="1">
        <f>IF(ISBLANK(cp[[#This Row],[total_adults]]),SUM(cp[[#This Row],[total_men]],cp[[#This Row],[total_women]]),cp[[#This Row],[total_adults]])</f>
        <v>0</v>
      </c>
      <c r="AH868" s="1">
        <f>IF(ISBLANK(cp[[#This Row],[total_beneficiaries_reached]]),SUM(cp[[#This Row],[calc_children]],cp[[#This Row],[calc_adults]]),cp[[#This Row],[total_beneficiaries_reached]])</f>
        <v>0</v>
      </c>
      <c r="AI868" s="49" t="str">
        <f ca="1">IF(B868="","",OFFSET(table_admin1[[#Headers],[ADM1_PT]],MATCH(B868,admin1,0),1))</f>
        <v/>
      </c>
      <c r="AJ868" s="49" t="str">
        <f t="shared" ca="1" si="26"/>
        <v/>
      </c>
      <c r="AK868" s="49" t="str">
        <f t="shared" ca="1" si="27"/>
        <v/>
      </c>
    </row>
    <row r="869" spans="29:37" x14ac:dyDescent="0.2">
      <c r="AC869" s="1">
        <f>IF(ISBLANK(cp[[#This Row],[total_boys]]),SUM(cp[[#This Row],[boys_0-5_reached]],cp[[#This Row],[boys_6-12_reached]],cp[[#This Row],[boys_13-18_reached]]),cp[[#This Row],[total_boys]])</f>
        <v>0</v>
      </c>
      <c r="AD869" s="1">
        <f>IF(ISBLANK(cp[[#This Row],[total_girls]]),SUM(cp[[#This Row],[girls_0-5_reached]],cp[[#This Row],[girls_6-12_reached]],cp[[#This Row],[girls_13-18_reached]]),cp[[#This Row],[total_girls]])</f>
        <v>0</v>
      </c>
      <c r="AE869" s="1">
        <f>IF(ISBLANK(cp[[#This Row],[total_children]]),SUM(cp[[#This Row],[calc_boys]],cp[[#This Row],[calc_girls]]),cp[[#This Row],[total_children]])</f>
        <v>0</v>
      </c>
      <c r="AF869" s="1">
        <f>IF(ISBLANK(cp[[#This Row],[total_pwd]]),SUM(cp[[#This Row],[total_pwd_men]],cp[[#This Row],[total_pwd_women]]),cp[[#This Row],[total_pwd]])</f>
        <v>0</v>
      </c>
      <c r="AG869" s="1">
        <f>IF(ISBLANK(cp[[#This Row],[total_adults]]),SUM(cp[[#This Row],[total_men]],cp[[#This Row],[total_women]]),cp[[#This Row],[total_adults]])</f>
        <v>0</v>
      </c>
      <c r="AH869" s="1">
        <f>IF(ISBLANK(cp[[#This Row],[total_beneficiaries_reached]]),SUM(cp[[#This Row],[calc_children]],cp[[#This Row],[calc_adults]]),cp[[#This Row],[total_beneficiaries_reached]])</f>
        <v>0</v>
      </c>
      <c r="AI869" s="49" t="str">
        <f ca="1">IF(B869="","",OFFSET(table_admin1[[#Headers],[ADM1_PT]],MATCH(B869,admin1,0),1))</f>
        <v/>
      </c>
      <c r="AJ869" s="49" t="str">
        <f t="shared" ca="1" si="26"/>
        <v/>
      </c>
      <c r="AK869" s="49" t="str">
        <f t="shared" ca="1" si="27"/>
        <v/>
      </c>
    </row>
    <row r="870" spans="29:37" x14ac:dyDescent="0.2">
      <c r="AC870" s="1">
        <f>IF(ISBLANK(cp[[#This Row],[total_boys]]),SUM(cp[[#This Row],[boys_0-5_reached]],cp[[#This Row],[boys_6-12_reached]],cp[[#This Row],[boys_13-18_reached]]),cp[[#This Row],[total_boys]])</f>
        <v>0</v>
      </c>
      <c r="AD870" s="1">
        <f>IF(ISBLANK(cp[[#This Row],[total_girls]]),SUM(cp[[#This Row],[girls_0-5_reached]],cp[[#This Row],[girls_6-12_reached]],cp[[#This Row],[girls_13-18_reached]]),cp[[#This Row],[total_girls]])</f>
        <v>0</v>
      </c>
      <c r="AE870" s="1">
        <f>IF(ISBLANK(cp[[#This Row],[total_children]]),SUM(cp[[#This Row],[calc_boys]],cp[[#This Row],[calc_girls]]),cp[[#This Row],[total_children]])</f>
        <v>0</v>
      </c>
      <c r="AF870" s="1">
        <f>IF(ISBLANK(cp[[#This Row],[total_pwd]]),SUM(cp[[#This Row],[total_pwd_men]],cp[[#This Row],[total_pwd_women]]),cp[[#This Row],[total_pwd]])</f>
        <v>0</v>
      </c>
      <c r="AG870" s="1">
        <f>IF(ISBLANK(cp[[#This Row],[total_adults]]),SUM(cp[[#This Row],[total_men]],cp[[#This Row],[total_women]]),cp[[#This Row],[total_adults]])</f>
        <v>0</v>
      </c>
      <c r="AH870" s="1">
        <f>IF(ISBLANK(cp[[#This Row],[total_beneficiaries_reached]]),SUM(cp[[#This Row],[calc_children]],cp[[#This Row],[calc_adults]]),cp[[#This Row],[total_beneficiaries_reached]])</f>
        <v>0</v>
      </c>
      <c r="AI870" s="49" t="str">
        <f ca="1">IF(B870="","",OFFSET(table_admin1[[#Headers],[ADM1_PT]],MATCH(B870,admin1,0),1))</f>
        <v/>
      </c>
      <c r="AJ870" s="49" t="str">
        <f t="shared" ca="1" si="26"/>
        <v/>
      </c>
      <c r="AK870" s="49" t="str">
        <f t="shared" ca="1" si="27"/>
        <v/>
      </c>
    </row>
    <row r="871" spans="29:37" x14ac:dyDescent="0.2">
      <c r="AC871" s="1">
        <f>IF(ISBLANK(cp[[#This Row],[total_boys]]),SUM(cp[[#This Row],[boys_0-5_reached]],cp[[#This Row],[boys_6-12_reached]],cp[[#This Row],[boys_13-18_reached]]),cp[[#This Row],[total_boys]])</f>
        <v>0</v>
      </c>
      <c r="AD871" s="1">
        <f>IF(ISBLANK(cp[[#This Row],[total_girls]]),SUM(cp[[#This Row],[girls_0-5_reached]],cp[[#This Row],[girls_6-12_reached]],cp[[#This Row],[girls_13-18_reached]]),cp[[#This Row],[total_girls]])</f>
        <v>0</v>
      </c>
      <c r="AE871" s="1">
        <f>IF(ISBLANK(cp[[#This Row],[total_children]]),SUM(cp[[#This Row],[calc_boys]],cp[[#This Row],[calc_girls]]),cp[[#This Row],[total_children]])</f>
        <v>0</v>
      </c>
      <c r="AF871" s="1">
        <f>IF(ISBLANK(cp[[#This Row],[total_pwd]]),SUM(cp[[#This Row],[total_pwd_men]],cp[[#This Row],[total_pwd_women]]),cp[[#This Row],[total_pwd]])</f>
        <v>0</v>
      </c>
      <c r="AG871" s="1">
        <f>IF(ISBLANK(cp[[#This Row],[total_adults]]),SUM(cp[[#This Row],[total_men]],cp[[#This Row],[total_women]]),cp[[#This Row],[total_adults]])</f>
        <v>0</v>
      </c>
      <c r="AH871" s="1">
        <f>IF(ISBLANK(cp[[#This Row],[total_beneficiaries_reached]]),SUM(cp[[#This Row],[calc_children]],cp[[#This Row],[calc_adults]]),cp[[#This Row],[total_beneficiaries_reached]])</f>
        <v>0</v>
      </c>
      <c r="AI871" s="49" t="str">
        <f ca="1">IF(B871="","",OFFSET(table_admin1[[#Headers],[ADM1_PT]],MATCH(B871,admin1,0),1))</f>
        <v/>
      </c>
      <c r="AJ871" s="49" t="str">
        <f t="shared" ca="1" si="26"/>
        <v/>
      </c>
      <c r="AK871" s="49" t="str">
        <f t="shared" ca="1" si="27"/>
        <v/>
      </c>
    </row>
    <row r="872" spans="29:37" x14ac:dyDescent="0.2">
      <c r="AC872" s="1">
        <f>IF(ISBLANK(cp[[#This Row],[total_boys]]),SUM(cp[[#This Row],[boys_0-5_reached]],cp[[#This Row],[boys_6-12_reached]],cp[[#This Row],[boys_13-18_reached]]),cp[[#This Row],[total_boys]])</f>
        <v>0</v>
      </c>
      <c r="AD872" s="1">
        <f>IF(ISBLANK(cp[[#This Row],[total_girls]]),SUM(cp[[#This Row],[girls_0-5_reached]],cp[[#This Row],[girls_6-12_reached]],cp[[#This Row],[girls_13-18_reached]]),cp[[#This Row],[total_girls]])</f>
        <v>0</v>
      </c>
      <c r="AE872" s="1">
        <f>IF(ISBLANK(cp[[#This Row],[total_children]]),SUM(cp[[#This Row],[calc_boys]],cp[[#This Row],[calc_girls]]),cp[[#This Row],[total_children]])</f>
        <v>0</v>
      </c>
      <c r="AF872" s="1">
        <f>IF(ISBLANK(cp[[#This Row],[total_pwd]]),SUM(cp[[#This Row],[total_pwd_men]],cp[[#This Row],[total_pwd_women]]),cp[[#This Row],[total_pwd]])</f>
        <v>0</v>
      </c>
      <c r="AG872" s="1">
        <f>IF(ISBLANK(cp[[#This Row],[total_adults]]),SUM(cp[[#This Row],[total_men]],cp[[#This Row],[total_women]]),cp[[#This Row],[total_adults]])</f>
        <v>0</v>
      </c>
      <c r="AH872" s="1">
        <f>IF(ISBLANK(cp[[#This Row],[total_beneficiaries_reached]]),SUM(cp[[#This Row],[calc_children]],cp[[#This Row],[calc_adults]]),cp[[#This Row],[total_beneficiaries_reached]])</f>
        <v>0</v>
      </c>
      <c r="AI872" s="49" t="str">
        <f ca="1">IF(B872="","",OFFSET(table_admin1[[#Headers],[ADM1_PT]],MATCH(B872,admin1,0),1))</f>
        <v/>
      </c>
      <c r="AJ872" s="49" t="str">
        <f t="shared" ca="1" si="26"/>
        <v/>
      </c>
      <c r="AK872" s="49" t="str">
        <f t="shared" ca="1" si="27"/>
        <v/>
      </c>
    </row>
    <row r="873" spans="29:37" x14ac:dyDescent="0.2">
      <c r="AC873" s="1">
        <f>IF(ISBLANK(cp[[#This Row],[total_boys]]),SUM(cp[[#This Row],[boys_0-5_reached]],cp[[#This Row],[boys_6-12_reached]],cp[[#This Row],[boys_13-18_reached]]),cp[[#This Row],[total_boys]])</f>
        <v>0</v>
      </c>
      <c r="AD873" s="1">
        <f>IF(ISBLANK(cp[[#This Row],[total_girls]]),SUM(cp[[#This Row],[girls_0-5_reached]],cp[[#This Row],[girls_6-12_reached]],cp[[#This Row],[girls_13-18_reached]]),cp[[#This Row],[total_girls]])</f>
        <v>0</v>
      </c>
      <c r="AE873" s="1">
        <f>IF(ISBLANK(cp[[#This Row],[total_children]]),SUM(cp[[#This Row],[calc_boys]],cp[[#This Row],[calc_girls]]),cp[[#This Row],[total_children]])</f>
        <v>0</v>
      </c>
      <c r="AF873" s="1">
        <f>IF(ISBLANK(cp[[#This Row],[total_pwd]]),SUM(cp[[#This Row],[total_pwd_men]],cp[[#This Row],[total_pwd_women]]),cp[[#This Row],[total_pwd]])</f>
        <v>0</v>
      </c>
      <c r="AG873" s="1">
        <f>IF(ISBLANK(cp[[#This Row],[total_adults]]),SUM(cp[[#This Row],[total_men]],cp[[#This Row],[total_women]]),cp[[#This Row],[total_adults]])</f>
        <v>0</v>
      </c>
      <c r="AH873" s="1">
        <f>IF(ISBLANK(cp[[#This Row],[total_beneficiaries_reached]]),SUM(cp[[#This Row],[calc_children]],cp[[#This Row],[calc_adults]]),cp[[#This Row],[total_beneficiaries_reached]])</f>
        <v>0</v>
      </c>
      <c r="AI873" s="49" t="str">
        <f ca="1">IF(B873="","",OFFSET(table_admin1[[#Headers],[ADM1_PT]],MATCH(B873,admin1,0),1))</f>
        <v/>
      </c>
      <c r="AJ873" s="49" t="str">
        <f t="shared" ca="1" si="26"/>
        <v/>
      </c>
      <c r="AK873" s="49" t="str">
        <f t="shared" ca="1" si="27"/>
        <v/>
      </c>
    </row>
    <row r="874" spans="29:37" x14ac:dyDescent="0.2">
      <c r="AC874" s="1">
        <f>IF(ISBLANK(cp[[#This Row],[total_boys]]),SUM(cp[[#This Row],[boys_0-5_reached]],cp[[#This Row],[boys_6-12_reached]],cp[[#This Row],[boys_13-18_reached]]),cp[[#This Row],[total_boys]])</f>
        <v>0</v>
      </c>
      <c r="AD874" s="1">
        <f>IF(ISBLANK(cp[[#This Row],[total_girls]]),SUM(cp[[#This Row],[girls_0-5_reached]],cp[[#This Row],[girls_6-12_reached]],cp[[#This Row],[girls_13-18_reached]]),cp[[#This Row],[total_girls]])</f>
        <v>0</v>
      </c>
      <c r="AE874" s="1">
        <f>IF(ISBLANK(cp[[#This Row],[total_children]]),SUM(cp[[#This Row],[calc_boys]],cp[[#This Row],[calc_girls]]),cp[[#This Row],[total_children]])</f>
        <v>0</v>
      </c>
      <c r="AF874" s="1">
        <f>IF(ISBLANK(cp[[#This Row],[total_pwd]]),SUM(cp[[#This Row],[total_pwd_men]],cp[[#This Row],[total_pwd_women]]),cp[[#This Row],[total_pwd]])</f>
        <v>0</v>
      </c>
      <c r="AG874" s="1">
        <f>IF(ISBLANK(cp[[#This Row],[total_adults]]),SUM(cp[[#This Row],[total_men]],cp[[#This Row],[total_women]]),cp[[#This Row],[total_adults]])</f>
        <v>0</v>
      </c>
      <c r="AH874" s="1">
        <f>IF(ISBLANK(cp[[#This Row],[total_beneficiaries_reached]]),SUM(cp[[#This Row],[calc_children]],cp[[#This Row],[calc_adults]]),cp[[#This Row],[total_beneficiaries_reached]])</f>
        <v>0</v>
      </c>
      <c r="AI874" s="49" t="str">
        <f ca="1">IF(B874="","",OFFSET(table_admin1[[#Headers],[ADM1_PT]],MATCH(B874,admin1,0),1))</f>
        <v/>
      </c>
      <c r="AJ874" s="49" t="str">
        <f t="shared" ca="1" si="26"/>
        <v/>
      </c>
      <c r="AK874" s="49" t="str">
        <f t="shared" ca="1" si="27"/>
        <v/>
      </c>
    </row>
    <row r="875" spans="29:37" x14ac:dyDescent="0.2">
      <c r="AC875" s="1">
        <f>IF(ISBLANK(cp[[#This Row],[total_boys]]),SUM(cp[[#This Row],[boys_0-5_reached]],cp[[#This Row],[boys_6-12_reached]],cp[[#This Row],[boys_13-18_reached]]),cp[[#This Row],[total_boys]])</f>
        <v>0</v>
      </c>
      <c r="AD875" s="1">
        <f>IF(ISBLANK(cp[[#This Row],[total_girls]]),SUM(cp[[#This Row],[girls_0-5_reached]],cp[[#This Row],[girls_6-12_reached]],cp[[#This Row],[girls_13-18_reached]]),cp[[#This Row],[total_girls]])</f>
        <v>0</v>
      </c>
      <c r="AE875" s="1">
        <f>IF(ISBLANK(cp[[#This Row],[total_children]]),SUM(cp[[#This Row],[calc_boys]],cp[[#This Row],[calc_girls]]),cp[[#This Row],[total_children]])</f>
        <v>0</v>
      </c>
      <c r="AF875" s="1">
        <f>IF(ISBLANK(cp[[#This Row],[total_pwd]]),SUM(cp[[#This Row],[total_pwd_men]],cp[[#This Row],[total_pwd_women]]),cp[[#This Row],[total_pwd]])</f>
        <v>0</v>
      </c>
      <c r="AG875" s="1">
        <f>IF(ISBLANK(cp[[#This Row],[total_adults]]),SUM(cp[[#This Row],[total_men]],cp[[#This Row],[total_women]]),cp[[#This Row],[total_adults]])</f>
        <v>0</v>
      </c>
      <c r="AH875" s="1">
        <f>IF(ISBLANK(cp[[#This Row],[total_beneficiaries_reached]]),SUM(cp[[#This Row],[calc_children]],cp[[#This Row],[calc_adults]]),cp[[#This Row],[total_beneficiaries_reached]])</f>
        <v>0</v>
      </c>
      <c r="AI875" s="49" t="str">
        <f ca="1">IF(B875="","",OFFSET(table_admin1[[#Headers],[ADM1_PT]],MATCH(B875,admin1,0),1))</f>
        <v/>
      </c>
      <c r="AJ875" s="49" t="str">
        <f t="shared" ca="1" si="26"/>
        <v/>
      </c>
      <c r="AK875" s="49" t="str">
        <f t="shared" ca="1" si="27"/>
        <v/>
      </c>
    </row>
    <row r="876" spans="29:37" x14ac:dyDescent="0.2">
      <c r="AC876" s="1">
        <f>IF(ISBLANK(cp[[#This Row],[total_boys]]),SUM(cp[[#This Row],[boys_0-5_reached]],cp[[#This Row],[boys_6-12_reached]],cp[[#This Row],[boys_13-18_reached]]),cp[[#This Row],[total_boys]])</f>
        <v>0</v>
      </c>
      <c r="AD876" s="1">
        <f>IF(ISBLANK(cp[[#This Row],[total_girls]]),SUM(cp[[#This Row],[girls_0-5_reached]],cp[[#This Row],[girls_6-12_reached]],cp[[#This Row],[girls_13-18_reached]]),cp[[#This Row],[total_girls]])</f>
        <v>0</v>
      </c>
      <c r="AE876" s="1">
        <f>IF(ISBLANK(cp[[#This Row],[total_children]]),SUM(cp[[#This Row],[calc_boys]],cp[[#This Row],[calc_girls]]),cp[[#This Row],[total_children]])</f>
        <v>0</v>
      </c>
      <c r="AF876" s="1">
        <f>IF(ISBLANK(cp[[#This Row],[total_pwd]]),SUM(cp[[#This Row],[total_pwd_men]],cp[[#This Row],[total_pwd_women]]),cp[[#This Row],[total_pwd]])</f>
        <v>0</v>
      </c>
      <c r="AG876" s="1">
        <f>IF(ISBLANK(cp[[#This Row],[total_adults]]),SUM(cp[[#This Row],[total_men]],cp[[#This Row],[total_women]]),cp[[#This Row],[total_adults]])</f>
        <v>0</v>
      </c>
      <c r="AH876" s="1">
        <f>IF(ISBLANK(cp[[#This Row],[total_beneficiaries_reached]]),SUM(cp[[#This Row],[calc_children]],cp[[#This Row],[calc_adults]]),cp[[#This Row],[total_beneficiaries_reached]])</f>
        <v>0</v>
      </c>
      <c r="AI876" s="49" t="str">
        <f ca="1">IF(B876="","",OFFSET(table_admin1[[#Headers],[ADM1_PT]],MATCH(B876,admin1,0),1))</f>
        <v/>
      </c>
      <c r="AJ876" s="49" t="str">
        <f t="shared" ca="1" si="26"/>
        <v/>
      </c>
      <c r="AK876" s="49" t="str">
        <f t="shared" ca="1" si="27"/>
        <v/>
      </c>
    </row>
    <row r="877" spans="29:37" x14ac:dyDescent="0.2">
      <c r="AC877" s="1">
        <f>IF(ISBLANK(cp[[#This Row],[total_boys]]),SUM(cp[[#This Row],[boys_0-5_reached]],cp[[#This Row],[boys_6-12_reached]],cp[[#This Row],[boys_13-18_reached]]),cp[[#This Row],[total_boys]])</f>
        <v>0</v>
      </c>
      <c r="AD877" s="1">
        <f>IF(ISBLANK(cp[[#This Row],[total_girls]]),SUM(cp[[#This Row],[girls_0-5_reached]],cp[[#This Row],[girls_6-12_reached]],cp[[#This Row],[girls_13-18_reached]]),cp[[#This Row],[total_girls]])</f>
        <v>0</v>
      </c>
      <c r="AE877" s="1">
        <f>IF(ISBLANK(cp[[#This Row],[total_children]]),SUM(cp[[#This Row],[calc_boys]],cp[[#This Row],[calc_girls]]),cp[[#This Row],[total_children]])</f>
        <v>0</v>
      </c>
      <c r="AF877" s="1">
        <f>IF(ISBLANK(cp[[#This Row],[total_pwd]]),SUM(cp[[#This Row],[total_pwd_men]],cp[[#This Row],[total_pwd_women]]),cp[[#This Row],[total_pwd]])</f>
        <v>0</v>
      </c>
      <c r="AG877" s="1">
        <f>IF(ISBLANK(cp[[#This Row],[total_adults]]),SUM(cp[[#This Row],[total_men]],cp[[#This Row],[total_women]]),cp[[#This Row],[total_adults]])</f>
        <v>0</v>
      </c>
      <c r="AH877" s="1">
        <f>IF(ISBLANK(cp[[#This Row],[total_beneficiaries_reached]]),SUM(cp[[#This Row],[calc_children]],cp[[#This Row],[calc_adults]]),cp[[#This Row],[total_beneficiaries_reached]])</f>
        <v>0</v>
      </c>
      <c r="AI877" s="49" t="str">
        <f ca="1">IF(B877="","",OFFSET(table_admin1[[#Headers],[ADM1_PT]],MATCH(B877,admin1,0),1))</f>
        <v/>
      </c>
      <c r="AJ877" s="49" t="str">
        <f t="shared" ca="1" si="26"/>
        <v/>
      </c>
      <c r="AK877" s="49" t="str">
        <f t="shared" ca="1" si="27"/>
        <v/>
      </c>
    </row>
    <row r="878" spans="29:37" x14ac:dyDescent="0.2">
      <c r="AC878" s="1">
        <f>IF(ISBLANK(cp[[#This Row],[total_boys]]),SUM(cp[[#This Row],[boys_0-5_reached]],cp[[#This Row],[boys_6-12_reached]],cp[[#This Row],[boys_13-18_reached]]),cp[[#This Row],[total_boys]])</f>
        <v>0</v>
      </c>
      <c r="AD878" s="1">
        <f>IF(ISBLANK(cp[[#This Row],[total_girls]]),SUM(cp[[#This Row],[girls_0-5_reached]],cp[[#This Row],[girls_6-12_reached]],cp[[#This Row],[girls_13-18_reached]]),cp[[#This Row],[total_girls]])</f>
        <v>0</v>
      </c>
      <c r="AE878" s="1">
        <f>IF(ISBLANK(cp[[#This Row],[total_children]]),SUM(cp[[#This Row],[calc_boys]],cp[[#This Row],[calc_girls]]),cp[[#This Row],[total_children]])</f>
        <v>0</v>
      </c>
      <c r="AF878" s="1">
        <f>IF(ISBLANK(cp[[#This Row],[total_pwd]]),SUM(cp[[#This Row],[total_pwd_men]],cp[[#This Row],[total_pwd_women]]),cp[[#This Row],[total_pwd]])</f>
        <v>0</v>
      </c>
      <c r="AG878" s="1">
        <f>IF(ISBLANK(cp[[#This Row],[total_adults]]),SUM(cp[[#This Row],[total_men]],cp[[#This Row],[total_women]]),cp[[#This Row],[total_adults]])</f>
        <v>0</v>
      </c>
      <c r="AH878" s="1">
        <f>IF(ISBLANK(cp[[#This Row],[total_beneficiaries_reached]]),SUM(cp[[#This Row],[calc_children]],cp[[#This Row],[calc_adults]]),cp[[#This Row],[total_beneficiaries_reached]])</f>
        <v>0</v>
      </c>
      <c r="AI878" s="49" t="str">
        <f ca="1">IF(B878="","",OFFSET(table_admin1[[#Headers],[ADM1_PT]],MATCH(B878,admin1,0),1))</f>
        <v/>
      </c>
      <c r="AJ878" s="49" t="str">
        <f t="shared" ca="1" si="26"/>
        <v/>
      </c>
      <c r="AK878" s="49" t="str">
        <f t="shared" ca="1" si="27"/>
        <v/>
      </c>
    </row>
    <row r="879" spans="29:37" x14ac:dyDescent="0.2">
      <c r="AC879" s="1">
        <f>IF(ISBLANK(cp[[#This Row],[total_boys]]),SUM(cp[[#This Row],[boys_0-5_reached]],cp[[#This Row],[boys_6-12_reached]],cp[[#This Row],[boys_13-18_reached]]),cp[[#This Row],[total_boys]])</f>
        <v>0</v>
      </c>
      <c r="AD879" s="1">
        <f>IF(ISBLANK(cp[[#This Row],[total_girls]]),SUM(cp[[#This Row],[girls_0-5_reached]],cp[[#This Row],[girls_6-12_reached]],cp[[#This Row],[girls_13-18_reached]]),cp[[#This Row],[total_girls]])</f>
        <v>0</v>
      </c>
      <c r="AE879" s="1">
        <f>IF(ISBLANK(cp[[#This Row],[total_children]]),SUM(cp[[#This Row],[calc_boys]],cp[[#This Row],[calc_girls]]),cp[[#This Row],[total_children]])</f>
        <v>0</v>
      </c>
      <c r="AF879" s="1">
        <f>IF(ISBLANK(cp[[#This Row],[total_pwd]]),SUM(cp[[#This Row],[total_pwd_men]],cp[[#This Row],[total_pwd_women]]),cp[[#This Row],[total_pwd]])</f>
        <v>0</v>
      </c>
      <c r="AG879" s="1">
        <f>IF(ISBLANK(cp[[#This Row],[total_adults]]),SUM(cp[[#This Row],[total_men]],cp[[#This Row],[total_women]]),cp[[#This Row],[total_adults]])</f>
        <v>0</v>
      </c>
      <c r="AH879" s="1">
        <f>IF(ISBLANK(cp[[#This Row],[total_beneficiaries_reached]]),SUM(cp[[#This Row],[calc_children]],cp[[#This Row],[calc_adults]]),cp[[#This Row],[total_beneficiaries_reached]])</f>
        <v>0</v>
      </c>
      <c r="AI879" s="49" t="str">
        <f ca="1">IF(B879="","",OFFSET(table_admin1[[#Headers],[ADM1_PT]],MATCH(B879,admin1,0),1))</f>
        <v/>
      </c>
      <c r="AJ879" s="49" t="str">
        <f t="shared" ca="1" si="26"/>
        <v/>
      </c>
      <c r="AK879" s="49" t="str">
        <f t="shared" ca="1" si="27"/>
        <v/>
      </c>
    </row>
    <row r="880" spans="29:37" x14ac:dyDescent="0.2">
      <c r="AC880" s="1">
        <f>IF(ISBLANK(cp[[#This Row],[total_boys]]),SUM(cp[[#This Row],[boys_0-5_reached]],cp[[#This Row],[boys_6-12_reached]],cp[[#This Row],[boys_13-18_reached]]),cp[[#This Row],[total_boys]])</f>
        <v>0</v>
      </c>
      <c r="AD880" s="1">
        <f>IF(ISBLANK(cp[[#This Row],[total_girls]]),SUM(cp[[#This Row],[girls_0-5_reached]],cp[[#This Row],[girls_6-12_reached]],cp[[#This Row],[girls_13-18_reached]]),cp[[#This Row],[total_girls]])</f>
        <v>0</v>
      </c>
      <c r="AE880" s="1">
        <f>IF(ISBLANK(cp[[#This Row],[total_children]]),SUM(cp[[#This Row],[calc_boys]],cp[[#This Row],[calc_girls]]),cp[[#This Row],[total_children]])</f>
        <v>0</v>
      </c>
      <c r="AF880" s="1">
        <f>IF(ISBLANK(cp[[#This Row],[total_pwd]]),SUM(cp[[#This Row],[total_pwd_men]],cp[[#This Row],[total_pwd_women]]),cp[[#This Row],[total_pwd]])</f>
        <v>0</v>
      </c>
      <c r="AG880" s="1">
        <f>IF(ISBLANK(cp[[#This Row],[total_adults]]),SUM(cp[[#This Row],[total_men]],cp[[#This Row],[total_women]]),cp[[#This Row],[total_adults]])</f>
        <v>0</v>
      </c>
      <c r="AH880" s="1">
        <f>IF(ISBLANK(cp[[#This Row],[total_beneficiaries_reached]]),SUM(cp[[#This Row],[calc_children]],cp[[#This Row],[calc_adults]]),cp[[#This Row],[total_beneficiaries_reached]])</f>
        <v>0</v>
      </c>
      <c r="AI880" s="49" t="str">
        <f ca="1">IF(B880="","",OFFSET(table_admin1[[#Headers],[ADM1_PT]],MATCH(B880,admin1,0),1))</f>
        <v/>
      </c>
      <c r="AJ880" s="49" t="str">
        <f t="shared" ca="1" si="26"/>
        <v/>
      </c>
      <c r="AK880" s="49" t="str">
        <f t="shared" ca="1" si="27"/>
        <v/>
      </c>
    </row>
    <row r="881" spans="29:37" x14ac:dyDescent="0.2">
      <c r="AC881" s="1">
        <f>IF(ISBLANK(cp[[#This Row],[total_boys]]),SUM(cp[[#This Row],[boys_0-5_reached]],cp[[#This Row],[boys_6-12_reached]],cp[[#This Row],[boys_13-18_reached]]),cp[[#This Row],[total_boys]])</f>
        <v>0</v>
      </c>
      <c r="AD881" s="1">
        <f>IF(ISBLANK(cp[[#This Row],[total_girls]]),SUM(cp[[#This Row],[girls_0-5_reached]],cp[[#This Row],[girls_6-12_reached]],cp[[#This Row],[girls_13-18_reached]]),cp[[#This Row],[total_girls]])</f>
        <v>0</v>
      </c>
      <c r="AE881" s="1">
        <f>IF(ISBLANK(cp[[#This Row],[total_children]]),SUM(cp[[#This Row],[calc_boys]],cp[[#This Row],[calc_girls]]),cp[[#This Row],[total_children]])</f>
        <v>0</v>
      </c>
      <c r="AF881" s="1">
        <f>IF(ISBLANK(cp[[#This Row],[total_pwd]]),SUM(cp[[#This Row],[total_pwd_men]],cp[[#This Row],[total_pwd_women]]),cp[[#This Row],[total_pwd]])</f>
        <v>0</v>
      </c>
      <c r="AG881" s="1">
        <f>IF(ISBLANK(cp[[#This Row],[total_adults]]),SUM(cp[[#This Row],[total_men]],cp[[#This Row],[total_women]]),cp[[#This Row],[total_adults]])</f>
        <v>0</v>
      </c>
      <c r="AH881" s="1">
        <f>IF(ISBLANK(cp[[#This Row],[total_beneficiaries_reached]]),SUM(cp[[#This Row],[calc_children]],cp[[#This Row],[calc_adults]]),cp[[#This Row],[total_beneficiaries_reached]])</f>
        <v>0</v>
      </c>
      <c r="AI881" s="49" t="str">
        <f ca="1">IF(B881="","",OFFSET(table_admin1[[#Headers],[ADM1_PT]],MATCH(B881,admin1,0),1))</f>
        <v/>
      </c>
      <c r="AJ881" s="49" t="str">
        <f t="shared" ca="1" si="26"/>
        <v/>
      </c>
      <c r="AK881" s="49" t="str">
        <f t="shared" ca="1" si="27"/>
        <v/>
      </c>
    </row>
    <row r="882" spans="29:37" x14ac:dyDescent="0.2">
      <c r="AC882" s="1">
        <f>IF(ISBLANK(cp[[#This Row],[total_boys]]),SUM(cp[[#This Row],[boys_0-5_reached]],cp[[#This Row],[boys_6-12_reached]],cp[[#This Row],[boys_13-18_reached]]),cp[[#This Row],[total_boys]])</f>
        <v>0</v>
      </c>
      <c r="AD882" s="1">
        <f>IF(ISBLANK(cp[[#This Row],[total_girls]]),SUM(cp[[#This Row],[girls_0-5_reached]],cp[[#This Row],[girls_6-12_reached]],cp[[#This Row],[girls_13-18_reached]]),cp[[#This Row],[total_girls]])</f>
        <v>0</v>
      </c>
      <c r="AE882" s="1">
        <f>IF(ISBLANK(cp[[#This Row],[total_children]]),SUM(cp[[#This Row],[calc_boys]],cp[[#This Row],[calc_girls]]),cp[[#This Row],[total_children]])</f>
        <v>0</v>
      </c>
      <c r="AF882" s="1">
        <f>IF(ISBLANK(cp[[#This Row],[total_pwd]]),SUM(cp[[#This Row],[total_pwd_men]],cp[[#This Row],[total_pwd_women]]),cp[[#This Row],[total_pwd]])</f>
        <v>0</v>
      </c>
      <c r="AG882" s="1">
        <f>IF(ISBLANK(cp[[#This Row],[total_adults]]),SUM(cp[[#This Row],[total_men]],cp[[#This Row],[total_women]]),cp[[#This Row],[total_adults]])</f>
        <v>0</v>
      </c>
      <c r="AH882" s="1">
        <f>IF(ISBLANK(cp[[#This Row],[total_beneficiaries_reached]]),SUM(cp[[#This Row],[calc_children]],cp[[#This Row],[calc_adults]]),cp[[#This Row],[total_beneficiaries_reached]])</f>
        <v>0</v>
      </c>
      <c r="AI882" s="49" t="str">
        <f ca="1">IF(B882="","",OFFSET(table_admin1[[#Headers],[ADM1_PT]],MATCH(B882,admin1,0),1))</f>
        <v/>
      </c>
      <c r="AJ882" s="49" t="str">
        <f t="shared" ca="1" si="26"/>
        <v/>
      </c>
      <c r="AK882" s="49" t="str">
        <f t="shared" ca="1" si="27"/>
        <v/>
      </c>
    </row>
    <row r="883" spans="29:37" x14ac:dyDescent="0.2">
      <c r="AC883" s="1">
        <f>IF(ISBLANK(cp[[#This Row],[total_boys]]),SUM(cp[[#This Row],[boys_0-5_reached]],cp[[#This Row],[boys_6-12_reached]],cp[[#This Row],[boys_13-18_reached]]),cp[[#This Row],[total_boys]])</f>
        <v>0</v>
      </c>
      <c r="AD883" s="1">
        <f>IF(ISBLANK(cp[[#This Row],[total_girls]]),SUM(cp[[#This Row],[girls_0-5_reached]],cp[[#This Row],[girls_6-12_reached]],cp[[#This Row],[girls_13-18_reached]]),cp[[#This Row],[total_girls]])</f>
        <v>0</v>
      </c>
      <c r="AE883" s="1">
        <f>IF(ISBLANK(cp[[#This Row],[total_children]]),SUM(cp[[#This Row],[calc_boys]],cp[[#This Row],[calc_girls]]),cp[[#This Row],[total_children]])</f>
        <v>0</v>
      </c>
      <c r="AF883" s="1">
        <f>IF(ISBLANK(cp[[#This Row],[total_pwd]]),SUM(cp[[#This Row],[total_pwd_men]],cp[[#This Row],[total_pwd_women]]),cp[[#This Row],[total_pwd]])</f>
        <v>0</v>
      </c>
      <c r="AG883" s="1">
        <f>IF(ISBLANK(cp[[#This Row],[total_adults]]),SUM(cp[[#This Row],[total_men]],cp[[#This Row],[total_women]]),cp[[#This Row],[total_adults]])</f>
        <v>0</v>
      </c>
      <c r="AH883" s="1">
        <f>IF(ISBLANK(cp[[#This Row],[total_beneficiaries_reached]]),SUM(cp[[#This Row],[calc_children]],cp[[#This Row],[calc_adults]]),cp[[#This Row],[total_beneficiaries_reached]])</f>
        <v>0</v>
      </c>
      <c r="AI883" s="49" t="str">
        <f ca="1">IF(B883="","",OFFSET(table_admin1[[#Headers],[ADM1_PT]],MATCH(B883,admin1,0),1))</f>
        <v/>
      </c>
      <c r="AJ883" s="49" t="str">
        <f t="shared" ca="1" si="26"/>
        <v/>
      </c>
      <c r="AK883" s="49" t="str">
        <f t="shared" ca="1" si="27"/>
        <v/>
      </c>
    </row>
    <row r="884" spans="29:37" x14ac:dyDescent="0.2">
      <c r="AC884" s="1">
        <f>IF(ISBLANK(cp[[#This Row],[total_boys]]),SUM(cp[[#This Row],[boys_0-5_reached]],cp[[#This Row],[boys_6-12_reached]],cp[[#This Row],[boys_13-18_reached]]),cp[[#This Row],[total_boys]])</f>
        <v>0</v>
      </c>
      <c r="AD884" s="1">
        <f>IF(ISBLANK(cp[[#This Row],[total_girls]]),SUM(cp[[#This Row],[girls_0-5_reached]],cp[[#This Row],[girls_6-12_reached]],cp[[#This Row],[girls_13-18_reached]]),cp[[#This Row],[total_girls]])</f>
        <v>0</v>
      </c>
      <c r="AE884" s="1">
        <f>IF(ISBLANK(cp[[#This Row],[total_children]]),SUM(cp[[#This Row],[calc_boys]],cp[[#This Row],[calc_girls]]),cp[[#This Row],[total_children]])</f>
        <v>0</v>
      </c>
      <c r="AF884" s="1">
        <f>IF(ISBLANK(cp[[#This Row],[total_pwd]]),SUM(cp[[#This Row],[total_pwd_men]],cp[[#This Row],[total_pwd_women]]),cp[[#This Row],[total_pwd]])</f>
        <v>0</v>
      </c>
      <c r="AG884" s="1">
        <f>IF(ISBLANK(cp[[#This Row],[total_adults]]),SUM(cp[[#This Row],[total_men]],cp[[#This Row],[total_women]]),cp[[#This Row],[total_adults]])</f>
        <v>0</v>
      </c>
      <c r="AH884" s="1">
        <f>IF(ISBLANK(cp[[#This Row],[total_beneficiaries_reached]]),SUM(cp[[#This Row],[calc_children]],cp[[#This Row],[calc_adults]]),cp[[#This Row],[total_beneficiaries_reached]])</f>
        <v>0</v>
      </c>
      <c r="AI884" s="49" t="str">
        <f ca="1">IF(B884="","",OFFSET(table_admin1[[#Headers],[ADM1_PT]],MATCH(B884,admin1,0),1))</f>
        <v/>
      </c>
      <c r="AJ884" s="49" t="str">
        <f t="shared" ca="1" si="26"/>
        <v/>
      </c>
      <c r="AK884" s="49" t="str">
        <f t="shared" ca="1" si="27"/>
        <v/>
      </c>
    </row>
    <row r="885" spans="29:37" x14ac:dyDescent="0.2">
      <c r="AC885" s="1">
        <f>IF(ISBLANK(cp[[#This Row],[total_boys]]),SUM(cp[[#This Row],[boys_0-5_reached]],cp[[#This Row],[boys_6-12_reached]],cp[[#This Row],[boys_13-18_reached]]),cp[[#This Row],[total_boys]])</f>
        <v>0</v>
      </c>
      <c r="AD885" s="1">
        <f>IF(ISBLANK(cp[[#This Row],[total_girls]]),SUM(cp[[#This Row],[girls_0-5_reached]],cp[[#This Row],[girls_6-12_reached]],cp[[#This Row],[girls_13-18_reached]]),cp[[#This Row],[total_girls]])</f>
        <v>0</v>
      </c>
      <c r="AE885" s="1">
        <f>IF(ISBLANK(cp[[#This Row],[total_children]]),SUM(cp[[#This Row],[calc_boys]],cp[[#This Row],[calc_girls]]),cp[[#This Row],[total_children]])</f>
        <v>0</v>
      </c>
      <c r="AF885" s="1">
        <f>IF(ISBLANK(cp[[#This Row],[total_pwd]]),SUM(cp[[#This Row],[total_pwd_men]],cp[[#This Row],[total_pwd_women]]),cp[[#This Row],[total_pwd]])</f>
        <v>0</v>
      </c>
      <c r="AG885" s="1">
        <f>IF(ISBLANK(cp[[#This Row],[total_adults]]),SUM(cp[[#This Row],[total_men]],cp[[#This Row],[total_women]]),cp[[#This Row],[total_adults]])</f>
        <v>0</v>
      </c>
      <c r="AH885" s="1">
        <f>IF(ISBLANK(cp[[#This Row],[total_beneficiaries_reached]]),SUM(cp[[#This Row],[calc_children]],cp[[#This Row],[calc_adults]]),cp[[#This Row],[total_beneficiaries_reached]])</f>
        <v>0</v>
      </c>
      <c r="AI885" s="49" t="str">
        <f ca="1">IF(B885="","",OFFSET(table_admin1[[#Headers],[ADM1_PT]],MATCH(B885,admin1,0),1))</f>
        <v/>
      </c>
      <c r="AJ885" s="49" t="str">
        <f t="shared" ca="1" si="26"/>
        <v/>
      </c>
      <c r="AK885" s="49" t="str">
        <f t="shared" ca="1" si="27"/>
        <v/>
      </c>
    </row>
    <row r="886" spans="29:37" x14ac:dyDescent="0.2">
      <c r="AC886" s="1">
        <f>IF(ISBLANK(cp[[#This Row],[total_boys]]),SUM(cp[[#This Row],[boys_0-5_reached]],cp[[#This Row],[boys_6-12_reached]],cp[[#This Row],[boys_13-18_reached]]),cp[[#This Row],[total_boys]])</f>
        <v>0</v>
      </c>
      <c r="AD886" s="1">
        <f>IF(ISBLANK(cp[[#This Row],[total_girls]]),SUM(cp[[#This Row],[girls_0-5_reached]],cp[[#This Row],[girls_6-12_reached]],cp[[#This Row],[girls_13-18_reached]]),cp[[#This Row],[total_girls]])</f>
        <v>0</v>
      </c>
      <c r="AE886" s="1">
        <f>IF(ISBLANK(cp[[#This Row],[total_children]]),SUM(cp[[#This Row],[calc_boys]],cp[[#This Row],[calc_girls]]),cp[[#This Row],[total_children]])</f>
        <v>0</v>
      </c>
      <c r="AF886" s="1">
        <f>IF(ISBLANK(cp[[#This Row],[total_pwd]]),SUM(cp[[#This Row],[total_pwd_men]],cp[[#This Row],[total_pwd_women]]),cp[[#This Row],[total_pwd]])</f>
        <v>0</v>
      </c>
      <c r="AG886" s="1">
        <f>IF(ISBLANK(cp[[#This Row],[total_adults]]),SUM(cp[[#This Row],[total_men]],cp[[#This Row],[total_women]]),cp[[#This Row],[total_adults]])</f>
        <v>0</v>
      </c>
      <c r="AH886" s="1">
        <f>IF(ISBLANK(cp[[#This Row],[total_beneficiaries_reached]]),SUM(cp[[#This Row],[calc_children]],cp[[#This Row],[calc_adults]]),cp[[#This Row],[total_beneficiaries_reached]])</f>
        <v>0</v>
      </c>
      <c r="AI886" s="49" t="str">
        <f ca="1">IF(B886="","",OFFSET(table_admin1[[#Headers],[ADM1_PT]],MATCH(B886,admin1,0),1))</f>
        <v/>
      </c>
      <c r="AJ886" s="49" t="str">
        <f t="shared" ca="1" si="26"/>
        <v/>
      </c>
      <c r="AK886" s="49" t="str">
        <f t="shared" ca="1" si="27"/>
        <v/>
      </c>
    </row>
    <row r="887" spans="29:37" x14ac:dyDescent="0.2">
      <c r="AC887" s="1">
        <f>IF(ISBLANK(cp[[#This Row],[total_boys]]),SUM(cp[[#This Row],[boys_0-5_reached]],cp[[#This Row],[boys_6-12_reached]],cp[[#This Row],[boys_13-18_reached]]),cp[[#This Row],[total_boys]])</f>
        <v>0</v>
      </c>
      <c r="AD887" s="1">
        <f>IF(ISBLANK(cp[[#This Row],[total_girls]]),SUM(cp[[#This Row],[girls_0-5_reached]],cp[[#This Row],[girls_6-12_reached]],cp[[#This Row],[girls_13-18_reached]]),cp[[#This Row],[total_girls]])</f>
        <v>0</v>
      </c>
      <c r="AE887" s="1">
        <f>IF(ISBLANK(cp[[#This Row],[total_children]]),SUM(cp[[#This Row],[calc_boys]],cp[[#This Row],[calc_girls]]),cp[[#This Row],[total_children]])</f>
        <v>0</v>
      </c>
      <c r="AF887" s="1">
        <f>IF(ISBLANK(cp[[#This Row],[total_pwd]]),SUM(cp[[#This Row],[total_pwd_men]],cp[[#This Row],[total_pwd_women]]),cp[[#This Row],[total_pwd]])</f>
        <v>0</v>
      </c>
      <c r="AG887" s="1">
        <f>IF(ISBLANK(cp[[#This Row],[total_adults]]),SUM(cp[[#This Row],[total_men]],cp[[#This Row],[total_women]]),cp[[#This Row],[total_adults]])</f>
        <v>0</v>
      </c>
      <c r="AH887" s="1">
        <f>IF(ISBLANK(cp[[#This Row],[total_beneficiaries_reached]]),SUM(cp[[#This Row],[calc_children]],cp[[#This Row],[calc_adults]]),cp[[#This Row],[total_beneficiaries_reached]])</f>
        <v>0</v>
      </c>
      <c r="AI887" s="49" t="str">
        <f ca="1">IF(B887="","",OFFSET(table_admin1[[#Headers],[ADM1_PT]],MATCH(B887,admin1,0),1))</f>
        <v/>
      </c>
      <c r="AJ887" s="49" t="str">
        <f t="shared" ca="1" si="26"/>
        <v/>
      </c>
      <c r="AK887" s="49" t="str">
        <f t="shared" ca="1" si="27"/>
        <v/>
      </c>
    </row>
    <row r="888" spans="29:37" x14ac:dyDescent="0.2">
      <c r="AC888" s="1">
        <f>IF(ISBLANK(cp[[#This Row],[total_boys]]),SUM(cp[[#This Row],[boys_0-5_reached]],cp[[#This Row],[boys_6-12_reached]],cp[[#This Row],[boys_13-18_reached]]),cp[[#This Row],[total_boys]])</f>
        <v>0</v>
      </c>
      <c r="AD888" s="1">
        <f>IF(ISBLANK(cp[[#This Row],[total_girls]]),SUM(cp[[#This Row],[girls_0-5_reached]],cp[[#This Row],[girls_6-12_reached]],cp[[#This Row],[girls_13-18_reached]]),cp[[#This Row],[total_girls]])</f>
        <v>0</v>
      </c>
      <c r="AE888" s="1">
        <f>IF(ISBLANK(cp[[#This Row],[total_children]]),SUM(cp[[#This Row],[calc_boys]],cp[[#This Row],[calc_girls]]),cp[[#This Row],[total_children]])</f>
        <v>0</v>
      </c>
      <c r="AF888" s="1">
        <f>IF(ISBLANK(cp[[#This Row],[total_pwd]]),SUM(cp[[#This Row],[total_pwd_men]],cp[[#This Row],[total_pwd_women]]),cp[[#This Row],[total_pwd]])</f>
        <v>0</v>
      </c>
      <c r="AG888" s="1">
        <f>IF(ISBLANK(cp[[#This Row],[total_adults]]),SUM(cp[[#This Row],[total_men]],cp[[#This Row],[total_women]]),cp[[#This Row],[total_adults]])</f>
        <v>0</v>
      </c>
      <c r="AH888" s="1">
        <f>IF(ISBLANK(cp[[#This Row],[total_beneficiaries_reached]]),SUM(cp[[#This Row],[calc_children]],cp[[#This Row],[calc_adults]]),cp[[#This Row],[total_beneficiaries_reached]])</f>
        <v>0</v>
      </c>
      <c r="AI888" s="49" t="str">
        <f ca="1">IF(B888="","",OFFSET(table_admin1[[#Headers],[ADM1_PT]],MATCH(B888,admin1,0),1))</f>
        <v/>
      </c>
      <c r="AJ888" s="49" t="str">
        <f t="shared" ca="1" si="26"/>
        <v/>
      </c>
      <c r="AK888" s="49" t="str">
        <f t="shared" ca="1" si="27"/>
        <v/>
      </c>
    </row>
    <row r="889" spans="29:37" x14ac:dyDescent="0.2">
      <c r="AC889" s="1">
        <f>IF(ISBLANK(cp[[#This Row],[total_boys]]),SUM(cp[[#This Row],[boys_0-5_reached]],cp[[#This Row],[boys_6-12_reached]],cp[[#This Row],[boys_13-18_reached]]),cp[[#This Row],[total_boys]])</f>
        <v>0</v>
      </c>
      <c r="AD889" s="1">
        <f>IF(ISBLANK(cp[[#This Row],[total_girls]]),SUM(cp[[#This Row],[girls_0-5_reached]],cp[[#This Row],[girls_6-12_reached]],cp[[#This Row],[girls_13-18_reached]]),cp[[#This Row],[total_girls]])</f>
        <v>0</v>
      </c>
      <c r="AE889" s="1">
        <f>IF(ISBLANK(cp[[#This Row],[total_children]]),SUM(cp[[#This Row],[calc_boys]],cp[[#This Row],[calc_girls]]),cp[[#This Row],[total_children]])</f>
        <v>0</v>
      </c>
      <c r="AF889" s="1">
        <f>IF(ISBLANK(cp[[#This Row],[total_pwd]]),SUM(cp[[#This Row],[total_pwd_men]],cp[[#This Row],[total_pwd_women]]),cp[[#This Row],[total_pwd]])</f>
        <v>0</v>
      </c>
      <c r="AG889" s="1">
        <f>IF(ISBLANK(cp[[#This Row],[total_adults]]),SUM(cp[[#This Row],[total_men]],cp[[#This Row],[total_women]]),cp[[#This Row],[total_adults]])</f>
        <v>0</v>
      </c>
      <c r="AH889" s="1">
        <f>IF(ISBLANK(cp[[#This Row],[total_beneficiaries_reached]]),SUM(cp[[#This Row],[calc_children]],cp[[#This Row],[calc_adults]]),cp[[#This Row],[total_beneficiaries_reached]])</f>
        <v>0</v>
      </c>
      <c r="AI889" s="49" t="str">
        <f ca="1">IF(B889="","",OFFSET(table_admin1[[#Headers],[ADM1_PT]],MATCH(B889,admin1,0),1))</f>
        <v/>
      </c>
      <c r="AJ889" s="49" t="str">
        <f t="shared" ca="1" si="26"/>
        <v/>
      </c>
      <c r="AK889" s="49" t="str">
        <f t="shared" ca="1" si="27"/>
        <v/>
      </c>
    </row>
    <row r="890" spans="29:37" x14ac:dyDescent="0.2">
      <c r="AC890" s="1">
        <f>IF(ISBLANK(cp[[#This Row],[total_boys]]),SUM(cp[[#This Row],[boys_0-5_reached]],cp[[#This Row],[boys_6-12_reached]],cp[[#This Row],[boys_13-18_reached]]),cp[[#This Row],[total_boys]])</f>
        <v>0</v>
      </c>
      <c r="AD890" s="1">
        <f>IF(ISBLANK(cp[[#This Row],[total_girls]]),SUM(cp[[#This Row],[girls_0-5_reached]],cp[[#This Row],[girls_6-12_reached]],cp[[#This Row],[girls_13-18_reached]]),cp[[#This Row],[total_girls]])</f>
        <v>0</v>
      </c>
      <c r="AE890" s="1">
        <f>IF(ISBLANK(cp[[#This Row],[total_children]]),SUM(cp[[#This Row],[calc_boys]],cp[[#This Row],[calc_girls]]),cp[[#This Row],[total_children]])</f>
        <v>0</v>
      </c>
      <c r="AF890" s="1">
        <f>IF(ISBLANK(cp[[#This Row],[total_pwd]]),SUM(cp[[#This Row],[total_pwd_men]],cp[[#This Row],[total_pwd_women]]),cp[[#This Row],[total_pwd]])</f>
        <v>0</v>
      </c>
      <c r="AG890" s="1">
        <f>IF(ISBLANK(cp[[#This Row],[total_adults]]),SUM(cp[[#This Row],[total_men]],cp[[#This Row],[total_women]]),cp[[#This Row],[total_adults]])</f>
        <v>0</v>
      </c>
      <c r="AH890" s="1">
        <f>IF(ISBLANK(cp[[#This Row],[total_beneficiaries_reached]]),SUM(cp[[#This Row],[calc_children]],cp[[#This Row],[calc_adults]]),cp[[#This Row],[total_beneficiaries_reached]])</f>
        <v>0</v>
      </c>
      <c r="AI890" s="49" t="str">
        <f ca="1">IF(B890="","",OFFSET(table_admin1[[#Headers],[ADM1_PT]],MATCH(B890,admin1,0),1))</f>
        <v/>
      </c>
      <c r="AJ890" s="49" t="str">
        <f t="shared" ca="1" si="26"/>
        <v/>
      </c>
      <c r="AK890" s="49" t="str">
        <f t="shared" ca="1" si="27"/>
        <v/>
      </c>
    </row>
    <row r="891" spans="29:37" x14ac:dyDescent="0.2">
      <c r="AC891" s="1">
        <f>IF(ISBLANK(cp[[#This Row],[total_boys]]),SUM(cp[[#This Row],[boys_0-5_reached]],cp[[#This Row],[boys_6-12_reached]],cp[[#This Row],[boys_13-18_reached]]),cp[[#This Row],[total_boys]])</f>
        <v>0</v>
      </c>
      <c r="AD891" s="1">
        <f>IF(ISBLANK(cp[[#This Row],[total_girls]]),SUM(cp[[#This Row],[girls_0-5_reached]],cp[[#This Row],[girls_6-12_reached]],cp[[#This Row],[girls_13-18_reached]]),cp[[#This Row],[total_girls]])</f>
        <v>0</v>
      </c>
      <c r="AE891" s="1">
        <f>IF(ISBLANK(cp[[#This Row],[total_children]]),SUM(cp[[#This Row],[calc_boys]],cp[[#This Row],[calc_girls]]),cp[[#This Row],[total_children]])</f>
        <v>0</v>
      </c>
      <c r="AF891" s="1">
        <f>IF(ISBLANK(cp[[#This Row],[total_pwd]]),SUM(cp[[#This Row],[total_pwd_men]],cp[[#This Row],[total_pwd_women]]),cp[[#This Row],[total_pwd]])</f>
        <v>0</v>
      </c>
      <c r="AG891" s="1">
        <f>IF(ISBLANK(cp[[#This Row],[total_adults]]),SUM(cp[[#This Row],[total_men]],cp[[#This Row],[total_women]]),cp[[#This Row],[total_adults]])</f>
        <v>0</v>
      </c>
      <c r="AH891" s="1">
        <f>IF(ISBLANK(cp[[#This Row],[total_beneficiaries_reached]]),SUM(cp[[#This Row],[calc_children]],cp[[#This Row],[calc_adults]]),cp[[#This Row],[total_beneficiaries_reached]])</f>
        <v>0</v>
      </c>
      <c r="AI891" s="49" t="str">
        <f ca="1">IF(B891="","",OFFSET(table_admin1[[#Headers],[ADM1_PT]],MATCH(B891,admin1,0),1))</f>
        <v/>
      </c>
      <c r="AJ891" s="49" t="str">
        <f t="shared" ca="1" si="26"/>
        <v/>
      </c>
      <c r="AK891" s="49" t="str">
        <f t="shared" ca="1" si="27"/>
        <v/>
      </c>
    </row>
    <row r="892" spans="29:37" x14ac:dyDescent="0.2">
      <c r="AC892" s="1">
        <f>IF(ISBLANK(cp[[#This Row],[total_boys]]),SUM(cp[[#This Row],[boys_0-5_reached]],cp[[#This Row],[boys_6-12_reached]],cp[[#This Row],[boys_13-18_reached]]),cp[[#This Row],[total_boys]])</f>
        <v>0</v>
      </c>
      <c r="AD892" s="1">
        <f>IF(ISBLANK(cp[[#This Row],[total_girls]]),SUM(cp[[#This Row],[girls_0-5_reached]],cp[[#This Row],[girls_6-12_reached]],cp[[#This Row],[girls_13-18_reached]]),cp[[#This Row],[total_girls]])</f>
        <v>0</v>
      </c>
      <c r="AE892" s="1">
        <f>IF(ISBLANK(cp[[#This Row],[total_children]]),SUM(cp[[#This Row],[calc_boys]],cp[[#This Row],[calc_girls]]),cp[[#This Row],[total_children]])</f>
        <v>0</v>
      </c>
      <c r="AF892" s="1">
        <f>IF(ISBLANK(cp[[#This Row],[total_pwd]]),SUM(cp[[#This Row],[total_pwd_men]],cp[[#This Row],[total_pwd_women]]),cp[[#This Row],[total_pwd]])</f>
        <v>0</v>
      </c>
      <c r="AG892" s="1">
        <f>IF(ISBLANK(cp[[#This Row],[total_adults]]),SUM(cp[[#This Row],[total_men]],cp[[#This Row],[total_women]]),cp[[#This Row],[total_adults]])</f>
        <v>0</v>
      </c>
      <c r="AH892" s="1">
        <f>IF(ISBLANK(cp[[#This Row],[total_beneficiaries_reached]]),SUM(cp[[#This Row],[calc_children]],cp[[#This Row],[calc_adults]]),cp[[#This Row],[total_beneficiaries_reached]])</f>
        <v>0</v>
      </c>
      <c r="AI892" s="49" t="str">
        <f ca="1">IF(B892="","",OFFSET(table_admin1[[#Headers],[ADM1_PT]],MATCH(B892,admin1,0),1))</f>
        <v/>
      </c>
      <c r="AJ892" s="49" t="str">
        <f t="shared" ca="1" si="26"/>
        <v/>
      </c>
      <c r="AK892" s="49" t="str">
        <f t="shared" ca="1" si="27"/>
        <v/>
      </c>
    </row>
    <row r="893" spans="29:37" x14ac:dyDescent="0.2">
      <c r="AC893" s="1">
        <f>IF(ISBLANK(cp[[#This Row],[total_boys]]),SUM(cp[[#This Row],[boys_0-5_reached]],cp[[#This Row],[boys_6-12_reached]],cp[[#This Row],[boys_13-18_reached]]),cp[[#This Row],[total_boys]])</f>
        <v>0</v>
      </c>
      <c r="AD893" s="1">
        <f>IF(ISBLANK(cp[[#This Row],[total_girls]]),SUM(cp[[#This Row],[girls_0-5_reached]],cp[[#This Row],[girls_6-12_reached]],cp[[#This Row],[girls_13-18_reached]]),cp[[#This Row],[total_girls]])</f>
        <v>0</v>
      </c>
      <c r="AE893" s="1">
        <f>IF(ISBLANK(cp[[#This Row],[total_children]]),SUM(cp[[#This Row],[calc_boys]],cp[[#This Row],[calc_girls]]),cp[[#This Row],[total_children]])</f>
        <v>0</v>
      </c>
      <c r="AF893" s="1">
        <f>IF(ISBLANK(cp[[#This Row],[total_pwd]]),SUM(cp[[#This Row],[total_pwd_men]],cp[[#This Row],[total_pwd_women]]),cp[[#This Row],[total_pwd]])</f>
        <v>0</v>
      </c>
      <c r="AG893" s="1">
        <f>IF(ISBLANK(cp[[#This Row],[total_adults]]),SUM(cp[[#This Row],[total_men]],cp[[#This Row],[total_women]]),cp[[#This Row],[total_adults]])</f>
        <v>0</v>
      </c>
      <c r="AH893" s="1">
        <f>IF(ISBLANK(cp[[#This Row],[total_beneficiaries_reached]]),SUM(cp[[#This Row],[calc_children]],cp[[#This Row],[calc_adults]]),cp[[#This Row],[total_beneficiaries_reached]])</f>
        <v>0</v>
      </c>
      <c r="AI893" s="49" t="str">
        <f ca="1">IF(B893="","",OFFSET(table_admin1[[#Headers],[ADM1_PT]],MATCH(B893,admin1,0),1))</f>
        <v/>
      </c>
      <c r="AJ893" s="49" t="str">
        <f t="shared" ca="1" si="26"/>
        <v/>
      </c>
      <c r="AK893" s="49" t="str">
        <f t="shared" ca="1" si="27"/>
        <v/>
      </c>
    </row>
    <row r="894" spans="29:37" x14ac:dyDescent="0.2">
      <c r="AC894" s="1">
        <f>IF(ISBLANK(cp[[#This Row],[total_boys]]),SUM(cp[[#This Row],[boys_0-5_reached]],cp[[#This Row],[boys_6-12_reached]],cp[[#This Row],[boys_13-18_reached]]),cp[[#This Row],[total_boys]])</f>
        <v>0</v>
      </c>
      <c r="AD894" s="1">
        <f>IF(ISBLANK(cp[[#This Row],[total_girls]]),SUM(cp[[#This Row],[girls_0-5_reached]],cp[[#This Row],[girls_6-12_reached]],cp[[#This Row],[girls_13-18_reached]]),cp[[#This Row],[total_girls]])</f>
        <v>0</v>
      </c>
      <c r="AE894" s="1">
        <f>IF(ISBLANK(cp[[#This Row],[total_children]]),SUM(cp[[#This Row],[calc_boys]],cp[[#This Row],[calc_girls]]),cp[[#This Row],[total_children]])</f>
        <v>0</v>
      </c>
      <c r="AF894" s="1">
        <f>IF(ISBLANK(cp[[#This Row],[total_pwd]]),SUM(cp[[#This Row],[total_pwd_men]],cp[[#This Row],[total_pwd_women]]),cp[[#This Row],[total_pwd]])</f>
        <v>0</v>
      </c>
      <c r="AG894" s="1">
        <f>IF(ISBLANK(cp[[#This Row],[total_adults]]),SUM(cp[[#This Row],[total_men]],cp[[#This Row],[total_women]]),cp[[#This Row],[total_adults]])</f>
        <v>0</v>
      </c>
      <c r="AH894" s="1">
        <f>IF(ISBLANK(cp[[#This Row],[total_beneficiaries_reached]]),SUM(cp[[#This Row],[calc_children]],cp[[#This Row],[calc_adults]]),cp[[#This Row],[total_beneficiaries_reached]])</f>
        <v>0</v>
      </c>
      <c r="AI894" s="49" t="str">
        <f ca="1">IF(B894="","",OFFSET(table_admin1[[#Headers],[ADM1_PT]],MATCH(B894,admin1,0),1))</f>
        <v/>
      </c>
      <c r="AJ894" s="49" t="str">
        <f t="shared" ca="1" si="26"/>
        <v/>
      </c>
      <c r="AK894" s="49" t="str">
        <f t="shared" ca="1" si="27"/>
        <v/>
      </c>
    </row>
    <row r="895" spans="29:37" x14ac:dyDescent="0.2">
      <c r="AC895" s="1">
        <f>IF(ISBLANK(cp[[#This Row],[total_boys]]),SUM(cp[[#This Row],[boys_0-5_reached]],cp[[#This Row],[boys_6-12_reached]],cp[[#This Row],[boys_13-18_reached]]),cp[[#This Row],[total_boys]])</f>
        <v>0</v>
      </c>
      <c r="AD895" s="1">
        <f>IF(ISBLANK(cp[[#This Row],[total_girls]]),SUM(cp[[#This Row],[girls_0-5_reached]],cp[[#This Row],[girls_6-12_reached]],cp[[#This Row],[girls_13-18_reached]]),cp[[#This Row],[total_girls]])</f>
        <v>0</v>
      </c>
      <c r="AE895" s="1">
        <f>IF(ISBLANK(cp[[#This Row],[total_children]]),SUM(cp[[#This Row],[calc_boys]],cp[[#This Row],[calc_girls]]),cp[[#This Row],[total_children]])</f>
        <v>0</v>
      </c>
      <c r="AF895" s="1">
        <f>IF(ISBLANK(cp[[#This Row],[total_pwd]]),SUM(cp[[#This Row],[total_pwd_men]],cp[[#This Row],[total_pwd_women]]),cp[[#This Row],[total_pwd]])</f>
        <v>0</v>
      </c>
      <c r="AG895" s="1">
        <f>IF(ISBLANK(cp[[#This Row],[total_adults]]),SUM(cp[[#This Row],[total_men]],cp[[#This Row],[total_women]]),cp[[#This Row],[total_adults]])</f>
        <v>0</v>
      </c>
      <c r="AH895" s="1">
        <f>IF(ISBLANK(cp[[#This Row],[total_beneficiaries_reached]]),SUM(cp[[#This Row],[calc_children]],cp[[#This Row],[calc_adults]]),cp[[#This Row],[total_beneficiaries_reached]])</f>
        <v>0</v>
      </c>
      <c r="AI895" s="49" t="str">
        <f ca="1">IF(B895="","",OFFSET(table_admin1[[#Headers],[ADM1_PT]],MATCH(B895,admin1,0),1))</f>
        <v/>
      </c>
      <c r="AJ895" s="49" t="str">
        <f t="shared" ca="1" si="26"/>
        <v/>
      </c>
      <c r="AK895" s="49" t="str">
        <f t="shared" ca="1" si="27"/>
        <v/>
      </c>
    </row>
    <row r="896" spans="29:37" x14ac:dyDescent="0.2">
      <c r="AC896" s="1">
        <f>IF(ISBLANK(cp[[#This Row],[total_boys]]),SUM(cp[[#This Row],[boys_0-5_reached]],cp[[#This Row],[boys_6-12_reached]],cp[[#This Row],[boys_13-18_reached]]),cp[[#This Row],[total_boys]])</f>
        <v>0</v>
      </c>
      <c r="AD896" s="1">
        <f>IF(ISBLANK(cp[[#This Row],[total_girls]]),SUM(cp[[#This Row],[girls_0-5_reached]],cp[[#This Row],[girls_6-12_reached]],cp[[#This Row],[girls_13-18_reached]]),cp[[#This Row],[total_girls]])</f>
        <v>0</v>
      </c>
      <c r="AE896" s="1">
        <f>IF(ISBLANK(cp[[#This Row],[total_children]]),SUM(cp[[#This Row],[calc_boys]],cp[[#This Row],[calc_girls]]),cp[[#This Row],[total_children]])</f>
        <v>0</v>
      </c>
      <c r="AF896" s="1">
        <f>IF(ISBLANK(cp[[#This Row],[total_pwd]]),SUM(cp[[#This Row],[total_pwd_men]],cp[[#This Row],[total_pwd_women]]),cp[[#This Row],[total_pwd]])</f>
        <v>0</v>
      </c>
      <c r="AG896" s="1">
        <f>IF(ISBLANK(cp[[#This Row],[total_adults]]),SUM(cp[[#This Row],[total_men]],cp[[#This Row],[total_women]]),cp[[#This Row],[total_adults]])</f>
        <v>0</v>
      </c>
      <c r="AH896" s="1">
        <f>IF(ISBLANK(cp[[#This Row],[total_beneficiaries_reached]]),SUM(cp[[#This Row],[calc_children]],cp[[#This Row],[calc_adults]]),cp[[#This Row],[total_beneficiaries_reached]])</f>
        <v>0</v>
      </c>
      <c r="AI896" s="49" t="str">
        <f ca="1">IF(B896="","",OFFSET(table_admin1[[#Headers],[ADM1_PT]],MATCH(B896,admin1,0),1))</f>
        <v/>
      </c>
      <c r="AJ896" s="49" t="str">
        <f t="shared" ca="1" si="26"/>
        <v/>
      </c>
      <c r="AK896" s="49" t="str">
        <f t="shared" ca="1" si="27"/>
        <v/>
      </c>
    </row>
    <row r="897" spans="29:37" x14ac:dyDescent="0.2">
      <c r="AC897" s="1">
        <f>IF(ISBLANK(cp[[#This Row],[total_boys]]),SUM(cp[[#This Row],[boys_0-5_reached]],cp[[#This Row],[boys_6-12_reached]],cp[[#This Row],[boys_13-18_reached]]),cp[[#This Row],[total_boys]])</f>
        <v>0</v>
      </c>
      <c r="AD897" s="1">
        <f>IF(ISBLANK(cp[[#This Row],[total_girls]]),SUM(cp[[#This Row],[girls_0-5_reached]],cp[[#This Row],[girls_6-12_reached]],cp[[#This Row],[girls_13-18_reached]]),cp[[#This Row],[total_girls]])</f>
        <v>0</v>
      </c>
      <c r="AE897" s="1">
        <f>IF(ISBLANK(cp[[#This Row],[total_children]]),SUM(cp[[#This Row],[calc_boys]],cp[[#This Row],[calc_girls]]),cp[[#This Row],[total_children]])</f>
        <v>0</v>
      </c>
      <c r="AF897" s="1">
        <f>IF(ISBLANK(cp[[#This Row],[total_pwd]]),SUM(cp[[#This Row],[total_pwd_men]],cp[[#This Row],[total_pwd_women]]),cp[[#This Row],[total_pwd]])</f>
        <v>0</v>
      </c>
      <c r="AG897" s="1">
        <f>IF(ISBLANK(cp[[#This Row],[total_adults]]),SUM(cp[[#This Row],[total_men]],cp[[#This Row],[total_women]]),cp[[#This Row],[total_adults]])</f>
        <v>0</v>
      </c>
      <c r="AH897" s="1">
        <f>IF(ISBLANK(cp[[#This Row],[total_beneficiaries_reached]]),SUM(cp[[#This Row],[calc_children]],cp[[#This Row],[calc_adults]]),cp[[#This Row],[total_beneficiaries_reached]])</f>
        <v>0</v>
      </c>
      <c r="AI897" s="49" t="str">
        <f ca="1">IF(B897="","",OFFSET(table_admin1[[#Headers],[ADM1_PT]],MATCH(B897,admin1,0),1))</f>
        <v/>
      </c>
      <c r="AJ897" s="49" t="str">
        <f t="shared" ca="1" si="26"/>
        <v/>
      </c>
      <c r="AK897" s="49" t="str">
        <f t="shared" ca="1" si="27"/>
        <v/>
      </c>
    </row>
    <row r="898" spans="29:37" x14ac:dyDescent="0.2">
      <c r="AC898" s="1">
        <f>IF(ISBLANK(cp[[#This Row],[total_boys]]),SUM(cp[[#This Row],[boys_0-5_reached]],cp[[#This Row],[boys_6-12_reached]],cp[[#This Row],[boys_13-18_reached]]),cp[[#This Row],[total_boys]])</f>
        <v>0</v>
      </c>
      <c r="AD898" s="1">
        <f>IF(ISBLANK(cp[[#This Row],[total_girls]]),SUM(cp[[#This Row],[girls_0-5_reached]],cp[[#This Row],[girls_6-12_reached]],cp[[#This Row],[girls_13-18_reached]]),cp[[#This Row],[total_girls]])</f>
        <v>0</v>
      </c>
      <c r="AE898" s="1">
        <f>IF(ISBLANK(cp[[#This Row],[total_children]]),SUM(cp[[#This Row],[calc_boys]],cp[[#This Row],[calc_girls]]),cp[[#This Row],[total_children]])</f>
        <v>0</v>
      </c>
      <c r="AF898" s="1">
        <f>IF(ISBLANK(cp[[#This Row],[total_pwd]]),SUM(cp[[#This Row],[total_pwd_men]],cp[[#This Row],[total_pwd_women]]),cp[[#This Row],[total_pwd]])</f>
        <v>0</v>
      </c>
      <c r="AG898" s="1">
        <f>IF(ISBLANK(cp[[#This Row],[total_adults]]),SUM(cp[[#This Row],[total_men]],cp[[#This Row],[total_women]]),cp[[#This Row],[total_adults]])</f>
        <v>0</v>
      </c>
      <c r="AH898" s="1">
        <f>IF(ISBLANK(cp[[#This Row],[total_beneficiaries_reached]]),SUM(cp[[#This Row],[calc_children]],cp[[#This Row],[calc_adults]]),cp[[#This Row],[total_beneficiaries_reached]])</f>
        <v>0</v>
      </c>
      <c r="AI898" s="49" t="str">
        <f ca="1">IF(B898="","",OFFSET(table_admin1[[#Headers],[ADM1_PT]],MATCH(B898,admin1,0),1))</f>
        <v/>
      </c>
      <c r="AJ898" s="49" t="str">
        <f t="shared" ca="1" si="26"/>
        <v/>
      </c>
      <c r="AK898" s="49" t="str">
        <f t="shared" ca="1" si="27"/>
        <v/>
      </c>
    </row>
    <row r="899" spans="29:37" x14ac:dyDescent="0.2">
      <c r="AC899" s="1">
        <f>IF(ISBLANK(cp[[#This Row],[total_boys]]),SUM(cp[[#This Row],[boys_0-5_reached]],cp[[#This Row],[boys_6-12_reached]],cp[[#This Row],[boys_13-18_reached]]),cp[[#This Row],[total_boys]])</f>
        <v>0</v>
      </c>
      <c r="AD899" s="1">
        <f>IF(ISBLANK(cp[[#This Row],[total_girls]]),SUM(cp[[#This Row],[girls_0-5_reached]],cp[[#This Row],[girls_6-12_reached]],cp[[#This Row],[girls_13-18_reached]]),cp[[#This Row],[total_girls]])</f>
        <v>0</v>
      </c>
      <c r="AE899" s="1">
        <f>IF(ISBLANK(cp[[#This Row],[total_children]]),SUM(cp[[#This Row],[calc_boys]],cp[[#This Row],[calc_girls]]),cp[[#This Row],[total_children]])</f>
        <v>0</v>
      </c>
      <c r="AF899" s="1">
        <f>IF(ISBLANK(cp[[#This Row],[total_pwd]]),SUM(cp[[#This Row],[total_pwd_men]],cp[[#This Row],[total_pwd_women]]),cp[[#This Row],[total_pwd]])</f>
        <v>0</v>
      </c>
      <c r="AG899" s="1">
        <f>IF(ISBLANK(cp[[#This Row],[total_adults]]),SUM(cp[[#This Row],[total_men]],cp[[#This Row],[total_women]]),cp[[#This Row],[total_adults]])</f>
        <v>0</v>
      </c>
      <c r="AH899" s="1">
        <f>IF(ISBLANK(cp[[#This Row],[total_beneficiaries_reached]]),SUM(cp[[#This Row],[calc_children]],cp[[#This Row],[calc_adults]]),cp[[#This Row],[total_beneficiaries_reached]])</f>
        <v>0</v>
      </c>
      <c r="AI899" s="49" t="str">
        <f ca="1">IF(B899="","",OFFSET(table_admin1[[#Headers],[ADM1_PT]],MATCH(B899,admin1,0),1))</f>
        <v/>
      </c>
      <c r="AJ899" s="49" t="str">
        <f t="shared" ca="1" si="26"/>
        <v/>
      </c>
      <c r="AK899" s="49" t="str">
        <f t="shared" ca="1" si="27"/>
        <v/>
      </c>
    </row>
    <row r="900" spans="29:37" x14ac:dyDescent="0.2">
      <c r="AC900" s="1">
        <f>IF(ISBLANK(cp[[#This Row],[total_boys]]),SUM(cp[[#This Row],[boys_0-5_reached]],cp[[#This Row],[boys_6-12_reached]],cp[[#This Row],[boys_13-18_reached]]),cp[[#This Row],[total_boys]])</f>
        <v>0</v>
      </c>
      <c r="AD900" s="1">
        <f>IF(ISBLANK(cp[[#This Row],[total_girls]]),SUM(cp[[#This Row],[girls_0-5_reached]],cp[[#This Row],[girls_6-12_reached]],cp[[#This Row],[girls_13-18_reached]]),cp[[#This Row],[total_girls]])</f>
        <v>0</v>
      </c>
      <c r="AE900" s="1">
        <f>IF(ISBLANK(cp[[#This Row],[total_children]]),SUM(cp[[#This Row],[calc_boys]],cp[[#This Row],[calc_girls]]),cp[[#This Row],[total_children]])</f>
        <v>0</v>
      </c>
      <c r="AF900" s="1">
        <f>IF(ISBLANK(cp[[#This Row],[total_pwd]]),SUM(cp[[#This Row],[total_pwd_men]],cp[[#This Row],[total_pwd_women]]),cp[[#This Row],[total_pwd]])</f>
        <v>0</v>
      </c>
      <c r="AG900" s="1">
        <f>IF(ISBLANK(cp[[#This Row],[total_adults]]),SUM(cp[[#This Row],[total_men]],cp[[#This Row],[total_women]]),cp[[#This Row],[total_adults]])</f>
        <v>0</v>
      </c>
      <c r="AH900" s="1">
        <f>IF(ISBLANK(cp[[#This Row],[total_beneficiaries_reached]]),SUM(cp[[#This Row],[calc_children]],cp[[#This Row],[calc_adults]]),cp[[#This Row],[total_beneficiaries_reached]])</f>
        <v>0</v>
      </c>
      <c r="AI900" s="49" t="str">
        <f ca="1">IF(B900="","",OFFSET(table_admin1[[#Headers],[ADM1_PT]],MATCH(B900,admin1,0),1))</f>
        <v/>
      </c>
      <c r="AJ900" s="49" t="str">
        <f t="shared" ca="1" si="26"/>
        <v/>
      </c>
      <c r="AK900" s="49" t="str">
        <f t="shared" ca="1" si="27"/>
        <v/>
      </c>
    </row>
    <row r="901" spans="29:37" x14ac:dyDescent="0.2">
      <c r="AC901" s="1">
        <f>IF(ISBLANK(cp[[#This Row],[total_boys]]),SUM(cp[[#This Row],[boys_0-5_reached]],cp[[#This Row],[boys_6-12_reached]],cp[[#This Row],[boys_13-18_reached]]),cp[[#This Row],[total_boys]])</f>
        <v>0</v>
      </c>
      <c r="AD901" s="1">
        <f>IF(ISBLANK(cp[[#This Row],[total_girls]]),SUM(cp[[#This Row],[girls_0-5_reached]],cp[[#This Row],[girls_6-12_reached]],cp[[#This Row],[girls_13-18_reached]]),cp[[#This Row],[total_girls]])</f>
        <v>0</v>
      </c>
      <c r="AE901" s="1">
        <f>IF(ISBLANK(cp[[#This Row],[total_children]]),SUM(cp[[#This Row],[calc_boys]],cp[[#This Row],[calc_girls]]),cp[[#This Row],[total_children]])</f>
        <v>0</v>
      </c>
      <c r="AF901" s="1">
        <f>IF(ISBLANK(cp[[#This Row],[total_pwd]]),SUM(cp[[#This Row],[total_pwd_men]],cp[[#This Row],[total_pwd_women]]),cp[[#This Row],[total_pwd]])</f>
        <v>0</v>
      </c>
      <c r="AG901" s="1">
        <f>IF(ISBLANK(cp[[#This Row],[total_adults]]),SUM(cp[[#This Row],[total_men]],cp[[#This Row],[total_women]]),cp[[#This Row],[total_adults]])</f>
        <v>0</v>
      </c>
      <c r="AH901" s="1">
        <f>IF(ISBLANK(cp[[#This Row],[total_beneficiaries_reached]]),SUM(cp[[#This Row],[calc_children]],cp[[#This Row],[calc_adults]]),cp[[#This Row],[total_beneficiaries_reached]])</f>
        <v>0</v>
      </c>
      <c r="AI901" s="49" t="str">
        <f ca="1">IF(B901="","",OFFSET(table_admin1[[#Headers],[ADM1_PT]],MATCH(B901,admin1,0),1))</f>
        <v/>
      </c>
      <c r="AJ901" s="49" t="str">
        <f t="shared" ca="1" si="26"/>
        <v/>
      </c>
      <c r="AK901" s="49" t="str">
        <f t="shared" ca="1" si="27"/>
        <v/>
      </c>
    </row>
    <row r="902" spans="29:37" x14ac:dyDescent="0.2">
      <c r="AC902" s="1">
        <f>IF(ISBLANK(cp[[#This Row],[total_boys]]),SUM(cp[[#This Row],[boys_0-5_reached]],cp[[#This Row],[boys_6-12_reached]],cp[[#This Row],[boys_13-18_reached]]),cp[[#This Row],[total_boys]])</f>
        <v>0</v>
      </c>
      <c r="AD902" s="1">
        <f>IF(ISBLANK(cp[[#This Row],[total_girls]]),SUM(cp[[#This Row],[girls_0-5_reached]],cp[[#This Row],[girls_6-12_reached]],cp[[#This Row],[girls_13-18_reached]]),cp[[#This Row],[total_girls]])</f>
        <v>0</v>
      </c>
      <c r="AE902" s="1">
        <f>IF(ISBLANK(cp[[#This Row],[total_children]]),SUM(cp[[#This Row],[calc_boys]],cp[[#This Row],[calc_girls]]),cp[[#This Row],[total_children]])</f>
        <v>0</v>
      </c>
      <c r="AF902" s="1">
        <f>IF(ISBLANK(cp[[#This Row],[total_pwd]]),SUM(cp[[#This Row],[total_pwd_men]],cp[[#This Row],[total_pwd_women]]),cp[[#This Row],[total_pwd]])</f>
        <v>0</v>
      </c>
      <c r="AG902" s="1">
        <f>IF(ISBLANK(cp[[#This Row],[total_adults]]),SUM(cp[[#This Row],[total_men]],cp[[#This Row],[total_women]]),cp[[#This Row],[total_adults]])</f>
        <v>0</v>
      </c>
      <c r="AH902" s="1">
        <f>IF(ISBLANK(cp[[#This Row],[total_beneficiaries_reached]]),SUM(cp[[#This Row],[calc_children]],cp[[#This Row],[calc_adults]]),cp[[#This Row],[total_beneficiaries_reached]])</f>
        <v>0</v>
      </c>
      <c r="AI902" s="49" t="str">
        <f ca="1">IF(B902="","",OFFSET(table_admin1[[#Headers],[ADM1_PT]],MATCH(B902,admin1,0),1))</f>
        <v/>
      </c>
      <c r="AJ902" s="49" t="str">
        <f t="shared" ref="AJ902:AJ965" ca="1" si="28">IF(C902="","",INDEX(admin2_pcode,MATCH(C902,OFFSET(admin2_start,MATCH(AI902,admin1_linked_pcode,0),0,COUNTIF(admin1_linked_pcode,AI902)),0)+MATCH(AI902,admin1_linked_pcode,0)-1))</f>
        <v/>
      </c>
      <c r="AK902" s="49" t="str">
        <f t="shared" ref="AK902:AK965" ca="1" si="29">IF(D902="","",INDEX(admin3_pcode,MATCH(D902,OFFSET(admin3_start,MATCH(AJ902,admin2_linked_pcode,0),0,COUNTIF(admin2_linked_pcode,AJ902)),0)+MATCH(AJ902,admin2_linked_pcode,0)-1))</f>
        <v/>
      </c>
    </row>
    <row r="903" spans="29:37" x14ac:dyDescent="0.2">
      <c r="AC903" s="1">
        <f>IF(ISBLANK(cp[[#This Row],[total_boys]]),SUM(cp[[#This Row],[boys_0-5_reached]],cp[[#This Row],[boys_6-12_reached]],cp[[#This Row],[boys_13-18_reached]]),cp[[#This Row],[total_boys]])</f>
        <v>0</v>
      </c>
      <c r="AD903" s="1">
        <f>IF(ISBLANK(cp[[#This Row],[total_girls]]),SUM(cp[[#This Row],[girls_0-5_reached]],cp[[#This Row],[girls_6-12_reached]],cp[[#This Row],[girls_13-18_reached]]),cp[[#This Row],[total_girls]])</f>
        <v>0</v>
      </c>
      <c r="AE903" s="1">
        <f>IF(ISBLANK(cp[[#This Row],[total_children]]),SUM(cp[[#This Row],[calc_boys]],cp[[#This Row],[calc_girls]]),cp[[#This Row],[total_children]])</f>
        <v>0</v>
      </c>
      <c r="AF903" s="1">
        <f>IF(ISBLANK(cp[[#This Row],[total_pwd]]),SUM(cp[[#This Row],[total_pwd_men]],cp[[#This Row],[total_pwd_women]]),cp[[#This Row],[total_pwd]])</f>
        <v>0</v>
      </c>
      <c r="AG903" s="1">
        <f>IF(ISBLANK(cp[[#This Row],[total_adults]]),SUM(cp[[#This Row],[total_men]],cp[[#This Row],[total_women]]),cp[[#This Row],[total_adults]])</f>
        <v>0</v>
      </c>
      <c r="AH903" s="1">
        <f>IF(ISBLANK(cp[[#This Row],[total_beneficiaries_reached]]),SUM(cp[[#This Row],[calc_children]],cp[[#This Row],[calc_adults]]),cp[[#This Row],[total_beneficiaries_reached]])</f>
        <v>0</v>
      </c>
      <c r="AI903" s="49" t="str">
        <f ca="1">IF(B903="","",OFFSET(table_admin1[[#Headers],[ADM1_PT]],MATCH(B903,admin1,0),1))</f>
        <v/>
      </c>
      <c r="AJ903" s="49" t="str">
        <f t="shared" ca="1" si="28"/>
        <v/>
      </c>
      <c r="AK903" s="49" t="str">
        <f t="shared" ca="1" si="29"/>
        <v/>
      </c>
    </row>
    <row r="904" spans="29:37" x14ac:dyDescent="0.2">
      <c r="AC904" s="1">
        <f>IF(ISBLANK(cp[[#This Row],[total_boys]]),SUM(cp[[#This Row],[boys_0-5_reached]],cp[[#This Row],[boys_6-12_reached]],cp[[#This Row],[boys_13-18_reached]]),cp[[#This Row],[total_boys]])</f>
        <v>0</v>
      </c>
      <c r="AD904" s="1">
        <f>IF(ISBLANK(cp[[#This Row],[total_girls]]),SUM(cp[[#This Row],[girls_0-5_reached]],cp[[#This Row],[girls_6-12_reached]],cp[[#This Row],[girls_13-18_reached]]),cp[[#This Row],[total_girls]])</f>
        <v>0</v>
      </c>
      <c r="AE904" s="1">
        <f>IF(ISBLANK(cp[[#This Row],[total_children]]),SUM(cp[[#This Row],[calc_boys]],cp[[#This Row],[calc_girls]]),cp[[#This Row],[total_children]])</f>
        <v>0</v>
      </c>
      <c r="AF904" s="1">
        <f>IF(ISBLANK(cp[[#This Row],[total_pwd]]),SUM(cp[[#This Row],[total_pwd_men]],cp[[#This Row],[total_pwd_women]]),cp[[#This Row],[total_pwd]])</f>
        <v>0</v>
      </c>
      <c r="AG904" s="1">
        <f>IF(ISBLANK(cp[[#This Row],[total_adults]]),SUM(cp[[#This Row],[total_men]],cp[[#This Row],[total_women]]),cp[[#This Row],[total_adults]])</f>
        <v>0</v>
      </c>
      <c r="AH904" s="1">
        <f>IF(ISBLANK(cp[[#This Row],[total_beneficiaries_reached]]),SUM(cp[[#This Row],[calc_children]],cp[[#This Row],[calc_adults]]),cp[[#This Row],[total_beneficiaries_reached]])</f>
        <v>0</v>
      </c>
      <c r="AI904" s="49" t="str">
        <f ca="1">IF(B904="","",OFFSET(table_admin1[[#Headers],[ADM1_PT]],MATCH(B904,admin1,0),1))</f>
        <v/>
      </c>
      <c r="AJ904" s="49" t="str">
        <f t="shared" ca="1" si="28"/>
        <v/>
      </c>
      <c r="AK904" s="49" t="str">
        <f t="shared" ca="1" si="29"/>
        <v/>
      </c>
    </row>
    <row r="905" spans="29:37" x14ac:dyDescent="0.2">
      <c r="AC905" s="1">
        <f>IF(ISBLANK(cp[[#This Row],[total_boys]]),SUM(cp[[#This Row],[boys_0-5_reached]],cp[[#This Row],[boys_6-12_reached]],cp[[#This Row],[boys_13-18_reached]]),cp[[#This Row],[total_boys]])</f>
        <v>0</v>
      </c>
      <c r="AD905" s="1">
        <f>IF(ISBLANK(cp[[#This Row],[total_girls]]),SUM(cp[[#This Row],[girls_0-5_reached]],cp[[#This Row],[girls_6-12_reached]],cp[[#This Row],[girls_13-18_reached]]),cp[[#This Row],[total_girls]])</f>
        <v>0</v>
      </c>
      <c r="AE905" s="1">
        <f>IF(ISBLANK(cp[[#This Row],[total_children]]),SUM(cp[[#This Row],[calc_boys]],cp[[#This Row],[calc_girls]]),cp[[#This Row],[total_children]])</f>
        <v>0</v>
      </c>
      <c r="AF905" s="1">
        <f>IF(ISBLANK(cp[[#This Row],[total_pwd]]),SUM(cp[[#This Row],[total_pwd_men]],cp[[#This Row],[total_pwd_women]]),cp[[#This Row],[total_pwd]])</f>
        <v>0</v>
      </c>
      <c r="AG905" s="1">
        <f>IF(ISBLANK(cp[[#This Row],[total_adults]]),SUM(cp[[#This Row],[total_men]],cp[[#This Row],[total_women]]),cp[[#This Row],[total_adults]])</f>
        <v>0</v>
      </c>
      <c r="AH905" s="1">
        <f>IF(ISBLANK(cp[[#This Row],[total_beneficiaries_reached]]),SUM(cp[[#This Row],[calc_children]],cp[[#This Row],[calc_adults]]),cp[[#This Row],[total_beneficiaries_reached]])</f>
        <v>0</v>
      </c>
      <c r="AI905" s="49" t="str">
        <f ca="1">IF(B905="","",OFFSET(table_admin1[[#Headers],[ADM1_PT]],MATCH(B905,admin1,0),1))</f>
        <v/>
      </c>
      <c r="AJ905" s="49" t="str">
        <f t="shared" ca="1" si="28"/>
        <v/>
      </c>
      <c r="AK905" s="49" t="str">
        <f t="shared" ca="1" si="29"/>
        <v/>
      </c>
    </row>
    <row r="906" spans="29:37" x14ac:dyDescent="0.2">
      <c r="AC906" s="1">
        <f>IF(ISBLANK(cp[[#This Row],[total_boys]]),SUM(cp[[#This Row],[boys_0-5_reached]],cp[[#This Row],[boys_6-12_reached]],cp[[#This Row],[boys_13-18_reached]]),cp[[#This Row],[total_boys]])</f>
        <v>0</v>
      </c>
      <c r="AD906" s="1">
        <f>IF(ISBLANK(cp[[#This Row],[total_girls]]),SUM(cp[[#This Row],[girls_0-5_reached]],cp[[#This Row],[girls_6-12_reached]],cp[[#This Row],[girls_13-18_reached]]),cp[[#This Row],[total_girls]])</f>
        <v>0</v>
      </c>
      <c r="AE906" s="1">
        <f>IF(ISBLANK(cp[[#This Row],[total_children]]),SUM(cp[[#This Row],[calc_boys]],cp[[#This Row],[calc_girls]]),cp[[#This Row],[total_children]])</f>
        <v>0</v>
      </c>
      <c r="AF906" s="1">
        <f>IF(ISBLANK(cp[[#This Row],[total_pwd]]),SUM(cp[[#This Row],[total_pwd_men]],cp[[#This Row],[total_pwd_women]]),cp[[#This Row],[total_pwd]])</f>
        <v>0</v>
      </c>
      <c r="AG906" s="1">
        <f>IF(ISBLANK(cp[[#This Row],[total_adults]]),SUM(cp[[#This Row],[total_men]],cp[[#This Row],[total_women]]),cp[[#This Row],[total_adults]])</f>
        <v>0</v>
      </c>
      <c r="AH906" s="1">
        <f>IF(ISBLANK(cp[[#This Row],[total_beneficiaries_reached]]),SUM(cp[[#This Row],[calc_children]],cp[[#This Row],[calc_adults]]),cp[[#This Row],[total_beneficiaries_reached]])</f>
        <v>0</v>
      </c>
      <c r="AI906" s="49" t="str">
        <f ca="1">IF(B906="","",OFFSET(table_admin1[[#Headers],[ADM1_PT]],MATCH(B906,admin1,0),1))</f>
        <v/>
      </c>
      <c r="AJ906" s="49" t="str">
        <f t="shared" ca="1" si="28"/>
        <v/>
      </c>
      <c r="AK906" s="49" t="str">
        <f t="shared" ca="1" si="29"/>
        <v/>
      </c>
    </row>
    <row r="907" spans="29:37" x14ac:dyDescent="0.2">
      <c r="AC907" s="1">
        <f>IF(ISBLANK(cp[[#This Row],[total_boys]]),SUM(cp[[#This Row],[boys_0-5_reached]],cp[[#This Row],[boys_6-12_reached]],cp[[#This Row],[boys_13-18_reached]]),cp[[#This Row],[total_boys]])</f>
        <v>0</v>
      </c>
      <c r="AD907" s="1">
        <f>IF(ISBLANK(cp[[#This Row],[total_girls]]),SUM(cp[[#This Row],[girls_0-5_reached]],cp[[#This Row],[girls_6-12_reached]],cp[[#This Row],[girls_13-18_reached]]),cp[[#This Row],[total_girls]])</f>
        <v>0</v>
      </c>
      <c r="AE907" s="1">
        <f>IF(ISBLANK(cp[[#This Row],[total_children]]),SUM(cp[[#This Row],[calc_boys]],cp[[#This Row],[calc_girls]]),cp[[#This Row],[total_children]])</f>
        <v>0</v>
      </c>
      <c r="AF907" s="1">
        <f>IF(ISBLANK(cp[[#This Row],[total_pwd]]),SUM(cp[[#This Row],[total_pwd_men]],cp[[#This Row],[total_pwd_women]]),cp[[#This Row],[total_pwd]])</f>
        <v>0</v>
      </c>
      <c r="AG907" s="1">
        <f>IF(ISBLANK(cp[[#This Row],[total_adults]]),SUM(cp[[#This Row],[total_men]],cp[[#This Row],[total_women]]),cp[[#This Row],[total_adults]])</f>
        <v>0</v>
      </c>
      <c r="AH907" s="1">
        <f>IF(ISBLANK(cp[[#This Row],[total_beneficiaries_reached]]),SUM(cp[[#This Row],[calc_children]],cp[[#This Row],[calc_adults]]),cp[[#This Row],[total_beneficiaries_reached]])</f>
        <v>0</v>
      </c>
      <c r="AI907" s="49" t="str">
        <f ca="1">IF(B907="","",OFFSET(table_admin1[[#Headers],[ADM1_PT]],MATCH(B907,admin1,0),1))</f>
        <v/>
      </c>
      <c r="AJ907" s="49" t="str">
        <f t="shared" ca="1" si="28"/>
        <v/>
      </c>
      <c r="AK907" s="49" t="str">
        <f t="shared" ca="1" si="29"/>
        <v/>
      </c>
    </row>
    <row r="908" spans="29:37" x14ac:dyDescent="0.2">
      <c r="AC908" s="1">
        <f>IF(ISBLANK(cp[[#This Row],[total_boys]]),SUM(cp[[#This Row],[boys_0-5_reached]],cp[[#This Row],[boys_6-12_reached]],cp[[#This Row],[boys_13-18_reached]]),cp[[#This Row],[total_boys]])</f>
        <v>0</v>
      </c>
      <c r="AD908" s="1">
        <f>IF(ISBLANK(cp[[#This Row],[total_girls]]),SUM(cp[[#This Row],[girls_0-5_reached]],cp[[#This Row],[girls_6-12_reached]],cp[[#This Row],[girls_13-18_reached]]),cp[[#This Row],[total_girls]])</f>
        <v>0</v>
      </c>
      <c r="AE908" s="1">
        <f>IF(ISBLANK(cp[[#This Row],[total_children]]),SUM(cp[[#This Row],[calc_boys]],cp[[#This Row],[calc_girls]]),cp[[#This Row],[total_children]])</f>
        <v>0</v>
      </c>
      <c r="AF908" s="1">
        <f>IF(ISBLANK(cp[[#This Row],[total_pwd]]),SUM(cp[[#This Row],[total_pwd_men]],cp[[#This Row],[total_pwd_women]]),cp[[#This Row],[total_pwd]])</f>
        <v>0</v>
      </c>
      <c r="AG908" s="1">
        <f>IF(ISBLANK(cp[[#This Row],[total_adults]]),SUM(cp[[#This Row],[total_men]],cp[[#This Row],[total_women]]),cp[[#This Row],[total_adults]])</f>
        <v>0</v>
      </c>
      <c r="AH908" s="1">
        <f>IF(ISBLANK(cp[[#This Row],[total_beneficiaries_reached]]),SUM(cp[[#This Row],[calc_children]],cp[[#This Row],[calc_adults]]),cp[[#This Row],[total_beneficiaries_reached]])</f>
        <v>0</v>
      </c>
      <c r="AI908" s="49" t="str">
        <f ca="1">IF(B908="","",OFFSET(table_admin1[[#Headers],[ADM1_PT]],MATCH(B908,admin1,0),1))</f>
        <v/>
      </c>
      <c r="AJ908" s="49" t="str">
        <f t="shared" ca="1" si="28"/>
        <v/>
      </c>
      <c r="AK908" s="49" t="str">
        <f t="shared" ca="1" si="29"/>
        <v/>
      </c>
    </row>
    <row r="909" spans="29:37" x14ac:dyDescent="0.2">
      <c r="AC909" s="1">
        <f>IF(ISBLANK(cp[[#This Row],[total_boys]]),SUM(cp[[#This Row],[boys_0-5_reached]],cp[[#This Row],[boys_6-12_reached]],cp[[#This Row],[boys_13-18_reached]]),cp[[#This Row],[total_boys]])</f>
        <v>0</v>
      </c>
      <c r="AD909" s="1">
        <f>IF(ISBLANK(cp[[#This Row],[total_girls]]),SUM(cp[[#This Row],[girls_0-5_reached]],cp[[#This Row],[girls_6-12_reached]],cp[[#This Row],[girls_13-18_reached]]),cp[[#This Row],[total_girls]])</f>
        <v>0</v>
      </c>
      <c r="AE909" s="1">
        <f>IF(ISBLANK(cp[[#This Row],[total_children]]),SUM(cp[[#This Row],[calc_boys]],cp[[#This Row],[calc_girls]]),cp[[#This Row],[total_children]])</f>
        <v>0</v>
      </c>
      <c r="AF909" s="1">
        <f>IF(ISBLANK(cp[[#This Row],[total_pwd]]),SUM(cp[[#This Row],[total_pwd_men]],cp[[#This Row],[total_pwd_women]]),cp[[#This Row],[total_pwd]])</f>
        <v>0</v>
      </c>
      <c r="AG909" s="1">
        <f>IF(ISBLANK(cp[[#This Row],[total_adults]]),SUM(cp[[#This Row],[total_men]],cp[[#This Row],[total_women]]),cp[[#This Row],[total_adults]])</f>
        <v>0</v>
      </c>
      <c r="AH909" s="1">
        <f>IF(ISBLANK(cp[[#This Row],[total_beneficiaries_reached]]),SUM(cp[[#This Row],[calc_children]],cp[[#This Row],[calc_adults]]),cp[[#This Row],[total_beneficiaries_reached]])</f>
        <v>0</v>
      </c>
      <c r="AI909" s="49" t="str">
        <f ca="1">IF(B909="","",OFFSET(table_admin1[[#Headers],[ADM1_PT]],MATCH(B909,admin1,0),1))</f>
        <v/>
      </c>
      <c r="AJ909" s="49" t="str">
        <f t="shared" ca="1" si="28"/>
        <v/>
      </c>
      <c r="AK909" s="49" t="str">
        <f t="shared" ca="1" si="29"/>
        <v/>
      </c>
    </row>
    <row r="910" spans="29:37" x14ac:dyDescent="0.2">
      <c r="AC910" s="1">
        <f>IF(ISBLANK(cp[[#This Row],[total_boys]]),SUM(cp[[#This Row],[boys_0-5_reached]],cp[[#This Row],[boys_6-12_reached]],cp[[#This Row],[boys_13-18_reached]]),cp[[#This Row],[total_boys]])</f>
        <v>0</v>
      </c>
      <c r="AD910" s="1">
        <f>IF(ISBLANK(cp[[#This Row],[total_girls]]),SUM(cp[[#This Row],[girls_0-5_reached]],cp[[#This Row],[girls_6-12_reached]],cp[[#This Row],[girls_13-18_reached]]),cp[[#This Row],[total_girls]])</f>
        <v>0</v>
      </c>
      <c r="AE910" s="1">
        <f>IF(ISBLANK(cp[[#This Row],[total_children]]),SUM(cp[[#This Row],[calc_boys]],cp[[#This Row],[calc_girls]]),cp[[#This Row],[total_children]])</f>
        <v>0</v>
      </c>
      <c r="AF910" s="1">
        <f>IF(ISBLANK(cp[[#This Row],[total_pwd]]),SUM(cp[[#This Row],[total_pwd_men]],cp[[#This Row],[total_pwd_women]]),cp[[#This Row],[total_pwd]])</f>
        <v>0</v>
      </c>
      <c r="AG910" s="1">
        <f>IF(ISBLANK(cp[[#This Row],[total_adults]]),SUM(cp[[#This Row],[total_men]],cp[[#This Row],[total_women]]),cp[[#This Row],[total_adults]])</f>
        <v>0</v>
      </c>
      <c r="AH910" s="1">
        <f>IF(ISBLANK(cp[[#This Row],[total_beneficiaries_reached]]),SUM(cp[[#This Row],[calc_children]],cp[[#This Row],[calc_adults]]),cp[[#This Row],[total_beneficiaries_reached]])</f>
        <v>0</v>
      </c>
      <c r="AI910" s="49" t="str">
        <f ca="1">IF(B910="","",OFFSET(table_admin1[[#Headers],[ADM1_PT]],MATCH(B910,admin1,0),1))</f>
        <v/>
      </c>
      <c r="AJ910" s="49" t="str">
        <f t="shared" ca="1" si="28"/>
        <v/>
      </c>
      <c r="AK910" s="49" t="str">
        <f t="shared" ca="1" si="29"/>
        <v/>
      </c>
    </row>
    <row r="911" spans="29:37" x14ac:dyDescent="0.2">
      <c r="AC911" s="1">
        <f>IF(ISBLANK(cp[[#This Row],[total_boys]]),SUM(cp[[#This Row],[boys_0-5_reached]],cp[[#This Row],[boys_6-12_reached]],cp[[#This Row],[boys_13-18_reached]]),cp[[#This Row],[total_boys]])</f>
        <v>0</v>
      </c>
      <c r="AD911" s="1">
        <f>IF(ISBLANK(cp[[#This Row],[total_girls]]),SUM(cp[[#This Row],[girls_0-5_reached]],cp[[#This Row],[girls_6-12_reached]],cp[[#This Row],[girls_13-18_reached]]),cp[[#This Row],[total_girls]])</f>
        <v>0</v>
      </c>
      <c r="AE911" s="1">
        <f>IF(ISBLANK(cp[[#This Row],[total_children]]),SUM(cp[[#This Row],[calc_boys]],cp[[#This Row],[calc_girls]]),cp[[#This Row],[total_children]])</f>
        <v>0</v>
      </c>
      <c r="AF911" s="1">
        <f>IF(ISBLANK(cp[[#This Row],[total_pwd]]),SUM(cp[[#This Row],[total_pwd_men]],cp[[#This Row],[total_pwd_women]]),cp[[#This Row],[total_pwd]])</f>
        <v>0</v>
      </c>
      <c r="AG911" s="1">
        <f>IF(ISBLANK(cp[[#This Row],[total_adults]]),SUM(cp[[#This Row],[total_men]],cp[[#This Row],[total_women]]),cp[[#This Row],[total_adults]])</f>
        <v>0</v>
      </c>
      <c r="AH911" s="1">
        <f>IF(ISBLANK(cp[[#This Row],[total_beneficiaries_reached]]),SUM(cp[[#This Row],[calc_children]],cp[[#This Row],[calc_adults]]),cp[[#This Row],[total_beneficiaries_reached]])</f>
        <v>0</v>
      </c>
      <c r="AI911" s="49" t="str">
        <f ca="1">IF(B911="","",OFFSET(table_admin1[[#Headers],[ADM1_PT]],MATCH(B911,admin1,0),1))</f>
        <v/>
      </c>
      <c r="AJ911" s="49" t="str">
        <f t="shared" ca="1" si="28"/>
        <v/>
      </c>
      <c r="AK911" s="49" t="str">
        <f t="shared" ca="1" si="29"/>
        <v/>
      </c>
    </row>
    <row r="912" spans="29:37" x14ac:dyDescent="0.2">
      <c r="AC912" s="1">
        <f>IF(ISBLANK(cp[[#This Row],[total_boys]]),SUM(cp[[#This Row],[boys_0-5_reached]],cp[[#This Row],[boys_6-12_reached]],cp[[#This Row],[boys_13-18_reached]]),cp[[#This Row],[total_boys]])</f>
        <v>0</v>
      </c>
      <c r="AD912" s="1">
        <f>IF(ISBLANK(cp[[#This Row],[total_girls]]),SUM(cp[[#This Row],[girls_0-5_reached]],cp[[#This Row],[girls_6-12_reached]],cp[[#This Row],[girls_13-18_reached]]),cp[[#This Row],[total_girls]])</f>
        <v>0</v>
      </c>
      <c r="AE912" s="1">
        <f>IF(ISBLANK(cp[[#This Row],[total_children]]),SUM(cp[[#This Row],[calc_boys]],cp[[#This Row],[calc_girls]]),cp[[#This Row],[total_children]])</f>
        <v>0</v>
      </c>
      <c r="AF912" s="1">
        <f>IF(ISBLANK(cp[[#This Row],[total_pwd]]),SUM(cp[[#This Row],[total_pwd_men]],cp[[#This Row],[total_pwd_women]]),cp[[#This Row],[total_pwd]])</f>
        <v>0</v>
      </c>
      <c r="AG912" s="1">
        <f>IF(ISBLANK(cp[[#This Row],[total_adults]]),SUM(cp[[#This Row],[total_men]],cp[[#This Row],[total_women]]),cp[[#This Row],[total_adults]])</f>
        <v>0</v>
      </c>
      <c r="AH912" s="1">
        <f>IF(ISBLANK(cp[[#This Row],[total_beneficiaries_reached]]),SUM(cp[[#This Row],[calc_children]],cp[[#This Row],[calc_adults]]),cp[[#This Row],[total_beneficiaries_reached]])</f>
        <v>0</v>
      </c>
      <c r="AI912" s="49" t="str">
        <f ca="1">IF(B912="","",OFFSET(table_admin1[[#Headers],[ADM1_PT]],MATCH(B912,admin1,0),1))</f>
        <v/>
      </c>
      <c r="AJ912" s="49" t="str">
        <f t="shared" ca="1" si="28"/>
        <v/>
      </c>
      <c r="AK912" s="49" t="str">
        <f t="shared" ca="1" si="29"/>
        <v/>
      </c>
    </row>
    <row r="913" spans="29:37" x14ac:dyDescent="0.2">
      <c r="AC913" s="1">
        <f>IF(ISBLANK(cp[[#This Row],[total_boys]]),SUM(cp[[#This Row],[boys_0-5_reached]],cp[[#This Row],[boys_6-12_reached]],cp[[#This Row],[boys_13-18_reached]]),cp[[#This Row],[total_boys]])</f>
        <v>0</v>
      </c>
      <c r="AD913" s="1">
        <f>IF(ISBLANK(cp[[#This Row],[total_girls]]),SUM(cp[[#This Row],[girls_0-5_reached]],cp[[#This Row],[girls_6-12_reached]],cp[[#This Row],[girls_13-18_reached]]),cp[[#This Row],[total_girls]])</f>
        <v>0</v>
      </c>
      <c r="AE913" s="1">
        <f>IF(ISBLANK(cp[[#This Row],[total_children]]),SUM(cp[[#This Row],[calc_boys]],cp[[#This Row],[calc_girls]]),cp[[#This Row],[total_children]])</f>
        <v>0</v>
      </c>
      <c r="AF913" s="1">
        <f>IF(ISBLANK(cp[[#This Row],[total_pwd]]),SUM(cp[[#This Row],[total_pwd_men]],cp[[#This Row],[total_pwd_women]]),cp[[#This Row],[total_pwd]])</f>
        <v>0</v>
      </c>
      <c r="AG913" s="1">
        <f>IF(ISBLANK(cp[[#This Row],[total_adults]]),SUM(cp[[#This Row],[total_men]],cp[[#This Row],[total_women]]),cp[[#This Row],[total_adults]])</f>
        <v>0</v>
      </c>
      <c r="AH913" s="1">
        <f>IF(ISBLANK(cp[[#This Row],[total_beneficiaries_reached]]),SUM(cp[[#This Row],[calc_children]],cp[[#This Row],[calc_adults]]),cp[[#This Row],[total_beneficiaries_reached]])</f>
        <v>0</v>
      </c>
      <c r="AI913" s="49" t="str">
        <f ca="1">IF(B913="","",OFFSET(table_admin1[[#Headers],[ADM1_PT]],MATCH(B913,admin1,0),1))</f>
        <v/>
      </c>
      <c r="AJ913" s="49" t="str">
        <f t="shared" ca="1" si="28"/>
        <v/>
      </c>
      <c r="AK913" s="49" t="str">
        <f t="shared" ca="1" si="29"/>
        <v/>
      </c>
    </row>
    <row r="914" spans="29:37" x14ac:dyDescent="0.2">
      <c r="AC914" s="1">
        <f>IF(ISBLANK(cp[[#This Row],[total_boys]]),SUM(cp[[#This Row],[boys_0-5_reached]],cp[[#This Row],[boys_6-12_reached]],cp[[#This Row],[boys_13-18_reached]]),cp[[#This Row],[total_boys]])</f>
        <v>0</v>
      </c>
      <c r="AD914" s="1">
        <f>IF(ISBLANK(cp[[#This Row],[total_girls]]),SUM(cp[[#This Row],[girls_0-5_reached]],cp[[#This Row],[girls_6-12_reached]],cp[[#This Row],[girls_13-18_reached]]),cp[[#This Row],[total_girls]])</f>
        <v>0</v>
      </c>
      <c r="AE914" s="1">
        <f>IF(ISBLANK(cp[[#This Row],[total_children]]),SUM(cp[[#This Row],[calc_boys]],cp[[#This Row],[calc_girls]]),cp[[#This Row],[total_children]])</f>
        <v>0</v>
      </c>
      <c r="AF914" s="1">
        <f>IF(ISBLANK(cp[[#This Row],[total_pwd]]),SUM(cp[[#This Row],[total_pwd_men]],cp[[#This Row],[total_pwd_women]]),cp[[#This Row],[total_pwd]])</f>
        <v>0</v>
      </c>
      <c r="AG914" s="1">
        <f>IF(ISBLANK(cp[[#This Row],[total_adults]]),SUM(cp[[#This Row],[total_men]],cp[[#This Row],[total_women]]),cp[[#This Row],[total_adults]])</f>
        <v>0</v>
      </c>
      <c r="AH914" s="1">
        <f>IF(ISBLANK(cp[[#This Row],[total_beneficiaries_reached]]),SUM(cp[[#This Row],[calc_children]],cp[[#This Row],[calc_adults]]),cp[[#This Row],[total_beneficiaries_reached]])</f>
        <v>0</v>
      </c>
      <c r="AI914" s="49" t="str">
        <f ca="1">IF(B914="","",OFFSET(table_admin1[[#Headers],[ADM1_PT]],MATCH(B914,admin1,0),1))</f>
        <v/>
      </c>
      <c r="AJ914" s="49" t="str">
        <f t="shared" ca="1" si="28"/>
        <v/>
      </c>
      <c r="AK914" s="49" t="str">
        <f t="shared" ca="1" si="29"/>
        <v/>
      </c>
    </row>
    <row r="915" spans="29:37" x14ac:dyDescent="0.2">
      <c r="AC915" s="1">
        <f>IF(ISBLANK(cp[[#This Row],[total_boys]]),SUM(cp[[#This Row],[boys_0-5_reached]],cp[[#This Row],[boys_6-12_reached]],cp[[#This Row],[boys_13-18_reached]]),cp[[#This Row],[total_boys]])</f>
        <v>0</v>
      </c>
      <c r="AD915" s="1">
        <f>IF(ISBLANK(cp[[#This Row],[total_girls]]),SUM(cp[[#This Row],[girls_0-5_reached]],cp[[#This Row],[girls_6-12_reached]],cp[[#This Row],[girls_13-18_reached]]),cp[[#This Row],[total_girls]])</f>
        <v>0</v>
      </c>
      <c r="AE915" s="1">
        <f>IF(ISBLANK(cp[[#This Row],[total_children]]),SUM(cp[[#This Row],[calc_boys]],cp[[#This Row],[calc_girls]]),cp[[#This Row],[total_children]])</f>
        <v>0</v>
      </c>
      <c r="AF915" s="1">
        <f>IF(ISBLANK(cp[[#This Row],[total_pwd]]),SUM(cp[[#This Row],[total_pwd_men]],cp[[#This Row],[total_pwd_women]]),cp[[#This Row],[total_pwd]])</f>
        <v>0</v>
      </c>
      <c r="AG915" s="1">
        <f>IF(ISBLANK(cp[[#This Row],[total_adults]]),SUM(cp[[#This Row],[total_men]],cp[[#This Row],[total_women]]),cp[[#This Row],[total_adults]])</f>
        <v>0</v>
      </c>
      <c r="AH915" s="1">
        <f>IF(ISBLANK(cp[[#This Row],[total_beneficiaries_reached]]),SUM(cp[[#This Row],[calc_children]],cp[[#This Row],[calc_adults]]),cp[[#This Row],[total_beneficiaries_reached]])</f>
        <v>0</v>
      </c>
      <c r="AI915" s="49" t="str">
        <f ca="1">IF(B915="","",OFFSET(table_admin1[[#Headers],[ADM1_PT]],MATCH(B915,admin1,0),1))</f>
        <v/>
      </c>
      <c r="AJ915" s="49" t="str">
        <f t="shared" ca="1" si="28"/>
        <v/>
      </c>
      <c r="AK915" s="49" t="str">
        <f t="shared" ca="1" si="29"/>
        <v/>
      </c>
    </row>
    <row r="916" spans="29:37" x14ac:dyDescent="0.2">
      <c r="AC916" s="1">
        <f>IF(ISBLANK(cp[[#This Row],[total_boys]]),SUM(cp[[#This Row],[boys_0-5_reached]],cp[[#This Row],[boys_6-12_reached]],cp[[#This Row],[boys_13-18_reached]]),cp[[#This Row],[total_boys]])</f>
        <v>0</v>
      </c>
      <c r="AD916" s="1">
        <f>IF(ISBLANK(cp[[#This Row],[total_girls]]),SUM(cp[[#This Row],[girls_0-5_reached]],cp[[#This Row],[girls_6-12_reached]],cp[[#This Row],[girls_13-18_reached]]),cp[[#This Row],[total_girls]])</f>
        <v>0</v>
      </c>
      <c r="AE916" s="1">
        <f>IF(ISBLANK(cp[[#This Row],[total_children]]),SUM(cp[[#This Row],[calc_boys]],cp[[#This Row],[calc_girls]]),cp[[#This Row],[total_children]])</f>
        <v>0</v>
      </c>
      <c r="AF916" s="1">
        <f>IF(ISBLANK(cp[[#This Row],[total_pwd]]),SUM(cp[[#This Row],[total_pwd_men]],cp[[#This Row],[total_pwd_women]]),cp[[#This Row],[total_pwd]])</f>
        <v>0</v>
      </c>
      <c r="AG916" s="1">
        <f>IF(ISBLANK(cp[[#This Row],[total_adults]]),SUM(cp[[#This Row],[total_men]],cp[[#This Row],[total_women]]),cp[[#This Row],[total_adults]])</f>
        <v>0</v>
      </c>
      <c r="AH916" s="1">
        <f>IF(ISBLANK(cp[[#This Row],[total_beneficiaries_reached]]),SUM(cp[[#This Row],[calc_children]],cp[[#This Row],[calc_adults]]),cp[[#This Row],[total_beneficiaries_reached]])</f>
        <v>0</v>
      </c>
      <c r="AI916" s="49" t="str">
        <f ca="1">IF(B916="","",OFFSET(table_admin1[[#Headers],[ADM1_PT]],MATCH(B916,admin1,0),1))</f>
        <v/>
      </c>
      <c r="AJ916" s="49" t="str">
        <f t="shared" ca="1" si="28"/>
        <v/>
      </c>
      <c r="AK916" s="49" t="str">
        <f t="shared" ca="1" si="29"/>
        <v/>
      </c>
    </row>
    <row r="917" spans="29:37" x14ac:dyDescent="0.2">
      <c r="AC917" s="1">
        <f>IF(ISBLANK(cp[[#This Row],[total_boys]]),SUM(cp[[#This Row],[boys_0-5_reached]],cp[[#This Row],[boys_6-12_reached]],cp[[#This Row],[boys_13-18_reached]]),cp[[#This Row],[total_boys]])</f>
        <v>0</v>
      </c>
      <c r="AD917" s="1">
        <f>IF(ISBLANK(cp[[#This Row],[total_girls]]),SUM(cp[[#This Row],[girls_0-5_reached]],cp[[#This Row],[girls_6-12_reached]],cp[[#This Row],[girls_13-18_reached]]),cp[[#This Row],[total_girls]])</f>
        <v>0</v>
      </c>
      <c r="AE917" s="1">
        <f>IF(ISBLANK(cp[[#This Row],[total_children]]),SUM(cp[[#This Row],[calc_boys]],cp[[#This Row],[calc_girls]]),cp[[#This Row],[total_children]])</f>
        <v>0</v>
      </c>
      <c r="AF917" s="1">
        <f>IF(ISBLANK(cp[[#This Row],[total_pwd]]),SUM(cp[[#This Row],[total_pwd_men]],cp[[#This Row],[total_pwd_women]]),cp[[#This Row],[total_pwd]])</f>
        <v>0</v>
      </c>
      <c r="AG917" s="1">
        <f>IF(ISBLANK(cp[[#This Row],[total_adults]]),SUM(cp[[#This Row],[total_men]],cp[[#This Row],[total_women]]),cp[[#This Row],[total_adults]])</f>
        <v>0</v>
      </c>
      <c r="AH917" s="1">
        <f>IF(ISBLANK(cp[[#This Row],[total_beneficiaries_reached]]),SUM(cp[[#This Row],[calc_children]],cp[[#This Row],[calc_adults]]),cp[[#This Row],[total_beneficiaries_reached]])</f>
        <v>0</v>
      </c>
      <c r="AI917" s="49" t="str">
        <f ca="1">IF(B917="","",OFFSET(table_admin1[[#Headers],[ADM1_PT]],MATCH(B917,admin1,0),1))</f>
        <v/>
      </c>
      <c r="AJ917" s="49" t="str">
        <f t="shared" ca="1" si="28"/>
        <v/>
      </c>
      <c r="AK917" s="49" t="str">
        <f t="shared" ca="1" si="29"/>
        <v/>
      </c>
    </row>
    <row r="918" spans="29:37" x14ac:dyDescent="0.2">
      <c r="AC918" s="1">
        <f>IF(ISBLANK(cp[[#This Row],[total_boys]]),SUM(cp[[#This Row],[boys_0-5_reached]],cp[[#This Row],[boys_6-12_reached]],cp[[#This Row],[boys_13-18_reached]]),cp[[#This Row],[total_boys]])</f>
        <v>0</v>
      </c>
      <c r="AD918" s="1">
        <f>IF(ISBLANK(cp[[#This Row],[total_girls]]),SUM(cp[[#This Row],[girls_0-5_reached]],cp[[#This Row],[girls_6-12_reached]],cp[[#This Row],[girls_13-18_reached]]),cp[[#This Row],[total_girls]])</f>
        <v>0</v>
      </c>
      <c r="AE918" s="1">
        <f>IF(ISBLANK(cp[[#This Row],[total_children]]),SUM(cp[[#This Row],[calc_boys]],cp[[#This Row],[calc_girls]]),cp[[#This Row],[total_children]])</f>
        <v>0</v>
      </c>
      <c r="AF918" s="1">
        <f>IF(ISBLANK(cp[[#This Row],[total_pwd]]),SUM(cp[[#This Row],[total_pwd_men]],cp[[#This Row],[total_pwd_women]]),cp[[#This Row],[total_pwd]])</f>
        <v>0</v>
      </c>
      <c r="AG918" s="1">
        <f>IF(ISBLANK(cp[[#This Row],[total_adults]]),SUM(cp[[#This Row],[total_men]],cp[[#This Row],[total_women]]),cp[[#This Row],[total_adults]])</f>
        <v>0</v>
      </c>
      <c r="AH918" s="1">
        <f>IF(ISBLANK(cp[[#This Row],[total_beneficiaries_reached]]),SUM(cp[[#This Row],[calc_children]],cp[[#This Row],[calc_adults]]),cp[[#This Row],[total_beneficiaries_reached]])</f>
        <v>0</v>
      </c>
      <c r="AI918" s="49" t="str">
        <f ca="1">IF(B918="","",OFFSET(table_admin1[[#Headers],[ADM1_PT]],MATCH(B918,admin1,0),1))</f>
        <v/>
      </c>
      <c r="AJ918" s="49" t="str">
        <f t="shared" ca="1" si="28"/>
        <v/>
      </c>
      <c r="AK918" s="49" t="str">
        <f t="shared" ca="1" si="29"/>
        <v/>
      </c>
    </row>
    <row r="919" spans="29:37" x14ac:dyDescent="0.2">
      <c r="AC919" s="1">
        <f>IF(ISBLANK(cp[[#This Row],[total_boys]]),SUM(cp[[#This Row],[boys_0-5_reached]],cp[[#This Row],[boys_6-12_reached]],cp[[#This Row],[boys_13-18_reached]]),cp[[#This Row],[total_boys]])</f>
        <v>0</v>
      </c>
      <c r="AD919" s="1">
        <f>IF(ISBLANK(cp[[#This Row],[total_girls]]),SUM(cp[[#This Row],[girls_0-5_reached]],cp[[#This Row],[girls_6-12_reached]],cp[[#This Row],[girls_13-18_reached]]),cp[[#This Row],[total_girls]])</f>
        <v>0</v>
      </c>
      <c r="AE919" s="1">
        <f>IF(ISBLANK(cp[[#This Row],[total_children]]),SUM(cp[[#This Row],[calc_boys]],cp[[#This Row],[calc_girls]]),cp[[#This Row],[total_children]])</f>
        <v>0</v>
      </c>
      <c r="AF919" s="1">
        <f>IF(ISBLANK(cp[[#This Row],[total_pwd]]),SUM(cp[[#This Row],[total_pwd_men]],cp[[#This Row],[total_pwd_women]]),cp[[#This Row],[total_pwd]])</f>
        <v>0</v>
      </c>
      <c r="AG919" s="1">
        <f>IF(ISBLANK(cp[[#This Row],[total_adults]]),SUM(cp[[#This Row],[total_men]],cp[[#This Row],[total_women]]),cp[[#This Row],[total_adults]])</f>
        <v>0</v>
      </c>
      <c r="AH919" s="1">
        <f>IF(ISBLANK(cp[[#This Row],[total_beneficiaries_reached]]),SUM(cp[[#This Row],[calc_children]],cp[[#This Row],[calc_adults]]),cp[[#This Row],[total_beneficiaries_reached]])</f>
        <v>0</v>
      </c>
      <c r="AI919" s="49" t="str">
        <f ca="1">IF(B919="","",OFFSET(table_admin1[[#Headers],[ADM1_PT]],MATCH(B919,admin1,0),1))</f>
        <v/>
      </c>
      <c r="AJ919" s="49" t="str">
        <f t="shared" ca="1" si="28"/>
        <v/>
      </c>
      <c r="AK919" s="49" t="str">
        <f t="shared" ca="1" si="29"/>
        <v/>
      </c>
    </row>
    <row r="920" spans="29:37" x14ac:dyDescent="0.2">
      <c r="AC920" s="1">
        <f>IF(ISBLANK(cp[[#This Row],[total_boys]]),SUM(cp[[#This Row],[boys_0-5_reached]],cp[[#This Row],[boys_6-12_reached]],cp[[#This Row],[boys_13-18_reached]]),cp[[#This Row],[total_boys]])</f>
        <v>0</v>
      </c>
      <c r="AD920" s="1">
        <f>IF(ISBLANK(cp[[#This Row],[total_girls]]),SUM(cp[[#This Row],[girls_0-5_reached]],cp[[#This Row],[girls_6-12_reached]],cp[[#This Row],[girls_13-18_reached]]),cp[[#This Row],[total_girls]])</f>
        <v>0</v>
      </c>
      <c r="AE920" s="1">
        <f>IF(ISBLANK(cp[[#This Row],[total_children]]),SUM(cp[[#This Row],[calc_boys]],cp[[#This Row],[calc_girls]]),cp[[#This Row],[total_children]])</f>
        <v>0</v>
      </c>
      <c r="AF920" s="1">
        <f>IF(ISBLANK(cp[[#This Row],[total_pwd]]),SUM(cp[[#This Row],[total_pwd_men]],cp[[#This Row],[total_pwd_women]]),cp[[#This Row],[total_pwd]])</f>
        <v>0</v>
      </c>
      <c r="AG920" s="1">
        <f>IF(ISBLANK(cp[[#This Row],[total_adults]]),SUM(cp[[#This Row],[total_men]],cp[[#This Row],[total_women]]),cp[[#This Row],[total_adults]])</f>
        <v>0</v>
      </c>
      <c r="AH920" s="1">
        <f>IF(ISBLANK(cp[[#This Row],[total_beneficiaries_reached]]),SUM(cp[[#This Row],[calc_children]],cp[[#This Row],[calc_adults]]),cp[[#This Row],[total_beneficiaries_reached]])</f>
        <v>0</v>
      </c>
      <c r="AI920" s="49" t="str">
        <f ca="1">IF(B920="","",OFFSET(table_admin1[[#Headers],[ADM1_PT]],MATCH(B920,admin1,0),1))</f>
        <v/>
      </c>
      <c r="AJ920" s="49" t="str">
        <f t="shared" ca="1" si="28"/>
        <v/>
      </c>
      <c r="AK920" s="49" t="str">
        <f t="shared" ca="1" si="29"/>
        <v/>
      </c>
    </row>
    <row r="921" spans="29:37" x14ac:dyDescent="0.2">
      <c r="AC921" s="1">
        <f>IF(ISBLANK(cp[[#This Row],[total_boys]]),SUM(cp[[#This Row],[boys_0-5_reached]],cp[[#This Row],[boys_6-12_reached]],cp[[#This Row],[boys_13-18_reached]]),cp[[#This Row],[total_boys]])</f>
        <v>0</v>
      </c>
      <c r="AD921" s="1">
        <f>IF(ISBLANK(cp[[#This Row],[total_girls]]),SUM(cp[[#This Row],[girls_0-5_reached]],cp[[#This Row],[girls_6-12_reached]],cp[[#This Row],[girls_13-18_reached]]),cp[[#This Row],[total_girls]])</f>
        <v>0</v>
      </c>
      <c r="AE921" s="1">
        <f>IF(ISBLANK(cp[[#This Row],[total_children]]),SUM(cp[[#This Row],[calc_boys]],cp[[#This Row],[calc_girls]]),cp[[#This Row],[total_children]])</f>
        <v>0</v>
      </c>
      <c r="AF921" s="1">
        <f>IF(ISBLANK(cp[[#This Row],[total_pwd]]),SUM(cp[[#This Row],[total_pwd_men]],cp[[#This Row],[total_pwd_women]]),cp[[#This Row],[total_pwd]])</f>
        <v>0</v>
      </c>
      <c r="AG921" s="1">
        <f>IF(ISBLANK(cp[[#This Row],[total_adults]]),SUM(cp[[#This Row],[total_men]],cp[[#This Row],[total_women]]),cp[[#This Row],[total_adults]])</f>
        <v>0</v>
      </c>
      <c r="AH921" s="1">
        <f>IF(ISBLANK(cp[[#This Row],[total_beneficiaries_reached]]),SUM(cp[[#This Row],[calc_children]],cp[[#This Row],[calc_adults]]),cp[[#This Row],[total_beneficiaries_reached]])</f>
        <v>0</v>
      </c>
      <c r="AI921" s="49" t="str">
        <f ca="1">IF(B921="","",OFFSET(table_admin1[[#Headers],[ADM1_PT]],MATCH(B921,admin1,0),1))</f>
        <v/>
      </c>
      <c r="AJ921" s="49" t="str">
        <f t="shared" ca="1" si="28"/>
        <v/>
      </c>
      <c r="AK921" s="49" t="str">
        <f t="shared" ca="1" si="29"/>
        <v/>
      </c>
    </row>
    <row r="922" spans="29:37" x14ac:dyDescent="0.2">
      <c r="AC922" s="1">
        <f>IF(ISBLANK(cp[[#This Row],[total_boys]]),SUM(cp[[#This Row],[boys_0-5_reached]],cp[[#This Row],[boys_6-12_reached]],cp[[#This Row],[boys_13-18_reached]]),cp[[#This Row],[total_boys]])</f>
        <v>0</v>
      </c>
      <c r="AD922" s="1">
        <f>IF(ISBLANK(cp[[#This Row],[total_girls]]),SUM(cp[[#This Row],[girls_0-5_reached]],cp[[#This Row],[girls_6-12_reached]],cp[[#This Row],[girls_13-18_reached]]),cp[[#This Row],[total_girls]])</f>
        <v>0</v>
      </c>
      <c r="AE922" s="1">
        <f>IF(ISBLANK(cp[[#This Row],[total_children]]),SUM(cp[[#This Row],[calc_boys]],cp[[#This Row],[calc_girls]]),cp[[#This Row],[total_children]])</f>
        <v>0</v>
      </c>
      <c r="AF922" s="1">
        <f>IF(ISBLANK(cp[[#This Row],[total_pwd]]),SUM(cp[[#This Row],[total_pwd_men]],cp[[#This Row],[total_pwd_women]]),cp[[#This Row],[total_pwd]])</f>
        <v>0</v>
      </c>
      <c r="AG922" s="1">
        <f>IF(ISBLANK(cp[[#This Row],[total_adults]]),SUM(cp[[#This Row],[total_men]],cp[[#This Row],[total_women]]),cp[[#This Row],[total_adults]])</f>
        <v>0</v>
      </c>
      <c r="AH922" s="1">
        <f>IF(ISBLANK(cp[[#This Row],[total_beneficiaries_reached]]),SUM(cp[[#This Row],[calc_children]],cp[[#This Row],[calc_adults]]),cp[[#This Row],[total_beneficiaries_reached]])</f>
        <v>0</v>
      </c>
      <c r="AI922" s="49" t="str">
        <f ca="1">IF(B922="","",OFFSET(table_admin1[[#Headers],[ADM1_PT]],MATCH(B922,admin1,0),1))</f>
        <v/>
      </c>
      <c r="AJ922" s="49" t="str">
        <f t="shared" ca="1" si="28"/>
        <v/>
      </c>
      <c r="AK922" s="49" t="str">
        <f t="shared" ca="1" si="29"/>
        <v/>
      </c>
    </row>
    <row r="923" spans="29:37" x14ac:dyDescent="0.2">
      <c r="AC923" s="1">
        <f>IF(ISBLANK(cp[[#This Row],[total_boys]]),SUM(cp[[#This Row],[boys_0-5_reached]],cp[[#This Row],[boys_6-12_reached]],cp[[#This Row],[boys_13-18_reached]]),cp[[#This Row],[total_boys]])</f>
        <v>0</v>
      </c>
      <c r="AD923" s="1">
        <f>IF(ISBLANK(cp[[#This Row],[total_girls]]),SUM(cp[[#This Row],[girls_0-5_reached]],cp[[#This Row],[girls_6-12_reached]],cp[[#This Row],[girls_13-18_reached]]),cp[[#This Row],[total_girls]])</f>
        <v>0</v>
      </c>
      <c r="AE923" s="1">
        <f>IF(ISBLANK(cp[[#This Row],[total_children]]),SUM(cp[[#This Row],[calc_boys]],cp[[#This Row],[calc_girls]]),cp[[#This Row],[total_children]])</f>
        <v>0</v>
      </c>
      <c r="AF923" s="1">
        <f>IF(ISBLANK(cp[[#This Row],[total_pwd]]),SUM(cp[[#This Row],[total_pwd_men]],cp[[#This Row],[total_pwd_women]]),cp[[#This Row],[total_pwd]])</f>
        <v>0</v>
      </c>
      <c r="AG923" s="1">
        <f>IF(ISBLANK(cp[[#This Row],[total_adults]]),SUM(cp[[#This Row],[total_men]],cp[[#This Row],[total_women]]),cp[[#This Row],[total_adults]])</f>
        <v>0</v>
      </c>
      <c r="AH923" s="1">
        <f>IF(ISBLANK(cp[[#This Row],[total_beneficiaries_reached]]),SUM(cp[[#This Row],[calc_children]],cp[[#This Row],[calc_adults]]),cp[[#This Row],[total_beneficiaries_reached]])</f>
        <v>0</v>
      </c>
      <c r="AI923" s="49" t="str">
        <f ca="1">IF(B923="","",OFFSET(table_admin1[[#Headers],[ADM1_PT]],MATCH(B923,admin1,0),1))</f>
        <v/>
      </c>
      <c r="AJ923" s="49" t="str">
        <f t="shared" ca="1" si="28"/>
        <v/>
      </c>
      <c r="AK923" s="49" t="str">
        <f t="shared" ca="1" si="29"/>
        <v/>
      </c>
    </row>
    <row r="924" spans="29:37" x14ac:dyDescent="0.2">
      <c r="AC924" s="1">
        <f>IF(ISBLANK(cp[[#This Row],[total_boys]]),SUM(cp[[#This Row],[boys_0-5_reached]],cp[[#This Row],[boys_6-12_reached]],cp[[#This Row],[boys_13-18_reached]]),cp[[#This Row],[total_boys]])</f>
        <v>0</v>
      </c>
      <c r="AD924" s="1">
        <f>IF(ISBLANK(cp[[#This Row],[total_girls]]),SUM(cp[[#This Row],[girls_0-5_reached]],cp[[#This Row],[girls_6-12_reached]],cp[[#This Row],[girls_13-18_reached]]),cp[[#This Row],[total_girls]])</f>
        <v>0</v>
      </c>
      <c r="AE924" s="1">
        <f>IF(ISBLANK(cp[[#This Row],[total_children]]),SUM(cp[[#This Row],[calc_boys]],cp[[#This Row],[calc_girls]]),cp[[#This Row],[total_children]])</f>
        <v>0</v>
      </c>
      <c r="AF924" s="1">
        <f>IF(ISBLANK(cp[[#This Row],[total_pwd]]),SUM(cp[[#This Row],[total_pwd_men]],cp[[#This Row],[total_pwd_women]]),cp[[#This Row],[total_pwd]])</f>
        <v>0</v>
      </c>
      <c r="AG924" s="1">
        <f>IF(ISBLANK(cp[[#This Row],[total_adults]]),SUM(cp[[#This Row],[total_men]],cp[[#This Row],[total_women]]),cp[[#This Row],[total_adults]])</f>
        <v>0</v>
      </c>
      <c r="AH924" s="1">
        <f>IF(ISBLANK(cp[[#This Row],[total_beneficiaries_reached]]),SUM(cp[[#This Row],[calc_children]],cp[[#This Row],[calc_adults]]),cp[[#This Row],[total_beneficiaries_reached]])</f>
        <v>0</v>
      </c>
      <c r="AI924" s="49" t="str">
        <f ca="1">IF(B924="","",OFFSET(table_admin1[[#Headers],[ADM1_PT]],MATCH(B924,admin1,0),1))</f>
        <v/>
      </c>
      <c r="AJ924" s="49" t="str">
        <f t="shared" ca="1" si="28"/>
        <v/>
      </c>
      <c r="AK924" s="49" t="str">
        <f t="shared" ca="1" si="29"/>
        <v/>
      </c>
    </row>
    <row r="925" spans="29:37" x14ac:dyDescent="0.2">
      <c r="AC925" s="1">
        <f>IF(ISBLANK(cp[[#This Row],[total_boys]]),SUM(cp[[#This Row],[boys_0-5_reached]],cp[[#This Row],[boys_6-12_reached]],cp[[#This Row],[boys_13-18_reached]]),cp[[#This Row],[total_boys]])</f>
        <v>0</v>
      </c>
      <c r="AD925" s="1">
        <f>IF(ISBLANK(cp[[#This Row],[total_girls]]),SUM(cp[[#This Row],[girls_0-5_reached]],cp[[#This Row],[girls_6-12_reached]],cp[[#This Row],[girls_13-18_reached]]),cp[[#This Row],[total_girls]])</f>
        <v>0</v>
      </c>
      <c r="AE925" s="1">
        <f>IF(ISBLANK(cp[[#This Row],[total_children]]),SUM(cp[[#This Row],[calc_boys]],cp[[#This Row],[calc_girls]]),cp[[#This Row],[total_children]])</f>
        <v>0</v>
      </c>
      <c r="AF925" s="1">
        <f>IF(ISBLANK(cp[[#This Row],[total_pwd]]),SUM(cp[[#This Row],[total_pwd_men]],cp[[#This Row],[total_pwd_women]]),cp[[#This Row],[total_pwd]])</f>
        <v>0</v>
      </c>
      <c r="AG925" s="1">
        <f>IF(ISBLANK(cp[[#This Row],[total_adults]]),SUM(cp[[#This Row],[total_men]],cp[[#This Row],[total_women]]),cp[[#This Row],[total_adults]])</f>
        <v>0</v>
      </c>
      <c r="AH925" s="1">
        <f>IF(ISBLANK(cp[[#This Row],[total_beneficiaries_reached]]),SUM(cp[[#This Row],[calc_children]],cp[[#This Row],[calc_adults]]),cp[[#This Row],[total_beneficiaries_reached]])</f>
        <v>0</v>
      </c>
      <c r="AI925" s="49" t="str">
        <f ca="1">IF(B925="","",OFFSET(table_admin1[[#Headers],[ADM1_PT]],MATCH(B925,admin1,0),1))</f>
        <v/>
      </c>
      <c r="AJ925" s="49" t="str">
        <f t="shared" ca="1" si="28"/>
        <v/>
      </c>
      <c r="AK925" s="49" t="str">
        <f t="shared" ca="1" si="29"/>
        <v/>
      </c>
    </row>
    <row r="926" spans="29:37" x14ac:dyDescent="0.2">
      <c r="AC926" s="1">
        <f>IF(ISBLANK(cp[[#This Row],[total_boys]]),SUM(cp[[#This Row],[boys_0-5_reached]],cp[[#This Row],[boys_6-12_reached]],cp[[#This Row],[boys_13-18_reached]]),cp[[#This Row],[total_boys]])</f>
        <v>0</v>
      </c>
      <c r="AD926" s="1">
        <f>IF(ISBLANK(cp[[#This Row],[total_girls]]),SUM(cp[[#This Row],[girls_0-5_reached]],cp[[#This Row],[girls_6-12_reached]],cp[[#This Row],[girls_13-18_reached]]),cp[[#This Row],[total_girls]])</f>
        <v>0</v>
      </c>
      <c r="AE926" s="1">
        <f>IF(ISBLANK(cp[[#This Row],[total_children]]),SUM(cp[[#This Row],[calc_boys]],cp[[#This Row],[calc_girls]]),cp[[#This Row],[total_children]])</f>
        <v>0</v>
      </c>
      <c r="AF926" s="1">
        <f>IF(ISBLANK(cp[[#This Row],[total_pwd]]),SUM(cp[[#This Row],[total_pwd_men]],cp[[#This Row],[total_pwd_women]]),cp[[#This Row],[total_pwd]])</f>
        <v>0</v>
      </c>
      <c r="AG926" s="1">
        <f>IF(ISBLANK(cp[[#This Row],[total_adults]]),SUM(cp[[#This Row],[total_men]],cp[[#This Row],[total_women]]),cp[[#This Row],[total_adults]])</f>
        <v>0</v>
      </c>
      <c r="AH926" s="1">
        <f>IF(ISBLANK(cp[[#This Row],[total_beneficiaries_reached]]),SUM(cp[[#This Row],[calc_children]],cp[[#This Row],[calc_adults]]),cp[[#This Row],[total_beneficiaries_reached]])</f>
        <v>0</v>
      </c>
      <c r="AI926" s="49" t="str">
        <f ca="1">IF(B926="","",OFFSET(table_admin1[[#Headers],[ADM1_PT]],MATCH(B926,admin1,0),1))</f>
        <v/>
      </c>
      <c r="AJ926" s="49" t="str">
        <f t="shared" ca="1" si="28"/>
        <v/>
      </c>
      <c r="AK926" s="49" t="str">
        <f t="shared" ca="1" si="29"/>
        <v/>
      </c>
    </row>
    <row r="927" spans="29:37" x14ac:dyDescent="0.2">
      <c r="AC927" s="1">
        <f>IF(ISBLANK(cp[[#This Row],[total_boys]]),SUM(cp[[#This Row],[boys_0-5_reached]],cp[[#This Row],[boys_6-12_reached]],cp[[#This Row],[boys_13-18_reached]]),cp[[#This Row],[total_boys]])</f>
        <v>0</v>
      </c>
      <c r="AD927" s="1">
        <f>IF(ISBLANK(cp[[#This Row],[total_girls]]),SUM(cp[[#This Row],[girls_0-5_reached]],cp[[#This Row],[girls_6-12_reached]],cp[[#This Row],[girls_13-18_reached]]),cp[[#This Row],[total_girls]])</f>
        <v>0</v>
      </c>
      <c r="AE927" s="1">
        <f>IF(ISBLANK(cp[[#This Row],[total_children]]),SUM(cp[[#This Row],[calc_boys]],cp[[#This Row],[calc_girls]]),cp[[#This Row],[total_children]])</f>
        <v>0</v>
      </c>
      <c r="AF927" s="1">
        <f>IF(ISBLANK(cp[[#This Row],[total_pwd]]),SUM(cp[[#This Row],[total_pwd_men]],cp[[#This Row],[total_pwd_women]]),cp[[#This Row],[total_pwd]])</f>
        <v>0</v>
      </c>
      <c r="AG927" s="1">
        <f>IF(ISBLANK(cp[[#This Row],[total_adults]]),SUM(cp[[#This Row],[total_men]],cp[[#This Row],[total_women]]),cp[[#This Row],[total_adults]])</f>
        <v>0</v>
      </c>
      <c r="AH927" s="1">
        <f>IF(ISBLANK(cp[[#This Row],[total_beneficiaries_reached]]),SUM(cp[[#This Row],[calc_children]],cp[[#This Row],[calc_adults]]),cp[[#This Row],[total_beneficiaries_reached]])</f>
        <v>0</v>
      </c>
      <c r="AI927" s="49" t="str">
        <f ca="1">IF(B927="","",OFFSET(table_admin1[[#Headers],[ADM1_PT]],MATCH(B927,admin1,0),1))</f>
        <v/>
      </c>
      <c r="AJ927" s="49" t="str">
        <f t="shared" ca="1" si="28"/>
        <v/>
      </c>
      <c r="AK927" s="49" t="str">
        <f t="shared" ca="1" si="29"/>
        <v/>
      </c>
    </row>
    <row r="928" spans="29:37" x14ac:dyDescent="0.2">
      <c r="AC928" s="1">
        <f>IF(ISBLANK(cp[[#This Row],[total_boys]]),SUM(cp[[#This Row],[boys_0-5_reached]],cp[[#This Row],[boys_6-12_reached]],cp[[#This Row],[boys_13-18_reached]]),cp[[#This Row],[total_boys]])</f>
        <v>0</v>
      </c>
      <c r="AD928" s="1">
        <f>IF(ISBLANK(cp[[#This Row],[total_girls]]),SUM(cp[[#This Row],[girls_0-5_reached]],cp[[#This Row],[girls_6-12_reached]],cp[[#This Row],[girls_13-18_reached]]),cp[[#This Row],[total_girls]])</f>
        <v>0</v>
      </c>
      <c r="AE928" s="1">
        <f>IF(ISBLANK(cp[[#This Row],[total_children]]),SUM(cp[[#This Row],[calc_boys]],cp[[#This Row],[calc_girls]]),cp[[#This Row],[total_children]])</f>
        <v>0</v>
      </c>
      <c r="AF928" s="1">
        <f>IF(ISBLANK(cp[[#This Row],[total_pwd]]),SUM(cp[[#This Row],[total_pwd_men]],cp[[#This Row],[total_pwd_women]]),cp[[#This Row],[total_pwd]])</f>
        <v>0</v>
      </c>
      <c r="AG928" s="1">
        <f>IF(ISBLANK(cp[[#This Row],[total_adults]]),SUM(cp[[#This Row],[total_men]],cp[[#This Row],[total_women]]),cp[[#This Row],[total_adults]])</f>
        <v>0</v>
      </c>
      <c r="AH928" s="1">
        <f>IF(ISBLANK(cp[[#This Row],[total_beneficiaries_reached]]),SUM(cp[[#This Row],[calc_children]],cp[[#This Row],[calc_adults]]),cp[[#This Row],[total_beneficiaries_reached]])</f>
        <v>0</v>
      </c>
      <c r="AI928" s="49" t="str">
        <f ca="1">IF(B928="","",OFFSET(table_admin1[[#Headers],[ADM1_PT]],MATCH(B928,admin1,0),1))</f>
        <v/>
      </c>
      <c r="AJ928" s="49" t="str">
        <f t="shared" ca="1" si="28"/>
        <v/>
      </c>
      <c r="AK928" s="49" t="str">
        <f t="shared" ca="1" si="29"/>
        <v/>
      </c>
    </row>
    <row r="929" spans="29:37" x14ac:dyDescent="0.2">
      <c r="AC929" s="1">
        <f>IF(ISBLANK(cp[[#This Row],[total_boys]]),SUM(cp[[#This Row],[boys_0-5_reached]],cp[[#This Row],[boys_6-12_reached]],cp[[#This Row],[boys_13-18_reached]]),cp[[#This Row],[total_boys]])</f>
        <v>0</v>
      </c>
      <c r="AD929" s="1">
        <f>IF(ISBLANK(cp[[#This Row],[total_girls]]),SUM(cp[[#This Row],[girls_0-5_reached]],cp[[#This Row],[girls_6-12_reached]],cp[[#This Row],[girls_13-18_reached]]),cp[[#This Row],[total_girls]])</f>
        <v>0</v>
      </c>
      <c r="AE929" s="1">
        <f>IF(ISBLANK(cp[[#This Row],[total_children]]),SUM(cp[[#This Row],[calc_boys]],cp[[#This Row],[calc_girls]]),cp[[#This Row],[total_children]])</f>
        <v>0</v>
      </c>
      <c r="AF929" s="1">
        <f>IF(ISBLANK(cp[[#This Row],[total_pwd]]),SUM(cp[[#This Row],[total_pwd_men]],cp[[#This Row],[total_pwd_women]]),cp[[#This Row],[total_pwd]])</f>
        <v>0</v>
      </c>
      <c r="AG929" s="1">
        <f>IF(ISBLANK(cp[[#This Row],[total_adults]]),SUM(cp[[#This Row],[total_men]],cp[[#This Row],[total_women]]),cp[[#This Row],[total_adults]])</f>
        <v>0</v>
      </c>
      <c r="AH929" s="1">
        <f>IF(ISBLANK(cp[[#This Row],[total_beneficiaries_reached]]),SUM(cp[[#This Row],[calc_children]],cp[[#This Row],[calc_adults]]),cp[[#This Row],[total_beneficiaries_reached]])</f>
        <v>0</v>
      </c>
      <c r="AI929" s="49" t="str">
        <f ca="1">IF(B929="","",OFFSET(table_admin1[[#Headers],[ADM1_PT]],MATCH(B929,admin1,0),1))</f>
        <v/>
      </c>
      <c r="AJ929" s="49" t="str">
        <f t="shared" ca="1" si="28"/>
        <v/>
      </c>
      <c r="AK929" s="49" t="str">
        <f t="shared" ca="1" si="29"/>
        <v/>
      </c>
    </row>
    <row r="930" spans="29:37" x14ac:dyDescent="0.2">
      <c r="AC930" s="1">
        <f>IF(ISBLANK(cp[[#This Row],[total_boys]]),SUM(cp[[#This Row],[boys_0-5_reached]],cp[[#This Row],[boys_6-12_reached]],cp[[#This Row],[boys_13-18_reached]]),cp[[#This Row],[total_boys]])</f>
        <v>0</v>
      </c>
      <c r="AD930" s="1">
        <f>IF(ISBLANK(cp[[#This Row],[total_girls]]),SUM(cp[[#This Row],[girls_0-5_reached]],cp[[#This Row],[girls_6-12_reached]],cp[[#This Row],[girls_13-18_reached]]),cp[[#This Row],[total_girls]])</f>
        <v>0</v>
      </c>
      <c r="AE930" s="1">
        <f>IF(ISBLANK(cp[[#This Row],[total_children]]),SUM(cp[[#This Row],[calc_boys]],cp[[#This Row],[calc_girls]]),cp[[#This Row],[total_children]])</f>
        <v>0</v>
      </c>
      <c r="AF930" s="1">
        <f>IF(ISBLANK(cp[[#This Row],[total_pwd]]),SUM(cp[[#This Row],[total_pwd_men]],cp[[#This Row],[total_pwd_women]]),cp[[#This Row],[total_pwd]])</f>
        <v>0</v>
      </c>
      <c r="AG930" s="1">
        <f>IF(ISBLANK(cp[[#This Row],[total_adults]]),SUM(cp[[#This Row],[total_men]],cp[[#This Row],[total_women]]),cp[[#This Row],[total_adults]])</f>
        <v>0</v>
      </c>
      <c r="AH930" s="1">
        <f>IF(ISBLANK(cp[[#This Row],[total_beneficiaries_reached]]),SUM(cp[[#This Row],[calc_children]],cp[[#This Row],[calc_adults]]),cp[[#This Row],[total_beneficiaries_reached]])</f>
        <v>0</v>
      </c>
      <c r="AI930" s="49" t="str">
        <f ca="1">IF(B930="","",OFFSET(table_admin1[[#Headers],[ADM1_PT]],MATCH(B930,admin1,0),1))</f>
        <v/>
      </c>
      <c r="AJ930" s="49" t="str">
        <f t="shared" ca="1" si="28"/>
        <v/>
      </c>
      <c r="AK930" s="49" t="str">
        <f t="shared" ca="1" si="29"/>
        <v/>
      </c>
    </row>
    <row r="931" spans="29:37" x14ac:dyDescent="0.2">
      <c r="AC931" s="1">
        <f>IF(ISBLANK(cp[[#This Row],[total_boys]]),SUM(cp[[#This Row],[boys_0-5_reached]],cp[[#This Row],[boys_6-12_reached]],cp[[#This Row],[boys_13-18_reached]]),cp[[#This Row],[total_boys]])</f>
        <v>0</v>
      </c>
      <c r="AD931" s="1">
        <f>IF(ISBLANK(cp[[#This Row],[total_girls]]),SUM(cp[[#This Row],[girls_0-5_reached]],cp[[#This Row],[girls_6-12_reached]],cp[[#This Row],[girls_13-18_reached]]),cp[[#This Row],[total_girls]])</f>
        <v>0</v>
      </c>
      <c r="AE931" s="1">
        <f>IF(ISBLANK(cp[[#This Row],[total_children]]),SUM(cp[[#This Row],[calc_boys]],cp[[#This Row],[calc_girls]]),cp[[#This Row],[total_children]])</f>
        <v>0</v>
      </c>
      <c r="AF931" s="1">
        <f>IF(ISBLANK(cp[[#This Row],[total_pwd]]),SUM(cp[[#This Row],[total_pwd_men]],cp[[#This Row],[total_pwd_women]]),cp[[#This Row],[total_pwd]])</f>
        <v>0</v>
      </c>
      <c r="AG931" s="1">
        <f>IF(ISBLANK(cp[[#This Row],[total_adults]]),SUM(cp[[#This Row],[total_men]],cp[[#This Row],[total_women]]),cp[[#This Row],[total_adults]])</f>
        <v>0</v>
      </c>
      <c r="AH931" s="1">
        <f>IF(ISBLANK(cp[[#This Row],[total_beneficiaries_reached]]),SUM(cp[[#This Row],[calc_children]],cp[[#This Row],[calc_adults]]),cp[[#This Row],[total_beneficiaries_reached]])</f>
        <v>0</v>
      </c>
      <c r="AI931" s="49" t="str">
        <f ca="1">IF(B931="","",OFFSET(table_admin1[[#Headers],[ADM1_PT]],MATCH(B931,admin1,0),1))</f>
        <v/>
      </c>
      <c r="AJ931" s="49" t="str">
        <f t="shared" ca="1" si="28"/>
        <v/>
      </c>
      <c r="AK931" s="49" t="str">
        <f t="shared" ca="1" si="29"/>
        <v/>
      </c>
    </row>
    <row r="932" spans="29:37" x14ac:dyDescent="0.2">
      <c r="AC932" s="1">
        <f>IF(ISBLANK(cp[[#This Row],[total_boys]]),SUM(cp[[#This Row],[boys_0-5_reached]],cp[[#This Row],[boys_6-12_reached]],cp[[#This Row],[boys_13-18_reached]]),cp[[#This Row],[total_boys]])</f>
        <v>0</v>
      </c>
      <c r="AD932" s="1">
        <f>IF(ISBLANK(cp[[#This Row],[total_girls]]),SUM(cp[[#This Row],[girls_0-5_reached]],cp[[#This Row],[girls_6-12_reached]],cp[[#This Row],[girls_13-18_reached]]),cp[[#This Row],[total_girls]])</f>
        <v>0</v>
      </c>
      <c r="AE932" s="1">
        <f>IF(ISBLANK(cp[[#This Row],[total_children]]),SUM(cp[[#This Row],[calc_boys]],cp[[#This Row],[calc_girls]]),cp[[#This Row],[total_children]])</f>
        <v>0</v>
      </c>
      <c r="AF932" s="1">
        <f>IF(ISBLANK(cp[[#This Row],[total_pwd]]),SUM(cp[[#This Row],[total_pwd_men]],cp[[#This Row],[total_pwd_women]]),cp[[#This Row],[total_pwd]])</f>
        <v>0</v>
      </c>
      <c r="AG932" s="1">
        <f>IF(ISBLANK(cp[[#This Row],[total_adults]]),SUM(cp[[#This Row],[total_men]],cp[[#This Row],[total_women]]),cp[[#This Row],[total_adults]])</f>
        <v>0</v>
      </c>
      <c r="AH932" s="1">
        <f>IF(ISBLANK(cp[[#This Row],[total_beneficiaries_reached]]),SUM(cp[[#This Row],[calc_children]],cp[[#This Row],[calc_adults]]),cp[[#This Row],[total_beneficiaries_reached]])</f>
        <v>0</v>
      </c>
      <c r="AI932" s="49" t="str">
        <f ca="1">IF(B932="","",OFFSET(table_admin1[[#Headers],[ADM1_PT]],MATCH(B932,admin1,0),1))</f>
        <v/>
      </c>
      <c r="AJ932" s="49" t="str">
        <f t="shared" ca="1" si="28"/>
        <v/>
      </c>
      <c r="AK932" s="49" t="str">
        <f t="shared" ca="1" si="29"/>
        <v/>
      </c>
    </row>
    <row r="933" spans="29:37" x14ac:dyDescent="0.2">
      <c r="AC933" s="1">
        <f>IF(ISBLANK(cp[[#This Row],[total_boys]]),SUM(cp[[#This Row],[boys_0-5_reached]],cp[[#This Row],[boys_6-12_reached]],cp[[#This Row],[boys_13-18_reached]]),cp[[#This Row],[total_boys]])</f>
        <v>0</v>
      </c>
      <c r="AD933" s="1">
        <f>IF(ISBLANK(cp[[#This Row],[total_girls]]),SUM(cp[[#This Row],[girls_0-5_reached]],cp[[#This Row],[girls_6-12_reached]],cp[[#This Row],[girls_13-18_reached]]),cp[[#This Row],[total_girls]])</f>
        <v>0</v>
      </c>
      <c r="AE933" s="1">
        <f>IF(ISBLANK(cp[[#This Row],[total_children]]),SUM(cp[[#This Row],[calc_boys]],cp[[#This Row],[calc_girls]]),cp[[#This Row],[total_children]])</f>
        <v>0</v>
      </c>
      <c r="AF933" s="1">
        <f>IF(ISBLANK(cp[[#This Row],[total_pwd]]),SUM(cp[[#This Row],[total_pwd_men]],cp[[#This Row],[total_pwd_women]]),cp[[#This Row],[total_pwd]])</f>
        <v>0</v>
      </c>
      <c r="AG933" s="1">
        <f>IF(ISBLANK(cp[[#This Row],[total_adults]]),SUM(cp[[#This Row],[total_men]],cp[[#This Row],[total_women]]),cp[[#This Row],[total_adults]])</f>
        <v>0</v>
      </c>
      <c r="AH933" s="1">
        <f>IF(ISBLANK(cp[[#This Row],[total_beneficiaries_reached]]),SUM(cp[[#This Row],[calc_children]],cp[[#This Row],[calc_adults]]),cp[[#This Row],[total_beneficiaries_reached]])</f>
        <v>0</v>
      </c>
      <c r="AI933" s="49" t="str">
        <f ca="1">IF(B933="","",OFFSET(table_admin1[[#Headers],[ADM1_PT]],MATCH(B933,admin1,0),1))</f>
        <v/>
      </c>
      <c r="AJ933" s="49" t="str">
        <f t="shared" ca="1" si="28"/>
        <v/>
      </c>
      <c r="AK933" s="49" t="str">
        <f t="shared" ca="1" si="29"/>
        <v/>
      </c>
    </row>
    <row r="934" spans="29:37" x14ac:dyDescent="0.2">
      <c r="AC934" s="1">
        <f>IF(ISBLANK(cp[[#This Row],[total_boys]]),SUM(cp[[#This Row],[boys_0-5_reached]],cp[[#This Row],[boys_6-12_reached]],cp[[#This Row],[boys_13-18_reached]]),cp[[#This Row],[total_boys]])</f>
        <v>0</v>
      </c>
      <c r="AD934" s="1">
        <f>IF(ISBLANK(cp[[#This Row],[total_girls]]),SUM(cp[[#This Row],[girls_0-5_reached]],cp[[#This Row],[girls_6-12_reached]],cp[[#This Row],[girls_13-18_reached]]),cp[[#This Row],[total_girls]])</f>
        <v>0</v>
      </c>
      <c r="AE934" s="1">
        <f>IF(ISBLANK(cp[[#This Row],[total_children]]),SUM(cp[[#This Row],[calc_boys]],cp[[#This Row],[calc_girls]]),cp[[#This Row],[total_children]])</f>
        <v>0</v>
      </c>
      <c r="AF934" s="1">
        <f>IF(ISBLANK(cp[[#This Row],[total_pwd]]),SUM(cp[[#This Row],[total_pwd_men]],cp[[#This Row],[total_pwd_women]]),cp[[#This Row],[total_pwd]])</f>
        <v>0</v>
      </c>
      <c r="AG934" s="1">
        <f>IF(ISBLANK(cp[[#This Row],[total_adults]]),SUM(cp[[#This Row],[total_men]],cp[[#This Row],[total_women]]),cp[[#This Row],[total_adults]])</f>
        <v>0</v>
      </c>
      <c r="AH934" s="1">
        <f>IF(ISBLANK(cp[[#This Row],[total_beneficiaries_reached]]),SUM(cp[[#This Row],[calc_children]],cp[[#This Row],[calc_adults]]),cp[[#This Row],[total_beneficiaries_reached]])</f>
        <v>0</v>
      </c>
      <c r="AI934" s="49" t="str">
        <f ca="1">IF(B934="","",OFFSET(table_admin1[[#Headers],[ADM1_PT]],MATCH(B934,admin1,0),1))</f>
        <v/>
      </c>
      <c r="AJ934" s="49" t="str">
        <f t="shared" ca="1" si="28"/>
        <v/>
      </c>
      <c r="AK934" s="49" t="str">
        <f t="shared" ca="1" si="29"/>
        <v/>
      </c>
    </row>
    <row r="935" spans="29:37" x14ac:dyDescent="0.2">
      <c r="AC935" s="1">
        <f>IF(ISBLANK(cp[[#This Row],[total_boys]]),SUM(cp[[#This Row],[boys_0-5_reached]],cp[[#This Row],[boys_6-12_reached]],cp[[#This Row],[boys_13-18_reached]]),cp[[#This Row],[total_boys]])</f>
        <v>0</v>
      </c>
      <c r="AD935" s="1">
        <f>IF(ISBLANK(cp[[#This Row],[total_girls]]),SUM(cp[[#This Row],[girls_0-5_reached]],cp[[#This Row],[girls_6-12_reached]],cp[[#This Row],[girls_13-18_reached]]),cp[[#This Row],[total_girls]])</f>
        <v>0</v>
      </c>
      <c r="AE935" s="1">
        <f>IF(ISBLANK(cp[[#This Row],[total_children]]),SUM(cp[[#This Row],[calc_boys]],cp[[#This Row],[calc_girls]]),cp[[#This Row],[total_children]])</f>
        <v>0</v>
      </c>
      <c r="AF935" s="1">
        <f>IF(ISBLANK(cp[[#This Row],[total_pwd]]),SUM(cp[[#This Row],[total_pwd_men]],cp[[#This Row],[total_pwd_women]]),cp[[#This Row],[total_pwd]])</f>
        <v>0</v>
      </c>
      <c r="AG935" s="1">
        <f>IF(ISBLANK(cp[[#This Row],[total_adults]]),SUM(cp[[#This Row],[total_men]],cp[[#This Row],[total_women]]),cp[[#This Row],[total_adults]])</f>
        <v>0</v>
      </c>
      <c r="AH935" s="1">
        <f>IF(ISBLANK(cp[[#This Row],[total_beneficiaries_reached]]),SUM(cp[[#This Row],[calc_children]],cp[[#This Row],[calc_adults]]),cp[[#This Row],[total_beneficiaries_reached]])</f>
        <v>0</v>
      </c>
      <c r="AI935" s="49" t="str">
        <f ca="1">IF(B935="","",OFFSET(table_admin1[[#Headers],[ADM1_PT]],MATCH(B935,admin1,0),1))</f>
        <v/>
      </c>
      <c r="AJ935" s="49" t="str">
        <f t="shared" ca="1" si="28"/>
        <v/>
      </c>
      <c r="AK935" s="49" t="str">
        <f t="shared" ca="1" si="29"/>
        <v/>
      </c>
    </row>
    <row r="936" spans="29:37" x14ac:dyDescent="0.2">
      <c r="AC936" s="1">
        <f>IF(ISBLANK(cp[[#This Row],[total_boys]]),SUM(cp[[#This Row],[boys_0-5_reached]],cp[[#This Row],[boys_6-12_reached]],cp[[#This Row],[boys_13-18_reached]]),cp[[#This Row],[total_boys]])</f>
        <v>0</v>
      </c>
      <c r="AD936" s="1">
        <f>IF(ISBLANK(cp[[#This Row],[total_girls]]),SUM(cp[[#This Row],[girls_0-5_reached]],cp[[#This Row],[girls_6-12_reached]],cp[[#This Row],[girls_13-18_reached]]),cp[[#This Row],[total_girls]])</f>
        <v>0</v>
      </c>
      <c r="AE936" s="1">
        <f>IF(ISBLANK(cp[[#This Row],[total_children]]),SUM(cp[[#This Row],[calc_boys]],cp[[#This Row],[calc_girls]]),cp[[#This Row],[total_children]])</f>
        <v>0</v>
      </c>
      <c r="AF936" s="1">
        <f>IF(ISBLANK(cp[[#This Row],[total_pwd]]),SUM(cp[[#This Row],[total_pwd_men]],cp[[#This Row],[total_pwd_women]]),cp[[#This Row],[total_pwd]])</f>
        <v>0</v>
      </c>
      <c r="AG936" s="1">
        <f>IF(ISBLANK(cp[[#This Row],[total_adults]]),SUM(cp[[#This Row],[total_men]],cp[[#This Row],[total_women]]),cp[[#This Row],[total_adults]])</f>
        <v>0</v>
      </c>
      <c r="AH936" s="1">
        <f>IF(ISBLANK(cp[[#This Row],[total_beneficiaries_reached]]),SUM(cp[[#This Row],[calc_children]],cp[[#This Row],[calc_adults]]),cp[[#This Row],[total_beneficiaries_reached]])</f>
        <v>0</v>
      </c>
      <c r="AI936" s="49" t="str">
        <f ca="1">IF(B936="","",OFFSET(table_admin1[[#Headers],[ADM1_PT]],MATCH(B936,admin1,0),1))</f>
        <v/>
      </c>
      <c r="AJ936" s="49" t="str">
        <f t="shared" ca="1" si="28"/>
        <v/>
      </c>
      <c r="AK936" s="49" t="str">
        <f t="shared" ca="1" si="29"/>
        <v/>
      </c>
    </row>
    <row r="937" spans="29:37" x14ac:dyDescent="0.2">
      <c r="AC937" s="1">
        <f>IF(ISBLANK(cp[[#This Row],[total_boys]]),SUM(cp[[#This Row],[boys_0-5_reached]],cp[[#This Row],[boys_6-12_reached]],cp[[#This Row],[boys_13-18_reached]]),cp[[#This Row],[total_boys]])</f>
        <v>0</v>
      </c>
      <c r="AD937" s="1">
        <f>IF(ISBLANK(cp[[#This Row],[total_girls]]),SUM(cp[[#This Row],[girls_0-5_reached]],cp[[#This Row],[girls_6-12_reached]],cp[[#This Row],[girls_13-18_reached]]),cp[[#This Row],[total_girls]])</f>
        <v>0</v>
      </c>
      <c r="AE937" s="1">
        <f>IF(ISBLANK(cp[[#This Row],[total_children]]),SUM(cp[[#This Row],[calc_boys]],cp[[#This Row],[calc_girls]]),cp[[#This Row],[total_children]])</f>
        <v>0</v>
      </c>
      <c r="AF937" s="1">
        <f>IF(ISBLANK(cp[[#This Row],[total_pwd]]),SUM(cp[[#This Row],[total_pwd_men]],cp[[#This Row],[total_pwd_women]]),cp[[#This Row],[total_pwd]])</f>
        <v>0</v>
      </c>
      <c r="AG937" s="1">
        <f>IF(ISBLANK(cp[[#This Row],[total_adults]]),SUM(cp[[#This Row],[total_men]],cp[[#This Row],[total_women]]),cp[[#This Row],[total_adults]])</f>
        <v>0</v>
      </c>
      <c r="AH937" s="1">
        <f>IF(ISBLANK(cp[[#This Row],[total_beneficiaries_reached]]),SUM(cp[[#This Row],[calc_children]],cp[[#This Row],[calc_adults]]),cp[[#This Row],[total_beneficiaries_reached]])</f>
        <v>0</v>
      </c>
      <c r="AI937" s="49" t="str">
        <f ca="1">IF(B937="","",OFFSET(table_admin1[[#Headers],[ADM1_PT]],MATCH(B937,admin1,0),1))</f>
        <v/>
      </c>
      <c r="AJ937" s="49" t="str">
        <f t="shared" ca="1" si="28"/>
        <v/>
      </c>
      <c r="AK937" s="49" t="str">
        <f t="shared" ca="1" si="29"/>
        <v/>
      </c>
    </row>
    <row r="938" spans="29:37" x14ac:dyDescent="0.2">
      <c r="AC938" s="1">
        <f>IF(ISBLANK(cp[[#This Row],[total_boys]]),SUM(cp[[#This Row],[boys_0-5_reached]],cp[[#This Row],[boys_6-12_reached]],cp[[#This Row],[boys_13-18_reached]]),cp[[#This Row],[total_boys]])</f>
        <v>0</v>
      </c>
      <c r="AD938" s="1">
        <f>IF(ISBLANK(cp[[#This Row],[total_girls]]),SUM(cp[[#This Row],[girls_0-5_reached]],cp[[#This Row],[girls_6-12_reached]],cp[[#This Row],[girls_13-18_reached]]),cp[[#This Row],[total_girls]])</f>
        <v>0</v>
      </c>
      <c r="AE938" s="1">
        <f>IF(ISBLANK(cp[[#This Row],[total_children]]),SUM(cp[[#This Row],[calc_boys]],cp[[#This Row],[calc_girls]]),cp[[#This Row],[total_children]])</f>
        <v>0</v>
      </c>
      <c r="AF938" s="1">
        <f>IF(ISBLANK(cp[[#This Row],[total_pwd]]),SUM(cp[[#This Row],[total_pwd_men]],cp[[#This Row],[total_pwd_women]]),cp[[#This Row],[total_pwd]])</f>
        <v>0</v>
      </c>
      <c r="AG938" s="1">
        <f>IF(ISBLANK(cp[[#This Row],[total_adults]]),SUM(cp[[#This Row],[total_men]],cp[[#This Row],[total_women]]),cp[[#This Row],[total_adults]])</f>
        <v>0</v>
      </c>
      <c r="AH938" s="1">
        <f>IF(ISBLANK(cp[[#This Row],[total_beneficiaries_reached]]),SUM(cp[[#This Row],[calc_children]],cp[[#This Row],[calc_adults]]),cp[[#This Row],[total_beneficiaries_reached]])</f>
        <v>0</v>
      </c>
      <c r="AI938" s="49" t="str">
        <f ca="1">IF(B938="","",OFFSET(table_admin1[[#Headers],[ADM1_PT]],MATCH(B938,admin1,0),1))</f>
        <v/>
      </c>
      <c r="AJ938" s="49" t="str">
        <f t="shared" ca="1" si="28"/>
        <v/>
      </c>
      <c r="AK938" s="49" t="str">
        <f t="shared" ca="1" si="29"/>
        <v/>
      </c>
    </row>
    <row r="939" spans="29:37" x14ac:dyDescent="0.2">
      <c r="AC939" s="1">
        <f>IF(ISBLANK(cp[[#This Row],[total_boys]]),SUM(cp[[#This Row],[boys_0-5_reached]],cp[[#This Row],[boys_6-12_reached]],cp[[#This Row],[boys_13-18_reached]]),cp[[#This Row],[total_boys]])</f>
        <v>0</v>
      </c>
      <c r="AD939" s="1">
        <f>IF(ISBLANK(cp[[#This Row],[total_girls]]),SUM(cp[[#This Row],[girls_0-5_reached]],cp[[#This Row],[girls_6-12_reached]],cp[[#This Row],[girls_13-18_reached]]),cp[[#This Row],[total_girls]])</f>
        <v>0</v>
      </c>
      <c r="AE939" s="1">
        <f>IF(ISBLANK(cp[[#This Row],[total_children]]),SUM(cp[[#This Row],[calc_boys]],cp[[#This Row],[calc_girls]]),cp[[#This Row],[total_children]])</f>
        <v>0</v>
      </c>
      <c r="AF939" s="1">
        <f>IF(ISBLANK(cp[[#This Row],[total_pwd]]),SUM(cp[[#This Row],[total_pwd_men]],cp[[#This Row],[total_pwd_women]]),cp[[#This Row],[total_pwd]])</f>
        <v>0</v>
      </c>
      <c r="AG939" s="1">
        <f>IF(ISBLANK(cp[[#This Row],[total_adults]]),SUM(cp[[#This Row],[total_men]],cp[[#This Row],[total_women]]),cp[[#This Row],[total_adults]])</f>
        <v>0</v>
      </c>
      <c r="AH939" s="1">
        <f>IF(ISBLANK(cp[[#This Row],[total_beneficiaries_reached]]),SUM(cp[[#This Row],[calc_children]],cp[[#This Row],[calc_adults]]),cp[[#This Row],[total_beneficiaries_reached]])</f>
        <v>0</v>
      </c>
      <c r="AI939" s="49" t="str">
        <f ca="1">IF(B939="","",OFFSET(table_admin1[[#Headers],[ADM1_PT]],MATCH(B939,admin1,0),1))</f>
        <v/>
      </c>
      <c r="AJ939" s="49" t="str">
        <f t="shared" ca="1" si="28"/>
        <v/>
      </c>
      <c r="AK939" s="49" t="str">
        <f t="shared" ca="1" si="29"/>
        <v/>
      </c>
    </row>
    <row r="940" spans="29:37" x14ac:dyDescent="0.2">
      <c r="AC940" s="1">
        <f>IF(ISBLANK(cp[[#This Row],[total_boys]]),SUM(cp[[#This Row],[boys_0-5_reached]],cp[[#This Row],[boys_6-12_reached]],cp[[#This Row],[boys_13-18_reached]]),cp[[#This Row],[total_boys]])</f>
        <v>0</v>
      </c>
      <c r="AD940" s="1">
        <f>IF(ISBLANK(cp[[#This Row],[total_girls]]),SUM(cp[[#This Row],[girls_0-5_reached]],cp[[#This Row],[girls_6-12_reached]],cp[[#This Row],[girls_13-18_reached]]),cp[[#This Row],[total_girls]])</f>
        <v>0</v>
      </c>
      <c r="AE940" s="1">
        <f>IF(ISBLANK(cp[[#This Row],[total_children]]),SUM(cp[[#This Row],[calc_boys]],cp[[#This Row],[calc_girls]]),cp[[#This Row],[total_children]])</f>
        <v>0</v>
      </c>
      <c r="AF940" s="1">
        <f>IF(ISBLANK(cp[[#This Row],[total_pwd]]),SUM(cp[[#This Row],[total_pwd_men]],cp[[#This Row],[total_pwd_women]]),cp[[#This Row],[total_pwd]])</f>
        <v>0</v>
      </c>
      <c r="AG940" s="1">
        <f>IF(ISBLANK(cp[[#This Row],[total_adults]]),SUM(cp[[#This Row],[total_men]],cp[[#This Row],[total_women]]),cp[[#This Row],[total_adults]])</f>
        <v>0</v>
      </c>
      <c r="AH940" s="1">
        <f>IF(ISBLANK(cp[[#This Row],[total_beneficiaries_reached]]),SUM(cp[[#This Row],[calc_children]],cp[[#This Row],[calc_adults]]),cp[[#This Row],[total_beneficiaries_reached]])</f>
        <v>0</v>
      </c>
      <c r="AI940" s="49" t="str">
        <f ca="1">IF(B940="","",OFFSET(table_admin1[[#Headers],[ADM1_PT]],MATCH(B940,admin1,0),1))</f>
        <v/>
      </c>
      <c r="AJ940" s="49" t="str">
        <f t="shared" ca="1" si="28"/>
        <v/>
      </c>
      <c r="AK940" s="49" t="str">
        <f t="shared" ca="1" si="29"/>
        <v/>
      </c>
    </row>
    <row r="941" spans="29:37" x14ac:dyDescent="0.2">
      <c r="AC941" s="1">
        <f>IF(ISBLANK(cp[[#This Row],[total_boys]]),SUM(cp[[#This Row],[boys_0-5_reached]],cp[[#This Row],[boys_6-12_reached]],cp[[#This Row],[boys_13-18_reached]]),cp[[#This Row],[total_boys]])</f>
        <v>0</v>
      </c>
      <c r="AD941" s="1">
        <f>IF(ISBLANK(cp[[#This Row],[total_girls]]),SUM(cp[[#This Row],[girls_0-5_reached]],cp[[#This Row],[girls_6-12_reached]],cp[[#This Row],[girls_13-18_reached]]),cp[[#This Row],[total_girls]])</f>
        <v>0</v>
      </c>
      <c r="AE941" s="1">
        <f>IF(ISBLANK(cp[[#This Row],[total_children]]),SUM(cp[[#This Row],[calc_boys]],cp[[#This Row],[calc_girls]]),cp[[#This Row],[total_children]])</f>
        <v>0</v>
      </c>
      <c r="AF941" s="1">
        <f>IF(ISBLANK(cp[[#This Row],[total_pwd]]),SUM(cp[[#This Row],[total_pwd_men]],cp[[#This Row],[total_pwd_women]]),cp[[#This Row],[total_pwd]])</f>
        <v>0</v>
      </c>
      <c r="AG941" s="1">
        <f>IF(ISBLANK(cp[[#This Row],[total_adults]]),SUM(cp[[#This Row],[total_men]],cp[[#This Row],[total_women]]),cp[[#This Row],[total_adults]])</f>
        <v>0</v>
      </c>
      <c r="AH941" s="1">
        <f>IF(ISBLANK(cp[[#This Row],[total_beneficiaries_reached]]),SUM(cp[[#This Row],[calc_children]],cp[[#This Row],[calc_adults]]),cp[[#This Row],[total_beneficiaries_reached]])</f>
        <v>0</v>
      </c>
      <c r="AI941" s="49" t="str">
        <f ca="1">IF(B941="","",OFFSET(table_admin1[[#Headers],[ADM1_PT]],MATCH(B941,admin1,0),1))</f>
        <v/>
      </c>
      <c r="AJ941" s="49" t="str">
        <f t="shared" ca="1" si="28"/>
        <v/>
      </c>
      <c r="AK941" s="49" t="str">
        <f t="shared" ca="1" si="29"/>
        <v/>
      </c>
    </row>
    <row r="942" spans="29:37" x14ac:dyDescent="0.2">
      <c r="AC942" s="1">
        <f>IF(ISBLANK(cp[[#This Row],[total_boys]]),SUM(cp[[#This Row],[boys_0-5_reached]],cp[[#This Row],[boys_6-12_reached]],cp[[#This Row],[boys_13-18_reached]]),cp[[#This Row],[total_boys]])</f>
        <v>0</v>
      </c>
      <c r="AD942" s="1">
        <f>IF(ISBLANK(cp[[#This Row],[total_girls]]),SUM(cp[[#This Row],[girls_0-5_reached]],cp[[#This Row],[girls_6-12_reached]],cp[[#This Row],[girls_13-18_reached]]),cp[[#This Row],[total_girls]])</f>
        <v>0</v>
      </c>
      <c r="AE942" s="1">
        <f>IF(ISBLANK(cp[[#This Row],[total_children]]),SUM(cp[[#This Row],[calc_boys]],cp[[#This Row],[calc_girls]]),cp[[#This Row],[total_children]])</f>
        <v>0</v>
      </c>
      <c r="AF942" s="1">
        <f>IF(ISBLANK(cp[[#This Row],[total_pwd]]),SUM(cp[[#This Row],[total_pwd_men]],cp[[#This Row],[total_pwd_women]]),cp[[#This Row],[total_pwd]])</f>
        <v>0</v>
      </c>
      <c r="AG942" s="1">
        <f>IF(ISBLANK(cp[[#This Row],[total_adults]]),SUM(cp[[#This Row],[total_men]],cp[[#This Row],[total_women]]),cp[[#This Row],[total_adults]])</f>
        <v>0</v>
      </c>
      <c r="AH942" s="1">
        <f>IF(ISBLANK(cp[[#This Row],[total_beneficiaries_reached]]),SUM(cp[[#This Row],[calc_children]],cp[[#This Row],[calc_adults]]),cp[[#This Row],[total_beneficiaries_reached]])</f>
        <v>0</v>
      </c>
      <c r="AI942" s="49" t="str">
        <f ca="1">IF(B942="","",OFFSET(table_admin1[[#Headers],[ADM1_PT]],MATCH(B942,admin1,0),1))</f>
        <v/>
      </c>
      <c r="AJ942" s="49" t="str">
        <f t="shared" ca="1" si="28"/>
        <v/>
      </c>
      <c r="AK942" s="49" t="str">
        <f t="shared" ca="1" si="29"/>
        <v/>
      </c>
    </row>
    <row r="943" spans="29:37" x14ac:dyDescent="0.2">
      <c r="AC943" s="1">
        <f>IF(ISBLANK(cp[[#This Row],[total_boys]]),SUM(cp[[#This Row],[boys_0-5_reached]],cp[[#This Row],[boys_6-12_reached]],cp[[#This Row],[boys_13-18_reached]]),cp[[#This Row],[total_boys]])</f>
        <v>0</v>
      </c>
      <c r="AD943" s="1">
        <f>IF(ISBLANK(cp[[#This Row],[total_girls]]),SUM(cp[[#This Row],[girls_0-5_reached]],cp[[#This Row],[girls_6-12_reached]],cp[[#This Row],[girls_13-18_reached]]),cp[[#This Row],[total_girls]])</f>
        <v>0</v>
      </c>
      <c r="AE943" s="1">
        <f>IF(ISBLANK(cp[[#This Row],[total_children]]),SUM(cp[[#This Row],[calc_boys]],cp[[#This Row],[calc_girls]]),cp[[#This Row],[total_children]])</f>
        <v>0</v>
      </c>
      <c r="AF943" s="1">
        <f>IF(ISBLANK(cp[[#This Row],[total_pwd]]),SUM(cp[[#This Row],[total_pwd_men]],cp[[#This Row],[total_pwd_women]]),cp[[#This Row],[total_pwd]])</f>
        <v>0</v>
      </c>
      <c r="AG943" s="1">
        <f>IF(ISBLANK(cp[[#This Row],[total_adults]]),SUM(cp[[#This Row],[total_men]],cp[[#This Row],[total_women]]),cp[[#This Row],[total_adults]])</f>
        <v>0</v>
      </c>
      <c r="AH943" s="1">
        <f>IF(ISBLANK(cp[[#This Row],[total_beneficiaries_reached]]),SUM(cp[[#This Row],[calc_children]],cp[[#This Row],[calc_adults]]),cp[[#This Row],[total_beneficiaries_reached]])</f>
        <v>0</v>
      </c>
      <c r="AI943" s="49" t="str">
        <f ca="1">IF(B943="","",OFFSET(table_admin1[[#Headers],[ADM1_PT]],MATCH(B943,admin1,0),1))</f>
        <v/>
      </c>
      <c r="AJ943" s="49" t="str">
        <f t="shared" ca="1" si="28"/>
        <v/>
      </c>
      <c r="AK943" s="49" t="str">
        <f t="shared" ca="1" si="29"/>
        <v/>
      </c>
    </row>
    <row r="944" spans="29:37" x14ac:dyDescent="0.2">
      <c r="AC944" s="1">
        <f>IF(ISBLANK(cp[[#This Row],[total_boys]]),SUM(cp[[#This Row],[boys_0-5_reached]],cp[[#This Row],[boys_6-12_reached]],cp[[#This Row],[boys_13-18_reached]]),cp[[#This Row],[total_boys]])</f>
        <v>0</v>
      </c>
      <c r="AD944" s="1">
        <f>IF(ISBLANK(cp[[#This Row],[total_girls]]),SUM(cp[[#This Row],[girls_0-5_reached]],cp[[#This Row],[girls_6-12_reached]],cp[[#This Row],[girls_13-18_reached]]),cp[[#This Row],[total_girls]])</f>
        <v>0</v>
      </c>
      <c r="AE944" s="1">
        <f>IF(ISBLANK(cp[[#This Row],[total_children]]),SUM(cp[[#This Row],[calc_boys]],cp[[#This Row],[calc_girls]]),cp[[#This Row],[total_children]])</f>
        <v>0</v>
      </c>
      <c r="AF944" s="1">
        <f>IF(ISBLANK(cp[[#This Row],[total_pwd]]),SUM(cp[[#This Row],[total_pwd_men]],cp[[#This Row],[total_pwd_women]]),cp[[#This Row],[total_pwd]])</f>
        <v>0</v>
      </c>
      <c r="AG944" s="1">
        <f>IF(ISBLANK(cp[[#This Row],[total_adults]]),SUM(cp[[#This Row],[total_men]],cp[[#This Row],[total_women]]),cp[[#This Row],[total_adults]])</f>
        <v>0</v>
      </c>
      <c r="AH944" s="1">
        <f>IF(ISBLANK(cp[[#This Row],[total_beneficiaries_reached]]),SUM(cp[[#This Row],[calc_children]],cp[[#This Row],[calc_adults]]),cp[[#This Row],[total_beneficiaries_reached]])</f>
        <v>0</v>
      </c>
      <c r="AI944" s="49" t="str">
        <f ca="1">IF(B944="","",OFFSET(table_admin1[[#Headers],[ADM1_PT]],MATCH(B944,admin1,0),1))</f>
        <v/>
      </c>
      <c r="AJ944" s="49" t="str">
        <f t="shared" ca="1" si="28"/>
        <v/>
      </c>
      <c r="AK944" s="49" t="str">
        <f t="shared" ca="1" si="29"/>
        <v/>
      </c>
    </row>
    <row r="945" spans="29:37" x14ac:dyDescent="0.2">
      <c r="AC945" s="1">
        <f>IF(ISBLANK(cp[[#This Row],[total_boys]]),SUM(cp[[#This Row],[boys_0-5_reached]],cp[[#This Row],[boys_6-12_reached]],cp[[#This Row],[boys_13-18_reached]]),cp[[#This Row],[total_boys]])</f>
        <v>0</v>
      </c>
      <c r="AD945" s="1">
        <f>IF(ISBLANK(cp[[#This Row],[total_girls]]),SUM(cp[[#This Row],[girls_0-5_reached]],cp[[#This Row],[girls_6-12_reached]],cp[[#This Row],[girls_13-18_reached]]),cp[[#This Row],[total_girls]])</f>
        <v>0</v>
      </c>
      <c r="AE945" s="1">
        <f>IF(ISBLANK(cp[[#This Row],[total_children]]),SUM(cp[[#This Row],[calc_boys]],cp[[#This Row],[calc_girls]]),cp[[#This Row],[total_children]])</f>
        <v>0</v>
      </c>
      <c r="AF945" s="1">
        <f>IF(ISBLANK(cp[[#This Row],[total_pwd]]),SUM(cp[[#This Row],[total_pwd_men]],cp[[#This Row],[total_pwd_women]]),cp[[#This Row],[total_pwd]])</f>
        <v>0</v>
      </c>
      <c r="AG945" s="1">
        <f>IF(ISBLANK(cp[[#This Row],[total_adults]]),SUM(cp[[#This Row],[total_men]],cp[[#This Row],[total_women]]),cp[[#This Row],[total_adults]])</f>
        <v>0</v>
      </c>
      <c r="AH945" s="1">
        <f>IF(ISBLANK(cp[[#This Row],[total_beneficiaries_reached]]),SUM(cp[[#This Row],[calc_children]],cp[[#This Row],[calc_adults]]),cp[[#This Row],[total_beneficiaries_reached]])</f>
        <v>0</v>
      </c>
      <c r="AI945" s="49" t="str">
        <f ca="1">IF(B945="","",OFFSET(table_admin1[[#Headers],[ADM1_PT]],MATCH(B945,admin1,0),1))</f>
        <v/>
      </c>
      <c r="AJ945" s="49" t="str">
        <f t="shared" ca="1" si="28"/>
        <v/>
      </c>
      <c r="AK945" s="49" t="str">
        <f t="shared" ca="1" si="29"/>
        <v/>
      </c>
    </row>
    <row r="946" spans="29:37" x14ac:dyDescent="0.2">
      <c r="AC946" s="1">
        <f>IF(ISBLANK(cp[[#This Row],[total_boys]]),SUM(cp[[#This Row],[boys_0-5_reached]],cp[[#This Row],[boys_6-12_reached]],cp[[#This Row],[boys_13-18_reached]]),cp[[#This Row],[total_boys]])</f>
        <v>0</v>
      </c>
      <c r="AD946" s="1">
        <f>IF(ISBLANK(cp[[#This Row],[total_girls]]),SUM(cp[[#This Row],[girls_0-5_reached]],cp[[#This Row],[girls_6-12_reached]],cp[[#This Row],[girls_13-18_reached]]),cp[[#This Row],[total_girls]])</f>
        <v>0</v>
      </c>
      <c r="AE946" s="1">
        <f>IF(ISBLANK(cp[[#This Row],[total_children]]),SUM(cp[[#This Row],[calc_boys]],cp[[#This Row],[calc_girls]]),cp[[#This Row],[total_children]])</f>
        <v>0</v>
      </c>
      <c r="AF946" s="1">
        <f>IF(ISBLANK(cp[[#This Row],[total_pwd]]),SUM(cp[[#This Row],[total_pwd_men]],cp[[#This Row],[total_pwd_women]]),cp[[#This Row],[total_pwd]])</f>
        <v>0</v>
      </c>
      <c r="AG946" s="1">
        <f>IF(ISBLANK(cp[[#This Row],[total_adults]]),SUM(cp[[#This Row],[total_men]],cp[[#This Row],[total_women]]),cp[[#This Row],[total_adults]])</f>
        <v>0</v>
      </c>
      <c r="AH946" s="1">
        <f>IF(ISBLANK(cp[[#This Row],[total_beneficiaries_reached]]),SUM(cp[[#This Row],[calc_children]],cp[[#This Row],[calc_adults]]),cp[[#This Row],[total_beneficiaries_reached]])</f>
        <v>0</v>
      </c>
      <c r="AI946" s="49" t="str">
        <f ca="1">IF(B946="","",OFFSET(table_admin1[[#Headers],[ADM1_PT]],MATCH(B946,admin1,0),1))</f>
        <v/>
      </c>
      <c r="AJ946" s="49" t="str">
        <f t="shared" ca="1" si="28"/>
        <v/>
      </c>
      <c r="AK946" s="49" t="str">
        <f t="shared" ca="1" si="29"/>
        <v/>
      </c>
    </row>
    <row r="947" spans="29:37" x14ac:dyDescent="0.2">
      <c r="AC947" s="1">
        <f>IF(ISBLANK(cp[[#This Row],[total_boys]]),SUM(cp[[#This Row],[boys_0-5_reached]],cp[[#This Row],[boys_6-12_reached]],cp[[#This Row],[boys_13-18_reached]]),cp[[#This Row],[total_boys]])</f>
        <v>0</v>
      </c>
      <c r="AD947" s="1">
        <f>IF(ISBLANK(cp[[#This Row],[total_girls]]),SUM(cp[[#This Row],[girls_0-5_reached]],cp[[#This Row],[girls_6-12_reached]],cp[[#This Row],[girls_13-18_reached]]),cp[[#This Row],[total_girls]])</f>
        <v>0</v>
      </c>
      <c r="AE947" s="1">
        <f>IF(ISBLANK(cp[[#This Row],[total_children]]),SUM(cp[[#This Row],[calc_boys]],cp[[#This Row],[calc_girls]]),cp[[#This Row],[total_children]])</f>
        <v>0</v>
      </c>
      <c r="AF947" s="1">
        <f>IF(ISBLANK(cp[[#This Row],[total_pwd]]),SUM(cp[[#This Row],[total_pwd_men]],cp[[#This Row],[total_pwd_women]]),cp[[#This Row],[total_pwd]])</f>
        <v>0</v>
      </c>
      <c r="AG947" s="1">
        <f>IF(ISBLANK(cp[[#This Row],[total_adults]]),SUM(cp[[#This Row],[total_men]],cp[[#This Row],[total_women]]),cp[[#This Row],[total_adults]])</f>
        <v>0</v>
      </c>
      <c r="AH947" s="1">
        <f>IF(ISBLANK(cp[[#This Row],[total_beneficiaries_reached]]),SUM(cp[[#This Row],[calc_children]],cp[[#This Row],[calc_adults]]),cp[[#This Row],[total_beneficiaries_reached]])</f>
        <v>0</v>
      </c>
      <c r="AI947" s="49" t="str">
        <f ca="1">IF(B947="","",OFFSET(table_admin1[[#Headers],[ADM1_PT]],MATCH(B947,admin1,0),1))</f>
        <v/>
      </c>
      <c r="AJ947" s="49" t="str">
        <f t="shared" ca="1" si="28"/>
        <v/>
      </c>
      <c r="AK947" s="49" t="str">
        <f t="shared" ca="1" si="29"/>
        <v/>
      </c>
    </row>
    <row r="948" spans="29:37" x14ac:dyDescent="0.2">
      <c r="AC948" s="1">
        <f>IF(ISBLANK(cp[[#This Row],[total_boys]]),SUM(cp[[#This Row],[boys_0-5_reached]],cp[[#This Row],[boys_6-12_reached]],cp[[#This Row],[boys_13-18_reached]]),cp[[#This Row],[total_boys]])</f>
        <v>0</v>
      </c>
      <c r="AD948" s="1">
        <f>IF(ISBLANK(cp[[#This Row],[total_girls]]),SUM(cp[[#This Row],[girls_0-5_reached]],cp[[#This Row],[girls_6-12_reached]],cp[[#This Row],[girls_13-18_reached]]),cp[[#This Row],[total_girls]])</f>
        <v>0</v>
      </c>
      <c r="AE948" s="1">
        <f>IF(ISBLANK(cp[[#This Row],[total_children]]),SUM(cp[[#This Row],[calc_boys]],cp[[#This Row],[calc_girls]]),cp[[#This Row],[total_children]])</f>
        <v>0</v>
      </c>
      <c r="AF948" s="1">
        <f>IF(ISBLANK(cp[[#This Row],[total_pwd]]),SUM(cp[[#This Row],[total_pwd_men]],cp[[#This Row],[total_pwd_women]]),cp[[#This Row],[total_pwd]])</f>
        <v>0</v>
      </c>
      <c r="AG948" s="1">
        <f>IF(ISBLANK(cp[[#This Row],[total_adults]]),SUM(cp[[#This Row],[total_men]],cp[[#This Row],[total_women]]),cp[[#This Row],[total_adults]])</f>
        <v>0</v>
      </c>
      <c r="AH948" s="1">
        <f>IF(ISBLANK(cp[[#This Row],[total_beneficiaries_reached]]),SUM(cp[[#This Row],[calc_children]],cp[[#This Row],[calc_adults]]),cp[[#This Row],[total_beneficiaries_reached]])</f>
        <v>0</v>
      </c>
      <c r="AI948" s="49" t="str">
        <f ca="1">IF(B948="","",OFFSET(table_admin1[[#Headers],[ADM1_PT]],MATCH(B948,admin1,0),1))</f>
        <v/>
      </c>
      <c r="AJ948" s="49" t="str">
        <f t="shared" ca="1" si="28"/>
        <v/>
      </c>
      <c r="AK948" s="49" t="str">
        <f t="shared" ca="1" si="29"/>
        <v/>
      </c>
    </row>
    <row r="949" spans="29:37" x14ac:dyDescent="0.2">
      <c r="AC949" s="1">
        <f>IF(ISBLANK(cp[[#This Row],[total_boys]]),SUM(cp[[#This Row],[boys_0-5_reached]],cp[[#This Row],[boys_6-12_reached]],cp[[#This Row],[boys_13-18_reached]]),cp[[#This Row],[total_boys]])</f>
        <v>0</v>
      </c>
      <c r="AD949" s="1">
        <f>IF(ISBLANK(cp[[#This Row],[total_girls]]),SUM(cp[[#This Row],[girls_0-5_reached]],cp[[#This Row],[girls_6-12_reached]],cp[[#This Row],[girls_13-18_reached]]),cp[[#This Row],[total_girls]])</f>
        <v>0</v>
      </c>
      <c r="AE949" s="1">
        <f>IF(ISBLANK(cp[[#This Row],[total_children]]),SUM(cp[[#This Row],[calc_boys]],cp[[#This Row],[calc_girls]]),cp[[#This Row],[total_children]])</f>
        <v>0</v>
      </c>
      <c r="AF949" s="1">
        <f>IF(ISBLANK(cp[[#This Row],[total_pwd]]),SUM(cp[[#This Row],[total_pwd_men]],cp[[#This Row],[total_pwd_women]]),cp[[#This Row],[total_pwd]])</f>
        <v>0</v>
      </c>
      <c r="AG949" s="1">
        <f>IF(ISBLANK(cp[[#This Row],[total_adults]]),SUM(cp[[#This Row],[total_men]],cp[[#This Row],[total_women]]),cp[[#This Row],[total_adults]])</f>
        <v>0</v>
      </c>
      <c r="AH949" s="1">
        <f>IF(ISBLANK(cp[[#This Row],[total_beneficiaries_reached]]),SUM(cp[[#This Row],[calc_children]],cp[[#This Row],[calc_adults]]),cp[[#This Row],[total_beneficiaries_reached]])</f>
        <v>0</v>
      </c>
      <c r="AI949" s="49" t="str">
        <f ca="1">IF(B949="","",OFFSET(table_admin1[[#Headers],[ADM1_PT]],MATCH(B949,admin1,0),1))</f>
        <v/>
      </c>
      <c r="AJ949" s="49" t="str">
        <f t="shared" ca="1" si="28"/>
        <v/>
      </c>
      <c r="AK949" s="49" t="str">
        <f t="shared" ca="1" si="29"/>
        <v/>
      </c>
    </row>
    <row r="950" spans="29:37" x14ac:dyDescent="0.2">
      <c r="AC950" s="1">
        <f>IF(ISBLANK(cp[[#This Row],[total_boys]]),SUM(cp[[#This Row],[boys_0-5_reached]],cp[[#This Row],[boys_6-12_reached]],cp[[#This Row],[boys_13-18_reached]]),cp[[#This Row],[total_boys]])</f>
        <v>0</v>
      </c>
      <c r="AD950" s="1">
        <f>IF(ISBLANK(cp[[#This Row],[total_girls]]),SUM(cp[[#This Row],[girls_0-5_reached]],cp[[#This Row],[girls_6-12_reached]],cp[[#This Row],[girls_13-18_reached]]),cp[[#This Row],[total_girls]])</f>
        <v>0</v>
      </c>
      <c r="AE950" s="1">
        <f>IF(ISBLANK(cp[[#This Row],[total_children]]),SUM(cp[[#This Row],[calc_boys]],cp[[#This Row],[calc_girls]]),cp[[#This Row],[total_children]])</f>
        <v>0</v>
      </c>
      <c r="AF950" s="1">
        <f>IF(ISBLANK(cp[[#This Row],[total_pwd]]),SUM(cp[[#This Row],[total_pwd_men]],cp[[#This Row],[total_pwd_women]]),cp[[#This Row],[total_pwd]])</f>
        <v>0</v>
      </c>
      <c r="AG950" s="1">
        <f>IF(ISBLANK(cp[[#This Row],[total_adults]]),SUM(cp[[#This Row],[total_men]],cp[[#This Row],[total_women]]),cp[[#This Row],[total_adults]])</f>
        <v>0</v>
      </c>
      <c r="AH950" s="1">
        <f>IF(ISBLANK(cp[[#This Row],[total_beneficiaries_reached]]),SUM(cp[[#This Row],[calc_children]],cp[[#This Row],[calc_adults]]),cp[[#This Row],[total_beneficiaries_reached]])</f>
        <v>0</v>
      </c>
      <c r="AI950" s="49" t="str">
        <f ca="1">IF(B950="","",OFFSET(table_admin1[[#Headers],[ADM1_PT]],MATCH(B950,admin1,0),1))</f>
        <v/>
      </c>
      <c r="AJ950" s="49" t="str">
        <f t="shared" ca="1" si="28"/>
        <v/>
      </c>
      <c r="AK950" s="49" t="str">
        <f t="shared" ca="1" si="29"/>
        <v/>
      </c>
    </row>
    <row r="951" spans="29:37" x14ac:dyDescent="0.2">
      <c r="AC951" s="1">
        <f>IF(ISBLANK(cp[[#This Row],[total_boys]]),SUM(cp[[#This Row],[boys_0-5_reached]],cp[[#This Row],[boys_6-12_reached]],cp[[#This Row],[boys_13-18_reached]]),cp[[#This Row],[total_boys]])</f>
        <v>0</v>
      </c>
      <c r="AD951" s="1">
        <f>IF(ISBLANK(cp[[#This Row],[total_girls]]),SUM(cp[[#This Row],[girls_0-5_reached]],cp[[#This Row],[girls_6-12_reached]],cp[[#This Row],[girls_13-18_reached]]),cp[[#This Row],[total_girls]])</f>
        <v>0</v>
      </c>
      <c r="AE951" s="1">
        <f>IF(ISBLANK(cp[[#This Row],[total_children]]),SUM(cp[[#This Row],[calc_boys]],cp[[#This Row],[calc_girls]]),cp[[#This Row],[total_children]])</f>
        <v>0</v>
      </c>
      <c r="AF951" s="1">
        <f>IF(ISBLANK(cp[[#This Row],[total_pwd]]),SUM(cp[[#This Row],[total_pwd_men]],cp[[#This Row],[total_pwd_women]]),cp[[#This Row],[total_pwd]])</f>
        <v>0</v>
      </c>
      <c r="AG951" s="1">
        <f>IF(ISBLANK(cp[[#This Row],[total_adults]]),SUM(cp[[#This Row],[total_men]],cp[[#This Row],[total_women]]),cp[[#This Row],[total_adults]])</f>
        <v>0</v>
      </c>
      <c r="AH951" s="1">
        <f>IF(ISBLANK(cp[[#This Row],[total_beneficiaries_reached]]),SUM(cp[[#This Row],[calc_children]],cp[[#This Row],[calc_adults]]),cp[[#This Row],[total_beneficiaries_reached]])</f>
        <v>0</v>
      </c>
      <c r="AI951" s="49" t="str">
        <f ca="1">IF(B951="","",OFFSET(table_admin1[[#Headers],[ADM1_PT]],MATCH(B951,admin1,0),1))</f>
        <v/>
      </c>
      <c r="AJ951" s="49" t="str">
        <f t="shared" ca="1" si="28"/>
        <v/>
      </c>
      <c r="AK951" s="49" t="str">
        <f t="shared" ca="1" si="29"/>
        <v/>
      </c>
    </row>
    <row r="952" spans="29:37" x14ac:dyDescent="0.2">
      <c r="AC952" s="1">
        <f>IF(ISBLANK(cp[[#This Row],[total_boys]]),SUM(cp[[#This Row],[boys_0-5_reached]],cp[[#This Row],[boys_6-12_reached]],cp[[#This Row],[boys_13-18_reached]]),cp[[#This Row],[total_boys]])</f>
        <v>0</v>
      </c>
      <c r="AD952" s="1">
        <f>IF(ISBLANK(cp[[#This Row],[total_girls]]),SUM(cp[[#This Row],[girls_0-5_reached]],cp[[#This Row],[girls_6-12_reached]],cp[[#This Row],[girls_13-18_reached]]),cp[[#This Row],[total_girls]])</f>
        <v>0</v>
      </c>
      <c r="AE952" s="1">
        <f>IF(ISBLANK(cp[[#This Row],[total_children]]),SUM(cp[[#This Row],[calc_boys]],cp[[#This Row],[calc_girls]]),cp[[#This Row],[total_children]])</f>
        <v>0</v>
      </c>
      <c r="AF952" s="1">
        <f>IF(ISBLANK(cp[[#This Row],[total_pwd]]),SUM(cp[[#This Row],[total_pwd_men]],cp[[#This Row],[total_pwd_women]]),cp[[#This Row],[total_pwd]])</f>
        <v>0</v>
      </c>
      <c r="AG952" s="1">
        <f>IF(ISBLANK(cp[[#This Row],[total_adults]]),SUM(cp[[#This Row],[total_men]],cp[[#This Row],[total_women]]),cp[[#This Row],[total_adults]])</f>
        <v>0</v>
      </c>
      <c r="AH952" s="1">
        <f>IF(ISBLANK(cp[[#This Row],[total_beneficiaries_reached]]),SUM(cp[[#This Row],[calc_children]],cp[[#This Row],[calc_adults]]),cp[[#This Row],[total_beneficiaries_reached]])</f>
        <v>0</v>
      </c>
      <c r="AI952" s="49" t="str">
        <f ca="1">IF(B952="","",OFFSET(table_admin1[[#Headers],[ADM1_PT]],MATCH(B952,admin1,0),1))</f>
        <v/>
      </c>
      <c r="AJ952" s="49" t="str">
        <f t="shared" ca="1" si="28"/>
        <v/>
      </c>
      <c r="AK952" s="49" t="str">
        <f t="shared" ca="1" si="29"/>
        <v/>
      </c>
    </row>
    <row r="953" spans="29:37" x14ac:dyDescent="0.2">
      <c r="AC953" s="1">
        <f>IF(ISBLANK(cp[[#This Row],[total_boys]]),SUM(cp[[#This Row],[boys_0-5_reached]],cp[[#This Row],[boys_6-12_reached]],cp[[#This Row],[boys_13-18_reached]]),cp[[#This Row],[total_boys]])</f>
        <v>0</v>
      </c>
      <c r="AD953" s="1">
        <f>IF(ISBLANK(cp[[#This Row],[total_girls]]),SUM(cp[[#This Row],[girls_0-5_reached]],cp[[#This Row],[girls_6-12_reached]],cp[[#This Row],[girls_13-18_reached]]),cp[[#This Row],[total_girls]])</f>
        <v>0</v>
      </c>
      <c r="AE953" s="1">
        <f>IF(ISBLANK(cp[[#This Row],[total_children]]),SUM(cp[[#This Row],[calc_boys]],cp[[#This Row],[calc_girls]]),cp[[#This Row],[total_children]])</f>
        <v>0</v>
      </c>
      <c r="AF953" s="1">
        <f>IF(ISBLANK(cp[[#This Row],[total_pwd]]),SUM(cp[[#This Row],[total_pwd_men]],cp[[#This Row],[total_pwd_women]]),cp[[#This Row],[total_pwd]])</f>
        <v>0</v>
      </c>
      <c r="AG953" s="1">
        <f>IF(ISBLANK(cp[[#This Row],[total_adults]]),SUM(cp[[#This Row],[total_men]],cp[[#This Row],[total_women]]),cp[[#This Row],[total_adults]])</f>
        <v>0</v>
      </c>
      <c r="AH953" s="1">
        <f>IF(ISBLANK(cp[[#This Row],[total_beneficiaries_reached]]),SUM(cp[[#This Row],[calc_children]],cp[[#This Row],[calc_adults]]),cp[[#This Row],[total_beneficiaries_reached]])</f>
        <v>0</v>
      </c>
      <c r="AI953" s="49" t="str">
        <f ca="1">IF(B953="","",OFFSET(table_admin1[[#Headers],[ADM1_PT]],MATCH(B953,admin1,0),1))</f>
        <v/>
      </c>
      <c r="AJ953" s="49" t="str">
        <f t="shared" ca="1" si="28"/>
        <v/>
      </c>
      <c r="AK953" s="49" t="str">
        <f t="shared" ca="1" si="29"/>
        <v/>
      </c>
    </row>
    <row r="954" spans="29:37" x14ac:dyDescent="0.2">
      <c r="AC954" s="1">
        <f>IF(ISBLANK(cp[[#This Row],[total_boys]]),SUM(cp[[#This Row],[boys_0-5_reached]],cp[[#This Row],[boys_6-12_reached]],cp[[#This Row],[boys_13-18_reached]]),cp[[#This Row],[total_boys]])</f>
        <v>0</v>
      </c>
      <c r="AD954" s="1">
        <f>IF(ISBLANK(cp[[#This Row],[total_girls]]),SUM(cp[[#This Row],[girls_0-5_reached]],cp[[#This Row],[girls_6-12_reached]],cp[[#This Row],[girls_13-18_reached]]),cp[[#This Row],[total_girls]])</f>
        <v>0</v>
      </c>
      <c r="AE954" s="1">
        <f>IF(ISBLANK(cp[[#This Row],[total_children]]),SUM(cp[[#This Row],[calc_boys]],cp[[#This Row],[calc_girls]]),cp[[#This Row],[total_children]])</f>
        <v>0</v>
      </c>
      <c r="AF954" s="1">
        <f>IF(ISBLANK(cp[[#This Row],[total_pwd]]),SUM(cp[[#This Row],[total_pwd_men]],cp[[#This Row],[total_pwd_women]]),cp[[#This Row],[total_pwd]])</f>
        <v>0</v>
      </c>
      <c r="AG954" s="1">
        <f>IF(ISBLANK(cp[[#This Row],[total_adults]]),SUM(cp[[#This Row],[total_men]],cp[[#This Row],[total_women]]),cp[[#This Row],[total_adults]])</f>
        <v>0</v>
      </c>
      <c r="AH954" s="1">
        <f>IF(ISBLANK(cp[[#This Row],[total_beneficiaries_reached]]),SUM(cp[[#This Row],[calc_children]],cp[[#This Row],[calc_adults]]),cp[[#This Row],[total_beneficiaries_reached]])</f>
        <v>0</v>
      </c>
      <c r="AI954" s="49" t="str">
        <f ca="1">IF(B954="","",OFFSET(table_admin1[[#Headers],[ADM1_PT]],MATCH(B954,admin1,0),1))</f>
        <v/>
      </c>
      <c r="AJ954" s="49" t="str">
        <f t="shared" ca="1" si="28"/>
        <v/>
      </c>
      <c r="AK954" s="49" t="str">
        <f t="shared" ca="1" si="29"/>
        <v/>
      </c>
    </row>
    <row r="955" spans="29:37" x14ac:dyDescent="0.2">
      <c r="AC955" s="1">
        <f>IF(ISBLANK(cp[[#This Row],[total_boys]]),SUM(cp[[#This Row],[boys_0-5_reached]],cp[[#This Row],[boys_6-12_reached]],cp[[#This Row],[boys_13-18_reached]]),cp[[#This Row],[total_boys]])</f>
        <v>0</v>
      </c>
      <c r="AD955" s="1">
        <f>IF(ISBLANK(cp[[#This Row],[total_girls]]),SUM(cp[[#This Row],[girls_0-5_reached]],cp[[#This Row],[girls_6-12_reached]],cp[[#This Row],[girls_13-18_reached]]),cp[[#This Row],[total_girls]])</f>
        <v>0</v>
      </c>
      <c r="AE955" s="1">
        <f>IF(ISBLANK(cp[[#This Row],[total_children]]),SUM(cp[[#This Row],[calc_boys]],cp[[#This Row],[calc_girls]]),cp[[#This Row],[total_children]])</f>
        <v>0</v>
      </c>
      <c r="AF955" s="1">
        <f>IF(ISBLANK(cp[[#This Row],[total_pwd]]),SUM(cp[[#This Row],[total_pwd_men]],cp[[#This Row],[total_pwd_women]]),cp[[#This Row],[total_pwd]])</f>
        <v>0</v>
      </c>
      <c r="AG955" s="1">
        <f>IF(ISBLANK(cp[[#This Row],[total_adults]]),SUM(cp[[#This Row],[total_men]],cp[[#This Row],[total_women]]),cp[[#This Row],[total_adults]])</f>
        <v>0</v>
      </c>
      <c r="AH955" s="1">
        <f>IF(ISBLANK(cp[[#This Row],[total_beneficiaries_reached]]),SUM(cp[[#This Row],[calc_children]],cp[[#This Row],[calc_adults]]),cp[[#This Row],[total_beneficiaries_reached]])</f>
        <v>0</v>
      </c>
      <c r="AI955" s="49" t="str">
        <f ca="1">IF(B955="","",OFFSET(table_admin1[[#Headers],[ADM1_PT]],MATCH(B955,admin1,0),1))</f>
        <v/>
      </c>
      <c r="AJ955" s="49" t="str">
        <f t="shared" ca="1" si="28"/>
        <v/>
      </c>
      <c r="AK955" s="49" t="str">
        <f t="shared" ca="1" si="29"/>
        <v/>
      </c>
    </row>
    <row r="956" spans="29:37" x14ac:dyDescent="0.2">
      <c r="AC956" s="1">
        <f>IF(ISBLANK(cp[[#This Row],[total_boys]]),SUM(cp[[#This Row],[boys_0-5_reached]],cp[[#This Row],[boys_6-12_reached]],cp[[#This Row],[boys_13-18_reached]]),cp[[#This Row],[total_boys]])</f>
        <v>0</v>
      </c>
      <c r="AD956" s="1">
        <f>IF(ISBLANK(cp[[#This Row],[total_girls]]),SUM(cp[[#This Row],[girls_0-5_reached]],cp[[#This Row],[girls_6-12_reached]],cp[[#This Row],[girls_13-18_reached]]),cp[[#This Row],[total_girls]])</f>
        <v>0</v>
      </c>
      <c r="AE956" s="1">
        <f>IF(ISBLANK(cp[[#This Row],[total_children]]),SUM(cp[[#This Row],[calc_boys]],cp[[#This Row],[calc_girls]]),cp[[#This Row],[total_children]])</f>
        <v>0</v>
      </c>
      <c r="AF956" s="1">
        <f>IF(ISBLANK(cp[[#This Row],[total_pwd]]),SUM(cp[[#This Row],[total_pwd_men]],cp[[#This Row],[total_pwd_women]]),cp[[#This Row],[total_pwd]])</f>
        <v>0</v>
      </c>
      <c r="AG956" s="1">
        <f>IF(ISBLANK(cp[[#This Row],[total_adults]]),SUM(cp[[#This Row],[total_men]],cp[[#This Row],[total_women]]),cp[[#This Row],[total_adults]])</f>
        <v>0</v>
      </c>
      <c r="AH956" s="1">
        <f>IF(ISBLANK(cp[[#This Row],[total_beneficiaries_reached]]),SUM(cp[[#This Row],[calc_children]],cp[[#This Row],[calc_adults]]),cp[[#This Row],[total_beneficiaries_reached]])</f>
        <v>0</v>
      </c>
      <c r="AI956" s="49" t="str">
        <f ca="1">IF(B956="","",OFFSET(table_admin1[[#Headers],[ADM1_PT]],MATCH(B956,admin1,0),1))</f>
        <v/>
      </c>
      <c r="AJ956" s="49" t="str">
        <f t="shared" ca="1" si="28"/>
        <v/>
      </c>
      <c r="AK956" s="49" t="str">
        <f t="shared" ca="1" si="29"/>
        <v/>
      </c>
    </row>
    <row r="957" spans="29:37" x14ac:dyDescent="0.2">
      <c r="AC957" s="1">
        <f>IF(ISBLANK(cp[[#This Row],[total_boys]]),SUM(cp[[#This Row],[boys_0-5_reached]],cp[[#This Row],[boys_6-12_reached]],cp[[#This Row],[boys_13-18_reached]]),cp[[#This Row],[total_boys]])</f>
        <v>0</v>
      </c>
      <c r="AD957" s="1">
        <f>IF(ISBLANK(cp[[#This Row],[total_girls]]),SUM(cp[[#This Row],[girls_0-5_reached]],cp[[#This Row],[girls_6-12_reached]],cp[[#This Row],[girls_13-18_reached]]),cp[[#This Row],[total_girls]])</f>
        <v>0</v>
      </c>
      <c r="AE957" s="1">
        <f>IF(ISBLANK(cp[[#This Row],[total_children]]),SUM(cp[[#This Row],[calc_boys]],cp[[#This Row],[calc_girls]]),cp[[#This Row],[total_children]])</f>
        <v>0</v>
      </c>
      <c r="AF957" s="1">
        <f>IF(ISBLANK(cp[[#This Row],[total_pwd]]),SUM(cp[[#This Row],[total_pwd_men]],cp[[#This Row],[total_pwd_women]]),cp[[#This Row],[total_pwd]])</f>
        <v>0</v>
      </c>
      <c r="AG957" s="1">
        <f>IF(ISBLANK(cp[[#This Row],[total_adults]]),SUM(cp[[#This Row],[total_men]],cp[[#This Row],[total_women]]),cp[[#This Row],[total_adults]])</f>
        <v>0</v>
      </c>
      <c r="AH957" s="1">
        <f>IF(ISBLANK(cp[[#This Row],[total_beneficiaries_reached]]),SUM(cp[[#This Row],[calc_children]],cp[[#This Row],[calc_adults]]),cp[[#This Row],[total_beneficiaries_reached]])</f>
        <v>0</v>
      </c>
      <c r="AI957" s="49" t="str">
        <f ca="1">IF(B957="","",OFFSET(table_admin1[[#Headers],[ADM1_PT]],MATCH(B957,admin1,0),1))</f>
        <v/>
      </c>
      <c r="AJ957" s="49" t="str">
        <f t="shared" ca="1" si="28"/>
        <v/>
      </c>
      <c r="AK957" s="49" t="str">
        <f t="shared" ca="1" si="29"/>
        <v/>
      </c>
    </row>
    <row r="958" spans="29:37" x14ac:dyDescent="0.2">
      <c r="AC958" s="1">
        <f>IF(ISBLANK(cp[[#This Row],[total_boys]]),SUM(cp[[#This Row],[boys_0-5_reached]],cp[[#This Row],[boys_6-12_reached]],cp[[#This Row],[boys_13-18_reached]]),cp[[#This Row],[total_boys]])</f>
        <v>0</v>
      </c>
      <c r="AD958" s="1">
        <f>IF(ISBLANK(cp[[#This Row],[total_girls]]),SUM(cp[[#This Row],[girls_0-5_reached]],cp[[#This Row],[girls_6-12_reached]],cp[[#This Row],[girls_13-18_reached]]),cp[[#This Row],[total_girls]])</f>
        <v>0</v>
      </c>
      <c r="AE958" s="1">
        <f>IF(ISBLANK(cp[[#This Row],[total_children]]),SUM(cp[[#This Row],[calc_boys]],cp[[#This Row],[calc_girls]]),cp[[#This Row],[total_children]])</f>
        <v>0</v>
      </c>
      <c r="AF958" s="1">
        <f>IF(ISBLANK(cp[[#This Row],[total_pwd]]),SUM(cp[[#This Row],[total_pwd_men]],cp[[#This Row],[total_pwd_women]]),cp[[#This Row],[total_pwd]])</f>
        <v>0</v>
      </c>
      <c r="AG958" s="1">
        <f>IF(ISBLANK(cp[[#This Row],[total_adults]]),SUM(cp[[#This Row],[total_men]],cp[[#This Row],[total_women]]),cp[[#This Row],[total_adults]])</f>
        <v>0</v>
      </c>
      <c r="AH958" s="1">
        <f>IF(ISBLANK(cp[[#This Row],[total_beneficiaries_reached]]),SUM(cp[[#This Row],[calc_children]],cp[[#This Row],[calc_adults]]),cp[[#This Row],[total_beneficiaries_reached]])</f>
        <v>0</v>
      </c>
      <c r="AI958" s="49" t="str">
        <f ca="1">IF(B958="","",OFFSET(table_admin1[[#Headers],[ADM1_PT]],MATCH(B958,admin1,0),1))</f>
        <v/>
      </c>
      <c r="AJ958" s="49" t="str">
        <f t="shared" ca="1" si="28"/>
        <v/>
      </c>
      <c r="AK958" s="49" t="str">
        <f t="shared" ca="1" si="29"/>
        <v/>
      </c>
    </row>
    <row r="959" spans="29:37" x14ac:dyDescent="0.2">
      <c r="AC959" s="1">
        <f>IF(ISBLANK(cp[[#This Row],[total_boys]]),SUM(cp[[#This Row],[boys_0-5_reached]],cp[[#This Row],[boys_6-12_reached]],cp[[#This Row],[boys_13-18_reached]]),cp[[#This Row],[total_boys]])</f>
        <v>0</v>
      </c>
      <c r="AD959" s="1">
        <f>IF(ISBLANK(cp[[#This Row],[total_girls]]),SUM(cp[[#This Row],[girls_0-5_reached]],cp[[#This Row],[girls_6-12_reached]],cp[[#This Row],[girls_13-18_reached]]),cp[[#This Row],[total_girls]])</f>
        <v>0</v>
      </c>
      <c r="AE959" s="1">
        <f>IF(ISBLANK(cp[[#This Row],[total_children]]),SUM(cp[[#This Row],[calc_boys]],cp[[#This Row],[calc_girls]]),cp[[#This Row],[total_children]])</f>
        <v>0</v>
      </c>
      <c r="AF959" s="1">
        <f>IF(ISBLANK(cp[[#This Row],[total_pwd]]),SUM(cp[[#This Row],[total_pwd_men]],cp[[#This Row],[total_pwd_women]]),cp[[#This Row],[total_pwd]])</f>
        <v>0</v>
      </c>
      <c r="AG959" s="1">
        <f>IF(ISBLANK(cp[[#This Row],[total_adults]]),SUM(cp[[#This Row],[total_men]],cp[[#This Row],[total_women]]),cp[[#This Row],[total_adults]])</f>
        <v>0</v>
      </c>
      <c r="AH959" s="1">
        <f>IF(ISBLANK(cp[[#This Row],[total_beneficiaries_reached]]),SUM(cp[[#This Row],[calc_children]],cp[[#This Row],[calc_adults]]),cp[[#This Row],[total_beneficiaries_reached]])</f>
        <v>0</v>
      </c>
      <c r="AI959" s="49" t="str">
        <f ca="1">IF(B959="","",OFFSET(table_admin1[[#Headers],[ADM1_PT]],MATCH(B959,admin1,0),1))</f>
        <v/>
      </c>
      <c r="AJ959" s="49" t="str">
        <f t="shared" ca="1" si="28"/>
        <v/>
      </c>
      <c r="AK959" s="49" t="str">
        <f t="shared" ca="1" si="29"/>
        <v/>
      </c>
    </row>
    <row r="960" spans="29:37" x14ac:dyDescent="0.2">
      <c r="AC960" s="1">
        <f>IF(ISBLANK(cp[[#This Row],[total_boys]]),SUM(cp[[#This Row],[boys_0-5_reached]],cp[[#This Row],[boys_6-12_reached]],cp[[#This Row],[boys_13-18_reached]]),cp[[#This Row],[total_boys]])</f>
        <v>0</v>
      </c>
      <c r="AD960" s="1">
        <f>IF(ISBLANK(cp[[#This Row],[total_girls]]),SUM(cp[[#This Row],[girls_0-5_reached]],cp[[#This Row],[girls_6-12_reached]],cp[[#This Row],[girls_13-18_reached]]),cp[[#This Row],[total_girls]])</f>
        <v>0</v>
      </c>
      <c r="AE960" s="1">
        <f>IF(ISBLANK(cp[[#This Row],[total_children]]),SUM(cp[[#This Row],[calc_boys]],cp[[#This Row],[calc_girls]]),cp[[#This Row],[total_children]])</f>
        <v>0</v>
      </c>
      <c r="AF960" s="1">
        <f>IF(ISBLANK(cp[[#This Row],[total_pwd]]),SUM(cp[[#This Row],[total_pwd_men]],cp[[#This Row],[total_pwd_women]]),cp[[#This Row],[total_pwd]])</f>
        <v>0</v>
      </c>
      <c r="AG960" s="1">
        <f>IF(ISBLANK(cp[[#This Row],[total_adults]]),SUM(cp[[#This Row],[total_men]],cp[[#This Row],[total_women]]),cp[[#This Row],[total_adults]])</f>
        <v>0</v>
      </c>
      <c r="AH960" s="1">
        <f>IF(ISBLANK(cp[[#This Row],[total_beneficiaries_reached]]),SUM(cp[[#This Row],[calc_children]],cp[[#This Row],[calc_adults]]),cp[[#This Row],[total_beneficiaries_reached]])</f>
        <v>0</v>
      </c>
      <c r="AI960" s="49" t="str">
        <f ca="1">IF(B960="","",OFFSET(table_admin1[[#Headers],[ADM1_PT]],MATCH(B960,admin1,0),1))</f>
        <v/>
      </c>
      <c r="AJ960" s="49" t="str">
        <f t="shared" ca="1" si="28"/>
        <v/>
      </c>
      <c r="AK960" s="49" t="str">
        <f t="shared" ca="1" si="29"/>
        <v/>
      </c>
    </row>
    <row r="961" spans="29:37" x14ac:dyDescent="0.2">
      <c r="AC961" s="1">
        <f>IF(ISBLANK(cp[[#This Row],[total_boys]]),SUM(cp[[#This Row],[boys_0-5_reached]],cp[[#This Row],[boys_6-12_reached]],cp[[#This Row],[boys_13-18_reached]]),cp[[#This Row],[total_boys]])</f>
        <v>0</v>
      </c>
      <c r="AD961" s="1">
        <f>IF(ISBLANK(cp[[#This Row],[total_girls]]),SUM(cp[[#This Row],[girls_0-5_reached]],cp[[#This Row],[girls_6-12_reached]],cp[[#This Row],[girls_13-18_reached]]),cp[[#This Row],[total_girls]])</f>
        <v>0</v>
      </c>
      <c r="AE961" s="1">
        <f>IF(ISBLANK(cp[[#This Row],[total_children]]),SUM(cp[[#This Row],[calc_boys]],cp[[#This Row],[calc_girls]]),cp[[#This Row],[total_children]])</f>
        <v>0</v>
      </c>
      <c r="AF961" s="1">
        <f>IF(ISBLANK(cp[[#This Row],[total_pwd]]),SUM(cp[[#This Row],[total_pwd_men]],cp[[#This Row],[total_pwd_women]]),cp[[#This Row],[total_pwd]])</f>
        <v>0</v>
      </c>
      <c r="AG961" s="1">
        <f>IF(ISBLANK(cp[[#This Row],[total_adults]]),SUM(cp[[#This Row],[total_men]],cp[[#This Row],[total_women]]),cp[[#This Row],[total_adults]])</f>
        <v>0</v>
      </c>
      <c r="AH961" s="1">
        <f>IF(ISBLANK(cp[[#This Row],[total_beneficiaries_reached]]),SUM(cp[[#This Row],[calc_children]],cp[[#This Row],[calc_adults]]),cp[[#This Row],[total_beneficiaries_reached]])</f>
        <v>0</v>
      </c>
      <c r="AI961" s="49" t="str">
        <f ca="1">IF(B961="","",OFFSET(table_admin1[[#Headers],[ADM1_PT]],MATCH(B961,admin1,0),1))</f>
        <v/>
      </c>
      <c r="AJ961" s="49" t="str">
        <f t="shared" ca="1" si="28"/>
        <v/>
      </c>
      <c r="AK961" s="49" t="str">
        <f t="shared" ca="1" si="29"/>
        <v/>
      </c>
    </row>
    <row r="962" spans="29:37" x14ac:dyDescent="0.2">
      <c r="AC962" s="1">
        <f>IF(ISBLANK(cp[[#This Row],[total_boys]]),SUM(cp[[#This Row],[boys_0-5_reached]],cp[[#This Row],[boys_6-12_reached]],cp[[#This Row],[boys_13-18_reached]]),cp[[#This Row],[total_boys]])</f>
        <v>0</v>
      </c>
      <c r="AD962" s="1">
        <f>IF(ISBLANK(cp[[#This Row],[total_girls]]),SUM(cp[[#This Row],[girls_0-5_reached]],cp[[#This Row],[girls_6-12_reached]],cp[[#This Row],[girls_13-18_reached]]),cp[[#This Row],[total_girls]])</f>
        <v>0</v>
      </c>
      <c r="AE962" s="1">
        <f>IF(ISBLANK(cp[[#This Row],[total_children]]),SUM(cp[[#This Row],[calc_boys]],cp[[#This Row],[calc_girls]]),cp[[#This Row],[total_children]])</f>
        <v>0</v>
      </c>
      <c r="AF962" s="1">
        <f>IF(ISBLANK(cp[[#This Row],[total_pwd]]),SUM(cp[[#This Row],[total_pwd_men]],cp[[#This Row],[total_pwd_women]]),cp[[#This Row],[total_pwd]])</f>
        <v>0</v>
      </c>
      <c r="AG962" s="1">
        <f>IF(ISBLANK(cp[[#This Row],[total_adults]]),SUM(cp[[#This Row],[total_men]],cp[[#This Row],[total_women]]),cp[[#This Row],[total_adults]])</f>
        <v>0</v>
      </c>
      <c r="AH962" s="1">
        <f>IF(ISBLANK(cp[[#This Row],[total_beneficiaries_reached]]),SUM(cp[[#This Row],[calc_children]],cp[[#This Row],[calc_adults]]),cp[[#This Row],[total_beneficiaries_reached]])</f>
        <v>0</v>
      </c>
      <c r="AI962" s="49" t="str">
        <f ca="1">IF(B962="","",OFFSET(table_admin1[[#Headers],[ADM1_PT]],MATCH(B962,admin1,0),1))</f>
        <v/>
      </c>
      <c r="AJ962" s="49" t="str">
        <f t="shared" ca="1" si="28"/>
        <v/>
      </c>
      <c r="AK962" s="49" t="str">
        <f t="shared" ca="1" si="29"/>
        <v/>
      </c>
    </row>
    <row r="963" spans="29:37" x14ac:dyDescent="0.2">
      <c r="AC963" s="1">
        <f>IF(ISBLANK(cp[[#This Row],[total_boys]]),SUM(cp[[#This Row],[boys_0-5_reached]],cp[[#This Row],[boys_6-12_reached]],cp[[#This Row],[boys_13-18_reached]]),cp[[#This Row],[total_boys]])</f>
        <v>0</v>
      </c>
      <c r="AD963" s="1">
        <f>IF(ISBLANK(cp[[#This Row],[total_girls]]),SUM(cp[[#This Row],[girls_0-5_reached]],cp[[#This Row],[girls_6-12_reached]],cp[[#This Row],[girls_13-18_reached]]),cp[[#This Row],[total_girls]])</f>
        <v>0</v>
      </c>
      <c r="AE963" s="1">
        <f>IF(ISBLANK(cp[[#This Row],[total_children]]),SUM(cp[[#This Row],[calc_boys]],cp[[#This Row],[calc_girls]]),cp[[#This Row],[total_children]])</f>
        <v>0</v>
      </c>
      <c r="AF963" s="1">
        <f>IF(ISBLANK(cp[[#This Row],[total_pwd]]),SUM(cp[[#This Row],[total_pwd_men]],cp[[#This Row],[total_pwd_women]]),cp[[#This Row],[total_pwd]])</f>
        <v>0</v>
      </c>
      <c r="AG963" s="1">
        <f>IF(ISBLANK(cp[[#This Row],[total_adults]]),SUM(cp[[#This Row],[total_men]],cp[[#This Row],[total_women]]),cp[[#This Row],[total_adults]])</f>
        <v>0</v>
      </c>
      <c r="AH963" s="1">
        <f>IF(ISBLANK(cp[[#This Row],[total_beneficiaries_reached]]),SUM(cp[[#This Row],[calc_children]],cp[[#This Row],[calc_adults]]),cp[[#This Row],[total_beneficiaries_reached]])</f>
        <v>0</v>
      </c>
      <c r="AI963" s="49" t="str">
        <f ca="1">IF(B963="","",OFFSET(table_admin1[[#Headers],[ADM1_PT]],MATCH(B963,admin1,0),1))</f>
        <v/>
      </c>
      <c r="AJ963" s="49" t="str">
        <f t="shared" ca="1" si="28"/>
        <v/>
      </c>
      <c r="AK963" s="49" t="str">
        <f t="shared" ca="1" si="29"/>
        <v/>
      </c>
    </row>
    <row r="964" spans="29:37" x14ac:dyDescent="0.2">
      <c r="AC964" s="1">
        <f>IF(ISBLANK(cp[[#This Row],[total_boys]]),SUM(cp[[#This Row],[boys_0-5_reached]],cp[[#This Row],[boys_6-12_reached]],cp[[#This Row],[boys_13-18_reached]]),cp[[#This Row],[total_boys]])</f>
        <v>0</v>
      </c>
      <c r="AD964" s="1">
        <f>IF(ISBLANK(cp[[#This Row],[total_girls]]),SUM(cp[[#This Row],[girls_0-5_reached]],cp[[#This Row],[girls_6-12_reached]],cp[[#This Row],[girls_13-18_reached]]),cp[[#This Row],[total_girls]])</f>
        <v>0</v>
      </c>
      <c r="AE964" s="1">
        <f>IF(ISBLANK(cp[[#This Row],[total_children]]),SUM(cp[[#This Row],[calc_boys]],cp[[#This Row],[calc_girls]]),cp[[#This Row],[total_children]])</f>
        <v>0</v>
      </c>
      <c r="AF964" s="1">
        <f>IF(ISBLANK(cp[[#This Row],[total_pwd]]),SUM(cp[[#This Row],[total_pwd_men]],cp[[#This Row],[total_pwd_women]]),cp[[#This Row],[total_pwd]])</f>
        <v>0</v>
      </c>
      <c r="AG964" s="1">
        <f>IF(ISBLANK(cp[[#This Row],[total_adults]]),SUM(cp[[#This Row],[total_men]],cp[[#This Row],[total_women]]),cp[[#This Row],[total_adults]])</f>
        <v>0</v>
      </c>
      <c r="AH964" s="1">
        <f>IF(ISBLANK(cp[[#This Row],[total_beneficiaries_reached]]),SUM(cp[[#This Row],[calc_children]],cp[[#This Row],[calc_adults]]),cp[[#This Row],[total_beneficiaries_reached]])</f>
        <v>0</v>
      </c>
      <c r="AI964" s="49" t="str">
        <f ca="1">IF(B964="","",OFFSET(table_admin1[[#Headers],[ADM1_PT]],MATCH(B964,admin1,0),1))</f>
        <v/>
      </c>
      <c r="AJ964" s="49" t="str">
        <f t="shared" ca="1" si="28"/>
        <v/>
      </c>
      <c r="AK964" s="49" t="str">
        <f t="shared" ca="1" si="29"/>
        <v/>
      </c>
    </row>
    <row r="965" spans="29:37" x14ac:dyDescent="0.2">
      <c r="AC965" s="1">
        <f>IF(ISBLANK(cp[[#This Row],[total_boys]]),SUM(cp[[#This Row],[boys_0-5_reached]],cp[[#This Row],[boys_6-12_reached]],cp[[#This Row],[boys_13-18_reached]]),cp[[#This Row],[total_boys]])</f>
        <v>0</v>
      </c>
      <c r="AD965" s="1">
        <f>IF(ISBLANK(cp[[#This Row],[total_girls]]),SUM(cp[[#This Row],[girls_0-5_reached]],cp[[#This Row],[girls_6-12_reached]],cp[[#This Row],[girls_13-18_reached]]),cp[[#This Row],[total_girls]])</f>
        <v>0</v>
      </c>
      <c r="AE965" s="1">
        <f>IF(ISBLANK(cp[[#This Row],[total_children]]),SUM(cp[[#This Row],[calc_boys]],cp[[#This Row],[calc_girls]]),cp[[#This Row],[total_children]])</f>
        <v>0</v>
      </c>
      <c r="AF965" s="1">
        <f>IF(ISBLANK(cp[[#This Row],[total_pwd]]),SUM(cp[[#This Row],[total_pwd_men]],cp[[#This Row],[total_pwd_women]]),cp[[#This Row],[total_pwd]])</f>
        <v>0</v>
      </c>
      <c r="AG965" s="1">
        <f>IF(ISBLANK(cp[[#This Row],[total_adults]]),SUM(cp[[#This Row],[total_men]],cp[[#This Row],[total_women]]),cp[[#This Row],[total_adults]])</f>
        <v>0</v>
      </c>
      <c r="AH965" s="1">
        <f>IF(ISBLANK(cp[[#This Row],[total_beneficiaries_reached]]),SUM(cp[[#This Row],[calc_children]],cp[[#This Row],[calc_adults]]),cp[[#This Row],[total_beneficiaries_reached]])</f>
        <v>0</v>
      </c>
      <c r="AI965" s="49" t="str">
        <f ca="1">IF(B965="","",OFFSET(table_admin1[[#Headers],[ADM1_PT]],MATCH(B965,admin1,0),1))</f>
        <v/>
      </c>
      <c r="AJ965" s="49" t="str">
        <f t="shared" ca="1" si="28"/>
        <v/>
      </c>
      <c r="AK965" s="49" t="str">
        <f t="shared" ca="1" si="29"/>
        <v/>
      </c>
    </row>
    <row r="966" spans="29:37" x14ac:dyDescent="0.2">
      <c r="AC966" s="1">
        <f>IF(ISBLANK(cp[[#This Row],[total_boys]]),SUM(cp[[#This Row],[boys_0-5_reached]],cp[[#This Row],[boys_6-12_reached]],cp[[#This Row],[boys_13-18_reached]]),cp[[#This Row],[total_boys]])</f>
        <v>0</v>
      </c>
      <c r="AD966" s="1">
        <f>IF(ISBLANK(cp[[#This Row],[total_girls]]),SUM(cp[[#This Row],[girls_0-5_reached]],cp[[#This Row],[girls_6-12_reached]],cp[[#This Row],[girls_13-18_reached]]),cp[[#This Row],[total_girls]])</f>
        <v>0</v>
      </c>
      <c r="AE966" s="1">
        <f>IF(ISBLANK(cp[[#This Row],[total_children]]),SUM(cp[[#This Row],[calc_boys]],cp[[#This Row],[calc_girls]]),cp[[#This Row],[total_children]])</f>
        <v>0</v>
      </c>
      <c r="AF966" s="1">
        <f>IF(ISBLANK(cp[[#This Row],[total_pwd]]),SUM(cp[[#This Row],[total_pwd_men]],cp[[#This Row],[total_pwd_women]]),cp[[#This Row],[total_pwd]])</f>
        <v>0</v>
      </c>
      <c r="AG966" s="1">
        <f>IF(ISBLANK(cp[[#This Row],[total_adults]]),SUM(cp[[#This Row],[total_men]],cp[[#This Row],[total_women]]),cp[[#This Row],[total_adults]])</f>
        <v>0</v>
      </c>
      <c r="AH966" s="1">
        <f>IF(ISBLANK(cp[[#This Row],[total_beneficiaries_reached]]),SUM(cp[[#This Row],[calc_children]],cp[[#This Row],[calc_adults]]),cp[[#This Row],[total_beneficiaries_reached]])</f>
        <v>0</v>
      </c>
      <c r="AI966" s="49" t="str">
        <f ca="1">IF(B966="","",OFFSET(table_admin1[[#Headers],[ADM1_PT]],MATCH(B966,admin1,0),1))</f>
        <v/>
      </c>
      <c r="AJ966" s="49" t="str">
        <f t="shared" ref="AJ966:AJ1000" ca="1" si="30">IF(C966="","",INDEX(admin2_pcode,MATCH(C966,OFFSET(admin2_start,MATCH(AI966,admin1_linked_pcode,0),0,COUNTIF(admin1_linked_pcode,AI966)),0)+MATCH(AI966,admin1_linked_pcode,0)-1))</f>
        <v/>
      </c>
      <c r="AK966" s="49" t="str">
        <f t="shared" ref="AK966:AK1000" ca="1" si="31">IF(D966="","",INDEX(admin3_pcode,MATCH(D966,OFFSET(admin3_start,MATCH(AJ966,admin2_linked_pcode,0),0,COUNTIF(admin2_linked_pcode,AJ966)),0)+MATCH(AJ966,admin2_linked_pcode,0)-1))</f>
        <v/>
      </c>
    </row>
    <row r="967" spans="29:37" x14ac:dyDescent="0.2">
      <c r="AC967" s="1">
        <f>IF(ISBLANK(cp[[#This Row],[total_boys]]),SUM(cp[[#This Row],[boys_0-5_reached]],cp[[#This Row],[boys_6-12_reached]],cp[[#This Row],[boys_13-18_reached]]),cp[[#This Row],[total_boys]])</f>
        <v>0</v>
      </c>
      <c r="AD967" s="1">
        <f>IF(ISBLANK(cp[[#This Row],[total_girls]]),SUM(cp[[#This Row],[girls_0-5_reached]],cp[[#This Row],[girls_6-12_reached]],cp[[#This Row],[girls_13-18_reached]]),cp[[#This Row],[total_girls]])</f>
        <v>0</v>
      </c>
      <c r="AE967" s="1">
        <f>IF(ISBLANK(cp[[#This Row],[total_children]]),SUM(cp[[#This Row],[calc_boys]],cp[[#This Row],[calc_girls]]),cp[[#This Row],[total_children]])</f>
        <v>0</v>
      </c>
      <c r="AF967" s="1">
        <f>IF(ISBLANK(cp[[#This Row],[total_pwd]]),SUM(cp[[#This Row],[total_pwd_men]],cp[[#This Row],[total_pwd_women]]),cp[[#This Row],[total_pwd]])</f>
        <v>0</v>
      </c>
      <c r="AG967" s="1">
        <f>IF(ISBLANK(cp[[#This Row],[total_adults]]),SUM(cp[[#This Row],[total_men]],cp[[#This Row],[total_women]]),cp[[#This Row],[total_adults]])</f>
        <v>0</v>
      </c>
      <c r="AH967" s="1">
        <f>IF(ISBLANK(cp[[#This Row],[total_beneficiaries_reached]]),SUM(cp[[#This Row],[calc_children]],cp[[#This Row],[calc_adults]]),cp[[#This Row],[total_beneficiaries_reached]])</f>
        <v>0</v>
      </c>
      <c r="AI967" s="49" t="str">
        <f ca="1">IF(B967="","",OFFSET(table_admin1[[#Headers],[ADM1_PT]],MATCH(B967,admin1,0),1))</f>
        <v/>
      </c>
      <c r="AJ967" s="49" t="str">
        <f t="shared" ca="1" si="30"/>
        <v/>
      </c>
      <c r="AK967" s="49" t="str">
        <f t="shared" ca="1" si="31"/>
        <v/>
      </c>
    </row>
    <row r="968" spans="29:37" x14ac:dyDescent="0.2">
      <c r="AC968" s="1">
        <f>IF(ISBLANK(cp[[#This Row],[total_boys]]),SUM(cp[[#This Row],[boys_0-5_reached]],cp[[#This Row],[boys_6-12_reached]],cp[[#This Row],[boys_13-18_reached]]),cp[[#This Row],[total_boys]])</f>
        <v>0</v>
      </c>
      <c r="AD968" s="1">
        <f>IF(ISBLANK(cp[[#This Row],[total_girls]]),SUM(cp[[#This Row],[girls_0-5_reached]],cp[[#This Row],[girls_6-12_reached]],cp[[#This Row],[girls_13-18_reached]]),cp[[#This Row],[total_girls]])</f>
        <v>0</v>
      </c>
      <c r="AE968" s="1">
        <f>IF(ISBLANK(cp[[#This Row],[total_children]]),SUM(cp[[#This Row],[calc_boys]],cp[[#This Row],[calc_girls]]),cp[[#This Row],[total_children]])</f>
        <v>0</v>
      </c>
      <c r="AF968" s="1">
        <f>IF(ISBLANK(cp[[#This Row],[total_pwd]]),SUM(cp[[#This Row],[total_pwd_men]],cp[[#This Row],[total_pwd_women]]),cp[[#This Row],[total_pwd]])</f>
        <v>0</v>
      </c>
      <c r="AG968" s="1">
        <f>IF(ISBLANK(cp[[#This Row],[total_adults]]),SUM(cp[[#This Row],[total_men]],cp[[#This Row],[total_women]]),cp[[#This Row],[total_adults]])</f>
        <v>0</v>
      </c>
      <c r="AH968" s="1">
        <f>IF(ISBLANK(cp[[#This Row],[total_beneficiaries_reached]]),SUM(cp[[#This Row],[calc_children]],cp[[#This Row],[calc_adults]]),cp[[#This Row],[total_beneficiaries_reached]])</f>
        <v>0</v>
      </c>
      <c r="AI968" s="49" t="str">
        <f ca="1">IF(B968="","",OFFSET(table_admin1[[#Headers],[ADM1_PT]],MATCH(B968,admin1,0),1))</f>
        <v/>
      </c>
      <c r="AJ968" s="49" t="str">
        <f t="shared" ca="1" si="30"/>
        <v/>
      </c>
      <c r="AK968" s="49" t="str">
        <f t="shared" ca="1" si="31"/>
        <v/>
      </c>
    </row>
    <row r="969" spans="29:37" x14ac:dyDescent="0.2">
      <c r="AC969" s="1">
        <f>IF(ISBLANK(cp[[#This Row],[total_boys]]),SUM(cp[[#This Row],[boys_0-5_reached]],cp[[#This Row],[boys_6-12_reached]],cp[[#This Row],[boys_13-18_reached]]),cp[[#This Row],[total_boys]])</f>
        <v>0</v>
      </c>
      <c r="AD969" s="1">
        <f>IF(ISBLANK(cp[[#This Row],[total_girls]]),SUM(cp[[#This Row],[girls_0-5_reached]],cp[[#This Row],[girls_6-12_reached]],cp[[#This Row],[girls_13-18_reached]]),cp[[#This Row],[total_girls]])</f>
        <v>0</v>
      </c>
      <c r="AE969" s="1">
        <f>IF(ISBLANK(cp[[#This Row],[total_children]]),SUM(cp[[#This Row],[calc_boys]],cp[[#This Row],[calc_girls]]),cp[[#This Row],[total_children]])</f>
        <v>0</v>
      </c>
      <c r="AF969" s="1">
        <f>IF(ISBLANK(cp[[#This Row],[total_pwd]]),SUM(cp[[#This Row],[total_pwd_men]],cp[[#This Row],[total_pwd_women]]),cp[[#This Row],[total_pwd]])</f>
        <v>0</v>
      </c>
      <c r="AG969" s="1">
        <f>IF(ISBLANK(cp[[#This Row],[total_adults]]),SUM(cp[[#This Row],[total_men]],cp[[#This Row],[total_women]]),cp[[#This Row],[total_adults]])</f>
        <v>0</v>
      </c>
      <c r="AH969" s="1">
        <f>IF(ISBLANK(cp[[#This Row],[total_beneficiaries_reached]]),SUM(cp[[#This Row],[calc_children]],cp[[#This Row],[calc_adults]]),cp[[#This Row],[total_beneficiaries_reached]])</f>
        <v>0</v>
      </c>
      <c r="AI969" s="49" t="str">
        <f ca="1">IF(B969="","",OFFSET(table_admin1[[#Headers],[ADM1_PT]],MATCH(B969,admin1,0),1))</f>
        <v/>
      </c>
      <c r="AJ969" s="49" t="str">
        <f t="shared" ca="1" si="30"/>
        <v/>
      </c>
      <c r="AK969" s="49" t="str">
        <f t="shared" ca="1" si="31"/>
        <v/>
      </c>
    </row>
    <row r="970" spans="29:37" x14ac:dyDescent="0.2">
      <c r="AC970" s="1">
        <f>IF(ISBLANK(cp[[#This Row],[total_boys]]),SUM(cp[[#This Row],[boys_0-5_reached]],cp[[#This Row],[boys_6-12_reached]],cp[[#This Row],[boys_13-18_reached]]),cp[[#This Row],[total_boys]])</f>
        <v>0</v>
      </c>
      <c r="AD970" s="1">
        <f>IF(ISBLANK(cp[[#This Row],[total_girls]]),SUM(cp[[#This Row],[girls_0-5_reached]],cp[[#This Row],[girls_6-12_reached]],cp[[#This Row],[girls_13-18_reached]]),cp[[#This Row],[total_girls]])</f>
        <v>0</v>
      </c>
      <c r="AE970" s="1">
        <f>IF(ISBLANK(cp[[#This Row],[total_children]]),SUM(cp[[#This Row],[calc_boys]],cp[[#This Row],[calc_girls]]),cp[[#This Row],[total_children]])</f>
        <v>0</v>
      </c>
      <c r="AF970" s="1">
        <f>IF(ISBLANK(cp[[#This Row],[total_pwd]]),SUM(cp[[#This Row],[total_pwd_men]],cp[[#This Row],[total_pwd_women]]),cp[[#This Row],[total_pwd]])</f>
        <v>0</v>
      </c>
      <c r="AG970" s="1">
        <f>IF(ISBLANK(cp[[#This Row],[total_adults]]),SUM(cp[[#This Row],[total_men]],cp[[#This Row],[total_women]]),cp[[#This Row],[total_adults]])</f>
        <v>0</v>
      </c>
      <c r="AH970" s="1">
        <f>IF(ISBLANK(cp[[#This Row],[total_beneficiaries_reached]]),SUM(cp[[#This Row],[calc_children]],cp[[#This Row],[calc_adults]]),cp[[#This Row],[total_beneficiaries_reached]])</f>
        <v>0</v>
      </c>
      <c r="AI970" s="49" t="str">
        <f ca="1">IF(B970="","",OFFSET(table_admin1[[#Headers],[ADM1_PT]],MATCH(B970,admin1,0),1))</f>
        <v/>
      </c>
      <c r="AJ970" s="49" t="str">
        <f t="shared" ca="1" si="30"/>
        <v/>
      </c>
      <c r="AK970" s="49" t="str">
        <f t="shared" ca="1" si="31"/>
        <v/>
      </c>
    </row>
    <row r="971" spans="29:37" x14ac:dyDescent="0.2">
      <c r="AC971" s="1">
        <f>IF(ISBLANK(cp[[#This Row],[total_boys]]),SUM(cp[[#This Row],[boys_0-5_reached]],cp[[#This Row],[boys_6-12_reached]],cp[[#This Row],[boys_13-18_reached]]),cp[[#This Row],[total_boys]])</f>
        <v>0</v>
      </c>
      <c r="AD971" s="1">
        <f>IF(ISBLANK(cp[[#This Row],[total_girls]]),SUM(cp[[#This Row],[girls_0-5_reached]],cp[[#This Row],[girls_6-12_reached]],cp[[#This Row],[girls_13-18_reached]]),cp[[#This Row],[total_girls]])</f>
        <v>0</v>
      </c>
      <c r="AE971" s="1">
        <f>IF(ISBLANK(cp[[#This Row],[total_children]]),SUM(cp[[#This Row],[calc_boys]],cp[[#This Row],[calc_girls]]),cp[[#This Row],[total_children]])</f>
        <v>0</v>
      </c>
      <c r="AF971" s="1">
        <f>IF(ISBLANK(cp[[#This Row],[total_pwd]]),SUM(cp[[#This Row],[total_pwd_men]],cp[[#This Row],[total_pwd_women]]),cp[[#This Row],[total_pwd]])</f>
        <v>0</v>
      </c>
      <c r="AG971" s="1">
        <f>IF(ISBLANK(cp[[#This Row],[total_adults]]),SUM(cp[[#This Row],[total_men]],cp[[#This Row],[total_women]]),cp[[#This Row],[total_adults]])</f>
        <v>0</v>
      </c>
      <c r="AH971" s="1">
        <f>IF(ISBLANK(cp[[#This Row],[total_beneficiaries_reached]]),SUM(cp[[#This Row],[calc_children]],cp[[#This Row],[calc_adults]]),cp[[#This Row],[total_beneficiaries_reached]])</f>
        <v>0</v>
      </c>
      <c r="AI971" s="49" t="str">
        <f ca="1">IF(B971="","",OFFSET(table_admin1[[#Headers],[ADM1_PT]],MATCH(B971,admin1,0),1))</f>
        <v/>
      </c>
      <c r="AJ971" s="49" t="str">
        <f t="shared" ca="1" si="30"/>
        <v/>
      </c>
      <c r="AK971" s="49" t="str">
        <f t="shared" ca="1" si="31"/>
        <v/>
      </c>
    </row>
    <row r="972" spans="29:37" x14ac:dyDescent="0.2">
      <c r="AC972" s="1">
        <f>IF(ISBLANK(cp[[#This Row],[total_boys]]),SUM(cp[[#This Row],[boys_0-5_reached]],cp[[#This Row],[boys_6-12_reached]],cp[[#This Row],[boys_13-18_reached]]),cp[[#This Row],[total_boys]])</f>
        <v>0</v>
      </c>
      <c r="AD972" s="1">
        <f>IF(ISBLANK(cp[[#This Row],[total_girls]]),SUM(cp[[#This Row],[girls_0-5_reached]],cp[[#This Row],[girls_6-12_reached]],cp[[#This Row],[girls_13-18_reached]]),cp[[#This Row],[total_girls]])</f>
        <v>0</v>
      </c>
      <c r="AE972" s="1">
        <f>IF(ISBLANK(cp[[#This Row],[total_children]]),SUM(cp[[#This Row],[calc_boys]],cp[[#This Row],[calc_girls]]),cp[[#This Row],[total_children]])</f>
        <v>0</v>
      </c>
      <c r="AF972" s="1">
        <f>IF(ISBLANK(cp[[#This Row],[total_pwd]]),SUM(cp[[#This Row],[total_pwd_men]],cp[[#This Row],[total_pwd_women]]),cp[[#This Row],[total_pwd]])</f>
        <v>0</v>
      </c>
      <c r="AG972" s="1">
        <f>IF(ISBLANK(cp[[#This Row],[total_adults]]),SUM(cp[[#This Row],[total_men]],cp[[#This Row],[total_women]]),cp[[#This Row],[total_adults]])</f>
        <v>0</v>
      </c>
      <c r="AH972" s="1">
        <f>IF(ISBLANK(cp[[#This Row],[total_beneficiaries_reached]]),SUM(cp[[#This Row],[calc_children]],cp[[#This Row],[calc_adults]]),cp[[#This Row],[total_beneficiaries_reached]])</f>
        <v>0</v>
      </c>
      <c r="AI972" s="49" t="str">
        <f ca="1">IF(B972="","",OFFSET(table_admin1[[#Headers],[ADM1_PT]],MATCH(B972,admin1,0),1))</f>
        <v/>
      </c>
      <c r="AJ972" s="49" t="str">
        <f t="shared" ca="1" si="30"/>
        <v/>
      </c>
      <c r="AK972" s="49" t="str">
        <f t="shared" ca="1" si="31"/>
        <v/>
      </c>
    </row>
    <row r="973" spans="29:37" x14ac:dyDescent="0.2">
      <c r="AC973" s="1">
        <f>IF(ISBLANK(cp[[#This Row],[total_boys]]),SUM(cp[[#This Row],[boys_0-5_reached]],cp[[#This Row],[boys_6-12_reached]],cp[[#This Row],[boys_13-18_reached]]),cp[[#This Row],[total_boys]])</f>
        <v>0</v>
      </c>
      <c r="AD973" s="1">
        <f>IF(ISBLANK(cp[[#This Row],[total_girls]]),SUM(cp[[#This Row],[girls_0-5_reached]],cp[[#This Row],[girls_6-12_reached]],cp[[#This Row],[girls_13-18_reached]]),cp[[#This Row],[total_girls]])</f>
        <v>0</v>
      </c>
      <c r="AE973" s="1">
        <f>IF(ISBLANK(cp[[#This Row],[total_children]]),SUM(cp[[#This Row],[calc_boys]],cp[[#This Row],[calc_girls]]),cp[[#This Row],[total_children]])</f>
        <v>0</v>
      </c>
      <c r="AF973" s="1">
        <f>IF(ISBLANK(cp[[#This Row],[total_pwd]]),SUM(cp[[#This Row],[total_pwd_men]],cp[[#This Row],[total_pwd_women]]),cp[[#This Row],[total_pwd]])</f>
        <v>0</v>
      </c>
      <c r="AG973" s="1">
        <f>IF(ISBLANK(cp[[#This Row],[total_adults]]),SUM(cp[[#This Row],[total_men]],cp[[#This Row],[total_women]]),cp[[#This Row],[total_adults]])</f>
        <v>0</v>
      </c>
      <c r="AH973" s="1">
        <f>IF(ISBLANK(cp[[#This Row],[total_beneficiaries_reached]]),SUM(cp[[#This Row],[calc_children]],cp[[#This Row],[calc_adults]]),cp[[#This Row],[total_beneficiaries_reached]])</f>
        <v>0</v>
      </c>
      <c r="AI973" s="49" t="str">
        <f ca="1">IF(B973="","",OFFSET(table_admin1[[#Headers],[ADM1_PT]],MATCH(B973,admin1,0),1))</f>
        <v/>
      </c>
      <c r="AJ973" s="49" t="str">
        <f t="shared" ca="1" si="30"/>
        <v/>
      </c>
      <c r="AK973" s="49" t="str">
        <f t="shared" ca="1" si="31"/>
        <v/>
      </c>
    </row>
    <row r="974" spans="29:37" x14ac:dyDescent="0.2">
      <c r="AC974" s="1">
        <f>IF(ISBLANK(cp[[#This Row],[total_boys]]),SUM(cp[[#This Row],[boys_0-5_reached]],cp[[#This Row],[boys_6-12_reached]],cp[[#This Row],[boys_13-18_reached]]),cp[[#This Row],[total_boys]])</f>
        <v>0</v>
      </c>
      <c r="AD974" s="1">
        <f>IF(ISBLANK(cp[[#This Row],[total_girls]]),SUM(cp[[#This Row],[girls_0-5_reached]],cp[[#This Row],[girls_6-12_reached]],cp[[#This Row],[girls_13-18_reached]]),cp[[#This Row],[total_girls]])</f>
        <v>0</v>
      </c>
      <c r="AE974" s="1">
        <f>IF(ISBLANK(cp[[#This Row],[total_children]]),SUM(cp[[#This Row],[calc_boys]],cp[[#This Row],[calc_girls]]),cp[[#This Row],[total_children]])</f>
        <v>0</v>
      </c>
      <c r="AF974" s="1">
        <f>IF(ISBLANK(cp[[#This Row],[total_pwd]]),SUM(cp[[#This Row],[total_pwd_men]],cp[[#This Row],[total_pwd_women]]),cp[[#This Row],[total_pwd]])</f>
        <v>0</v>
      </c>
      <c r="AG974" s="1">
        <f>IF(ISBLANK(cp[[#This Row],[total_adults]]),SUM(cp[[#This Row],[total_men]],cp[[#This Row],[total_women]]),cp[[#This Row],[total_adults]])</f>
        <v>0</v>
      </c>
      <c r="AH974" s="1">
        <f>IF(ISBLANK(cp[[#This Row],[total_beneficiaries_reached]]),SUM(cp[[#This Row],[calc_children]],cp[[#This Row],[calc_adults]]),cp[[#This Row],[total_beneficiaries_reached]])</f>
        <v>0</v>
      </c>
      <c r="AI974" s="49" t="str">
        <f ca="1">IF(B974="","",OFFSET(table_admin1[[#Headers],[ADM1_PT]],MATCH(B974,admin1,0),1))</f>
        <v/>
      </c>
      <c r="AJ974" s="49" t="str">
        <f t="shared" ca="1" si="30"/>
        <v/>
      </c>
      <c r="AK974" s="49" t="str">
        <f t="shared" ca="1" si="31"/>
        <v/>
      </c>
    </row>
    <row r="975" spans="29:37" x14ac:dyDescent="0.2">
      <c r="AC975" s="1">
        <f>IF(ISBLANK(cp[[#This Row],[total_boys]]),SUM(cp[[#This Row],[boys_0-5_reached]],cp[[#This Row],[boys_6-12_reached]],cp[[#This Row],[boys_13-18_reached]]),cp[[#This Row],[total_boys]])</f>
        <v>0</v>
      </c>
      <c r="AD975" s="1">
        <f>IF(ISBLANK(cp[[#This Row],[total_girls]]),SUM(cp[[#This Row],[girls_0-5_reached]],cp[[#This Row],[girls_6-12_reached]],cp[[#This Row],[girls_13-18_reached]]),cp[[#This Row],[total_girls]])</f>
        <v>0</v>
      </c>
      <c r="AE975" s="1">
        <f>IF(ISBLANK(cp[[#This Row],[total_children]]),SUM(cp[[#This Row],[calc_boys]],cp[[#This Row],[calc_girls]]),cp[[#This Row],[total_children]])</f>
        <v>0</v>
      </c>
      <c r="AF975" s="1">
        <f>IF(ISBLANK(cp[[#This Row],[total_pwd]]),SUM(cp[[#This Row],[total_pwd_men]],cp[[#This Row],[total_pwd_women]]),cp[[#This Row],[total_pwd]])</f>
        <v>0</v>
      </c>
      <c r="AG975" s="1">
        <f>IF(ISBLANK(cp[[#This Row],[total_adults]]),SUM(cp[[#This Row],[total_men]],cp[[#This Row],[total_women]]),cp[[#This Row],[total_adults]])</f>
        <v>0</v>
      </c>
      <c r="AH975" s="1">
        <f>IF(ISBLANK(cp[[#This Row],[total_beneficiaries_reached]]),SUM(cp[[#This Row],[calc_children]],cp[[#This Row],[calc_adults]]),cp[[#This Row],[total_beneficiaries_reached]])</f>
        <v>0</v>
      </c>
      <c r="AI975" s="49" t="str">
        <f ca="1">IF(B975="","",OFFSET(table_admin1[[#Headers],[ADM1_PT]],MATCH(B975,admin1,0),1))</f>
        <v/>
      </c>
      <c r="AJ975" s="49" t="str">
        <f t="shared" ca="1" si="30"/>
        <v/>
      </c>
      <c r="AK975" s="49" t="str">
        <f t="shared" ca="1" si="31"/>
        <v/>
      </c>
    </row>
    <row r="976" spans="29:37" x14ac:dyDescent="0.2">
      <c r="AC976" s="1">
        <f>IF(ISBLANK(cp[[#This Row],[total_boys]]),SUM(cp[[#This Row],[boys_0-5_reached]],cp[[#This Row],[boys_6-12_reached]],cp[[#This Row],[boys_13-18_reached]]),cp[[#This Row],[total_boys]])</f>
        <v>0</v>
      </c>
      <c r="AD976" s="1">
        <f>IF(ISBLANK(cp[[#This Row],[total_girls]]),SUM(cp[[#This Row],[girls_0-5_reached]],cp[[#This Row],[girls_6-12_reached]],cp[[#This Row],[girls_13-18_reached]]),cp[[#This Row],[total_girls]])</f>
        <v>0</v>
      </c>
      <c r="AE976" s="1">
        <f>IF(ISBLANK(cp[[#This Row],[total_children]]),SUM(cp[[#This Row],[calc_boys]],cp[[#This Row],[calc_girls]]),cp[[#This Row],[total_children]])</f>
        <v>0</v>
      </c>
      <c r="AF976" s="1">
        <f>IF(ISBLANK(cp[[#This Row],[total_pwd]]),SUM(cp[[#This Row],[total_pwd_men]],cp[[#This Row],[total_pwd_women]]),cp[[#This Row],[total_pwd]])</f>
        <v>0</v>
      </c>
      <c r="AG976" s="1">
        <f>IF(ISBLANK(cp[[#This Row],[total_adults]]),SUM(cp[[#This Row],[total_men]],cp[[#This Row],[total_women]]),cp[[#This Row],[total_adults]])</f>
        <v>0</v>
      </c>
      <c r="AH976" s="1">
        <f>IF(ISBLANK(cp[[#This Row],[total_beneficiaries_reached]]),SUM(cp[[#This Row],[calc_children]],cp[[#This Row],[calc_adults]]),cp[[#This Row],[total_beneficiaries_reached]])</f>
        <v>0</v>
      </c>
      <c r="AI976" s="49" t="str">
        <f ca="1">IF(B976="","",OFFSET(table_admin1[[#Headers],[ADM1_PT]],MATCH(B976,admin1,0),1))</f>
        <v/>
      </c>
      <c r="AJ976" s="49" t="str">
        <f t="shared" ca="1" si="30"/>
        <v/>
      </c>
      <c r="AK976" s="49" t="str">
        <f t="shared" ca="1" si="31"/>
        <v/>
      </c>
    </row>
    <row r="977" spans="29:37" x14ac:dyDescent="0.2">
      <c r="AC977" s="1">
        <f>IF(ISBLANK(cp[[#This Row],[total_boys]]),SUM(cp[[#This Row],[boys_0-5_reached]],cp[[#This Row],[boys_6-12_reached]],cp[[#This Row],[boys_13-18_reached]]),cp[[#This Row],[total_boys]])</f>
        <v>0</v>
      </c>
      <c r="AD977" s="1">
        <f>IF(ISBLANK(cp[[#This Row],[total_girls]]),SUM(cp[[#This Row],[girls_0-5_reached]],cp[[#This Row],[girls_6-12_reached]],cp[[#This Row],[girls_13-18_reached]]),cp[[#This Row],[total_girls]])</f>
        <v>0</v>
      </c>
      <c r="AE977" s="1">
        <f>IF(ISBLANK(cp[[#This Row],[total_children]]),SUM(cp[[#This Row],[calc_boys]],cp[[#This Row],[calc_girls]]),cp[[#This Row],[total_children]])</f>
        <v>0</v>
      </c>
      <c r="AF977" s="1">
        <f>IF(ISBLANK(cp[[#This Row],[total_pwd]]),SUM(cp[[#This Row],[total_pwd_men]],cp[[#This Row],[total_pwd_women]]),cp[[#This Row],[total_pwd]])</f>
        <v>0</v>
      </c>
      <c r="AG977" s="1">
        <f>IF(ISBLANK(cp[[#This Row],[total_adults]]),SUM(cp[[#This Row],[total_men]],cp[[#This Row],[total_women]]),cp[[#This Row],[total_adults]])</f>
        <v>0</v>
      </c>
      <c r="AH977" s="1">
        <f>IF(ISBLANK(cp[[#This Row],[total_beneficiaries_reached]]),SUM(cp[[#This Row],[calc_children]],cp[[#This Row],[calc_adults]]),cp[[#This Row],[total_beneficiaries_reached]])</f>
        <v>0</v>
      </c>
      <c r="AI977" s="49" t="str">
        <f ca="1">IF(B977="","",OFFSET(table_admin1[[#Headers],[ADM1_PT]],MATCH(B977,admin1,0),1))</f>
        <v/>
      </c>
      <c r="AJ977" s="49" t="str">
        <f t="shared" ca="1" si="30"/>
        <v/>
      </c>
      <c r="AK977" s="49" t="str">
        <f t="shared" ca="1" si="31"/>
        <v/>
      </c>
    </row>
    <row r="978" spans="29:37" x14ac:dyDescent="0.2">
      <c r="AC978" s="1">
        <f>IF(ISBLANK(cp[[#This Row],[total_boys]]),SUM(cp[[#This Row],[boys_0-5_reached]],cp[[#This Row],[boys_6-12_reached]],cp[[#This Row],[boys_13-18_reached]]),cp[[#This Row],[total_boys]])</f>
        <v>0</v>
      </c>
      <c r="AD978" s="1">
        <f>IF(ISBLANK(cp[[#This Row],[total_girls]]),SUM(cp[[#This Row],[girls_0-5_reached]],cp[[#This Row],[girls_6-12_reached]],cp[[#This Row],[girls_13-18_reached]]),cp[[#This Row],[total_girls]])</f>
        <v>0</v>
      </c>
      <c r="AE978" s="1">
        <f>IF(ISBLANK(cp[[#This Row],[total_children]]),SUM(cp[[#This Row],[calc_boys]],cp[[#This Row],[calc_girls]]),cp[[#This Row],[total_children]])</f>
        <v>0</v>
      </c>
      <c r="AF978" s="1">
        <f>IF(ISBLANK(cp[[#This Row],[total_pwd]]),SUM(cp[[#This Row],[total_pwd_men]],cp[[#This Row],[total_pwd_women]]),cp[[#This Row],[total_pwd]])</f>
        <v>0</v>
      </c>
      <c r="AG978" s="1">
        <f>IF(ISBLANK(cp[[#This Row],[total_adults]]),SUM(cp[[#This Row],[total_men]],cp[[#This Row],[total_women]]),cp[[#This Row],[total_adults]])</f>
        <v>0</v>
      </c>
      <c r="AH978" s="1">
        <f>IF(ISBLANK(cp[[#This Row],[total_beneficiaries_reached]]),SUM(cp[[#This Row],[calc_children]],cp[[#This Row],[calc_adults]]),cp[[#This Row],[total_beneficiaries_reached]])</f>
        <v>0</v>
      </c>
      <c r="AI978" s="49" t="str">
        <f ca="1">IF(B978="","",OFFSET(table_admin1[[#Headers],[ADM1_PT]],MATCH(B978,admin1,0),1))</f>
        <v/>
      </c>
      <c r="AJ978" s="49" t="str">
        <f t="shared" ca="1" si="30"/>
        <v/>
      </c>
      <c r="AK978" s="49" t="str">
        <f t="shared" ca="1" si="31"/>
        <v/>
      </c>
    </row>
    <row r="979" spans="29:37" x14ac:dyDescent="0.2">
      <c r="AC979" s="1">
        <f>IF(ISBLANK(cp[[#This Row],[total_boys]]),SUM(cp[[#This Row],[boys_0-5_reached]],cp[[#This Row],[boys_6-12_reached]],cp[[#This Row],[boys_13-18_reached]]),cp[[#This Row],[total_boys]])</f>
        <v>0</v>
      </c>
      <c r="AD979" s="1">
        <f>IF(ISBLANK(cp[[#This Row],[total_girls]]),SUM(cp[[#This Row],[girls_0-5_reached]],cp[[#This Row],[girls_6-12_reached]],cp[[#This Row],[girls_13-18_reached]]),cp[[#This Row],[total_girls]])</f>
        <v>0</v>
      </c>
      <c r="AE979" s="1">
        <f>IF(ISBLANK(cp[[#This Row],[total_children]]),SUM(cp[[#This Row],[calc_boys]],cp[[#This Row],[calc_girls]]),cp[[#This Row],[total_children]])</f>
        <v>0</v>
      </c>
      <c r="AF979" s="1">
        <f>IF(ISBLANK(cp[[#This Row],[total_pwd]]),SUM(cp[[#This Row],[total_pwd_men]],cp[[#This Row],[total_pwd_women]]),cp[[#This Row],[total_pwd]])</f>
        <v>0</v>
      </c>
      <c r="AG979" s="1">
        <f>IF(ISBLANK(cp[[#This Row],[total_adults]]),SUM(cp[[#This Row],[total_men]],cp[[#This Row],[total_women]]),cp[[#This Row],[total_adults]])</f>
        <v>0</v>
      </c>
      <c r="AH979" s="1">
        <f>IF(ISBLANK(cp[[#This Row],[total_beneficiaries_reached]]),SUM(cp[[#This Row],[calc_children]],cp[[#This Row],[calc_adults]]),cp[[#This Row],[total_beneficiaries_reached]])</f>
        <v>0</v>
      </c>
      <c r="AI979" s="49" t="str">
        <f ca="1">IF(B979="","",OFFSET(table_admin1[[#Headers],[ADM1_PT]],MATCH(B979,admin1,0),1))</f>
        <v/>
      </c>
      <c r="AJ979" s="49" t="str">
        <f t="shared" ca="1" si="30"/>
        <v/>
      </c>
      <c r="AK979" s="49" t="str">
        <f t="shared" ca="1" si="31"/>
        <v/>
      </c>
    </row>
    <row r="980" spans="29:37" x14ac:dyDescent="0.2">
      <c r="AC980" s="1">
        <f>IF(ISBLANK(cp[[#This Row],[total_boys]]),SUM(cp[[#This Row],[boys_0-5_reached]],cp[[#This Row],[boys_6-12_reached]],cp[[#This Row],[boys_13-18_reached]]),cp[[#This Row],[total_boys]])</f>
        <v>0</v>
      </c>
      <c r="AD980" s="1">
        <f>IF(ISBLANK(cp[[#This Row],[total_girls]]),SUM(cp[[#This Row],[girls_0-5_reached]],cp[[#This Row],[girls_6-12_reached]],cp[[#This Row],[girls_13-18_reached]]),cp[[#This Row],[total_girls]])</f>
        <v>0</v>
      </c>
      <c r="AE980" s="1">
        <f>IF(ISBLANK(cp[[#This Row],[total_children]]),SUM(cp[[#This Row],[calc_boys]],cp[[#This Row],[calc_girls]]),cp[[#This Row],[total_children]])</f>
        <v>0</v>
      </c>
      <c r="AF980" s="1">
        <f>IF(ISBLANK(cp[[#This Row],[total_pwd]]),SUM(cp[[#This Row],[total_pwd_men]],cp[[#This Row],[total_pwd_women]]),cp[[#This Row],[total_pwd]])</f>
        <v>0</v>
      </c>
      <c r="AG980" s="1">
        <f>IF(ISBLANK(cp[[#This Row],[total_adults]]),SUM(cp[[#This Row],[total_men]],cp[[#This Row],[total_women]]),cp[[#This Row],[total_adults]])</f>
        <v>0</v>
      </c>
      <c r="AH980" s="1">
        <f>IF(ISBLANK(cp[[#This Row],[total_beneficiaries_reached]]),SUM(cp[[#This Row],[calc_children]],cp[[#This Row],[calc_adults]]),cp[[#This Row],[total_beneficiaries_reached]])</f>
        <v>0</v>
      </c>
      <c r="AI980" s="49" t="str">
        <f ca="1">IF(B980="","",OFFSET(table_admin1[[#Headers],[ADM1_PT]],MATCH(B980,admin1,0),1))</f>
        <v/>
      </c>
      <c r="AJ980" s="49" t="str">
        <f t="shared" ca="1" si="30"/>
        <v/>
      </c>
      <c r="AK980" s="49" t="str">
        <f t="shared" ca="1" si="31"/>
        <v/>
      </c>
    </row>
    <row r="981" spans="29:37" x14ac:dyDescent="0.2">
      <c r="AC981" s="1">
        <f>IF(ISBLANK(cp[[#This Row],[total_boys]]),SUM(cp[[#This Row],[boys_0-5_reached]],cp[[#This Row],[boys_6-12_reached]],cp[[#This Row],[boys_13-18_reached]]),cp[[#This Row],[total_boys]])</f>
        <v>0</v>
      </c>
      <c r="AD981" s="1">
        <f>IF(ISBLANK(cp[[#This Row],[total_girls]]),SUM(cp[[#This Row],[girls_0-5_reached]],cp[[#This Row],[girls_6-12_reached]],cp[[#This Row],[girls_13-18_reached]]),cp[[#This Row],[total_girls]])</f>
        <v>0</v>
      </c>
      <c r="AE981" s="1">
        <f>IF(ISBLANK(cp[[#This Row],[total_children]]),SUM(cp[[#This Row],[calc_boys]],cp[[#This Row],[calc_girls]]),cp[[#This Row],[total_children]])</f>
        <v>0</v>
      </c>
      <c r="AF981" s="1">
        <f>IF(ISBLANK(cp[[#This Row],[total_pwd]]),SUM(cp[[#This Row],[total_pwd_men]],cp[[#This Row],[total_pwd_women]]),cp[[#This Row],[total_pwd]])</f>
        <v>0</v>
      </c>
      <c r="AG981" s="1">
        <f>IF(ISBLANK(cp[[#This Row],[total_adults]]),SUM(cp[[#This Row],[total_men]],cp[[#This Row],[total_women]]),cp[[#This Row],[total_adults]])</f>
        <v>0</v>
      </c>
      <c r="AH981" s="1">
        <f>IF(ISBLANK(cp[[#This Row],[total_beneficiaries_reached]]),SUM(cp[[#This Row],[calc_children]],cp[[#This Row],[calc_adults]]),cp[[#This Row],[total_beneficiaries_reached]])</f>
        <v>0</v>
      </c>
      <c r="AI981" s="49" t="str">
        <f ca="1">IF(B981="","",OFFSET(table_admin1[[#Headers],[ADM1_PT]],MATCH(B981,admin1,0),1))</f>
        <v/>
      </c>
      <c r="AJ981" s="49" t="str">
        <f t="shared" ca="1" si="30"/>
        <v/>
      </c>
      <c r="AK981" s="49" t="str">
        <f t="shared" ca="1" si="31"/>
        <v/>
      </c>
    </row>
    <row r="982" spans="29:37" x14ac:dyDescent="0.2">
      <c r="AC982" s="1">
        <f>IF(ISBLANK(cp[[#This Row],[total_boys]]),SUM(cp[[#This Row],[boys_0-5_reached]],cp[[#This Row],[boys_6-12_reached]],cp[[#This Row],[boys_13-18_reached]]),cp[[#This Row],[total_boys]])</f>
        <v>0</v>
      </c>
      <c r="AD982" s="1">
        <f>IF(ISBLANK(cp[[#This Row],[total_girls]]),SUM(cp[[#This Row],[girls_0-5_reached]],cp[[#This Row],[girls_6-12_reached]],cp[[#This Row],[girls_13-18_reached]]),cp[[#This Row],[total_girls]])</f>
        <v>0</v>
      </c>
      <c r="AE982" s="1">
        <f>IF(ISBLANK(cp[[#This Row],[total_children]]),SUM(cp[[#This Row],[calc_boys]],cp[[#This Row],[calc_girls]]),cp[[#This Row],[total_children]])</f>
        <v>0</v>
      </c>
      <c r="AF982" s="1">
        <f>IF(ISBLANK(cp[[#This Row],[total_pwd]]),SUM(cp[[#This Row],[total_pwd_men]],cp[[#This Row],[total_pwd_women]]),cp[[#This Row],[total_pwd]])</f>
        <v>0</v>
      </c>
      <c r="AG982" s="1">
        <f>IF(ISBLANK(cp[[#This Row],[total_adults]]),SUM(cp[[#This Row],[total_men]],cp[[#This Row],[total_women]]),cp[[#This Row],[total_adults]])</f>
        <v>0</v>
      </c>
      <c r="AH982" s="1">
        <f>IF(ISBLANK(cp[[#This Row],[total_beneficiaries_reached]]),SUM(cp[[#This Row],[calc_children]],cp[[#This Row],[calc_adults]]),cp[[#This Row],[total_beneficiaries_reached]])</f>
        <v>0</v>
      </c>
      <c r="AI982" s="49" t="str">
        <f ca="1">IF(B982="","",OFFSET(table_admin1[[#Headers],[ADM1_PT]],MATCH(B982,admin1,0),1))</f>
        <v/>
      </c>
      <c r="AJ982" s="49" t="str">
        <f t="shared" ca="1" si="30"/>
        <v/>
      </c>
      <c r="AK982" s="49" t="str">
        <f t="shared" ca="1" si="31"/>
        <v/>
      </c>
    </row>
    <row r="983" spans="29:37" x14ac:dyDescent="0.2">
      <c r="AC983" s="1">
        <f>IF(ISBLANK(cp[[#This Row],[total_boys]]),SUM(cp[[#This Row],[boys_0-5_reached]],cp[[#This Row],[boys_6-12_reached]],cp[[#This Row],[boys_13-18_reached]]),cp[[#This Row],[total_boys]])</f>
        <v>0</v>
      </c>
      <c r="AD983" s="1">
        <f>IF(ISBLANK(cp[[#This Row],[total_girls]]),SUM(cp[[#This Row],[girls_0-5_reached]],cp[[#This Row],[girls_6-12_reached]],cp[[#This Row],[girls_13-18_reached]]),cp[[#This Row],[total_girls]])</f>
        <v>0</v>
      </c>
      <c r="AE983" s="1">
        <f>IF(ISBLANK(cp[[#This Row],[total_children]]),SUM(cp[[#This Row],[calc_boys]],cp[[#This Row],[calc_girls]]),cp[[#This Row],[total_children]])</f>
        <v>0</v>
      </c>
      <c r="AF983" s="1">
        <f>IF(ISBLANK(cp[[#This Row],[total_pwd]]),SUM(cp[[#This Row],[total_pwd_men]],cp[[#This Row],[total_pwd_women]]),cp[[#This Row],[total_pwd]])</f>
        <v>0</v>
      </c>
      <c r="AG983" s="1">
        <f>IF(ISBLANK(cp[[#This Row],[total_adults]]),SUM(cp[[#This Row],[total_men]],cp[[#This Row],[total_women]]),cp[[#This Row],[total_adults]])</f>
        <v>0</v>
      </c>
      <c r="AH983" s="1">
        <f>IF(ISBLANK(cp[[#This Row],[total_beneficiaries_reached]]),SUM(cp[[#This Row],[calc_children]],cp[[#This Row],[calc_adults]]),cp[[#This Row],[total_beneficiaries_reached]])</f>
        <v>0</v>
      </c>
      <c r="AI983" s="49" t="str">
        <f ca="1">IF(B983="","",OFFSET(table_admin1[[#Headers],[ADM1_PT]],MATCH(B983,admin1,0),1))</f>
        <v/>
      </c>
      <c r="AJ983" s="49" t="str">
        <f t="shared" ca="1" si="30"/>
        <v/>
      </c>
      <c r="AK983" s="49" t="str">
        <f t="shared" ca="1" si="31"/>
        <v/>
      </c>
    </row>
    <row r="984" spans="29:37" x14ac:dyDescent="0.2">
      <c r="AC984" s="1">
        <f>IF(ISBLANK(cp[[#This Row],[total_boys]]),SUM(cp[[#This Row],[boys_0-5_reached]],cp[[#This Row],[boys_6-12_reached]],cp[[#This Row],[boys_13-18_reached]]),cp[[#This Row],[total_boys]])</f>
        <v>0</v>
      </c>
      <c r="AD984" s="1">
        <f>IF(ISBLANK(cp[[#This Row],[total_girls]]),SUM(cp[[#This Row],[girls_0-5_reached]],cp[[#This Row],[girls_6-12_reached]],cp[[#This Row],[girls_13-18_reached]]),cp[[#This Row],[total_girls]])</f>
        <v>0</v>
      </c>
      <c r="AE984" s="1">
        <f>IF(ISBLANK(cp[[#This Row],[total_children]]),SUM(cp[[#This Row],[calc_boys]],cp[[#This Row],[calc_girls]]),cp[[#This Row],[total_children]])</f>
        <v>0</v>
      </c>
      <c r="AF984" s="1">
        <f>IF(ISBLANK(cp[[#This Row],[total_pwd]]),SUM(cp[[#This Row],[total_pwd_men]],cp[[#This Row],[total_pwd_women]]),cp[[#This Row],[total_pwd]])</f>
        <v>0</v>
      </c>
      <c r="AG984" s="1">
        <f>IF(ISBLANK(cp[[#This Row],[total_adults]]),SUM(cp[[#This Row],[total_men]],cp[[#This Row],[total_women]]),cp[[#This Row],[total_adults]])</f>
        <v>0</v>
      </c>
      <c r="AH984" s="1">
        <f>IF(ISBLANK(cp[[#This Row],[total_beneficiaries_reached]]),SUM(cp[[#This Row],[calc_children]],cp[[#This Row],[calc_adults]]),cp[[#This Row],[total_beneficiaries_reached]])</f>
        <v>0</v>
      </c>
      <c r="AI984" s="49" t="str">
        <f ca="1">IF(B984="","",OFFSET(table_admin1[[#Headers],[ADM1_PT]],MATCH(B984,admin1,0),1))</f>
        <v/>
      </c>
      <c r="AJ984" s="49" t="str">
        <f t="shared" ca="1" si="30"/>
        <v/>
      </c>
      <c r="AK984" s="49" t="str">
        <f t="shared" ca="1" si="31"/>
        <v/>
      </c>
    </row>
    <row r="985" spans="29:37" x14ac:dyDescent="0.2">
      <c r="AC985" s="1">
        <f>IF(ISBLANK(cp[[#This Row],[total_boys]]),SUM(cp[[#This Row],[boys_0-5_reached]],cp[[#This Row],[boys_6-12_reached]],cp[[#This Row],[boys_13-18_reached]]),cp[[#This Row],[total_boys]])</f>
        <v>0</v>
      </c>
      <c r="AD985" s="1">
        <f>IF(ISBLANK(cp[[#This Row],[total_girls]]),SUM(cp[[#This Row],[girls_0-5_reached]],cp[[#This Row],[girls_6-12_reached]],cp[[#This Row],[girls_13-18_reached]]),cp[[#This Row],[total_girls]])</f>
        <v>0</v>
      </c>
      <c r="AE985" s="1">
        <f>IF(ISBLANK(cp[[#This Row],[total_children]]),SUM(cp[[#This Row],[calc_boys]],cp[[#This Row],[calc_girls]]),cp[[#This Row],[total_children]])</f>
        <v>0</v>
      </c>
      <c r="AF985" s="1">
        <f>IF(ISBLANK(cp[[#This Row],[total_pwd]]),SUM(cp[[#This Row],[total_pwd_men]],cp[[#This Row],[total_pwd_women]]),cp[[#This Row],[total_pwd]])</f>
        <v>0</v>
      </c>
      <c r="AG985" s="1">
        <f>IF(ISBLANK(cp[[#This Row],[total_adults]]),SUM(cp[[#This Row],[total_men]],cp[[#This Row],[total_women]]),cp[[#This Row],[total_adults]])</f>
        <v>0</v>
      </c>
      <c r="AH985" s="1">
        <f>IF(ISBLANK(cp[[#This Row],[total_beneficiaries_reached]]),SUM(cp[[#This Row],[calc_children]],cp[[#This Row],[calc_adults]]),cp[[#This Row],[total_beneficiaries_reached]])</f>
        <v>0</v>
      </c>
      <c r="AI985" s="49" t="str">
        <f ca="1">IF(B985="","",OFFSET(table_admin1[[#Headers],[ADM1_PT]],MATCH(B985,admin1,0),1))</f>
        <v/>
      </c>
      <c r="AJ985" s="49" t="str">
        <f t="shared" ca="1" si="30"/>
        <v/>
      </c>
      <c r="AK985" s="49" t="str">
        <f t="shared" ca="1" si="31"/>
        <v/>
      </c>
    </row>
    <row r="986" spans="29:37" x14ac:dyDescent="0.2">
      <c r="AC986" s="1">
        <f>IF(ISBLANK(cp[[#This Row],[total_boys]]),SUM(cp[[#This Row],[boys_0-5_reached]],cp[[#This Row],[boys_6-12_reached]],cp[[#This Row],[boys_13-18_reached]]),cp[[#This Row],[total_boys]])</f>
        <v>0</v>
      </c>
      <c r="AD986" s="1">
        <f>IF(ISBLANK(cp[[#This Row],[total_girls]]),SUM(cp[[#This Row],[girls_0-5_reached]],cp[[#This Row],[girls_6-12_reached]],cp[[#This Row],[girls_13-18_reached]]),cp[[#This Row],[total_girls]])</f>
        <v>0</v>
      </c>
      <c r="AE986" s="1">
        <f>IF(ISBLANK(cp[[#This Row],[total_children]]),SUM(cp[[#This Row],[calc_boys]],cp[[#This Row],[calc_girls]]),cp[[#This Row],[total_children]])</f>
        <v>0</v>
      </c>
      <c r="AF986" s="1">
        <f>IF(ISBLANK(cp[[#This Row],[total_pwd]]),SUM(cp[[#This Row],[total_pwd_men]],cp[[#This Row],[total_pwd_women]]),cp[[#This Row],[total_pwd]])</f>
        <v>0</v>
      </c>
      <c r="AG986" s="1">
        <f>IF(ISBLANK(cp[[#This Row],[total_adults]]),SUM(cp[[#This Row],[total_men]],cp[[#This Row],[total_women]]),cp[[#This Row],[total_adults]])</f>
        <v>0</v>
      </c>
      <c r="AH986" s="1">
        <f>IF(ISBLANK(cp[[#This Row],[total_beneficiaries_reached]]),SUM(cp[[#This Row],[calc_children]],cp[[#This Row],[calc_adults]]),cp[[#This Row],[total_beneficiaries_reached]])</f>
        <v>0</v>
      </c>
      <c r="AI986" s="49" t="str">
        <f ca="1">IF(B986="","",OFFSET(table_admin1[[#Headers],[ADM1_PT]],MATCH(B986,admin1,0),1))</f>
        <v/>
      </c>
      <c r="AJ986" s="49" t="str">
        <f t="shared" ca="1" si="30"/>
        <v/>
      </c>
      <c r="AK986" s="49" t="str">
        <f t="shared" ca="1" si="31"/>
        <v/>
      </c>
    </row>
    <row r="987" spans="29:37" x14ac:dyDescent="0.2">
      <c r="AC987" s="1">
        <f>IF(ISBLANK(cp[[#This Row],[total_boys]]),SUM(cp[[#This Row],[boys_0-5_reached]],cp[[#This Row],[boys_6-12_reached]],cp[[#This Row],[boys_13-18_reached]]),cp[[#This Row],[total_boys]])</f>
        <v>0</v>
      </c>
      <c r="AD987" s="1">
        <f>IF(ISBLANK(cp[[#This Row],[total_girls]]),SUM(cp[[#This Row],[girls_0-5_reached]],cp[[#This Row],[girls_6-12_reached]],cp[[#This Row],[girls_13-18_reached]]),cp[[#This Row],[total_girls]])</f>
        <v>0</v>
      </c>
      <c r="AE987" s="1">
        <f>IF(ISBLANK(cp[[#This Row],[total_children]]),SUM(cp[[#This Row],[calc_boys]],cp[[#This Row],[calc_girls]]),cp[[#This Row],[total_children]])</f>
        <v>0</v>
      </c>
      <c r="AF987" s="1">
        <f>IF(ISBLANK(cp[[#This Row],[total_pwd]]),SUM(cp[[#This Row],[total_pwd_men]],cp[[#This Row],[total_pwd_women]]),cp[[#This Row],[total_pwd]])</f>
        <v>0</v>
      </c>
      <c r="AG987" s="1">
        <f>IF(ISBLANK(cp[[#This Row],[total_adults]]),SUM(cp[[#This Row],[total_men]],cp[[#This Row],[total_women]]),cp[[#This Row],[total_adults]])</f>
        <v>0</v>
      </c>
      <c r="AH987" s="1">
        <f>IF(ISBLANK(cp[[#This Row],[total_beneficiaries_reached]]),SUM(cp[[#This Row],[calc_children]],cp[[#This Row],[calc_adults]]),cp[[#This Row],[total_beneficiaries_reached]])</f>
        <v>0</v>
      </c>
      <c r="AI987" s="49" t="str">
        <f ca="1">IF(B987="","",OFFSET(table_admin1[[#Headers],[ADM1_PT]],MATCH(B987,admin1,0),1))</f>
        <v/>
      </c>
      <c r="AJ987" s="49" t="str">
        <f t="shared" ca="1" si="30"/>
        <v/>
      </c>
      <c r="AK987" s="49" t="str">
        <f t="shared" ca="1" si="31"/>
        <v/>
      </c>
    </row>
    <row r="988" spans="29:37" x14ac:dyDescent="0.2">
      <c r="AC988" s="1">
        <f>IF(ISBLANK(cp[[#This Row],[total_boys]]),SUM(cp[[#This Row],[boys_0-5_reached]],cp[[#This Row],[boys_6-12_reached]],cp[[#This Row],[boys_13-18_reached]]),cp[[#This Row],[total_boys]])</f>
        <v>0</v>
      </c>
      <c r="AD988" s="1">
        <f>IF(ISBLANK(cp[[#This Row],[total_girls]]),SUM(cp[[#This Row],[girls_0-5_reached]],cp[[#This Row],[girls_6-12_reached]],cp[[#This Row],[girls_13-18_reached]]),cp[[#This Row],[total_girls]])</f>
        <v>0</v>
      </c>
      <c r="AE988" s="1">
        <f>IF(ISBLANK(cp[[#This Row],[total_children]]),SUM(cp[[#This Row],[calc_boys]],cp[[#This Row],[calc_girls]]),cp[[#This Row],[total_children]])</f>
        <v>0</v>
      </c>
      <c r="AF988" s="1">
        <f>IF(ISBLANK(cp[[#This Row],[total_pwd]]),SUM(cp[[#This Row],[total_pwd_men]],cp[[#This Row],[total_pwd_women]]),cp[[#This Row],[total_pwd]])</f>
        <v>0</v>
      </c>
      <c r="AG988" s="1">
        <f>IF(ISBLANK(cp[[#This Row],[total_adults]]),SUM(cp[[#This Row],[total_men]],cp[[#This Row],[total_women]]),cp[[#This Row],[total_adults]])</f>
        <v>0</v>
      </c>
      <c r="AH988" s="1">
        <f>IF(ISBLANK(cp[[#This Row],[total_beneficiaries_reached]]),SUM(cp[[#This Row],[calc_children]],cp[[#This Row],[calc_adults]]),cp[[#This Row],[total_beneficiaries_reached]])</f>
        <v>0</v>
      </c>
      <c r="AI988" s="49" t="str">
        <f ca="1">IF(B988="","",OFFSET(table_admin1[[#Headers],[ADM1_PT]],MATCH(B988,admin1,0),1))</f>
        <v/>
      </c>
      <c r="AJ988" s="49" t="str">
        <f t="shared" ca="1" si="30"/>
        <v/>
      </c>
      <c r="AK988" s="49" t="str">
        <f t="shared" ca="1" si="31"/>
        <v/>
      </c>
    </row>
    <row r="989" spans="29:37" x14ac:dyDescent="0.2">
      <c r="AC989" s="1">
        <f>IF(ISBLANK(cp[[#This Row],[total_boys]]),SUM(cp[[#This Row],[boys_0-5_reached]],cp[[#This Row],[boys_6-12_reached]],cp[[#This Row],[boys_13-18_reached]]),cp[[#This Row],[total_boys]])</f>
        <v>0</v>
      </c>
      <c r="AD989" s="1">
        <f>IF(ISBLANK(cp[[#This Row],[total_girls]]),SUM(cp[[#This Row],[girls_0-5_reached]],cp[[#This Row],[girls_6-12_reached]],cp[[#This Row],[girls_13-18_reached]]),cp[[#This Row],[total_girls]])</f>
        <v>0</v>
      </c>
      <c r="AE989" s="1">
        <f>IF(ISBLANK(cp[[#This Row],[total_children]]),SUM(cp[[#This Row],[calc_boys]],cp[[#This Row],[calc_girls]]),cp[[#This Row],[total_children]])</f>
        <v>0</v>
      </c>
      <c r="AF989" s="1">
        <f>IF(ISBLANK(cp[[#This Row],[total_pwd]]),SUM(cp[[#This Row],[total_pwd_men]],cp[[#This Row],[total_pwd_women]]),cp[[#This Row],[total_pwd]])</f>
        <v>0</v>
      </c>
      <c r="AG989" s="1">
        <f>IF(ISBLANK(cp[[#This Row],[total_adults]]),SUM(cp[[#This Row],[total_men]],cp[[#This Row],[total_women]]),cp[[#This Row],[total_adults]])</f>
        <v>0</v>
      </c>
      <c r="AH989" s="1">
        <f>IF(ISBLANK(cp[[#This Row],[total_beneficiaries_reached]]),SUM(cp[[#This Row],[calc_children]],cp[[#This Row],[calc_adults]]),cp[[#This Row],[total_beneficiaries_reached]])</f>
        <v>0</v>
      </c>
      <c r="AI989" s="49" t="str">
        <f ca="1">IF(B989="","",OFFSET(table_admin1[[#Headers],[ADM1_PT]],MATCH(B989,admin1,0),1))</f>
        <v/>
      </c>
      <c r="AJ989" s="49" t="str">
        <f t="shared" ca="1" si="30"/>
        <v/>
      </c>
      <c r="AK989" s="49" t="str">
        <f t="shared" ca="1" si="31"/>
        <v/>
      </c>
    </row>
    <row r="990" spans="29:37" x14ac:dyDescent="0.2">
      <c r="AC990" s="1">
        <f>IF(ISBLANK(cp[[#This Row],[total_boys]]),SUM(cp[[#This Row],[boys_0-5_reached]],cp[[#This Row],[boys_6-12_reached]],cp[[#This Row],[boys_13-18_reached]]),cp[[#This Row],[total_boys]])</f>
        <v>0</v>
      </c>
      <c r="AD990" s="1">
        <f>IF(ISBLANK(cp[[#This Row],[total_girls]]),SUM(cp[[#This Row],[girls_0-5_reached]],cp[[#This Row],[girls_6-12_reached]],cp[[#This Row],[girls_13-18_reached]]),cp[[#This Row],[total_girls]])</f>
        <v>0</v>
      </c>
      <c r="AE990" s="1">
        <f>IF(ISBLANK(cp[[#This Row],[total_children]]),SUM(cp[[#This Row],[calc_boys]],cp[[#This Row],[calc_girls]]),cp[[#This Row],[total_children]])</f>
        <v>0</v>
      </c>
      <c r="AF990" s="1">
        <f>IF(ISBLANK(cp[[#This Row],[total_pwd]]),SUM(cp[[#This Row],[total_pwd_men]],cp[[#This Row],[total_pwd_women]]),cp[[#This Row],[total_pwd]])</f>
        <v>0</v>
      </c>
      <c r="AG990" s="1">
        <f>IF(ISBLANK(cp[[#This Row],[total_adults]]),SUM(cp[[#This Row],[total_men]],cp[[#This Row],[total_women]]),cp[[#This Row],[total_adults]])</f>
        <v>0</v>
      </c>
      <c r="AH990" s="1">
        <f>IF(ISBLANK(cp[[#This Row],[total_beneficiaries_reached]]),SUM(cp[[#This Row],[calc_children]],cp[[#This Row],[calc_adults]]),cp[[#This Row],[total_beneficiaries_reached]])</f>
        <v>0</v>
      </c>
      <c r="AI990" s="49" t="str">
        <f ca="1">IF(B990="","",OFFSET(table_admin1[[#Headers],[ADM1_PT]],MATCH(B990,admin1,0),1))</f>
        <v/>
      </c>
      <c r="AJ990" s="49" t="str">
        <f t="shared" ca="1" si="30"/>
        <v/>
      </c>
      <c r="AK990" s="49" t="str">
        <f t="shared" ca="1" si="31"/>
        <v/>
      </c>
    </row>
    <row r="991" spans="29:37" x14ac:dyDescent="0.2">
      <c r="AC991" s="1">
        <f>IF(ISBLANK(cp[[#This Row],[total_boys]]),SUM(cp[[#This Row],[boys_0-5_reached]],cp[[#This Row],[boys_6-12_reached]],cp[[#This Row],[boys_13-18_reached]]),cp[[#This Row],[total_boys]])</f>
        <v>0</v>
      </c>
      <c r="AD991" s="1">
        <f>IF(ISBLANK(cp[[#This Row],[total_girls]]),SUM(cp[[#This Row],[girls_0-5_reached]],cp[[#This Row],[girls_6-12_reached]],cp[[#This Row],[girls_13-18_reached]]),cp[[#This Row],[total_girls]])</f>
        <v>0</v>
      </c>
      <c r="AE991" s="1">
        <f>IF(ISBLANK(cp[[#This Row],[total_children]]),SUM(cp[[#This Row],[calc_boys]],cp[[#This Row],[calc_girls]]),cp[[#This Row],[total_children]])</f>
        <v>0</v>
      </c>
      <c r="AF991" s="1">
        <f>IF(ISBLANK(cp[[#This Row],[total_pwd]]),SUM(cp[[#This Row],[total_pwd_men]],cp[[#This Row],[total_pwd_women]]),cp[[#This Row],[total_pwd]])</f>
        <v>0</v>
      </c>
      <c r="AG991" s="1">
        <f>IF(ISBLANK(cp[[#This Row],[total_adults]]),SUM(cp[[#This Row],[total_men]],cp[[#This Row],[total_women]]),cp[[#This Row],[total_adults]])</f>
        <v>0</v>
      </c>
      <c r="AH991" s="1">
        <f>IF(ISBLANK(cp[[#This Row],[total_beneficiaries_reached]]),SUM(cp[[#This Row],[calc_children]],cp[[#This Row],[calc_adults]]),cp[[#This Row],[total_beneficiaries_reached]])</f>
        <v>0</v>
      </c>
      <c r="AI991" s="49" t="str">
        <f ca="1">IF(B991="","",OFFSET(table_admin1[[#Headers],[ADM1_PT]],MATCH(B991,admin1,0),1))</f>
        <v/>
      </c>
      <c r="AJ991" s="49" t="str">
        <f t="shared" ca="1" si="30"/>
        <v/>
      </c>
      <c r="AK991" s="49" t="str">
        <f t="shared" ca="1" si="31"/>
        <v/>
      </c>
    </row>
    <row r="992" spans="29:37" x14ac:dyDescent="0.2">
      <c r="AC992" s="1">
        <f>IF(ISBLANK(cp[[#This Row],[total_boys]]),SUM(cp[[#This Row],[boys_0-5_reached]],cp[[#This Row],[boys_6-12_reached]],cp[[#This Row],[boys_13-18_reached]]),cp[[#This Row],[total_boys]])</f>
        <v>0</v>
      </c>
      <c r="AD992" s="1">
        <f>IF(ISBLANK(cp[[#This Row],[total_girls]]),SUM(cp[[#This Row],[girls_0-5_reached]],cp[[#This Row],[girls_6-12_reached]],cp[[#This Row],[girls_13-18_reached]]),cp[[#This Row],[total_girls]])</f>
        <v>0</v>
      </c>
      <c r="AE992" s="1">
        <f>IF(ISBLANK(cp[[#This Row],[total_children]]),SUM(cp[[#This Row],[calc_boys]],cp[[#This Row],[calc_girls]]),cp[[#This Row],[total_children]])</f>
        <v>0</v>
      </c>
      <c r="AF992" s="1">
        <f>IF(ISBLANK(cp[[#This Row],[total_pwd]]),SUM(cp[[#This Row],[total_pwd_men]],cp[[#This Row],[total_pwd_women]]),cp[[#This Row],[total_pwd]])</f>
        <v>0</v>
      </c>
      <c r="AG992" s="1">
        <f>IF(ISBLANK(cp[[#This Row],[total_adults]]),SUM(cp[[#This Row],[total_men]],cp[[#This Row],[total_women]]),cp[[#This Row],[total_adults]])</f>
        <v>0</v>
      </c>
      <c r="AH992" s="1">
        <f>IF(ISBLANK(cp[[#This Row],[total_beneficiaries_reached]]),SUM(cp[[#This Row],[calc_children]],cp[[#This Row],[calc_adults]]),cp[[#This Row],[total_beneficiaries_reached]])</f>
        <v>0</v>
      </c>
      <c r="AI992" s="49" t="str">
        <f ca="1">IF(B992="","",OFFSET(table_admin1[[#Headers],[ADM1_PT]],MATCH(B992,admin1,0),1))</f>
        <v/>
      </c>
      <c r="AJ992" s="49" t="str">
        <f t="shared" ca="1" si="30"/>
        <v/>
      </c>
      <c r="AK992" s="49" t="str">
        <f t="shared" ca="1" si="31"/>
        <v/>
      </c>
    </row>
    <row r="993" spans="29:37" x14ac:dyDescent="0.2">
      <c r="AC993" s="1">
        <f>IF(ISBLANK(cp[[#This Row],[total_boys]]),SUM(cp[[#This Row],[boys_0-5_reached]],cp[[#This Row],[boys_6-12_reached]],cp[[#This Row],[boys_13-18_reached]]),cp[[#This Row],[total_boys]])</f>
        <v>0</v>
      </c>
      <c r="AD993" s="1">
        <f>IF(ISBLANK(cp[[#This Row],[total_girls]]),SUM(cp[[#This Row],[girls_0-5_reached]],cp[[#This Row],[girls_6-12_reached]],cp[[#This Row],[girls_13-18_reached]]),cp[[#This Row],[total_girls]])</f>
        <v>0</v>
      </c>
      <c r="AE993" s="1">
        <f>IF(ISBLANK(cp[[#This Row],[total_children]]),SUM(cp[[#This Row],[calc_boys]],cp[[#This Row],[calc_girls]]),cp[[#This Row],[total_children]])</f>
        <v>0</v>
      </c>
      <c r="AF993" s="1">
        <f>IF(ISBLANK(cp[[#This Row],[total_pwd]]),SUM(cp[[#This Row],[total_pwd_men]],cp[[#This Row],[total_pwd_women]]),cp[[#This Row],[total_pwd]])</f>
        <v>0</v>
      </c>
      <c r="AG993" s="1">
        <f>IF(ISBLANK(cp[[#This Row],[total_adults]]),SUM(cp[[#This Row],[total_men]],cp[[#This Row],[total_women]]),cp[[#This Row],[total_adults]])</f>
        <v>0</v>
      </c>
      <c r="AH993" s="1">
        <f>IF(ISBLANK(cp[[#This Row],[total_beneficiaries_reached]]),SUM(cp[[#This Row],[calc_children]],cp[[#This Row],[calc_adults]]),cp[[#This Row],[total_beneficiaries_reached]])</f>
        <v>0</v>
      </c>
      <c r="AI993" s="49" t="str">
        <f ca="1">IF(B993="","",OFFSET(table_admin1[[#Headers],[ADM1_PT]],MATCH(B993,admin1,0),1))</f>
        <v/>
      </c>
      <c r="AJ993" s="49" t="str">
        <f t="shared" ca="1" si="30"/>
        <v/>
      </c>
      <c r="AK993" s="49" t="str">
        <f t="shared" ca="1" si="31"/>
        <v/>
      </c>
    </row>
    <row r="994" spans="29:37" x14ac:dyDescent="0.2">
      <c r="AC994" s="1">
        <f>IF(ISBLANK(cp[[#This Row],[total_boys]]),SUM(cp[[#This Row],[boys_0-5_reached]],cp[[#This Row],[boys_6-12_reached]],cp[[#This Row],[boys_13-18_reached]]),cp[[#This Row],[total_boys]])</f>
        <v>0</v>
      </c>
      <c r="AD994" s="1">
        <f>IF(ISBLANK(cp[[#This Row],[total_girls]]),SUM(cp[[#This Row],[girls_0-5_reached]],cp[[#This Row],[girls_6-12_reached]],cp[[#This Row],[girls_13-18_reached]]),cp[[#This Row],[total_girls]])</f>
        <v>0</v>
      </c>
      <c r="AE994" s="1">
        <f>IF(ISBLANK(cp[[#This Row],[total_children]]),SUM(cp[[#This Row],[calc_boys]],cp[[#This Row],[calc_girls]]),cp[[#This Row],[total_children]])</f>
        <v>0</v>
      </c>
      <c r="AF994" s="1">
        <f>IF(ISBLANK(cp[[#This Row],[total_pwd]]),SUM(cp[[#This Row],[total_pwd_men]],cp[[#This Row],[total_pwd_women]]),cp[[#This Row],[total_pwd]])</f>
        <v>0</v>
      </c>
      <c r="AG994" s="1">
        <f>IF(ISBLANK(cp[[#This Row],[total_adults]]),SUM(cp[[#This Row],[total_men]],cp[[#This Row],[total_women]]),cp[[#This Row],[total_adults]])</f>
        <v>0</v>
      </c>
      <c r="AH994" s="1">
        <f>IF(ISBLANK(cp[[#This Row],[total_beneficiaries_reached]]),SUM(cp[[#This Row],[calc_children]],cp[[#This Row],[calc_adults]]),cp[[#This Row],[total_beneficiaries_reached]])</f>
        <v>0</v>
      </c>
      <c r="AI994" s="49" t="str">
        <f ca="1">IF(B994="","",OFFSET(table_admin1[[#Headers],[ADM1_PT]],MATCH(B994,admin1,0),1))</f>
        <v/>
      </c>
      <c r="AJ994" s="49" t="str">
        <f t="shared" ca="1" si="30"/>
        <v/>
      </c>
      <c r="AK994" s="49" t="str">
        <f t="shared" ca="1" si="31"/>
        <v/>
      </c>
    </row>
    <row r="995" spans="29:37" x14ac:dyDescent="0.2">
      <c r="AC995" s="1">
        <f>IF(ISBLANK(cp[[#This Row],[total_boys]]),SUM(cp[[#This Row],[boys_0-5_reached]],cp[[#This Row],[boys_6-12_reached]],cp[[#This Row],[boys_13-18_reached]]),cp[[#This Row],[total_boys]])</f>
        <v>0</v>
      </c>
      <c r="AD995" s="1">
        <f>IF(ISBLANK(cp[[#This Row],[total_girls]]),SUM(cp[[#This Row],[girls_0-5_reached]],cp[[#This Row],[girls_6-12_reached]],cp[[#This Row],[girls_13-18_reached]]),cp[[#This Row],[total_girls]])</f>
        <v>0</v>
      </c>
      <c r="AE995" s="1">
        <f>IF(ISBLANK(cp[[#This Row],[total_children]]),SUM(cp[[#This Row],[calc_boys]],cp[[#This Row],[calc_girls]]),cp[[#This Row],[total_children]])</f>
        <v>0</v>
      </c>
      <c r="AF995" s="1">
        <f>IF(ISBLANK(cp[[#This Row],[total_pwd]]),SUM(cp[[#This Row],[total_pwd_men]],cp[[#This Row],[total_pwd_women]]),cp[[#This Row],[total_pwd]])</f>
        <v>0</v>
      </c>
      <c r="AG995" s="1">
        <f>IF(ISBLANK(cp[[#This Row],[total_adults]]),SUM(cp[[#This Row],[total_men]],cp[[#This Row],[total_women]]),cp[[#This Row],[total_adults]])</f>
        <v>0</v>
      </c>
      <c r="AH995" s="1">
        <f>IF(ISBLANK(cp[[#This Row],[total_beneficiaries_reached]]),SUM(cp[[#This Row],[calc_children]],cp[[#This Row],[calc_adults]]),cp[[#This Row],[total_beneficiaries_reached]])</f>
        <v>0</v>
      </c>
      <c r="AI995" s="49" t="str">
        <f ca="1">IF(B995="","",OFFSET(table_admin1[[#Headers],[ADM1_PT]],MATCH(B995,admin1,0),1))</f>
        <v/>
      </c>
      <c r="AJ995" s="49" t="str">
        <f t="shared" ca="1" si="30"/>
        <v/>
      </c>
      <c r="AK995" s="49" t="str">
        <f t="shared" ca="1" si="31"/>
        <v/>
      </c>
    </row>
    <row r="996" spans="29:37" x14ac:dyDescent="0.2">
      <c r="AC996" s="1">
        <f>IF(ISBLANK(cp[[#This Row],[total_boys]]),SUM(cp[[#This Row],[boys_0-5_reached]],cp[[#This Row],[boys_6-12_reached]],cp[[#This Row],[boys_13-18_reached]]),cp[[#This Row],[total_boys]])</f>
        <v>0</v>
      </c>
      <c r="AD996" s="1">
        <f>IF(ISBLANK(cp[[#This Row],[total_girls]]),SUM(cp[[#This Row],[girls_0-5_reached]],cp[[#This Row],[girls_6-12_reached]],cp[[#This Row],[girls_13-18_reached]]),cp[[#This Row],[total_girls]])</f>
        <v>0</v>
      </c>
      <c r="AE996" s="1">
        <f>IF(ISBLANK(cp[[#This Row],[total_children]]),SUM(cp[[#This Row],[calc_boys]],cp[[#This Row],[calc_girls]]),cp[[#This Row],[total_children]])</f>
        <v>0</v>
      </c>
      <c r="AF996" s="1">
        <f>IF(ISBLANK(cp[[#This Row],[total_pwd]]),SUM(cp[[#This Row],[total_pwd_men]],cp[[#This Row],[total_pwd_women]]),cp[[#This Row],[total_pwd]])</f>
        <v>0</v>
      </c>
      <c r="AG996" s="1">
        <f>IF(ISBLANK(cp[[#This Row],[total_adults]]),SUM(cp[[#This Row],[total_men]],cp[[#This Row],[total_women]]),cp[[#This Row],[total_adults]])</f>
        <v>0</v>
      </c>
      <c r="AH996" s="1">
        <f>IF(ISBLANK(cp[[#This Row],[total_beneficiaries_reached]]),SUM(cp[[#This Row],[calc_children]],cp[[#This Row],[calc_adults]]),cp[[#This Row],[total_beneficiaries_reached]])</f>
        <v>0</v>
      </c>
      <c r="AI996" s="49" t="str">
        <f ca="1">IF(B996="","",OFFSET(table_admin1[[#Headers],[ADM1_PT]],MATCH(B996,admin1,0),1))</f>
        <v/>
      </c>
      <c r="AJ996" s="49" t="str">
        <f t="shared" ca="1" si="30"/>
        <v/>
      </c>
      <c r="AK996" s="49" t="str">
        <f t="shared" ca="1" si="31"/>
        <v/>
      </c>
    </row>
    <row r="997" spans="29:37" x14ac:dyDescent="0.2">
      <c r="AC997" s="1">
        <f>IF(ISBLANK(cp[[#This Row],[total_boys]]),SUM(cp[[#This Row],[boys_0-5_reached]],cp[[#This Row],[boys_6-12_reached]],cp[[#This Row],[boys_13-18_reached]]),cp[[#This Row],[total_boys]])</f>
        <v>0</v>
      </c>
      <c r="AD997" s="1">
        <f>IF(ISBLANK(cp[[#This Row],[total_girls]]),SUM(cp[[#This Row],[girls_0-5_reached]],cp[[#This Row],[girls_6-12_reached]],cp[[#This Row],[girls_13-18_reached]]),cp[[#This Row],[total_girls]])</f>
        <v>0</v>
      </c>
      <c r="AE997" s="1">
        <f>IF(ISBLANK(cp[[#This Row],[total_children]]),SUM(cp[[#This Row],[calc_boys]],cp[[#This Row],[calc_girls]]),cp[[#This Row],[total_children]])</f>
        <v>0</v>
      </c>
      <c r="AF997" s="1">
        <f>IF(ISBLANK(cp[[#This Row],[total_pwd]]),SUM(cp[[#This Row],[total_pwd_men]],cp[[#This Row],[total_pwd_women]]),cp[[#This Row],[total_pwd]])</f>
        <v>0</v>
      </c>
      <c r="AG997" s="1">
        <f>IF(ISBLANK(cp[[#This Row],[total_adults]]),SUM(cp[[#This Row],[total_men]],cp[[#This Row],[total_women]]),cp[[#This Row],[total_adults]])</f>
        <v>0</v>
      </c>
      <c r="AH997" s="1">
        <f>IF(ISBLANK(cp[[#This Row],[total_beneficiaries_reached]]),SUM(cp[[#This Row],[calc_children]],cp[[#This Row],[calc_adults]]),cp[[#This Row],[total_beneficiaries_reached]])</f>
        <v>0</v>
      </c>
      <c r="AI997" s="49" t="str">
        <f ca="1">IF(B997="","",OFFSET(table_admin1[[#Headers],[ADM1_PT]],MATCH(B997,admin1,0),1))</f>
        <v/>
      </c>
      <c r="AJ997" s="49" t="str">
        <f t="shared" ca="1" si="30"/>
        <v/>
      </c>
      <c r="AK997" s="49" t="str">
        <f t="shared" ca="1" si="31"/>
        <v/>
      </c>
    </row>
    <row r="998" spans="29:37" x14ac:dyDescent="0.2">
      <c r="AC998" s="1">
        <f>IF(ISBLANK(cp[[#This Row],[total_boys]]),SUM(cp[[#This Row],[boys_0-5_reached]],cp[[#This Row],[boys_6-12_reached]],cp[[#This Row],[boys_13-18_reached]]),cp[[#This Row],[total_boys]])</f>
        <v>0</v>
      </c>
      <c r="AD998" s="1">
        <f>IF(ISBLANK(cp[[#This Row],[total_girls]]),SUM(cp[[#This Row],[girls_0-5_reached]],cp[[#This Row],[girls_6-12_reached]],cp[[#This Row],[girls_13-18_reached]]),cp[[#This Row],[total_girls]])</f>
        <v>0</v>
      </c>
      <c r="AE998" s="1">
        <f>IF(ISBLANK(cp[[#This Row],[total_children]]),SUM(cp[[#This Row],[calc_boys]],cp[[#This Row],[calc_girls]]),cp[[#This Row],[total_children]])</f>
        <v>0</v>
      </c>
      <c r="AF998" s="1">
        <f>IF(ISBLANK(cp[[#This Row],[total_pwd]]),SUM(cp[[#This Row],[total_pwd_men]],cp[[#This Row],[total_pwd_women]]),cp[[#This Row],[total_pwd]])</f>
        <v>0</v>
      </c>
      <c r="AG998" s="1">
        <f>IF(ISBLANK(cp[[#This Row],[total_adults]]),SUM(cp[[#This Row],[total_men]],cp[[#This Row],[total_women]]),cp[[#This Row],[total_adults]])</f>
        <v>0</v>
      </c>
      <c r="AH998" s="1">
        <f>IF(ISBLANK(cp[[#This Row],[total_beneficiaries_reached]]),SUM(cp[[#This Row],[calc_children]],cp[[#This Row],[calc_adults]]),cp[[#This Row],[total_beneficiaries_reached]])</f>
        <v>0</v>
      </c>
      <c r="AI998" s="49" t="str">
        <f ca="1">IF(B998="","",OFFSET(table_admin1[[#Headers],[ADM1_PT]],MATCH(B998,admin1,0),1))</f>
        <v/>
      </c>
      <c r="AJ998" s="49" t="str">
        <f t="shared" ca="1" si="30"/>
        <v/>
      </c>
      <c r="AK998" s="49" t="str">
        <f t="shared" ca="1" si="31"/>
        <v/>
      </c>
    </row>
    <row r="999" spans="29:37" x14ac:dyDescent="0.2">
      <c r="AC999" s="1">
        <f>IF(ISBLANK(cp[[#This Row],[total_boys]]),SUM(cp[[#This Row],[boys_0-5_reached]],cp[[#This Row],[boys_6-12_reached]],cp[[#This Row],[boys_13-18_reached]]),cp[[#This Row],[total_boys]])</f>
        <v>0</v>
      </c>
      <c r="AD999" s="1">
        <f>IF(ISBLANK(cp[[#This Row],[total_girls]]),SUM(cp[[#This Row],[girls_0-5_reached]],cp[[#This Row],[girls_6-12_reached]],cp[[#This Row],[girls_13-18_reached]]),cp[[#This Row],[total_girls]])</f>
        <v>0</v>
      </c>
      <c r="AE999" s="1">
        <f>IF(ISBLANK(cp[[#This Row],[total_children]]),SUM(cp[[#This Row],[calc_boys]],cp[[#This Row],[calc_girls]]),cp[[#This Row],[total_children]])</f>
        <v>0</v>
      </c>
      <c r="AF999" s="1">
        <f>IF(ISBLANK(cp[[#This Row],[total_pwd]]),SUM(cp[[#This Row],[total_pwd_men]],cp[[#This Row],[total_pwd_women]]),cp[[#This Row],[total_pwd]])</f>
        <v>0</v>
      </c>
      <c r="AG999" s="1">
        <f>IF(ISBLANK(cp[[#This Row],[total_adults]]),SUM(cp[[#This Row],[total_men]],cp[[#This Row],[total_women]]),cp[[#This Row],[total_adults]])</f>
        <v>0</v>
      </c>
      <c r="AH999" s="1">
        <f>IF(ISBLANK(cp[[#This Row],[total_beneficiaries_reached]]),SUM(cp[[#This Row],[calc_children]],cp[[#This Row],[calc_adults]]),cp[[#This Row],[total_beneficiaries_reached]])</f>
        <v>0</v>
      </c>
      <c r="AI999" s="49" t="str">
        <f ca="1">IF(B999="","",OFFSET(table_admin1[[#Headers],[ADM1_PT]],MATCH(B999,admin1,0),1))</f>
        <v/>
      </c>
      <c r="AJ999" s="49" t="str">
        <f t="shared" ca="1" si="30"/>
        <v/>
      </c>
      <c r="AK999" s="49" t="str">
        <f t="shared" ca="1" si="31"/>
        <v/>
      </c>
    </row>
    <row r="1000" spans="29:37" x14ac:dyDescent="0.2">
      <c r="AC1000" s="1">
        <f>IF(ISBLANK(cp[[#This Row],[total_boys]]),SUM(cp[[#This Row],[boys_0-5_reached]],cp[[#This Row],[boys_6-12_reached]],cp[[#This Row],[boys_13-18_reached]]),cp[[#This Row],[total_boys]])</f>
        <v>0</v>
      </c>
      <c r="AD1000" s="1">
        <f>IF(ISBLANK(cp[[#This Row],[total_girls]]),SUM(cp[[#This Row],[girls_0-5_reached]],cp[[#This Row],[girls_6-12_reached]],cp[[#This Row],[girls_13-18_reached]]),cp[[#This Row],[total_girls]])</f>
        <v>0</v>
      </c>
      <c r="AE1000" s="1">
        <f>IF(ISBLANK(cp[[#This Row],[total_children]]),SUM(cp[[#This Row],[calc_boys]],cp[[#This Row],[calc_girls]]),cp[[#This Row],[total_children]])</f>
        <v>0</v>
      </c>
      <c r="AF1000" s="1">
        <f>IF(ISBLANK(cp[[#This Row],[total_pwd]]),SUM(cp[[#This Row],[total_pwd_men]],cp[[#This Row],[total_pwd_women]]),cp[[#This Row],[total_pwd]])</f>
        <v>0</v>
      </c>
      <c r="AG1000" s="1">
        <f>IF(ISBLANK(cp[[#This Row],[total_adults]]),SUM(cp[[#This Row],[total_men]],cp[[#This Row],[total_women]]),cp[[#This Row],[total_adults]])</f>
        <v>0</v>
      </c>
      <c r="AH1000" s="1">
        <f>IF(ISBLANK(cp[[#This Row],[total_beneficiaries_reached]]),SUM(cp[[#This Row],[calc_children]],cp[[#This Row],[calc_adults]]),cp[[#This Row],[total_beneficiaries_reached]])</f>
        <v>0</v>
      </c>
      <c r="AI1000" s="49" t="str">
        <f ca="1">IF(B1000="","",OFFSET(table_admin1[[#Headers],[ADM1_PT]],MATCH(B1000,admin1,0),1))</f>
        <v/>
      </c>
      <c r="AJ1000" s="49" t="str">
        <f t="shared" ca="1" si="30"/>
        <v/>
      </c>
      <c r="AK1000" s="49" t="str">
        <f t="shared" ca="1" si="31"/>
        <v/>
      </c>
    </row>
  </sheetData>
  <sheetProtection sheet="1" formatColumns="0" insertRows="0" deleteRows="0" sort="0" autoFilter="0"/>
  <phoneticPr fontId="18" type="noConversion"/>
  <conditionalFormatting sqref="A6:A1000">
    <cfRule type="expression" dxfId="414" priority="63">
      <formula>ISERROR(MATCH(A6, period, 0))</formula>
    </cfRule>
  </conditionalFormatting>
  <conditionalFormatting sqref="B6:B1000">
    <cfRule type="expression" dxfId="413" priority="24">
      <formula>ISERROR(MATCH(B6, admin1, 0))</formula>
    </cfRule>
  </conditionalFormatting>
  <conditionalFormatting sqref="C6:C1000">
    <cfRule type="expression" dxfId="412" priority="23">
      <formula>ISERROR(MATCH(C6, OFFSET(admin2,MATCH(AI6,admin1_linked_pcode,0)-1,0,COUNTIF(admin1_linked_pcode,AI6)), 0))</formula>
    </cfRule>
  </conditionalFormatting>
  <conditionalFormatting sqref="D6:D1000">
    <cfRule type="expression" dxfId="411" priority="22">
      <formula>ISERROR(MATCH(D6, OFFSET(admin3,MATCH(AJ6,admin2_linked_pcode,0)-1,0,COUNTIF(admin2_linked_pcode,AJ6)), 0))</formula>
    </cfRule>
  </conditionalFormatting>
  <conditionalFormatting sqref="F6:F1000">
    <cfRule type="expression" dxfId="410" priority="68">
      <formula>ISERROR(MATCH(F6, project_type, 0))</formula>
    </cfRule>
  </conditionalFormatting>
  <conditionalFormatting sqref="G6:G1000">
    <cfRule type="expression" dxfId="409" priority="67">
      <formula>ISERROR(MATCH(G6, risk_events, 0))</formula>
    </cfRule>
  </conditionalFormatting>
  <conditionalFormatting sqref="H6:H1000">
    <cfRule type="expression" dxfId="408" priority="64">
      <formula>ISERROR(MATCH(H6, cp_indicators, 0))</formula>
    </cfRule>
  </conditionalFormatting>
  <conditionalFormatting sqref="I6:I1000">
    <cfRule type="expression" dxfId="407" priority="66">
      <formula>ISERROR(MATCH(I6, type_ip, 0))</formula>
    </cfRule>
  </conditionalFormatting>
  <conditionalFormatting sqref="K6:K1000">
    <cfRule type="expression" dxfId="406" priority="65">
      <formula>ISERROR(MATCH(K6, type_beneficiaries, 0))</formula>
    </cfRule>
  </conditionalFormatting>
  <conditionalFormatting sqref="L6:L1000">
    <cfRule type="expression" dxfId="405" priority="54" stopIfTrue="1">
      <formula>NOT(ISNUMBER(L6))</formula>
    </cfRule>
    <cfRule type="expression" dxfId="404" priority="55">
      <formula>(L6&lt;&gt;INT(L6))</formula>
    </cfRule>
  </conditionalFormatting>
  <conditionalFormatting sqref="M6:M1000">
    <cfRule type="expression" dxfId="403" priority="20" stopIfTrue="1">
      <formula>NOT(ISNUMBER(M6))</formula>
    </cfRule>
    <cfRule type="expression" dxfId="402" priority="21">
      <formula>(M6&lt;&gt;INT(M6))</formula>
    </cfRule>
  </conditionalFormatting>
  <conditionalFormatting sqref="N6:N1000">
    <cfRule type="expression" dxfId="401" priority="18" stopIfTrue="1">
      <formula>NOT(ISNUMBER(N6))</formula>
    </cfRule>
    <cfRule type="expression" dxfId="400" priority="19">
      <formula>(N6&lt;&gt;INT(N6))</formula>
    </cfRule>
  </conditionalFormatting>
  <conditionalFormatting sqref="O6:O1000">
    <cfRule type="expression" dxfId="399" priority="16" stopIfTrue="1">
      <formula>NOT(ISNUMBER(O6))</formula>
    </cfRule>
    <cfRule type="expression" dxfId="398" priority="17">
      <formula>(O6&lt;&gt;INT(O6))</formula>
    </cfRule>
  </conditionalFormatting>
  <conditionalFormatting sqref="P6:P1000">
    <cfRule type="expression" dxfId="397" priority="14" stopIfTrue="1">
      <formula>NOT(ISNUMBER(P6))</formula>
    </cfRule>
    <cfRule type="expression" dxfId="396" priority="15">
      <formula>(P6&lt;&gt;INT(P6))</formula>
    </cfRule>
  </conditionalFormatting>
  <conditionalFormatting sqref="Q6:Q1000">
    <cfRule type="expression" dxfId="395" priority="12" stopIfTrue="1">
      <formula>NOT(ISNUMBER(Q6))</formula>
    </cfRule>
    <cfRule type="expression" dxfId="394" priority="13">
      <formula>(Q6&lt;&gt;INT(Q6))</formula>
    </cfRule>
  </conditionalFormatting>
  <conditionalFormatting sqref="R6:R1000">
    <cfRule type="expression" dxfId="393" priority="38" stopIfTrue="1">
      <formula>NOT(ISNUMBER(R6))</formula>
    </cfRule>
    <cfRule type="expression" dxfId="392" priority="39">
      <formula>(R6&lt;&gt;INT(R6))</formula>
    </cfRule>
    <cfRule type="expression" dxfId="391" priority="59">
      <formula>AND(COUNTA(L6, N6, P6)&gt;0, R6&lt;&gt;SUM(L6,N6,P6))</formula>
    </cfRule>
  </conditionalFormatting>
  <conditionalFormatting sqref="S6:S1000">
    <cfRule type="expression" dxfId="390" priority="36" stopIfTrue="1">
      <formula>NOT(ISNUMBER(S6))</formula>
    </cfRule>
    <cfRule type="expression" dxfId="389" priority="37">
      <formula>(S6&lt;&gt;INT(S6))</formula>
    </cfRule>
    <cfRule type="expression" dxfId="388" priority="58">
      <formula>AND(COUNTA(M6, O6, Q6)&gt;0, S6&lt;&gt;SUM(M6,O6,Q6))</formula>
    </cfRule>
  </conditionalFormatting>
  <conditionalFormatting sqref="T6:T1000">
    <cfRule type="expression" dxfId="387" priority="56" stopIfTrue="1">
      <formula>NOT(ISNUMBER(T6))</formula>
    </cfRule>
    <cfRule type="expression" dxfId="386" priority="57">
      <formula>(T6&lt;&gt;INT(T6))</formula>
    </cfRule>
    <cfRule type="expression" dxfId="385" priority="60">
      <formula>AND(COUNTA(R6,S6)&gt;0, T6&lt;&gt;(R6+S6))</formula>
    </cfRule>
  </conditionalFormatting>
  <conditionalFormatting sqref="U6:U1000">
    <cfRule type="expression" dxfId="384" priority="7" stopIfTrue="1">
      <formula>NOT(ISNUMBER(U6))</formula>
    </cfRule>
    <cfRule type="expression" dxfId="383" priority="8">
      <formula>(U6&lt;&gt;INT(U6))</formula>
    </cfRule>
  </conditionalFormatting>
  <conditionalFormatting sqref="V6:V1000">
    <cfRule type="expression" dxfId="382" priority="5" stopIfTrue="1">
      <formula>NOT(ISNUMBER(V6))</formula>
    </cfRule>
    <cfRule type="expression" dxfId="381" priority="6">
      <formula>(V6&lt;&gt;INT(V6))</formula>
    </cfRule>
  </conditionalFormatting>
  <conditionalFormatting sqref="W6:W1000">
    <cfRule type="expression" dxfId="380" priority="9" stopIfTrue="1">
      <formula>NOT(ISNUMBER(W6))</formula>
    </cfRule>
    <cfRule type="expression" dxfId="379" priority="10">
      <formula>(W6&lt;&gt;INT(W6))</formula>
    </cfRule>
    <cfRule type="expression" dxfId="378" priority="11">
      <formula>AND(COUNTA(U6,V6)&gt;0, W6&lt;&gt;(U6+V6))</formula>
    </cfRule>
  </conditionalFormatting>
  <conditionalFormatting sqref="X6:X1000">
    <cfRule type="expression" dxfId="377" priority="3" stopIfTrue="1">
      <formula>NOT(ISNUMBER(X6))</formula>
    </cfRule>
    <cfRule type="expression" dxfId="376" priority="4">
      <formula>(X6&lt;&gt;INT(X6))</formula>
    </cfRule>
  </conditionalFormatting>
  <conditionalFormatting sqref="Y6:Y1000">
    <cfRule type="expression" dxfId="375" priority="1" stopIfTrue="1">
      <formula>NOT(ISNUMBER(Y6))</formula>
    </cfRule>
    <cfRule type="expression" dxfId="374" priority="2">
      <formula>(Y6&lt;&gt;INT(Y6))</formula>
    </cfRule>
  </conditionalFormatting>
  <conditionalFormatting sqref="Z6:Z1000">
    <cfRule type="expression" dxfId="373" priority="27" stopIfTrue="1">
      <formula>NOT(ISNUMBER(Z6))</formula>
    </cfRule>
    <cfRule type="expression" dxfId="372" priority="28">
      <formula>(Z6&lt;&gt;INT(Z6))</formula>
    </cfRule>
    <cfRule type="expression" dxfId="371" priority="61">
      <formula>AND(COUNTA(X6, Y6)&gt;0, Z6&lt;&gt;(X6+Y6))</formula>
    </cfRule>
  </conditionalFormatting>
  <conditionalFormatting sqref="AA6:AA1000">
    <cfRule type="expression" dxfId="370" priority="25" stopIfTrue="1">
      <formula>NOT(ISNUMBER(AA6))</formula>
    </cfRule>
    <cfRule type="expression" dxfId="369" priority="26">
      <formula>(AA6&lt;&gt;INT(AA6))</formula>
    </cfRule>
    <cfRule type="expression" dxfId="368" priority="62">
      <formula>AND(COUNTA(T6, W6, Z6)&gt;0, AA6&lt;&gt;SUM(T6, Z6))</formula>
    </cfRule>
  </conditionalFormatting>
  <dataValidations count="10">
    <dataValidation type="list" allowBlank="1" showInputMessage="1" showErrorMessage="1" sqref="B99:B192 B194:B287 B289:B298 B6:B97" xr:uid="{8DD82CEE-2A56-8849-8927-A4B18333DF4B}">
      <formula1>admin1</formula1>
    </dataValidation>
    <dataValidation type="list" allowBlank="1" showInputMessage="1" showErrorMessage="1" sqref="K6:K1000" xr:uid="{ED83E78E-DFB2-4E40-B46F-EC39D61EBFF9}">
      <formula1>type_beneficiaries</formula1>
    </dataValidation>
    <dataValidation type="list" allowBlank="1" showInputMessage="1" showErrorMessage="1" sqref="I6:I1000" xr:uid="{AC19336E-6DBB-4B43-8091-91D5F03C60B1}">
      <formula1>type_ip</formula1>
    </dataValidation>
    <dataValidation type="list" allowBlank="1" showInputMessage="1" showErrorMessage="1" sqref="G6:G1000" xr:uid="{7DFD6EB3-E3E6-9644-B9CD-574F900FEB77}">
      <formula1>risk_events</formula1>
    </dataValidation>
    <dataValidation type="list" allowBlank="1" showInputMessage="1" showErrorMessage="1" sqref="F6:F1000" xr:uid="{633D58DA-80D8-DA4E-94A2-0B0A0E5303A3}">
      <formula1>project_type</formula1>
    </dataValidation>
    <dataValidation type="list" allowBlank="1" showInputMessage="1" showErrorMessage="1" sqref="A6:A1000" xr:uid="{D1B03BCA-8544-684F-A28B-ACC4521B7B23}">
      <formula1>period</formula1>
    </dataValidation>
    <dataValidation type="list" allowBlank="1" showInputMessage="1" showErrorMessage="1" sqref="H6:H1000" xr:uid="{7B8423E5-B436-7444-B102-7C5C4C2BE69D}">
      <formula1>cp_indicators</formula1>
    </dataValidation>
    <dataValidation type="whole" operator="greaterThanOrEqual" allowBlank="1" showInputMessage="1" showErrorMessage="1" sqref="L6:AA1000" xr:uid="{A527873D-C800-7243-8E11-411BE8B6D8EF}">
      <formula1>0</formula1>
    </dataValidation>
    <dataValidation type="list" allowBlank="1" showInputMessage="1" showErrorMessage="1" sqref="D6:D1000" xr:uid="{F0138F60-4E12-2D40-8C5F-807D809D6483}">
      <formula1>OFFSET(admin3,MATCH(AJ6,admin2_linked_pcode,0)-1,0,COUNTIF(admin2_linked_pcode,AJ6))</formula1>
    </dataValidation>
    <dataValidation type="list" allowBlank="1" showInputMessage="1" showErrorMessage="1" sqref="C6:C1000" xr:uid="{4B5595BA-F0E8-E749-AA50-8241974F31AE}">
      <formula1>OFFSET(admin2,MATCH(AI6,admin1_linked_pcode,0)-1,0,COUNTIF(admin1_linked_pcode,AI6))</formula1>
    </dataValidation>
  </dataValidations>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9C693-5AAC-E34A-9E0C-7BA8C1F78F06}">
  <sheetPr codeName="Sheet12">
    <tabColor theme="0" tint="-0.34998626667073579"/>
  </sheetPr>
  <dimension ref="A1:N1000"/>
  <sheetViews>
    <sheetView showGridLines="0" zoomScaleNormal="100" workbookViewId="0">
      <pane ySplit="5" topLeftCell="A7" activePane="bottomLeft" state="frozen"/>
      <selection activeCell="A7" sqref="A7"/>
      <selection pane="bottomLeft" activeCell="A5" sqref="A5:K5"/>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10.6640625" style="49" bestFit="1" customWidth="1"/>
    <col min="5" max="5" width="11.6640625" style="49" bestFit="1" customWidth="1"/>
    <col min="6" max="6" width="11.33203125" style="49" bestFit="1" customWidth="1"/>
    <col min="7" max="7" width="15.83203125" style="49" bestFit="1" customWidth="1"/>
    <col min="8" max="8" width="18.1640625" style="49" bestFit="1" customWidth="1"/>
    <col min="9" max="9" width="11.6640625" style="49" bestFit="1" customWidth="1"/>
    <col min="10" max="10" width="14" style="49" bestFit="1" customWidth="1"/>
    <col min="11" max="11" width="25.6640625" style="49" bestFit="1" customWidth="1"/>
    <col min="12" max="14" width="13.6640625" style="49" hidden="1" customWidth="1"/>
    <col min="15" max="16384" width="11.5" style="49"/>
  </cols>
  <sheetData>
    <row r="1" spans="1:14" ht="19" x14ac:dyDescent="0.2">
      <c r="A1" s="56"/>
      <c r="B1"/>
      <c r="C1"/>
      <c r="D1" s="73" t="s">
        <v>56</v>
      </c>
      <c r="E1"/>
      <c r="F1"/>
      <c r="G1"/>
      <c r="H1"/>
      <c r="I1"/>
      <c r="J1"/>
      <c r="K1"/>
    </row>
    <row r="2" spans="1:14" ht="19" x14ac:dyDescent="0.2">
      <c r="A2" s="65" t="s">
        <v>112</v>
      </c>
      <c r="B2" s="61"/>
      <c r="C2"/>
      <c r="D2" s="102" t="s">
        <v>1227</v>
      </c>
      <c r="F2"/>
      <c r="G2"/>
      <c r="H2"/>
      <c r="I2"/>
      <c r="J2"/>
      <c r="K2"/>
    </row>
    <row r="3" spans="1:14" x14ac:dyDescent="0.2">
      <c r="A3" s="56"/>
      <c r="B3"/>
      <c r="C3"/>
      <c r="D3"/>
      <c r="E3"/>
      <c r="F3"/>
      <c r="G3"/>
      <c r="H3"/>
      <c r="I3"/>
      <c r="J3"/>
      <c r="K3"/>
    </row>
    <row r="4" spans="1:14" x14ac:dyDescent="0.2">
      <c r="A4" s="66" t="s">
        <v>57</v>
      </c>
      <c r="B4" s="59" t="s">
        <v>58</v>
      </c>
      <c r="C4" s="95" t="s">
        <v>59</v>
      </c>
      <c r="D4" s="59" t="s">
        <v>64</v>
      </c>
      <c r="E4" s="59" t="s">
        <v>73</v>
      </c>
      <c r="F4" s="59" t="s">
        <v>74</v>
      </c>
      <c r="G4" s="59" t="s">
        <v>1225</v>
      </c>
      <c r="H4" s="59" t="s">
        <v>1226</v>
      </c>
      <c r="I4" s="59" t="s">
        <v>77</v>
      </c>
      <c r="J4" s="59" t="s">
        <v>78</v>
      </c>
      <c r="K4" s="60" t="s">
        <v>80</v>
      </c>
    </row>
    <row r="5" spans="1:14" x14ac:dyDescent="0.2">
      <c r="A5" s="121" t="s">
        <v>82</v>
      </c>
      <c r="B5" s="122" t="s">
        <v>83</v>
      </c>
      <c r="C5" s="122" t="s">
        <v>84</v>
      </c>
      <c r="D5" s="122" t="s">
        <v>89</v>
      </c>
      <c r="E5" s="122" t="s">
        <v>98</v>
      </c>
      <c r="F5" s="122" t="s">
        <v>99</v>
      </c>
      <c r="G5" s="122" t="s">
        <v>101</v>
      </c>
      <c r="H5" s="122" t="s">
        <v>102</v>
      </c>
      <c r="I5" s="122" t="s">
        <v>104</v>
      </c>
      <c r="J5" s="122" t="s">
        <v>105</v>
      </c>
      <c r="K5" s="122" t="s">
        <v>107</v>
      </c>
      <c r="L5" s="49" t="s">
        <v>109</v>
      </c>
      <c r="M5" s="49" t="s">
        <v>110</v>
      </c>
      <c r="N5" s="49" t="s">
        <v>111</v>
      </c>
    </row>
    <row r="6" spans="1:14" hidden="1" x14ac:dyDescent="0.2">
      <c r="L6" s="49" t="str">
        <f ca="1">IF(B6="","",OFFSET(table_admin1[[#Headers],[ADM1_PT]],MATCH(B6,admin1,0),1))</f>
        <v/>
      </c>
      <c r="M6" s="49" t="str">
        <f t="shared" ref="M6:M69" ca="1" si="0">IF(C6="","",INDEX(admin2_pcode,MATCH(C6,OFFSET(admin2_start,MATCH(L6,admin1_linked_pcode,0),0,COUNTIF(admin1_linked_pcode,L6)),0)+MATCH(L6,admin1_linked_pcode,0)-1))</f>
        <v/>
      </c>
      <c r="N6" s="49" t="e">
        <f ca="1">IF(#REF!="","",INDEX(admin3_pcode,MATCH(#REF!,OFFSET(admin3_start,MATCH(M6,admin2_linked_pcode,0),0,COUNTIF(admin2_linked_pcode,M6)),0)+MATCH(M6,admin2_linked_pcode,0)-1))</f>
        <v>#REF!</v>
      </c>
    </row>
    <row r="7" spans="1:14" x14ac:dyDescent="0.2">
      <c r="A7" s="58">
        <v>45292</v>
      </c>
      <c r="B7" s="49" t="s">
        <v>120</v>
      </c>
      <c r="C7" s="49" t="s">
        <v>127</v>
      </c>
      <c r="D7" s="49" t="s">
        <v>144</v>
      </c>
      <c r="E7" s="49">
        <v>451</v>
      </c>
      <c r="F7" s="49">
        <v>433</v>
      </c>
      <c r="G7" s="49">
        <v>0</v>
      </c>
      <c r="H7" s="49">
        <v>0</v>
      </c>
      <c r="I7" s="49">
        <v>0</v>
      </c>
      <c r="J7" s="49">
        <v>0</v>
      </c>
      <c r="K7" s="49">
        <v>884</v>
      </c>
      <c r="L7" s="49" t="str">
        <f ca="1">IF(B7="","",OFFSET(table_admin1[[#Headers],[ADM1_PT]],MATCH(B7,admin1,0),1))</f>
        <v>MZ01</v>
      </c>
      <c r="M7" s="49" t="str">
        <f t="shared" ca="1" si="0"/>
        <v>MZ0101</v>
      </c>
      <c r="N7" s="49" t="e">
        <f ca="1">IF(#REF!="","",INDEX(admin3_pcode,MATCH(#REF!,OFFSET(admin3_start,MATCH(M7,admin2_linked_pcode,0),0,COUNTIF(admin2_linked_pcode,M7)),0)+MATCH(M7,admin2_linked_pcode,0)-1))</f>
        <v>#REF!</v>
      </c>
    </row>
    <row r="8" spans="1:14" x14ac:dyDescent="0.2">
      <c r="A8" s="58">
        <v>45292</v>
      </c>
      <c r="B8" s="49" t="s">
        <v>120</v>
      </c>
      <c r="C8" s="49" t="s">
        <v>183</v>
      </c>
      <c r="D8" s="49" t="s">
        <v>144</v>
      </c>
      <c r="E8" s="49">
        <v>303</v>
      </c>
      <c r="F8" s="49">
        <v>318</v>
      </c>
      <c r="G8" s="49">
        <v>0</v>
      </c>
      <c r="H8" s="49">
        <v>0</v>
      </c>
      <c r="I8" s="49">
        <v>61</v>
      </c>
      <c r="J8" s="49">
        <v>86</v>
      </c>
      <c r="K8" s="49">
        <v>768</v>
      </c>
      <c r="L8" s="49" t="str">
        <f ca="1">IF(B8="","",OFFSET(table_admin1[[#Headers],[ADM1_PT]],MATCH(B8,admin1,0),1))</f>
        <v>MZ01</v>
      </c>
      <c r="M8" s="49" t="str">
        <f t="shared" ca="1" si="0"/>
        <v>MZ0102</v>
      </c>
      <c r="N8" s="49" t="e">
        <f ca="1">IF(#REF!="","",INDEX(admin3_pcode,MATCH(#REF!,OFFSET(admin3_start,MATCH(M8,admin2_linked_pcode,0),0,COUNTIF(admin2_linked_pcode,M8)),0)+MATCH(M8,admin2_linked_pcode,0)-1))</f>
        <v>#REF!</v>
      </c>
    </row>
    <row r="9" spans="1:14" x14ac:dyDescent="0.2">
      <c r="A9" s="58">
        <v>45292</v>
      </c>
      <c r="B9" s="49" t="s">
        <v>120</v>
      </c>
      <c r="C9" s="49" t="s">
        <v>126</v>
      </c>
      <c r="D9" s="49" t="s">
        <v>144</v>
      </c>
      <c r="E9" s="49">
        <v>521</v>
      </c>
      <c r="F9" s="49">
        <v>469</v>
      </c>
      <c r="G9" s="49">
        <v>6</v>
      </c>
      <c r="H9" s="49">
        <v>4</v>
      </c>
      <c r="I9" s="49">
        <v>0</v>
      </c>
      <c r="J9" s="49">
        <v>0</v>
      </c>
      <c r="K9" s="49">
        <v>990</v>
      </c>
      <c r="L9" s="49" t="str">
        <f ca="1">IF(B9="","",OFFSET(table_admin1[[#Headers],[ADM1_PT]],MATCH(B9,admin1,0),1))</f>
        <v>MZ01</v>
      </c>
      <c r="M9" s="49" t="str">
        <f t="shared" ca="1" si="0"/>
        <v>MZ0103</v>
      </c>
      <c r="N9" s="49" t="e">
        <f ca="1">IF(#REF!="","",INDEX(admin3_pcode,MATCH(#REF!,OFFSET(admin3_start,MATCH(M9,admin2_linked_pcode,0),0,COUNTIF(admin2_linked_pcode,M9)),0)+MATCH(M9,admin2_linked_pcode,0)-1))</f>
        <v>#REF!</v>
      </c>
    </row>
    <row r="10" spans="1:14" x14ac:dyDescent="0.2">
      <c r="A10" s="58">
        <v>45292</v>
      </c>
      <c r="B10" s="49" t="s">
        <v>120</v>
      </c>
      <c r="C10" s="49" t="s">
        <v>194</v>
      </c>
      <c r="D10" s="49" t="s">
        <v>144</v>
      </c>
      <c r="E10" s="49">
        <v>388</v>
      </c>
      <c r="F10" s="49">
        <v>572</v>
      </c>
      <c r="G10" s="49">
        <v>4</v>
      </c>
      <c r="H10" s="49">
        <v>2</v>
      </c>
      <c r="I10" s="49">
        <v>3</v>
      </c>
      <c r="J10" s="49">
        <v>62</v>
      </c>
      <c r="K10" s="49">
        <v>1025</v>
      </c>
      <c r="L10" s="49" t="str">
        <f ca="1">IF(B10="","",OFFSET(table_admin1[[#Headers],[ADM1_PT]],MATCH(B10,admin1,0),1))</f>
        <v>MZ01</v>
      </c>
      <c r="M10" s="49" t="str">
        <f t="shared" ca="1" si="0"/>
        <v>MZ0104</v>
      </c>
      <c r="N10" s="49" t="e">
        <f ca="1">IF(#REF!="","",INDEX(admin3_pcode,MATCH(#REF!,OFFSET(admin3_start,MATCH(M10,admin2_linked_pcode,0),0,COUNTIF(admin2_linked_pcode,M10)),0)+MATCH(M10,admin2_linked_pcode,0)-1))</f>
        <v>#REF!</v>
      </c>
    </row>
    <row r="11" spans="1:14" x14ac:dyDescent="0.2">
      <c r="A11" s="58">
        <v>45292</v>
      </c>
      <c r="B11" s="49" t="s">
        <v>120</v>
      </c>
      <c r="C11" s="49" t="s">
        <v>199</v>
      </c>
      <c r="D11" s="49" t="s">
        <v>144</v>
      </c>
      <c r="E11" s="49">
        <v>301</v>
      </c>
      <c r="F11" s="49">
        <v>329</v>
      </c>
      <c r="G11" s="49">
        <v>0</v>
      </c>
      <c r="H11" s="49">
        <v>1</v>
      </c>
      <c r="I11" s="49">
        <v>212</v>
      </c>
      <c r="J11" s="49">
        <v>147</v>
      </c>
      <c r="K11" s="49">
        <v>989</v>
      </c>
      <c r="L11" s="49" t="str">
        <f ca="1">IF(B11="","",OFFSET(table_admin1[[#Headers],[ADM1_PT]],MATCH(B11,admin1,0),1))</f>
        <v>MZ01</v>
      </c>
      <c r="M11" s="49" t="str">
        <f t="shared" ca="1" si="0"/>
        <v>MZ0105</v>
      </c>
      <c r="N11" s="49" t="e">
        <f ca="1">IF(#REF!="","",INDEX(admin3_pcode,MATCH(#REF!,OFFSET(admin3_start,MATCH(M11,admin2_linked_pcode,0),0,COUNTIF(admin2_linked_pcode,M11)),0)+MATCH(M11,admin2_linked_pcode,0)-1))</f>
        <v>#REF!</v>
      </c>
    </row>
    <row r="12" spans="1:14" x14ac:dyDescent="0.2">
      <c r="A12" s="58">
        <v>45292</v>
      </c>
      <c r="B12" s="49" t="s">
        <v>120</v>
      </c>
      <c r="C12" s="49" t="s">
        <v>205</v>
      </c>
      <c r="D12" s="49" t="s">
        <v>144</v>
      </c>
      <c r="E12" s="49">
        <v>303</v>
      </c>
      <c r="F12" s="49">
        <v>307</v>
      </c>
      <c r="G12" s="49">
        <v>0</v>
      </c>
      <c r="H12" s="49">
        <v>0</v>
      </c>
      <c r="I12" s="49">
        <v>0</v>
      </c>
      <c r="J12" s="49">
        <v>0</v>
      </c>
      <c r="K12" s="49">
        <v>610</v>
      </c>
      <c r="L12" s="49" t="str">
        <f ca="1">IF(B12="","",OFFSET(table_admin1[[#Headers],[ADM1_PT]],MATCH(B12,admin1,0),1))</f>
        <v>MZ01</v>
      </c>
      <c r="M12" s="49" t="str">
        <f t="shared" ca="1" si="0"/>
        <v>MZ0106</v>
      </c>
      <c r="N12" s="49" t="e">
        <f ca="1">IF(#REF!="","",INDEX(admin3_pcode,MATCH(#REF!,OFFSET(admin3_start,MATCH(M12,admin2_linked_pcode,0),0,COUNTIF(admin2_linked_pcode,M12)),0)+MATCH(M12,admin2_linked_pcode,0)-1))</f>
        <v>#REF!</v>
      </c>
    </row>
    <row r="13" spans="1:14" x14ac:dyDescent="0.2">
      <c r="A13" s="58">
        <v>45292</v>
      </c>
      <c r="B13" s="49" t="s">
        <v>120</v>
      </c>
      <c r="C13" s="49" t="s">
        <v>131</v>
      </c>
      <c r="D13" s="49" t="s">
        <v>144</v>
      </c>
      <c r="E13" s="49">
        <v>43</v>
      </c>
      <c r="F13" s="49">
        <v>40</v>
      </c>
      <c r="G13" s="49">
        <v>0</v>
      </c>
      <c r="H13" s="49">
        <v>0</v>
      </c>
      <c r="I13" s="49">
        <v>14</v>
      </c>
      <c r="J13" s="49">
        <v>6</v>
      </c>
      <c r="K13" s="49">
        <v>103</v>
      </c>
      <c r="L13" s="49" t="str">
        <f ca="1">IF(B13="","",OFFSET(table_admin1[[#Headers],[ADM1_PT]],MATCH(B13,admin1,0),1))</f>
        <v>MZ01</v>
      </c>
      <c r="M13" s="49" t="str">
        <f t="shared" ca="1" si="0"/>
        <v>MZ0107</v>
      </c>
      <c r="N13" s="49" t="e">
        <f ca="1">IF(#REF!="","",INDEX(admin3_pcode,MATCH(#REF!,OFFSET(admin3_start,MATCH(M13,admin2_linked_pcode,0),0,COUNTIF(admin2_linked_pcode,M13)),0)+MATCH(M13,admin2_linked_pcode,0)-1))</f>
        <v>#REF!</v>
      </c>
    </row>
    <row r="14" spans="1:14" x14ac:dyDescent="0.2">
      <c r="A14" s="58">
        <v>45292</v>
      </c>
      <c r="B14" s="49" t="s">
        <v>120</v>
      </c>
      <c r="C14" s="49" t="s">
        <v>129</v>
      </c>
      <c r="D14" s="49" t="s">
        <v>144</v>
      </c>
      <c r="E14" s="49">
        <v>3917</v>
      </c>
      <c r="F14" s="49">
        <v>3392</v>
      </c>
      <c r="G14" s="49">
        <v>0</v>
      </c>
      <c r="H14" s="49">
        <v>0</v>
      </c>
      <c r="I14" s="49">
        <v>0</v>
      </c>
      <c r="J14" s="49">
        <v>0</v>
      </c>
      <c r="K14" s="49">
        <v>7309</v>
      </c>
      <c r="L14" s="49" t="str">
        <f ca="1">IF(B14="","",OFFSET(table_admin1[[#Headers],[ADM1_PT]],MATCH(B14,admin1,0),1))</f>
        <v>MZ01</v>
      </c>
      <c r="M14" s="49" t="str">
        <f t="shared" ca="1" si="0"/>
        <v>MZ0110</v>
      </c>
      <c r="N14" s="49" t="e">
        <f ca="1">IF(#REF!="","",INDEX(admin3_pcode,MATCH(#REF!,OFFSET(admin3_start,MATCH(M14,admin2_linked_pcode,0),0,COUNTIF(admin2_linked_pcode,M14)),0)+MATCH(M14,admin2_linked_pcode,0)-1))</f>
        <v>#REF!</v>
      </c>
    </row>
    <row r="15" spans="1:14" x14ac:dyDescent="0.2">
      <c r="A15" s="58">
        <v>45292</v>
      </c>
      <c r="B15" s="49" t="s">
        <v>120</v>
      </c>
      <c r="C15" s="49" t="s">
        <v>231</v>
      </c>
      <c r="D15" s="49" t="s">
        <v>144</v>
      </c>
      <c r="E15" s="49">
        <v>562</v>
      </c>
      <c r="F15" s="49">
        <v>276</v>
      </c>
      <c r="G15" s="49">
        <v>0</v>
      </c>
      <c r="H15" s="49">
        <v>0</v>
      </c>
      <c r="I15" s="49">
        <v>56</v>
      </c>
      <c r="J15" s="49">
        <v>60</v>
      </c>
      <c r="K15" s="49">
        <v>954</v>
      </c>
      <c r="L15" s="49" t="str">
        <f ca="1">IF(B15="","",OFFSET(table_admin1[[#Headers],[ADM1_PT]],MATCH(B15,admin1,0),1))</f>
        <v>MZ01</v>
      </c>
      <c r="M15" s="49" t="str">
        <f t="shared" ca="1" si="0"/>
        <v>MZ0111</v>
      </c>
      <c r="N15" s="49" t="e">
        <f ca="1">IF(#REF!="","",INDEX(admin3_pcode,MATCH(#REF!,OFFSET(admin3_start,MATCH(M15,admin2_linked_pcode,0),0,COUNTIF(admin2_linked_pcode,M15)),0)+MATCH(M15,admin2_linked_pcode,0)-1))</f>
        <v>#REF!</v>
      </c>
    </row>
    <row r="16" spans="1:14" x14ac:dyDescent="0.2">
      <c r="A16" s="58">
        <v>45292</v>
      </c>
      <c r="B16" s="49" t="s">
        <v>120</v>
      </c>
      <c r="C16" s="49" t="s">
        <v>128</v>
      </c>
      <c r="D16" s="49" t="s">
        <v>144</v>
      </c>
      <c r="E16" s="49">
        <v>7410</v>
      </c>
      <c r="F16" s="49">
        <v>7157</v>
      </c>
      <c r="G16" s="49">
        <v>1</v>
      </c>
      <c r="H16" s="49">
        <v>1</v>
      </c>
      <c r="I16" s="49">
        <v>40</v>
      </c>
      <c r="J16" s="49">
        <v>55</v>
      </c>
      <c r="K16" s="49">
        <v>14662</v>
      </c>
      <c r="L16" s="49" t="str">
        <f ca="1">IF(B16="","",OFFSET(table_admin1[[#Headers],[ADM1_PT]],MATCH(B16,admin1,0),1))</f>
        <v>MZ01</v>
      </c>
      <c r="M16" s="49" t="str">
        <f t="shared" ca="1" si="0"/>
        <v>MZ0112</v>
      </c>
      <c r="N16" s="49" t="e">
        <f ca="1">IF(#REF!="","",INDEX(admin3_pcode,MATCH(#REF!,OFFSET(admin3_start,MATCH(M16,admin2_linked_pcode,0),0,COUNTIF(admin2_linked_pcode,M16)),0)+MATCH(M16,admin2_linked_pcode,0)-1))</f>
        <v>#REF!</v>
      </c>
    </row>
    <row r="17" spans="1:14" x14ac:dyDescent="0.2">
      <c r="A17" s="58">
        <v>45292</v>
      </c>
      <c r="B17" s="49" t="s">
        <v>120</v>
      </c>
      <c r="C17" s="49" t="s">
        <v>245</v>
      </c>
      <c r="D17" s="49" t="s">
        <v>144</v>
      </c>
      <c r="E17" s="49">
        <v>1</v>
      </c>
      <c r="F17" s="49">
        <v>2</v>
      </c>
      <c r="G17" s="49">
        <v>0</v>
      </c>
      <c r="H17" s="49">
        <v>0</v>
      </c>
      <c r="I17" s="49">
        <v>0</v>
      </c>
      <c r="J17" s="49">
        <v>0</v>
      </c>
      <c r="K17" s="49">
        <v>3</v>
      </c>
      <c r="L17" s="49" t="str">
        <f ca="1">IF(B17="","",OFFSET(table_admin1[[#Headers],[ADM1_PT]],MATCH(B17,admin1,0),1))</f>
        <v>MZ01</v>
      </c>
      <c r="M17" s="49" t="str">
        <f t="shared" ca="1" si="0"/>
        <v>MZ0115</v>
      </c>
      <c r="N17" s="49" t="e">
        <f ca="1">IF(#REF!="","",INDEX(admin3_pcode,MATCH(#REF!,OFFSET(admin3_start,MATCH(M17,admin2_linked_pcode,0),0,COUNTIF(admin2_linked_pcode,M17)),0)+MATCH(M17,admin2_linked_pcode,0)-1))</f>
        <v>#REF!</v>
      </c>
    </row>
    <row r="18" spans="1:14" x14ac:dyDescent="0.2">
      <c r="A18" s="58">
        <v>45292</v>
      </c>
      <c r="B18" s="49" t="s">
        <v>120</v>
      </c>
      <c r="C18" s="49" t="s">
        <v>248</v>
      </c>
      <c r="D18" s="49" t="s">
        <v>144</v>
      </c>
      <c r="E18" s="49">
        <v>419</v>
      </c>
      <c r="F18" s="49">
        <v>455</v>
      </c>
      <c r="G18" s="49">
        <v>0</v>
      </c>
      <c r="H18" s="49">
        <v>0</v>
      </c>
      <c r="I18" s="49">
        <v>46</v>
      </c>
      <c r="J18" s="49">
        <v>67</v>
      </c>
      <c r="K18" s="49">
        <v>987</v>
      </c>
      <c r="L18" s="49" t="str">
        <f ca="1">IF(B18="","",OFFSET(table_admin1[[#Headers],[ADM1_PT]],MATCH(B18,admin1,0),1))</f>
        <v>MZ01</v>
      </c>
      <c r="M18" s="49" t="str">
        <f t="shared" ca="1" si="0"/>
        <v>MZ0116</v>
      </c>
      <c r="N18" s="49" t="e">
        <f ca="1">IF(#REF!="","",INDEX(admin3_pcode,MATCH(#REF!,OFFSET(admin3_start,MATCH(M18,admin2_linked_pcode,0),0,COUNTIF(admin2_linked_pcode,M18)),0)+MATCH(M18,admin2_linked_pcode,0)-1))</f>
        <v>#REF!</v>
      </c>
    </row>
    <row r="19" spans="1:14" x14ac:dyDescent="0.2">
      <c r="A19" s="58">
        <v>45292</v>
      </c>
      <c r="B19" s="49" t="s">
        <v>120</v>
      </c>
      <c r="C19" s="49" t="s">
        <v>121</v>
      </c>
      <c r="D19" s="49" t="s">
        <v>144</v>
      </c>
      <c r="E19" s="49">
        <v>460</v>
      </c>
      <c r="F19" s="49">
        <v>575</v>
      </c>
      <c r="G19" s="49">
        <v>8</v>
      </c>
      <c r="H19" s="49">
        <v>4</v>
      </c>
      <c r="I19" s="49">
        <v>233</v>
      </c>
      <c r="J19" s="49">
        <v>258</v>
      </c>
      <c r="K19" s="49">
        <v>1526</v>
      </c>
      <c r="L19" s="49" t="str">
        <f ca="1">IF(B19="","",OFFSET(table_admin1[[#Headers],[ADM1_PT]],MATCH(B19,admin1,0),1))</f>
        <v>MZ01</v>
      </c>
      <c r="M19" s="49" t="str">
        <f t="shared" ca="1" si="0"/>
        <v>MZ0118</v>
      </c>
      <c r="N19" s="49" t="e">
        <f ca="1">IF(#REF!="","",INDEX(admin3_pcode,MATCH(#REF!,OFFSET(admin3_start,MATCH(M19,admin2_linked_pcode,0),0,COUNTIF(admin2_linked_pcode,M19)),0)+MATCH(M19,admin2_linked_pcode,0)-1))</f>
        <v>#REF!</v>
      </c>
    </row>
    <row r="20" spans="1:14" x14ac:dyDescent="0.2">
      <c r="A20" s="58">
        <v>45292</v>
      </c>
      <c r="B20" s="49" t="s">
        <v>120</v>
      </c>
      <c r="C20" s="49" t="s">
        <v>127</v>
      </c>
      <c r="D20" s="49" t="s">
        <v>145</v>
      </c>
      <c r="E20" s="49">
        <v>149</v>
      </c>
      <c r="F20" s="49">
        <v>176</v>
      </c>
      <c r="G20" s="49">
        <v>0</v>
      </c>
      <c r="H20" s="49">
        <v>0</v>
      </c>
      <c r="I20" s="49">
        <v>140</v>
      </c>
      <c r="J20" s="49">
        <v>301</v>
      </c>
      <c r="K20" s="49">
        <v>766</v>
      </c>
      <c r="L20" s="49" t="str">
        <f ca="1">IF(B20="","",OFFSET(table_admin1[[#Headers],[ADM1_PT]],MATCH(B20,admin1,0),1))</f>
        <v>MZ01</v>
      </c>
      <c r="M20" s="49" t="str">
        <f t="shared" ca="1" si="0"/>
        <v>MZ0101</v>
      </c>
      <c r="N20" s="49" t="e">
        <f ca="1">IF(#REF!="","",INDEX(admin3_pcode,MATCH(#REF!,OFFSET(admin3_start,MATCH(M20,admin2_linked_pcode,0),0,COUNTIF(admin2_linked_pcode,M20)),0)+MATCH(M20,admin2_linked_pcode,0)-1))</f>
        <v>#REF!</v>
      </c>
    </row>
    <row r="21" spans="1:14" x14ac:dyDescent="0.2">
      <c r="A21" s="58">
        <v>45292</v>
      </c>
      <c r="B21" s="49" t="s">
        <v>120</v>
      </c>
      <c r="C21" s="49" t="s">
        <v>126</v>
      </c>
      <c r="D21" s="49" t="s">
        <v>145</v>
      </c>
      <c r="E21" s="49">
        <v>134</v>
      </c>
      <c r="F21" s="49">
        <v>173</v>
      </c>
      <c r="G21" s="49">
        <v>0</v>
      </c>
      <c r="H21" s="49">
        <v>0</v>
      </c>
      <c r="I21" s="49">
        <v>118</v>
      </c>
      <c r="J21" s="49">
        <v>82</v>
      </c>
      <c r="K21" s="49">
        <v>507</v>
      </c>
      <c r="L21" s="49" t="str">
        <f ca="1">IF(B21="","",OFFSET(table_admin1[[#Headers],[ADM1_PT]],MATCH(B21,admin1,0),1))</f>
        <v>MZ01</v>
      </c>
      <c r="M21" s="49" t="str">
        <f t="shared" ca="1" si="0"/>
        <v>MZ0103</v>
      </c>
      <c r="N21" s="49" t="e">
        <f ca="1">IF(#REF!="","",INDEX(admin3_pcode,MATCH(#REF!,OFFSET(admin3_start,MATCH(M21,admin2_linked_pcode,0),0,COUNTIF(admin2_linked_pcode,M21)),0)+MATCH(M21,admin2_linked_pcode,0)-1))</f>
        <v>#REF!</v>
      </c>
    </row>
    <row r="22" spans="1:14" x14ac:dyDescent="0.2">
      <c r="A22" s="58">
        <v>45292</v>
      </c>
      <c r="B22" s="49" t="s">
        <v>120</v>
      </c>
      <c r="C22" s="49" t="s">
        <v>199</v>
      </c>
      <c r="D22" s="49" t="s">
        <v>145</v>
      </c>
      <c r="E22" s="49">
        <v>103</v>
      </c>
      <c r="F22" s="49">
        <v>27</v>
      </c>
      <c r="G22" s="49">
        <v>0</v>
      </c>
      <c r="H22" s="49">
        <v>0</v>
      </c>
      <c r="I22" s="49">
        <v>82</v>
      </c>
      <c r="J22" s="49">
        <v>102</v>
      </c>
      <c r="K22" s="49">
        <v>314</v>
      </c>
      <c r="L22" s="49" t="str">
        <f ca="1">IF(B22="","",OFFSET(table_admin1[[#Headers],[ADM1_PT]],MATCH(B22,admin1,0),1))</f>
        <v>MZ01</v>
      </c>
      <c r="M22" s="49" t="str">
        <f t="shared" ca="1" si="0"/>
        <v>MZ0105</v>
      </c>
      <c r="N22" s="49" t="e">
        <f ca="1">IF(#REF!="","",INDEX(admin3_pcode,MATCH(#REF!,OFFSET(admin3_start,MATCH(M22,admin2_linked_pcode,0),0,COUNTIF(admin2_linked_pcode,M22)),0)+MATCH(M22,admin2_linked_pcode,0)-1))</f>
        <v>#REF!</v>
      </c>
    </row>
    <row r="23" spans="1:14" x14ac:dyDescent="0.2">
      <c r="A23" s="58">
        <v>45292</v>
      </c>
      <c r="B23" s="49" t="s">
        <v>120</v>
      </c>
      <c r="C23" s="49" t="s">
        <v>121</v>
      </c>
      <c r="D23" s="49" t="s">
        <v>145</v>
      </c>
      <c r="E23" s="49">
        <v>29</v>
      </c>
      <c r="F23" s="49">
        <v>37</v>
      </c>
      <c r="G23" s="49">
        <v>0</v>
      </c>
      <c r="H23" s="49">
        <v>0</v>
      </c>
      <c r="I23" s="49">
        <v>80</v>
      </c>
      <c r="J23" s="49">
        <v>85</v>
      </c>
      <c r="K23" s="49">
        <v>231</v>
      </c>
      <c r="L23" s="49" t="str">
        <f ca="1">IF(B23="","",OFFSET(table_admin1[[#Headers],[ADM1_PT]],MATCH(B23,admin1,0),1))</f>
        <v>MZ01</v>
      </c>
      <c r="M23" s="49" t="str">
        <f t="shared" ca="1" si="0"/>
        <v>MZ0118</v>
      </c>
      <c r="N23" s="49" t="e">
        <f ca="1">IF(#REF!="","",INDEX(admin3_pcode,MATCH(#REF!,OFFSET(admin3_start,MATCH(M23,admin2_linked_pcode,0),0,COUNTIF(admin2_linked_pcode,M23)),0)+MATCH(M23,admin2_linked_pcode,0)-1))</f>
        <v>#REF!</v>
      </c>
    </row>
    <row r="24" spans="1:14" x14ac:dyDescent="0.2">
      <c r="A24" s="58">
        <v>45292</v>
      </c>
      <c r="B24" s="49" t="s">
        <v>120</v>
      </c>
      <c r="C24" s="49" t="s">
        <v>129</v>
      </c>
      <c r="D24" s="49" t="s">
        <v>146</v>
      </c>
      <c r="E24" s="49">
        <v>0</v>
      </c>
      <c r="F24" s="49">
        <v>0</v>
      </c>
      <c r="G24" s="49">
        <v>0</v>
      </c>
      <c r="H24" s="49">
        <v>0</v>
      </c>
      <c r="I24" s="49">
        <v>1907</v>
      </c>
      <c r="J24" s="49">
        <v>2031</v>
      </c>
      <c r="K24" s="49">
        <v>3938</v>
      </c>
      <c r="L24" s="49" t="str">
        <f ca="1">IF(B24="","",OFFSET(table_admin1[[#Headers],[ADM1_PT]],MATCH(B24,admin1,0),1))</f>
        <v>MZ01</v>
      </c>
      <c r="M24" s="49" t="str">
        <f t="shared" ca="1" si="0"/>
        <v>MZ0110</v>
      </c>
      <c r="N24" s="49" t="e">
        <f ca="1">IF(#REF!="","",INDEX(admin3_pcode,MATCH(#REF!,OFFSET(admin3_start,MATCH(M24,admin2_linked_pcode,0),0,COUNTIF(admin2_linked_pcode,M24)),0)+MATCH(M24,admin2_linked_pcode,0)-1))</f>
        <v>#REF!</v>
      </c>
    </row>
    <row r="25" spans="1:14" x14ac:dyDescent="0.2">
      <c r="A25" s="58">
        <v>45292</v>
      </c>
      <c r="B25" s="49" t="s">
        <v>120</v>
      </c>
      <c r="C25" s="49" t="s">
        <v>128</v>
      </c>
      <c r="D25" s="49" t="s">
        <v>146</v>
      </c>
      <c r="E25" s="49">
        <v>0</v>
      </c>
      <c r="F25" s="49">
        <v>0</v>
      </c>
      <c r="G25" s="49">
        <v>0</v>
      </c>
      <c r="H25" s="49">
        <v>0</v>
      </c>
      <c r="I25" s="49">
        <v>2866</v>
      </c>
      <c r="J25" s="49">
        <v>1079</v>
      </c>
      <c r="K25" s="49">
        <v>3945</v>
      </c>
      <c r="L25" s="49" t="str">
        <f ca="1">IF(B25="","",OFFSET(table_admin1[[#Headers],[ADM1_PT]],MATCH(B25,admin1,0),1))</f>
        <v>MZ01</v>
      </c>
      <c r="M25" s="49" t="str">
        <f t="shared" ca="1" si="0"/>
        <v>MZ0112</v>
      </c>
      <c r="N25" s="49" t="e">
        <f ca="1">IF(#REF!="","",INDEX(admin3_pcode,MATCH(#REF!,OFFSET(admin3_start,MATCH(M25,admin2_linked_pcode,0),0,COUNTIF(admin2_linked_pcode,M25)),0)+MATCH(M25,admin2_linked_pcode,0)-1))</f>
        <v>#REF!</v>
      </c>
    </row>
    <row r="26" spans="1:14" x14ac:dyDescent="0.2">
      <c r="A26" s="58">
        <v>45292</v>
      </c>
      <c r="B26" s="49" t="s">
        <v>120</v>
      </c>
      <c r="C26" s="49" t="s">
        <v>231</v>
      </c>
      <c r="D26" s="49" t="s">
        <v>1199</v>
      </c>
      <c r="E26" s="49">
        <v>9</v>
      </c>
      <c r="F26" s="49">
        <v>3</v>
      </c>
      <c r="G26" s="49">
        <v>0</v>
      </c>
      <c r="H26" s="49">
        <v>0</v>
      </c>
      <c r="I26" s="49">
        <v>0</v>
      </c>
      <c r="J26" s="49">
        <v>0</v>
      </c>
      <c r="K26" s="49">
        <v>12</v>
      </c>
      <c r="L26" s="49" t="str">
        <f ca="1">IF(B26="","",OFFSET(table_admin1[[#Headers],[ADM1_PT]],MATCH(B26,admin1,0),1))</f>
        <v>MZ01</v>
      </c>
      <c r="M26" s="49" t="str">
        <f t="shared" ca="1" si="0"/>
        <v>MZ0111</v>
      </c>
      <c r="N26" s="49" t="e">
        <f ca="1">IF(#REF!="","",INDEX(admin3_pcode,MATCH(#REF!,OFFSET(admin3_start,MATCH(M26,admin2_linked_pcode,0),0,COUNTIF(admin2_linked_pcode,M26)),0)+MATCH(M26,admin2_linked_pcode,0)-1))</f>
        <v>#REF!</v>
      </c>
    </row>
    <row r="27" spans="1:14" x14ac:dyDescent="0.2">
      <c r="A27" s="58">
        <v>45292</v>
      </c>
      <c r="B27" s="49" t="s">
        <v>120</v>
      </c>
      <c r="C27" s="49" t="s">
        <v>128</v>
      </c>
      <c r="D27" s="49" t="s">
        <v>1199</v>
      </c>
      <c r="E27" s="49">
        <v>31</v>
      </c>
      <c r="F27" s="49">
        <v>33</v>
      </c>
      <c r="G27" s="49">
        <v>0</v>
      </c>
      <c r="H27" s="49">
        <v>0</v>
      </c>
      <c r="I27" s="49">
        <v>0</v>
      </c>
      <c r="J27" s="49">
        <v>0</v>
      </c>
      <c r="K27" s="49">
        <v>64</v>
      </c>
      <c r="L27" s="49" t="str">
        <f ca="1">IF(B27="","",OFFSET(table_admin1[[#Headers],[ADM1_PT]],MATCH(B27,admin1,0),1))</f>
        <v>MZ01</v>
      </c>
      <c r="M27" s="49" t="str">
        <f t="shared" ca="1" si="0"/>
        <v>MZ0112</v>
      </c>
      <c r="N27" s="49" t="e">
        <f ca="1">IF(#REF!="","",INDEX(admin3_pcode,MATCH(#REF!,OFFSET(admin3_start,MATCH(M27,admin2_linked_pcode,0),0,COUNTIF(admin2_linked_pcode,M27)),0)+MATCH(M27,admin2_linked_pcode,0)-1))</f>
        <v>#REF!</v>
      </c>
    </row>
    <row r="28" spans="1:14" x14ac:dyDescent="0.2">
      <c r="A28" s="58">
        <v>45292</v>
      </c>
      <c r="B28" s="49" t="s">
        <v>120</v>
      </c>
      <c r="C28" s="49" t="s">
        <v>127</v>
      </c>
      <c r="D28" s="49" t="s">
        <v>1202</v>
      </c>
      <c r="E28" s="49">
        <v>60</v>
      </c>
      <c r="F28" s="49">
        <v>61</v>
      </c>
      <c r="G28" s="49">
        <v>0</v>
      </c>
      <c r="H28" s="49">
        <v>0</v>
      </c>
      <c r="I28" s="49">
        <v>0</v>
      </c>
      <c r="J28" s="49">
        <v>0</v>
      </c>
      <c r="K28" s="49">
        <v>121</v>
      </c>
      <c r="L28" s="49" t="str">
        <f ca="1">IF(B28="","",OFFSET(table_admin1[[#Headers],[ADM1_PT]],MATCH(B28,admin1,0),1))</f>
        <v>MZ01</v>
      </c>
      <c r="M28" s="49" t="str">
        <f t="shared" ca="1" si="0"/>
        <v>MZ0101</v>
      </c>
      <c r="N28" s="49" t="e">
        <f ca="1">IF(#REF!="","",INDEX(admin3_pcode,MATCH(#REF!,OFFSET(admin3_start,MATCH(M28,admin2_linked_pcode,0),0,COUNTIF(admin2_linked_pcode,M28)),0)+MATCH(M28,admin2_linked_pcode,0)-1))</f>
        <v>#REF!</v>
      </c>
    </row>
    <row r="29" spans="1:14" x14ac:dyDescent="0.2">
      <c r="A29" s="58">
        <v>45292</v>
      </c>
      <c r="B29" s="49" t="s">
        <v>120</v>
      </c>
      <c r="C29" s="49" t="s">
        <v>183</v>
      </c>
      <c r="D29" s="49" t="s">
        <v>1202</v>
      </c>
      <c r="E29" s="49">
        <v>39</v>
      </c>
      <c r="F29" s="49">
        <v>25</v>
      </c>
      <c r="G29" s="49">
        <v>0</v>
      </c>
      <c r="H29" s="49">
        <v>0</v>
      </c>
      <c r="I29" s="49">
        <v>0</v>
      </c>
      <c r="J29" s="49">
        <v>0</v>
      </c>
      <c r="K29" s="49">
        <v>64</v>
      </c>
      <c r="L29" s="49" t="str">
        <f ca="1">IF(B29="","",OFFSET(table_admin1[[#Headers],[ADM1_PT]],MATCH(B29,admin1,0),1))</f>
        <v>MZ01</v>
      </c>
      <c r="M29" s="49" t="str">
        <f t="shared" ca="1" si="0"/>
        <v>MZ0102</v>
      </c>
      <c r="N29" s="49" t="e">
        <f ca="1">IF(#REF!="","",INDEX(admin3_pcode,MATCH(#REF!,OFFSET(admin3_start,MATCH(M29,admin2_linked_pcode,0),0,COUNTIF(admin2_linked_pcode,M29)),0)+MATCH(M29,admin2_linked_pcode,0)-1))</f>
        <v>#REF!</v>
      </c>
    </row>
    <row r="30" spans="1:14" x14ac:dyDescent="0.2">
      <c r="A30" s="58">
        <v>45292</v>
      </c>
      <c r="B30" s="49" t="s">
        <v>120</v>
      </c>
      <c r="C30" s="49" t="s">
        <v>126</v>
      </c>
      <c r="D30" s="49" t="s">
        <v>1202</v>
      </c>
      <c r="E30" s="49">
        <v>12</v>
      </c>
      <c r="F30" s="49">
        <v>22</v>
      </c>
      <c r="G30" s="49">
        <v>0</v>
      </c>
      <c r="H30" s="49">
        <v>0</v>
      </c>
      <c r="I30" s="49">
        <v>0</v>
      </c>
      <c r="J30" s="49">
        <v>0</v>
      </c>
      <c r="K30" s="49">
        <v>34</v>
      </c>
      <c r="L30" s="49" t="str">
        <f ca="1">IF(B30="","",OFFSET(table_admin1[[#Headers],[ADM1_PT]],MATCH(B30,admin1,0),1))</f>
        <v>MZ01</v>
      </c>
      <c r="M30" s="49" t="str">
        <f t="shared" ca="1" si="0"/>
        <v>MZ0103</v>
      </c>
      <c r="N30" s="49" t="e">
        <f ca="1">IF(#REF!="","",INDEX(admin3_pcode,MATCH(#REF!,OFFSET(admin3_start,MATCH(M30,admin2_linked_pcode,0),0,COUNTIF(admin2_linked_pcode,M30)),0)+MATCH(M30,admin2_linked_pcode,0)-1))</f>
        <v>#REF!</v>
      </c>
    </row>
    <row r="31" spans="1:14" x14ac:dyDescent="0.2">
      <c r="A31" s="58">
        <v>45292</v>
      </c>
      <c r="B31" s="49" t="s">
        <v>120</v>
      </c>
      <c r="C31" s="49" t="s">
        <v>205</v>
      </c>
      <c r="D31" s="49" t="s">
        <v>1202</v>
      </c>
      <c r="E31" s="49">
        <v>29</v>
      </c>
      <c r="F31" s="49">
        <v>19</v>
      </c>
      <c r="G31" s="49">
        <v>0</v>
      </c>
      <c r="H31" s="49">
        <v>0</v>
      </c>
      <c r="I31" s="49">
        <v>0</v>
      </c>
      <c r="J31" s="49">
        <v>0</v>
      </c>
      <c r="K31" s="49">
        <v>48</v>
      </c>
      <c r="L31" s="49" t="str">
        <f ca="1">IF(B31="","",OFFSET(table_admin1[[#Headers],[ADM1_PT]],MATCH(B31,admin1,0),1))</f>
        <v>MZ01</v>
      </c>
      <c r="M31" s="49" t="str">
        <f t="shared" ca="1" si="0"/>
        <v>MZ0106</v>
      </c>
      <c r="N31" s="49" t="e">
        <f ca="1">IF(#REF!="","",INDEX(admin3_pcode,MATCH(#REF!,OFFSET(admin3_start,MATCH(M31,admin2_linked_pcode,0),0,COUNTIF(admin2_linked_pcode,M31)),0)+MATCH(M31,admin2_linked_pcode,0)-1))</f>
        <v>#REF!</v>
      </c>
    </row>
    <row r="32" spans="1:14" x14ac:dyDescent="0.2">
      <c r="A32" s="58">
        <v>45292</v>
      </c>
      <c r="B32" s="49" t="s">
        <v>120</v>
      </c>
      <c r="C32" s="49" t="s">
        <v>131</v>
      </c>
      <c r="D32" s="49" t="s">
        <v>1202</v>
      </c>
      <c r="E32" s="49">
        <v>1</v>
      </c>
      <c r="F32" s="49">
        <v>3</v>
      </c>
      <c r="G32" s="49">
        <v>0</v>
      </c>
      <c r="H32" s="49">
        <v>0</v>
      </c>
      <c r="I32" s="49">
        <v>0</v>
      </c>
      <c r="J32" s="49">
        <v>0</v>
      </c>
      <c r="K32" s="49">
        <v>4</v>
      </c>
      <c r="L32" s="49" t="str">
        <f ca="1">IF(B32="","",OFFSET(table_admin1[[#Headers],[ADM1_PT]],MATCH(B32,admin1,0),1))</f>
        <v>MZ01</v>
      </c>
      <c r="M32" s="49" t="str">
        <f t="shared" ca="1" si="0"/>
        <v>MZ0107</v>
      </c>
      <c r="N32" s="49" t="e">
        <f ca="1">IF(#REF!="","",INDEX(admin3_pcode,MATCH(#REF!,OFFSET(admin3_start,MATCH(M32,admin2_linked_pcode,0),0,COUNTIF(admin2_linked_pcode,M32)),0)+MATCH(M32,admin2_linked_pcode,0)-1))</f>
        <v>#REF!</v>
      </c>
    </row>
    <row r="33" spans="1:14" x14ac:dyDescent="0.2">
      <c r="A33" s="58">
        <v>45292</v>
      </c>
      <c r="B33" s="49" t="s">
        <v>120</v>
      </c>
      <c r="C33" s="49" t="s">
        <v>129</v>
      </c>
      <c r="D33" s="49" t="s">
        <v>1202</v>
      </c>
      <c r="E33" s="49">
        <v>136</v>
      </c>
      <c r="F33" s="49">
        <v>110</v>
      </c>
      <c r="G33" s="49">
        <v>0</v>
      </c>
      <c r="H33" s="49">
        <v>0</v>
      </c>
      <c r="I33" s="49">
        <v>0</v>
      </c>
      <c r="J33" s="49">
        <v>0</v>
      </c>
      <c r="K33" s="49">
        <v>246</v>
      </c>
      <c r="L33" s="49" t="str">
        <f ca="1">IF(B33="","",OFFSET(table_admin1[[#Headers],[ADM1_PT]],MATCH(B33,admin1,0),1))</f>
        <v>MZ01</v>
      </c>
      <c r="M33" s="49" t="str">
        <f t="shared" ca="1" si="0"/>
        <v>MZ0110</v>
      </c>
      <c r="N33" s="49" t="e">
        <f ca="1">IF(#REF!="","",INDEX(admin3_pcode,MATCH(#REF!,OFFSET(admin3_start,MATCH(M33,admin2_linked_pcode,0),0,COUNTIF(admin2_linked_pcode,M33)),0)+MATCH(M33,admin2_linked_pcode,0)-1))</f>
        <v>#REF!</v>
      </c>
    </row>
    <row r="34" spans="1:14" x14ac:dyDescent="0.2">
      <c r="A34" s="58">
        <v>45292</v>
      </c>
      <c r="B34" s="49" t="s">
        <v>120</v>
      </c>
      <c r="C34" s="49" t="s">
        <v>231</v>
      </c>
      <c r="D34" s="49" t="s">
        <v>1202</v>
      </c>
      <c r="E34" s="49">
        <v>10</v>
      </c>
      <c r="F34" s="49">
        <v>12</v>
      </c>
      <c r="G34" s="49">
        <v>0</v>
      </c>
      <c r="H34" s="49">
        <v>0</v>
      </c>
      <c r="I34" s="49">
        <v>0</v>
      </c>
      <c r="J34" s="49">
        <v>0</v>
      </c>
      <c r="K34" s="49">
        <v>22</v>
      </c>
      <c r="L34" s="49" t="str">
        <f ca="1">IF(B34="","",OFFSET(table_admin1[[#Headers],[ADM1_PT]],MATCH(B34,admin1,0),1))</f>
        <v>MZ01</v>
      </c>
      <c r="M34" s="49" t="str">
        <f t="shared" ca="1" si="0"/>
        <v>MZ0111</v>
      </c>
      <c r="N34" s="49" t="e">
        <f ca="1">IF(#REF!="","",INDEX(admin3_pcode,MATCH(#REF!,OFFSET(admin3_start,MATCH(M34,admin2_linked_pcode,0),0,COUNTIF(admin2_linked_pcode,M34)),0)+MATCH(M34,admin2_linked_pcode,0)-1))</f>
        <v>#REF!</v>
      </c>
    </row>
    <row r="35" spans="1:14" x14ac:dyDescent="0.2">
      <c r="A35" s="58">
        <v>45292</v>
      </c>
      <c r="B35" s="49" t="s">
        <v>120</v>
      </c>
      <c r="C35" s="49" t="s">
        <v>128</v>
      </c>
      <c r="D35" s="49" t="s">
        <v>1202</v>
      </c>
      <c r="E35" s="49">
        <v>348</v>
      </c>
      <c r="F35" s="49">
        <v>325</v>
      </c>
      <c r="G35" s="49">
        <v>0</v>
      </c>
      <c r="H35" s="49">
        <v>0</v>
      </c>
      <c r="I35" s="49">
        <v>0</v>
      </c>
      <c r="J35" s="49">
        <v>0</v>
      </c>
      <c r="K35" s="49">
        <v>673</v>
      </c>
      <c r="L35" s="49" t="str">
        <f ca="1">IF(B35="","",OFFSET(table_admin1[[#Headers],[ADM1_PT]],MATCH(B35,admin1,0),1))</f>
        <v>MZ01</v>
      </c>
      <c r="M35" s="49" t="str">
        <f t="shared" ca="1" si="0"/>
        <v>MZ0112</v>
      </c>
      <c r="N35" s="49" t="e">
        <f ca="1">IF(#REF!="","",INDEX(admin3_pcode,MATCH(#REF!,OFFSET(admin3_start,MATCH(M35,admin2_linked_pcode,0),0,COUNTIF(admin2_linked_pcode,M35)),0)+MATCH(M35,admin2_linked_pcode,0)-1))</f>
        <v>#REF!</v>
      </c>
    </row>
    <row r="36" spans="1:14" x14ac:dyDescent="0.2">
      <c r="A36" s="58">
        <v>45292</v>
      </c>
      <c r="B36" s="49" t="s">
        <v>120</v>
      </c>
      <c r="C36" s="49" t="s">
        <v>245</v>
      </c>
      <c r="D36" s="49" t="s">
        <v>1202</v>
      </c>
      <c r="E36" s="49">
        <v>27</v>
      </c>
      <c r="F36" s="49">
        <v>10</v>
      </c>
      <c r="G36" s="49">
        <v>0</v>
      </c>
      <c r="H36" s="49">
        <v>0</v>
      </c>
      <c r="I36" s="49">
        <v>0</v>
      </c>
      <c r="J36" s="49">
        <v>0</v>
      </c>
      <c r="K36" s="49">
        <v>37</v>
      </c>
      <c r="L36" s="49" t="str">
        <f ca="1">IF(B36="","",OFFSET(table_admin1[[#Headers],[ADM1_PT]],MATCH(B36,admin1,0),1))</f>
        <v>MZ01</v>
      </c>
      <c r="M36" s="49" t="str">
        <f t="shared" ca="1" si="0"/>
        <v>MZ0115</v>
      </c>
      <c r="N36" s="49" t="e">
        <f ca="1">IF(#REF!="","",INDEX(admin3_pcode,MATCH(#REF!,OFFSET(admin3_start,MATCH(M36,admin2_linked_pcode,0),0,COUNTIF(admin2_linked_pcode,M36)),0)+MATCH(M36,admin2_linked_pcode,0)-1))</f>
        <v>#REF!</v>
      </c>
    </row>
    <row r="37" spans="1:14" x14ac:dyDescent="0.2">
      <c r="A37" s="58">
        <v>45292</v>
      </c>
      <c r="B37" s="49" t="s">
        <v>120</v>
      </c>
      <c r="C37" s="49" t="s">
        <v>248</v>
      </c>
      <c r="D37" s="49" t="s">
        <v>1202</v>
      </c>
      <c r="E37" s="49">
        <v>71</v>
      </c>
      <c r="F37" s="49">
        <v>84</v>
      </c>
      <c r="G37" s="49">
        <v>0</v>
      </c>
      <c r="H37" s="49">
        <v>0</v>
      </c>
      <c r="I37" s="49">
        <v>0</v>
      </c>
      <c r="J37" s="49">
        <v>0</v>
      </c>
      <c r="K37" s="49">
        <v>155</v>
      </c>
      <c r="L37" s="49" t="str">
        <f ca="1">IF(B37="","",OFFSET(table_admin1[[#Headers],[ADM1_PT]],MATCH(B37,admin1,0),1))</f>
        <v>MZ01</v>
      </c>
      <c r="M37" s="49" t="str">
        <f t="shared" ca="1" si="0"/>
        <v>MZ0116</v>
      </c>
      <c r="N37" s="49" t="e">
        <f ca="1">IF(#REF!="","",INDEX(admin3_pcode,MATCH(#REF!,OFFSET(admin3_start,MATCH(M37,admin2_linked_pcode,0),0,COUNTIF(admin2_linked_pcode,M37)),0)+MATCH(M37,admin2_linked_pcode,0)-1))</f>
        <v>#REF!</v>
      </c>
    </row>
    <row r="38" spans="1:14" x14ac:dyDescent="0.2">
      <c r="A38" s="58">
        <v>45292</v>
      </c>
      <c r="B38" s="49" t="s">
        <v>120</v>
      </c>
      <c r="C38" s="49" t="s">
        <v>121</v>
      </c>
      <c r="D38" s="49" t="s">
        <v>1202</v>
      </c>
      <c r="E38" s="49">
        <v>32</v>
      </c>
      <c r="F38" s="49">
        <v>22</v>
      </c>
      <c r="G38" s="49">
        <v>0</v>
      </c>
      <c r="H38" s="49">
        <v>0</v>
      </c>
      <c r="I38" s="49">
        <v>0</v>
      </c>
      <c r="J38" s="49">
        <v>0</v>
      </c>
      <c r="K38" s="49">
        <v>54</v>
      </c>
      <c r="L38" s="49" t="str">
        <f ca="1">IF(B38="","",OFFSET(table_admin1[[#Headers],[ADM1_PT]],MATCH(B38,admin1,0),1))</f>
        <v>MZ01</v>
      </c>
      <c r="M38" s="49" t="str">
        <f t="shared" ca="1" si="0"/>
        <v>MZ0118</v>
      </c>
      <c r="N38" s="49" t="e">
        <f ca="1">IF(#REF!="","",INDEX(admin3_pcode,MATCH(#REF!,OFFSET(admin3_start,MATCH(M38,admin2_linked_pcode,0),0,COUNTIF(admin2_linked_pcode,M38)),0)+MATCH(M38,admin2_linked_pcode,0)-1))</f>
        <v>#REF!</v>
      </c>
    </row>
    <row r="39" spans="1:14" x14ac:dyDescent="0.2">
      <c r="A39" s="58">
        <v>45323</v>
      </c>
      <c r="B39" s="49" t="s">
        <v>120</v>
      </c>
      <c r="C39" s="49" t="s">
        <v>127</v>
      </c>
      <c r="D39" s="49" t="s">
        <v>144</v>
      </c>
      <c r="E39" s="49">
        <v>779</v>
      </c>
      <c r="F39" s="49">
        <v>701</v>
      </c>
      <c r="G39" s="49">
        <v>0</v>
      </c>
      <c r="H39" s="49">
        <v>0</v>
      </c>
      <c r="I39" s="49">
        <v>0</v>
      </c>
      <c r="J39" s="49">
        <v>0</v>
      </c>
      <c r="K39" s="49">
        <v>1480</v>
      </c>
      <c r="L39" s="49" t="str">
        <f ca="1">IF(B39="","",OFFSET(table_admin1[[#Headers],[ADM1_PT]],MATCH(B39,admin1,0),1))</f>
        <v>MZ01</v>
      </c>
      <c r="M39" s="49" t="str">
        <f t="shared" ca="1" si="0"/>
        <v>MZ0101</v>
      </c>
      <c r="N39" s="49" t="e">
        <f ca="1">IF(#REF!="","",INDEX(admin3_pcode,MATCH(#REF!,OFFSET(admin3_start,MATCH(M39,admin2_linked_pcode,0),0,COUNTIF(admin2_linked_pcode,M39)),0)+MATCH(M39,admin2_linked_pcode,0)-1))</f>
        <v>#REF!</v>
      </c>
    </row>
    <row r="40" spans="1:14" x14ac:dyDescent="0.2">
      <c r="A40" s="58">
        <v>45323</v>
      </c>
      <c r="B40" s="49" t="s">
        <v>120</v>
      </c>
      <c r="C40" s="49" t="s">
        <v>183</v>
      </c>
      <c r="D40" s="49" t="s">
        <v>144</v>
      </c>
      <c r="E40" s="49">
        <v>5731</v>
      </c>
      <c r="F40" s="49">
        <v>4855</v>
      </c>
      <c r="G40" s="49">
        <v>2</v>
      </c>
      <c r="H40" s="49">
        <v>3</v>
      </c>
      <c r="I40" s="49">
        <v>0</v>
      </c>
      <c r="J40" s="49">
        <v>0</v>
      </c>
      <c r="K40" s="49">
        <v>10586</v>
      </c>
      <c r="L40" s="49" t="str">
        <f ca="1">IF(B40="","",OFFSET(table_admin1[[#Headers],[ADM1_PT]],MATCH(B40,admin1,0),1))</f>
        <v>MZ01</v>
      </c>
      <c r="M40" s="49" t="str">
        <f t="shared" ca="1" si="0"/>
        <v>MZ0102</v>
      </c>
      <c r="N40" s="49" t="e">
        <f ca="1">IF(#REF!="","",INDEX(admin3_pcode,MATCH(#REF!,OFFSET(admin3_start,MATCH(M40,admin2_linked_pcode,0),0,COUNTIF(admin2_linked_pcode,M40)),0)+MATCH(M40,admin2_linked_pcode,0)-1))</f>
        <v>#REF!</v>
      </c>
    </row>
    <row r="41" spans="1:14" x14ac:dyDescent="0.2">
      <c r="A41" s="58">
        <v>45323</v>
      </c>
      <c r="B41" s="49" t="s">
        <v>120</v>
      </c>
      <c r="C41" s="49" t="s">
        <v>199</v>
      </c>
      <c r="D41" s="49" t="s">
        <v>144</v>
      </c>
      <c r="E41" s="49">
        <v>357</v>
      </c>
      <c r="F41" s="49">
        <v>398</v>
      </c>
      <c r="G41" s="49">
        <v>0</v>
      </c>
      <c r="H41" s="49">
        <v>1</v>
      </c>
      <c r="K41" s="49">
        <v>755</v>
      </c>
      <c r="L41" s="49" t="str">
        <f ca="1">IF(B41="","",OFFSET(table_admin1[[#Headers],[ADM1_PT]],MATCH(B41,admin1,0),1))</f>
        <v>MZ01</v>
      </c>
      <c r="M41" s="49" t="str">
        <f t="shared" ca="1" si="0"/>
        <v>MZ0105</v>
      </c>
      <c r="N41" s="49" t="e">
        <f ca="1">IF(#REF!="","",INDEX(admin3_pcode,MATCH(#REF!,OFFSET(admin3_start,MATCH(M41,admin2_linked_pcode,0),0,COUNTIF(admin2_linked_pcode,M41)),0)+MATCH(M41,admin2_linked_pcode,0)-1))</f>
        <v>#REF!</v>
      </c>
    </row>
    <row r="42" spans="1:14" x14ac:dyDescent="0.2">
      <c r="A42" s="58">
        <v>45323</v>
      </c>
      <c r="B42" s="49" t="s">
        <v>120</v>
      </c>
      <c r="C42" s="49" t="s">
        <v>205</v>
      </c>
      <c r="D42" s="49" t="s">
        <v>144</v>
      </c>
      <c r="E42" s="49">
        <v>699</v>
      </c>
      <c r="F42" s="49">
        <v>643</v>
      </c>
      <c r="G42" s="49">
        <v>0</v>
      </c>
      <c r="H42" s="49">
        <v>0</v>
      </c>
      <c r="I42" s="49">
        <v>1</v>
      </c>
      <c r="J42" s="49">
        <v>0</v>
      </c>
      <c r="K42" s="49">
        <v>1343</v>
      </c>
      <c r="L42" s="49" t="str">
        <f ca="1">IF(B42="","",OFFSET(table_admin1[[#Headers],[ADM1_PT]],MATCH(B42,admin1,0),1))</f>
        <v>MZ01</v>
      </c>
      <c r="M42" s="49" t="str">
        <f t="shared" ca="1" si="0"/>
        <v>MZ0106</v>
      </c>
      <c r="N42" s="49" t="e">
        <f ca="1">IF(#REF!="","",INDEX(admin3_pcode,MATCH(#REF!,OFFSET(admin3_start,MATCH(M42,admin2_linked_pcode,0),0,COUNTIF(admin2_linked_pcode,M42)),0)+MATCH(M42,admin2_linked_pcode,0)-1))</f>
        <v>#REF!</v>
      </c>
    </row>
    <row r="43" spans="1:14" x14ac:dyDescent="0.2">
      <c r="A43" s="58">
        <v>45323</v>
      </c>
      <c r="B43" s="49" t="s">
        <v>120</v>
      </c>
      <c r="C43" s="49" t="s">
        <v>131</v>
      </c>
      <c r="D43" s="49" t="s">
        <v>144</v>
      </c>
      <c r="E43" s="49">
        <v>74</v>
      </c>
      <c r="F43" s="49">
        <v>64</v>
      </c>
      <c r="G43" s="49">
        <v>0</v>
      </c>
      <c r="H43" s="49">
        <v>0</v>
      </c>
      <c r="I43" s="49">
        <v>46</v>
      </c>
      <c r="J43" s="49">
        <v>33</v>
      </c>
      <c r="K43" s="49">
        <v>217</v>
      </c>
      <c r="L43" s="49" t="str">
        <f ca="1">IF(B43="","",OFFSET(table_admin1[[#Headers],[ADM1_PT]],MATCH(B43,admin1,0),1))</f>
        <v>MZ01</v>
      </c>
      <c r="M43" s="49" t="str">
        <f t="shared" ca="1" si="0"/>
        <v>MZ0107</v>
      </c>
      <c r="N43" s="49" t="e">
        <f ca="1">IF(#REF!="","",INDEX(admin3_pcode,MATCH(#REF!,OFFSET(admin3_start,MATCH(M43,admin2_linked_pcode,0),0,COUNTIF(admin2_linked_pcode,M43)),0)+MATCH(M43,admin2_linked_pcode,0)-1))</f>
        <v>#REF!</v>
      </c>
    </row>
    <row r="44" spans="1:14" x14ac:dyDescent="0.2">
      <c r="A44" s="58">
        <v>45323</v>
      </c>
      <c r="B44" s="49" t="s">
        <v>120</v>
      </c>
      <c r="C44" s="49" t="s">
        <v>220</v>
      </c>
      <c r="D44" s="49" t="s">
        <v>144</v>
      </c>
      <c r="E44" s="49">
        <v>53</v>
      </c>
      <c r="F44" s="49">
        <v>46</v>
      </c>
      <c r="G44" s="49">
        <v>0</v>
      </c>
      <c r="H44" s="49">
        <v>0</v>
      </c>
      <c r="I44" s="49">
        <v>0</v>
      </c>
      <c r="J44" s="49">
        <v>0</v>
      </c>
      <c r="K44" s="49">
        <v>99</v>
      </c>
      <c r="L44" s="49" t="str">
        <f ca="1">IF(B44="","",OFFSET(table_admin1[[#Headers],[ADM1_PT]],MATCH(B44,admin1,0),1))</f>
        <v>MZ01</v>
      </c>
      <c r="M44" s="49" t="str">
        <f t="shared" ca="1" si="0"/>
        <v>MZ0109</v>
      </c>
      <c r="N44" s="49" t="e">
        <f ca="1">IF(#REF!="","",INDEX(admin3_pcode,MATCH(#REF!,OFFSET(admin3_start,MATCH(M44,admin2_linked_pcode,0),0,COUNTIF(admin2_linked_pcode,M44)),0)+MATCH(M44,admin2_linked_pcode,0)-1))</f>
        <v>#REF!</v>
      </c>
    </row>
    <row r="45" spans="1:14" x14ac:dyDescent="0.2">
      <c r="A45" s="58">
        <v>45323</v>
      </c>
      <c r="B45" s="49" t="s">
        <v>120</v>
      </c>
      <c r="C45" s="49" t="s">
        <v>129</v>
      </c>
      <c r="D45" s="49" t="s">
        <v>144</v>
      </c>
      <c r="E45" s="49">
        <v>4474</v>
      </c>
      <c r="F45" s="49">
        <v>4238</v>
      </c>
      <c r="G45" s="49">
        <v>0</v>
      </c>
      <c r="H45" s="49">
        <v>32</v>
      </c>
      <c r="I45" s="49">
        <v>0</v>
      </c>
      <c r="J45" s="49">
        <v>0</v>
      </c>
      <c r="K45" s="49">
        <v>8712</v>
      </c>
      <c r="L45" s="49" t="str">
        <f ca="1">IF(B45="","",OFFSET(table_admin1[[#Headers],[ADM1_PT]],MATCH(B45,admin1,0),1))</f>
        <v>MZ01</v>
      </c>
      <c r="M45" s="49" t="str">
        <f t="shared" ca="1" si="0"/>
        <v>MZ0110</v>
      </c>
      <c r="N45" s="49" t="e">
        <f ca="1">IF(#REF!="","",INDEX(admin3_pcode,MATCH(#REF!,OFFSET(admin3_start,MATCH(M45,admin2_linked_pcode,0),0,COUNTIF(admin2_linked_pcode,M45)),0)+MATCH(M45,admin2_linked_pcode,0)-1))</f>
        <v>#REF!</v>
      </c>
    </row>
    <row r="46" spans="1:14" x14ac:dyDescent="0.2">
      <c r="A46" s="58">
        <v>45323</v>
      </c>
      <c r="B46" s="49" t="s">
        <v>120</v>
      </c>
      <c r="C46" s="49" t="s">
        <v>231</v>
      </c>
      <c r="D46" s="49" t="s">
        <v>144</v>
      </c>
      <c r="E46" s="49">
        <v>1433</v>
      </c>
      <c r="F46" s="49">
        <v>1175</v>
      </c>
      <c r="G46" s="49">
        <v>0</v>
      </c>
      <c r="H46" s="49">
        <v>0</v>
      </c>
      <c r="I46" s="49">
        <v>311</v>
      </c>
      <c r="J46" s="49">
        <v>267</v>
      </c>
      <c r="K46" s="49">
        <v>3186</v>
      </c>
      <c r="L46" s="49" t="str">
        <f ca="1">IF(B46="","",OFFSET(table_admin1[[#Headers],[ADM1_PT]],MATCH(B46,admin1,0),1))</f>
        <v>MZ01</v>
      </c>
      <c r="M46" s="49" t="str">
        <f t="shared" ca="1" si="0"/>
        <v>MZ0111</v>
      </c>
      <c r="N46" s="49" t="e">
        <f ca="1">IF(#REF!="","",INDEX(admin3_pcode,MATCH(#REF!,OFFSET(admin3_start,MATCH(M46,admin2_linked_pcode,0),0,COUNTIF(admin2_linked_pcode,M46)),0)+MATCH(M46,admin2_linked_pcode,0)-1))</f>
        <v>#REF!</v>
      </c>
    </row>
    <row r="47" spans="1:14" x14ac:dyDescent="0.2">
      <c r="A47" s="58">
        <v>45323</v>
      </c>
      <c r="B47" s="49" t="s">
        <v>120</v>
      </c>
      <c r="C47" s="49" t="s">
        <v>128</v>
      </c>
      <c r="D47" s="49" t="s">
        <v>144</v>
      </c>
      <c r="E47" s="49">
        <v>6196</v>
      </c>
      <c r="F47" s="49">
        <v>6674</v>
      </c>
      <c r="G47" s="49">
        <v>3</v>
      </c>
      <c r="H47" s="49">
        <v>2</v>
      </c>
      <c r="I47" s="49">
        <v>135</v>
      </c>
      <c r="J47" s="49">
        <v>182</v>
      </c>
      <c r="K47" s="49">
        <v>13187</v>
      </c>
      <c r="L47" s="49" t="str">
        <f ca="1">IF(B47="","",OFFSET(table_admin1[[#Headers],[ADM1_PT]],MATCH(B47,admin1,0),1))</f>
        <v>MZ01</v>
      </c>
      <c r="M47" s="49" t="str">
        <f t="shared" ca="1" si="0"/>
        <v>MZ0112</v>
      </c>
      <c r="N47" s="49" t="e">
        <f ca="1">IF(#REF!="","",INDEX(admin3_pcode,MATCH(#REF!,OFFSET(admin3_start,MATCH(M47,admin2_linked_pcode,0),0,COUNTIF(admin2_linked_pcode,M47)),0)+MATCH(M47,admin2_linked_pcode,0)-1))</f>
        <v>#REF!</v>
      </c>
    </row>
    <row r="48" spans="1:14" x14ac:dyDescent="0.2">
      <c r="A48" s="58">
        <v>45323</v>
      </c>
      <c r="B48" s="49" t="s">
        <v>120</v>
      </c>
      <c r="C48" s="49" t="s">
        <v>245</v>
      </c>
      <c r="D48" s="49" t="s">
        <v>144</v>
      </c>
      <c r="E48" s="49">
        <v>484</v>
      </c>
      <c r="F48" s="49">
        <v>382</v>
      </c>
      <c r="G48" s="49">
        <v>8</v>
      </c>
      <c r="H48" s="49">
        <v>0</v>
      </c>
      <c r="I48" s="49">
        <v>0</v>
      </c>
      <c r="J48" s="49">
        <v>0</v>
      </c>
      <c r="K48" s="49">
        <v>866</v>
      </c>
      <c r="L48" s="49" t="str">
        <f ca="1">IF(B48="","",OFFSET(table_admin1[[#Headers],[ADM1_PT]],MATCH(B48,admin1,0),1))</f>
        <v>MZ01</v>
      </c>
      <c r="M48" s="49" t="str">
        <f t="shared" ca="1" si="0"/>
        <v>MZ0115</v>
      </c>
      <c r="N48" s="49" t="e">
        <f ca="1">IF(#REF!="","",INDEX(admin3_pcode,MATCH(#REF!,OFFSET(admin3_start,MATCH(M48,admin2_linked_pcode,0),0,COUNTIF(admin2_linked_pcode,M48)),0)+MATCH(M48,admin2_linked_pcode,0)-1))</f>
        <v>#REF!</v>
      </c>
    </row>
    <row r="49" spans="1:14" x14ac:dyDescent="0.2">
      <c r="A49" s="58">
        <v>45323</v>
      </c>
      <c r="B49" s="49" t="s">
        <v>120</v>
      </c>
      <c r="C49" s="49" t="s">
        <v>248</v>
      </c>
      <c r="D49" s="49" t="s">
        <v>144</v>
      </c>
      <c r="E49" s="49">
        <v>1864</v>
      </c>
      <c r="F49" s="49">
        <v>1877</v>
      </c>
      <c r="G49" s="49">
        <v>2</v>
      </c>
      <c r="H49" s="49">
        <v>3</v>
      </c>
      <c r="I49" s="49">
        <v>293</v>
      </c>
      <c r="J49" s="49">
        <v>384</v>
      </c>
      <c r="K49" s="49">
        <v>4418</v>
      </c>
      <c r="L49" s="49" t="str">
        <f ca="1">IF(B49="","",OFFSET(table_admin1[[#Headers],[ADM1_PT]],MATCH(B49,admin1,0),1))</f>
        <v>MZ01</v>
      </c>
      <c r="M49" s="49" t="str">
        <f t="shared" ca="1" si="0"/>
        <v>MZ0116</v>
      </c>
      <c r="N49" s="49" t="e">
        <f ca="1">IF(#REF!="","",INDEX(admin3_pcode,MATCH(#REF!,OFFSET(admin3_start,MATCH(M49,admin2_linked_pcode,0),0,COUNTIF(admin2_linked_pcode,M49)),0)+MATCH(M49,admin2_linked_pcode,0)-1))</f>
        <v>#REF!</v>
      </c>
    </row>
    <row r="50" spans="1:14" x14ac:dyDescent="0.2">
      <c r="A50" s="58">
        <v>45323</v>
      </c>
      <c r="B50" s="49" t="s">
        <v>120</v>
      </c>
      <c r="C50" s="49" t="s">
        <v>121</v>
      </c>
      <c r="D50" s="49" t="s">
        <v>144</v>
      </c>
      <c r="E50" s="49">
        <v>62</v>
      </c>
      <c r="F50" s="49">
        <v>58</v>
      </c>
      <c r="G50" s="49">
        <v>0</v>
      </c>
      <c r="H50" s="49">
        <v>0</v>
      </c>
      <c r="I50" s="49">
        <v>113</v>
      </c>
      <c r="J50" s="49">
        <v>127</v>
      </c>
      <c r="K50" s="49">
        <v>360</v>
      </c>
      <c r="L50" s="49" t="str">
        <f ca="1">IF(B50="","",OFFSET(table_admin1[[#Headers],[ADM1_PT]],MATCH(B50,admin1,0),1))</f>
        <v>MZ01</v>
      </c>
      <c r="M50" s="49" t="str">
        <f t="shared" ca="1" si="0"/>
        <v>MZ0118</v>
      </c>
      <c r="N50" s="49" t="e">
        <f ca="1">IF(#REF!="","",INDEX(admin3_pcode,MATCH(#REF!,OFFSET(admin3_start,MATCH(M50,admin2_linked_pcode,0),0,COUNTIF(admin2_linked_pcode,M50)),0)+MATCH(M50,admin2_linked_pcode,0)-1))</f>
        <v>#REF!</v>
      </c>
    </row>
    <row r="51" spans="1:14" x14ac:dyDescent="0.2">
      <c r="A51" s="58">
        <v>45323</v>
      </c>
      <c r="B51" s="49" t="s">
        <v>120</v>
      </c>
      <c r="C51" s="49" t="s">
        <v>127</v>
      </c>
      <c r="D51" s="49" t="s">
        <v>145</v>
      </c>
      <c r="E51" s="49">
        <v>42</v>
      </c>
      <c r="F51" s="49">
        <v>39</v>
      </c>
      <c r="G51" s="49">
        <v>0</v>
      </c>
      <c r="H51" s="49">
        <v>0</v>
      </c>
      <c r="I51" s="49">
        <v>178</v>
      </c>
      <c r="J51" s="49">
        <v>73</v>
      </c>
      <c r="K51" s="49">
        <v>332</v>
      </c>
      <c r="L51" s="49" t="str">
        <f ca="1">IF(B51="","",OFFSET(table_admin1[[#Headers],[ADM1_PT]],MATCH(B51,admin1,0),1))</f>
        <v>MZ01</v>
      </c>
      <c r="M51" s="49" t="str">
        <f t="shared" ca="1" si="0"/>
        <v>MZ0101</v>
      </c>
      <c r="N51" s="49" t="e">
        <f ca="1">IF(#REF!="","",INDEX(admin3_pcode,MATCH(#REF!,OFFSET(admin3_start,MATCH(M51,admin2_linked_pcode,0),0,COUNTIF(admin2_linked_pcode,M51)),0)+MATCH(M51,admin2_linked_pcode,0)-1))</f>
        <v>#REF!</v>
      </c>
    </row>
    <row r="52" spans="1:14" x14ac:dyDescent="0.2">
      <c r="A52" s="58">
        <v>45323</v>
      </c>
      <c r="B52" s="49" t="s">
        <v>120</v>
      </c>
      <c r="C52" s="49" t="s">
        <v>183</v>
      </c>
      <c r="D52" s="49" t="s">
        <v>145</v>
      </c>
      <c r="E52" s="49">
        <v>0</v>
      </c>
      <c r="F52" s="49">
        <v>42</v>
      </c>
      <c r="G52" s="49">
        <v>0</v>
      </c>
      <c r="H52" s="49">
        <v>0</v>
      </c>
      <c r="I52" s="49">
        <v>0</v>
      </c>
      <c r="J52" s="49">
        <v>0</v>
      </c>
      <c r="K52" s="49">
        <v>42</v>
      </c>
      <c r="L52" s="49" t="str">
        <f ca="1">IF(B52="","",OFFSET(table_admin1[[#Headers],[ADM1_PT]],MATCH(B52,admin1,0),1))</f>
        <v>MZ01</v>
      </c>
      <c r="M52" s="49" t="str">
        <f t="shared" ca="1" si="0"/>
        <v>MZ0102</v>
      </c>
      <c r="N52" s="49" t="e">
        <f ca="1">IF(#REF!="","",INDEX(admin3_pcode,MATCH(#REF!,OFFSET(admin3_start,MATCH(M52,admin2_linked_pcode,0),0,COUNTIF(admin2_linked_pcode,M52)),0)+MATCH(M52,admin2_linked_pcode,0)-1))</f>
        <v>#REF!</v>
      </c>
    </row>
    <row r="53" spans="1:14" x14ac:dyDescent="0.2">
      <c r="A53" s="58">
        <v>45323</v>
      </c>
      <c r="B53" s="49" t="s">
        <v>120</v>
      </c>
      <c r="C53" s="49" t="s">
        <v>194</v>
      </c>
      <c r="D53" s="49" t="s">
        <v>145</v>
      </c>
      <c r="E53" s="49">
        <v>1023</v>
      </c>
      <c r="F53" s="49">
        <v>944</v>
      </c>
      <c r="G53" s="49">
        <v>0</v>
      </c>
      <c r="H53" s="49">
        <v>0</v>
      </c>
      <c r="I53" s="49">
        <v>1791</v>
      </c>
      <c r="J53" s="49">
        <v>1744</v>
      </c>
      <c r="K53" s="49">
        <v>5502</v>
      </c>
      <c r="L53" s="49" t="str">
        <f ca="1">IF(B53="","",OFFSET(table_admin1[[#Headers],[ADM1_PT]],MATCH(B53,admin1,0),1))</f>
        <v>MZ01</v>
      </c>
      <c r="M53" s="49" t="str">
        <f t="shared" ca="1" si="0"/>
        <v>MZ0104</v>
      </c>
      <c r="N53" s="49" t="e">
        <f ca="1">IF(#REF!="","",INDEX(admin3_pcode,MATCH(#REF!,OFFSET(admin3_start,MATCH(M53,admin2_linked_pcode,0),0,COUNTIF(admin2_linked_pcode,M53)),0)+MATCH(M53,admin2_linked_pcode,0)-1))</f>
        <v>#REF!</v>
      </c>
    </row>
    <row r="54" spans="1:14" x14ac:dyDescent="0.2">
      <c r="A54" s="58">
        <v>45323</v>
      </c>
      <c r="B54" s="49" t="s">
        <v>120</v>
      </c>
      <c r="C54" s="49" t="s">
        <v>199</v>
      </c>
      <c r="D54" s="49" t="s">
        <v>145</v>
      </c>
      <c r="E54" s="49">
        <v>503</v>
      </c>
      <c r="F54" s="49">
        <v>330</v>
      </c>
      <c r="G54" s="49">
        <v>0</v>
      </c>
      <c r="H54" s="49">
        <v>0</v>
      </c>
      <c r="I54" s="49">
        <v>528</v>
      </c>
      <c r="J54" s="49">
        <v>370</v>
      </c>
      <c r="K54" s="49">
        <v>1731</v>
      </c>
      <c r="L54" s="49" t="str">
        <f ca="1">IF(B54="","",OFFSET(table_admin1[[#Headers],[ADM1_PT]],MATCH(B54,admin1,0),1))</f>
        <v>MZ01</v>
      </c>
      <c r="M54" s="49" t="str">
        <f t="shared" ca="1" si="0"/>
        <v>MZ0105</v>
      </c>
      <c r="N54" s="49" t="e">
        <f ca="1">IF(#REF!="","",INDEX(admin3_pcode,MATCH(#REF!,OFFSET(admin3_start,MATCH(M54,admin2_linked_pcode,0),0,COUNTIF(admin2_linked_pcode,M54)),0)+MATCH(M54,admin2_linked_pcode,0)-1))</f>
        <v>#REF!</v>
      </c>
    </row>
    <row r="55" spans="1:14" x14ac:dyDescent="0.2">
      <c r="A55" s="58">
        <v>45323</v>
      </c>
      <c r="B55" s="49" t="s">
        <v>120</v>
      </c>
      <c r="C55" s="49" t="s">
        <v>220</v>
      </c>
      <c r="D55" s="49" t="s">
        <v>145</v>
      </c>
      <c r="E55" s="49">
        <v>137</v>
      </c>
      <c r="F55" s="49">
        <v>139</v>
      </c>
      <c r="G55" s="49">
        <v>0</v>
      </c>
      <c r="H55" s="49">
        <v>0</v>
      </c>
      <c r="I55" s="49">
        <v>37</v>
      </c>
      <c r="J55" s="49">
        <v>55</v>
      </c>
      <c r="K55" s="49">
        <v>368</v>
      </c>
      <c r="L55" s="49" t="str">
        <f ca="1">IF(B55="","",OFFSET(table_admin1[[#Headers],[ADM1_PT]],MATCH(B55,admin1,0),1))</f>
        <v>MZ01</v>
      </c>
      <c r="M55" s="49" t="str">
        <f t="shared" ca="1" si="0"/>
        <v>MZ0109</v>
      </c>
      <c r="N55" s="49" t="e">
        <f ca="1">IF(#REF!="","",INDEX(admin3_pcode,MATCH(#REF!,OFFSET(admin3_start,MATCH(M55,admin2_linked_pcode,0),0,COUNTIF(admin2_linked_pcode,M55)),0)+MATCH(M55,admin2_linked_pcode,0)-1))</f>
        <v>#REF!</v>
      </c>
    </row>
    <row r="56" spans="1:14" x14ac:dyDescent="0.2">
      <c r="A56" s="58">
        <v>45323</v>
      </c>
      <c r="B56" s="49" t="s">
        <v>120</v>
      </c>
      <c r="C56" s="49" t="s">
        <v>231</v>
      </c>
      <c r="D56" s="49" t="s">
        <v>145</v>
      </c>
      <c r="E56" s="49">
        <v>3</v>
      </c>
      <c r="F56" s="49">
        <v>14</v>
      </c>
      <c r="G56" s="49">
        <v>0</v>
      </c>
      <c r="H56" s="49">
        <v>0</v>
      </c>
      <c r="I56" s="49">
        <v>0</v>
      </c>
      <c r="J56" s="49">
        <v>0</v>
      </c>
      <c r="K56" s="49">
        <v>17</v>
      </c>
      <c r="L56" s="49" t="str">
        <f ca="1">IF(B56="","",OFFSET(table_admin1[[#Headers],[ADM1_PT]],MATCH(B56,admin1,0),1))</f>
        <v>MZ01</v>
      </c>
      <c r="M56" s="49" t="str">
        <f t="shared" ca="1" si="0"/>
        <v>MZ0111</v>
      </c>
      <c r="N56" s="49" t="e">
        <f ca="1">IF(#REF!="","",INDEX(admin3_pcode,MATCH(#REF!,OFFSET(admin3_start,MATCH(M56,admin2_linked_pcode,0),0,COUNTIF(admin2_linked_pcode,M56)),0)+MATCH(M56,admin2_linked_pcode,0)-1))</f>
        <v>#REF!</v>
      </c>
    </row>
    <row r="57" spans="1:14" x14ac:dyDescent="0.2">
      <c r="A57" s="58">
        <v>45323</v>
      </c>
      <c r="B57" s="49" t="s">
        <v>120</v>
      </c>
      <c r="C57" s="49" t="s">
        <v>128</v>
      </c>
      <c r="D57" s="49" t="s">
        <v>145</v>
      </c>
      <c r="E57" s="49">
        <v>0</v>
      </c>
      <c r="F57" s="49">
        <v>10</v>
      </c>
      <c r="G57" s="49">
        <v>0</v>
      </c>
      <c r="H57" s="49">
        <v>0</v>
      </c>
      <c r="I57" s="49">
        <v>0</v>
      </c>
      <c r="J57" s="49">
        <v>0</v>
      </c>
      <c r="K57" s="49">
        <v>10</v>
      </c>
      <c r="L57" s="49" t="str">
        <f ca="1">IF(B57="","",OFFSET(table_admin1[[#Headers],[ADM1_PT]],MATCH(B57,admin1,0),1))</f>
        <v>MZ01</v>
      </c>
      <c r="M57" s="49" t="str">
        <f t="shared" ca="1" si="0"/>
        <v>MZ0112</v>
      </c>
      <c r="N57" s="49" t="e">
        <f ca="1">IF(#REF!="","",INDEX(admin3_pcode,MATCH(#REF!,OFFSET(admin3_start,MATCH(M57,admin2_linked_pcode,0),0,COUNTIF(admin2_linked_pcode,M57)),0)+MATCH(M57,admin2_linked_pcode,0)-1))</f>
        <v>#REF!</v>
      </c>
    </row>
    <row r="58" spans="1:14" x14ac:dyDescent="0.2">
      <c r="A58" s="58">
        <v>45323</v>
      </c>
      <c r="B58" s="49" t="s">
        <v>120</v>
      </c>
      <c r="C58" s="49" t="s">
        <v>248</v>
      </c>
      <c r="D58" s="49" t="s">
        <v>145</v>
      </c>
      <c r="E58" s="49">
        <v>9</v>
      </c>
      <c r="F58" s="49">
        <v>6</v>
      </c>
      <c r="G58" s="49">
        <v>0</v>
      </c>
      <c r="H58" s="49">
        <v>0</v>
      </c>
      <c r="I58" s="49">
        <v>13</v>
      </c>
      <c r="J58" s="49">
        <v>12</v>
      </c>
      <c r="K58" s="49">
        <v>40</v>
      </c>
      <c r="L58" s="49" t="str">
        <f ca="1">IF(B58="","",OFFSET(table_admin1[[#Headers],[ADM1_PT]],MATCH(B58,admin1,0),1))</f>
        <v>MZ01</v>
      </c>
      <c r="M58" s="49" t="str">
        <f t="shared" ca="1" si="0"/>
        <v>MZ0116</v>
      </c>
      <c r="N58" s="49" t="e">
        <f ca="1">IF(#REF!="","",INDEX(admin3_pcode,MATCH(#REF!,OFFSET(admin3_start,MATCH(M58,admin2_linked_pcode,0),0,COUNTIF(admin2_linked_pcode,M58)),0)+MATCH(M58,admin2_linked_pcode,0)-1))</f>
        <v>#REF!</v>
      </c>
    </row>
    <row r="59" spans="1:14" x14ac:dyDescent="0.2">
      <c r="A59" s="58">
        <v>45323</v>
      </c>
      <c r="B59" s="49" t="s">
        <v>120</v>
      </c>
      <c r="C59" s="49" t="s">
        <v>121</v>
      </c>
      <c r="D59" s="49" t="s">
        <v>145</v>
      </c>
      <c r="E59" s="49">
        <v>37</v>
      </c>
      <c r="F59" s="49">
        <v>72</v>
      </c>
      <c r="G59" s="49">
        <v>0</v>
      </c>
      <c r="H59" s="49">
        <v>0</v>
      </c>
      <c r="I59" s="49">
        <v>61</v>
      </c>
      <c r="J59" s="49">
        <v>49</v>
      </c>
      <c r="K59" s="49">
        <v>219</v>
      </c>
      <c r="L59" s="49" t="str">
        <f ca="1">IF(B59="","",OFFSET(table_admin1[[#Headers],[ADM1_PT]],MATCH(B59,admin1,0),1))</f>
        <v>MZ01</v>
      </c>
      <c r="M59" s="49" t="str">
        <f t="shared" ca="1" si="0"/>
        <v>MZ0118</v>
      </c>
      <c r="N59" s="49" t="e">
        <f ca="1">IF(#REF!="","",INDEX(admin3_pcode,MATCH(#REF!,OFFSET(admin3_start,MATCH(M59,admin2_linked_pcode,0),0,COUNTIF(admin2_linked_pcode,M59)),0)+MATCH(M59,admin2_linked_pcode,0)-1))</f>
        <v>#REF!</v>
      </c>
    </row>
    <row r="60" spans="1:14" x14ac:dyDescent="0.2">
      <c r="A60" s="58">
        <v>45323</v>
      </c>
      <c r="B60" s="49" t="s">
        <v>120</v>
      </c>
      <c r="C60" s="49" t="s">
        <v>129</v>
      </c>
      <c r="D60" s="49" t="s">
        <v>146</v>
      </c>
      <c r="E60" s="49">
        <v>2900</v>
      </c>
      <c r="F60" s="49">
        <v>2529</v>
      </c>
      <c r="G60" s="49">
        <v>0</v>
      </c>
      <c r="H60" s="49">
        <v>0</v>
      </c>
      <c r="I60" s="49">
        <v>0</v>
      </c>
      <c r="J60" s="49">
        <v>0</v>
      </c>
      <c r="K60" s="49">
        <v>5429</v>
      </c>
      <c r="L60" s="49" t="str">
        <f ca="1">IF(B60="","",OFFSET(table_admin1[[#Headers],[ADM1_PT]],MATCH(B60,admin1,0),1))</f>
        <v>MZ01</v>
      </c>
      <c r="M60" s="49" t="str">
        <f t="shared" ca="1" si="0"/>
        <v>MZ0110</v>
      </c>
      <c r="N60" s="49" t="e">
        <f ca="1">IF(#REF!="","",INDEX(admin3_pcode,MATCH(#REF!,OFFSET(admin3_start,MATCH(M60,admin2_linked_pcode,0),0,COUNTIF(admin2_linked_pcode,M60)),0)+MATCH(M60,admin2_linked_pcode,0)-1))</f>
        <v>#REF!</v>
      </c>
    </row>
    <row r="61" spans="1:14" x14ac:dyDescent="0.2">
      <c r="A61" s="58">
        <v>45323</v>
      </c>
      <c r="B61" s="49" t="s">
        <v>120</v>
      </c>
      <c r="C61" s="49" t="s">
        <v>128</v>
      </c>
      <c r="D61" s="49" t="s">
        <v>146</v>
      </c>
      <c r="E61" s="49">
        <v>1406</v>
      </c>
      <c r="F61" s="49">
        <v>3279</v>
      </c>
      <c r="G61" s="49">
        <v>0</v>
      </c>
      <c r="H61" s="49">
        <v>0</v>
      </c>
      <c r="I61" s="49">
        <v>0</v>
      </c>
      <c r="J61" s="49">
        <v>0</v>
      </c>
      <c r="K61" s="49">
        <v>4685</v>
      </c>
      <c r="L61" s="49" t="str">
        <f ca="1">IF(B61="","",OFFSET(table_admin1[[#Headers],[ADM1_PT]],MATCH(B61,admin1,0),1))</f>
        <v>MZ01</v>
      </c>
      <c r="M61" s="49" t="str">
        <f t="shared" ca="1" si="0"/>
        <v>MZ0112</v>
      </c>
      <c r="N61" s="49" t="e">
        <f ca="1">IF(#REF!="","",INDEX(admin3_pcode,MATCH(#REF!,OFFSET(admin3_start,MATCH(M61,admin2_linked_pcode,0),0,COUNTIF(admin2_linked_pcode,M61)),0)+MATCH(M61,admin2_linked_pcode,0)-1))</f>
        <v>#REF!</v>
      </c>
    </row>
    <row r="62" spans="1:14" x14ac:dyDescent="0.2">
      <c r="A62" s="58">
        <v>45323</v>
      </c>
      <c r="B62" s="49" t="s">
        <v>120</v>
      </c>
      <c r="C62" s="49" t="s">
        <v>194</v>
      </c>
      <c r="D62" s="49" t="s">
        <v>1199</v>
      </c>
      <c r="E62" s="49">
        <v>6</v>
      </c>
      <c r="F62" s="49">
        <v>3</v>
      </c>
      <c r="G62" s="49">
        <v>0</v>
      </c>
      <c r="H62" s="49">
        <v>0</v>
      </c>
      <c r="I62" s="49">
        <v>0</v>
      </c>
      <c r="J62" s="49">
        <v>0</v>
      </c>
      <c r="K62" s="49">
        <v>9</v>
      </c>
      <c r="L62" s="49" t="str">
        <f ca="1">IF(B62="","",OFFSET(table_admin1[[#Headers],[ADM1_PT]],MATCH(B62,admin1,0),1))</f>
        <v>MZ01</v>
      </c>
      <c r="M62" s="49" t="str">
        <f t="shared" ca="1" si="0"/>
        <v>MZ0104</v>
      </c>
      <c r="N62" s="49" t="e">
        <f ca="1">IF(#REF!="","",INDEX(admin3_pcode,MATCH(#REF!,OFFSET(admin3_start,MATCH(M62,admin2_linked_pcode,0),0,COUNTIF(admin2_linked_pcode,M62)),0)+MATCH(M62,admin2_linked_pcode,0)-1))</f>
        <v>#REF!</v>
      </c>
    </row>
    <row r="63" spans="1:14" x14ac:dyDescent="0.2">
      <c r="A63" s="58">
        <v>45323</v>
      </c>
      <c r="B63" s="49" t="s">
        <v>120</v>
      </c>
      <c r="C63" s="49" t="s">
        <v>199</v>
      </c>
      <c r="D63" s="49" t="s">
        <v>1199</v>
      </c>
      <c r="E63" s="49">
        <v>25</v>
      </c>
      <c r="F63" s="49">
        <v>31</v>
      </c>
      <c r="G63" s="49">
        <v>0</v>
      </c>
      <c r="H63" s="49">
        <v>0</v>
      </c>
      <c r="I63" s="49">
        <v>0</v>
      </c>
      <c r="J63" s="49">
        <v>0</v>
      </c>
      <c r="K63" s="49">
        <v>56</v>
      </c>
      <c r="L63" s="49" t="str">
        <f ca="1">IF(B63="","",OFFSET(table_admin1[[#Headers],[ADM1_PT]],MATCH(B63,admin1,0),1))</f>
        <v>MZ01</v>
      </c>
      <c r="M63" s="49" t="str">
        <f t="shared" ca="1" si="0"/>
        <v>MZ0105</v>
      </c>
      <c r="N63" s="49" t="e">
        <f ca="1">IF(#REF!="","",INDEX(admin3_pcode,MATCH(#REF!,OFFSET(admin3_start,MATCH(M63,admin2_linked_pcode,0),0,COUNTIF(admin2_linked_pcode,M63)),0)+MATCH(M63,admin2_linked_pcode,0)-1))</f>
        <v>#REF!</v>
      </c>
    </row>
    <row r="64" spans="1:14" x14ac:dyDescent="0.2">
      <c r="A64" s="58">
        <v>45323</v>
      </c>
      <c r="B64" s="49" t="s">
        <v>120</v>
      </c>
      <c r="C64" s="49" t="s">
        <v>129</v>
      </c>
      <c r="D64" s="49" t="s">
        <v>1199</v>
      </c>
      <c r="E64" s="49">
        <v>0</v>
      </c>
      <c r="F64" s="49">
        <v>4</v>
      </c>
      <c r="G64" s="49">
        <v>0</v>
      </c>
      <c r="H64" s="49">
        <v>0</v>
      </c>
      <c r="I64" s="49">
        <v>0</v>
      </c>
      <c r="J64" s="49">
        <v>0</v>
      </c>
      <c r="K64" s="49">
        <v>4</v>
      </c>
      <c r="L64" s="49" t="str">
        <f ca="1">IF(B64="","",OFFSET(table_admin1[[#Headers],[ADM1_PT]],MATCH(B64,admin1,0),1))</f>
        <v>MZ01</v>
      </c>
      <c r="M64" s="49" t="str">
        <f t="shared" ca="1" si="0"/>
        <v>MZ0110</v>
      </c>
      <c r="N64" s="49" t="e">
        <f ca="1">IF(#REF!="","",INDEX(admin3_pcode,MATCH(#REF!,OFFSET(admin3_start,MATCH(M64,admin2_linked_pcode,0),0,COUNTIF(admin2_linked_pcode,M64)),0)+MATCH(M64,admin2_linked_pcode,0)-1))</f>
        <v>#REF!</v>
      </c>
    </row>
    <row r="65" spans="1:14" x14ac:dyDescent="0.2">
      <c r="A65" s="58">
        <v>45323</v>
      </c>
      <c r="B65" s="49" t="s">
        <v>120</v>
      </c>
      <c r="C65" s="49" t="s">
        <v>231</v>
      </c>
      <c r="D65" s="49" t="s">
        <v>1199</v>
      </c>
      <c r="E65" s="49">
        <v>12</v>
      </c>
      <c r="F65" s="49">
        <v>6</v>
      </c>
      <c r="G65" s="49">
        <v>0</v>
      </c>
      <c r="H65" s="49">
        <v>0</v>
      </c>
      <c r="I65" s="49">
        <v>0</v>
      </c>
      <c r="J65" s="49">
        <v>0</v>
      </c>
      <c r="K65" s="49">
        <v>18</v>
      </c>
      <c r="L65" s="49" t="str">
        <f ca="1">IF(B65="","",OFFSET(table_admin1[[#Headers],[ADM1_PT]],MATCH(B65,admin1,0),1))</f>
        <v>MZ01</v>
      </c>
      <c r="M65" s="49" t="str">
        <f t="shared" ca="1" si="0"/>
        <v>MZ0111</v>
      </c>
      <c r="N65" s="49" t="e">
        <f ca="1">IF(#REF!="","",INDEX(admin3_pcode,MATCH(#REF!,OFFSET(admin3_start,MATCH(M65,admin2_linked_pcode,0),0,COUNTIF(admin2_linked_pcode,M65)),0)+MATCH(M65,admin2_linked_pcode,0)-1))</f>
        <v>#REF!</v>
      </c>
    </row>
    <row r="66" spans="1:14" x14ac:dyDescent="0.2">
      <c r="A66" s="58">
        <v>45323</v>
      </c>
      <c r="B66" s="49" t="s">
        <v>120</v>
      </c>
      <c r="C66" s="49" t="s">
        <v>128</v>
      </c>
      <c r="D66" s="49" t="s">
        <v>1199</v>
      </c>
      <c r="E66" s="49">
        <v>30</v>
      </c>
      <c r="F66" s="49">
        <v>27</v>
      </c>
      <c r="G66" s="49">
        <v>0</v>
      </c>
      <c r="H66" s="49">
        <v>0</v>
      </c>
      <c r="I66" s="49">
        <v>0</v>
      </c>
      <c r="J66" s="49">
        <v>0</v>
      </c>
      <c r="K66" s="49">
        <v>57</v>
      </c>
      <c r="L66" s="49" t="str">
        <f ca="1">IF(B66="","",OFFSET(table_admin1[[#Headers],[ADM1_PT]],MATCH(B66,admin1,0),1))</f>
        <v>MZ01</v>
      </c>
      <c r="M66" s="49" t="str">
        <f t="shared" ca="1" si="0"/>
        <v>MZ0112</v>
      </c>
      <c r="N66" s="49" t="e">
        <f ca="1">IF(#REF!="","",INDEX(admin3_pcode,MATCH(#REF!,OFFSET(admin3_start,MATCH(M66,admin2_linked_pcode,0),0,COUNTIF(admin2_linked_pcode,M66)),0)+MATCH(M66,admin2_linked_pcode,0)-1))</f>
        <v>#REF!</v>
      </c>
    </row>
    <row r="67" spans="1:14" x14ac:dyDescent="0.2">
      <c r="A67" s="58">
        <v>45323</v>
      </c>
      <c r="B67" s="49" t="s">
        <v>120</v>
      </c>
      <c r="C67" s="49" t="s">
        <v>121</v>
      </c>
      <c r="D67" s="49" t="s">
        <v>1199</v>
      </c>
      <c r="E67" s="49">
        <v>5</v>
      </c>
      <c r="F67" s="49">
        <v>5</v>
      </c>
      <c r="G67" s="49">
        <v>0</v>
      </c>
      <c r="H67" s="49">
        <v>0</v>
      </c>
      <c r="I67" s="49">
        <v>0</v>
      </c>
      <c r="J67" s="49">
        <v>0</v>
      </c>
      <c r="K67" s="49">
        <v>10</v>
      </c>
      <c r="L67" s="49" t="str">
        <f ca="1">IF(B67="","",OFFSET(table_admin1[[#Headers],[ADM1_PT]],MATCH(B67,admin1,0),1))</f>
        <v>MZ01</v>
      </c>
      <c r="M67" s="49" t="str">
        <f t="shared" ca="1" si="0"/>
        <v>MZ0118</v>
      </c>
      <c r="N67" s="49" t="e">
        <f ca="1">IF(#REF!="","",INDEX(admin3_pcode,MATCH(#REF!,OFFSET(admin3_start,MATCH(M67,admin2_linked_pcode,0),0,COUNTIF(admin2_linked_pcode,M67)),0)+MATCH(M67,admin2_linked_pcode,0)-1))</f>
        <v>#REF!</v>
      </c>
    </row>
    <row r="68" spans="1:14" x14ac:dyDescent="0.2">
      <c r="A68" s="58">
        <v>45323</v>
      </c>
      <c r="B68" s="49" t="s">
        <v>120</v>
      </c>
      <c r="C68" s="49" t="s">
        <v>127</v>
      </c>
      <c r="D68" s="49" t="s">
        <v>1202</v>
      </c>
      <c r="E68" s="49">
        <v>20</v>
      </c>
      <c r="F68" s="49">
        <v>41</v>
      </c>
      <c r="G68" s="49">
        <v>0</v>
      </c>
      <c r="H68" s="49">
        <v>0</v>
      </c>
      <c r="I68" s="49">
        <v>0</v>
      </c>
      <c r="J68" s="49">
        <v>0</v>
      </c>
      <c r="K68" s="49">
        <v>61</v>
      </c>
      <c r="L68" s="49" t="str">
        <f ca="1">IF(B68="","",OFFSET(table_admin1[[#Headers],[ADM1_PT]],MATCH(B68,admin1,0),1))</f>
        <v>MZ01</v>
      </c>
      <c r="M68" s="49" t="str">
        <f t="shared" ca="1" si="0"/>
        <v>MZ0101</v>
      </c>
      <c r="N68" s="49" t="e">
        <f ca="1">IF(#REF!="","",INDEX(admin3_pcode,MATCH(#REF!,OFFSET(admin3_start,MATCH(M68,admin2_linked_pcode,0),0,COUNTIF(admin2_linked_pcode,M68)),0)+MATCH(M68,admin2_linked_pcode,0)-1))</f>
        <v>#REF!</v>
      </c>
    </row>
    <row r="69" spans="1:14" x14ac:dyDescent="0.2">
      <c r="A69" s="58">
        <v>45323</v>
      </c>
      <c r="B69" s="49" t="s">
        <v>120</v>
      </c>
      <c r="C69" s="49" t="s">
        <v>183</v>
      </c>
      <c r="D69" s="49" t="s">
        <v>1202</v>
      </c>
      <c r="E69" s="49">
        <v>43</v>
      </c>
      <c r="F69" s="49">
        <v>71</v>
      </c>
      <c r="G69" s="49">
        <v>1</v>
      </c>
      <c r="H69" s="49">
        <v>1</v>
      </c>
      <c r="I69" s="49">
        <v>0</v>
      </c>
      <c r="J69" s="49">
        <v>0</v>
      </c>
      <c r="K69" s="49">
        <v>114</v>
      </c>
      <c r="L69" s="49" t="str">
        <f ca="1">IF(B69="","",OFFSET(table_admin1[[#Headers],[ADM1_PT]],MATCH(B69,admin1,0),1))</f>
        <v>MZ01</v>
      </c>
      <c r="M69" s="49" t="str">
        <f t="shared" ca="1" si="0"/>
        <v>MZ0102</v>
      </c>
      <c r="N69" s="49" t="e">
        <f ca="1">IF(#REF!="","",INDEX(admin3_pcode,MATCH(#REF!,OFFSET(admin3_start,MATCH(M69,admin2_linked_pcode,0),0,COUNTIF(admin2_linked_pcode,M69)),0)+MATCH(M69,admin2_linked_pcode,0)-1))</f>
        <v>#REF!</v>
      </c>
    </row>
    <row r="70" spans="1:14" x14ac:dyDescent="0.2">
      <c r="A70" s="58">
        <v>45323</v>
      </c>
      <c r="B70" s="49" t="s">
        <v>120</v>
      </c>
      <c r="C70" s="49" t="s">
        <v>126</v>
      </c>
      <c r="D70" s="49" t="s">
        <v>1202</v>
      </c>
      <c r="E70" s="49">
        <v>137</v>
      </c>
      <c r="F70" s="49">
        <v>104</v>
      </c>
      <c r="G70" s="49">
        <v>0</v>
      </c>
      <c r="H70" s="49">
        <v>0</v>
      </c>
      <c r="I70" s="49">
        <v>0</v>
      </c>
      <c r="J70" s="49">
        <v>0</v>
      </c>
      <c r="K70" s="49">
        <v>241</v>
      </c>
      <c r="L70" s="49" t="str">
        <f ca="1">IF(B70="","",OFFSET(table_admin1[[#Headers],[ADM1_PT]],MATCH(B70,admin1,0),1))</f>
        <v>MZ01</v>
      </c>
      <c r="M70" s="49" t="str">
        <f t="shared" ref="M70:M133" ca="1" si="1">IF(C70="","",INDEX(admin2_pcode,MATCH(C70,OFFSET(admin2_start,MATCH(L70,admin1_linked_pcode,0),0,COUNTIF(admin1_linked_pcode,L70)),0)+MATCH(L70,admin1_linked_pcode,0)-1))</f>
        <v>MZ0103</v>
      </c>
      <c r="N70" s="49" t="e">
        <f ca="1">IF(#REF!="","",INDEX(admin3_pcode,MATCH(#REF!,OFFSET(admin3_start,MATCH(M70,admin2_linked_pcode,0),0,COUNTIF(admin2_linked_pcode,M70)),0)+MATCH(M70,admin2_linked_pcode,0)-1))</f>
        <v>#REF!</v>
      </c>
    </row>
    <row r="71" spans="1:14" x14ac:dyDescent="0.2">
      <c r="A71" s="58">
        <v>45323</v>
      </c>
      <c r="B71" s="49" t="s">
        <v>120</v>
      </c>
      <c r="C71" s="49" t="s">
        <v>194</v>
      </c>
      <c r="D71" s="49" t="s">
        <v>1202</v>
      </c>
      <c r="E71" s="49">
        <v>14</v>
      </c>
      <c r="F71" s="49">
        <v>35</v>
      </c>
      <c r="G71" s="49">
        <v>0</v>
      </c>
      <c r="H71" s="49">
        <v>0</v>
      </c>
      <c r="I71" s="49">
        <v>0</v>
      </c>
      <c r="J71" s="49">
        <v>0</v>
      </c>
      <c r="K71" s="49">
        <v>49</v>
      </c>
      <c r="L71" s="49" t="str">
        <f ca="1">IF(B71="","",OFFSET(table_admin1[[#Headers],[ADM1_PT]],MATCH(B71,admin1,0),1))</f>
        <v>MZ01</v>
      </c>
      <c r="M71" s="49" t="str">
        <f t="shared" ca="1" si="1"/>
        <v>MZ0104</v>
      </c>
      <c r="N71" s="49" t="e">
        <f ca="1">IF(#REF!="","",INDEX(admin3_pcode,MATCH(#REF!,OFFSET(admin3_start,MATCH(M71,admin2_linked_pcode,0),0,COUNTIF(admin2_linked_pcode,M71)),0)+MATCH(M71,admin2_linked_pcode,0)-1))</f>
        <v>#REF!</v>
      </c>
    </row>
    <row r="72" spans="1:14" x14ac:dyDescent="0.2">
      <c r="A72" s="58">
        <v>45323</v>
      </c>
      <c r="B72" s="49" t="s">
        <v>120</v>
      </c>
      <c r="C72" s="49" t="s">
        <v>199</v>
      </c>
      <c r="D72" s="49" t="s">
        <v>1202</v>
      </c>
      <c r="E72" s="49">
        <v>87</v>
      </c>
      <c r="F72" s="49">
        <v>54</v>
      </c>
      <c r="G72" s="49">
        <v>0</v>
      </c>
      <c r="H72" s="49">
        <v>0</v>
      </c>
      <c r="I72" s="49">
        <v>0</v>
      </c>
      <c r="J72" s="49">
        <v>0</v>
      </c>
      <c r="K72" s="49">
        <v>141</v>
      </c>
      <c r="L72" s="49" t="str">
        <f ca="1">IF(B72="","",OFFSET(table_admin1[[#Headers],[ADM1_PT]],MATCH(B72,admin1,0),1))</f>
        <v>MZ01</v>
      </c>
      <c r="M72" s="49" t="str">
        <f t="shared" ca="1" si="1"/>
        <v>MZ0105</v>
      </c>
      <c r="N72" s="49" t="e">
        <f ca="1">IF(#REF!="","",INDEX(admin3_pcode,MATCH(#REF!,OFFSET(admin3_start,MATCH(M72,admin2_linked_pcode,0),0,COUNTIF(admin2_linked_pcode,M72)),0)+MATCH(M72,admin2_linked_pcode,0)-1))</f>
        <v>#REF!</v>
      </c>
    </row>
    <row r="73" spans="1:14" x14ac:dyDescent="0.2">
      <c r="A73" s="58">
        <v>45323</v>
      </c>
      <c r="B73" s="49" t="s">
        <v>120</v>
      </c>
      <c r="C73" s="49" t="s">
        <v>205</v>
      </c>
      <c r="D73" s="49" t="s">
        <v>1202</v>
      </c>
      <c r="E73" s="49">
        <v>7</v>
      </c>
      <c r="F73" s="49">
        <v>24</v>
      </c>
      <c r="G73" s="49">
        <v>0</v>
      </c>
      <c r="H73" s="49">
        <v>0</v>
      </c>
      <c r="I73" s="49">
        <v>0</v>
      </c>
      <c r="J73" s="49">
        <v>0</v>
      </c>
      <c r="K73" s="49">
        <v>31</v>
      </c>
      <c r="L73" s="49" t="str">
        <f ca="1">IF(B73="","",OFFSET(table_admin1[[#Headers],[ADM1_PT]],MATCH(B73,admin1,0),1))</f>
        <v>MZ01</v>
      </c>
      <c r="M73" s="49" t="str">
        <f t="shared" ca="1" si="1"/>
        <v>MZ0106</v>
      </c>
      <c r="N73" s="49" t="e">
        <f ca="1">IF(#REF!="","",INDEX(admin3_pcode,MATCH(#REF!,OFFSET(admin3_start,MATCH(M73,admin2_linked_pcode,0),0,COUNTIF(admin2_linked_pcode,M73)),0)+MATCH(M73,admin2_linked_pcode,0)-1))</f>
        <v>#REF!</v>
      </c>
    </row>
    <row r="74" spans="1:14" x14ac:dyDescent="0.2">
      <c r="A74" s="58">
        <v>45323</v>
      </c>
      <c r="B74" s="49" t="s">
        <v>120</v>
      </c>
      <c r="C74" s="49" t="s">
        <v>131</v>
      </c>
      <c r="D74" s="49" t="s">
        <v>1202</v>
      </c>
      <c r="E74" s="49">
        <v>0</v>
      </c>
      <c r="F74" s="49">
        <v>1</v>
      </c>
      <c r="G74" s="49">
        <v>0</v>
      </c>
      <c r="H74" s="49">
        <v>0</v>
      </c>
      <c r="I74" s="49">
        <v>0</v>
      </c>
      <c r="J74" s="49">
        <v>0</v>
      </c>
      <c r="K74" s="49">
        <v>1</v>
      </c>
      <c r="L74" s="49" t="str">
        <f ca="1">IF(B74="","",OFFSET(table_admin1[[#Headers],[ADM1_PT]],MATCH(B74,admin1,0),1))</f>
        <v>MZ01</v>
      </c>
      <c r="M74" s="49" t="str">
        <f t="shared" ca="1" si="1"/>
        <v>MZ0107</v>
      </c>
      <c r="N74" s="49" t="e">
        <f ca="1">IF(#REF!="","",INDEX(admin3_pcode,MATCH(#REF!,OFFSET(admin3_start,MATCH(M74,admin2_linked_pcode,0),0,COUNTIF(admin2_linked_pcode,M74)),0)+MATCH(M74,admin2_linked_pcode,0)-1))</f>
        <v>#REF!</v>
      </c>
    </row>
    <row r="75" spans="1:14" x14ac:dyDescent="0.2">
      <c r="A75" s="58">
        <v>45323</v>
      </c>
      <c r="B75" s="49" t="s">
        <v>120</v>
      </c>
      <c r="C75" s="49" t="s">
        <v>129</v>
      </c>
      <c r="D75" s="49" t="s">
        <v>1202</v>
      </c>
      <c r="E75" s="49">
        <v>510</v>
      </c>
      <c r="F75" s="49">
        <v>512</v>
      </c>
      <c r="G75" s="49">
        <v>0</v>
      </c>
      <c r="H75" s="49">
        <v>0</v>
      </c>
      <c r="I75" s="49">
        <v>0</v>
      </c>
      <c r="J75" s="49">
        <v>0</v>
      </c>
      <c r="K75" s="49">
        <v>1022</v>
      </c>
      <c r="L75" s="49" t="str">
        <f ca="1">IF(B75="","",OFFSET(table_admin1[[#Headers],[ADM1_PT]],MATCH(B75,admin1,0),1))</f>
        <v>MZ01</v>
      </c>
      <c r="M75" s="49" t="str">
        <f t="shared" ca="1" si="1"/>
        <v>MZ0110</v>
      </c>
      <c r="N75" s="49" t="e">
        <f ca="1">IF(#REF!="","",INDEX(admin3_pcode,MATCH(#REF!,OFFSET(admin3_start,MATCH(M75,admin2_linked_pcode,0),0,COUNTIF(admin2_linked_pcode,M75)),0)+MATCH(M75,admin2_linked_pcode,0)-1))</f>
        <v>#REF!</v>
      </c>
    </row>
    <row r="76" spans="1:14" x14ac:dyDescent="0.2">
      <c r="A76" s="58">
        <v>45323</v>
      </c>
      <c r="B76" s="49" t="s">
        <v>120</v>
      </c>
      <c r="C76" s="49" t="s">
        <v>231</v>
      </c>
      <c r="D76" s="49" t="s">
        <v>1202</v>
      </c>
      <c r="E76" s="49">
        <v>16</v>
      </c>
      <c r="F76" s="49">
        <v>24</v>
      </c>
      <c r="G76" s="49">
        <v>0</v>
      </c>
      <c r="H76" s="49">
        <v>0</v>
      </c>
      <c r="I76" s="49">
        <v>0</v>
      </c>
      <c r="J76" s="49">
        <v>0</v>
      </c>
      <c r="K76" s="49">
        <v>40</v>
      </c>
      <c r="L76" s="49" t="str">
        <f ca="1">IF(B76="","",OFFSET(table_admin1[[#Headers],[ADM1_PT]],MATCH(B76,admin1,0),1))</f>
        <v>MZ01</v>
      </c>
      <c r="M76" s="49" t="str">
        <f t="shared" ca="1" si="1"/>
        <v>MZ0111</v>
      </c>
      <c r="N76" s="49" t="e">
        <f ca="1">IF(#REF!="","",INDEX(admin3_pcode,MATCH(#REF!,OFFSET(admin3_start,MATCH(M76,admin2_linked_pcode,0),0,COUNTIF(admin2_linked_pcode,M76)),0)+MATCH(M76,admin2_linked_pcode,0)-1))</f>
        <v>#REF!</v>
      </c>
    </row>
    <row r="77" spans="1:14" x14ac:dyDescent="0.2">
      <c r="A77" s="58">
        <v>45323</v>
      </c>
      <c r="B77" s="49" t="s">
        <v>120</v>
      </c>
      <c r="C77" s="49" t="s">
        <v>128</v>
      </c>
      <c r="D77" s="49" t="s">
        <v>1202</v>
      </c>
      <c r="E77" s="49">
        <v>251</v>
      </c>
      <c r="F77" s="49">
        <v>270</v>
      </c>
      <c r="G77" s="49">
        <v>0</v>
      </c>
      <c r="H77" s="49">
        <v>0</v>
      </c>
      <c r="I77" s="49">
        <v>0</v>
      </c>
      <c r="J77" s="49">
        <v>0</v>
      </c>
      <c r="K77" s="49">
        <v>521</v>
      </c>
      <c r="L77" s="49" t="str">
        <f ca="1">IF(B77="","",OFFSET(table_admin1[[#Headers],[ADM1_PT]],MATCH(B77,admin1,0),1))</f>
        <v>MZ01</v>
      </c>
      <c r="M77" s="49" t="str">
        <f t="shared" ca="1" si="1"/>
        <v>MZ0112</v>
      </c>
      <c r="N77" s="49" t="e">
        <f ca="1">IF(#REF!="","",INDEX(admin3_pcode,MATCH(#REF!,OFFSET(admin3_start,MATCH(M77,admin2_linked_pcode,0),0,COUNTIF(admin2_linked_pcode,M77)),0)+MATCH(M77,admin2_linked_pcode,0)-1))</f>
        <v>#REF!</v>
      </c>
    </row>
    <row r="78" spans="1:14" x14ac:dyDescent="0.2">
      <c r="A78" s="58">
        <v>45323</v>
      </c>
      <c r="B78" s="49" t="s">
        <v>120</v>
      </c>
      <c r="C78" s="49" t="s">
        <v>245</v>
      </c>
      <c r="D78" s="49" t="s">
        <v>1202</v>
      </c>
      <c r="E78" s="49">
        <v>14</v>
      </c>
      <c r="F78" s="49">
        <v>20</v>
      </c>
      <c r="G78" s="49">
        <v>0</v>
      </c>
      <c r="H78" s="49">
        <v>0</v>
      </c>
      <c r="I78" s="49">
        <v>0</v>
      </c>
      <c r="J78" s="49">
        <v>0</v>
      </c>
      <c r="K78" s="49">
        <v>34</v>
      </c>
      <c r="L78" s="49" t="str">
        <f ca="1">IF(B78="","",OFFSET(table_admin1[[#Headers],[ADM1_PT]],MATCH(B78,admin1,0),1))</f>
        <v>MZ01</v>
      </c>
      <c r="M78" s="49" t="str">
        <f t="shared" ca="1" si="1"/>
        <v>MZ0115</v>
      </c>
      <c r="N78" s="49" t="e">
        <f ca="1">IF(#REF!="","",INDEX(admin3_pcode,MATCH(#REF!,OFFSET(admin3_start,MATCH(M78,admin2_linked_pcode,0),0,COUNTIF(admin2_linked_pcode,M78)),0)+MATCH(M78,admin2_linked_pcode,0)-1))</f>
        <v>#REF!</v>
      </c>
    </row>
    <row r="79" spans="1:14" x14ac:dyDescent="0.2">
      <c r="A79" s="58">
        <v>45323</v>
      </c>
      <c r="B79" s="49" t="s">
        <v>120</v>
      </c>
      <c r="C79" s="49" t="s">
        <v>248</v>
      </c>
      <c r="D79" s="49" t="s">
        <v>1202</v>
      </c>
      <c r="E79" s="49">
        <v>139</v>
      </c>
      <c r="F79" s="49">
        <v>127</v>
      </c>
      <c r="G79" s="49">
        <v>0</v>
      </c>
      <c r="H79" s="49">
        <v>0</v>
      </c>
      <c r="I79" s="49">
        <v>0</v>
      </c>
      <c r="J79" s="49">
        <v>0</v>
      </c>
      <c r="K79" s="49">
        <v>266</v>
      </c>
      <c r="L79" s="49" t="str">
        <f ca="1">IF(B79="","",OFFSET(table_admin1[[#Headers],[ADM1_PT]],MATCH(B79,admin1,0),1))</f>
        <v>MZ01</v>
      </c>
      <c r="M79" s="49" t="str">
        <f t="shared" ca="1" si="1"/>
        <v>MZ0116</v>
      </c>
      <c r="N79" s="49" t="e">
        <f ca="1">IF(#REF!="","",INDEX(admin3_pcode,MATCH(#REF!,OFFSET(admin3_start,MATCH(M79,admin2_linked_pcode,0),0,COUNTIF(admin2_linked_pcode,M79)),0)+MATCH(M79,admin2_linked_pcode,0)-1))</f>
        <v>#REF!</v>
      </c>
    </row>
    <row r="80" spans="1:14" x14ac:dyDescent="0.2">
      <c r="A80" s="58">
        <v>45323</v>
      </c>
      <c r="B80" s="49" t="s">
        <v>120</v>
      </c>
      <c r="C80" s="49" t="s">
        <v>121</v>
      </c>
      <c r="D80" s="49" t="s">
        <v>1202</v>
      </c>
      <c r="E80" s="49">
        <v>10</v>
      </c>
      <c r="F80" s="49">
        <v>22</v>
      </c>
      <c r="G80" s="49">
        <v>0</v>
      </c>
      <c r="H80" s="49">
        <v>0</v>
      </c>
      <c r="I80" s="49">
        <v>0</v>
      </c>
      <c r="J80" s="49">
        <v>0</v>
      </c>
      <c r="K80" s="49">
        <v>32</v>
      </c>
      <c r="L80" s="49" t="str">
        <f ca="1">IF(B80="","",OFFSET(table_admin1[[#Headers],[ADM1_PT]],MATCH(B80,admin1,0),1))</f>
        <v>MZ01</v>
      </c>
      <c r="M80" s="49" t="str">
        <f t="shared" ca="1" si="1"/>
        <v>MZ0118</v>
      </c>
      <c r="N80" s="49" t="e">
        <f ca="1">IF(#REF!="","",INDEX(admin3_pcode,MATCH(#REF!,OFFSET(admin3_start,MATCH(M80,admin2_linked_pcode,0),0,COUNTIF(admin2_linked_pcode,M80)),0)+MATCH(M80,admin2_linked_pcode,0)-1))</f>
        <v>#REF!</v>
      </c>
    </row>
    <row r="81" spans="1:14" x14ac:dyDescent="0.2">
      <c r="A81" s="58">
        <v>45352</v>
      </c>
      <c r="B81" s="49" t="s">
        <v>120</v>
      </c>
      <c r="C81" s="49" t="s">
        <v>127</v>
      </c>
      <c r="D81" s="49" t="s">
        <v>144</v>
      </c>
      <c r="E81" s="49">
        <v>954</v>
      </c>
      <c r="F81" s="49">
        <v>838</v>
      </c>
      <c r="G81" s="49">
        <v>0</v>
      </c>
      <c r="H81" s="49">
        <v>0</v>
      </c>
      <c r="I81" s="49">
        <v>0</v>
      </c>
      <c r="J81" s="49">
        <v>0</v>
      </c>
      <c r="K81" s="49">
        <v>1792</v>
      </c>
      <c r="L81" s="49" t="str">
        <f ca="1">IF(B81="","",OFFSET(table_admin1[[#Headers],[ADM1_PT]],MATCH(B81,admin1,0),1))</f>
        <v>MZ01</v>
      </c>
      <c r="M81" s="49" t="str">
        <f t="shared" ca="1" si="1"/>
        <v>MZ0101</v>
      </c>
      <c r="N81" s="49" t="e">
        <f ca="1">IF(#REF!="","",INDEX(admin3_pcode,MATCH(#REF!,OFFSET(admin3_start,MATCH(M81,admin2_linked_pcode,0),0,COUNTIF(admin2_linked_pcode,M81)),0)+MATCH(M81,admin2_linked_pcode,0)-1))</f>
        <v>#REF!</v>
      </c>
    </row>
    <row r="82" spans="1:14" x14ac:dyDescent="0.2">
      <c r="A82" s="58">
        <v>45352</v>
      </c>
      <c r="B82" s="49" t="s">
        <v>120</v>
      </c>
      <c r="C82" s="49" t="s">
        <v>126</v>
      </c>
      <c r="D82" s="49" t="s">
        <v>144</v>
      </c>
      <c r="E82" s="49">
        <v>2028</v>
      </c>
      <c r="F82" s="49">
        <v>1377</v>
      </c>
      <c r="G82" s="49">
        <v>3</v>
      </c>
      <c r="H82" s="49">
        <v>4</v>
      </c>
      <c r="I82" s="49">
        <v>12</v>
      </c>
      <c r="J82" s="49">
        <v>6</v>
      </c>
      <c r="K82" s="49">
        <v>3423</v>
      </c>
      <c r="L82" s="49" t="str">
        <f ca="1">IF(B82="","",OFFSET(table_admin1[[#Headers],[ADM1_PT]],MATCH(B82,admin1,0),1))</f>
        <v>MZ01</v>
      </c>
      <c r="M82" s="49" t="str">
        <f t="shared" ca="1" si="1"/>
        <v>MZ0103</v>
      </c>
      <c r="N82" s="49" t="e">
        <f ca="1">IF(#REF!="","",INDEX(admin3_pcode,MATCH(#REF!,OFFSET(admin3_start,MATCH(M82,admin2_linked_pcode,0),0,COUNTIF(admin2_linked_pcode,M82)),0)+MATCH(M82,admin2_linked_pcode,0)-1))</f>
        <v>#REF!</v>
      </c>
    </row>
    <row r="83" spans="1:14" x14ac:dyDescent="0.2">
      <c r="A83" s="58">
        <v>45352</v>
      </c>
      <c r="B83" s="49" t="s">
        <v>120</v>
      </c>
      <c r="C83" s="49" t="s">
        <v>194</v>
      </c>
      <c r="D83" s="49" t="s">
        <v>144</v>
      </c>
      <c r="E83" s="49">
        <v>285</v>
      </c>
      <c r="F83" s="49">
        <v>289</v>
      </c>
      <c r="G83" s="49">
        <v>0</v>
      </c>
      <c r="H83" s="49">
        <v>0</v>
      </c>
      <c r="I83" s="49">
        <v>45</v>
      </c>
      <c r="J83" s="49">
        <v>11</v>
      </c>
      <c r="K83" s="49">
        <v>630</v>
      </c>
      <c r="L83" s="49" t="str">
        <f ca="1">IF(B83="","",OFFSET(table_admin1[[#Headers],[ADM1_PT]],MATCH(B83,admin1,0),1))</f>
        <v>MZ01</v>
      </c>
      <c r="M83" s="49" t="str">
        <f t="shared" ca="1" si="1"/>
        <v>MZ0104</v>
      </c>
      <c r="N83" s="49" t="e">
        <f ca="1">IF(#REF!="","",INDEX(admin3_pcode,MATCH(#REF!,OFFSET(admin3_start,MATCH(M83,admin2_linked_pcode,0),0,COUNTIF(admin2_linked_pcode,M83)),0)+MATCH(M83,admin2_linked_pcode,0)-1))</f>
        <v>#REF!</v>
      </c>
    </row>
    <row r="84" spans="1:14" x14ac:dyDescent="0.2">
      <c r="A84" s="58">
        <v>45352</v>
      </c>
      <c r="B84" s="49" t="s">
        <v>120</v>
      </c>
      <c r="C84" s="49" t="s">
        <v>199</v>
      </c>
      <c r="D84" s="49" t="s">
        <v>144</v>
      </c>
      <c r="E84" s="49">
        <v>5</v>
      </c>
      <c r="F84" s="49">
        <v>7</v>
      </c>
      <c r="G84" s="49">
        <v>0</v>
      </c>
      <c r="H84" s="49">
        <v>0</v>
      </c>
      <c r="I84" s="49">
        <v>0</v>
      </c>
      <c r="J84" s="49">
        <v>0</v>
      </c>
      <c r="K84" s="49">
        <v>12</v>
      </c>
      <c r="L84" s="49" t="str">
        <f ca="1">IF(B84="","",OFFSET(table_admin1[[#Headers],[ADM1_PT]],MATCH(B84,admin1,0),1))</f>
        <v>MZ01</v>
      </c>
      <c r="M84" s="49" t="str">
        <f t="shared" ca="1" si="1"/>
        <v>MZ0105</v>
      </c>
      <c r="N84" s="49" t="e">
        <f ca="1">IF(#REF!="","",INDEX(admin3_pcode,MATCH(#REF!,OFFSET(admin3_start,MATCH(M84,admin2_linked_pcode,0),0,COUNTIF(admin2_linked_pcode,M84)),0)+MATCH(M84,admin2_linked_pcode,0)-1))</f>
        <v>#REF!</v>
      </c>
    </row>
    <row r="85" spans="1:14" x14ac:dyDescent="0.2">
      <c r="A85" s="58">
        <v>45352</v>
      </c>
      <c r="B85" s="49" t="s">
        <v>120</v>
      </c>
      <c r="C85" s="49" t="s">
        <v>205</v>
      </c>
      <c r="D85" s="49" t="s">
        <v>144</v>
      </c>
      <c r="E85" s="49">
        <v>1167</v>
      </c>
      <c r="F85" s="49">
        <v>1226</v>
      </c>
      <c r="G85" s="49">
        <v>0</v>
      </c>
      <c r="H85" s="49">
        <v>0</v>
      </c>
      <c r="I85" s="49">
        <v>0</v>
      </c>
      <c r="J85" s="49">
        <v>0</v>
      </c>
      <c r="K85" s="49">
        <v>2393</v>
      </c>
      <c r="L85" s="49" t="str">
        <f ca="1">IF(B85="","",OFFSET(table_admin1[[#Headers],[ADM1_PT]],MATCH(B85,admin1,0),1))</f>
        <v>MZ01</v>
      </c>
      <c r="M85" s="49" t="str">
        <f t="shared" ca="1" si="1"/>
        <v>MZ0106</v>
      </c>
      <c r="N85" s="49" t="e">
        <f ca="1">IF(#REF!="","",INDEX(admin3_pcode,MATCH(#REF!,OFFSET(admin3_start,MATCH(M85,admin2_linked_pcode,0),0,COUNTIF(admin2_linked_pcode,M85)),0)+MATCH(M85,admin2_linked_pcode,0)-1))</f>
        <v>#REF!</v>
      </c>
    </row>
    <row r="86" spans="1:14" x14ac:dyDescent="0.2">
      <c r="A86" s="58">
        <v>45352</v>
      </c>
      <c r="B86" s="49" t="s">
        <v>120</v>
      </c>
      <c r="C86" s="49" t="s">
        <v>220</v>
      </c>
      <c r="D86" s="49" t="s">
        <v>144</v>
      </c>
      <c r="E86" s="49">
        <v>6</v>
      </c>
      <c r="F86" s="49">
        <v>11</v>
      </c>
      <c r="G86" s="49">
        <v>0</v>
      </c>
      <c r="H86" s="49">
        <v>0</v>
      </c>
      <c r="I86" s="49">
        <v>0</v>
      </c>
      <c r="J86" s="49">
        <v>2</v>
      </c>
      <c r="K86" s="49">
        <v>19</v>
      </c>
      <c r="L86" s="49" t="str">
        <f ca="1">IF(B86="","",OFFSET(table_admin1[[#Headers],[ADM1_PT]],MATCH(B86,admin1,0),1))</f>
        <v>MZ01</v>
      </c>
      <c r="M86" s="49" t="str">
        <f t="shared" ca="1" si="1"/>
        <v>MZ0109</v>
      </c>
      <c r="N86" s="49" t="e">
        <f ca="1">IF(#REF!="","",INDEX(admin3_pcode,MATCH(#REF!,OFFSET(admin3_start,MATCH(M86,admin2_linked_pcode,0),0,COUNTIF(admin2_linked_pcode,M86)),0)+MATCH(M86,admin2_linked_pcode,0)-1))</f>
        <v>#REF!</v>
      </c>
    </row>
    <row r="87" spans="1:14" x14ac:dyDescent="0.2">
      <c r="A87" s="58">
        <v>45352</v>
      </c>
      <c r="B87" s="49" t="s">
        <v>120</v>
      </c>
      <c r="C87" s="49" t="s">
        <v>129</v>
      </c>
      <c r="D87" s="49" t="s">
        <v>144</v>
      </c>
      <c r="E87" s="49">
        <v>7038</v>
      </c>
      <c r="F87" s="49">
        <v>6448</v>
      </c>
      <c r="G87" s="49">
        <v>0</v>
      </c>
      <c r="H87" s="49">
        <v>0</v>
      </c>
      <c r="I87" s="49">
        <v>0</v>
      </c>
      <c r="J87" s="49">
        <v>0</v>
      </c>
      <c r="K87" s="49">
        <v>13486</v>
      </c>
      <c r="L87" s="49" t="str">
        <f ca="1">IF(B87="","",OFFSET(table_admin1[[#Headers],[ADM1_PT]],MATCH(B87,admin1,0),1))</f>
        <v>MZ01</v>
      </c>
      <c r="M87" s="49" t="str">
        <f t="shared" ca="1" si="1"/>
        <v>MZ0110</v>
      </c>
      <c r="N87" s="49" t="e">
        <f ca="1">IF(#REF!="","",INDEX(admin3_pcode,MATCH(#REF!,OFFSET(admin3_start,MATCH(M87,admin2_linked_pcode,0),0,COUNTIF(admin2_linked_pcode,M87)),0)+MATCH(M87,admin2_linked_pcode,0)-1))</f>
        <v>#REF!</v>
      </c>
    </row>
    <row r="88" spans="1:14" x14ac:dyDescent="0.2">
      <c r="A88" s="58">
        <v>45352</v>
      </c>
      <c r="B88" s="49" t="s">
        <v>120</v>
      </c>
      <c r="C88" s="49" t="s">
        <v>128</v>
      </c>
      <c r="D88" s="49" t="s">
        <v>144</v>
      </c>
      <c r="E88" s="49">
        <v>5846</v>
      </c>
      <c r="F88" s="49">
        <v>5011</v>
      </c>
      <c r="G88" s="49">
        <v>0</v>
      </c>
      <c r="H88" s="49">
        <v>0</v>
      </c>
      <c r="I88" s="49">
        <v>0</v>
      </c>
      <c r="J88" s="49">
        <v>0</v>
      </c>
      <c r="K88" s="49">
        <v>10857</v>
      </c>
      <c r="L88" s="49" t="str">
        <f ca="1">IF(B88="","",OFFSET(table_admin1[[#Headers],[ADM1_PT]],MATCH(B88,admin1,0),1))</f>
        <v>MZ01</v>
      </c>
      <c r="M88" s="49" t="str">
        <f t="shared" ca="1" si="1"/>
        <v>MZ0112</v>
      </c>
      <c r="N88" s="49" t="e">
        <f ca="1">IF(#REF!="","",INDEX(admin3_pcode,MATCH(#REF!,OFFSET(admin3_start,MATCH(M88,admin2_linked_pcode,0),0,COUNTIF(admin2_linked_pcode,M88)),0)+MATCH(M88,admin2_linked_pcode,0)-1))</f>
        <v>#REF!</v>
      </c>
    </row>
    <row r="89" spans="1:14" x14ac:dyDescent="0.2">
      <c r="A89" s="58">
        <v>45352</v>
      </c>
      <c r="B89" s="49" t="s">
        <v>120</v>
      </c>
      <c r="C89" s="49" t="s">
        <v>245</v>
      </c>
      <c r="D89" s="49" t="s">
        <v>144</v>
      </c>
      <c r="E89" s="49">
        <v>342</v>
      </c>
      <c r="F89" s="49">
        <v>261</v>
      </c>
      <c r="G89" s="49">
        <v>0</v>
      </c>
      <c r="H89" s="49">
        <v>0</v>
      </c>
      <c r="I89" s="49">
        <v>0</v>
      </c>
      <c r="J89" s="49">
        <v>0</v>
      </c>
      <c r="K89" s="49">
        <v>603</v>
      </c>
      <c r="L89" s="49" t="str">
        <f ca="1">IF(B89="","",OFFSET(table_admin1[[#Headers],[ADM1_PT]],MATCH(B89,admin1,0),1))</f>
        <v>MZ01</v>
      </c>
      <c r="M89" s="49" t="str">
        <f t="shared" ca="1" si="1"/>
        <v>MZ0115</v>
      </c>
      <c r="N89" s="49" t="e">
        <f ca="1">IF(#REF!="","",INDEX(admin3_pcode,MATCH(#REF!,OFFSET(admin3_start,MATCH(M89,admin2_linked_pcode,0),0,COUNTIF(admin2_linked_pcode,M89)),0)+MATCH(M89,admin2_linked_pcode,0)-1))</f>
        <v>#REF!</v>
      </c>
    </row>
    <row r="90" spans="1:14" x14ac:dyDescent="0.2">
      <c r="A90" s="58">
        <v>45352</v>
      </c>
      <c r="B90" s="49" t="s">
        <v>120</v>
      </c>
      <c r="C90" s="49" t="s">
        <v>248</v>
      </c>
      <c r="D90" s="49" t="s">
        <v>144</v>
      </c>
      <c r="E90" s="49">
        <v>650</v>
      </c>
      <c r="F90" s="49">
        <v>624</v>
      </c>
      <c r="G90" s="49">
        <v>0</v>
      </c>
      <c r="H90" s="49">
        <v>0</v>
      </c>
      <c r="I90" s="49">
        <v>0</v>
      </c>
      <c r="J90" s="49">
        <v>0</v>
      </c>
      <c r="K90" s="49">
        <v>1274</v>
      </c>
      <c r="L90" s="49" t="str">
        <f ca="1">IF(B90="","",OFFSET(table_admin1[[#Headers],[ADM1_PT]],MATCH(B90,admin1,0),1))</f>
        <v>MZ01</v>
      </c>
      <c r="M90" s="49" t="str">
        <f t="shared" ca="1" si="1"/>
        <v>MZ0116</v>
      </c>
      <c r="N90" s="49" t="e">
        <f ca="1">IF(#REF!="","",INDEX(admin3_pcode,MATCH(#REF!,OFFSET(admin3_start,MATCH(M90,admin2_linked_pcode,0),0,COUNTIF(admin2_linked_pcode,M90)),0)+MATCH(M90,admin2_linked_pcode,0)-1))</f>
        <v>#REF!</v>
      </c>
    </row>
    <row r="91" spans="1:14" x14ac:dyDescent="0.2">
      <c r="A91" s="58">
        <v>45352</v>
      </c>
      <c r="B91" s="49" t="s">
        <v>120</v>
      </c>
      <c r="C91" s="49" t="s">
        <v>126</v>
      </c>
      <c r="D91" s="49" t="s">
        <v>145</v>
      </c>
      <c r="E91" s="49">
        <v>0</v>
      </c>
      <c r="F91" s="49">
        <v>0</v>
      </c>
      <c r="G91" s="49">
        <v>0</v>
      </c>
      <c r="H91" s="49">
        <v>0</v>
      </c>
      <c r="I91" s="49">
        <v>0</v>
      </c>
      <c r="J91" s="49">
        <v>38</v>
      </c>
      <c r="K91" s="49">
        <v>38</v>
      </c>
      <c r="L91" s="49" t="str">
        <f ca="1">IF(B91="","",OFFSET(table_admin1[[#Headers],[ADM1_PT]],MATCH(B91,admin1,0),1))</f>
        <v>MZ01</v>
      </c>
      <c r="M91" s="49" t="str">
        <f t="shared" ca="1" si="1"/>
        <v>MZ0103</v>
      </c>
      <c r="N91" s="49" t="e">
        <f ca="1">IF(#REF!="","",INDEX(admin3_pcode,MATCH(#REF!,OFFSET(admin3_start,MATCH(M91,admin2_linked_pcode,0),0,COUNTIF(admin2_linked_pcode,M91)),0)+MATCH(M91,admin2_linked_pcode,0)-1))</f>
        <v>#REF!</v>
      </c>
    </row>
    <row r="92" spans="1:14" x14ac:dyDescent="0.2">
      <c r="A92" s="58">
        <v>45352</v>
      </c>
      <c r="B92" s="49" t="s">
        <v>120</v>
      </c>
      <c r="C92" s="49" t="s">
        <v>194</v>
      </c>
      <c r="D92" s="49" t="s">
        <v>145</v>
      </c>
      <c r="E92" s="49">
        <v>974</v>
      </c>
      <c r="F92" s="49">
        <v>1133</v>
      </c>
      <c r="G92" s="49">
        <v>0</v>
      </c>
      <c r="H92" s="49">
        <v>0</v>
      </c>
      <c r="I92" s="49">
        <v>856</v>
      </c>
      <c r="J92" s="49">
        <v>257</v>
      </c>
      <c r="K92" s="49">
        <v>3220</v>
      </c>
      <c r="L92" s="49" t="str">
        <f ca="1">IF(B92="","",OFFSET(table_admin1[[#Headers],[ADM1_PT]],MATCH(B92,admin1,0),1))</f>
        <v>MZ01</v>
      </c>
      <c r="M92" s="49" t="str">
        <f t="shared" ca="1" si="1"/>
        <v>MZ0104</v>
      </c>
      <c r="N92" s="49" t="e">
        <f ca="1">IF(#REF!="","",INDEX(admin3_pcode,MATCH(#REF!,OFFSET(admin3_start,MATCH(M92,admin2_linked_pcode,0),0,COUNTIF(admin2_linked_pcode,M92)),0)+MATCH(M92,admin2_linked_pcode,0)-1))</f>
        <v>#REF!</v>
      </c>
    </row>
    <row r="93" spans="1:14" x14ac:dyDescent="0.2">
      <c r="A93" s="58">
        <v>45352</v>
      </c>
      <c r="B93" s="49" t="s">
        <v>120</v>
      </c>
      <c r="C93" s="49" t="s">
        <v>199</v>
      </c>
      <c r="D93" s="49" t="s">
        <v>145</v>
      </c>
      <c r="E93" s="49">
        <v>133</v>
      </c>
      <c r="F93" s="49">
        <v>116</v>
      </c>
      <c r="G93" s="49">
        <v>0</v>
      </c>
      <c r="H93" s="49">
        <v>0</v>
      </c>
      <c r="I93" s="49">
        <v>35</v>
      </c>
      <c r="J93" s="49">
        <v>28</v>
      </c>
      <c r="K93" s="49">
        <v>312</v>
      </c>
      <c r="L93" s="49" t="str">
        <f ca="1">IF(B93="","",OFFSET(table_admin1[[#Headers],[ADM1_PT]],MATCH(B93,admin1,0),1))</f>
        <v>MZ01</v>
      </c>
      <c r="M93" s="49" t="str">
        <f t="shared" ca="1" si="1"/>
        <v>MZ0105</v>
      </c>
      <c r="N93" s="49" t="e">
        <f ca="1">IF(#REF!="","",INDEX(admin3_pcode,MATCH(#REF!,OFFSET(admin3_start,MATCH(M93,admin2_linked_pcode,0),0,COUNTIF(admin2_linked_pcode,M93)),0)+MATCH(M93,admin2_linked_pcode,0)-1))</f>
        <v>#REF!</v>
      </c>
    </row>
    <row r="94" spans="1:14" x14ac:dyDescent="0.2">
      <c r="A94" s="58">
        <v>45352</v>
      </c>
      <c r="B94" s="49" t="s">
        <v>120</v>
      </c>
      <c r="C94" s="49" t="s">
        <v>129</v>
      </c>
      <c r="D94" s="49" t="s">
        <v>145</v>
      </c>
      <c r="E94" s="49">
        <v>140</v>
      </c>
      <c r="F94" s="49">
        <v>124</v>
      </c>
      <c r="G94" s="49">
        <v>0</v>
      </c>
      <c r="H94" s="49">
        <v>0</v>
      </c>
      <c r="I94" s="49">
        <v>32</v>
      </c>
      <c r="J94" s="49">
        <v>67</v>
      </c>
      <c r="K94" s="49">
        <v>363</v>
      </c>
      <c r="L94" s="49" t="str">
        <f ca="1">IF(B94="","",OFFSET(table_admin1[[#Headers],[ADM1_PT]],MATCH(B94,admin1,0),1))</f>
        <v>MZ01</v>
      </c>
      <c r="M94" s="49" t="str">
        <f t="shared" ca="1" si="1"/>
        <v>MZ0110</v>
      </c>
      <c r="N94" s="49" t="e">
        <f ca="1">IF(#REF!="","",INDEX(admin3_pcode,MATCH(#REF!,OFFSET(admin3_start,MATCH(M94,admin2_linked_pcode,0),0,COUNTIF(admin2_linked_pcode,M94)),0)+MATCH(M94,admin2_linked_pcode,0)-1))</f>
        <v>#REF!</v>
      </c>
    </row>
    <row r="95" spans="1:14" x14ac:dyDescent="0.2">
      <c r="A95" s="58">
        <v>45352</v>
      </c>
      <c r="B95" s="49" t="s">
        <v>120</v>
      </c>
      <c r="C95" s="49" t="s">
        <v>128</v>
      </c>
      <c r="D95" s="49" t="s">
        <v>145</v>
      </c>
      <c r="E95" s="49">
        <v>114</v>
      </c>
      <c r="F95" s="49">
        <v>79</v>
      </c>
      <c r="G95" s="49">
        <v>0</v>
      </c>
      <c r="H95" s="49">
        <v>0</v>
      </c>
      <c r="I95" s="49">
        <v>22</v>
      </c>
      <c r="J95" s="49">
        <v>50</v>
      </c>
      <c r="K95" s="49">
        <v>265</v>
      </c>
      <c r="L95" s="49" t="str">
        <f ca="1">IF(B95="","",OFFSET(table_admin1[[#Headers],[ADM1_PT]],MATCH(B95,admin1,0),1))</f>
        <v>MZ01</v>
      </c>
      <c r="M95" s="49" t="str">
        <f t="shared" ca="1" si="1"/>
        <v>MZ0112</v>
      </c>
      <c r="N95" s="49" t="e">
        <f ca="1">IF(#REF!="","",INDEX(admin3_pcode,MATCH(#REF!,OFFSET(admin3_start,MATCH(M95,admin2_linked_pcode,0),0,COUNTIF(admin2_linked_pcode,M95)),0)+MATCH(M95,admin2_linked_pcode,0)-1))</f>
        <v>#REF!</v>
      </c>
    </row>
    <row r="96" spans="1:14" x14ac:dyDescent="0.2">
      <c r="A96" s="58">
        <v>45352</v>
      </c>
      <c r="B96" s="49" t="s">
        <v>120</v>
      </c>
      <c r="C96" s="49" t="s">
        <v>245</v>
      </c>
      <c r="D96" s="49" t="s">
        <v>145</v>
      </c>
      <c r="E96" s="49">
        <v>170</v>
      </c>
      <c r="F96" s="49">
        <v>156</v>
      </c>
      <c r="G96" s="49">
        <v>0</v>
      </c>
      <c r="H96" s="49">
        <v>0</v>
      </c>
      <c r="I96" s="49">
        <v>83</v>
      </c>
      <c r="J96" s="49">
        <v>128</v>
      </c>
      <c r="K96" s="49">
        <v>537</v>
      </c>
      <c r="L96" s="49" t="str">
        <f ca="1">IF(B96="","",OFFSET(table_admin1[[#Headers],[ADM1_PT]],MATCH(B96,admin1,0),1))</f>
        <v>MZ01</v>
      </c>
      <c r="M96" s="49" t="str">
        <f t="shared" ca="1" si="1"/>
        <v>MZ0115</v>
      </c>
      <c r="N96" s="49" t="e">
        <f ca="1">IF(#REF!="","",INDEX(admin3_pcode,MATCH(#REF!,OFFSET(admin3_start,MATCH(M96,admin2_linked_pcode,0),0,COUNTIF(admin2_linked_pcode,M96)),0)+MATCH(M96,admin2_linked_pcode,0)-1))</f>
        <v>#REF!</v>
      </c>
    </row>
    <row r="97" spans="1:14" x14ac:dyDescent="0.2">
      <c r="A97" s="58">
        <v>45352</v>
      </c>
      <c r="B97" s="49" t="s">
        <v>120</v>
      </c>
      <c r="C97" s="49" t="s">
        <v>248</v>
      </c>
      <c r="D97" s="49" t="s">
        <v>145</v>
      </c>
      <c r="E97" s="49">
        <v>0</v>
      </c>
      <c r="F97" s="49">
        <v>0</v>
      </c>
      <c r="G97" s="49">
        <v>0</v>
      </c>
      <c r="H97" s="49">
        <v>0</v>
      </c>
      <c r="I97" s="49">
        <v>180</v>
      </c>
      <c r="J97" s="49">
        <v>233</v>
      </c>
      <c r="K97" s="49">
        <v>413</v>
      </c>
      <c r="L97" s="49" t="str">
        <f ca="1">IF(B97="","",OFFSET(table_admin1[[#Headers],[ADM1_PT]],MATCH(B97,admin1,0),1))</f>
        <v>MZ01</v>
      </c>
      <c r="M97" s="49" t="str">
        <f t="shared" ca="1" si="1"/>
        <v>MZ0116</v>
      </c>
      <c r="N97" s="49" t="e">
        <f ca="1">IF(#REF!="","",INDEX(admin3_pcode,MATCH(#REF!,OFFSET(admin3_start,MATCH(M97,admin2_linked_pcode,0),0,COUNTIF(admin2_linked_pcode,M97)),0)+MATCH(M97,admin2_linked_pcode,0)-1))</f>
        <v>#REF!</v>
      </c>
    </row>
    <row r="98" spans="1:14" x14ac:dyDescent="0.2">
      <c r="A98" s="58">
        <v>45352</v>
      </c>
      <c r="B98" s="49" t="s">
        <v>120</v>
      </c>
      <c r="C98" s="49" t="s">
        <v>129</v>
      </c>
      <c r="D98" s="49" t="s">
        <v>146</v>
      </c>
      <c r="E98" s="49">
        <v>3616</v>
      </c>
      <c r="F98" s="49">
        <v>1719</v>
      </c>
      <c r="G98" s="49">
        <v>0</v>
      </c>
      <c r="H98" s="49">
        <v>0</v>
      </c>
      <c r="I98" s="49">
        <v>0</v>
      </c>
      <c r="J98" s="49">
        <v>0</v>
      </c>
      <c r="K98" s="49">
        <v>5335</v>
      </c>
      <c r="L98" s="49" t="str">
        <f ca="1">IF(B98="","",OFFSET(table_admin1[[#Headers],[ADM1_PT]],MATCH(B98,admin1,0),1))</f>
        <v>MZ01</v>
      </c>
      <c r="M98" s="49" t="str">
        <f t="shared" ca="1" si="1"/>
        <v>MZ0110</v>
      </c>
      <c r="N98" s="49" t="e">
        <f ca="1">IF(#REF!="","",INDEX(admin3_pcode,MATCH(#REF!,OFFSET(admin3_start,MATCH(M98,admin2_linked_pcode,0),0,COUNTIF(admin2_linked_pcode,M98)),0)+MATCH(M98,admin2_linked_pcode,0)-1))</f>
        <v>#REF!</v>
      </c>
    </row>
    <row r="99" spans="1:14" x14ac:dyDescent="0.2">
      <c r="A99" s="58">
        <v>45352</v>
      </c>
      <c r="B99" s="49" t="s">
        <v>120</v>
      </c>
      <c r="C99" s="49" t="s">
        <v>128</v>
      </c>
      <c r="D99" s="49" t="s">
        <v>146</v>
      </c>
      <c r="E99" s="49">
        <v>3810</v>
      </c>
      <c r="F99" s="49">
        <v>1788</v>
      </c>
      <c r="G99" s="49">
        <v>0</v>
      </c>
      <c r="H99" s="49">
        <v>0</v>
      </c>
      <c r="I99" s="49">
        <v>0</v>
      </c>
      <c r="J99" s="49">
        <v>0</v>
      </c>
      <c r="K99" s="49">
        <v>5598</v>
      </c>
      <c r="L99" s="49" t="str">
        <f ca="1">IF(B99="","",OFFSET(table_admin1[[#Headers],[ADM1_PT]],MATCH(B99,admin1,0),1))</f>
        <v>MZ01</v>
      </c>
      <c r="M99" s="49" t="str">
        <f t="shared" ca="1" si="1"/>
        <v>MZ0112</v>
      </c>
      <c r="N99" s="49" t="e">
        <f ca="1">IF(#REF!="","",INDEX(admin3_pcode,MATCH(#REF!,OFFSET(admin3_start,MATCH(M99,admin2_linked_pcode,0),0,COUNTIF(admin2_linked_pcode,M99)),0)+MATCH(M99,admin2_linked_pcode,0)-1))</f>
        <v>#REF!</v>
      </c>
    </row>
    <row r="100" spans="1:14" x14ac:dyDescent="0.2">
      <c r="A100" s="58">
        <v>45352</v>
      </c>
      <c r="B100" s="49" t="s">
        <v>120</v>
      </c>
      <c r="C100" s="49" t="s">
        <v>194</v>
      </c>
      <c r="D100" s="49" t="s">
        <v>1199</v>
      </c>
      <c r="E100" s="49">
        <v>3</v>
      </c>
      <c r="F100" s="49">
        <v>1</v>
      </c>
      <c r="G100" s="49">
        <v>0</v>
      </c>
      <c r="H100" s="49">
        <v>0</v>
      </c>
      <c r="I100" s="49">
        <v>0</v>
      </c>
      <c r="J100" s="49">
        <v>0</v>
      </c>
      <c r="K100" s="49">
        <v>4</v>
      </c>
      <c r="L100" s="49" t="str">
        <f ca="1">IF(B100="","",OFFSET(table_admin1[[#Headers],[ADM1_PT]],MATCH(B100,admin1,0),1))</f>
        <v>MZ01</v>
      </c>
      <c r="M100" s="49" t="str">
        <f t="shared" ca="1" si="1"/>
        <v>MZ0104</v>
      </c>
      <c r="N100" s="49" t="e">
        <f ca="1">IF(#REF!="","",INDEX(admin3_pcode,MATCH(#REF!,OFFSET(admin3_start,MATCH(M100,admin2_linked_pcode,0),0,COUNTIF(admin2_linked_pcode,M100)),0)+MATCH(M100,admin2_linked_pcode,0)-1))</f>
        <v>#REF!</v>
      </c>
    </row>
    <row r="101" spans="1:14" x14ac:dyDescent="0.2">
      <c r="A101" s="58">
        <v>45352</v>
      </c>
      <c r="B101" s="49" t="s">
        <v>120</v>
      </c>
      <c r="C101" s="49" t="s">
        <v>128</v>
      </c>
      <c r="D101" s="49" t="s">
        <v>1199</v>
      </c>
      <c r="E101" s="49">
        <v>28</v>
      </c>
      <c r="F101" s="49">
        <v>26</v>
      </c>
      <c r="G101" s="49">
        <v>0</v>
      </c>
      <c r="H101" s="49">
        <v>0</v>
      </c>
      <c r="I101" s="49">
        <v>0</v>
      </c>
      <c r="J101" s="49">
        <v>0</v>
      </c>
      <c r="K101" s="49">
        <v>54</v>
      </c>
      <c r="L101" s="49" t="str">
        <f ca="1">IF(B101="","",OFFSET(table_admin1[[#Headers],[ADM1_PT]],MATCH(B101,admin1,0),1))</f>
        <v>MZ01</v>
      </c>
      <c r="M101" s="49" t="str">
        <f t="shared" ca="1" si="1"/>
        <v>MZ0112</v>
      </c>
      <c r="N101" s="49" t="e">
        <f ca="1">IF(#REF!="","",INDEX(admin3_pcode,MATCH(#REF!,OFFSET(admin3_start,MATCH(M101,admin2_linked_pcode,0),0,COUNTIF(admin2_linked_pcode,M101)),0)+MATCH(M101,admin2_linked_pcode,0)-1))</f>
        <v>#REF!</v>
      </c>
    </row>
    <row r="102" spans="1:14" x14ac:dyDescent="0.2">
      <c r="A102" s="58">
        <v>45352</v>
      </c>
      <c r="B102" s="49" t="s">
        <v>120</v>
      </c>
      <c r="C102" s="49" t="s">
        <v>127</v>
      </c>
      <c r="D102" s="49" t="s">
        <v>1202</v>
      </c>
      <c r="E102" s="49">
        <v>183</v>
      </c>
      <c r="F102" s="49">
        <v>220</v>
      </c>
      <c r="G102" s="49">
        <v>0</v>
      </c>
      <c r="H102" s="49">
        <v>0</v>
      </c>
      <c r="I102" s="49">
        <v>0</v>
      </c>
      <c r="J102" s="49">
        <v>0</v>
      </c>
      <c r="K102" s="49">
        <v>403</v>
      </c>
      <c r="L102" s="49" t="str">
        <f ca="1">IF(B102="","",OFFSET(table_admin1[[#Headers],[ADM1_PT]],MATCH(B102,admin1,0),1))</f>
        <v>MZ01</v>
      </c>
      <c r="M102" s="49" t="str">
        <f t="shared" ca="1" si="1"/>
        <v>MZ0101</v>
      </c>
      <c r="N102" s="49" t="e">
        <f ca="1">IF(#REF!="","",INDEX(admin3_pcode,MATCH(#REF!,OFFSET(admin3_start,MATCH(M102,admin2_linked_pcode,0),0,COUNTIF(admin2_linked_pcode,M102)),0)+MATCH(M102,admin2_linked_pcode,0)-1))</f>
        <v>#REF!</v>
      </c>
    </row>
    <row r="103" spans="1:14" x14ac:dyDescent="0.2">
      <c r="A103" s="58">
        <v>45352</v>
      </c>
      <c r="B103" s="49" t="s">
        <v>120</v>
      </c>
      <c r="C103" s="49" t="s">
        <v>126</v>
      </c>
      <c r="D103" s="49" t="s">
        <v>1202</v>
      </c>
      <c r="E103" s="49">
        <v>215</v>
      </c>
      <c r="F103" s="49">
        <v>196</v>
      </c>
      <c r="I103" s="49">
        <v>24</v>
      </c>
      <c r="J103" s="49">
        <v>19</v>
      </c>
      <c r="K103" s="49">
        <v>454</v>
      </c>
      <c r="L103" s="49" t="str">
        <f ca="1">IF(B103="","",OFFSET(table_admin1[[#Headers],[ADM1_PT]],MATCH(B103,admin1,0),1))</f>
        <v>MZ01</v>
      </c>
      <c r="M103" s="49" t="str">
        <f t="shared" ca="1" si="1"/>
        <v>MZ0103</v>
      </c>
      <c r="N103" s="49" t="e">
        <f ca="1">IF(#REF!="","",INDEX(admin3_pcode,MATCH(#REF!,OFFSET(admin3_start,MATCH(M103,admin2_linked_pcode,0),0,COUNTIF(admin2_linked_pcode,M103)),0)+MATCH(M103,admin2_linked_pcode,0)-1))</f>
        <v>#REF!</v>
      </c>
    </row>
    <row r="104" spans="1:14" x14ac:dyDescent="0.2">
      <c r="A104" s="58">
        <v>45352</v>
      </c>
      <c r="B104" s="49" t="s">
        <v>120</v>
      </c>
      <c r="C104" s="49" t="s">
        <v>194</v>
      </c>
      <c r="D104" s="49" t="s">
        <v>1202</v>
      </c>
      <c r="E104" s="49">
        <v>15</v>
      </c>
      <c r="F104" s="49">
        <v>25</v>
      </c>
      <c r="G104" s="49">
        <v>0</v>
      </c>
      <c r="H104" s="49">
        <v>0</v>
      </c>
      <c r="I104" s="49">
        <v>0</v>
      </c>
      <c r="J104" s="49">
        <v>0</v>
      </c>
      <c r="K104" s="49">
        <v>40</v>
      </c>
      <c r="L104" s="49" t="str">
        <f ca="1">IF(B104="","",OFFSET(table_admin1[[#Headers],[ADM1_PT]],MATCH(B104,admin1,0),1))</f>
        <v>MZ01</v>
      </c>
      <c r="M104" s="49" t="str">
        <f t="shared" ca="1" si="1"/>
        <v>MZ0104</v>
      </c>
      <c r="N104" s="49" t="e">
        <f ca="1">IF(#REF!="","",INDEX(admin3_pcode,MATCH(#REF!,OFFSET(admin3_start,MATCH(M104,admin2_linked_pcode,0),0,COUNTIF(admin2_linked_pcode,M104)),0)+MATCH(M104,admin2_linked_pcode,0)-1))</f>
        <v>#REF!</v>
      </c>
    </row>
    <row r="105" spans="1:14" x14ac:dyDescent="0.2">
      <c r="A105" s="58">
        <v>45352</v>
      </c>
      <c r="B105" s="49" t="s">
        <v>120</v>
      </c>
      <c r="C105" s="49" t="s">
        <v>199</v>
      </c>
      <c r="D105" s="49" t="s">
        <v>1202</v>
      </c>
      <c r="E105" s="49">
        <v>23</v>
      </c>
      <c r="F105" s="49">
        <v>24</v>
      </c>
      <c r="G105" s="49">
        <v>0</v>
      </c>
      <c r="H105" s="49">
        <v>0</v>
      </c>
      <c r="I105" s="49">
        <v>0</v>
      </c>
      <c r="J105" s="49">
        <v>0</v>
      </c>
      <c r="K105" s="49">
        <v>47</v>
      </c>
      <c r="L105" s="49" t="str">
        <f ca="1">IF(B105="","",OFFSET(table_admin1[[#Headers],[ADM1_PT]],MATCH(B105,admin1,0),1))</f>
        <v>MZ01</v>
      </c>
      <c r="M105" s="49" t="str">
        <f t="shared" ca="1" si="1"/>
        <v>MZ0105</v>
      </c>
      <c r="N105" s="49" t="e">
        <f ca="1">IF(#REF!="","",INDEX(admin3_pcode,MATCH(#REF!,OFFSET(admin3_start,MATCH(M105,admin2_linked_pcode,0),0,COUNTIF(admin2_linked_pcode,M105)),0)+MATCH(M105,admin2_linked_pcode,0)-1))</f>
        <v>#REF!</v>
      </c>
    </row>
    <row r="106" spans="1:14" x14ac:dyDescent="0.2">
      <c r="A106" s="58">
        <v>45352</v>
      </c>
      <c r="B106" s="49" t="s">
        <v>120</v>
      </c>
      <c r="C106" s="49" t="s">
        <v>205</v>
      </c>
      <c r="D106" s="49" t="s">
        <v>1202</v>
      </c>
      <c r="E106" s="49">
        <v>104</v>
      </c>
      <c r="F106" s="49">
        <v>162</v>
      </c>
      <c r="G106" s="49">
        <v>0</v>
      </c>
      <c r="H106" s="49">
        <v>0</v>
      </c>
      <c r="I106" s="49">
        <v>3</v>
      </c>
      <c r="J106" s="49">
        <v>2</v>
      </c>
      <c r="K106" s="49">
        <v>271</v>
      </c>
      <c r="L106" s="49" t="str">
        <f ca="1">IF(B106="","",OFFSET(table_admin1[[#Headers],[ADM1_PT]],MATCH(B106,admin1,0),1))</f>
        <v>MZ01</v>
      </c>
      <c r="M106" s="49" t="str">
        <f t="shared" ca="1" si="1"/>
        <v>MZ0106</v>
      </c>
      <c r="N106" s="49" t="e">
        <f ca="1">IF(#REF!="","",INDEX(admin3_pcode,MATCH(#REF!,OFFSET(admin3_start,MATCH(M106,admin2_linked_pcode,0),0,COUNTIF(admin2_linked_pcode,M106)),0)+MATCH(M106,admin2_linked_pcode,0)-1))</f>
        <v>#REF!</v>
      </c>
    </row>
    <row r="107" spans="1:14" x14ac:dyDescent="0.2">
      <c r="A107" s="58">
        <v>45352</v>
      </c>
      <c r="B107" s="49" t="s">
        <v>120</v>
      </c>
      <c r="C107" s="49" t="s">
        <v>129</v>
      </c>
      <c r="D107" s="49" t="s">
        <v>1202</v>
      </c>
      <c r="E107" s="49">
        <v>203</v>
      </c>
      <c r="F107" s="49">
        <v>186</v>
      </c>
      <c r="G107" s="49">
        <v>0</v>
      </c>
      <c r="H107" s="49">
        <v>0</v>
      </c>
      <c r="I107" s="49">
        <v>0</v>
      </c>
      <c r="J107" s="49">
        <v>0</v>
      </c>
      <c r="K107" s="49">
        <v>389</v>
      </c>
      <c r="L107" s="49" t="str">
        <f ca="1">IF(B107="","",OFFSET(table_admin1[[#Headers],[ADM1_PT]],MATCH(B107,admin1,0),1))</f>
        <v>MZ01</v>
      </c>
      <c r="M107" s="49" t="str">
        <f t="shared" ca="1" si="1"/>
        <v>MZ0110</v>
      </c>
      <c r="N107" s="49" t="e">
        <f ca="1">IF(#REF!="","",INDEX(admin3_pcode,MATCH(#REF!,OFFSET(admin3_start,MATCH(M107,admin2_linked_pcode,0),0,COUNTIF(admin2_linked_pcode,M107)),0)+MATCH(M107,admin2_linked_pcode,0)-1))</f>
        <v>#REF!</v>
      </c>
    </row>
    <row r="108" spans="1:14" x14ac:dyDescent="0.2">
      <c r="A108" s="58">
        <v>45352</v>
      </c>
      <c r="B108" s="49" t="s">
        <v>120</v>
      </c>
      <c r="C108" s="49" t="s">
        <v>128</v>
      </c>
      <c r="D108" s="49" t="s">
        <v>1202</v>
      </c>
      <c r="E108" s="49">
        <v>189</v>
      </c>
      <c r="F108" s="49">
        <v>174</v>
      </c>
      <c r="G108" s="49">
        <v>0</v>
      </c>
      <c r="H108" s="49">
        <v>0</v>
      </c>
      <c r="I108" s="49">
        <v>0</v>
      </c>
      <c r="J108" s="49">
        <v>0</v>
      </c>
      <c r="K108" s="49">
        <v>363</v>
      </c>
      <c r="L108" s="49" t="str">
        <f ca="1">IF(B108="","",OFFSET(table_admin1[[#Headers],[ADM1_PT]],MATCH(B108,admin1,0),1))</f>
        <v>MZ01</v>
      </c>
      <c r="M108" s="49" t="str">
        <f t="shared" ca="1" si="1"/>
        <v>MZ0112</v>
      </c>
      <c r="N108" s="49" t="e">
        <f ca="1">IF(#REF!="","",INDEX(admin3_pcode,MATCH(#REF!,OFFSET(admin3_start,MATCH(M108,admin2_linked_pcode,0),0,COUNTIF(admin2_linked_pcode,M108)),0)+MATCH(M108,admin2_linked_pcode,0)-1))</f>
        <v>#REF!</v>
      </c>
    </row>
    <row r="109" spans="1:14" x14ac:dyDescent="0.2">
      <c r="A109" s="58">
        <v>45352</v>
      </c>
      <c r="B109" s="49" t="s">
        <v>120</v>
      </c>
      <c r="C109" s="49" t="s">
        <v>245</v>
      </c>
      <c r="D109" s="49" t="s">
        <v>1202</v>
      </c>
      <c r="E109" s="49">
        <v>185</v>
      </c>
      <c r="F109" s="49">
        <v>202</v>
      </c>
      <c r="G109" s="49">
        <v>0</v>
      </c>
      <c r="H109" s="49">
        <v>0</v>
      </c>
      <c r="I109" s="49">
        <v>0</v>
      </c>
      <c r="J109" s="49">
        <v>0</v>
      </c>
      <c r="K109" s="49">
        <v>387</v>
      </c>
      <c r="L109" s="49" t="str">
        <f ca="1">IF(B109="","",OFFSET(table_admin1[[#Headers],[ADM1_PT]],MATCH(B109,admin1,0),1))</f>
        <v>MZ01</v>
      </c>
      <c r="M109" s="49" t="str">
        <f t="shared" ca="1" si="1"/>
        <v>MZ0115</v>
      </c>
      <c r="N109" s="49" t="e">
        <f ca="1">IF(#REF!="","",INDEX(admin3_pcode,MATCH(#REF!,OFFSET(admin3_start,MATCH(M109,admin2_linked_pcode,0),0,COUNTIF(admin2_linked_pcode,M109)),0)+MATCH(M109,admin2_linked_pcode,0)-1))</f>
        <v>#REF!</v>
      </c>
    </row>
    <row r="110" spans="1:14" x14ac:dyDescent="0.2">
      <c r="A110" s="58">
        <v>45352</v>
      </c>
      <c r="B110" s="49" t="s">
        <v>120</v>
      </c>
      <c r="C110" s="49" t="s">
        <v>248</v>
      </c>
      <c r="D110" s="49" t="s">
        <v>1202</v>
      </c>
      <c r="E110" s="49">
        <v>3</v>
      </c>
      <c r="F110" s="49">
        <v>3</v>
      </c>
      <c r="G110" s="49">
        <v>0</v>
      </c>
      <c r="H110" s="49">
        <v>0</v>
      </c>
      <c r="I110" s="49">
        <v>0</v>
      </c>
      <c r="J110" s="49">
        <v>0</v>
      </c>
      <c r="K110" s="49">
        <v>6</v>
      </c>
      <c r="L110" s="49" t="str">
        <f ca="1">IF(B110="","",OFFSET(table_admin1[[#Headers],[ADM1_PT]],MATCH(B110,admin1,0),1))</f>
        <v>MZ01</v>
      </c>
      <c r="M110" s="49" t="str">
        <f t="shared" ca="1" si="1"/>
        <v>MZ0116</v>
      </c>
      <c r="N110" s="49" t="e">
        <f ca="1">IF(#REF!="","",INDEX(admin3_pcode,MATCH(#REF!,OFFSET(admin3_start,MATCH(M110,admin2_linked_pcode,0),0,COUNTIF(admin2_linked_pcode,M110)),0)+MATCH(M110,admin2_linked_pcode,0)-1))</f>
        <v>#REF!</v>
      </c>
    </row>
    <row r="111" spans="1:14" x14ac:dyDescent="0.2">
      <c r="L111" s="49" t="str">
        <f ca="1">IF(B111="","",OFFSET(table_admin1[[#Headers],[ADM1_PT]],MATCH(B111,admin1,0),1))</f>
        <v/>
      </c>
      <c r="M111" s="49" t="str">
        <f t="shared" ca="1" si="1"/>
        <v/>
      </c>
      <c r="N111" s="49" t="e">
        <f ca="1">IF(#REF!="","",INDEX(admin3_pcode,MATCH(#REF!,OFFSET(admin3_start,MATCH(M111,admin2_linked_pcode,0),0,COUNTIF(admin2_linked_pcode,M111)),0)+MATCH(M111,admin2_linked_pcode,0)-1))</f>
        <v>#REF!</v>
      </c>
    </row>
    <row r="112" spans="1:14" x14ac:dyDescent="0.2">
      <c r="L112" s="49" t="str">
        <f ca="1">IF(B112="","",OFFSET(table_admin1[[#Headers],[ADM1_PT]],MATCH(B112,admin1,0),1))</f>
        <v/>
      </c>
      <c r="M112" s="49" t="str">
        <f t="shared" ca="1" si="1"/>
        <v/>
      </c>
      <c r="N112" s="49" t="e">
        <f ca="1">IF(#REF!="","",INDEX(admin3_pcode,MATCH(#REF!,OFFSET(admin3_start,MATCH(M112,admin2_linked_pcode,0),0,COUNTIF(admin2_linked_pcode,M112)),0)+MATCH(M112,admin2_linked_pcode,0)-1))</f>
        <v>#REF!</v>
      </c>
    </row>
    <row r="113" spans="12:14" x14ac:dyDescent="0.2">
      <c r="L113" s="49" t="str">
        <f ca="1">IF(B113="","",OFFSET(table_admin1[[#Headers],[ADM1_PT]],MATCH(B113,admin1,0),1))</f>
        <v/>
      </c>
      <c r="M113" s="49" t="str">
        <f t="shared" ca="1" si="1"/>
        <v/>
      </c>
      <c r="N113" s="49" t="e">
        <f ca="1">IF(#REF!="","",INDEX(admin3_pcode,MATCH(#REF!,OFFSET(admin3_start,MATCH(M113,admin2_linked_pcode,0),0,COUNTIF(admin2_linked_pcode,M113)),0)+MATCH(M113,admin2_linked_pcode,0)-1))</f>
        <v>#REF!</v>
      </c>
    </row>
    <row r="114" spans="12:14" x14ac:dyDescent="0.2">
      <c r="L114" s="49" t="str">
        <f ca="1">IF(B114="","",OFFSET(table_admin1[[#Headers],[ADM1_PT]],MATCH(B114,admin1,0),1))</f>
        <v/>
      </c>
      <c r="M114" s="49" t="str">
        <f t="shared" ca="1" si="1"/>
        <v/>
      </c>
      <c r="N114" s="49" t="e">
        <f ca="1">IF(#REF!="","",INDEX(admin3_pcode,MATCH(#REF!,OFFSET(admin3_start,MATCH(M114,admin2_linked_pcode,0),0,COUNTIF(admin2_linked_pcode,M114)),0)+MATCH(M114,admin2_linked_pcode,0)-1))</f>
        <v>#REF!</v>
      </c>
    </row>
    <row r="115" spans="12:14" x14ac:dyDescent="0.2">
      <c r="L115" s="49" t="str">
        <f ca="1">IF(B115="","",OFFSET(table_admin1[[#Headers],[ADM1_PT]],MATCH(B115,admin1,0),1))</f>
        <v/>
      </c>
      <c r="M115" s="49" t="str">
        <f t="shared" ca="1" si="1"/>
        <v/>
      </c>
      <c r="N115" s="49" t="e">
        <f ca="1">IF(#REF!="","",INDEX(admin3_pcode,MATCH(#REF!,OFFSET(admin3_start,MATCH(M115,admin2_linked_pcode,0),0,COUNTIF(admin2_linked_pcode,M115)),0)+MATCH(M115,admin2_linked_pcode,0)-1))</f>
        <v>#REF!</v>
      </c>
    </row>
    <row r="116" spans="12:14" x14ac:dyDescent="0.2">
      <c r="L116" s="49" t="str">
        <f ca="1">IF(B116="","",OFFSET(table_admin1[[#Headers],[ADM1_PT]],MATCH(B116,admin1,0),1))</f>
        <v/>
      </c>
      <c r="M116" s="49" t="str">
        <f t="shared" ca="1" si="1"/>
        <v/>
      </c>
      <c r="N116" s="49" t="e">
        <f ca="1">IF(#REF!="","",INDEX(admin3_pcode,MATCH(#REF!,OFFSET(admin3_start,MATCH(M116,admin2_linked_pcode,0),0,COUNTIF(admin2_linked_pcode,M116)),0)+MATCH(M116,admin2_linked_pcode,0)-1))</f>
        <v>#REF!</v>
      </c>
    </row>
    <row r="117" spans="12:14" x14ac:dyDescent="0.2">
      <c r="L117" s="49" t="str">
        <f ca="1">IF(B117="","",OFFSET(table_admin1[[#Headers],[ADM1_PT]],MATCH(B117,admin1,0),1))</f>
        <v/>
      </c>
      <c r="M117" s="49" t="str">
        <f t="shared" ca="1" si="1"/>
        <v/>
      </c>
      <c r="N117" s="49" t="e">
        <f ca="1">IF(#REF!="","",INDEX(admin3_pcode,MATCH(#REF!,OFFSET(admin3_start,MATCH(M117,admin2_linked_pcode,0),0,COUNTIF(admin2_linked_pcode,M117)),0)+MATCH(M117,admin2_linked_pcode,0)-1))</f>
        <v>#REF!</v>
      </c>
    </row>
    <row r="118" spans="12:14" x14ac:dyDescent="0.2">
      <c r="L118" s="49" t="str">
        <f ca="1">IF(B118="","",OFFSET(table_admin1[[#Headers],[ADM1_PT]],MATCH(B118,admin1,0),1))</f>
        <v/>
      </c>
      <c r="M118" s="49" t="str">
        <f t="shared" ca="1" si="1"/>
        <v/>
      </c>
      <c r="N118" s="49" t="e">
        <f ca="1">IF(#REF!="","",INDEX(admin3_pcode,MATCH(#REF!,OFFSET(admin3_start,MATCH(M118,admin2_linked_pcode,0),0,COUNTIF(admin2_linked_pcode,M118)),0)+MATCH(M118,admin2_linked_pcode,0)-1))</f>
        <v>#REF!</v>
      </c>
    </row>
    <row r="119" spans="12:14" x14ac:dyDescent="0.2">
      <c r="L119" s="49" t="str">
        <f ca="1">IF(B119="","",OFFSET(table_admin1[[#Headers],[ADM1_PT]],MATCH(B119,admin1,0),1))</f>
        <v/>
      </c>
      <c r="M119" s="49" t="str">
        <f t="shared" ca="1" si="1"/>
        <v/>
      </c>
      <c r="N119" s="49" t="e">
        <f ca="1">IF(#REF!="","",INDEX(admin3_pcode,MATCH(#REF!,OFFSET(admin3_start,MATCH(M119,admin2_linked_pcode,0),0,COUNTIF(admin2_linked_pcode,M119)),0)+MATCH(M119,admin2_linked_pcode,0)-1))</f>
        <v>#REF!</v>
      </c>
    </row>
    <row r="120" spans="12:14" x14ac:dyDescent="0.2">
      <c r="L120" s="49" t="str">
        <f ca="1">IF(B120="","",OFFSET(table_admin1[[#Headers],[ADM1_PT]],MATCH(B120,admin1,0),1))</f>
        <v/>
      </c>
      <c r="M120" s="49" t="str">
        <f t="shared" ca="1" si="1"/>
        <v/>
      </c>
      <c r="N120" s="49" t="e">
        <f ca="1">IF(#REF!="","",INDEX(admin3_pcode,MATCH(#REF!,OFFSET(admin3_start,MATCH(M120,admin2_linked_pcode,0),0,COUNTIF(admin2_linked_pcode,M120)),0)+MATCH(M120,admin2_linked_pcode,0)-1))</f>
        <v>#REF!</v>
      </c>
    </row>
    <row r="121" spans="12:14" x14ac:dyDescent="0.2">
      <c r="L121" s="49" t="str">
        <f ca="1">IF(B121="","",OFFSET(table_admin1[[#Headers],[ADM1_PT]],MATCH(B121,admin1,0),1))</f>
        <v/>
      </c>
      <c r="M121" s="49" t="str">
        <f t="shared" ca="1" si="1"/>
        <v/>
      </c>
      <c r="N121" s="49" t="e">
        <f ca="1">IF(#REF!="","",INDEX(admin3_pcode,MATCH(#REF!,OFFSET(admin3_start,MATCH(M121,admin2_linked_pcode,0),0,COUNTIF(admin2_linked_pcode,M121)),0)+MATCH(M121,admin2_linked_pcode,0)-1))</f>
        <v>#REF!</v>
      </c>
    </row>
    <row r="122" spans="12:14" x14ac:dyDescent="0.2">
      <c r="L122" s="49" t="str">
        <f ca="1">IF(B122="","",OFFSET(table_admin1[[#Headers],[ADM1_PT]],MATCH(B122,admin1,0),1))</f>
        <v/>
      </c>
      <c r="M122" s="49" t="str">
        <f t="shared" ca="1" si="1"/>
        <v/>
      </c>
      <c r="N122" s="49" t="e">
        <f ca="1">IF(#REF!="","",INDEX(admin3_pcode,MATCH(#REF!,OFFSET(admin3_start,MATCH(M122,admin2_linked_pcode,0),0,COUNTIF(admin2_linked_pcode,M122)),0)+MATCH(M122,admin2_linked_pcode,0)-1))</f>
        <v>#REF!</v>
      </c>
    </row>
    <row r="123" spans="12:14" x14ac:dyDescent="0.2">
      <c r="L123" s="49" t="str">
        <f ca="1">IF(B123="","",OFFSET(table_admin1[[#Headers],[ADM1_PT]],MATCH(B123,admin1,0),1))</f>
        <v/>
      </c>
      <c r="M123" s="49" t="str">
        <f t="shared" ca="1" si="1"/>
        <v/>
      </c>
      <c r="N123" s="49" t="e">
        <f ca="1">IF(#REF!="","",INDEX(admin3_pcode,MATCH(#REF!,OFFSET(admin3_start,MATCH(M123,admin2_linked_pcode,0),0,COUNTIF(admin2_linked_pcode,M123)),0)+MATCH(M123,admin2_linked_pcode,0)-1))</f>
        <v>#REF!</v>
      </c>
    </row>
    <row r="124" spans="12:14" x14ac:dyDescent="0.2">
      <c r="L124" s="49" t="str">
        <f ca="1">IF(B124="","",OFFSET(table_admin1[[#Headers],[ADM1_PT]],MATCH(B124,admin1,0),1))</f>
        <v/>
      </c>
      <c r="M124" s="49" t="str">
        <f t="shared" ca="1" si="1"/>
        <v/>
      </c>
      <c r="N124" s="49" t="e">
        <f ca="1">IF(#REF!="","",INDEX(admin3_pcode,MATCH(#REF!,OFFSET(admin3_start,MATCH(M124,admin2_linked_pcode,0),0,COUNTIF(admin2_linked_pcode,M124)),0)+MATCH(M124,admin2_linked_pcode,0)-1))</f>
        <v>#REF!</v>
      </c>
    </row>
    <row r="125" spans="12:14" x14ac:dyDescent="0.2">
      <c r="L125" s="49" t="str">
        <f ca="1">IF(B125="","",OFFSET(table_admin1[[#Headers],[ADM1_PT]],MATCH(B125,admin1,0),1))</f>
        <v/>
      </c>
      <c r="M125" s="49" t="str">
        <f t="shared" ca="1" si="1"/>
        <v/>
      </c>
      <c r="N125" s="49" t="e">
        <f ca="1">IF(#REF!="","",INDEX(admin3_pcode,MATCH(#REF!,OFFSET(admin3_start,MATCH(M125,admin2_linked_pcode,0),0,COUNTIF(admin2_linked_pcode,M125)),0)+MATCH(M125,admin2_linked_pcode,0)-1))</f>
        <v>#REF!</v>
      </c>
    </row>
    <row r="126" spans="12:14" x14ac:dyDescent="0.2">
      <c r="L126" s="49" t="str">
        <f ca="1">IF(B126="","",OFFSET(table_admin1[[#Headers],[ADM1_PT]],MATCH(B126,admin1,0),1))</f>
        <v/>
      </c>
      <c r="M126" s="49" t="str">
        <f t="shared" ca="1" si="1"/>
        <v/>
      </c>
      <c r="N126" s="49" t="e">
        <f ca="1">IF(#REF!="","",INDEX(admin3_pcode,MATCH(#REF!,OFFSET(admin3_start,MATCH(M126,admin2_linked_pcode,0),0,COUNTIF(admin2_linked_pcode,M126)),0)+MATCH(M126,admin2_linked_pcode,0)-1))</f>
        <v>#REF!</v>
      </c>
    </row>
    <row r="127" spans="12:14" x14ac:dyDescent="0.2">
      <c r="L127" s="49" t="str">
        <f ca="1">IF(B127="","",OFFSET(table_admin1[[#Headers],[ADM1_PT]],MATCH(B127,admin1,0),1))</f>
        <v/>
      </c>
      <c r="M127" s="49" t="str">
        <f t="shared" ca="1" si="1"/>
        <v/>
      </c>
      <c r="N127" s="49" t="e">
        <f ca="1">IF(#REF!="","",INDEX(admin3_pcode,MATCH(#REF!,OFFSET(admin3_start,MATCH(M127,admin2_linked_pcode,0),0,COUNTIF(admin2_linked_pcode,M127)),0)+MATCH(M127,admin2_linked_pcode,0)-1))</f>
        <v>#REF!</v>
      </c>
    </row>
    <row r="128" spans="12:14" x14ac:dyDescent="0.2">
      <c r="L128" s="49" t="str">
        <f ca="1">IF(B128="","",OFFSET(table_admin1[[#Headers],[ADM1_PT]],MATCH(B128,admin1,0),1))</f>
        <v/>
      </c>
      <c r="M128" s="49" t="str">
        <f t="shared" ca="1" si="1"/>
        <v/>
      </c>
      <c r="N128" s="49" t="e">
        <f ca="1">IF(#REF!="","",INDEX(admin3_pcode,MATCH(#REF!,OFFSET(admin3_start,MATCH(M128,admin2_linked_pcode,0),0,COUNTIF(admin2_linked_pcode,M128)),0)+MATCH(M128,admin2_linked_pcode,0)-1))</f>
        <v>#REF!</v>
      </c>
    </row>
    <row r="129" spans="12:14" x14ac:dyDescent="0.2">
      <c r="L129" s="49" t="str">
        <f ca="1">IF(B129="","",OFFSET(table_admin1[[#Headers],[ADM1_PT]],MATCH(B129,admin1,0),1))</f>
        <v/>
      </c>
      <c r="M129" s="49" t="str">
        <f t="shared" ca="1" si="1"/>
        <v/>
      </c>
      <c r="N129" s="49" t="e">
        <f ca="1">IF(#REF!="","",INDEX(admin3_pcode,MATCH(#REF!,OFFSET(admin3_start,MATCH(M129,admin2_linked_pcode,0),0,COUNTIF(admin2_linked_pcode,M129)),0)+MATCH(M129,admin2_linked_pcode,0)-1))</f>
        <v>#REF!</v>
      </c>
    </row>
    <row r="130" spans="12:14" x14ac:dyDescent="0.2">
      <c r="L130" s="49" t="str">
        <f ca="1">IF(B130="","",OFFSET(table_admin1[[#Headers],[ADM1_PT]],MATCH(B130,admin1,0),1))</f>
        <v/>
      </c>
      <c r="M130" s="49" t="str">
        <f t="shared" ca="1" si="1"/>
        <v/>
      </c>
      <c r="N130" s="49" t="e">
        <f ca="1">IF(#REF!="","",INDEX(admin3_pcode,MATCH(#REF!,OFFSET(admin3_start,MATCH(M130,admin2_linked_pcode,0),0,COUNTIF(admin2_linked_pcode,M130)),0)+MATCH(M130,admin2_linked_pcode,0)-1))</f>
        <v>#REF!</v>
      </c>
    </row>
    <row r="131" spans="12:14" x14ac:dyDescent="0.2">
      <c r="L131" s="49" t="str">
        <f ca="1">IF(B131="","",OFFSET(table_admin1[[#Headers],[ADM1_PT]],MATCH(B131,admin1,0),1))</f>
        <v/>
      </c>
      <c r="M131" s="49" t="str">
        <f t="shared" ca="1" si="1"/>
        <v/>
      </c>
      <c r="N131" s="49" t="e">
        <f ca="1">IF(#REF!="","",INDEX(admin3_pcode,MATCH(#REF!,OFFSET(admin3_start,MATCH(M131,admin2_linked_pcode,0),0,COUNTIF(admin2_linked_pcode,M131)),0)+MATCH(M131,admin2_linked_pcode,0)-1))</f>
        <v>#REF!</v>
      </c>
    </row>
    <row r="132" spans="12:14" x14ac:dyDescent="0.2">
      <c r="L132" s="49" t="str">
        <f ca="1">IF(B132="","",OFFSET(table_admin1[[#Headers],[ADM1_PT]],MATCH(B132,admin1,0),1))</f>
        <v/>
      </c>
      <c r="M132" s="49" t="str">
        <f t="shared" ca="1" si="1"/>
        <v/>
      </c>
      <c r="N132" s="49" t="e">
        <f ca="1">IF(#REF!="","",INDEX(admin3_pcode,MATCH(#REF!,OFFSET(admin3_start,MATCH(M132,admin2_linked_pcode,0),0,COUNTIF(admin2_linked_pcode,M132)),0)+MATCH(M132,admin2_linked_pcode,0)-1))</f>
        <v>#REF!</v>
      </c>
    </row>
    <row r="133" spans="12:14" x14ac:dyDescent="0.2">
      <c r="L133" s="49" t="str">
        <f ca="1">IF(B133="","",OFFSET(table_admin1[[#Headers],[ADM1_PT]],MATCH(B133,admin1,0),1))</f>
        <v/>
      </c>
      <c r="M133" s="49" t="str">
        <f t="shared" ca="1" si="1"/>
        <v/>
      </c>
      <c r="N133" s="49" t="e">
        <f ca="1">IF(#REF!="","",INDEX(admin3_pcode,MATCH(#REF!,OFFSET(admin3_start,MATCH(M133,admin2_linked_pcode,0),0,COUNTIF(admin2_linked_pcode,M133)),0)+MATCH(M133,admin2_linked_pcode,0)-1))</f>
        <v>#REF!</v>
      </c>
    </row>
    <row r="134" spans="12:14" x14ac:dyDescent="0.2">
      <c r="L134" s="49" t="str">
        <f ca="1">IF(B134="","",OFFSET(table_admin1[[#Headers],[ADM1_PT]],MATCH(B134,admin1,0),1))</f>
        <v/>
      </c>
      <c r="M134" s="49" t="str">
        <f t="shared" ref="M134:M197" ca="1" si="2">IF(C134="","",INDEX(admin2_pcode,MATCH(C134,OFFSET(admin2_start,MATCH(L134,admin1_linked_pcode,0),0,COUNTIF(admin1_linked_pcode,L134)),0)+MATCH(L134,admin1_linked_pcode,0)-1))</f>
        <v/>
      </c>
      <c r="N134" s="49" t="e">
        <f ca="1">IF(#REF!="","",INDEX(admin3_pcode,MATCH(#REF!,OFFSET(admin3_start,MATCH(M134,admin2_linked_pcode,0),0,COUNTIF(admin2_linked_pcode,M134)),0)+MATCH(M134,admin2_linked_pcode,0)-1))</f>
        <v>#REF!</v>
      </c>
    </row>
    <row r="135" spans="12:14" x14ac:dyDescent="0.2">
      <c r="L135" s="49" t="str">
        <f ca="1">IF(B135="","",OFFSET(table_admin1[[#Headers],[ADM1_PT]],MATCH(B135,admin1,0),1))</f>
        <v/>
      </c>
      <c r="M135" s="49" t="str">
        <f t="shared" ca="1" si="2"/>
        <v/>
      </c>
      <c r="N135" s="49" t="e">
        <f ca="1">IF(#REF!="","",INDEX(admin3_pcode,MATCH(#REF!,OFFSET(admin3_start,MATCH(M135,admin2_linked_pcode,0),0,COUNTIF(admin2_linked_pcode,M135)),0)+MATCH(M135,admin2_linked_pcode,0)-1))</f>
        <v>#REF!</v>
      </c>
    </row>
    <row r="136" spans="12:14" x14ac:dyDescent="0.2">
      <c r="L136" s="49" t="str">
        <f ca="1">IF(B136="","",OFFSET(table_admin1[[#Headers],[ADM1_PT]],MATCH(B136,admin1,0),1))</f>
        <v/>
      </c>
      <c r="M136" s="49" t="str">
        <f t="shared" ca="1" si="2"/>
        <v/>
      </c>
      <c r="N136" s="49" t="e">
        <f ca="1">IF(#REF!="","",INDEX(admin3_pcode,MATCH(#REF!,OFFSET(admin3_start,MATCH(M136,admin2_linked_pcode,0),0,COUNTIF(admin2_linked_pcode,M136)),0)+MATCH(M136,admin2_linked_pcode,0)-1))</f>
        <v>#REF!</v>
      </c>
    </row>
    <row r="137" spans="12:14" x14ac:dyDescent="0.2">
      <c r="L137" s="49" t="str">
        <f ca="1">IF(B137="","",OFFSET(table_admin1[[#Headers],[ADM1_PT]],MATCH(B137,admin1,0),1))</f>
        <v/>
      </c>
      <c r="M137" s="49" t="str">
        <f t="shared" ca="1" si="2"/>
        <v/>
      </c>
      <c r="N137" s="49" t="e">
        <f ca="1">IF(#REF!="","",INDEX(admin3_pcode,MATCH(#REF!,OFFSET(admin3_start,MATCH(M137,admin2_linked_pcode,0),0,COUNTIF(admin2_linked_pcode,M137)),0)+MATCH(M137,admin2_linked_pcode,0)-1))</f>
        <v>#REF!</v>
      </c>
    </row>
    <row r="138" spans="12:14" x14ac:dyDescent="0.2">
      <c r="L138" s="49" t="str">
        <f ca="1">IF(B138="","",OFFSET(table_admin1[[#Headers],[ADM1_PT]],MATCH(B138,admin1,0),1))</f>
        <v/>
      </c>
      <c r="M138" s="49" t="str">
        <f t="shared" ca="1" si="2"/>
        <v/>
      </c>
      <c r="N138" s="49" t="e">
        <f ca="1">IF(#REF!="","",INDEX(admin3_pcode,MATCH(#REF!,OFFSET(admin3_start,MATCH(M138,admin2_linked_pcode,0),0,COUNTIF(admin2_linked_pcode,M138)),0)+MATCH(M138,admin2_linked_pcode,0)-1))</f>
        <v>#REF!</v>
      </c>
    </row>
    <row r="139" spans="12:14" x14ac:dyDescent="0.2">
      <c r="L139" s="49" t="str">
        <f ca="1">IF(B139="","",OFFSET(table_admin1[[#Headers],[ADM1_PT]],MATCH(B139,admin1,0),1))</f>
        <v/>
      </c>
      <c r="M139" s="49" t="str">
        <f t="shared" ca="1" si="2"/>
        <v/>
      </c>
      <c r="N139" s="49" t="e">
        <f ca="1">IF(#REF!="","",INDEX(admin3_pcode,MATCH(#REF!,OFFSET(admin3_start,MATCH(M139,admin2_linked_pcode,0),0,COUNTIF(admin2_linked_pcode,M139)),0)+MATCH(M139,admin2_linked_pcode,0)-1))</f>
        <v>#REF!</v>
      </c>
    </row>
    <row r="140" spans="12:14" x14ac:dyDescent="0.2">
      <c r="L140" s="49" t="str">
        <f ca="1">IF(B140="","",OFFSET(table_admin1[[#Headers],[ADM1_PT]],MATCH(B140,admin1,0),1))</f>
        <v/>
      </c>
      <c r="M140" s="49" t="str">
        <f t="shared" ca="1" si="2"/>
        <v/>
      </c>
      <c r="N140" s="49" t="e">
        <f ca="1">IF(#REF!="","",INDEX(admin3_pcode,MATCH(#REF!,OFFSET(admin3_start,MATCH(M140,admin2_linked_pcode,0),0,COUNTIF(admin2_linked_pcode,M140)),0)+MATCH(M140,admin2_linked_pcode,0)-1))</f>
        <v>#REF!</v>
      </c>
    </row>
    <row r="141" spans="12:14" x14ac:dyDescent="0.2">
      <c r="L141" s="49" t="str">
        <f ca="1">IF(B141="","",OFFSET(table_admin1[[#Headers],[ADM1_PT]],MATCH(B141,admin1,0),1))</f>
        <v/>
      </c>
      <c r="M141" s="49" t="str">
        <f t="shared" ca="1" si="2"/>
        <v/>
      </c>
      <c r="N141" s="49" t="e">
        <f ca="1">IF(#REF!="","",INDEX(admin3_pcode,MATCH(#REF!,OFFSET(admin3_start,MATCH(M141,admin2_linked_pcode,0),0,COUNTIF(admin2_linked_pcode,M141)),0)+MATCH(M141,admin2_linked_pcode,0)-1))</f>
        <v>#REF!</v>
      </c>
    </row>
    <row r="142" spans="12:14" x14ac:dyDescent="0.2">
      <c r="L142" s="49" t="str">
        <f ca="1">IF(B142="","",OFFSET(table_admin1[[#Headers],[ADM1_PT]],MATCH(B142,admin1,0),1))</f>
        <v/>
      </c>
      <c r="M142" s="49" t="str">
        <f t="shared" ca="1" si="2"/>
        <v/>
      </c>
      <c r="N142" s="49" t="e">
        <f ca="1">IF(#REF!="","",INDEX(admin3_pcode,MATCH(#REF!,OFFSET(admin3_start,MATCH(M142,admin2_linked_pcode,0),0,COUNTIF(admin2_linked_pcode,M142)),0)+MATCH(M142,admin2_linked_pcode,0)-1))</f>
        <v>#REF!</v>
      </c>
    </row>
    <row r="143" spans="12:14" x14ac:dyDescent="0.2">
      <c r="L143" s="49" t="str">
        <f ca="1">IF(B143="","",OFFSET(table_admin1[[#Headers],[ADM1_PT]],MATCH(B143,admin1,0),1))</f>
        <v/>
      </c>
      <c r="M143" s="49" t="str">
        <f t="shared" ca="1" si="2"/>
        <v/>
      </c>
      <c r="N143" s="49" t="e">
        <f ca="1">IF(#REF!="","",INDEX(admin3_pcode,MATCH(#REF!,OFFSET(admin3_start,MATCH(M143,admin2_linked_pcode,0),0,COUNTIF(admin2_linked_pcode,M143)),0)+MATCH(M143,admin2_linked_pcode,0)-1))</f>
        <v>#REF!</v>
      </c>
    </row>
    <row r="144" spans="12:14" x14ac:dyDescent="0.2">
      <c r="L144" s="49" t="str">
        <f ca="1">IF(B144="","",OFFSET(table_admin1[[#Headers],[ADM1_PT]],MATCH(B144,admin1,0),1))</f>
        <v/>
      </c>
      <c r="M144" s="49" t="str">
        <f t="shared" ca="1" si="2"/>
        <v/>
      </c>
      <c r="N144" s="49" t="e">
        <f ca="1">IF(#REF!="","",INDEX(admin3_pcode,MATCH(#REF!,OFFSET(admin3_start,MATCH(M144,admin2_linked_pcode,0),0,COUNTIF(admin2_linked_pcode,M144)),0)+MATCH(M144,admin2_linked_pcode,0)-1))</f>
        <v>#REF!</v>
      </c>
    </row>
    <row r="145" spans="12:14" x14ac:dyDescent="0.2">
      <c r="L145" s="49" t="str">
        <f ca="1">IF(B145="","",OFFSET(table_admin1[[#Headers],[ADM1_PT]],MATCH(B145,admin1,0),1))</f>
        <v/>
      </c>
      <c r="M145" s="49" t="str">
        <f t="shared" ca="1" si="2"/>
        <v/>
      </c>
      <c r="N145" s="49" t="e">
        <f ca="1">IF(#REF!="","",INDEX(admin3_pcode,MATCH(#REF!,OFFSET(admin3_start,MATCH(M145,admin2_linked_pcode,0),0,COUNTIF(admin2_linked_pcode,M145)),0)+MATCH(M145,admin2_linked_pcode,0)-1))</f>
        <v>#REF!</v>
      </c>
    </row>
    <row r="146" spans="12:14" x14ac:dyDescent="0.2">
      <c r="L146" s="49" t="str">
        <f ca="1">IF(B146="","",OFFSET(table_admin1[[#Headers],[ADM1_PT]],MATCH(B146,admin1,0),1))</f>
        <v/>
      </c>
      <c r="M146" s="49" t="str">
        <f t="shared" ca="1" si="2"/>
        <v/>
      </c>
      <c r="N146" s="49" t="e">
        <f ca="1">IF(#REF!="","",INDEX(admin3_pcode,MATCH(#REF!,OFFSET(admin3_start,MATCH(M146,admin2_linked_pcode,0),0,COUNTIF(admin2_linked_pcode,M146)),0)+MATCH(M146,admin2_linked_pcode,0)-1))</f>
        <v>#REF!</v>
      </c>
    </row>
    <row r="147" spans="12:14" x14ac:dyDescent="0.2">
      <c r="L147" s="49" t="str">
        <f ca="1">IF(B147="","",OFFSET(table_admin1[[#Headers],[ADM1_PT]],MATCH(B147,admin1,0),1))</f>
        <v/>
      </c>
      <c r="M147" s="49" t="str">
        <f t="shared" ca="1" si="2"/>
        <v/>
      </c>
      <c r="N147" s="49" t="e">
        <f ca="1">IF(#REF!="","",INDEX(admin3_pcode,MATCH(#REF!,OFFSET(admin3_start,MATCH(M147,admin2_linked_pcode,0),0,COUNTIF(admin2_linked_pcode,M147)),0)+MATCH(M147,admin2_linked_pcode,0)-1))</f>
        <v>#REF!</v>
      </c>
    </row>
    <row r="148" spans="12:14" x14ac:dyDescent="0.2">
      <c r="L148" s="49" t="str">
        <f ca="1">IF(B148="","",OFFSET(table_admin1[[#Headers],[ADM1_PT]],MATCH(B148,admin1,0),1))</f>
        <v/>
      </c>
      <c r="M148" s="49" t="str">
        <f t="shared" ca="1" si="2"/>
        <v/>
      </c>
      <c r="N148" s="49" t="e">
        <f ca="1">IF(#REF!="","",INDEX(admin3_pcode,MATCH(#REF!,OFFSET(admin3_start,MATCH(M148,admin2_linked_pcode,0),0,COUNTIF(admin2_linked_pcode,M148)),0)+MATCH(M148,admin2_linked_pcode,0)-1))</f>
        <v>#REF!</v>
      </c>
    </row>
    <row r="149" spans="12:14" x14ac:dyDescent="0.2">
      <c r="L149" s="49" t="str">
        <f ca="1">IF(B149="","",OFFSET(table_admin1[[#Headers],[ADM1_PT]],MATCH(B149,admin1,0),1))</f>
        <v/>
      </c>
      <c r="M149" s="49" t="str">
        <f t="shared" ca="1" si="2"/>
        <v/>
      </c>
      <c r="N149" s="49" t="e">
        <f ca="1">IF(#REF!="","",INDEX(admin3_pcode,MATCH(#REF!,OFFSET(admin3_start,MATCH(M149,admin2_linked_pcode,0),0,COUNTIF(admin2_linked_pcode,M149)),0)+MATCH(M149,admin2_linked_pcode,0)-1))</f>
        <v>#REF!</v>
      </c>
    </row>
    <row r="150" spans="12:14" x14ac:dyDescent="0.2">
      <c r="L150" s="49" t="str">
        <f ca="1">IF(B150="","",OFFSET(table_admin1[[#Headers],[ADM1_PT]],MATCH(B150,admin1,0),1))</f>
        <v/>
      </c>
      <c r="M150" s="49" t="str">
        <f t="shared" ca="1" si="2"/>
        <v/>
      </c>
      <c r="N150" s="49" t="e">
        <f ca="1">IF(#REF!="","",INDEX(admin3_pcode,MATCH(#REF!,OFFSET(admin3_start,MATCH(M150,admin2_linked_pcode,0),0,COUNTIF(admin2_linked_pcode,M150)),0)+MATCH(M150,admin2_linked_pcode,0)-1))</f>
        <v>#REF!</v>
      </c>
    </row>
    <row r="151" spans="12:14" x14ac:dyDescent="0.2">
      <c r="L151" s="49" t="str">
        <f ca="1">IF(B151="","",OFFSET(table_admin1[[#Headers],[ADM1_PT]],MATCH(B151,admin1,0),1))</f>
        <v/>
      </c>
      <c r="M151" s="49" t="str">
        <f t="shared" ca="1" si="2"/>
        <v/>
      </c>
      <c r="N151" s="49" t="e">
        <f ca="1">IF(#REF!="","",INDEX(admin3_pcode,MATCH(#REF!,OFFSET(admin3_start,MATCH(M151,admin2_linked_pcode,0),0,COUNTIF(admin2_linked_pcode,M151)),0)+MATCH(M151,admin2_linked_pcode,0)-1))</f>
        <v>#REF!</v>
      </c>
    </row>
    <row r="152" spans="12:14" x14ac:dyDescent="0.2">
      <c r="L152" s="49" t="str">
        <f ca="1">IF(B152="","",OFFSET(table_admin1[[#Headers],[ADM1_PT]],MATCH(B152,admin1,0),1))</f>
        <v/>
      </c>
      <c r="M152" s="49" t="str">
        <f t="shared" ca="1" si="2"/>
        <v/>
      </c>
      <c r="N152" s="49" t="e">
        <f ca="1">IF(#REF!="","",INDEX(admin3_pcode,MATCH(#REF!,OFFSET(admin3_start,MATCH(M152,admin2_linked_pcode,0),0,COUNTIF(admin2_linked_pcode,M152)),0)+MATCH(M152,admin2_linked_pcode,0)-1))</f>
        <v>#REF!</v>
      </c>
    </row>
    <row r="153" spans="12:14" x14ac:dyDescent="0.2">
      <c r="L153" s="49" t="str">
        <f ca="1">IF(B153="","",OFFSET(table_admin1[[#Headers],[ADM1_PT]],MATCH(B153,admin1,0),1))</f>
        <v/>
      </c>
      <c r="M153" s="49" t="str">
        <f t="shared" ca="1" si="2"/>
        <v/>
      </c>
      <c r="N153" s="49" t="e">
        <f ca="1">IF(#REF!="","",INDEX(admin3_pcode,MATCH(#REF!,OFFSET(admin3_start,MATCH(M153,admin2_linked_pcode,0),0,COUNTIF(admin2_linked_pcode,M153)),0)+MATCH(M153,admin2_linked_pcode,0)-1))</f>
        <v>#REF!</v>
      </c>
    </row>
    <row r="154" spans="12:14" x14ac:dyDescent="0.2">
      <c r="L154" s="49" t="str">
        <f ca="1">IF(B154="","",OFFSET(table_admin1[[#Headers],[ADM1_PT]],MATCH(B154,admin1,0),1))</f>
        <v/>
      </c>
      <c r="M154" s="49" t="str">
        <f t="shared" ca="1" si="2"/>
        <v/>
      </c>
      <c r="N154" s="49" t="e">
        <f ca="1">IF(#REF!="","",INDEX(admin3_pcode,MATCH(#REF!,OFFSET(admin3_start,MATCH(M154,admin2_linked_pcode,0),0,COUNTIF(admin2_linked_pcode,M154)),0)+MATCH(M154,admin2_linked_pcode,0)-1))</f>
        <v>#REF!</v>
      </c>
    </row>
    <row r="155" spans="12:14" x14ac:dyDescent="0.2">
      <c r="L155" s="49" t="str">
        <f ca="1">IF(B155="","",OFFSET(table_admin1[[#Headers],[ADM1_PT]],MATCH(B155,admin1,0),1))</f>
        <v/>
      </c>
      <c r="M155" s="49" t="str">
        <f t="shared" ca="1" si="2"/>
        <v/>
      </c>
      <c r="N155" s="49" t="e">
        <f ca="1">IF(#REF!="","",INDEX(admin3_pcode,MATCH(#REF!,OFFSET(admin3_start,MATCH(M155,admin2_linked_pcode,0),0,COUNTIF(admin2_linked_pcode,M155)),0)+MATCH(M155,admin2_linked_pcode,0)-1))</f>
        <v>#REF!</v>
      </c>
    </row>
    <row r="156" spans="12:14" x14ac:dyDescent="0.2">
      <c r="L156" s="49" t="str">
        <f ca="1">IF(B156="","",OFFSET(table_admin1[[#Headers],[ADM1_PT]],MATCH(B156,admin1,0),1))</f>
        <v/>
      </c>
      <c r="M156" s="49" t="str">
        <f t="shared" ca="1" si="2"/>
        <v/>
      </c>
      <c r="N156" s="49" t="e">
        <f ca="1">IF(#REF!="","",INDEX(admin3_pcode,MATCH(#REF!,OFFSET(admin3_start,MATCH(M156,admin2_linked_pcode,0),0,COUNTIF(admin2_linked_pcode,M156)),0)+MATCH(M156,admin2_linked_pcode,0)-1))</f>
        <v>#REF!</v>
      </c>
    </row>
    <row r="157" spans="12:14" x14ac:dyDescent="0.2">
      <c r="L157" s="49" t="str">
        <f ca="1">IF(B157="","",OFFSET(table_admin1[[#Headers],[ADM1_PT]],MATCH(B157,admin1,0),1))</f>
        <v/>
      </c>
      <c r="M157" s="49" t="str">
        <f t="shared" ca="1" si="2"/>
        <v/>
      </c>
      <c r="N157" s="49" t="e">
        <f ca="1">IF(#REF!="","",INDEX(admin3_pcode,MATCH(#REF!,OFFSET(admin3_start,MATCH(M157,admin2_linked_pcode,0),0,COUNTIF(admin2_linked_pcode,M157)),0)+MATCH(M157,admin2_linked_pcode,0)-1))</f>
        <v>#REF!</v>
      </c>
    </row>
    <row r="158" spans="12:14" x14ac:dyDescent="0.2">
      <c r="L158" s="49" t="str">
        <f ca="1">IF(B158="","",OFFSET(table_admin1[[#Headers],[ADM1_PT]],MATCH(B158,admin1,0),1))</f>
        <v/>
      </c>
      <c r="M158" s="49" t="str">
        <f t="shared" ca="1" si="2"/>
        <v/>
      </c>
      <c r="N158" s="49" t="e">
        <f ca="1">IF(#REF!="","",INDEX(admin3_pcode,MATCH(#REF!,OFFSET(admin3_start,MATCH(M158,admin2_linked_pcode,0),0,COUNTIF(admin2_linked_pcode,M158)),0)+MATCH(M158,admin2_linked_pcode,0)-1))</f>
        <v>#REF!</v>
      </c>
    </row>
    <row r="159" spans="12:14" x14ac:dyDescent="0.2">
      <c r="L159" s="49" t="str">
        <f ca="1">IF(B159="","",OFFSET(table_admin1[[#Headers],[ADM1_PT]],MATCH(B159,admin1,0),1))</f>
        <v/>
      </c>
      <c r="M159" s="49" t="str">
        <f t="shared" ca="1" si="2"/>
        <v/>
      </c>
      <c r="N159" s="49" t="e">
        <f ca="1">IF(#REF!="","",INDEX(admin3_pcode,MATCH(#REF!,OFFSET(admin3_start,MATCH(M159,admin2_linked_pcode,0),0,COUNTIF(admin2_linked_pcode,M159)),0)+MATCH(M159,admin2_linked_pcode,0)-1))</f>
        <v>#REF!</v>
      </c>
    </row>
    <row r="160" spans="12:14" x14ac:dyDescent="0.2">
      <c r="L160" s="49" t="str">
        <f ca="1">IF(B160="","",OFFSET(table_admin1[[#Headers],[ADM1_PT]],MATCH(B160,admin1,0),1))</f>
        <v/>
      </c>
      <c r="M160" s="49" t="str">
        <f t="shared" ca="1" si="2"/>
        <v/>
      </c>
      <c r="N160" s="49" t="e">
        <f ca="1">IF(#REF!="","",INDEX(admin3_pcode,MATCH(#REF!,OFFSET(admin3_start,MATCH(M160,admin2_linked_pcode,0),0,COUNTIF(admin2_linked_pcode,M160)),0)+MATCH(M160,admin2_linked_pcode,0)-1))</f>
        <v>#REF!</v>
      </c>
    </row>
    <row r="161" spans="12:14" x14ac:dyDescent="0.2">
      <c r="L161" s="49" t="str">
        <f ca="1">IF(B161="","",OFFSET(table_admin1[[#Headers],[ADM1_PT]],MATCH(B161,admin1,0),1))</f>
        <v/>
      </c>
      <c r="M161" s="49" t="str">
        <f t="shared" ca="1" si="2"/>
        <v/>
      </c>
      <c r="N161" s="49" t="e">
        <f ca="1">IF(#REF!="","",INDEX(admin3_pcode,MATCH(#REF!,OFFSET(admin3_start,MATCH(M161,admin2_linked_pcode,0),0,COUNTIF(admin2_linked_pcode,M161)),0)+MATCH(M161,admin2_linked_pcode,0)-1))</f>
        <v>#REF!</v>
      </c>
    </row>
    <row r="162" spans="12:14" x14ac:dyDescent="0.2">
      <c r="L162" s="49" t="str">
        <f ca="1">IF(B162="","",OFFSET(table_admin1[[#Headers],[ADM1_PT]],MATCH(B162,admin1,0),1))</f>
        <v/>
      </c>
      <c r="M162" s="49" t="str">
        <f t="shared" ca="1" si="2"/>
        <v/>
      </c>
      <c r="N162" s="49" t="e">
        <f ca="1">IF(#REF!="","",INDEX(admin3_pcode,MATCH(#REF!,OFFSET(admin3_start,MATCH(M162,admin2_linked_pcode,0),0,COUNTIF(admin2_linked_pcode,M162)),0)+MATCH(M162,admin2_linked_pcode,0)-1))</f>
        <v>#REF!</v>
      </c>
    </row>
    <row r="163" spans="12:14" x14ac:dyDescent="0.2">
      <c r="L163" s="49" t="str">
        <f ca="1">IF(B163="","",OFFSET(table_admin1[[#Headers],[ADM1_PT]],MATCH(B163,admin1,0),1))</f>
        <v/>
      </c>
      <c r="M163" s="49" t="str">
        <f t="shared" ca="1" si="2"/>
        <v/>
      </c>
      <c r="N163" s="49" t="e">
        <f ca="1">IF(#REF!="","",INDEX(admin3_pcode,MATCH(#REF!,OFFSET(admin3_start,MATCH(M163,admin2_linked_pcode,0),0,COUNTIF(admin2_linked_pcode,M163)),0)+MATCH(M163,admin2_linked_pcode,0)-1))</f>
        <v>#REF!</v>
      </c>
    </row>
    <row r="164" spans="12:14" x14ac:dyDescent="0.2">
      <c r="L164" s="49" t="str">
        <f ca="1">IF(B164="","",OFFSET(table_admin1[[#Headers],[ADM1_PT]],MATCH(B164,admin1,0),1))</f>
        <v/>
      </c>
      <c r="M164" s="49" t="str">
        <f t="shared" ca="1" si="2"/>
        <v/>
      </c>
      <c r="N164" s="49" t="e">
        <f ca="1">IF(#REF!="","",INDEX(admin3_pcode,MATCH(#REF!,OFFSET(admin3_start,MATCH(M164,admin2_linked_pcode,0),0,COUNTIF(admin2_linked_pcode,M164)),0)+MATCH(M164,admin2_linked_pcode,0)-1))</f>
        <v>#REF!</v>
      </c>
    </row>
    <row r="165" spans="12:14" x14ac:dyDescent="0.2">
      <c r="L165" s="49" t="str">
        <f ca="1">IF(B165="","",OFFSET(table_admin1[[#Headers],[ADM1_PT]],MATCH(B165,admin1,0),1))</f>
        <v/>
      </c>
      <c r="M165" s="49" t="str">
        <f t="shared" ca="1" si="2"/>
        <v/>
      </c>
      <c r="N165" s="49" t="e">
        <f ca="1">IF(#REF!="","",INDEX(admin3_pcode,MATCH(#REF!,OFFSET(admin3_start,MATCH(M165,admin2_linked_pcode,0),0,COUNTIF(admin2_linked_pcode,M165)),0)+MATCH(M165,admin2_linked_pcode,0)-1))</f>
        <v>#REF!</v>
      </c>
    </row>
    <row r="166" spans="12:14" x14ac:dyDescent="0.2">
      <c r="L166" s="49" t="str">
        <f ca="1">IF(B166="","",OFFSET(table_admin1[[#Headers],[ADM1_PT]],MATCH(B166,admin1,0),1))</f>
        <v/>
      </c>
      <c r="M166" s="49" t="str">
        <f t="shared" ca="1" si="2"/>
        <v/>
      </c>
      <c r="N166" s="49" t="e">
        <f ca="1">IF(#REF!="","",INDEX(admin3_pcode,MATCH(#REF!,OFFSET(admin3_start,MATCH(M166,admin2_linked_pcode,0),0,COUNTIF(admin2_linked_pcode,M166)),0)+MATCH(M166,admin2_linked_pcode,0)-1))</f>
        <v>#REF!</v>
      </c>
    </row>
    <row r="167" spans="12:14" x14ac:dyDescent="0.2">
      <c r="L167" s="49" t="str">
        <f ca="1">IF(B167="","",OFFSET(table_admin1[[#Headers],[ADM1_PT]],MATCH(B167,admin1,0),1))</f>
        <v/>
      </c>
      <c r="M167" s="49" t="str">
        <f t="shared" ca="1" si="2"/>
        <v/>
      </c>
      <c r="N167" s="49" t="e">
        <f ca="1">IF(#REF!="","",INDEX(admin3_pcode,MATCH(#REF!,OFFSET(admin3_start,MATCH(M167,admin2_linked_pcode,0),0,COUNTIF(admin2_linked_pcode,M167)),0)+MATCH(M167,admin2_linked_pcode,0)-1))</f>
        <v>#REF!</v>
      </c>
    </row>
    <row r="168" spans="12:14" x14ac:dyDescent="0.2">
      <c r="L168" s="49" t="str">
        <f ca="1">IF(B168="","",OFFSET(table_admin1[[#Headers],[ADM1_PT]],MATCH(B168,admin1,0),1))</f>
        <v/>
      </c>
      <c r="M168" s="49" t="str">
        <f t="shared" ca="1" si="2"/>
        <v/>
      </c>
      <c r="N168" s="49" t="e">
        <f ca="1">IF(#REF!="","",INDEX(admin3_pcode,MATCH(#REF!,OFFSET(admin3_start,MATCH(M168,admin2_linked_pcode,0),0,COUNTIF(admin2_linked_pcode,M168)),0)+MATCH(M168,admin2_linked_pcode,0)-1))</f>
        <v>#REF!</v>
      </c>
    </row>
    <row r="169" spans="12:14" x14ac:dyDescent="0.2">
      <c r="L169" s="49" t="str">
        <f ca="1">IF(B169="","",OFFSET(table_admin1[[#Headers],[ADM1_PT]],MATCH(B169,admin1,0),1))</f>
        <v/>
      </c>
      <c r="M169" s="49" t="str">
        <f t="shared" ca="1" si="2"/>
        <v/>
      </c>
      <c r="N169" s="49" t="e">
        <f ca="1">IF(#REF!="","",INDEX(admin3_pcode,MATCH(#REF!,OFFSET(admin3_start,MATCH(M169,admin2_linked_pcode,0),0,COUNTIF(admin2_linked_pcode,M169)),0)+MATCH(M169,admin2_linked_pcode,0)-1))</f>
        <v>#REF!</v>
      </c>
    </row>
    <row r="170" spans="12:14" x14ac:dyDescent="0.2">
      <c r="L170" s="49" t="str">
        <f ca="1">IF(B170="","",OFFSET(table_admin1[[#Headers],[ADM1_PT]],MATCH(B170,admin1,0),1))</f>
        <v/>
      </c>
      <c r="M170" s="49" t="str">
        <f t="shared" ca="1" si="2"/>
        <v/>
      </c>
      <c r="N170" s="49" t="e">
        <f ca="1">IF(#REF!="","",INDEX(admin3_pcode,MATCH(#REF!,OFFSET(admin3_start,MATCH(M170,admin2_linked_pcode,0),0,COUNTIF(admin2_linked_pcode,M170)),0)+MATCH(M170,admin2_linked_pcode,0)-1))</f>
        <v>#REF!</v>
      </c>
    </row>
    <row r="171" spans="12:14" x14ac:dyDescent="0.2">
      <c r="L171" s="49" t="str">
        <f ca="1">IF(B171="","",OFFSET(table_admin1[[#Headers],[ADM1_PT]],MATCH(B171,admin1,0),1))</f>
        <v/>
      </c>
      <c r="M171" s="49" t="str">
        <f t="shared" ca="1" si="2"/>
        <v/>
      </c>
      <c r="N171" s="49" t="e">
        <f ca="1">IF(#REF!="","",INDEX(admin3_pcode,MATCH(#REF!,OFFSET(admin3_start,MATCH(M171,admin2_linked_pcode,0),0,COUNTIF(admin2_linked_pcode,M171)),0)+MATCH(M171,admin2_linked_pcode,0)-1))</f>
        <v>#REF!</v>
      </c>
    </row>
    <row r="172" spans="12:14" x14ac:dyDescent="0.2">
      <c r="L172" s="49" t="str">
        <f ca="1">IF(B172="","",OFFSET(table_admin1[[#Headers],[ADM1_PT]],MATCH(B172,admin1,0),1))</f>
        <v/>
      </c>
      <c r="M172" s="49" t="str">
        <f t="shared" ca="1" si="2"/>
        <v/>
      </c>
      <c r="N172" s="49" t="e">
        <f ca="1">IF(#REF!="","",INDEX(admin3_pcode,MATCH(#REF!,OFFSET(admin3_start,MATCH(M172,admin2_linked_pcode,0),0,COUNTIF(admin2_linked_pcode,M172)),0)+MATCH(M172,admin2_linked_pcode,0)-1))</f>
        <v>#REF!</v>
      </c>
    </row>
    <row r="173" spans="12:14" x14ac:dyDescent="0.2">
      <c r="L173" s="49" t="str">
        <f ca="1">IF(B173="","",OFFSET(table_admin1[[#Headers],[ADM1_PT]],MATCH(B173,admin1,0),1))</f>
        <v/>
      </c>
      <c r="M173" s="49" t="str">
        <f t="shared" ca="1" si="2"/>
        <v/>
      </c>
      <c r="N173" s="49" t="e">
        <f ca="1">IF(#REF!="","",INDEX(admin3_pcode,MATCH(#REF!,OFFSET(admin3_start,MATCH(M173,admin2_linked_pcode,0),0,COUNTIF(admin2_linked_pcode,M173)),0)+MATCH(M173,admin2_linked_pcode,0)-1))</f>
        <v>#REF!</v>
      </c>
    </row>
    <row r="174" spans="12:14" x14ac:dyDescent="0.2">
      <c r="L174" s="49" t="str">
        <f ca="1">IF(B174="","",OFFSET(table_admin1[[#Headers],[ADM1_PT]],MATCH(B174,admin1,0),1))</f>
        <v/>
      </c>
      <c r="M174" s="49" t="str">
        <f t="shared" ca="1" si="2"/>
        <v/>
      </c>
      <c r="N174" s="49" t="e">
        <f ca="1">IF(#REF!="","",INDEX(admin3_pcode,MATCH(#REF!,OFFSET(admin3_start,MATCH(M174,admin2_linked_pcode,0),0,COUNTIF(admin2_linked_pcode,M174)),0)+MATCH(M174,admin2_linked_pcode,0)-1))</f>
        <v>#REF!</v>
      </c>
    </row>
    <row r="175" spans="12:14" x14ac:dyDescent="0.2">
      <c r="L175" s="49" t="str">
        <f ca="1">IF(B175="","",OFFSET(table_admin1[[#Headers],[ADM1_PT]],MATCH(B175,admin1,0),1))</f>
        <v/>
      </c>
      <c r="M175" s="49" t="str">
        <f t="shared" ca="1" si="2"/>
        <v/>
      </c>
      <c r="N175" s="49" t="e">
        <f ca="1">IF(#REF!="","",INDEX(admin3_pcode,MATCH(#REF!,OFFSET(admin3_start,MATCH(M175,admin2_linked_pcode,0),0,COUNTIF(admin2_linked_pcode,M175)),0)+MATCH(M175,admin2_linked_pcode,0)-1))</f>
        <v>#REF!</v>
      </c>
    </row>
    <row r="176" spans="12:14" x14ac:dyDescent="0.2">
      <c r="L176" s="49" t="str">
        <f ca="1">IF(B176="","",OFFSET(table_admin1[[#Headers],[ADM1_PT]],MATCH(B176,admin1,0),1))</f>
        <v/>
      </c>
      <c r="M176" s="49" t="str">
        <f t="shared" ca="1" si="2"/>
        <v/>
      </c>
      <c r="N176" s="49" t="e">
        <f ca="1">IF(#REF!="","",INDEX(admin3_pcode,MATCH(#REF!,OFFSET(admin3_start,MATCH(M176,admin2_linked_pcode,0),0,COUNTIF(admin2_linked_pcode,M176)),0)+MATCH(M176,admin2_linked_pcode,0)-1))</f>
        <v>#REF!</v>
      </c>
    </row>
    <row r="177" spans="12:14" x14ac:dyDescent="0.2">
      <c r="L177" s="49" t="str">
        <f ca="1">IF(B177="","",OFFSET(table_admin1[[#Headers],[ADM1_PT]],MATCH(B177,admin1,0),1))</f>
        <v/>
      </c>
      <c r="M177" s="49" t="str">
        <f t="shared" ca="1" si="2"/>
        <v/>
      </c>
      <c r="N177" s="49" t="e">
        <f ca="1">IF(#REF!="","",INDEX(admin3_pcode,MATCH(#REF!,OFFSET(admin3_start,MATCH(M177,admin2_linked_pcode,0),0,COUNTIF(admin2_linked_pcode,M177)),0)+MATCH(M177,admin2_linked_pcode,0)-1))</f>
        <v>#REF!</v>
      </c>
    </row>
    <row r="178" spans="12:14" x14ac:dyDescent="0.2">
      <c r="L178" s="49" t="str">
        <f ca="1">IF(B178="","",OFFSET(table_admin1[[#Headers],[ADM1_PT]],MATCH(B178,admin1,0),1))</f>
        <v/>
      </c>
      <c r="M178" s="49" t="str">
        <f t="shared" ca="1" si="2"/>
        <v/>
      </c>
      <c r="N178" s="49" t="e">
        <f ca="1">IF(#REF!="","",INDEX(admin3_pcode,MATCH(#REF!,OFFSET(admin3_start,MATCH(M178,admin2_linked_pcode,0),0,COUNTIF(admin2_linked_pcode,M178)),0)+MATCH(M178,admin2_linked_pcode,0)-1))</f>
        <v>#REF!</v>
      </c>
    </row>
    <row r="179" spans="12:14" x14ac:dyDescent="0.2">
      <c r="L179" s="49" t="str">
        <f ca="1">IF(B179="","",OFFSET(table_admin1[[#Headers],[ADM1_PT]],MATCH(B179,admin1,0),1))</f>
        <v/>
      </c>
      <c r="M179" s="49" t="str">
        <f t="shared" ca="1" si="2"/>
        <v/>
      </c>
      <c r="N179" s="49" t="e">
        <f ca="1">IF(#REF!="","",INDEX(admin3_pcode,MATCH(#REF!,OFFSET(admin3_start,MATCH(M179,admin2_linked_pcode,0),0,COUNTIF(admin2_linked_pcode,M179)),0)+MATCH(M179,admin2_linked_pcode,0)-1))</f>
        <v>#REF!</v>
      </c>
    </row>
    <row r="180" spans="12:14" x14ac:dyDescent="0.2">
      <c r="L180" s="49" t="str">
        <f ca="1">IF(B180="","",OFFSET(table_admin1[[#Headers],[ADM1_PT]],MATCH(B180,admin1,0),1))</f>
        <v/>
      </c>
      <c r="M180" s="49" t="str">
        <f t="shared" ca="1" si="2"/>
        <v/>
      </c>
      <c r="N180" s="49" t="e">
        <f ca="1">IF(#REF!="","",INDEX(admin3_pcode,MATCH(#REF!,OFFSET(admin3_start,MATCH(M180,admin2_linked_pcode,0),0,COUNTIF(admin2_linked_pcode,M180)),0)+MATCH(M180,admin2_linked_pcode,0)-1))</f>
        <v>#REF!</v>
      </c>
    </row>
    <row r="181" spans="12:14" x14ac:dyDescent="0.2">
      <c r="L181" s="49" t="str">
        <f ca="1">IF(B181="","",OFFSET(table_admin1[[#Headers],[ADM1_PT]],MATCH(B181,admin1,0),1))</f>
        <v/>
      </c>
      <c r="M181" s="49" t="str">
        <f t="shared" ca="1" si="2"/>
        <v/>
      </c>
      <c r="N181" s="49" t="e">
        <f ca="1">IF(#REF!="","",INDEX(admin3_pcode,MATCH(#REF!,OFFSET(admin3_start,MATCH(M181,admin2_linked_pcode,0),0,COUNTIF(admin2_linked_pcode,M181)),0)+MATCH(M181,admin2_linked_pcode,0)-1))</f>
        <v>#REF!</v>
      </c>
    </row>
    <row r="182" spans="12:14" x14ac:dyDescent="0.2">
      <c r="L182" s="49" t="str">
        <f ca="1">IF(B182="","",OFFSET(table_admin1[[#Headers],[ADM1_PT]],MATCH(B182,admin1,0),1))</f>
        <v/>
      </c>
      <c r="M182" s="49" t="str">
        <f t="shared" ca="1" si="2"/>
        <v/>
      </c>
      <c r="N182" s="49" t="e">
        <f ca="1">IF(#REF!="","",INDEX(admin3_pcode,MATCH(#REF!,OFFSET(admin3_start,MATCH(M182,admin2_linked_pcode,0),0,COUNTIF(admin2_linked_pcode,M182)),0)+MATCH(M182,admin2_linked_pcode,0)-1))</f>
        <v>#REF!</v>
      </c>
    </row>
    <row r="183" spans="12:14" x14ac:dyDescent="0.2">
      <c r="L183" s="49" t="str">
        <f ca="1">IF(B183="","",OFFSET(table_admin1[[#Headers],[ADM1_PT]],MATCH(B183,admin1,0),1))</f>
        <v/>
      </c>
      <c r="M183" s="49" t="str">
        <f t="shared" ca="1" si="2"/>
        <v/>
      </c>
      <c r="N183" s="49" t="e">
        <f ca="1">IF(#REF!="","",INDEX(admin3_pcode,MATCH(#REF!,OFFSET(admin3_start,MATCH(M183,admin2_linked_pcode,0),0,COUNTIF(admin2_linked_pcode,M183)),0)+MATCH(M183,admin2_linked_pcode,0)-1))</f>
        <v>#REF!</v>
      </c>
    </row>
    <row r="184" spans="12:14" x14ac:dyDescent="0.2">
      <c r="L184" s="49" t="str">
        <f ca="1">IF(B184="","",OFFSET(table_admin1[[#Headers],[ADM1_PT]],MATCH(B184,admin1,0),1))</f>
        <v/>
      </c>
      <c r="M184" s="49" t="str">
        <f t="shared" ca="1" si="2"/>
        <v/>
      </c>
      <c r="N184" s="49" t="e">
        <f ca="1">IF(#REF!="","",INDEX(admin3_pcode,MATCH(#REF!,OFFSET(admin3_start,MATCH(M184,admin2_linked_pcode,0),0,COUNTIF(admin2_linked_pcode,M184)),0)+MATCH(M184,admin2_linked_pcode,0)-1))</f>
        <v>#REF!</v>
      </c>
    </row>
    <row r="185" spans="12:14" x14ac:dyDescent="0.2">
      <c r="L185" s="49" t="str">
        <f ca="1">IF(B185="","",OFFSET(table_admin1[[#Headers],[ADM1_PT]],MATCH(B185,admin1,0),1))</f>
        <v/>
      </c>
      <c r="M185" s="49" t="str">
        <f t="shared" ca="1" si="2"/>
        <v/>
      </c>
      <c r="N185" s="49" t="e">
        <f ca="1">IF(#REF!="","",INDEX(admin3_pcode,MATCH(#REF!,OFFSET(admin3_start,MATCH(M185,admin2_linked_pcode,0),0,COUNTIF(admin2_linked_pcode,M185)),0)+MATCH(M185,admin2_linked_pcode,0)-1))</f>
        <v>#REF!</v>
      </c>
    </row>
    <row r="186" spans="12:14" x14ac:dyDescent="0.2">
      <c r="L186" s="49" t="str">
        <f ca="1">IF(B186="","",OFFSET(table_admin1[[#Headers],[ADM1_PT]],MATCH(B186,admin1,0),1))</f>
        <v/>
      </c>
      <c r="M186" s="49" t="str">
        <f t="shared" ca="1" si="2"/>
        <v/>
      </c>
      <c r="N186" s="49" t="e">
        <f ca="1">IF(#REF!="","",INDEX(admin3_pcode,MATCH(#REF!,OFFSET(admin3_start,MATCH(M186,admin2_linked_pcode,0),0,COUNTIF(admin2_linked_pcode,M186)),0)+MATCH(M186,admin2_linked_pcode,0)-1))</f>
        <v>#REF!</v>
      </c>
    </row>
    <row r="187" spans="12:14" x14ac:dyDescent="0.2">
      <c r="L187" s="49" t="str">
        <f ca="1">IF(B187="","",OFFSET(table_admin1[[#Headers],[ADM1_PT]],MATCH(B187,admin1,0),1))</f>
        <v/>
      </c>
      <c r="M187" s="49" t="str">
        <f t="shared" ca="1" si="2"/>
        <v/>
      </c>
      <c r="N187" s="49" t="e">
        <f ca="1">IF(#REF!="","",INDEX(admin3_pcode,MATCH(#REF!,OFFSET(admin3_start,MATCH(M187,admin2_linked_pcode,0),0,COUNTIF(admin2_linked_pcode,M187)),0)+MATCH(M187,admin2_linked_pcode,0)-1))</f>
        <v>#REF!</v>
      </c>
    </row>
    <row r="188" spans="12:14" x14ac:dyDescent="0.2">
      <c r="L188" s="49" t="str">
        <f ca="1">IF(B188="","",OFFSET(table_admin1[[#Headers],[ADM1_PT]],MATCH(B188,admin1,0),1))</f>
        <v/>
      </c>
      <c r="M188" s="49" t="str">
        <f t="shared" ca="1" si="2"/>
        <v/>
      </c>
      <c r="N188" s="49" t="e">
        <f ca="1">IF(#REF!="","",INDEX(admin3_pcode,MATCH(#REF!,OFFSET(admin3_start,MATCH(M188,admin2_linked_pcode,0),0,COUNTIF(admin2_linked_pcode,M188)),0)+MATCH(M188,admin2_linked_pcode,0)-1))</f>
        <v>#REF!</v>
      </c>
    </row>
    <row r="189" spans="12:14" x14ac:dyDescent="0.2">
      <c r="L189" s="49" t="str">
        <f ca="1">IF(B189="","",OFFSET(table_admin1[[#Headers],[ADM1_PT]],MATCH(B189,admin1,0),1))</f>
        <v/>
      </c>
      <c r="M189" s="49" t="str">
        <f t="shared" ca="1" si="2"/>
        <v/>
      </c>
      <c r="N189" s="49" t="e">
        <f ca="1">IF(#REF!="","",INDEX(admin3_pcode,MATCH(#REF!,OFFSET(admin3_start,MATCH(M189,admin2_linked_pcode,0),0,COUNTIF(admin2_linked_pcode,M189)),0)+MATCH(M189,admin2_linked_pcode,0)-1))</f>
        <v>#REF!</v>
      </c>
    </row>
    <row r="190" spans="12:14" x14ac:dyDescent="0.2">
      <c r="L190" s="49" t="str">
        <f ca="1">IF(B190="","",OFFSET(table_admin1[[#Headers],[ADM1_PT]],MATCH(B190,admin1,0),1))</f>
        <v/>
      </c>
      <c r="M190" s="49" t="str">
        <f t="shared" ca="1" si="2"/>
        <v/>
      </c>
      <c r="N190" s="49" t="e">
        <f ca="1">IF(#REF!="","",INDEX(admin3_pcode,MATCH(#REF!,OFFSET(admin3_start,MATCH(M190,admin2_linked_pcode,0),0,COUNTIF(admin2_linked_pcode,M190)),0)+MATCH(M190,admin2_linked_pcode,0)-1))</f>
        <v>#REF!</v>
      </c>
    </row>
    <row r="191" spans="12:14" x14ac:dyDescent="0.2">
      <c r="L191" s="49" t="str">
        <f ca="1">IF(B191="","",OFFSET(table_admin1[[#Headers],[ADM1_PT]],MATCH(B191,admin1,0),1))</f>
        <v/>
      </c>
      <c r="M191" s="49" t="str">
        <f t="shared" ca="1" si="2"/>
        <v/>
      </c>
      <c r="N191" s="49" t="e">
        <f ca="1">IF(#REF!="","",INDEX(admin3_pcode,MATCH(#REF!,OFFSET(admin3_start,MATCH(M191,admin2_linked_pcode,0),0,COUNTIF(admin2_linked_pcode,M191)),0)+MATCH(M191,admin2_linked_pcode,0)-1))</f>
        <v>#REF!</v>
      </c>
    </row>
    <row r="192" spans="12:14" x14ac:dyDescent="0.2">
      <c r="L192" s="49" t="str">
        <f ca="1">IF(B192="","",OFFSET(table_admin1[[#Headers],[ADM1_PT]],MATCH(B192,admin1,0),1))</f>
        <v/>
      </c>
      <c r="M192" s="49" t="str">
        <f t="shared" ca="1" si="2"/>
        <v/>
      </c>
      <c r="N192" s="49" t="e">
        <f ca="1">IF(#REF!="","",INDEX(admin3_pcode,MATCH(#REF!,OFFSET(admin3_start,MATCH(M192,admin2_linked_pcode,0),0,COUNTIF(admin2_linked_pcode,M192)),0)+MATCH(M192,admin2_linked_pcode,0)-1))</f>
        <v>#REF!</v>
      </c>
    </row>
    <row r="193" spans="12:14" x14ac:dyDescent="0.2">
      <c r="L193" s="49" t="str">
        <f ca="1">IF(B193="","",OFFSET(table_admin1[[#Headers],[ADM1_PT]],MATCH(B193,admin1,0),1))</f>
        <v/>
      </c>
      <c r="M193" s="49" t="str">
        <f t="shared" ca="1" si="2"/>
        <v/>
      </c>
      <c r="N193" s="49" t="e">
        <f ca="1">IF(#REF!="","",INDEX(admin3_pcode,MATCH(#REF!,OFFSET(admin3_start,MATCH(M193,admin2_linked_pcode,0),0,COUNTIF(admin2_linked_pcode,M193)),0)+MATCH(M193,admin2_linked_pcode,0)-1))</f>
        <v>#REF!</v>
      </c>
    </row>
    <row r="194" spans="12:14" x14ac:dyDescent="0.2">
      <c r="L194" s="49" t="str">
        <f ca="1">IF(B194="","",OFFSET(table_admin1[[#Headers],[ADM1_PT]],MATCH(B194,admin1,0),1))</f>
        <v/>
      </c>
      <c r="M194" s="49" t="str">
        <f t="shared" ca="1" si="2"/>
        <v/>
      </c>
      <c r="N194" s="49" t="e">
        <f ca="1">IF(#REF!="","",INDEX(admin3_pcode,MATCH(#REF!,OFFSET(admin3_start,MATCH(M194,admin2_linked_pcode,0),0,COUNTIF(admin2_linked_pcode,M194)),0)+MATCH(M194,admin2_linked_pcode,0)-1))</f>
        <v>#REF!</v>
      </c>
    </row>
    <row r="195" spans="12:14" x14ac:dyDescent="0.2">
      <c r="L195" s="49" t="str">
        <f ca="1">IF(B195="","",OFFSET(table_admin1[[#Headers],[ADM1_PT]],MATCH(B195,admin1,0),1))</f>
        <v/>
      </c>
      <c r="M195" s="49" t="str">
        <f t="shared" ca="1" si="2"/>
        <v/>
      </c>
      <c r="N195" s="49" t="e">
        <f ca="1">IF(#REF!="","",INDEX(admin3_pcode,MATCH(#REF!,OFFSET(admin3_start,MATCH(M195,admin2_linked_pcode,0),0,COUNTIF(admin2_linked_pcode,M195)),0)+MATCH(M195,admin2_linked_pcode,0)-1))</f>
        <v>#REF!</v>
      </c>
    </row>
    <row r="196" spans="12:14" x14ac:dyDescent="0.2">
      <c r="L196" s="49" t="str">
        <f ca="1">IF(B196="","",OFFSET(table_admin1[[#Headers],[ADM1_PT]],MATCH(B196,admin1,0),1))</f>
        <v/>
      </c>
      <c r="M196" s="49" t="str">
        <f t="shared" ca="1" si="2"/>
        <v/>
      </c>
      <c r="N196" s="49" t="e">
        <f ca="1">IF(#REF!="","",INDEX(admin3_pcode,MATCH(#REF!,OFFSET(admin3_start,MATCH(M196,admin2_linked_pcode,0),0,COUNTIF(admin2_linked_pcode,M196)),0)+MATCH(M196,admin2_linked_pcode,0)-1))</f>
        <v>#REF!</v>
      </c>
    </row>
    <row r="197" spans="12:14" x14ac:dyDescent="0.2">
      <c r="L197" s="49" t="str">
        <f ca="1">IF(B197="","",OFFSET(table_admin1[[#Headers],[ADM1_PT]],MATCH(B197,admin1,0),1))</f>
        <v/>
      </c>
      <c r="M197" s="49" t="str">
        <f t="shared" ca="1" si="2"/>
        <v/>
      </c>
      <c r="N197" s="49" t="e">
        <f ca="1">IF(#REF!="","",INDEX(admin3_pcode,MATCH(#REF!,OFFSET(admin3_start,MATCH(M197,admin2_linked_pcode,0),0,COUNTIF(admin2_linked_pcode,M197)),0)+MATCH(M197,admin2_linked_pcode,0)-1))</f>
        <v>#REF!</v>
      </c>
    </row>
    <row r="198" spans="12:14" x14ac:dyDescent="0.2">
      <c r="L198" s="49" t="str">
        <f ca="1">IF(B198="","",OFFSET(table_admin1[[#Headers],[ADM1_PT]],MATCH(B198,admin1,0),1))</f>
        <v/>
      </c>
      <c r="M198" s="49" t="str">
        <f t="shared" ref="M198:M261" ca="1" si="3">IF(C198="","",INDEX(admin2_pcode,MATCH(C198,OFFSET(admin2_start,MATCH(L198,admin1_linked_pcode,0),0,COUNTIF(admin1_linked_pcode,L198)),0)+MATCH(L198,admin1_linked_pcode,0)-1))</f>
        <v/>
      </c>
      <c r="N198" s="49" t="e">
        <f ca="1">IF(#REF!="","",INDEX(admin3_pcode,MATCH(#REF!,OFFSET(admin3_start,MATCH(M198,admin2_linked_pcode,0),0,COUNTIF(admin2_linked_pcode,M198)),0)+MATCH(M198,admin2_linked_pcode,0)-1))</f>
        <v>#REF!</v>
      </c>
    </row>
    <row r="199" spans="12:14" x14ac:dyDescent="0.2">
      <c r="L199" s="49" t="str">
        <f ca="1">IF(B199="","",OFFSET(table_admin1[[#Headers],[ADM1_PT]],MATCH(B199,admin1,0),1))</f>
        <v/>
      </c>
      <c r="M199" s="49" t="str">
        <f t="shared" ca="1" si="3"/>
        <v/>
      </c>
      <c r="N199" s="49" t="e">
        <f ca="1">IF(#REF!="","",INDEX(admin3_pcode,MATCH(#REF!,OFFSET(admin3_start,MATCH(M199,admin2_linked_pcode,0),0,COUNTIF(admin2_linked_pcode,M199)),0)+MATCH(M199,admin2_linked_pcode,0)-1))</f>
        <v>#REF!</v>
      </c>
    </row>
    <row r="200" spans="12:14" x14ac:dyDescent="0.2">
      <c r="L200" s="49" t="str">
        <f ca="1">IF(B200="","",OFFSET(table_admin1[[#Headers],[ADM1_PT]],MATCH(B200,admin1,0),1))</f>
        <v/>
      </c>
      <c r="M200" s="49" t="str">
        <f t="shared" ca="1" si="3"/>
        <v/>
      </c>
      <c r="N200" s="49" t="e">
        <f ca="1">IF(#REF!="","",INDEX(admin3_pcode,MATCH(#REF!,OFFSET(admin3_start,MATCH(M200,admin2_linked_pcode,0),0,COUNTIF(admin2_linked_pcode,M200)),0)+MATCH(M200,admin2_linked_pcode,0)-1))</f>
        <v>#REF!</v>
      </c>
    </row>
    <row r="201" spans="12:14" x14ac:dyDescent="0.2">
      <c r="L201" s="49" t="str">
        <f ca="1">IF(B201="","",OFFSET(table_admin1[[#Headers],[ADM1_PT]],MATCH(B201,admin1,0),1))</f>
        <v/>
      </c>
      <c r="M201" s="49" t="str">
        <f t="shared" ca="1" si="3"/>
        <v/>
      </c>
      <c r="N201" s="49" t="e">
        <f ca="1">IF(#REF!="","",INDEX(admin3_pcode,MATCH(#REF!,OFFSET(admin3_start,MATCH(M201,admin2_linked_pcode,0),0,COUNTIF(admin2_linked_pcode,M201)),0)+MATCH(M201,admin2_linked_pcode,0)-1))</f>
        <v>#REF!</v>
      </c>
    </row>
    <row r="202" spans="12:14" x14ac:dyDescent="0.2">
      <c r="L202" s="49" t="str">
        <f ca="1">IF(B202="","",OFFSET(table_admin1[[#Headers],[ADM1_PT]],MATCH(B202,admin1,0),1))</f>
        <v/>
      </c>
      <c r="M202" s="49" t="str">
        <f t="shared" ca="1" si="3"/>
        <v/>
      </c>
      <c r="N202" s="49" t="e">
        <f ca="1">IF(#REF!="","",INDEX(admin3_pcode,MATCH(#REF!,OFFSET(admin3_start,MATCH(M202,admin2_linked_pcode,0),0,COUNTIF(admin2_linked_pcode,M202)),0)+MATCH(M202,admin2_linked_pcode,0)-1))</f>
        <v>#REF!</v>
      </c>
    </row>
    <row r="203" spans="12:14" x14ac:dyDescent="0.2">
      <c r="L203" s="49" t="str">
        <f ca="1">IF(B203="","",OFFSET(table_admin1[[#Headers],[ADM1_PT]],MATCH(B203,admin1,0),1))</f>
        <v/>
      </c>
      <c r="M203" s="49" t="str">
        <f t="shared" ca="1" si="3"/>
        <v/>
      </c>
      <c r="N203" s="49" t="e">
        <f ca="1">IF(#REF!="","",INDEX(admin3_pcode,MATCH(#REF!,OFFSET(admin3_start,MATCH(M203,admin2_linked_pcode,0),0,COUNTIF(admin2_linked_pcode,M203)),0)+MATCH(M203,admin2_linked_pcode,0)-1))</f>
        <v>#REF!</v>
      </c>
    </row>
    <row r="204" spans="12:14" x14ac:dyDescent="0.2">
      <c r="L204" s="49" t="str">
        <f ca="1">IF(B204="","",OFFSET(table_admin1[[#Headers],[ADM1_PT]],MATCH(B204,admin1,0),1))</f>
        <v/>
      </c>
      <c r="M204" s="49" t="str">
        <f t="shared" ca="1" si="3"/>
        <v/>
      </c>
      <c r="N204" s="49" t="e">
        <f ca="1">IF(#REF!="","",INDEX(admin3_pcode,MATCH(#REF!,OFFSET(admin3_start,MATCH(M204,admin2_linked_pcode,0),0,COUNTIF(admin2_linked_pcode,M204)),0)+MATCH(M204,admin2_linked_pcode,0)-1))</f>
        <v>#REF!</v>
      </c>
    </row>
    <row r="205" spans="12:14" x14ac:dyDescent="0.2">
      <c r="L205" s="49" t="str">
        <f ca="1">IF(B205="","",OFFSET(table_admin1[[#Headers],[ADM1_PT]],MATCH(B205,admin1,0),1))</f>
        <v/>
      </c>
      <c r="M205" s="49" t="str">
        <f t="shared" ca="1" si="3"/>
        <v/>
      </c>
      <c r="N205" s="49" t="e">
        <f ca="1">IF(#REF!="","",INDEX(admin3_pcode,MATCH(#REF!,OFFSET(admin3_start,MATCH(M205,admin2_linked_pcode,0),0,COUNTIF(admin2_linked_pcode,M205)),0)+MATCH(M205,admin2_linked_pcode,0)-1))</f>
        <v>#REF!</v>
      </c>
    </row>
    <row r="206" spans="12:14" x14ac:dyDescent="0.2">
      <c r="L206" s="49" t="str">
        <f ca="1">IF(B206="","",OFFSET(table_admin1[[#Headers],[ADM1_PT]],MATCH(B206,admin1,0),1))</f>
        <v/>
      </c>
      <c r="M206" s="49" t="str">
        <f t="shared" ca="1" si="3"/>
        <v/>
      </c>
      <c r="N206" s="49" t="e">
        <f ca="1">IF(#REF!="","",INDEX(admin3_pcode,MATCH(#REF!,OFFSET(admin3_start,MATCH(M206,admin2_linked_pcode,0),0,COUNTIF(admin2_linked_pcode,M206)),0)+MATCH(M206,admin2_linked_pcode,0)-1))</f>
        <v>#REF!</v>
      </c>
    </row>
    <row r="207" spans="12:14" x14ac:dyDescent="0.2">
      <c r="L207" s="49" t="str">
        <f ca="1">IF(B207="","",OFFSET(table_admin1[[#Headers],[ADM1_PT]],MATCH(B207,admin1,0),1))</f>
        <v/>
      </c>
      <c r="M207" s="49" t="str">
        <f t="shared" ca="1" si="3"/>
        <v/>
      </c>
      <c r="N207" s="49" t="e">
        <f ca="1">IF(#REF!="","",INDEX(admin3_pcode,MATCH(#REF!,OFFSET(admin3_start,MATCH(M207,admin2_linked_pcode,0),0,COUNTIF(admin2_linked_pcode,M207)),0)+MATCH(M207,admin2_linked_pcode,0)-1))</f>
        <v>#REF!</v>
      </c>
    </row>
    <row r="208" spans="12:14" x14ac:dyDescent="0.2">
      <c r="L208" s="49" t="str">
        <f ca="1">IF(B208="","",OFFSET(table_admin1[[#Headers],[ADM1_PT]],MATCH(B208,admin1,0),1))</f>
        <v/>
      </c>
      <c r="M208" s="49" t="str">
        <f t="shared" ca="1" si="3"/>
        <v/>
      </c>
      <c r="N208" s="49" t="e">
        <f ca="1">IF(#REF!="","",INDEX(admin3_pcode,MATCH(#REF!,OFFSET(admin3_start,MATCH(M208,admin2_linked_pcode,0),0,COUNTIF(admin2_linked_pcode,M208)),0)+MATCH(M208,admin2_linked_pcode,0)-1))</f>
        <v>#REF!</v>
      </c>
    </row>
    <row r="209" spans="12:14" x14ac:dyDescent="0.2">
      <c r="L209" s="49" t="str">
        <f ca="1">IF(B209="","",OFFSET(table_admin1[[#Headers],[ADM1_PT]],MATCH(B209,admin1,0),1))</f>
        <v/>
      </c>
      <c r="M209" s="49" t="str">
        <f t="shared" ca="1" si="3"/>
        <v/>
      </c>
      <c r="N209" s="49" t="e">
        <f ca="1">IF(#REF!="","",INDEX(admin3_pcode,MATCH(#REF!,OFFSET(admin3_start,MATCH(M209,admin2_linked_pcode,0),0,COUNTIF(admin2_linked_pcode,M209)),0)+MATCH(M209,admin2_linked_pcode,0)-1))</f>
        <v>#REF!</v>
      </c>
    </row>
    <row r="210" spans="12:14" x14ac:dyDescent="0.2">
      <c r="L210" s="49" t="str">
        <f ca="1">IF(B210="","",OFFSET(table_admin1[[#Headers],[ADM1_PT]],MATCH(B210,admin1,0),1))</f>
        <v/>
      </c>
      <c r="M210" s="49" t="str">
        <f t="shared" ca="1" si="3"/>
        <v/>
      </c>
      <c r="N210" s="49" t="e">
        <f ca="1">IF(#REF!="","",INDEX(admin3_pcode,MATCH(#REF!,OFFSET(admin3_start,MATCH(M210,admin2_linked_pcode,0),0,COUNTIF(admin2_linked_pcode,M210)),0)+MATCH(M210,admin2_linked_pcode,0)-1))</f>
        <v>#REF!</v>
      </c>
    </row>
    <row r="211" spans="12:14" x14ac:dyDescent="0.2">
      <c r="L211" s="49" t="str">
        <f ca="1">IF(B211="","",OFFSET(table_admin1[[#Headers],[ADM1_PT]],MATCH(B211,admin1,0),1))</f>
        <v/>
      </c>
      <c r="M211" s="49" t="str">
        <f t="shared" ca="1" si="3"/>
        <v/>
      </c>
      <c r="N211" s="49" t="e">
        <f ca="1">IF(#REF!="","",INDEX(admin3_pcode,MATCH(#REF!,OFFSET(admin3_start,MATCH(M211,admin2_linked_pcode,0),0,COUNTIF(admin2_linked_pcode,M211)),0)+MATCH(M211,admin2_linked_pcode,0)-1))</f>
        <v>#REF!</v>
      </c>
    </row>
    <row r="212" spans="12:14" x14ac:dyDescent="0.2">
      <c r="L212" s="49" t="str">
        <f ca="1">IF(B212="","",OFFSET(table_admin1[[#Headers],[ADM1_PT]],MATCH(B212,admin1,0),1))</f>
        <v/>
      </c>
      <c r="M212" s="49" t="str">
        <f t="shared" ca="1" si="3"/>
        <v/>
      </c>
      <c r="N212" s="49" t="e">
        <f ca="1">IF(#REF!="","",INDEX(admin3_pcode,MATCH(#REF!,OFFSET(admin3_start,MATCH(M212,admin2_linked_pcode,0),0,COUNTIF(admin2_linked_pcode,M212)),0)+MATCH(M212,admin2_linked_pcode,0)-1))</f>
        <v>#REF!</v>
      </c>
    </row>
    <row r="213" spans="12:14" x14ac:dyDescent="0.2">
      <c r="L213" s="49" t="str">
        <f ca="1">IF(B213="","",OFFSET(table_admin1[[#Headers],[ADM1_PT]],MATCH(B213,admin1,0),1))</f>
        <v/>
      </c>
      <c r="M213" s="49" t="str">
        <f t="shared" ca="1" si="3"/>
        <v/>
      </c>
      <c r="N213" s="49" t="e">
        <f ca="1">IF(#REF!="","",INDEX(admin3_pcode,MATCH(#REF!,OFFSET(admin3_start,MATCH(M213,admin2_linked_pcode,0),0,COUNTIF(admin2_linked_pcode,M213)),0)+MATCH(M213,admin2_linked_pcode,0)-1))</f>
        <v>#REF!</v>
      </c>
    </row>
    <row r="214" spans="12:14" x14ac:dyDescent="0.2">
      <c r="L214" s="49" t="str">
        <f ca="1">IF(B214="","",OFFSET(table_admin1[[#Headers],[ADM1_PT]],MATCH(B214,admin1,0),1))</f>
        <v/>
      </c>
      <c r="M214" s="49" t="str">
        <f t="shared" ca="1" si="3"/>
        <v/>
      </c>
      <c r="N214" s="49" t="e">
        <f ca="1">IF(#REF!="","",INDEX(admin3_pcode,MATCH(#REF!,OFFSET(admin3_start,MATCH(M214,admin2_linked_pcode,0),0,COUNTIF(admin2_linked_pcode,M214)),0)+MATCH(M214,admin2_linked_pcode,0)-1))</f>
        <v>#REF!</v>
      </c>
    </row>
    <row r="215" spans="12:14" x14ac:dyDescent="0.2">
      <c r="L215" s="49" t="str">
        <f ca="1">IF(B215="","",OFFSET(table_admin1[[#Headers],[ADM1_PT]],MATCH(B215,admin1,0),1))</f>
        <v/>
      </c>
      <c r="M215" s="49" t="str">
        <f t="shared" ca="1" si="3"/>
        <v/>
      </c>
      <c r="N215" s="49" t="e">
        <f ca="1">IF(#REF!="","",INDEX(admin3_pcode,MATCH(#REF!,OFFSET(admin3_start,MATCH(M215,admin2_linked_pcode,0),0,COUNTIF(admin2_linked_pcode,M215)),0)+MATCH(M215,admin2_linked_pcode,0)-1))</f>
        <v>#REF!</v>
      </c>
    </row>
    <row r="216" spans="12:14" x14ac:dyDescent="0.2">
      <c r="L216" s="49" t="str">
        <f ca="1">IF(B216="","",OFFSET(table_admin1[[#Headers],[ADM1_PT]],MATCH(B216,admin1,0),1))</f>
        <v/>
      </c>
      <c r="M216" s="49" t="str">
        <f t="shared" ca="1" si="3"/>
        <v/>
      </c>
      <c r="N216" s="49" t="e">
        <f ca="1">IF(#REF!="","",INDEX(admin3_pcode,MATCH(#REF!,OFFSET(admin3_start,MATCH(M216,admin2_linked_pcode,0),0,COUNTIF(admin2_linked_pcode,M216)),0)+MATCH(M216,admin2_linked_pcode,0)-1))</f>
        <v>#REF!</v>
      </c>
    </row>
    <row r="217" spans="12:14" x14ac:dyDescent="0.2">
      <c r="L217" s="49" t="str">
        <f ca="1">IF(B217="","",OFFSET(table_admin1[[#Headers],[ADM1_PT]],MATCH(B217,admin1,0),1))</f>
        <v/>
      </c>
      <c r="M217" s="49" t="str">
        <f t="shared" ca="1" si="3"/>
        <v/>
      </c>
      <c r="N217" s="49" t="e">
        <f ca="1">IF(#REF!="","",INDEX(admin3_pcode,MATCH(#REF!,OFFSET(admin3_start,MATCH(M217,admin2_linked_pcode,0),0,COUNTIF(admin2_linked_pcode,M217)),0)+MATCH(M217,admin2_linked_pcode,0)-1))</f>
        <v>#REF!</v>
      </c>
    </row>
    <row r="218" spans="12:14" x14ac:dyDescent="0.2">
      <c r="L218" s="49" t="str">
        <f ca="1">IF(B218="","",OFFSET(table_admin1[[#Headers],[ADM1_PT]],MATCH(B218,admin1,0),1))</f>
        <v/>
      </c>
      <c r="M218" s="49" t="str">
        <f t="shared" ca="1" si="3"/>
        <v/>
      </c>
      <c r="N218" s="49" t="e">
        <f ca="1">IF(#REF!="","",INDEX(admin3_pcode,MATCH(#REF!,OFFSET(admin3_start,MATCH(M218,admin2_linked_pcode,0),0,COUNTIF(admin2_linked_pcode,M218)),0)+MATCH(M218,admin2_linked_pcode,0)-1))</f>
        <v>#REF!</v>
      </c>
    </row>
    <row r="219" spans="12:14" x14ac:dyDescent="0.2">
      <c r="L219" s="49" t="str">
        <f ca="1">IF(B219="","",OFFSET(table_admin1[[#Headers],[ADM1_PT]],MATCH(B219,admin1,0),1))</f>
        <v/>
      </c>
      <c r="M219" s="49" t="str">
        <f t="shared" ca="1" si="3"/>
        <v/>
      </c>
      <c r="N219" s="49" t="e">
        <f ca="1">IF(#REF!="","",INDEX(admin3_pcode,MATCH(#REF!,OFFSET(admin3_start,MATCH(M219,admin2_linked_pcode,0),0,COUNTIF(admin2_linked_pcode,M219)),0)+MATCH(M219,admin2_linked_pcode,0)-1))</f>
        <v>#REF!</v>
      </c>
    </row>
    <row r="220" spans="12:14" x14ac:dyDescent="0.2">
      <c r="L220" s="49" t="str">
        <f ca="1">IF(B220="","",OFFSET(table_admin1[[#Headers],[ADM1_PT]],MATCH(B220,admin1,0),1))</f>
        <v/>
      </c>
      <c r="M220" s="49" t="str">
        <f t="shared" ca="1" si="3"/>
        <v/>
      </c>
      <c r="N220" s="49" t="e">
        <f ca="1">IF(#REF!="","",INDEX(admin3_pcode,MATCH(#REF!,OFFSET(admin3_start,MATCH(M220,admin2_linked_pcode,0),0,COUNTIF(admin2_linked_pcode,M220)),0)+MATCH(M220,admin2_linked_pcode,0)-1))</f>
        <v>#REF!</v>
      </c>
    </row>
    <row r="221" spans="12:14" x14ac:dyDescent="0.2">
      <c r="L221" s="49" t="str">
        <f ca="1">IF(B221="","",OFFSET(table_admin1[[#Headers],[ADM1_PT]],MATCH(B221,admin1,0),1))</f>
        <v/>
      </c>
      <c r="M221" s="49" t="str">
        <f t="shared" ca="1" si="3"/>
        <v/>
      </c>
      <c r="N221" s="49" t="e">
        <f ca="1">IF(#REF!="","",INDEX(admin3_pcode,MATCH(#REF!,OFFSET(admin3_start,MATCH(M221,admin2_linked_pcode,0),0,COUNTIF(admin2_linked_pcode,M221)),0)+MATCH(M221,admin2_linked_pcode,0)-1))</f>
        <v>#REF!</v>
      </c>
    </row>
    <row r="222" spans="12:14" x14ac:dyDescent="0.2">
      <c r="L222" s="49" t="str">
        <f ca="1">IF(B222="","",OFFSET(table_admin1[[#Headers],[ADM1_PT]],MATCH(B222,admin1,0),1))</f>
        <v/>
      </c>
      <c r="M222" s="49" t="str">
        <f t="shared" ca="1" si="3"/>
        <v/>
      </c>
      <c r="N222" s="49" t="e">
        <f ca="1">IF(#REF!="","",INDEX(admin3_pcode,MATCH(#REF!,OFFSET(admin3_start,MATCH(M222,admin2_linked_pcode,0),0,COUNTIF(admin2_linked_pcode,M222)),0)+MATCH(M222,admin2_linked_pcode,0)-1))</f>
        <v>#REF!</v>
      </c>
    </row>
    <row r="223" spans="12:14" x14ac:dyDescent="0.2">
      <c r="L223" s="49" t="str">
        <f ca="1">IF(B223="","",OFFSET(table_admin1[[#Headers],[ADM1_PT]],MATCH(B223,admin1,0),1))</f>
        <v/>
      </c>
      <c r="M223" s="49" t="str">
        <f t="shared" ca="1" si="3"/>
        <v/>
      </c>
      <c r="N223" s="49" t="e">
        <f ca="1">IF(#REF!="","",INDEX(admin3_pcode,MATCH(#REF!,OFFSET(admin3_start,MATCH(M223,admin2_linked_pcode,0),0,COUNTIF(admin2_linked_pcode,M223)),0)+MATCH(M223,admin2_linked_pcode,0)-1))</f>
        <v>#REF!</v>
      </c>
    </row>
    <row r="224" spans="12:14" x14ac:dyDescent="0.2">
      <c r="L224" s="49" t="str">
        <f ca="1">IF(B224="","",OFFSET(table_admin1[[#Headers],[ADM1_PT]],MATCH(B224,admin1,0),1))</f>
        <v/>
      </c>
      <c r="M224" s="49" t="str">
        <f t="shared" ca="1" si="3"/>
        <v/>
      </c>
      <c r="N224" s="49" t="e">
        <f ca="1">IF(#REF!="","",INDEX(admin3_pcode,MATCH(#REF!,OFFSET(admin3_start,MATCH(M224,admin2_linked_pcode,0),0,COUNTIF(admin2_linked_pcode,M224)),0)+MATCH(M224,admin2_linked_pcode,0)-1))</f>
        <v>#REF!</v>
      </c>
    </row>
    <row r="225" spans="12:14" x14ac:dyDescent="0.2">
      <c r="L225" s="49" t="str">
        <f ca="1">IF(B225="","",OFFSET(table_admin1[[#Headers],[ADM1_PT]],MATCH(B225,admin1,0),1))</f>
        <v/>
      </c>
      <c r="M225" s="49" t="str">
        <f t="shared" ca="1" si="3"/>
        <v/>
      </c>
      <c r="N225" s="49" t="e">
        <f ca="1">IF(#REF!="","",INDEX(admin3_pcode,MATCH(#REF!,OFFSET(admin3_start,MATCH(M225,admin2_linked_pcode,0),0,COUNTIF(admin2_linked_pcode,M225)),0)+MATCH(M225,admin2_linked_pcode,0)-1))</f>
        <v>#REF!</v>
      </c>
    </row>
    <row r="226" spans="12:14" x14ac:dyDescent="0.2">
      <c r="L226" s="49" t="str">
        <f ca="1">IF(B226="","",OFFSET(table_admin1[[#Headers],[ADM1_PT]],MATCH(B226,admin1,0),1))</f>
        <v/>
      </c>
      <c r="M226" s="49" t="str">
        <f t="shared" ca="1" si="3"/>
        <v/>
      </c>
      <c r="N226" s="49" t="e">
        <f ca="1">IF(#REF!="","",INDEX(admin3_pcode,MATCH(#REF!,OFFSET(admin3_start,MATCH(M226,admin2_linked_pcode,0),0,COUNTIF(admin2_linked_pcode,M226)),0)+MATCH(M226,admin2_linked_pcode,0)-1))</f>
        <v>#REF!</v>
      </c>
    </row>
    <row r="227" spans="12:14" x14ac:dyDescent="0.2">
      <c r="L227" s="49" t="str">
        <f ca="1">IF(B227="","",OFFSET(table_admin1[[#Headers],[ADM1_PT]],MATCH(B227,admin1,0),1))</f>
        <v/>
      </c>
      <c r="M227" s="49" t="str">
        <f t="shared" ca="1" si="3"/>
        <v/>
      </c>
      <c r="N227" s="49" t="e">
        <f ca="1">IF(#REF!="","",INDEX(admin3_pcode,MATCH(#REF!,OFFSET(admin3_start,MATCH(M227,admin2_linked_pcode,0),0,COUNTIF(admin2_linked_pcode,M227)),0)+MATCH(M227,admin2_linked_pcode,0)-1))</f>
        <v>#REF!</v>
      </c>
    </row>
    <row r="228" spans="12:14" x14ac:dyDescent="0.2">
      <c r="L228" s="49" t="str">
        <f ca="1">IF(B228="","",OFFSET(table_admin1[[#Headers],[ADM1_PT]],MATCH(B228,admin1,0),1))</f>
        <v/>
      </c>
      <c r="M228" s="49" t="str">
        <f t="shared" ca="1" si="3"/>
        <v/>
      </c>
      <c r="N228" s="49" t="e">
        <f ca="1">IF(#REF!="","",INDEX(admin3_pcode,MATCH(#REF!,OFFSET(admin3_start,MATCH(M228,admin2_linked_pcode,0),0,COUNTIF(admin2_linked_pcode,M228)),0)+MATCH(M228,admin2_linked_pcode,0)-1))</f>
        <v>#REF!</v>
      </c>
    </row>
    <row r="229" spans="12:14" x14ac:dyDescent="0.2">
      <c r="L229" s="49" t="str">
        <f ca="1">IF(B229="","",OFFSET(table_admin1[[#Headers],[ADM1_PT]],MATCH(B229,admin1,0),1))</f>
        <v/>
      </c>
      <c r="M229" s="49" t="str">
        <f t="shared" ca="1" si="3"/>
        <v/>
      </c>
      <c r="N229" s="49" t="e">
        <f ca="1">IF(#REF!="","",INDEX(admin3_pcode,MATCH(#REF!,OFFSET(admin3_start,MATCH(M229,admin2_linked_pcode,0),0,COUNTIF(admin2_linked_pcode,M229)),0)+MATCH(M229,admin2_linked_pcode,0)-1))</f>
        <v>#REF!</v>
      </c>
    </row>
    <row r="230" spans="12:14" x14ac:dyDescent="0.2">
      <c r="L230" s="49" t="str">
        <f ca="1">IF(B230="","",OFFSET(table_admin1[[#Headers],[ADM1_PT]],MATCH(B230,admin1,0),1))</f>
        <v/>
      </c>
      <c r="M230" s="49" t="str">
        <f t="shared" ca="1" si="3"/>
        <v/>
      </c>
      <c r="N230" s="49" t="e">
        <f ca="1">IF(#REF!="","",INDEX(admin3_pcode,MATCH(#REF!,OFFSET(admin3_start,MATCH(M230,admin2_linked_pcode,0),0,COUNTIF(admin2_linked_pcode,M230)),0)+MATCH(M230,admin2_linked_pcode,0)-1))</f>
        <v>#REF!</v>
      </c>
    </row>
    <row r="231" spans="12:14" x14ac:dyDescent="0.2">
      <c r="L231" s="49" t="str">
        <f ca="1">IF(B231="","",OFFSET(table_admin1[[#Headers],[ADM1_PT]],MATCH(B231,admin1,0),1))</f>
        <v/>
      </c>
      <c r="M231" s="49" t="str">
        <f t="shared" ca="1" si="3"/>
        <v/>
      </c>
      <c r="N231" s="49" t="e">
        <f ca="1">IF(#REF!="","",INDEX(admin3_pcode,MATCH(#REF!,OFFSET(admin3_start,MATCH(M231,admin2_linked_pcode,0),0,COUNTIF(admin2_linked_pcode,M231)),0)+MATCH(M231,admin2_linked_pcode,0)-1))</f>
        <v>#REF!</v>
      </c>
    </row>
    <row r="232" spans="12:14" x14ac:dyDescent="0.2">
      <c r="L232" s="49" t="str">
        <f ca="1">IF(B232="","",OFFSET(table_admin1[[#Headers],[ADM1_PT]],MATCH(B232,admin1,0),1))</f>
        <v/>
      </c>
      <c r="M232" s="49" t="str">
        <f t="shared" ca="1" si="3"/>
        <v/>
      </c>
      <c r="N232" s="49" t="e">
        <f ca="1">IF(#REF!="","",INDEX(admin3_pcode,MATCH(#REF!,OFFSET(admin3_start,MATCH(M232,admin2_linked_pcode,0),0,COUNTIF(admin2_linked_pcode,M232)),0)+MATCH(M232,admin2_linked_pcode,0)-1))</f>
        <v>#REF!</v>
      </c>
    </row>
    <row r="233" spans="12:14" x14ac:dyDescent="0.2">
      <c r="L233" s="49" t="str">
        <f ca="1">IF(B233="","",OFFSET(table_admin1[[#Headers],[ADM1_PT]],MATCH(B233,admin1,0),1))</f>
        <v/>
      </c>
      <c r="M233" s="49" t="str">
        <f t="shared" ca="1" si="3"/>
        <v/>
      </c>
      <c r="N233" s="49" t="e">
        <f ca="1">IF(#REF!="","",INDEX(admin3_pcode,MATCH(#REF!,OFFSET(admin3_start,MATCH(M233,admin2_linked_pcode,0),0,COUNTIF(admin2_linked_pcode,M233)),0)+MATCH(M233,admin2_linked_pcode,0)-1))</f>
        <v>#REF!</v>
      </c>
    </row>
    <row r="234" spans="12:14" x14ac:dyDescent="0.2">
      <c r="L234" s="49" t="str">
        <f ca="1">IF(B234="","",OFFSET(table_admin1[[#Headers],[ADM1_PT]],MATCH(B234,admin1,0),1))</f>
        <v/>
      </c>
      <c r="M234" s="49" t="str">
        <f t="shared" ca="1" si="3"/>
        <v/>
      </c>
      <c r="N234" s="49" t="e">
        <f ca="1">IF(#REF!="","",INDEX(admin3_pcode,MATCH(#REF!,OFFSET(admin3_start,MATCH(M234,admin2_linked_pcode,0),0,COUNTIF(admin2_linked_pcode,M234)),0)+MATCH(M234,admin2_linked_pcode,0)-1))</f>
        <v>#REF!</v>
      </c>
    </row>
    <row r="235" spans="12:14" x14ac:dyDescent="0.2">
      <c r="L235" s="49" t="str">
        <f ca="1">IF(B235="","",OFFSET(table_admin1[[#Headers],[ADM1_PT]],MATCH(B235,admin1,0),1))</f>
        <v/>
      </c>
      <c r="M235" s="49" t="str">
        <f t="shared" ca="1" si="3"/>
        <v/>
      </c>
      <c r="N235" s="49" t="e">
        <f ca="1">IF(#REF!="","",INDEX(admin3_pcode,MATCH(#REF!,OFFSET(admin3_start,MATCH(M235,admin2_linked_pcode,0),0,COUNTIF(admin2_linked_pcode,M235)),0)+MATCH(M235,admin2_linked_pcode,0)-1))</f>
        <v>#REF!</v>
      </c>
    </row>
    <row r="236" spans="12:14" x14ac:dyDescent="0.2">
      <c r="L236" s="49" t="str">
        <f ca="1">IF(B236="","",OFFSET(table_admin1[[#Headers],[ADM1_PT]],MATCH(B236,admin1,0),1))</f>
        <v/>
      </c>
      <c r="M236" s="49" t="str">
        <f t="shared" ca="1" si="3"/>
        <v/>
      </c>
      <c r="N236" s="49" t="e">
        <f ca="1">IF(#REF!="","",INDEX(admin3_pcode,MATCH(#REF!,OFFSET(admin3_start,MATCH(M236,admin2_linked_pcode,0),0,COUNTIF(admin2_linked_pcode,M236)),0)+MATCH(M236,admin2_linked_pcode,0)-1))</f>
        <v>#REF!</v>
      </c>
    </row>
    <row r="237" spans="12:14" x14ac:dyDescent="0.2">
      <c r="L237" s="49" t="str">
        <f ca="1">IF(B237="","",OFFSET(table_admin1[[#Headers],[ADM1_PT]],MATCH(B237,admin1,0),1))</f>
        <v/>
      </c>
      <c r="M237" s="49" t="str">
        <f t="shared" ca="1" si="3"/>
        <v/>
      </c>
      <c r="N237" s="49" t="e">
        <f ca="1">IF(#REF!="","",INDEX(admin3_pcode,MATCH(#REF!,OFFSET(admin3_start,MATCH(M237,admin2_linked_pcode,0),0,COUNTIF(admin2_linked_pcode,M237)),0)+MATCH(M237,admin2_linked_pcode,0)-1))</f>
        <v>#REF!</v>
      </c>
    </row>
    <row r="238" spans="12:14" x14ac:dyDescent="0.2">
      <c r="L238" s="49" t="str">
        <f ca="1">IF(B238="","",OFFSET(table_admin1[[#Headers],[ADM1_PT]],MATCH(B238,admin1,0),1))</f>
        <v/>
      </c>
      <c r="M238" s="49" t="str">
        <f t="shared" ca="1" si="3"/>
        <v/>
      </c>
      <c r="N238" s="49" t="e">
        <f ca="1">IF(#REF!="","",INDEX(admin3_pcode,MATCH(#REF!,OFFSET(admin3_start,MATCH(M238,admin2_linked_pcode,0),0,COUNTIF(admin2_linked_pcode,M238)),0)+MATCH(M238,admin2_linked_pcode,0)-1))</f>
        <v>#REF!</v>
      </c>
    </row>
    <row r="239" spans="12:14" x14ac:dyDescent="0.2">
      <c r="L239" s="49" t="str">
        <f ca="1">IF(B239="","",OFFSET(table_admin1[[#Headers],[ADM1_PT]],MATCH(B239,admin1,0),1))</f>
        <v/>
      </c>
      <c r="M239" s="49" t="str">
        <f t="shared" ca="1" si="3"/>
        <v/>
      </c>
      <c r="N239" s="49" t="e">
        <f ca="1">IF(#REF!="","",INDEX(admin3_pcode,MATCH(#REF!,OFFSET(admin3_start,MATCH(M239,admin2_linked_pcode,0),0,COUNTIF(admin2_linked_pcode,M239)),0)+MATCH(M239,admin2_linked_pcode,0)-1))</f>
        <v>#REF!</v>
      </c>
    </row>
    <row r="240" spans="12:14" x14ac:dyDescent="0.2">
      <c r="L240" s="49" t="str">
        <f ca="1">IF(B240="","",OFFSET(table_admin1[[#Headers],[ADM1_PT]],MATCH(B240,admin1,0),1))</f>
        <v/>
      </c>
      <c r="M240" s="49" t="str">
        <f t="shared" ca="1" si="3"/>
        <v/>
      </c>
      <c r="N240" s="49" t="e">
        <f ca="1">IF(#REF!="","",INDEX(admin3_pcode,MATCH(#REF!,OFFSET(admin3_start,MATCH(M240,admin2_linked_pcode,0),0,COUNTIF(admin2_linked_pcode,M240)),0)+MATCH(M240,admin2_linked_pcode,0)-1))</f>
        <v>#REF!</v>
      </c>
    </row>
    <row r="241" spans="12:14" x14ac:dyDescent="0.2">
      <c r="L241" s="49" t="str">
        <f ca="1">IF(B241="","",OFFSET(table_admin1[[#Headers],[ADM1_PT]],MATCH(B241,admin1,0),1))</f>
        <v/>
      </c>
      <c r="M241" s="49" t="str">
        <f t="shared" ca="1" si="3"/>
        <v/>
      </c>
      <c r="N241" s="49" t="e">
        <f ca="1">IF(#REF!="","",INDEX(admin3_pcode,MATCH(#REF!,OFFSET(admin3_start,MATCH(M241,admin2_linked_pcode,0),0,COUNTIF(admin2_linked_pcode,M241)),0)+MATCH(M241,admin2_linked_pcode,0)-1))</f>
        <v>#REF!</v>
      </c>
    </row>
    <row r="242" spans="12:14" x14ac:dyDescent="0.2">
      <c r="L242" s="49" t="str">
        <f ca="1">IF(B242="","",OFFSET(table_admin1[[#Headers],[ADM1_PT]],MATCH(B242,admin1,0),1))</f>
        <v/>
      </c>
      <c r="M242" s="49" t="str">
        <f t="shared" ca="1" si="3"/>
        <v/>
      </c>
      <c r="N242" s="49" t="e">
        <f ca="1">IF(#REF!="","",INDEX(admin3_pcode,MATCH(#REF!,OFFSET(admin3_start,MATCH(M242,admin2_linked_pcode,0),0,COUNTIF(admin2_linked_pcode,M242)),0)+MATCH(M242,admin2_linked_pcode,0)-1))</f>
        <v>#REF!</v>
      </c>
    </row>
    <row r="243" spans="12:14" x14ac:dyDescent="0.2">
      <c r="L243" s="49" t="str">
        <f ca="1">IF(B243="","",OFFSET(table_admin1[[#Headers],[ADM1_PT]],MATCH(B243,admin1,0),1))</f>
        <v/>
      </c>
      <c r="M243" s="49" t="str">
        <f t="shared" ca="1" si="3"/>
        <v/>
      </c>
      <c r="N243" s="49" t="e">
        <f ca="1">IF(#REF!="","",INDEX(admin3_pcode,MATCH(#REF!,OFFSET(admin3_start,MATCH(M243,admin2_linked_pcode,0),0,COUNTIF(admin2_linked_pcode,M243)),0)+MATCH(M243,admin2_linked_pcode,0)-1))</f>
        <v>#REF!</v>
      </c>
    </row>
    <row r="244" spans="12:14" x14ac:dyDescent="0.2">
      <c r="L244" s="49" t="str">
        <f ca="1">IF(B244="","",OFFSET(table_admin1[[#Headers],[ADM1_PT]],MATCH(B244,admin1,0),1))</f>
        <v/>
      </c>
      <c r="M244" s="49" t="str">
        <f t="shared" ca="1" si="3"/>
        <v/>
      </c>
      <c r="N244" s="49" t="e">
        <f ca="1">IF(#REF!="","",INDEX(admin3_pcode,MATCH(#REF!,OFFSET(admin3_start,MATCH(M244,admin2_linked_pcode,0),0,COUNTIF(admin2_linked_pcode,M244)),0)+MATCH(M244,admin2_linked_pcode,0)-1))</f>
        <v>#REF!</v>
      </c>
    </row>
    <row r="245" spans="12:14" x14ac:dyDescent="0.2">
      <c r="L245" s="49" t="str">
        <f ca="1">IF(B245="","",OFFSET(table_admin1[[#Headers],[ADM1_PT]],MATCH(B245,admin1,0),1))</f>
        <v/>
      </c>
      <c r="M245" s="49" t="str">
        <f t="shared" ca="1" si="3"/>
        <v/>
      </c>
      <c r="N245" s="49" t="e">
        <f ca="1">IF(#REF!="","",INDEX(admin3_pcode,MATCH(#REF!,OFFSET(admin3_start,MATCH(M245,admin2_linked_pcode,0),0,COUNTIF(admin2_linked_pcode,M245)),0)+MATCH(M245,admin2_linked_pcode,0)-1))</f>
        <v>#REF!</v>
      </c>
    </row>
    <row r="246" spans="12:14" x14ac:dyDescent="0.2">
      <c r="L246" s="49" t="str">
        <f ca="1">IF(B246="","",OFFSET(table_admin1[[#Headers],[ADM1_PT]],MATCH(B246,admin1,0),1))</f>
        <v/>
      </c>
      <c r="M246" s="49" t="str">
        <f t="shared" ca="1" si="3"/>
        <v/>
      </c>
      <c r="N246" s="49" t="e">
        <f ca="1">IF(#REF!="","",INDEX(admin3_pcode,MATCH(#REF!,OFFSET(admin3_start,MATCH(M246,admin2_linked_pcode,0),0,COUNTIF(admin2_linked_pcode,M246)),0)+MATCH(M246,admin2_linked_pcode,0)-1))</f>
        <v>#REF!</v>
      </c>
    </row>
    <row r="247" spans="12:14" x14ac:dyDescent="0.2">
      <c r="L247" s="49" t="str">
        <f ca="1">IF(B247="","",OFFSET(table_admin1[[#Headers],[ADM1_PT]],MATCH(B247,admin1,0),1))</f>
        <v/>
      </c>
      <c r="M247" s="49" t="str">
        <f t="shared" ca="1" si="3"/>
        <v/>
      </c>
      <c r="N247" s="49" t="e">
        <f ca="1">IF(#REF!="","",INDEX(admin3_pcode,MATCH(#REF!,OFFSET(admin3_start,MATCH(M247,admin2_linked_pcode,0),0,COUNTIF(admin2_linked_pcode,M247)),0)+MATCH(M247,admin2_linked_pcode,0)-1))</f>
        <v>#REF!</v>
      </c>
    </row>
    <row r="248" spans="12:14" x14ac:dyDescent="0.2">
      <c r="L248" s="49" t="str">
        <f ca="1">IF(B248="","",OFFSET(table_admin1[[#Headers],[ADM1_PT]],MATCH(B248,admin1,0),1))</f>
        <v/>
      </c>
      <c r="M248" s="49" t="str">
        <f t="shared" ca="1" si="3"/>
        <v/>
      </c>
      <c r="N248" s="49" t="e">
        <f ca="1">IF(#REF!="","",INDEX(admin3_pcode,MATCH(#REF!,OFFSET(admin3_start,MATCH(M248,admin2_linked_pcode,0),0,COUNTIF(admin2_linked_pcode,M248)),0)+MATCH(M248,admin2_linked_pcode,0)-1))</f>
        <v>#REF!</v>
      </c>
    </row>
    <row r="249" spans="12:14" x14ac:dyDescent="0.2">
      <c r="L249" s="49" t="str">
        <f ca="1">IF(B249="","",OFFSET(table_admin1[[#Headers],[ADM1_PT]],MATCH(B249,admin1,0),1))</f>
        <v/>
      </c>
      <c r="M249" s="49" t="str">
        <f t="shared" ca="1" si="3"/>
        <v/>
      </c>
      <c r="N249" s="49" t="e">
        <f ca="1">IF(#REF!="","",INDEX(admin3_pcode,MATCH(#REF!,OFFSET(admin3_start,MATCH(M249,admin2_linked_pcode,0),0,COUNTIF(admin2_linked_pcode,M249)),0)+MATCH(M249,admin2_linked_pcode,0)-1))</f>
        <v>#REF!</v>
      </c>
    </row>
    <row r="250" spans="12:14" x14ac:dyDescent="0.2">
      <c r="L250" s="49" t="str">
        <f ca="1">IF(B250="","",OFFSET(table_admin1[[#Headers],[ADM1_PT]],MATCH(B250,admin1,0),1))</f>
        <v/>
      </c>
      <c r="M250" s="49" t="str">
        <f t="shared" ca="1" si="3"/>
        <v/>
      </c>
      <c r="N250" s="49" t="e">
        <f ca="1">IF(#REF!="","",INDEX(admin3_pcode,MATCH(#REF!,OFFSET(admin3_start,MATCH(M250,admin2_linked_pcode,0),0,COUNTIF(admin2_linked_pcode,M250)),0)+MATCH(M250,admin2_linked_pcode,0)-1))</f>
        <v>#REF!</v>
      </c>
    </row>
    <row r="251" spans="12:14" x14ac:dyDescent="0.2">
      <c r="L251" s="49" t="str">
        <f ca="1">IF(B251="","",OFFSET(table_admin1[[#Headers],[ADM1_PT]],MATCH(B251,admin1,0),1))</f>
        <v/>
      </c>
      <c r="M251" s="49" t="str">
        <f t="shared" ca="1" si="3"/>
        <v/>
      </c>
      <c r="N251" s="49" t="e">
        <f ca="1">IF(#REF!="","",INDEX(admin3_pcode,MATCH(#REF!,OFFSET(admin3_start,MATCH(M251,admin2_linked_pcode,0),0,COUNTIF(admin2_linked_pcode,M251)),0)+MATCH(M251,admin2_linked_pcode,0)-1))</f>
        <v>#REF!</v>
      </c>
    </row>
    <row r="252" spans="12:14" x14ac:dyDescent="0.2">
      <c r="L252" s="49" t="str">
        <f ca="1">IF(B252="","",OFFSET(table_admin1[[#Headers],[ADM1_PT]],MATCH(B252,admin1,0),1))</f>
        <v/>
      </c>
      <c r="M252" s="49" t="str">
        <f t="shared" ca="1" si="3"/>
        <v/>
      </c>
      <c r="N252" s="49" t="e">
        <f ca="1">IF(#REF!="","",INDEX(admin3_pcode,MATCH(#REF!,OFFSET(admin3_start,MATCH(M252,admin2_linked_pcode,0),0,COUNTIF(admin2_linked_pcode,M252)),0)+MATCH(M252,admin2_linked_pcode,0)-1))</f>
        <v>#REF!</v>
      </c>
    </row>
    <row r="253" spans="12:14" x14ac:dyDescent="0.2">
      <c r="L253" s="49" t="str">
        <f ca="1">IF(B253="","",OFFSET(table_admin1[[#Headers],[ADM1_PT]],MATCH(B253,admin1,0),1))</f>
        <v/>
      </c>
      <c r="M253" s="49" t="str">
        <f t="shared" ca="1" si="3"/>
        <v/>
      </c>
      <c r="N253" s="49" t="e">
        <f ca="1">IF(#REF!="","",INDEX(admin3_pcode,MATCH(#REF!,OFFSET(admin3_start,MATCH(M253,admin2_linked_pcode,0),0,COUNTIF(admin2_linked_pcode,M253)),0)+MATCH(M253,admin2_linked_pcode,0)-1))</f>
        <v>#REF!</v>
      </c>
    </row>
    <row r="254" spans="12:14" x14ac:dyDescent="0.2">
      <c r="L254" s="49" t="str">
        <f ca="1">IF(B254="","",OFFSET(table_admin1[[#Headers],[ADM1_PT]],MATCH(B254,admin1,0),1))</f>
        <v/>
      </c>
      <c r="M254" s="49" t="str">
        <f t="shared" ca="1" si="3"/>
        <v/>
      </c>
      <c r="N254" s="49" t="e">
        <f ca="1">IF(#REF!="","",INDEX(admin3_pcode,MATCH(#REF!,OFFSET(admin3_start,MATCH(M254,admin2_linked_pcode,0),0,COUNTIF(admin2_linked_pcode,M254)),0)+MATCH(M254,admin2_linked_pcode,0)-1))</f>
        <v>#REF!</v>
      </c>
    </row>
    <row r="255" spans="12:14" x14ac:dyDescent="0.2">
      <c r="L255" s="49" t="str">
        <f ca="1">IF(B255="","",OFFSET(table_admin1[[#Headers],[ADM1_PT]],MATCH(B255,admin1,0),1))</f>
        <v/>
      </c>
      <c r="M255" s="49" t="str">
        <f t="shared" ca="1" si="3"/>
        <v/>
      </c>
      <c r="N255" s="49" t="e">
        <f ca="1">IF(#REF!="","",INDEX(admin3_pcode,MATCH(#REF!,OFFSET(admin3_start,MATCH(M255,admin2_linked_pcode,0),0,COUNTIF(admin2_linked_pcode,M255)),0)+MATCH(M255,admin2_linked_pcode,0)-1))</f>
        <v>#REF!</v>
      </c>
    </row>
    <row r="256" spans="12:14" x14ac:dyDescent="0.2">
      <c r="L256" s="49" t="str">
        <f ca="1">IF(B256="","",OFFSET(table_admin1[[#Headers],[ADM1_PT]],MATCH(B256,admin1,0),1))</f>
        <v/>
      </c>
      <c r="M256" s="49" t="str">
        <f t="shared" ca="1" si="3"/>
        <v/>
      </c>
      <c r="N256" s="49" t="e">
        <f ca="1">IF(#REF!="","",INDEX(admin3_pcode,MATCH(#REF!,OFFSET(admin3_start,MATCH(M256,admin2_linked_pcode,0),0,COUNTIF(admin2_linked_pcode,M256)),0)+MATCH(M256,admin2_linked_pcode,0)-1))</f>
        <v>#REF!</v>
      </c>
    </row>
    <row r="257" spans="12:14" x14ac:dyDescent="0.2">
      <c r="L257" s="49" t="str">
        <f ca="1">IF(B257="","",OFFSET(table_admin1[[#Headers],[ADM1_PT]],MATCH(B257,admin1,0),1))</f>
        <v/>
      </c>
      <c r="M257" s="49" t="str">
        <f t="shared" ca="1" si="3"/>
        <v/>
      </c>
      <c r="N257" s="49" t="e">
        <f ca="1">IF(#REF!="","",INDEX(admin3_pcode,MATCH(#REF!,OFFSET(admin3_start,MATCH(M257,admin2_linked_pcode,0),0,COUNTIF(admin2_linked_pcode,M257)),0)+MATCH(M257,admin2_linked_pcode,0)-1))</f>
        <v>#REF!</v>
      </c>
    </row>
    <row r="258" spans="12:14" x14ac:dyDescent="0.2">
      <c r="L258" s="49" t="str">
        <f ca="1">IF(B258="","",OFFSET(table_admin1[[#Headers],[ADM1_PT]],MATCH(B258,admin1,0),1))</f>
        <v/>
      </c>
      <c r="M258" s="49" t="str">
        <f t="shared" ca="1" si="3"/>
        <v/>
      </c>
      <c r="N258" s="49" t="e">
        <f ca="1">IF(#REF!="","",INDEX(admin3_pcode,MATCH(#REF!,OFFSET(admin3_start,MATCH(M258,admin2_linked_pcode,0),0,COUNTIF(admin2_linked_pcode,M258)),0)+MATCH(M258,admin2_linked_pcode,0)-1))</f>
        <v>#REF!</v>
      </c>
    </row>
    <row r="259" spans="12:14" x14ac:dyDescent="0.2">
      <c r="L259" s="49" t="str">
        <f ca="1">IF(B259="","",OFFSET(table_admin1[[#Headers],[ADM1_PT]],MATCH(B259,admin1,0),1))</f>
        <v/>
      </c>
      <c r="M259" s="49" t="str">
        <f t="shared" ca="1" si="3"/>
        <v/>
      </c>
      <c r="N259" s="49" t="e">
        <f ca="1">IF(#REF!="","",INDEX(admin3_pcode,MATCH(#REF!,OFFSET(admin3_start,MATCH(M259,admin2_linked_pcode,0),0,COUNTIF(admin2_linked_pcode,M259)),0)+MATCH(M259,admin2_linked_pcode,0)-1))</f>
        <v>#REF!</v>
      </c>
    </row>
    <row r="260" spans="12:14" x14ac:dyDescent="0.2">
      <c r="L260" s="49" t="str">
        <f ca="1">IF(B260="","",OFFSET(table_admin1[[#Headers],[ADM1_PT]],MATCH(B260,admin1,0),1))</f>
        <v/>
      </c>
      <c r="M260" s="49" t="str">
        <f t="shared" ca="1" si="3"/>
        <v/>
      </c>
      <c r="N260" s="49" t="e">
        <f ca="1">IF(#REF!="","",INDEX(admin3_pcode,MATCH(#REF!,OFFSET(admin3_start,MATCH(M260,admin2_linked_pcode,0),0,COUNTIF(admin2_linked_pcode,M260)),0)+MATCH(M260,admin2_linked_pcode,0)-1))</f>
        <v>#REF!</v>
      </c>
    </row>
    <row r="261" spans="12:14" x14ac:dyDescent="0.2">
      <c r="L261" s="49" t="str">
        <f ca="1">IF(B261="","",OFFSET(table_admin1[[#Headers],[ADM1_PT]],MATCH(B261,admin1,0),1))</f>
        <v/>
      </c>
      <c r="M261" s="49" t="str">
        <f t="shared" ca="1" si="3"/>
        <v/>
      </c>
      <c r="N261" s="49" t="e">
        <f ca="1">IF(#REF!="","",INDEX(admin3_pcode,MATCH(#REF!,OFFSET(admin3_start,MATCH(M261,admin2_linked_pcode,0),0,COUNTIF(admin2_linked_pcode,M261)),0)+MATCH(M261,admin2_linked_pcode,0)-1))</f>
        <v>#REF!</v>
      </c>
    </row>
    <row r="262" spans="12:14" x14ac:dyDescent="0.2">
      <c r="L262" s="49" t="str">
        <f ca="1">IF(B262="","",OFFSET(table_admin1[[#Headers],[ADM1_PT]],MATCH(B262,admin1,0),1))</f>
        <v/>
      </c>
      <c r="M262" s="49" t="str">
        <f t="shared" ref="M262:M300" ca="1" si="4">IF(C262="","",INDEX(admin2_pcode,MATCH(C262,OFFSET(admin2_start,MATCH(L262,admin1_linked_pcode,0),0,COUNTIF(admin1_linked_pcode,L262)),0)+MATCH(L262,admin1_linked_pcode,0)-1))</f>
        <v/>
      </c>
      <c r="N262" s="49" t="e">
        <f ca="1">IF(#REF!="","",INDEX(admin3_pcode,MATCH(#REF!,OFFSET(admin3_start,MATCH(M262,admin2_linked_pcode,0),0,COUNTIF(admin2_linked_pcode,M262)),0)+MATCH(M262,admin2_linked_pcode,0)-1))</f>
        <v>#REF!</v>
      </c>
    </row>
    <row r="263" spans="12:14" x14ac:dyDescent="0.2">
      <c r="L263" s="49" t="str">
        <f ca="1">IF(B263="","",OFFSET(table_admin1[[#Headers],[ADM1_PT]],MATCH(B263,admin1,0),1))</f>
        <v/>
      </c>
      <c r="M263" s="49" t="str">
        <f t="shared" ca="1" si="4"/>
        <v/>
      </c>
      <c r="N263" s="49" t="e">
        <f ca="1">IF(#REF!="","",INDEX(admin3_pcode,MATCH(#REF!,OFFSET(admin3_start,MATCH(M263,admin2_linked_pcode,0),0,COUNTIF(admin2_linked_pcode,M263)),0)+MATCH(M263,admin2_linked_pcode,0)-1))</f>
        <v>#REF!</v>
      </c>
    </row>
    <row r="264" spans="12:14" x14ac:dyDescent="0.2">
      <c r="L264" s="49" t="str">
        <f ca="1">IF(B264="","",OFFSET(table_admin1[[#Headers],[ADM1_PT]],MATCH(B264,admin1,0),1))</f>
        <v/>
      </c>
      <c r="M264" s="49" t="str">
        <f t="shared" ca="1" si="4"/>
        <v/>
      </c>
      <c r="N264" s="49" t="e">
        <f ca="1">IF(#REF!="","",INDEX(admin3_pcode,MATCH(#REF!,OFFSET(admin3_start,MATCH(M264,admin2_linked_pcode,0),0,COUNTIF(admin2_linked_pcode,M264)),0)+MATCH(M264,admin2_linked_pcode,0)-1))</f>
        <v>#REF!</v>
      </c>
    </row>
    <row r="265" spans="12:14" x14ac:dyDescent="0.2">
      <c r="L265" s="49" t="str">
        <f ca="1">IF(B265="","",OFFSET(table_admin1[[#Headers],[ADM1_PT]],MATCH(B265,admin1,0),1))</f>
        <v/>
      </c>
      <c r="M265" s="49" t="str">
        <f t="shared" ca="1" si="4"/>
        <v/>
      </c>
      <c r="N265" s="49" t="e">
        <f ca="1">IF(#REF!="","",INDEX(admin3_pcode,MATCH(#REF!,OFFSET(admin3_start,MATCH(M265,admin2_linked_pcode,0),0,COUNTIF(admin2_linked_pcode,M265)),0)+MATCH(M265,admin2_linked_pcode,0)-1))</f>
        <v>#REF!</v>
      </c>
    </row>
    <row r="266" spans="12:14" x14ac:dyDescent="0.2">
      <c r="L266" s="49" t="str">
        <f ca="1">IF(B266="","",OFFSET(table_admin1[[#Headers],[ADM1_PT]],MATCH(B266,admin1,0),1))</f>
        <v/>
      </c>
      <c r="M266" s="49" t="str">
        <f t="shared" ca="1" si="4"/>
        <v/>
      </c>
      <c r="N266" s="49" t="e">
        <f ca="1">IF(#REF!="","",INDEX(admin3_pcode,MATCH(#REF!,OFFSET(admin3_start,MATCH(M266,admin2_linked_pcode,0),0,COUNTIF(admin2_linked_pcode,M266)),0)+MATCH(M266,admin2_linked_pcode,0)-1))</f>
        <v>#REF!</v>
      </c>
    </row>
    <row r="267" spans="12:14" x14ac:dyDescent="0.2">
      <c r="L267" s="49" t="str">
        <f ca="1">IF(B267="","",OFFSET(table_admin1[[#Headers],[ADM1_PT]],MATCH(B267,admin1,0),1))</f>
        <v/>
      </c>
      <c r="M267" s="49" t="str">
        <f t="shared" ca="1" si="4"/>
        <v/>
      </c>
      <c r="N267" s="49" t="e">
        <f ca="1">IF(#REF!="","",INDEX(admin3_pcode,MATCH(#REF!,OFFSET(admin3_start,MATCH(M267,admin2_linked_pcode,0),0,COUNTIF(admin2_linked_pcode,M267)),0)+MATCH(M267,admin2_linked_pcode,0)-1))</f>
        <v>#REF!</v>
      </c>
    </row>
    <row r="268" spans="12:14" x14ac:dyDescent="0.2">
      <c r="L268" s="49" t="str">
        <f ca="1">IF(B268="","",OFFSET(table_admin1[[#Headers],[ADM1_PT]],MATCH(B268,admin1,0),1))</f>
        <v/>
      </c>
      <c r="M268" s="49" t="str">
        <f t="shared" ca="1" si="4"/>
        <v/>
      </c>
      <c r="N268" s="49" t="e">
        <f ca="1">IF(#REF!="","",INDEX(admin3_pcode,MATCH(#REF!,OFFSET(admin3_start,MATCH(M268,admin2_linked_pcode,0),0,COUNTIF(admin2_linked_pcode,M268)),0)+MATCH(M268,admin2_linked_pcode,0)-1))</f>
        <v>#REF!</v>
      </c>
    </row>
    <row r="269" spans="12:14" x14ac:dyDescent="0.2">
      <c r="L269" s="49" t="str">
        <f ca="1">IF(B269="","",OFFSET(table_admin1[[#Headers],[ADM1_PT]],MATCH(B269,admin1,0),1))</f>
        <v/>
      </c>
      <c r="M269" s="49" t="str">
        <f t="shared" ca="1" si="4"/>
        <v/>
      </c>
      <c r="N269" s="49" t="e">
        <f ca="1">IF(#REF!="","",INDEX(admin3_pcode,MATCH(#REF!,OFFSET(admin3_start,MATCH(M269,admin2_linked_pcode,0),0,COUNTIF(admin2_linked_pcode,M269)),0)+MATCH(M269,admin2_linked_pcode,0)-1))</f>
        <v>#REF!</v>
      </c>
    </row>
    <row r="270" spans="12:14" x14ac:dyDescent="0.2">
      <c r="L270" s="49" t="str">
        <f ca="1">IF(B270="","",OFFSET(table_admin1[[#Headers],[ADM1_PT]],MATCH(B270,admin1,0),1))</f>
        <v/>
      </c>
      <c r="M270" s="49" t="str">
        <f t="shared" ca="1" si="4"/>
        <v/>
      </c>
      <c r="N270" s="49" t="e">
        <f ca="1">IF(#REF!="","",INDEX(admin3_pcode,MATCH(#REF!,OFFSET(admin3_start,MATCH(M270,admin2_linked_pcode,0),0,COUNTIF(admin2_linked_pcode,M270)),0)+MATCH(M270,admin2_linked_pcode,0)-1))</f>
        <v>#REF!</v>
      </c>
    </row>
    <row r="271" spans="12:14" x14ac:dyDescent="0.2">
      <c r="L271" s="49" t="str">
        <f ca="1">IF(B271="","",OFFSET(table_admin1[[#Headers],[ADM1_PT]],MATCH(B271,admin1,0),1))</f>
        <v/>
      </c>
      <c r="M271" s="49" t="str">
        <f t="shared" ca="1" si="4"/>
        <v/>
      </c>
      <c r="N271" s="49" t="e">
        <f ca="1">IF(#REF!="","",INDEX(admin3_pcode,MATCH(#REF!,OFFSET(admin3_start,MATCH(M271,admin2_linked_pcode,0),0,COUNTIF(admin2_linked_pcode,M271)),0)+MATCH(M271,admin2_linked_pcode,0)-1))</f>
        <v>#REF!</v>
      </c>
    </row>
    <row r="272" spans="12:14" x14ac:dyDescent="0.2">
      <c r="L272" s="49" t="str">
        <f ca="1">IF(B272="","",OFFSET(table_admin1[[#Headers],[ADM1_PT]],MATCH(B272,admin1,0),1))</f>
        <v/>
      </c>
      <c r="M272" s="49" t="str">
        <f t="shared" ca="1" si="4"/>
        <v/>
      </c>
      <c r="N272" s="49" t="e">
        <f ca="1">IF(#REF!="","",INDEX(admin3_pcode,MATCH(#REF!,OFFSET(admin3_start,MATCH(M272,admin2_linked_pcode,0),0,COUNTIF(admin2_linked_pcode,M272)),0)+MATCH(M272,admin2_linked_pcode,0)-1))</f>
        <v>#REF!</v>
      </c>
    </row>
    <row r="273" spans="12:14" x14ac:dyDescent="0.2">
      <c r="L273" s="49" t="str">
        <f ca="1">IF(B273="","",OFFSET(table_admin1[[#Headers],[ADM1_PT]],MATCH(B273,admin1,0),1))</f>
        <v/>
      </c>
      <c r="M273" s="49" t="str">
        <f t="shared" ca="1" si="4"/>
        <v/>
      </c>
      <c r="N273" s="49" t="e">
        <f ca="1">IF(#REF!="","",INDEX(admin3_pcode,MATCH(#REF!,OFFSET(admin3_start,MATCH(M273,admin2_linked_pcode,0),0,COUNTIF(admin2_linked_pcode,M273)),0)+MATCH(M273,admin2_linked_pcode,0)-1))</f>
        <v>#REF!</v>
      </c>
    </row>
    <row r="274" spans="12:14" x14ac:dyDescent="0.2">
      <c r="L274" s="49" t="str">
        <f ca="1">IF(B274="","",OFFSET(table_admin1[[#Headers],[ADM1_PT]],MATCH(B274,admin1,0),1))</f>
        <v/>
      </c>
      <c r="M274" s="49" t="str">
        <f t="shared" ca="1" si="4"/>
        <v/>
      </c>
      <c r="N274" s="49" t="e">
        <f ca="1">IF(#REF!="","",INDEX(admin3_pcode,MATCH(#REF!,OFFSET(admin3_start,MATCH(M274,admin2_linked_pcode,0),0,COUNTIF(admin2_linked_pcode,M274)),0)+MATCH(M274,admin2_linked_pcode,0)-1))</f>
        <v>#REF!</v>
      </c>
    </row>
    <row r="275" spans="12:14" x14ac:dyDescent="0.2">
      <c r="L275" s="49" t="str">
        <f ca="1">IF(B275="","",OFFSET(table_admin1[[#Headers],[ADM1_PT]],MATCH(B275,admin1,0),1))</f>
        <v/>
      </c>
      <c r="M275" s="49" t="str">
        <f t="shared" ca="1" si="4"/>
        <v/>
      </c>
      <c r="N275" s="49" t="e">
        <f ca="1">IF(#REF!="","",INDEX(admin3_pcode,MATCH(#REF!,OFFSET(admin3_start,MATCH(M275,admin2_linked_pcode,0),0,COUNTIF(admin2_linked_pcode,M275)),0)+MATCH(M275,admin2_linked_pcode,0)-1))</f>
        <v>#REF!</v>
      </c>
    </row>
    <row r="276" spans="12:14" x14ac:dyDescent="0.2">
      <c r="L276" s="49" t="str">
        <f ca="1">IF(B276="","",OFFSET(table_admin1[[#Headers],[ADM1_PT]],MATCH(B276,admin1,0),1))</f>
        <v/>
      </c>
      <c r="M276" s="49" t="str">
        <f t="shared" ca="1" si="4"/>
        <v/>
      </c>
      <c r="N276" s="49" t="e">
        <f ca="1">IF(#REF!="","",INDEX(admin3_pcode,MATCH(#REF!,OFFSET(admin3_start,MATCH(M276,admin2_linked_pcode,0),0,COUNTIF(admin2_linked_pcode,M276)),0)+MATCH(M276,admin2_linked_pcode,0)-1))</f>
        <v>#REF!</v>
      </c>
    </row>
    <row r="277" spans="12:14" x14ac:dyDescent="0.2">
      <c r="L277" s="49" t="str">
        <f ca="1">IF(B277="","",OFFSET(table_admin1[[#Headers],[ADM1_PT]],MATCH(B277,admin1,0),1))</f>
        <v/>
      </c>
      <c r="M277" s="49" t="str">
        <f t="shared" ca="1" si="4"/>
        <v/>
      </c>
      <c r="N277" s="49" t="e">
        <f ca="1">IF(#REF!="","",INDEX(admin3_pcode,MATCH(#REF!,OFFSET(admin3_start,MATCH(M277,admin2_linked_pcode,0),0,COUNTIF(admin2_linked_pcode,M277)),0)+MATCH(M277,admin2_linked_pcode,0)-1))</f>
        <v>#REF!</v>
      </c>
    </row>
    <row r="278" spans="12:14" x14ac:dyDescent="0.2">
      <c r="L278" s="49" t="str">
        <f ca="1">IF(B278="","",OFFSET(table_admin1[[#Headers],[ADM1_PT]],MATCH(B278,admin1,0),1))</f>
        <v/>
      </c>
      <c r="M278" s="49" t="str">
        <f t="shared" ca="1" si="4"/>
        <v/>
      </c>
      <c r="N278" s="49" t="e">
        <f ca="1">IF(#REF!="","",INDEX(admin3_pcode,MATCH(#REF!,OFFSET(admin3_start,MATCH(M278,admin2_linked_pcode,0),0,COUNTIF(admin2_linked_pcode,M278)),0)+MATCH(M278,admin2_linked_pcode,0)-1))</f>
        <v>#REF!</v>
      </c>
    </row>
    <row r="279" spans="12:14" x14ac:dyDescent="0.2">
      <c r="L279" s="49" t="str">
        <f ca="1">IF(B279="","",OFFSET(table_admin1[[#Headers],[ADM1_PT]],MATCH(B279,admin1,0),1))</f>
        <v/>
      </c>
      <c r="M279" s="49" t="str">
        <f t="shared" ca="1" si="4"/>
        <v/>
      </c>
      <c r="N279" s="49" t="e">
        <f ca="1">IF(#REF!="","",INDEX(admin3_pcode,MATCH(#REF!,OFFSET(admin3_start,MATCH(M279,admin2_linked_pcode,0),0,COUNTIF(admin2_linked_pcode,M279)),0)+MATCH(M279,admin2_linked_pcode,0)-1))</f>
        <v>#REF!</v>
      </c>
    </row>
    <row r="280" spans="12:14" x14ac:dyDescent="0.2">
      <c r="L280" s="49" t="str">
        <f ca="1">IF(B280="","",OFFSET(table_admin1[[#Headers],[ADM1_PT]],MATCH(B280,admin1,0),1))</f>
        <v/>
      </c>
      <c r="M280" s="49" t="str">
        <f t="shared" ca="1" si="4"/>
        <v/>
      </c>
      <c r="N280" s="49" t="e">
        <f ca="1">IF(#REF!="","",INDEX(admin3_pcode,MATCH(#REF!,OFFSET(admin3_start,MATCH(M280,admin2_linked_pcode,0),0,COUNTIF(admin2_linked_pcode,M280)),0)+MATCH(M280,admin2_linked_pcode,0)-1))</f>
        <v>#REF!</v>
      </c>
    </row>
    <row r="281" spans="12:14" x14ac:dyDescent="0.2">
      <c r="L281" s="49" t="str">
        <f ca="1">IF(B281="","",OFFSET(table_admin1[[#Headers],[ADM1_PT]],MATCH(B281,admin1,0),1))</f>
        <v/>
      </c>
      <c r="M281" s="49" t="str">
        <f t="shared" ca="1" si="4"/>
        <v/>
      </c>
      <c r="N281" s="49" t="e">
        <f ca="1">IF(#REF!="","",INDEX(admin3_pcode,MATCH(#REF!,OFFSET(admin3_start,MATCH(M281,admin2_linked_pcode,0),0,COUNTIF(admin2_linked_pcode,M281)),0)+MATCH(M281,admin2_linked_pcode,0)-1))</f>
        <v>#REF!</v>
      </c>
    </row>
    <row r="282" spans="12:14" x14ac:dyDescent="0.2">
      <c r="L282" s="49" t="str">
        <f ca="1">IF(B282="","",OFFSET(table_admin1[[#Headers],[ADM1_PT]],MATCH(B282,admin1,0),1))</f>
        <v/>
      </c>
      <c r="M282" s="49" t="str">
        <f t="shared" ca="1" si="4"/>
        <v/>
      </c>
      <c r="N282" s="49" t="e">
        <f ca="1">IF(#REF!="","",INDEX(admin3_pcode,MATCH(#REF!,OFFSET(admin3_start,MATCH(M282,admin2_linked_pcode,0),0,COUNTIF(admin2_linked_pcode,M282)),0)+MATCH(M282,admin2_linked_pcode,0)-1))</f>
        <v>#REF!</v>
      </c>
    </row>
    <row r="283" spans="12:14" x14ac:dyDescent="0.2">
      <c r="L283" s="49" t="str">
        <f ca="1">IF(B283="","",OFFSET(table_admin1[[#Headers],[ADM1_PT]],MATCH(B283,admin1,0),1))</f>
        <v/>
      </c>
      <c r="M283" s="49" t="str">
        <f t="shared" ca="1" si="4"/>
        <v/>
      </c>
      <c r="N283" s="49" t="e">
        <f ca="1">IF(#REF!="","",INDEX(admin3_pcode,MATCH(#REF!,OFFSET(admin3_start,MATCH(M283,admin2_linked_pcode,0),0,COUNTIF(admin2_linked_pcode,M283)),0)+MATCH(M283,admin2_linked_pcode,0)-1))</f>
        <v>#REF!</v>
      </c>
    </row>
    <row r="284" spans="12:14" x14ac:dyDescent="0.2">
      <c r="L284" s="49" t="str">
        <f ca="1">IF(B284="","",OFFSET(table_admin1[[#Headers],[ADM1_PT]],MATCH(B284,admin1,0),1))</f>
        <v/>
      </c>
      <c r="M284" s="49" t="str">
        <f t="shared" ca="1" si="4"/>
        <v/>
      </c>
      <c r="N284" s="49" t="e">
        <f ca="1">IF(#REF!="","",INDEX(admin3_pcode,MATCH(#REF!,OFFSET(admin3_start,MATCH(M284,admin2_linked_pcode,0),0,COUNTIF(admin2_linked_pcode,M284)),0)+MATCH(M284,admin2_linked_pcode,0)-1))</f>
        <v>#REF!</v>
      </c>
    </row>
    <row r="285" spans="12:14" x14ac:dyDescent="0.2">
      <c r="L285" s="49" t="str">
        <f ca="1">IF(B285="","",OFFSET(table_admin1[[#Headers],[ADM1_PT]],MATCH(B285,admin1,0),1))</f>
        <v/>
      </c>
      <c r="M285" s="49" t="str">
        <f t="shared" ca="1" si="4"/>
        <v/>
      </c>
      <c r="N285" s="49" t="e">
        <f ca="1">IF(#REF!="","",INDEX(admin3_pcode,MATCH(#REF!,OFFSET(admin3_start,MATCH(M285,admin2_linked_pcode,0),0,COUNTIF(admin2_linked_pcode,M285)),0)+MATCH(M285,admin2_linked_pcode,0)-1))</f>
        <v>#REF!</v>
      </c>
    </row>
    <row r="286" spans="12:14" x14ac:dyDescent="0.2">
      <c r="L286" s="49" t="str">
        <f ca="1">IF(B286="","",OFFSET(table_admin1[[#Headers],[ADM1_PT]],MATCH(B286,admin1,0),1))</f>
        <v/>
      </c>
      <c r="M286" s="49" t="str">
        <f t="shared" ca="1" si="4"/>
        <v/>
      </c>
      <c r="N286" s="49" t="e">
        <f ca="1">IF(#REF!="","",INDEX(admin3_pcode,MATCH(#REF!,OFFSET(admin3_start,MATCH(M286,admin2_linked_pcode,0),0,COUNTIF(admin2_linked_pcode,M286)),0)+MATCH(M286,admin2_linked_pcode,0)-1))</f>
        <v>#REF!</v>
      </c>
    </row>
    <row r="287" spans="12:14" x14ac:dyDescent="0.2">
      <c r="L287" s="49" t="str">
        <f ca="1">IF(B287="","",OFFSET(table_admin1[[#Headers],[ADM1_PT]],MATCH(B287,admin1,0),1))</f>
        <v/>
      </c>
      <c r="M287" s="49" t="str">
        <f t="shared" ca="1" si="4"/>
        <v/>
      </c>
      <c r="N287" s="49" t="e">
        <f ca="1">IF(#REF!="","",INDEX(admin3_pcode,MATCH(#REF!,OFFSET(admin3_start,MATCH(M287,admin2_linked_pcode,0),0,COUNTIF(admin2_linked_pcode,M287)),0)+MATCH(M287,admin2_linked_pcode,0)-1))</f>
        <v>#REF!</v>
      </c>
    </row>
    <row r="288" spans="12:14" x14ac:dyDescent="0.2">
      <c r="L288" s="49" t="str">
        <f ca="1">IF(B288="","",OFFSET(table_admin1[[#Headers],[ADM1_PT]],MATCH(B288,admin1,0),1))</f>
        <v/>
      </c>
      <c r="M288" s="49" t="str">
        <f t="shared" ca="1" si="4"/>
        <v/>
      </c>
      <c r="N288" s="49" t="e">
        <f ca="1">IF(#REF!="","",INDEX(admin3_pcode,MATCH(#REF!,OFFSET(admin3_start,MATCH(M288,admin2_linked_pcode,0),0,COUNTIF(admin2_linked_pcode,M288)),0)+MATCH(M288,admin2_linked_pcode,0)-1))</f>
        <v>#REF!</v>
      </c>
    </row>
    <row r="289" spans="12:14" x14ac:dyDescent="0.2">
      <c r="L289" s="49" t="str">
        <f ca="1">IF(B289="","",OFFSET(table_admin1[[#Headers],[ADM1_PT]],MATCH(B289,admin1,0),1))</f>
        <v/>
      </c>
      <c r="M289" s="49" t="str">
        <f t="shared" ca="1" si="4"/>
        <v/>
      </c>
      <c r="N289" s="49" t="e">
        <f ca="1">IF(#REF!="","",INDEX(admin3_pcode,MATCH(#REF!,OFFSET(admin3_start,MATCH(M289,admin2_linked_pcode,0),0,COUNTIF(admin2_linked_pcode,M289)),0)+MATCH(M289,admin2_linked_pcode,0)-1))</f>
        <v>#REF!</v>
      </c>
    </row>
    <row r="290" spans="12:14" x14ac:dyDescent="0.2">
      <c r="L290" s="49" t="str">
        <f ca="1">IF(B290="","",OFFSET(table_admin1[[#Headers],[ADM1_PT]],MATCH(B290,admin1,0),1))</f>
        <v/>
      </c>
      <c r="M290" s="49" t="str">
        <f t="shared" ca="1" si="4"/>
        <v/>
      </c>
      <c r="N290" s="49" t="e">
        <f ca="1">IF(#REF!="","",INDEX(admin3_pcode,MATCH(#REF!,OFFSET(admin3_start,MATCH(M290,admin2_linked_pcode,0),0,COUNTIF(admin2_linked_pcode,M290)),0)+MATCH(M290,admin2_linked_pcode,0)-1))</f>
        <v>#REF!</v>
      </c>
    </row>
    <row r="291" spans="12:14" x14ac:dyDescent="0.2">
      <c r="L291" s="49" t="str">
        <f ca="1">IF(B291="","",OFFSET(table_admin1[[#Headers],[ADM1_PT]],MATCH(B291,admin1,0),1))</f>
        <v/>
      </c>
      <c r="M291" s="49" t="str">
        <f t="shared" ca="1" si="4"/>
        <v/>
      </c>
      <c r="N291" s="49" t="e">
        <f ca="1">IF(#REF!="","",INDEX(admin3_pcode,MATCH(#REF!,OFFSET(admin3_start,MATCH(M291,admin2_linked_pcode,0),0,COUNTIF(admin2_linked_pcode,M291)),0)+MATCH(M291,admin2_linked_pcode,0)-1))</f>
        <v>#REF!</v>
      </c>
    </row>
    <row r="292" spans="12:14" x14ac:dyDescent="0.2">
      <c r="L292" s="49" t="str">
        <f ca="1">IF(B292="","",OFFSET(table_admin1[[#Headers],[ADM1_PT]],MATCH(B292,admin1,0),1))</f>
        <v/>
      </c>
      <c r="M292" s="49" t="str">
        <f t="shared" ca="1" si="4"/>
        <v/>
      </c>
      <c r="N292" s="49" t="e">
        <f ca="1">IF(#REF!="","",INDEX(admin3_pcode,MATCH(#REF!,OFFSET(admin3_start,MATCH(M292,admin2_linked_pcode,0),0,COUNTIF(admin2_linked_pcode,M292)),0)+MATCH(M292,admin2_linked_pcode,0)-1))</f>
        <v>#REF!</v>
      </c>
    </row>
    <row r="293" spans="12:14" x14ac:dyDescent="0.2">
      <c r="L293" s="49" t="str">
        <f ca="1">IF(B293="","",OFFSET(table_admin1[[#Headers],[ADM1_PT]],MATCH(B293,admin1,0),1))</f>
        <v/>
      </c>
      <c r="M293" s="49" t="str">
        <f t="shared" ca="1" si="4"/>
        <v/>
      </c>
      <c r="N293" s="49" t="e">
        <f ca="1">IF(#REF!="","",INDEX(admin3_pcode,MATCH(#REF!,OFFSET(admin3_start,MATCH(M293,admin2_linked_pcode,0),0,COUNTIF(admin2_linked_pcode,M293)),0)+MATCH(M293,admin2_linked_pcode,0)-1))</f>
        <v>#REF!</v>
      </c>
    </row>
    <row r="294" spans="12:14" x14ac:dyDescent="0.2">
      <c r="L294" s="49" t="str">
        <f ca="1">IF(B294="","",OFFSET(table_admin1[[#Headers],[ADM1_PT]],MATCH(B294,admin1,0),1))</f>
        <v/>
      </c>
      <c r="M294" s="49" t="str">
        <f t="shared" ca="1" si="4"/>
        <v/>
      </c>
      <c r="N294" s="49" t="e">
        <f ca="1">IF(#REF!="","",INDEX(admin3_pcode,MATCH(#REF!,OFFSET(admin3_start,MATCH(M294,admin2_linked_pcode,0),0,COUNTIF(admin2_linked_pcode,M294)),0)+MATCH(M294,admin2_linked_pcode,0)-1))</f>
        <v>#REF!</v>
      </c>
    </row>
    <row r="295" spans="12:14" x14ac:dyDescent="0.2">
      <c r="L295" s="49" t="str">
        <f ca="1">IF(B295="","",OFFSET(table_admin1[[#Headers],[ADM1_PT]],MATCH(B295,admin1,0),1))</f>
        <v/>
      </c>
      <c r="M295" s="49" t="str">
        <f t="shared" ca="1" si="4"/>
        <v/>
      </c>
      <c r="N295" s="49" t="e">
        <f ca="1">IF(#REF!="","",INDEX(admin3_pcode,MATCH(#REF!,OFFSET(admin3_start,MATCH(M295,admin2_linked_pcode,0),0,COUNTIF(admin2_linked_pcode,M295)),0)+MATCH(M295,admin2_linked_pcode,0)-1))</f>
        <v>#REF!</v>
      </c>
    </row>
    <row r="296" spans="12:14" x14ac:dyDescent="0.2">
      <c r="L296" s="49" t="str">
        <f ca="1">IF(B296="","",OFFSET(table_admin1[[#Headers],[ADM1_PT]],MATCH(B296,admin1,0),1))</f>
        <v/>
      </c>
      <c r="M296" s="49" t="str">
        <f t="shared" ca="1" si="4"/>
        <v/>
      </c>
      <c r="N296" s="49" t="e">
        <f ca="1">IF(#REF!="","",INDEX(admin3_pcode,MATCH(#REF!,OFFSET(admin3_start,MATCH(M296,admin2_linked_pcode,0),0,COUNTIF(admin2_linked_pcode,M296)),0)+MATCH(M296,admin2_linked_pcode,0)-1))</f>
        <v>#REF!</v>
      </c>
    </row>
    <row r="297" spans="12:14" x14ac:dyDescent="0.2">
      <c r="L297" s="49" t="str">
        <f ca="1">IF(B297="","",OFFSET(table_admin1[[#Headers],[ADM1_PT]],MATCH(B297,admin1,0),1))</f>
        <v/>
      </c>
      <c r="M297" s="49" t="str">
        <f t="shared" ca="1" si="4"/>
        <v/>
      </c>
      <c r="N297" s="49" t="e">
        <f ca="1">IF(#REF!="","",INDEX(admin3_pcode,MATCH(#REF!,OFFSET(admin3_start,MATCH(M297,admin2_linked_pcode,0),0,COUNTIF(admin2_linked_pcode,M297)),0)+MATCH(M297,admin2_linked_pcode,0)-1))</f>
        <v>#REF!</v>
      </c>
    </row>
    <row r="298" spans="12:14" x14ac:dyDescent="0.2">
      <c r="L298" s="49" t="str">
        <f ca="1">IF(B298="","",OFFSET(table_admin1[[#Headers],[ADM1_PT]],MATCH(B298,admin1,0),1))</f>
        <v/>
      </c>
      <c r="M298" s="49" t="str">
        <f t="shared" ca="1" si="4"/>
        <v/>
      </c>
      <c r="N298" s="49" t="e">
        <f ca="1">IF(#REF!="","",INDEX(admin3_pcode,MATCH(#REF!,OFFSET(admin3_start,MATCH(M298,admin2_linked_pcode,0),0,COUNTIF(admin2_linked_pcode,M298)),0)+MATCH(M298,admin2_linked_pcode,0)-1))</f>
        <v>#REF!</v>
      </c>
    </row>
    <row r="299" spans="12:14" x14ac:dyDescent="0.2">
      <c r="L299" s="49" t="str">
        <f ca="1">IF(B299="","",OFFSET(table_admin1[[#Headers],[ADM1_PT]],MATCH(B299,admin1,0),1))</f>
        <v/>
      </c>
      <c r="M299" s="49" t="str">
        <f t="shared" ca="1" si="4"/>
        <v/>
      </c>
      <c r="N299" s="49" t="e">
        <f ca="1">IF(#REF!="","",INDEX(admin3_pcode,MATCH(#REF!,OFFSET(admin3_start,MATCH(M299,admin2_linked_pcode,0),0,COUNTIF(admin2_linked_pcode,M299)),0)+MATCH(M299,admin2_linked_pcode,0)-1))</f>
        <v>#REF!</v>
      </c>
    </row>
    <row r="300" spans="12:14" x14ac:dyDescent="0.2">
      <c r="L300" s="49" t="str">
        <f ca="1">IF(B300="","",OFFSET(table_admin1[[#Headers],[ADM1_PT]],MATCH(B300,admin1,0),1))</f>
        <v/>
      </c>
      <c r="M300" s="49" t="str">
        <f t="shared" ca="1" si="4"/>
        <v/>
      </c>
      <c r="N300" s="49" t="e">
        <f ca="1">IF(#REF!="","",INDEX(admin3_pcode,MATCH(#REF!,OFFSET(admin3_start,MATCH(M300,admin2_linked_pcode,0),0,COUNTIF(admin2_linked_pcode,M300)),0)+MATCH(M300,admin2_linked_pcode,0)-1))</f>
        <v>#REF!</v>
      </c>
    </row>
    <row r="301" spans="12:14" x14ac:dyDescent="0.2">
      <c r="L301" s="49" t="str">
        <f ca="1">IF(B301="","",OFFSET(table_admin1[[#Headers],[ADM1_PT]],MATCH(B301,admin1,0),1))</f>
        <v/>
      </c>
      <c r="M301" s="49" t="str">
        <f t="shared" ref="M301:M364" ca="1" si="5">IF(C301="","",INDEX(admin2_pcode,MATCH(C301,OFFSET(admin2_start,MATCH(L301,admin1_linked_pcode,0),0,COUNTIF(admin1_linked_pcode,L301)),0)+MATCH(L301,admin1_linked_pcode,0)-1))</f>
        <v/>
      </c>
      <c r="N301" s="49" t="e">
        <f ca="1">IF(#REF!="","",INDEX(admin3_pcode,MATCH(#REF!,OFFSET(admin3_start,MATCH(M301,admin2_linked_pcode,0),0,COUNTIF(admin2_linked_pcode,M301)),0)+MATCH(M301,admin2_linked_pcode,0)-1))</f>
        <v>#REF!</v>
      </c>
    </row>
    <row r="302" spans="12:14" x14ac:dyDescent="0.2">
      <c r="L302" s="49" t="str">
        <f ca="1">IF(B302="","",OFFSET(table_admin1[[#Headers],[ADM1_PT]],MATCH(B302,admin1,0),1))</f>
        <v/>
      </c>
      <c r="M302" s="49" t="str">
        <f t="shared" ca="1" si="5"/>
        <v/>
      </c>
      <c r="N302" s="49" t="e">
        <f ca="1">IF(#REF!="","",INDEX(admin3_pcode,MATCH(#REF!,OFFSET(admin3_start,MATCH(M302,admin2_linked_pcode,0),0,COUNTIF(admin2_linked_pcode,M302)),0)+MATCH(M302,admin2_linked_pcode,0)-1))</f>
        <v>#REF!</v>
      </c>
    </row>
    <row r="303" spans="12:14" x14ac:dyDescent="0.2">
      <c r="L303" s="49" t="str">
        <f ca="1">IF(B303="","",OFFSET(table_admin1[[#Headers],[ADM1_PT]],MATCH(B303,admin1,0),1))</f>
        <v/>
      </c>
      <c r="M303" s="49" t="str">
        <f t="shared" ca="1" si="5"/>
        <v/>
      </c>
      <c r="N303" s="49" t="e">
        <f ca="1">IF(#REF!="","",INDEX(admin3_pcode,MATCH(#REF!,OFFSET(admin3_start,MATCH(M303,admin2_linked_pcode,0),0,COUNTIF(admin2_linked_pcode,M303)),0)+MATCH(M303,admin2_linked_pcode,0)-1))</f>
        <v>#REF!</v>
      </c>
    </row>
    <row r="304" spans="12:14" x14ac:dyDescent="0.2">
      <c r="L304" s="49" t="str">
        <f ca="1">IF(B304="","",OFFSET(table_admin1[[#Headers],[ADM1_PT]],MATCH(B304,admin1,0),1))</f>
        <v/>
      </c>
      <c r="M304" s="49" t="str">
        <f t="shared" ca="1" si="5"/>
        <v/>
      </c>
      <c r="N304" s="49" t="e">
        <f ca="1">IF(#REF!="","",INDEX(admin3_pcode,MATCH(#REF!,OFFSET(admin3_start,MATCH(M304,admin2_linked_pcode,0),0,COUNTIF(admin2_linked_pcode,M304)),0)+MATCH(M304,admin2_linked_pcode,0)-1))</f>
        <v>#REF!</v>
      </c>
    </row>
    <row r="305" spans="12:14" x14ac:dyDescent="0.2">
      <c r="L305" s="49" t="str">
        <f ca="1">IF(B305="","",OFFSET(table_admin1[[#Headers],[ADM1_PT]],MATCH(B305,admin1,0),1))</f>
        <v/>
      </c>
      <c r="M305" s="49" t="str">
        <f t="shared" ca="1" si="5"/>
        <v/>
      </c>
      <c r="N305" s="49" t="e">
        <f ca="1">IF(#REF!="","",INDEX(admin3_pcode,MATCH(#REF!,OFFSET(admin3_start,MATCH(M305,admin2_linked_pcode,0),0,COUNTIF(admin2_linked_pcode,M305)),0)+MATCH(M305,admin2_linked_pcode,0)-1))</f>
        <v>#REF!</v>
      </c>
    </row>
    <row r="306" spans="12:14" x14ac:dyDescent="0.2">
      <c r="L306" s="49" t="str">
        <f ca="1">IF(B306="","",OFFSET(table_admin1[[#Headers],[ADM1_PT]],MATCH(B306,admin1,0),1))</f>
        <v/>
      </c>
      <c r="M306" s="49" t="str">
        <f t="shared" ca="1" si="5"/>
        <v/>
      </c>
      <c r="N306" s="49" t="e">
        <f ca="1">IF(#REF!="","",INDEX(admin3_pcode,MATCH(#REF!,OFFSET(admin3_start,MATCH(M306,admin2_linked_pcode,0),0,COUNTIF(admin2_linked_pcode,M306)),0)+MATCH(M306,admin2_linked_pcode,0)-1))</f>
        <v>#REF!</v>
      </c>
    </row>
    <row r="307" spans="12:14" x14ac:dyDescent="0.2">
      <c r="L307" s="49" t="str">
        <f ca="1">IF(B307="","",OFFSET(table_admin1[[#Headers],[ADM1_PT]],MATCH(B307,admin1,0),1))</f>
        <v/>
      </c>
      <c r="M307" s="49" t="str">
        <f t="shared" ca="1" si="5"/>
        <v/>
      </c>
      <c r="N307" s="49" t="e">
        <f ca="1">IF(#REF!="","",INDEX(admin3_pcode,MATCH(#REF!,OFFSET(admin3_start,MATCH(M307,admin2_linked_pcode,0),0,COUNTIF(admin2_linked_pcode,M307)),0)+MATCH(M307,admin2_linked_pcode,0)-1))</f>
        <v>#REF!</v>
      </c>
    </row>
    <row r="308" spans="12:14" x14ac:dyDescent="0.2">
      <c r="L308" s="49" t="str">
        <f ca="1">IF(B308="","",OFFSET(table_admin1[[#Headers],[ADM1_PT]],MATCH(B308,admin1,0),1))</f>
        <v/>
      </c>
      <c r="M308" s="49" t="str">
        <f t="shared" ca="1" si="5"/>
        <v/>
      </c>
      <c r="N308" s="49" t="e">
        <f ca="1">IF(#REF!="","",INDEX(admin3_pcode,MATCH(#REF!,OFFSET(admin3_start,MATCH(M308,admin2_linked_pcode,0),0,COUNTIF(admin2_linked_pcode,M308)),0)+MATCH(M308,admin2_linked_pcode,0)-1))</f>
        <v>#REF!</v>
      </c>
    </row>
    <row r="309" spans="12:14" x14ac:dyDescent="0.2">
      <c r="L309" s="49" t="str">
        <f ca="1">IF(B309="","",OFFSET(table_admin1[[#Headers],[ADM1_PT]],MATCH(B309,admin1,0),1))</f>
        <v/>
      </c>
      <c r="M309" s="49" t="str">
        <f t="shared" ca="1" si="5"/>
        <v/>
      </c>
      <c r="N309" s="49" t="e">
        <f ca="1">IF(#REF!="","",INDEX(admin3_pcode,MATCH(#REF!,OFFSET(admin3_start,MATCH(M309,admin2_linked_pcode,0),0,COUNTIF(admin2_linked_pcode,M309)),0)+MATCH(M309,admin2_linked_pcode,0)-1))</f>
        <v>#REF!</v>
      </c>
    </row>
    <row r="310" spans="12:14" x14ac:dyDescent="0.2">
      <c r="L310" s="49" t="str">
        <f ca="1">IF(B310="","",OFFSET(table_admin1[[#Headers],[ADM1_PT]],MATCH(B310,admin1,0),1))</f>
        <v/>
      </c>
      <c r="M310" s="49" t="str">
        <f t="shared" ca="1" si="5"/>
        <v/>
      </c>
      <c r="N310" s="49" t="e">
        <f ca="1">IF(#REF!="","",INDEX(admin3_pcode,MATCH(#REF!,OFFSET(admin3_start,MATCH(M310,admin2_linked_pcode,0),0,COUNTIF(admin2_linked_pcode,M310)),0)+MATCH(M310,admin2_linked_pcode,0)-1))</f>
        <v>#REF!</v>
      </c>
    </row>
    <row r="311" spans="12:14" x14ac:dyDescent="0.2">
      <c r="L311" s="49" t="str">
        <f ca="1">IF(B311="","",OFFSET(table_admin1[[#Headers],[ADM1_PT]],MATCH(B311,admin1,0),1))</f>
        <v/>
      </c>
      <c r="M311" s="49" t="str">
        <f t="shared" ca="1" si="5"/>
        <v/>
      </c>
      <c r="N311" s="49" t="e">
        <f ca="1">IF(#REF!="","",INDEX(admin3_pcode,MATCH(#REF!,OFFSET(admin3_start,MATCH(M311,admin2_linked_pcode,0),0,COUNTIF(admin2_linked_pcode,M311)),0)+MATCH(M311,admin2_linked_pcode,0)-1))</f>
        <v>#REF!</v>
      </c>
    </row>
    <row r="312" spans="12:14" x14ac:dyDescent="0.2">
      <c r="L312" s="49" t="str">
        <f ca="1">IF(B312="","",OFFSET(table_admin1[[#Headers],[ADM1_PT]],MATCH(B312,admin1,0),1))</f>
        <v/>
      </c>
      <c r="M312" s="49" t="str">
        <f t="shared" ca="1" si="5"/>
        <v/>
      </c>
      <c r="N312" s="49" t="e">
        <f ca="1">IF(#REF!="","",INDEX(admin3_pcode,MATCH(#REF!,OFFSET(admin3_start,MATCH(M312,admin2_linked_pcode,0),0,COUNTIF(admin2_linked_pcode,M312)),0)+MATCH(M312,admin2_linked_pcode,0)-1))</f>
        <v>#REF!</v>
      </c>
    </row>
    <row r="313" spans="12:14" x14ac:dyDescent="0.2">
      <c r="L313" s="49" t="str">
        <f ca="1">IF(B313="","",OFFSET(table_admin1[[#Headers],[ADM1_PT]],MATCH(B313,admin1,0),1))</f>
        <v/>
      </c>
      <c r="M313" s="49" t="str">
        <f t="shared" ca="1" si="5"/>
        <v/>
      </c>
      <c r="N313" s="49" t="e">
        <f ca="1">IF(#REF!="","",INDEX(admin3_pcode,MATCH(#REF!,OFFSET(admin3_start,MATCH(M313,admin2_linked_pcode,0),0,COUNTIF(admin2_linked_pcode,M313)),0)+MATCH(M313,admin2_linked_pcode,0)-1))</f>
        <v>#REF!</v>
      </c>
    </row>
    <row r="314" spans="12:14" x14ac:dyDescent="0.2">
      <c r="L314" s="49" t="str">
        <f ca="1">IF(B314="","",OFFSET(table_admin1[[#Headers],[ADM1_PT]],MATCH(B314,admin1,0),1))</f>
        <v/>
      </c>
      <c r="M314" s="49" t="str">
        <f t="shared" ca="1" si="5"/>
        <v/>
      </c>
      <c r="N314" s="49" t="e">
        <f ca="1">IF(#REF!="","",INDEX(admin3_pcode,MATCH(#REF!,OFFSET(admin3_start,MATCH(M314,admin2_linked_pcode,0),0,COUNTIF(admin2_linked_pcode,M314)),0)+MATCH(M314,admin2_linked_pcode,0)-1))</f>
        <v>#REF!</v>
      </c>
    </row>
    <row r="315" spans="12:14" x14ac:dyDescent="0.2">
      <c r="L315" s="49" t="str">
        <f ca="1">IF(B315="","",OFFSET(table_admin1[[#Headers],[ADM1_PT]],MATCH(B315,admin1,0),1))</f>
        <v/>
      </c>
      <c r="M315" s="49" t="str">
        <f t="shared" ca="1" si="5"/>
        <v/>
      </c>
      <c r="N315" s="49" t="e">
        <f ca="1">IF(#REF!="","",INDEX(admin3_pcode,MATCH(#REF!,OFFSET(admin3_start,MATCH(M315,admin2_linked_pcode,0),0,COUNTIF(admin2_linked_pcode,M315)),0)+MATCH(M315,admin2_linked_pcode,0)-1))</f>
        <v>#REF!</v>
      </c>
    </row>
    <row r="316" spans="12:14" x14ac:dyDescent="0.2">
      <c r="L316" s="49" t="str">
        <f ca="1">IF(B316="","",OFFSET(table_admin1[[#Headers],[ADM1_PT]],MATCH(B316,admin1,0),1))</f>
        <v/>
      </c>
      <c r="M316" s="49" t="str">
        <f t="shared" ca="1" si="5"/>
        <v/>
      </c>
      <c r="N316" s="49" t="e">
        <f ca="1">IF(#REF!="","",INDEX(admin3_pcode,MATCH(#REF!,OFFSET(admin3_start,MATCH(M316,admin2_linked_pcode,0),0,COUNTIF(admin2_linked_pcode,M316)),0)+MATCH(M316,admin2_linked_pcode,0)-1))</f>
        <v>#REF!</v>
      </c>
    </row>
    <row r="317" spans="12:14" x14ac:dyDescent="0.2">
      <c r="L317" s="49" t="str">
        <f ca="1">IF(B317="","",OFFSET(table_admin1[[#Headers],[ADM1_PT]],MATCH(B317,admin1,0),1))</f>
        <v/>
      </c>
      <c r="M317" s="49" t="str">
        <f t="shared" ca="1" si="5"/>
        <v/>
      </c>
      <c r="N317" s="49" t="e">
        <f ca="1">IF(#REF!="","",INDEX(admin3_pcode,MATCH(#REF!,OFFSET(admin3_start,MATCH(M317,admin2_linked_pcode,0),0,COUNTIF(admin2_linked_pcode,M317)),0)+MATCH(M317,admin2_linked_pcode,0)-1))</f>
        <v>#REF!</v>
      </c>
    </row>
    <row r="318" spans="12:14" x14ac:dyDescent="0.2">
      <c r="L318" s="49" t="str">
        <f ca="1">IF(B318="","",OFFSET(table_admin1[[#Headers],[ADM1_PT]],MATCH(B318,admin1,0),1))</f>
        <v/>
      </c>
      <c r="M318" s="49" t="str">
        <f t="shared" ca="1" si="5"/>
        <v/>
      </c>
      <c r="N318" s="49" t="e">
        <f ca="1">IF(#REF!="","",INDEX(admin3_pcode,MATCH(#REF!,OFFSET(admin3_start,MATCH(M318,admin2_linked_pcode,0),0,COUNTIF(admin2_linked_pcode,M318)),0)+MATCH(M318,admin2_linked_pcode,0)-1))</f>
        <v>#REF!</v>
      </c>
    </row>
    <row r="319" spans="12:14" x14ac:dyDescent="0.2">
      <c r="L319" s="49" t="str">
        <f ca="1">IF(B319="","",OFFSET(table_admin1[[#Headers],[ADM1_PT]],MATCH(B319,admin1,0),1))</f>
        <v/>
      </c>
      <c r="M319" s="49" t="str">
        <f t="shared" ca="1" si="5"/>
        <v/>
      </c>
      <c r="N319" s="49" t="e">
        <f ca="1">IF(#REF!="","",INDEX(admin3_pcode,MATCH(#REF!,OFFSET(admin3_start,MATCH(M319,admin2_linked_pcode,0),0,COUNTIF(admin2_linked_pcode,M319)),0)+MATCH(M319,admin2_linked_pcode,0)-1))</f>
        <v>#REF!</v>
      </c>
    </row>
    <row r="320" spans="12:14" x14ac:dyDescent="0.2">
      <c r="L320" s="49" t="str">
        <f ca="1">IF(B320="","",OFFSET(table_admin1[[#Headers],[ADM1_PT]],MATCH(B320,admin1,0),1))</f>
        <v/>
      </c>
      <c r="M320" s="49" t="str">
        <f t="shared" ca="1" si="5"/>
        <v/>
      </c>
      <c r="N320" s="49" t="e">
        <f ca="1">IF(#REF!="","",INDEX(admin3_pcode,MATCH(#REF!,OFFSET(admin3_start,MATCH(M320,admin2_linked_pcode,0),0,COUNTIF(admin2_linked_pcode,M320)),0)+MATCH(M320,admin2_linked_pcode,0)-1))</f>
        <v>#REF!</v>
      </c>
    </row>
    <row r="321" spans="12:14" x14ac:dyDescent="0.2">
      <c r="L321" s="49" t="str">
        <f ca="1">IF(B321="","",OFFSET(table_admin1[[#Headers],[ADM1_PT]],MATCH(B321,admin1,0),1))</f>
        <v/>
      </c>
      <c r="M321" s="49" t="str">
        <f t="shared" ca="1" si="5"/>
        <v/>
      </c>
      <c r="N321" s="49" t="e">
        <f ca="1">IF(#REF!="","",INDEX(admin3_pcode,MATCH(#REF!,OFFSET(admin3_start,MATCH(M321,admin2_linked_pcode,0),0,COUNTIF(admin2_linked_pcode,M321)),0)+MATCH(M321,admin2_linked_pcode,0)-1))</f>
        <v>#REF!</v>
      </c>
    </row>
    <row r="322" spans="12:14" x14ac:dyDescent="0.2">
      <c r="L322" s="49" t="str">
        <f ca="1">IF(B322="","",OFFSET(table_admin1[[#Headers],[ADM1_PT]],MATCH(B322,admin1,0),1))</f>
        <v/>
      </c>
      <c r="M322" s="49" t="str">
        <f t="shared" ca="1" si="5"/>
        <v/>
      </c>
      <c r="N322" s="49" t="e">
        <f ca="1">IF(#REF!="","",INDEX(admin3_pcode,MATCH(#REF!,OFFSET(admin3_start,MATCH(M322,admin2_linked_pcode,0),0,COUNTIF(admin2_linked_pcode,M322)),0)+MATCH(M322,admin2_linked_pcode,0)-1))</f>
        <v>#REF!</v>
      </c>
    </row>
    <row r="323" spans="12:14" x14ac:dyDescent="0.2">
      <c r="L323" s="49" t="str">
        <f ca="1">IF(B323="","",OFFSET(table_admin1[[#Headers],[ADM1_PT]],MATCH(B323,admin1,0),1))</f>
        <v/>
      </c>
      <c r="M323" s="49" t="str">
        <f t="shared" ca="1" si="5"/>
        <v/>
      </c>
      <c r="N323" s="49" t="e">
        <f ca="1">IF(#REF!="","",INDEX(admin3_pcode,MATCH(#REF!,OFFSET(admin3_start,MATCH(M323,admin2_linked_pcode,0),0,COUNTIF(admin2_linked_pcode,M323)),0)+MATCH(M323,admin2_linked_pcode,0)-1))</f>
        <v>#REF!</v>
      </c>
    </row>
    <row r="324" spans="12:14" x14ac:dyDescent="0.2">
      <c r="L324" s="49" t="str">
        <f ca="1">IF(B324="","",OFFSET(table_admin1[[#Headers],[ADM1_PT]],MATCH(B324,admin1,0),1))</f>
        <v/>
      </c>
      <c r="M324" s="49" t="str">
        <f t="shared" ca="1" si="5"/>
        <v/>
      </c>
      <c r="N324" s="49" t="e">
        <f ca="1">IF(#REF!="","",INDEX(admin3_pcode,MATCH(#REF!,OFFSET(admin3_start,MATCH(M324,admin2_linked_pcode,0),0,COUNTIF(admin2_linked_pcode,M324)),0)+MATCH(M324,admin2_linked_pcode,0)-1))</f>
        <v>#REF!</v>
      </c>
    </row>
    <row r="325" spans="12:14" x14ac:dyDescent="0.2">
      <c r="L325" s="49" t="str">
        <f ca="1">IF(B325="","",OFFSET(table_admin1[[#Headers],[ADM1_PT]],MATCH(B325,admin1,0),1))</f>
        <v/>
      </c>
      <c r="M325" s="49" t="str">
        <f t="shared" ca="1" si="5"/>
        <v/>
      </c>
      <c r="N325" s="49" t="e">
        <f ca="1">IF(#REF!="","",INDEX(admin3_pcode,MATCH(#REF!,OFFSET(admin3_start,MATCH(M325,admin2_linked_pcode,0),0,COUNTIF(admin2_linked_pcode,M325)),0)+MATCH(M325,admin2_linked_pcode,0)-1))</f>
        <v>#REF!</v>
      </c>
    </row>
    <row r="326" spans="12:14" x14ac:dyDescent="0.2">
      <c r="L326" s="49" t="str">
        <f ca="1">IF(B326="","",OFFSET(table_admin1[[#Headers],[ADM1_PT]],MATCH(B326,admin1,0),1))</f>
        <v/>
      </c>
      <c r="M326" s="49" t="str">
        <f t="shared" ca="1" si="5"/>
        <v/>
      </c>
      <c r="N326" s="49" t="e">
        <f ca="1">IF(#REF!="","",INDEX(admin3_pcode,MATCH(#REF!,OFFSET(admin3_start,MATCH(M326,admin2_linked_pcode,0),0,COUNTIF(admin2_linked_pcode,M326)),0)+MATCH(M326,admin2_linked_pcode,0)-1))</f>
        <v>#REF!</v>
      </c>
    </row>
    <row r="327" spans="12:14" x14ac:dyDescent="0.2">
      <c r="L327" s="49" t="str">
        <f ca="1">IF(B327="","",OFFSET(table_admin1[[#Headers],[ADM1_PT]],MATCH(B327,admin1,0),1))</f>
        <v/>
      </c>
      <c r="M327" s="49" t="str">
        <f t="shared" ca="1" si="5"/>
        <v/>
      </c>
      <c r="N327" s="49" t="e">
        <f ca="1">IF(#REF!="","",INDEX(admin3_pcode,MATCH(#REF!,OFFSET(admin3_start,MATCH(M327,admin2_linked_pcode,0),0,COUNTIF(admin2_linked_pcode,M327)),0)+MATCH(M327,admin2_linked_pcode,0)-1))</f>
        <v>#REF!</v>
      </c>
    </row>
    <row r="328" spans="12:14" x14ac:dyDescent="0.2">
      <c r="L328" s="49" t="str">
        <f ca="1">IF(B328="","",OFFSET(table_admin1[[#Headers],[ADM1_PT]],MATCH(B328,admin1,0),1))</f>
        <v/>
      </c>
      <c r="M328" s="49" t="str">
        <f t="shared" ca="1" si="5"/>
        <v/>
      </c>
      <c r="N328" s="49" t="e">
        <f ca="1">IF(#REF!="","",INDEX(admin3_pcode,MATCH(#REF!,OFFSET(admin3_start,MATCH(M328,admin2_linked_pcode,0),0,COUNTIF(admin2_linked_pcode,M328)),0)+MATCH(M328,admin2_linked_pcode,0)-1))</f>
        <v>#REF!</v>
      </c>
    </row>
    <row r="329" spans="12:14" x14ac:dyDescent="0.2">
      <c r="L329" s="49" t="str">
        <f ca="1">IF(B329="","",OFFSET(table_admin1[[#Headers],[ADM1_PT]],MATCH(B329,admin1,0),1))</f>
        <v/>
      </c>
      <c r="M329" s="49" t="str">
        <f t="shared" ca="1" si="5"/>
        <v/>
      </c>
      <c r="N329" s="49" t="e">
        <f ca="1">IF(#REF!="","",INDEX(admin3_pcode,MATCH(#REF!,OFFSET(admin3_start,MATCH(M329,admin2_linked_pcode,0),0,COUNTIF(admin2_linked_pcode,M329)),0)+MATCH(M329,admin2_linked_pcode,0)-1))</f>
        <v>#REF!</v>
      </c>
    </row>
    <row r="330" spans="12:14" x14ac:dyDescent="0.2">
      <c r="L330" s="49" t="str">
        <f ca="1">IF(B330="","",OFFSET(table_admin1[[#Headers],[ADM1_PT]],MATCH(B330,admin1,0),1))</f>
        <v/>
      </c>
      <c r="M330" s="49" t="str">
        <f t="shared" ca="1" si="5"/>
        <v/>
      </c>
      <c r="N330" s="49" t="e">
        <f ca="1">IF(#REF!="","",INDEX(admin3_pcode,MATCH(#REF!,OFFSET(admin3_start,MATCH(M330,admin2_linked_pcode,0),0,COUNTIF(admin2_linked_pcode,M330)),0)+MATCH(M330,admin2_linked_pcode,0)-1))</f>
        <v>#REF!</v>
      </c>
    </row>
    <row r="331" spans="12:14" x14ac:dyDescent="0.2">
      <c r="L331" s="49" t="str">
        <f ca="1">IF(B331="","",OFFSET(table_admin1[[#Headers],[ADM1_PT]],MATCH(B331,admin1,0),1))</f>
        <v/>
      </c>
      <c r="M331" s="49" t="str">
        <f t="shared" ca="1" si="5"/>
        <v/>
      </c>
      <c r="N331" s="49" t="e">
        <f ca="1">IF(#REF!="","",INDEX(admin3_pcode,MATCH(#REF!,OFFSET(admin3_start,MATCH(M331,admin2_linked_pcode,0),0,COUNTIF(admin2_linked_pcode,M331)),0)+MATCH(M331,admin2_linked_pcode,0)-1))</f>
        <v>#REF!</v>
      </c>
    </row>
    <row r="332" spans="12:14" x14ac:dyDescent="0.2">
      <c r="L332" s="49" t="str">
        <f ca="1">IF(B332="","",OFFSET(table_admin1[[#Headers],[ADM1_PT]],MATCH(B332,admin1,0),1))</f>
        <v/>
      </c>
      <c r="M332" s="49" t="str">
        <f t="shared" ca="1" si="5"/>
        <v/>
      </c>
      <c r="N332" s="49" t="e">
        <f ca="1">IF(#REF!="","",INDEX(admin3_pcode,MATCH(#REF!,OFFSET(admin3_start,MATCH(M332,admin2_linked_pcode,0),0,COUNTIF(admin2_linked_pcode,M332)),0)+MATCH(M332,admin2_linked_pcode,0)-1))</f>
        <v>#REF!</v>
      </c>
    </row>
    <row r="333" spans="12:14" x14ac:dyDescent="0.2">
      <c r="L333" s="49" t="str">
        <f ca="1">IF(B333="","",OFFSET(table_admin1[[#Headers],[ADM1_PT]],MATCH(B333,admin1,0),1))</f>
        <v/>
      </c>
      <c r="M333" s="49" t="str">
        <f t="shared" ca="1" si="5"/>
        <v/>
      </c>
      <c r="N333" s="49" t="e">
        <f ca="1">IF(#REF!="","",INDEX(admin3_pcode,MATCH(#REF!,OFFSET(admin3_start,MATCH(M333,admin2_linked_pcode,0),0,COUNTIF(admin2_linked_pcode,M333)),0)+MATCH(M333,admin2_linked_pcode,0)-1))</f>
        <v>#REF!</v>
      </c>
    </row>
    <row r="334" spans="12:14" x14ac:dyDescent="0.2">
      <c r="L334" s="49" t="str">
        <f ca="1">IF(B334="","",OFFSET(table_admin1[[#Headers],[ADM1_PT]],MATCH(B334,admin1,0),1))</f>
        <v/>
      </c>
      <c r="M334" s="49" t="str">
        <f t="shared" ca="1" si="5"/>
        <v/>
      </c>
      <c r="N334" s="49" t="e">
        <f ca="1">IF(#REF!="","",INDEX(admin3_pcode,MATCH(#REF!,OFFSET(admin3_start,MATCH(M334,admin2_linked_pcode,0),0,COUNTIF(admin2_linked_pcode,M334)),0)+MATCH(M334,admin2_linked_pcode,0)-1))</f>
        <v>#REF!</v>
      </c>
    </row>
    <row r="335" spans="12:14" x14ac:dyDescent="0.2">
      <c r="L335" s="49" t="str">
        <f ca="1">IF(B335="","",OFFSET(table_admin1[[#Headers],[ADM1_PT]],MATCH(B335,admin1,0),1))</f>
        <v/>
      </c>
      <c r="M335" s="49" t="str">
        <f t="shared" ca="1" si="5"/>
        <v/>
      </c>
      <c r="N335" s="49" t="e">
        <f ca="1">IF(#REF!="","",INDEX(admin3_pcode,MATCH(#REF!,OFFSET(admin3_start,MATCH(M335,admin2_linked_pcode,0),0,COUNTIF(admin2_linked_pcode,M335)),0)+MATCH(M335,admin2_linked_pcode,0)-1))</f>
        <v>#REF!</v>
      </c>
    </row>
    <row r="336" spans="12:14" x14ac:dyDescent="0.2">
      <c r="L336" s="49" t="str">
        <f ca="1">IF(B336="","",OFFSET(table_admin1[[#Headers],[ADM1_PT]],MATCH(B336,admin1,0),1))</f>
        <v/>
      </c>
      <c r="M336" s="49" t="str">
        <f t="shared" ca="1" si="5"/>
        <v/>
      </c>
      <c r="N336" s="49" t="e">
        <f ca="1">IF(#REF!="","",INDEX(admin3_pcode,MATCH(#REF!,OFFSET(admin3_start,MATCH(M336,admin2_linked_pcode,0),0,COUNTIF(admin2_linked_pcode,M336)),0)+MATCH(M336,admin2_linked_pcode,0)-1))</f>
        <v>#REF!</v>
      </c>
    </row>
    <row r="337" spans="12:14" x14ac:dyDescent="0.2">
      <c r="L337" s="49" t="str">
        <f ca="1">IF(B337="","",OFFSET(table_admin1[[#Headers],[ADM1_PT]],MATCH(B337,admin1,0),1))</f>
        <v/>
      </c>
      <c r="M337" s="49" t="str">
        <f t="shared" ca="1" si="5"/>
        <v/>
      </c>
      <c r="N337" s="49" t="e">
        <f ca="1">IF(#REF!="","",INDEX(admin3_pcode,MATCH(#REF!,OFFSET(admin3_start,MATCH(M337,admin2_linked_pcode,0),0,COUNTIF(admin2_linked_pcode,M337)),0)+MATCH(M337,admin2_linked_pcode,0)-1))</f>
        <v>#REF!</v>
      </c>
    </row>
    <row r="338" spans="12:14" x14ac:dyDescent="0.2">
      <c r="L338" s="49" t="str">
        <f ca="1">IF(B338="","",OFFSET(table_admin1[[#Headers],[ADM1_PT]],MATCH(B338,admin1,0),1))</f>
        <v/>
      </c>
      <c r="M338" s="49" t="str">
        <f t="shared" ca="1" si="5"/>
        <v/>
      </c>
      <c r="N338" s="49" t="e">
        <f ca="1">IF(#REF!="","",INDEX(admin3_pcode,MATCH(#REF!,OFFSET(admin3_start,MATCH(M338,admin2_linked_pcode,0),0,COUNTIF(admin2_linked_pcode,M338)),0)+MATCH(M338,admin2_linked_pcode,0)-1))</f>
        <v>#REF!</v>
      </c>
    </row>
    <row r="339" spans="12:14" x14ac:dyDescent="0.2">
      <c r="L339" s="49" t="str">
        <f ca="1">IF(B339="","",OFFSET(table_admin1[[#Headers],[ADM1_PT]],MATCH(B339,admin1,0),1))</f>
        <v/>
      </c>
      <c r="M339" s="49" t="str">
        <f t="shared" ca="1" si="5"/>
        <v/>
      </c>
      <c r="N339" s="49" t="e">
        <f ca="1">IF(#REF!="","",INDEX(admin3_pcode,MATCH(#REF!,OFFSET(admin3_start,MATCH(M339,admin2_linked_pcode,0),0,COUNTIF(admin2_linked_pcode,M339)),0)+MATCH(M339,admin2_linked_pcode,0)-1))</f>
        <v>#REF!</v>
      </c>
    </row>
    <row r="340" spans="12:14" x14ac:dyDescent="0.2">
      <c r="L340" s="49" t="str">
        <f ca="1">IF(B340="","",OFFSET(table_admin1[[#Headers],[ADM1_PT]],MATCH(B340,admin1,0),1))</f>
        <v/>
      </c>
      <c r="M340" s="49" t="str">
        <f t="shared" ca="1" si="5"/>
        <v/>
      </c>
      <c r="N340" s="49" t="e">
        <f ca="1">IF(#REF!="","",INDEX(admin3_pcode,MATCH(#REF!,OFFSET(admin3_start,MATCH(M340,admin2_linked_pcode,0),0,COUNTIF(admin2_linked_pcode,M340)),0)+MATCH(M340,admin2_linked_pcode,0)-1))</f>
        <v>#REF!</v>
      </c>
    </row>
    <row r="341" spans="12:14" x14ac:dyDescent="0.2">
      <c r="L341" s="49" t="str">
        <f ca="1">IF(B341="","",OFFSET(table_admin1[[#Headers],[ADM1_PT]],MATCH(B341,admin1,0),1))</f>
        <v/>
      </c>
      <c r="M341" s="49" t="str">
        <f t="shared" ca="1" si="5"/>
        <v/>
      </c>
      <c r="N341" s="49" t="e">
        <f ca="1">IF(#REF!="","",INDEX(admin3_pcode,MATCH(#REF!,OFFSET(admin3_start,MATCH(M341,admin2_linked_pcode,0),0,COUNTIF(admin2_linked_pcode,M341)),0)+MATCH(M341,admin2_linked_pcode,0)-1))</f>
        <v>#REF!</v>
      </c>
    </row>
    <row r="342" spans="12:14" x14ac:dyDescent="0.2">
      <c r="L342" s="49" t="str">
        <f ca="1">IF(B342="","",OFFSET(table_admin1[[#Headers],[ADM1_PT]],MATCH(B342,admin1,0),1))</f>
        <v/>
      </c>
      <c r="M342" s="49" t="str">
        <f t="shared" ca="1" si="5"/>
        <v/>
      </c>
      <c r="N342" s="49" t="e">
        <f ca="1">IF(#REF!="","",INDEX(admin3_pcode,MATCH(#REF!,OFFSET(admin3_start,MATCH(M342,admin2_linked_pcode,0),0,COUNTIF(admin2_linked_pcode,M342)),0)+MATCH(M342,admin2_linked_pcode,0)-1))</f>
        <v>#REF!</v>
      </c>
    </row>
    <row r="343" spans="12:14" x14ac:dyDescent="0.2">
      <c r="L343" s="49" t="str">
        <f ca="1">IF(B343="","",OFFSET(table_admin1[[#Headers],[ADM1_PT]],MATCH(B343,admin1,0),1))</f>
        <v/>
      </c>
      <c r="M343" s="49" t="str">
        <f t="shared" ca="1" si="5"/>
        <v/>
      </c>
      <c r="N343" s="49" t="e">
        <f ca="1">IF(#REF!="","",INDEX(admin3_pcode,MATCH(#REF!,OFFSET(admin3_start,MATCH(M343,admin2_linked_pcode,0),0,COUNTIF(admin2_linked_pcode,M343)),0)+MATCH(M343,admin2_linked_pcode,0)-1))</f>
        <v>#REF!</v>
      </c>
    </row>
    <row r="344" spans="12:14" x14ac:dyDescent="0.2">
      <c r="L344" s="49" t="str">
        <f ca="1">IF(B344="","",OFFSET(table_admin1[[#Headers],[ADM1_PT]],MATCH(B344,admin1,0),1))</f>
        <v/>
      </c>
      <c r="M344" s="49" t="str">
        <f t="shared" ca="1" si="5"/>
        <v/>
      </c>
      <c r="N344" s="49" t="e">
        <f ca="1">IF(#REF!="","",INDEX(admin3_pcode,MATCH(#REF!,OFFSET(admin3_start,MATCH(M344,admin2_linked_pcode,0),0,COUNTIF(admin2_linked_pcode,M344)),0)+MATCH(M344,admin2_linked_pcode,0)-1))</f>
        <v>#REF!</v>
      </c>
    </row>
    <row r="345" spans="12:14" x14ac:dyDescent="0.2">
      <c r="L345" s="49" t="str">
        <f ca="1">IF(B345="","",OFFSET(table_admin1[[#Headers],[ADM1_PT]],MATCH(B345,admin1,0),1))</f>
        <v/>
      </c>
      <c r="M345" s="49" t="str">
        <f t="shared" ca="1" si="5"/>
        <v/>
      </c>
      <c r="N345" s="49" t="e">
        <f ca="1">IF(#REF!="","",INDEX(admin3_pcode,MATCH(#REF!,OFFSET(admin3_start,MATCH(M345,admin2_linked_pcode,0),0,COUNTIF(admin2_linked_pcode,M345)),0)+MATCH(M345,admin2_linked_pcode,0)-1))</f>
        <v>#REF!</v>
      </c>
    </row>
    <row r="346" spans="12:14" x14ac:dyDescent="0.2">
      <c r="L346" s="49" t="str">
        <f ca="1">IF(B346="","",OFFSET(table_admin1[[#Headers],[ADM1_PT]],MATCH(B346,admin1,0),1))</f>
        <v/>
      </c>
      <c r="M346" s="49" t="str">
        <f t="shared" ca="1" si="5"/>
        <v/>
      </c>
      <c r="N346" s="49" t="e">
        <f ca="1">IF(#REF!="","",INDEX(admin3_pcode,MATCH(#REF!,OFFSET(admin3_start,MATCH(M346,admin2_linked_pcode,0),0,COUNTIF(admin2_linked_pcode,M346)),0)+MATCH(M346,admin2_linked_pcode,0)-1))</f>
        <v>#REF!</v>
      </c>
    </row>
    <row r="347" spans="12:14" x14ac:dyDescent="0.2">
      <c r="L347" s="49" t="str">
        <f ca="1">IF(B347="","",OFFSET(table_admin1[[#Headers],[ADM1_PT]],MATCH(B347,admin1,0),1))</f>
        <v/>
      </c>
      <c r="M347" s="49" t="str">
        <f t="shared" ca="1" si="5"/>
        <v/>
      </c>
      <c r="N347" s="49" t="e">
        <f ca="1">IF(#REF!="","",INDEX(admin3_pcode,MATCH(#REF!,OFFSET(admin3_start,MATCH(M347,admin2_linked_pcode,0),0,COUNTIF(admin2_linked_pcode,M347)),0)+MATCH(M347,admin2_linked_pcode,0)-1))</f>
        <v>#REF!</v>
      </c>
    </row>
    <row r="348" spans="12:14" x14ac:dyDescent="0.2">
      <c r="L348" s="49" t="str">
        <f ca="1">IF(B348="","",OFFSET(table_admin1[[#Headers],[ADM1_PT]],MATCH(B348,admin1,0),1))</f>
        <v/>
      </c>
      <c r="M348" s="49" t="str">
        <f t="shared" ca="1" si="5"/>
        <v/>
      </c>
      <c r="N348" s="49" t="e">
        <f ca="1">IF(#REF!="","",INDEX(admin3_pcode,MATCH(#REF!,OFFSET(admin3_start,MATCH(M348,admin2_linked_pcode,0),0,COUNTIF(admin2_linked_pcode,M348)),0)+MATCH(M348,admin2_linked_pcode,0)-1))</f>
        <v>#REF!</v>
      </c>
    </row>
    <row r="349" spans="12:14" x14ac:dyDescent="0.2">
      <c r="L349" s="49" t="str">
        <f ca="1">IF(B349="","",OFFSET(table_admin1[[#Headers],[ADM1_PT]],MATCH(B349,admin1,0),1))</f>
        <v/>
      </c>
      <c r="M349" s="49" t="str">
        <f t="shared" ca="1" si="5"/>
        <v/>
      </c>
      <c r="N349" s="49" t="e">
        <f ca="1">IF(#REF!="","",INDEX(admin3_pcode,MATCH(#REF!,OFFSET(admin3_start,MATCH(M349,admin2_linked_pcode,0),0,COUNTIF(admin2_linked_pcode,M349)),0)+MATCH(M349,admin2_linked_pcode,0)-1))</f>
        <v>#REF!</v>
      </c>
    </row>
    <row r="350" spans="12:14" x14ac:dyDescent="0.2">
      <c r="L350" s="49" t="str">
        <f ca="1">IF(B350="","",OFFSET(table_admin1[[#Headers],[ADM1_PT]],MATCH(B350,admin1,0),1))</f>
        <v/>
      </c>
      <c r="M350" s="49" t="str">
        <f t="shared" ca="1" si="5"/>
        <v/>
      </c>
      <c r="N350" s="49" t="e">
        <f ca="1">IF(#REF!="","",INDEX(admin3_pcode,MATCH(#REF!,OFFSET(admin3_start,MATCH(M350,admin2_linked_pcode,0),0,COUNTIF(admin2_linked_pcode,M350)),0)+MATCH(M350,admin2_linked_pcode,0)-1))</f>
        <v>#REF!</v>
      </c>
    </row>
    <row r="351" spans="12:14" x14ac:dyDescent="0.2">
      <c r="L351" s="49" t="str">
        <f ca="1">IF(B351="","",OFFSET(table_admin1[[#Headers],[ADM1_PT]],MATCH(B351,admin1,0),1))</f>
        <v/>
      </c>
      <c r="M351" s="49" t="str">
        <f t="shared" ca="1" si="5"/>
        <v/>
      </c>
      <c r="N351" s="49" t="e">
        <f ca="1">IF(#REF!="","",INDEX(admin3_pcode,MATCH(#REF!,OFFSET(admin3_start,MATCH(M351,admin2_linked_pcode,0),0,COUNTIF(admin2_linked_pcode,M351)),0)+MATCH(M351,admin2_linked_pcode,0)-1))</f>
        <v>#REF!</v>
      </c>
    </row>
    <row r="352" spans="12:14" x14ac:dyDescent="0.2">
      <c r="L352" s="49" t="str">
        <f ca="1">IF(B352="","",OFFSET(table_admin1[[#Headers],[ADM1_PT]],MATCH(B352,admin1,0),1))</f>
        <v/>
      </c>
      <c r="M352" s="49" t="str">
        <f t="shared" ca="1" si="5"/>
        <v/>
      </c>
      <c r="N352" s="49" t="e">
        <f ca="1">IF(#REF!="","",INDEX(admin3_pcode,MATCH(#REF!,OFFSET(admin3_start,MATCH(M352,admin2_linked_pcode,0),0,COUNTIF(admin2_linked_pcode,M352)),0)+MATCH(M352,admin2_linked_pcode,0)-1))</f>
        <v>#REF!</v>
      </c>
    </row>
    <row r="353" spans="12:14" x14ac:dyDescent="0.2">
      <c r="L353" s="49" t="str">
        <f ca="1">IF(B353="","",OFFSET(table_admin1[[#Headers],[ADM1_PT]],MATCH(B353,admin1,0),1))</f>
        <v/>
      </c>
      <c r="M353" s="49" t="str">
        <f t="shared" ca="1" si="5"/>
        <v/>
      </c>
      <c r="N353" s="49" t="e">
        <f ca="1">IF(#REF!="","",INDEX(admin3_pcode,MATCH(#REF!,OFFSET(admin3_start,MATCH(M353,admin2_linked_pcode,0),0,COUNTIF(admin2_linked_pcode,M353)),0)+MATCH(M353,admin2_linked_pcode,0)-1))</f>
        <v>#REF!</v>
      </c>
    </row>
    <row r="354" spans="12:14" x14ac:dyDescent="0.2">
      <c r="L354" s="49" t="str">
        <f ca="1">IF(B354="","",OFFSET(table_admin1[[#Headers],[ADM1_PT]],MATCH(B354,admin1,0),1))</f>
        <v/>
      </c>
      <c r="M354" s="49" t="str">
        <f t="shared" ca="1" si="5"/>
        <v/>
      </c>
      <c r="N354" s="49" t="e">
        <f ca="1">IF(#REF!="","",INDEX(admin3_pcode,MATCH(#REF!,OFFSET(admin3_start,MATCH(M354,admin2_linked_pcode,0),0,COUNTIF(admin2_linked_pcode,M354)),0)+MATCH(M354,admin2_linked_pcode,0)-1))</f>
        <v>#REF!</v>
      </c>
    </row>
    <row r="355" spans="12:14" x14ac:dyDescent="0.2">
      <c r="L355" s="49" t="str">
        <f ca="1">IF(B355="","",OFFSET(table_admin1[[#Headers],[ADM1_PT]],MATCH(B355,admin1,0),1))</f>
        <v/>
      </c>
      <c r="M355" s="49" t="str">
        <f t="shared" ca="1" si="5"/>
        <v/>
      </c>
      <c r="N355" s="49" t="e">
        <f ca="1">IF(#REF!="","",INDEX(admin3_pcode,MATCH(#REF!,OFFSET(admin3_start,MATCH(M355,admin2_linked_pcode,0),0,COUNTIF(admin2_linked_pcode,M355)),0)+MATCH(M355,admin2_linked_pcode,0)-1))</f>
        <v>#REF!</v>
      </c>
    </row>
    <row r="356" spans="12:14" x14ac:dyDescent="0.2">
      <c r="L356" s="49" t="str">
        <f ca="1">IF(B356="","",OFFSET(table_admin1[[#Headers],[ADM1_PT]],MATCH(B356,admin1,0),1))</f>
        <v/>
      </c>
      <c r="M356" s="49" t="str">
        <f t="shared" ca="1" si="5"/>
        <v/>
      </c>
      <c r="N356" s="49" t="e">
        <f ca="1">IF(#REF!="","",INDEX(admin3_pcode,MATCH(#REF!,OFFSET(admin3_start,MATCH(M356,admin2_linked_pcode,0),0,COUNTIF(admin2_linked_pcode,M356)),0)+MATCH(M356,admin2_linked_pcode,0)-1))</f>
        <v>#REF!</v>
      </c>
    </row>
    <row r="357" spans="12:14" x14ac:dyDescent="0.2">
      <c r="L357" s="49" t="str">
        <f ca="1">IF(B357="","",OFFSET(table_admin1[[#Headers],[ADM1_PT]],MATCH(B357,admin1,0),1))</f>
        <v/>
      </c>
      <c r="M357" s="49" t="str">
        <f t="shared" ca="1" si="5"/>
        <v/>
      </c>
      <c r="N357" s="49" t="e">
        <f ca="1">IF(#REF!="","",INDEX(admin3_pcode,MATCH(#REF!,OFFSET(admin3_start,MATCH(M357,admin2_linked_pcode,0),0,COUNTIF(admin2_linked_pcode,M357)),0)+MATCH(M357,admin2_linked_pcode,0)-1))</f>
        <v>#REF!</v>
      </c>
    </row>
    <row r="358" spans="12:14" x14ac:dyDescent="0.2">
      <c r="L358" s="49" t="str">
        <f ca="1">IF(B358="","",OFFSET(table_admin1[[#Headers],[ADM1_PT]],MATCH(B358,admin1,0),1))</f>
        <v/>
      </c>
      <c r="M358" s="49" t="str">
        <f t="shared" ca="1" si="5"/>
        <v/>
      </c>
      <c r="N358" s="49" t="e">
        <f ca="1">IF(#REF!="","",INDEX(admin3_pcode,MATCH(#REF!,OFFSET(admin3_start,MATCH(M358,admin2_linked_pcode,0),0,COUNTIF(admin2_linked_pcode,M358)),0)+MATCH(M358,admin2_linked_pcode,0)-1))</f>
        <v>#REF!</v>
      </c>
    </row>
    <row r="359" spans="12:14" x14ac:dyDescent="0.2">
      <c r="L359" s="49" t="str">
        <f ca="1">IF(B359="","",OFFSET(table_admin1[[#Headers],[ADM1_PT]],MATCH(B359,admin1,0),1))</f>
        <v/>
      </c>
      <c r="M359" s="49" t="str">
        <f t="shared" ca="1" si="5"/>
        <v/>
      </c>
      <c r="N359" s="49" t="e">
        <f ca="1">IF(#REF!="","",INDEX(admin3_pcode,MATCH(#REF!,OFFSET(admin3_start,MATCH(M359,admin2_linked_pcode,0),0,COUNTIF(admin2_linked_pcode,M359)),0)+MATCH(M359,admin2_linked_pcode,0)-1))</f>
        <v>#REF!</v>
      </c>
    </row>
    <row r="360" spans="12:14" x14ac:dyDescent="0.2">
      <c r="L360" s="49" t="str">
        <f ca="1">IF(B360="","",OFFSET(table_admin1[[#Headers],[ADM1_PT]],MATCH(B360,admin1,0),1))</f>
        <v/>
      </c>
      <c r="M360" s="49" t="str">
        <f t="shared" ca="1" si="5"/>
        <v/>
      </c>
      <c r="N360" s="49" t="e">
        <f ca="1">IF(#REF!="","",INDEX(admin3_pcode,MATCH(#REF!,OFFSET(admin3_start,MATCH(M360,admin2_linked_pcode,0),0,COUNTIF(admin2_linked_pcode,M360)),0)+MATCH(M360,admin2_linked_pcode,0)-1))</f>
        <v>#REF!</v>
      </c>
    </row>
    <row r="361" spans="12:14" x14ac:dyDescent="0.2">
      <c r="L361" s="49" t="str">
        <f ca="1">IF(B361="","",OFFSET(table_admin1[[#Headers],[ADM1_PT]],MATCH(B361,admin1,0),1))</f>
        <v/>
      </c>
      <c r="M361" s="49" t="str">
        <f t="shared" ca="1" si="5"/>
        <v/>
      </c>
      <c r="N361" s="49" t="e">
        <f ca="1">IF(#REF!="","",INDEX(admin3_pcode,MATCH(#REF!,OFFSET(admin3_start,MATCH(M361,admin2_linked_pcode,0),0,COUNTIF(admin2_linked_pcode,M361)),0)+MATCH(M361,admin2_linked_pcode,0)-1))</f>
        <v>#REF!</v>
      </c>
    </row>
    <row r="362" spans="12:14" x14ac:dyDescent="0.2">
      <c r="L362" s="49" t="str">
        <f ca="1">IF(B362="","",OFFSET(table_admin1[[#Headers],[ADM1_PT]],MATCH(B362,admin1,0),1))</f>
        <v/>
      </c>
      <c r="M362" s="49" t="str">
        <f t="shared" ca="1" si="5"/>
        <v/>
      </c>
      <c r="N362" s="49" t="e">
        <f ca="1">IF(#REF!="","",INDEX(admin3_pcode,MATCH(#REF!,OFFSET(admin3_start,MATCH(M362,admin2_linked_pcode,0),0,COUNTIF(admin2_linked_pcode,M362)),0)+MATCH(M362,admin2_linked_pcode,0)-1))</f>
        <v>#REF!</v>
      </c>
    </row>
    <row r="363" spans="12:14" x14ac:dyDescent="0.2">
      <c r="L363" s="49" t="str">
        <f ca="1">IF(B363="","",OFFSET(table_admin1[[#Headers],[ADM1_PT]],MATCH(B363,admin1,0),1))</f>
        <v/>
      </c>
      <c r="M363" s="49" t="str">
        <f t="shared" ca="1" si="5"/>
        <v/>
      </c>
      <c r="N363" s="49" t="e">
        <f ca="1">IF(#REF!="","",INDEX(admin3_pcode,MATCH(#REF!,OFFSET(admin3_start,MATCH(M363,admin2_linked_pcode,0),0,COUNTIF(admin2_linked_pcode,M363)),0)+MATCH(M363,admin2_linked_pcode,0)-1))</f>
        <v>#REF!</v>
      </c>
    </row>
    <row r="364" spans="12:14" x14ac:dyDescent="0.2">
      <c r="L364" s="49" t="str">
        <f ca="1">IF(B364="","",OFFSET(table_admin1[[#Headers],[ADM1_PT]],MATCH(B364,admin1,0),1))</f>
        <v/>
      </c>
      <c r="M364" s="49" t="str">
        <f t="shared" ca="1" si="5"/>
        <v/>
      </c>
      <c r="N364" s="49" t="e">
        <f ca="1">IF(#REF!="","",INDEX(admin3_pcode,MATCH(#REF!,OFFSET(admin3_start,MATCH(M364,admin2_linked_pcode,0),0,COUNTIF(admin2_linked_pcode,M364)),0)+MATCH(M364,admin2_linked_pcode,0)-1))</f>
        <v>#REF!</v>
      </c>
    </row>
    <row r="365" spans="12:14" x14ac:dyDescent="0.2">
      <c r="L365" s="49" t="str">
        <f ca="1">IF(B365="","",OFFSET(table_admin1[[#Headers],[ADM1_PT]],MATCH(B365,admin1,0),1))</f>
        <v/>
      </c>
      <c r="M365" s="49" t="str">
        <f t="shared" ref="M365:M428" ca="1" si="6">IF(C365="","",INDEX(admin2_pcode,MATCH(C365,OFFSET(admin2_start,MATCH(L365,admin1_linked_pcode,0),0,COUNTIF(admin1_linked_pcode,L365)),0)+MATCH(L365,admin1_linked_pcode,0)-1))</f>
        <v/>
      </c>
      <c r="N365" s="49" t="e">
        <f ca="1">IF(#REF!="","",INDEX(admin3_pcode,MATCH(#REF!,OFFSET(admin3_start,MATCH(M365,admin2_linked_pcode,0),0,COUNTIF(admin2_linked_pcode,M365)),0)+MATCH(M365,admin2_linked_pcode,0)-1))</f>
        <v>#REF!</v>
      </c>
    </row>
    <row r="366" spans="12:14" x14ac:dyDescent="0.2">
      <c r="L366" s="49" t="str">
        <f ca="1">IF(B366="","",OFFSET(table_admin1[[#Headers],[ADM1_PT]],MATCH(B366,admin1,0),1))</f>
        <v/>
      </c>
      <c r="M366" s="49" t="str">
        <f t="shared" ca="1" si="6"/>
        <v/>
      </c>
      <c r="N366" s="49" t="e">
        <f ca="1">IF(#REF!="","",INDEX(admin3_pcode,MATCH(#REF!,OFFSET(admin3_start,MATCH(M366,admin2_linked_pcode,0),0,COUNTIF(admin2_linked_pcode,M366)),0)+MATCH(M366,admin2_linked_pcode,0)-1))</f>
        <v>#REF!</v>
      </c>
    </row>
    <row r="367" spans="12:14" x14ac:dyDescent="0.2">
      <c r="L367" s="49" t="str">
        <f ca="1">IF(B367="","",OFFSET(table_admin1[[#Headers],[ADM1_PT]],MATCH(B367,admin1,0),1))</f>
        <v/>
      </c>
      <c r="M367" s="49" t="str">
        <f t="shared" ca="1" si="6"/>
        <v/>
      </c>
      <c r="N367" s="49" t="e">
        <f ca="1">IF(#REF!="","",INDEX(admin3_pcode,MATCH(#REF!,OFFSET(admin3_start,MATCH(M367,admin2_linked_pcode,0),0,COUNTIF(admin2_linked_pcode,M367)),0)+MATCH(M367,admin2_linked_pcode,0)-1))</f>
        <v>#REF!</v>
      </c>
    </row>
    <row r="368" spans="12:14" x14ac:dyDescent="0.2">
      <c r="L368" s="49" t="str">
        <f ca="1">IF(B368="","",OFFSET(table_admin1[[#Headers],[ADM1_PT]],MATCH(B368,admin1,0),1))</f>
        <v/>
      </c>
      <c r="M368" s="49" t="str">
        <f t="shared" ca="1" si="6"/>
        <v/>
      </c>
      <c r="N368" s="49" t="e">
        <f ca="1">IF(#REF!="","",INDEX(admin3_pcode,MATCH(#REF!,OFFSET(admin3_start,MATCH(M368,admin2_linked_pcode,0),0,COUNTIF(admin2_linked_pcode,M368)),0)+MATCH(M368,admin2_linked_pcode,0)-1))</f>
        <v>#REF!</v>
      </c>
    </row>
    <row r="369" spans="12:14" x14ac:dyDescent="0.2">
      <c r="L369" s="49" t="str">
        <f ca="1">IF(B369="","",OFFSET(table_admin1[[#Headers],[ADM1_PT]],MATCH(B369,admin1,0),1))</f>
        <v/>
      </c>
      <c r="M369" s="49" t="str">
        <f t="shared" ca="1" si="6"/>
        <v/>
      </c>
      <c r="N369" s="49" t="e">
        <f ca="1">IF(#REF!="","",INDEX(admin3_pcode,MATCH(#REF!,OFFSET(admin3_start,MATCH(M369,admin2_linked_pcode,0),0,COUNTIF(admin2_linked_pcode,M369)),0)+MATCH(M369,admin2_linked_pcode,0)-1))</f>
        <v>#REF!</v>
      </c>
    </row>
    <row r="370" spans="12:14" x14ac:dyDescent="0.2">
      <c r="L370" s="49" t="str">
        <f ca="1">IF(B370="","",OFFSET(table_admin1[[#Headers],[ADM1_PT]],MATCH(B370,admin1,0),1))</f>
        <v/>
      </c>
      <c r="M370" s="49" t="str">
        <f t="shared" ca="1" si="6"/>
        <v/>
      </c>
      <c r="N370" s="49" t="e">
        <f ca="1">IF(#REF!="","",INDEX(admin3_pcode,MATCH(#REF!,OFFSET(admin3_start,MATCH(M370,admin2_linked_pcode,0),0,COUNTIF(admin2_linked_pcode,M370)),0)+MATCH(M370,admin2_linked_pcode,0)-1))</f>
        <v>#REF!</v>
      </c>
    </row>
    <row r="371" spans="12:14" x14ac:dyDescent="0.2">
      <c r="L371" s="49" t="str">
        <f ca="1">IF(B371="","",OFFSET(table_admin1[[#Headers],[ADM1_PT]],MATCH(B371,admin1,0),1))</f>
        <v/>
      </c>
      <c r="M371" s="49" t="str">
        <f t="shared" ca="1" si="6"/>
        <v/>
      </c>
      <c r="N371" s="49" t="e">
        <f ca="1">IF(#REF!="","",INDEX(admin3_pcode,MATCH(#REF!,OFFSET(admin3_start,MATCH(M371,admin2_linked_pcode,0),0,COUNTIF(admin2_linked_pcode,M371)),0)+MATCH(M371,admin2_linked_pcode,0)-1))</f>
        <v>#REF!</v>
      </c>
    </row>
    <row r="372" spans="12:14" x14ac:dyDescent="0.2">
      <c r="L372" s="49" t="str">
        <f ca="1">IF(B372="","",OFFSET(table_admin1[[#Headers],[ADM1_PT]],MATCH(B372,admin1,0),1))</f>
        <v/>
      </c>
      <c r="M372" s="49" t="str">
        <f t="shared" ca="1" si="6"/>
        <v/>
      </c>
      <c r="N372" s="49" t="e">
        <f ca="1">IF(#REF!="","",INDEX(admin3_pcode,MATCH(#REF!,OFFSET(admin3_start,MATCH(M372,admin2_linked_pcode,0),0,COUNTIF(admin2_linked_pcode,M372)),0)+MATCH(M372,admin2_linked_pcode,0)-1))</f>
        <v>#REF!</v>
      </c>
    </row>
    <row r="373" spans="12:14" x14ac:dyDescent="0.2">
      <c r="L373" s="49" t="str">
        <f ca="1">IF(B373="","",OFFSET(table_admin1[[#Headers],[ADM1_PT]],MATCH(B373,admin1,0),1))</f>
        <v/>
      </c>
      <c r="M373" s="49" t="str">
        <f t="shared" ca="1" si="6"/>
        <v/>
      </c>
      <c r="N373" s="49" t="e">
        <f ca="1">IF(#REF!="","",INDEX(admin3_pcode,MATCH(#REF!,OFFSET(admin3_start,MATCH(M373,admin2_linked_pcode,0),0,COUNTIF(admin2_linked_pcode,M373)),0)+MATCH(M373,admin2_linked_pcode,0)-1))</f>
        <v>#REF!</v>
      </c>
    </row>
    <row r="374" spans="12:14" x14ac:dyDescent="0.2">
      <c r="L374" s="49" t="str">
        <f ca="1">IF(B374="","",OFFSET(table_admin1[[#Headers],[ADM1_PT]],MATCH(B374,admin1,0),1))</f>
        <v/>
      </c>
      <c r="M374" s="49" t="str">
        <f t="shared" ca="1" si="6"/>
        <v/>
      </c>
      <c r="N374" s="49" t="e">
        <f ca="1">IF(#REF!="","",INDEX(admin3_pcode,MATCH(#REF!,OFFSET(admin3_start,MATCH(M374,admin2_linked_pcode,0),0,COUNTIF(admin2_linked_pcode,M374)),0)+MATCH(M374,admin2_linked_pcode,0)-1))</f>
        <v>#REF!</v>
      </c>
    </row>
    <row r="375" spans="12:14" x14ac:dyDescent="0.2">
      <c r="L375" s="49" t="str">
        <f ca="1">IF(B375="","",OFFSET(table_admin1[[#Headers],[ADM1_PT]],MATCH(B375,admin1,0),1))</f>
        <v/>
      </c>
      <c r="M375" s="49" t="str">
        <f t="shared" ca="1" si="6"/>
        <v/>
      </c>
      <c r="N375" s="49" t="e">
        <f ca="1">IF(#REF!="","",INDEX(admin3_pcode,MATCH(#REF!,OFFSET(admin3_start,MATCH(M375,admin2_linked_pcode,0),0,COUNTIF(admin2_linked_pcode,M375)),0)+MATCH(M375,admin2_linked_pcode,0)-1))</f>
        <v>#REF!</v>
      </c>
    </row>
    <row r="376" spans="12:14" x14ac:dyDescent="0.2">
      <c r="L376" s="49" t="str">
        <f ca="1">IF(B376="","",OFFSET(table_admin1[[#Headers],[ADM1_PT]],MATCH(B376,admin1,0),1))</f>
        <v/>
      </c>
      <c r="M376" s="49" t="str">
        <f t="shared" ca="1" si="6"/>
        <v/>
      </c>
      <c r="N376" s="49" t="e">
        <f ca="1">IF(#REF!="","",INDEX(admin3_pcode,MATCH(#REF!,OFFSET(admin3_start,MATCH(M376,admin2_linked_pcode,0),0,COUNTIF(admin2_linked_pcode,M376)),0)+MATCH(M376,admin2_linked_pcode,0)-1))</f>
        <v>#REF!</v>
      </c>
    </row>
    <row r="377" spans="12:14" x14ac:dyDescent="0.2">
      <c r="L377" s="49" t="str">
        <f ca="1">IF(B377="","",OFFSET(table_admin1[[#Headers],[ADM1_PT]],MATCH(B377,admin1,0),1))</f>
        <v/>
      </c>
      <c r="M377" s="49" t="str">
        <f t="shared" ca="1" si="6"/>
        <v/>
      </c>
      <c r="N377" s="49" t="e">
        <f ca="1">IF(#REF!="","",INDEX(admin3_pcode,MATCH(#REF!,OFFSET(admin3_start,MATCH(M377,admin2_linked_pcode,0),0,COUNTIF(admin2_linked_pcode,M377)),0)+MATCH(M377,admin2_linked_pcode,0)-1))</f>
        <v>#REF!</v>
      </c>
    </row>
    <row r="378" spans="12:14" x14ac:dyDescent="0.2">
      <c r="L378" s="49" t="str">
        <f ca="1">IF(B378="","",OFFSET(table_admin1[[#Headers],[ADM1_PT]],MATCH(B378,admin1,0),1))</f>
        <v/>
      </c>
      <c r="M378" s="49" t="str">
        <f t="shared" ca="1" si="6"/>
        <v/>
      </c>
      <c r="N378" s="49" t="e">
        <f ca="1">IF(#REF!="","",INDEX(admin3_pcode,MATCH(#REF!,OFFSET(admin3_start,MATCH(M378,admin2_linked_pcode,0),0,COUNTIF(admin2_linked_pcode,M378)),0)+MATCH(M378,admin2_linked_pcode,0)-1))</f>
        <v>#REF!</v>
      </c>
    </row>
    <row r="379" spans="12:14" x14ac:dyDescent="0.2">
      <c r="L379" s="49" t="str">
        <f ca="1">IF(B379="","",OFFSET(table_admin1[[#Headers],[ADM1_PT]],MATCH(B379,admin1,0),1))</f>
        <v/>
      </c>
      <c r="M379" s="49" t="str">
        <f t="shared" ca="1" si="6"/>
        <v/>
      </c>
      <c r="N379" s="49" t="e">
        <f ca="1">IF(#REF!="","",INDEX(admin3_pcode,MATCH(#REF!,OFFSET(admin3_start,MATCH(M379,admin2_linked_pcode,0),0,COUNTIF(admin2_linked_pcode,M379)),0)+MATCH(M379,admin2_linked_pcode,0)-1))</f>
        <v>#REF!</v>
      </c>
    </row>
    <row r="380" spans="12:14" x14ac:dyDescent="0.2">
      <c r="L380" s="49" t="str">
        <f ca="1">IF(B380="","",OFFSET(table_admin1[[#Headers],[ADM1_PT]],MATCH(B380,admin1,0),1))</f>
        <v/>
      </c>
      <c r="M380" s="49" t="str">
        <f t="shared" ca="1" si="6"/>
        <v/>
      </c>
      <c r="N380" s="49" t="e">
        <f ca="1">IF(#REF!="","",INDEX(admin3_pcode,MATCH(#REF!,OFFSET(admin3_start,MATCH(M380,admin2_linked_pcode,0),0,COUNTIF(admin2_linked_pcode,M380)),0)+MATCH(M380,admin2_linked_pcode,0)-1))</f>
        <v>#REF!</v>
      </c>
    </row>
    <row r="381" spans="12:14" x14ac:dyDescent="0.2">
      <c r="L381" s="49" t="str">
        <f ca="1">IF(B381="","",OFFSET(table_admin1[[#Headers],[ADM1_PT]],MATCH(B381,admin1,0),1))</f>
        <v/>
      </c>
      <c r="M381" s="49" t="str">
        <f t="shared" ca="1" si="6"/>
        <v/>
      </c>
      <c r="N381" s="49" t="e">
        <f ca="1">IF(#REF!="","",INDEX(admin3_pcode,MATCH(#REF!,OFFSET(admin3_start,MATCH(M381,admin2_linked_pcode,0),0,COUNTIF(admin2_linked_pcode,M381)),0)+MATCH(M381,admin2_linked_pcode,0)-1))</f>
        <v>#REF!</v>
      </c>
    </row>
    <row r="382" spans="12:14" x14ac:dyDescent="0.2">
      <c r="L382" s="49" t="str">
        <f ca="1">IF(B382="","",OFFSET(table_admin1[[#Headers],[ADM1_PT]],MATCH(B382,admin1,0),1))</f>
        <v/>
      </c>
      <c r="M382" s="49" t="str">
        <f t="shared" ca="1" si="6"/>
        <v/>
      </c>
      <c r="N382" s="49" t="e">
        <f ca="1">IF(#REF!="","",INDEX(admin3_pcode,MATCH(#REF!,OFFSET(admin3_start,MATCH(M382,admin2_linked_pcode,0),0,COUNTIF(admin2_linked_pcode,M382)),0)+MATCH(M382,admin2_linked_pcode,0)-1))</f>
        <v>#REF!</v>
      </c>
    </row>
    <row r="383" spans="12:14" x14ac:dyDescent="0.2">
      <c r="L383" s="49" t="str">
        <f ca="1">IF(B383="","",OFFSET(table_admin1[[#Headers],[ADM1_PT]],MATCH(B383,admin1,0),1))</f>
        <v/>
      </c>
      <c r="M383" s="49" t="str">
        <f t="shared" ca="1" si="6"/>
        <v/>
      </c>
      <c r="N383" s="49" t="e">
        <f ca="1">IF(#REF!="","",INDEX(admin3_pcode,MATCH(#REF!,OFFSET(admin3_start,MATCH(M383,admin2_linked_pcode,0),0,COUNTIF(admin2_linked_pcode,M383)),0)+MATCH(M383,admin2_linked_pcode,0)-1))</f>
        <v>#REF!</v>
      </c>
    </row>
    <row r="384" spans="12:14" x14ac:dyDescent="0.2">
      <c r="L384" s="49" t="str">
        <f ca="1">IF(B384="","",OFFSET(table_admin1[[#Headers],[ADM1_PT]],MATCH(B384,admin1,0),1))</f>
        <v/>
      </c>
      <c r="M384" s="49" t="str">
        <f t="shared" ca="1" si="6"/>
        <v/>
      </c>
      <c r="N384" s="49" t="e">
        <f ca="1">IF(#REF!="","",INDEX(admin3_pcode,MATCH(#REF!,OFFSET(admin3_start,MATCH(M384,admin2_linked_pcode,0),0,COUNTIF(admin2_linked_pcode,M384)),0)+MATCH(M384,admin2_linked_pcode,0)-1))</f>
        <v>#REF!</v>
      </c>
    </row>
    <row r="385" spans="12:14" x14ac:dyDescent="0.2">
      <c r="L385" s="49" t="str">
        <f ca="1">IF(B385="","",OFFSET(table_admin1[[#Headers],[ADM1_PT]],MATCH(B385,admin1,0),1))</f>
        <v/>
      </c>
      <c r="M385" s="49" t="str">
        <f t="shared" ca="1" si="6"/>
        <v/>
      </c>
      <c r="N385" s="49" t="e">
        <f ca="1">IF(#REF!="","",INDEX(admin3_pcode,MATCH(#REF!,OFFSET(admin3_start,MATCH(M385,admin2_linked_pcode,0),0,COUNTIF(admin2_linked_pcode,M385)),0)+MATCH(M385,admin2_linked_pcode,0)-1))</f>
        <v>#REF!</v>
      </c>
    </row>
    <row r="386" spans="12:14" x14ac:dyDescent="0.2">
      <c r="L386" s="49" t="str">
        <f ca="1">IF(B386="","",OFFSET(table_admin1[[#Headers],[ADM1_PT]],MATCH(B386,admin1,0),1))</f>
        <v/>
      </c>
      <c r="M386" s="49" t="str">
        <f t="shared" ca="1" si="6"/>
        <v/>
      </c>
      <c r="N386" s="49" t="e">
        <f ca="1">IF(#REF!="","",INDEX(admin3_pcode,MATCH(#REF!,OFFSET(admin3_start,MATCH(M386,admin2_linked_pcode,0),0,COUNTIF(admin2_linked_pcode,M386)),0)+MATCH(M386,admin2_linked_pcode,0)-1))</f>
        <v>#REF!</v>
      </c>
    </row>
    <row r="387" spans="12:14" x14ac:dyDescent="0.2">
      <c r="L387" s="49" t="str">
        <f ca="1">IF(B387="","",OFFSET(table_admin1[[#Headers],[ADM1_PT]],MATCH(B387,admin1,0),1))</f>
        <v/>
      </c>
      <c r="M387" s="49" t="str">
        <f t="shared" ca="1" si="6"/>
        <v/>
      </c>
      <c r="N387" s="49" t="e">
        <f ca="1">IF(#REF!="","",INDEX(admin3_pcode,MATCH(#REF!,OFFSET(admin3_start,MATCH(M387,admin2_linked_pcode,0),0,COUNTIF(admin2_linked_pcode,M387)),0)+MATCH(M387,admin2_linked_pcode,0)-1))</f>
        <v>#REF!</v>
      </c>
    </row>
    <row r="388" spans="12:14" x14ac:dyDescent="0.2">
      <c r="L388" s="49" t="str">
        <f ca="1">IF(B388="","",OFFSET(table_admin1[[#Headers],[ADM1_PT]],MATCH(B388,admin1,0),1))</f>
        <v/>
      </c>
      <c r="M388" s="49" t="str">
        <f t="shared" ca="1" si="6"/>
        <v/>
      </c>
      <c r="N388" s="49" t="e">
        <f ca="1">IF(#REF!="","",INDEX(admin3_pcode,MATCH(#REF!,OFFSET(admin3_start,MATCH(M388,admin2_linked_pcode,0),0,COUNTIF(admin2_linked_pcode,M388)),0)+MATCH(M388,admin2_linked_pcode,0)-1))</f>
        <v>#REF!</v>
      </c>
    </row>
    <row r="389" spans="12:14" x14ac:dyDescent="0.2">
      <c r="L389" s="49" t="str">
        <f ca="1">IF(B389="","",OFFSET(table_admin1[[#Headers],[ADM1_PT]],MATCH(B389,admin1,0),1))</f>
        <v/>
      </c>
      <c r="M389" s="49" t="str">
        <f t="shared" ca="1" si="6"/>
        <v/>
      </c>
      <c r="N389" s="49" t="e">
        <f ca="1">IF(#REF!="","",INDEX(admin3_pcode,MATCH(#REF!,OFFSET(admin3_start,MATCH(M389,admin2_linked_pcode,0),0,COUNTIF(admin2_linked_pcode,M389)),0)+MATCH(M389,admin2_linked_pcode,0)-1))</f>
        <v>#REF!</v>
      </c>
    </row>
    <row r="390" spans="12:14" x14ac:dyDescent="0.2">
      <c r="L390" s="49" t="str">
        <f ca="1">IF(B390="","",OFFSET(table_admin1[[#Headers],[ADM1_PT]],MATCH(B390,admin1,0),1))</f>
        <v/>
      </c>
      <c r="M390" s="49" t="str">
        <f t="shared" ca="1" si="6"/>
        <v/>
      </c>
      <c r="N390" s="49" t="e">
        <f ca="1">IF(#REF!="","",INDEX(admin3_pcode,MATCH(#REF!,OFFSET(admin3_start,MATCH(M390,admin2_linked_pcode,0),0,COUNTIF(admin2_linked_pcode,M390)),0)+MATCH(M390,admin2_linked_pcode,0)-1))</f>
        <v>#REF!</v>
      </c>
    </row>
    <row r="391" spans="12:14" x14ac:dyDescent="0.2">
      <c r="L391" s="49" t="str">
        <f ca="1">IF(B391="","",OFFSET(table_admin1[[#Headers],[ADM1_PT]],MATCH(B391,admin1,0),1))</f>
        <v/>
      </c>
      <c r="M391" s="49" t="str">
        <f t="shared" ca="1" si="6"/>
        <v/>
      </c>
      <c r="N391" s="49" t="e">
        <f ca="1">IF(#REF!="","",INDEX(admin3_pcode,MATCH(#REF!,OFFSET(admin3_start,MATCH(M391,admin2_linked_pcode,0),0,COUNTIF(admin2_linked_pcode,M391)),0)+MATCH(M391,admin2_linked_pcode,0)-1))</f>
        <v>#REF!</v>
      </c>
    </row>
    <row r="392" spans="12:14" x14ac:dyDescent="0.2">
      <c r="L392" s="49" t="str">
        <f ca="1">IF(B392="","",OFFSET(table_admin1[[#Headers],[ADM1_PT]],MATCH(B392,admin1,0),1))</f>
        <v/>
      </c>
      <c r="M392" s="49" t="str">
        <f t="shared" ca="1" si="6"/>
        <v/>
      </c>
      <c r="N392" s="49" t="e">
        <f ca="1">IF(#REF!="","",INDEX(admin3_pcode,MATCH(#REF!,OFFSET(admin3_start,MATCH(M392,admin2_linked_pcode,0),0,COUNTIF(admin2_linked_pcode,M392)),0)+MATCH(M392,admin2_linked_pcode,0)-1))</f>
        <v>#REF!</v>
      </c>
    </row>
    <row r="393" spans="12:14" x14ac:dyDescent="0.2">
      <c r="L393" s="49" t="str">
        <f ca="1">IF(B393="","",OFFSET(table_admin1[[#Headers],[ADM1_PT]],MATCH(B393,admin1,0),1))</f>
        <v/>
      </c>
      <c r="M393" s="49" t="str">
        <f t="shared" ca="1" si="6"/>
        <v/>
      </c>
      <c r="N393" s="49" t="e">
        <f ca="1">IF(#REF!="","",INDEX(admin3_pcode,MATCH(#REF!,OFFSET(admin3_start,MATCH(M393,admin2_linked_pcode,0),0,COUNTIF(admin2_linked_pcode,M393)),0)+MATCH(M393,admin2_linked_pcode,0)-1))</f>
        <v>#REF!</v>
      </c>
    </row>
    <row r="394" spans="12:14" x14ac:dyDescent="0.2">
      <c r="L394" s="49" t="str">
        <f ca="1">IF(B394="","",OFFSET(table_admin1[[#Headers],[ADM1_PT]],MATCH(B394,admin1,0),1))</f>
        <v/>
      </c>
      <c r="M394" s="49" t="str">
        <f t="shared" ca="1" si="6"/>
        <v/>
      </c>
      <c r="N394" s="49" t="e">
        <f ca="1">IF(#REF!="","",INDEX(admin3_pcode,MATCH(#REF!,OFFSET(admin3_start,MATCH(M394,admin2_linked_pcode,0),0,COUNTIF(admin2_linked_pcode,M394)),0)+MATCH(M394,admin2_linked_pcode,0)-1))</f>
        <v>#REF!</v>
      </c>
    </row>
    <row r="395" spans="12:14" x14ac:dyDescent="0.2">
      <c r="L395" s="49" t="str">
        <f ca="1">IF(B395="","",OFFSET(table_admin1[[#Headers],[ADM1_PT]],MATCH(B395,admin1,0),1))</f>
        <v/>
      </c>
      <c r="M395" s="49" t="str">
        <f t="shared" ca="1" si="6"/>
        <v/>
      </c>
      <c r="N395" s="49" t="e">
        <f ca="1">IF(#REF!="","",INDEX(admin3_pcode,MATCH(#REF!,OFFSET(admin3_start,MATCH(M395,admin2_linked_pcode,0),0,COUNTIF(admin2_linked_pcode,M395)),0)+MATCH(M395,admin2_linked_pcode,0)-1))</f>
        <v>#REF!</v>
      </c>
    </row>
    <row r="396" spans="12:14" x14ac:dyDescent="0.2">
      <c r="L396" s="49" t="str">
        <f ca="1">IF(B396="","",OFFSET(table_admin1[[#Headers],[ADM1_PT]],MATCH(B396,admin1,0),1))</f>
        <v/>
      </c>
      <c r="M396" s="49" t="str">
        <f t="shared" ca="1" si="6"/>
        <v/>
      </c>
      <c r="N396" s="49" t="e">
        <f ca="1">IF(#REF!="","",INDEX(admin3_pcode,MATCH(#REF!,OFFSET(admin3_start,MATCH(M396,admin2_linked_pcode,0),0,COUNTIF(admin2_linked_pcode,M396)),0)+MATCH(M396,admin2_linked_pcode,0)-1))</f>
        <v>#REF!</v>
      </c>
    </row>
    <row r="397" spans="12:14" x14ac:dyDescent="0.2">
      <c r="L397" s="49" t="str">
        <f ca="1">IF(B397="","",OFFSET(table_admin1[[#Headers],[ADM1_PT]],MATCH(B397,admin1,0),1))</f>
        <v/>
      </c>
      <c r="M397" s="49" t="str">
        <f t="shared" ca="1" si="6"/>
        <v/>
      </c>
      <c r="N397" s="49" t="e">
        <f ca="1">IF(#REF!="","",INDEX(admin3_pcode,MATCH(#REF!,OFFSET(admin3_start,MATCH(M397,admin2_linked_pcode,0),0,COUNTIF(admin2_linked_pcode,M397)),0)+MATCH(M397,admin2_linked_pcode,0)-1))</f>
        <v>#REF!</v>
      </c>
    </row>
    <row r="398" spans="12:14" x14ac:dyDescent="0.2">
      <c r="L398" s="49" t="str">
        <f ca="1">IF(B398="","",OFFSET(table_admin1[[#Headers],[ADM1_PT]],MATCH(B398,admin1,0),1))</f>
        <v/>
      </c>
      <c r="M398" s="49" t="str">
        <f t="shared" ca="1" si="6"/>
        <v/>
      </c>
      <c r="N398" s="49" t="e">
        <f ca="1">IF(#REF!="","",INDEX(admin3_pcode,MATCH(#REF!,OFFSET(admin3_start,MATCH(M398,admin2_linked_pcode,0),0,COUNTIF(admin2_linked_pcode,M398)),0)+MATCH(M398,admin2_linked_pcode,0)-1))</f>
        <v>#REF!</v>
      </c>
    </row>
    <row r="399" spans="12:14" x14ac:dyDescent="0.2">
      <c r="L399" s="49" t="str">
        <f ca="1">IF(B399="","",OFFSET(table_admin1[[#Headers],[ADM1_PT]],MATCH(B399,admin1,0),1))</f>
        <v/>
      </c>
      <c r="M399" s="49" t="str">
        <f t="shared" ca="1" si="6"/>
        <v/>
      </c>
      <c r="N399" s="49" t="e">
        <f ca="1">IF(#REF!="","",INDEX(admin3_pcode,MATCH(#REF!,OFFSET(admin3_start,MATCH(M399,admin2_linked_pcode,0),0,COUNTIF(admin2_linked_pcode,M399)),0)+MATCH(M399,admin2_linked_pcode,0)-1))</f>
        <v>#REF!</v>
      </c>
    </row>
    <row r="400" spans="12:14" x14ac:dyDescent="0.2">
      <c r="L400" s="49" t="str">
        <f ca="1">IF(B400="","",OFFSET(table_admin1[[#Headers],[ADM1_PT]],MATCH(B400,admin1,0),1))</f>
        <v/>
      </c>
      <c r="M400" s="49" t="str">
        <f t="shared" ca="1" si="6"/>
        <v/>
      </c>
      <c r="N400" s="49" t="e">
        <f ca="1">IF(#REF!="","",INDEX(admin3_pcode,MATCH(#REF!,OFFSET(admin3_start,MATCH(M400,admin2_linked_pcode,0),0,COUNTIF(admin2_linked_pcode,M400)),0)+MATCH(M400,admin2_linked_pcode,0)-1))</f>
        <v>#REF!</v>
      </c>
    </row>
    <row r="401" spans="12:14" x14ac:dyDescent="0.2">
      <c r="L401" s="49" t="str">
        <f ca="1">IF(B401="","",OFFSET(table_admin1[[#Headers],[ADM1_PT]],MATCH(B401,admin1,0),1))</f>
        <v/>
      </c>
      <c r="M401" s="49" t="str">
        <f t="shared" ca="1" si="6"/>
        <v/>
      </c>
      <c r="N401" s="49" t="e">
        <f ca="1">IF(#REF!="","",INDEX(admin3_pcode,MATCH(#REF!,OFFSET(admin3_start,MATCH(M401,admin2_linked_pcode,0),0,COUNTIF(admin2_linked_pcode,M401)),0)+MATCH(M401,admin2_linked_pcode,0)-1))</f>
        <v>#REF!</v>
      </c>
    </row>
    <row r="402" spans="12:14" x14ac:dyDescent="0.2">
      <c r="L402" s="49" t="str">
        <f ca="1">IF(B402="","",OFFSET(table_admin1[[#Headers],[ADM1_PT]],MATCH(B402,admin1,0),1))</f>
        <v/>
      </c>
      <c r="M402" s="49" t="str">
        <f t="shared" ca="1" si="6"/>
        <v/>
      </c>
      <c r="N402" s="49" t="e">
        <f ca="1">IF(#REF!="","",INDEX(admin3_pcode,MATCH(#REF!,OFFSET(admin3_start,MATCH(M402,admin2_linked_pcode,0),0,COUNTIF(admin2_linked_pcode,M402)),0)+MATCH(M402,admin2_linked_pcode,0)-1))</f>
        <v>#REF!</v>
      </c>
    </row>
    <row r="403" spans="12:14" x14ac:dyDescent="0.2">
      <c r="L403" s="49" t="str">
        <f ca="1">IF(B403="","",OFFSET(table_admin1[[#Headers],[ADM1_PT]],MATCH(B403,admin1,0),1))</f>
        <v/>
      </c>
      <c r="M403" s="49" t="str">
        <f t="shared" ca="1" si="6"/>
        <v/>
      </c>
      <c r="N403" s="49" t="e">
        <f ca="1">IF(#REF!="","",INDEX(admin3_pcode,MATCH(#REF!,OFFSET(admin3_start,MATCH(M403,admin2_linked_pcode,0),0,COUNTIF(admin2_linked_pcode,M403)),0)+MATCH(M403,admin2_linked_pcode,0)-1))</f>
        <v>#REF!</v>
      </c>
    </row>
    <row r="404" spans="12:14" x14ac:dyDescent="0.2">
      <c r="L404" s="49" t="str">
        <f ca="1">IF(B404="","",OFFSET(table_admin1[[#Headers],[ADM1_PT]],MATCH(B404,admin1,0),1))</f>
        <v/>
      </c>
      <c r="M404" s="49" t="str">
        <f t="shared" ca="1" si="6"/>
        <v/>
      </c>
      <c r="N404" s="49" t="e">
        <f ca="1">IF(#REF!="","",INDEX(admin3_pcode,MATCH(#REF!,OFFSET(admin3_start,MATCH(M404,admin2_linked_pcode,0),0,COUNTIF(admin2_linked_pcode,M404)),0)+MATCH(M404,admin2_linked_pcode,0)-1))</f>
        <v>#REF!</v>
      </c>
    </row>
    <row r="405" spans="12:14" x14ac:dyDescent="0.2">
      <c r="L405" s="49" t="str">
        <f ca="1">IF(B405="","",OFFSET(table_admin1[[#Headers],[ADM1_PT]],MATCH(B405,admin1,0),1))</f>
        <v/>
      </c>
      <c r="M405" s="49" t="str">
        <f t="shared" ca="1" si="6"/>
        <v/>
      </c>
      <c r="N405" s="49" t="e">
        <f ca="1">IF(#REF!="","",INDEX(admin3_pcode,MATCH(#REF!,OFFSET(admin3_start,MATCH(M405,admin2_linked_pcode,0),0,COUNTIF(admin2_linked_pcode,M405)),0)+MATCH(M405,admin2_linked_pcode,0)-1))</f>
        <v>#REF!</v>
      </c>
    </row>
    <row r="406" spans="12:14" x14ac:dyDescent="0.2">
      <c r="L406" s="49" t="str">
        <f ca="1">IF(B406="","",OFFSET(table_admin1[[#Headers],[ADM1_PT]],MATCH(B406,admin1,0),1))</f>
        <v/>
      </c>
      <c r="M406" s="49" t="str">
        <f t="shared" ca="1" si="6"/>
        <v/>
      </c>
      <c r="N406" s="49" t="e">
        <f ca="1">IF(#REF!="","",INDEX(admin3_pcode,MATCH(#REF!,OFFSET(admin3_start,MATCH(M406,admin2_linked_pcode,0),0,COUNTIF(admin2_linked_pcode,M406)),0)+MATCH(M406,admin2_linked_pcode,0)-1))</f>
        <v>#REF!</v>
      </c>
    </row>
    <row r="407" spans="12:14" x14ac:dyDescent="0.2">
      <c r="L407" s="49" t="str">
        <f ca="1">IF(B407="","",OFFSET(table_admin1[[#Headers],[ADM1_PT]],MATCH(B407,admin1,0),1))</f>
        <v/>
      </c>
      <c r="M407" s="49" t="str">
        <f t="shared" ca="1" si="6"/>
        <v/>
      </c>
      <c r="N407" s="49" t="e">
        <f ca="1">IF(#REF!="","",INDEX(admin3_pcode,MATCH(#REF!,OFFSET(admin3_start,MATCH(M407,admin2_linked_pcode,0),0,COUNTIF(admin2_linked_pcode,M407)),0)+MATCH(M407,admin2_linked_pcode,0)-1))</f>
        <v>#REF!</v>
      </c>
    </row>
    <row r="408" spans="12:14" x14ac:dyDescent="0.2">
      <c r="L408" s="49" t="str">
        <f ca="1">IF(B408="","",OFFSET(table_admin1[[#Headers],[ADM1_PT]],MATCH(B408,admin1,0),1))</f>
        <v/>
      </c>
      <c r="M408" s="49" t="str">
        <f t="shared" ca="1" si="6"/>
        <v/>
      </c>
      <c r="N408" s="49" t="e">
        <f ca="1">IF(#REF!="","",INDEX(admin3_pcode,MATCH(#REF!,OFFSET(admin3_start,MATCH(M408,admin2_linked_pcode,0),0,COUNTIF(admin2_linked_pcode,M408)),0)+MATCH(M408,admin2_linked_pcode,0)-1))</f>
        <v>#REF!</v>
      </c>
    </row>
    <row r="409" spans="12:14" x14ac:dyDescent="0.2">
      <c r="L409" s="49" t="str">
        <f ca="1">IF(B409="","",OFFSET(table_admin1[[#Headers],[ADM1_PT]],MATCH(B409,admin1,0),1))</f>
        <v/>
      </c>
      <c r="M409" s="49" t="str">
        <f t="shared" ca="1" si="6"/>
        <v/>
      </c>
      <c r="N409" s="49" t="e">
        <f ca="1">IF(#REF!="","",INDEX(admin3_pcode,MATCH(#REF!,OFFSET(admin3_start,MATCH(M409,admin2_linked_pcode,0),0,COUNTIF(admin2_linked_pcode,M409)),0)+MATCH(M409,admin2_linked_pcode,0)-1))</f>
        <v>#REF!</v>
      </c>
    </row>
    <row r="410" spans="12:14" x14ac:dyDescent="0.2">
      <c r="L410" s="49" t="str">
        <f ca="1">IF(B410="","",OFFSET(table_admin1[[#Headers],[ADM1_PT]],MATCH(B410,admin1,0),1))</f>
        <v/>
      </c>
      <c r="M410" s="49" t="str">
        <f t="shared" ca="1" si="6"/>
        <v/>
      </c>
      <c r="N410" s="49" t="e">
        <f ca="1">IF(#REF!="","",INDEX(admin3_pcode,MATCH(#REF!,OFFSET(admin3_start,MATCH(M410,admin2_linked_pcode,0),0,COUNTIF(admin2_linked_pcode,M410)),0)+MATCH(M410,admin2_linked_pcode,0)-1))</f>
        <v>#REF!</v>
      </c>
    </row>
    <row r="411" spans="12:14" x14ac:dyDescent="0.2">
      <c r="L411" s="49" t="str">
        <f ca="1">IF(B411="","",OFFSET(table_admin1[[#Headers],[ADM1_PT]],MATCH(B411,admin1,0),1))</f>
        <v/>
      </c>
      <c r="M411" s="49" t="str">
        <f t="shared" ca="1" si="6"/>
        <v/>
      </c>
      <c r="N411" s="49" t="e">
        <f ca="1">IF(#REF!="","",INDEX(admin3_pcode,MATCH(#REF!,OFFSET(admin3_start,MATCH(M411,admin2_linked_pcode,0),0,COUNTIF(admin2_linked_pcode,M411)),0)+MATCH(M411,admin2_linked_pcode,0)-1))</f>
        <v>#REF!</v>
      </c>
    </row>
    <row r="412" spans="12:14" x14ac:dyDescent="0.2">
      <c r="L412" s="49" t="str">
        <f ca="1">IF(B412="","",OFFSET(table_admin1[[#Headers],[ADM1_PT]],MATCH(B412,admin1,0),1))</f>
        <v/>
      </c>
      <c r="M412" s="49" t="str">
        <f t="shared" ca="1" si="6"/>
        <v/>
      </c>
      <c r="N412" s="49" t="e">
        <f ca="1">IF(#REF!="","",INDEX(admin3_pcode,MATCH(#REF!,OFFSET(admin3_start,MATCH(M412,admin2_linked_pcode,0),0,COUNTIF(admin2_linked_pcode,M412)),0)+MATCH(M412,admin2_linked_pcode,0)-1))</f>
        <v>#REF!</v>
      </c>
    </row>
    <row r="413" spans="12:14" x14ac:dyDescent="0.2">
      <c r="L413" s="49" t="str">
        <f ca="1">IF(B413="","",OFFSET(table_admin1[[#Headers],[ADM1_PT]],MATCH(B413,admin1,0),1))</f>
        <v/>
      </c>
      <c r="M413" s="49" t="str">
        <f t="shared" ca="1" si="6"/>
        <v/>
      </c>
      <c r="N413" s="49" t="e">
        <f ca="1">IF(#REF!="","",INDEX(admin3_pcode,MATCH(#REF!,OFFSET(admin3_start,MATCH(M413,admin2_linked_pcode,0),0,COUNTIF(admin2_linked_pcode,M413)),0)+MATCH(M413,admin2_linked_pcode,0)-1))</f>
        <v>#REF!</v>
      </c>
    </row>
    <row r="414" spans="12:14" x14ac:dyDescent="0.2">
      <c r="L414" s="49" t="str">
        <f ca="1">IF(B414="","",OFFSET(table_admin1[[#Headers],[ADM1_PT]],MATCH(B414,admin1,0),1))</f>
        <v/>
      </c>
      <c r="M414" s="49" t="str">
        <f t="shared" ca="1" si="6"/>
        <v/>
      </c>
      <c r="N414" s="49" t="e">
        <f ca="1">IF(#REF!="","",INDEX(admin3_pcode,MATCH(#REF!,OFFSET(admin3_start,MATCH(M414,admin2_linked_pcode,0),0,COUNTIF(admin2_linked_pcode,M414)),0)+MATCH(M414,admin2_linked_pcode,0)-1))</f>
        <v>#REF!</v>
      </c>
    </row>
    <row r="415" spans="12:14" x14ac:dyDescent="0.2">
      <c r="L415" s="49" t="str">
        <f ca="1">IF(B415="","",OFFSET(table_admin1[[#Headers],[ADM1_PT]],MATCH(B415,admin1,0),1))</f>
        <v/>
      </c>
      <c r="M415" s="49" t="str">
        <f t="shared" ca="1" si="6"/>
        <v/>
      </c>
      <c r="N415" s="49" t="e">
        <f ca="1">IF(#REF!="","",INDEX(admin3_pcode,MATCH(#REF!,OFFSET(admin3_start,MATCH(M415,admin2_linked_pcode,0),0,COUNTIF(admin2_linked_pcode,M415)),0)+MATCH(M415,admin2_linked_pcode,0)-1))</f>
        <v>#REF!</v>
      </c>
    </row>
    <row r="416" spans="12:14" x14ac:dyDescent="0.2">
      <c r="L416" s="49" t="str">
        <f ca="1">IF(B416="","",OFFSET(table_admin1[[#Headers],[ADM1_PT]],MATCH(B416,admin1,0),1))</f>
        <v/>
      </c>
      <c r="M416" s="49" t="str">
        <f t="shared" ca="1" si="6"/>
        <v/>
      </c>
      <c r="N416" s="49" t="e">
        <f ca="1">IF(#REF!="","",INDEX(admin3_pcode,MATCH(#REF!,OFFSET(admin3_start,MATCH(M416,admin2_linked_pcode,0),0,COUNTIF(admin2_linked_pcode,M416)),0)+MATCH(M416,admin2_linked_pcode,0)-1))</f>
        <v>#REF!</v>
      </c>
    </row>
    <row r="417" spans="12:14" x14ac:dyDescent="0.2">
      <c r="L417" s="49" t="str">
        <f ca="1">IF(B417="","",OFFSET(table_admin1[[#Headers],[ADM1_PT]],MATCH(B417,admin1,0),1))</f>
        <v/>
      </c>
      <c r="M417" s="49" t="str">
        <f t="shared" ca="1" si="6"/>
        <v/>
      </c>
      <c r="N417" s="49" t="e">
        <f ca="1">IF(#REF!="","",INDEX(admin3_pcode,MATCH(#REF!,OFFSET(admin3_start,MATCH(M417,admin2_linked_pcode,0),0,COUNTIF(admin2_linked_pcode,M417)),0)+MATCH(M417,admin2_linked_pcode,0)-1))</f>
        <v>#REF!</v>
      </c>
    </row>
    <row r="418" spans="12:14" x14ac:dyDescent="0.2">
      <c r="L418" s="49" t="str">
        <f ca="1">IF(B418="","",OFFSET(table_admin1[[#Headers],[ADM1_PT]],MATCH(B418,admin1,0),1))</f>
        <v/>
      </c>
      <c r="M418" s="49" t="str">
        <f t="shared" ca="1" si="6"/>
        <v/>
      </c>
      <c r="N418" s="49" t="e">
        <f ca="1">IF(#REF!="","",INDEX(admin3_pcode,MATCH(#REF!,OFFSET(admin3_start,MATCH(M418,admin2_linked_pcode,0),0,COUNTIF(admin2_linked_pcode,M418)),0)+MATCH(M418,admin2_linked_pcode,0)-1))</f>
        <v>#REF!</v>
      </c>
    </row>
    <row r="419" spans="12:14" x14ac:dyDescent="0.2">
      <c r="L419" s="49" t="str">
        <f ca="1">IF(B419="","",OFFSET(table_admin1[[#Headers],[ADM1_PT]],MATCH(B419,admin1,0),1))</f>
        <v/>
      </c>
      <c r="M419" s="49" t="str">
        <f t="shared" ca="1" si="6"/>
        <v/>
      </c>
      <c r="N419" s="49" t="e">
        <f ca="1">IF(#REF!="","",INDEX(admin3_pcode,MATCH(#REF!,OFFSET(admin3_start,MATCH(M419,admin2_linked_pcode,0),0,COUNTIF(admin2_linked_pcode,M419)),0)+MATCH(M419,admin2_linked_pcode,0)-1))</f>
        <v>#REF!</v>
      </c>
    </row>
    <row r="420" spans="12:14" x14ac:dyDescent="0.2">
      <c r="L420" s="49" t="str">
        <f ca="1">IF(B420="","",OFFSET(table_admin1[[#Headers],[ADM1_PT]],MATCH(B420,admin1,0),1))</f>
        <v/>
      </c>
      <c r="M420" s="49" t="str">
        <f t="shared" ca="1" si="6"/>
        <v/>
      </c>
      <c r="N420" s="49" t="e">
        <f ca="1">IF(#REF!="","",INDEX(admin3_pcode,MATCH(#REF!,OFFSET(admin3_start,MATCH(M420,admin2_linked_pcode,0),0,COUNTIF(admin2_linked_pcode,M420)),0)+MATCH(M420,admin2_linked_pcode,0)-1))</f>
        <v>#REF!</v>
      </c>
    </row>
    <row r="421" spans="12:14" x14ac:dyDescent="0.2">
      <c r="L421" s="49" t="str">
        <f ca="1">IF(B421="","",OFFSET(table_admin1[[#Headers],[ADM1_PT]],MATCH(B421,admin1,0),1))</f>
        <v/>
      </c>
      <c r="M421" s="49" t="str">
        <f t="shared" ca="1" si="6"/>
        <v/>
      </c>
      <c r="N421" s="49" t="e">
        <f ca="1">IF(#REF!="","",INDEX(admin3_pcode,MATCH(#REF!,OFFSET(admin3_start,MATCH(M421,admin2_linked_pcode,0),0,COUNTIF(admin2_linked_pcode,M421)),0)+MATCH(M421,admin2_linked_pcode,0)-1))</f>
        <v>#REF!</v>
      </c>
    </row>
    <row r="422" spans="12:14" x14ac:dyDescent="0.2">
      <c r="L422" s="49" t="str">
        <f ca="1">IF(B422="","",OFFSET(table_admin1[[#Headers],[ADM1_PT]],MATCH(B422,admin1,0),1))</f>
        <v/>
      </c>
      <c r="M422" s="49" t="str">
        <f t="shared" ca="1" si="6"/>
        <v/>
      </c>
      <c r="N422" s="49" t="e">
        <f ca="1">IF(#REF!="","",INDEX(admin3_pcode,MATCH(#REF!,OFFSET(admin3_start,MATCH(M422,admin2_linked_pcode,0),0,COUNTIF(admin2_linked_pcode,M422)),0)+MATCH(M422,admin2_linked_pcode,0)-1))</f>
        <v>#REF!</v>
      </c>
    </row>
    <row r="423" spans="12:14" x14ac:dyDescent="0.2">
      <c r="L423" s="49" t="str">
        <f ca="1">IF(B423="","",OFFSET(table_admin1[[#Headers],[ADM1_PT]],MATCH(B423,admin1,0),1))</f>
        <v/>
      </c>
      <c r="M423" s="49" t="str">
        <f t="shared" ca="1" si="6"/>
        <v/>
      </c>
      <c r="N423" s="49" t="e">
        <f ca="1">IF(#REF!="","",INDEX(admin3_pcode,MATCH(#REF!,OFFSET(admin3_start,MATCH(M423,admin2_linked_pcode,0),0,COUNTIF(admin2_linked_pcode,M423)),0)+MATCH(M423,admin2_linked_pcode,0)-1))</f>
        <v>#REF!</v>
      </c>
    </row>
    <row r="424" spans="12:14" x14ac:dyDescent="0.2">
      <c r="L424" s="49" t="str">
        <f ca="1">IF(B424="","",OFFSET(table_admin1[[#Headers],[ADM1_PT]],MATCH(B424,admin1,0),1))</f>
        <v/>
      </c>
      <c r="M424" s="49" t="str">
        <f t="shared" ca="1" si="6"/>
        <v/>
      </c>
      <c r="N424" s="49" t="e">
        <f ca="1">IF(#REF!="","",INDEX(admin3_pcode,MATCH(#REF!,OFFSET(admin3_start,MATCH(M424,admin2_linked_pcode,0),0,COUNTIF(admin2_linked_pcode,M424)),0)+MATCH(M424,admin2_linked_pcode,0)-1))</f>
        <v>#REF!</v>
      </c>
    </row>
    <row r="425" spans="12:14" x14ac:dyDescent="0.2">
      <c r="L425" s="49" t="str">
        <f ca="1">IF(B425="","",OFFSET(table_admin1[[#Headers],[ADM1_PT]],MATCH(B425,admin1,0),1))</f>
        <v/>
      </c>
      <c r="M425" s="49" t="str">
        <f t="shared" ca="1" si="6"/>
        <v/>
      </c>
      <c r="N425" s="49" t="e">
        <f ca="1">IF(#REF!="","",INDEX(admin3_pcode,MATCH(#REF!,OFFSET(admin3_start,MATCH(M425,admin2_linked_pcode,0),0,COUNTIF(admin2_linked_pcode,M425)),0)+MATCH(M425,admin2_linked_pcode,0)-1))</f>
        <v>#REF!</v>
      </c>
    </row>
    <row r="426" spans="12:14" x14ac:dyDescent="0.2">
      <c r="L426" s="49" t="str">
        <f ca="1">IF(B426="","",OFFSET(table_admin1[[#Headers],[ADM1_PT]],MATCH(B426,admin1,0),1))</f>
        <v/>
      </c>
      <c r="M426" s="49" t="str">
        <f t="shared" ca="1" si="6"/>
        <v/>
      </c>
      <c r="N426" s="49" t="e">
        <f ca="1">IF(#REF!="","",INDEX(admin3_pcode,MATCH(#REF!,OFFSET(admin3_start,MATCH(M426,admin2_linked_pcode,0),0,COUNTIF(admin2_linked_pcode,M426)),0)+MATCH(M426,admin2_linked_pcode,0)-1))</f>
        <v>#REF!</v>
      </c>
    </row>
    <row r="427" spans="12:14" x14ac:dyDescent="0.2">
      <c r="L427" s="49" t="str">
        <f ca="1">IF(B427="","",OFFSET(table_admin1[[#Headers],[ADM1_PT]],MATCH(B427,admin1,0),1))</f>
        <v/>
      </c>
      <c r="M427" s="49" t="str">
        <f t="shared" ca="1" si="6"/>
        <v/>
      </c>
      <c r="N427" s="49" t="e">
        <f ca="1">IF(#REF!="","",INDEX(admin3_pcode,MATCH(#REF!,OFFSET(admin3_start,MATCH(M427,admin2_linked_pcode,0),0,COUNTIF(admin2_linked_pcode,M427)),0)+MATCH(M427,admin2_linked_pcode,0)-1))</f>
        <v>#REF!</v>
      </c>
    </row>
    <row r="428" spans="12:14" x14ac:dyDescent="0.2">
      <c r="L428" s="49" t="str">
        <f ca="1">IF(B428="","",OFFSET(table_admin1[[#Headers],[ADM1_PT]],MATCH(B428,admin1,0),1))</f>
        <v/>
      </c>
      <c r="M428" s="49" t="str">
        <f t="shared" ca="1" si="6"/>
        <v/>
      </c>
      <c r="N428" s="49" t="e">
        <f ca="1">IF(#REF!="","",INDEX(admin3_pcode,MATCH(#REF!,OFFSET(admin3_start,MATCH(M428,admin2_linked_pcode,0),0,COUNTIF(admin2_linked_pcode,M428)),0)+MATCH(M428,admin2_linked_pcode,0)-1))</f>
        <v>#REF!</v>
      </c>
    </row>
    <row r="429" spans="12:14" x14ac:dyDescent="0.2">
      <c r="L429" s="49" t="str">
        <f ca="1">IF(B429="","",OFFSET(table_admin1[[#Headers],[ADM1_PT]],MATCH(B429,admin1,0),1))</f>
        <v/>
      </c>
      <c r="M429" s="49" t="str">
        <f t="shared" ref="M429:M492" ca="1" si="7">IF(C429="","",INDEX(admin2_pcode,MATCH(C429,OFFSET(admin2_start,MATCH(L429,admin1_linked_pcode,0),0,COUNTIF(admin1_linked_pcode,L429)),0)+MATCH(L429,admin1_linked_pcode,0)-1))</f>
        <v/>
      </c>
      <c r="N429" s="49" t="e">
        <f ca="1">IF(#REF!="","",INDEX(admin3_pcode,MATCH(#REF!,OFFSET(admin3_start,MATCH(M429,admin2_linked_pcode,0),0,COUNTIF(admin2_linked_pcode,M429)),0)+MATCH(M429,admin2_linked_pcode,0)-1))</f>
        <v>#REF!</v>
      </c>
    </row>
    <row r="430" spans="12:14" x14ac:dyDescent="0.2">
      <c r="L430" s="49" t="str">
        <f ca="1">IF(B430="","",OFFSET(table_admin1[[#Headers],[ADM1_PT]],MATCH(B430,admin1,0),1))</f>
        <v/>
      </c>
      <c r="M430" s="49" t="str">
        <f t="shared" ca="1" si="7"/>
        <v/>
      </c>
      <c r="N430" s="49" t="e">
        <f ca="1">IF(#REF!="","",INDEX(admin3_pcode,MATCH(#REF!,OFFSET(admin3_start,MATCH(M430,admin2_linked_pcode,0),0,COUNTIF(admin2_linked_pcode,M430)),0)+MATCH(M430,admin2_linked_pcode,0)-1))</f>
        <v>#REF!</v>
      </c>
    </row>
    <row r="431" spans="12:14" x14ac:dyDescent="0.2">
      <c r="L431" s="49" t="str">
        <f ca="1">IF(B431="","",OFFSET(table_admin1[[#Headers],[ADM1_PT]],MATCH(B431,admin1,0),1))</f>
        <v/>
      </c>
      <c r="M431" s="49" t="str">
        <f t="shared" ca="1" si="7"/>
        <v/>
      </c>
      <c r="N431" s="49" t="e">
        <f ca="1">IF(#REF!="","",INDEX(admin3_pcode,MATCH(#REF!,OFFSET(admin3_start,MATCH(M431,admin2_linked_pcode,0),0,COUNTIF(admin2_linked_pcode,M431)),0)+MATCH(M431,admin2_linked_pcode,0)-1))</f>
        <v>#REF!</v>
      </c>
    </row>
    <row r="432" spans="12:14" x14ac:dyDescent="0.2">
      <c r="L432" s="49" t="str">
        <f ca="1">IF(B432="","",OFFSET(table_admin1[[#Headers],[ADM1_PT]],MATCH(B432,admin1,0),1))</f>
        <v/>
      </c>
      <c r="M432" s="49" t="str">
        <f t="shared" ca="1" si="7"/>
        <v/>
      </c>
      <c r="N432" s="49" t="e">
        <f ca="1">IF(#REF!="","",INDEX(admin3_pcode,MATCH(#REF!,OFFSET(admin3_start,MATCH(M432,admin2_linked_pcode,0),0,COUNTIF(admin2_linked_pcode,M432)),0)+MATCH(M432,admin2_linked_pcode,0)-1))</f>
        <v>#REF!</v>
      </c>
    </row>
    <row r="433" spans="12:14" x14ac:dyDescent="0.2">
      <c r="L433" s="49" t="str">
        <f ca="1">IF(B433="","",OFFSET(table_admin1[[#Headers],[ADM1_PT]],MATCH(B433,admin1,0),1))</f>
        <v/>
      </c>
      <c r="M433" s="49" t="str">
        <f t="shared" ca="1" si="7"/>
        <v/>
      </c>
      <c r="N433" s="49" t="e">
        <f ca="1">IF(#REF!="","",INDEX(admin3_pcode,MATCH(#REF!,OFFSET(admin3_start,MATCH(M433,admin2_linked_pcode,0),0,COUNTIF(admin2_linked_pcode,M433)),0)+MATCH(M433,admin2_linked_pcode,0)-1))</f>
        <v>#REF!</v>
      </c>
    </row>
    <row r="434" spans="12:14" x14ac:dyDescent="0.2">
      <c r="L434" s="49" t="str">
        <f ca="1">IF(B434="","",OFFSET(table_admin1[[#Headers],[ADM1_PT]],MATCH(B434,admin1,0),1))</f>
        <v/>
      </c>
      <c r="M434" s="49" t="str">
        <f t="shared" ca="1" si="7"/>
        <v/>
      </c>
      <c r="N434" s="49" t="e">
        <f ca="1">IF(#REF!="","",INDEX(admin3_pcode,MATCH(#REF!,OFFSET(admin3_start,MATCH(M434,admin2_linked_pcode,0),0,COUNTIF(admin2_linked_pcode,M434)),0)+MATCH(M434,admin2_linked_pcode,0)-1))</f>
        <v>#REF!</v>
      </c>
    </row>
    <row r="435" spans="12:14" x14ac:dyDescent="0.2">
      <c r="L435" s="49" t="str">
        <f ca="1">IF(B435="","",OFFSET(table_admin1[[#Headers],[ADM1_PT]],MATCH(B435,admin1,0),1))</f>
        <v/>
      </c>
      <c r="M435" s="49" t="str">
        <f t="shared" ca="1" si="7"/>
        <v/>
      </c>
      <c r="N435" s="49" t="e">
        <f ca="1">IF(#REF!="","",INDEX(admin3_pcode,MATCH(#REF!,OFFSET(admin3_start,MATCH(M435,admin2_linked_pcode,0),0,COUNTIF(admin2_linked_pcode,M435)),0)+MATCH(M435,admin2_linked_pcode,0)-1))</f>
        <v>#REF!</v>
      </c>
    </row>
    <row r="436" spans="12:14" x14ac:dyDescent="0.2">
      <c r="L436" s="49" t="str">
        <f ca="1">IF(B436="","",OFFSET(table_admin1[[#Headers],[ADM1_PT]],MATCH(B436,admin1,0),1))</f>
        <v/>
      </c>
      <c r="M436" s="49" t="str">
        <f t="shared" ca="1" si="7"/>
        <v/>
      </c>
      <c r="N436" s="49" t="e">
        <f ca="1">IF(#REF!="","",INDEX(admin3_pcode,MATCH(#REF!,OFFSET(admin3_start,MATCH(M436,admin2_linked_pcode,0),0,COUNTIF(admin2_linked_pcode,M436)),0)+MATCH(M436,admin2_linked_pcode,0)-1))</f>
        <v>#REF!</v>
      </c>
    </row>
    <row r="437" spans="12:14" x14ac:dyDescent="0.2">
      <c r="L437" s="49" t="str">
        <f ca="1">IF(B437="","",OFFSET(table_admin1[[#Headers],[ADM1_PT]],MATCH(B437,admin1,0),1))</f>
        <v/>
      </c>
      <c r="M437" s="49" t="str">
        <f t="shared" ca="1" si="7"/>
        <v/>
      </c>
      <c r="N437" s="49" t="e">
        <f ca="1">IF(#REF!="","",INDEX(admin3_pcode,MATCH(#REF!,OFFSET(admin3_start,MATCH(M437,admin2_linked_pcode,0),0,COUNTIF(admin2_linked_pcode,M437)),0)+MATCH(M437,admin2_linked_pcode,0)-1))</f>
        <v>#REF!</v>
      </c>
    </row>
    <row r="438" spans="12:14" x14ac:dyDescent="0.2">
      <c r="L438" s="49" t="str">
        <f ca="1">IF(B438="","",OFFSET(table_admin1[[#Headers],[ADM1_PT]],MATCH(B438,admin1,0),1))</f>
        <v/>
      </c>
      <c r="M438" s="49" t="str">
        <f t="shared" ca="1" si="7"/>
        <v/>
      </c>
      <c r="N438" s="49" t="e">
        <f ca="1">IF(#REF!="","",INDEX(admin3_pcode,MATCH(#REF!,OFFSET(admin3_start,MATCH(M438,admin2_linked_pcode,0),0,COUNTIF(admin2_linked_pcode,M438)),0)+MATCH(M438,admin2_linked_pcode,0)-1))</f>
        <v>#REF!</v>
      </c>
    </row>
    <row r="439" spans="12:14" x14ac:dyDescent="0.2">
      <c r="L439" s="49" t="str">
        <f ca="1">IF(B439="","",OFFSET(table_admin1[[#Headers],[ADM1_PT]],MATCH(B439,admin1,0),1))</f>
        <v/>
      </c>
      <c r="M439" s="49" t="str">
        <f t="shared" ca="1" si="7"/>
        <v/>
      </c>
      <c r="N439" s="49" t="e">
        <f ca="1">IF(#REF!="","",INDEX(admin3_pcode,MATCH(#REF!,OFFSET(admin3_start,MATCH(M439,admin2_linked_pcode,0),0,COUNTIF(admin2_linked_pcode,M439)),0)+MATCH(M439,admin2_linked_pcode,0)-1))</f>
        <v>#REF!</v>
      </c>
    </row>
    <row r="440" spans="12:14" x14ac:dyDescent="0.2">
      <c r="L440" s="49" t="str">
        <f ca="1">IF(B440="","",OFFSET(table_admin1[[#Headers],[ADM1_PT]],MATCH(B440,admin1,0),1))</f>
        <v/>
      </c>
      <c r="M440" s="49" t="str">
        <f t="shared" ca="1" si="7"/>
        <v/>
      </c>
      <c r="N440" s="49" t="e">
        <f ca="1">IF(#REF!="","",INDEX(admin3_pcode,MATCH(#REF!,OFFSET(admin3_start,MATCH(M440,admin2_linked_pcode,0),0,COUNTIF(admin2_linked_pcode,M440)),0)+MATCH(M440,admin2_linked_pcode,0)-1))</f>
        <v>#REF!</v>
      </c>
    </row>
    <row r="441" spans="12:14" x14ac:dyDescent="0.2">
      <c r="L441" s="49" t="str">
        <f ca="1">IF(B441="","",OFFSET(table_admin1[[#Headers],[ADM1_PT]],MATCH(B441,admin1,0),1))</f>
        <v/>
      </c>
      <c r="M441" s="49" t="str">
        <f t="shared" ca="1" si="7"/>
        <v/>
      </c>
      <c r="N441" s="49" t="e">
        <f ca="1">IF(#REF!="","",INDEX(admin3_pcode,MATCH(#REF!,OFFSET(admin3_start,MATCH(M441,admin2_linked_pcode,0),0,COUNTIF(admin2_linked_pcode,M441)),0)+MATCH(M441,admin2_linked_pcode,0)-1))</f>
        <v>#REF!</v>
      </c>
    </row>
    <row r="442" spans="12:14" x14ac:dyDescent="0.2">
      <c r="L442" s="49" t="str">
        <f ca="1">IF(B442="","",OFFSET(table_admin1[[#Headers],[ADM1_PT]],MATCH(B442,admin1,0),1))</f>
        <v/>
      </c>
      <c r="M442" s="49" t="str">
        <f t="shared" ca="1" si="7"/>
        <v/>
      </c>
      <c r="N442" s="49" t="e">
        <f ca="1">IF(#REF!="","",INDEX(admin3_pcode,MATCH(#REF!,OFFSET(admin3_start,MATCH(M442,admin2_linked_pcode,0),0,COUNTIF(admin2_linked_pcode,M442)),0)+MATCH(M442,admin2_linked_pcode,0)-1))</f>
        <v>#REF!</v>
      </c>
    </row>
    <row r="443" spans="12:14" x14ac:dyDescent="0.2">
      <c r="L443" s="49" t="str">
        <f ca="1">IF(B443="","",OFFSET(table_admin1[[#Headers],[ADM1_PT]],MATCH(B443,admin1,0),1))</f>
        <v/>
      </c>
      <c r="M443" s="49" t="str">
        <f t="shared" ca="1" si="7"/>
        <v/>
      </c>
      <c r="N443" s="49" t="e">
        <f ca="1">IF(#REF!="","",INDEX(admin3_pcode,MATCH(#REF!,OFFSET(admin3_start,MATCH(M443,admin2_linked_pcode,0),0,COUNTIF(admin2_linked_pcode,M443)),0)+MATCH(M443,admin2_linked_pcode,0)-1))</f>
        <v>#REF!</v>
      </c>
    </row>
    <row r="444" spans="12:14" x14ac:dyDescent="0.2">
      <c r="L444" s="49" t="str">
        <f ca="1">IF(B444="","",OFFSET(table_admin1[[#Headers],[ADM1_PT]],MATCH(B444,admin1,0),1))</f>
        <v/>
      </c>
      <c r="M444" s="49" t="str">
        <f t="shared" ca="1" si="7"/>
        <v/>
      </c>
      <c r="N444" s="49" t="e">
        <f ca="1">IF(#REF!="","",INDEX(admin3_pcode,MATCH(#REF!,OFFSET(admin3_start,MATCH(M444,admin2_linked_pcode,0),0,COUNTIF(admin2_linked_pcode,M444)),0)+MATCH(M444,admin2_linked_pcode,0)-1))</f>
        <v>#REF!</v>
      </c>
    </row>
    <row r="445" spans="12:14" x14ac:dyDescent="0.2">
      <c r="L445" s="49" t="str">
        <f ca="1">IF(B445="","",OFFSET(table_admin1[[#Headers],[ADM1_PT]],MATCH(B445,admin1,0),1))</f>
        <v/>
      </c>
      <c r="M445" s="49" t="str">
        <f t="shared" ca="1" si="7"/>
        <v/>
      </c>
      <c r="N445" s="49" t="e">
        <f ca="1">IF(#REF!="","",INDEX(admin3_pcode,MATCH(#REF!,OFFSET(admin3_start,MATCH(M445,admin2_linked_pcode,0),0,COUNTIF(admin2_linked_pcode,M445)),0)+MATCH(M445,admin2_linked_pcode,0)-1))</f>
        <v>#REF!</v>
      </c>
    </row>
    <row r="446" spans="12:14" x14ac:dyDescent="0.2">
      <c r="L446" s="49" t="str">
        <f ca="1">IF(B446="","",OFFSET(table_admin1[[#Headers],[ADM1_PT]],MATCH(B446,admin1,0),1))</f>
        <v/>
      </c>
      <c r="M446" s="49" t="str">
        <f t="shared" ca="1" si="7"/>
        <v/>
      </c>
      <c r="N446" s="49" t="e">
        <f ca="1">IF(#REF!="","",INDEX(admin3_pcode,MATCH(#REF!,OFFSET(admin3_start,MATCH(M446,admin2_linked_pcode,0),0,COUNTIF(admin2_linked_pcode,M446)),0)+MATCH(M446,admin2_linked_pcode,0)-1))</f>
        <v>#REF!</v>
      </c>
    </row>
    <row r="447" spans="12:14" x14ac:dyDescent="0.2">
      <c r="L447" s="49" t="str">
        <f ca="1">IF(B447="","",OFFSET(table_admin1[[#Headers],[ADM1_PT]],MATCH(B447,admin1,0),1))</f>
        <v/>
      </c>
      <c r="M447" s="49" t="str">
        <f t="shared" ca="1" si="7"/>
        <v/>
      </c>
      <c r="N447" s="49" t="e">
        <f ca="1">IF(#REF!="","",INDEX(admin3_pcode,MATCH(#REF!,OFFSET(admin3_start,MATCH(M447,admin2_linked_pcode,0),0,COUNTIF(admin2_linked_pcode,M447)),0)+MATCH(M447,admin2_linked_pcode,0)-1))</f>
        <v>#REF!</v>
      </c>
    </row>
    <row r="448" spans="12:14" x14ac:dyDescent="0.2">
      <c r="L448" s="49" t="str">
        <f ca="1">IF(B448="","",OFFSET(table_admin1[[#Headers],[ADM1_PT]],MATCH(B448,admin1,0),1))</f>
        <v/>
      </c>
      <c r="M448" s="49" t="str">
        <f t="shared" ca="1" si="7"/>
        <v/>
      </c>
      <c r="N448" s="49" t="e">
        <f ca="1">IF(#REF!="","",INDEX(admin3_pcode,MATCH(#REF!,OFFSET(admin3_start,MATCH(M448,admin2_linked_pcode,0),0,COUNTIF(admin2_linked_pcode,M448)),0)+MATCH(M448,admin2_linked_pcode,0)-1))</f>
        <v>#REF!</v>
      </c>
    </row>
    <row r="449" spans="12:14" x14ac:dyDescent="0.2">
      <c r="L449" s="49" t="str">
        <f ca="1">IF(B449="","",OFFSET(table_admin1[[#Headers],[ADM1_PT]],MATCH(B449,admin1,0),1))</f>
        <v/>
      </c>
      <c r="M449" s="49" t="str">
        <f t="shared" ca="1" si="7"/>
        <v/>
      </c>
      <c r="N449" s="49" t="e">
        <f ca="1">IF(#REF!="","",INDEX(admin3_pcode,MATCH(#REF!,OFFSET(admin3_start,MATCH(M449,admin2_linked_pcode,0),0,COUNTIF(admin2_linked_pcode,M449)),0)+MATCH(M449,admin2_linked_pcode,0)-1))</f>
        <v>#REF!</v>
      </c>
    </row>
    <row r="450" spans="12:14" x14ac:dyDescent="0.2">
      <c r="L450" s="49" t="str">
        <f ca="1">IF(B450="","",OFFSET(table_admin1[[#Headers],[ADM1_PT]],MATCH(B450,admin1,0),1))</f>
        <v/>
      </c>
      <c r="M450" s="49" t="str">
        <f t="shared" ca="1" si="7"/>
        <v/>
      </c>
      <c r="N450" s="49" t="e">
        <f ca="1">IF(#REF!="","",INDEX(admin3_pcode,MATCH(#REF!,OFFSET(admin3_start,MATCH(M450,admin2_linked_pcode,0),0,COUNTIF(admin2_linked_pcode,M450)),0)+MATCH(M450,admin2_linked_pcode,0)-1))</f>
        <v>#REF!</v>
      </c>
    </row>
    <row r="451" spans="12:14" x14ac:dyDescent="0.2">
      <c r="L451" s="49" t="str">
        <f ca="1">IF(B451="","",OFFSET(table_admin1[[#Headers],[ADM1_PT]],MATCH(B451,admin1,0),1))</f>
        <v/>
      </c>
      <c r="M451" s="49" t="str">
        <f t="shared" ca="1" si="7"/>
        <v/>
      </c>
      <c r="N451" s="49" t="e">
        <f ca="1">IF(#REF!="","",INDEX(admin3_pcode,MATCH(#REF!,OFFSET(admin3_start,MATCH(M451,admin2_linked_pcode,0),0,COUNTIF(admin2_linked_pcode,M451)),0)+MATCH(M451,admin2_linked_pcode,0)-1))</f>
        <v>#REF!</v>
      </c>
    </row>
    <row r="452" spans="12:14" x14ac:dyDescent="0.2">
      <c r="L452" s="49" t="str">
        <f ca="1">IF(B452="","",OFFSET(table_admin1[[#Headers],[ADM1_PT]],MATCH(B452,admin1,0),1))</f>
        <v/>
      </c>
      <c r="M452" s="49" t="str">
        <f t="shared" ca="1" si="7"/>
        <v/>
      </c>
      <c r="N452" s="49" t="e">
        <f ca="1">IF(#REF!="","",INDEX(admin3_pcode,MATCH(#REF!,OFFSET(admin3_start,MATCH(M452,admin2_linked_pcode,0),0,COUNTIF(admin2_linked_pcode,M452)),0)+MATCH(M452,admin2_linked_pcode,0)-1))</f>
        <v>#REF!</v>
      </c>
    </row>
    <row r="453" spans="12:14" x14ac:dyDescent="0.2">
      <c r="L453" s="49" t="str">
        <f ca="1">IF(B453="","",OFFSET(table_admin1[[#Headers],[ADM1_PT]],MATCH(B453,admin1,0),1))</f>
        <v/>
      </c>
      <c r="M453" s="49" t="str">
        <f t="shared" ca="1" si="7"/>
        <v/>
      </c>
      <c r="N453" s="49" t="e">
        <f ca="1">IF(#REF!="","",INDEX(admin3_pcode,MATCH(#REF!,OFFSET(admin3_start,MATCH(M453,admin2_linked_pcode,0),0,COUNTIF(admin2_linked_pcode,M453)),0)+MATCH(M453,admin2_linked_pcode,0)-1))</f>
        <v>#REF!</v>
      </c>
    </row>
    <row r="454" spans="12:14" x14ac:dyDescent="0.2">
      <c r="L454" s="49" t="str">
        <f ca="1">IF(B454="","",OFFSET(table_admin1[[#Headers],[ADM1_PT]],MATCH(B454,admin1,0),1))</f>
        <v/>
      </c>
      <c r="M454" s="49" t="str">
        <f t="shared" ca="1" si="7"/>
        <v/>
      </c>
      <c r="N454" s="49" t="e">
        <f ca="1">IF(#REF!="","",INDEX(admin3_pcode,MATCH(#REF!,OFFSET(admin3_start,MATCH(M454,admin2_linked_pcode,0),0,COUNTIF(admin2_linked_pcode,M454)),0)+MATCH(M454,admin2_linked_pcode,0)-1))</f>
        <v>#REF!</v>
      </c>
    </row>
    <row r="455" spans="12:14" x14ac:dyDescent="0.2">
      <c r="L455" s="49" t="str">
        <f ca="1">IF(B455="","",OFFSET(table_admin1[[#Headers],[ADM1_PT]],MATCH(B455,admin1,0),1))</f>
        <v/>
      </c>
      <c r="M455" s="49" t="str">
        <f t="shared" ca="1" si="7"/>
        <v/>
      </c>
      <c r="N455" s="49" t="e">
        <f ca="1">IF(#REF!="","",INDEX(admin3_pcode,MATCH(#REF!,OFFSET(admin3_start,MATCH(M455,admin2_linked_pcode,0),0,COUNTIF(admin2_linked_pcode,M455)),0)+MATCH(M455,admin2_linked_pcode,0)-1))</f>
        <v>#REF!</v>
      </c>
    </row>
    <row r="456" spans="12:14" x14ac:dyDescent="0.2">
      <c r="L456" s="49" t="str">
        <f ca="1">IF(B456="","",OFFSET(table_admin1[[#Headers],[ADM1_PT]],MATCH(B456,admin1,0),1))</f>
        <v/>
      </c>
      <c r="M456" s="49" t="str">
        <f t="shared" ca="1" si="7"/>
        <v/>
      </c>
      <c r="N456" s="49" t="e">
        <f ca="1">IF(#REF!="","",INDEX(admin3_pcode,MATCH(#REF!,OFFSET(admin3_start,MATCH(M456,admin2_linked_pcode,0),0,COUNTIF(admin2_linked_pcode,M456)),0)+MATCH(M456,admin2_linked_pcode,0)-1))</f>
        <v>#REF!</v>
      </c>
    </row>
    <row r="457" spans="12:14" x14ac:dyDescent="0.2">
      <c r="L457" s="49" t="str">
        <f ca="1">IF(B457="","",OFFSET(table_admin1[[#Headers],[ADM1_PT]],MATCH(B457,admin1,0),1))</f>
        <v/>
      </c>
      <c r="M457" s="49" t="str">
        <f t="shared" ca="1" si="7"/>
        <v/>
      </c>
      <c r="N457" s="49" t="e">
        <f ca="1">IF(#REF!="","",INDEX(admin3_pcode,MATCH(#REF!,OFFSET(admin3_start,MATCH(M457,admin2_linked_pcode,0),0,COUNTIF(admin2_linked_pcode,M457)),0)+MATCH(M457,admin2_linked_pcode,0)-1))</f>
        <v>#REF!</v>
      </c>
    </row>
    <row r="458" spans="12:14" x14ac:dyDescent="0.2">
      <c r="L458" s="49" t="str">
        <f ca="1">IF(B458="","",OFFSET(table_admin1[[#Headers],[ADM1_PT]],MATCH(B458,admin1,0),1))</f>
        <v/>
      </c>
      <c r="M458" s="49" t="str">
        <f t="shared" ca="1" si="7"/>
        <v/>
      </c>
      <c r="N458" s="49" t="e">
        <f ca="1">IF(#REF!="","",INDEX(admin3_pcode,MATCH(#REF!,OFFSET(admin3_start,MATCH(M458,admin2_linked_pcode,0),0,COUNTIF(admin2_linked_pcode,M458)),0)+MATCH(M458,admin2_linked_pcode,0)-1))</f>
        <v>#REF!</v>
      </c>
    </row>
    <row r="459" spans="12:14" x14ac:dyDescent="0.2">
      <c r="L459" s="49" t="str">
        <f ca="1">IF(B459="","",OFFSET(table_admin1[[#Headers],[ADM1_PT]],MATCH(B459,admin1,0),1))</f>
        <v/>
      </c>
      <c r="M459" s="49" t="str">
        <f t="shared" ca="1" si="7"/>
        <v/>
      </c>
      <c r="N459" s="49" t="e">
        <f ca="1">IF(#REF!="","",INDEX(admin3_pcode,MATCH(#REF!,OFFSET(admin3_start,MATCH(M459,admin2_linked_pcode,0),0,COUNTIF(admin2_linked_pcode,M459)),0)+MATCH(M459,admin2_linked_pcode,0)-1))</f>
        <v>#REF!</v>
      </c>
    </row>
    <row r="460" spans="12:14" x14ac:dyDescent="0.2">
      <c r="L460" s="49" t="str">
        <f ca="1">IF(B460="","",OFFSET(table_admin1[[#Headers],[ADM1_PT]],MATCH(B460,admin1,0),1))</f>
        <v/>
      </c>
      <c r="M460" s="49" t="str">
        <f t="shared" ca="1" si="7"/>
        <v/>
      </c>
      <c r="N460" s="49" t="e">
        <f ca="1">IF(#REF!="","",INDEX(admin3_pcode,MATCH(#REF!,OFFSET(admin3_start,MATCH(M460,admin2_linked_pcode,0),0,COUNTIF(admin2_linked_pcode,M460)),0)+MATCH(M460,admin2_linked_pcode,0)-1))</f>
        <v>#REF!</v>
      </c>
    </row>
    <row r="461" spans="12:14" x14ac:dyDescent="0.2">
      <c r="L461" s="49" t="str">
        <f ca="1">IF(B461="","",OFFSET(table_admin1[[#Headers],[ADM1_PT]],MATCH(B461,admin1,0),1))</f>
        <v/>
      </c>
      <c r="M461" s="49" t="str">
        <f t="shared" ca="1" si="7"/>
        <v/>
      </c>
      <c r="N461" s="49" t="e">
        <f ca="1">IF(#REF!="","",INDEX(admin3_pcode,MATCH(#REF!,OFFSET(admin3_start,MATCH(M461,admin2_linked_pcode,0),0,COUNTIF(admin2_linked_pcode,M461)),0)+MATCH(M461,admin2_linked_pcode,0)-1))</f>
        <v>#REF!</v>
      </c>
    </row>
    <row r="462" spans="12:14" x14ac:dyDescent="0.2">
      <c r="L462" s="49" t="str">
        <f ca="1">IF(B462="","",OFFSET(table_admin1[[#Headers],[ADM1_PT]],MATCH(B462,admin1,0),1))</f>
        <v/>
      </c>
      <c r="M462" s="49" t="str">
        <f t="shared" ca="1" si="7"/>
        <v/>
      </c>
      <c r="N462" s="49" t="e">
        <f ca="1">IF(#REF!="","",INDEX(admin3_pcode,MATCH(#REF!,OFFSET(admin3_start,MATCH(M462,admin2_linked_pcode,0),0,COUNTIF(admin2_linked_pcode,M462)),0)+MATCH(M462,admin2_linked_pcode,0)-1))</f>
        <v>#REF!</v>
      </c>
    </row>
    <row r="463" spans="12:14" x14ac:dyDescent="0.2">
      <c r="L463" s="49" t="str">
        <f ca="1">IF(B463="","",OFFSET(table_admin1[[#Headers],[ADM1_PT]],MATCH(B463,admin1,0),1))</f>
        <v/>
      </c>
      <c r="M463" s="49" t="str">
        <f t="shared" ca="1" si="7"/>
        <v/>
      </c>
      <c r="N463" s="49" t="e">
        <f ca="1">IF(#REF!="","",INDEX(admin3_pcode,MATCH(#REF!,OFFSET(admin3_start,MATCH(M463,admin2_linked_pcode,0),0,COUNTIF(admin2_linked_pcode,M463)),0)+MATCH(M463,admin2_linked_pcode,0)-1))</f>
        <v>#REF!</v>
      </c>
    </row>
    <row r="464" spans="12:14" x14ac:dyDescent="0.2">
      <c r="L464" s="49" t="str">
        <f ca="1">IF(B464="","",OFFSET(table_admin1[[#Headers],[ADM1_PT]],MATCH(B464,admin1,0),1))</f>
        <v/>
      </c>
      <c r="M464" s="49" t="str">
        <f t="shared" ca="1" si="7"/>
        <v/>
      </c>
      <c r="N464" s="49" t="e">
        <f ca="1">IF(#REF!="","",INDEX(admin3_pcode,MATCH(#REF!,OFFSET(admin3_start,MATCH(M464,admin2_linked_pcode,0),0,COUNTIF(admin2_linked_pcode,M464)),0)+MATCH(M464,admin2_linked_pcode,0)-1))</f>
        <v>#REF!</v>
      </c>
    </row>
    <row r="465" spans="12:14" x14ac:dyDescent="0.2">
      <c r="L465" s="49" t="str">
        <f ca="1">IF(B465="","",OFFSET(table_admin1[[#Headers],[ADM1_PT]],MATCH(B465,admin1,0),1))</f>
        <v/>
      </c>
      <c r="M465" s="49" t="str">
        <f t="shared" ca="1" si="7"/>
        <v/>
      </c>
      <c r="N465" s="49" t="e">
        <f ca="1">IF(#REF!="","",INDEX(admin3_pcode,MATCH(#REF!,OFFSET(admin3_start,MATCH(M465,admin2_linked_pcode,0),0,COUNTIF(admin2_linked_pcode,M465)),0)+MATCH(M465,admin2_linked_pcode,0)-1))</f>
        <v>#REF!</v>
      </c>
    </row>
    <row r="466" spans="12:14" x14ac:dyDescent="0.2">
      <c r="L466" s="49" t="str">
        <f ca="1">IF(B466="","",OFFSET(table_admin1[[#Headers],[ADM1_PT]],MATCH(B466,admin1,0),1))</f>
        <v/>
      </c>
      <c r="M466" s="49" t="str">
        <f t="shared" ca="1" si="7"/>
        <v/>
      </c>
      <c r="N466" s="49" t="e">
        <f ca="1">IF(#REF!="","",INDEX(admin3_pcode,MATCH(#REF!,OFFSET(admin3_start,MATCH(M466,admin2_linked_pcode,0),0,COUNTIF(admin2_linked_pcode,M466)),0)+MATCH(M466,admin2_linked_pcode,0)-1))</f>
        <v>#REF!</v>
      </c>
    </row>
    <row r="467" spans="12:14" x14ac:dyDescent="0.2">
      <c r="L467" s="49" t="str">
        <f ca="1">IF(B467="","",OFFSET(table_admin1[[#Headers],[ADM1_PT]],MATCH(B467,admin1,0),1))</f>
        <v/>
      </c>
      <c r="M467" s="49" t="str">
        <f t="shared" ca="1" si="7"/>
        <v/>
      </c>
      <c r="N467" s="49" t="e">
        <f ca="1">IF(#REF!="","",INDEX(admin3_pcode,MATCH(#REF!,OFFSET(admin3_start,MATCH(M467,admin2_linked_pcode,0),0,COUNTIF(admin2_linked_pcode,M467)),0)+MATCH(M467,admin2_linked_pcode,0)-1))</f>
        <v>#REF!</v>
      </c>
    </row>
    <row r="468" spans="12:14" x14ac:dyDescent="0.2">
      <c r="L468" s="49" t="str">
        <f ca="1">IF(B468="","",OFFSET(table_admin1[[#Headers],[ADM1_PT]],MATCH(B468,admin1,0),1))</f>
        <v/>
      </c>
      <c r="M468" s="49" t="str">
        <f t="shared" ca="1" si="7"/>
        <v/>
      </c>
      <c r="N468" s="49" t="e">
        <f ca="1">IF(#REF!="","",INDEX(admin3_pcode,MATCH(#REF!,OFFSET(admin3_start,MATCH(M468,admin2_linked_pcode,0),0,COUNTIF(admin2_linked_pcode,M468)),0)+MATCH(M468,admin2_linked_pcode,0)-1))</f>
        <v>#REF!</v>
      </c>
    </row>
    <row r="469" spans="12:14" x14ac:dyDescent="0.2">
      <c r="L469" s="49" t="str">
        <f ca="1">IF(B469="","",OFFSET(table_admin1[[#Headers],[ADM1_PT]],MATCH(B469,admin1,0),1))</f>
        <v/>
      </c>
      <c r="M469" s="49" t="str">
        <f t="shared" ca="1" si="7"/>
        <v/>
      </c>
      <c r="N469" s="49" t="e">
        <f ca="1">IF(#REF!="","",INDEX(admin3_pcode,MATCH(#REF!,OFFSET(admin3_start,MATCH(M469,admin2_linked_pcode,0),0,COUNTIF(admin2_linked_pcode,M469)),0)+MATCH(M469,admin2_linked_pcode,0)-1))</f>
        <v>#REF!</v>
      </c>
    </row>
    <row r="470" spans="12:14" x14ac:dyDescent="0.2">
      <c r="L470" s="49" t="str">
        <f ca="1">IF(B470="","",OFFSET(table_admin1[[#Headers],[ADM1_PT]],MATCH(B470,admin1,0),1))</f>
        <v/>
      </c>
      <c r="M470" s="49" t="str">
        <f t="shared" ca="1" si="7"/>
        <v/>
      </c>
      <c r="N470" s="49" t="e">
        <f ca="1">IF(#REF!="","",INDEX(admin3_pcode,MATCH(#REF!,OFFSET(admin3_start,MATCH(M470,admin2_linked_pcode,0),0,COUNTIF(admin2_linked_pcode,M470)),0)+MATCH(M470,admin2_linked_pcode,0)-1))</f>
        <v>#REF!</v>
      </c>
    </row>
    <row r="471" spans="12:14" x14ac:dyDescent="0.2">
      <c r="L471" s="49" t="str">
        <f ca="1">IF(B471="","",OFFSET(table_admin1[[#Headers],[ADM1_PT]],MATCH(B471,admin1,0),1))</f>
        <v/>
      </c>
      <c r="M471" s="49" t="str">
        <f t="shared" ca="1" si="7"/>
        <v/>
      </c>
      <c r="N471" s="49" t="e">
        <f ca="1">IF(#REF!="","",INDEX(admin3_pcode,MATCH(#REF!,OFFSET(admin3_start,MATCH(M471,admin2_linked_pcode,0),0,COUNTIF(admin2_linked_pcode,M471)),0)+MATCH(M471,admin2_linked_pcode,0)-1))</f>
        <v>#REF!</v>
      </c>
    </row>
    <row r="472" spans="12:14" x14ac:dyDescent="0.2">
      <c r="L472" s="49" t="str">
        <f ca="1">IF(B472="","",OFFSET(table_admin1[[#Headers],[ADM1_PT]],MATCH(B472,admin1,0),1))</f>
        <v/>
      </c>
      <c r="M472" s="49" t="str">
        <f t="shared" ca="1" si="7"/>
        <v/>
      </c>
      <c r="N472" s="49" t="e">
        <f ca="1">IF(#REF!="","",INDEX(admin3_pcode,MATCH(#REF!,OFFSET(admin3_start,MATCH(M472,admin2_linked_pcode,0),0,COUNTIF(admin2_linked_pcode,M472)),0)+MATCH(M472,admin2_linked_pcode,0)-1))</f>
        <v>#REF!</v>
      </c>
    </row>
    <row r="473" spans="12:14" x14ac:dyDescent="0.2">
      <c r="L473" s="49" t="str">
        <f ca="1">IF(B473="","",OFFSET(table_admin1[[#Headers],[ADM1_PT]],MATCH(B473,admin1,0),1))</f>
        <v/>
      </c>
      <c r="M473" s="49" t="str">
        <f t="shared" ca="1" si="7"/>
        <v/>
      </c>
      <c r="N473" s="49" t="e">
        <f ca="1">IF(#REF!="","",INDEX(admin3_pcode,MATCH(#REF!,OFFSET(admin3_start,MATCH(M473,admin2_linked_pcode,0),0,COUNTIF(admin2_linked_pcode,M473)),0)+MATCH(M473,admin2_linked_pcode,0)-1))</f>
        <v>#REF!</v>
      </c>
    </row>
    <row r="474" spans="12:14" x14ac:dyDescent="0.2">
      <c r="L474" s="49" t="str">
        <f ca="1">IF(B474="","",OFFSET(table_admin1[[#Headers],[ADM1_PT]],MATCH(B474,admin1,0),1))</f>
        <v/>
      </c>
      <c r="M474" s="49" t="str">
        <f t="shared" ca="1" si="7"/>
        <v/>
      </c>
      <c r="N474" s="49" t="e">
        <f ca="1">IF(#REF!="","",INDEX(admin3_pcode,MATCH(#REF!,OFFSET(admin3_start,MATCH(M474,admin2_linked_pcode,0),0,COUNTIF(admin2_linked_pcode,M474)),0)+MATCH(M474,admin2_linked_pcode,0)-1))</f>
        <v>#REF!</v>
      </c>
    </row>
    <row r="475" spans="12:14" x14ac:dyDescent="0.2">
      <c r="L475" s="49" t="str">
        <f ca="1">IF(B475="","",OFFSET(table_admin1[[#Headers],[ADM1_PT]],MATCH(B475,admin1,0),1))</f>
        <v/>
      </c>
      <c r="M475" s="49" t="str">
        <f t="shared" ca="1" si="7"/>
        <v/>
      </c>
      <c r="N475" s="49" t="e">
        <f ca="1">IF(#REF!="","",INDEX(admin3_pcode,MATCH(#REF!,OFFSET(admin3_start,MATCH(M475,admin2_linked_pcode,0),0,COUNTIF(admin2_linked_pcode,M475)),0)+MATCH(M475,admin2_linked_pcode,0)-1))</f>
        <v>#REF!</v>
      </c>
    </row>
    <row r="476" spans="12:14" x14ac:dyDescent="0.2">
      <c r="L476" s="49" t="str">
        <f ca="1">IF(B476="","",OFFSET(table_admin1[[#Headers],[ADM1_PT]],MATCH(B476,admin1,0),1))</f>
        <v/>
      </c>
      <c r="M476" s="49" t="str">
        <f t="shared" ca="1" si="7"/>
        <v/>
      </c>
      <c r="N476" s="49" t="e">
        <f ca="1">IF(#REF!="","",INDEX(admin3_pcode,MATCH(#REF!,OFFSET(admin3_start,MATCH(M476,admin2_linked_pcode,0),0,COUNTIF(admin2_linked_pcode,M476)),0)+MATCH(M476,admin2_linked_pcode,0)-1))</f>
        <v>#REF!</v>
      </c>
    </row>
    <row r="477" spans="12:14" x14ac:dyDescent="0.2">
      <c r="L477" s="49" t="str">
        <f ca="1">IF(B477="","",OFFSET(table_admin1[[#Headers],[ADM1_PT]],MATCH(B477,admin1,0),1))</f>
        <v/>
      </c>
      <c r="M477" s="49" t="str">
        <f t="shared" ca="1" si="7"/>
        <v/>
      </c>
      <c r="N477" s="49" t="e">
        <f ca="1">IF(#REF!="","",INDEX(admin3_pcode,MATCH(#REF!,OFFSET(admin3_start,MATCH(M477,admin2_linked_pcode,0),0,COUNTIF(admin2_linked_pcode,M477)),0)+MATCH(M477,admin2_linked_pcode,0)-1))</f>
        <v>#REF!</v>
      </c>
    </row>
    <row r="478" spans="12:14" x14ac:dyDescent="0.2">
      <c r="L478" s="49" t="str">
        <f ca="1">IF(B478="","",OFFSET(table_admin1[[#Headers],[ADM1_PT]],MATCH(B478,admin1,0),1))</f>
        <v/>
      </c>
      <c r="M478" s="49" t="str">
        <f t="shared" ca="1" si="7"/>
        <v/>
      </c>
      <c r="N478" s="49" t="e">
        <f ca="1">IF(#REF!="","",INDEX(admin3_pcode,MATCH(#REF!,OFFSET(admin3_start,MATCH(M478,admin2_linked_pcode,0),0,COUNTIF(admin2_linked_pcode,M478)),0)+MATCH(M478,admin2_linked_pcode,0)-1))</f>
        <v>#REF!</v>
      </c>
    </row>
    <row r="479" spans="12:14" x14ac:dyDescent="0.2">
      <c r="L479" s="49" t="str">
        <f ca="1">IF(B479="","",OFFSET(table_admin1[[#Headers],[ADM1_PT]],MATCH(B479,admin1,0),1))</f>
        <v/>
      </c>
      <c r="M479" s="49" t="str">
        <f t="shared" ca="1" si="7"/>
        <v/>
      </c>
      <c r="N479" s="49" t="e">
        <f ca="1">IF(#REF!="","",INDEX(admin3_pcode,MATCH(#REF!,OFFSET(admin3_start,MATCH(M479,admin2_linked_pcode,0),0,COUNTIF(admin2_linked_pcode,M479)),0)+MATCH(M479,admin2_linked_pcode,0)-1))</f>
        <v>#REF!</v>
      </c>
    </row>
    <row r="480" spans="12:14" x14ac:dyDescent="0.2">
      <c r="L480" s="49" t="str">
        <f ca="1">IF(B480="","",OFFSET(table_admin1[[#Headers],[ADM1_PT]],MATCH(B480,admin1,0),1))</f>
        <v/>
      </c>
      <c r="M480" s="49" t="str">
        <f t="shared" ca="1" si="7"/>
        <v/>
      </c>
      <c r="N480" s="49" t="e">
        <f ca="1">IF(#REF!="","",INDEX(admin3_pcode,MATCH(#REF!,OFFSET(admin3_start,MATCH(M480,admin2_linked_pcode,0),0,COUNTIF(admin2_linked_pcode,M480)),0)+MATCH(M480,admin2_linked_pcode,0)-1))</f>
        <v>#REF!</v>
      </c>
    </row>
    <row r="481" spans="12:14" x14ac:dyDescent="0.2">
      <c r="L481" s="49" t="str">
        <f ca="1">IF(B481="","",OFFSET(table_admin1[[#Headers],[ADM1_PT]],MATCH(B481,admin1,0),1))</f>
        <v/>
      </c>
      <c r="M481" s="49" t="str">
        <f t="shared" ca="1" si="7"/>
        <v/>
      </c>
      <c r="N481" s="49" t="e">
        <f ca="1">IF(#REF!="","",INDEX(admin3_pcode,MATCH(#REF!,OFFSET(admin3_start,MATCH(M481,admin2_linked_pcode,0),0,COUNTIF(admin2_linked_pcode,M481)),0)+MATCH(M481,admin2_linked_pcode,0)-1))</f>
        <v>#REF!</v>
      </c>
    </row>
    <row r="482" spans="12:14" x14ac:dyDescent="0.2">
      <c r="L482" s="49" t="str">
        <f ca="1">IF(B482="","",OFFSET(table_admin1[[#Headers],[ADM1_PT]],MATCH(B482,admin1,0),1))</f>
        <v/>
      </c>
      <c r="M482" s="49" t="str">
        <f t="shared" ca="1" si="7"/>
        <v/>
      </c>
      <c r="N482" s="49" t="e">
        <f ca="1">IF(#REF!="","",INDEX(admin3_pcode,MATCH(#REF!,OFFSET(admin3_start,MATCH(M482,admin2_linked_pcode,0),0,COUNTIF(admin2_linked_pcode,M482)),0)+MATCH(M482,admin2_linked_pcode,0)-1))</f>
        <v>#REF!</v>
      </c>
    </row>
    <row r="483" spans="12:14" x14ac:dyDescent="0.2">
      <c r="L483" s="49" t="str">
        <f ca="1">IF(B483="","",OFFSET(table_admin1[[#Headers],[ADM1_PT]],MATCH(B483,admin1,0),1))</f>
        <v/>
      </c>
      <c r="M483" s="49" t="str">
        <f t="shared" ca="1" si="7"/>
        <v/>
      </c>
      <c r="N483" s="49" t="e">
        <f ca="1">IF(#REF!="","",INDEX(admin3_pcode,MATCH(#REF!,OFFSET(admin3_start,MATCH(M483,admin2_linked_pcode,0),0,COUNTIF(admin2_linked_pcode,M483)),0)+MATCH(M483,admin2_linked_pcode,0)-1))</f>
        <v>#REF!</v>
      </c>
    </row>
    <row r="484" spans="12:14" x14ac:dyDescent="0.2">
      <c r="L484" s="49" t="str">
        <f ca="1">IF(B484="","",OFFSET(table_admin1[[#Headers],[ADM1_PT]],MATCH(B484,admin1,0),1))</f>
        <v/>
      </c>
      <c r="M484" s="49" t="str">
        <f t="shared" ca="1" si="7"/>
        <v/>
      </c>
      <c r="N484" s="49" t="e">
        <f ca="1">IF(#REF!="","",INDEX(admin3_pcode,MATCH(#REF!,OFFSET(admin3_start,MATCH(M484,admin2_linked_pcode,0),0,COUNTIF(admin2_linked_pcode,M484)),0)+MATCH(M484,admin2_linked_pcode,0)-1))</f>
        <v>#REF!</v>
      </c>
    </row>
    <row r="485" spans="12:14" x14ac:dyDescent="0.2">
      <c r="L485" s="49" t="str">
        <f ca="1">IF(B485="","",OFFSET(table_admin1[[#Headers],[ADM1_PT]],MATCH(B485,admin1,0),1))</f>
        <v/>
      </c>
      <c r="M485" s="49" t="str">
        <f t="shared" ca="1" si="7"/>
        <v/>
      </c>
      <c r="N485" s="49" t="e">
        <f ca="1">IF(#REF!="","",INDEX(admin3_pcode,MATCH(#REF!,OFFSET(admin3_start,MATCH(M485,admin2_linked_pcode,0),0,COUNTIF(admin2_linked_pcode,M485)),0)+MATCH(M485,admin2_linked_pcode,0)-1))</f>
        <v>#REF!</v>
      </c>
    </row>
    <row r="486" spans="12:14" x14ac:dyDescent="0.2">
      <c r="L486" s="49" t="str">
        <f ca="1">IF(B486="","",OFFSET(table_admin1[[#Headers],[ADM1_PT]],MATCH(B486,admin1,0),1))</f>
        <v/>
      </c>
      <c r="M486" s="49" t="str">
        <f t="shared" ca="1" si="7"/>
        <v/>
      </c>
      <c r="N486" s="49" t="e">
        <f ca="1">IF(#REF!="","",INDEX(admin3_pcode,MATCH(#REF!,OFFSET(admin3_start,MATCH(M486,admin2_linked_pcode,0),0,COUNTIF(admin2_linked_pcode,M486)),0)+MATCH(M486,admin2_linked_pcode,0)-1))</f>
        <v>#REF!</v>
      </c>
    </row>
    <row r="487" spans="12:14" x14ac:dyDescent="0.2">
      <c r="L487" s="49" t="str">
        <f ca="1">IF(B487="","",OFFSET(table_admin1[[#Headers],[ADM1_PT]],MATCH(B487,admin1,0),1))</f>
        <v/>
      </c>
      <c r="M487" s="49" t="str">
        <f t="shared" ca="1" si="7"/>
        <v/>
      </c>
      <c r="N487" s="49" t="e">
        <f ca="1">IF(#REF!="","",INDEX(admin3_pcode,MATCH(#REF!,OFFSET(admin3_start,MATCH(M487,admin2_linked_pcode,0),0,COUNTIF(admin2_linked_pcode,M487)),0)+MATCH(M487,admin2_linked_pcode,0)-1))</f>
        <v>#REF!</v>
      </c>
    </row>
    <row r="488" spans="12:14" x14ac:dyDescent="0.2">
      <c r="L488" s="49" t="str">
        <f ca="1">IF(B488="","",OFFSET(table_admin1[[#Headers],[ADM1_PT]],MATCH(B488,admin1,0),1))</f>
        <v/>
      </c>
      <c r="M488" s="49" t="str">
        <f t="shared" ca="1" si="7"/>
        <v/>
      </c>
      <c r="N488" s="49" t="e">
        <f ca="1">IF(#REF!="","",INDEX(admin3_pcode,MATCH(#REF!,OFFSET(admin3_start,MATCH(M488,admin2_linked_pcode,0),0,COUNTIF(admin2_linked_pcode,M488)),0)+MATCH(M488,admin2_linked_pcode,0)-1))</f>
        <v>#REF!</v>
      </c>
    </row>
    <row r="489" spans="12:14" x14ac:dyDescent="0.2">
      <c r="L489" s="49" t="str">
        <f ca="1">IF(B489="","",OFFSET(table_admin1[[#Headers],[ADM1_PT]],MATCH(B489,admin1,0),1))</f>
        <v/>
      </c>
      <c r="M489" s="49" t="str">
        <f t="shared" ca="1" si="7"/>
        <v/>
      </c>
      <c r="N489" s="49" t="e">
        <f ca="1">IF(#REF!="","",INDEX(admin3_pcode,MATCH(#REF!,OFFSET(admin3_start,MATCH(M489,admin2_linked_pcode,0),0,COUNTIF(admin2_linked_pcode,M489)),0)+MATCH(M489,admin2_linked_pcode,0)-1))</f>
        <v>#REF!</v>
      </c>
    </row>
    <row r="490" spans="12:14" x14ac:dyDescent="0.2">
      <c r="L490" s="49" t="str">
        <f ca="1">IF(B490="","",OFFSET(table_admin1[[#Headers],[ADM1_PT]],MATCH(B490,admin1,0),1))</f>
        <v/>
      </c>
      <c r="M490" s="49" t="str">
        <f t="shared" ca="1" si="7"/>
        <v/>
      </c>
      <c r="N490" s="49" t="e">
        <f ca="1">IF(#REF!="","",INDEX(admin3_pcode,MATCH(#REF!,OFFSET(admin3_start,MATCH(M490,admin2_linked_pcode,0),0,COUNTIF(admin2_linked_pcode,M490)),0)+MATCH(M490,admin2_linked_pcode,0)-1))</f>
        <v>#REF!</v>
      </c>
    </row>
    <row r="491" spans="12:14" x14ac:dyDescent="0.2">
      <c r="L491" s="49" t="str">
        <f ca="1">IF(B491="","",OFFSET(table_admin1[[#Headers],[ADM1_PT]],MATCH(B491,admin1,0),1))</f>
        <v/>
      </c>
      <c r="M491" s="49" t="str">
        <f t="shared" ca="1" si="7"/>
        <v/>
      </c>
      <c r="N491" s="49" t="e">
        <f ca="1">IF(#REF!="","",INDEX(admin3_pcode,MATCH(#REF!,OFFSET(admin3_start,MATCH(M491,admin2_linked_pcode,0),0,COUNTIF(admin2_linked_pcode,M491)),0)+MATCH(M491,admin2_linked_pcode,0)-1))</f>
        <v>#REF!</v>
      </c>
    </row>
    <row r="492" spans="12:14" x14ac:dyDescent="0.2">
      <c r="L492" s="49" t="str">
        <f ca="1">IF(B492="","",OFFSET(table_admin1[[#Headers],[ADM1_PT]],MATCH(B492,admin1,0),1))</f>
        <v/>
      </c>
      <c r="M492" s="49" t="str">
        <f t="shared" ca="1" si="7"/>
        <v/>
      </c>
      <c r="N492" s="49" t="e">
        <f ca="1">IF(#REF!="","",INDEX(admin3_pcode,MATCH(#REF!,OFFSET(admin3_start,MATCH(M492,admin2_linked_pcode,0),0,COUNTIF(admin2_linked_pcode,M492)),0)+MATCH(M492,admin2_linked_pcode,0)-1))</f>
        <v>#REF!</v>
      </c>
    </row>
    <row r="493" spans="12:14" x14ac:dyDescent="0.2">
      <c r="L493" s="49" t="str">
        <f ca="1">IF(B493="","",OFFSET(table_admin1[[#Headers],[ADM1_PT]],MATCH(B493,admin1,0),1))</f>
        <v/>
      </c>
      <c r="M493" s="49" t="str">
        <f t="shared" ref="M493:M556" ca="1" si="8">IF(C493="","",INDEX(admin2_pcode,MATCH(C493,OFFSET(admin2_start,MATCH(L493,admin1_linked_pcode,0),0,COUNTIF(admin1_linked_pcode,L493)),0)+MATCH(L493,admin1_linked_pcode,0)-1))</f>
        <v/>
      </c>
      <c r="N493" s="49" t="e">
        <f ca="1">IF(#REF!="","",INDEX(admin3_pcode,MATCH(#REF!,OFFSET(admin3_start,MATCH(M493,admin2_linked_pcode,0),0,COUNTIF(admin2_linked_pcode,M493)),0)+MATCH(M493,admin2_linked_pcode,0)-1))</f>
        <v>#REF!</v>
      </c>
    </row>
    <row r="494" spans="12:14" x14ac:dyDescent="0.2">
      <c r="L494" s="49" t="str">
        <f ca="1">IF(B494="","",OFFSET(table_admin1[[#Headers],[ADM1_PT]],MATCH(B494,admin1,0),1))</f>
        <v/>
      </c>
      <c r="M494" s="49" t="str">
        <f t="shared" ca="1" si="8"/>
        <v/>
      </c>
      <c r="N494" s="49" t="e">
        <f ca="1">IF(#REF!="","",INDEX(admin3_pcode,MATCH(#REF!,OFFSET(admin3_start,MATCH(M494,admin2_linked_pcode,0),0,COUNTIF(admin2_linked_pcode,M494)),0)+MATCH(M494,admin2_linked_pcode,0)-1))</f>
        <v>#REF!</v>
      </c>
    </row>
    <row r="495" spans="12:14" x14ac:dyDescent="0.2">
      <c r="L495" s="49" t="str">
        <f ca="1">IF(B495="","",OFFSET(table_admin1[[#Headers],[ADM1_PT]],MATCH(B495,admin1,0),1))</f>
        <v/>
      </c>
      <c r="M495" s="49" t="str">
        <f t="shared" ca="1" si="8"/>
        <v/>
      </c>
      <c r="N495" s="49" t="e">
        <f ca="1">IF(#REF!="","",INDEX(admin3_pcode,MATCH(#REF!,OFFSET(admin3_start,MATCH(M495,admin2_linked_pcode,0),0,COUNTIF(admin2_linked_pcode,M495)),0)+MATCH(M495,admin2_linked_pcode,0)-1))</f>
        <v>#REF!</v>
      </c>
    </row>
    <row r="496" spans="12:14" x14ac:dyDescent="0.2">
      <c r="L496" s="49" t="str">
        <f ca="1">IF(B496="","",OFFSET(table_admin1[[#Headers],[ADM1_PT]],MATCH(B496,admin1,0),1))</f>
        <v/>
      </c>
      <c r="M496" s="49" t="str">
        <f t="shared" ca="1" si="8"/>
        <v/>
      </c>
      <c r="N496" s="49" t="e">
        <f ca="1">IF(#REF!="","",INDEX(admin3_pcode,MATCH(#REF!,OFFSET(admin3_start,MATCH(M496,admin2_linked_pcode,0),0,COUNTIF(admin2_linked_pcode,M496)),0)+MATCH(M496,admin2_linked_pcode,0)-1))</f>
        <v>#REF!</v>
      </c>
    </row>
    <row r="497" spans="12:14" x14ac:dyDescent="0.2">
      <c r="L497" s="49" t="str">
        <f ca="1">IF(B497="","",OFFSET(table_admin1[[#Headers],[ADM1_PT]],MATCH(B497,admin1,0),1))</f>
        <v/>
      </c>
      <c r="M497" s="49" t="str">
        <f t="shared" ca="1" si="8"/>
        <v/>
      </c>
      <c r="N497" s="49" t="e">
        <f ca="1">IF(#REF!="","",INDEX(admin3_pcode,MATCH(#REF!,OFFSET(admin3_start,MATCH(M497,admin2_linked_pcode,0),0,COUNTIF(admin2_linked_pcode,M497)),0)+MATCH(M497,admin2_linked_pcode,0)-1))</f>
        <v>#REF!</v>
      </c>
    </row>
    <row r="498" spans="12:14" x14ac:dyDescent="0.2">
      <c r="L498" s="49" t="str">
        <f ca="1">IF(B498="","",OFFSET(table_admin1[[#Headers],[ADM1_PT]],MATCH(B498,admin1,0),1))</f>
        <v/>
      </c>
      <c r="M498" s="49" t="str">
        <f t="shared" ca="1" si="8"/>
        <v/>
      </c>
      <c r="N498" s="49" t="e">
        <f ca="1">IF(#REF!="","",INDEX(admin3_pcode,MATCH(#REF!,OFFSET(admin3_start,MATCH(M498,admin2_linked_pcode,0),0,COUNTIF(admin2_linked_pcode,M498)),0)+MATCH(M498,admin2_linked_pcode,0)-1))</f>
        <v>#REF!</v>
      </c>
    </row>
    <row r="499" spans="12:14" x14ac:dyDescent="0.2">
      <c r="L499" s="49" t="str">
        <f ca="1">IF(B499="","",OFFSET(table_admin1[[#Headers],[ADM1_PT]],MATCH(B499,admin1,0),1))</f>
        <v/>
      </c>
      <c r="M499" s="49" t="str">
        <f t="shared" ca="1" si="8"/>
        <v/>
      </c>
      <c r="N499" s="49" t="e">
        <f ca="1">IF(#REF!="","",INDEX(admin3_pcode,MATCH(#REF!,OFFSET(admin3_start,MATCH(M499,admin2_linked_pcode,0),0,COUNTIF(admin2_linked_pcode,M499)),0)+MATCH(M499,admin2_linked_pcode,0)-1))</f>
        <v>#REF!</v>
      </c>
    </row>
    <row r="500" spans="12:14" x14ac:dyDescent="0.2">
      <c r="L500" s="49" t="str">
        <f ca="1">IF(B500="","",OFFSET(table_admin1[[#Headers],[ADM1_PT]],MATCH(B500,admin1,0),1))</f>
        <v/>
      </c>
      <c r="M500" s="49" t="str">
        <f t="shared" ca="1" si="8"/>
        <v/>
      </c>
      <c r="N500" s="49" t="e">
        <f ca="1">IF(#REF!="","",INDEX(admin3_pcode,MATCH(#REF!,OFFSET(admin3_start,MATCH(M500,admin2_linked_pcode,0),0,COUNTIF(admin2_linked_pcode,M500)),0)+MATCH(M500,admin2_linked_pcode,0)-1))</f>
        <v>#REF!</v>
      </c>
    </row>
    <row r="501" spans="12:14" x14ac:dyDescent="0.2">
      <c r="L501" s="49" t="str">
        <f ca="1">IF(B501="","",OFFSET(table_admin1[[#Headers],[ADM1_PT]],MATCH(B501,admin1,0),1))</f>
        <v/>
      </c>
      <c r="M501" s="49" t="str">
        <f t="shared" ca="1" si="8"/>
        <v/>
      </c>
      <c r="N501" s="49" t="e">
        <f ca="1">IF(#REF!="","",INDEX(admin3_pcode,MATCH(#REF!,OFFSET(admin3_start,MATCH(M501,admin2_linked_pcode,0),0,COUNTIF(admin2_linked_pcode,M501)),0)+MATCH(M501,admin2_linked_pcode,0)-1))</f>
        <v>#REF!</v>
      </c>
    </row>
    <row r="502" spans="12:14" x14ac:dyDescent="0.2">
      <c r="L502" s="49" t="str">
        <f ca="1">IF(B502="","",OFFSET(table_admin1[[#Headers],[ADM1_PT]],MATCH(B502,admin1,0),1))</f>
        <v/>
      </c>
      <c r="M502" s="49" t="str">
        <f t="shared" ca="1" si="8"/>
        <v/>
      </c>
      <c r="N502" s="49" t="e">
        <f ca="1">IF(#REF!="","",INDEX(admin3_pcode,MATCH(#REF!,OFFSET(admin3_start,MATCH(M502,admin2_linked_pcode,0),0,COUNTIF(admin2_linked_pcode,M502)),0)+MATCH(M502,admin2_linked_pcode,0)-1))</f>
        <v>#REF!</v>
      </c>
    </row>
    <row r="503" spans="12:14" x14ac:dyDescent="0.2">
      <c r="L503" s="49" t="str">
        <f ca="1">IF(B503="","",OFFSET(table_admin1[[#Headers],[ADM1_PT]],MATCH(B503,admin1,0),1))</f>
        <v/>
      </c>
      <c r="M503" s="49" t="str">
        <f t="shared" ca="1" si="8"/>
        <v/>
      </c>
      <c r="N503" s="49" t="e">
        <f ca="1">IF(#REF!="","",INDEX(admin3_pcode,MATCH(#REF!,OFFSET(admin3_start,MATCH(M503,admin2_linked_pcode,0),0,COUNTIF(admin2_linked_pcode,M503)),0)+MATCH(M503,admin2_linked_pcode,0)-1))</f>
        <v>#REF!</v>
      </c>
    </row>
    <row r="504" spans="12:14" x14ac:dyDescent="0.2">
      <c r="L504" s="49" t="str">
        <f ca="1">IF(B504="","",OFFSET(table_admin1[[#Headers],[ADM1_PT]],MATCH(B504,admin1,0),1))</f>
        <v/>
      </c>
      <c r="M504" s="49" t="str">
        <f t="shared" ca="1" si="8"/>
        <v/>
      </c>
      <c r="N504" s="49" t="e">
        <f ca="1">IF(#REF!="","",INDEX(admin3_pcode,MATCH(#REF!,OFFSET(admin3_start,MATCH(M504,admin2_linked_pcode,0),0,COUNTIF(admin2_linked_pcode,M504)),0)+MATCH(M504,admin2_linked_pcode,0)-1))</f>
        <v>#REF!</v>
      </c>
    </row>
    <row r="505" spans="12:14" x14ac:dyDescent="0.2">
      <c r="L505" s="49" t="str">
        <f ca="1">IF(B505="","",OFFSET(table_admin1[[#Headers],[ADM1_PT]],MATCH(B505,admin1,0),1))</f>
        <v/>
      </c>
      <c r="M505" s="49" t="str">
        <f t="shared" ca="1" si="8"/>
        <v/>
      </c>
      <c r="N505" s="49" t="e">
        <f ca="1">IF(#REF!="","",INDEX(admin3_pcode,MATCH(#REF!,OFFSET(admin3_start,MATCH(M505,admin2_linked_pcode,0),0,COUNTIF(admin2_linked_pcode,M505)),0)+MATCH(M505,admin2_linked_pcode,0)-1))</f>
        <v>#REF!</v>
      </c>
    </row>
    <row r="506" spans="12:14" x14ac:dyDescent="0.2">
      <c r="L506" s="49" t="str">
        <f ca="1">IF(B506="","",OFFSET(table_admin1[[#Headers],[ADM1_PT]],MATCH(B506,admin1,0),1))</f>
        <v/>
      </c>
      <c r="M506" s="49" t="str">
        <f t="shared" ca="1" si="8"/>
        <v/>
      </c>
      <c r="N506" s="49" t="e">
        <f ca="1">IF(#REF!="","",INDEX(admin3_pcode,MATCH(#REF!,OFFSET(admin3_start,MATCH(M506,admin2_linked_pcode,0),0,COUNTIF(admin2_linked_pcode,M506)),0)+MATCH(M506,admin2_linked_pcode,0)-1))</f>
        <v>#REF!</v>
      </c>
    </row>
    <row r="507" spans="12:14" x14ac:dyDescent="0.2">
      <c r="L507" s="49" t="str">
        <f ca="1">IF(B507="","",OFFSET(table_admin1[[#Headers],[ADM1_PT]],MATCH(B507,admin1,0),1))</f>
        <v/>
      </c>
      <c r="M507" s="49" t="str">
        <f t="shared" ca="1" si="8"/>
        <v/>
      </c>
      <c r="N507" s="49" t="e">
        <f ca="1">IF(#REF!="","",INDEX(admin3_pcode,MATCH(#REF!,OFFSET(admin3_start,MATCH(M507,admin2_linked_pcode,0),0,COUNTIF(admin2_linked_pcode,M507)),0)+MATCH(M507,admin2_linked_pcode,0)-1))</f>
        <v>#REF!</v>
      </c>
    </row>
    <row r="508" spans="12:14" x14ac:dyDescent="0.2">
      <c r="L508" s="49" t="str">
        <f ca="1">IF(B508="","",OFFSET(table_admin1[[#Headers],[ADM1_PT]],MATCH(B508,admin1,0),1))</f>
        <v/>
      </c>
      <c r="M508" s="49" t="str">
        <f t="shared" ca="1" si="8"/>
        <v/>
      </c>
      <c r="N508" s="49" t="e">
        <f ca="1">IF(#REF!="","",INDEX(admin3_pcode,MATCH(#REF!,OFFSET(admin3_start,MATCH(M508,admin2_linked_pcode,0),0,COUNTIF(admin2_linked_pcode,M508)),0)+MATCH(M508,admin2_linked_pcode,0)-1))</f>
        <v>#REF!</v>
      </c>
    </row>
    <row r="509" spans="12:14" x14ac:dyDescent="0.2">
      <c r="L509" s="49" t="str">
        <f ca="1">IF(B509="","",OFFSET(table_admin1[[#Headers],[ADM1_PT]],MATCH(B509,admin1,0),1))</f>
        <v/>
      </c>
      <c r="M509" s="49" t="str">
        <f t="shared" ca="1" si="8"/>
        <v/>
      </c>
      <c r="N509" s="49" t="e">
        <f ca="1">IF(#REF!="","",INDEX(admin3_pcode,MATCH(#REF!,OFFSET(admin3_start,MATCH(M509,admin2_linked_pcode,0),0,COUNTIF(admin2_linked_pcode,M509)),0)+MATCH(M509,admin2_linked_pcode,0)-1))</f>
        <v>#REF!</v>
      </c>
    </row>
    <row r="510" spans="12:14" x14ac:dyDescent="0.2">
      <c r="L510" s="49" t="str">
        <f ca="1">IF(B510="","",OFFSET(table_admin1[[#Headers],[ADM1_PT]],MATCH(B510,admin1,0),1))</f>
        <v/>
      </c>
      <c r="M510" s="49" t="str">
        <f t="shared" ca="1" si="8"/>
        <v/>
      </c>
      <c r="N510" s="49" t="e">
        <f ca="1">IF(#REF!="","",INDEX(admin3_pcode,MATCH(#REF!,OFFSET(admin3_start,MATCH(M510,admin2_linked_pcode,0),0,COUNTIF(admin2_linked_pcode,M510)),0)+MATCH(M510,admin2_linked_pcode,0)-1))</f>
        <v>#REF!</v>
      </c>
    </row>
    <row r="511" spans="12:14" x14ac:dyDescent="0.2">
      <c r="L511" s="49" t="str">
        <f ca="1">IF(B511="","",OFFSET(table_admin1[[#Headers],[ADM1_PT]],MATCH(B511,admin1,0),1))</f>
        <v/>
      </c>
      <c r="M511" s="49" t="str">
        <f t="shared" ca="1" si="8"/>
        <v/>
      </c>
      <c r="N511" s="49" t="e">
        <f ca="1">IF(#REF!="","",INDEX(admin3_pcode,MATCH(#REF!,OFFSET(admin3_start,MATCH(M511,admin2_linked_pcode,0),0,COUNTIF(admin2_linked_pcode,M511)),0)+MATCH(M511,admin2_linked_pcode,0)-1))</f>
        <v>#REF!</v>
      </c>
    </row>
    <row r="512" spans="12:14" x14ac:dyDescent="0.2">
      <c r="L512" s="49" t="str">
        <f ca="1">IF(B512="","",OFFSET(table_admin1[[#Headers],[ADM1_PT]],MATCH(B512,admin1,0),1))</f>
        <v/>
      </c>
      <c r="M512" s="49" t="str">
        <f t="shared" ca="1" si="8"/>
        <v/>
      </c>
      <c r="N512" s="49" t="e">
        <f ca="1">IF(#REF!="","",INDEX(admin3_pcode,MATCH(#REF!,OFFSET(admin3_start,MATCH(M512,admin2_linked_pcode,0),0,COUNTIF(admin2_linked_pcode,M512)),0)+MATCH(M512,admin2_linked_pcode,0)-1))</f>
        <v>#REF!</v>
      </c>
    </row>
    <row r="513" spans="12:14" x14ac:dyDescent="0.2">
      <c r="L513" s="49" t="str">
        <f ca="1">IF(B513="","",OFFSET(table_admin1[[#Headers],[ADM1_PT]],MATCH(B513,admin1,0),1))</f>
        <v/>
      </c>
      <c r="M513" s="49" t="str">
        <f t="shared" ca="1" si="8"/>
        <v/>
      </c>
      <c r="N513" s="49" t="e">
        <f ca="1">IF(#REF!="","",INDEX(admin3_pcode,MATCH(#REF!,OFFSET(admin3_start,MATCH(M513,admin2_linked_pcode,0),0,COUNTIF(admin2_linked_pcode,M513)),0)+MATCH(M513,admin2_linked_pcode,0)-1))</f>
        <v>#REF!</v>
      </c>
    </row>
    <row r="514" spans="12:14" x14ac:dyDescent="0.2">
      <c r="L514" s="49" t="str">
        <f ca="1">IF(B514="","",OFFSET(table_admin1[[#Headers],[ADM1_PT]],MATCH(B514,admin1,0),1))</f>
        <v/>
      </c>
      <c r="M514" s="49" t="str">
        <f t="shared" ca="1" si="8"/>
        <v/>
      </c>
      <c r="N514" s="49" t="e">
        <f ca="1">IF(#REF!="","",INDEX(admin3_pcode,MATCH(#REF!,OFFSET(admin3_start,MATCH(M514,admin2_linked_pcode,0),0,COUNTIF(admin2_linked_pcode,M514)),0)+MATCH(M514,admin2_linked_pcode,0)-1))</f>
        <v>#REF!</v>
      </c>
    </row>
    <row r="515" spans="12:14" x14ac:dyDescent="0.2">
      <c r="L515" s="49" t="str">
        <f ca="1">IF(B515="","",OFFSET(table_admin1[[#Headers],[ADM1_PT]],MATCH(B515,admin1,0),1))</f>
        <v/>
      </c>
      <c r="M515" s="49" t="str">
        <f t="shared" ca="1" si="8"/>
        <v/>
      </c>
      <c r="N515" s="49" t="e">
        <f ca="1">IF(#REF!="","",INDEX(admin3_pcode,MATCH(#REF!,OFFSET(admin3_start,MATCH(M515,admin2_linked_pcode,0),0,COUNTIF(admin2_linked_pcode,M515)),0)+MATCH(M515,admin2_linked_pcode,0)-1))</f>
        <v>#REF!</v>
      </c>
    </row>
    <row r="516" spans="12:14" x14ac:dyDescent="0.2">
      <c r="L516" s="49" t="str">
        <f ca="1">IF(B516="","",OFFSET(table_admin1[[#Headers],[ADM1_PT]],MATCH(B516,admin1,0),1))</f>
        <v/>
      </c>
      <c r="M516" s="49" t="str">
        <f t="shared" ca="1" si="8"/>
        <v/>
      </c>
      <c r="N516" s="49" t="e">
        <f ca="1">IF(#REF!="","",INDEX(admin3_pcode,MATCH(#REF!,OFFSET(admin3_start,MATCH(M516,admin2_linked_pcode,0),0,COUNTIF(admin2_linked_pcode,M516)),0)+MATCH(M516,admin2_linked_pcode,0)-1))</f>
        <v>#REF!</v>
      </c>
    </row>
    <row r="517" spans="12:14" x14ac:dyDescent="0.2">
      <c r="L517" s="49" t="str">
        <f ca="1">IF(B517="","",OFFSET(table_admin1[[#Headers],[ADM1_PT]],MATCH(B517,admin1,0),1))</f>
        <v/>
      </c>
      <c r="M517" s="49" t="str">
        <f t="shared" ca="1" si="8"/>
        <v/>
      </c>
      <c r="N517" s="49" t="e">
        <f ca="1">IF(#REF!="","",INDEX(admin3_pcode,MATCH(#REF!,OFFSET(admin3_start,MATCH(M517,admin2_linked_pcode,0),0,COUNTIF(admin2_linked_pcode,M517)),0)+MATCH(M517,admin2_linked_pcode,0)-1))</f>
        <v>#REF!</v>
      </c>
    </row>
    <row r="518" spans="12:14" x14ac:dyDescent="0.2">
      <c r="L518" s="49" t="str">
        <f ca="1">IF(B518="","",OFFSET(table_admin1[[#Headers],[ADM1_PT]],MATCH(B518,admin1,0),1))</f>
        <v/>
      </c>
      <c r="M518" s="49" t="str">
        <f t="shared" ca="1" si="8"/>
        <v/>
      </c>
      <c r="N518" s="49" t="e">
        <f ca="1">IF(#REF!="","",INDEX(admin3_pcode,MATCH(#REF!,OFFSET(admin3_start,MATCH(M518,admin2_linked_pcode,0),0,COUNTIF(admin2_linked_pcode,M518)),0)+MATCH(M518,admin2_linked_pcode,0)-1))</f>
        <v>#REF!</v>
      </c>
    </row>
    <row r="519" spans="12:14" x14ac:dyDescent="0.2">
      <c r="L519" s="49" t="str">
        <f ca="1">IF(B519="","",OFFSET(table_admin1[[#Headers],[ADM1_PT]],MATCH(B519,admin1,0),1))</f>
        <v/>
      </c>
      <c r="M519" s="49" t="str">
        <f t="shared" ca="1" si="8"/>
        <v/>
      </c>
      <c r="N519" s="49" t="e">
        <f ca="1">IF(#REF!="","",INDEX(admin3_pcode,MATCH(#REF!,OFFSET(admin3_start,MATCH(M519,admin2_linked_pcode,0),0,COUNTIF(admin2_linked_pcode,M519)),0)+MATCH(M519,admin2_linked_pcode,0)-1))</f>
        <v>#REF!</v>
      </c>
    </row>
    <row r="520" spans="12:14" x14ac:dyDescent="0.2">
      <c r="L520" s="49" t="str">
        <f ca="1">IF(B520="","",OFFSET(table_admin1[[#Headers],[ADM1_PT]],MATCH(B520,admin1,0),1))</f>
        <v/>
      </c>
      <c r="M520" s="49" t="str">
        <f t="shared" ca="1" si="8"/>
        <v/>
      </c>
      <c r="N520" s="49" t="e">
        <f ca="1">IF(#REF!="","",INDEX(admin3_pcode,MATCH(#REF!,OFFSET(admin3_start,MATCH(M520,admin2_linked_pcode,0),0,COUNTIF(admin2_linked_pcode,M520)),0)+MATCH(M520,admin2_linked_pcode,0)-1))</f>
        <v>#REF!</v>
      </c>
    </row>
    <row r="521" spans="12:14" x14ac:dyDescent="0.2">
      <c r="L521" s="49" t="str">
        <f ca="1">IF(B521="","",OFFSET(table_admin1[[#Headers],[ADM1_PT]],MATCH(B521,admin1,0),1))</f>
        <v/>
      </c>
      <c r="M521" s="49" t="str">
        <f t="shared" ca="1" si="8"/>
        <v/>
      </c>
      <c r="N521" s="49" t="e">
        <f ca="1">IF(#REF!="","",INDEX(admin3_pcode,MATCH(#REF!,OFFSET(admin3_start,MATCH(M521,admin2_linked_pcode,0),0,COUNTIF(admin2_linked_pcode,M521)),0)+MATCH(M521,admin2_linked_pcode,0)-1))</f>
        <v>#REF!</v>
      </c>
    </row>
    <row r="522" spans="12:14" x14ac:dyDescent="0.2">
      <c r="L522" s="49" t="str">
        <f ca="1">IF(B522="","",OFFSET(table_admin1[[#Headers],[ADM1_PT]],MATCH(B522,admin1,0),1))</f>
        <v/>
      </c>
      <c r="M522" s="49" t="str">
        <f t="shared" ca="1" si="8"/>
        <v/>
      </c>
      <c r="N522" s="49" t="e">
        <f ca="1">IF(#REF!="","",INDEX(admin3_pcode,MATCH(#REF!,OFFSET(admin3_start,MATCH(M522,admin2_linked_pcode,0),0,COUNTIF(admin2_linked_pcode,M522)),0)+MATCH(M522,admin2_linked_pcode,0)-1))</f>
        <v>#REF!</v>
      </c>
    </row>
    <row r="523" spans="12:14" x14ac:dyDescent="0.2">
      <c r="L523" s="49" t="str">
        <f ca="1">IF(B523="","",OFFSET(table_admin1[[#Headers],[ADM1_PT]],MATCH(B523,admin1,0),1))</f>
        <v/>
      </c>
      <c r="M523" s="49" t="str">
        <f t="shared" ca="1" si="8"/>
        <v/>
      </c>
      <c r="N523" s="49" t="e">
        <f ca="1">IF(#REF!="","",INDEX(admin3_pcode,MATCH(#REF!,OFFSET(admin3_start,MATCH(M523,admin2_linked_pcode,0),0,COUNTIF(admin2_linked_pcode,M523)),0)+MATCH(M523,admin2_linked_pcode,0)-1))</f>
        <v>#REF!</v>
      </c>
    </row>
    <row r="524" spans="12:14" x14ac:dyDescent="0.2">
      <c r="L524" s="49" t="str">
        <f ca="1">IF(B524="","",OFFSET(table_admin1[[#Headers],[ADM1_PT]],MATCH(B524,admin1,0),1))</f>
        <v/>
      </c>
      <c r="M524" s="49" t="str">
        <f t="shared" ca="1" si="8"/>
        <v/>
      </c>
      <c r="N524" s="49" t="e">
        <f ca="1">IF(#REF!="","",INDEX(admin3_pcode,MATCH(#REF!,OFFSET(admin3_start,MATCH(M524,admin2_linked_pcode,0),0,COUNTIF(admin2_linked_pcode,M524)),0)+MATCH(M524,admin2_linked_pcode,0)-1))</f>
        <v>#REF!</v>
      </c>
    </row>
    <row r="525" spans="12:14" x14ac:dyDescent="0.2">
      <c r="L525" s="49" t="str">
        <f ca="1">IF(B525="","",OFFSET(table_admin1[[#Headers],[ADM1_PT]],MATCH(B525,admin1,0),1))</f>
        <v/>
      </c>
      <c r="M525" s="49" t="str">
        <f t="shared" ca="1" si="8"/>
        <v/>
      </c>
      <c r="N525" s="49" t="e">
        <f ca="1">IF(#REF!="","",INDEX(admin3_pcode,MATCH(#REF!,OFFSET(admin3_start,MATCH(M525,admin2_linked_pcode,0),0,COUNTIF(admin2_linked_pcode,M525)),0)+MATCH(M525,admin2_linked_pcode,0)-1))</f>
        <v>#REF!</v>
      </c>
    </row>
    <row r="526" spans="12:14" x14ac:dyDescent="0.2">
      <c r="L526" s="49" t="str">
        <f ca="1">IF(B526="","",OFFSET(table_admin1[[#Headers],[ADM1_PT]],MATCH(B526,admin1,0),1))</f>
        <v/>
      </c>
      <c r="M526" s="49" t="str">
        <f t="shared" ca="1" si="8"/>
        <v/>
      </c>
      <c r="N526" s="49" t="e">
        <f ca="1">IF(#REF!="","",INDEX(admin3_pcode,MATCH(#REF!,OFFSET(admin3_start,MATCH(M526,admin2_linked_pcode,0),0,COUNTIF(admin2_linked_pcode,M526)),0)+MATCH(M526,admin2_linked_pcode,0)-1))</f>
        <v>#REF!</v>
      </c>
    </row>
    <row r="527" spans="12:14" x14ac:dyDescent="0.2">
      <c r="L527" s="49" t="str">
        <f ca="1">IF(B527="","",OFFSET(table_admin1[[#Headers],[ADM1_PT]],MATCH(B527,admin1,0),1))</f>
        <v/>
      </c>
      <c r="M527" s="49" t="str">
        <f t="shared" ca="1" si="8"/>
        <v/>
      </c>
      <c r="N527" s="49" t="e">
        <f ca="1">IF(#REF!="","",INDEX(admin3_pcode,MATCH(#REF!,OFFSET(admin3_start,MATCH(M527,admin2_linked_pcode,0),0,COUNTIF(admin2_linked_pcode,M527)),0)+MATCH(M527,admin2_linked_pcode,0)-1))</f>
        <v>#REF!</v>
      </c>
    </row>
    <row r="528" spans="12:14" x14ac:dyDescent="0.2">
      <c r="L528" s="49" t="str">
        <f ca="1">IF(B528="","",OFFSET(table_admin1[[#Headers],[ADM1_PT]],MATCH(B528,admin1,0),1))</f>
        <v/>
      </c>
      <c r="M528" s="49" t="str">
        <f t="shared" ca="1" si="8"/>
        <v/>
      </c>
      <c r="N528" s="49" t="e">
        <f ca="1">IF(#REF!="","",INDEX(admin3_pcode,MATCH(#REF!,OFFSET(admin3_start,MATCH(M528,admin2_linked_pcode,0),0,COUNTIF(admin2_linked_pcode,M528)),0)+MATCH(M528,admin2_linked_pcode,0)-1))</f>
        <v>#REF!</v>
      </c>
    </row>
    <row r="529" spans="12:14" x14ac:dyDescent="0.2">
      <c r="L529" s="49" t="str">
        <f ca="1">IF(B529="","",OFFSET(table_admin1[[#Headers],[ADM1_PT]],MATCH(B529,admin1,0),1))</f>
        <v/>
      </c>
      <c r="M529" s="49" t="str">
        <f t="shared" ca="1" si="8"/>
        <v/>
      </c>
      <c r="N529" s="49" t="e">
        <f ca="1">IF(#REF!="","",INDEX(admin3_pcode,MATCH(#REF!,OFFSET(admin3_start,MATCH(M529,admin2_linked_pcode,0),0,COUNTIF(admin2_linked_pcode,M529)),0)+MATCH(M529,admin2_linked_pcode,0)-1))</f>
        <v>#REF!</v>
      </c>
    </row>
    <row r="530" spans="12:14" x14ac:dyDescent="0.2">
      <c r="L530" s="49" t="str">
        <f ca="1">IF(B530="","",OFFSET(table_admin1[[#Headers],[ADM1_PT]],MATCH(B530,admin1,0),1))</f>
        <v/>
      </c>
      <c r="M530" s="49" t="str">
        <f t="shared" ca="1" si="8"/>
        <v/>
      </c>
      <c r="N530" s="49" t="e">
        <f ca="1">IF(#REF!="","",INDEX(admin3_pcode,MATCH(#REF!,OFFSET(admin3_start,MATCH(M530,admin2_linked_pcode,0),0,COUNTIF(admin2_linked_pcode,M530)),0)+MATCH(M530,admin2_linked_pcode,0)-1))</f>
        <v>#REF!</v>
      </c>
    </row>
    <row r="531" spans="12:14" x14ac:dyDescent="0.2">
      <c r="L531" s="49" t="str">
        <f ca="1">IF(B531="","",OFFSET(table_admin1[[#Headers],[ADM1_PT]],MATCH(B531,admin1,0),1))</f>
        <v/>
      </c>
      <c r="M531" s="49" t="str">
        <f t="shared" ca="1" si="8"/>
        <v/>
      </c>
      <c r="N531" s="49" t="e">
        <f ca="1">IF(#REF!="","",INDEX(admin3_pcode,MATCH(#REF!,OFFSET(admin3_start,MATCH(M531,admin2_linked_pcode,0),0,COUNTIF(admin2_linked_pcode,M531)),0)+MATCH(M531,admin2_linked_pcode,0)-1))</f>
        <v>#REF!</v>
      </c>
    </row>
    <row r="532" spans="12:14" x14ac:dyDescent="0.2">
      <c r="L532" s="49" t="str">
        <f ca="1">IF(B532="","",OFFSET(table_admin1[[#Headers],[ADM1_PT]],MATCH(B532,admin1,0),1))</f>
        <v/>
      </c>
      <c r="M532" s="49" t="str">
        <f t="shared" ca="1" si="8"/>
        <v/>
      </c>
      <c r="N532" s="49" t="e">
        <f ca="1">IF(#REF!="","",INDEX(admin3_pcode,MATCH(#REF!,OFFSET(admin3_start,MATCH(M532,admin2_linked_pcode,0),0,COUNTIF(admin2_linked_pcode,M532)),0)+MATCH(M532,admin2_linked_pcode,0)-1))</f>
        <v>#REF!</v>
      </c>
    </row>
    <row r="533" spans="12:14" x14ac:dyDescent="0.2">
      <c r="L533" s="49" t="str">
        <f ca="1">IF(B533="","",OFFSET(table_admin1[[#Headers],[ADM1_PT]],MATCH(B533,admin1,0),1))</f>
        <v/>
      </c>
      <c r="M533" s="49" t="str">
        <f t="shared" ca="1" si="8"/>
        <v/>
      </c>
      <c r="N533" s="49" t="e">
        <f ca="1">IF(#REF!="","",INDEX(admin3_pcode,MATCH(#REF!,OFFSET(admin3_start,MATCH(M533,admin2_linked_pcode,0),0,COUNTIF(admin2_linked_pcode,M533)),0)+MATCH(M533,admin2_linked_pcode,0)-1))</f>
        <v>#REF!</v>
      </c>
    </row>
    <row r="534" spans="12:14" x14ac:dyDescent="0.2">
      <c r="L534" s="49" t="str">
        <f ca="1">IF(B534="","",OFFSET(table_admin1[[#Headers],[ADM1_PT]],MATCH(B534,admin1,0),1))</f>
        <v/>
      </c>
      <c r="M534" s="49" t="str">
        <f t="shared" ca="1" si="8"/>
        <v/>
      </c>
      <c r="N534" s="49" t="e">
        <f ca="1">IF(#REF!="","",INDEX(admin3_pcode,MATCH(#REF!,OFFSET(admin3_start,MATCH(M534,admin2_linked_pcode,0),0,COUNTIF(admin2_linked_pcode,M534)),0)+MATCH(M534,admin2_linked_pcode,0)-1))</f>
        <v>#REF!</v>
      </c>
    </row>
    <row r="535" spans="12:14" x14ac:dyDescent="0.2">
      <c r="L535" s="49" t="str">
        <f ca="1">IF(B535="","",OFFSET(table_admin1[[#Headers],[ADM1_PT]],MATCH(B535,admin1,0),1))</f>
        <v/>
      </c>
      <c r="M535" s="49" t="str">
        <f t="shared" ca="1" si="8"/>
        <v/>
      </c>
      <c r="N535" s="49" t="e">
        <f ca="1">IF(#REF!="","",INDEX(admin3_pcode,MATCH(#REF!,OFFSET(admin3_start,MATCH(M535,admin2_linked_pcode,0),0,COUNTIF(admin2_linked_pcode,M535)),0)+MATCH(M535,admin2_linked_pcode,0)-1))</f>
        <v>#REF!</v>
      </c>
    </row>
    <row r="536" spans="12:14" x14ac:dyDescent="0.2">
      <c r="L536" s="49" t="str">
        <f ca="1">IF(B536="","",OFFSET(table_admin1[[#Headers],[ADM1_PT]],MATCH(B536,admin1,0),1))</f>
        <v/>
      </c>
      <c r="M536" s="49" t="str">
        <f t="shared" ca="1" si="8"/>
        <v/>
      </c>
      <c r="N536" s="49" t="e">
        <f ca="1">IF(#REF!="","",INDEX(admin3_pcode,MATCH(#REF!,OFFSET(admin3_start,MATCH(M536,admin2_linked_pcode,0),0,COUNTIF(admin2_linked_pcode,M536)),0)+MATCH(M536,admin2_linked_pcode,0)-1))</f>
        <v>#REF!</v>
      </c>
    </row>
    <row r="537" spans="12:14" x14ac:dyDescent="0.2">
      <c r="L537" s="49" t="str">
        <f ca="1">IF(B537="","",OFFSET(table_admin1[[#Headers],[ADM1_PT]],MATCH(B537,admin1,0),1))</f>
        <v/>
      </c>
      <c r="M537" s="49" t="str">
        <f t="shared" ca="1" si="8"/>
        <v/>
      </c>
      <c r="N537" s="49" t="e">
        <f ca="1">IF(#REF!="","",INDEX(admin3_pcode,MATCH(#REF!,OFFSET(admin3_start,MATCH(M537,admin2_linked_pcode,0),0,COUNTIF(admin2_linked_pcode,M537)),0)+MATCH(M537,admin2_linked_pcode,0)-1))</f>
        <v>#REF!</v>
      </c>
    </row>
    <row r="538" spans="12:14" x14ac:dyDescent="0.2">
      <c r="L538" s="49" t="str">
        <f ca="1">IF(B538="","",OFFSET(table_admin1[[#Headers],[ADM1_PT]],MATCH(B538,admin1,0),1))</f>
        <v/>
      </c>
      <c r="M538" s="49" t="str">
        <f t="shared" ca="1" si="8"/>
        <v/>
      </c>
      <c r="N538" s="49" t="e">
        <f ca="1">IF(#REF!="","",INDEX(admin3_pcode,MATCH(#REF!,OFFSET(admin3_start,MATCH(M538,admin2_linked_pcode,0),0,COUNTIF(admin2_linked_pcode,M538)),0)+MATCH(M538,admin2_linked_pcode,0)-1))</f>
        <v>#REF!</v>
      </c>
    </row>
    <row r="539" spans="12:14" x14ac:dyDescent="0.2">
      <c r="L539" s="49" t="str">
        <f ca="1">IF(B539="","",OFFSET(table_admin1[[#Headers],[ADM1_PT]],MATCH(B539,admin1,0),1))</f>
        <v/>
      </c>
      <c r="M539" s="49" t="str">
        <f t="shared" ca="1" si="8"/>
        <v/>
      </c>
      <c r="N539" s="49" t="e">
        <f ca="1">IF(#REF!="","",INDEX(admin3_pcode,MATCH(#REF!,OFFSET(admin3_start,MATCH(M539,admin2_linked_pcode,0),0,COUNTIF(admin2_linked_pcode,M539)),0)+MATCH(M539,admin2_linked_pcode,0)-1))</f>
        <v>#REF!</v>
      </c>
    </row>
    <row r="540" spans="12:14" x14ac:dyDescent="0.2">
      <c r="L540" s="49" t="str">
        <f ca="1">IF(B540="","",OFFSET(table_admin1[[#Headers],[ADM1_PT]],MATCH(B540,admin1,0),1))</f>
        <v/>
      </c>
      <c r="M540" s="49" t="str">
        <f t="shared" ca="1" si="8"/>
        <v/>
      </c>
      <c r="N540" s="49" t="e">
        <f ca="1">IF(#REF!="","",INDEX(admin3_pcode,MATCH(#REF!,OFFSET(admin3_start,MATCH(M540,admin2_linked_pcode,0),0,COUNTIF(admin2_linked_pcode,M540)),0)+MATCH(M540,admin2_linked_pcode,0)-1))</f>
        <v>#REF!</v>
      </c>
    </row>
    <row r="541" spans="12:14" x14ac:dyDescent="0.2">
      <c r="L541" s="49" t="str">
        <f ca="1">IF(B541="","",OFFSET(table_admin1[[#Headers],[ADM1_PT]],MATCH(B541,admin1,0),1))</f>
        <v/>
      </c>
      <c r="M541" s="49" t="str">
        <f t="shared" ca="1" si="8"/>
        <v/>
      </c>
      <c r="N541" s="49" t="e">
        <f ca="1">IF(#REF!="","",INDEX(admin3_pcode,MATCH(#REF!,OFFSET(admin3_start,MATCH(M541,admin2_linked_pcode,0),0,COUNTIF(admin2_linked_pcode,M541)),0)+MATCH(M541,admin2_linked_pcode,0)-1))</f>
        <v>#REF!</v>
      </c>
    </row>
    <row r="542" spans="12:14" x14ac:dyDescent="0.2">
      <c r="L542" s="49" t="str">
        <f ca="1">IF(B542="","",OFFSET(table_admin1[[#Headers],[ADM1_PT]],MATCH(B542,admin1,0),1))</f>
        <v/>
      </c>
      <c r="M542" s="49" t="str">
        <f t="shared" ca="1" si="8"/>
        <v/>
      </c>
      <c r="N542" s="49" t="e">
        <f ca="1">IF(#REF!="","",INDEX(admin3_pcode,MATCH(#REF!,OFFSET(admin3_start,MATCH(M542,admin2_linked_pcode,0),0,COUNTIF(admin2_linked_pcode,M542)),0)+MATCH(M542,admin2_linked_pcode,0)-1))</f>
        <v>#REF!</v>
      </c>
    </row>
    <row r="543" spans="12:14" x14ac:dyDescent="0.2">
      <c r="L543" s="49" t="str">
        <f ca="1">IF(B543="","",OFFSET(table_admin1[[#Headers],[ADM1_PT]],MATCH(B543,admin1,0),1))</f>
        <v/>
      </c>
      <c r="M543" s="49" t="str">
        <f t="shared" ca="1" si="8"/>
        <v/>
      </c>
      <c r="N543" s="49" t="e">
        <f ca="1">IF(#REF!="","",INDEX(admin3_pcode,MATCH(#REF!,OFFSET(admin3_start,MATCH(M543,admin2_linked_pcode,0),0,COUNTIF(admin2_linked_pcode,M543)),0)+MATCH(M543,admin2_linked_pcode,0)-1))</f>
        <v>#REF!</v>
      </c>
    </row>
    <row r="544" spans="12:14" x14ac:dyDescent="0.2">
      <c r="L544" s="49" t="str">
        <f ca="1">IF(B544="","",OFFSET(table_admin1[[#Headers],[ADM1_PT]],MATCH(B544,admin1,0),1))</f>
        <v/>
      </c>
      <c r="M544" s="49" t="str">
        <f t="shared" ca="1" si="8"/>
        <v/>
      </c>
      <c r="N544" s="49" t="e">
        <f ca="1">IF(#REF!="","",INDEX(admin3_pcode,MATCH(#REF!,OFFSET(admin3_start,MATCH(M544,admin2_linked_pcode,0),0,COUNTIF(admin2_linked_pcode,M544)),0)+MATCH(M544,admin2_linked_pcode,0)-1))</f>
        <v>#REF!</v>
      </c>
    </row>
    <row r="545" spans="12:14" x14ac:dyDescent="0.2">
      <c r="L545" s="49" t="str">
        <f ca="1">IF(B545="","",OFFSET(table_admin1[[#Headers],[ADM1_PT]],MATCH(B545,admin1,0),1))</f>
        <v/>
      </c>
      <c r="M545" s="49" t="str">
        <f t="shared" ca="1" si="8"/>
        <v/>
      </c>
      <c r="N545" s="49" t="e">
        <f ca="1">IF(#REF!="","",INDEX(admin3_pcode,MATCH(#REF!,OFFSET(admin3_start,MATCH(M545,admin2_linked_pcode,0),0,COUNTIF(admin2_linked_pcode,M545)),0)+MATCH(M545,admin2_linked_pcode,0)-1))</f>
        <v>#REF!</v>
      </c>
    </row>
    <row r="546" spans="12:14" x14ac:dyDescent="0.2">
      <c r="L546" s="49" t="str">
        <f ca="1">IF(B546="","",OFFSET(table_admin1[[#Headers],[ADM1_PT]],MATCH(B546,admin1,0),1))</f>
        <v/>
      </c>
      <c r="M546" s="49" t="str">
        <f t="shared" ca="1" si="8"/>
        <v/>
      </c>
      <c r="N546" s="49" t="e">
        <f ca="1">IF(#REF!="","",INDEX(admin3_pcode,MATCH(#REF!,OFFSET(admin3_start,MATCH(M546,admin2_linked_pcode,0),0,COUNTIF(admin2_linked_pcode,M546)),0)+MATCH(M546,admin2_linked_pcode,0)-1))</f>
        <v>#REF!</v>
      </c>
    </row>
    <row r="547" spans="12:14" x14ac:dyDescent="0.2">
      <c r="L547" s="49" t="str">
        <f ca="1">IF(B547="","",OFFSET(table_admin1[[#Headers],[ADM1_PT]],MATCH(B547,admin1,0),1))</f>
        <v/>
      </c>
      <c r="M547" s="49" t="str">
        <f t="shared" ca="1" si="8"/>
        <v/>
      </c>
      <c r="N547" s="49" t="e">
        <f ca="1">IF(#REF!="","",INDEX(admin3_pcode,MATCH(#REF!,OFFSET(admin3_start,MATCH(M547,admin2_linked_pcode,0),0,COUNTIF(admin2_linked_pcode,M547)),0)+MATCH(M547,admin2_linked_pcode,0)-1))</f>
        <v>#REF!</v>
      </c>
    </row>
    <row r="548" spans="12:14" x14ac:dyDescent="0.2">
      <c r="L548" s="49" t="str">
        <f ca="1">IF(B548="","",OFFSET(table_admin1[[#Headers],[ADM1_PT]],MATCH(B548,admin1,0),1))</f>
        <v/>
      </c>
      <c r="M548" s="49" t="str">
        <f t="shared" ca="1" si="8"/>
        <v/>
      </c>
      <c r="N548" s="49" t="e">
        <f ca="1">IF(#REF!="","",INDEX(admin3_pcode,MATCH(#REF!,OFFSET(admin3_start,MATCH(M548,admin2_linked_pcode,0),0,COUNTIF(admin2_linked_pcode,M548)),0)+MATCH(M548,admin2_linked_pcode,0)-1))</f>
        <v>#REF!</v>
      </c>
    </row>
    <row r="549" spans="12:14" x14ac:dyDescent="0.2">
      <c r="L549" s="49" t="str">
        <f ca="1">IF(B549="","",OFFSET(table_admin1[[#Headers],[ADM1_PT]],MATCH(B549,admin1,0),1))</f>
        <v/>
      </c>
      <c r="M549" s="49" t="str">
        <f t="shared" ca="1" si="8"/>
        <v/>
      </c>
      <c r="N549" s="49" t="e">
        <f ca="1">IF(#REF!="","",INDEX(admin3_pcode,MATCH(#REF!,OFFSET(admin3_start,MATCH(M549,admin2_linked_pcode,0),0,COUNTIF(admin2_linked_pcode,M549)),0)+MATCH(M549,admin2_linked_pcode,0)-1))</f>
        <v>#REF!</v>
      </c>
    </row>
    <row r="550" spans="12:14" x14ac:dyDescent="0.2">
      <c r="L550" s="49" t="str">
        <f ca="1">IF(B550="","",OFFSET(table_admin1[[#Headers],[ADM1_PT]],MATCH(B550,admin1,0),1))</f>
        <v/>
      </c>
      <c r="M550" s="49" t="str">
        <f t="shared" ca="1" si="8"/>
        <v/>
      </c>
      <c r="N550" s="49" t="e">
        <f ca="1">IF(#REF!="","",INDEX(admin3_pcode,MATCH(#REF!,OFFSET(admin3_start,MATCH(M550,admin2_linked_pcode,0),0,COUNTIF(admin2_linked_pcode,M550)),0)+MATCH(M550,admin2_linked_pcode,0)-1))</f>
        <v>#REF!</v>
      </c>
    </row>
    <row r="551" spans="12:14" x14ac:dyDescent="0.2">
      <c r="L551" s="49" t="str">
        <f ca="1">IF(B551="","",OFFSET(table_admin1[[#Headers],[ADM1_PT]],MATCH(B551,admin1,0),1))</f>
        <v/>
      </c>
      <c r="M551" s="49" t="str">
        <f t="shared" ca="1" si="8"/>
        <v/>
      </c>
      <c r="N551" s="49" t="e">
        <f ca="1">IF(#REF!="","",INDEX(admin3_pcode,MATCH(#REF!,OFFSET(admin3_start,MATCH(M551,admin2_linked_pcode,0),0,COUNTIF(admin2_linked_pcode,M551)),0)+MATCH(M551,admin2_linked_pcode,0)-1))</f>
        <v>#REF!</v>
      </c>
    </row>
    <row r="552" spans="12:14" x14ac:dyDescent="0.2">
      <c r="L552" s="49" t="str">
        <f ca="1">IF(B552="","",OFFSET(table_admin1[[#Headers],[ADM1_PT]],MATCH(B552,admin1,0),1))</f>
        <v/>
      </c>
      <c r="M552" s="49" t="str">
        <f t="shared" ca="1" si="8"/>
        <v/>
      </c>
      <c r="N552" s="49" t="e">
        <f ca="1">IF(#REF!="","",INDEX(admin3_pcode,MATCH(#REF!,OFFSET(admin3_start,MATCH(M552,admin2_linked_pcode,0),0,COUNTIF(admin2_linked_pcode,M552)),0)+MATCH(M552,admin2_linked_pcode,0)-1))</f>
        <v>#REF!</v>
      </c>
    </row>
    <row r="553" spans="12:14" x14ac:dyDescent="0.2">
      <c r="L553" s="49" t="str">
        <f ca="1">IF(B553="","",OFFSET(table_admin1[[#Headers],[ADM1_PT]],MATCH(B553,admin1,0),1))</f>
        <v/>
      </c>
      <c r="M553" s="49" t="str">
        <f t="shared" ca="1" si="8"/>
        <v/>
      </c>
      <c r="N553" s="49" t="e">
        <f ca="1">IF(#REF!="","",INDEX(admin3_pcode,MATCH(#REF!,OFFSET(admin3_start,MATCH(M553,admin2_linked_pcode,0),0,COUNTIF(admin2_linked_pcode,M553)),0)+MATCH(M553,admin2_linked_pcode,0)-1))</f>
        <v>#REF!</v>
      </c>
    </row>
    <row r="554" spans="12:14" x14ac:dyDescent="0.2">
      <c r="L554" s="49" t="str">
        <f ca="1">IF(B554="","",OFFSET(table_admin1[[#Headers],[ADM1_PT]],MATCH(B554,admin1,0),1))</f>
        <v/>
      </c>
      <c r="M554" s="49" t="str">
        <f t="shared" ca="1" si="8"/>
        <v/>
      </c>
      <c r="N554" s="49" t="e">
        <f ca="1">IF(#REF!="","",INDEX(admin3_pcode,MATCH(#REF!,OFFSET(admin3_start,MATCH(M554,admin2_linked_pcode,0),0,COUNTIF(admin2_linked_pcode,M554)),0)+MATCH(M554,admin2_linked_pcode,0)-1))</f>
        <v>#REF!</v>
      </c>
    </row>
    <row r="555" spans="12:14" x14ac:dyDescent="0.2">
      <c r="L555" s="49" t="str">
        <f ca="1">IF(B555="","",OFFSET(table_admin1[[#Headers],[ADM1_PT]],MATCH(B555,admin1,0),1))</f>
        <v/>
      </c>
      <c r="M555" s="49" t="str">
        <f t="shared" ca="1" si="8"/>
        <v/>
      </c>
      <c r="N555" s="49" t="e">
        <f ca="1">IF(#REF!="","",INDEX(admin3_pcode,MATCH(#REF!,OFFSET(admin3_start,MATCH(M555,admin2_linked_pcode,0),0,COUNTIF(admin2_linked_pcode,M555)),0)+MATCH(M555,admin2_linked_pcode,0)-1))</f>
        <v>#REF!</v>
      </c>
    </row>
    <row r="556" spans="12:14" x14ac:dyDescent="0.2">
      <c r="L556" s="49" t="str">
        <f ca="1">IF(B556="","",OFFSET(table_admin1[[#Headers],[ADM1_PT]],MATCH(B556,admin1,0),1))</f>
        <v/>
      </c>
      <c r="M556" s="49" t="str">
        <f t="shared" ca="1" si="8"/>
        <v/>
      </c>
      <c r="N556" s="49" t="e">
        <f ca="1">IF(#REF!="","",INDEX(admin3_pcode,MATCH(#REF!,OFFSET(admin3_start,MATCH(M556,admin2_linked_pcode,0),0,COUNTIF(admin2_linked_pcode,M556)),0)+MATCH(M556,admin2_linked_pcode,0)-1))</f>
        <v>#REF!</v>
      </c>
    </row>
    <row r="557" spans="12:14" x14ac:dyDescent="0.2">
      <c r="L557" s="49" t="str">
        <f ca="1">IF(B557="","",OFFSET(table_admin1[[#Headers],[ADM1_PT]],MATCH(B557,admin1,0),1))</f>
        <v/>
      </c>
      <c r="M557" s="49" t="str">
        <f t="shared" ref="M557:M620" ca="1" si="9">IF(C557="","",INDEX(admin2_pcode,MATCH(C557,OFFSET(admin2_start,MATCH(L557,admin1_linked_pcode,0),0,COUNTIF(admin1_linked_pcode,L557)),0)+MATCH(L557,admin1_linked_pcode,0)-1))</f>
        <v/>
      </c>
      <c r="N557" s="49" t="e">
        <f ca="1">IF(#REF!="","",INDEX(admin3_pcode,MATCH(#REF!,OFFSET(admin3_start,MATCH(M557,admin2_linked_pcode,0),0,COUNTIF(admin2_linked_pcode,M557)),0)+MATCH(M557,admin2_linked_pcode,0)-1))</f>
        <v>#REF!</v>
      </c>
    </row>
    <row r="558" spans="12:14" x14ac:dyDescent="0.2">
      <c r="L558" s="49" t="str">
        <f ca="1">IF(B558="","",OFFSET(table_admin1[[#Headers],[ADM1_PT]],MATCH(B558,admin1,0),1))</f>
        <v/>
      </c>
      <c r="M558" s="49" t="str">
        <f t="shared" ca="1" si="9"/>
        <v/>
      </c>
      <c r="N558" s="49" t="e">
        <f ca="1">IF(#REF!="","",INDEX(admin3_pcode,MATCH(#REF!,OFFSET(admin3_start,MATCH(M558,admin2_linked_pcode,0),0,COUNTIF(admin2_linked_pcode,M558)),0)+MATCH(M558,admin2_linked_pcode,0)-1))</f>
        <v>#REF!</v>
      </c>
    </row>
    <row r="559" spans="12:14" x14ac:dyDescent="0.2">
      <c r="L559" s="49" t="str">
        <f ca="1">IF(B559="","",OFFSET(table_admin1[[#Headers],[ADM1_PT]],MATCH(B559,admin1,0),1))</f>
        <v/>
      </c>
      <c r="M559" s="49" t="str">
        <f t="shared" ca="1" si="9"/>
        <v/>
      </c>
      <c r="N559" s="49" t="e">
        <f ca="1">IF(#REF!="","",INDEX(admin3_pcode,MATCH(#REF!,OFFSET(admin3_start,MATCH(M559,admin2_linked_pcode,0),0,COUNTIF(admin2_linked_pcode,M559)),0)+MATCH(M559,admin2_linked_pcode,0)-1))</f>
        <v>#REF!</v>
      </c>
    </row>
    <row r="560" spans="12:14" x14ac:dyDescent="0.2">
      <c r="L560" s="49" t="str">
        <f ca="1">IF(B560="","",OFFSET(table_admin1[[#Headers],[ADM1_PT]],MATCH(B560,admin1,0),1))</f>
        <v/>
      </c>
      <c r="M560" s="49" t="str">
        <f t="shared" ca="1" si="9"/>
        <v/>
      </c>
      <c r="N560" s="49" t="e">
        <f ca="1">IF(#REF!="","",INDEX(admin3_pcode,MATCH(#REF!,OFFSET(admin3_start,MATCH(M560,admin2_linked_pcode,0),0,COUNTIF(admin2_linked_pcode,M560)),0)+MATCH(M560,admin2_linked_pcode,0)-1))</f>
        <v>#REF!</v>
      </c>
    </row>
    <row r="561" spans="12:14" x14ac:dyDescent="0.2">
      <c r="L561" s="49" t="str">
        <f ca="1">IF(B561="","",OFFSET(table_admin1[[#Headers],[ADM1_PT]],MATCH(B561,admin1,0),1))</f>
        <v/>
      </c>
      <c r="M561" s="49" t="str">
        <f t="shared" ca="1" si="9"/>
        <v/>
      </c>
      <c r="N561" s="49" t="e">
        <f ca="1">IF(#REF!="","",INDEX(admin3_pcode,MATCH(#REF!,OFFSET(admin3_start,MATCH(M561,admin2_linked_pcode,0),0,COUNTIF(admin2_linked_pcode,M561)),0)+MATCH(M561,admin2_linked_pcode,0)-1))</f>
        <v>#REF!</v>
      </c>
    </row>
    <row r="562" spans="12:14" x14ac:dyDescent="0.2">
      <c r="L562" s="49" t="str">
        <f ca="1">IF(B562="","",OFFSET(table_admin1[[#Headers],[ADM1_PT]],MATCH(B562,admin1,0),1))</f>
        <v/>
      </c>
      <c r="M562" s="49" t="str">
        <f t="shared" ca="1" si="9"/>
        <v/>
      </c>
      <c r="N562" s="49" t="e">
        <f ca="1">IF(#REF!="","",INDEX(admin3_pcode,MATCH(#REF!,OFFSET(admin3_start,MATCH(M562,admin2_linked_pcode,0),0,COUNTIF(admin2_linked_pcode,M562)),0)+MATCH(M562,admin2_linked_pcode,0)-1))</f>
        <v>#REF!</v>
      </c>
    </row>
    <row r="563" spans="12:14" x14ac:dyDescent="0.2">
      <c r="L563" s="49" t="str">
        <f ca="1">IF(B563="","",OFFSET(table_admin1[[#Headers],[ADM1_PT]],MATCH(B563,admin1,0),1))</f>
        <v/>
      </c>
      <c r="M563" s="49" t="str">
        <f t="shared" ca="1" si="9"/>
        <v/>
      </c>
      <c r="N563" s="49" t="e">
        <f ca="1">IF(#REF!="","",INDEX(admin3_pcode,MATCH(#REF!,OFFSET(admin3_start,MATCH(M563,admin2_linked_pcode,0),0,COUNTIF(admin2_linked_pcode,M563)),0)+MATCH(M563,admin2_linked_pcode,0)-1))</f>
        <v>#REF!</v>
      </c>
    </row>
    <row r="564" spans="12:14" x14ac:dyDescent="0.2">
      <c r="L564" s="49" t="str">
        <f ca="1">IF(B564="","",OFFSET(table_admin1[[#Headers],[ADM1_PT]],MATCH(B564,admin1,0),1))</f>
        <v/>
      </c>
      <c r="M564" s="49" t="str">
        <f t="shared" ca="1" si="9"/>
        <v/>
      </c>
      <c r="N564" s="49" t="e">
        <f ca="1">IF(#REF!="","",INDEX(admin3_pcode,MATCH(#REF!,OFFSET(admin3_start,MATCH(M564,admin2_linked_pcode,0),0,COUNTIF(admin2_linked_pcode,M564)),0)+MATCH(M564,admin2_linked_pcode,0)-1))</f>
        <v>#REF!</v>
      </c>
    </row>
    <row r="565" spans="12:14" x14ac:dyDescent="0.2">
      <c r="L565" s="49" t="str">
        <f ca="1">IF(B565="","",OFFSET(table_admin1[[#Headers],[ADM1_PT]],MATCH(B565,admin1,0),1))</f>
        <v/>
      </c>
      <c r="M565" s="49" t="str">
        <f t="shared" ca="1" si="9"/>
        <v/>
      </c>
      <c r="N565" s="49" t="e">
        <f ca="1">IF(#REF!="","",INDEX(admin3_pcode,MATCH(#REF!,OFFSET(admin3_start,MATCH(M565,admin2_linked_pcode,0),0,COUNTIF(admin2_linked_pcode,M565)),0)+MATCH(M565,admin2_linked_pcode,0)-1))</f>
        <v>#REF!</v>
      </c>
    </row>
    <row r="566" spans="12:14" x14ac:dyDescent="0.2">
      <c r="L566" s="49" t="str">
        <f ca="1">IF(B566="","",OFFSET(table_admin1[[#Headers],[ADM1_PT]],MATCH(B566,admin1,0),1))</f>
        <v/>
      </c>
      <c r="M566" s="49" t="str">
        <f t="shared" ca="1" si="9"/>
        <v/>
      </c>
      <c r="N566" s="49" t="e">
        <f ca="1">IF(#REF!="","",INDEX(admin3_pcode,MATCH(#REF!,OFFSET(admin3_start,MATCH(M566,admin2_linked_pcode,0),0,COUNTIF(admin2_linked_pcode,M566)),0)+MATCH(M566,admin2_linked_pcode,0)-1))</f>
        <v>#REF!</v>
      </c>
    </row>
    <row r="567" spans="12:14" x14ac:dyDescent="0.2">
      <c r="L567" s="49" t="str">
        <f ca="1">IF(B567="","",OFFSET(table_admin1[[#Headers],[ADM1_PT]],MATCH(B567,admin1,0),1))</f>
        <v/>
      </c>
      <c r="M567" s="49" t="str">
        <f t="shared" ca="1" si="9"/>
        <v/>
      </c>
      <c r="N567" s="49" t="e">
        <f ca="1">IF(#REF!="","",INDEX(admin3_pcode,MATCH(#REF!,OFFSET(admin3_start,MATCH(M567,admin2_linked_pcode,0),0,COUNTIF(admin2_linked_pcode,M567)),0)+MATCH(M567,admin2_linked_pcode,0)-1))</f>
        <v>#REF!</v>
      </c>
    </row>
    <row r="568" spans="12:14" x14ac:dyDescent="0.2">
      <c r="L568" s="49" t="str">
        <f ca="1">IF(B568="","",OFFSET(table_admin1[[#Headers],[ADM1_PT]],MATCH(B568,admin1,0),1))</f>
        <v/>
      </c>
      <c r="M568" s="49" t="str">
        <f t="shared" ca="1" si="9"/>
        <v/>
      </c>
      <c r="N568" s="49" t="e">
        <f ca="1">IF(#REF!="","",INDEX(admin3_pcode,MATCH(#REF!,OFFSET(admin3_start,MATCH(M568,admin2_linked_pcode,0),0,COUNTIF(admin2_linked_pcode,M568)),0)+MATCH(M568,admin2_linked_pcode,0)-1))</f>
        <v>#REF!</v>
      </c>
    </row>
    <row r="569" spans="12:14" x14ac:dyDescent="0.2">
      <c r="L569" s="49" t="str">
        <f ca="1">IF(B569="","",OFFSET(table_admin1[[#Headers],[ADM1_PT]],MATCH(B569,admin1,0),1))</f>
        <v/>
      </c>
      <c r="M569" s="49" t="str">
        <f t="shared" ca="1" si="9"/>
        <v/>
      </c>
      <c r="N569" s="49" t="e">
        <f ca="1">IF(#REF!="","",INDEX(admin3_pcode,MATCH(#REF!,OFFSET(admin3_start,MATCH(M569,admin2_linked_pcode,0),0,COUNTIF(admin2_linked_pcode,M569)),0)+MATCH(M569,admin2_linked_pcode,0)-1))</f>
        <v>#REF!</v>
      </c>
    </row>
    <row r="570" spans="12:14" x14ac:dyDescent="0.2">
      <c r="L570" s="49" t="str">
        <f ca="1">IF(B570="","",OFFSET(table_admin1[[#Headers],[ADM1_PT]],MATCH(B570,admin1,0),1))</f>
        <v/>
      </c>
      <c r="M570" s="49" t="str">
        <f t="shared" ca="1" si="9"/>
        <v/>
      </c>
      <c r="N570" s="49" t="e">
        <f ca="1">IF(#REF!="","",INDEX(admin3_pcode,MATCH(#REF!,OFFSET(admin3_start,MATCH(M570,admin2_linked_pcode,0),0,COUNTIF(admin2_linked_pcode,M570)),0)+MATCH(M570,admin2_linked_pcode,0)-1))</f>
        <v>#REF!</v>
      </c>
    </row>
    <row r="571" spans="12:14" x14ac:dyDescent="0.2">
      <c r="L571" s="49" t="str">
        <f ca="1">IF(B571="","",OFFSET(table_admin1[[#Headers],[ADM1_PT]],MATCH(B571,admin1,0),1))</f>
        <v/>
      </c>
      <c r="M571" s="49" t="str">
        <f t="shared" ca="1" si="9"/>
        <v/>
      </c>
      <c r="N571" s="49" t="e">
        <f ca="1">IF(#REF!="","",INDEX(admin3_pcode,MATCH(#REF!,OFFSET(admin3_start,MATCH(M571,admin2_linked_pcode,0),0,COUNTIF(admin2_linked_pcode,M571)),0)+MATCH(M571,admin2_linked_pcode,0)-1))</f>
        <v>#REF!</v>
      </c>
    </row>
    <row r="572" spans="12:14" x14ac:dyDescent="0.2">
      <c r="L572" s="49" t="str">
        <f ca="1">IF(B572="","",OFFSET(table_admin1[[#Headers],[ADM1_PT]],MATCH(B572,admin1,0),1))</f>
        <v/>
      </c>
      <c r="M572" s="49" t="str">
        <f t="shared" ca="1" si="9"/>
        <v/>
      </c>
      <c r="N572" s="49" t="e">
        <f ca="1">IF(#REF!="","",INDEX(admin3_pcode,MATCH(#REF!,OFFSET(admin3_start,MATCH(M572,admin2_linked_pcode,0),0,COUNTIF(admin2_linked_pcode,M572)),0)+MATCH(M572,admin2_linked_pcode,0)-1))</f>
        <v>#REF!</v>
      </c>
    </row>
    <row r="573" spans="12:14" x14ac:dyDescent="0.2">
      <c r="L573" s="49" t="str">
        <f ca="1">IF(B573="","",OFFSET(table_admin1[[#Headers],[ADM1_PT]],MATCH(B573,admin1,0),1))</f>
        <v/>
      </c>
      <c r="M573" s="49" t="str">
        <f t="shared" ca="1" si="9"/>
        <v/>
      </c>
      <c r="N573" s="49" t="e">
        <f ca="1">IF(#REF!="","",INDEX(admin3_pcode,MATCH(#REF!,OFFSET(admin3_start,MATCH(M573,admin2_linked_pcode,0),0,COUNTIF(admin2_linked_pcode,M573)),0)+MATCH(M573,admin2_linked_pcode,0)-1))</f>
        <v>#REF!</v>
      </c>
    </row>
    <row r="574" spans="12:14" x14ac:dyDescent="0.2">
      <c r="L574" s="49" t="str">
        <f ca="1">IF(B574="","",OFFSET(table_admin1[[#Headers],[ADM1_PT]],MATCH(B574,admin1,0),1))</f>
        <v/>
      </c>
      <c r="M574" s="49" t="str">
        <f t="shared" ca="1" si="9"/>
        <v/>
      </c>
      <c r="N574" s="49" t="e">
        <f ca="1">IF(#REF!="","",INDEX(admin3_pcode,MATCH(#REF!,OFFSET(admin3_start,MATCH(M574,admin2_linked_pcode,0),0,COUNTIF(admin2_linked_pcode,M574)),0)+MATCH(M574,admin2_linked_pcode,0)-1))</f>
        <v>#REF!</v>
      </c>
    </row>
    <row r="575" spans="12:14" x14ac:dyDescent="0.2">
      <c r="L575" s="49" t="str">
        <f ca="1">IF(B575="","",OFFSET(table_admin1[[#Headers],[ADM1_PT]],MATCH(B575,admin1,0),1))</f>
        <v/>
      </c>
      <c r="M575" s="49" t="str">
        <f t="shared" ca="1" si="9"/>
        <v/>
      </c>
      <c r="N575" s="49" t="e">
        <f ca="1">IF(#REF!="","",INDEX(admin3_pcode,MATCH(#REF!,OFFSET(admin3_start,MATCH(M575,admin2_linked_pcode,0),0,COUNTIF(admin2_linked_pcode,M575)),0)+MATCH(M575,admin2_linked_pcode,0)-1))</f>
        <v>#REF!</v>
      </c>
    </row>
    <row r="576" spans="12:14" x14ac:dyDescent="0.2">
      <c r="L576" s="49" t="str">
        <f ca="1">IF(B576="","",OFFSET(table_admin1[[#Headers],[ADM1_PT]],MATCH(B576,admin1,0),1))</f>
        <v/>
      </c>
      <c r="M576" s="49" t="str">
        <f t="shared" ca="1" si="9"/>
        <v/>
      </c>
      <c r="N576" s="49" t="e">
        <f ca="1">IF(#REF!="","",INDEX(admin3_pcode,MATCH(#REF!,OFFSET(admin3_start,MATCH(M576,admin2_linked_pcode,0),0,COUNTIF(admin2_linked_pcode,M576)),0)+MATCH(M576,admin2_linked_pcode,0)-1))</f>
        <v>#REF!</v>
      </c>
    </row>
    <row r="577" spans="12:14" x14ac:dyDescent="0.2">
      <c r="L577" s="49" t="str">
        <f ca="1">IF(B577="","",OFFSET(table_admin1[[#Headers],[ADM1_PT]],MATCH(B577,admin1,0),1))</f>
        <v/>
      </c>
      <c r="M577" s="49" t="str">
        <f t="shared" ca="1" si="9"/>
        <v/>
      </c>
      <c r="N577" s="49" t="e">
        <f ca="1">IF(#REF!="","",INDEX(admin3_pcode,MATCH(#REF!,OFFSET(admin3_start,MATCH(M577,admin2_linked_pcode,0),0,COUNTIF(admin2_linked_pcode,M577)),0)+MATCH(M577,admin2_linked_pcode,0)-1))</f>
        <v>#REF!</v>
      </c>
    </row>
    <row r="578" spans="12:14" x14ac:dyDescent="0.2">
      <c r="L578" s="49" t="str">
        <f ca="1">IF(B578="","",OFFSET(table_admin1[[#Headers],[ADM1_PT]],MATCH(B578,admin1,0),1))</f>
        <v/>
      </c>
      <c r="M578" s="49" t="str">
        <f t="shared" ca="1" si="9"/>
        <v/>
      </c>
      <c r="N578" s="49" t="e">
        <f ca="1">IF(#REF!="","",INDEX(admin3_pcode,MATCH(#REF!,OFFSET(admin3_start,MATCH(M578,admin2_linked_pcode,0),0,COUNTIF(admin2_linked_pcode,M578)),0)+MATCH(M578,admin2_linked_pcode,0)-1))</f>
        <v>#REF!</v>
      </c>
    </row>
    <row r="579" spans="12:14" x14ac:dyDescent="0.2">
      <c r="L579" s="49" t="str">
        <f ca="1">IF(B579="","",OFFSET(table_admin1[[#Headers],[ADM1_PT]],MATCH(B579,admin1,0),1))</f>
        <v/>
      </c>
      <c r="M579" s="49" t="str">
        <f t="shared" ca="1" si="9"/>
        <v/>
      </c>
      <c r="N579" s="49" t="e">
        <f ca="1">IF(#REF!="","",INDEX(admin3_pcode,MATCH(#REF!,OFFSET(admin3_start,MATCH(M579,admin2_linked_pcode,0),0,COUNTIF(admin2_linked_pcode,M579)),0)+MATCH(M579,admin2_linked_pcode,0)-1))</f>
        <v>#REF!</v>
      </c>
    </row>
    <row r="580" spans="12:14" x14ac:dyDescent="0.2">
      <c r="L580" s="49" t="str">
        <f ca="1">IF(B580="","",OFFSET(table_admin1[[#Headers],[ADM1_PT]],MATCH(B580,admin1,0),1))</f>
        <v/>
      </c>
      <c r="M580" s="49" t="str">
        <f t="shared" ca="1" si="9"/>
        <v/>
      </c>
      <c r="N580" s="49" t="e">
        <f ca="1">IF(#REF!="","",INDEX(admin3_pcode,MATCH(#REF!,OFFSET(admin3_start,MATCH(M580,admin2_linked_pcode,0),0,COUNTIF(admin2_linked_pcode,M580)),0)+MATCH(M580,admin2_linked_pcode,0)-1))</f>
        <v>#REF!</v>
      </c>
    </row>
    <row r="581" spans="12:14" x14ac:dyDescent="0.2">
      <c r="L581" s="49" t="str">
        <f ca="1">IF(B581="","",OFFSET(table_admin1[[#Headers],[ADM1_PT]],MATCH(B581,admin1,0),1))</f>
        <v/>
      </c>
      <c r="M581" s="49" t="str">
        <f t="shared" ca="1" si="9"/>
        <v/>
      </c>
      <c r="N581" s="49" t="e">
        <f ca="1">IF(#REF!="","",INDEX(admin3_pcode,MATCH(#REF!,OFFSET(admin3_start,MATCH(M581,admin2_linked_pcode,0),0,COUNTIF(admin2_linked_pcode,M581)),0)+MATCH(M581,admin2_linked_pcode,0)-1))</f>
        <v>#REF!</v>
      </c>
    </row>
    <row r="582" spans="12:14" x14ac:dyDescent="0.2">
      <c r="L582" s="49" t="str">
        <f ca="1">IF(B582="","",OFFSET(table_admin1[[#Headers],[ADM1_PT]],MATCH(B582,admin1,0),1))</f>
        <v/>
      </c>
      <c r="M582" s="49" t="str">
        <f t="shared" ca="1" si="9"/>
        <v/>
      </c>
      <c r="N582" s="49" t="e">
        <f ca="1">IF(#REF!="","",INDEX(admin3_pcode,MATCH(#REF!,OFFSET(admin3_start,MATCH(M582,admin2_linked_pcode,0),0,COUNTIF(admin2_linked_pcode,M582)),0)+MATCH(M582,admin2_linked_pcode,0)-1))</f>
        <v>#REF!</v>
      </c>
    </row>
    <row r="583" spans="12:14" x14ac:dyDescent="0.2">
      <c r="L583" s="49" t="str">
        <f ca="1">IF(B583="","",OFFSET(table_admin1[[#Headers],[ADM1_PT]],MATCH(B583,admin1,0),1))</f>
        <v/>
      </c>
      <c r="M583" s="49" t="str">
        <f t="shared" ca="1" si="9"/>
        <v/>
      </c>
      <c r="N583" s="49" t="e">
        <f ca="1">IF(#REF!="","",INDEX(admin3_pcode,MATCH(#REF!,OFFSET(admin3_start,MATCH(M583,admin2_linked_pcode,0),0,COUNTIF(admin2_linked_pcode,M583)),0)+MATCH(M583,admin2_linked_pcode,0)-1))</f>
        <v>#REF!</v>
      </c>
    </row>
    <row r="584" spans="12:14" x14ac:dyDescent="0.2">
      <c r="L584" s="49" t="str">
        <f ca="1">IF(B584="","",OFFSET(table_admin1[[#Headers],[ADM1_PT]],MATCH(B584,admin1,0),1))</f>
        <v/>
      </c>
      <c r="M584" s="49" t="str">
        <f t="shared" ca="1" si="9"/>
        <v/>
      </c>
      <c r="N584" s="49" t="e">
        <f ca="1">IF(#REF!="","",INDEX(admin3_pcode,MATCH(#REF!,OFFSET(admin3_start,MATCH(M584,admin2_linked_pcode,0),0,COUNTIF(admin2_linked_pcode,M584)),0)+MATCH(M584,admin2_linked_pcode,0)-1))</f>
        <v>#REF!</v>
      </c>
    </row>
    <row r="585" spans="12:14" x14ac:dyDescent="0.2">
      <c r="L585" s="49" t="str">
        <f ca="1">IF(B585="","",OFFSET(table_admin1[[#Headers],[ADM1_PT]],MATCH(B585,admin1,0),1))</f>
        <v/>
      </c>
      <c r="M585" s="49" t="str">
        <f t="shared" ca="1" si="9"/>
        <v/>
      </c>
      <c r="N585" s="49" t="e">
        <f ca="1">IF(#REF!="","",INDEX(admin3_pcode,MATCH(#REF!,OFFSET(admin3_start,MATCH(M585,admin2_linked_pcode,0),0,COUNTIF(admin2_linked_pcode,M585)),0)+MATCH(M585,admin2_linked_pcode,0)-1))</f>
        <v>#REF!</v>
      </c>
    </row>
    <row r="586" spans="12:14" x14ac:dyDescent="0.2">
      <c r="L586" s="49" t="str">
        <f ca="1">IF(B586="","",OFFSET(table_admin1[[#Headers],[ADM1_PT]],MATCH(B586,admin1,0),1))</f>
        <v/>
      </c>
      <c r="M586" s="49" t="str">
        <f t="shared" ca="1" si="9"/>
        <v/>
      </c>
      <c r="N586" s="49" t="e">
        <f ca="1">IF(#REF!="","",INDEX(admin3_pcode,MATCH(#REF!,OFFSET(admin3_start,MATCH(M586,admin2_linked_pcode,0),0,COUNTIF(admin2_linked_pcode,M586)),0)+MATCH(M586,admin2_linked_pcode,0)-1))</f>
        <v>#REF!</v>
      </c>
    </row>
    <row r="587" spans="12:14" x14ac:dyDescent="0.2">
      <c r="L587" s="49" t="str">
        <f ca="1">IF(B587="","",OFFSET(table_admin1[[#Headers],[ADM1_PT]],MATCH(B587,admin1,0),1))</f>
        <v/>
      </c>
      <c r="M587" s="49" t="str">
        <f t="shared" ca="1" si="9"/>
        <v/>
      </c>
      <c r="N587" s="49" t="e">
        <f ca="1">IF(#REF!="","",INDEX(admin3_pcode,MATCH(#REF!,OFFSET(admin3_start,MATCH(M587,admin2_linked_pcode,0),0,COUNTIF(admin2_linked_pcode,M587)),0)+MATCH(M587,admin2_linked_pcode,0)-1))</f>
        <v>#REF!</v>
      </c>
    </row>
    <row r="588" spans="12:14" x14ac:dyDescent="0.2">
      <c r="L588" s="49" t="str">
        <f ca="1">IF(B588="","",OFFSET(table_admin1[[#Headers],[ADM1_PT]],MATCH(B588,admin1,0),1))</f>
        <v/>
      </c>
      <c r="M588" s="49" t="str">
        <f t="shared" ca="1" si="9"/>
        <v/>
      </c>
      <c r="N588" s="49" t="e">
        <f ca="1">IF(#REF!="","",INDEX(admin3_pcode,MATCH(#REF!,OFFSET(admin3_start,MATCH(M588,admin2_linked_pcode,0),0,COUNTIF(admin2_linked_pcode,M588)),0)+MATCH(M588,admin2_linked_pcode,0)-1))</f>
        <v>#REF!</v>
      </c>
    </row>
    <row r="589" spans="12:14" x14ac:dyDescent="0.2">
      <c r="L589" s="49" t="str">
        <f ca="1">IF(B589="","",OFFSET(table_admin1[[#Headers],[ADM1_PT]],MATCH(B589,admin1,0),1))</f>
        <v/>
      </c>
      <c r="M589" s="49" t="str">
        <f t="shared" ca="1" si="9"/>
        <v/>
      </c>
      <c r="N589" s="49" t="e">
        <f ca="1">IF(#REF!="","",INDEX(admin3_pcode,MATCH(#REF!,OFFSET(admin3_start,MATCH(M589,admin2_linked_pcode,0),0,COUNTIF(admin2_linked_pcode,M589)),0)+MATCH(M589,admin2_linked_pcode,0)-1))</f>
        <v>#REF!</v>
      </c>
    </row>
    <row r="590" spans="12:14" x14ac:dyDescent="0.2">
      <c r="L590" s="49" t="str">
        <f ca="1">IF(B590="","",OFFSET(table_admin1[[#Headers],[ADM1_PT]],MATCH(B590,admin1,0),1))</f>
        <v/>
      </c>
      <c r="M590" s="49" t="str">
        <f t="shared" ca="1" si="9"/>
        <v/>
      </c>
      <c r="N590" s="49" t="e">
        <f ca="1">IF(#REF!="","",INDEX(admin3_pcode,MATCH(#REF!,OFFSET(admin3_start,MATCH(M590,admin2_linked_pcode,0),0,COUNTIF(admin2_linked_pcode,M590)),0)+MATCH(M590,admin2_linked_pcode,0)-1))</f>
        <v>#REF!</v>
      </c>
    </row>
    <row r="591" spans="12:14" x14ac:dyDescent="0.2">
      <c r="L591" s="49" t="str">
        <f ca="1">IF(B591="","",OFFSET(table_admin1[[#Headers],[ADM1_PT]],MATCH(B591,admin1,0),1))</f>
        <v/>
      </c>
      <c r="M591" s="49" t="str">
        <f t="shared" ca="1" si="9"/>
        <v/>
      </c>
      <c r="N591" s="49" t="e">
        <f ca="1">IF(#REF!="","",INDEX(admin3_pcode,MATCH(#REF!,OFFSET(admin3_start,MATCH(M591,admin2_linked_pcode,0),0,COUNTIF(admin2_linked_pcode,M591)),0)+MATCH(M591,admin2_linked_pcode,0)-1))</f>
        <v>#REF!</v>
      </c>
    </row>
    <row r="592" spans="12:14" x14ac:dyDescent="0.2">
      <c r="L592" s="49" t="str">
        <f ca="1">IF(B592="","",OFFSET(table_admin1[[#Headers],[ADM1_PT]],MATCH(B592,admin1,0),1))</f>
        <v/>
      </c>
      <c r="M592" s="49" t="str">
        <f t="shared" ca="1" si="9"/>
        <v/>
      </c>
      <c r="N592" s="49" t="e">
        <f ca="1">IF(#REF!="","",INDEX(admin3_pcode,MATCH(#REF!,OFFSET(admin3_start,MATCH(M592,admin2_linked_pcode,0),0,COUNTIF(admin2_linked_pcode,M592)),0)+MATCH(M592,admin2_linked_pcode,0)-1))</f>
        <v>#REF!</v>
      </c>
    </row>
    <row r="593" spans="12:14" x14ac:dyDescent="0.2">
      <c r="L593" s="49" t="str">
        <f ca="1">IF(B593="","",OFFSET(table_admin1[[#Headers],[ADM1_PT]],MATCH(B593,admin1,0),1))</f>
        <v/>
      </c>
      <c r="M593" s="49" t="str">
        <f t="shared" ca="1" si="9"/>
        <v/>
      </c>
      <c r="N593" s="49" t="e">
        <f ca="1">IF(#REF!="","",INDEX(admin3_pcode,MATCH(#REF!,OFFSET(admin3_start,MATCH(M593,admin2_linked_pcode,0),0,COUNTIF(admin2_linked_pcode,M593)),0)+MATCH(M593,admin2_linked_pcode,0)-1))</f>
        <v>#REF!</v>
      </c>
    </row>
    <row r="594" spans="12:14" x14ac:dyDescent="0.2">
      <c r="L594" s="49" t="str">
        <f ca="1">IF(B594="","",OFFSET(table_admin1[[#Headers],[ADM1_PT]],MATCH(B594,admin1,0),1))</f>
        <v/>
      </c>
      <c r="M594" s="49" t="str">
        <f t="shared" ca="1" si="9"/>
        <v/>
      </c>
      <c r="N594" s="49" t="e">
        <f ca="1">IF(#REF!="","",INDEX(admin3_pcode,MATCH(#REF!,OFFSET(admin3_start,MATCH(M594,admin2_linked_pcode,0),0,COUNTIF(admin2_linked_pcode,M594)),0)+MATCH(M594,admin2_linked_pcode,0)-1))</f>
        <v>#REF!</v>
      </c>
    </row>
    <row r="595" spans="12:14" x14ac:dyDescent="0.2">
      <c r="L595" s="49" t="str">
        <f ca="1">IF(B595="","",OFFSET(table_admin1[[#Headers],[ADM1_PT]],MATCH(B595,admin1,0),1))</f>
        <v/>
      </c>
      <c r="M595" s="49" t="str">
        <f t="shared" ca="1" si="9"/>
        <v/>
      </c>
      <c r="N595" s="49" t="e">
        <f ca="1">IF(#REF!="","",INDEX(admin3_pcode,MATCH(#REF!,OFFSET(admin3_start,MATCH(M595,admin2_linked_pcode,0),0,COUNTIF(admin2_linked_pcode,M595)),0)+MATCH(M595,admin2_linked_pcode,0)-1))</f>
        <v>#REF!</v>
      </c>
    </row>
    <row r="596" spans="12:14" x14ac:dyDescent="0.2">
      <c r="L596" s="49" t="str">
        <f ca="1">IF(B596="","",OFFSET(table_admin1[[#Headers],[ADM1_PT]],MATCH(B596,admin1,0),1))</f>
        <v/>
      </c>
      <c r="M596" s="49" t="str">
        <f t="shared" ca="1" si="9"/>
        <v/>
      </c>
      <c r="N596" s="49" t="e">
        <f ca="1">IF(#REF!="","",INDEX(admin3_pcode,MATCH(#REF!,OFFSET(admin3_start,MATCH(M596,admin2_linked_pcode,0),0,COUNTIF(admin2_linked_pcode,M596)),0)+MATCH(M596,admin2_linked_pcode,0)-1))</f>
        <v>#REF!</v>
      </c>
    </row>
    <row r="597" spans="12:14" x14ac:dyDescent="0.2">
      <c r="L597" s="49" t="str">
        <f ca="1">IF(B597="","",OFFSET(table_admin1[[#Headers],[ADM1_PT]],MATCH(B597,admin1,0),1))</f>
        <v/>
      </c>
      <c r="M597" s="49" t="str">
        <f t="shared" ca="1" si="9"/>
        <v/>
      </c>
      <c r="N597" s="49" t="e">
        <f ca="1">IF(#REF!="","",INDEX(admin3_pcode,MATCH(#REF!,OFFSET(admin3_start,MATCH(M597,admin2_linked_pcode,0),0,COUNTIF(admin2_linked_pcode,M597)),0)+MATCH(M597,admin2_linked_pcode,0)-1))</f>
        <v>#REF!</v>
      </c>
    </row>
    <row r="598" spans="12:14" x14ac:dyDescent="0.2">
      <c r="L598" s="49" t="str">
        <f ca="1">IF(B598="","",OFFSET(table_admin1[[#Headers],[ADM1_PT]],MATCH(B598,admin1,0),1))</f>
        <v/>
      </c>
      <c r="M598" s="49" t="str">
        <f t="shared" ca="1" si="9"/>
        <v/>
      </c>
      <c r="N598" s="49" t="e">
        <f ca="1">IF(#REF!="","",INDEX(admin3_pcode,MATCH(#REF!,OFFSET(admin3_start,MATCH(M598,admin2_linked_pcode,0),0,COUNTIF(admin2_linked_pcode,M598)),0)+MATCH(M598,admin2_linked_pcode,0)-1))</f>
        <v>#REF!</v>
      </c>
    </row>
    <row r="599" spans="12:14" x14ac:dyDescent="0.2">
      <c r="L599" s="49" t="str">
        <f ca="1">IF(B599="","",OFFSET(table_admin1[[#Headers],[ADM1_PT]],MATCH(B599,admin1,0),1))</f>
        <v/>
      </c>
      <c r="M599" s="49" t="str">
        <f t="shared" ca="1" si="9"/>
        <v/>
      </c>
      <c r="N599" s="49" t="e">
        <f ca="1">IF(#REF!="","",INDEX(admin3_pcode,MATCH(#REF!,OFFSET(admin3_start,MATCH(M599,admin2_linked_pcode,0),0,COUNTIF(admin2_linked_pcode,M599)),0)+MATCH(M599,admin2_linked_pcode,0)-1))</f>
        <v>#REF!</v>
      </c>
    </row>
    <row r="600" spans="12:14" x14ac:dyDescent="0.2">
      <c r="L600" s="49" t="str">
        <f ca="1">IF(B600="","",OFFSET(table_admin1[[#Headers],[ADM1_PT]],MATCH(B600,admin1,0),1))</f>
        <v/>
      </c>
      <c r="M600" s="49" t="str">
        <f t="shared" ca="1" si="9"/>
        <v/>
      </c>
      <c r="N600" s="49" t="e">
        <f ca="1">IF(#REF!="","",INDEX(admin3_pcode,MATCH(#REF!,OFFSET(admin3_start,MATCH(M600,admin2_linked_pcode,0),0,COUNTIF(admin2_linked_pcode,M600)),0)+MATCH(M600,admin2_linked_pcode,0)-1))</f>
        <v>#REF!</v>
      </c>
    </row>
    <row r="601" spans="12:14" x14ac:dyDescent="0.2">
      <c r="L601" s="49" t="str">
        <f ca="1">IF(B601="","",OFFSET(table_admin1[[#Headers],[ADM1_PT]],MATCH(B601,admin1,0),1))</f>
        <v/>
      </c>
      <c r="M601" s="49" t="str">
        <f t="shared" ca="1" si="9"/>
        <v/>
      </c>
      <c r="N601" s="49" t="e">
        <f ca="1">IF(#REF!="","",INDEX(admin3_pcode,MATCH(#REF!,OFFSET(admin3_start,MATCH(M601,admin2_linked_pcode,0),0,COUNTIF(admin2_linked_pcode,M601)),0)+MATCH(M601,admin2_linked_pcode,0)-1))</f>
        <v>#REF!</v>
      </c>
    </row>
    <row r="602" spans="12:14" x14ac:dyDescent="0.2">
      <c r="L602" s="49" t="str">
        <f ca="1">IF(B602="","",OFFSET(table_admin1[[#Headers],[ADM1_PT]],MATCH(B602,admin1,0),1))</f>
        <v/>
      </c>
      <c r="M602" s="49" t="str">
        <f t="shared" ca="1" si="9"/>
        <v/>
      </c>
      <c r="N602" s="49" t="e">
        <f ca="1">IF(#REF!="","",INDEX(admin3_pcode,MATCH(#REF!,OFFSET(admin3_start,MATCH(M602,admin2_linked_pcode,0),0,COUNTIF(admin2_linked_pcode,M602)),0)+MATCH(M602,admin2_linked_pcode,0)-1))</f>
        <v>#REF!</v>
      </c>
    </row>
    <row r="603" spans="12:14" x14ac:dyDescent="0.2">
      <c r="L603" s="49" t="str">
        <f ca="1">IF(B603="","",OFFSET(table_admin1[[#Headers],[ADM1_PT]],MATCH(B603,admin1,0),1))</f>
        <v/>
      </c>
      <c r="M603" s="49" t="str">
        <f t="shared" ca="1" si="9"/>
        <v/>
      </c>
      <c r="N603" s="49" t="e">
        <f ca="1">IF(#REF!="","",INDEX(admin3_pcode,MATCH(#REF!,OFFSET(admin3_start,MATCH(M603,admin2_linked_pcode,0),0,COUNTIF(admin2_linked_pcode,M603)),0)+MATCH(M603,admin2_linked_pcode,0)-1))</f>
        <v>#REF!</v>
      </c>
    </row>
    <row r="604" spans="12:14" x14ac:dyDescent="0.2">
      <c r="L604" s="49" t="str">
        <f ca="1">IF(B604="","",OFFSET(table_admin1[[#Headers],[ADM1_PT]],MATCH(B604,admin1,0),1))</f>
        <v/>
      </c>
      <c r="M604" s="49" t="str">
        <f t="shared" ca="1" si="9"/>
        <v/>
      </c>
      <c r="N604" s="49" t="e">
        <f ca="1">IF(#REF!="","",INDEX(admin3_pcode,MATCH(#REF!,OFFSET(admin3_start,MATCH(M604,admin2_linked_pcode,0),0,COUNTIF(admin2_linked_pcode,M604)),0)+MATCH(M604,admin2_linked_pcode,0)-1))</f>
        <v>#REF!</v>
      </c>
    </row>
    <row r="605" spans="12:14" x14ac:dyDescent="0.2">
      <c r="L605" s="49" t="str">
        <f ca="1">IF(B605="","",OFFSET(table_admin1[[#Headers],[ADM1_PT]],MATCH(B605,admin1,0),1))</f>
        <v/>
      </c>
      <c r="M605" s="49" t="str">
        <f t="shared" ca="1" si="9"/>
        <v/>
      </c>
      <c r="N605" s="49" t="e">
        <f ca="1">IF(#REF!="","",INDEX(admin3_pcode,MATCH(#REF!,OFFSET(admin3_start,MATCH(M605,admin2_linked_pcode,0),0,COUNTIF(admin2_linked_pcode,M605)),0)+MATCH(M605,admin2_linked_pcode,0)-1))</f>
        <v>#REF!</v>
      </c>
    </row>
    <row r="606" spans="12:14" x14ac:dyDescent="0.2">
      <c r="L606" s="49" t="str">
        <f ca="1">IF(B606="","",OFFSET(table_admin1[[#Headers],[ADM1_PT]],MATCH(B606,admin1,0),1))</f>
        <v/>
      </c>
      <c r="M606" s="49" t="str">
        <f t="shared" ca="1" si="9"/>
        <v/>
      </c>
      <c r="N606" s="49" t="e">
        <f ca="1">IF(#REF!="","",INDEX(admin3_pcode,MATCH(#REF!,OFFSET(admin3_start,MATCH(M606,admin2_linked_pcode,0),0,COUNTIF(admin2_linked_pcode,M606)),0)+MATCH(M606,admin2_linked_pcode,0)-1))</f>
        <v>#REF!</v>
      </c>
    </row>
    <row r="607" spans="12:14" x14ac:dyDescent="0.2">
      <c r="L607" s="49" t="str">
        <f ca="1">IF(B607="","",OFFSET(table_admin1[[#Headers],[ADM1_PT]],MATCH(B607,admin1,0),1))</f>
        <v/>
      </c>
      <c r="M607" s="49" t="str">
        <f t="shared" ca="1" si="9"/>
        <v/>
      </c>
      <c r="N607" s="49" t="e">
        <f ca="1">IF(#REF!="","",INDEX(admin3_pcode,MATCH(#REF!,OFFSET(admin3_start,MATCH(M607,admin2_linked_pcode,0),0,COUNTIF(admin2_linked_pcode,M607)),0)+MATCH(M607,admin2_linked_pcode,0)-1))</f>
        <v>#REF!</v>
      </c>
    </row>
    <row r="608" spans="12:14" x14ac:dyDescent="0.2">
      <c r="L608" s="49" t="str">
        <f ca="1">IF(B608="","",OFFSET(table_admin1[[#Headers],[ADM1_PT]],MATCH(B608,admin1,0),1))</f>
        <v/>
      </c>
      <c r="M608" s="49" t="str">
        <f t="shared" ca="1" si="9"/>
        <v/>
      </c>
      <c r="N608" s="49" t="e">
        <f ca="1">IF(#REF!="","",INDEX(admin3_pcode,MATCH(#REF!,OFFSET(admin3_start,MATCH(M608,admin2_linked_pcode,0),0,COUNTIF(admin2_linked_pcode,M608)),0)+MATCH(M608,admin2_linked_pcode,0)-1))</f>
        <v>#REF!</v>
      </c>
    </row>
    <row r="609" spans="12:14" x14ac:dyDescent="0.2">
      <c r="L609" s="49" t="str">
        <f ca="1">IF(B609="","",OFFSET(table_admin1[[#Headers],[ADM1_PT]],MATCH(B609,admin1,0),1))</f>
        <v/>
      </c>
      <c r="M609" s="49" t="str">
        <f t="shared" ca="1" si="9"/>
        <v/>
      </c>
      <c r="N609" s="49" t="e">
        <f ca="1">IF(#REF!="","",INDEX(admin3_pcode,MATCH(#REF!,OFFSET(admin3_start,MATCH(M609,admin2_linked_pcode,0),0,COUNTIF(admin2_linked_pcode,M609)),0)+MATCH(M609,admin2_linked_pcode,0)-1))</f>
        <v>#REF!</v>
      </c>
    </row>
    <row r="610" spans="12:14" x14ac:dyDescent="0.2">
      <c r="L610" s="49" t="str">
        <f ca="1">IF(B610="","",OFFSET(table_admin1[[#Headers],[ADM1_PT]],MATCH(B610,admin1,0),1))</f>
        <v/>
      </c>
      <c r="M610" s="49" t="str">
        <f t="shared" ca="1" si="9"/>
        <v/>
      </c>
      <c r="N610" s="49" t="e">
        <f ca="1">IF(#REF!="","",INDEX(admin3_pcode,MATCH(#REF!,OFFSET(admin3_start,MATCH(M610,admin2_linked_pcode,0),0,COUNTIF(admin2_linked_pcode,M610)),0)+MATCH(M610,admin2_linked_pcode,0)-1))</f>
        <v>#REF!</v>
      </c>
    </row>
    <row r="611" spans="12:14" x14ac:dyDescent="0.2">
      <c r="L611" s="49" t="str">
        <f ca="1">IF(B611="","",OFFSET(table_admin1[[#Headers],[ADM1_PT]],MATCH(B611,admin1,0),1))</f>
        <v/>
      </c>
      <c r="M611" s="49" t="str">
        <f t="shared" ca="1" si="9"/>
        <v/>
      </c>
      <c r="N611" s="49" t="e">
        <f ca="1">IF(#REF!="","",INDEX(admin3_pcode,MATCH(#REF!,OFFSET(admin3_start,MATCH(M611,admin2_linked_pcode,0),0,COUNTIF(admin2_linked_pcode,M611)),0)+MATCH(M611,admin2_linked_pcode,0)-1))</f>
        <v>#REF!</v>
      </c>
    </row>
    <row r="612" spans="12:14" x14ac:dyDescent="0.2">
      <c r="L612" s="49" t="str">
        <f ca="1">IF(B612="","",OFFSET(table_admin1[[#Headers],[ADM1_PT]],MATCH(B612,admin1,0),1))</f>
        <v/>
      </c>
      <c r="M612" s="49" t="str">
        <f t="shared" ca="1" si="9"/>
        <v/>
      </c>
      <c r="N612" s="49" t="e">
        <f ca="1">IF(#REF!="","",INDEX(admin3_pcode,MATCH(#REF!,OFFSET(admin3_start,MATCH(M612,admin2_linked_pcode,0),0,COUNTIF(admin2_linked_pcode,M612)),0)+MATCH(M612,admin2_linked_pcode,0)-1))</f>
        <v>#REF!</v>
      </c>
    </row>
    <row r="613" spans="12:14" x14ac:dyDescent="0.2">
      <c r="L613" s="49" t="str">
        <f ca="1">IF(B613="","",OFFSET(table_admin1[[#Headers],[ADM1_PT]],MATCH(B613,admin1,0),1))</f>
        <v/>
      </c>
      <c r="M613" s="49" t="str">
        <f t="shared" ca="1" si="9"/>
        <v/>
      </c>
      <c r="N613" s="49" t="e">
        <f ca="1">IF(#REF!="","",INDEX(admin3_pcode,MATCH(#REF!,OFFSET(admin3_start,MATCH(M613,admin2_linked_pcode,0),0,COUNTIF(admin2_linked_pcode,M613)),0)+MATCH(M613,admin2_linked_pcode,0)-1))</f>
        <v>#REF!</v>
      </c>
    </row>
    <row r="614" spans="12:14" x14ac:dyDescent="0.2">
      <c r="L614" s="49" t="str">
        <f ca="1">IF(B614="","",OFFSET(table_admin1[[#Headers],[ADM1_PT]],MATCH(B614,admin1,0),1))</f>
        <v/>
      </c>
      <c r="M614" s="49" t="str">
        <f t="shared" ca="1" si="9"/>
        <v/>
      </c>
      <c r="N614" s="49" t="e">
        <f ca="1">IF(#REF!="","",INDEX(admin3_pcode,MATCH(#REF!,OFFSET(admin3_start,MATCH(M614,admin2_linked_pcode,0),0,COUNTIF(admin2_linked_pcode,M614)),0)+MATCH(M614,admin2_linked_pcode,0)-1))</f>
        <v>#REF!</v>
      </c>
    </row>
    <row r="615" spans="12:14" x14ac:dyDescent="0.2">
      <c r="L615" s="49" t="str">
        <f ca="1">IF(B615="","",OFFSET(table_admin1[[#Headers],[ADM1_PT]],MATCH(B615,admin1,0),1))</f>
        <v/>
      </c>
      <c r="M615" s="49" t="str">
        <f t="shared" ca="1" si="9"/>
        <v/>
      </c>
      <c r="N615" s="49" t="e">
        <f ca="1">IF(#REF!="","",INDEX(admin3_pcode,MATCH(#REF!,OFFSET(admin3_start,MATCH(M615,admin2_linked_pcode,0),0,COUNTIF(admin2_linked_pcode,M615)),0)+MATCH(M615,admin2_linked_pcode,0)-1))</f>
        <v>#REF!</v>
      </c>
    </row>
    <row r="616" spans="12:14" x14ac:dyDescent="0.2">
      <c r="L616" s="49" t="str">
        <f ca="1">IF(B616="","",OFFSET(table_admin1[[#Headers],[ADM1_PT]],MATCH(B616,admin1,0),1))</f>
        <v/>
      </c>
      <c r="M616" s="49" t="str">
        <f t="shared" ca="1" si="9"/>
        <v/>
      </c>
      <c r="N616" s="49" t="e">
        <f ca="1">IF(#REF!="","",INDEX(admin3_pcode,MATCH(#REF!,OFFSET(admin3_start,MATCH(M616,admin2_linked_pcode,0),0,COUNTIF(admin2_linked_pcode,M616)),0)+MATCH(M616,admin2_linked_pcode,0)-1))</f>
        <v>#REF!</v>
      </c>
    </row>
    <row r="617" spans="12:14" x14ac:dyDescent="0.2">
      <c r="L617" s="49" t="str">
        <f ca="1">IF(B617="","",OFFSET(table_admin1[[#Headers],[ADM1_PT]],MATCH(B617,admin1,0),1))</f>
        <v/>
      </c>
      <c r="M617" s="49" t="str">
        <f t="shared" ca="1" si="9"/>
        <v/>
      </c>
      <c r="N617" s="49" t="e">
        <f ca="1">IF(#REF!="","",INDEX(admin3_pcode,MATCH(#REF!,OFFSET(admin3_start,MATCH(M617,admin2_linked_pcode,0),0,COUNTIF(admin2_linked_pcode,M617)),0)+MATCH(M617,admin2_linked_pcode,0)-1))</f>
        <v>#REF!</v>
      </c>
    </row>
    <row r="618" spans="12:14" x14ac:dyDescent="0.2">
      <c r="L618" s="49" t="str">
        <f ca="1">IF(B618="","",OFFSET(table_admin1[[#Headers],[ADM1_PT]],MATCH(B618,admin1,0),1))</f>
        <v/>
      </c>
      <c r="M618" s="49" t="str">
        <f t="shared" ca="1" si="9"/>
        <v/>
      </c>
      <c r="N618" s="49" t="e">
        <f ca="1">IF(#REF!="","",INDEX(admin3_pcode,MATCH(#REF!,OFFSET(admin3_start,MATCH(M618,admin2_linked_pcode,0),0,COUNTIF(admin2_linked_pcode,M618)),0)+MATCH(M618,admin2_linked_pcode,0)-1))</f>
        <v>#REF!</v>
      </c>
    </row>
    <row r="619" spans="12:14" x14ac:dyDescent="0.2">
      <c r="L619" s="49" t="str">
        <f ca="1">IF(B619="","",OFFSET(table_admin1[[#Headers],[ADM1_PT]],MATCH(B619,admin1,0),1))</f>
        <v/>
      </c>
      <c r="M619" s="49" t="str">
        <f t="shared" ca="1" si="9"/>
        <v/>
      </c>
      <c r="N619" s="49" t="e">
        <f ca="1">IF(#REF!="","",INDEX(admin3_pcode,MATCH(#REF!,OFFSET(admin3_start,MATCH(M619,admin2_linked_pcode,0),0,COUNTIF(admin2_linked_pcode,M619)),0)+MATCH(M619,admin2_linked_pcode,0)-1))</f>
        <v>#REF!</v>
      </c>
    </row>
    <row r="620" spans="12:14" x14ac:dyDescent="0.2">
      <c r="L620" s="49" t="str">
        <f ca="1">IF(B620="","",OFFSET(table_admin1[[#Headers],[ADM1_PT]],MATCH(B620,admin1,0),1))</f>
        <v/>
      </c>
      <c r="M620" s="49" t="str">
        <f t="shared" ca="1" si="9"/>
        <v/>
      </c>
      <c r="N620" s="49" t="e">
        <f ca="1">IF(#REF!="","",INDEX(admin3_pcode,MATCH(#REF!,OFFSET(admin3_start,MATCH(M620,admin2_linked_pcode,0),0,COUNTIF(admin2_linked_pcode,M620)),0)+MATCH(M620,admin2_linked_pcode,0)-1))</f>
        <v>#REF!</v>
      </c>
    </row>
    <row r="621" spans="12:14" x14ac:dyDescent="0.2">
      <c r="L621" s="49" t="str">
        <f ca="1">IF(B621="","",OFFSET(table_admin1[[#Headers],[ADM1_PT]],MATCH(B621,admin1,0),1))</f>
        <v/>
      </c>
      <c r="M621" s="49" t="str">
        <f t="shared" ref="M621:M684" ca="1" si="10">IF(C621="","",INDEX(admin2_pcode,MATCH(C621,OFFSET(admin2_start,MATCH(L621,admin1_linked_pcode,0),0,COUNTIF(admin1_linked_pcode,L621)),0)+MATCH(L621,admin1_linked_pcode,0)-1))</f>
        <v/>
      </c>
      <c r="N621" s="49" t="e">
        <f ca="1">IF(#REF!="","",INDEX(admin3_pcode,MATCH(#REF!,OFFSET(admin3_start,MATCH(M621,admin2_linked_pcode,0),0,COUNTIF(admin2_linked_pcode,M621)),0)+MATCH(M621,admin2_linked_pcode,0)-1))</f>
        <v>#REF!</v>
      </c>
    </row>
    <row r="622" spans="12:14" x14ac:dyDescent="0.2">
      <c r="L622" s="49" t="str">
        <f ca="1">IF(B622="","",OFFSET(table_admin1[[#Headers],[ADM1_PT]],MATCH(B622,admin1,0),1))</f>
        <v/>
      </c>
      <c r="M622" s="49" t="str">
        <f t="shared" ca="1" si="10"/>
        <v/>
      </c>
      <c r="N622" s="49" t="e">
        <f ca="1">IF(#REF!="","",INDEX(admin3_pcode,MATCH(#REF!,OFFSET(admin3_start,MATCH(M622,admin2_linked_pcode,0),0,COUNTIF(admin2_linked_pcode,M622)),0)+MATCH(M622,admin2_linked_pcode,0)-1))</f>
        <v>#REF!</v>
      </c>
    </row>
    <row r="623" spans="12:14" x14ac:dyDescent="0.2">
      <c r="L623" s="49" t="str">
        <f ca="1">IF(B623="","",OFFSET(table_admin1[[#Headers],[ADM1_PT]],MATCH(B623,admin1,0),1))</f>
        <v/>
      </c>
      <c r="M623" s="49" t="str">
        <f t="shared" ca="1" si="10"/>
        <v/>
      </c>
      <c r="N623" s="49" t="e">
        <f ca="1">IF(#REF!="","",INDEX(admin3_pcode,MATCH(#REF!,OFFSET(admin3_start,MATCH(M623,admin2_linked_pcode,0),0,COUNTIF(admin2_linked_pcode,M623)),0)+MATCH(M623,admin2_linked_pcode,0)-1))</f>
        <v>#REF!</v>
      </c>
    </row>
    <row r="624" spans="12:14" x14ac:dyDescent="0.2">
      <c r="L624" s="49" t="str">
        <f ca="1">IF(B624="","",OFFSET(table_admin1[[#Headers],[ADM1_PT]],MATCH(B624,admin1,0),1))</f>
        <v/>
      </c>
      <c r="M624" s="49" t="str">
        <f t="shared" ca="1" si="10"/>
        <v/>
      </c>
      <c r="N624" s="49" t="e">
        <f ca="1">IF(#REF!="","",INDEX(admin3_pcode,MATCH(#REF!,OFFSET(admin3_start,MATCH(M624,admin2_linked_pcode,0),0,COUNTIF(admin2_linked_pcode,M624)),0)+MATCH(M624,admin2_linked_pcode,0)-1))</f>
        <v>#REF!</v>
      </c>
    </row>
    <row r="625" spans="12:14" x14ac:dyDescent="0.2">
      <c r="L625" s="49" t="str">
        <f ca="1">IF(B625="","",OFFSET(table_admin1[[#Headers],[ADM1_PT]],MATCH(B625,admin1,0),1))</f>
        <v/>
      </c>
      <c r="M625" s="49" t="str">
        <f t="shared" ca="1" si="10"/>
        <v/>
      </c>
      <c r="N625" s="49" t="e">
        <f ca="1">IF(#REF!="","",INDEX(admin3_pcode,MATCH(#REF!,OFFSET(admin3_start,MATCH(M625,admin2_linked_pcode,0),0,COUNTIF(admin2_linked_pcode,M625)),0)+MATCH(M625,admin2_linked_pcode,0)-1))</f>
        <v>#REF!</v>
      </c>
    </row>
    <row r="626" spans="12:14" x14ac:dyDescent="0.2">
      <c r="L626" s="49" t="str">
        <f ca="1">IF(B626="","",OFFSET(table_admin1[[#Headers],[ADM1_PT]],MATCH(B626,admin1,0),1))</f>
        <v/>
      </c>
      <c r="M626" s="49" t="str">
        <f t="shared" ca="1" si="10"/>
        <v/>
      </c>
      <c r="N626" s="49" t="e">
        <f ca="1">IF(#REF!="","",INDEX(admin3_pcode,MATCH(#REF!,OFFSET(admin3_start,MATCH(M626,admin2_linked_pcode,0),0,COUNTIF(admin2_linked_pcode,M626)),0)+MATCH(M626,admin2_linked_pcode,0)-1))</f>
        <v>#REF!</v>
      </c>
    </row>
    <row r="627" spans="12:14" x14ac:dyDescent="0.2">
      <c r="L627" s="49" t="str">
        <f ca="1">IF(B627="","",OFFSET(table_admin1[[#Headers],[ADM1_PT]],MATCH(B627,admin1,0),1))</f>
        <v/>
      </c>
      <c r="M627" s="49" t="str">
        <f t="shared" ca="1" si="10"/>
        <v/>
      </c>
      <c r="N627" s="49" t="e">
        <f ca="1">IF(#REF!="","",INDEX(admin3_pcode,MATCH(#REF!,OFFSET(admin3_start,MATCH(M627,admin2_linked_pcode,0),0,COUNTIF(admin2_linked_pcode,M627)),0)+MATCH(M627,admin2_linked_pcode,0)-1))</f>
        <v>#REF!</v>
      </c>
    </row>
    <row r="628" spans="12:14" x14ac:dyDescent="0.2">
      <c r="L628" s="49" t="str">
        <f ca="1">IF(B628="","",OFFSET(table_admin1[[#Headers],[ADM1_PT]],MATCH(B628,admin1,0),1))</f>
        <v/>
      </c>
      <c r="M628" s="49" t="str">
        <f t="shared" ca="1" si="10"/>
        <v/>
      </c>
      <c r="N628" s="49" t="e">
        <f ca="1">IF(#REF!="","",INDEX(admin3_pcode,MATCH(#REF!,OFFSET(admin3_start,MATCH(M628,admin2_linked_pcode,0),0,COUNTIF(admin2_linked_pcode,M628)),0)+MATCH(M628,admin2_linked_pcode,0)-1))</f>
        <v>#REF!</v>
      </c>
    </row>
    <row r="629" spans="12:14" x14ac:dyDescent="0.2">
      <c r="L629" s="49" t="str">
        <f ca="1">IF(B629="","",OFFSET(table_admin1[[#Headers],[ADM1_PT]],MATCH(B629,admin1,0),1))</f>
        <v/>
      </c>
      <c r="M629" s="49" t="str">
        <f t="shared" ca="1" si="10"/>
        <v/>
      </c>
      <c r="N629" s="49" t="e">
        <f ca="1">IF(#REF!="","",INDEX(admin3_pcode,MATCH(#REF!,OFFSET(admin3_start,MATCH(M629,admin2_linked_pcode,0),0,COUNTIF(admin2_linked_pcode,M629)),0)+MATCH(M629,admin2_linked_pcode,0)-1))</f>
        <v>#REF!</v>
      </c>
    </row>
    <row r="630" spans="12:14" x14ac:dyDescent="0.2">
      <c r="L630" s="49" t="str">
        <f ca="1">IF(B630="","",OFFSET(table_admin1[[#Headers],[ADM1_PT]],MATCH(B630,admin1,0),1))</f>
        <v/>
      </c>
      <c r="M630" s="49" t="str">
        <f t="shared" ca="1" si="10"/>
        <v/>
      </c>
      <c r="N630" s="49" t="e">
        <f ca="1">IF(#REF!="","",INDEX(admin3_pcode,MATCH(#REF!,OFFSET(admin3_start,MATCH(M630,admin2_linked_pcode,0),0,COUNTIF(admin2_linked_pcode,M630)),0)+MATCH(M630,admin2_linked_pcode,0)-1))</f>
        <v>#REF!</v>
      </c>
    </row>
    <row r="631" spans="12:14" x14ac:dyDescent="0.2">
      <c r="L631" s="49" t="str">
        <f ca="1">IF(B631="","",OFFSET(table_admin1[[#Headers],[ADM1_PT]],MATCH(B631,admin1,0),1))</f>
        <v/>
      </c>
      <c r="M631" s="49" t="str">
        <f t="shared" ca="1" si="10"/>
        <v/>
      </c>
      <c r="N631" s="49" t="e">
        <f ca="1">IF(#REF!="","",INDEX(admin3_pcode,MATCH(#REF!,OFFSET(admin3_start,MATCH(M631,admin2_linked_pcode,0),0,COUNTIF(admin2_linked_pcode,M631)),0)+MATCH(M631,admin2_linked_pcode,0)-1))</f>
        <v>#REF!</v>
      </c>
    </row>
    <row r="632" spans="12:14" x14ac:dyDescent="0.2">
      <c r="L632" s="49" t="str">
        <f ca="1">IF(B632="","",OFFSET(table_admin1[[#Headers],[ADM1_PT]],MATCH(B632,admin1,0),1))</f>
        <v/>
      </c>
      <c r="M632" s="49" t="str">
        <f t="shared" ca="1" si="10"/>
        <v/>
      </c>
      <c r="N632" s="49" t="e">
        <f ca="1">IF(#REF!="","",INDEX(admin3_pcode,MATCH(#REF!,OFFSET(admin3_start,MATCH(M632,admin2_linked_pcode,0),0,COUNTIF(admin2_linked_pcode,M632)),0)+MATCH(M632,admin2_linked_pcode,0)-1))</f>
        <v>#REF!</v>
      </c>
    </row>
    <row r="633" spans="12:14" x14ac:dyDescent="0.2">
      <c r="L633" s="49" t="str">
        <f ca="1">IF(B633="","",OFFSET(table_admin1[[#Headers],[ADM1_PT]],MATCH(B633,admin1,0),1))</f>
        <v/>
      </c>
      <c r="M633" s="49" t="str">
        <f t="shared" ca="1" si="10"/>
        <v/>
      </c>
      <c r="N633" s="49" t="e">
        <f ca="1">IF(#REF!="","",INDEX(admin3_pcode,MATCH(#REF!,OFFSET(admin3_start,MATCH(M633,admin2_linked_pcode,0),0,COUNTIF(admin2_linked_pcode,M633)),0)+MATCH(M633,admin2_linked_pcode,0)-1))</f>
        <v>#REF!</v>
      </c>
    </row>
    <row r="634" spans="12:14" x14ac:dyDescent="0.2">
      <c r="L634" s="49" t="str">
        <f ca="1">IF(B634="","",OFFSET(table_admin1[[#Headers],[ADM1_PT]],MATCH(B634,admin1,0),1))</f>
        <v/>
      </c>
      <c r="M634" s="49" t="str">
        <f t="shared" ca="1" si="10"/>
        <v/>
      </c>
      <c r="N634" s="49" t="e">
        <f ca="1">IF(#REF!="","",INDEX(admin3_pcode,MATCH(#REF!,OFFSET(admin3_start,MATCH(M634,admin2_linked_pcode,0),0,COUNTIF(admin2_linked_pcode,M634)),0)+MATCH(M634,admin2_linked_pcode,0)-1))</f>
        <v>#REF!</v>
      </c>
    </row>
    <row r="635" spans="12:14" x14ac:dyDescent="0.2">
      <c r="L635" s="49" t="str">
        <f ca="1">IF(B635="","",OFFSET(table_admin1[[#Headers],[ADM1_PT]],MATCH(B635,admin1,0),1))</f>
        <v/>
      </c>
      <c r="M635" s="49" t="str">
        <f t="shared" ca="1" si="10"/>
        <v/>
      </c>
      <c r="N635" s="49" t="e">
        <f ca="1">IF(#REF!="","",INDEX(admin3_pcode,MATCH(#REF!,OFFSET(admin3_start,MATCH(M635,admin2_linked_pcode,0),0,COUNTIF(admin2_linked_pcode,M635)),0)+MATCH(M635,admin2_linked_pcode,0)-1))</f>
        <v>#REF!</v>
      </c>
    </row>
    <row r="636" spans="12:14" x14ac:dyDescent="0.2">
      <c r="L636" s="49" t="str">
        <f ca="1">IF(B636="","",OFFSET(table_admin1[[#Headers],[ADM1_PT]],MATCH(B636,admin1,0),1))</f>
        <v/>
      </c>
      <c r="M636" s="49" t="str">
        <f t="shared" ca="1" si="10"/>
        <v/>
      </c>
      <c r="N636" s="49" t="e">
        <f ca="1">IF(#REF!="","",INDEX(admin3_pcode,MATCH(#REF!,OFFSET(admin3_start,MATCH(M636,admin2_linked_pcode,0),0,COUNTIF(admin2_linked_pcode,M636)),0)+MATCH(M636,admin2_linked_pcode,0)-1))</f>
        <v>#REF!</v>
      </c>
    </row>
    <row r="637" spans="12:14" x14ac:dyDescent="0.2">
      <c r="L637" s="49" t="str">
        <f ca="1">IF(B637="","",OFFSET(table_admin1[[#Headers],[ADM1_PT]],MATCH(B637,admin1,0),1))</f>
        <v/>
      </c>
      <c r="M637" s="49" t="str">
        <f t="shared" ca="1" si="10"/>
        <v/>
      </c>
      <c r="N637" s="49" t="e">
        <f ca="1">IF(#REF!="","",INDEX(admin3_pcode,MATCH(#REF!,OFFSET(admin3_start,MATCH(M637,admin2_linked_pcode,0),0,COUNTIF(admin2_linked_pcode,M637)),0)+MATCH(M637,admin2_linked_pcode,0)-1))</f>
        <v>#REF!</v>
      </c>
    </row>
    <row r="638" spans="12:14" x14ac:dyDescent="0.2">
      <c r="L638" s="49" t="str">
        <f ca="1">IF(B638="","",OFFSET(table_admin1[[#Headers],[ADM1_PT]],MATCH(B638,admin1,0),1))</f>
        <v/>
      </c>
      <c r="M638" s="49" t="str">
        <f t="shared" ca="1" si="10"/>
        <v/>
      </c>
      <c r="N638" s="49" t="e">
        <f ca="1">IF(#REF!="","",INDEX(admin3_pcode,MATCH(#REF!,OFFSET(admin3_start,MATCH(M638,admin2_linked_pcode,0),0,COUNTIF(admin2_linked_pcode,M638)),0)+MATCH(M638,admin2_linked_pcode,0)-1))</f>
        <v>#REF!</v>
      </c>
    </row>
    <row r="639" spans="12:14" x14ac:dyDescent="0.2">
      <c r="L639" s="49" t="str">
        <f ca="1">IF(B639="","",OFFSET(table_admin1[[#Headers],[ADM1_PT]],MATCH(B639,admin1,0),1))</f>
        <v/>
      </c>
      <c r="M639" s="49" t="str">
        <f t="shared" ca="1" si="10"/>
        <v/>
      </c>
      <c r="N639" s="49" t="e">
        <f ca="1">IF(#REF!="","",INDEX(admin3_pcode,MATCH(#REF!,OFFSET(admin3_start,MATCH(M639,admin2_linked_pcode,0),0,COUNTIF(admin2_linked_pcode,M639)),0)+MATCH(M639,admin2_linked_pcode,0)-1))</f>
        <v>#REF!</v>
      </c>
    </row>
    <row r="640" spans="12:14" x14ac:dyDescent="0.2">
      <c r="L640" s="49" t="str">
        <f ca="1">IF(B640="","",OFFSET(table_admin1[[#Headers],[ADM1_PT]],MATCH(B640,admin1,0),1))</f>
        <v/>
      </c>
      <c r="M640" s="49" t="str">
        <f t="shared" ca="1" si="10"/>
        <v/>
      </c>
      <c r="N640" s="49" t="e">
        <f ca="1">IF(#REF!="","",INDEX(admin3_pcode,MATCH(#REF!,OFFSET(admin3_start,MATCH(M640,admin2_linked_pcode,0),0,COUNTIF(admin2_linked_pcode,M640)),0)+MATCH(M640,admin2_linked_pcode,0)-1))</f>
        <v>#REF!</v>
      </c>
    </row>
    <row r="641" spans="12:14" x14ac:dyDescent="0.2">
      <c r="L641" s="49" t="str">
        <f ca="1">IF(B641="","",OFFSET(table_admin1[[#Headers],[ADM1_PT]],MATCH(B641,admin1,0),1))</f>
        <v/>
      </c>
      <c r="M641" s="49" t="str">
        <f t="shared" ca="1" si="10"/>
        <v/>
      </c>
      <c r="N641" s="49" t="e">
        <f ca="1">IF(#REF!="","",INDEX(admin3_pcode,MATCH(#REF!,OFFSET(admin3_start,MATCH(M641,admin2_linked_pcode,0),0,COUNTIF(admin2_linked_pcode,M641)),0)+MATCH(M641,admin2_linked_pcode,0)-1))</f>
        <v>#REF!</v>
      </c>
    </row>
    <row r="642" spans="12:14" x14ac:dyDescent="0.2">
      <c r="L642" s="49" t="str">
        <f ca="1">IF(B642="","",OFFSET(table_admin1[[#Headers],[ADM1_PT]],MATCH(B642,admin1,0),1))</f>
        <v/>
      </c>
      <c r="M642" s="49" t="str">
        <f t="shared" ca="1" si="10"/>
        <v/>
      </c>
      <c r="N642" s="49" t="e">
        <f ca="1">IF(#REF!="","",INDEX(admin3_pcode,MATCH(#REF!,OFFSET(admin3_start,MATCH(M642,admin2_linked_pcode,0),0,COUNTIF(admin2_linked_pcode,M642)),0)+MATCH(M642,admin2_linked_pcode,0)-1))</f>
        <v>#REF!</v>
      </c>
    </row>
    <row r="643" spans="12:14" x14ac:dyDescent="0.2">
      <c r="L643" s="49" t="str">
        <f ca="1">IF(B643="","",OFFSET(table_admin1[[#Headers],[ADM1_PT]],MATCH(B643,admin1,0),1))</f>
        <v/>
      </c>
      <c r="M643" s="49" t="str">
        <f t="shared" ca="1" si="10"/>
        <v/>
      </c>
      <c r="N643" s="49" t="e">
        <f ca="1">IF(#REF!="","",INDEX(admin3_pcode,MATCH(#REF!,OFFSET(admin3_start,MATCH(M643,admin2_linked_pcode,0),0,COUNTIF(admin2_linked_pcode,M643)),0)+MATCH(M643,admin2_linked_pcode,0)-1))</f>
        <v>#REF!</v>
      </c>
    </row>
    <row r="644" spans="12:14" x14ac:dyDescent="0.2">
      <c r="L644" s="49" t="str">
        <f ca="1">IF(B644="","",OFFSET(table_admin1[[#Headers],[ADM1_PT]],MATCH(B644,admin1,0),1))</f>
        <v/>
      </c>
      <c r="M644" s="49" t="str">
        <f t="shared" ca="1" si="10"/>
        <v/>
      </c>
      <c r="N644" s="49" t="e">
        <f ca="1">IF(#REF!="","",INDEX(admin3_pcode,MATCH(#REF!,OFFSET(admin3_start,MATCH(M644,admin2_linked_pcode,0),0,COUNTIF(admin2_linked_pcode,M644)),0)+MATCH(M644,admin2_linked_pcode,0)-1))</f>
        <v>#REF!</v>
      </c>
    </row>
    <row r="645" spans="12:14" x14ac:dyDescent="0.2">
      <c r="L645" s="49" t="str">
        <f ca="1">IF(B645="","",OFFSET(table_admin1[[#Headers],[ADM1_PT]],MATCH(B645,admin1,0),1))</f>
        <v/>
      </c>
      <c r="M645" s="49" t="str">
        <f t="shared" ca="1" si="10"/>
        <v/>
      </c>
      <c r="N645" s="49" t="e">
        <f ca="1">IF(#REF!="","",INDEX(admin3_pcode,MATCH(#REF!,OFFSET(admin3_start,MATCH(M645,admin2_linked_pcode,0),0,COUNTIF(admin2_linked_pcode,M645)),0)+MATCH(M645,admin2_linked_pcode,0)-1))</f>
        <v>#REF!</v>
      </c>
    </row>
    <row r="646" spans="12:14" x14ac:dyDescent="0.2">
      <c r="L646" s="49" t="str">
        <f ca="1">IF(B646="","",OFFSET(table_admin1[[#Headers],[ADM1_PT]],MATCH(B646,admin1,0),1))</f>
        <v/>
      </c>
      <c r="M646" s="49" t="str">
        <f t="shared" ca="1" si="10"/>
        <v/>
      </c>
      <c r="N646" s="49" t="e">
        <f ca="1">IF(#REF!="","",INDEX(admin3_pcode,MATCH(#REF!,OFFSET(admin3_start,MATCH(M646,admin2_linked_pcode,0),0,COUNTIF(admin2_linked_pcode,M646)),0)+MATCH(M646,admin2_linked_pcode,0)-1))</f>
        <v>#REF!</v>
      </c>
    </row>
    <row r="647" spans="12:14" x14ac:dyDescent="0.2">
      <c r="L647" s="49" t="str">
        <f ca="1">IF(B647="","",OFFSET(table_admin1[[#Headers],[ADM1_PT]],MATCH(B647,admin1,0),1))</f>
        <v/>
      </c>
      <c r="M647" s="49" t="str">
        <f t="shared" ca="1" si="10"/>
        <v/>
      </c>
      <c r="N647" s="49" t="e">
        <f ca="1">IF(#REF!="","",INDEX(admin3_pcode,MATCH(#REF!,OFFSET(admin3_start,MATCH(M647,admin2_linked_pcode,0),0,COUNTIF(admin2_linked_pcode,M647)),0)+MATCH(M647,admin2_linked_pcode,0)-1))</f>
        <v>#REF!</v>
      </c>
    </row>
    <row r="648" spans="12:14" x14ac:dyDescent="0.2">
      <c r="L648" s="49" t="str">
        <f ca="1">IF(B648="","",OFFSET(table_admin1[[#Headers],[ADM1_PT]],MATCH(B648,admin1,0),1))</f>
        <v/>
      </c>
      <c r="M648" s="49" t="str">
        <f t="shared" ca="1" si="10"/>
        <v/>
      </c>
      <c r="N648" s="49" t="e">
        <f ca="1">IF(#REF!="","",INDEX(admin3_pcode,MATCH(#REF!,OFFSET(admin3_start,MATCH(M648,admin2_linked_pcode,0),0,COUNTIF(admin2_linked_pcode,M648)),0)+MATCH(M648,admin2_linked_pcode,0)-1))</f>
        <v>#REF!</v>
      </c>
    </row>
    <row r="649" spans="12:14" x14ac:dyDescent="0.2">
      <c r="L649" s="49" t="str">
        <f ca="1">IF(B649="","",OFFSET(table_admin1[[#Headers],[ADM1_PT]],MATCH(B649,admin1,0),1))</f>
        <v/>
      </c>
      <c r="M649" s="49" t="str">
        <f t="shared" ca="1" si="10"/>
        <v/>
      </c>
      <c r="N649" s="49" t="e">
        <f ca="1">IF(#REF!="","",INDEX(admin3_pcode,MATCH(#REF!,OFFSET(admin3_start,MATCH(M649,admin2_linked_pcode,0),0,COUNTIF(admin2_linked_pcode,M649)),0)+MATCH(M649,admin2_linked_pcode,0)-1))</f>
        <v>#REF!</v>
      </c>
    </row>
    <row r="650" spans="12:14" x14ac:dyDescent="0.2">
      <c r="L650" s="49" t="str">
        <f ca="1">IF(B650="","",OFFSET(table_admin1[[#Headers],[ADM1_PT]],MATCH(B650,admin1,0),1))</f>
        <v/>
      </c>
      <c r="M650" s="49" t="str">
        <f t="shared" ca="1" si="10"/>
        <v/>
      </c>
      <c r="N650" s="49" t="e">
        <f ca="1">IF(#REF!="","",INDEX(admin3_pcode,MATCH(#REF!,OFFSET(admin3_start,MATCH(M650,admin2_linked_pcode,0),0,COUNTIF(admin2_linked_pcode,M650)),0)+MATCH(M650,admin2_linked_pcode,0)-1))</f>
        <v>#REF!</v>
      </c>
    </row>
    <row r="651" spans="12:14" x14ac:dyDescent="0.2">
      <c r="L651" s="49" t="str">
        <f ca="1">IF(B651="","",OFFSET(table_admin1[[#Headers],[ADM1_PT]],MATCH(B651,admin1,0),1))</f>
        <v/>
      </c>
      <c r="M651" s="49" t="str">
        <f t="shared" ca="1" si="10"/>
        <v/>
      </c>
      <c r="N651" s="49" t="e">
        <f ca="1">IF(#REF!="","",INDEX(admin3_pcode,MATCH(#REF!,OFFSET(admin3_start,MATCH(M651,admin2_linked_pcode,0),0,COUNTIF(admin2_linked_pcode,M651)),0)+MATCH(M651,admin2_linked_pcode,0)-1))</f>
        <v>#REF!</v>
      </c>
    </row>
    <row r="652" spans="12:14" x14ac:dyDescent="0.2">
      <c r="L652" s="49" t="str">
        <f ca="1">IF(B652="","",OFFSET(table_admin1[[#Headers],[ADM1_PT]],MATCH(B652,admin1,0),1))</f>
        <v/>
      </c>
      <c r="M652" s="49" t="str">
        <f t="shared" ca="1" si="10"/>
        <v/>
      </c>
      <c r="N652" s="49" t="e">
        <f ca="1">IF(#REF!="","",INDEX(admin3_pcode,MATCH(#REF!,OFFSET(admin3_start,MATCH(M652,admin2_linked_pcode,0),0,COUNTIF(admin2_linked_pcode,M652)),0)+MATCH(M652,admin2_linked_pcode,0)-1))</f>
        <v>#REF!</v>
      </c>
    </row>
    <row r="653" spans="12:14" x14ac:dyDescent="0.2">
      <c r="L653" s="49" t="str">
        <f ca="1">IF(B653="","",OFFSET(table_admin1[[#Headers],[ADM1_PT]],MATCH(B653,admin1,0),1))</f>
        <v/>
      </c>
      <c r="M653" s="49" t="str">
        <f t="shared" ca="1" si="10"/>
        <v/>
      </c>
      <c r="N653" s="49" t="e">
        <f ca="1">IF(#REF!="","",INDEX(admin3_pcode,MATCH(#REF!,OFFSET(admin3_start,MATCH(M653,admin2_linked_pcode,0),0,COUNTIF(admin2_linked_pcode,M653)),0)+MATCH(M653,admin2_linked_pcode,0)-1))</f>
        <v>#REF!</v>
      </c>
    </row>
    <row r="654" spans="12:14" x14ac:dyDescent="0.2">
      <c r="L654" s="49" t="str">
        <f ca="1">IF(B654="","",OFFSET(table_admin1[[#Headers],[ADM1_PT]],MATCH(B654,admin1,0),1))</f>
        <v/>
      </c>
      <c r="M654" s="49" t="str">
        <f t="shared" ca="1" si="10"/>
        <v/>
      </c>
      <c r="N654" s="49" t="e">
        <f ca="1">IF(#REF!="","",INDEX(admin3_pcode,MATCH(#REF!,OFFSET(admin3_start,MATCH(M654,admin2_linked_pcode,0),0,COUNTIF(admin2_linked_pcode,M654)),0)+MATCH(M654,admin2_linked_pcode,0)-1))</f>
        <v>#REF!</v>
      </c>
    </row>
    <row r="655" spans="12:14" x14ac:dyDescent="0.2">
      <c r="L655" s="49" t="str">
        <f ca="1">IF(B655="","",OFFSET(table_admin1[[#Headers],[ADM1_PT]],MATCH(B655,admin1,0),1))</f>
        <v/>
      </c>
      <c r="M655" s="49" t="str">
        <f t="shared" ca="1" si="10"/>
        <v/>
      </c>
      <c r="N655" s="49" t="e">
        <f ca="1">IF(#REF!="","",INDEX(admin3_pcode,MATCH(#REF!,OFFSET(admin3_start,MATCH(M655,admin2_linked_pcode,0),0,COUNTIF(admin2_linked_pcode,M655)),0)+MATCH(M655,admin2_linked_pcode,0)-1))</f>
        <v>#REF!</v>
      </c>
    </row>
    <row r="656" spans="12:14" x14ac:dyDescent="0.2">
      <c r="L656" s="49" t="str">
        <f ca="1">IF(B656="","",OFFSET(table_admin1[[#Headers],[ADM1_PT]],MATCH(B656,admin1,0),1))</f>
        <v/>
      </c>
      <c r="M656" s="49" t="str">
        <f t="shared" ca="1" si="10"/>
        <v/>
      </c>
      <c r="N656" s="49" t="e">
        <f ca="1">IF(#REF!="","",INDEX(admin3_pcode,MATCH(#REF!,OFFSET(admin3_start,MATCH(M656,admin2_linked_pcode,0),0,COUNTIF(admin2_linked_pcode,M656)),0)+MATCH(M656,admin2_linked_pcode,0)-1))</f>
        <v>#REF!</v>
      </c>
    </row>
    <row r="657" spans="12:14" x14ac:dyDescent="0.2">
      <c r="L657" s="49" t="str">
        <f ca="1">IF(B657="","",OFFSET(table_admin1[[#Headers],[ADM1_PT]],MATCH(B657,admin1,0),1))</f>
        <v/>
      </c>
      <c r="M657" s="49" t="str">
        <f t="shared" ca="1" si="10"/>
        <v/>
      </c>
      <c r="N657" s="49" t="e">
        <f ca="1">IF(#REF!="","",INDEX(admin3_pcode,MATCH(#REF!,OFFSET(admin3_start,MATCH(M657,admin2_linked_pcode,0),0,COUNTIF(admin2_linked_pcode,M657)),0)+MATCH(M657,admin2_linked_pcode,0)-1))</f>
        <v>#REF!</v>
      </c>
    </row>
    <row r="658" spans="12:14" x14ac:dyDescent="0.2">
      <c r="L658" s="49" t="str">
        <f ca="1">IF(B658="","",OFFSET(table_admin1[[#Headers],[ADM1_PT]],MATCH(B658,admin1,0),1))</f>
        <v/>
      </c>
      <c r="M658" s="49" t="str">
        <f t="shared" ca="1" si="10"/>
        <v/>
      </c>
      <c r="N658" s="49" t="e">
        <f ca="1">IF(#REF!="","",INDEX(admin3_pcode,MATCH(#REF!,OFFSET(admin3_start,MATCH(M658,admin2_linked_pcode,0),0,COUNTIF(admin2_linked_pcode,M658)),0)+MATCH(M658,admin2_linked_pcode,0)-1))</f>
        <v>#REF!</v>
      </c>
    </row>
    <row r="659" spans="12:14" x14ac:dyDescent="0.2">
      <c r="L659" s="49" t="str">
        <f ca="1">IF(B659="","",OFFSET(table_admin1[[#Headers],[ADM1_PT]],MATCH(B659,admin1,0),1))</f>
        <v/>
      </c>
      <c r="M659" s="49" t="str">
        <f t="shared" ca="1" si="10"/>
        <v/>
      </c>
      <c r="N659" s="49" t="e">
        <f ca="1">IF(#REF!="","",INDEX(admin3_pcode,MATCH(#REF!,OFFSET(admin3_start,MATCH(M659,admin2_linked_pcode,0),0,COUNTIF(admin2_linked_pcode,M659)),0)+MATCH(M659,admin2_linked_pcode,0)-1))</f>
        <v>#REF!</v>
      </c>
    </row>
    <row r="660" spans="12:14" x14ac:dyDescent="0.2">
      <c r="L660" s="49" t="str">
        <f ca="1">IF(B660="","",OFFSET(table_admin1[[#Headers],[ADM1_PT]],MATCH(B660,admin1,0),1))</f>
        <v/>
      </c>
      <c r="M660" s="49" t="str">
        <f t="shared" ca="1" si="10"/>
        <v/>
      </c>
      <c r="N660" s="49" t="e">
        <f ca="1">IF(#REF!="","",INDEX(admin3_pcode,MATCH(#REF!,OFFSET(admin3_start,MATCH(M660,admin2_linked_pcode,0),0,COUNTIF(admin2_linked_pcode,M660)),0)+MATCH(M660,admin2_linked_pcode,0)-1))</f>
        <v>#REF!</v>
      </c>
    </row>
    <row r="661" spans="12:14" x14ac:dyDescent="0.2">
      <c r="L661" s="49" t="str">
        <f ca="1">IF(B661="","",OFFSET(table_admin1[[#Headers],[ADM1_PT]],MATCH(B661,admin1,0),1))</f>
        <v/>
      </c>
      <c r="M661" s="49" t="str">
        <f t="shared" ca="1" si="10"/>
        <v/>
      </c>
      <c r="N661" s="49" t="e">
        <f ca="1">IF(#REF!="","",INDEX(admin3_pcode,MATCH(#REF!,OFFSET(admin3_start,MATCH(M661,admin2_linked_pcode,0),0,COUNTIF(admin2_linked_pcode,M661)),0)+MATCH(M661,admin2_linked_pcode,0)-1))</f>
        <v>#REF!</v>
      </c>
    </row>
    <row r="662" spans="12:14" x14ac:dyDescent="0.2">
      <c r="L662" s="49" t="str">
        <f ca="1">IF(B662="","",OFFSET(table_admin1[[#Headers],[ADM1_PT]],MATCH(B662,admin1,0),1))</f>
        <v/>
      </c>
      <c r="M662" s="49" t="str">
        <f t="shared" ca="1" si="10"/>
        <v/>
      </c>
      <c r="N662" s="49" t="e">
        <f ca="1">IF(#REF!="","",INDEX(admin3_pcode,MATCH(#REF!,OFFSET(admin3_start,MATCH(M662,admin2_linked_pcode,0),0,COUNTIF(admin2_linked_pcode,M662)),0)+MATCH(M662,admin2_linked_pcode,0)-1))</f>
        <v>#REF!</v>
      </c>
    </row>
    <row r="663" spans="12:14" x14ac:dyDescent="0.2">
      <c r="L663" s="49" t="str">
        <f ca="1">IF(B663="","",OFFSET(table_admin1[[#Headers],[ADM1_PT]],MATCH(B663,admin1,0),1))</f>
        <v/>
      </c>
      <c r="M663" s="49" t="str">
        <f t="shared" ca="1" si="10"/>
        <v/>
      </c>
      <c r="N663" s="49" t="e">
        <f ca="1">IF(#REF!="","",INDEX(admin3_pcode,MATCH(#REF!,OFFSET(admin3_start,MATCH(M663,admin2_linked_pcode,0),0,COUNTIF(admin2_linked_pcode,M663)),0)+MATCH(M663,admin2_linked_pcode,0)-1))</f>
        <v>#REF!</v>
      </c>
    </row>
    <row r="664" spans="12:14" x14ac:dyDescent="0.2">
      <c r="L664" s="49" t="str">
        <f ca="1">IF(B664="","",OFFSET(table_admin1[[#Headers],[ADM1_PT]],MATCH(B664,admin1,0),1))</f>
        <v/>
      </c>
      <c r="M664" s="49" t="str">
        <f t="shared" ca="1" si="10"/>
        <v/>
      </c>
      <c r="N664" s="49" t="e">
        <f ca="1">IF(#REF!="","",INDEX(admin3_pcode,MATCH(#REF!,OFFSET(admin3_start,MATCH(M664,admin2_linked_pcode,0),0,COUNTIF(admin2_linked_pcode,M664)),0)+MATCH(M664,admin2_linked_pcode,0)-1))</f>
        <v>#REF!</v>
      </c>
    </row>
    <row r="665" spans="12:14" x14ac:dyDescent="0.2">
      <c r="L665" s="49" t="str">
        <f ca="1">IF(B665="","",OFFSET(table_admin1[[#Headers],[ADM1_PT]],MATCH(B665,admin1,0),1))</f>
        <v/>
      </c>
      <c r="M665" s="49" t="str">
        <f t="shared" ca="1" si="10"/>
        <v/>
      </c>
      <c r="N665" s="49" t="e">
        <f ca="1">IF(#REF!="","",INDEX(admin3_pcode,MATCH(#REF!,OFFSET(admin3_start,MATCH(M665,admin2_linked_pcode,0),0,COUNTIF(admin2_linked_pcode,M665)),0)+MATCH(M665,admin2_linked_pcode,0)-1))</f>
        <v>#REF!</v>
      </c>
    </row>
    <row r="666" spans="12:14" x14ac:dyDescent="0.2">
      <c r="L666" s="49" t="str">
        <f ca="1">IF(B666="","",OFFSET(table_admin1[[#Headers],[ADM1_PT]],MATCH(B666,admin1,0),1))</f>
        <v/>
      </c>
      <c r="M666" s="49" t="str">
        <f t="shared" ca="1" si="10"/>
        <v/>
      </c>
      <c r="N666" s="49" t="e">
        <f ca="1">IF(#REF!="","",INDEX(admin3_pcode,MATCH(#REF!,OFFSET(admin3_start,MATCH(M666,admin2_linked_pcode,0),0,COUNTIF(admin2_linked_pcode,M666)),0)+MATCH(M666,admin2_linked_pcode,0)-1))</f>
        <v>#REF!</v>
      </c>
    </row>
    <row r="667" spans="12:14" x14ac:dyDescent="0.2">
      <c r="L667" s="49" t="str">
        <f ca="1">IF(B667="","",OFFSET(table_admin1[[#Headers],[ADM1_PT]],MATCH(B667,admin1,0),1))</f>
        <v/>
      </c>
      <c r="M667" s="49" t="str">
        <f t="shared" ca="1" si="10"/>
        <v/>
      </c>
      <c r="N667" s="49" t="e">
        <f ca="1">IF(#REF!="","",INDEX(admin3_pcode,MATCH(#REF!,OFFSET(admin3_start,MATCH(M667,admin2_linked_pcode,0),0,COUNTIF(admin2_linked_pcode,M667)),0)+MATCH(M667,admin2_linked_pcode,0)-1))</f>
        <v>#REF!</v>
      </c>
    </row>
    <row r="668" spans="12:14" x14ac:dyDescent="0.2">
      <c r="L668" s="49" t="str">
        <f ca="1">IF(B668="","",OFFSET(table_admin1[[#Headers],[ADM1_PT]],MATCH(B668,admin1,0),1))</f>
        <v/>
      </c>
      <c r="M668" s="49" t="str">
        <f t="shared" ca="1" si="10"/>
        <v/>
      </c>
      <c r="N668" s="49" t="e">
        <f ca="1">IF(#REF!="","",INDEX(admin3_pcode,MATCH(#REF!,OFFSET(admin3_start,MATCH(M668,admin2_linked_pcode,0),0,COUNTIF(admin2_linked_pcode,M668)),0)+MATCH(M668,admin2_linked_pcode,0)-1))</f>
        <v>#REF!</v>
      </c>
    </row>
    <row r="669" spans="12:14" x14ac:dyDescent="0.2">
      <c r="L669" s="49" t="str">
        <f ca="1">IF(B669="","",OFFSET(table_admin1[[#Headers],[ADM1_PT]],MATCH(B669,admin1,0),1))</f>
        <v/>
      </c>
      <c r="M669" s="49" t="str">
        <f t="shared" ca="1" si="10"/>
        <v/>
      </c>
      <c r="N669" s="49" t="e">
        <f ca="1">IF(#REF!="","",INDEX(admin3_pcode,MATCH(#REF!,OFFSET(admin3_start,MATCH(M669,admin2_linked_pcode,0),0,COUNTIF(admin2_linked_pcode,M669)),0)+MATCH(M669,admin2_linked_pcode,0)-1))</f>
        <v>#REF!</v>
      </c>
    </row>
    <row r="670" spans="12:14" x14ac:dyDescent="0.2">
      <c r="L670" s="49" t="str">
        <f ca="1">IF(B670="","",OFFSET(table_admin1[[#Headers],[ADM1_PT]],MATCH(B670,admin1,0),1))</f>
        <v/>
      </c>
      <c r="M670" s="49" t="str">
        <f t="shared" ca="1" si="10"/>
        <v/>
      </c>
      <c r="N670" s="49" t="e">
        <f ca="1">IF(#REF!="","",INDEX(admin3_pcode,MATCH(#REF!,OFFSET(admin3_start,MATCH(M670,admin2_linked_pcode,0),0,COUNTIF(admin2_linked_pcode,M670)),0)+MATCH(M670,admin2_linked_pcode,0)-1))</f>
        <v>#REF!</v>
      </c>
    </row>
    <row r="671" spans="12:14" x14ac:dyDescent="0.2">
      <c r="L671" s="49" t="str">
        <f ca="1">IF(B671="","",OFFSET(table_admin1[[#Headers],[ADM1_PT]],MATCH(B671,admin1,0),1))</f>
        <v/>
      </c>
      <c r="M671" s="49" t="str">
        <f t="shared" ca="1" si="10"/>
        <v/>
      </c>
      <c r="N671" s="49" t="e">
        <f ca="1">IF(#REF!="","",INDEX(admin3_pcode,MATCH(#REF!,OFFSET(admin3_start,MATCH(M671,admin2_linked_pcode,0),0,COUNTIF(admin2_linked_pcode,M671)),0)+MATCH(M671,admin2_linked_pcode,0)-1))</f>
        <v>#REF!</v>
      </c>
    </row>
    <row r="672" spans="12:14" x14ac:dyDescent="0.2">
      <c r="L672" s="49" t="str">
        <f ca="1">IF(B672="","",OFFSET(table_admin1[[#Headers],[ADM1_PT]],MATCH(B672,admin1,0),1))</f>
        <v/>
      </c>
      <c r="M672" s="49" t="str">
        <f t="shared" ca="1" si="10"/>
        <v/>
      </c>
      <c r="N672" s="49" t="e">
        <f ca="1">IF(#REF!="","",INDEX(admin3_pcode,MATCH(#REF!,OFFSET(admin3_start,MATCH(M672,admin2_linked_pcode,0),0,COUNTIF(admin2_linked_pcode,M672)),0)+MATCH(M672,admin2_linked_pcode,0)-1))</f>
        <v>#REF!</v>
      </c>
    </row>
    <row r="673" spans="12:14" x14ac:dyDescent="0.2">
      <c r="L673" s="49" t="str">
        <f ca="1">IF(B673="","",OFFSET(table_admin1[[#Headers],[ADM1_PT]],MATCH(B673,admin1,0),1))</f>
        <v/>
      </c>
      <c r="M673" s="49" t="str">
        <f t="shared" ca="1" si="10"/>
        <v/>
      </c>
      <c r="N673" s="49" t="e">
        <f ca="1">IF(#REF!="","",INDEX(admin3_pcode,MATCH(#REF!,OFFSET(admin3_start,MATCH(M673,admin2_linked_pcode,0),0,COUNTIF(admin2_linked_pcode,M673)),0)+MATCH(M673,admin2_linked_pcode,0)-1))</f>
        <v>#REF!</v>
      </c>
    </row>
    <row r="674" spans="12:14" x14ac:dyDescent="0.2">
      <c r="L674" s="49" t="str">
        <f ca="1">IF(B674="","",OFFSET(table_admin1[[#Headers],[ADM1_PT]],MATCH(B674,admin1,0),1))</f>
        <v/>
      </c>
      <c r="M674" s="49" t="str">
        <f t="shared" ca="1" si="10"/>
        <v/>
      </c>
      <c r="N674" s="49" t="e">
        <f ca="1">IF(#REF!="","",INDEX(admin3_pcode,MATCH(#REF!,OFFSET(admin3_start,MATCH(M674,admin2_linked_pcode,0),0,COUNTIF(admin2_linked_pcode,M674)),0)+MATCH(M674,admin2_linked_pcode,0)-1))</f>
        <v>#REF!</v>
      </c>
    </row>
    <row r="675" spans="12:14" x14ac:dyDescent="0.2">
      <c r="L675" s="49" t="str">
        <f ca="1">IF(B675="","",OFFSET(table_admin1[[#Headers],[ADM1_PT]],MATCH(B675,admin1,0),1))</f>
        <v/>
      </c>
      <c r="M675" s="49" t="str">
        <f t="shared" ca="1" si="10"/>
        <v/>
      </c>
      <c r="N675" s="49" t="e">
        <f ca="1">IF(#REF!="","",INDEX(admin3_pcode,MATCH(#REF!,OFFSET(admin3_start,MATCH(M675,admin2_linked_pcode,0),0,COUNTIF(admin2_linked_pcode,M675)),0)+MATCH(M675,admin2_linked_pcode,0)-1))</f>
        <v>#REF!</v>
      </c>
    </row>
    <row r="676" spans="12:14" x14ac:dyDescent="0.2">
      <c r="L676" s="49" t="str">
        <f ca="1">IF(B676="","",OFFSET(table_admin1[[#Headers],[ADM1_PT]],MATCH(B676,admin1,0),1))</f>
        <v/>
      </c>
      <c r="M676" s="49" t="str">
        <f t="shared" ca="1" si="10"/>
        <v/>
      </c>
      <c r="N676" s="49" t="e">
        <f ca="1">IF(#REF!="","",INDEX(admin3_pcode,MATCH(#REF!,OFFSET(admin3_start,MATCH(M676,admin2_linked_pcode,0),0,COUNTIF(admin2_linked_pcode,M676)),0)+MATCH(M676,admin2_linked_pcode,0)-1))</f>
        <v>#REF!</v>
      </c>
    </row>
    <row r="677" spans="12:14" x14ac:dyDescent="0.2">
      <c r="L677" s="49" t="str">
        <f ca="1">IF(B677="","",OFFSET(table_admin1[[#Headers],[ADM1_PT]],MATCH(B677,admin1,0),1))</f>
        <v/>
      </c>
      <c r="M677" s="49" t="str">
        <f t="shared" ca="1" si="10"/>
        <v/>
      </c>
      <c r="N677" s="49" t="e">
        <f ca="1">IF(#REF!="","",INDEX(admin3_pcode,MATCH(#REF!,OFFSET(admin3_start,MATCH(M677,admin2_linked_pcode,0),0,COUNTIF(admin2_linked_pcode,M677)),0)+MATCH(M677,admin2_linked_pcode,0)-1))</f>
        <v>#REF!</v>
      </c>
    </row>
    <row r="678" spans="12:14" x14ac:dyDescent="0.2">
      <c r="L678" s="49" t="str">
        <f ca="1">IF(B678="","",OFFSET(table_admin1[[#Headers],[ADM1_PT]],MATCH(B678,admin1,0),1))</f>
        <v/>
      </c>
      <c r="M678" s="49" t="str">
        <f t="shared" ca="1" si="10"/>
        <v/>
      </c>
      <c r="N678" s="49" t="e">
        <f ca="1">IF(#REF!="","",INDEX(admin3_pcode,MATCH(#REF!,OFFSET(admin3_start,MATCH(M678,admin2_linked_pcode,0),0,COUNTIF(admin2_linked_pcode,M678)),0)+MATCH(M678,admin2_linked_pcode,0)-1))</f>
        <v>#REF!</v>
      </c>
    </row>
    <row r="679" spans="12:14" x14ac:dyDescent="0.2">
      <c r="L679" s="49" t="str">
        <f ca="1">IF(B679="","",OFFSET(table_admin1[[#Headers],[ADM1_PT]],MATCH(B679,admin1,0),1))</f>
        <v/>
      </c>
      <c r="M679" s="49" t="str">
        <f t="shared" ca="1" si="10"/>
        <v/>
      </c>
      <c r="N679" s="49" t="e">
        <f ca="1">IF(#REF!="","",INDEX(admin3_pcode,MATCH(#REF!,OFFSET(admin3_start,MATCH(M679,admin2_linked_pcode,0),0,COUNTIF(admin2_linked_pcode,M679)),0)+MATCH(M679,admin2_linked_pcode,0)-1))</f>
        <v>#REF!</v>
      </c>
    </row>
    <row r="680" spans="12:14" x14ac:dyDescent="0.2">
      <c r="L680" s="49" t="str">
        <f ca="1">IF(B680="","",OFFSET(table_admin1[[#Headers],[ADM1_PT]],MATCH(B680,admin1,0),1))</f>
        <v/>
      </c>
      <c r="M680" s="49" t="str">
        <f t="shared" ca="1" si="10"/>
        <v/>
      </c>
      <c r="N680" s="49" t="e">
        <f ca="1">IF(#REF!="","",INDEX(admin3_pcode,MATCH(#REF!,OFFSET(admin3_start,MATCH(M680,admin2_linked_pcode,0),0,COUNTIF(admin2_linked_pcode,M680)),0)+MATCH(M680,admin2_linked_pcode,0)-1))</f>
        <v>#REF!</v>
      </c>
    </row>
    <row r="681" spans="12:14" x14ac:dyDescent="0.2">
      <c r="L681" s="49" t="str">
        <f ca="1">IF(B681="","",OFFSET(table_admin1[[#Headers],[ADM1_PT]],MATCH(B681,admin1,0),1))</f>
        <v/>
      </c>
      <c r="M681" s="49" t="str">
        <f t="shared" ca="1" si="10"/>
        <v/>
      </c>
      <c r="N681" s="49" t="e">
        <f ca="1">IF(#REF!="","",INDEX(admin3_pcode,MATCH(#REF!,OFFSET(admin3_start,MATCH(M681,admin2_linked_pcode,0),0,COUNTIF(admin2_linked_pcode,M681)),0)+MATCH(M681,admin2_linked_pcode,0)-1))</f>
        <v>#REF!</v>
      </c>
    </row>
    <row r="682" spans="12:14" x14ac:dyDescent="0.2">
      <c r="L682" s="49" t="str">
        <f ca="1">IF(B682="","",OFFSET(table_admin1[[#Headers],[ADM1_PT]],MATCH(B682,admin1,0),1))</f>
        <v/>
      </c>
      <c r="M682" s="49" t="str">
        <f t="shared" ca="1" si="10"/>
        <v/>
      </c>
      <c r="N682" s="49" t="e">
        <f ca="1">IF(#REF!="","",INDEX(admin3_pcode,MATCH(#REF!,OFFSET(admin3_start,MATCH(M682,admin2_linked_pcode,0),0,COUNTIF(admin2_linked_pcode,M682)),0)+MATCH(M682,admin2_linked_pcode,0)-1))</f>
        <v>#REF!</v>
      </c>
    </row>
    <row r="683" spans="12:14" x14ac:dyDescent="0.2">
      <c r="L683" s="49" t="str">
        <f ca="1">IF(B683="","",OFFSET(table_admin1[[#Headers],[ADM1_PT]],MATCH(B683,admin1,0),1))</f>
        <v/>
      </c>
      <c r="M683" s="49" t="str">
        <f t="shared" ca="1" si="10"/>
        <v/>
      </c>
      <c r="N683" s="49" t="e">
        <f ca="1">IF(#REF!="","",INDEX(admin3_pcode,MATCH(#REF!,OFFSET(admin3_start,MATCH(M683,admin2_linked_pcode,0),0,COUNTIF(admin2_linked_pcode,M683)),0)+MATCH(M683,admin2_linked_pcode,0)-1))</f>
        <v>#REF!</v>
      </c>
    </row>
    <row r="684" spans="12:14" x14ac:dyDescent="0.2">
      <c r="L684" s="49" t="str">
        <f ca="1">IF(B684="","",OFFSET(table_admin1[[#Headers],[ADM1_PT]],MATCH(B684,admin1,0),1))</f>
        <v/>
      </c>
      <c r="M684" s="49" t="str">
        <f t="shared" ca="1" si="10"/>
        <v/>
      </c>
      <c r="N684" s="49" t="e">
        <f ca="1">IF(#REF!="","",INDEX(admin3_pcode,MATCH(#REF!,OFFSET(admin3_start,MATCH(M684,admin2_linked_pcode,0),0,COUNTIF(admin2_linked_pcode,M684)),0)+MATCH(M684,admin2_linked_pcode,0)-1))</f>
        <v>#REF!</v>
      </c>
    </row>
    <row r="685" spans="12:14" x14ac:dyDescent="0.2">
      <c r="L685" s="49" t="str">
        <f ca="1">IF(B685="","",OFFSET(table_admin1[[#Headers],[ADM1_PT]],MATCH(B685,admin1,0),1))</f>
        <v/>
      </c>
      <c r="M685" s="49" t="str">
        <f t="shared" ref="M685:M748" ca="1" si="11">IF(C685="","",INDEX(admin2_pcode,MATCH(C685,OFFSET(admin2_start,MATCH(L685,admin1_linked_pcode,0),0,COUNTIF(admin1_linked_pcode,L685)),0)+MATCH(L685,admin1_linked_pcode,0)-1))</f>
        <v/>
      </c>
      <c r="N685" s="49" t="e">
        <f ca="1">IF(#REF!="","",INDEX(admin3_pcode,MATCH(#REF!,OFFSET(admin3_start,MATCH(M685,admin2_linked_pcode,0),0,COUNTIF(admin2_linked_pcode,M685)),0)+MATCH(M685,admin2_linked_pcode,0)-1))</f>
        <v>#REF!</v>
      </c>
    </row>
    <row r="686" spans="12:14" x14ac:dyDescent="0.2">
      <c r="L686" s="49" t="str">
        <f ca="1">IF(B686="","",OFFSET(table_admin1[[#Headers],[ADM1_PT]],MATCH(B686,admin1,0),1))</f>
        <v/>
      </c>
      <c r="M686" s="49" t="str">
        <f t="shared" ca="1" si="11"/>
        <v/>
      </c>
      <c r="N686" s="49" t="e">
        <f ca="1">IF(#REF!="","",INDEX(admin3_pcode,MATCH(#REF!,OFFSET(admin3_start,MATCH(M686,admin2_linked_pcode,0),0,COUNTIF(admin2_linked_pcode,M686)),0)+MATCH(M686,admin2_linked_pcode,0)-1))</f>
        <v>#REF!</v>
      </c>
    </row>
    <row r="687" spans="12:14" x14ac:dyDescent="0.2">
      <c r="L687" s="49" t="str">
        <f ca="1">IF(B687="","",OFFSET(table_admin1[[#Headers],[ADM1_PT]],MATCH(B687,admin1,0),1))</f>
        <v/>
      </c>
      <c r="M687" s="49" t="str">
        <f t="shared" ca="1" si="11"/>
        <v/>
      </c>
      <c r="N687" s="49" t="e">
        <f ca="1">IF(#REF!="","",INDEX(admin3_pcode,MATCH(#REF!,OFFSET(admin3_start,MATCH(M687,admin2_linked_pcode,0),0,COUNTIF(admin2_linked_pcode,M687)),0)+MATCH(M687,admin2_linked_pcode,0)-1))</f>
        <v>#REF!</v>
      </c>
    </row>
    <row r="688" spans="12:14" x14ac:dyDescent="0.2">
      <c r="L688" s="49" t="str">
        <f ca="1">IF(B688="","",OFFSET(table_admin1[[#Headers],[ADM1_PT]],MATCH(B688,admin1,0),1))</f>
        <v/>
      </c>
      <c r="M688" s="49" t="str">
        <f t="shared" ca="1" si="11"/>
        <v/>
      </c>
      <c r="N688" s="49" t="e">
        <f ca="1">IF(#REF!="","",INDEX(admin3_pcode,MATCH(#REF!,OFFSET(admin3_start,MATCH(M688,admin2_linked_pcode,0),0,COUNTIF(admin2_linked_pcode,M688)),0)+MATCH(M688,admin2_linked_pcode,0)-1))</f>
        <v>#REF!</v>
      </c>
    </row>
    <row r="689" spans="12:14" x14ac:dyDescent="0.2">
      <c r="L689" s="49" t="str">
        <f ca="1">IF(B689="","",OFFSET(table_admin1[[#Headers],[ADM1_PT]],MATCH(B689,admin1,0),1))</f>
        <v/>
      </c>
      <c r="M689" s="49" t="str">
        <f t="shared" ca="1" si="11"/>
        <v/>
      </c>
      <c r="N689" s="49" t="e">
        <f ca="1">IF(#REF!="","",INDEX(admin3_pcode,MATCH(#REF!,OFFSET(admin3_start,MATCH(M689,admin2_linked_pcode,0),0,COUNTIF(admin2_linked_pcode,M689)),0)+MATCH(M689,admin2_linked_pcode,0)-1))</f>
        <v>#REF!</v>
      </c>
    </row>
    <row r="690" spans="12:14" x14ac:dyDescent="0.2">
      <c r="L690" s="49" t="str">
        <f ca="1">IF(B690="","",OFFSET(table_admin1[[#Headers],[ADM1_PT]],MATCH(B690,admin1,0),1))</f>
        <v/>
      </c>
      <c r="M690" s="49" t="str">
        <f t="shared" ca="1" si="11"/>
        <v/>
      </c>
      <c r="N690" s="49" t="e">
        <f ca="1">IF(#REF!="","",INDEX(admin3_pcode,MATCH(#REF!,OFFSET(admin3_start,MATCH(M690,admin2_linked_pcode,0),0,COUNTIF(admin2_linked_pcode,M690)),0)+MATCH(M690,admin2_linked_pcode,0)-1))</f>
        <v>#REF!</v>
      </c>
    </row>
    <row r="691" spans="12:14" x14ac:dyDescent="0.2">
      <c r="L691" s="49" t="str">
        <f ca="1">IF(B691="","",OFFSET(table_admin1[[#Headers],[ADM1_PT]],MATCH(B691,admin1,0),1))</f>
        <v/>
      </c>
      <c r="M691" s="49" t="str">
        <f t="shared" ca="1" si="11"/>
        <v/>
      </c>
      <c r="N691" s="49" t="e">
        <f ca="1">IF(#REF!="","",INDEX(admin3_pcode,MATCH(#REF!,OFFSET(admin3_start,MATCH(M691,admin2_linked_pcode,0),0,COUNTIF(admin2_linked_pcode,M691)),0)+MATCH(M691,admin2_linked_pcode,0)-1))</f>
        <v>#REF!</v>
      </c>
    </row>
    <row r="692" spans="12:14" x14ac:dyDescent="0.2">
      <c r="L692" s="49" t="str">
        <f ca="1">IF(B692="","",OFFSET(table_admin1[[#Headers],[ADM1_PT]],MATCH(B692,admin1,0),1))</f>
        <v/>
      </c>
      <c r="M692" s="49" t="str">
        <f t="shared" ca="1" si="11"/>
        <v/>
      </c>
      <c r="N692" s="49" t="e">
        <f ca="1">IF(#REF!="","",INDEX(admin3_pcode,MATCH(#REF!,OFFSET(admin3_start,MATCH(M692,admin2_linked_pcode,0),0,COUNTIF(admin2_linked_pcode,M692)),0)+MATCH(M692,admin2_linked_pcode,0)-1))</f>
        <v>#REF!</v>
      </c>
    </row>
    <row r="693" spans="12:14" x14ac:dyDescent="0.2">
      <c r="L693" s="49" t="str">
        <f ca="1">IF(B693="","",OFFSET(table_admin1[[#Headers],[ADM1_PT]],MATCH(B693,admin1,0),1))</f>
        <v/>
      </c>
      <c r="M693" s="49" t="str">
        <f t="shared" ca="1" si="11"/>
        <v/>
      </c>
      <c r="N693" s="49" t="e">
        <f ca="1">IF(#REF!="","",INDEX(admin3_pcode,MATCH(#REF!,OFFSET(admin3_start,MATCH(M693,admin2_linked_pcode,0),0,COUNTIF(admin2_linked_pcode,M693)),0)+MATCH(M693,admin2_linked_pcode,0)-1))</f>
        <v>#REF!</v>
      </c>
    </row>
    <row r="694" spans="12:14" x14ac:dyDescent="0.2">
      <c r="L694" s="49" t="str">
        <f ca="1">IF(B694="","",OFFSET(table_admin1[[#Headers],[ADM1_PT]],MATCH(B694,admin1,0),1))</f>
        <v/>
      </c>
      <c r="M694" s="49" t="str">
        <f t="shared" ca="1" si="11"/>
        <v/>
      </c>
      <c r="N694" s="49" t="e">
        <f ca="1">IF(#REF!="","",INDEX(admin3_pcode,MATCH(#REF!,OFFSET(admin3_start,MATCH(M694,admin2_linked_pcode,0),0,COUNTIF(admin2_linked_pcode,M694)),0)+MATCH(M694,admin2_linked_pcode,0)-1))</f>
        <v>#REF!</v>
      </c>
    </row>
    <row r="695" spans="12:14" x14ac:dyDescent="0.2">
      <c r="L695" s="49" t="str">
        <f ca="1">IF(B695="","",OFFSET(table_admin1[[#Headers],[ADM1_PT]],MATCH(B695,admin1,0),1))</f>
        <v/>
      </c>
      <c r="M695" s="49" t="str">
        <f t="shared" ca="1" si="11"/>
        <v/>
      </c>
      <c r="N695" s="49" t="e">
        <f ca="1">IF(#REF!="","",INDEX(admin3_pcode,MATCH(#REF!,OFFSET(admin3_start,MATCH(M695,admin2_linked_pcode,0),0,COUNTIF(admin2_linked_pcode,M695)),0)+MATCH(M695,admin2_linked_pcode,0)-1))</f>
        <v>#REF!</v>
      </c>
    </row>
    <row r="696" spans="12:14" x14ac:dyDescent="0.2">
      <c r="L696" s="49" t="str">
        <f ca="1">IF(B696="","",OFFSET(table_admin1[[#Headers],[ADM1_PT]],MATCH(B696,admin1,0),1))</f>
        <v/>
      </c>
      <c r="M696" s="49" t="str">
        <f t="shared" ca="1" si="11"/>
        <v/>
      </c>
      <c r="N696" s="49" t="e">
        <f ca="1">IF(#REF!="","",INDEX(admin3_pcode,MATCH(#REF!,OFFSET(admin3_start,MATCH(M696,admin2_linked_pcode,0),0,COUNTIF(admin2_linked_pcode,M696)),0)+MATCH(M696,admin2_linked_pcode,0)-1))</f>
        <v>#REF!</v>
      </c>
    </row>
    <row r="697" spans="12:14" x14ac:dyDescent="0.2">
      <c r="L697" s="49" t="str">
        <f ca="1">IF(B697="","",OFFSET(table_admin1[[#Headers],[ADM1_PT]],MATCH(B697,admin1,0),1))</f>
        <v/>
      </c>
      <c r="M697" s="49" t="str">
        <f t="shared" ca="1" si="11"/>
        <v/>
      </c>
      <c r="N697" s="49" t="e">
        <f ca="1">IF(#REF!="","",INDEX(admin3_pcode,MATCH(#REF!,OFFSET(admin3_start,MATCH(M697,admin2_linked_pcode,0),0,COUNTIF(admin2_linked_pcode,M697)),0)+MATCH(M697,admin2_linked_pcode,0)-1))</f>
        <v>#REF!</v>
      </c>
    </row>
    <row r="698" spans="12:14" x14ac:dyDescent="0.2">
      <c r="L698" s="49" t="str">
        <f ca="1">IF(B698="","",OFFSET(table_admin1[[#Headers],[ADM1_PT]],MATCH(B698,admin1,0),1))</f>
        <v/>
      </c>
      <c r="M698" s="49" t="str">
        <f t="shared" ca="1" si="11"/>
        <v/>
      </c>
      <c r="N698" s="49" t="e">
        <f ca="1">IF(#REF!="","",INDEX(admin3_pcode,MATCH(#REF!,OFFSET(admin3_start,MATCH(M698,admin2_linked_pcode,0),0,COUNTIF(admin2_linked_pcode,M698)),0)+MATCH(M698,admin2_linked_pcode,0)-1))</f>
        <v>#REF!</v>
      </c>
    </row>
    <row r="699" spans="12:14" x14ac:dyDescent="0.2">
      <c r="L699" s="49" t="str">
        <f ca="1">IF(B699="","",OFFSET(table_admin1[[#Headers],[ADM1_PT]],MATCH(B699,admin1,0),1))</f>
        <v/>
      </c>
      <c r="M699" s="49" t="str">
        <f t="shared" ca="1" si="11"/>
        <v/>
      </c>
      <c r="N699" s="49" t="e">
        <f ca="1">IF(#REF!="","",INDEX(admin3_pcode,MATCH(#REF!,OFFSET(admin3_start,MATCH(M699,admin2_linked_pcode,0),0,COUNTIF(admin2_linked_pcode,M699)),0)+MATCH(M699,admin2_linked_pcode,0)-1))</f>
        <v>#REF!</v>
      </c>
    </row>
    <row r="700" spans="12:14" x14ac:dyDescent="0.2">
      <c r="L700" s="49" t="str">
        <f ca="1">IF(B700="","",OFFSET(table_admin1[[#Headers],[ADM1_PT]],MATCH(B700,admin1,0),1))</f>
        <v/>
      </c>
      <c r="M700" s="49" t="str">
        <f t="shared" ca="1" si="11"/>
        <v/>
      </c>
      <c r="N700" s="49" t="e">
        <f ca="1">IF(#REF!="","",INDEX(admin3_pcode,MATCH(#REF!,OFFSET(admin3_start,MATCH(M700,admin2_linked_pcode,0),0,COUNTIF(admin2_linked_pcode,M700)),0)+MATCH(M700,admin2_linked_pcode,0)-1))</f>
        <v>#REF!</v>
      </c>
    </row>
    <row r="701" spans="12:14" x14ac:dyDescent="0.2">
      <c r="L701" s="49" t="str">
        <f ca="1">IF(B701="","",OFFSET(table_admin1[[#Headers],[ADM1_PT]],MATCH(B701,admin1,0),1))</f>
        <v/>
      </c>
      <c r="M701" s="49" t="str">
        <f t="shared" ca="1" si="11"/>
        <v/>
      </c>
      <c r="N701" s="49" t="e">
        <f ca="1">IF(#REF!="","",INDEX(admin3_pcode,MATCH(#REF!,OFFSET(admin3_start,MATCH(M701,admin2_linked_pcode,0),0,COUNTIF(admin2_linked_pcode,M701)),0)+MATCH(M701,admin2_linked_pcode,0)-1))</f>
        <v>#REF!</v>
      </c>
    </row>
    <row r="702" spans="12:14" x14ac:dyDescent="0.2">
      <c r="L702" s="49" t="str">
        <f ca="1">IF(B702="","",OFFSET(table_admin1[[#Headers],[ADM1_PT]],MATCH(B702,admin1,0),1))</f>
        <v/>
      </c>
      <c r="M702" s="49" t="str">
        <f t="shared" ca="1" si="11"/>
        <v/>
      </c>
      <c r="N702" s="49" t="e">
        <f ca="1">IF(#REF!="","",INDEX(admin3_pcode,MATCH(#REF!,OFFSET(admin3_start,MATCH(M702,admin2_linked_pcode,0),0,COUNTIF(admin2_linked_pcode,M702)),0)+MATCH(M702,admin2_linked_pcode,0)-1))</f>
        <v>#REF!</v>
      </c>
    </row>
    <row r="703" spans="12:14" x14ac:dyDescent="0.2">
      <c r="L703" s="49" t="str">
        <f ca="1">IF(B703="","",OFFSET(table_admin1[[#Headers],[ADM1_PT]],MATCH(B703,admin1,0),1))</f>
        <v/>
      </c>
      <c r="M703" s="49" t="str">
        <f t="shared" ca="1" si="11"/>
        <v/>
      </c>
      <c r="N703" s="49" t="e">
        <f ca="1">IF(#REF!="","",INDEX(admin3_pcode,MATCH(#REF!,OFFSET(admin3_start,MATCH(M703,admin2_linked_pcode,0),0,COUNTIF(admin2_linked_pcode,M703)),0)+MATCH(M703,admin2_linked_pcode,0)-1))</f>
        <v>#REF!</v>
      </c>
    </row>
    <row r="704" spans="12:14" x14ac:dyDescent="0.2">
      <c r="L704" s="49" t="str">
        <f ca="1">IF(B704="","",OFFSET(table_admin1[[#Headers],[ADM1_PT]],MATCH(B704,admin1,0),1))</f>
        <v/>
      </c>
      <c r="M704" s="49" t="str">
        <f t="shared" ca="1" si="11"/>
        <v/>
      </c>
      <c r="N704" s="49" t="e">
        <f ca="1">IF(#REF!="","",INDEX(admin3_pcode,MATCH(#REF!,OFFSET(admin3_start,MATCH(M704,admin2_linked_pcode,0),0,COUNTIF(admin2_linked_pcode,M704)),0)+MATCH(M704,admin2_linked_pcode,0)-1))</f>
        <v>#REF!</v>
      </c>
    </row>
    <row r="705" spans="12:14" x14ac:dyDescent="0.2">
      <c r="L705" s="49" t="str">
        <f ca="1">IF(B705="","",OFFSET(table_admin1[[#Headers],[ADM1_PT]],MATCH(B705,admin1,0),1))</f>
        <v/>
      </c>
      <c r="M705" s="49" t="str">
        <f t="shared" ca="1" si="11"/>
        <v/>
      </c>
      <c r="N705" s="49" t="e">
        <f ca="1">IF(#REF!="","",INDEX(admin3_pcode,MATCH(#REF!,OFFSET(admin3_start,MATCH(M705,admin2_linked_pcode,0),0,COUNTIF(admin2_linked_pcode,M705)),0)+MATCH(M705,admin2_linked_pcode,0)-1))</f>
        <v>#REF!</v>
      </c>
    </row>
    <row r="706" spans="12:14" x14ac:dyDescent="0.2">
      <c r="L706" s="49" t="str">
        <f ca="1">IF(B706="","",OFFSET(table_admin1[[#Headers],[ADM1_PT]],MATCH(B706,admin1,0),1))</f>
        <v/>
      </c>
      <c r="M706" s="49" t="str">
        <f t="shared" ca="1" si="11"/>
        <v/>
      </c>
      <c r="N706" s="49" t="e">
        <f ca="1">IF(#REF!="","",INDEX(admin3_pcode,MATCH(#REF!,OFFSET(admin3_start,MATCH(M706,admin2_linked_pcode,0),0,COUNTIF(admin2_linked_pcode,M706)),0)+MATCH(M706,admin2_linked_pcode,0)-1))</f>
        <v>#REF!</v>
      </c>
    </row>
    <row r="707" spans="12:14" x14ac:dyDescent="0.2">
      <c r="L707" s="49" t="str">
        <f ca="1">IF(B707="","",OFFSET(table_admin1[[#Headers],[ADM1_PT]],MATCH(B707,admin1,0),1))</f>
        <v/>
      </c>
      <c r="M707" s="49" t="str">
        <f t="shared" ca="1" si="11"/>
        <v/>
      </c>
      <c r="N707" s="49" t="e">
        <f ca="1">IF(#REF!="","",INDEX(admin3_pcode,MATCH(#REF!,OFFSET(admin3_start,MATCH(M707,admin2_linked_pcode,0),0,COUNTIF(admin2_linked_pcode,M707)),0)+MATCH(M707,admin2_linked_pcode,0)-1))</f>
        <v>#REF!</v>
      </c>
    </row>
    <row r="708" spans="12:14" x14ac:dyDescent="0.2">
      <c r="L708" s="49" t="str">
        <f ca="1">IF(B708="","",OFFSET(table_admin1[[#Headers],[ADM1_PT]],MATCH(B708,admin1,0),1))</f>
        <v/>
      </c>
      <c r="M708" s="49" t="str">
        <f t="shared" ca="1" si="11"/>
        <v/>
      </c>
      <c r="N708" s="49" t="e">
        <f ca="1">IF(#REF!="","",INDEX(admin3_pcode,MATCH(#REF!,OFFSET(admin3_start,MATCH(M708,admin2_linked_pcode,0),0,COUNTIF(admin2_linked_pcode,M708)),0)+MATCH(M708,admin2_linked_pcode,0)-1))</f>
        <v>#REF!</v>
      </c>
    </row>
    <row r="709" spans="12:14" x14ac:dyDescent="0.2">
      <c r="L709" s="49" t="str">
        <f ca="1">IF(B709="","",OFFSET(table_admin1[[#Headers],[ADM1_PT]],MATCH(B709,admin1,0),1))</f>
        <v/>
      </c>
      <c r="M709" s="49" t="str">
        <f t="shared" ca="1" si="11"/>
        <v/>
      </c>
      <c r="N709" s="49" t="e">
        <f ca="1">IF(#REF!="","",INDEX(admin3_pcode,MATCH(#REF!,OFFSET(admin3_start,MATCH(M709,admin2_linked_pcode,0),0,COUNTIF(admin2_linked_pcode,M709)),0)+MATCH(M709,admin2_linked_pcode,0)-1))</f>
        <v>#REF!</v>
      </c>
    </row>
    <row r="710" spans="12:14" x14ac:dyDescent="0.2">
      <c r="L710" s="49" t="str">
        <f ca="1">IF(B710="","",OFFSET(table_admin1[[#Headers],[ADM1_PT]],MATCH(B710,admin1,0),1))</f>
        <v/>
      </c>
      <c r="M710" s="49" t="str">
        <f t="shared" ca="1" si="11"/>
        <v/>
      </c>
      <c r="N710" s="49" t="e">
        <f ca="1">IF(#REF!="","",INDEX(admin3_pcode,MATCH(#REF!,OFFSET(admin3_start,MATCH(M710,admin2_linked_pcode,0),0,COUNTIF(admin2_linked_pcode,M710)),0)+MATCH(M710,admin2_linked_pcode,0)-1))</f>
        <v>#REF!</v>
      </c>
    </row>
    <row r="711" spans="12:14" x14ac:dyDescent="0.2">
      <c r="L711" s="49" t="str">
        <f ca="1">IF(B711="","",OFFSET(table_admin1[[#Headers],[ADM1_PT]],MATCH(B711,admin1,0),1))</f>
        <v/>
      </c>
      <c r="M711" s="49" t="str">
        <f t="shared" ca="1" si="11"/>
        <v/>
      </c>
      <c r="N711" s="49" t="e">
        <f ca="1">IF(#REF!="","",INDEX(admin3_pcode,MATCH(#REF!,OFFSET(admin3_start,MATCH(M711,admin2_linked_pcode,0),0,COUNTIF(admin2_linked_pcode,M711)),0)+MATCH(M711,admin2_linked_pcode,0)-1))</f>
        <v>#REF!</v>
      </c>
    </row>
    <row r="712" spans="12:14" x14ac:dyDescent="0.2">
      <c r="L712" s="49" t="str">
        <f ca="1">IF(B712="","",OFFSET(table_admin1[[#Headers],[ADM1_PT]],MATCH(B712,admin1,0),1))</f>
        <v/>
      </c>
      <c r="M712" s="49" t="str">
        <f t="shared" ca="1" si="11"/>
        <v/>
      </c>
      <c r="N712" s="49" t="e">
        <f ca="1">IF(#REF!="","",INDEX(admin3_pcode,MATCH(#REF!,OFFSET(admin3_start,MATCH(M712,admin2_linked_pcode,0),0,COUNTIF(admin2_linked_pcode,M712)),0)+MATCH(M712,admin2_linked_pcode,0)-1))</f>
        <v>#REF!</v>
      </c>
    </row>
    <row r="713" spans="12:14" x14ac:dyDescent="0.2">
      <c r="L713" s="49" t="str">
        <f ca="1">IF(B713="","",OFFSET(table_admin1[[#Headers],[ADM1_PT]],MATCH(B713,admin1,0),1))</f>
        <v/>
      </c>
      <c r="M713" s="49" t="str">
        <f t="shared" ca="1" si="11"/>
        <v/>
      </c>
      <c r="N713" s="49" t="e">
        <f ca="1">IF(#REF!="","",INDEX(admin3_pcode,MATCH(#REF!,OFFSET(admin3_start,MATCH(M713,admin2_linked_pcode,0),0,COUNTIF(admin2_linked_pcode,M713)),0)+MATCH(M713,admin2_linked_pcode,0)-1))</f>
        <v>#REF!</v>
      </c>
    </row>
    <row r="714" spans="12:14" x14ac:dyDescent="0.2">
      <c r="L714" s="49" t="str">
        <f ca="1">IF(B714="","",OFFSET(table_admin1[[#Headers],[ADM1_PT]],MATCH(B714,admin1,0),1))</f>
        <v/>
      </c>
      <c r="M714" s="49" t="str">
        <f t="shared" ca="1" si="11"/>
        <v/>
      </c>
      <c r="N714" s="49" t="e">
        <f ca="1">IF(#REF!="","",INDEX(admin3_pcode,MATCH(#REF!,OFFSET(admin3_start,MATCH(M714,admin2_linked_pcode,0),0,COUNTIF(admin2_linked_pcode,M714)),0)+MATCH(M714,admin2_linked_pcode,0)-1))</f>
        <v>#REF!</v>
      </c>
    </row>
    <row r="715" spans="12:14" x14ac:dyDescent="0.2">
      <c r="L715" s="49" t="str">
        <f ca="1">IF(B715="","",OFFSET(table_admin1[[#Headers],[ADM1_PT]],MATCH(B715,admin1,0),1))</f>
        <v/>
      </c>
      <c r="M715" s="49" t="str">
        <f t="shared" ca="1" si="11"/>
        <v/>
      </c>
      <c r="N715" s="49" t="e">
        <f ca="1">IF(#REF!="","",INDEX(admin3_pcode,MATCH(#REF!,OFFSET(admin3_start,MATCH(M715,admin2_linked_pcode,0),0,COUNTIF(admin2_linked_pcode,M715)),0)+MATCH(M715,admin2_linked_pcode,0)-1))</f>
        <v>#REF!</v>
      </c>
    </row>
    <row r="716" spans="12:14" x14ac:dyDescent="0.2">
      <c r="L716" s="49" t="str">
        <f ca="1">IF(B716="","",OFFSET(table_admin1[[#Headers],[ADM1_PT]],MATCH(B716,admin1,0),1))</f>
        <v/>
      </c>
      <c r="M716" s="49" t="str">
        <f t="shared" ca="1" si="11"/>
        <v/>
      </c>
      <c r="N716" s="49" t="e">
        <f ca="1">IF(#REF!="","",INDEX(admin3_pcode,MATCH(#REF!,OFFSET(admin3_start,MATCH(M716,admin2_linked_pcode,0),0,COUNTIF(admin2_linked_pcode,M716)),0)+MATCH(M716,admin2_linked_pcode,0)-1))</f>
        <v>#REF!</v>
      </c>
    </row>
    <row r="717" spans="12:14" x14ac:dyDescent="0.2">
      <c r="L717" s="49" t="str">
        <f ca="1">IF(B717="","",OFFSET(table_admin1[[#Headers],[ADM1_PT]],MATCH(B717,admin1,0),1))</f>
        <v/>
      </c>
      <c r="M717" s="49" t="str">
        <f t="shared" ca="1" si="11"/>
        <v/>
      </c>
      <c r="N717" s="49" t="e">
        <f ca="1">IF(#REF!="","",INDEX(admin3_pcode,MATCH(#REF!,OFFSET(admin3_start,MATCH(M717,admin2_linked_pcode,0),0,COUNTIF(admin2_linked_pcode,M717)),0)+MATCH(M717,admin2_linked_pcode,0)-1))</f>
        <v>#REF!</v>
      </c>
    </row>
    <row r="718" spans="12:14" x14ac:dyDescent="0.2">
      <c r="L718" s="49" t="str">
        <f ca="1">IF(B718="","",OFFSET(table_admin1[[#Headers],[ADM1_PT]],MATCH(B718,admin1,0),1))</f>
        <v/>
      </c>
      <c r="M718" s="49" t="str">
        <f t="shared" ca="1" si="11"/>
        <v/>
      </c>
      <c r="N718" s="49" t="e">
        <f ca="1">IF(#REF!="","",INDEX(admin3_pcode,MATCH(#REF!,OFFSET(admin3_start,MATCH(M718,admin2_linked_pcode,0),0,COUNTIF(admin2_linked_pcode,M718)),0)+MATCH(M718,admin2_linked_pcode,0)-1))</f>
        <v>#REF!</v>
      </c>
    </row>
    <row r="719" spans="12:14" x14ac:dyDescent="0.2">
      <c r="L719" s="49" t="str">
        <f ca="1">IF(B719="","",OFFSET(table_admin1[[#Headers],[ADM1_PT]],MATCH(B719,admin1,0),1))</f>
        <v/>
      </c>
      <c r="M719" s="49" t="str">
        <f t="shared" ca="1" si="11"/>
        <v/>
      </c>
      <c r="N719" s="49" t="e">
        <f ca="1">IF(#REF!="","",INDEX(admin3_pcode,MATCH(#REF!,OFFSET(admin3_start,MATCH(M719,admin2_linked_pcode,0),0,COUNTIF(admin2_linked_pcode,M719)),0)+MATCH(M719,admin2_linked_pcode,0)-1))</f>
        <v>#REF!</v>
      </c>
    </row>
    <row r="720" spans="12:14" x14ac:dyDescent="0.2">
      <c r="L720" s="49" t="str">
        <f ca="1">IF(B720="","",OFFSET(table_admin1[[#Headers],[ADM1_PT]],MATCH(B720,admin1,0),1))</f>
        <v/>
      </c>
      <c r="M720" s="49" t="str">
        <f t="shared" ca="1" si="11"/>
        <v/>
      </c>
      <c r="N720" s="49" t="e">
        <f ca="1">IF(#REF!="","",INDEX(admin3_pcode,MATCH(#REF!,OFFSET(admin3_start,MATCH(M720,admin2_linked_pcode,0),0,COUNTIF(admin2_linked_pcode,M720)),0)+MATCH(M720,admin2_linked_pcode,0)-1))</f>
        <v>#REF!</v>
      </c>
    </row>
    <row r="721" spans="12:14" x14ac:dyDescent="0.2">
      <c r="L721" s="49" t="str">
        <f ca="1">IF(B721="","",OFFSET(table_admin1[[#Headers],[ADM1_PT]],MATCH(B721,admin1,0),1))</f>
        <v/>
      </c>
      <c r="M721" s="49" t="str">
        <f t="shared" ca="1" si="11"/>
        <v/>
      </c>
      <c r="N721" s="49" t="e">
        <f ca="1">IF(#REF!="","",INDEX(admin3_pcode,MATCH(#REF!,OFFSET(admin3_start,MATCH(M721,admin2_linked_pcode,0),0,COUNTIF(admin2_linked_pcode,M721)),0)+MATCH(M721,admin2_linked_pcode,0)-1))</f>
        <v>#REF!</v>
      </c>
    </row>
    <row r="722" spans="12:14" x14ac:dyDescent="0.2">
      <c r="L722" s="49" t="str">
        <f ca="1">IF(B722="","",OFFSET(table_admin1[[#Headers],[ADM1_PT]],MATCH(B722,admin1,0),1))</f>
        <v/>
      </c>
      <c r="M722" s="49" t="str">
        <f t="shared" ca="1" si="11"/>
        <v/>
      </c>
      <c r="N722" s="49" t="e">
        <f ca="1">IF(#REF!="","",INDEX(admin3_pcode,MATCH(#REF!,OFFSET(admin3_start,MATCH(M722,admin2_linked_pcode,0),0,COUNTIF(admin2_linked_pcode,M722)),0)+MATCH(M722,admin2_linked_pcode,0)-1))</f>
        <v>#REF!</v>
      </c>
    </row>
    <row r="723" spans="12:14" x14ac:dyDescent="0.2">
      <c r="L723" s="49" t="str">
        <f ca="1">IF(B723="","",OFFSET(table_admin1[[#Headers],[ADM1_PT]],MATCH(B723,admin1,0),1))</f>
        <v/>
      </c>
      <c r="M723" s="49" t="str">
        <f t="shared" ca="1" si="11"/>
        <v/>
      </c>
      <c r="N723" s="49" t="e">
        <f ca="1">IF(#REF!="","",INDEX(admin3_pcode,MATCH(#REF!,OFFSET(admin3_start,MATCH(M723,admin2_linked_pcode,0),0,COUNTIF(admin2_linked_pcode,M723)),0)+MATCH(M723,admin2_linked_pcode,0)-1))</f>
        <v>#REF!</v>
      </c>
    </row>
    <row r="724" spans="12:14" x14ac:dyDescent="0.2">
      <c r="L724" s="49" t="str">
        <f ca="1">IF(B724="","",OFFSET(table_admin1[[#Headers],[ADM1_PT]],MATCH(B724,admin1,0),1))</f>
        <v/>
      </c>
      <c r="M724" s="49" t="str">
        <f t="shared" ca="1" si="11"/>
        <v/>
      </c>
      <c r="N724" s="49" t="e">
        <f ca="1">IF(#REF!="","",INDEX(admin3_pcode,MATCH(#REF!,OFFSET(admin3_start,MATCH(M724,admin2_linked_pcode,0),0,COUNTIF(admin2_linked_pcode,M724)),0)+MATCH(M724,admin2_linked_pcode,0)-1))</f>
        <v>#REF!</v>
      </c>
    </row>
    <row r="725" spans="12:14" x14ac:dyDescent="0.2">
      <c r="L725" s="49" t="str">
        <f ca="1">IF(B725="","",OFFSET(table_admin1[[#Headers],[ADM1_PT]],MATCH(B725,admin1,0),1))</f>
        <v/>
      </c>
      <c r="M725" s="49" t="str">
        <f t="shared" ca="1" si="11"/>
        <v/>
      </c>
      <c r="N725" s="49" t="e">
        <f ca="1">IF(#REF!="","",INDEX(admin3_pcode,MATCH(#REF!,OFFSET(admin3_start,MATCH(M725,admin2_linked_pcode,0),0,COUNTIF(admin2_linked_pcode,M725)),0)+MATCH(M725,admin2_linked_pcode,0)-1))</f>
        <v>#REF!</v>
      </c>
    </row>
    <row r="726" spans="12:14" x14ac:dyDescent="0.2">
      <c r="L726" s="49" t="str">
        <f ca="1">IF(B726="","",OFFSET(table_admin1[[#Headers],[ADM1_PT]],MATCH(B726,admin1,0),1))</f>
        <v/>
      </c>
      <c r="M726" s="49" t="str">
        <f t="shared" ca="1" si="11"/>
        <v/>
      </c>
      <c r="N726" s="49" t="e">
        <f ca="1">IF(#REF!="","",INDEX(admin3_pcode,MATCH(#REF!,OFFSET(admin3_start,MATCH(M726,admin2_linked_pcode,0),0,COUNTIF(admin2_linked_pcode,M726)),0)+MATCH(M726,admin2_linked_pcode,0)-1))</f>
        <v>#REF!</v>
      </c>
    </row>
    <row r="727" spans="12:14" x14ac:dyDescent="0.2">
      <c r="L727" s="49" t="str">
        <f ca="1">IF(B727="","",OFFSET(table_admin1[[#Headers],[ADM1_PT]],MATCH(B727,admin1,0),1))</f>
        <v/>
      </c>
      <c r="M727" s="49" t="str">
        <f t="shared" ca="1" si="11"/>
        <v/>
      </c>
      <c r="N727" s="49" t="e">
        <f ca="1">IF(#REF!="","",INDEX(admin3_pcode,MATCH(#REF!,OFFSET(admin3_start,MATCH(M727,admin2_linked_pcode,0),0,COUNTIF(admin2_linked_pcode,M727)),0)+MATCH(M727,admin2_linked_pcode,0)-1))</f>
        <v>#REF!</v>
      </c>
    </row>
    <row r="728" spans="12:14" x14ac:dyDescent="0.2">
      <c r="L728" s="49" t="str">
        <f ca="1">IF(B728="","",OFFSET(table_admin1[[#Headers],[ADM1_PT]],MATCH(B728,admin1,0),1))</f>
        <v/>
      </c>
      <c r="M728" s="49" t="str">
        <f t="shared" ca="1" si="11"/>
        <v/>
      </c>
      <c r="N728" s="49" t="e">
        <f ca="1">IF(#REF!="","",INDEX(admin3_pcode,MATCH(#REF!,OFFSET(admin3_start,MATCH(M728,admin2_linked_pcode,0),0,COUNTIF(admin2_linked_pcode,M728)),0)+MATCH(M728,admin2_linked_pcode,0)-1))</f>
        <v>#REF!</v>
      </c>
    </row>
    <row r="729" spans="12:14" x14ac:dyDescent="0.2">
      <c r="L729" s="49" t="str">
        <f ca="1">IF(B729="","",OFFSET(table_admin1[[#Headers],[ADM1_PT]],MATCH(B729,admin1,0),1))</f>
        <v/>
      </c>
      <c r="M729" s="49" t="str">
        <f t="shared" ca="1" si="11"/>
        <v/>
      </c>
      <c r="N729" s="49" t="e">
        <f ca="1">IF(#REF!="","",INDEX(admin3_pcode,MATCH(#REF!,OFFSET(admin3_start,MATCH(M729,admin2_linked_pcode,0),0,COUNTIF(admin2_linked_pcode,M729)),0)+MATCH(M729,admin2_linked_pcode,0)-1))</f>
        <v>#REF!</v>
      </c>
    </row>
    <row r="730" spans="12:14" x14ac:dyDescent="0.2">
      <c r="L730" s="49" t="str">
        <f ca="1">IF(B730="","",OFFSET(table_admin1[[#Headers],[ADM1_PT]],MATCH(B730,admin1,0),1))</f>
        <v/>
      </c>
      <c r="M730" s="49" t="str">
        <f t="shared" ca="1" si="11"/>
        <v/>
      </c>
      <c r="N730" s="49" t="e">
        <f ca="1">IF(#REF!="","",INDEX(admin3_pcode,MATCH(#REF!,OFFSET(admin3_start,MATCH(M730,admin2_linked_pcode,0),0,COUNTIF(admin2_linked_pcode,M730)),0)+MATCH(M730,admin2_linked_pcode,0)-1))</f>
        <v>#REF!</v>
      </c>
    </row>
    <row r="731" spans="12:14" x14ac:dyDescent="0.2">
      <c r="L731" s="49" t="str">
        <f ca="1">IF(B731="","",OFFSET(table_admin1[[#Headers],[ADM1_PT]],MATCH(B731,admin1,0),1))</f>
        <v/>
      </c>
      <c r="M731" s="49" t="str">
        <f t="shared" ca="1" si="11"/>
        <v/>
      </c>
      <c r="N731" s="49" t="e">
        <f ca="1">IF(#REF!="","",INDEX(admin3_pcode,MATCH(#REF!,OFFSET(admin3_start,MATCH(M731,admin2_linked_pcode,0),0,COUNTIF(admin2_linked_pcode,M731)),0)+MATCH(M731,admin2_linked_pcode,0)-1))</f>
        <v>#REF!</v>
      </c>
    </row>
    <row r="732" spans="12:14" x14ac:dyDescent="0.2">
      <c r="L732" s="49" t="str">
        <f ca="1">IF(B732="","",OFFSET(table_admin1[[#Headers],[ADM1_PT]],MATCH(B732,admin1,0),1))</f>
        <v/>
      </c>
      <c r="M732" s="49" t="str">
        <f t="shared" ca="1" si="11"/>
        <v/>
      </c>
      <c r="N732" s="49" t="e">
        <f ca="1">IF(#REF!="","",INDEX(admin3_pcode,MATCH(#REF!,OFFSET(admin3_start,MATCH(M732,admin2_linked_pcode,0),0,COUNTIF(admin2_linked_pcode,M732)),0)+MATCH(M732,admin2_linked_pcode,0)-1))</f>
        <v>#REF!</v>
      </c>
    </row>
    <row r="733" spans="12:14" x14ac:dyDescent="0.2">
      <c r="L733" s="49" t="str">
        <f ca="1">IF(B733="","",OFFSET(table_admin1[[#Headers],[ADM1_PT]],MATCH(B733,admin1,0),1))</f>
        <v/>
      </c>
      <c r="M733" s="49" t="str">
        <f t="shared" ca="1" si="11"/>
        <v/>
      </c>
      <c r="N733" s="49" t="e">
        <f ca="1">IF(#REF!="","",INDEX(admin3_pcode,MATCH(#REF!,OFFSET(admin3_start,MATCH(M733,admin2_linked_pcode,0),0,COUNTIF(admin2_linked_pcode,M733)),0)+MATCH(M733,admin2_linked_pcode,0)-1))</f>
        <v>#REF!</v>
      </c>
    </row>
    <row r="734" spans="12:14" x14ac:dyDescent="0.2">
      <c r="L734" s="49" t="str">
        <f ca="1">IF(B734="","",OFFSET(table_admin1[[#Headers],[ADM1_PT]],MATCH(B734,admin1,0),1))</f>
        <v/>
      </c>
      <c r="M734" s="49" t="str">
        <f t="shared" ca="1" si="11"/>
        <v/>
      </c>
      <c r="N734" s="49" t="e">
        <f ca="1">IF(#REF!="","",INDEX(admin3_pcode,MATCH(#REF!,OFFSET(admin3_start,MATCH(M734,admin2_linked_pcode,0),0,COUNTIF(admin2_linked_pcode,M734)),0)+MATCH(M734,admin2_linked_pcode,0)-1))</f>
        <v>#REF!</v>
      </c>
    </row>
    <row r="735" spans="12:14" x14ac:dyDescent="0.2">
      <c r="L735" s="49" t="str">
        <f ca="1">IF(B735="","",OFFSET(table_admin1[[#Headers],[ADM1_PT]],MATCH(B735,admin1,0),1))</f>
        <v/>
      </c>
      <c r="M735" s="49" t="str">
        <f t="shared" ca="1" si="11"/>
        <v/>
      </c>
      <c r="N735" s="49" t="e">
        <f ca="1">IF(#REF!="","",INDEX(admin3_pcode,MATCH(#REF!,OFFSET(admin3_start,MATCH(M735,admin2_linked_pcode,0),0,COUNTIF(admin2_linked_pcode,M735)),0)+MATCH(M735,admin2_linked_pcode,0)-1))</f>
        <v>#REF!</v>
      </c>
    </row>
    <row r="736" spans="12:14" x14ac:dyDescent="0.2">
      <c r="L736" s="49" t="str">
        <f ca="1">IF(B736="","",OFFSET(table_admin1[[#Headers],[ADM1_PT]],MATCH(B736,admin1,0),1))</f>
        <v/>
      </c>
      <c r="M736" s="49" t="str">
        <f t="shared" ca="1" si="11"/>
        <v/>
      </c>
      <c r="N736" s="49" t="e">
        <f ca="1">IF(#REF!="","",INDEX(admin3_pcode,MATCH(#REF!,OFFSET(admin3_start,MATCH(M736,admin2_linked_pcode,0),0,COUNTIF(admin2_linked_pcode,M736)),0)+MATCH(M736,admin2_linked_pcode,0)-1))</f>
        <v>#REF!</v>
      </c>
    </row>
    <row r="737" spans="12:14" x14ac:dyDescent="0.2">
      <c r="L737" s="49" t="str">
        <f ca="1">IF(B737="","",OFFSET(table_admin1[[#Headers],[ADM1_PT]],MATCH(B737,admin1,0),1))</f>
        <v/>
      </c>
      <c r="M737" s="49" t="str">
        <f t="shared" ca="1" si="11"/>
        <v/>
      </c>
      <c r="N737" s="49" t="e">
        <f ca="1">IF(#REF!="","",INDEX(admin3_pcode,MATCH(#REF!,OFFSET(admin3_start,MATCH(M737,admin2_linked_pcode,0),0,COUNTIF(admin2_linked_pcode,M737)),0)+MATCH(M737,admin2_linked_pcode,0)-1))</f>
        <v>#REF!</v>
      </c>
    </row>
    <row r="738" spans="12:14" x14ac:dyDescent="0.2">
      <c r="L738" s="49" t="str">
        <f ca="1">IF(B738="","",OFFSET(table_admin1[[#Headers],[ADM1_PT]],MATCH(B738,admin1,0),1))</f>
        <v/>
      </c>
      <c r="M738" s="49" t="str">
        <f t="shared" ca="1" si="11"/>
        <v/>
      </c>
      <c r="N738" s="49" t="e">
        <f ca="1">IF(#REF!="","",INDEX(admin3_pcode,MATCH(#REF!,OFFSET(admin3_start,MATCH(M738,admin2_linked_pcode,0),0,COUNTIF(admin2_linked_pcode,M738)),0)+MATCH(M738,admin2_linked_pcode,0)-1))</f>
        <v>#REF!</v>
      </c>
    </row>
    <row r="739" spans="12:14" x14ac:dyDescent="0.2">
      <c r="L739" s="49" t="str">
        <f ca="1">IF(B739="","",OFFSET(table_admin1[[#Headers],[ADM1_PT]],MATCH(B739,admin1,0),1))</f>
        <v/>
      </c>
      <c r="M739" s="49" t="str">
        <f t="shared" ca="1" si="11"/>
        <v/>
      </c>
      <c r="N739" s="49" t="e">
        <f ca="1">IF(#REF!="","",INDEX(admin3_pcode,MATCH(#REF!,OFFSET(admin3_start,MATCH(M739,admin2_linked_pcode,0),0,COUNTIF(admin2_linked_pcode,M739)),0)+MATCH(M739,admin2_linked_pcode,0)-1))</f>
        <v>#REF!</v>
      </c>
    </row>
    <row r="740" spans="12:14" x14ac:dyDescent="0.2">
      <c r="L740" s="49" t="str">
        <f ca="1">IF(B740="","",OFFSET(table_admin1[[#Headers],[ADM1_PT]],MATCH(B740,admin1,0),1))</f>
        <v/>
      </c>
      <c r="M740" s="49" t="str">
        <f t="shared" ca="1" si="11"/>
        <v/>
      </c>
      <c r="N740" s="49" t="e">
        <f ca="1">IF(#REF!="","",INDEX(admin3_pcode,MATCH(#REF!,OFFSET(admin3_start,MATCH(M740,admin2_linked_pcode,0),0,COUNTIF(admin2_linked_pcode,M740)),0)+MATCH(M740,admin2_linked_pcode,0)-1))</f>
        <v>#REF!</v>
      </c>
    </row>
    <row r="741" spans="12:14" x14ac:dyDescent="0.2">
      <c r="L741" s="49" t="str">
        <f ca="1">IF(B741="","",OFFSET(table_admin1[[#Headers],[ADM1_PT]],MATCH(B741,admin1,0),1))</f>
        <v/>
      </c>
      <c r="M741" s="49" t="str">
        <f t="shared" ca="1" si="11"/>
        <v/>
      </c>
      <c r="N741" s="49" t="e">
        <f ca="1">IF(#REF!="","",INDEX(admin3_pcode,MATCH(#REF!,OFFSET(admin3_start,MATCH(M741,admin2_linked_pcode,0),0,COUNTIF(admin2_linked_pcode,M741)),0)+MATCH(M741,admin2_linked_pcode,0)-1))</f>
        <v>#REF!</v>
      </c>
    </row>
    <row r="742" spans="12:14" x14ac:dyDescent="0.2">
      <c r="L742" s="49" t="str">
        <f ca="1">IF(B742="","",OFFSET(table_admin1[[#Headers],[ADM1_PT]],MATCH(B742,admin1,0),1))</f>
        <v/>
      </c>
      <c r="M742" s="49" t="str">
        <f t="shared" ca="1" si="11"/>
        <v/>
      </c>
      <c r="N742" s="49" t="e">
        <f ca="1">IF(#REF!="","",INDEX(admin3_pcode,MATCH(#REF!,OFFSET(admin3_start,MATCH(M742,admin2_linked_pcode,0),0,COUNTIF(admin2_linked_pcode,M742)),0)+MATCH(M742,admin2_linked_pcode,0)-1))</f>
        <v>#REF!</v>
      </c>
    </row>
    <row r="743" spans="12:14" x14ac:dyDescent="0.2">
      <c r="L743" s="49" t="str">
        <f ca="1">IF(B743="","",OFFSET(table_admin1[[#Headers],[ADM1_PT]],MATCH(B743,admin1,0),1))</f>
        <v/>
      </c>
      <c r="M743" s="49" t="str">
        <f t="shared" ca="1" si="11"/>
        <v/>
      </c>
      <c r="N743" s="49" t="e">
        <f ca="1">IF(#REF!="","",INDEX(admin3_pcode,MATCH(#REF!,OFFSET(admin3_start,MATCH(M743,admin2_linked_pcode,0),0,COUNTIF(admin2_linked_pcode,M743)),0)+MATCH(M743,admin2_linked_pcode,0)-1))</f>
        <v>#REF!</v>
      </c>
    </row>
    <row r="744" spans="12:14" x14ac:dyDescent="0.2">
      <c r="L744" s="49" t="str">
        <f ca="1">IF(B744="","",OFFSET(table_admin1[[#Headers],[ADM1_PT]],MATCH(B744,admin1,0),1))</f>
        <v/>
      </c>
      <c r="M744" s="49" t="str">
        <f t="shared" ca="1" si="11"/>
        <v/>
      </c>
      <c r="N744" s="49" t="e">
        <f ca="1">IF(#REF!="","",INDEX(admin3_pcode,MATCH(#REF!,OFFSET(admin3_start,MATCH(M744,admin2_linked_pcode,0),0,COUNTIF(admin2_linked_pcode,M744)),0)+MATCH(M744,admin2_linked_pcode,0)-1))</f>
        <v>#REF!</v>
      </c>
    </row>
    <row r="745" spans="12:14" x14ac:dyDescent="0.2">
      <c r="L745" s="49" t="str">
        <f ca="1">IF(B745="","",OFFSET(table_admin1[[#Headers],[ADM1_PT]],MATCH(B745,admin1,0),1))</f>
        <v/>
      </c>
      <c r="M745" s="49" t="str">
        <f t="shared" ca="1" si="11"/>
        <v/>
      </c>
      <c r="N745" s="49" t="e">
        <f ca="1">IF(#REF!="","",INDEX(admin3_pcode,MATCH(#REF!,OFFSET(admin3_start,MATCH(M745,admin2_linked_pcode,0),0,COUNTIF(admin2_linked_pcode,M745)),0)+MATCH(M745,admin2_linked_pcode,0)-1))</f>
        <v>#REF!</v>
      </c>
    </row>
    <row r="746" spans="12:14" x14ac:dyDescent="0.2">
      <c r="L746" s="49" t="str">
        <f ca="1">IF(B746="","",OFFSET(table_admin1[[#Headers],[ADM1_PT]],MATCH(B746,admin1,0),1))</f>
        <v/>
      </c>
      <c r="M746" s="49" t="str">
        <f t="shared" ca="1" si="11"/>
        <v/>
      </c>
      <c r="N746" s="49" t="e">
        <f ca="1">IF(#REF!="","",INDEX(admin3_pcode,MATCH(#REF!,OFFSET(admin3_start,MATCH(M746,admin2_linked_pcode,0),0,COUNTIF(admin2_linked_pcode,M746)),0)+MATCH(M746,admin2_linked_pcode,0)-1))</f>
        <v>#REF!</v>
      </c>
    </row>
    <row r="747" spans="12:14" x14ac:dyDescent="0.2">
      <c r="L747" s="49" t="str">
        <f ca="1">IF(B747="","",OFFSET(table_admin1[[#Headers],[ADM1_PT]],MATCH(B747,admin1,0),1))</f>
        <v/>
      </c>
      <c r="M747" s="49" t="str">
        <f t="shared" ca="1" si="11"/>
        <v/>
      </c>
      <c r="N747" s="49" t="e">
        <f ca="1">IF(#REF!="","",INDEX(admin3_pcode,MATCH(#REF!,OFFSET(admin3_start,MATCH(M747,admin2_linked_pcode,0),0,COUNTIF(admin2_linked_pcode,M747)),0)+MATCH(M747,admin2_linked_pcode,0)-1))</f>
        <v>#REF!</v>
      </c>
    </row>
    <row r="748" spans="12:14" x14ac:dyDescent="0.2">
      <c r="L748" s="49" t="str">
        <f ca="1">IF(B748="","",OFFSET(table_admin1[[#Headers],[ADM1_PT]],MATCH(B748,admin1,0),1))</f>
        <v/>
      </c>
      <c r="M748" s="49" t="str">
        <f t="shared" ca="1" si="11"/>
        <v/>
      </c>
      <c r="N748" s="49" t="e">
        <f ca="1">IF(#REF!="","",INDEX(admin3_pcode,MATCH(#REF!,OFFSET(admin3_start,MATCH(M748,admin2_linked_pcode,0),0,COUNTIF(admin2_linked_pcode,M748)),0)+MATCH(M748,admin2_linked_pcode,0)-1))</f>
        <v>#REF!</v>
      </c>
    </row>
    <row r="749" spans="12:14" x14ac:dyDescent="0.2">
      <c r="L749" s="49" t="str">
        <f ca="1">IF(B749="","",OFFSET(table_admin1[[#Headers],[ADM1_PT]],MATCH(B749,admin1,0),1))</f>
        <v/>
      </c>
      <c r="M749" s="49" t="str">
        <f t="shared" ref="M749:M812" ca="1" si="12">IF(C749="","",INDEX(admin2_pcode,MATCH(C749,OFFSET(admin2_start,MATCH(L749,admin1_linked_pcode,0),0,COUNTIF(admin1_linked_pcode,L749)),0)+MATCH(L749,admin1_linked_pcode,0)-1))</f>
        <v/>
      </c>
      <c r="N749" s="49" t="e">
        <f ca="1">IF(#REF!="","",INDEX(admin3_pcode,MATCH(#REF!,OFFSET(admin3_start,MATCH(M749,admin2_linked_pcode,0),0,COUNTIF(admin2_linked_pcode,M749)),0)+MATCH(M749,admin2_linked_pcode,0)-1))</f>
        <v>#REF!</v>
      </c>
    </row>
    <row r="750" spans="12:14" x14ac:dyDescent="0.2">
      <c r="L750" s="49" t="str">
        <f ca="1">IF(B750="","",OFFSET(table_admin1[[#Headers],[ADM1_PT]],MATCH(B750,admin1,0),1))</f>
        <v/>
      </c>
      <c r="M750" s="49" t="str">
        <f t="shared" ca="1" si="12"/>
        <v/>
      </c>
      <c r="N750" s="49" t="e">
        <f ca="1">IF(#REF!="","",INDEX(admin3_pcode,MATCH(#REF!,OFFSET(admin3_start,MATCH(M750,admin2_linked_pcode,0),0,COUNTIF(admin2_linked_pcode,M750)),0)+MATCH(M750,admin2_linked_pcode,0)-1))</f>
        <v>#REF!</v>
      </c>
    </row>
    <row r="751" spans="12:14" x14ac:dyDescent="0.2">
      <c r="L751" s="49" t="str">
        <f ca="1">IF(B751="","",OFFSET(table_admin1[[#Headers],[ADM1_PT]],MATCH(B751,admin1,0),1))</f>
        <v/>
      </c>
      <c r="M751" s="49" t="str">
        <f t="shared" ca="1" si="12"/>
        <v/>
      </c>
      <c r="N751" s="49" t="e">
        <f ca="1">IF(#REF!="","",INDEX(admin3_pcode,MATCH(#REF!,OFFSET(admin3_start,MATCH(M751,admin2_linked_pcode,0),0,COUNTIF(admin2_linked_pcode,M751)),0)+MATCH(M751,admin2_linked_pcode,0)-1))</f>
        <v>#REF!</v>
      </c>
    </row>
    <row r="752" spans="12:14" x14ac:dyDescent="0.2">
      <c r="L752" s="49" t="str">
        <f ca="1">IF(B752="","",OFFSET(table_admin1[[#Headers],[ADM1_PT]],MATCH(B752,admin1,0),1))</f>
        <v/>
      </c>
      <c r="M752" s="49" t="str">
        <f t="shared" ca="1" si="12"/>
        <v/>
      </c>
      <c r="N752" s="49" t="e">
        <f ca="1">IF(#REF!="","",INDEX(admin3_pcode,MATCH(#REF!,OFFSET(admin3_start,MATCH(M752,admin2_linked_pcode,0),0,COUNTIF(admin2_linked_pcode,M752)),0)+MATCH(M752,admin2_linked_pcode,0)-1))</f>
        <v>#REF!</v>
      </c>
    </row>
    <row r="753" spans="12:14" x14ac:dyDescent="0.2">
      <c r="L753" s="49" t="str">
        <f ca="1">IF(B753="","",OFFSET(table_admin1[[#Headers],[ADM1_PT]],MATCH(B753,admin1,0),1))</f>
        <v/>
      </c>
      <c r="M753" s="49" t="str">
        <f t="shared" ca="1" si="12"/>
        <v/>
      </c>
      <c r="N753" s="49" t="e">
        <f ca="1">IF(#REF!="","",INDEX(admin3_pcode,MATCH(#REF!,OFFSET(admin3_start,MATCH(M753,admin2_linked_pcode,0),0,COUNTIF(admin2_linked_pcode,M753)),0)+MATCH(M753,admin2_linked_pcode,0)-1))</f>
        <v>#REF!</v>
      </c>
    </row>
    <row r="754" spans="12:14" x14ac:dyDescent="0.2">
      <c r="L754" s="49" t="str">
        <f ca="1">IF(B754="","",OFFSET(table_admin1[[#Headers],[ADM1_PT]],MATCH(B754,admin1,0),1))</f>
        <v/>
      </c>
      <c r="M754" s="49" t="str">
        <f t="shared" ca="1" si="12"/>
        <v/>
      </c>
      <c r="N754" s="49" t="e">
        <f ca="1">IF(#REF!="","",INDEX(admin3_pcode,MATCH(#REF!,OFFSET(admin3_start,MATCH(M754,admin2_linked_pcode,0),0,COUNTIF(admin2_linked_pcode,M754)),0)+MATCH(M754,admin2_linked_pcode,0)-1))</f>
        <v>#REF!</v>
      </c>
    </row>
    <row r="755" spans="12:14" x14ac:dyDescent="0.2">
      <c r="L755" s="49" t="str">
        <f ca="1">IF(B755="","",OFFSET(table_admin1[[#Headers],[ADM1_PT]],MATCH(B755,admin1,0),1))</f>
        <v/>
      </c>
      <c r="M755" s="49" t="str">
        <f t="shared" ca="1" si="12"/>
        <v/>
      </c>
      <c r="N755" s="49" t="e">
        <f ca="1">IF(#REF!="","",INDEX(admin3_pcode,MATCH(#REF!,OFFSET(admin3_start,MATCH(M755,admin2_linked_pcode,0),0,COUNTIF(admin2_linked_pcode,M755)),0)+MATCH(M755,admin2_linked_pcode,0)-1))</f>
        <v>#REF!</v>
      </c>
    </row>
    <row r="756" spans="12:14" x14ac:dyDescent="0.2">
      <c r="L756" s="49" t="str">
        <f ca="1">IF(B756="","",OFFSET(table_admin1[[#Headers],[ADM1_PT]],MATCH(B756,admin1,0),1))</f>
        <v/>
      </c>
      <c r="M756" s="49" t="str">
        <f t="shared" ca="1" si="12"/>
        <v/>
      </c>
      <c r="N756" s="49" t="e">
        <f ca="1">IF(#REF!="","",INDEX(admin3_pcode,MATCH(#REF!,OFFSET(admin3_start,MATCH(M756,admin2_linked_pcode,0),0,COUNTIF(admin2_linked_pcode,M756)),0)+MATCH(M756,admin2_linked_pcode,0)-1))</f>
        <v>#REF!</v>
      </c>
    </row>
    <row r="757" spans="12:14" x14ac:dyDescent="0.2">
      <c r="L757" s="49" t="str">
        <f ca="1">IF(B757="","",OFFSET(table_admin1[[#Headers],[ADM1_PT]],MATCH(B757,admin1,0),1))</f>
        <v/>
      </c>
      <c r="M757" s="49" t="str">
        <f t="shared" ca="1" si="12"/>
        <v/>
      </c>
      <c r="N757" s="49" t="e">
        <f ca="1">IF(#REF!="","",INDEX(admin3_pcode,MATCH(#REF!,OFFSET(admin3_start,MATCH(M757,admin2_linked_pcode,0),0,COUNTIF(admin2_linked_pcode,M757)),0)+MATCH(M757,admin2_linked_pcode,0)-1))</f>
        <v>#REF!</v>
      </c>
    </row>
    <row r="758" spans="12:14" x14ac:dyDescent="0.2">
      <c r="L758" s="49" t="str">
        <f ca="1">IF(B758="","",OFFSET(table_admin1[[#Headers],[ADM1_PT]],MATCH(B758,admin1,0),1))</f>
        <v/>
      </c>
      <c r="M758" s="49" t="str">
        <f t="shared" ca="1" si="12"/>
        <v/>
      </c>
      <c r="N758" s="49" t="e">
        <f ca="1">IF(#REF!="","",INDEX(admin3_pcode,MATCH(#REF!,OFFSET(admin3_start,MATCH(M758,admin2_linked_pcode,0),0,COUNTIF(admin2_linked_pcode,M758)),0)+MATCH(M758,admin2_linked_pcode,0)-1))</f>
        <v>#REF!</v>
      </c>
    </row>
    <row r="759" spans="12:14" x14ac:dyDescent="0.2">
      <c r="L759" s="49" t="str">
        <f ca="1">IF(B759="","",OFFSET(table_admin1[[#Headers],[ADM1_PT]],MATCH(B759,admin1,0),1))</f>
        <v/>
      </c>
      <c r="M759" s="49" t="str">
        <f t="shared" ca="1" si="12"/>
        <v/>
      </c>
      <c r="N759" s="49" t="e">
        <f ca="1">IF(#REF!="","",INDEX(admin3_pcode,MATCH(#REF!,OFFSET(admin3_start,MATCH(M759,admin2_linked_pcode,0),0,COUNTIF(admin2_linked_pcode,M759)),0)+MATCH(M759,admin2_linked_pcode,0)-1))</f>
        <v>#REF!</v>
      </c>
    </row>
    <row r="760" spans="12:14" x14ac:dyDescent="0.2">
      <c r="L760" s="49" t="str">
        <f ca="1">IF(B760="","",OFFSET(table_admin1[[#Headers],[ADM1_PT]],MATCH(B760,admin1,0),1))</f>
        <v/>
      </c>
      <c r="M760" s="49" t="str">
        <f t="shared" ca="1" si="12"/>
        <v/>
      </c>
      <c r="N760" s="49" t="e">
        <f ca="1">IF(#REF!="","",INDEX(admin3_pcode,MATCH(#REF!,OFFSET(admin3_start,MATCH(M760,admin2_linked_pcode,0),0,COUNTIF(admin2_linked_pcode,M760)),0)+MATCH(M760,admin2_linked_pcode,0)-1))</f>
        <v>#REF!</v>
      </c>
    </row>
    <row r="761" spans="12:14" x14ac:dyDescent="0.2">
      <c r="L761" s="49" t="str">
        <f ca="1">IF(B761="","",OFFSET(table_admin1[[#Headers],[ADM1_PT]],MATCH(B761,admin1,0),1))</f>
        <v/>
      </c>
      <c r="M761" s="49" t="str">
        <f t="shared" ca="1" si="12"/>
        <v/>
      </c>
      <c r="N761" s="49" t="e">
        <f ca="1">IF(#REF!="","",INDEX(admin3_pcode,MATCH(#REF!,OFFSET(admin3_start,MATCH(M761,admin2_linked_pcode,0),0,COUNTIF(admin2_linked_pcode,M761)),0)+MATCH(M761,admin2_linked_pcode,0)-1))</f>
        <v>#REF!</v>
      </c>
    </row>
    <row r="762" spans="12:14" x14ac:dyDescent="0.2">
      <c r="L762" s="49" t="str">
        <f ca="1">IF(B762="","",OFFSET(table_admin1[[#Headers],[ADM1_PT]],MATCH(B762,admin1,0),1))</f>
        <v/>
      </c>
      <c r="M762" s="49" t="str">
        <f t="shared" ca="1" si="12"/>
        <v/>
      </c>
      <c r="N762" s="49" t="e">
        <f ca="1">IF(#REF!="","",INDEX(admin3_pcode,MATCH(#REF!,OFFSET(admin3_start,MATCH(M762,admin2_linked_pcode,0),0,COUNTIF(admin2_linked_pcode,M762)),0)+MATCH(M762,admin2_linked_pcode,0)-1))</f>
        <v>#REF!</v>
      </c>
    </row>
    <row r="763" spans="12:14" x14ac:dyDescent="0.2">
      <c r="L763" s="49" t="str">
        <f ca="1">IF(B763="","",OFFSET(table_admin1[[#Headers],[ADM1_PT]],MATCH(B763,admin1,0),1))</f>
        <v/>
      </c>
      <c r="M763" s="49" t="str">
        <f t="shared" ca="1" si="12"/>
        <v/>
      </c>
      <c r="N763" s="49" t="e">
        <f ca="1">IF(#REF!="","",INDEX(admin3_pcode,MATCH(#REF!,OFFSET(admin3_start,MATCH(M763,admin2_linked_pcode,0),0,COUNTIF(admin2_linked_pcode,M763)),0)+MATCH(M763,admin2_linked_pcode,0)-1))</f>
        <v>#REF!</v>
      </c>
    </row>
    <row r="764" spans="12:14" x14ac:dyDescent="0.2">
      <c r="L764" s="49" t="str">
        <f ca="1">IF(B764="","",OFFSET(table_admin1[[#Headers],[ADM1_PT]],MATCH(B764,admin1,0),1))</f>
        <v/>
      </c>
      <c r="M764" s="49" t="str">
        <f t="shared" ca="1" si="12"/>
        <v/>
      </c>
      <c r="N764" s="49" t="e">
        <f ca="1">IF(#REF!="","",INDEX(admin3_pcode,MATCH(#REF!,OFFSET(admin3_start,MATCH(M764,admin2_linked_pcode,0),0,COUNTIF(admin2_linked_pcode,M764)),0)+MATCH(M764,admin2_linked_pcode,0)-1))</f>
        <v>#REF!</v>
      </c>
    </row>
    <row r="765" spans="12:14" x14ac:dyDescent="0.2">
      <c r="L765" s="49" t="str">
        <f ca="1">IF(B765="","",OFFSET(table_admin1[[#Headers],[ADM1_PT]],MATCH(B765,admin1,0),1))</f>
        <v/>
      </c>
      <c r="M765" s="49" t="str">
        <f t="shared" ca="1" si="12"/>
        <v/>
      </c>
      <c r="N765" s="49" t="e">
        <f ca="1">IF(#REF!="","",INDEX(admin3_pcode,MATCH(#REF!,OFFSET(admin3_start,MATCH(M765,admin2_linked_pcode,0),0,COUNTIF(admin2_linked_pcode,M765)),0)+MATCH(M765,admin2_linked_pcode,0)-1))</f>
        <v>#REF!</v>
      </c>
    </row>
    <row r="766" spans="12:14" x14ac:dyDescent="0.2">
      <c r="L766" s="49" t="str">
        <f ca="1">IF(B766="","",OFFSET(table_admin1[[#Headers],[ADM1_PT]],MATCH(B766,admin1,0),1))</f>
        <v/>
      </c>
      <c r="M766" s="49" t="str">
        <f t="shared" ca="1" si="12"/>
        <v/>
      </c>
      <c r="N766" s="49" t="e">
        <f ca="1">IF(#REF!="","",INDEX(admin3_pcode,MATCH(#REF!,OFFSET(admin3_start,MATCH(M766,admin2_linked_pcode,0),0,COUNTIF(admin2_linked_pcode,M766)),0)+MATCH(M766,admin2_linked_pcode,0)-1))</f>
        <v>#REF!</v>
      </c>
    </row>
    <row r="767" spans="12:14" x14ac:dyDescent="0.2">
      <c r="L767" s="49" t="str">
        <f ca="1">IF(B767="","",OFFSET(table_admin1[[#Headers],[ADM1_PT]],MATCH(B767,admin1,0),1))</f>
        <v/>
      </c>
      <c r="M767" s="49" t="str">
        <f t="shared" ca="1" si="12"/>
        <v/>
      </c>
      <c r="N767" s="49" t="e">
        <f ca="1">IF(#REF!="","",INDEX(admin3_pcode,MATCH(#REF!,OFFSET(admin3_start,MATCH(M767,admin2_linked_pcode,0),0,COUNTIF(admin2_linked_pcode,M767)),0)+MATCH(M767,admin2_linked_pcode,0)-1))</f>
        <v>#REF!</v>
      </c>
    </row>
    <row r="768" spans="12:14" x14ac:dyDescent="0.2">
      <c r="L768" s="49" t="str">
        <f ca="1">IF(B768="","",OFFSET(table_admin1[[#Headers],[ADM1_PT]],MATCH(B768,admin1,0),1))</f>
        <v/>
      </c>
      <c r="M768" s="49" t="str">
        <f t="shared" ca="1" si="12"/>
        <v/>
      </c>
      <c r="N768" s="49" t="e">
        <f ca="1">IF(#REF!="","",INDEX(admin3_pcode,MATCH(#REF!,OFFSET(admin3_start,MATCH(M768,admin2_linked_pcode,0),0,COUNTIF(admin2_linked_pcode,M768)),0)+MATCH(M768,admin2_linked_pcode,0)-1))</f>
        <v>#REF!</v>
      </c>
    </row>
    <row r="769" spans="12:14" x14ac:dyDescent="0.2">
      <c r="L769" s="49" t="str">
        <f ca="1">IF(B769="","",OFFSET(table_admin1[[#Headers],[ADM1_PT]],MATCH(B769,admin1,0),1))</f>
        <v/>
      </c>
      <c r="M769" s="49" t="str">
        <f t="shared" ca="1" si="12"/>
        <v/>
      </c>
      <c r="N769" s="49" t="e">
        <f ca="1">IF(#REF!="","",INDEX(admin3_pcode,MATCH(#REF!,OFFSET(admin3_start,MATCH(M769,admin2_linked_pcode,0),0,COUNTIF(admin2_linked_pcode,M769)),0)+MATCH(M769,admin2_linked_pcode,0)-1))</f>
        <v>#REF!</v>
      </c>
    </row>
    <row r="770" spans="12:14" x14ac:dyDescent="0.2">
      <c r="L770" s="49" t="str">
        <f ca="1">IF(B770="","",OFFSET(table_admin1[[#Headers],[ADM1_PT]],MATCH(B770,admin1,0),1))</f>
        <v/>
      </c>
      <c r="M770" s="49" t="str">
        <f t="shared" ca="1" si="12"/>
        <v/>
      </c>
      <c r="N770" s="49" t="e">
        <f ca="1">IF(#REF!="","",INDEX(admin3_pcode,MATCH(#REF!,OFFSET(admin3_start,MATCH(M770,admin2_linked_pcode,0),0,COUNTIF(admin2_linked_pcode,M770)),0)+MATCH(M770,admin2_linked_pcode,0)-1))</f>
        <v>#REF!</v>
      </c>
    </row>
    <row r="771" spans="12:14" x14ac:dyDescent="0.2">
      <c r="L771" s="49" t="str">
        <f ca="1">IF(B771="","",OFFSET(table_admin1[[#Headers],[ADM1_PT]],MATCH(B771,admin1,0),1))</f>
        <v/>
      </c>
      <c r="M771" s="49" t="str">
        <f t="shared" ca="1" si="12"/>
        <v/>
      </c>
      <c r="N771" s="49" t="e">
        <f ca="1">IF(#REF!="","",INDEX(admin3_pcode,MATCH(#REF!,OFFSET(admin3_start,MATCH(M771,admin2_linked_pcode,0),0,COUNTIF(admin2_linked_pcode,M771)),0)+MATCH(M771,admin2_linked_pcode,0)-1))</f>
        <v>#REF!</v>
      </c>
    </row>
    <row r="772" spans="12:14" x14ac:dyDescent="0.2">
      <c r="L772" s="49" t="str">
        <f ca="1">IF(B772="","",OFFSET(table_admin1[[#Headers],[ADM1_PT]],MATCH(B772,admin1,0),1))</f>
        <v/>
      </c>
      <c r="M772" s="49" t="str">
        <f t="shared" ca="1" si="12"/>
        <v/>
      </c>
      <c r="N772" s="49" t="e">
        <f ca="1">IF(#REF!="","",INDEX(admin3_pcode,MATCH(#REF!,OFFSET(admin3_start,MATCH(M772,admin2_linked_pcode,0),0,COUNTIF(admin2_linked_pcode,M772)),0)+MATCH(M772,admin2_linked_pcode,0)-1))</f>
        <v>#REF!</v>
      </c>
    </row>
    <row r="773" spans="12:14" x14ac:dyDescent="0.2">
      <c r="L773" s="49" t="str">
        <f ca="1">IF(B773="","",OFFSET(table_admin1[[#Headers],[ADM1_PT]],MATCH(B773,admin1,0),1))</f>
        <v/>
      </c>
      <c r="M773" s="49" t="str">
        <f t="shared" ca="1" si="12"/>
        <v/>
      </c>
      <c r="N773" s="49" t="e">
        <f ca="1">IF(#REF!="","",INDEX(admin3_pcode,MATCH(#REF!,OFFSET(admin3_start,MATCH(M773,admin2_linked_pcode,0),0,COUNTIF(admin2_linked_pcode,M773)),0)+MATCH(M773,admin2_linked_pcode,0)-1))</f>
        <v>#REF!</v>
      </c>
    </row>
    <row r="774" spans="12:14" x14ac:dyDescent="0.2">
      <c r="L774" s="49" t="str">
        <f ca="1">IF(B774="","",OFFSET(table_admin1[[#Headers],[ADM1_PT]],MATCH(B774,admin1,0),1))</f>
        <v/>
      </c>
      <c r="M774" s="49" t="str">
        <f t="shared" ca="1" si="12"/>
        <v/>
      </c>
      <c r="N774" s="49" t="e">
        <f ca="1">IF(#REF!="","",INDEX(admin3_pcode,MATCH(#REF!,OFFSET(admin3_start,MATCH(M774,admin2_linked_pcode,0),0,COUNTIF(admin2_linked_pcode,M774)),0)+MATCH(M774,admin2_linked_pcode,0)-1))</f>
        <v>#REF!</v>
      </c>
    </row>
    <row r="775" spans="12:14" x14ac:dyDescent="0.2">
      <c r="L775" s="49" t="str">
        <f ca="1">IF(B775="","",OFFSET(table_admin1[[#Headers],[ADM1_PT]],MATCH(B775,admin1,0),1))</f>
        <v/>
      </c>
      <c r="M775" s="49" t="str">
        <f t="shared" ca="1" si="12"/>
        <v/>
      </c>
      <c r="N775" s="49" t="e">
        <f ca="1">IF(#REF!="","",INDEX(admin3_pcode,MATCH(#REF!,OFFSET(admin3_start,MATCH(M775,admin2_linked_pcode,0),0,COUNTIF(admin2_linked_pcode,M775)),0)+MATCH(M775,admin2_linked_pcode,0)-1))</f>
        <v>#REF!</v>
      </c>
    </row>
    <row r="776" spans="12:14" x14ac:dyDescent="0.2">
      <c r="L776" s="49" t="str">
        <f ca="1">IF(B776="","",OFFSET(table_admin1[[#Headers],[ADM1_PT]],MATCH(B776,admin1,0),1))</f>
        <v/>
      </c>
      <c r="M776" s="49" t="str">
        <f t="shared" ca="1" si="12"/>
        <v/>
      </c>
      <c r="N776" s="49" t="e">
        <f ca="1">IF(#REF!="","",INDEX(admin3_pcode,MATCH(#REF!,OFFSET(admin3_start,MATCH(M776,admin2_linked_pcode,0),0,COUNTIF(admin2_linked_pcode,M776)),0)+MATCH(M776,admin2_linked_pcode,0)-1))</f>
        <v>#REF!</v>
      </c>
    </row>
    <row r="777" spans="12:14" x14ac:dyDescent="0.2">
      <c r="L777" s="49" t="str">
        <f ca="1">IF(B777="","",OFFSET(table_admin1[[#Headers],[ADM1_PT]],MATCH(B777,admin1,0),1))</f>
        <v/>
      </c>
      <c r="M777" s="49" t="str">
        <f t="shared" ca="1" si="12"/>
        <v/>
      </c>
      <c r="N777" s="49" t="e">
        <f ca="1">IF(#REF!="","",INDEX(admin3_pcode,MATCH(#REF!,OFFSET(admin3_start,MATCH(M777,admin2_linked_pcode,0),0,COUNTIF(admin2_linked_pcode,M777)),0)+MATCH(M777,admin2_linked_pcode,0)-1))</f>
        <v>#REF!</v>
      </c>
    </row>
    <row r="778" spans="12:14" x14ac:dyDescent="0.2">
      <c r="L778" s="49" t="str">
        <f ca="1">IF(B778="","",OFFSET(table_admin1[[#Headers],[ADM1_PT]],MATCH(B778,admin1,0),1))</f>
        <v/>
      </c>
      <c r="M778" s="49" t="str">
        <f t="shared" ca="1" si="12"/>
        <v/>
      </c>
      <c r="N778" s="49" t="e">
        <f ca="1">IF(#REF!="","",INDEX(admin3_pcode,MATCH(#REF!,OFFSET(admin3_start,MATCH(M778,admin2_linked_pcode,0),0,COUNTIF(admin2_linked_pcode,M778)),0)+MATCH(M778,admin2_linked_pcode,0)-1))</f>
        <v>#REF!</v>
      </c>
    </row>
    <row r="779" spans="12:14" x14ac:dyDescent="0.2">
      <c r="L779" s="49" t="str">
        <f ca="1">IF(B779="","",OFFSET(table_admin1[[#Headers],[ADM1_PT]],MATCH(B779,admin1,0),1))</f>
        <v/>
      </c>
      <c r="M779" s="49" t="str">
        <f t="shared" ca="1" si="12"/>
        <v/>
      </c>
      <c r="N779" s="49" t="e">
        <f ca="1">IF(#REF!="","",INDEX(admin3_pcode,MATCH(#REF!,OFFSET(admin3_start,MATCH(M779,admin2_linked_pcode,0),0,COUNTIF(admin2_linked_pcode,M779)),0)+MATCH(M779,admin2_linked_pcode,0)-1))</f>
        <v>#REF!</v>
      </c>
    </row>
    <row r="780" spans="12:14" x14ac:dyDescent="0.2">
      <c r="L780" s="49" t="str">
        <f ca="1">IF(B780="","",OFFSET(table_admin1[[#Headers],[ADM1_PT]],MATCH(B780,admin1,0),1))</f>
        <v/>
      </c>
      <c r="M780" s="49" t="str">
        <f t="shared" ca="1" si="12"/>
        <v/>
      </c>
      <c r="N780" s="49" t="e">
        <f ca="1">IF(#REF!="","",INDEX(admin3_pcode,MATCH(#REF!,OFFSET(admin3_start,MATCH(M780,admin2_linked_pcode,0),0,COUNTIF(admin2_linked_pcode,M780)),0)+MATCH(M780,admin2_linked_pcode,0)-1))</f>
        <v>#REF!</v>
      </c>
    </row>
    <row r="781" spans="12:14" x14ac:dyDescent="0.2">
      <c r="L781" s="49" t="str">
        <f ca="1">IF(B781="","",OFFSET(table_admin1[[#Headers],[ADM1_PT]],MATCH(B781,admin1,0),1))</f>
        <v/>
      </c>
      <c r="M781" s="49" t="str">
        <f t="shared" ca="1" si="12"/>
        <v/>
      </c>
      <c r="N781" s="49" t="e">
        <f ca="1">IF(#REF!="","",INDEX(admin3_pcode,MATCH(#REF!,OFFSET(admin3_start,MATCH(M781,admin2_linked_pcode,0),0,COUNTIF(admin2_linked_pcode,M781)),0)+MATCH(M781,admin2_linked_pcode,0)-1))</f>
        <v>#REF!</v>
      </c>
    </row>
    <row r="782" spans="12:14" x14ac:dyDescent="0.2">
      <c r="L782" s="49" t="str">
        <f ca="1">IF(B782="","",OFFSET(table_admin1[[#Headers],[ADM1_PT]],MATCH(B782,admin1,0),1))</f>
        <v/>
      </c>
      <c r="M782" s="49" t="str">
        <f t="shared" ca="1" si="12"/>
        <v/>
      </c>
      <c r="N782" s="49" t="e">
        <f ca="1">IF(#REF!="","",INDEX(admin3_pcode,MATCH(#REF!,OFFSET(admin3_start,MATCH(M782,admin2_linked_pcode,0),0,COUNTIF(admin2_linked_pcode,M782)),0)+MATCH(M782,admin2_linked_pcode,0)-1))</f>
        <v>#REF!</v>
      </c>
    </row>
    <row r="783" spans="12:14" x14ac:dyDescent="0.2">
      <c r="L783" s="49" t="str">
        <f ca="1">IF(B783="","",OFFSET(table_admin1[[#Headers],[ADM1_PT]],MATCH(B783,admin1,0),1))</f>
        <v/>
      </c>
      <c r="M783" s="49" t="str">
        <f t="shared" ca="1" si="12"/>
        <v/>
      </c>
      <c r="N783" s="49" t="e">
        <f ca="1">IF(#REF!="","",INDEX(admin3_pcode,MATCH(#REF!,OFFSET(admin3_start,MATCH(M783,admin2_linked_pcode,0),0,COUNTIF(admin2_linked_pcode,M783)),0)+MATCH(M783,admin2_linked_pcode,0)-1))</f>
        <v>#REF!</v>
      </c>
    </row>
    <row r="784" spans="12:14" x14ac:dyDescent="0.2">
      <c r="L784" s="49" t="str">
        <f ca="1">IF(B784="","",OFFSET(table_admin1[[#Headers],[ADM1_PT]],MATCH(B784,admin1,0),1))</f>
        <v/>
      </c>
      <c r="M784" s="49" t="str">
        <f t="shared" ca="1" si="12"/>
        <v/>
      </c>
      <c r="N784" s="49" t="e">
        <f ca="1">IF(#REF!="","",INDEX(admin3_pcode,MATCH(#REF!,OFFSET(admin3_start,MATCH(M784,admin2_linked_pcode,0),0,COUNTIF(admin2_linked_pcode,M784)),0)+MATCH(M784,admin2_linked_pcode,0)-1))</f>
        <v>#REF!</v>
      </c>
    </row>
    <row r="785" spans="12:14" x14ac:dyDescent="0.2">
      <c r="L785" s="49" t="str">
        <f ca="1">IF(B785="","",OFFSET(table_admin1[[#Headers],[ADM1_PT]],MATCH(B785,admin1,0),1))</f>
        <v/>
      </c>
      <c r="M785" s="49" t="str">
        <f t="shared" ca="1" si="12"/>
        <v/>
      </c>
      <c r="N785" s="49" t="e">
        <f ca="1">IF(#REF!="","",INDEX(admin3_pcode,MATCH(#REF!,OFFSET(admin3_start,MATCH(M785,admin2_linked_pcode,0),0,COUNTIF(admin2_linked_pcode,M785)),0)+MATCH(M785,admin2_linked_pcode,0)-1))</f>
        <v>#REF!</v>
      </c>
    </row>
    <row r="786" spans="12:14" x14ac:dyDescent="0.2">
      <c r="L786" s="49" t="str">
        <f ca="1">IF(B786="","",OFFSET(table_admin1[[#Headers],[ADM1_PT]],MATCH(B786,admin1,0),1))</f>
        <v/>
      </c>
      <c r="M786" s="49" t="str">
        <f t="shared" ca="1" si="12"/>
        <v/>
      </c>
      <c r="N786" s="49" t="e">
        <f ca="1">IF(#REF!="","",INDEX(admin3_pcode,MATCH(#REF!,OFFSET(admin3_start,MATCH(M786,admin2_linked_pcode,0),0,COUNTIF(admin2_linked_pcode,M786)),0)+MATCH(M786,admin2_linked_pcode,0)-1))</f>
        <v>#REF!</v>
      </c>
    </row>
    <row r="787" spans="12:14" x14ac:dyDescent="0.2">
      <c r="L787" s="49" t="str">
        <f ca="1">IF(B787="","",OFFSET(table_admin1[[#Headers],[ADM1_PT]],MATCH(B787,admin1,0),1))</f>
        <v/>
      </c>
      <c r="M787" s="49" t="str">
        <f t="shared" ca="1" si="12"/>
        <v/>
      </c>
      <c r="N787" s="49" t="e">
        <f ca="1">IF(#REF!="","",INDEX(admin3_pcode,MATCH(#REF!,OFFSET(admin3_start,MATCH(M787,admin2_linked_pcode,0),0,COUNTIF(admin2_linked_pcode,M787)),0)+MATCH(M787,admin2_linked_pcode,0)-1))</f>
        <v>#REF!</v>
      </c>
    </row>
    <row r="788" spans="12:14" x14ac:dyDescent="0.2">
      <c r="L788" s="49" t="str">
        <f ca="1">IF(B788="","",OFFSET(table_admin1[[#Headers],[ADM1_PT]],MATCH(B788,admin1,0),1))</f>
        <v/>
      </c>
      <c r="M788" s="49" t="str">
        <f t="shared" ca="1" si="12"/>
        <v/>
      </c>
      <c r="N788" s="49" t="e">
        <f ca="1">IF(#REF!="","",INDEX(admin3_pcode,MATCH(#REF!,OFFSET(admin3_start,MATCH(M788,admin2_linked_pcode,0),0,COUNTIF(admin2_linked_pcode,M788)),0)+MATCH(M788,admin2_linked_pcode,0)-1))</f>
        <v>#REF!</v>
      </c>
    </row>
    <row r="789" spans="12:14" x14ac:dyDescent="0.2">
      <c r="L789" s="49" t="str">
        <f ca="1">IF(B789="","",OFFSET(table_admin1[[#Headers],[ADM1_PT]],MATCH(B789,admin1,0),1))</f>
        <v/>
      </c>
      <c r="M789" s="49" t="str">
        <f t="shared" ca="1" si="12"/>
        <v/>
      </c>
      <c r="N789" s="49" t="e">
        <f ca="1">IF(#REF!="","",INDEX(admin3_pcode,MATCH(#REF!,OFFSET(admin3_start,MATCH(M789,admin2_linked_pcode,0),0,COUNTIF(admin2_linked_pcode,M789)),0)+MATCH(M789,admin2_linked_pcode,0)-1))</f>
        <v>#REF!</v>
      </c>
    </row>
    <row r="790" spans="12:14" x14ac:dyDescent="0.2">
      <c r="L790" s="49" t="str">
        <f ca="1">IF(B790="","",OFFSET(table_admin1[[#Headers],[ADM1_PT]],MATCH(B790,admin1,0),1))</f>
        <v/>
      </c>
      <c r="M790" s="49" t="str">
        <f t="shared" ca="1" si="12"/>
        <v/>
      </c>
      <c r="N790" s="49" t="e">
        <f ca="1">IF(#REF!="","",INDEX(admin3_pcode,MATCH(#REF!,OFFSET(admin3_start,MATCH(M790,admin2_linked_pcode,0),0,COUNTIF(admin2_linked_pcode,M790)),0)+MATCH(M790,admin2_linked_pcode,0)-1))</f>
        <v>#REF!</v>
      </c>
    </row>
    <row r="791" spans="12:14" x14ac:dyDescent="0.2">
      <c r="L791" s="49" t="str">
        <f ca="1">IF(B791="","",OFFSET(table_admin1[[#Headers],[ADM1_PT]],MATCH(B791,admin1,0),1))</f>
        <v/>
      </c>
      <c r="M791" s="49" t="str">
        <f t="shared" ca="1" si="12"/>
        <v/>
      </c>
      <c r="N791" s="49" t="e">
        <f ca="1">IF(#REF!="","",INDEX(admin3_pcode,MATCH(#REF!,OFFSET(admin3_start,MATCH(M791,admin2_linked_pcode,0),0,COUNTIF(admin2_linked_pcode,M791)),0)+MATCH(M791,admin2_linked_pcode,0)-1))</f>
        <v>#REF!</v>
      </c>
    </row>
    <row r="792" spans="12:14" x14ac:dyDescent="0.2">
      <c r="L792" s="49" t="str">
        <f ca="1">IF(B792="","",OFFSET(table_admin1[[#Headers],[ADM1_PT]],MATCH(B792,admin1,0),1))</f>
        <v/>
      </c>
      <c r="M792" s="49" t="str">
        <f t="shared" ca="1" si="12"/>
        <v/>
      </c>
      <c r="N792" s="49" t="e">
        <f ca="1">IF(#REF!="","",INDEX(admin3_pcode,MATCH(#REF!,OFFSET(admin3_start,MATCH(M792,admin2_linked_pcode,0),0,COUNTIF(admin2_linked_pcode,M792)),0)+MATCH(M792,admin2_linked_pcode,0)-1))</f>
        <v>#REF!</v>
      </c>
    </row>
    <row r="793" spans="12:14" x14ac:dyDescent="0.2">
      <c r="L793" s="49" t="str">
        <f ca="1">IF(B793="","",OFFSET(table_admin1[[#Headers],[ADM1_PT]],MATCH(B793,admin1,0),1))</f>
        <v/>
      </c>
      <c r="M793" s="49" t="str">
        <f t="shared" ca="1" si="12"/>
        <v/>
      </c>
      <c r="N793" s="49" t="e">
        <f ca="1">IF(#REF!="","",INDEX(admin3_pcode,MATCH(#REF!,OFFSET(admin3_start,MATCH(M793,admin2_linked_pcode,0),0,COUNTIF(admin2_linked_pcode,M793)),0)+MATCH(M793,admin2_linked_pcode,0)-1))</f>
        <v>#REF!</v>
      </c>
    </row>
    <row r="794" spans="12:14" x14ac:dyDescent="0.2">
      <c r="L794" s="49" t="str">
        <f ca="1">IF(B794="","",OFFSET(table_admin1[[#Headers],[ADM1_PT]],MATCH(B794,admin1,0),1))</f>
        <v/>
      </c>
      <c r="M794" s="49" t="str">
        <f t="shared" ca="1" si="12"/>
        <v/>
      </c>
      <c r="N794" s="49" t="e">
        <f ca="1">IF(#REF!="","",INDEX(admin3_pcode,MATCH(#REF!,OFFSET(admin3_start,MATCH(M794,admin2_linked_pcode,0),0,COUNTIF(admin2_linked_pcode,M794)),0)+MATCH(M794,admin2_linked_pcode,0)-1))</f>
        <v>#REF!</v>
      </c>
    </row>
    <row r="795" spans="12:14" x14ac:dyDescent="0.2">
      <c r="L795" s="49" t="str">
        <f ca="1">IF(B795="","",OFFSET(table_admin1[[#Headers],[ADM1_PT]],MATCH(B795,admin1,0),1))</f>
        <v/>
      </c>
      <c r="M795" s="49" t="str">
        <f t="shared" ca="1" si="12"/>
        <v/>
      </c>
      <c r="N795" s="49" t="e">
        <f ca="1">IF(#REF!="","",INDEX(admin3_pcode,MATCH(#REF!,OFFSET(admin3_start,MATCH(M795,admin2_linked_pcode,0),0,COUNTIF(admin2_linked_pcode,M795)),0)+MATCH(M795,admin2_linked_pcode,0)-1))</f>
        <v>#REF!</v>
      </c>
    </row>
    <row r="796" spans="12:14" x14ac:dyDescent="0.2">
      <c r="L796" s="49" t="str">
        <f ca="1">IF(B796="","",OFFSET(table_admin1[[#Headers],[ADM1_PT]],MATCH(B796,admin1,0),1))</f>
        <v/>
      </c>
      <c r="M796" s="49" t="str">
        <f t="shared" ca="1" si="12"/>
        <v/>
      </c>
      <c r="N796" s="49" t="e">
        <f ca="1">IF(#REF!="","",INDEX(admin3_pcode,MATCH(#REF!,OFFSET(admin3_start,MATCH(M796,admin2_linked_pcode,0),0,COUNTIF(admin2_linked_pcode,M796)),0)+MATCH(M796,admin2_linked_pcode,0)-1))</f>
        <v>#REF!</v>
      </c>
    </row>
    <row r="797" spans="12:14" x14ac:dyDescent="0.2">
      <c r="L797" s="49" t="str">
        <f ca="1">IF(B797="","",OFFSET(table_admin1[[#Headers],[ADM1_PT]],MATCH(B797,admin1,0),1))</f>
        <v/>
      </c>
      <c r="M797" s="49" t="str">
        <f t="shared" ca="1" si="12"/>
        <v/>
      </c>
      <c r="N797" s="49" t="e">
        <f ca="1">IF(#REF!="","",INDEX(admin3_pcode,MATCH(#REF!,OFFSET(admin3_start,MATCH(M797,admin2_linked_pcode,0),0,COUNTIF(admin2_linked_pcode,M797)),0)+MATCH(M797,admin2_linked_pcode,0)-1))</f>
        <v>#REF!</v>
      </c>
    </row>
    <row r="798" spans="12:14" x14ac:dyDescent="0.2">
      <c r="L798" s="49" t="str">
        <f ca="1">IF(B798="","",OFFSET(table_admin1[[#Headers],[ADM1_PT]],MATCH(B798,admin1,0),1))</f>
        <v/>
      </c>
      <c r="M798" s="49" t="str">
        <f t="shared" ca="1" si="12"/>
        <v/>
      </c>
      <c r="N798" s="49" t="e">
        <f ca="1">IF(#REF!="","",INDEX(admin3_pcode,MATCH(#REF!,OFFSET(admin3_start,MATCH(M798,admin2_linked_pcode,0),0,COUNTIF(admin2_linked_pcode,M798)),0)+MATCH(M798,admin2_linked_pcode,0)-1))</f>
        <v>#REF!</v>
      </c>
    </row>
    <row r="799" spans="12:14" x14ac:dyDescent="0.2">
      <c r="L799" s="49" t="str">
        <f ca="1">IF(B799="","",OFFSET(table_admin1[[#Headers],[ADM1_PT]],MATCH(B799,admin1,0),1))</f>
        <v/>
      </c>
      <c r="M799" s="49" t="str">
        <f t="shared" ca="1" si="12"/>
        <v/>
      </c>
      <c r="N799" s="49" t="e">
        <f ca="1">IF(#REF!="","",INDEX(admin3_pcode,MATCH(#REF!,OFFSET(admin3_start,MATCH(M799,admin2_linked_pcode,0),0,COUNTIF(admin2_linked_pcode,M799)),0)+MATCH(M799,admin2_linked_pcode,0)-1))</f>
        <v>#REF!</v>
      </c>
    </row>
    <row r="800" spans="12:14" x14ac:dyDescent="0.2">
      <c r="L800" s="49" t="str">
        <f ca="1">IF(B800="","",OFFSET(table_admin1[[#Headers],[ADM1_PT]],MATCH(B800,admin1,0),1))</f>
        <v/>
      </c>
      <c r="M800" s="49" t="str">
        <f t="shared" ca="1" si="12"/>
        <v/>
      </c>
      <c r="N800" s="49" t="e">
        <f ca="1">IF(#REF!="","",INDEX(admin3_pcode,MATCH(#REF!,OFFSET(admin3_start,MATCH(M800,admin2_linked_pcode,0),0,COUNTIF(admin2_linked_pcode,M800)),0)+MATCH(M800,admin2_linked_pcode,0)-1))</f>
        <v>#REF!</v>
      </c>
    </row>
    <row r="801" spans="12:14" x14ac:dyDescent="0.2">
      <c r="L801" s="49" t="str">
        <f ca="1">IF(B801="","",OFFSET(table_admin1[[#Headers],[ADM1_PT]],MATCH(B801,admin1,0),1))</f>
        <v/>
      </c>
      <c r="M801" s="49" t="str">
        <f t="shared" ca="1" si="12"/>
        <v/>
      </c>
      <c r="N801" s="49" t="e">
        <f ca="1">IF(#REF!="","",INDEX(admin3_pcode,MATCH(#REF!,OFFSET(admin3_start,MATCH(M801,admin2_linked_pcode,0),0,COUNTIF(admin2_linked_pcode,M801)),0)+MATCH(M801,admin2_linked_pcode,0)-1))</f>
        <v>#REF!</v>
      </c>
    </row>
    <row r="802" spans="12:14" x14ac:dyDescent="0.2">
      <c r="L802" s="49" t="str">
        <f ca="1">IF(B802="","",OFFSET(table_admin1[[#Headers],[ADM1_PT]],MATCH(B802,admin1,0),1))</f>
        <v/>
      </c>
      <c r="M802" s="49" t="str">
        <f t="shared" ca="1" si="12"/>
        <v/>
      </c>
      <c r="N802" s="49" t="e">
        <f ca="1">IF(#REF!="","",INDEX(admin3_pcode,MATCH(#REF!,OFFSET(admin3_start,MATCH(M802,admin2_linked_pcode,0),0,COUNTIF(admin2_linked_pcode,M802)),0)+MATCH(M802,admin2_linked_pcode,0)-1))</f>
        <v>#REF!</v>
      </c>
    </row>
    <row r="803" spans="12:14" x14ac:dyDescent="0.2">
      <c r="L803" s="49" t="str">
        <f ca="1">IF(B803="","",OFFSET(table_admin1[[#Headers],[ADM1_PT]],MATCH(B803,admin1,0),1))</f>
        <v/>
      </c>
      <c r="M803" s="49" t="str">
        <f t="shared" ca="1" si="12"/>
        <v/>
      </c>
      <c r="N803" s="49" t="e">
        <f ca="1">IF(#REF!="","",INDEX(admin3_pcode,MATCH(#REF!,OFFSET(admin3_start,MATCH(M803,admin2_linked_pcode,0),0,COUNTIF(admin2_linked_pcode,M803)),0)+MATCH(M803,admin2_linked_pcode,0)-1))</f>
        <v>#REF!</v>
      </c>
    </row>
    <row r="804" spans="12:14" x14ac:dyDescent="0.2">
      <c r="L804" s="49" t="str">
        <f ca="1">IF(B804="","",OFFSET(table_admin1[[#Headers],[ADM1_PT]],MATCH(B804,admin1,0),1))</f>
        <v/>
      </c>
      <c r="M804" s="49" t="str">
        <f t="shared" ca="1" si="12"/>
        <v/>
      </c>
      <c r="N804" s="49" t="e">
        <f ca="1">IF(#REF!="","",INDEX(admin3_pcode,MATCH(#REF!,OFFSET(admin3_start,MATCH(M804,admin2_linked_pcode,0),0,COUNTIF(admin2_linked_pcode,M804)),0)+MATCH(M804,admin2_linked_pcode,0)-1))</f>
        <v>#REF!</v>
      </c>
    </row>
    <row r="805" spans="12:14" x14ac:dyDescent="0.2">
      <c r="L805" s="49" t="str">
        <f ca="1">IF(B805="","",OFFSET(table_admin1[[#Headers],[ADM1_PT]],MATCH(B805,admin1,0),1))</f>
        <v/>
      </c>
      <c r="M805" s="49" t="str">
        <f t="shared" ca="1" si="12"/>
        <v/>
      </c>
      <c r="N805" s="49" t="e">
        <f ca="1">IF(#REF!="","",INDEX(admin3_pcode,MATCH(#REF!,OFFSET(admin3_start,MATCH(M805,admin2_linked_pcode,0),0,COUNTIF(admin2_linked_pcode,M805)),0)+MATCH(M805,admin2_linked_pcode,0)-1))</f>
        <v>#REF!</v>
      </c>
    </row>
    <row r="806" spans="12:14" x14ac:dyDescent="0.2">
      <c r="L806" s="49" t="str">
        <f ca="1">IF(B806="","",OFFSET(table_admin1[[#Headers],[ADM1_PT]],MATCH(B806,admin1,0),1))</f>
        <v/>
      </c>
      <c r="M806" s="49" t="str">
        <f t="shared" ca="1" si="12"/>
        <v/>
      </c>
      <c r="N806" s="49" t="e">
        <f ca="1">IF(#REF!="","",INDEX(admin3_pcode,MATCH(#REF!,OFFSET(admin3_start,MATCH(M806,admin2_linked_pcode,0),0,COUNTIF(admin2_linked_pcode,M806)),0)+MATCH(M806,admin2_linked_pcode,0)-1))</f>
        <v>#REF!</v>
      </c>
    </row>
    <row r="807" spans="12:14" x14ac:dyDescent="0.2">
      <c r="L807" s="49" t="str">
        <f ca="1">IF(B807="","",OFFSET(table_admin1[[#Headers],[ADM1_PT]],MATCH(B807,admin1,0),1))</f>
        <v/>
      </c>
      <c r="M807" s="49" t="str">
        <f t="shared" ca="1" si="12"/>
        <v/>
      </c>
      <c r="N807" s="49" t="e">
        <f ca="1">IF(#REF!="","",INDEX(admin3_pcode,MATCH(#REF!,OFFSET(admin3_start,MATCH(M807,admin2_linked_pcode,0),0,COUNTIF(admin2_linked_pcode,M807)),0)+MATCH(M807,admin2_linked_pcode,0)-1))</f>
        <v>#REF!</v>
      </c>
    </row>
    <row r="808" spans="12:14" x14ac:dyDescent="0.2">
      <c r="L808" s="49" t="str">
        <f ca="1">IF(B808="","",OFFSET(table_admin1[[#Headers],[ADM1_PT]],MATCH(B808,admin1,0),1))</f>
        <v/>
      </c>
      <c r="M808" s="49" t="str">
        <f t="shared" ca="1" si="12"/>
        <v/>
      </c>
      <c r="N808" s="49" t="e">
        <f ca="1">IF(#REF!="","",INDEX(admin3_pcode,MATCH(#REF!,OFFSET(admin3_start,MATCH(M808,admin2_linked_pcode,0),0,COUNTIF(admin2_linked_pcode,M808)),0)+MATCH(M808,admin2_linked_pcode,0)-1))</f>
        <v>#REF!</v>
      </c>
    </row>
    <row r="809" spans="12:14" x14ac:dyDescent="0.2">
      <c r="L809" s="49" t="str">
        <f ca="1">IF(B809="","",OFFSET(table_admin1[[#Headers],[ADM1_PT]],MATCH(B809,admin1,0),1))</f>
        <v/>
      </c>
      <c r="M809" s="49" t="str">
        <f t="shared" ca="1" si="12"/>
        <v/>
      </c>
      <c r="N809" s="49" t="e">
        <f ca="1">IF(#REF!="","",INDEX(admin3_pcode,MATCH(#REF!,OFFSET(admin3_start,MATCH(M809,admin2_linked_pcode,0),0,COUNTIF(admin2_linked_pcode,M809)),0)+MATCH(M809,admin2_linked_pcode,0)-1))</f>
        <v>#REF!</v>
      </c>
    </row>
    <row r="810" spans="12:14" x14ac:dyDescent="0.2">
      <c r="L810" s="49" t="str">
        <f ca="1">IF(B810="","",OFFSET(table_admin1[[#Headers],[ADM1_PT]],MATCH(B810,admin1,0),1))</f>
        <v/>
      </c>
      <c r="M810" s="49" t="str">
        <f t="shared" ca="1" si="12"/>
        <v/>
      </c>
      <c r="N810" s="49" t="e">
        <f ca="1">IF(#REF!="","",INDEX(admin3_pcode,MATCH(#REF!,OFFSET(admin3_start,MATCH(M810,admin2_linked_pcode,0),0,COUNTIF(admin2_linked_pcode,M810)),0)+MATCH(M810,admin2_linked_pcode,0)-1))</f>
        <v>#REF!</v>
      </c>
    </row>
    <row r="811" spans="12:14" x14ac:dyDescent="0.2">
      <c r="L811" s="49" t="str">
        <f ca="1">IF(B811="","",OFFSET(table_admin1[[#Headers],[ADM1_PT]],MATCH(B811,admin1,0),1))</f>
        <v/>
      </c>
      <c r="M811" s="49" t="str">
        <f t="shared" ca="1" si="12"/>
        <v/>
      </c>
      <c r="N811" s="49" t="e">
        <f ca="1">IF(#REF!="","",INDEX(admin3_pcode,MATCH(#REF!,OFFSET(admin3_start,MATCH(M811,admin2_linked_pcode,0),0,COUNTIF(admin2_linked_pcode,M811)),0)+MATCH(M811,admin2_linked_pcode,0)-1))</f>
        <v>#REF!</v>
      </c>
    </row>
    <row r="812" spans="12:14" x14ac:dyDescent="0.2">
      <c r="L812" s="49" t="str">
        <f ca="1">IF(B812="","",OFFSET(table_admin1[[#Headers],[ADM1_PT]],MATCH(B812,admin1,0),1))</f>
        <v/>
      </c>
      <c r="M812" s="49" t="str">
        <f t="shared" ca="1" si="12"/>
        <v/>
      </c>
      <c r="N812" s="49" t="e">
        <f ca="1">IF(#REF!="","",INDEX(admin3_pcode,MATCH(#REF!,OFFSET(admin3_start,MATCH(M812,admin2_linked_pcode,0),0,COUNTIF(admin2_linked_pcode,M812)),0)+MATCH(M812,admin2_linked_pcode,0)-1))</f>
        <v>#REF!</v>
      </c>
    </row>
    <row r="813" spans="12:14" x14ac:dyDescent="0.2">
      <c r="L813" s="49" t="str">
        <f ca="1">IF(B813="","",OFFSET(table_admin1[[#Headers],[ADM1_PT]],MATCH(B813,admin1,0),1))</f>
        <v/>
      </c>
      <c r="M813" s="49" t="str">
        <f t="shared" ref="M813:M876" ca="1" si="13">IF(C813="","",INDEX(admin2_pcode,MATCH(C813,OFFSET(admin2_start,MATCH(L813,admin1_linked_pcode,0),0,COUNTIF(admin1_linked_pcode,L813)),0)+MATCH(L813,admin1_linked_pcode,0)-1))</f>
        <v/>
      </c>
      <c r="N813" s="49" t="e">
        <f ca="1">IF(#REF!="","",INDEX(admin3_pcode,MATCH(#REF!,OFFSET(admin3_start,MATCH(M813,admin2_linked_pcode,0),0,COUNTIF(admin2_linked_pcode,M813)),0)+MATCH(M813,admin2_linked_pcode,0)-1))</f>
        <v>#REF!</v>
      </c>
    </row>
    <row r="814" spans="12:14" x14ac:dyDescent="0.2">
      <c r="L814" s="49" t="str">
        <f ca="1">IF(B814="","",OFFSET(table_admin1[[#Headers],[ADM1_PT]],MATCH(B814,admin1,0),1))</f>
        <v/>
      </c>
      <c r="M814" s="49" t="str">
        <f t="shared" ca="1" si="13"/>
        <v/>
      </c>
      <c r="N814" s="49" t="e">
        <f ca="1">IF(#REF!="","",INDEX(admin3_pcode,MATCH(#REF!,OFFSET(admin3_start,MATCH(M814,admin2_linked_pcode,0),0,COUNTIF(admin2_linked_pcode,M814)),0)+MATCH(M814,admin2_linked_pcode,0)-1))</f>
        <v>#REF!</v>
      </c>
    </row>
    <row r="815" spans="12:14" x14ac:dyDescent="0.2">
      <c r="L815" s="49" t="str">
        <f ca="1">IF(B815="","",OFFSET(table_admin1[[#Headers],[ADM1_PT]],MATCH(B815,admin1,0),1))</f>
        <v/>
      </c>
      <c r="M815" s="49" t="str">
        <f t="shared" ca="1" si="13"/>
        <v/>
      </c>
      <c r="N815" s="49" t="e">
        <f ca="1">IF(#REF!="","",INDEX(admin3_pcode,MATCH(#REF!,OFFSET(admin3_start,MATCH(M815,admin2_linked_pcode,0),0,COUNTIF(admin2_linked_pcode,M815)),0)+MATCH(M815,admin2_linked_pcode,0)-1))</f>
        <v>#REF!</v>
      </c>
    </row>
    <row r="816" spans="12:14" x14ac:dyDescent="0.2">
      <c r="L816" s="49" t="str">
        <f ca="1">IF(B816="","",OFFSET(table_admin1[[#Headers],[ADM1_PT]],MATCH(B816,admin1,0),1))</f>
        <v/>
      </c>
      <c r="M816" s="49" t="str">
        <f t="shared" ca="1" si="13"/>
        <v/>
      </c>
      <c r="N816" s="49" t="e">
        <f ca="1">IF(#REF!="","",INDEX(admin3_pcode,MATCH(#REF!,OFFSET(admin3_start,MATCH(M816,admin2_linked_pcode,0),0,COUNTIF(admin2_linked_pcode,M816)),0)+MATCH(M816,admin2_linked_pcode,0)-1))</f>
        <v>#REF!</v>
      </c>
    </row>
    <row r="817" spans="12:14" x14ac:dyDescent="0.2">
      <c r="L817" s="49" t="str">
        <f ca="1">IF(B817="","",OFFSET(table_admin1[[#Headers],[ADM1_PT]],MATCH(B817,admin1,0),1))</f>
        <v/>
      </c>
      <c r="M817" s="49" t="str">
        <f t="shared" ca="1" si="13"/>
        <v/>
      </c>
      <c r="N817" s="49" t="e">
        <f ca="1">IF(#REF!="","",INDEX(admin3_pcode,MATCH(#REF!,OFFSET(admin3_start,MATCH(M817,admin2_linked_pcode,0),0,COUNTIF(admin2_linked_pcode,M817)),0)+MATCH(M817,admin2_linked_pcode,0)-1))</f>
        <v>#REF!</v>
      </c>
    </row>
    <row r="818" spans="12:14" x14ac:dyDescent="0.2">
      <c r="L818" s="49" t="str">
        <f ca="1">IF(B818="","",OFFSET(table_admin1[[#Headers],[ADM1_PT]],MATCH(B818,admin1,0),1))</f>
        <v/>
      </c>
      <c r="M818" s="49" t="str">
        <f t="shared" ca="1" si="13"/>
        <v/>
      </c>
      <c r="N818" s="49" t="e">
        <f ca="1">IF(#REF!="","",INDEX(admin3_pcode,MATCH(#REF!,OFFSET(admin3_start,MATCH(M818,admin2_linked_pcode,0),0,COUNTIF(admin2_linked_pcode,M818)),0)+MATCH(M818,admin2_linked_pcode,0)-1))</f>
        <v>#REF!</v>
      </c>
    </row>
    <row r="819" spans="12:14" x14ac:dyDescent="0.2">
      <c r="L819" s="49" t="str">
        <f ca="1">IF(B819="","",OFFSET(table_admin1[[#Headers],[ADM1_PT]],MATCH(B819,admin1,0),1))</f>
        <v/>
      </c>
      <c r="M819" s="49" t="str">
        <f t="shared" ca="1" si="13"/>
        <v/>
      </c>
      <c r="N819" s="49" t="e">
        <f ca="1">IF(#REF!="","",INDEX(admin3_pcode,MATCH(#REF!,OFFSET(admin3_start,MATCH(M819,admin2_linked_pcode,0),0,COUNTIF(admin2_linked_pcode,M819)),0)+MATCH(M819,admin2_linked_pcode,0)-1))</f>
        <v>#REF!</v>
      </c>
    </row>
    <row r="820" spans="12:14" x14ac:dyDescent="0.2">
      <c r="L820" s="49" t="str">
        <f ca="1">IF(B820="","",OFFSET(table_admin1[[#Headers],[ADM1_PT]],MATCH(B820,admin1,0),1))</f>
        <v/>
      </c>
      <c r="M820" s="49" t="str">
        <f t="shared" ca="1" si="13"/>
        <v/>
      </c>
      <c r="N820" s="49" t="e">
        <f ca="1">IF(#REF!="","",INDEX(admin3_pcode,MATCH(#REF!,OFFSET(admin3_start,MATCH(M820,admin2_linked_pcode,0),0,COUNTIF(admin2_linked_pcode,M820)),0)+MATCH(M820,admin2_linked_pcode,0)-1))</f>
        <v>#REF!</v>
      </c>
    </row>
    <row r="821" spans="12:14" x14ac:dyDescent="0.2">
      <c r="L821" s="49" t="str">
        <f ca="1">IF(B821="","",OFFSET(table_admin1[[#Headers],[ADM1_PT]],MATCH(B821,admin1,0),1))</f>
        <v/>
      </c>
      <c r="M821" s="49" t="str">
        <f t="shared" ca="1" si="13"/>
        <v/>
      </c>
      <c r="N821" s="49" t="e">
        <f ca="1">IF(#REF!="","",INDEX(admin3_pcode,MATCH(#REF!,OFFSET(admin3_start,MATCH(M821,admin2_linked_pcode,0),0,COUNTIF(admin2_linked_pcode,M821)),0)+MATCH(M821,admin2_linked_pcode,0)-1))</f>
        <v>#REF!</v>
      </c>
    </row>
    <row r="822" spans="12:14" x14ac:dyDescent="0.2">
      <c r="L822" s="49" t="str">
        <f ca="1">IF(B822="","",OFFSET(table_admin1[[#Headers],[ADM1_PT]],MATCH(B822,admin1,0),1))</f>
        <v/>
      </c>
      <c r="M822" s="49" t="str">
        <f t="shared" ca="1" si="13"/>
        <v/>
      </c>
      <c r="N822" s="49" t="e">
        <f ca="1">IF(#REF!="","",INDEX(admin3_pcode,MATCH(#REF!,OFFSET(admin3_start,MATCH(M822,admin2_linked_pcode,0),0,COUNTIF(admin2_linked_pcode,M822)),0)+MATCH(M822,admin2_linked_pcode,0)-1))</f>
        <v>#REF!</v>
      </c>
    </row>
    <row r="823" spans="12:14" x14ac:dyDescent="0.2">
      <c r="L823" s="49" t="str">
        <f ca="1">IF(B823="","",OFFSET(table_admin1[[#Headers],[ADM1_PT]],MATCH(B823,admin1,0),1))</f>
        <v/>
      </c>
      <c r="M823" s="49" t="str">
        <f t="shared" ca="1" si="13"/>
        <v/>
      </c>
      <c r="N823" s="49" t="e">
        <f ca="1">IF(#REF!="","",INDEX(admin3_pcode,MATCH(#REF!,OFFSET(admin3_start,MATCH(M823,admin2_linked_pcode,0),0,COUNTIF(admin2_linked_pcode,M823)),0)+MATCH(M823,admin2_linked_pcode,0)-1))</f>
        <v>#REF!</v>
      </c>
    </row>
    <row r="824" spans="12:14" x14ac:dyDescent="0.2">
      <c r="L824" s="49" t="str">
        <f ca="1">IF(B824="","",OFFSET(table_admin1[[#Headers],[ADM1_PT]],MATCH(B824,admin1,0),1))</f>
        <v/>
      </c>
      <c r="M824" s="49" t="str">
        <f t="shared" ca="1" si="13"/>
        <v/>
      </c>
      <c r="N824" s="49" t="e">
        <f ca="1">IF(#REF!="","",INDEX(admin3_pcode,MATCH(#REF!,OFFSET(admin3_start,MATCH(M824,admin2_linked_pcode,0),0,COUNTIF(admin2_linked_pcode,M824)),0)+MATCH(M824,admin2_linked_pcode,0)-1))</f>
        <v>#REF!</v>
      </c>
    </row>
    <row r="825" spans="12:14" x14ac:dyDescent="0.2">
      <c r="L825" s="49" t="str">
        <f ca="1">IF(B825="","",OFFSET(table_admin1[[#Headers],[ADM1_PT]],MATCH(B825,admin1,0),1))</f>
        <v/>
      </c>
      <c r="M825" s="49" t="str">
        <f t="shared" ca="1" si="13"/>
        <v/>
      </c>
      <c r="N825" s="49" t="e">
        <f ca="1">IF(#REF!="","",INDEX(admin3_pcode,MATCH(#REF!,OFFSET(admin3_start,MATCH(M825,admin2_linked_pcode,0),0,COUNTIF(admin2_linked_pcode,M825)),0)+MATCH(M825,admin2_linked_pcode,0)-1))</f>
        <v>#REF!</v>
      </c>
    </row>
    <row r="826" spans="12:14" x14ac:dyDescent="0.2">
      <c r="L826" s="49" t="str">
        <f ca="1">IF(B826="","",OFFSET(table_admin1[[#Headers],[ADM1_PT]],MATCH(B826,admin1,0),1))</f>
        <v/>
      </c>
      <c r="M826" s="49" t="str">
        <f t="shared" ca="1" si="13"/>
        <v/>
      </c>
      <c r="N826" s="49" t="e">
        <f ca="1">IF(#REF!="","",INDEX(admin3_pcode,MATCH(#REF!,OFFSET(admin3_start,MATCH(M826,admin2_linked_pcode,0),0,COUNTIF(admin2_linked_pcode,M826)),0)+MATCH(M826,admin2_linked_pcode,0)-1))</f>
        <v>#REF!</v>
      </c>
    </row>
    <row r="827" spans="12:14" x14ac:dyDescent="0.2">
      <c r="L827" s="49" t="str">
        <f ca="1">IF(B827="","",OFFSET(table_admin1[[#Headers],[ADM1_PT]],MATCH(B827,admin1,0),1))</f>
        <v/>
      </c>
      <c r="M827" s="49" t="str">
        <f t="shared" ca="1" si="13"/>
        <v/>
      </c>
      <c r="N827" s="49" t="e">
        <f ca="1">IF(#REF!="","",INDEX(admin3_pcode,MATCH(#REF!,OFFSET(admin3_start,MATCH(M827,admin2_linked_pcode,0),0,COUNTIF(admin2_linked_pcode,M827)),0)+MATCH(M827,admin2_linked_pcode,0)-1))</f>
        <v>#REF!</v>
      </c>
    </row>
    <row r="828" spans="12:14" x14ac:dyDescent="0.2">
      <c r="L828" s="49" t="str">
        <f ca="1">IF(B828="","",OFFSET(table_admin1[[#Headers],[ADM1_PT]],MATCH(B828,admin1,0),1))</f>
        <v/>
      </c>
      <c r="M828" s="49" t="str">
        <f t="shared" ca="1" si="13"/>
        <v/>
      </c>
      <c r="N828" s="49" t="e">
        <f ca="1">IF(#REF!="","",INDEX(admin3_pcode,MATCH(#REF!,OFFSET(admin3_start,MATCH(M828,admin2_linked_pcode,0),0,COUNTIF(admin2_linked_pcode,M828)),0)+MATCH(M828,admin2_linked_pcode,0)-1))</f>
        <v>#REF!</v>
      </c>
    </row>
    <row r="829" spans="12:14" x14ac:dyDescent="0.2">
      <c r="L829" s="49" t="str">
        <f ca="1">IF(B829="","",OFFSET(table_admin1[[#Headers],[ADM1_PT]],MATCH(B829,admin1,0),1))</f>
        <v/>
      </c>
      <c r="M829" s="49" t="str">
        <f t="shared" ca="1" si="13"/>
        <v/>
      </c>
      <c r="N829" s="49" t="e">
        <f ca="1">IF(#REF!="","",INDEX(admin3_pcode,MATCH(#REF!,OFFSET(admin3_start,MATCH(M829,admin2_linked_pcode,0),0,COUNTIF(admin2_linked_pcode,M829)),0)+MATCH(M829,admin2_linked_pcode,0)-1))</f>
        <v>#REF!</v>
      </c>
    </row>
    <row r="830" spans="12:14" x14ac:dyDescent="0.2">
      <c r="L830" s="49" t="str">
        <f ca="1">IF(B830="","",OFFSET(table_admin1[[#Headers],[ADM1_PT]],MATCH(B830,admin1,0),1))</f>
        <v/>
      </c>
      <c r="M830" s="49" t="str">
        <f t="shared" ca="1" si="13"/>
        <v/>
      </c>
      <c r="N830" s="49" t="e">
        <f ca="1">IF(#REF!="","",INDEX(admin3_pcode,MATCH(#REF!,OFFSET(admin3_start,MATCH(M830,admin2_linked_pcode,0),0,COUNTIF(admin2_linked_pcode,M830)),0)+MATCH(M830,admin2_linked_pcode,0)-1))</f>
        <v>#REF!</v>
      </c>
    </row>
    <row r="831" spans="12:14" x14ac:dyDescent="0.2">
      <c r="L831" s="49" t="str">
        <f ca="1">IF(B831="","",OFFSET(table_admin1[[#Headers],[ADM1_PT]],MATCH(B831,admin1,0),1))</f>
        <v/>
      </c>
      <c r="M831" s="49" t="str">
        <f t="shared" ca="1" si="13"/>
        <v/>
      </c>
      <c r="N831" s="49" t="e">
        <f ca="1">IF(#REF!="","",INDEX(admin3_pcode,MATCH(#REF!,OFFSET(admin3_start,MATCH(M831,admin2_linked_pcode,0),0,COUNTIF(admin2_linked_pcode,M831)),0)+MATCH(M831,admin2_linked_pcode,0)-1))</f>
        <v>#REF!</v>
      </c>
    </row>
    <row r="832" spans="12:14" x14ac:dyDescent="0.2">
      <c r="L832" s="49" t="str">
        <f ca="1">IF(B832="","",OFFSET(table_admin1[[#Headers],[ADM1_PT]],MATCH(B832,admin1,0),1))</f>
        <v/>
      </c>
      <c r="M832" s="49" t="str">
        <f t="shared" ca="1" si="13"/>
        <v/>
      </c>
      <c r="N832" s="49" t="e">
        <f ca="1">IF(#REF!="","",INDEX(admin3_pcode,MATCH(#REF!,OFFSET(admin3_start,MATCH(M832,admin2_linked_pcode,0),0,COUNTIF(admin2_linked_pcode,M832)),0)+MATCH(M832,admin2_linked_pcode,0)-1))</f>
        <v>#REF!</v>
      </c>
    </row>
    <row r="833" spans="12:14" x14ac:dyDescent="0.2">
      <c r="L833" s="49" t="str">
        <f ca="1">IF(B833="","",OFFSET(table_admin1[[#Headers],[ADM1_PT]],MATCH(B833,admin1,0),1))</f>
        <v/>
      </c>
      <c r="M833" s="49" t="str">
        <f t="shared" ca="1" si="13"/>
        <v/>
      </c>
      <c r="N833" s="49" t="e">
        <f ca="1">IF(#REF!="","",INDEX(admin3_pcode,MATCH(#REF!,OFFSET(admin3_start,MATCH(M833,admin2_linked_pcode,0),0,COUNTIF(admin2_linked_pcode,M833)),0)+MATCH(M833,admin2_linked_pcode,0)-1))</f>
        <v>#REF!</v>
      </c>
    </row>
    <row r="834" spans="12:14" x14ac:dyDescent="0.2">
      <c r="L834" s="49" t="str">
        <f ca="1">IF(B834="","",OFFSET(table_admin1[[#Headers],[ADM1_PT]],MATCH(B834,admin1,0),1))</f>
        <v/>
      </c>
      <c r="M834" s="49" t="str">
        <f t="shared" ca="1" si="13"/>
        <v/>
      </c>
      <c r="N834" s="49" t="e">
        <f ca="1">IF(#REF!="","",INDEX(admin3_pcode,MATCH(#REF!,OFFSET(admin3_start,MATCH(M834,admin2_linked_pcode,0),0,COUNTIF(admin2_linked_pcode,M834)),0)+MATCH(M834,admin2_linked_pcode,0)-1))</f>
        <v>#REF!</v>
      </c>
    </row>
    <row r="835" spans="12:14" x14ac:dyDescent="0.2">
      <c r="L835" s="49" t="str">
        <f ca="1">IF(B835="","",OFFSET(table_admin1[[#Headers],[ADM1_PT]],MATCH(B835,admin1,0),1))</f>
        <v/>
      </c>
      <c r="M835" s="49" t="str">
        <f t="shared" ca="1" si="13"/>
        <v/>
      </c>
      <c r="N835" s="49" t="e">
        <f ca="1">IF(#REF!="","",INDEX(admin3_pcode,MATCH(#REF!,OFFSET(admin3_start,MATCH(M835,admin2_linked_pcode,0),0,COUNTIF(admin2_linked_pcode,M835)),0)+MATCH(M835,admin2_linked_pcode,0)-1))</f>
        <v>#REF!</v>
      </c>
    </row>
    <row r="836" spans="12:14" x14ac:dyDescent="0.2">
      <c r="L836" s="49" t="str">
        <f ca="1">IF(B836="","",OFFSET(table_admin1[[#Headers],[ADM1_PT]],MATCH(B836,admin1,0),1))</f>
        <v/>
      </c>
      <c r="M836" s="49" t="str">
        <f t="shared" ca="1" si="13"/>
        <v/>
      </c>
      <c r="N836" s="49" t="e">
        <f ca="1">IF(#REF!="","",INDEX(admin3_pcode,MATCH(#REF!,OFFSET(admin3_start,MATCH(M836,admin2_linked_pcode,0),0,COUNTIF(admin2_linked_pcode,M836)),0)+MATCH(M836,admin2_linked_pcode,0)-1))</f>
        <v>#REF!</v>
      </c>
    </row>
    <row r="837" spans="12:14" x14ac:dyDescent="0.2">
      <c r="L837" s="49" t="str">
        <f ca="1">IF(B837="","",OFFSET(table_admin1[[#Headers],[ADM1_PT]],MATCH(B837,admin1,0),1))</f>
        <v/>
      </c>
      <c r="M837" s="49" t="str">
        <f t="shared" ca="1" si="13"/>
        <v/>
      </c>
      <c r="N837" s="49" t="e">
        <f ca="1">IF(#REF!="","",INDEX(admin3_pcode,MATCH(#REF!,OFFSET(admin3_start,MATCH(M837,admin2_linked_pcode,0),0,COUNTIF(admin2_linked_pcode,M837)),0)+MATCH(M837,admin2_linked_pcode,0)-1))</f>
        <v>#REF!</v>
      </c>
    </row>
    <row r="838" spans="12:14" x14ac:dyDescent="0.2">
      <c r="L838" s="49" t="str">
        <f ca="1">IF(B838="","",OFFSET(table_admin1[[#Headers],[ADM1_PT]],MATCH(B838,admin1,0),1))</f>
        <v/>
      </c>
      <c r="M838" s="49" t="str">
        <f t="shared" ca="1" si="13"/>
        <v/>
      </c>
      <c r="N838" s="49" t="e">
        <f ca="1">IF(#REF!="","",INDEX(admin3_pcode,MATCH(#REF!,OFFSET(admin3_start,MATCH(M838,admin2_linked_pcode,0),0,COUNTIF(admin2_linked_pcode,M838)),0)+MATCH(M838,admin2_linked_pcode,0)-1))</f>
        <v>#REF!</v>
      </c>
    </row>
    <row r="839" spans="12:14" x14ac:dyDescent="0.2">
      <c r="L839" s="49" t="str">
        <f ca="1">IF(B839="","",OFFSET(table_admin1[[#Headers],[ADM1_PT]],MATCH(B839,admin1,0),1))</f>
        <v/>
      </c>
      <c r="M839" s="49" t="str">
        <f t="shared" ca="1" si="13"/>
        <v/>
      </c>
      <c r="N839" s="49" t="e">
        <f ca="1">IF(#REF!="","",INDEX(admin3_pcode,MATCH(#REF!,OFFSET(admin3_start,MATCH(M839,admin2_linked_pcode,0),0,COUNTIF(admin2_linked_pcode,M839)),0)+MATCH(M839,admin2_linked_pcode,0)-1))</f>
        <v>#REF!</v>
      </c>
    </row>
    <row r="840" spans="12:14" x14ac:dyDescent="0.2">
      <c r="L840" s="49" t="str">
        <f ca="1">IF(B840="","",OFFSET(table_admin1[[#Headers],[ADM1_PT]],MATCH(B840,admin1,0),1))</f>
        <v/>
      </c>
      <c r="M840" s="49" t="str">
        <f t="shared" ca="1" si="13"/>
        <v/>
      </c>
      <c r="N840" s="49" t="e">
        <f ca="1">IF(#REF!="","",INDEX(admin3_pcode,MATCH(#REF!,OFFSET(admin3_start,MATCH(M840,admin2_linked_pcode,0),0,COUNTIF(admin2_linked_pcode,M840)),0)+MATCH(M840,admin2_linked_pcode,0)-1))</f>
        <v>#REF!</v>
      </c>
    </row>
    <row r="841" spans="12:14" x14ac:dyDescent="0.2">
      <c r="L841" s="49" t="str">
        <f ca="1">IF(B841="","",OFFSET(table_admin1[[#Headers],[ADM1_PT]],MATCH(B841,admin1,0),1))</f>
        <v/>
      </c>
      <c r="M841" s="49" t="str">
        <f t="shared" ca="1" si="13"/>
        <v/>
      </c>
      <c r="N841" s="49" t="e">
        <f ca="1">IF(#REF!="","",INDEX(admin3_pcode,MATCH(#REF!,OFFSET(admin3_start,MATCH(M841,admin2_linked_pcode,0),0,COUNTIF(admin2_linked_pcode,M841)),0)+MATCH(M841,admin2_linked_pcode,0)-1))</f>
        <v>#REF!</v>
      </c>
    </row>
    <row r="842" spans="12:14" x14ac:dyDescent="0.2">
      <c r="L842" s="49" t="str">
        <f ca="1">IF(B842="","",OFFSET(table_admin1[[#Headers],[ADM1_PT]],MATCH(B842,admin1,0),1))</f>
        <v/>
      </c>
      <c r="M842" s="49" t="str">
        <f t="shared" ca="1" si="13"/>
        <v/>
      </c>
      <c r="N842" s="49" t="e">
        <f ca="1">IF(#REF!="","",INDEX(admin3_pcode,MATCH(#REF!,OFFSET(admin3_start,MATCH(M842,admin2_linked_pcode,0),0,COUNTIF(admin2_linked_pcode,M842)),0)+MATCH(M842,admin2_linked_pcode,0)-1))</f>
        <v>#REF!</v>
      </c>
    </row>
    <row r="843" spans="12:14" x14ac:dyDescent="0.2">
      <c r="L843" s="49" t="str">
        <f ca="1">IF(B843="","",OFFSET(table_admin1[[#Headers],[ADM1_PT]],MATCH(B843,admin1,0),1))</f>
        <v/>
      </c>
      <c r="M843" s="49" t="str">
        <f t="shared" ca="1" si="13"/>
        <v/>
      </c>
      <c r="N843" s="49" t="e">
        <f ca="1">IF(#REF!="","",INDEX(admin3_pcode,MATCH(#REF!,OFFSET(admin3_start,MATCH(M843,admin2_linked_pcode,0),0,COUNTIF(admin2_linked_pcode,M843)),0)+MATCH(M843,admin2_linked_pcode,0)-1))</f>
        <v>#REF!</v>
      </c>
    </row>
    <row r="844" spans="12:14" x14ac:dyDescent="0.2">
      <c r="L844" s="49" t="str">
        <f ca="1">IF(B844="","",OFFSET(table_admin1[[#Headers],[ADM1_PT]],MATCH(B844,admin1,0),1))</f>
        <v/>
      </c>
      <c r="M844" s="49" t="str">
        <f t="shared" ca="1" si="13"/>
        <v/>
      </c>
      <c r="N844" s="49" t="e">
        <f ca="1">IF(#REF!="","",INDEX(admin3_pcode,MATCH(#REF!,OFFSET(admin3_start,MATCH(M844,admin2_linked_pcode,0),0,COUNTIF(admin2_linked_pcode,M844)),0)+MATCH(M844,admin2_linked_pcode,0)-1))</f>
        <v>#REF!</v>
      </c>
    </row>
    <row r="845" spans="12:14" x14ac:dyDescent="0.2">
      <c r="L845" s="49" t="str">
        <f ca="1">IF(B845="","",OFFSET(table_admin1[[#Headers],[ADM1_PT]],MATCH(B845,admin1,0),1))</f>
        <v/>
      </c>
      <c r="M845" s="49" t="str">
        <f t="shared" ca="1" si="13"/>
        <v/>
      </c>
      <c r="N845" s="49" t="e">
        <f ca="1">IF(#REF!="","",INDEX(admin3_pcode,MATCH(#REF!,OFFSET(admin3_start,MATCH(M845,admin2_linked_pcode,0),0,COUNTIF(admin2_linked_pcode,M845)),0)+MATCH(M845,admin2_linked_pcode,0)-1))</f>
        <v>#REF!</v>
      </c>
    </row>
    <row r="846" spans="12:14" x14ac:dyDescent="0.2">
      <c r="L846" s="49" t="str">
        <f ca="1">IF(B846="","",OFFSET(table_admin1[[#Headers],[ADM1_PT]],MATCH(B846,admin1,0),1))</f>
        <v/>
      </c>
      <c r="M846" s="49" t="str">
        <f t="shared" ca="1" si="13"/>
        <v/>
      </c>
      <c r="N846" s="49" t="e">
        <f ca="1">IF(#REF!="","",INDEX(admin3_pcode,MATCH(#REF!,OFFSET(admin3_start,MATCH(M846,admin2_linked_pcode,0),0,COUNTIF(admin2_linked_pcode,M846)),0)+MATCH(M846,admin2_linked_pcode,0)-1))</f>
        <v>#REF!</v>
      </c>
    </row>
    <row r="847" spans="12:14" x14ac:dyDescent="0.2">
      <c r="L847" s="49" t="str">
        <f ca="1">IF(B847="","",OFFSET(table_admin1[[#Headers],[ADM1_PT]],MATCH(B847,admin1,0),1))</f>
        <v/>
      </c>
      <c r="M847" s="49" t="str">
        <f t="shared" ca="1" si="13"/>
        <v/>
      </c>
      <c r="N847" s="49" t="e">
        <f ca="1">IF(#REF!="","",INDEX(admin3_pcode,MATCH(#REF!,OFFSET(admin3_start,MATCH(M847,admin2_linked_pcode,0),0,COUNTIF(admin2_linked_pcode,M847)),0)+MATCH(M847,admin2_linked_pcode,0)-1))</f>
        <v>#REF!</v>
      </c>
    </row>
    <row r="848" spans="12:14" x14ac:dyDescent="0.2">
      <c r="L848" s="49" t="str">
        <f ca="1">IF(B848="","",OFFSET(table_admin1[[#Headers],[ADM1_PT]],MATCH(B848,admin1,0),1))</f>
        <v/>
      </c>
      <c r="M848" s="49" t="str">
        <f t="shared" ca="1" si="13"/>
        <v/>
      </c>
      <c r="N848" s="49" t="e">
        <f ca="1">IF(#REF!="","",INDEX(admin3_pcode,MATCH(#REF!,OFFSET(admin3_start,MATCH(M848,admin2_linked_pcode,0),0,COUNTIF(admin2_linked_pcode,M848)),0)+MATCH(M848,admin2_linked_pcode,0)-1))</f>
        <v>#REF!</v>
      </c>
    </row>
    <row r="849" spans="12:14" x14ac:dyDescent="0.2">
      <c r="L849" s="49" t="str">
        <f ca="1">IF(B849="","",OFFSET(table_admin1[[#Headers],[ADM1_PT]],MATCH(B849,admin1,0),1))</f>
        <v/>
      </c>
      <c r="M849" s="49" t="str">
        <f t="shared" ca="1" si="13"/>
        <v/>
      </c>
      <c r="N849" s="49" t="e">
        <f ca="1">IF(#REF!="","",INDEX(admin3_pcode,MATCH(#REF!,OFFSET(admin3_start,MATCH(M849,admin2_linked_pcode,0),0,COUNTIF(admin2_linked_pcode,M849)),0)+MATCH(M849,admin2_linked_pcode,0)-1))</f>
        <v>#REF!</v>
      </c>
    </row>
    <row r="850" spans="12:14" x14ac:dyDescent="0.2">
      <c r="L850" s="49" t="str">
        <f ca="1">IF(B850="","",OFFSET(table_admin1[[#Headers],[ADM1_PT]],MATCH(B850,admin1,0),1))</f>
        <v/>
      </c>
      <c r="M850" s="49" t="str">
        <f t="shared" ca="1" si="13"/>
        <v/>
      </c>
      <c r="N850" s="49" t="e">
        <f ca="1">IF(#REF!="","",INDEX(admin3_pcode,MATCH(#REF!,OFFSET(admin3_start,MATCH(M850,admin2_linked_pcode,0),0,COUNTIF(admin2_linked_pcode,M850)),0)+MATCH(M850,admin2_linked_pcode,0)-1))</f>
        <v>#REF!</v>
      </c>
    </row>
    <row r="851" spans="12:14" x14ac:dyDescent="0.2">
      <c r="L851" s="49" t="str">
        <f ca="1">IF(B851="","",OFFSET(table_admin1[[#Headers],[ADM1_PT]],MATCH(B851,admin1,0),1))</f>
        <v/>
      </c>
      <c r="M851" s="49" t="str">
        <f t="shared" ca="1" si="13"/>
        <v/>
      </c>
      <c r="N851" s="49" t="e">
        <f ca="1">IF(#REF!="","",INDEX(admin3_pcode,MATCH(#REF!,OFFSET(admin3_start,MATCH(M851,admin2_linked_pcode,0),0,COUNTIF(admin2_linked_pcode,M851)),0)+MATCH(M851,admin2_linked_pcode,0)-1))</f>
        <v>#REF!</v>
      </c>
    </row>
    <row r="852" spans="12:14" x14ac:dyDescent="0.2">
      <c r="L852" s="49" t="str">
        <f ca="1">IF(B852="","",OFFSET(table_admin1[[#Headers],[ADM1_PT]],MATCH(B852,admin1,0),1))</f>
        <v/>
      </c>
      <c r="M852" s="49" t="str">
        <f t="shared" ca="1" si="13"/>
        <v/>
      </c>
      <c r="N852" s="49" t="e">
        <f ca="1">IF(#REF!="","",INDEX(admin3_pcode,MATCH(#REF!,OFFSET(admin3_start,MATCH(M852,admin2_linked_pcode,0),0,COUNTIF(admin2_linked_pcode,M852)),0)+MATCH(M852,admin2_linked_pcode,0)-1))</f>
        <v>#REF!</v>
      </c>
    </row>
    <row r="853" spans="12:14" x14ac:dyDescent="0.2">
      <c r="L853" s="49" t="str">
        <f ca="1">IF(B853="","",OFFSET(table_admin1[[#Headers],[ADM1_PT]],MATCH(B853,admin1,0),1))</f>
        <v/>
      </c>
      <c r="M853" s="49" t="str">
        <f t="shared" ca="1" si="13"/>
        <v/>
      </c>
      <c r="N853" s="49" t="e">
        <f ca="1">IF(#REF!="","",INDEX(admin3_pcode,MATCH(#REF!,OFFSET(admin3_start,MATCH(M853,admin2_linked_pcode,0),0,COUNTIF(admin2_linked_pcode,M853)),0)+MATCH(M853,admin2_linked_pcode,0)-1))</f>
        <v>#REF!</v>
      </c>
    </row>
    <row r="854" spans="12:14" x14ac:dyDescent="0.2">
      <c r="L854" s="49" t="str">
        <f ca="1">IF(B854="","",OFFSET(table_admin1[[#Headers],[ADM1_PT]],MATCH(B854,admin1,0),1))</f>
        <v/>
      </c>
      <c r="M854" s="49" t="str">
        <f t="shared" ca="1" si="13"/>
        <v/>
      </c>
      <c r="N854" s="49" t="e">
        <f ca="1">IF(#REF!="","",INDEX(admin3_pcode,MATCH(#REF!,OFFSET(admin3_start,MATCH(M854,admin2_linked_pcode,0),0,COUNTIF(admin2_linked_pcode,M854)),0)+MATCH(M854,admin2_linked_pcode,0)-1))</f>
        <v>#REF!</v>
      </c>
    </row>
    <row r="855" spans="12:14" x14ac:dyDescent="0.2">
      <c r="L855" s="49" t="str">
        <f ca="1">IF(B855="","",OFFSET(table_admin1[[#Headers],[ADM1_PT]],MATCH(B855,admin1,0),1))</f>
        <v/>
      </c>
      <c r="M855" s="49" t="str">
        <f t="shared" ca="1" si="13"/>
        <v/>
      </c>
      <c r="N855" s="49" t="e">
        <f ca="1">IF(#REF!="","",INDEX(admin3_pcode,MATCH(#REF!,OFFSET(admin3_start,MATCH(M855,admin2_linked_pcode,0),0,COUNTIF(admin2_linked_pcode,M855)),0)+MATCH(M855,admin2_linked_pcode,0)-1))</f>
        <v>#REF!</v>
      </c>
    </row>
    <row r="856" spans="12:14" x14ac:dyDescent="0.2">
      <c r="L856" s="49" t="str">
        <f ca="1">IF(B856="","",OFFSET(table_admin1[[#Headers],[ADM1_PT]],MATCH(B856,admin1,0),1))</f>
        <v/>
      </c>
      <c r="M856" s="49" t="str">
        <f t="shared" ca="1" si="13"/>
        <v/>
      </c>
      <c r="N856" s="49" t="e">
        <f ca="1">IF(#REF!="","",INDEX(admin3_pcode,MATCH(#REF!,OFFSET(admin3_start,MATCH(M856,admin2_linked_pcode,0),0,COUNTIF(admin2_linked_pcode,M856)),0)+MATCH(M856,admin2_linked_pcode,0)-1))</f>
        <v>#REF!</v>
      </c>
    </row>
    <row r="857" spans="12:14" x14ac:dyDescent="0.2">
      <c r="L857" s="49" t="str">
        <f ca="1">IF(B857="","",OFFSET(table_admin1[[#Headers],[ADM1_PT]],MATCH(B857,admin1,0),1))</f>
        <v/>
      </c>
      <c r="M857" s="49" t="str">
        <f t="shared" ca="1" si="13"/>
        <v/>
      </c>
      <c r="N857" s="49" t="e">
        <f ca="1">IF(#REF!="","",INDEX(admin3_pcode,MATCH(#REF!,OFFSET(admin3_start,MATCH(M857,admin2_linked_pcode,0),0,COUNTIF(admin2_linked_pcode,M857)),0)+MATCH(M857,admin2_linked_pcode,0)-1))</f>
        <v>#REF!</v>
      </c>
    </row>
    <row r="858" spans="12:14" x14ac:dyDescent="0.2">
      <c r="L858" s="49" t="str">
        <f ca="1">IF(B858="","",OFFSET(table_admin1[[#Headers],[ADM1_PT]],MATCH(B858,admin1,0),1))</f>
        <v/>
      </c>
      <c r="M858" s="49" t="str">
        <f t="shared" ca="1" si="13"/>
        <v/>
      </c>
      <c r="N858" s="49" t="e">
        <f ca="1">IF(#REF!="","",INDEX(admin3_pcode,MATCH(#REF!,OFFSET(admin3_start,MATCH(M858,admin2_linked_pcode,0),0,COUNTIF(admin2_linked_pcode,M858)),0)+MATCH(M858,admin2_linked_pcode,0)-1))</f>
        <v>#REF!</v>
      </c>
    </row>
    <row r="859" spans="12:14" x14ac:dyDescent="0.2">
      <c r="L859" s="49" t="str">
        <f ca="1">IF(B859="","",OFFSET(table_admin1[[#Headers],[ADM1_PT]],MATCH(B859,admin1,0),1))</f>
        <v/>
      </c>
      <c r="M859" s="49" t="str">
        <f t="shared" ca="1" si="13"/>
        <v/>
      </c>
      <c r="N859" s="49" t="e">
        <f ca="1">IF(#REF!="","",INDEX(admin3_pcode,MATCH(#REF!,OFFSET(admin3_start,MATCH(M859,admin2_linked_pcode,0),0,COUNTIF(admin2_linked_pcode,M859)),0)+MATCH(M859,admin2_linked_pcode,0)-1))</f>
        <v>#REF!</v>
      </c>
    </row>
    <row r="860" spans="12:14" x14ac:dyDescent="0.2">
      <c r="L860" s="49" t="str">
        <f ca="1">IF(B860="","",OFFSET(table_admin1[[#Headers],[ADM1_PT]],MATCH(B860,admin1,0),1))</f>
        <v/>
      </c>
      <c r="M860" s="49" t="str">
        <f t="shared" ca="1" si="13"/>
        <v/>
      </c>
      <c r="N860" s="49" t="e">
        <f ca="1">IF(#REF!="","",INDEX(admin3_pcode,MATCH(#REF!,OFFSET(admin3_start,MATCH(M860,admin2_linked_pcode,0),0,COUNTIF(admin2_linked_pcode,M860)),0)+MATCH(M860,admin2_linked_pcode,0)-1))</f>
        <v>#REF!</v>
      </c>
    </row>
    <row r="861" spans="12:14" x14ac:dyDescent="0.2">
      <c r="L861" s="49" t="str">
        <f ca="1">IF(B861="","",OFFSET(table_admin1[[#Headers],[ADM1_PT]],MATCH(B861,admin1,0),1))</f>
        <v/>
      </c>
      <c r="M861" s="49" t="str">
        <f t="shared" ca="1" si="13"/>
        <v/>
      </c>
      <c r="N861" s="49" t="e">
        <f ca="1">IF(#REF!="","",INDEX(admin3_pcode,MATCH(#REF!,OFFSET(admin3_start,MATCH(M861,admin2_linked_pcode,0),0,COUNTIF(admin2_linked_pcode,M861)),0)+MATCH(M861,admin2_linked_pcode,0)-1))</f>
        <v>#REF!</v>
      </c>
    </row>
    <row r="862" spans="12:14" x14ac:dyDescent="0.2">
      <c r="L862" s="49" t="str">
        <f ca="1">IF(B862="","",OFFSET(table_admin1[[#Headers],[ADM1_PT]],MATCH(B862,admin1,0),1))</f>
        <v/>
      </c>
      <c r="M862" s="49" t="str">
        <f t="shared" ca="1" si="13"/>
        <v/>
      </c>
      <c r="N862" s="49" t="e">
        <f ca="1">IF(#REF!="","",INDEX(admin3_pcode,MATCH(#REF!,OFFSET(admin3_start,MATCH(M862,admin2_linked_pcode,0),0,COUNTIF(admin2_linked_pcode,M862)),0)+MATCH(M862,admin2_linked_pcode,0)-1))</f>
        <v>#REF!</v>
      </c>
    </row>
    <row r="863" spans="12:14" x14ac:dyDescent="0.2">
      <c r="L863" s="49" t="str">
        <f ca="1">IF(B863="","",OFFSET(table_admin1[[#Headers],[ADM1_PT]],MATCH(B863,admin1,0),1))</f>
        <v/>
      </c>
      <c r="M863" s="49" t="str">
        <f t="shared" ca="1" si="13"/>
        <v/>
      </c>
      <c r="N863" s="49" t="e">
        <f ca="1">IF(#REF!="","",INDEX(admin3_pcode,MATCH(#REF!,OFFSET(admin3_start,MATCH(M863,admin2_linked_pcode,0),0,COUNTIF(admin2_linked_pcode,M863)),0)+MATCH(M863,admin2_linked_pcode,0)-1))</f>
        <v>#REF!</v>
      </c>
    </row>
    <row r="864" spans="12:14" x14ac:dyDescent="0.2">
      <c r="L864" s="49" t="str">
        <f ca="1">IF(B864="","",OFFSET(table_admin1[[#Headers],[ADM1_PT]],MATCH(B864,admin1,0),1))</f>
        <v/>
      </c>
      <c r="M864" s="49" t="str">
        <f t="shared" ca="1" si="13"/>
        <v/>
      </c>
      <c r="N864" s="49" t="e">
        <f ca="1">IF(#REF!="","",INDEX(admin3_pcode,MATCH(#REF!,OFFSET(admin3_start,MATCH(M864,admin2_linked_pcode,0),0,COUNTIF(admin2_linked_pcode,M864)),0)+MATCH(M864,admin2_linked_pcode,0)-1))</f>
        <v>#REF!</v>
      </c>
    </row>
    <row r="865" spans="12:14" x14ac:dyDescent="0.2">
      <c r="L865" s="49" t="str">
        <f ca="1">IF(B865="","",OFFSET(table_admin1[[#Headers],[ADM1_PT]],MATCH(B865,admin1,0),1))</f>
        <v/>
      </c>
      <c r="M865" s="49" t="str">
        <f t="shared" ca="1" si="13"/>
        <v/>
      </c>
      <c r="N865" s="49" t="e">
        <f ca="1">IF(#REF!="","",INDEX(admin3_pcode,MATCH(#REF!,OFFSET(admin3_start,MATCH(M865,admin2_linked_pcode,0),0,COUNTIF(admin2_linked_pcode,M865)),0)+MATCH(M865,admin2_linked_pcode,0)-1))</f>
        <v>#REF!</v>
      </c>
    </row>
    <row r="866" spans="12:14" x14ac:dyDescent="0.2">
      <c r="L866" s="49" t="str">
        <f ca="1">IF(B866="","",OFFSET(table_admin1[[#Headers],[ADM1_PT]],MATCH(B866,admin1,0),1))</f>
        <v/>
      </c>
      <c r="M866" s="49" t="str">
        <f t="shared" ca="1" si="13"/>
        <v/>
      </c>
      <c r="N866" s="49" t="e">
        <f ca="1">IF(#REF!="","",INDEX(admin3_pcode,MATCH(#REF!,OFFSET(admin3_start,MATCH(M866,admin2_linked_pcode,0),0,COUNTIF(admin2_linked_pcode,M866)),0)+MATCH(M866,admin2_linked_pcode,0)-1))</f>
        <v>#REF!</v>
      </c>
    </row>
    <row r="867" spans="12:14" x14ac:dyDescent="0.2">
      <c r="L867" s="49" t="str">
        <f ca="1">IF(B867="","",OFFSET(table_admin1[[#Headers],[ADM1_PT]],MATCH(B867,admin1,0),1))</f>
        <v/>
      </c>
      <c r="M867" s="49" t="str">
        <f t="shared" ca="1" si="13"/>
        <v/>
      </c>
      <c r="N867" s="49" t="e">
        <f ca="1">IF(#REF!="","",INDEX(admin3_pcode,MATCH(#REF!,OFFSET(admin3_start,MATCH(M867,admin2_linked_pcode,0),0,COUNTIF(admin2_linked_pcode,M867)),0)+MATCH(M867,admin2_linked_pcode,0)-1))</f>
        <v>#REF!</v>
      </c>
    </row>
    <row r="868" spans="12:14" x14ac:dyDescent="0.2">
      <c r="L868" s="49" t="str">
        <f ca="1">IF(B868="","",OFFSET(table_admin1[[#Headers],[ADM1_PT]],MATCH(B868,admin1,0),1))</f>
        <v/>
      </c>
      <c r="M868" s="49" t="str">
        <f t="shared" ca="1" si="13"/>
        <v/>
      </c>
      <c r="N868" s="49" t="e">
        <f ca="1">IF(#REF!="","",INDEX(admin3_pcode,MATCH(#REF!,OFFSET(admin3_start,MATCH(M868,admin2_linked_pcode,0),0,COUNTIF(admin2_linked_pcode,M868)),0)+MATCH(M868,admin2_linked_pcode,0)-1))</f>
        <v>#REF!</v>
      </c>
    </row>
    <row r="869" spans="12:14" x14ac:dyDescent="0.2">
      <c r="L869" s="49" t="str">
        <f ca="1">IF(B869="","",OFFSET(table_admin1[[#Headers],[ADM1_PT]],MATCH(B869,admin1,0),1))</f>
        <v/>
      </c>
      <c r="M869" s="49" t="str">
        <f t="shared" ca="1" si="13"/>
        <v/>
      </c>
      <c r="N869" s="49" t="e">
        <f ca="1">IF(#REF!="","",INDEX(admin3_pcode,MATCH(#REF!,OFFSET(admin3_start,MATCH(M869,admin2_linked_pcode,0),0,COUNTIF(admin2_linked_pcode,M869)),0)+MATCH(M869,admin2_linked_pcode,0)-1))</f>
        <v>#REF!</v>
      </c>
    </row>
    <row r="870" spans="12:14" x14ac:dyDescent="0.2">
      <c r="L870" s="49" t="str">
        <f ca="1">IF(B870="","",OFFSET(table_admin1[[#Headers],[ADM1_PT]],MATCH(B870,admin1,0),1))</f>
        <v/>
      </c>
      <c r="M870" s="49" t="str">
        <f t="shared" ca="1" si="13"/>
        <v/>
      </c>
      <c r="N870" s="49" t="e">
        <f ca="1">IF(#REF!="","",INDEX(admin3_pcode,MATCH(#REF!,OFFSET(admin3_start,MATCH(M870,admin2_linked_pcode,0),0,COUNTIF(admin2_linked_pcode,M870)),0)+MATCH(M870,admin2_linked_pcode,0)-1))</f>
        <v>#REF!</v>
      </c>
    </row>
    <row r="871" spans="12:14" x14ac:dyDescent="0.2">
      <c r="L871" s="49" t="str">
        <f ca="1">IF(B871="","",OFFSET(table_admin1[[#Headers],[ADM1_PT]],MATCH(B871,admin1,0),1))</f>
        <v/>
      </c>
      <c r="M871" s="49" t="str">
        <f t="shared" ca="1" si="13"/>
        <v/>
      </c>
      <c r="N871" s="49" t="e">
        <f ca="1">IF(#REF!="","",INDEX(admin3_pcode,MATCH(#REF!,OFFSET(admin3_start,MATCH(M871,admin2_linked_pcode,0),0,COUNTIF(admin2_linked_pcode,M871)),0)+MATCH(M871,admin2_linked_pcode,0)-1))</f>
        <v>#REF!</v>
      </c>
    </row>
    <row r="872" spans="12:14" x14ac:dyDescent="0.2">
      <c r="L872" s="49" t="str">
        <f ca="1">IF(B872="","",OFFSET(table_admin1[[#Headers],[ADM1_PT]],MATCH(B872,admin1,0),1))</f>
        <v/>
      </c>
      <c r="M872" s="49" t="str">
        <f t="shared" ca="1" si="13"/>
        <v/>
      </c>
      <c r="N872" s="49" t="e">
        <f ca="1">IF(#REF!="","",INDEX(admin3_pcode,MATCH(#REF!,OFFSET(admin3_start,MATCH(M872,admin2_linked_pcode,0),0,COUNTIF(admin2_linked_pcode,M872)),0)+MATCH(M872,admin2_linked_pcode,0)-1))</f>
        <v>#REF!</v>
      </c>
    </row>
    <row r="873" spans="12:14" x14ac:dyDescent="0.2">
      <c r="L873" s="49" t="str">
        <f ca="1">IF(B873="","",OFFSET(table_admin1[[#Headers],[ADM1_PT]],MATCH(B873,admin1,0),1))</f>
        <v/>
      </c>
      <c r="M873" s="49" t="str">
        <f t="shared" ca="1" si="13"/>
        <v/>
      </c>
      <c r="N873" s="49" t="e">
        <f ca="1">IF(#REF!="","",INDEX(admin3_pcode,MATCH(#REF!,OFFSET(admin3_start,MATCH(M873,admin2_linked_pcode,0),0,COUNTIF(admin2_linked_pcode,M873)),0)+MATCH(M873,admin2_linked_pcode,0)-1))</f>
        <v>#REF!</v>
      </c>
    </row>
    <row r="874" spans="12:14" x14ac:dyDescent="0.2">
      <c r="L874" s="49" t="str">
        <f ca="1">IF(B874="","",OFFSET(table_admin1[[#Headers],[ADM1_PT]],MATCH(B874,admin1,0),1))</f>
        <v/>
      </c>
      <c r="M874" s="49" t="str">
        <f t="shared" ca="1" si="13"/>
        <v/>
      </c>
      <c r="N874" s="49" t="e">
        <f ca="1">IF(#REF!="","",INDEX(admin3_pcode,MATCH(#REF!,OFFSET(admin3_start,MATCH(M874,admin2_linked_pcode,0),0,COUNTIF(admin2_linked_pcode,M874)),0)+MATCH(M874,admin2_linked_pcode,0)-1))</f>
        <v>#REF!</v>
      </c>
    </row>
    <row r="875" spans="12:14" x14ac:dyDescent="0.2">
      <c r="L875" s="49" t="str">
        <f ca="1">IF(B875="","",OFFSET(table_admin1[[#Headers],[ADM1_PT]],MATCH(B875,admin1,0),1))</f>
        <v/>
      </c>
      <c r="M875" s="49" t="str">
        <f t="shared" ca="1" si="13"/>
        <v/>
      </c>
      <c r="N875" s="49" t="e">
        <f ca="1">IF(#REF!="","",INDEX(admin3_pcode,MATCH(#REF!,OFFSET(admin3_start,MATCH(M875,admin2_linked_pcode,0),0,COUNTIF(admin2_linked_pcode,M875)),0)+MATCH(M875,admin2_linked_pcode,0)-1))</f>
        <v>#REF!</v>
      </c>
    </row>
    <row r="876" spans="12:14" x14ac:dyDescent="0.2">
      <c r="L876" s="49" t="str">
        <f ca="1">IF(B876="","",OFFSET(table_admin1[[#Headers],[ADM1_PT]],MATCH(B876,admin1,0),1))</f>
        <v/>
      </c>
      <c r="M876" s="49" t="str">
        <f t="shared" ca="1" si="13"/>
        <v/>
      </c>
      <c r="N876" s="49" t="e">
        <f ca="1">IF(#REF!="","",INDEX(admin3_pcode,MATCH(#REF!,OFFSET(admin3_start,MATCH(M876,admin2_linked_pcode,0),0,COUNTIF(admin2_linked_pcode,M876)),0)+MATCH(M876,admin2_linked_pcode,0)-1))</f>
        <v>#REF!</v>
      </c>
    </row>
    <row r="877" spans="12:14" x14ac:dyDescent="0.2">
      <c r="L877" s="49" t="str">
        <f ca="1">IF(B877="","",OFFSET(table_admin1[[#Headers],[ADM1_PT]],MATCH(B877,admin1,0),1))</f>
        <v/>
      </c>
      <c r="M877" s="49" t="str">
        <f t="shared" ref="M877:M940" ca="1" si="14">IF(C877="","",INDEX(admin2_pcode,MATCH(C877,OFFSET(admin2_start,MATCH(L877,admin1_linked_pcode,0),0,COUNTIF(admin1_linked_pcode,L877)),0)+MATCH(L877,admin1_linked_pcode,0)-1))</f>
        <v/>
      </c>
      <c r="N877" s="49" t="e">
        <f ca="1">IF(#REF!="","",INDEX(admin3_pcode,MATCH(#REF!,OFFSET(admin3_start,MATCH(M877,admin2_linked_pcode,0),0,COUNTIF(admin2_linked_pcode,M877)),0)+MATCH(M877,admin2_linked_pcode,0)-1))</f>
        <v>#REF!</v>
      </c>
    </row>
    <row r="878" spans="12:14" x14ac:dyDescent="0.2">
      <c r="L878" s="49" t="str">
        <f ca="1">IF(B878="","",OFFSET(table_admin1[[#Headers],[ADM1_PT]],MATCH(B878,admin1,0),1))</f>
        <v/>
      </c>
      <c r="M878" s="49" t="str">
        <f t="shared" ca="1" si="14"/>
        <v/>
      </c>
      <c r="N878" s="49" t="e">
        <f ca="1">IF(#REF!="","",INDEX(admin3_pcode,MATCH(#REF!,OFFSET(admin3_start,MATCH(M878,admin2_linked_pcode,0),0,COUNTIF(admin2_linked_pcode,M878)),0)+MATCH(M878,admin2_linked_pcode,0)-1))</f>
        <v>#REF!</v>
      </c>
    </row>
    <row r="879" spans="12:14" x14ac:dyDescent="0.2">
      <c r="L879" s="49" t="str">
        <f ca="1">IF(B879="","",OFFSET(table_admin1[[#Headers],[ADM1_PT]],MATCH(B879,admin1,0),1))</f>
        <v/>
      </c>
      <c r="M879" s="49" t="str">
        <f t="shared" ca="1" si="14"/>
        <v/>
      </c>
      <c r="N879" s="49" t="e">
        <f ca="1">IF(#REF!="","",INDEX(admin3_pcode,MATCH(#REF!,OFFSET(admin3_start,MATCH(M879,admin2_linked_pcode,0),0,COUNTIF(admin2_linked_pcode,M879)),0)+MATCH(M879,admin2_linked_pcode,0)-1))</f>
        <v>#REF!</v>
      </c>
    </row>
    <row r="880" spans="12:14" x14ac:dyDescent="0.2">
      <c r="L880" s="49" t="str">
        <f ca="1">IF(B880="","",OFFSET(table_admin1[[#Headers],[ADM1_PT]],MATCH(B880,admin1,0),1))</f>
        <v/>
      </c>
      <c r="M880" s="49" t="str">
        <f t="shared" ca="1" si="14"/>
        <v/>
      </c>
      <c r="N880" s="49" t="e">
        <f ca="1">IF(#REF!="","",INDEX(admin3_pcode,MATCH(#REF!,OFFSET(admin3_start,MATCH(M880,admin2_linked_pcode,0),0,COUNTIF(admin2_linked_pcode,M880)),0)+MATCH(M880,admin2_linked_pcode,0)-1))</f>
        <v>#REF!</v>
      </c>
    </row>
    <row r="881" spans="12:14" x14ac:dyDescent="0.2">
      <c r="L881" s="49" t="str">
        <f ca="1">IF(B881="","",OFFSET(table_admin1[[#Headers],[ADM1_PT]],MATCH(B881,admin1,0),1))</f>
        <v/>
      </c>
      <c r="M881" s="49" t="str">
        <f t="shared" ca="1" si="14"/>
        <v/>
      </c>
      <c r="N881" s="49" t="e">
        <f ca="1">IF(#REF!="","",INDEX(admin3_pcode,MATCH(#REF!,OFFSET(admin3_start,MATCH(M881,admin2_linked_pcode,0),0,COUNTIF(admin2_linked_pcode,M881)),0)+MATCH(M881,admin2_linked_pcode,0)-1))</f>
        <v>#REF!</v>
      </c>
    </row>
    <row r="882" spans="12:14" x14ac:dyDescent="0.2">
      <c r="L882" s="49" t="str">
        <f ca="1">IF(B882="","",OFFSET(table_admin1[[#Headers],[ADM1_PT]],MATCH(B882,admin1,0),1))</f>
        <v/>
      </c>
      <c r="M882" s="49" t="str">
        <f t="shared" ca="1" si="14"/>
        <v/>
      </c>
      <c r="N882" s="49" t="e">
        <f ca="1">IF(#REF!="","",INDEX(admin3_pcode,MATCH(#REF!,OFFSET(admin3_start,MATCH(M882,admin2_linked_pcode,0),0,COUNTIF(admin2_linked_pcode,M882)),0)+MATCH(M882,admin2_linked_pcode,0)-1))</f>
        <v>#REF!</v>
      </c>
    </row>
    <row r="883" spans="12:14" x14ac:dyDescent="0.2">
      <c r="L883" s="49" t="str">
        <f ca="1">IF(B883="","",OFFSET(table_admin1[[#Headers],[ADM1_PT]],MATCH(B883,admin1,0),1))</f>
        <v/>
      </c>
      <c r="M883" s="49" t="str">
        <f t="shared" ca="1" si="14"/>
        <v/>
      </c>
      <c r="N883" s="49" t="e">
        <f ca="1">IF(#REF!="","",INDEX(admin3_pcode,MATCH(#REF!,OFFSET(admin3_start,MATCH(M883,admin2_linked_pcode,0),0,COUNTIF(admin2_linked_pcode,M883)),0)+MATCH(M883,admin2_linked_pcode,0)-1))</f>
        <v>#REF!</v>
      </c>
    </row>
    <row r="884" spans="12:14" x14ac:dyDescent="0.2">
      <c r="L884" s="49" t="str">
        <f ca="1">IF(B884="","",OFFSET(table_admin1[[#Headers],[ADM1_PT]],MATCH(B884,admin1,0),1))</f>
        <v/>
      </c>
      <c r="M884" s="49" t="str">
        <f t="shared" ca="1" si="14"/>
        <v/>
      </c>
      <c r="N884" s="49" t="e">
        <f ca="1">IF(#REF!="","",INDEX(admin3_pcode,MATCH(#REF!,OFFSET(admin3_start,MATCH(M884,admin2_linked_pcode,0),0,COUNTIF(admin2_linked_pcode,M884)),0)+MATCH(M884,admin2_linked_pcode,0)-1))</f>
        <v>#REF!</v>
      </c>
    </row>
    <row r="885" spans="12:14" x14ac:dyDescent="0.2">
      <c r="L885" s="49" t="str">
        <f ca="1">IF(B885="","",OFFSET(table_admin1[[#Headers],[ADM1_PT]],MATCH(B885,admin1,0),1))</f>
        <v/>
      </c>
      <c r="M885" s="49" t="str">
        <f t="shared" ca="1" si="14"/>
        <v/>
      </c>
      <c r="N885" s="49" t="e">
        <f ca="1">IF(#REF!="","",INDEX(admin3_pcode,MATCH(#REF!,OFFSET(admin3_start,MATCH(M885,admin2_linked_pcode,0),0,COUNTIF(admin2_linked_pcode,M885)),0)+MATCH(M885,admin2_linked_pcode,0)-1))</f>
        <v>#REF!</v>
      </c>
    </row>
    <row r="886" spans="12:14" x14ac:dyDescent="0.2">
      <c r="L886" s="49" t="str">
        <f ca="1">IF(B886="","",OFFSET(table_admin1[[#Headers],[ADM1_PT]],MATCH(B886,admin1,0),1))</f>
        <v/>
      </c>
      <c r="M886" s="49" t="str">
        <f t="shared" ca="1" si="14"/>
        <v/>
      </c>
      <c r="N886" s="49" t="e">
        <f ca="1">IF(#REF!="","",INDEX(admin3_pcode,MATCH(#REF!,OFFSET(admin3_start,MATCH(M886,admin2_linked_pcode,0),0,COUNTIF(admin2_linked_pcode,M886)),0)+MATCH(M886,admin2_linked_pcode,0)-1))</f>
        <v>#REF!</v>
      </c>
    </row>
    <row r="887" spans="12:14" x14ac:dyDescent="0.2">
      <c r="L887" s="49" t="str">
        <f ca="1">IF(B887="","",OFFSET(table_admin1[[#Headers],[ADM1_PT]],MATCH(B887,admin1,0),1))</f>
        <v/>
      </c>
      <c r="M887" s="49" t="str">
        <f t="shared" ca="1" si="14"/>
        <v/>
      </c>
      <c r="N887" s="49" t="e">
        <f ca="1">IF(#REF!="","",INDEX(admin3_pcode,MATCH(#REF!,OFFSET(admin3_start,MATCH(M887,admin2_linked_pcode,0),0,COUNTIF(admin2_linked_pcode,M887)),0)+MATCH(M887,admin2_linked_pcode,0)-1))</f>
        <v>#REF!</v>
      </c>
    </row>
    <row r="888" spans="12:14" x14ac:dyDescent="0.2">
      <c r="L888" s="49" t="str">
        <f ca="1">IF(B888="","",OFFSET(table_admin1[[#Headers],[ADM1_PT]],MATCH(B888,admin1,0),1))</f>
        <v/>
      </c>
      <c r="M888" s="49" t="str">
        <f t="shared" ca="1" si="14"/>
        <v/>
      </c>
      <c r="N888" s="49" t="e">
        <f ca="1">IF(#REF!="","",INDEX(admin3_pcode,MATCH(#REF!,OFFSET(admin3_start,MATCH(M888,admin2_linked_pcode,0),0,COUNTIF(admin2_linked_pcode,M888)),0)+MATCH(M888,admin2_linked_pcode,0)-1))</f>
        <v>#REF!</v>
      </c>
    </row>
    <row r="889" spans="12:14" x14ac:dyDescent="0.2">
      <c r="L889" s="49" t="str">
        <f ca="1">IF(B889="","",OFFSET(table_admin1[[#Headers],[ADM1_PT]],MATCH(B889,admin1,0),1))</f>
        <v/>
      </c>
      <c r="M889" s="49" t="str">
        <f t="shared" ca="1" si="14"/>
        <v/>
      </c>
      <c r="N889" s="49" t="e">
        <f ca="1">IF(#REF!="","",INDEX(admin3_pcode,MATCH(#REF!,OFFSET(admin3_start,MATCH(M889,admin2_linked_pcode,0),0,COUNTIF(admin2_linked_pcode,M889)),0)+MATCH(M889,admin2_linked_pcode,0)-1))</f>
        <v>#REF!</v>
      </c>
    </row>
    <row r="890" spans="12:14" x14ac:dyDescent="0.2">
      <c r="L890" s="49" t="str">
        <f ca="1">IF(B890="","",OFFSET(table_admin1[[#Headers],[ADM1_PT]],MATCH(B890,admin1,0),1))</f>
        <v/>
      </c>
      <c r="M890" s="49" t="str">
        <f t="shared" ca="1" si="14"/>
        <v/>
      </c>
      <c r="N890" s="49" t="e">
        <f ca="1">IF(#REF!="","",INDEX(admin3_pcode,MATCH(#REF!,OFFSET(admin3_start,MATCH(M890,admin2_linked_pcode,0),0,COUNTIF(admin2_linked_pcode,M890)),0)+MATCH(M890,admin2_linked_pcode,0)-1))</f>
        <v>#REF!</v>
      </c>
    </row>
    <row r="891" spans="12:14" x14ac:dyDescent="0.2">
      <c r="L891" s="49" t="str">
        <f ca="1">IF(B891="","",OFFSET(table_admin1[[#Headers],[ADM1_PT]],MATCH(B891,admin1,0),1))</f>
        <v/>
      </c>
      <c r="M891" s="49" t="str">
        <f t="shared" ca="1" si="14"/>
        <v/>
      </c>
      <c r="N891" s="49" t="e">
        <f ca="1">IF(#REF!="","",INDEX(admin3_pcode,MATCH(#REF!,OFFSET(admin3_start,MATCH(M891,admin2_linked_pcode,0),0,COUNTIF(admin2_linked_pcode,M891)),0)+MATCH(M891,admin2_linked_pcode,0)-1))</f>
        <v>#REF!</v>
      </c>
    </row>
    <row r="892" spans="12:14" x14ac:dyDescent="0.2">
      <c r="L892" s="49" t="str">
        <f ca="1">IF(B892="","",OFFSET(table_admin1[[#Headers],[ADM1_PT]],MATCH(B892,admin1,0),1))</f>
        <v/>
      </c>
      <c r="M892" s="49" t="str">
        <f t="shared" ca="1" si="14"/>
        <v/>
      </c>
      <c r="N892" s="49" t="e">
        <f ca="1">IF(#REF!="","",INDEX(admin3_pcode,MATCH(#REF!,OFFSET(admin3_start,MATCH(M892,admin2_linked_pcode,0),0,COUNTIF(admin2_linked_pcode,M892)),0)+MATCH(M892,admin2_linked_pcode,0)-1))</f>
        <v>#REF!</v>
      </c>
    </row>
    <row r="893" spans="12:14" x14ac:dyDescent="0.2">
      <c r="L893" s="49" t="str">
        <f ca="1">IF(B893="","",OFFSET(table_admin1[[#Headers],[ADM1_PT]],MATCH(B893,admin1,0),1))</f>
        <v/>
      </c>
      <c r="M893" s="49" t="str">
        <f t="shared" ca="1" si="14"/>
        <v/>
      </c>
      <c r="N893" s="49" t="e">
        <f ca="1">IF(#REF!="","",INDEX(admin3_pcode,MATCH(#REF!,OFFSET(admin3_start,MATCH(M893,admin2_linked_pcode,0),0,COUNTIF(admin2_linked_pcode,M893)),0)+MATCH(M893,admin2_linked_pcode,0)-1))</f>
        <v>#REF!</v>
      </c>
    </row>
    <row r="894" spans="12:14" x14ac:dyDescent="0.2">
      <c r="L894" s="49" t="str">
        <f ca="1">IF(B894="","",OFFSET(table_admin1[[#Headers],[ADM1_PT]],MATCH(B894,admin1,0),1))</f>
        <v/>
      </c>
      <c r="M894" s="49" t="str">
        <f t="shared" ca="1" si="14"/>
        <v/>
      </c>
      <c r="N894" s="49" t="e">
        <f ca="1">IF(#REF!="","",INDEX(admin3_pcode,MATCH(#REF!,OFFSET(admin3_start,MATCH(M894,admin2_linked_pcode,0),0,COUNTIF(admin2_linked_pcode,M894)),0)+MATCH(M894,admin2_linked_pcode,0)-1))</f>
        <v>#REF!</v>
      </c>
    </row>
    <row r="895" spans="12:14" x14ac:dyDescent="0.2">
      <c r="L895" s="49" t="str">
        <f ca="1">IF(B895="","",OFFSET(table_admin1[[#Headers],[ADM1_PT]],MATCH(B895,admin1,0),1))</f>
        <v/>
      </c>
      <c r="M895" s="49" t="str">
        <f t="shared" ca="1" si="14"/>
        <v/>
      </c>
      <c r="N895" s="49" t="e">
        <f ca="1">IF(#REF!="","",INDEX(admin3_pcode,MATCH(#REF!,OFFSET(admin3_start,MATCH(M895,admin2_linked_pcode,0),0,COUNTIF(admin2_linked_pcode,M895)),0)+MATCH(M895,admin2_linked_pcode,0)-1))</f>
        <v>#REF!</v>
      </c>
    </row>
    <row r="896" spans="12:14" x14ac:dyDescent="0.2">
      <c r="L896" s="49" t="str">
        <f ca="1">IF(B896="","",OFFSET(table_admin1[[#Headers],[ADM1_PT]],MATCH(B896,admin1,0),1))</f>
        <v/>
      </c>
      <c r="M896" s="49" t="str">
        <f t="shared" ca="1" si="14"/>
        <v/>
      </c>
      <c r="N896" s="49" t="e">
        <f ca="1">IF(#REF!="","",INDEX(admin3_pcode,MATCH(#REF!,OFFSET(admin3_start,MATCH(M896,admin2_linked_pcode,0),0,COUNTIF(admin2_linked_pcode,M896)),0)+MATCH(M896,admin2_linked_pcode,0)-1))</f>
        <v>#REF!</v>
      </c>
    </row>
    <row r="897" spans="12:14" x14ac:dyDescent="0.2">
      <c r="L897" s="49" t="str">
        <f ca="1">IF(B897="","",OFFSET(table_admin1[[#Headers],[ADM1_PT]],MATCH(B897,admin1,0),1))</f>
        <v/>
      </c>
      <c r="M897" s="49" t="str">
        <f t="shared" ca="1" si="14"/>
        <v/>
      </c>
      <c r="N897" s="49" t="e">
        <f ca="1">IF(#REF!="","",INDEX(admin3_pcode,MATCH(#REF!,OFFSET(admin3_start,MATCH(M897,admin2_linked_pcode,0),0,COUNTIF(admin2_linked_pcode,M897)),0)+MATCH(M897,admin2_linked_pcode,0)-1))</f>
        <v>#REF!</v>
      </c>
    </row>
    <row r="898" spans="12:14" x14ac:dyDescent="0.2">
      <c r="L898" s="49" t="str">
        <f ca="1">IF(B898="","",OFFSET(table_admin1[[#Headers],[ADM1_PT]],MATCH(B898,admin1,0),1))</f>
        <v/>
      </c>
      <c r="M898" s="49" t="str">
        <f t="shared" ca="1" si="14"/>
        <v/>
      </c>
      <c r="N898" s="49" t="e">
        <f ca="1">IF(#REF!="","",INDEX(admin3_pcode,MATCH(#REF!,OFFSET(admin3_start,MATCH(M898,admin2_linked_pcode,0),0,COUNTIF(admin2_linked_pcode,M898)),0)+MATCH(M898,admin2_linked_pcode,0)-1))</f>
        <v>#REF!</v>
      </c>
    </row>
    <row r="899" spans="12:14" x14ac:dyDescent="0.2">
      <c r="L899" s="49" t="str">
        <f ca="1">IF(B899="","",OFFSET(table_admin1[[#Headers],[ADM1_PT]],MATCH(B899,admin1,0),1))</f>
        <v/>
      </c>
      <c r="M899" s="49" t="str">
        <f t="shared" ca="1" si="14"/>
        <v/>
      </c>
      <c r="N899" s="49" t="e">
        <f ca="1">IF(#REF!="","",INDEX(admin3_pcode,MATCH(#REF!,OFFSET(admin3_start,MATCH(M899,admin2_linked_pcode,0),0,COUNTIF(admin2_linked_pcode,M899)),0)+MATCH(M899,admin2_linked_pcode,0)-1))</f>
        <v>#REF!</v>
      </c>
    </row>
    <row r="900" spans="12:14" x14ac:dyDescent="0.2">
      <c r="L900" s="49" t="str">
        <f ca="1">IF(B900="","",OFFSET(table_admin1[[#Headers],[ADM1_PT]],MATCH(B900,admin1,0),1))</f>
        <v/>
      </c>
      <c r="M900" s="49" t="str">
        <f t="shared" ca="1" si="14"/>
        <v/>
      </c>
      <c r="N900" s="49" t="e">
        <f ca="1">IF(#REF!="","",INDEX(admin3_pcode,MATCH(#REF!,OFFSET(admin3_start,MATCH(M900,admin2_linked_pcode,0),0,COUNTIF(admin2_linked_pcode,M900)),0)+MATCH(M900,admin2_linked_pcode,0)-1))</f>
        <v>#REF!</v>
      </c>
    </row>
    <row r="901" spans="12:14" x14ac:dyDescent="0.2">
      <c r="L901" s="49" t="str">
        <f ca="1">IF(B901="","",OFFSET(table_admin1[[#Headers],[ADM1_PT]],MATCH(B901,admin1,0),1))</f>
        <v/>
      </c>
      <c r="M901" s="49" t="str">
        <f t="shared" ca="1" si="14"/>
        <v/>
      </c>
      <c r="N901" s="49" t="e">
        <f ca="1">IF(#REF!="","",INDEX(admin3_pcode,MATCH(#REF!,OFFSET(admin3_start,MATCH(M901,admin2_linked_pcode,0),0,COUNTIF(admin2_linked_pcode,M901)),0)+MATCH(M901,admin2_linked_pcode,0)-1))</f>
        <v>#REF!</v>
      </c>
    </row>
    <row r="902" spans="12:14" x14ac:dyDescent="0.2">
      <c r="L902" s="49" t="str">
        <f ca="1">IF(B902="","",OFFSET(table_admin1[[#Headers],[ADM1_PT]],MATCH(B902,admin1,0),1))</f>
        <v/>
      </c>
      <c r="M902" s="49" t="str">
        <f t="shared" ca="1" si="14"/>
        <v/>
      </c>
      <c r="N902" s="49" t="e">
        <f ca="1">IF(#REF!="","",INDEX(admin3_pcode,MATCH(#REF!,OFFSET(admin3_start,MATCH(M902,admin2_linked_pcode,0),0,COUNTIF(admin2_linked_pcode,M902)),0)+MATCH(M902,admin2_linked_pcode,0)-1))</f>
        <v>#REF!</v>
      </c>
    </row>
    <row r="903" spans="12:14" x14ac:dyDescent="0.2">
      <c r="L903" s="49" t="str">
        <f ca="1">IF(B903="","",OFFSET(table_admin1[[#Headers],[ADM1_PT]],MATCH(B903,admin1,0),1))</f>
        <v/>
      </c>
      <c r="M903" s="49" t="str">
        <f t="shared" ca="1" si="14"/>
        <v/>
      </c>
      <c r="N903" s="49" t="e">
        <f ca="1">IF(#REF!="","",INDEX(admin3_pcode,MATCH(#REF!,OFFSET(admin3_start,MATCH(M903,admin2_linked_pcode,0),0,COUNTIF(admin2_linked_pcode,M903)),0)+MATCH(M903,admin2_linked_pcode,0)-1))</f>
        <v>#REF!</v>
      </c>
    </row>
    <row r="904" spans="12:14" x14ac:dyDescent="0.2">
      <c r="L904" s="49" t="str">
        <f ca="1">IF(B904="","",OFFSET(table_admin1[[#Headers],[ADM1_PT]],MATCH(B904,admin1,0),1))</f>
        <v/>
      </c>
      <c r="M904" s="49" t="str">
        <f t="shared" ca="1" si="14"/>
        <v/>
      </c>
      <c r="N904" s="49" t="e">
        <f ca="1">IF(#REF!="","",INDEX(admin3_pcode,MATCH(#REF!,OFFSET(admin3_start,MATCH(M904,admin2_linked_pcode,0),0,COUNTIF(admin2_linked_pcode,M904)),0)+MATCH(M904,admin2_linked_pcode,0)-1))</f>
        <v>#REF!</v>
      </c>
    </row>
    <row r="905" spans="12:14" x14ac:dyDescent="0.2">
      <c r="L905" s="49" t="str">
        <f ca="1">IF(B905="","",OFFSET(table_admin1[[#Headers],[ADM1_PT]],MATCH(B905,admin1,0),1))</f>
        <v/>
      </c>
      <c r="M905" s="49" t="str">
        <f t="shared" ca="1" si="14"/>
        <v/>
      </c>
      <c r="N905" s="49" t="e">
        <f ca="1">IF(#REF!="","",INDEX(admin3_pcode,MATCH(#REF!,OFFSET(admin3_start,MATCH(M905,admin2_linked_pcode,0),0,COUNTIF(admin2_linked_pcode,M905)),0)+MATCH(M905,admin2_linked_pcode,0)-1))</f>
        <v>#REF!</v>
      </c>
    </row>
    <row r="906" spans="12:14" x14ac:dyDescent="0.2">
      <c r="L906" s="49" t="str">
        <f ca="1">IF(B906="","",OFFSET(table_admin1[[#Headers],[ADM1_PT]],MATCH(B906,admin1,0),1))</f>
        <v/>
      </c>
      <c r="M906" s="49" t="str">
        <f t="shared" ca="1" si="14"/>
        <v/>
      </c>
      <c r="N906" s="49" t="e">
        <f ca="1">IF(#REF!="","",INDEX(admin3_pcode,MATCH(#REF!,OFFSET(admin3_start,MATCH(M906,admin2_linked_pcode,0),0,COUNTIF(admin2_linked_pcode,M906)),0)+MATCH(M906,admin2_linked_pcode,0)-1))</f>
        <v>#REF!</v>
      </c>
    </row>
    <row r="907" spans="12:14" x14ac:dyDescent="0.2">
      <c r="L907" s="49" t="str">
        <f ca="1">IF(B907="","",OFFSET(table_admin1[[#Headers],[ADM1_PT]],MATCH(B907,admin1,0),1))</f>
        <v/>
      </c>
      <c r="M907" s="49" t="str">
        <f t="shared" ca="1" si="14"/>
        <v/>
      </c>
      <c r="N907" s="49" t="e">
        <f ca="1">IF(#REF!="","",INDEX(admin3_pcode,MATCH(#REF!,OFFSET(admin3_start,MATCH(M907,admin2_linked_pcode,0),0,COUNTIF(admin2_linked_pcode,M907)),0)+MATCH(M907,admin2_linked_pcode,0)-1))</f>
        <v>#REF!</v>
      </c>
    </row>
    <row r="908" spans="12:14" x14ac:dyDescent="0.2">
      <c r="L908" s="49" t="str">
        <f ca="1">IF(B908="","",OFFSET(table_admin1[[#Headers],[ADM1_PT]],MATCH(B908,admin1,0),1))</f>
        <v/>
      </c>
      <c r="M908" s="49" t="str">
        <f t="shared" ca="1" si="14"/>
        <v/>
      </c>
      <c r="N908" s="49" t="e">
        <f ca="1">IF(#REF!="","",INDEX(admin3_pcode,MATCH(#REF!,OFFSET(admin3_start,MATCH(M908,admin2_linked_pcode,0),0,COUNTIF(admin2_linked_pcode,M908)),0)+MATCH(M908,admin2_linked_pcode,0)-1))</f>
        <v>#REF!</v>
      </c>
    </row>
    <row r="909" spans="12:14" x14ac:dyDescent="0.2">
      <c r="L909" s="49" t="str">
        <f ca="1">IF(B909="","",OFFSET(table_admin1[[#Headers],[ADM1_PT]],MATCH(B909,admin1,0),1))</f>
        <v/>
      </c>
      <c r="M909" s="49" t="str">
        <f t="shared" ca="1" si="14"/>
        <v/>
      </c>
      <c r="N909" s="49" t="e">
        <f ca="1">IF(#REF!="","",INDEX(admin3_pcode,MATCH(#REF!,OFFSET(admin3_start,MATCH(M909,admin2_linked_pcode,0),0,COUNTIF(admin2_linked_pcode,M909)),0)+MATCH(M909,admin2_linked_pcode,0)-1))</f>
        <v>#REF!</v>
      </c>
    </row>
    <row r="910" spans="12:14" x14ac:dyDescent="0.2">
      <c r="L910" s="49" t="str">
        <f ca="1">IF(B910="","",OFFSET(table_admin1[[#Headers],[ADM1_PT]],MATCH(B910,admin1,0),1))</f>
        <v/>
      </c>
      <c r="M910" s="49" t="str">
        <f t="shared" ca="1" si="14"/>
        <v/>
      </c>
      <c r="N910" s="49" t="e">
        <f ca="1">IF(#REF!="","",INDEX(admin3_pcode,MATCH(#REF!,OFFSET(admin3_start,MATCH(M910,admin2_linked_pcode,0),0,COUNTIF(admin2_linked_pcode,M910)),0)+MATCH(M910,admin2_linked_pcode,0)-1))</f>
        <v>#REF!</v>
      </c>
    </row>
    <row r="911" spans="12:14" x14ac:dyDescent="0.2">
      <c r="L911" s="49" t="str">
        <f ca="1">IF(B911="","",OFFSET(table_admin1[[#Headers],[ADM1_PT]],MATCH(B911,admin1,0),1))</f>
        <v/>
      </c>
      <c r="M911" s="49" t="str">
        <f t="shared" ca="1" si="14"/>
        <v/>
      </c>
      <c r="N911" s="49" t="e">
        <f ca="1">IF(#REF!="","",INDEX(admin3_pcode,MATCH(#REF!,OFFSET(admin3_start,MATCH(M911,admin2_linked_pcode,0),0,COUNTIF(admin2_linked_pcode,M911)),0)+MATCH(M911,admin2_linked_pcode,0)-1))</f>
        <v>#REF!</v>
      </c>
    </row>
    <row r="912" spans="12:14" x14ac:dyDescent="0.2">
      <c r="L912" s="49" t="str">
        <f ca="1">IF(B912="","",OFFSET(table_admin1[[#Headers],[ADM1_PT]],MATCH(B912,admin1,0),1))</f>
        <v/>
      </c>
      <c r="M912" s="49" t="str">
        <f t="shared" ca="1" si="14"/>
        <v/>
      </c>
      <c r="N912" s="49" t="e">
        <f ca="1">IF(#REF!="","",INDEX(admin3_pcode,MATCH(#REF!,OFFSET(admin3_start,MATCH(M912,admin2_linked_pcode,0),0,COUNTIF(admin2_linked_pcode,M912)),0)+MATCH(M912,admin2_linked_pcode,0)-1))</f>
        <v>#REF!</v>
      </c>
    </row>
    <row r="913" spans="12:14" x14ac:dyDescent="0.2">
      <c r="L913" s="49" t="str">
        <f ca="1">IF(B913="","",OFFSET(table_admin1[[#Headers],[ADM1_PT]],MATCH(B913,admin1,0),1))</f>
        <v/>
      </c>
      <c r="M913" s="49" t="str">
        <f t="shared" ca="1" si="14"/>
        <v/>
      </c>
      <c r="N913" s="49" t="e">
        <f ca="1">IF(#REF!="","",INDEX(admin3_pcode,MATCH(#REF!,OFFSET(admin3_start,MATCH(M913,admin2_linked_pcode,0),0,COUNTIF(admin2_linked_pcode,M913)),0)+MATCH(M913,admin2_linked_pcode,0)-1))</f>
        <v>#REF!</v>
      </c>
    </row>
    <row r="914" spans="12:14" x14ac:dyDescent="0.2">
      <c r="L914" s="49" t="str">
        <f ca="1">IF(B914="","",OFFSET(table_admin1[[#Headers],[ADM1_PT]],MATCH(B914,admin1,0),1))</f>
        <v/>
      </c>
      <c r="M914" s="49" t="str">
        <f t="shared" ca="1" si="14"/>
        <v/>
      </c>
      <c r="N914" s="49" t="e">
        <f ca="1">IF(#REF!="","",INDEX(admin3_pcode,MATCH(#REF!,OFFSET(admin3_start,MATCH(M914,admin2_linked_pcode,0),0,COUNTIF(admin2_linked_pcode,M914)),0)+MATCH(M914,admin2_linked_pcode,0)-1))</f>
        <v>#REF!</v>
      </c>
    </row>
    <row r="915" spans="12:14" x14ac:dyDescent="0.2">
      <c r="L915" s="49" t="str">
        <f ca="1">IF(B915="","",OFFSET(table_admin1[[#Headers],[ADM1_PT]],MATCH(B915,admin1,0),1))</f>
        <v/>
      </c>
      <c r="M915" s="49" t="str">
        <f t="shared" ca="1" si="14"/>
        <v/>
      </c>
      <c r="N915" s="49" t="e">
        <f ca="1">IF(#REF!="","",INDEX(admin3_pcode,MATCH(#REF!,OFFSET(admin3_start,MATCH(M915,admin2_linked_pcode,0),0,COUNTIF(admin2_linked_pcode,M915)),0)+MATCH(M915,admin2_linked_pcode,0)-1))</f>
        <v>#REF!</v>
      </c>
    </row>
    <row r="916" spans="12:14" x14ac:dyDescent="0.2">
      <c r="L916" s="49" t="str">
        <f ca="1">IF(B916="","",OFFSET(table_admin1[[#Headers],[ADM1_PT]],MATCH(B916,admin1,0),1))</f>
        <v/>
      </c>
      <c r="M916" s="49" t="str">
        <f t="shared" ca="1" si="14"/>
        <v/>
      </c>
      <c r="N916" s="49" t="e">
        <f ca="1">IF(#REF!="","",INDEX(admin3_pcode,MATCH(#REF!,OFFSET(admin3_start,MATCH(M916,admin2_linked_pcode,0),0,COUNTIF(admin2_linked_pcode,M916)),0)+MATCH(M916,admin2_linked_pcode,0)-1))</f>
        <v>#REF!</v>
      </c>
    </row>
    <row r="917" spans="12:14" x14ac:dyDescent="0.2">
      <c r="L917" s="49" t="str">
        <f ca="1">IF(B917="","",OFFSET(table_admin1[[#Headers],[ADM1_PT]],MATCH(B917,admin1,0),1))</f>
        <v/>
      </c>
      <c r="M917" s="49" t="str">
        <f t="shared" ca="1" si="14"/>
        <v/>
      </c>
      <c r="N917" s="49" t="e">
        <f ca="1">IF(#REF!="","",INDEX(admin3_pcode,MATCH(#REF!,OFFSET(admin3_start,MATCH(M917,admin2_linked_pcode,0),0,COUNTIF(admin2_linked_pcode,M917)),0)+MATCH(M917,admin2_linked_pcode,0)-1))</f>
        <v>#REF!</v>
      </c>
    </row>
    <row r="918" spans="12:14" x14ac:dyDescent="0.2">
      <c r="L918" s="49" t="str">
        <f ca="1">IF(B918="","",OFFSET(table_admin1[[#Headers],[ADM1_PT]],MATCH(B918,admin1,0),1))</f>
        <v/>
      </c>
      <c r="M918" s="49" t="str">
        <f t="shared" ca="1" si="14"/>
        <v/>
      </c>
      <c r="N918" s="49" t="e">
        <f ca="1">IF(#REF!="","",INDEX(admin3_pcode,MATCH(#REF!,OFFSET(admin3_start,MATCH(M918,admin2_linked_pcode,0),0,COUNTIF(admin2_linked_pcode,M918)),0)+MATCH(M918,admin2_linked_pcode,0)-1))</f>
        <v>#REF!</v>
      </c>
    </row>
    <row r="919" spans="12:14" x14ac:dyDescent="0.2">
      <c r="L919" s="49" t="str">
        <f ca="1">IF(B919="","",OFFSET(table_admin1[[#Headers],[ADM1_PT]],MATCH(B919,admin1,0),1))</f>
        <v/>
      </c>
      <c r="M919" s="49" t="str">
        <f t="shared" ca="1" si="14"/>
        <v/>
      </c>
      <c r="N919" s="49" t="e">
        <f ca="1">IF(#REF!="","",INDEX(admin3_pcode,MATCH(#REF!,OFFSET(admin3_start,MATCH(M919,admin2_linked_pcode,0),0,COUNTIF(admin2_linked_pcode,M919)),0)+MATCH(M919,admin2_linked_pcode,0)-1))</f>
        <v>#REF!</v>
      </c>
    </row>
    <row r="920" spans="12:14" x14ac:dyDescent="0.2">
      <c r="L920" s="49" t="str">
        <f ca="1">IF(B920="","",OFFSET(table_admin1[[#Headers],[ADM1_PT]],MATCH(B920,admin1,0),1))</f>
        <v/>
      </c>
      <c r="M920" s="49" t="str">
        <f t="shared" ca="1" si="14"/>
        <v/>
      </c>
      <c r="N920" s="49" t="e">
        <f ca="1">IF(#REF!="","",INDEX(admin3_pcode,MATCH(#REF!,OFFSET(admin3_start,MATCH(M920,admin2_linked_pcode,0),0,COUNTIF(admin2_linked_pcode,M920)),0)+MATCH(M920,admin2_linked_pcode,0)-1))</f>
        <v>#REF!</v>
      </c>
    </row>
    <row r="921" spans="12:14" x14ac:dyDescent="0.2">
      <c r="L921" s="49" t="str">
        <f ca="1">IF(B921="","",OFFSET(table_admin1[[#Headers],[ADM1_PT]],MATCH(B921,admin1,0),1))</f>
        <v/>
      </c>
      <c r="M921" s="49" t="str">
        <f t="shared" ca="1" si="14"/>
        <v/>
      </c>
      <c r="N921" s="49" t="e">
        <f ca="1">IF(#REF!="","",INDEX(admin3_pcode,MATCH(#REF!,OFFSET(admin3_start,MATCH(M921,admin2_linked_pcode,0),0,COUNTIF(admin2_linked_pcode,M921)),0)+MATCH(M921,admin2_linked_pcode,0)-1))</f>
        <v>#REF!</v>
      </c>
    </row>
    <row r="922" spans="12:14" x14ac:dyDescent="0.2">
      <c r="L922" s="49" t="str">
        <f ca="1">IF(B922="","",OFFSET(table_admin1[[#Headers],[ADM1_PT]],MATCH(B922,admin1,0),1))</f>
        <v/>
      </c>
      <c r="M922" s="49" t="str">
        <f t="shared" ca="1" si="14"/>
        <v/>
      </c>
      <c r="N922" s="49" t="e">
        <f ca="1">IF(#REF!="","",INDEX(admin3_pcode,MATCH(#REF!,OFFSET(admin3_start,MATCH(M922,admin2_linked_pcode,0),0,COUNTIF(admin2_linked_pcode,M922)),0)+MATCH(M922,admin2_linked_pcode,0)-1))</f>
        <v>#REF!</v>
      </c>
    </row>
    <row r="923" spans="12:14" x14ac:dyDescent="0.2">
      <c r="L923" s="49" t="str">
        <f ca="1">IF(B923="","",OFFSET(table_admin1[[#Headers],[ADM1_PT]],MATCH(B923,admin1,0),1))</f>
        <v/>
      </c>
      <c r="M923" s="49" t="str">
        <f t="shared" ca="1" si="14"/>
        <v/>
      </c>
      <c r="N923" s="49" t="e">
        <f ca="1">IF(#REF!="","",INDEX(admin3_pcode,MATCH(#REF!,OFFSET(admin3_start,MATCH(M923,admin2_linked_pcode,0),0,COUNTIF(admin2_linked_pcode,M923)),0)+MATCH(M923,admin2_linked_pcode,0)-1))</f>
        <v>#REF!</v>
      </c>
    </row>
    <row r="924" spans="12:14" x14ac:dyDescent="0.2">
      <c r="L924" s="49" t="str">
        <f ca="1">IF(B924="","",OFFSET(table_admin1[[#Headers],[ADM1_PT]],MATCH(B924,admin1,0),1))</f>
        <v/>
      </c>
      <c r="M924" s="49" t="str">
        <f t="shared" ca="1" si="14"/>
        <v/>
      </c>
      <c r="N924" s="49" t="e">
        <f ca="1">IF(#REF!="","",INDEX(admin3_pcode,MATCH(#REF!,OFFSET(admin3_start,MATCH(M924,admin2_linked_pcode,0),0,COUNTIF(admin2_linked_pcode,M924)),0)+MATCH(M924,admin2_linked_pcode,0)-1))</f>
        <v>#REF!</v>
      </c>
    </row>
    <row r="925" spans="12:14" x14ac:dyDescent="0.2">
      <c r="L925" s="49" t="str">
        <f ca="1">IF(B925="","",OFFSET(table_admin1[[#Headers],[ADM1_PT]],MATCH(B925,admin1,0),1))</f>
        <v/>
      </c>
      <c r="M925" s="49" t="str">
        <f t="shared" ca="1" si="14"/>
        <v/>
      </c>
      <c r="N925" s="49" t="e">
        <f ca="1">IF(#REF!="","",INDEX(admin3_pcode,MATCH(#REF!,OFFSET(admin3_start,MATCH(M925,admin2_linked_pcode,0),0,COUNTIF(admin2_linked_pcode,M925)),0)+MATCH(M925,admin2_linked_pcode,0)-1))</f>
        <v>#REF!</v>
      </c>
    </row>
    <row r="926" spans="12:14" x14ac:dyDescent="0.2">
      <c r="L926" s="49" t="str">
        <f ca="1">IF(B926="","",OFFSET(table_admin1[[#Headers],[ADM1_PT]],MATCH(B926,admin1,0),1))</f>
        <v/>
      </c>
      <c r="M926" s="49" t="str">
        <f t="shared" ca="1" si="14"/>
        <v/>
      </c>
      <c r="N926" s="49" t="e">
        <f ca="1">IF(#REF!="","",INDEX(admin3_pcode,MATCH(#REF!,OFFSET(admin3_start,MATCH(M926,admin2_linked_pcode,0),0,COUNTIF(admin2_linked_pcode,M926)),0)+MATCH(M926,admin2_linked_pcode,0)-1))</f>
        <v>#REF!</v>
      </c>
    </row>
    <row r="927" spans="12:14" x14ac:dyDescent="0.2">
      <c r="L927" s="49" t="str">
        <f ca="1">IF(B927="","",OFFSET(table_admin1[[#Headers],[ADM1_PT]],MATCH(B927,admin1,0),1))</f>
        <v/>
      </c>
      <c r="M927" s="49" t="str">
        <f t="shared" ca="1" si="14"/>
        <v/>
      </c>
      <c r="N927" s="49" t="e">
        <f ca="1">IF(#REF!="","",INDEX(admin3_pcode,MATCH(#REF!,OFFSET(admin3_start,MATCH(M927,admin2_linked_pcode,0),0,COUNTIF(admin2_linked_pcode,M927)),0)+MATCH(M927,admin2_linked_pcode,0)-1))</f>
        <v>#REF!</v>
      </c>
    </row>
    <row r="928" spans="12:14" x14ac:dyDescent="0.2">
      <c r="L928" s="49" t="str">
        <f ca="1">IF(B928="","",OFFSET(table_admin1[[#Headers],[ADM1_PT]],MATCH(B928,admin1,0),1))</f>
        <v/>
      </c>
      <c r="M928" s="49" t="str">
        <f t="shared" ca="1" si="14"/>
        <v/>
      </c>
      <c r="N928" s="49" t="e">
        <f ca="1">IF(#REF!="","",INDEX(admin3_pcode,MATCH(#REF!,OFFSET(admin3_start,MATCH(M928,admin2_linked_pcode,0),0,COUNTIF(admin2_linked_pcode,M928)),0)+MATCH(M928,admin2_linked_pcode,0)-1))</f>
        <v>#REF!</v>
      </c>
    </row>
    <row r="929" spans="12:14" x14ac:dyDescent="0.2">
      <c r="L929" s="49" t="str">
        <f ca="1">IF(B929="","",OFFSET(table_admin1[[#Headers],[ADM1_PT]],MATCH(B929,admin1,0),1))</f>
        <v/>
      </c>
      <c r="M929" s="49" t="str">
        <f t="shared" ca="1" si="14"/>
        <v/>
      </c>
      <c r="N929" s="49" t="e">
        <f ca="1">IF(#REF!="","",INDEX(admin3_pcode,MATCH(#REF!,OFFSET(admin3_start,MATCH(M929,admin2_linked_pcode,0),0,COUNTIF(admin2_linked_pcode,M929)),0)+MATCH(M929,admin2_linked_pcode,0)-1))</f>
        <v>#REF!</v>
      </c>
    </row>
    <row r="930" spans="12:14" x14ac:dyDescent="0.2">
      <c r="L930" s="49" t="str">
        <f ca="1">IF(B930="","",OFFSET(table_admin1[[#Headers],[ADM1_PT]],MATCH(B930,admin1,0),1))</f>
        <v/>
      </c>
      <c r="M930" s="49" t="str">
        <f t="shared" ca="1" si="14"/>
        <v/>
      </c>
      <c r="N930" s="49" t="e">
        <f ca="1">IF(#REF!="","",INDEX(admin3_pcode,MATCH(#REF!,OFFSET(admin3_start,MATCH(M930,admin2_linked_pcode,0),0,COUNTIF(admin2_linked_pcode,M930)),0)+MATCH(M930,admin2_linked_pcode,0)-1))</f>
        <v>#REF!</v>
      </c>
    </row>
    <row r="931" spans="12:14" x14ac:dyDescent="0.2">
      <c r="L931" s="49" t="str">
        <f ca="1">IF(B931="","",OFFSET(table_admin1[[#Headers],[ADM1_PT]],MATCH(B931,admin1,0),1))</f>
        <v/>
      </c>
      <c r="M931" s="49" t="str">
        <f t="shared" ca="1" si="14"/>
        <v/>
      </c>
      <c r="N931" s="49" t="e">
        <f ca="1">IF(#REF!="","",INDEX(admin3_pcode,MATCH(#REF!,OFFSET(admin3_start,MATCH(M931,admin2_linked_pcode,0),0,COUNTIF(admin2_linked_pcode,M931)),0)+MATCH(M931,admin2_linked_pcode,0)-1))</f>
        <v>#REF!</v>
      </c>
    </row>
    <row r="932" spans="12:14" x14ac:dyDescent="0.2">
      <c r="L932" s="49" t="str">
        <f ca="1">IF(B932="","",OFFSET(table_admin1[[#Headers],[ADM1_PT]],MATCH(B932,admin1,0),1))</f>
        <v/>
      </c>
      <c r="M932" s="49" t="str">
        <f t="shared" ca="1" si="14"/>
        <v/>
      </c>
      <c r="N932" s="49" t="e">
        <f ca="1">IF(#REF!="","",INDEX(admin3_pcode,MATCH(#REF!,OFFSET(admin3_start,MATCH(M932,admin2_linked_pcode,0),0,COUNTIF(admin2_linked_pcode,M932)),0)+MATCH(M932,admin2_linked_pcode,0)-1))</f>
        <v>#REF!</v>
      </c>
    </row>
    <row r="933" spans="12:14" x14ac:dyDescent="0.2">
      <c r="L933" s="49" t="str">
        <f ca="1">IF(B933="","",OFFSET(table_admin1[[#Headers],[ADM1_PT]],MATCH(B933,admin1,0),1))</f>
        <v/>
      </c>
      <c r="M933" s="49" t="str">
        <f t="shared" ca="1" si="14"/>
        <v/>
      </c>
      <c r="N933" s="49" t="e">
        <f ca="1">IF(#REF!="","",INDEX(admin3_pcode,MATCH(#REF!,OFFSET(admin3_start,MATCH(M933,admin2_linked_pcode,0),0,COUNTIF(admin2_linked_pcode,M933)),0)+MATCH(M933,admin2_linked_pcode,0)-1))</f>
        <v>#REF!</v>
      </c>
    </row>
    <row r="934" spans="12:14" x14ac:dyDescent="0.2">
      <c r="L934" s="49" t="str">
        <f ca="1">IF(B934="","",OFFSET(table_admin1[[#Headers],[ADM1_PT]],MATCH(B934,admin1,0),1))</f>
        <v/>
      </c>
      <c r="M934" s="49" t="str">
        <f t="shared" ca="1" si="14"/>
        <v/>
      </c>
      <c r="N934" s="49" t="e">
        <f ca="1">IF(#REF!="","",INDEX(admin3_pcode,MATCH(#REF!,OFFSET(admin3_start,MATCH(M934,admin2_linked_pcode,0),0,COUNTIF(admin2_linked_pcode,M934)),0)+MATCH(M934,admin2_linked_pcode,0)-1))</f>
        <v>#REF!</v>
      </c>
    </row>
    <row r="935" spans="12:14" x14ac:dyDescent="0.2">
      <c r="L935" s="49" t="str">
        <f ca="1">IF(B935="","",OFFSET(table_admin1[[#Headers],[ADM1_PT]],MATCH(B935,admin1,0),1))</f>
        <v/>
      </c>
      <c r="M935" s="49" t="str">
        <f t="shared" ca="1" si="14"/>
        <v/>
      </c>
      <c r="N935" s="49" t="e">
        <f ca="1">IF(#REF!="","",INDEX(admin3_pcode,MATCH(#REF!,OFFSET(admin3_start,MATCH(M935,admin2_linked_pcode,0),0,COUNTIF(admin2_linked_pcode,M935)),0)+MATCH(M935,admin2_linked_pcode,0)-1))</f>
        <v>#REF!</v>
      </c>
    </row>
    <row r="936" spans="12:14" x14ac:dyDescent="0.2">
      <c r="L936" s="49" t="str">
        <f ca="1">IF(B936="","",OFFSET(table_admin1[[#Headers],[ADM1_PT]],MATCH(B936,admin1,0),1))</f>
        <v/>
      </c>
      <c r="M936" s="49" t="str">
        <f t="shared" ca="1" si="14"/>
        <v/>
      </c>
      <c r="N936" s="49" t="e">
        <f ca="1">IF(#REF!="","",INDEX(admin3_pcode,MATCH(#REF!,OFFSET(admin3_start,MATCH(M936,admin2_linked_pcode,0),0,COUNTIF(admin2_linked_pcode,M936)),0)+MATCH(M936,admin2_linked_pcode,0)-1))</f>
        <v>#REF!</v>
      </c>
    </row>
    <row r="937" spans="12:14" x14ac:dyDescent="0.2">
      <c r="L937" s="49" t="str">
        <f ca="1">IF(B937="","",OFFSET(table_admin1[[#Headers],[ADM1_PT]],MATCH(B937,admin1,0),1))</f>
        <v/>
      </c>
      <c r="M937" s="49" t="str">
        <f t="shared" ca="1" si="14"/>
        <v/>
      </c>
      <c r="N937" s="49" t="e">
        <f ca="1">IF(#REF!="","",INDEX(admin3_pcode,MATCH(#REF!,OFFSET(admin3_start,MATCH(M937,admin2_linked_pcode,0),0,COUNTIF(admin2_linked_pcode,M937)),0)+MATCH(M937,admin2_linked_pcode,0)-1))</f>
        <v>#REF!</v>
      </c>
    </row>
    <row r="938" spans="12:14" x14ac:dyDescent="0.2">
      <c r="L938" s="49" t="str">
        <f ca="1">IF(B938="","",OFFSET(table_admin1[[#Headers],[ADM1_PT]],MATCH(B938,admin1,0),1))</f>
        <v/>
      </c>
      <c r="M938" s="49" t="str">
        <f t="shared" ca="1" si="14"/>
        <v/>
      </c>
      <c r="N938" s="49" t="e">
        <f ca="1">IF(#REF!="","",INDEX(admin3_pcode,MATCH(#REF!,OFFSET(admin3_start,MATCH(M938,admin2_linked_pcode,0),0,COUNTIF(admin2_linked_pcode,M938)),0)+MATCH(M938,admin2_linked_pcode,0)-1))</f>
        <v>#REF!</v>
      </c>
    </row>
    <row r="939" spans="12:14" x14ac:dyDescent="0.2">
      <c r="L939" s="49" t="str">
        <f ca="1">IF(B939="","",OFFSET(table_admin1[[#Headers],[ADM1_PT]],MATCH(B939,admin1,0),1))</f>
        <v/>
      </c>
      <c r="M939" s="49" t="str">
        <f t="shared" ca="1" si="14"/>
        <v/>
      </c>
      <c r="N939" s="49" t="e">
        <f ca="1">IF(#REF!="","",INDEX(admin3_pcode,MATCH(#REF!,OFFSET(admin3_start,MATCH(M939,admin2_linked_pcode,0),0,COUNTIF(admin2_linked_pcode,M939)),0)+MATCH(M939,admin2_linked_pcode,0)-1))</f>
        <v>#REF!</v>
      </c>
    </row>
    <row r="940" spans="12:14" x14ac:dyDescent="0.2">
      <c r="L940" s="49" t="str">
        <f ca="1">IF(B940="","",OFFSET(table_admin1[[#Headers],[ADM1_PT]],MATCH(B940,admin1,0),1))</f>
        <v/>
      </c>
      <c r="M940" s="49" t="str">
        <f t="shared" ca="1" si="14"/>
        <v/>
      </c>
      <c r="N940" s="49" t="e">
        <f ca="1">IF(#REF!="","",INDEX(admin3_pcode,MATCH(#REF!,OFFSET(admin3_start,MATCH(M940,admin2_linked_pcode,0),0,COUNTIF(admin2_linked_pcode,M940)),0)+MATCH(M940,admin2_linked_pcode,0)-1))</f>
        <v>#REF!</v>
      </c>
    </row>
    <row r="941" spans="12:14" x14ac:dyDescent="0.2">
      <c r="L941" s="49" t="str">
        <f ca="1">IF(B941="","",OFFSET(table_admin1[[#Headers],[ADM1_PT]],MATCH(B941,admin1,0),1))</f>
        <v/>
      </c>
      <c r="M941" s="49" t="str">
        <f t="shared" ref="M941:M1000" ca="1" si="15">IF(C941="","",INDEX(admin2_pcode,MATCH(C941,OFFSET(admin2_start,MATCH(L941,admin1_linked_pcode,0),0,COUNTIF(admin1_linked_pcode,L941)),0)+MATCH(L941,admin1_linked_pcode,0)-1))</f>
        <v/>
      </c>
      <c r="N941" s="49" t="e">
        <f ca="1">IF(#REF!="","",INDEX(admin3_pcode,MATCH(#REF!,OFFSET(admin3_start,MATCH(M941,admin2_linked_pcode,0),0,COUNTIF(admin2_linked_pcode,M941)),0)+MATCH(M941,admin2_linked_pcode,0)-1))</f>
        <v>#REF!</v>
      </c>
    </row>
    <row r="942" spans="12:14" x14ac:dyDescent="0.2">
      <c r="L942" s="49" t="str">
        <f ca="1">IF(B942="","",OFFSET(table_admin1[[#Headers],[ADM1_PT]],MATCH(B942,admin1,0),1))</f>
        <v/>
      </c>
      <c r="M942" s="49" t="str">
        <f t="shared" ca="1" si="15"/>
        <v/>
      </c>
      <c r="N942" s="49" t="e">
        <f ca="1">IF(#REF!="","",INDEX(admin3_pcode,MATCH(#REF!,OFFSET(admin3_start,MATCH(M942,admin2_linked_pcode,0),0,COUNTIF(admin2_linked_pcode,M942)),0)+MATCH(M942,admin2_linked_pcode,0)-1))</f>
        <v>#REF!</v>
      </c>
    </row>
    <row r="943" spans="12:14" x14ac:dyDescent="0.2">
      <c r="L943" s="49" t="str">
        <f ca="1">IF(B943="","",OFFSET(table_admin1[[#Headers],[ADM1_PT]],MATCH(B943,admin1,0),1))</f>
        <v/>
      </c>
      <c r="M943" s="49" t="str">
        <f t="shared" ca="1" si="15"/>
        <v/>
      </c>
      <c r="N943" s="49" t="e">
        <f ca="1">IF(#REF!="","",INDEX(admin3_pcode,MATCH(#REF!,OFFSET(admin3_start,MATCH(M943,admin2_linked_pcode,0),0,COUNTIF(admin2_linked_pcode,M943)),0)+MATCH(M943,admin2_linked_pcode,0)-1))</f>
        <v>#REF!</v>
      </c>
    </row>
    <row r="944" spans="12:14" x14ac:dyDescent="0.2">
      <c r="L944" s="49" t="str">
        <f ca="1">IF(B944="","",OFFSET(table_admin1[[#Headers],[ADM1_PT]],MATCH(B944,admin1,0),1))</f>
        <v/>
      </c>
      <c r="M944" s="49" t="str">
        <f t="shared" ca="1" si="15"/>
        <v/>
      </c>
      <c r="N944" s="49" t="e">
        <f ca="1">IF(#REF!="","",INDEX(admin3_pcode,MATCH(#REF!,OFFSET(admin3_start,MATCH(M944,admin2_linked_pcode,0),0,COUNTIF(admin2_linked_pcode,M944)),0)+MATCH(M944,admin2_linked_pcode,0)-1))</f>
        <v>#REF!</v>
      </c>
    </row>
    <row r="945" spans="12:14" x14ac:dyDescent="0.2">
      <c r="L945" s="49" t="str">
        <f ca="1">IF(B945="","",OFFSET(table_admin1[[#Headers],[ADM1_PT]],MATCH(B945,admin1,0),1))</f>
        <v/>
      </c>
      <c r="M945" s="49" t="str">
        <f t="shared" ca="1" si="15"/>
        <v/>
      </c>
      <c r="N945" s="49" t="e">
        <f ca="1">IF(#REF!="","",INDEX(admin3_pcode,MATCH(#REF!,OFFSET(admin3_start,MATCH(M945,admin2_linked_pcode,0),0,COUNTIF(admin2_linked_pcode,M945)),0)+MATCH(M945,admin2_linked_pcode,0)-1))</f>
        <v>#REF!</v>
      </c>
    </row>
    <row r="946" spans="12:14" x14ac:dyDescent="0.2">
      <c r="L946" s="49" t="str">
        <f ca="1">IF(B946="","",OFFSET(table_admin1[[#Headers],[ADM1_PT]],MATCH(B946,admin1,0),1))</f>
        <v/>
      </c>
      <c r="M946" s="49" t="str">
        <f t="shared" ca="1" si="15"/>
        <v/>
      </c>
      <c r="N946" s="49" t="e">
        <f ca="1">IF(#REF!="","",INDEX(admin3_pcode,MATCH(#REF!,OFFSET(admin3_start,MATCH(M946,admin2_linked_pcode,0),0,COUNTIF(admin2_linked_pcode,M946)),0)+MATCH(M946,admin2_linked_pcode,0)-1))</f>
        <v>#REF!</v>
      </c>
    </row>
    <row r="947" spans="12:14" x14ac:dyDescent="0.2">
      <c r="L947" s="49" t="str">
        <f ca="1">IF(B947="","",OFFSET(table_admin1[[#Headers],[ADM1_PT]],MATCH(B947,admin1,0),1))</f>
        <v/>
      </c>
      <c r="M947" s="49" t="str">
        <f t="shared" ca="1" si="15"/>
        <v/>
      </c>
      <c r="N947" s="49" t="e">
        <f ca="1">IF(#REF!="","",INDEX(admin3_pcode,MATCH(#REF!,OFFSET(admin3_start,MATCH(M947,admin2_linked_pcode,0),0,COUNTIF(admin2_linked_pcode,M947)),0)+MATCH(M947,admin2_linked_pcode,0)-1))</f>
        <v>#REF!</v>
      </c>
    </row>
    <row r="948" spans="12:14" x14ac:dyDescent="0.2">
      <c r="L948" s="49" t="str">
        <f ca="1">IF(B948="","",OFFSET(table_admin1[[#Headers],[ADM1_PT]],MATCH(B948,admin1,0),1))</f>
        <v/>
      </c>
      <c r="M948" s="49" t="str">
        <f t="shared" ca="1" si="15"/>
        <v/>
      </c>
      <c r="N948" s="49" t="e">
        <f ca="1">IF(#REF!="","",INDEX(admin3_pcode,MATCH(#REF!,OFFSET(admin3_start,MATCH(M948,admin2_linked_pcode,0),0,COUNTIF(admin2_linked_pcode,M948)),0)+MATCH(M948,admin2_linked_pcode,0)-1))</f>
        <v>#REF!</v>
      </c>
    </row>
    <row r="949" spans="12:14" x14ac:dyDescent="0.2">
      <c r="L949" s="49" t="str">
        <f ca="1">IF(B949="","",OFFSET(table_admin1[[#Headers],[ADM1_PT]],MATCH(B949,admin1,0),1))</f>
        <v/>
      </c>
      <c r="M949" s="49" t="str">
        <f t="shared" ca="1" si="15"/>
        <v/>
      </c>
      <c r="N949" s="49" t="e">
        <f ca="1">IF(#REF!="","",INDEX(admin3_pcode,MATCH(#REF!,OFFSET(admin3_start,MATCH(M949,admin2_linked_pcode,0),0,COUNTIF(admin2_linked_pcode,M949)),0)+MATCH(M949,admin2_linked_pcode,0)-1))</f>
        <v>#REF!</v>
      </c>
    </row>
    <row r="950" spans="12:14" x14ac:dyDescent="0.2">
      <c r="L950" s="49" t="str">
        <f ca="1">IF(B950="","",OFFSET(table_admin1[[#Headers],[ADM1_PT]],MATCH(B950,admin1,0),1))</f>
        <v/>
      </c>
      <c r="M950" s="49" t="str">
        <f t="shared" ca="1" si="15"/>
        <v/>
      </c>
      <c r="N950" s="49" t="e">
        <f ca="1">IF(#REF!="","",INDEX(admin3_pcode,MATCH(#REF!,OFFSET(admin3_start,MATCH(M950,admin2_linked_pcode,0),0,COUNTIF(admin2_linked_pcode,M950)),0)+MATCH(M950,admin2_linked_pcode,0)-1))</f>
        <v>#REF!</v>
      </c>
    </row>
    <row r="951" spans="12:14" x14ac:dyDescent="0.2">
      <c r="L951" s="49" t="str">
        <f ca="1">IF(B951="","",OFFSET(table_admin1[[#Headers],[ADM1_PT]],MATCH(B951,admin1,0),1))</f>
        <v/>
      </c>
      <c r="M951" s="49" t="str">
        <f t="shared" ca="1" si="15"/>
        <v/>
      </c>
      <c r="N951" s="49" t="e">
        <f ca="1">IF(#REF!="","",INDEX(admin3_pcode,MATCH(#REF!,OFFSET(admin3_start,MATCH(M951,admin2_linked_pcode,0),0,COUNTIF(admin2_linked_pcode,M951)),0)+MATCH(M951,admin2_linked_pcode,0)-1))</f>
        <v>#REF!</v>
      </c>
    </row>
    <row r="952" spans="12:14" x14ac:dyDescent="0.2">
      <c r="L952" s="49" t="str">
        <f ca="1">IF(B952="","",OFFSET(table_admin1[[#Headers],[ADM1_PT]],MATCH(B952,admin1,0),1))</f>
        <v/>
      </c>
      <c r="M952" s="49" t="str">
        <f t="shared" ca="1" si="15"/>
        <v/>
      </c>
      <c r="N952" s="49" t="e">
        <f ca="1">IF(#REF!="","",INDEX(admin3_pcode,MATCH(#REF!,OFFSET(admin3_start,MATCH(M952,admin2_linked_pcode,0),0,COUNTIF(admin2_linked_pcode,M952)),0)+MATCH(M952,admin2_linked_pcode,0)-1))</f>
        <v>#REF!</v>
      </c>
    </row>
    <row r="953" spans="12:14" x14ac:dyDescent="0.2">
      <c r="L953" s="49" t="str">
        <f ca="1">IF(B953="","",OFFSET(table_admin1[[#Headers],[ADM1_PT]],MATCH(B953,admin1,0),1))</f>
        <v/>
      </c>
      <c r="M953" s="49" t="str">
        <f t="shared" ca="1" si="15"/>
        <v/>
      </c>
      <c r="N953" s="49" t="e">
        <f ca="1">IF(#REF!="","",INDEX(admin3_pcode,MATCH(#REF!,OFFSET(admin3_start,MATCH(M953,admin2_linked_pcode,0),0,COUNTIF(admin2_linked_pcode,M953)),0)+MATCH(M953,admin2_linked_pcode,0)-1))</f>
        <v>#REF!</v>
      </c>
    </row>
    <row r="954" spans="12:14" x14ac:dyDescent="0.2">
      <c r="L954" s="49" t="str">
        <f ca="1">IF(B954="","",OFFSET(table_admin1[[#Headers],[ADM1_PT]],MATCH(B954,admin1,0),1))</f>
        <v/>
      </c>
      <c r="M954" s="49" t="str">
        <f t="shared" ca="1" si="15"/>
        <v/>
      </c>
      <c r="N954" s="49" t="e">
        <f ca="1">IF(#REF!="","",INDEX(admin3_pcode,MATCH(#REF!,OFFSET(admin3_start,MATCH(M954,admin2_linked_pcode,0),0,COUNTIF(admin2_linked_pcode,M954)),0)+MATCH(M954,admin2_linked_pcode,0)-1))</f>
        <v>#REF!</v>
      </c>
    </row>
    <row r="955" spans="12:14" x14ac:dyDescent="0.2">
      <c r="L955" s="49" t="str">
        <f ca="1">IF(B955="","",OFFSET(table_admin1[[#Headers],[ADM1_PT]],MATCH(B955,admin1,0),1))</f>
        <v/>
      </c>
      <c r="M955" s="49" t="str">
        <f t="shared" ca="1" si="15"/>
        <v/>
      </c>
      <c r="N955" s="49" t="e">
        <f ca="1">IF(#REF!="","",INDEX(admin3_pcode,MATCH(#REF!,OFFSET(admin3_start,MATCH(M955,admin2_linked_pcode,0),0,COUNTIF(admin2_linked_pcode,M955)),0)+MATCH(M955,admin2_linked_pcode,0)-1))</f>
        <v>#REF!</v>
      </c>
    </row>
    <row r="956" spans="12:14" x14ac:dyDescent="0.2">
      <c r="L956" s="49" t="str">
        <f ca="1">IF(B956="","",OFFSET(table_admin1[[#Headers],[ADM1_PT]],MATCH(B956,admin1,0),1))</f>
        <v/>
      </c>
      <c r="M956" s="49" t="str">
        <f t="shared" ca="1" si="15"/>
        <v/>
      </c>
      <c r="N956" s="49" t="e">
        <f ca="1">IF(#REF!="","",INDEX(admin3_pcode,MATCH(#REF!,OFFSET(admin3_start,MATCH(M956,admin2_linked_pcode,0),0,COUNTIF(admin2_linked_pcode,M956)),0)+MATCH(M956,admin2_linked_pcode,0)-1))</f>
        <v>#REF!</v>
      </c>
    </row>
    <row r="957" spans="12:14" x14ac:dyDescent="0.2">
      <c r="L957" s="49" t="str">
        <f ca="1">IF(B957="","",OFFSET(table_admin1[[#Headers],[ADM1_PT]],MATCH(B957,admin1,0),1))</f>
        <v/>
      </c>
      <c r="M957" s="49" t="str">
        <f t="shared" ca="1" si="15"/>
        <v/>
      </c>
      <c r="N957" s="49" t="e">
        <f ca="1">IF(#REF!="","",INDEX(admin3_pcode,MATCH(#REF!,OFFSET(admin3_start,MATCH(M957,admin2_linked_pcode,0),0,COUNTIF(admin2_linked_pcode,M957)),0)+MATCH(M957,admin2_linked_pcode,0)-1))</f>
        <v>#REF!</v>
      </c>
    </row>
    <row r="958" spans="12:14" x14ac:dyDescent="0.2">
      <c r="L958" s="49" t="str">
        <f ca="1">IF(B958="","",OFFSET(table_admin1[[#Headers],[ADM1_PT]],MATCH(B958,admin1,0),1))</f>
        <v/>
      </c>
      <c r="M958" s="49" t="str">
        <f t="shared" ca="1" si="15"/>
        <v/>
      </c>
      <c r="N958" s="49" t="e">
        <f ca="1">IF(#REF!="","",INDEX(admin3_pcode,MATCH(#REF!,OFFSET(admin3_start,MATCH(M958,admin2_linked_pcode,0),0,COUNTIF(admin2_linked_pcode,M958)),0)+MATCH(M958,admin2_linked_pcode,0)-1))</f>
        <v>#REF!</v>
      </c>
    </row>
    <row r="959" spans="12:14" x14ac:dyDescent="0.2">
      <c r="L959" s="49" t="str">
        <f ca="1">IF(B959="","",OFFSET(table_admin1[[#Headers],[ADM1_PT]],MATCH(B959,admin1,0),1))</f>
        <v/>
      </c>
      <c r="M959" s="49" t="str">
        <f t="shared" ca="1" si="15"/>
        <v/>
      </c>
      <c r="N959" s="49" t="e">
        <f ca="1">IF(#REF!="","",INDEX(admin3_pcode,MATCH(#REF!,OFFSET(admin3_start,MATCH(M959,admin2_linked_pcode,0),0,COUNTIF(admin2_linked_pcode,M959)),0)+MATCH(M959,admin2_linked_pcode,0)-1))</f>
        <v>#REF!</v>
      </c>
    </row>
    <row r="960" spans="12:14" x14ac:dyDescent="0.2">
      <c r="L960" s="49" t="str">
        <f ca="1">IF(B960="","",OFFSET(table_admin1[[#Headers],[ADM1_PT]],MATCH(B960,admin1,0),1))</f>
        <v/>
      </c>
      <c r="M960" s="49" t="str">
        <f t="shared" ca="1" si="15"/>
        <v/>
      </c>
      <c r="N960" s="49" t="e">
        <f ca="1">IF(#REF!="","",INDEX(admin3_pcode,MATCH(#REF!,OFFSET(admin3_start,MATCH(M960,admin2_linked_pcode,0),0,COUNTIF(admin2_linked_pcode,M960)),0)+MATCH(M960,admin2_linked_pcode,0)-1))</f>
        <v>#REF!</v>
      </c>
    </row>
    <row r="961" spans="12:14" x14ac:dyDescent="0.2">
      <c r="L961" s="49" t="str">
        <f ca="1">IF(B961="","",OFFSET(table_admin1[[#Headers],[ADM1_PT]],MATCH(B961,admin1,0),1))</f>
        <v/>
      </c>
      <c r="M961" s="49" t="str">
        <f t="shared" ca="1" si="15"/>
        <v/>
      </c>
      <c r="N961" s="49" t="e">
        <f ca="1">IF(#REF!="","",INDEX(admin3_pcode,MATCH(#REF!,OFFSET(admin3_start,MATCH(M961,admin2_linked_pcode,0),0,COUNTIF(admin2_linked_pcode,M961)),0)+MATCH(M961,admin2_linked_pcode,0)-1))</f>
        <v>#REF!</v>
      </c>
    </row>
    <row r="962" spans="12:14" x14ac:dyDescent="0.2">
      <c r="L962" s="49" t="str">
        <f ca="1">IF(B962="","",OFFSET(table_admin1[[#Headers],[ADM1_PT]],MATCH(B962,admin1,0),1))</f>
        <v/>
      </c>
      <c r="M962" s="49" t="str">
        <f t="shared" ca="1" si="15"/>
        <v/>
      </c>
      <c r="N962" s="49" t="e">
        <f ca="1">IF(#REF!="","",INDEX(admin3_pcode,MATCH(#REF!,OFFSET(admin3_start,MATCH(M962,admin2_linked_pcode,0),0,COUNTIF(admin2_linked_pcode,M962)),0)+MATCH(M962,admin2_linked_pcode,0)-1))</f>
        <v>#REF!</v>
      </c>
    </row>
    <row r="963" spans="12:14" x14ac:dyDescent="0.2">
      <c r="L963" s="49" t="str">
        <f ca="1">IF(B963="","",OFFSET(table_admin1[[#Headers],[ADM1_PT]],MATCH(B963,admin1,0),1))</f>
        <v/>
      </c>
      <c r="M963" s="49" t="str">
        <f t="shared" ca="1" si="15"/>
        <v/>
      </c>
      <c r="N963" s="49" t="e">
        <f ca="1">IF(#REF!="","",INDEX(admin3_pcode,MATCH(#REF!,OFFSET(admin3_start,MATCH(M963,admin2_linked_pcode,0),0,COUNTIF(admin2_linked_pcode,M963)),0)+MATCH(M963,admin2_linked_pcode,0)-1))</f>
        <v>#REF!</v>
      </c>
    </row>
    <row r="964" spans="12:14" x14ac:dyDescent="0.2">
      <c r="L964" s="49" t="str">
        <f ca="1">IF(B964="","",OFFSET(table_admin1[[#Headers],[ADM1_PT]],MATCH(B964,admin1,0),1))</f>
        <v/>
      </c>
      <c r="M964" s="49" t="str">
        <f t="shared" ca="1" si="15"/>
        <v/>
      </c>
      <c r="N964" s="49" t="e">
        <f ca="1">IF(#REF!="","",INDEX(admin3_pcode,MATCH(#REF!,OFFSET(admin3_start,MATCH(M964,admin2_linked_pcode,0),0,COUNTIF(admin2_linked_pcode,M964)),0)+MATCH(M964,admin2_linked_pcode,0)-1))</f>
        <v>#REF!</v>
      </c>
    </row>
    <row r="965" spans="12:14" x14ac:dyDescent="0.2">
      <c r="L965" s="49" t="str">
        <f ca="1">IF(B965="","",OFFSET(table_admin1[[#Headers],[ADM1_PT]],MATCH(B965,admin1,0),1))</f>
        <v/>
      </c>
      <c r="M965" s="49" t="str">
        <f t="shared" ca="1" si="15"/>
        <v/>
      </c>
      <c r="N965" s="49" t="e">
        <f ca="1">IF(#REF!="","",INDEX(admin3_pcode,MATCH(#REF!,OFFSET(admin3_start,MATCH(M965,admin2_linked_pcode,0),0,COUNTIF(admin2_linked_pcode,M965)),0)+MATCH(M965,admin2_linked_pcode,0)-1))</f>
        <v>#REF!</v>
      </c>
    </row>
    <row r="966" spans="12:14" x14ac:dyDescent="0.2">
      <c r="L966" s="49" t="str">
        <f ca="1">IF(B966="","",OFFSET(table_admin1[[#Headers],[ADM1_PT]],MATCH(B966,admin1,0),1))</f>
        <v/>
      </c>
      <c r="M966" s="49" t="str">
        <f t="shared" ca="1" si="15"/>
        <v/>
      </c>
      <c r="N966" s="49" t="e">
        <f ca="1">IF(#REF!="","",INDEX(admin3_pcode,MATCH(#REF!,OFFSET(admin3_start,MATCH(M966,admin2_linked_pcode,0),0,COUNTIF(admin2_linked_pcode,M966)),0)+MATCH(M966,admin2_linked_pcode,0)-1))</f>
        <v>#REF!</v>
      </c>
    </row>
    <row r="967" spans="12:14" x14ac:dyDescent="0.2">
      <c r="L967" s="49" t="str">
        <f ca="1">IF(B967="","",OFFSET(table_admin1[[#Headers],[ADM1_PT]],MATCH(B967,admin1,0),1))</f>
        <v/>
      </c>
      <c r="M967" s="49" t="str">
        <f t="shared" ca="1" si="15"/>
        <v/>
      </c>
      <c r="N967" s="49" t="e">
        <f ca="1">IF(#REF!="","",INDEX(admin3_pcode,MATCH(#REF!,OFFSET(admin3_start,MATCH(M967,admin2_linked_pcode,0),0,COUNTIF(admin2_linked_pcode,M967)),0)+MATCH(M967,admin2_linked_pcode,0)-1))</f>
        <v>#REF!</v>
      </c>
    </row>
    <row r="968" spans="12:14" x14ac:dyDescent="0.2">
      <c r="L968" s="49" t="str">
        <f ca="1">IF(B968="","",OFFSET(table_admin1[[#Headers],[ADM1_PT]],MATCH(B968,admin1,0),1))</f>
        <v/>
      </c>
      <c r="M968" s="49" t="str">
        <f t="shared" ca="1" si="15"/>
        <v/>
      </c>
      <c r="N968" s="49" t="e">
        <f ca="1">IF(#REF!="","",INDEX(admin3_pcode,MATCH(#REF!,OFFSET(admin3_start,MATCH(M968,admin2_linked_pcode,0),0,COUNTIF(admin2_linked_pcode,M968)),0)+MATCH(M968,admin2_linked_pcode,0)-1))</f>
        <v>#REF!</v>
      </c>
    </row>
    <row r="969" spans="12:14" x14ac:dyDescent="0.2">
      <c r="L969" s="49" t="str">
        <f ca="1">IF(B969="","",OFFSET(table_admin1[[#Headers],[ADM1_PT]],MATCH(B969,admin1,0),1))</f>
        <v/>
      </c>
      <c r="M969" s="49" t="str">
        <f t="shared" ca="1" si="15"/>
        <v/>
      </c>
      <c r="N969" s="49" t="e">
        <f ca="1">IF(#REF!="","",INDEX(admin3_pcode,MATCH(#REF!,OFFSET(admin3_start,MATCH(M969,admin2_linked_pcode,0),0,COUNTIF(admin2_linked_pcode,M969)),0)+MATCH(M969,admin2_linked_pcode,0)-1))</f>
        <v>#REF!</v>
      </c>
    </row>
    <row r="970" spans="12:14" x14ac:dyDescent="0.2">
      <c r="L970" s="49" t="str">
        <f ca="1">IF(B970="","",OFFSET(table_admin1[[#Headers],[ADM1_PT]],MATCH(B970,admin1,0),1))</f>
        <v/>
      </c>
      <c r="M970" s="49" t="str">
        <f t="shared" ca="1" si="15"/>
        <v/>
      </c>
      <c r="N970" s="49" t="e">
        <f ca="1">IF(#REF!="","",INDEX(admin3_pcode,MATCH(#REF!,OFFSET(admin3_start,MATCH(M970,admin2_linked_pcode,0),0,COUNTIF(admin2_linked_pcode,M970)),0)+MATCH(M970,admin2_linked_pcode,0)-1))</f>
        <v>#REF!</v>
      </c>
    </row>
    <row r="971" spans="12:14" x14ac:dyDescent="0.2">
      <c r="L971" s="49" t="str">
        <f ca="1">IF(B971="","",OFFSET(table_admin1[[#Headers],[ADM1_PT]],MATCH(B971,admin1,0),1))</f>
        <v/>
      </c>
      <c r="M971" s="49" t="str">
        <f t="shared" ca="1" si="15"/>
        <v/>
      </c>
      <c r="N971" s="49" t="e">
        <f ca="1">IF(#REF!="","",INDEX(admin3_pcode,MATCH(#REF!,OFFSET(admin3_start,MATCH(M971,admin2_linked_pcode,0),0,COUNTIF(admin2_linked_pcode,M971)),0)+MATCH(M971,admin2_linked_pcode,0)-1))</f>
        <v>#REF!</v>
      </c>
    </row>
    <row r="972" spans="12:14" x14ac:dyDescent="0.2">
      <c r="L972" s="49" t="str">
        <f ca="1">IF(B972="","",OFFSET(table_admin1[[#Headers],[ADM1_PT]],MATCH(B972,admin1,0),1))</f>
        <v/>
      </c>
      <c r="M972" s="49" t="str">
        <f t="shared" ca="1" si="15"/>
        <v/>
      </c>
      <c r="N972" s="49" t="e">
        <f ca="1">IF(#REF!="","",INDEX(admin3_pcode,MATCH(#REF!,OFFSET(admin3_start,MATCH(M972,admin2_linked_pcode,0),0,COUNTIF(admin2_linked_pcode,M972)),0)+MATCH(M972,admin2_linked_pcode,0)-1))</f>
        <v>#REF!</v>
      </c>
    </row>
    <row r="973" spans="12:14" x14ac:dyDescent="0.2">
      <c r="L973" s="49" t="str">
        <f ca="1">IF(B973="","",OFFSET(table_admin1[[#Headers],[ADM1_PT]],MATCH(B973,admin1,0),1))</f>
        <v/>
      </c>
      <c r="M973" s="49" t="str">
        <f t="shared" ca="1" si="15"/>
        <v/>
      </c>
      <c r="N973" s="49" t="e">
        <f ca="1">IF(#REF!="","",INDEX(admin3_pcode,MATCH(#REF!,OFFSET(admin3_start,MATCH(M973,admin2_linked_pcode,0),0,COUNTIF(admin2_linked_pcode,M973)),0)+MATCH(M973,admin2_linked_pcode,0)-1))</f>
        <v>#REF!</v>
      </c>
    </row>
    <row r="974" spans="12:14" x14ac:dyDescent="0.2">
      <c r="L974" s="49" t="str">
        <f ca="1">IF(B974="","",OFFSET(table_admin1[[#Headers],[ADM1_PT]],MATCH(B974,admin1,0),1))</f>
        <v/>
      </c>
      <c r="M974" s="49" t="str">
        <f t="shared" ca="1" si="15"/>
        <v/>
      </c>
      <c r="N974" s="49" t="e">
        <f ca="1">IF(#REF!="","",INDEX(admin3_pcode,MATCH(#REF!,OFFSET(admin3_start,MATCH(M974,admin2_linked_pcode,0),0,COUNTIF(admin2_linked_pcode,M974)),0)+MATCH(M974,admin2_linked_pcode,0)-1))</f>
        <v>#REF!</v>
      </c>
    </row>
    <row r="975" spans="12:14" x14ac:dyDescent="0.2">
      <c r="L975" s="49" t="str">
        <f ca="1">IF(B975="","",OFFSET(table_admin1[[#Headers],[ADM1_PT]],MATCH(B975,admin1,0),1))</f>
        <v/>
      </c>
      <c r="M975" s="49" t="str">
        <f t="shared" ca="1" si="15"/>
        <v/>
      </c>
      <c r="N975" s="49" t="e">
        <f ca="1">IF(#REF!="","",INDEX(admin3_pcode,MATCH(#REF!,OFFSET(admin3_start,MATCH(M975,admin2_linked_pcode,0),0,COUNTIF(admin2_linked_pcode,M975)),0)+MATCH(M975,admin2_linked_pcode,0)-1))</f>
        <v>#REF!</v>
      </c>
    </row>
    <row r="976" spans="12:14" x14ac:dyDescent="0.2">
      <c r="L976" s="49" t="str">
        <f ca="1">IF(B976="","",OFFSET(table_admin1[[#Headers],[ADM1_PT]],MATCH(B976,admin1,0),1))</f>
        <v/>
      </c>
      <c r="M976" s="49" t="str">
        <f t="shared" ca="1" si="15"/>
        <v/>
      </c>
      <c r="N976" s="49" t="e">
        <f ca="1">IF(#REF!="","",INDEX(admin3_pcode,MATCH(#REF!,OFFSET(admin3_start,MATCH(M976,admin2_linked_pcode,0),0,COUNTIF(admin2_linked_pcode,M976)),0)+MATCH(M976,admin2_linked_pcode,0)-1))</f>
        <v>#REF!</v>
      </c>
    </row>
    <row r="977" spans="12:14" x14ac:dyDescent="0.2">
      <c r="L977" s="49" t="str">
        <f ca="1">IF(B977="","",OFFSET(table_admin1[[#Headers],[ADM1_PT]],MATCH(B977,admin1,0),1))</f>
        <v/>
      </c>
      <c r="M977" s="49" t="str">
        <f t="shared" ca="1" si="15"/>
        <v/>
      </c>
      <c r="N977" s="49" t="e">
        <f ca="1">IF(#REF!="","",INDEX(admin3_pcode,MATCH(#REF!,OFFSET(admin3_start,MATCH(M977,admin2_linked_pcode,0),0,COUNTIF(admin2_linked_pcode,M977)),0)+MATCH(M977,admin2_linked_pcode,0)-1))</f>
        <v>#REF!</v>
      </c>
    </row>
    <row r="978" spans="12:14" x14ac:dyDescent="0.2">
      <c r="L978" s="49" t="str">
        <f ca="1">IF(B978="","",OFFSET(table_admin1[[#Headers],[ADM1_PT]],MATCH(B978,admin1,0),1))</f>
        <v/>
      </c>
      <c r="M978" s="49" t="str">
        <f t="shared" ca="1" si="15"/>
        <v/>
      </c>
      <c r="N978" s="49" t="e">
        <f ca="1">IF(#REF!="","",INDEX(admin3_pcode,MATCH(#REF!,OFFSET(admin3_start,MATCH(M978,admin2_linked_pcode,0),0,COUNTIF(admin2_linked_pcode,M978)),0)+MATCH(M978,admin2_linked_pcode,0)-1))</f>
        <v>#REF!</v>
      </c>
    </row>
    <row r="979" spans="12:14" x14ac:dyDescent="0.2">
      <c r="L979" s="49" t="str">
        <f ca="1">IF(B979="","",OFFSET(table_admin1[[#Headers],[ADM1_PT]],MATCH(B979,admin1,0),1))</f>
        <v/>
      </c>
      <c r="M979" s="49" t="str">
        <f t="shared" ca="1" si="15"/>
        <v/>
      </c>
      <c r="N979" s="49" t="e">
        <f ca="1">IF(#REF!="","",INDEX(admin3_pcode,MATCH(#REF!,OFFSET(admin3_start,MATCH(M979,admin2_linked_pcode,0),0,COUNTIF(admin2_linked_pcode,M979)),0)+MATCH(M979,admin2_linked_pcode,0)-1))</f>
        <v>#REF!</v>
      </c>
    </row>
    <row r="980" spans="12:14" x14ac:dyDescent="0.2">
      <c r="L980" s="49" t="str">
        <f ca="1">IF(B980="","",OFFSET(table_admin1[[#Headers],[ADM1_PT]],MATCH(B980,admin1,0),1))</f>
        <v/>
      </c>
      <c r="M980" s="49" t="str">
        <f t="shared" ca="1" si="15"/>
        <v/>
      </c>
      <c r="N980" s="49" t="e">
        <f ca="1">IF(#REF!="","",INDEX(admin3_pcode,MATCH(#REF!,OFFSET(admin3_start,MATCH(M980,admin2_linked_pcode,0),0,COUNTIF(admin2_linked_pcode,M980)),0)+MATCH(M980,admin2_linked_pcode,0)-1))</f>
        <v>#REF!</v>
      </c>
    </row>
    <row r="981" spans="12:14" x14ac:dyDescent="0.2">
      <c r="L981" s="49" t="str">
        <f ca="1">IF(B981="","",OFFSET(table_admin1[[#Headers],[ADM1_PT]],MATCH(B981,admin1,0),1))</f>
        <v/>
      </c>
      <c r="M981" s="49" t="str">
        <f t="shared" ca="1" si="15"/>
        <v/>
      </c>
      <c r="N981" s="49" t="e">
        <f ca="1">IF(#REF!="","",INDEX(admin3_pcode,MATCH(#REF!,OFFSET(admin3_start,MATCH(M981,admin2_linked_pcode,0),0,COUNTIF(admin2_linked_pcode,M981)),0)+MATCH(M981,admin2_linked_pcode,0)-1))</f>
        <v>#REF!</v>
      </c>
    </row>
    <row r="982" spans="12:14" x14ac:dyDescent="0.2">
      <c r="L982" s="49" t="str">
        <f ca="1">IF(B982="","",OFFSET(table_admin1[[#Headers],[ADM1_PT]],MATCH(B982,admin1,0),1))</f>
        <v/>
      </c>
      <c r="M982" s="49" t="str">
        <f t="shared" ca="1" si="15"/>
        <v/>
      </c>
      <c r="N982" s="49" t="e">
        <f ca="1">IF(#REF!="","",INDEX(admin3_pcode,MATCH(#REF!,OFFSET(admin3_start,MATCH(M982,admin2_linked_pcode,0),0,COUNTIF(admin2_linked_pcode,M982)),0)+MATCH(M982,admin2_linked_pcode,0)-1))</f>
        <v>#REF!</v>
      </c>
    </row>
    <row r="983" spans="12:14" x14ac:dyDescent="0.2">
      <c r="L983" s="49" t="str">
        <f ca="1">IF(B983="","",OFFSET(table_admin1[[#Headers],[ADM1_PT]],MATCH(B983,admin1,0),1))</f>
        <v/>
      </c>
      <c r="M983" s="49" t="str">
        <f t="shared" ca="1" si="15"/>
        <v/>
      </c>
      <c r="N983" s="49" t="e">
        <f ca="1">IF(#REF!="","",INDEX(admin3_pcode,MATCH(#REF!,OFFSET(admin3_start,MATCH(M983,admin2_linked_pcode,0),0,COUNTIF(admin2_linked_pcode,M983)),0)+MATCH(M983,admin2_linked_pcode,0)-1))</f>
        <v>#REF!</v>
      </c>
    </row>
    <row r="984" spans="12:14" x14ac:dyDescent="0.2">
      <c r="L984" s="49" t="str">
        <f ca="1">IF(B984="","",OFFSET(table_admin1[[#Headers],[ADM1_PT]],MATCH(B984,admin1,0),1))</f>
        <v/>
      </c>
      <c r="M984" s="49" t="str">
        <f t="shared" ca="1" si="15"/>
        <v/>
      </c>
      <c r="N984" s="49" t="e">
        <f ca="1">IF(#REF!="","",INDEX(admin3_pcode,MATCH(#REF!,OFFSET(admin3_start,MATCH(M984,admin2_linked_pcode,0),0,COUNTIF(admin2_linked_pcode,M984)),0)+MATCH(M984,admin2_linked_pcode,0)-1))</f>
        <v>#REF!</v>
      </c>
    </row>
    <row r="985" spans="12:14" x14ac:dyDescent="0.2">
      <c r="L985" s="49" t="str">
        <f ca="1">IF(B985="","",OFFSET(table_admin1[[#Headers],[ADM1_PT]],MATCH(B985,admin1,0),1))</f>
        <v/>
      </c>
      <c r="M985" s="49" t="str">
        <f t="shared" ca="1" si="15"/>
        <v/>
      </c>
      <c r="N985" s="49" t="e">
        <f ca="1">IF(#REF!="","",INDEX(admin3_pcode,MATCH(#REF!,OFFSET(admin3_start,MATCH(M985,admin2_linked_pcode,0),0,COUNTIF(admin2_linked_pcode,M985)),0)+MATCH(M985,admin2_linked_pcode,0)-1))</f>
        <v>#REF!</v>
      </c>
    </row>
    <row r="986" spans="12:14" x14ac:dyDescent="0.2">
      <c r="L986" s="49" t="str">
        <f ca="1">IF(B986="","",OFFSET(table_admin1[[#Headers],[ADM1_PT]],MATCH(B986,admin1,0),1))</f>
        <v/>
      </c>
      <c r="M986" s="49" t="str">
        <f t="shared" ca="1" si="15"/>
        <v/>
      </c>
      <c r="N986" s="49" t="e">
        <f ca="1">IF(#REF!="","",INDEX(admin3_pcode,MATCH(#REF!,OFFSET(admin3_start,MATCH(M986,admin2_linked_pcode,0),0,COUNTIF(admin2_linked_pcode,M986)),0)+MATCH(M986,admin2_linked_pcode,0)-1))</f>
        <v>#REF!</v>
      </c>
    </row>
    <row r="987" spans="12:14" x14ac:dyDescent="0.2">
      <c r="L987" s="49" t="str">
        <f ca="1">IF(B987="","",OFFSET(table_admin1[[#Headers],[ADM1_PT]],MATCH(B987,admin1,0),1))</f>
        <v/>
      </c>
      <c r="M987" s="49" t="str">
        <f t="shared" ca="1" si="15"/>
        <v/>
      </c>
      <c r="N987" s="49" t="e">
        <f ca="1">IF(#REF!="","",INDEX(admin3_pcode,MATCH(#REF!,OFFSET(admin3_start,MATCH(M987,admin2_linked_pcode,0),0,COUNTIF(admin2_linked_pcode,M987)),0)+MATCH(M987,admin2_linked_pcode,0)-1))</f>
        <v>#REF!</v>
      </c>
    </row>
    <row r="988" spans="12:14" x14ac:dyDescent="0.2">
      <c r="L988" s="49" t="str">
        <f ca="1">IF(B988="","",OFFSET(table_admin1[[#Headers],[ADM1_PT]],MATCH(B988,admin1,0),1))</f>
        <v/>
      </c>
      <c r="M988" s="49" t="str">
        <f t="shared" ca="1" si="15"/>
        <v/>
      </c>
      <c r="N988" s="49" t="e">
        <f ca="1">IF(#REF!="","",INDEX(admin3_pcode,MATCH(#REF!,OFFSET(admin3_start,MATCH(M988,admin2_linked_pcode,0),0,COUNTIF(admin2_linked_pcode,M988)),0)+MATCH(M988,admin2_linked_pcode,0)-1))</f>
        <v>#REF!</v>
      </c>
    </row>
    <row r="989" spans="12:14" x14ac:dyDescent="0.2">
      <c r="L989" s="49" t="str">
        <f ca="1">IF(B989="","",OFFSET(table_admin1[[#Headers],[ADM1_PT]],MATCH(B989,admin1,0),1))</f>
        <v/>
      </c>
      <c r="M989" s="49" t="str">
        <f t="shared" ca="1" si="15"/>
        <v/>
      </c>
      <c r="N989" s="49" t="e">
        <f ca="1">IF(#REF!="","",INDEX(admin3_pcode,MATCH(#REF!,OFFSET(admin3_start,MATCH(M989,admin2_linked_pcode,0),0,COUNTIF(admin2_linked_pcode,M989)),0)+MATCH(M989,admin2_linked_pcode,0)-1))</f>
        <v>#REF!</v>
      </c>
    </row>
    <row r="990" spans="12:14" x14ac:dyDescent="0.2">
      <c r="L990" s="49" t="str">
        <f ca="1">IF(B990="","",OFFSET(table_admin1[[#Headers],[ADM1_PT]],MATCH(B990,admin1,0),1))</f>
        <v/>
      </c>
      <c r="M990" s="49" t="str">
        <f t="shared" ca="1" si="15"/>
        <v/>
      </c>
      <c r="N990" s="49" t="e">
        <f ca="1">IF(#REF!="","",INDEX(admin3_pcode,MATCH(#REF!,OFFSET(admin3_start,MATCH(M990,admin2_linked_pcode,0),0,COUNTIF(admin2_linked_pcode,M990)),0)+MATCH(M990,admin2_linked_pcode,0)-1))</f>
        <v>#REF!</v>
      </c>
    </row>
    <row r="991" spans="12:14" x14ac:dyDescent="0.2">
      <c r="L991" s="49" t="str">
        <f ca="1">IF(B991="","",OFFSET(table_admin1[[#Headers],[ADM1_PT]],MATCH(B991,admin1,0),1))</f>
        <v/>
      </c>
      <c r="M991" s="49" t="str">
        <f t="shared" ca="1" si="15"/>
        <v/>
      </c>
      <c r="N991" s="49" t="e">
        <f ca="1">IF(#REF!="","",INDEX(admin3_pcode,MATCH(#REF!,OFFSET(admin3_start,MATCH(M991,admin2_linked_pcode,0),0,COUNTIF(admin2_linked_pcode,M991)),0)+MATCH(M991,admin2_linked_pcode,0)-1))</f>
        <v>#REF!</v>
      </c>
    </row>
    <row r="992" spans="12:14" x14ac:dyDescent="0.2">
      <c r="L992" s="49" t="str">
        <f ca="1">IF(B992="","",OFFSET(table_admin1[[#Headers],[ADM1_PT]],MATCH(B992,admin1,0),1))</f>
        <v/>
      </c>
      <c r="M992" s="49" t="str">
        <f t="shared" ca="1" si="15"/>
        <v/>
      </c>
      <c r="N992" s="49" t="e">
        <f ca="1">IF(#REF!="","",INDEX(admin3_pcode,MATCH(#REF!,OFFSET(admin3_start,MATCH(M992,admin2_linked_pcode,0),0,COUNTIF(admin2_linked_pcode,M992)),0)+MATCH(M992,admin2_linked_pcode,0)-1))</f>
        <v>#REF!</v>
      </c>
    </row>
    <row r="993" spans="12:14" x14ac:dyDescent="0.2">
      <c r="L993" s="49" t="str">
        <f ca="1">IF(B993="","",OFFSET(table_admin1[[#Headers],[ADM1_PT]],MATCH(B993,admin1,0),1))</f>
        <v/>
      </c>
      <c r="M993" s="49" t="str">
        <f t="shared" ca="1" si="15"/>
        <v/>
      </c>
      <c r="N993" s="49" t="e">
        <f ca="1">IF(#REF!="","",INDEX(admin3_pcode,MATCH(#REF!,OFFSET(admin3_start,MATCH(M993,admin2_linked_pcode,0),0,COUNTIF(admin2_linked_pcode,M993)),0)+MATCH(M993,admin2_linked_pcode,0)-1))</f>
        <v>#REF!</v>
      </c>
    </row>
    <row r="994" spans="12:14" x14ac:dyDescent="0.2">
      <c r="L994" s="49" t="str">
        <f ca="1">IF(B994="","",OFFSET(table_admin1[[#Headers],[ADM1_PT]],MATCH(B994,admin1,0),1))</f>
        <v/>
      </c>
      <c r="M994" s="49" t="str">
        <f t="shared" ca="1" si="15"/>
        <v/>
      </c>
      <c r="N994" s="49" t="e">
        <f ca="1">IF(#REF!="","",INDEX(admin3_pcode,MATCH(#REF!,OFFSET(admin3_start,MATCH(M994,admin2_linked_pcode,0),0,COUNTIF(admin2_linked_pcode,M994)),0)+MATCH(M994,admin2_linked_pcode,0)-1))</f>
        <v>#REF!</v>
      </c>
    </row>
    <row r="995" spans="12:14" x14ac:dyDescent="0.2">
      <c r="L995" s="49" t="str">
        <f ca="1">IF(B995="","",OFFSET(table_admin1[[#Headers],[ADM1_PT]],MATCH(B995,admin1,0),1))</f>
        <v/>
      </c>
      <c r="M995" s="49" t="str">
        <f t="shared" ca="1" si="15"/>
        <v/>
      </c>
      <c r="N995" s="49" t="e">
        <f ca="1">IF(#REF!="","",INDEX(admin3_pcode,MATCH(#REF!,OFFSET(admin3_start,MATCH(M995,admin2_linked_pcode,0),0,COUNTIF(admin2_linked_pcode,M995)),0)+MATCH(M995,admin2_linked_pcode,0)-1))</f>
        <v>#REF!</v>
      </c>
    </row>
    <row r="996" spans="12:14" x14ac:dyDescent="0.2">
      <c r="L996" s="49" t="str">
        <f ca="1">IF(B996="","",OFFSET(table_admin1[[#Headers],[ADM1_PT]],MATCH(B996,admin1,0),1))</f>
        <v/>
      </c>
      <c r="M996" s="49" t="str">
        <f t="shared" ca="1" si="15"/>
        <v/>
      </c>
      <c r="N996" s="49" t="e">
        <f ca="1">IF(#REF!="","",INDEX(admin3_pcode,MATCH(#REF!,OFFSET(admin3_start,MATCH(M996,admin2_linked_pcode,0),0,COUNTIF(admin2_linked_pcode,M996)),0)+MATCH(M996,admin2_linked_pcode,0)-1))</f>
        <v>#REF!</v>
      </c>
    </row>
    <row r="997" spans="12:14" x14ac:dyDescent="0.2">
      <c r="L997" s="49" t="str">
        <f ca="1">IF(B997="","",OFFSET(table_admin1[[#Headers],[ADM1_PT]],MATCH(B997,admin1,0),1))</f>
        <v/>
      </c>
      <c r="M997" s="49" t="str">
        <f t="shared" ca="1" si="15"/>
        <v/>
      </c>
      <c r="N997" s="49" t="e">
        <f ca="1">IF(#REF!="","",INDEX(admin3_pcode,MATCH(#REF!,OFFSET(admin3_start,MATCH(M997,admin2_linked_pcode,0),0,COUNTIF(admin2_linked_pcode,M997)),0)+MATCH(M997,admin2_linked_pcode,0)-1))</f>
        <v>#REF!</v>
      </c>
    </row>
    <row r="998" spans="12:14" x14ac:dyDescent="0.2">
      <c r="L998" s="49" t="str">
        <f ca="1">IF(B998="","",OFFSET(table_admin1[[#Headers],[ADM1_PT]],MATCH(B998,admin1,0),1))</f>
        <v/>
      </c>
      <c r="M998" s="49" t="str">
        <f t="shared" ca="1" si="15"/>
        <v/>
      </c>
      <c r="N998" s="49" t="e">
        <f ca="1">IF(#REF!="","",INDEX(admin3_pcode,MATCH(#REF!,OFFSET(admin3_start,MATCH(M998,admin2_linked_pcode,0),0,COUNTIF(admin2_linked_pcode,M998)),0)+MATCH(M998,admin2_linked_pcode,0)-1))</f>
        <v>#REF!</v>
      </c>
    </row>
    <row r="999" spans="12:14" x14ac:dyDescent="0.2">
      <c r="L999" s="49" t="str">
        <f ca="1">IF(B999="","",OFFSET(table_admin1[[#Headers],[ADM1_PT]],MATCH(B999,admin1,0),1))</f>
        <v/>
      </c>
      <c r="M999" s="49" t="str">
        <f t="shared" ca="1" si="15"/>
        <v/>
      </c>
      <c r="N999" s="49" t="e">
        <f ca="1">IF(#REF!="","",INDEX(admin3_pcode,MATCH(#REF!,OFFSET(admin3_start,MATCH(M999,admin2_linked_pcode,0),0,COUNTIF(admin2_linked_pcode,M999)),0)+MATCH(M999,admin2_linked_pcode,0)-1))</f>
        <v>#REF!</v>
      </c>
    </row>
    <row r="1000" spans="12:14" x14ac:dyDescent="0.2">
      <c r="L1000" s="49" t="str">
        <f ca="1">IF(B1000="","",OFFSET(table_admin1[[#Headers],[ADM1_PT]],MATCH(B1000,admin1,0),1))</f>
        <v/>
      </c>
      <c r="M1000" s="49" t="str">
        <f t="shared" ca="1" si="15"/>
        <v/>
      </c>
      <c r="N1000" s="49" t="e">
        <f ca="1">IF(#REF!="","",INDEX(admin3_pcode,MATCH(#REF!,OFFSET(admin3_start,MATCH(M1000,admin2_linked_pcode,0),0,COUNTIF(admin2_linked_pcode,M1000)),0)+MATCH(M1000,admin2_linked_pcode,0)-1))</f>
        <v>#REF!</v>
      </c>
    </row>
  </sheetData>
  <sheetProtection sheet="1" formatColumns="0" insertRows="0" deleteRows="0" sort="0" autoFilter="0"/>
  <conditionalFormatting sqref="A6:A1000">
    <cfRule type="expression" dxfId="367" priority="22">
      <formula>ISERROR(MATCH(A6, period, 0))</formula>
    </cfRule>
  </conditionalFormatting>
  <conditionalFormatting sqref="B2">
    <cfRule type="expression" dxfId="366" priority="2" stopIfTrue="1">
      <formula>NOT(ISNUMBER(B2))</formula>
    </cfRule>
    <cfRule type="expression" dxfId="365" priority="3">
      <formula>(B2&lt;&gt;INT(B2))</formula>
    </cfRule>
  </conditionalFormatting>
  <conditionalFormatting sqref="B6:B1000">
    <cfRule type="expression" dxfId="364" priority="23">
      <formula>ISERROR(MATCH(B6, admin1, 0))</formula>
    </cfRule>
  </conditionalFormatting>
  <conditionalFormatting sqref="C6:C1000">
    <cfRule type="expression" dxfId="363" priority="1">
      <formula>ISERROR(MATCH(C6, OFFSET(admin2,MATCH(L6,admin1_linked_pcode,0)-1,0,COUNTIF(admin1_linked_pcode,L6)), 0))</formula>
    </cfRule>
  </conditionalFormatting>
  <conditionalFormatting sqref="D6:D1000">
    <cfRule type="expression" dxfId="362" priority="21">
      <formula>ISERROR(MATCH(D6, cp_indicators, 0))</formula>
    </cfRule>
  </conditionalFormatting>
  <conditionalFormatting sqref="E6:E1000">
    <cfRule type="expression" dxfId="361" priority="18" stopIfTrue="1">
      <formula>NOT(ISNUMBER(E6))</formula>
    </cfRule>
    <cfRule type="expression" dxfId="360" priority="19">
      <formula>(E6&lt;&gt;INT(E6))</formula>
    </cfRule>
  </conditionalFormatting>
  <conditionalFormatting sqref="F6:F1000">
    <cfRule type="expression" dxfId="359" priority="16" stopIfTrue="1">
      <formula>NOT(ISNUMBER(F6))</formula>
    </cfRule>
    <cfRule type="expression" dxfId="358" priority="17">
      <formula>(F6&lt;&gt;INT(F6))</formula>
    </cfRule>
  </conditionalFormatting>
  <conditionalFormatting sqref="G6:G1000">
    <cfRule type="expression" dxfId="357" priority="14" stopIfTrue="1">
      <formula>NOT(ISNUMBER(G6))</formula>
    </cfRule>
    <cfRule type="expression" dxfId="356" priority="15">
      <formula>(G6&lt;&gt;INT(G6))</formula>
    </cfRule>
  </conditionalFormatting>
  <conditionalFormatting sqref="H6:H1000">
    <cfRule type="expression" dxfId="355" priority="12" stopIfTrue="1">
      <formula>NOT(ISNUMBER(H6))</formula>
    </cfRule>
    <cfRule type="expression" dxfId="354" priority="13">
      <formula>(H6&lt;&gt;INT(H6))</formula>
    </cfRule>
  </conditionalFormatting>
  <conditionalFormatting sqref="I6:I1000">
    <cfRule type="expression" dxfId="353" priority="10" stopIfTrue="1">
      <formula>NOT(ISNUMBER(I6))</formula>
    </cfRule>
    <cfRule type="expression" dxfId="352" priority="11">
      <formula>(I6&lt;&gt;INT(I6))</formula>
    </cfRule>
  </conditionalFormatting>
  <conditionalFormatting sqref="J6:J1000">
    <cfRule type="expression" dxfId="351" priority="8" stopIfTrue="1">
      <formula>NOT(ISNUMBER(J6))</formula>
    </cfRule>
    <cfRule type="expression" dxfId="350" priority="9">
      <formula>(J6&lt;&gt;INT(J6))</formula>
    </cfRule>
  </conditionalFormatting>
  <conditionalFormatting sqref="K6:K1000">
    <cfRule type="expression" dxfId="349" priority="6" stopIfTrue="1">
      <formula>NOT(ISNUMBER(K6))</formula>
    </cfRule>
    <cfRule type="expression" dxfId="348" priority="7">
      <formula>(K6&lt;&gt;INT(K6))</formula>
    </cfRule>
    <cfRule type="expression" dxfId="347" priority="20">
      <formula>AND(COUNTA(E6:J6)&gt;0, K6&lt;&gt;SUM(E6,F6,I6,J6))</formula>
    </cfRule>
  </conditionalFormatting>
  <dataValidations count="5">
    <dataValidation type="list" allowBlank="1" showInputMessage="1" showErrorMessage="1" sqref="D6:D1000" xr:uid="{B8934FF7-E2F7-C74F-B2E5-EFD39E280880}">
      <formula1>cp_indicators</formula1>
    </dataValidation>
    <dataValidation type="list" allowBlank="1" showInputMessage="1" showErrorMessage="1" sqref="A6:A1000" xr:uid="{5A503A86-CF96-9C42-A2AE-067AB9D4EF0E}">
      <formula1>period</formula1>
    </dataValidation>
    <dataValidation type="list" allowBlank="1" showInputMessage="1" showErrorMessage="1" sqref="B6:B1000" xr:uid="{0D11EC2C-B926-F442-8DDB-976E99E00BCC}">
      <formula1>admin1</formula1>
    </dataValidation>
    <dataValidation type="whole" operator="greaterThanOrEqual" allowBlank="1" showInputMessage="1" showErrorMessage="1" sqref="E6:H1000 I6:K9 I14:K101 B2" xr:uid="{A4E13357-D115-D942-B7C4-EA30C01B37D0}">
      <formula1>0</formula1>
    </dataValidation>
    <dataValidation type="list" allowBlank="1" showInputMessage="1" showErrorMessage="1" sqref="C6:C1000" xr:uid="{F6F7F9B0-C886-424E-A82A-0C62C28DA3A4}">
      <formula1>OFFSET(admin2,MATCH(L6,admin1_linked_pcode,0)-1,0,COUNTIF(admin1_linked_pcode,L6))</formula1>
    </dataValidation>
  </dataValidation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tint="0.59999389629810485"/>
  </sheetPr>
  <dimension ref="A1:AK1000"/>
  <sheetViews>
    <sheetView showGridLines="0" zoomScaleNormal="100" workbookViewId="0">
      <pane ySplit="5" topLeftCell="A7" activePane="bottomLeft" state="frozen"/>
      <selection activeCell="A7" sqref="A7"/>
      <selection pane="bottomLeft" activeCell="Q961" sqref="Q961"/>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customWidth="1"/>
    <col min="35" max="37" width="13.6640625" style="49" hidden="1" customWidth="1"/>
    <col min="38" max="16384" width="11.5" style="49"/>
  </cols>
  <sheetData>
    <row r="1" spans="1:37" x14ac:dyDescent="0.2">
      <c r="A1" s="56"/>
      <c r="B1"/>
      <c r="C1"/>
      <c r="D1"/>
      <c r="E1"/>
      <c r="F1"/>
      <c r="G1"/>
      <c r="H1"/>
      <c r="I1"/>
      <c r="J1"/>
      <c r="K1"/>
      <c r="L1"/>
      <c r="M1"/>
      <c r="N1"/>
      <c r="O1"/>
      <c r="P1"/>
      <c r="Q1"/>
      <c r="R1"/>
      <c r="S1"/>
      <c r="T1"/>
      <c r="U1"/>
      <c r="V1"/>
      <c r="W1"/>
      <c r="X1"/>
      <c r="Y1"/>
      <c r="Z1"/>
      <c r="AA1"/>
      <c r="AB1"/>
    </row>
    <row r="2" spans="1:37" ht="19" x14ac:dyDescent="0.2">
      <c r="A2" s="73" t="s">
        <v>56</v>
      </c>
      <c r="B2"/>
      <c r="C2"/>
      <c r="D2"/>
      <c r="E2"/>
      <c r="F2"/>
      <c r="G2"/>
      <c r="H2"/>
      <c r="I2"/>
      <c r="J2"/>
      <c r="K2"/>
      <c r="L2"/>
      <c r="M2"/>
      <c r="N2"/>
      <c r="O2"/>
      <c r="P2"/>
      <c r="Q2"/>
      <c r="R2"/>
      <c r="S2"/>
      <c r="T2"/>
      <c r="U2"/>
      <c r="V2"/>
      <c r="W2"/>
      <c r="X2"/>
      <c r="Y2"/>
      <c r="Z2"/>
      <c r="AA2"/>
      <c r="AB2"/>
    </row>
    <row r="3" spans="1:37" x14ac:dyDescent="0.2">
      <c r="A3" s="56"/>
      <c r="B3"/>
      <c r="C3"/>
      <c r="D3"/>
      <c r="E3"/>
      <c r="F3"/>
      <c r="G3"/>
      <c r="H3"/>
      <c r="I3"/>
      <c r="J3"/>
      <c r="K3"/>
      <c r="L3"/>
      <c r="M3"/>
      <c r="N3"/>
      <c r="O3"/>
      <c r="P3"/>
      <c r="Q3"/>
      <c r="R3"/>
      <c r="S3"/>
      <c r="T3"/>
      <c r="U3"/>
      <c r="V3"/>
      <c r="W3"/>
      <c r="X3"/>
      <c r="Y3"/>
      <c r="Z3"/>
      <c r="AA3"/>
      <c r="AB3"/>
    </row>
    <row r="4" spans="1:37" x14ac:dyDescent="0.2">
      <c r="A4" s="67" t="s">
        <v>57</v>
      </c>
      <c r="B4" s="50" t="s">
        <v>58</v>
      </c>
      <c r="C4" s="50" t="s">
        <v>59</v>
      </c>
      <c r="D4" s="50" t="s">
        <v>60</v>
      </c>
      <c r="E4" s="50" t="s">
        <v>61</v>
      </c>
      <c r="F4" s="50" t="s">
        <v>62</v>
      </c>
      <c r="G4" s="50" t="s">
        <v>63</v>
      </c>
      <c r="H4" s="50" t="s">
        <v>64</v>
      </c>
      <c r="I4" s="50" t="s">
        <v>65</v>
      </c>
      <c r="J4" s="50" t="s">
        <v>66</v>
      </c>
      <c r="K4" s="51" t="s">
        <v>67</v>
      </c>
      <c r="L4" s="118" t="s">
        <v>69</v>
      </c>
      <c r="M4" s="50" t="s">
        <v>68</v>
      </c>
      <c r="N4" s="50" t="s">
        <v>1313</v>
      </c>
      <c r="O4" s="50" t="s">
        <v>70</v>
      </c>
      <c r="P4" s="50" t="s">
        <v>72</v>
      </c>
      <c r="Q4" s="50" t="s">
        <v>71</v>
      </c>
      <c r="R4" s="50" t="s">
        <v>73</v>
      </c>
      <c r="S4" s="50" t="s">
        <v>74</v>
      </c>
      <c r="T4" s="50" t="s">
        <v>75</v>
      </c>
      <c r="U4" s="50" t="s">
        <v>1225</v>
      </c>
      <c r="V4" s="50" t="s">
        <v>1226</v>
      </c>
      <c r="W4" s="50" t="s">
        <v>76</v>
      </c>
      <c r="X4" s="50" t="s">
        <v>77</v>
      </c>
      <c r="Y4" s="50" t="s">
        <v>78</v>
      </c>
      <c r="Z4" s="50" t="s">
        <v>79</v>
      </c>
      <c r="AA4" s="50" t="s">
        <v>80</v>
      </c>
      <c r="AB4" s="51" t="s">
        <v>81</v>
      </c>
      <c r="AC4" s="138" t="s">
        <v>1514</v>
      </c>
      <c r="AD4" s="139" t="s">
        <v>1515</v>
      </c>
      <c r="AE4" s="139" t="s">
        <v>1506</v>
      </c>
      <c r="AF4" s="139" t="s">
        <v>1507</v>
      </c>
      <c r="AG4" s="139" t="s">
        <v>1508</v>
      </c>
      <c r="AH4" s="140" t="s">
        <v>1509</v>
      </c>
    </row>
    <row r="5" spans="1:37" x14ac:dyDescent="0.2">
      <c r="A5" s="119" t="s">
        <v>82</v>
      </c>
      <c r="B5" s="120" t="s">
        <v>83</v>
      </c>
      <c r="C5" s="120" t="s">
        <v>84</v>
      </c>
      <c r="D5" s="120" t="s">
        <v>85</v>
      </c>
      <c r="E5" s="120" t="s">
        <v>86</v>
      </c>
      <c r="F5" s="120" t="s">
        <v>87</v>
      </c>
      <c r="G5" s="120" t="s">
        <v>88</v>
      </c>
      <c r="H5" s="120" t="s">
        <v>89</v>
      </c>
      <c r="I5" s="120" t="s">
        <v>90</v>
      </c>
      <c r="J5" s="120" t="s">
        <v>91</v>
      </c>
      <c r="K5" s="120" t="s">
        <v>92</v>
      </c>
      <c r="L5" s="120" t="s">
        <v>94</v>
      </c>
      <c r="M5" s="120" t="s">
        <v>93</v>
      </c>
      <c r="N5" s="120" t="s">
        <v>96</v>
      </c>
      <c r="O5" s="120" t="s">
        <v>95</v>
      </c>
      <c r="P5" s="120" t="s">
        <v>97</v>
      </c>
      <c r="Q5" s="120" t="s">
        <v>1505</v>
      </c>
      <c r="R5" s="120" t="s">
        <v>98</v>
      </c>
      <c r="S5" s="120" t="s">
        <v>99</v>
      </c>
      <c r="T5" s="120" t="s">
        <v>100</v>
      </c>
      <c r="U5" s="120" t="s">
        <v>101</v>
      </c>
      <c r="V5" s="120" t="s">
        <v>102</v>
      </c>
      <c r="W5" s="120" t="s">
        <v>103</v>
      </c>
      <c r="X5" s="120" t="s">
        <v>104</v>
      </c>
      <c r="Y5" s="120" t="s">
        <v>105</v>
      </c>
      <c r="Z5" s="120" t="s">
        <v>106</v>
      </c>
      <c r="AA5" s="120" t="s">
        <v>107</v>
      </c>
      <c r="AB5" s="120" t="s">
        <v>108</v>
      </c>
      <c r="AC5" s="137" t="s">
        <v>1516</v>
      </c>
      <c r="AD5" s="141" t="s">
        <v>1517</v>
      </c>
      <c r="AE5" s="141" t="s">
        <v>1510</v>
      </c>
      <c r="AF5" s="141" t="s">
        <v>1511</v>
      </c>
      <c r="AG5" s="141" t="s">
        <v>1512</v>
      </c>
      <c r="AH5" s="142" t="s">
        <v>1513</v>
      </c>
      <c r="AI5" s="49" t="s">
        <v>109</v>
      </c>
      <c r="AJ5" s="49" t="s">
        <v>110</v>
      </c>
      <c r="AK5" s="49" t="s">
        <v>111</v>
      </c>
    </row>
    <row r="6" spans="1:37" hidden="1" x14ac:dyDescent="0.2">
      <c r="AC6">
        <f>IF(ISBLANK(education[[#This Row],[total_boys]]),SUM(education[[#This Row],[boys_0-5_reached]],education[[#This Row],[boys_6-12_reached]],education[[#This Row],[boys_13-18_reached]]),education[[#This Row],[total_boys]])</f>
        <v>0</v>
      </c>
      <c r="AD6">
        <f>IF(ISBLANK(education[[#This Row],[total_girls]]),SUM(education[[#This Row],[girls_0-5_reached]],education[[#This Row],[girls_6-12_reached]],education[[#This Row],[girls_13-18_reached]]),education[[#This Row],[total_girls]])</f>
        <v>0</v>
      </c>
      <c r="AE6">
        <f>IF(ISBLANK(education[[#This Row],[total_children]]),SUM(education[[#This Row],[calc_boys]],education[[#This Row],[calc_girls]]),education[[#This Row],[total_children]])</f>
        <v>0</v>
      </c>
      <c r="AF6">
        <f>IF(ISBLANK(education[[#This Row],[total_pwd]]),SUM(education[[#This Row],[total_pwd_men]],education[[#This Row],[total_pwd_women]]),education[[#This Row],[total_pwd]])</f>
        <v>0</v>
      </c>
      <c r="AG6">
        <f>IF(ISBLANK(education[[#This Row],[total_adults]]),SUM(education[[#This Row],[total_men]],education[[#This Row],[total_women]]),education[[#This Row],[total_adults]])</f>
        <v>0</v>
      </c>
      <c r="AH6">
        <f>IF(ISBLANK(education[[#This Row],[total_beneficiaries_reached]]),SUM(education[[#This Row],[calc_children]],education[[#This Row],[calc_adults]]),education[[#This Row],[total_beneficiaries_reached]])</f>
        <v>0</v>
      </c>
      <c r="AI6" s="49" t="str">
        <f ca="1">IF(B6="","",OFFSET(table_admin1[[#Headers],[ADM1_PT]],MATCH(B6,admin1,0),1))</f>
        <v/>
      </c>
      <c r="AJ6" s="49" t="str">
        <f t="shared" ref="AJ6" ca="1" si="0">IF(C6="","",INDEX(admin2_pcode,MATCH(C6,OFFSET(admin2_start,MATCH(AI6,admin1_linked_pcode,0),0,COUNTIF(admin1_linked_pcode,AI6)),0)+MATCH(AI6,admin1_linked_pcode,0)-1))</f>
        <v/>
      </c>
      <c r="AK6" s="49" t="str">
        <f t="shared" ref="AK6" ca="1" si="1">IF(D6="","",INDEX(admin3_pcode,MATCH(D6,OFFSET(admin3_start,MATCH(AJ6,admin2_linked_pcode,0),0,COUNTIF(admin2_linked_pcode,AJ6)),0)+MATCH(AJ6,admin2_linked_pcode,0)-1))</f>
        <v/>
      </c>
    </row>
    <row r="7" spans="1:37" x14ac:dyDescent="0.2">
      <c r="A7" s="58">
        <v>45352</v>
      </c>
      <c r="B7" s="49" t="s">
        <v>113</v>
      </c>
      <c r="C7" s="49" t="s">
        <v>114</v>
      </c>
      <c r="D7" s="49" t="s">
        <v>114</v>
      </c>
      <c r="F7" s="49" t="s">
        <v>115</v>
      </c>
      <c r="G7" s="49" t="s">
        <v>116</v>
      </c>
      <c r="H7" s="49" t="s">
        <v>117</v>
      </c>
      <c r="I7" s="49" t="s">
        <v>118</v>
      </c>
      <c r="J7" s="49" t="s">
        <v>1320</v>
      </c>
      <c r="K7" s="49" t="s">
        <v>119</v>
      </c>
      <c r="P7" s="49">
        <v>200</v>
      </c>
      <c r="Q7" s="49">
        <v>400</v>
      </c>
      <c r="R7" s="49">
        <v>200</v>
      </c>
      <c r="S7" s="49">
        <v>400</v>
      </c>
      <c r="AA7" s="49">
        <v>30</v>
      </c>
      <c r="AB7" s="49" t="s">
        <v>1321</v>
      </c>
      <c r="AC7" s="1">
        <f>IF(ISBLANK(education[[#This Row],[total_boys]]),SUM(education[[#This Row],[boys_0-5_reached]],education[[#This Row],[boys_6-12_reached]],education[[#This Row],[boys_13-18_reached]]),education[[#This Row],[total_boys]])</f>
        <v>200</v>
      </c>
      <c r="AD7" s="1">
        <f>IF(ISBLANK(education[[#This Row],[total_girls]]),SUM(education[[#This Row],[girls_0-5_reached]],education[[#This Row],[girls_6-12_reached]],education[[#This Row],[girls_13-18_reached]]),education[[#This Row],[total_girls]])</f>
        <v>400</v>
      </c>
      <c r="AE7" s="1">
        <f>IF(ISBLANK(education[[#This Row],[total_children]]),SUM(education[[#This Row],[calc_boys]],education[[#This Row],[calc_girls]]),education[[#This Row],[total_children]])</f>
        <v>600</v>
      </c>
      <c r="AF7" s="1">
        <f>IF(ISBLANK(education[[#This Row],[total_pwd]]),SUM(education[[#This Row],[total_pwd_men]],education[[#This Row],[total_pwd_women]]),education[[#This Row],[total_pwd]])</f>
        <v>0</v>
      </c>
      <c r="AG7" s="1">
        <f>IF(ISBLANK(education[[#This Row],[total_adults]]),SUM(education[[#This Row],[total_men]],education[[#This Row],[total_women]]),education[[#This Row],[total_adults]])</f>
        <v>0</v>
      </c>
      <c r="AH7" s="1">
        <f>IF(ISBLANK(education[[#This Row],[total_beneficiaries_reached]]),SUM(education[[#This Row],[calc_children]],education[[#This Row],[calc_adults]]),education[[#This Row],[total_beneficiaries_reached]])</f>
        <v>30</v>
      </c>
      <c r="AI7" s="49" t="str">
        <f ca="1">IF(B7="","",OFFSET(table_admin1[[#Headers],[ADM1_PT]],MATCH(B7,admin1,0),1))</f>
        <v>MZ09</v>
      </c>
      <c r="AJ7" s="49" t="str">
        <f t="shared" ref="AJ7:AJ70" ca="1" si="2">IF(C7="","",INDEX(admin2_pcode,MATCH(C7,OFFSET(admin2_start,MATCH(AI7,admin1_linked_pcode,0),0,COUNTIF(admin1_linked_pcode,AI7)),0)+MATCH(AI7,admin1_linked_pcode,0)-1))</f>
        <v>MZ0906</v>
      </c>
      <c r="AK7" s="49" t="str">
        <f t="shared" ref="AK7:AK70" ca="1" si="3">IF(D7="","",INDEX(admin3_pcode,MATCH(D7,OFFSET(admin3_start,MATCH(AJ7,admin2_linked_pcode,0),0,COUNTIF(admin2_linked_pcode,AJ7)),0)+MATCH(AJ7,admin2_linked_pcode,0)-1))</f>
        <v>MZ090601</v>
      </c>
    </row>
    <row r="8" spans="1:37" x14ac:dyDescent="0.2">
      <c r="A8" s="58">
        <v>45352</v>
      </c>
      <c r="B8" s="49" t="s">
        <v>120</v>
      </c>
      <c r="C8" s="49" t="s">
        <v>205</v>
      </c>
      <c r="F8" s="49" t="s">
        <v>115</v>
      </c>
      <c r="G8" s="49" t="s">
        <v>115</v>
      </c>
      <c r="H8" s="49" t="s">
        <v>117</v>
      </c>
      <c r="I8" s="49" t="s">
        <v>118</v>
      </c>
      <c r="J8" s="49" t="s">
        <v>1320</v>
      </c>
      <c r="K8" s="49" t="s">
        <v>119</v>
      </c>
      <c r="N8" s="49">
        <v>2603</v>
      </c>
      <c r="O8" s="49">
        <v>2165</v>
      </c>
      <c r="R8" s="49">
        <v>2603</v>
      </c>
      <c r="S8" s="49">
        <v>2165</v>
      </c>
      <c r="T8" s="49">
        <v>4768</v>
      </c>
      <c r="Z8" s="49">
        <v>0</v>
      </c>
      <c r="AA8" s="49">
        <v>4768</v>
      </c>
      <c r="AB8" s="49" t="s">
        <v>1322</v>
      </c>
      <c r="AC8" s="1">
        <f>IF(ISBLANK(education[[#This Row],[total_boys]]),SUM(education[[#This Row],[boys_0-5_reached]],education[[#This Row],[boys_6-12_reached]],education[[#This Row],[boys_13-18_reached]]),education[[#This Row],[total_boys]])</f>
        <v>2603</v>
      </c>
      <c r="AD8" s="1">
        <f>IF(ISBLANK(education[[#This Row],[total_girls]]),SUM(education[[#This Row],[girls_0-5_reached]],education[[#This Row],[girls_6-12_reached]],education[[#This Row],[girls_13-18_reached]]),education[[#This Row],[total_girls]])</f>
        <v>2165</v>
      </c>
      <c r="AE8" s="1">
        <f>IF(ISBLANK(education[[#This Row],[total_children]]),SUM(education[[#This Row],[calc_boys]],education[[#This Row],[calc_girls]]),education[[#This Row],[total_children]])</f>
        <v>4768</v>
      </c>
      <c r="AF8" s="1">
        <f>IF(ISBLANK(education[[#This Row],[total_pwd]]),SUM(education[[#This Row],[total_pwd_men]],education[[#This Row],[total_pwd_women]]),education[[#This Row],[total_pwd]])</f>
        <v>0</v>
      </c>
      <c r="AG8" s="1">
        <f>IF(ISBLANK(education[[#This Row],[total_adults]]),SUM(education[[#This Row],[total_men]],education[[#This Row],[total_women]]),education[[#This Row],[total_adults]])</f>
        <v>0</v>
      </c>
      <c r="AH8" s="1">
        <f>IF(ISBLANK(education[[#This Row],[total_beneficiaries_reached]]),SUM(education[[#This Row],[calc_children]],education[[#This Row],[calc_adults]]),education[[#This Row],[total_beneficiaries_reached]])</f>
        <v>4768</v>
      </c>
      <c r="AI8" s="49" t="str">
        <f ca="1">IF(B8="","",OFFSET(table_admin1[[#Headers],[ADM1_PT]],MATCH(B8,admin1,0),1))</f>
        <v>MZ01</v>
      </c>
      <c r="AJ8" s="49" t="str">
        <f t="shared" ca="1" si="2"/>
        <v>MZ0106</v>
      </c>
      <c r="AK8" s="49" t="str">
        <f t="shared" ca="1" si="3"/>
        <v/>
      </c>
    </row>
    <row r="9" spans="1:37" x14ac:dyDescent="0.2">
      <c r="A9" s="58">
        <v>45352</v>
      </c>
      <c r="B9" s="49" t="s">
        <v>120</v>
      </c>
      <c r="C9" s="49" t="s">
        <v>127</v>
      </c>
      <c r="F9" s="49" t="s">
        <v>115</v>
      </c>
      <c r="G9" s="49" t="s">
        <v>115</v>
      </c>
      <c r="H9" s="49" t="s">
        <v>117</v>
      </c>
      <c r="I9" s="49" t="s">
        <v>118</v>
      </c>
      <c r="J9" s="49" t="s">
        <v>1320</v>
      </c>
      <c r="K9" s="49" t="s">
        <v>119</v>
      </c>
      <c r="N9" s="49">
        <v>3428</v>
      </c>
      <c r="O9" s="49">
        <v>5147</v>
      </c>
      <c r="R9" s="49">
        <v>3428</v>
      </c>
      <c r="S9" s="49">
        <v>5147</v>
      </c>
      <c r="T9" s="49">
        <v>8575</v>
      </c>
      <c r="Z9" s="49">
        <v>0</v>
      </c>
      <c r="AA9" s="49">
        <v>8575</v>
      </c>
      <c r="AB9" s="49" t="s">
        <v>1322</v>
      </c>
      <c r="AC9" s="1">
        <f>IF(ISBLANK(education[[#This Row],[total_boys]]),SUM(education[[#This Row],[boys_0-5_reached]],education[[#This Row],[boys_6-12_reached]],education[[#This Row],[boys_13-18_reached]]),education[[#This Row],[total_boys]])</f>
        <v>3428</v>
      </c>
      <c r="AD9" s="1">
        <f>IF(ISBLANK(education[[#This Row],[total_girls]]),SUM(education[[#This Row],[girls_0-5_reached]],education[[#This Row],[girls_6-12_reached]],education[[#This Row],[girls_13-18_reached]]),education[[#This Row],[total_girls]])</f>
        <v>5147</v>
      </c>
      <c r="AE9" s="1">
        <f>IF(ISBLANK(education[[#This Row],[total_children]]),SUM(education[[#This Row],[calc_boys]],education[[#This Row],[calc_girls]]),education[[#This Row],[total_children]])</f>
        <v>8575</v>
      </c>
      <c r="AF9" s="1">
        <f>IF(ISBLANK(education[[#This Row],[total_pwd]]),SUM(education[[#This Row],[total_pwd_men]],education[[#This Row],[total_pwd_women]]),education[[#This Row],[total_pwd]])</f>
        <v>0</v>
      </c>
      <c r="AG9" s="1">
        <f>IF(ISBLANK(education[[#This Row],[total_adults]]),SUM(education[[#This Row],[total_men]],education[[#This Row],[total_women]]),education[[#This Row],[total_adults]])</f>
        <v>0</v>
      </c>
      <c r="AH9" s="1">
        <f>IF(ISBLANK(education[[#This Row],[total_beneficiaries_reached]]),SUM(education[[#This Row],[calc_children]],education[[#This Row],[calc_adults]]),education[[#This Row],[total_beneficiaries_reached]])</f>
        <v>8575</v>
      </c>
      <c r="AI9" s="49" t="str">
        <f ca="1">IF(B9="","",OFFSET(table_admin1[[#Headers],[ADM1_PT]],MATCH(B9,admin1,0),1))</f>
        <v>MZ01</v>
      </c>
      <c r="AJ9" s="49" t="str">
        <f t="shared" ca="1" si="2"/>
        <v>MZ0101</v>
      </c>
      <c r="AK9" s="49" t="str">
        <f t="shared" ca="1" si="3"/>
        <v/>
      </c>
    </row>
    <row r="10" spans="1:37" x14ac:dyDescent="0.2">
      <c r="A10" s="58">
        <v>45323</v>
      </c>
      <c r="B10" s="49" t="s">
        <v>120</v>
      </c>
      <c r="C10" s="49" t="s">
        <v>127</v>
      </c>
      <c r="F10" s="49" t="s">
        <v>115</v>
      </c>
      <c r="G10" s="49" t="s">
        <v>115</v>
      </c>
      <c r="H10" s="49" t="s">
        <v>117</v>
      </c>
      <c r="I10" s="49" t="s">
        <v>1209</v>
      </c>
      <c r="J10" s="49" t="s">
        <v>1323</v>
      </c>
      <c r="K10" s="49" t="s">
        <v>119</v>
      </c>
      <c r="N10" s="49">
        <v>560</v>
      </c>
      <c r="O10" s="49">
        <v>840</v>
      </c>
      <c r="R10" s="49">
        <v>560</v>
      </c>
      <c r="S10" s="49">
        <v>840</v>
      </c>
      <c r="T10" s="49">
        <v>1400</v>
      </c>
      <c r="Z10" s="49">
        <v>0</v>
      </c>
      <c r="AA10" s="49">
        <v>1400</v>
      </c>
      <c r="AB10" s="49" t="s">
        <v>1324</v>
      </c>
      <c r="AC10" s="1">
        <f>IF(ISBLANK(education[[#This Row],[total_boys]]),SUM(education[[#This Row],[boys_0-5_reached]],education[[#This Row],[boys_6-12_reached]],education[[#This Row],[boys_13-18_reached]]),education[[#This Row],[total_boys]])</f>
        <v>560</v>
      </c>
      <c r="AD10" s="1">
        <f>IF(ISBLANK(education[[#This Row],[total_girls]]),SUM(education[[#This Row],[girls_0-5_reached]],education[[#This Row],[girls_6-12_reached]],education[[#This Row],[girls_13-18_reached]]),education[[#This Row],[total_girls]])</f>
        <v>840</v>
      </c>
      <c r="AE10" s="1">
        <f>IF(ISBLANK(education[[#This Row],[total_children]]),SUM(education[[#This Row],[calc_boys]],education[[#This Row],[calc_girls]]),education[[#This Row],[total_children]])</f>
        <v>1400</v>
      </c>
      <c r="AF10" s="1">
        <f>IF(ISBLANK(education[[#This Row],[total_pwd]]),SUM(education[[#This Row],[total_pwd_men]],education[[#This Row],[total_pwd_women]]),education[[#This Row],[total_pwd]])</f>
        <v>0</v>
      </c>
      <c r="AG10" s="1">
        <f>IF(ISBLANK(education[[#This Row],[total_adults]]),SUM(education[[#This Row],[total_men]],education[[#This Row],[total_women]]),education[[#This Row],[total_adults]])</f>
        <v>0</v>
      </c>
      <c r="AH10" s="1">
        <f>IF(ISBLANK(education[[#This Row],[total_beneficiaries_reached]]),SUM(education[[#This Row],[calc_children]],education[[#This Row],[calc_adults]]),education[[#This Row],[total_beneficiaries_reached]])</f>
        <v>1400</v>
      </c>
      <c r="AI10" s="49" t="str">
        <f ca="1">IF(B10="","",OFFSET(table_admin1[[#Headers],[ADM1_PT]],MATCH(B10,admin1,0),1))</f>
        <v>MZ01</v>
      </c>
      <c r="AJ10" s="49" t="str">
        <f t="shared" ca="1" si="2"/>
        <v>MZ0101</v>
      </c>
      <c r="AK10" s="49" t="str">
        <f t="shared" ca="1" si="3"/>
        <v/>
      </c>
    </row>
    <row r="11" spans="1:37" x14ac:dyDescent="0.2">
      <c r="A11" s="58">
        <v>45323</v>
      </c>
      <c r="B11" s="49" t="s">
        <v>120</v>
      </c>
      <c r="C11" s="49" t="s">
        <v>194</v>
      </c>
      <c r="F11" s="49" t="s">
        <v>115</v>
      </c>
      <c r="G11" s="49" t="s">
        <v>115</v>
      </c>
      <c r="H11" s="49" t="s">
        <v>117</v>
      </c>
      <c r="I11" s="49" t="s">
        <v>118</v>
      </c>
      <c r="J11" s="49" t="s">
        <v>1320</v>
      </c>
      <c r="K11" s="49" t="s">
        <v>119</v>
      </c>
      <c r="N11" s="49">
        <v>2549</v>
      </c>
      <c r="O11" s="49">
        <v>3717</v>
      </c>
      <c r="R11" s="49">
        <v>2549</v>
      </c>
      <c r="S11" s="49">
        <v>3717</v>
      </c>
      <c r="T11" s="49">
        <v>6266</v>
      </c>
      <c r="Z11" s="49">
        <v>0</v>
      </c>
      <c r="AA11" s="49">
        <v>6266</v>
      </c>
      <c r="AB11" s="49" t="s">
        <v>1322</v>
      </c>
      <c r="AC11" s="1">
        <f>IF(ISBLANK(education[[#This Row],[total_boys]]),SUM(education[[#This Row],[boys_0-5_reached]],education[[#This Row],[boys_6-12_reached]],education[[#This Row],[boys_13-18_reached]]),education[[#This Row],[total_boys]])</f>
        <v>2549</v>
      </c>
      <c r="AD11" s="1">
        <f>IF(ISBLANK(education[[#This Row],[total_girls]]),SUM(education[[#This Row],[girls_0-5_reached]],education[[#This Row],[girls_6-12_reached]],education[[#This Row],[girls_13-18_reached]]),education[[#This Row],[total_girls]])</f>
        <v>3717</v>
      </c>
      <c r="AE11" s="1">
        <f>IF(ISBLANK(education[[#This Row],[total_children]]),SUM(education[[#This Row],[calc_boys]],education[[#This Row],[calc_girls]]),education[[#This Row],[total_children]])</f>
        <v>6266</v>
      </c>
      <c r="AF11" s="1">
        <f>IF(ISBLANK(education[[#This Row],[total_pwd]]),SUM(education[[#This Row],[total_pwd_men]],education[[#This Row],[total_pwd_women]]),education[[#This Row],[total_pwd]])</f>
        <v>0</v>
      </c>
      <c r="AG11" s="1">
        <f>IF(ISBLANK(education[[#This Row],[total_adults]]),SUM(education[[#This Row],[total_men]],education[[#This Row],[total_women]]),education[[#This Row],[total_adults]])</f>
        <v>0</v>
      </c>
      <c r="AH11" s="1">
        <f>IF(ISBLANK(education[[#This Row],[total_beneficiaries_reached]]),SUM(education[[#This Row],[calc_children]],education[[#This Row],[calc_adults]]),education[[#This Row],[total_beneficiaries_reached]])</f>
        <v>6266</v>
      </c>
      <c r="AI11" s="49" t="str">
        <f ca="1">IF(B11="","",OFFSET(table_admin1[[#Headers],[ADM1_PT]],MATCH(B11,admin1,0),1))</f>
        <v>MZ01</v>
      </c>
      <c r="AJ11" s="49" t="str">
        <f t="shared" ca="1" si="2"/>
        <v>MZ0104</v>
      </c>
      <c r="AK11" s="49" t="str">
        <f t="shared" ca="1" si="3"/>
        <v/>
      </c>
    </row>
    <row r="12" spans="1:37" x14ac:dyDescent="0.2">
      <c r="A12" s="58">
        <v>45292</v>
      </c>
      <c r="B12" s="49" t="s">
        <v>120</v>
      </c>
      <c r="C12" s="49" t="s">
        <v>199</v>
      </c>
      <c r="F12" s="49" t="s">
        <v>115</v>
      </c>
      <c r="G12" s="49" t="s">
        <v>115</v>
      </c>
      <c r="H12" s="49" t="s">
        <v>117</v>
      </c>
      <c r="I12" s="49" t="s">
        <v>118</v>
      </c>
      <c r="J12" s="49" t="s">
        <v>1320</v>
      </c>
      <c r="K12" s="49" t="s">
        <v>119</v>
      </c>
      <c r="R12" s="49">
        <v>0</v>
      </c>
      <c r="S12" s="49">
        <v>0</v>
      </c>
      <c r="T12" s="49">
        <v>0</v>
      </c>
      <c r="X12" s="49">
        <v>34</v>
      </c>
      <c r="Y12" s="49">
        <v>9</v>
      </c>
      <c r="Z12" s="49">
        <v>43</v>
      </c>
      <c r="AA12" s="49">
        <v>43</v>
      </c>
      <c r="AB12" s="49" t="s">
        <v>1325</v>
      </c>
      <c r="AC12" s="1">
        <f>IF(ISBLANK(education[[#This Row],[total_boys]]),SUM(education[[#This Row],[boys_0-5_reached]],education[[#This Row],[boys_6-12_reached]],education[[#This Row],[boys_13-18_reached]]),education[[#This Row],[total_boys]])</f>
        <v>0</v>
      </c>
      <c r="AD12" s="1">
        <f>IF(ISBLANK(education[[#This Row],[total_girls]]),SUM(education[[#This Row],[girls_0-5_reached]],education[[#This Row],[girls_6-12_reached]],education[[#This Row],[girls_13-18_reached]]),education[[#This Row],[total_girls]])</f>
        <v>0</v>
      </c>
      <c r="AE12" s="1">
        <f>IF(ISBLANK(education[[#This Row],[total_children]]),SUM(education[[#This Row],[calc_boys]],education[[#This Row],[calc_girls]]),education[[#This Row],[total_children]])</f>
        <v>0</v>
      </c>
      <c r="AF12" s="1">
        <f>IF(ISBLANK(education[[#This Row],[total_pwd]]),SUM(education[[#This Row],[total_pwd_men]],education[[#This Row],[total_pwd_women]]),education[[#This Row],[total_pwd]])</f>
        <v>0</v>
      </c>
      <c r="AG12" s="1">
        <f>IF(ISBLANK(education[[#This Row],[total_adults]]),SUM(education[[#This Row],[total_men]],education[[#This Row],[total_women]]),education[[#This Row],[total_adults]])</f>
        <v>43</v>
      </c>
      <c r="AH12" s="1">
        <f>IF(ISBLANK(education[[#This Row],[total_beneficiaries_reached]]),SUM(education[[#This Row],[calc_children]],education[[#This Row],[calc_adults]]),education[[#This Row],[total_beneficiaries_reached]])</f>
        <v>43</v>
      </c>
      <c r="AI12" s="49" t="str">
        <f ca="1">IF(B12="","",OFFSET(table_admin1[[#Headers],[ADM1_PT]],MATCH(B12,admin1,0),1))</f>
        <v>MZ01</v>
      </c>
      <c r="AJ12" s="49" t="str">
        <f t="shared" ca="1" si="2"/>
        <v>MZ0105</v>
      </c>
      <c r="AK12" s="49" t="str">
        <f t="shared" ca="1" si="3"/>
        <v/>
      </c>
    </row>
    <row r="13" spans="1:37" x14ac:dyDescent="0.2">
      <c r="A13" s="58">
        <v>45323</v>
      </c>
      <c r="B13" s="49" t="s">
        <v>120</v>
      </c>
      <c r="C13" s="49" t="s">
        <v>216</v>
      </c>
      <c r="F13" s="49" t="s">
        <v>115</v>
      </c>
      <c r="G13" s="49" t="s">
        <v>115</v>
      </c>
      <c r="H13" s="49" t="s">
        <v>117</v>
      </c>
      <c r="I13" s="49" t="s">
        <v>118</v>
      </c>
      <c r="J13" s="49" t="s">
        <v>1320</v>
      </c>
      <c r="K13" s="49" t="s">
        <v>119</v>
      </c>
      <c r="N13" s="49">
        <v>1102</v>
      </c>
      <c r="O13" s="49">
        <v>1652</v>
      </c>
      <c r="R13" s="49">
        <v>1102</v>
      </c>
      <c r="S13" s="49">
        <v>1652</v>
      </c>
      <c r="T13" s="49">
        <v>2754</v>
      </c>
      <c r="Z13" s="49">
        <v>0</v>
      </c>
      <c r="AA13" s="49">
        <v>2754</v>
      </c>
      <c r="AB13" s="49" t="s">
        <v>1322</v>
      </c>
      <c r="AC13" s="1">
        <f>IF(ISBLANK(education[[#This Row],[total_boys]]),SUM(education[[#This Row],[boys_0-5_reached]],education[[#This Row],[boys_6-12_reached]],education[[#This Row],[boys_13-18_reached]]),education[[#This Row],[total_boys]])</f>
        <v>1102</v>
      </c>
      <c r="AD13" s="1">
        <f>IF(ISBLANK(education[[#This Row],[total_girls]]),SUM(education[[#This Row],[girls_0-5_reached]],education[[#This Row],[girls_6-12_reached]],education[[#This Row],[girls_13-18_reached]]),education[[#This Row],[total_girls]])</f>
        <v>1652</v>
      </c>
      <c r="AE13" s="1">
        <f>IF(ISBLANK(education[[#This Row],[total_children]]),SUM(education[[#This Row],[calc_boys]],education[[#This Row],[calc_girls]]),education[[#This Row],[total_children]])</f>
        <v>2754</v>
      </c>
      <c r="AF13" s="1">
        <f>IF(ISBLANK(education[[#This Row],[total_pwd]]),SUM(education[[#This Row],[total_pwd_men]],education[[#This Row],[total_pwd_women]]),education[[#This Row],[total_pwd]])</f>
        <v>0</v>
      </c>
      <c r="AG13" s="1">
        <f>IF(ISBLANK(education[[#This Row],[total_adults]]),SUM(education[[#This Row],[total_men]],education[[#This Row],[total_women]]),education[[#This Row],[total_adults]])</f>
        <v>0</v>
      </c>
      <c r="AH13" s="1">
        <f>IF(ISBLANK(education[[#This Row],[total_beneficiaries_reached]]),SUM(education[[#This Row],[calc_children]],education[[#This Row],[calc_adults]]),education[[#This Row],[total_beneficiaries_reached]])</f>
        <v>2754</v>
      </c>
      <c r="AI13" s="49" t="str">
        <f ca="1">IF(B13="","",OFFSET(table_admin1[[#Headers],[ADM1_PT]],MATCH(B13,admin1,0),1))</f>
        <v>MZ01</v>
      </c>
      <c r="AJ13" s="49" t="str">
        <f t="shared" ca="1" si="2"/>
        <v>MZ0108</v>
      </c>
      <c r="AK13" s="49" t="str">
        <f t="shared" ca="1" si="3"/>
        <v/>
      </c>
    </row>
    <row r="14" spans="1:37" x14ac:dyDescent="0.2">
      <c r="A14" s="58">
        <v>45323</v>
      </c>
      <c r="B14" s="49" t="s">
        <v>120</v>
      </c>
      <c r="C14" s="49" t="s">
        <v>231</v>
      </c>
      <c r="F14" s="49" t="s">
        <v>115</v>
      </c>
      <c r="G14" s="49" t="s">
        <v>115</v>
      </c>
      <c r="H14" s="49" t="s">
        <v>117</v>
      </c>
      <c r="I14" s="49" t="s">
        <v>118</v>
      </c>
      <c r="J14" s="49" t="s">
        <v>1320</v>
      </c>
      <c r="K14" s="49" t="s">
        <v>119</v>
      </c>
      <c r="N14" s="49">
        <v>2052</v>
      </c>
      <c r="O14" s="49">
        <v>1481</v>
      </c>
      <c r="R14" s="49">
        <v>2052</v>
      </c>
      <c r="S14" s="49">
        <v>1481</v>
      </c>
      <c r="T14" s="49">
        <v>3533</v>
      </c>
      <c r="Z14" s="49">
        <v>0</v>
      </c>
      <c r="AA14" s="49">
        <v>3533</v>
      </c>
      <c r="AB14" s="49" t="s">
        <v>1322</v>
      </c>
      <c r="AC14" s="1">
        <f>IF(ISBLANK(education[[#This Row],[total_boys]]),SUM(education[[#This Row],[boys_0-5_reached]],education[[#This Row],[boys_6-12_reached]],education[[#This Row],[boys_13-18_reached]]),education[[#This Row],[total_boys]])</f>
        <v>2052</v>
      </c>
      <c r="AD14" s="1">
        <f>IF(ISBLANK(education[[#This Row],[total_girls]]),SUM(education[[#This Row],[girls_0-5_reached]],education[[#This Row],[girls_6-12_reached]],education[[#This Row],[girls_13-18_reached]]),education[[#This Row],[total_girls]])</f>
        <v>1481</v>
      </c>
      <c r="AE14" s="1">
        <f>IF(ISBLANK(education[[#This Row],[total_children]]),SUM(education[[#This Row],[calc_boys]],education[[#This Row],[calc_girls]]),education[[#This Row],[total_children]])</f>
        <v>3533</v>
      </c>
      <c r="AF14" s="1">
        <f>IF(ISBLANK(education[[#This Row],[total_pwd]]),SUM(education[[#This Row],[total_pwd_men]],education[[#This Row],[total_pwd_women]]),education[[#This Row],[total_pwd]])</f>
        <v>0</v>
      </c>
      <c r="AG14" s="1">
        <f>IF(ISBLANK(education[[#This Row],[total_adults]]),SUM(education[[#This Row],[total_men]],education[[#This Row],[total_women]]),education[[#This Row],[total_adults]])</f>
        <v>0</v>
      </c>
      <c r="AH14" s="1">
        <f>IF(ISBLANK(education[[#This Row],[total_beneficiaries_reached]]),SUM(education[[#This Row],[calc_children]],education[[#This Row],[calc_adults]]),education[[#This Row],[total_beneficiaries_reached]])</f>
        <v>3533</v>
      </c>
      <c r="AI14" s="49" t="str">
        <f ca="1">IF(B14="","",OFFSET(table_admin1[[#Headers],[ADM1_PT]],MATCH(B14,admin1,0),1))</f>
        <v>MZ01</v>
      </c>
      <c r="AJ14" s="49" t="str">
        <f t="shared" ca="1" si="2"/>
        <v>MZ0111</v>
      </c>
      <c r="AK14" s="49" t="str">
        <f t="shared" ca="1" si="3"/>
        <v/>
      </c>
    </row>
    <row r="15" spans="1:37" x14ac:dyDescent="0.2">
      <c r="A15" s="58">
        <v>45323</v>
      </c>
      <c r="B15" s="49" t="s">
        <v>120</v>
      </c>
      <c r="C15" s="49" t="s">
        <v>128</v>
      </c>
      <c r="F15" s="49" t="s">
        <v>115</v>
      </c>
      <c r="G15" s="49" t="s">
        <v>115</v>
      </c>
      <c r="H15" s="49" t="s">
        <v>117</v>
      </c>
      <c r="I15" s="49" t="s">
        <v>118</v>
      </c>
      <c r="J15" s="49" t="s">
        <v>1320</v>
      </c>
      <c r="K15" s="49" t="s">
        <v>119</v>
      </c>
      <c r="N15" s="49">
        <v>647</v>
      </c>
      <c r="O15" s="49">
        <v>388</v>
      </c>
      <c r="R15" s="49">
        <v>647</v>
      </c>
      <c r="S15" s="49">
        <v>388</v>
      </c>
      <c r="T15" s="49">
        <v>1035</v>
      </c>
      <c r="Z15" s="49">
        <v>0</v>
      </c>
      <c r="AA15" s="49">
        <v>1035</v>
      </c>
      <c r="AB15" s="49" t="s">
        <v>1326</v>
      </c>
      <c r="AC15" s="1">
        <f>IF(ISBLANK(education[[#This Row],[total_boys]]),SUM(education[[#This Row],[boys_0-5_reached]],education[[#This Row],[boys_6-12_reached]],education[[#This Row],[boys_13-18_reached]]),education[[#This Row],[total_boys]])</f>
        <v>647</v>
      </c>
      <c r="AD15" s="1">
        <f>IF(ISBLANK(education[[#This Row],[total_girls]]),SUM(education[[#This Row],[girls_0-5_reached]],education[[#This Row],[girls_6-12_reached]],education[[#This Row],[girls_13-18_reached]]),education[[#This Row],[total_girls]])</f>
        <v>388</v>
      </c>
      <c r="AE15" s="1">
        <f>IF(ISBLANK(education[[#This Row],[total_children]]),SUM(education[[#This Row],[calc_boys]],education[[#This Row],[calc_girls]]),education[[#This Row],[total_children]])</f>
        <v>1035</v>
      </c>
      <c r="AF15" s="1">
        <f>IF(ISBLANK(education[[#This Row],[total_pwd]]),SUM(education[[#This Row],[total_pwd_men]],education[[#This Row],[total_pwd_women]]),education[[#This Row],[total_pwd]])</f>
        <v>0</v>
      </c>
      <c r="AG15" s="1">
        <f>IF(ISBLANK(education[[#This Row],[total_adults]]),SUM(education[[#This Row],[total_men]],education[[#This Row],[total_women]]),education[[#This Row],[total_adults]])</f>
        <v>0</v>
      </c>
      <c r="AH15" s="1">
        <f>IF(ISBLANK(education[[#This Row],[total_beneficiaries_reached]]),SUM(education[[#This Row],[calc_children]],education[[#This Row],[calc_adults]]),education[[#This Row],[total_beneficiaries_reached]])</f>
        <v>1035</v>
      </c>
      <c r="AI15" s="49" t="str">
        <f ca="1">IF(B15="","",OFFSET(table_admin1[[#Headers],[ADM1_PT]],MATCH(B15,admin1,0),1))</f>
        <v>MZ01</v>
      </c>
      <c r="AJ15" s="49" t="str">
        <f t="shared" ca="1" si="2"/>
        <v>MZ0112</v>
      </c>
      <c r="AK15" s="49" t="str">
        <f t="shared" ca="1" si="3"/>
        <v/>
      </c>
    </row>
    <row r="16" spans="1:37" x14ac:dyDescent="0.2">
      <c r="A16" s="58">
        <v>45323</v>
      </c>
      <c r="B16" s="49" t="s">
        <v>120</v>
      </c>
      <c r="C16" s="49" t="s">
        <v>238</v>
      </c>
      <c r="F16" s="49" t="s">
        <v>115</v>
      </c>
      <c r="G16" s="49" t="s">
        <v>115</v>
      </c>
      <c r="H16" s="49" t="s">
        <v>117</v>
      </c>
      <c r="I16" s="49" t="s">
        <v>118</v>
      </c>
      <c r="J16" s="49" t="s">
        <v>1320</v>
      </c>
      <c r="K16" s="49" t="s">
        <v>119</v>
      </c>
      <c r="N16" s="49">
        <v>2245</v>
      </c>
      <c r="O16" s="49">
        <v>1496</v>
      </c>
      <c r="R16" s="49">
        <v>2245</v>
      </c>
      <c r="S16" s="49">
        <v>1496</v>
      </c>
      <c r="T16" s="49">
        <v>3741</v>
      </c>
      <c r="Z16" s="49">
        <v>0</v>
      </c>
      <c r="AA16" s="49">
        <v>3741</v>
      </c>
      <c r="AB16" s="49" t="s">
        <v>1322</v>
      </c>
      <c r="AC16" s="1">
        <f>IF(ISBLANK(education[[#This Row],[total_boys]]),SUM(education[[#This Row],[boys_0-5_reached]],education[[#This Row],[boys_6-12_reached]],education[[#This Row],[boys_13-18_reached]]),education[[#This Row],[total_boys]])</f>
        <v>2245</v>
      </c>
      <c r="AD16" s="1">
        <f>IF(ISBLANK(education[[#This Row],[total_girls]]),SUM(education[[#This Row],[girls_0-5_reached]],education[[#This Row],[girls_6-12_reached]],education[[#This Row],[girls_13-18_reached]]),education[[#This Row],[total_girls]])</f>
        <v>1496</v>
      </c>
      <c r="AE16" s="1">
        <f>IF(ISBLANK(education[[#This Row],[total_children]]),SUM(education[[#This Row],[calc_boys]],education[[#This Row],[calc_girls]]),education[[#This Row],[total_children]])</f>
        <v>3741</v>
      </c>
      <c r="AF16" s="1">
        <f>IF(ISBLANK(education[[#This Row],[total_pwd]]),SUM(education[[#This Row],[total_pwd_men]],education[[#This Row],[total_pwd_women]]),education[[#This Row],[total_pwd]])</f>
        <v>0</v>
      </c>
      <c r="AG16" s="1">
        <f>IF(ISBLANK(education[[#This Row],[total_adults]]),SUM(education[[#This Row],[total_men]],education[[#This Row],[total_women]]),education[[#This Row],[total_adults]])</f>
        <v>0</v>
      </c>
      <c r="AH16" s="1">
        <f>IF(ISBLANK(education[[#This Row],[total_beneficiaries_reached]]),SUM(education[[#This Row],[calc_children]],education[[#This Row],[calc_adults]]),education[[#This Row],[total_beneficiaries_reached]])</f>
        <v>3741</v>
      </c>
      <c r="AI16" s="49" t="str">
        <f ca="1">IF(B16="","",OFFSET(table_admin1[[#Headers],[ADM1_PT]],MATCH(B16,admin1,0),1))</f>
        <v>MZ01</v>
      </c>
      <c r="AJ16" s="49" t="str">
        <f t="shared" ca="1" si="2"/>
        <v>MZ0113</v>
      </c>
      <c r="AK16" s="49" t="str">
        <f t="shared" ca="1" si="3"/>
        <v/>
      </c>
    </row>
    <row r="17" spans="1:37" x14ac:dyDescent="0.2">
      <c r="A17" s="58">
        <v>45323</v>
      </c>
      <c r="B17" s="49" t="s">
        <v>120</v>
      </c>
      <c r="C17" s="49" t="s">
        <v>248</v>
      </c>
      <c r="F17" s="49" t="s">
        <v>115</v>
      </c>
      <c r="G17" s="49" t="s">
        <v>115</v>
      </c>
      <c r="H17" s="49" t="s">
        <v>117</v>
      </c>
      <c r="I17" s="49" t="s">
        <v>118</v>
      </c>
      <c r="J17" s="49" t="s">
        <v>1320</v>
      </c>
      <c r="K17" s="49" t="s">
        <v>119</v>
      </c>
      <c r="N17" s="49">
        <v>1329</v>
      </c>
      <c r="O17" s="49">
        <v>886</v>
      </c>
      <c r="R17" s="49">
        <v>1329</v>
      </c>
      <c r="S17" s="49">
        <v>886</v>
      </c>
      <c r="T17" s="49">
        <v>2215</v>
      </c>
      <c r="Z17" s="49">
        <v>0</v>
      </c>
      <c r="AA17" s="49">
        <v>2215</v>
      </c>
      <c r="AB17" s="49" t="s">
        <v>1322</v>
      </c>
      <c r="AC17" s="1">
        <f>IF(ISBLANK(education[[#This Row],[total_boys]]),SUM(education[[#This Row],[boys_0-5_reached]],education[[#This Row],[boys_6-12_reached]],education[[#This Row],[boys_13-18_reached]]),education[[#This Row],[total_boys]])</f>
        <v>1329</v>
      </c>
      <c r="AD17" s="1">
        <f>IF(ISBLANK(education[[#This Row],[total_girls]]),SUM(education[[#This Row],[girls_0-5_reached]],education[[#This Row],[girls_6-12_reached]],education[[#This Row],[girls_13-18_reached]]),education[[#This Row],[total_girls]])</f>
        <v>886</v>
      </c>
      <c r="AE17" s="1">
        <f>IF(ISBLANK(education[[#This Row],[total_children]]),SUM(education[[#This Row],[calc_boys]],education[[#This Row],[calc_girls]]),education[[#This Row],[total_children]])</f>
        <v>2215</v>
      </c>
      <c r="AF17" s="1">
        <f>IF(ISBLANK(education[[#This Row],[total_pwd]]),SUM(education[[#This Row],[total_pwd_men]],education[[#This Row],[total_pwd_women]]),education[[#This Row],[total_pwd]])</f>
        <v>0</v>
      </c>
      <c r="AG17" s="1">
        <f>IF(ISBLANK(education[[#This Row],[total_adults]]),SUM(education[[#This Row],[total_men]],education[[#This Row],[total_women]]),education[[#This Row],[total_adults]])</f>
        <v>0</v>
      </c>
      <c r="AH17" s="1">
        <f>IF(ISBLANK(education[[#This Row],[total_beneficiaries_reached]]),SUM(education[[#This Row],[calc_children]],education[[#This Row],[calc_adults]]),education[[#This Row],[total_beneficiaries_reached]])</f>
        <v>2215</v>
      </c>
      <c r="AI17" s="49" t="str">
        <f ca="1">IF(B17="","",OFFSET(table_admin1[[#Headers],[ADM1_PT]],MATCH(B17,admin1,0),1))</f>
        <v>MZ01</v>
      </c>
      <c r="AJ17" s="49" t="str">
        <f t="shared" ca="1" si="2"/>
        <v>MZ0116</v>
      </c>
      <c r="AK17" s="49" t="str">
        <f t="shared" ca="1" si="3"/>
        <v/>
      </c>
    </row>
    <row r="18" spans="1:37" x14ac:dyDescent="0.2">
      <c r="A18" s="58">
        <v>45323</v>
      </c>
      <c r="B18" s="49" t="s">
        <v>120</v>
      </c>
      <c r="C18" s="49" t="s">
        <v>199</v>
      </c>
      <c r="F18" s="49" t="s">
        <v>115</v>
      </c>
      <c r="G18" s="49" t="s">
        <v>115</v>
      </c>
      <c r="H18" s="49" t="s">
        <v>117</v>
      </c>
      <c r="I18" s="49" t="s">
        <v>124</v>
      </c>
      <c r="J18" s="49" t="s">
        <v>1327</v>
      </c>
      <c r="K18" s="49" t="s">
        <v>119</v>
      </c>
      <c r="N18" s="49">
        <v>239</v>
      </c>
      <c r="O18" s="49">
        <v>209</v>
      </c>
      <c r="R18" s="49">
        <v>239</v>
      </c>
      <c r="S18" s="49">
        <v>209</v>
      </c>
      <c r="T18" s="49">
        <v>448</v>
      </c>
      <c r="Z18" s="49">
        <v>0</v>
      </c>
      <c r="AA18" s="49">
        <v>448</v>
      </c>
      <c r="AB18" s="49" t="s">
        <v>1328</v>
      </c>
      <c r="AC18" s="1">
        <f>IF(ISBLANK(education[[#This Row],[total_boys]]),SUM(education[[#This Row],[boys_0-5_reached]],education[[#This Row],[boys_6-12_reached]],education[[#This Row],[boys_13-18_reached]]),education[[#This Row],[total_boys]])</f>
        <v>239</v>
      </c>
      <c r="AD18" s="1">
        <f>IF(ISBLANK(education[[#This Row],[total_girls]]),SUM(education[[#This Row],[girls_0-5_reached]],education[[#This Row],[girls_6-12_reached]],education[[#This Row],[girls_13-18_reached]]),education[[#This Row],[total_girls]])</f>
        <v>209</v>
      </c>
      <c r="AE18" s="1">
        <f>IF(ISBLANK(education[[#This Row],[total_children]]),SUM(education[[#This Row],[calc_boys]],education[[#This Row],[calc_girls]]),education[[#This Row],[total_children]])</f>
        <v>448</v>
      </c>
      <c r="AF18" s="1">
        <f>IF(ISBLANK(education[[#This Row],[total_pwd]]),SUM(education[[#This Row],[total_pwd_men]],education[[#This Row],[total_pwd_women]]),education[[#This Row],[total_pwd]])</f>
        <v>0</v>
      </c>
      <c r="AG18" s="1">
        <f>IF(ISBLANK(education[[#This Row],[total_adults]]),SUM(education[[#This Row],[total_men]],education[[#This Row],[total_women]]),education[[#This Row],[total_adults]])</f>
        <v>0</v>
      </c>
      <c r="AH18" s="1">
        <f>IF(ISBLANK(education[[#This Row],[total_beneficiaries_reached]]),SUM(education[[#This Row],[calc_children]],education[[#This Row],[calc_adults]]),education[[#This Row],[total_beneficiaries_reached]])</f>
        <v>448</v>
      </c>
      <c r="AI18" s="49" t="str">
        <f ca="1">IF(B18="","",OFFSET(table_admin1[[#Headers],[ADM1_PT]],MATCH(B18,admin1,0),1))</f>
        <v>MZ01</v>
      </c>
      <c r="AJ18" s="49" t="str">
        <f t="shared" ca="1" si="2"/>
        <v>MZ0105</v>
      </c>
      <c r="AK18" s="49" t="str">
        <f t="shared" ca="1" si="3"/>
        <v/>
      </c>
    </row>
    <row r="19" spans="1:37" x14ac:dyDescent="0.2">
      <c r="A19" s="58">
        <v>45292</v>
      </c>
      <c r="B19" s="49" t="s">
        <v>120</v>
      </c>
      <c r="C19" s="49" t="s">
        <v>121</v>
      </c>
      <c r="F19" s="49" t="s">
        <v>115</v>
      </c>
      <c r="G19" s="49" t="s">
        <v>115</v>
      </c>
      <c r="H19" s="49" t="s">
        <v>117</v>
      </c>
      <c r="I19" s="49" t="s">
        <v>124</v>
      </c>
      <c r="J19" s="49" t="s">
        <v>1327</v>
      </c>
      <c r="K19" s="49" t="s">
        <v>119</v>
      </c>
      <c r="N19" s="49">
        <v>58</v>
      </c>
      <c r="O19" s="49">
        <v>72</v>
      </c>
      <c r="R19" s="49">
        <v>58</v>
      </c>
      <c r="S19" s="49">
        <v>72</v>
      </c>
      <c r="T19" s="49">
        <v>130</v>
      </c>
      <c r="Z19" s="49">
        <v>0</v>
      </c>
      <c r="AA19" s="49">
        <v>130</v>
      </c>
      <c r="AB19" s="49" t="s">
        <v>1329</v>
      </c>
      <c r="AC19" s="1">
        <f>IF(ISBLANK(education[[#This Row],[total_boys]]),SUM(education[[#This Row],[boys_0-5_reached]],education[[#This Row],[boys_6-12_reached]],education[[#This Row],[boys_13-18_reached]]),education[[#This Row],[total_boys]])</f>
        <v>58</v>
      </c>
      <c r="AD19" s="1">
        <f>IF(ISBLANK(education[[#This Row],[total_girls]]),SUM(education[[#This Row],[girls_0-5_reached]],education[[#This Row],[girls_6-12_reached]],education[[#This Row],[girls_13-18_reached]]),education[[#This Row],[total_girls]])</f>
        <v>72</v>
      </c>
      <c r="AE19" s="1">
        <f>IF(ISBLANK(education[[#This Row],[total_children]]),SUM(education[[#This Row],[calc_boys]],education[[#This Row],[calc_girls]]),education[[#This Row],[total_children]])</f>
        <v>130</v>
      </c>
      <c r="AF19" s="1">
        <f>IF(ISBLANK(education[[#This Row],[total_pwd]]),SUM(education[[#This Row],[total_pwd_men]],education[[#This Row],[total_pwd_women]]),education[[#This Row],[total_pwd]])</f>
        <v>0</v>
      </c>
      <c r="AG19" s="1">
        <f>IF(ISBLANK(education[[#This Row],[total_adults]]),SUM(education[[#This Row],[total_men]],education[[#This Row],[total_women]]),education[[#This Row],[total_adults]])</f>
        <v>0</v>
      </c>
      <c r="AH19" s="1">
        <f>IF(ISBLANK(education[[#This Row],[total_beneficiaries_reached]]),SUM(education[[#This Row],[calc_children]],education[[#This Row],[calc_adults]]),education[[#This Row],[total_beneficiaries_reached]])</f>
        <v>130</v>
      </c>
      <c r="AI19" s="49" t="str">
        <f ca="1">IF(B19="","",OFFSET(table_admin1[[#Headers],[ADM1_PT]],MATCH(B19,admin1,0),1))</f>
        <v>MZ01</v>
      </c>
      <c r="AJ19" s="49" t="str">
        <f t="shared" ca="1" si="2"/>
        <v>MZ0118</v>
      </c>
      <c r="AK19" s="49" t="str">
        <f t="shared" ca="1" si="3"/>
        <v/>
      </c>
    </row>
    <row r="20" spans="1:37" x14ac:dyDescent="0.2">
      <c r="A20" s="58">
        <v>45292</v>
      </c>
      <c r="B20" s="49" t="s">
        <v>120</v>
      </c>
      <c r="C20" s="49" t="s">
        <v>126</v>
      </c>
      <c r="D20" s="49" t="s">
        <v>222</v>
      </c>
      <c r="E20" s="49" t="s">
        <v>1330</v>
      </c>
      <c r="F20" s="49" t="s">
        <v>115</v>
      </c>
      <c r="G20" s="49" t="s">
        <v>122</v>
      </c>
      <c r="H20" s="49" t="s">
        <v>117</v>
      </c>
      <c r="I20" s="49" t="s">
        <v>124</v>
      </c>
      <c r="J20" s="49" t="s">
        <v>1331</v>
      </c>
      <c r="K20" s="49" t="s">
        <v>119</v>
      </c>
      <c r="R20" s="49">
        <v>45</v>
      </c>
      <c r="S20" s="49">
        <v>25</v>
      </c>
      <c r="U20" s="49">
        <v>0</v>
      </c>
      <c r="V20" s="49">
        <v>0</v>
      </c>
      <c r="X20" s="49">
        <v>0</v>
      </c>
      <c r="Y20" s="49">
        <v>0</v>
      </c>
      <c r="AA20" s="49">
        <v>70</v>
      </c>
      <c r="AC20" s="1">
        <f>IF(ISBLANK(education[[#This Row],[total_boys]]),SUM(education[[#This Row],[boys_0-5_reached]],education[[#This Row],[boys_6-12_reached]],education[[#This Row],[boys_13-18_reached]]),education[[#This Row],[total_boys]])</f>
        <v>45</v>
      </c>
      <c r="AD20" s="1">
        <f>IF(ISBLANK(education[[#This Row],[total_girls]]),SUM(education[[#This Row],[girls_0-5_reached]],education[[#This Row],[girls_6-12_reached]],education[[#This Row],[girls_13-18_reached]]),education[[#This Row],[total_girls]])</f>
        <v>25</v>
      </c>
      <c r="AE20" s="1">
        <f>IF(ISBLANK(education[[#This Row],[total_children]]),SUM(education[[#This Row],[calc_boys]],education[[#This Row],[calc_girls]]),education[[#This Row],[total_children]])</f>
        <v>70</v>
      </c>
      <c r="AF20" s="1">
        <f>IF(ISBLANK(education[[#This Row],[total_pwd]]),SUM(education[[#This Row],[total_pwd_men]],education[[#This Row],[total_pwd_women]]),education[[#This Row],[total_pwd]])</f>
        <v>0</v>
      </c>
      <c r="AG20" s="1">
        <f>IF(ISBLANK(education[[#This Row],[total_adults]]),SUM(education[[#This Row],[total_men]],education[[#This Row],[total_women]]),education[[#This Row],[total_adults]])</f>
        <v>0</v>
      </c>
      <c r="AH20" s="1">
        <f>IF(ISBLANK(education[[#This Row],[total_beneficiaries_reached]]),SUM(education[[#This Row],[calc_children]],education[[#This Row],[calc_adults]]),education[[#This Row],[total_beneficiaries_reached]])</f>
        <v>70</v>
      </c>
      <c r="AI20" s="49" t="str">
        <f ca="1">IF(B20="","",OFFSET(table_admin1[[#Headers],[ADM1_PT]],MATCH(B20,admin1,0),1))</f>
        <v>MZ01</v>
      </c>
      <c r="AJ20" s="49" t="str">
        <f t="shared" ca="1" si="2"/>
        <v>MZ0103</v>
      </c>
      <c r="AK20" s="49" t="str">
        <f t="shared" ca="1" si="3"/>
        <v>MZ010302</v>
      </c>
    </row>
    <row r="21" spans="1:37" x14ac:dyDescent="0.2">
      <c r="A21" s="58">
        <v>45292</v>
      </c>
      <c r="B21" s="49" t="s">
        <v>120</v>
      </c>
      <c r="C21" s="49" t="s">
        <v>126</v>
      </c>
      <c r="D21" s="49" t="s">
        <v>222</v>
      </c>
      <c r="E21" s="49" t="s">
        <v>1330</v>
      </c>
      <c r="F21" s="49" t="s">
        <v>115</v>
      </c>
      <c r="G21" s="49" t="s">
        <v>122</v>
      </c>
      <c r="H21" s="49" t="s">
        <v>117</v>
      </c>
      <c r="I21" s="49" t="s">
        <v>124</v>
      </c>
      <c r="J21" s="49" t="s">
        <v>1331</v>
      </c>
      <c r="K21" s="49" t="s">
        <v>119</v>
      </c>
      <c r="R21" s="49">
        <v>45</v>
      </c>
      <c r="S21" s="49">
        <v>25</v>
      </c>
      <c r="U21" s="49">
        <v>0</v>
      </c>
      <c r="V21" s="49">
        <v>0</v>
      </c>
      <c r="X21" s="49">
        <v>0</v>
      </c>
      <c r="Y21" s="49">
        <v>0</v>
      </c>
      <c r="AA21" s="49">
        <v>70</v>
      </c>
      <c r="AC21" s="1">
        <f>IF(ISBLANK(education[[#This Row],[total_boys]]),SUM(education[[#This Row],[boys_0-5_reached]],education[[#This Row],[boys_6-12_reached]],education[[#This Row],[boys_13-18_reached]]),education[[#This Row],[total_boys]])</f>
        <v>45</v>
      </c>
      <c r="AD21" s="1">
        <f>IF(ISBLANK(education[[#This Row],[total_girls]]),SUM(education[[#This Row],[girls_0-5_reached]],education[[#This Row],[girls_6-12_reached]],education[[#This Row],[girls_13-18_reached]]),education[[#This Row],[total_girls]])</f>
        <v>25</v>
      </c>
      <c r="AE21" s="1">
        <f>IF(ISBLANK(education[[#This Row],[total_children]]),SUM(education[[#This Row],[calc_boys]],education[[#This Row],[calc_girls]]),education[[#This Row],[total_children]])</f>
        <v>70</v>
      </c>
      <c r="AF21" s="1">
        <f>IF(ISBLANK(education[[#This Row],[total_pwd]]),SUM(education[[#This Row],[total_pwd_men]],education[[#This Row],[total_pwd_women]]),education[[#This Row],[total_pwd]])</f>
        <v>0</v>
      </c>
      <c r="AG21" s="1">
        <f>IF(ISBLANK(education[[#This Row],[total_adults]]),SUM(education[[#This Row],[total_men]],education[[#This Row],[total_women]]),education[[#This Row],[total_adults]])</f>
        <v>0</v>
      </c>
      <c r="AH21" s="1">
        <f>IF(ISBLANK(education[[#This Row],[total_beneficiaries_reached]]),SUM(education[[#This Row],[calc_children]],education[[#This Row],[calc_adults]]),education[[#This Row],[total_beneficiaries_reached]])</f>
        <v>70</v>
      </c>
      <c r="AI21" s="49" t="str">
        <f ca="1">IF(B21="","",OFFSET(table_admin1[[#Headers],[ADM1_PT]],MATCH(B21,admin1,0),1))</f>
        <v>MZ01</v>
      </c>
      <c r="AJ21" s="49" t="str">
        <f t="shared" ca="1" si="2"/>
        <v>MZ0103</v>
      </c>
      <c r="AK21" s="49" t="str">
        <f t="shared" ca="1" si="3"/>
        <v>MZ010302</v>
      </c>
    </row>
    <row r="22" spans="1:37" x14ac:dyDescent="0.2">
      <c r="A22" s="58">
        <v>45292</v>
      </c>
      <c r="B22" s="49" t="s">
        <v>120</v>
      </c>
      <c r="C22" s="49" t="s">
        <v>126</v>
      </c>
      <c r="D22" s="49" t="s">
        <v>222</v>
      </c>
      <c r="E22" s="49" t="s">
        <v>1330</v>
      </c>
      <c r="F22" s="49" t="s">
        <v>115</v>
      </c>
      <c r="G22" s="49" t="s">
        <v>122</v>
      </c>
      <c r="H22" s="49" t="s">
        <v>117</v>
      </c>
      <c r="I22" s="49" t="s">
        <v>124</v>
      </c>
      <c r="J22" s="49" t="s">
        <v>1331</v>
      </c>
      <c r="K22" s="49" t="s">
        <v>119</v>
      </c>
      <c r="R22" s="49">
        <v>45</v>
      </c>
      <c r="S22" s="49">
        <v>25</v>
      </c>
      <c r="U22" s="49">
        <v>0</v>
      </c>
      <c r="V22" s="49">
        <v>0</v>
      </c>
      <c r="X22" s="49">
        <v>0</v>
      </c>
      <c r="Y22" s="49">
        <v>0</v>
      </c>
      <c r="AA22" s="49">
        <v>70</v>
      </c>
      <c r="AC22" s="1">
        <f>IF(ISBLANK(education[[#This Row],[total_boys]]),SUM(education[[#This Row],[boys_0-5_reached]],education[[#This Row],[boys_6-12_reached]],education[[#This Row],[boys_13-18_reached]]),education[[#This Row],[total_boys]])</f>
        <v>45</v>
      </c>
      <c r="AD22" s="1">
        <f>IF(ISBLANK(education[[#This Row],[total_girls]]),SUM(education[[#This Row],[girls_0-5_reached]],education[[#This Row],[girls_6-12_reached]],education[[#This Row],[girls_13-18_reached]]),education[[#This Row],[total_girls]])</f>
        <v>25</v>
      </c>
      <c r="AE22" s="1">
        <f>IF(ISBLANK(education[[#This Row],[total_children]]),SUM(education[[#This Row],[calc_boys]],education[[#This Row],[calc_girls]]),education[[#This Row],[total_children]])</f>
        <v>70</v>
      </c>
      <c r="AF22" s="1">
        <f>IF(ISBLANK(education[[#This Row],[total_pwd]]),SUM(education[[#This Row],[total_pwd_men]],education[[#This Row],[total_pwd_women]]),education[[#This Row],[total_pwd]])</f>
        <v>0</v>
      </c>
      <c r="AG22" s="1">
        <f>IF(ISBLANK(education[[#This Row],[total_adults]]),SUM(education[[#This Row],[total_men]],education[[#This Row],[total_women]]),education[[#This Row],[total_adults]])</f>
        <v>0</v>
      </c>
      <c r="AH22" s="1">
        <f>IF(ISBLANK(education[[#This Row],[total_beneficiaries_reached]]),SUM(education[[#This Row],[calc_children]],education[[#This Row],[calc_adults]]),education[[#This Row],[total_beneficiaries_reached]])</f>
        <v>70</v>
      </c>
      <c r="AI22" s="49" t="str">
        <f ca="1">IF(B22="","",OFFSET(table_admin1[[#Headers],[ADM1_PT]],MATCH(B22,admin1,0),1))</f>
        <v>MZ01</v>
      </c>
      <c r="AJ22" s="49" t="str">
        <f t="shared" ca="1" si="2"/>
        <v>MZ0103</v>
      </c>
      <c r="AK22" s="49" t="str">
        <f t="shared" ca="1" si="3"/>
        <v>MZ010302</v>
      </c>
    </row>
    <row r="23" spans="1:37" x14ac:dyDescent="0.2">
      <c r="A23" s="58">
        <v>45292</v>
      </c>
      <c r="B23" s="49" t="s">
        <v>120</v>
      </c>
      <c r="C23" s="49" t="s">
        <v>126</v>
      </c>
      <c r="D23" s="49" t="s">
        <v>222</v>
      </c>
      <c r="E23" s="49" t="s">
        <v>1332</v>
      </c>
      <c r="F23" s="49" t="s">
        <v>115</v>
      </c>
      <c r="G23" s="49" t="s">
        <v>122</v>
      </c>
      <c r="H23" s="49" t="s">
        <v>117</v>
      </c>
      <c r="I23" s="49" t="s">
        <v>124</v>
      </c>
      <c r="J23" s="49" t="s">
        <v>1331</v>
      </c>
      <c r="K23" s="49" t="s">
        <v>119</v>
      </c>
      <c r="R23" s="49">
        <v>44</v>
      </c>
      <c r="S23" s="49">
        <v>27</v>
      </c>
      <c r="U23" s="49">
        <v>0</v>
      </c>
      <c r="V23" s="49">
        <v>0</v>
      </c>
      <c r="X23" s="49">
        <v>0</v>
      </c>
      <c r="Y23" s="49">
        <v>0</v>
      </c>
      <c r="AA23" s="49">
        <v>71</v>
      </c>
      <c r="AC23" s="1">
        <f>IF(ISBLANK(education[[#This Row],[total_boys]]),SUM(education[[#This Row],[boys_0-5_reached]],education[[#This Row],[boys_6-12_reached]],education[[#This Row],[boys_13-18_reached]]),education[[#This Row],[total_boys]])</f>
        <v>44</v>
      </c>
      <c r="AD23" s="1">
        <f>IF(ISBLANK(education[[#This Row],[total_girls]]),SUM(education[[#This Row],[girls_0-5_reached]],education[[#This Row],[girls_6-12_reached]],education[[#This Row],[girls_13-18_reached]]),education[[#This Row],[total_girls]])</f>
        <v>27</v>
      </c>
      <c r="AE23" s="1">
        <f>IF(ISBLANK(education[[#This Row],[total_children]]),SUM(education[[#This Row],[calc_boys]],education[[#This Row],[calc_girls]]),education[[#This Row],[total_children]])</f>
        <v>71</v>
      </c>
      <c r="AF23" s="1">
        <f>IF(ISBLANK(education[[#This Row],[total_pwd]]),SUM(education[[#This Row],[total_pwd_men]],education[[#This Row],[total_pwd_women]]),education[[#This Row],[total_pwd]])</f>
        <v>0</v>
      </c>
      <c r="AG23" s="1">
        <f>IF(ISBLANK(education[[#This Row],[total_adults]]),SUM(education[[#This Row],[total_men]],education[[#This Row],[total_women]]),education[[#This Row],[total_adults]])</f>
        <v>0</v>
      </c>
      <c r="AH23" s="1">
        <f>IF(ISBLANK(education[[#This Row],[total_beneficiaries_reached]]),SUM(education[[#This Row],[calc_children]],education[[#This Row],[calc_adults]]),education[[#This Row],[total_beneficiaries_reached]])</f>
        <v>71</v>
      </c>
      <c r="AI23" s="49" t="str">
        <f ca="1">IF(B23="","",OFFSET(table_admin1[[#Headers],[ADM1_PT]],MATCH(B23,admin1,0),1))</f>
        <v>MZ01</v>
      </c>
      <c r="AJ23" s="49" t="str">
        <f t="shared" ca="1" si="2"/>
        <v>MZ0103</v>
      </c>
      <c r="AK23" s="49" t="str">
        <f t="shared" ca="1" si="3"/>
        <v>MZ010302</v>
      </c>
    </row>
    <row r="24" spans="1:37" x14ac:dyDescent="0.2">
      <c r="A24" s="58">
        <v>45292</v>
      </c>
      <c r="B24" s="49" t="s">
        <v>120</v>
      </c>
      <c r="C24" s="49" t="s">
        <v>126</v>
      </c>
      <c r="D24" s="49" t="s">
        <v>222</v>
      </c>
      <c r="E24" s="49" t="s">
        <v>1332</v>
      </c>
      <c r="F24" s="49" t="s">
        <v>115</v>
      </c>
      <c r="G24" s="49" t="s">
        <v>122</v>
      </c>
      <c r="H24" s="49" t="s">
        <v>117</v>
      </c>
      <c r="I24" s="49" t="s">
        <v>124</v>
      </c>
      <c r="J24" s="49" t="s">
        <v>1331</v>
      </c>
      <c r="K24" s="49" t="s">
        <v>119</v>
      </c>
      <c r="R24" s="49">
        <v>44</v>
      </c>
      <c r="S24" s="49">
        <v>27</v>
      </c>
      <c r="U24" s="49">
        <v>0</v>
      </c>
      <c r="V24" s="49">
        <v>0</v>
      </c>
      <c r="X24" s="49">
        <v>0</v>
      </c>
      <c r="Y24" s="49">
        <v>0</v>
      </c>
      <c r="AA24" s="49">
        <v>71</v>
      </c>
      <c r="AC24" s="1">
        <f>IF(ISBLANK(education[[#This Row],[total_boys]]),SUM(education[[#This Row],[boys_0-5_reached]],education[[#This Row],[boys_6-12_reached]],education[[#This Row],[boys_13-18_reached]]),education[[#This Row],[total_boys]])</f>
        <v>44</v>
      </c>
      <c r="AD24" s="1">
        <f>IF(ISBLANK(education[[#This Row],[total_girls]]),SUM(education[[#This Row],[girls_0-5_reached]],education[[#This Row],[girls_6-12_reached]],education[[#This Row],[girls_13-18_reached]]),education[[#This Row],[total_girls]])</f>
        <v>27</v>
      </c>
      <c r="AE24" s="1">
        <f>IF(ISBLANK(education[[#This Row],[total_children]]),SUM(education[[#This Row],[calc_boys]],education[[#This Row],[calc_girls]]),education[[#This Row],[total_children]])</f>
        <v>71</v>
      </c>
      <c r="AF24" s="1">
        <f>IF(ISBLANK(education[[#This Row],[total_pwd]]),SUM(education[[#This Row],[total_pwd_men]],education[[#This Row],[total_pwd_women]]),education[[#This Row],[total_pwd]])</f>
        <v>0</v>
      </c>
      <c r="AG24" s="1">
        <f>IF(ISBLANK(education[[#This Row],[total_adults]]),SUM(education[[#This Row],[total_men]],education[[#This Row],[total_women]]),education[[#This Row],[total_adults]])</f>
        <v>0</v>
      </c>
      <c r="AH24" s="1">
        <f>IF(ISBLANK(education[[#This Row],[total_beneficiaries_reached]]),SUM(education[[#This Row],[calc_children]],education[[#This Row],[calc_adults]]),education[[#This Row],[total_beneficiaries_reached]])</f>
        <v>71</v>
      </c>
      <c r="AI24" s="49" t="str">
        <f ca="1">IF(B24="","",OFFSET(table_admin1[[#Headers],[ADM1_PT]],MATCH(B24,admin1,0),1))</f>
        <v>MZ01</v>
      </c>
      <c r="AJ24" s="49" t="str">
        <f t="shared" ca="1" si="2"/>
        <v>MZ0103</v>
      </c>
      <c r="AK24" s="49" t="str">
        <f t="shared" ca="1" si="3"/>
        <v>MZ010302</v>
      </c>
    </row>
    <row r="25" spans="1:37" x14ac:dyDescent="0.2">
      <c r="A25" s="58">
        <v>45292</v>
      </c>
      <c r="B25" s="49" t="s">
        <v>120</v>
      </c>
      <c r="C25" s="49" t="s">
        <v>126</v>
      </c>
      <c r="D25" s="49" t="s">
        <v>222</v>
      </c>
      <c r="E25" s="49" t="s">
        <v>1332</v>
      </c>
      <c r="F25" s="49" t="s">
        <v>115</v>
      </c>
      <c r="G25" s="49" t="s">
        <v>122</v>
      </c>
      <c r="H25" s="49" t="s">
        <v>117</v>
      </c>
      <c r="I25" s="49" t="s">
        <v>124</v>
      </c>
      <c r="J25" s="49" t="s">
        <v>1331</v>
      </c>
      <c r="K25" s="49" t="s">
        <v>119</v>
      </c>
      <c r="R25" s="49">
        <v>44</v>
      </c>
      <c r="S25" s="49">
        <v>27</v>
      </c>
      <c r="U25" s="49">
        <v>0</v>
      </c>
      <c r="V25" s="49">
        <v>0</v>
      </c>
      <c r="X25" s="49">
        <v>0</v>
      </c>
      <c r="Y25" s="49">
        <v>0</v>
      </c>
      <c r="AA25" s="49">
        <v>71</v>
      </c>
      <c r="AC25" s="1">
        <f>IF(ISBLANK(education[[#This Row],[total_boys]]),SUM(education[[#This Row],[boys_0-5_reached]],education[[#This Row],[boys_6-12_reached]],education[[#This Row],[boys_13-18_reached]]),education[[#This Row],[total_boys]])</f>
        <v>44</v>
      </c>
      <c r="AD25" s="1">
        <f>IF(ISBLANK(education[[#This Row],[total_girls]]),SUM(education[[#This Row],[girls_0-5_reached]],education[[#This Row],[girls_6-12_reached]],education[[#This Row],[girls_13-18_reached]]),education[[#This Row],[total_girls]])</f>
        <v>27</v>
      </c>
      <c r="AE25" s="1">
        <f>IF(ISBLANK(education[[#This Row],[total_children]]),SUM(education[[#This Row],[calc_boys]],education[[#This Row],[calc_girls]]),education[[#This Row],[total_children]])</f>
        <v>71</v>
      </c>
      <c r="AF25" s="1">
        <f>IF(ISBLANK(education[[#This Row],[total_pwd]]),SUM(education[[#This Row],[total_pwd_men]],education[[#This Row],[total_pwd_women]]),education[[#This Row],[total_pwd]])</f>
        <v>0</v>
      </c>
      <c r="AG25" s="1">
        <f>IF(ISBLANK(education[[#This Row],[total_adults]]),SUM(education[[#This Row],[total_men]],education[[#This Row],[total_women]]),education[[#This Row],[total_adults]])</f>
        <v>0</v>
      </c>
      <c r="AH25" s="1">
        <f>IF(ISBLANK(education[[#This Row],[total_beneficiaries_reached]]),SUM(education[[#This Row],[calc_children]],education[[#This Row],[calc_adults]]),education[[#This Row],[total_beneficiaries_reached]])</f>
        <v>71</v>
      </c>
      <c r="AI25" s="49" t="str">
        <f ca="1">IF(B25="","",OFFSET(table_admin1[[#Headers],[ADM1_PT]],MATCH(B25,admin1,0),1))</f>
        <v>MZ01</v>
      </c>
      <c r="AJ25" s="49" t="str">
        <f t="shared" ca="1" si="2"/>
        <v>MZ0103</v>
      </c>
      <c r="AK25" s="49" t="str">
        <f t="shared" ca="1" si="3"/>
        <v>MZ010302</v>
      </c>
    </row>
    <row r="26" spans="1:37" x14ac:dyDescent="0.2">
      <c r="A26" s="58">
        <v>45292</v>
      </c>
      <c r="B26" s="49" t="s">
        <v>120</v>
      </c>
      <c r="C26" s="49" t="s">
        <v>126</v>
      </c>
      <c r="D26" s="49" t="s">
        <v>222</v>
      </c>
      <c r="E26" s="49" t="s">
        <v>1333</v>
      </c>
      <c r="F26" s="49" t="s">
        <v>115</v>
      </c>
      <c r="G26" s="49" t="s">
        <v>122</v>
      </c>
      <c r="H26" s="49" t="s">
        <v>117</v>
      </c>
      <c r="I26" s="49" t="s">
        <v>124</v>
      </c>
      <c r="J26" s="49" t="s">
        <v>1331</v>
      </c>
      <c r="K26" s="49" t="s">
        <v>119</v>
      </c>
      <c r="R26" s="49">
        <v>36</v>
      </c>
      <c r="S26" s="49">
        <v>40</v>
      </c>
      <c r="U26" s="49">
        <v>0</v>
      </c>
      <c r="V26" s="49">
        <v>0</v>
      </c>
      <c r="X26" s="49">
        <v>0</v>
      </c>
      <c r="Y26" s="49">
        <v>0</v>
      </c>
      <c r="AA26" s="49">
        <v>76</v>
      </c>
      <c r="AC26" s="1">
        <f>IF(ISBLANK(education[[#This Row],[total_boys]]),SUM(education[[#This Row],[boys_0-5_reached]],education[[#This Row],[boys_6-12_reached]],education[[#This Row],[boys_13-18_reached]]),education[[#This Row],[total_boys]])</f>
        <v>36</v>
      </c>
      <c r="AD26" s="1">
        <f>IF(ISBLANK(education[[#This Row],[total_girls]]),SUM(education[[#This Row],[girls_0-5_reached]],education[[#This Row],[girls_6-12_reached]],education[[#This Row],[girls_13-18_reached]]),education[[#This Row],[total_girls]])</f>
        <v>40</v>
      </c>
      <c r="AE26" s="1">
        <f>IF(ISBLANK(education[[#This Row],[total_children]]),SUM(education[[#This Row],[calc_boys]],education[[#This Row],[calc_girls]]),education[[#This Row],[total_children]])</f>
        <v>76</v>
      </c>
      <c r="AF26" s="1">
        <f>IF(ISBLANK(education[[#This Row],[total_pwd]]),SUM(education[[#This Row],[total_pwd_men]],education[[#This Row],[total_pwd_women]]),education[[#This Row],[total_pwd]])</f>
        <v>0</v>
      </c>
      <c r="AG26" s="1">
        <f>IF(ISBLANK(education[[#This Row],[total_adults]]),SUM(education[[#This Row],[total_men]],education[[#This Row],[total_women]]),education[[#This Row],[total_adults]])</f>
        <v>0</v>
      </c>
      <c r="AH26" s="1">
        <f>IF(ISBLANK(education[[#This Row],[total_beneficiaries_reached]]),SUM(education[[#This Row],[calc_children]],education[[#This Row],[calc_adults]]),education[[#This Row],[total_beneficiaries_reached]])</f>
        <v>76</v>
      </c>
      <c r="AI26" s="49" t="str">
        <f ca="1">IF(B26="","",OFFSET(table_admin1[[#Headers],[ADM1_PT]],MATCH(B26,admin1,0),1))</f>
        <v>MZ01</v>
      </c>
      <c r="AJ26" s="49" t="str">
        <f t="shared" ca="1" si="2"/>
        <v>MZ0103</v>
      </c>
      <c r="AK26" s="49" t="str">
        <f t="shared" ca="1" si="3"/>
        <v>MZ010302</v>
      </c>
    </row>
    <row r="27" spans="1:37" x14ac:dyDescent="0.2">
      <c r="A27" s="58">
        <v>45292</v>
      </c>
      <c r="B27" s="49" t="s">
        <v>120</v>
      </c>
      <c r="C27" s="49" t="s">
        <v>126</v>
      </c>
      <c r="D27" s="49" t="s">
        <v>222</v>
      </c>
      <c r="E27" s="49" t="s">
        <v>1333</v>
      </c>
      <c r="F27" s="49" t="s">
        <v>115</v>
      </c>
      <c r="G27" s="49" t="s">
        <v>122</v>
      </c>
      <c r="H27" s="49" t="s">
        <v>117</v>
      </c>
      <c r="I27" s="49" t="s">
        <v>124</v>
      </c>
      <c r="J27" s="49" t="s">
        <v>1331</v>
      </c>
      <c r="K27" s="49" t="s">
        <v>119</v>
      </c>
      <c r="R27" s="49">
        <v>36</v>
      </c>
      <c r="S27" s="49">
        <v>40</v>
      </c>
      <c r="U27" s="49">
        <v>0</v>
      </c>
      <c r="V27" s="49">
        <v>0</v>
      </c>
      <c r="X27" s="49">
        <v>0</v>
      </c>
      <c r="Y27" s="49">
        <v>0</v>
      </c>
      <c r="AA27" s="49">
        <v>76</v>
      </c>
      <c r="AC27" s="1">
        <f>IF(ISBLANK(education[[#This Row],[total_boys]]),SUM(education[[#This Row],[boys_0-5_reached]],education[[#This Row],[boys_6-12_reached]],education[[#This Row],[boys_13-18_reached]]),education[[#This Row],[total_boys]])</f>
        <v>36</v>
      </c>
      <c r="AD27" s="1">
        <f>IF(ISBLANK(education[[#This Row],[total_girls]]),SUM(education[[#This Row],[girls_0-5_reached]],education[[#This Row],[girls_6-12_reached]],education[[#This Row],[girls_13-18_reached]]),education[[#This Row],[total_girls]])</f>
        <v>40</v>
      </c>
      <c r="AE27" s="1">
        <f>IF(ISBLANK(education[[#This Row],[total_children]]),SUM(education[[#This Row],[calc_boys]],education[[#This Row],[calc_girls]]),education[[#This Row],[total_children]])</f>
        <v>76</v>
      </c>
      <c r="AF27" s="1">
        <f>IF(ISBLANK(education[[#This Row],[total_pwd]]),SUM(education[[#This Row],[total_pwd_men]],education[[#This Row],[total_pwd_women]]),education[[#This Row],[total_pwd]])</f>
        <v>0</v>
      </c>
      <c r="AG27" s="1">
        <f>IF(ISBLANK(education[[#This Row],[total_adults]]),SUM(education[[#This Row],[total_men]],education[[#This Row],[total_women]]),education[[#This Row],[total_adults]])</f>
        <v>0</v>
      </c>
      <c r="AH27" s="1">
        <f>IF(ISBLANK(education[[#This Row],[total_beneficiaries_reached]]),SUM(education[[#This Row],[calc_children]],education[[#This Row],[calc_adults]]),education[[#This Row],[total_beneficiaries_reached]])</f>
        <v>76</v>
      </c>
      <c r="AI27" s="49" t="str">
        <f ca="1">IF(B27="","",OFFSET(table_admin1[[#Headers],[ADM1_PT]],MATCH(B27,admin1,0),1))</f>
        <v>MZ01</v>
      </c>
      <c r="AJ27" s="49" t="str">
        <f t="shared" ca="1" si="2"/>
        <v>MZ0103</v>
      </c>
      <c r="AK27" s="49" t="str">
        <f t="shared" ca="1" si="3"/>
        <v>MZ010302</v>
      </c>
    </row>
    <row r="28" spans="1:37" x14ac:dyDescent="0.2">
      <c r="A28" s="58">
        <v>45292</v>
      </c>
      <c r="B28" s="49" t="s">
        <v>120</v>
      </c>
      <c r="C28" s="49" t="s">
        <v>126</v>
      </c>
      <c r="D28" s="49" t="s">
        <v>222</v>
      </c>
      <c r="E28" s="49" t="s">
        <v>1333</v>
      </c>
      <c r="F28" s="49" t="s">
        <v>115</v>
      </c>
      <c r="G28" s="49" t="s">
        <v>122</v>
      </c>
      <c r="H28" s="49" t="s">
        <v>117</v>
      </c>
      <c r="I28" s="49" t="s">
        <v>124</v>
      </c>
      <c r="J28" s="49" t="s">
        <v>1331</v>
      </c>
      <c r="K28" s="49" t="s">
        <v>119</v>
      </c>
      <c r="R28" s="49">
        <v>36</v>
      </c>
      <c r="S28" s="49">
        <v>40</v>
      </c>
      <c r="U28" s="49">
        <v>0</v>
      </c>
      <c r="V28" s="49">
        <v>0</v>
      </c>
      <c r="X28" s="49">
        <v>0</v>
      </c>
      <c r="Y28" s="49">
        <v>0</v>
      </c>
      <c r="AA28" s="49">
        <v>76</v>
      </c>
      <c r="AC28" s="1">
        <f>IF(ISBLANK(education[[#This Row],[total_boys]]),SUM(education[[#This Row],[boys_0-5_reached]],education[[#This Row],[boys_6-12_reached]],education[[#This Row],[boys_13-18_reached]]),education[[#This Row],[total_boys]])</f>
        <v>36</v>
      </c>
      <c r="AD28" s="1">
        <f>IF(ISBLANK(education[[#This Row],[total_girls]]),SUM(education[[#This Row],[girls_0-5_reached]],education[[#This Row],[girls_6-12_reached]],education[[#This Row],[girls_13-18_reached]]),education[[#This Row],[total_girls]])</f>
        <v>40</v>
      </c>
      <c r="AE28" s="1">
        <f>IF(ISBLANK(education[[#This Row],[total_children]]),SUM(education[[#This Row],[calc_boys]],education[[#This Row],[calc_girls]]),education[[#This Row],[total_children]])</f>
        <v>76</v>
      </c>
      <c r="AF28" s="1">
        <f>IF(ISBLANK(education[[#This Row],[total_pwd]]),SUM(education[[#This Row],[total_pwd_men]],education[[#This Row],[total_pwd_women]]),education[[#This Row],[total_pwd]])</f>
        <v>0</v>
      </c>
      <c r="AG28" s="1">
        <f>IF(ISBLANK(education[[#This Row],[total_adults]]),SUM(education[[#This Row],[total_men]],education[[#This Row],[total_women]]),education[[#This Row],[total_adults]])</f>
        <v>0</v>
      </c>
      <c r="AH28" s="1">
        <f>IF(ISBLANK(education[[#This Row],[total_beneficiaries_reached]]),SUM(education[[#This Row],[calc_children]],education[[#This Row],[calc_adults]]),education[[#This Row],[total_beneficiaries_reached]])</f>
        <v>76</v>
      </c>
      <c r="AI28" s="49" t="str">
        <f ca="1">IF(B28="","",OFFSET(table_admin1[[#Headers],[ADM1_PT]],MATCH(B28,admin1,0),1))</f>
        <v>MZ01</v>
      </c>
      <c r="AJ28" s="49" t="str">
        <f t="shared" ca="1" si="2"/>
        <v>MZ0103</v>
      </c>
      <c r="AK28" s="49" t="str">
        <f t="shared" ca="1" si="3"/>
        <v>MZ010302</v>
      </c>
    </row>
    <row r="29" spans="1:37" x14ac:dyDescent="0.2">
      <c r="A29" s="58">
        <v>45292</v>
      </c>
      <c r="B29" s="49" t="s">
        <v>120</v>
      </c>
      <c r="C29" s="49" t="s">
        <v>199</v>
      </c>
      <c r="D29" s="49" t="s">
        <v>199</v>
      </c>
      <c r="E29" s="49" t="s">
        <v>1334</v>
      </c>
      <c r="F29" s="49" t="s">
        <v>115</v>
      </c>
      <c r="G29" s="49" t="s">
        <v>122</v>
      </c>
      <c r="H29" s="49" t="s">
        <v>150</v>
      </c>
      <c r="I29" s="49" t="s">
        <v>118</v>
      </c>
      <c r="J29" s="49" t="s">
        <v>1335</v>
      </c>
      <c r="K29" s="49" t="s">
        <v>119</v>
      </c>
      <c r="R29" s="49">
        <v>0</v>
      </c>
      <c r="S29" s="49">
        <v>0</v>
      </c>
      <c r="U29" s="49">
        <v>0</v>
      </c>
      <c r="V29" s="49">
        <v>0</v>
      </c>
      <c r="X29" s="49">
        <v>2</v>
      </c>
      <c r="Y29" s="49">
        <v>1</v>
      </c>
      <c r="AA29" s="49">
        <v>3</v>
      </c>
      <c r="AC29" s="1">
        <f>IF(ISBLANK(education[[#This Row],[total_boys]]),SUM(education[[#This Row],[boys_0-5_reached]],education[[#This Row],[boys_6-12_reached]],education[[#This Row],[boys_13-18_reached]]),education[[#This Row],[total_boys]])</f>
        <v>0</v>
      </c>
      <c r="AD29" s="1">
        <f>IF(ISBLANK(education[[#This Row],[total_girls]]),SUM(education[[#This Row],[girls_0-5_reached]],education[[#This Row],[girls_6-12_reached]],education[[#This Row],[girls_13-18_reached]]),education[[#This Row],[total_girls]])</f>
        <v>0</v>
      </c>
      <c r="AE29" s="1">
        <f>IF(ISBLANK(education[[#This Row],[total_children]]),SUM(education[[#This Row],[calc_boys]],education[[#This Row],[calc_girls]]),education[[#This Row],[total_children]])</f>
        <v>0</v>
      </c>
      <c r="AF29" s="1">
        <f>IF(ISBLANK(education[[#This Row],[total_pwd]]),SUM(education[[#This Row],[total_pwd_men]],education[[#This Row],[total_pwd_women]]),education[[#This Row],[total_pwd]])</f>
        <v>0</v>
      </c>
      <c r="AG29" s="1">
        <f>IF(ISBLANK(education[[#This Row],[total_adults]]),SUM(education[[#This Row],[total_men]],education[[#This Row],[total_women]]),education[[#This Row],[total_adults]])</f>
        <v>3</v>
      </c>
      <c r="AH29" s="1">
        <f>IF(ISBLANK(education[[#This Row],[total_beneficiaries_reached]]),SUM(education[[#This Row],[calc_children]],education[[#This Row],[calc_adults]]),education[[#This Row],[total_beneficiaries_reached]])</f>
        <v>3</v>
      </c>
      <c r="AI29" s="49" t="str">
        <f ca="1">IF(B29="","",OFFSET(table_admin1[[#Headers],[ADM1_PT]],MATCH(B29,admin1,0),1))</f>
        <v>MZ01</v>
      </c>
      <c r="AJ29" s="49" t="str">
        <f t="shared" ca="1" si="2"/>
        <v>MZ0105</v>
      </c>
      <c r="AK29" s="49" t="str">
        <f t="shared" ca="1" si="3"/>
        <v>MZ010501</v>
      </c>
    </row>
    <row r="30" spans="1:37" x14ac:dyDescent="0.2">
      <c r="A30" s="58">
        <v>45292</v>
      </c>
      <c r="B30" s="49" t="s">
        <v>120</v>
      </c>
      <c r="C30" s="49" t="s">
        <v>199</v>
      </c>
      <c r="D30" s="49" t="s">
        <v>199</v>
      </c>
      <c r="E30" s="49" t="s">
        <v>1336</v>
      </c>
      <c r="F30" s="49" t="s">
        <v>115</v>
      </c>
      <c r="G30" s="49" t="s">
        <v>122</v>
      </c>
      <c r="H30" s="49" t="s">
        <v>150</v>
      </c>
      <c r="I30" s="49" t="s">
        <v>118</v>
      </c>
      <c r="J30" s="49" t="s">
        <v>1335</v>
      </c>
      <c r="K30" s="49" t="s">
        <v>119</v>
      </c>
      <c r="R30" s="49">
        <v>0</v>
      </c>
      <c r="S30" s="49">
        <v>0</v>
      </c>
      <c r="U30" s="49">
        <v>0</v>
      </c>
      <c r="V30" s="49">
        <v>0</v>
      </c>
      <c r="X30" s="49">
        <v>3</v>
      </c>
      <c r="Y30" s="49">
        <v>0</v>
      </c>
      <c r="AA30" s="49">
        <v>3</v>
      </c>
      <c r="AC30" s="1">
        <f>IF(ISBLANK(education[[#This Row],[total_boys]]),SUM(education[[#This Row],[boys_0-5_reached]],education[[#This Row],[boys_6-12_reached]],education[[#This Row],[boys_13-18_reached]]),education[[#This Row],[total_boys]])</f>
        <v>0</v>
      </c>
      <c r="AD30" s="1">
        <f>IF(ISBLANK(education[[#This Row],[total_girls]]),SUM(education[[#This Row],[girls_0-5_reached]],education[[#This Row],[girls_6-12_reached]],education[[#This Row],[girls_13-18_reached]]),education[[#This Row],[total_girls]])</f>
        <v>0</v>
      </c>
      <c r="AE30" s="1">
        <f>IF(ISBLANK(education[[#This Row],[total_children]]),SUM(education[[#This Row],[calc_boys]],education[[#This Row],[calc_girls]]),education[[#This Row],[total_children]])</f>
        <v>0</v>
      </c>
      <c r="AF30" s="1">
        <f>IF(ISBLANK(education[[#This Row],[total_pwd]]),SUM(education[[#This Row],[total_pwd_men]],education[[#This Row],[total_pwd_women]]),education[[#This Row],[total_pwd]])</f>
        <v>0</v>
      </c>
      <c r="AG30" s="1">
        <f>IF(ISBLANK(education[[#This Row],[total_adults]]),SUM(education[[#This Row],[total_men]],education[[#This Row],[total_women]]),education[[#This Row],[total_adults]])</f>
        <v>3</v>
      </c>
      <c r="AH30" s="1">
        <f>IF(ISBLANK(education[[#This Row],[total_beneficiaries_reached]]),SUM(education[[#This Row],[calc_children]],education[[#This Row],[calc_adults]]),education[[#This Row],[total_beneficiaries_reached]])</f>
        <v>3</v>
      </c>
      <c r="AI30" s="49" t="str">
        <f ca="1">IF(B30="","",OFFSET(table_admin1[[#Headers],[ADM1_PT]],MATCH(B30,admin1,0),1))</f>
        <v>MZ01</v>
      </c>
      <c r="AJ30" s="49" t="str">
        <f t="shared" ca="1" si="2"/>
        <v>MZ0105</v>
      </c>
      <c r="AK30" s="49" t="str">
        <f t="shared" ca="1" si="3"/>
        <v>MZ010501</v>
      </c>
    </row>
    <row r="31" spans="1:37" x14ac:dyDescent="0.2">
      <c r="A31" s="58">
        <v>45292</v>
      </c>
      <c r="B31" s="49" t="s">
        <v>120</v>
      </c>
      <c r="C31" s="49" t="s">
        <v>199</v>
      </c>
      <c r="D31" s="49" t="s">
        <v>199</v>
      </c>
      <c r="E31" s="49" t="s">
        <v>1337</v>
      </c>
      <c r="F31" s="49" t="s">
        <v>115</v>
      </c>
      <c r="G31" s="49" t="s">
        <v>122</v>
      </c>
      <c r="H31" s="49" t="s">
        <v>117</v>
      </c>
      <c r="I31" s="49" t="s">
        <v>124</v>
      </c>
      <c r="J31" s="49" t="s">
        <v>1314</v>
      </c>
      <c r="K31" s="49" t="s">
        <v>1208</v>
      </c>
      <c r="R31" s="49">
        <v>9</v>
      </c>
      <c r="S31" s="49">
        <v>8</v>
      </c>
      <c r="U31" s="49">
        <v>0</v>
      </c>
      <c r="V31" s="49">
        <v>0</v>
      </c>
      <c r="X31" s="49">
        <v>0</v>
      </c>
      <c r="Y31" s="49">
        <v>0</v>
      </c>
      <c r="AA31" s="49">
        <v>17</v>
      </c>
      <c r="AC31" s="1">
        <f>IF(ISBLANK(education[[#This Row],[total_boys]]),SUM(education[[#This Row],[boys_0-5_reached]],education[[#This Row],[boys_6-12_reached]],education[[#This Row],[boys_13-18_reached]]),education[[#This Row],[total_boys]])</f>
        <v>9</v>
      </c>
      <c r="AD31" s="1">
        <f>IF(ISBLANK(education[[#This Row],[total_girls]]),SUM(education[[#This Row],[girls_0-5_reached]],education[[#This Row],[girls_6-12_reached]],education[[#This Row],[girls_13-18_reached]]),education[[#This Row],[total_girls]])</f>
        <v>8</v>
      </c>
      <c r="AE31" s="1">
        <f>IF(ISBLANK(education[[#This Row],[total_children]]),SUM(education[[#This Row],[calc_boys]],education[[#This Row],[calc_girls]]),education[[#This Row],[total_children]])</f>
        <v>17</v>
      </c>
      <c r="AF31" s="1">
        <f>IF(ISBLANK(education[[#This Row],[total_pwd]]),SUM(education[[#This Row],[total_pwd_men]],education[[#This Row],[total_pwd_women]]),education[[#This Row],[total_pwd]])</f>
        <v>0</v>
      </c>
      <c r="AG31" s="1">
        <f>IF(ISBLANK(education[[#This Row],[total_adults]]),SUM(education[[#This Row],[total_men]],education[[#This Row],[total_women]]),education[[#This Row],[total_adults]])</f>
        <v>0</v>
      </c>
      <c r="AH31" s="1">
        <f>IF(ISBLANK(education[[#This Row],[total_beneficiaries_reached]]),SUM(education[[#This Row],[calc_children]],education[[#This Row],[calc_adults]]),education[[#This Row],[total_beneficiaries_reached]])</f>
        <v>17</v>
      </c>
      <c r="AI31" s="49" t="str">
        <f ca="1">IF(B31="","",OFFSET(table_admin1[[#Headers],[ADM1_PT]],MATCH(B31,admin1,0),1))</f>
        <v>MZ01</v>
      </c>
      <c r="AJ31" s="49" t="str">
        <f t="shared" ca="1" si="2"/>
        <v>MZ0105</v>
      </c>
      <c r="AK31" s="49" t="str">
        <f t="shared" ca="1" si="3"/>
        <v>MZ010501</v>
      </c>
    </row>
    <row r="32" spans="1:37" x14ac:dyDescent="0.2">
      <c r="A32" s="58">
        <v>45292</v>
      </c>
      <c r="B32" s="49" t="s">
        <v>120</v>
      </c>
      <c r="C32" s="49" t="s">
        <v>199</v>
      </c>
      <c r="D32" s="49" t="s">
        <v>199</v>
      </c>
      <c r="E32" s="49" t="s">
        <v>1338</v>
      </c>
      <c r="F32" s="49" t="s">
        <v>115</v>
      </c>
      <c r="G32" s="49" t="s">
        <v>122</v>
      </c>
      <c r="H32" s="49" t="s">
        <v>117</v>
      </c>
      <c r="I32" s="49" t="s">
        <v>124</v>
      </c>
      <c r="J32" s="49" t="s">
        <v>1314</v>
      </c>
      <c r="K32" s="49" t="s">
        <v>1208</v>
      </c>
      <c r="R32" s="49">
        <v>21</v>
      </c>
      <c r="S32" s="49">
        <v>39</v>
      </c>
      <c r="U32" s="49">
        <v>0</v>
      </c>
      <c r="V32" s="49">
        <v>0</v>
      </c>
      <c r="X32" s="49">
        <v>0</v>
      </c>
      <c r="Y32" s="49">
        <v>0</v>
      </c>
      <c r="AA32" s="49">
        <v>60</v>
      </c>
      <c r="AC32" s="1">
        <f>IF(ISBLANK(education[[#This Row],[total_boys]]),SUM(education[[#This Row],[boys_0-5_reached]],education[[#This Row],[boys_6-12_reached]],education[[#This Row],[boys_13-18_reached]]),education[[#This Row],[total_boys]])</f>
        <v>21</v>
      </c>
      <c r="AD32" s="1">
        <f>IF(ISBLANK(education[[#This Row],[total_girls]]),SUM(education[[#This Row],[girls_0-5_reached]],education[[#This Row],[girls_6-12_reached]],education[[#This Row],[girls_13-18_reached]]),education[[#This Row],[total_girls]])</f>
        <v>39</v>
      </c>
      <c r="AE32" s="1">
        <f>IF(ISBLANK(education[[#This Row],[total_children]]),SUM(education[[#This Row],[calc_boys]],education[[#This Row],[calc_girls]]),education[[#This Row],[total_children]])</f>
        <v>60</v>
      </c>
      <c r="AF32" s="1">
        <f>IF(ISBLANK(education[[#This Row],[total_pwd]]),SUM(education[[#This Row],[total_pwd_men]],education[[#This Row],[total_pwd_women]]),education[[#This Row],[total_pwd]])</f>
        <v>0</v>
      </c>
      <c r="AG32" s="1">
        <f>IF(ISBLANK(education[[#This Row],[total_adults]]),SUM(education[[#This Row],[total_men]],education[[#This Row],[total_women]]),education[[#This Row],[total_adults]])</f>
        <v>0</v>
      </c>
      <c r="AH32" s="1">
        <f>IF(ISBLANK(education[[#This Row],[total_beneficiaries_reached]]),SUM(education[[#This Row],[calc_children]],education[[#This Row],[calc_adults]]),education[[#This Row],[total_beneficiaries_reached]])</f>
        <v>60</v>
      </c>
      <c r="AI32" s="49" t="str">
        <f ca="1">IF(B32="","",OFFSET(table_admin1[[#Headers],[ADM1_PT]],MATCH(B32,admin1,0),1))</f>
        <v>MZ01</v>
      </c>
      <c r="AJ32" s="49" t="str">
        <f t="shared" ca="1" si="2"/>
        <v>MZ0105</v>
      </c>
      <c r="AK32" s="49" t="str">
        <f t="shared" ca="1" si="3"/>
        <v>MZ010501</v>
      </c>
    </row>
    <row r="33" spans="1:37" x14ac:dyDescent="0.2">
      <c r="A33" s="58">
        <v>45292</v>
      </c>
      <c r="B33" s="49" t="s">
        <v>120</v>
      </c>
      <c r="C33" s="49" t="s">
        <v>199</v>
      </c>
      <c r="D33" s="49" t="s">
        <v>199</v>
      </c>
      <c r="E33" s="49" t="s">
        <v>1338</v>
      </c>
      <c r="F33" s="49" t="s">
        <v>115</v>
      </c>
      <c r="G33" s="49" t="s">
        <v>122</v>
      </c>
      <c r="H33" s="49" t="s">
        <v>117</v>
      </c>
      <c r="I33" s="49" t="s">
        <v>124</v>
      </c>
      <c r="J33" s="49" t="s">
        <v>1314</v>
      </c>
      <c r="K33" s="49" t="s">
        <v>1208</v>
      </c>
      <c r="R33" s="49">
        <v>3</v>
      </c>
      <c r="S33" s="49">
        <v>0</v>
      </c>
      <c r="U33" s="49">
        <v>0</v>
      </c>
      <c r="V33" s="49">
        <v>0</v>
      </c>
      <c r="X33" s="49">
        <v>0</v>
      </c>
      <c r="Y33" s="49">
        <v>0</v>
      </c>
      <c r="AA33" s="49">
        <v>3</v>
      </c>
      <c r="AC33" s="1">
        <f>IF(ISBLANK(education[[#This Row],[total_boys]]),SUM(education[[#This Row],[boys_0-5_reached]],education[[#This Row],[boys_6-12_reached]],education[[#This Row],[boys_13-18_reached]]),education[[#This Row],[total_boys]])</f>
        <v>3</v>
      </c>
      <c r="AD33" s="1">
        <f>IF(ISBLANK(education[[#This Row],[total_girls]]),SUM(education[[#This Row],[girls_0-5_reached]],education[[#This Row],[girls_6-12_reached]],education[[#This Row],[girls_13-18_reached]]),education[[#This Row],[total_girls]])</f>
        <v>0</v>
      </c>
      <c r="AE33" s="1">
        <f>IF(ISBLANK(education[[#This Row],[total_children]]),SUM(education[[#This Row],[calc_boys]],education[[#This Row],[calc_girls]]),education[[#This Row],[total_children]])</f>
        <v>3</v>
      </c>
      <c r="AF33" s="1">
        <f>IF(ISBLANK(education[[#This Row],[total_pwd]]),SUM(education[[#This Row],[total_pwd_men]],education[[#This Row],[total_pwd_women]]),education[[#This Row],[total_pwd]])</f>
        <v>0</v>
      </c>
      <c r="AG33" s="1">
        <f>IF(ISBLANK(education[[#This Row],[total_adults]]),SUM(education[[#This Row],[total_men]],education[[#This Row],[total_women]]),education[[#This Row],[total_adults]])</f>
        <v>0</v>
      </c>
      <c r="AH33" s="1">
        <f>IF(ISBLANK(education[[#This Row],[total_beneficiaries_reached]]),SUM(education[[#This Row],[calc_children]],education[[#This Row],[calc_adults]]),education[[#This Row],[total_beneficiaries_reached]])</f>
        <v>3</v>
      </c>
      <c r="AI33" s="49" t="str">
        <f ca="1">IF(B33="","",OFFSET(table_admin1[[#Headers],[ADM1_PT]],MATCH(B33,admin1,0),1))</f>
        <v>MZ01</v>
      </c>
      <c r="AJ33" s="49" t="str">
        <f t="shared" ca="1" si="2"/>
        <v>MZ0105</v>
      </c>
      <c r="AK33" s="49" t="str">
        <f t="shared" ca="1" si="3"/>
        <v>MZ010501</v>
      </c>
    </row>
    <row r="34" spans="1:37" x14ac:dyDescent="0.2">
      <c r="A34" s="58">
        <v>45292</v>
      </c>
      <c r="B34" s="49" t="s">
        <v>120</v>
      </c>
      <c r="C34" s="49" t="s">
        <v>199</v>
      </c>
      <c r="D34" s="49" t="s">
        <v>199</v>
      </c>
      <c r="E34" s="49" t="s">
        <v>1339</v>
      </c>
      <c r="F34" s="49" t="s">
        <v>115</v>
      </c>
      <c r="G34" s="49" t="s">
        <v>122</v>
      </c>
      <c r="H34" s="49" t="s">
        <v>117</v>
      </c>
      <c r="I34" s="49" t="s">
        <v>124</v>
      </c>
      <c r="J34" s="49" t="s">
        <v>1314</v>
      </c>
      <c r="K34" s="49" t="s">
        <v>1208</v>
      </c>
      <c r="R34" s="49">
        <v>8</v>
      </c>
      <c r="S34" s="49">
        <v>24</v>
      </c>
      <c r="U34" s="49">
        <v>0</v>
      </c>
      <c r="V34" s="49">
        <v>0</v>
      </c>
      <c r="X34" s="49">
        <v>0</v>
      </c>
      <c r="Y34" s="49">
        <v>0</v>
      </c>
      <c r="AA34" s="49">
        <v>32</v>
      </c>
      <c r="AC34" s="1">
        <f>IF(ISBLANK(education[[#This Row],[total_boys]]),SUM(education[[#This Row],[boys_0-5_reached]],education[[#This Row],[boys_6-12_reached]],education[[#This Row],[boys_13-18_reached]]),education[[#This Row],[total_boys]])</f>
        <v>8</v>
      </c>
      <c r="AD34" s="1">
        <f>IF(ISBLANK(education[[#This Row],[total_girls]]),SUM(education[[#This Row],[girls_0-5_reached]],education[[#This Row],[girls_6-12_reached]],education[[#This Row],[girls_13-18_reached]]),education[[#This Row],[total_girls]])</f>
        <v>24</v>
      </c>
      <c r="AE34" s="1">
        <f>IF(ISBLANK(education[[#This Row],[total_children]]),SUM(education[[#This Row],[calc_boys]],education[[#This Row],[calc_girls]]),education[[#This Row],[total_children]])</f>
        <v>32</v>
      </c>
      <c r="AF34" s="1">
        <f>IF(ISBLANK(education[[#This Row],[total_pwd]]),SUM(education[[#This Row],[total_pwd_men]],education[[#This Row],[total_pwd_women]]),education[[#This Row],[total_pwd]])</f>
        <v>0</v>
      </c>
      <c r="AG34" s="1">
        <f>IF(ISBLANK(education[[#This Row],[total_adults]]),SUM(education[[#This Row],[total_men]],education[[#This Row],[total_women]]),education[[#This Row],[total_adults]])</f>
        <v>0</v>
      </c>
      <c r="AH34" s="1">
        <f>IF(ISBLANK(education[[#This Row],[total_beneficiaries_reached]]),SUM(education[[#This Row],[calc_children]],education[[#This Row],[calc_adults]]),education[[#This Row],[total_beneficiaries_reached]])</f>
        <v>32</v>
      </c>
      <c r="AI34" s="49" t="str">
        <f ca="1">IF(B34="","",OFFSET(table_admin1[[#Headers],[ADM1_PT]],MATCH(B34,admin1,0),1))</f>
        <v>MZ01</v>
      </c>
      <c r="AJ34" s="49" t="str">
        <f t="shared" ca="1" si="2"/>
        <v>MZ0105</v>
      </c>
      <c r="AK34" s="49" t="str">
        <f t="shared" ca="1" si="3"/>
        <v>MZ010501</v>
      </c>
    </row>
    <row r="35" spans="1:37" x14ac:dyDescent="0.2">
      <c r="A35" s="58">
        <v>45292</v>
      </c>
      <c r="B35" s="49" t="s">
        <v>120</v>
      </c>
      <c r="C35" s="49" t="s">
        <v>199</v>
      </c>
      <c r="D35" s="49" t="s">
        <v>199</v>
      </c>
      <c r="E35" s="49" t="s">
        <v>1340</v>
      </c>
      <c r="F35" s="49" t="s">
        <v>115</v>
      </c>
      <c r="G35" s="49" t="s">
        <v>122</v>
      </c>
      <c r="H35" s="49" t="s">
        <v>117</v>
      </c>
      <c r="I35" s="49" t="s">
        <v>124</v>
      </c>
      <c r="J35" s="49" t="s">
        <v>1314</v>
      </c>
      <c r="K35" s="49" t="s">
        <v>1208</v>
      </c>
      <c r="R35" s="49">
        <v>46</v>
      </c>
      <c r="S35" s="49">
        <v>41</v>
      </c>
      <c r="U35" s="49">
        <v>1</v>
      </c>
      <c r="V35" s="49">
        <v>0</v>
      </c>
      <c r="X35" s="49">
        <v>0</v>
      </c>
      <c r="Y35" s="49">
        <v>0</v>
      </c>
      <c r="AA35" s="49">
        <v>87</v>
      </c>
      <c r="AC35" s="1">
        <f>IF(ISBLANK(education[[#This Row],[total_boys]]),SUM(education[[#This Row],[boys_0-5_reached]],education[[#This Row],[boys_6-12_reached]],education[[#This Row],[boys_13-18_reached]]),education[[#This Row],[total_boys]])</f>
        <v>46</v>
      </c>
      <c r="AD35" s="1">
        <f>IF(ISBLANK(education[[#This Row],[total_girls]]),SUM(education[[#This Row],[girls_0-5_reached]],education[[#This Row],[girls_6-12_reached]],education[[#This Row],[girls_13-18_reached]]),education[[#This Row],[total_girls]])</f>
        <v>41</v>
      </c>
      <c r="AE35" s="1">
        <f>IF(ISBLANK(education[[#This Row],[total_children]]),SUM(education[[#This Row],[calc_boys]],education[[#This Row],[calc_girls]]),education[[#This Row],[total_children]])</f>
        <v>87</v>
      </c>
      <c r="AF35" s="1">
        <f>IF(ISBLANK(education[[#This Row],[total_pwd]]),SUM(education[[#This Row],[total_pwd_men]],education[[#This Row],[total_pwd_women]]),education[[#This Row],[total_pwd]])</f>
        <v>1</v>
      </c>
      <c r="AG35" s="1">
        <f>IF(ISBLANK(education[[#This Row],[total_adults]]),SUM(education[[#This Row],[total_men]],education[[#This Row],[total_women]]),education[[#This Row],[total_adults]])</f>
        <v>0</v>
      </c>
      <c r="AH35" s="1">
        <f>IF(ISBLANK(education[[#This Row],[total_beneficiaries_reached]]),SUM(education[[#This Row],[calc_children]],education[[#This Row],[calc_adults]]),education[[#This Row],[total_beneficiaries_reached]])</f>
        <v>87</v>
      </c>
      <c r="AI35" s="49" t="str">
        <f ca="1">IF(B35="","",OFFSET(table_admin1[[#Headers],[ADM1_PT]],MATCH(B35,admin1,0),1))</f>
        <v>MZ01</v>
      </c>
      <c r="AJ35" s="49" t="str">
        <f t="shared" ca="1" si="2"/>
        <v>MZ0105</v>
      </c>
      <c r="AK35" s="49" t="str">
        <f t="shared" ca="1" si="3"/>
        <v>MZ010501</v>
      </c>
    </row>
    <row r="36" spans="1:37" x14ac:dyDescent="0.2">
      <c r="A36" s="58">
        <v>45292</v>
      </c>
      <c r="B36" s="49" t="s">
        <v>120</v>
      </c>
      <c r="C36" s="49" t="s">
        <v>199</v>
      </c>
      <c r="D36" s="49" t="s">
        <v>199</v>
      </c>
      <c r="E36" s="49" t="s">
        <v>1340</v>
      </c>
      <c r="F36" s="49" t="s">
        <v>115</v>
      </c>
      <c r="G36" s="49" t="s">
        <v>122</v>
      </c>
      <c r="H36" s="49" t="s">
        <v>150</v>
      </c>
      <c r="I36" s="49" t="s">
        <v>118</v>
      </c>
      <c r="J36" s="49" t="s">
        <v>1335</v>
      </c>
      <c r="K36" s="49" t="s">
        <v>119</v>
      </c>
      <c r="R36" s="49">
        <v>0</v>
      </c>
      <c r="S36" s="49">
        <v>0</v>
      </c>
      <c r="U36" s="49">
        <v>0</v>
      </c>
      <c r="V36" s="49">
        <v>0</v>
      </c>
      <c r="X36" s="49">
        <v>2</v>
      </c>
      <c r="Y36" s="49">
        <v>1</v>
      </c>
      <c r="AA36" s="49">
        <v>3</v>
      </c>
      <c r="AC36" s="1">
        <f>IF(ISBLANK(education[[#This Row],[total_boys]]),SUM(education[[#This Row],[boys_0-5_reached]],education[[#This Row],[boys_6-12_reached]],education[[#This Row],[boys_13-18_reached]]),education[[#This Row],[total_boys]])</f>
        <v>0</v>
      </c>
      <c r="AD36" s="1">
        <f>IF(ISBLANK(education[[#This Row],[total_girls]]),SUM(education[[#This Row],[girls_0-5_reached]],education[[#This Row],[girls_6-12_reached]],education[[#This Row],[girls_13-18_reached]]),education[[#This Row],[total_girls]])</f>
        <v>0</v>
      </c>
      <c r="AE36" s="1">
        <f>IF(ISBLANK(education[[#This Row],[total_children]]),SUM(education[[#This Row],[calc_boys]],education[[#This Row],[calc_girls]]),education[[#This Row],[total_children]])</f>
        <v>0</v>
      </c>
      <c r="AF36" s="1">
        <f>IF(ISBLANK(education[[#This Row],[total_pwd]]),SUM(education[[#This Row],[total_pwd_men]],education[[#This Row],[total_pwd_women]]),education[[#This Row],[total_pwd]])</f>
        <v>0</v>
      </c>
      <c r="AG36" s="1">
        <f>IF(ISBLANK(education[[#This Row],[total_adults]]),SUM(education[[#This Row],[total_men]],education[[#This Row],[total_women]]),education[[#This Row],[total_adults]])</f>
        <v>3</v>
      </c>
      <c r="AH36" s="1">
        <f>IF(ISBLANK(education[[#This Row],[total_beneficiaries_reached]]),SUM(education[[#This Row],[calc_children]],education[[#This Row],[calc_adults]]),education[[#This Row],[total_beneficiaries_reached]])</f>
        <v>3</v>
      </c>
      <c r="AI36" s="49" t="str">
        <f ca="1">IF(B36="","",OFFSET(table_admin1[[#Headers],[ADM1_PT]],MATCH(B36,admin1,0),1))</f>
        <v>MZ01</v>
      </c>
      <c r="AJ36" s="49" t="str">
        <f t="shared" ca="1" si="2"/>
        <v>MZ0105</v>
      </c>
      <c r="AK36" s="49" t="str">
        <f t="shared" ca="1" si="3"/>
        <v>MZ010501</v>
      </c>
    </row>
    <row r="37" spans="1:37" x14ac:dyDescent="0.2">
      <c r="A37" s="58">
        <v>45292</v>
      </c>
      <c r="B37" s="49" t="s">
        <v>120</v>
      </c>
      <c r="C37" s="49" t="s">
        <v>199</v>
      </c>
      <c r="D37" s="49" t="s">
        <v>199</v>
      </c>
      <c r="E37" s="49" t="s">
        <v>1341</v>
      </c>
      <c r="F37" s="49" t="s">
        <v>115</v>
      </c>
      <c r="G37" s="49" t="s">
        <v>122</v>
      </c>
      <c r="H37" s="49" t="s">
        <v>117</v>
      </c>
      <c r="I37" s="49" t="s">
        <v>124</v>
      </c>
      <c r="J37" s="49" t="s">
        <v>1314</v>
      </c>
      <c r="K37" s="49" t="s">
        <v>1208</v>
      </c>
      <c r="R37" s="49">
        <v>6</v>
      </c>
      <c r="S37" s="49">
        <v>7</v>
      </c>
      <c r="U37" s="49">
        <v>0</v>
      </c>
      <c r="V37" s="49">
        <v>0</v>
      </c>
      <c r="X37" s="49">
        <v>0</v>
      </c>
      <c r="Y37" s="49">
        <v>0</v>
      </c>
      <c r="AA37" s="49">
        <v>13</v>
      </c>
      <c r="AC37" s="1">
        <f>IF(ISBLANK(education[[#This Row],[total_boys]]),SUM(education[[#This Row],[boys_0-5_reached]],education[[#This Row],[boys_6-12_reached]],education[[#This Row],[boys_13-18_reached]]),education[[#This Row],[total_boys]])</f>
        <v>6</v>
      </c>
      <c r="AD37" s="1">
        <f>IF(ISBLANK(education[[#This Row],[total_girls]]),SUM(education[[#This Row],[girls_0-5_reached]],education[[#This Row],[girls_6-12_reached]],education[[#This Row],[girls_13-18_reached]]),education[[#This Row],[total_girls]])</f>
        <v>7</v>
      </c>
      <c r="AE37" s="1">
        <f>IF(ISBLANK(education[[#This Row],[total_children]]),SUM(education[[#This Row],[calc_boys]],education[[#This Row],[calc_girls]]),education[[#This Row],[total_children]])</f>
        <v>13</v>
      </c>
      <c r="AF37" s="1">
        <f>IF(ISBLANK(education[[#This Row],[total_pwd]]),SUM(education[[#This Row],[total_pwd_men]],education[[#This Row],[total_pwd_women]]),education[[#This Row],[total_pwd]])</f>
        <v>0</v>
      </c>
      <c r="AG37" s="1">
        <f>IF(ISBLANK(education[[#This Row],[total_adults]]),SUM(education[[#This Row],[total_men]],education[[#This Row],[total_women]]),education[[#This Row],[total_adults]])</f>
        <v>0</v>
      </c>
      <c r="AH37" s="1">
        <f>IF(ISBLANK(education[[#This Row],[total_beneficiaries_reached]]),SUM(education[[#This Row],[calc_children]],education[[#This Row],[calc_adults]]),education[[#This Row],[total_beneficiaries_reached]])</f>
        <v>13</v>
      </c>
      <c r="AI37" s="49" t="str">
        <f ca="1">IF(B37="","",OFFSET(table_admin1[[#Headers],[ADM1_PT]],MATCH(B37,admin1,0),1))</f>
        <v>MZ01</v>
      </c>
      <c r="AJ37" s="49" t="str">
        <f t="shared" ca="1" si="2"/>
        <v>MZ0105</v>
      </c>
      <c r="AK37" s="49" t="str">
        <f t="shared" ca="1" si="3"/>
        <v>MZ010501</v>
      </c>
    </row>
    <row r="38" spans="1:37" x14ac:dyDescent="0.2">
      <c r="A38" s="58">
        <v>45292</v>
      </c>
      <c r="B38" s="49" t="s">
        <v>120</v>
      </c>
      <c r="C38" s="49" t="s">
        <v>199</v>
      </c>
      <c r="D38" s="49" t="s">
        <v>199</v>
      </c>
      <c r="E38" s="49" t="s">
        <v>1341</v>
      </c>
      <c r="F38" s="49" t="s">
        <v>115</v>
      </c>
      <c r="G38" s="49" t="s">
        <v>122</v>
      </c>
      <c r="H38" s="49" t="s">
        <v>117</v>
      </c>
      <c r="I38" s="49" t="s">
        <v>124</v>
      </c>
      <c r="J38" s="49" t="s">
        <v>1314</v>
      </c>
      <c r="K38" s="49" t="s">
        <v>1208</v>
      </c>
      <c r="R38" s="49">
        <v>3</v>
      </c>
      <c r="S38" s="49">
        <v>4</v>
      </c>
      <c r="U38" s="49">
        <v>0</v>
      </c>
      <c r="V38" s="49">
        <v>0</v>
      </c>
      <c r="X38" s="49">
        <v>0</v>
      </c>
      <c r="Y38" s="49">
        <v>0</v>
      </c>
      <c r="AA38" s="49">
        <v>7</v>
      </c>
      <c r="AC38" s="1">
        <f>IF(ISBLANK(education[[#This Row],[total_boys]]),SUM(education[[#This Row],[boys_0-5_reached]],education[[#This Row],[boys_6-12_reached]],education[[#This Row],[boys_13-18_reached]]),education[[#This Row],[total_boys]])</f>
        <v>3</v>
      </c>
      <c r="AD38" s="1">
        <f>IF(ISBLANK(education[[#This Row],[total_girls]]),SUM(education[[#This Row],[girls_0-5_reached]],education[[#This Row],[girls_6-12_reached]],education[[#This Row],[girls_13-18_reached]]),education[[#This Row],[total_girls]])</f>
        <v>4</v>
      </c>
      <c r="AE38" s="1">
        <f>IF(ISBLANK(education[[#This Row],[total_children]]),SUM(education[[#This Row],[calc_boys]],education[[#This Row],[calc_girls]]),education[[#This Row],[total_children]])</f>
        <v>7</v>
      </c>
      <c r="AF38" s="1">
        <f>IF(ISBLANK(education[[#This Row],[total_pwd]]),SUM(education[[#This Row],[total_pwd_men]],education[[#This Row],[total_pwd_women]]),education[[#This Row],[total_pwd]])</f>
        <v>0</v>
      </c>
      <c r="AG38" s="1">
        <f>IF(ISBLANK(education[[#This Row],[total_adults]]),SUM(education[[#This Row],[total_men]],education[[#This Row],[total_women]]),education[[#This Row],[total_adults]])</f>
        <v>0</v>
      </c>
      <c r="AH38" s="1">
        <f>IF(ISBLANK(education[[#This Row],[total_beneficiaries_reached]]),SUM(education[[#This Row],[calc_children]],education[[#This Row],[calc_adults]]),education[[#This Row],[total_beneficiaries_reached]])</f>
        <v>7</v>
      </c>
      <c r="AI38" s="49" t="str">
        <f ca="1">IF(B38="","",OFFSET(table_admin1[[#Headers],[ADM1_PT]],MATCH(B38,admin1,0),1))</f>
        <v>MZ01</v>
      </c>
      <c r="AJ38" s="49" t="str">
        <f t="shared" ca="1" si="2"/>
        <v>MZ0105</v>
      </c>
      <c r="AK38" s="49" t="str">
        <f t="shared" ca="1" si="3"/>
        <v>MZ010501</v>
      </c>
    </row>
    <row r="39" spans="1:37" x14ac:dyDescent="0.2">
      <c r="A39" s="58">
        <v>45292</v>
      </c>
      <c r="B39" s="49" t="s">
        <v>120</v>
      </c>
      <c r="C39" s="49" t="s">
        <v>199</v>
      </c>
      <c r="D39" s="49" t="s">
        <v>199</v>
      </c>
      <c r="E39" s="49" t="s">
        <v>1342</v>
      </c>
      <c r="F39" s="49" t="s">
        <v>115</v>
      </c>
      <c r="G39" s="49" t="s">
        <v>122</v>
      </c>
      <c r="H39" s="49" t="s">
        <v>150</v>
      </c>
      <c r="I39" s="49" t="s">
        <v>118</v>
      </c>
      <c r="J39" s="49" t="s">
        <v>1335</v>
      </c>
      <c r="K39" s="49" t="s">
        <v>119</v>
      </c>
      <c r="R39" s="49">
        <v>0</v>
      </c>
      <c r="S39" s="49">
        <v>0</v>
      </c>
      <c r="U39" s="49">
        <v>0</v>
      </c>
      <c r="V39" s="49">
        <v>0</v>
      </c>
      <c r="X39" s="49">
        <v>2</v>
      </c>
      <c r="Y39" s="49">
        <v>1</v>
      </c>
      <c r="AA39" s="49">
        <v>3</v>
      </c>
      <c r="AC39" s="1">
        <f>IF(ISBLANK(education[[#This Row],[total_boys]]),SUM(education[[#This Row],[boys_0-5_reached]],education[[#This Row],[boys_6-12_reached]],education[[#This Row],[boys_13-18_reached]]),education[[#This Row],[total_boys]])</f>
        <v>0</v>
      </c>
      <c r="AD39" s="1">
        <f>IF(ISBLANK(education[[#This Row],[total_girls]]),SUM(education[[#This Row],[girls_0-5_reached]],education[[#This Row],[girls_6-12_reached]],education[[#This Row],[girls_13-18_reached]]),education[[#This Row],[total_girls]])</f>
        <v>0</v>
      </c>
      <c r="AE39" s="1">
        <f>IF(ISBLANK(education[[#This Row],[total_children]]),SUM(education[[#This Row],[calc_boys]],education[[#This Row],[calc_girls]]),education[[#This Row],[total_children]])</f>
        <v>0</v>
      </c>
      <c r="AF39" s="1">
        <f>IF(ISBLANK(education[[#This Row],[total_pwd]]),SUM(education[[#This Row],[total_pwd_men]],education[[#This Row],[total_pwd_women]]),education[[#This Row],[total_pwd]])</f>
        <v>0</v>
      </c>
      <c r="AG39" s="1">
        <f>IF(ISBLANK(education[[#This Row],[total_adults]]),SUM(education[[#This Row],[total_men]],education[[#This Row],[total_women]]),education[[#This Row],[total_adults]])</f>
        <v>3</v>
      </c>
      <c r="AH39" s="1">
        <f>IF(ISBLANK(education[[#This Row],[total_beneficiaries_reached]]),SUM(education[[#This Row],[calc_children]],education[[#This Row],[calc_adults]]),education[[#This Row],[total_beneficiaries_reached]])</f>
        <v>3</v>
      </c>
      <c r="AI39" s="49" t="str">
        <f ca="1">IF(B39="","",OFFSET(table_admin1[[#Headers],[ADM1_PT]],MATCH(B39,admin1,0),1))</f>
        <v>MZ01</v>
      </c>
      <c r="AJ39" s="49" t="str">
        <f t="shared" ca="1" si="2"/>
        <v>MZ0105</v>
      </c>
      <c r="AK39" s="49" t="str">
        <f t="shared" ca="1" si="3"/>
        <v>MZ010501</v>
      </c>
    </row>
    <row r="40" spans="1:37" x14ac:dyDescent="0.2">
      <c r="A40" s="58">
        <v>45292</v>
      </c>
      <c r="B40" s="49" t="s">
        <v>120</v>
      </c>
      <c r="C40" s="49" t="s">
        <v>199</v>
      </c>
      <c r="D40" s="49" t="s">
        <v>199</v>
      </c>
      <c r="E40" s="49" t="s">
        <v>1343</v>
      </c>
      <c r="F40" s="49" t="s">
        <v>115</v>
      </c>
      <c r="G40" s="49" t="s">
        <v>122</v>
      </c>
      <c r="H40" s="49" t="s">
        <v>150</v>
      </c>
      <c r="I40" s="49" t="s">
        <v>118</v>
      </c>
      <c r="J40" s="49" t="s">
        <v>1335</v>
      </c>
      <c r="K40" s="49" t="s">
        <v>119</v>
      </c>
      <c r="R40" s="49">
        <v>0</v>
      </c>
      <c r="S40" s="49">
        <v>0</v>
      </c>
      <c r="U40" s="49">
        <v>0</v>
      </c>
      <c r="V40" s="49">
        <v>0</v>
      </c>
      <c r="X40" s="49">
        <v>3</v>
      </c>
      <c r="Y40" s="49">
        <v>0</v>
      </c>
      <c r="AA40" s="49">
        <v>3</v>
      </c>
      <c r="AC40" s="1">
        <f>IF(ISBLANK(education[[#This Row],[total_boys]]),SUM(education[[#This Row],[boys_0-5_reached]],education[[#This Row],[boys_6-12_reached]],education[[#This Row],[boys_13-18_reached]]),education[[#This Row],[total_boys]])</f>
        <v>0</v>
      </c>
      <c r="AD40" s="1">
        <f>IF(ISBLANK(education[[#This Row],[total_girls]]),SUM(education[[#This Row],[girls_0-5_reached]],education[[#This Row],[girls_6-12_reached]],education[[#This Row],[girls_13-18_reached]]),education[[#This Row],[total_girls]])</f>
        <v>0</v>
      </c>
      <c r="AE40" s="1">
        <f>IF(ISBLANK(education[[#This Row],[total_children]]),SUM(education[[#This Row],[calc_boys]],education[[#This Row],[calc_girls]]),education[[#This Row],[total_children]])</f>
        <v>0</v>
      </c>
      <c r="AF40" s="1">
        <f>IF(ISBLANK(education[[#This Row],[total_pwd]]),SUM(education[[#This Row],[total_pwd_men]],education[[#This Row],[total_pwd_women]]),education[[#This Row],[total_pwd]])</f>
        <v>0</v>
      </c>
      <c r="AG40" s="1">
        <f>IF(ISBLANK(education[[#This Row],[total_adults]]),SUM(education[[#This Row],[total_men]],education[[#This Row],[total_women]]),education[[#This Row],[total_adults]])</f>
        <v>3</v>
      </c>
      <c r="AH40" s="1">
        <f>IF(ISBLANK(education[[#This Row],[total_beneficiaries_reached]]),SUM(education[[#This Row],[calc_children]],education[[#This Row],[calc_adults]]),education[[#This Row],[total_beneficiaries_reached]])</f>
        <v>3</v>
      </c>
      <c r="AI40" s="49" t="str">
        <f ca="1">IF(B40="","",OFFSET(table_admin1[[#Headers],[ADM1_PT]],MATCH(B40,admin1,0),1))</f>
        <v>MZ01</v>
      </c>
      <c r="AJ40" s="49" t="str">
        <f t="shared" ca="1" si="2"/>
        <v>MZ0105</v>
      </c>
      <c r="AK40" s="49" t="str">
        <f t="shared" ca="1" si="3"/>
        <v>MZ010501</v>
      </c>
    </row>
    <row r="41" spans="1:37" x14ac:dyDescent="0.2">
      <c r="A41" s="58">
        <v>45292</v>
      </c>
      <c r="B41" s="49" t="s">
        <v>120</v>
      </c>
      <c r="C41" s="49" t="s">
        <v>199</v>
      </c>
      <c r="D41" s="49" t="s">
        <v>199</v>
      </c>
      <c r="E41" s="49" t="s">
        <v>1344</v>
      </c>
      <c r="F41" s="49" t="s">
        <v>115</v>
      </c>
      <c r="G41" s="49" t="s">
        <v>122</v>
      </c>
      <c r="H41" s="49" t="s">
        <v>150</v>
      </c>
      <c r="I41" s="49" t="s">
        <v>118</v>
      </c>
      <c r="J41" s="49" t="s">
        <v>1335</v>
      </c>
      <c r="K41" s="49" t="s">
        <v>119</v>
      </c>
      <c r="R41" s="49">
        <v>0</v>
      </c>
      <c r="S41" s="49">
        <v>0</v>
      </c>
      <c r="U41" s="49">
        <v>0</v>
      </c>
      <c r="V41" s="49">
        <v>0</v>
      </c>
      <c r="X41" s="49">
        <v>3</v>
      </c>
      <c r="Y41" s="49">
        <v>0</v>
      </c>
      <c r="AA41" s="49">
        <v>3</v>
      </c>
      <c r="AC41" s="1">
        <f>IF(ISBLANK(education[[#This Row],[total_boys]]),SUM(education[[#This Row],[boys_0-5_reached]],education[[#This Row],[boys_6-12_reached]],education[[#This Row],[boys_13-18_reached]]),education[[#This Row],[total_boys]])</f>
        <v>0</v>
      </c>
      <c r="AD41" s="1">
        <f>IF(ISBLANK(education[[#This Row],[total_girls]]),SUM(education[[#This Row],[girls_0-5_reached]],education[[#This Row],[girls_6-12_reached]],education[[#This Row],[girls_13-18_reached]]),education[[#This Row],[total_girls]])</f>
        <v>0</v>
      </c>
      <c r="AE41" s="1">
        <f>IF(ISBLANK(education[[#This Row],[total_children]]),SUM(education[[#This Row],[calc_boys]],education[[#This Row],[calc_girls]]),education[[#This Row],[total_children]])</f>
        <v>0</v>
      </c>
      <c r="AF41" s="1">
        <f>IF(ISBLANK(education[[#This Row],[total_pwd]]),SUM(education[[#This Row],[total_pwd_men]],education[[#This Row],[total_pwd_women]]),education[[#This Row],[total_pwd]])</f>
        <v>0</v>
      </c>
      <c r="AG41" s="1">
        <f>IF(ISBLANK(education[[#This Row],[total_adults]]),SUM(education[[#This Row],[total_men]],education[[#This Row],[total_women]]),education[[#This Row],[total_adults]])</f>
        <v>3</v>
      </c>
      <c r="AH41" s="1">
        <f>IF(ISBLANK(education[[#This Row],[total_beneficiaries_reached]]),SUM(education[[#This Row],[calc_children]],education[[#This Row],[calc_adults]]),education[[#This Row],[total_beneficiaries_reached]])</f>
        <v>3</v>
      </c>
      <c r="AI41" s="49" t="str">
        <f ca="1">IF(B41="","",OFFSET(table_admin1[[#Headers],[ADM1_PT]],MATCH(B41,admin1,0),1))</f>
        <v>MZ01</v>
      </c>
      <c r="AJ41" s="49" t="str">
        <f t="shared" ca="1" si="2"/>
        <v>MZ0105</v>
      </c>
      <c r="AK41" s="49" t="str">
        <f t="shared" ca="1" si="3"/>
        <v>MZ010501</v>
      </c>
    </row>
    <row r="42" spans="1:37" x14ac:dyDescent="0.2">
      <c r="A42" s="58">
        <v>45292</v>
      </c>
      <c r="B42" s="49" t="s">
        <v>120</v>
      </c>
      <c r="C42" s="49" t="s">
        <v>199</v>
      </c>
      <c r="D42" s="49" t="s">
        <v>199</v>
      </c>
      <c r="E42" s="49" t="s">
        <v>1345</v>
      </c>
      <c r="F42" s="49" t="s">
        <v>115</v>
      </c>
      <c r="G42" s="49" t="s">
        <v>122</v>
      </c>
      <c r="H42" s="49" t="s">
        <v>150</v>
      </c>
      <c r="I42" s="49" t="s">
        <v>118</v>
      </c>
      <c r="J42" s="49" t="s">
        <v>1335</v>
      </c>
      <c r="K42" s="49" t="s">
        <v>119</v>
      </c>
      <c r="R42" s="49">
        <v>0</v>
      </c>
      <c r="S42" s="49">
        <v>0</v>
      </c>
      <c r="U42" s="49">
        <v>0</v>
      </c>
      <c r="V42" s="49">
        <v>0</v>
      </c>
      <c r="X42" s="49">
        <v>1</v>
      </c>
      <c r="Y42" s="49">
        <v>2</v>
      </c>
      <c r="AA42" s="49">
        <v>3</v>
      </c>
      <c r="AC42" s="1">
        <f>IF(ISBLANK(education[[#This Row],[total_boys]]),SUM(education[[#This Row],[boys_0-5_reached]],education[[#This Row],[boys_6-12_reached]],education[[#This Row],[boys_13-18_reached]]),education[[#This Row],[total_boys]])</f>
        <v>0</v>
      </c>
      <c r="AD42" s="1">
        <f>IF(ISBLANK(education[[#This Row],[total_girls]]),SUM(education[[#This Row],[girls_0-5_reached]],education[[#This Row],[girls_6-12_reached]],education[[#This Row],[girls_13-18_reached]]),education[[#This Row],[total_girls]])</f>
        <v>0</v>
      </c>
      <c r="AE42" s="1">
        <f>IF(ISBLANK(education[[#This Row],[total_children]]),SUM(education[[#This Row],[calc_boys]],education[[#This Row],[calc_girls]]),education[[#This Row],[total_children]])</f>
        <v>0</v>
      </c>
      <c r="AF42" s="1">
        <f>IF(ISBLANK(education[[#This Row],[total_pwd]]),SUM(education[[#This Row],[total_pwd_men]],education[[#This Row],[total_pwd_women]]),education[[#This Row],[total_pwd]])</f>
        <v>0</v>
      </c>
      <c r="AG42" s="1">
        <f>IF(ISBLANK(education[[#This Row],[total_adults]]),SUM(education[[#This Row],[total_men]],education[[#This Row],[total_women]]),education[[#This Row],[total_adults]])</f>
        <v>3</v>
      </c>
      <c r="AH42" s="1">
        <f>IF(ISBLANK(education[[#This Row],[total_beneficiaries_reached]]),SUM(education[[#This Row],[calc_children]],education[[#This Row],[calc_adults]]),education[[#This Row],[total_beneficiaries_reached]])</f>
        <v>3</v>
      </c>
      <c r="AI42" s="49" t="str">
        <f ca="1">IF(B42="","",OFFSET(table_admin1[[#Headers],[ADM1_PT]],MATCH(B42,admin1,0),1))</f>
        <v>MZ01</v>
      </c>
      <c r="AJ42" s="49" t="str">
        <f t="shared" ca="1" si="2"/>
        <v>MZ0105</v>
      </c>
      <c r="AK42" s="49" t="str">
        <f t="shared" ca="1" si="3"/>
        <v>MZ010501</v>
      </c>
    </row>
    <row r="43" spans="1:37" x14ac:dyDescent="0.2">
      <c r="A43" s="58">
        <v>45292</v>
      </c>
      <c r="B43" s="49" t="s">
        <v>120</v>
      </c>
      <c r="C43" s="49" t="s">
        <v>199</v>
      </c>
      <c r="D43" s="49" t="s">
        <v>199</v>
      </c>
      <c r="E43" s="49" t="s">
        <v>1346</v>
      </c>
      <c r="F43" s="49" t="s">
        <v>115</v>
      </c>
      <c r="G43" s="49" t="s">
        <v>122</v>
      </c>
      <c r="H43" s="49" t="s">
        <v>150</v>
      </c>
      <c r="I43" s="49" t="s">
        <v>118</v>
      </c>
      <c r="J43" s="49" t="s">
        <v>1335</v>
      </c>
      <c r="K43" s="49" t="s">
        <v>119</v>
      </c>
      <c r="R43" s="49">
        <v>0</v>
      </c>
      <c r="S43" s="49">
        <v>0</v>
      </c>
      <c r="U43" s="49">
        <v>0</v>
      </c>
      <c r="V43" s="49">
        <v>0</v>
      </c>
      <c r="X43" s="49">
        <v>2</v>
      </c>
      <c r="Y43" s="49">
        <v>1</v>
      </c>
      <c r="AA43" s="49">
        <v>3</v>
      </c>
      <c r="AC43" s="1">
        <f>IF(ISBLANK(education[[#This Row],[total_boys]]),SUM(education[[#This Row],[boys_0-5_reached]],education[[#This Row],[boys_6-12_reached]],education[[#This Row],[boys_13-18_reached]]),education[[#This Row],[total_boys]])</f>
        <v>0</v>
      </c>
      <c r="AD43" s="1">
        <f>IF(ISBLANK(education[[#This Row],[total_girls]]),SUM(education[[#This Row],[girls_0-5_reached]],education[[#This Row],[girls_6-12_reached]],education[[#This Row],[girls_13-18_reached]]),education[[#This Row],[total_girls]])</f>
        <v>0</v>
      </c>
      <c r="AE43" s="1">
        <f>IF(ISBLANK(education[[#This Row],[total_children]]),SUM(education[[#This Row],[calc_boys]],education[[#This Row],[calc_girls]]),education[[#This Row],[total_children]])</f>
        <v>0</v>
      </c>
      <c r="AF43" s="1">
        <f>IF(ISBLANK(education[[#This Row],[total_pwd]]),SUM(education[[#This Row],[total_pwd_men]],education[[#This Row],[total_pwd_women]]),education[[#This Row],[total_pwd]])</f>
        <v>0</v>
      </c>
      <c r="AG43" s="1">
        <f>IF(ISBLANK(education[[#This Row],[total_adults]]),SUM(education[[#This Row],[total_men]],education[[#This Row],[total_women]]),education[[#This Row],[total_adults]])</f>
        <v>3</v>
      </c>
      <c r="AH43" s="1">
        <f>IF(ISBLANK(education[[#This Row],[total_beneficiaries_reached]]),SUM(education[[#This Row],[calc_children]],education[[#This Row],[calc_adults]]),education[[#This Row],[total_beneficiaries_reached]])</f>
        <v>3</v>
      </c>
      <c r="AI43" s="49" t="str">
        <f ca="1">IF(B43="","",OFFSET(table_admin1[[#Headers],[ADM1_PT]],MATCH(B43,admin1,0),1))</f>
        <v>MZ01</v>
      </c>
      <c r="AJ43" s="49" t="str">
        <f t="shared" ca="1" si="2"/>
        <v>MZ0105</v>
      </c>
      <c r="AK43" s="49" t="str">
        <f t="shared" ca="1" si="3"/>
        <v>MZ010501</v>
      </c>
    </row>
    <row r="44" spans="1:37" x14ac:dyDescent="0.2">
      <c r="A44" s="58">
        <v>45292</v>
      </c>
      <c r="B44" s="49" t="s">
        <v>120</v>
      </c>
      <c r="C44" s="49" t="s">
        <v>199</v>
      </c>
      <c r="D44" s="49" t="s">
        <v>199</v>
      </c>
      <c r="F44" s="49" t="s">
        <v>115</v>
      </c>
      <c r="G44" s="49" t="s">
        <v>122</v>
      </c>
      <c r="H44" s="49" t="s">
        <v>150</v>
      </c>
      <c r="I44" s="49" t="s">
        <v>118</v>
      </c>
      <c r="J44" s="49" t="s">
        <v>1335</v>
      </c>
      <c r="K44" s="49" t="s">
        <v>119</v>
      </c>
      <c r="R44" s="49">
        <v>0</v>
      </c>
      <c r="S44" s="49">
        <v>0</v>
      </c>
      <c r="U44" s="49">
        <v>0</v>
      </c>
      <c r="V44" s="49">
        <v>0</v>
      </c>
      <c r="X44" s="49">
        <v>3</v>
      </c>
      <c r="Y44" s="49">
        <v>0</v>
      </c>
      <c r="AA44" s="49">
        <v>3</v>
      </c>
      <c r="AC44" s="1">
        <f>IF(ISBLANK(education[[#This Row],[total_boys]]),SUM(education[[#This Row],[boys_0-5_reached]],education[[#This Row],[boys_6-12_reached]],education[[#This Row],[boys_13-18_reached]]),education[[#This Row],[total_boys]])</f>
        <v>0</v>
      </c>
      <c r="AD44" s="1">
        <f>IF(ISBLANK(education[[#This Row],[total_girls]]),SUM(education[[#This Row],[girls_0-5_reached]],education[[#This Row],[girls_6-12_reached]],education[[#This Row],[girls_13-18_reached]]),education[[#This Row],[total_girls]])</f>
        <v>0</v>
      </c>
      <c r="AE44" s="1">
        <f>IF(ISBLANK(education[[#This Row],[total_children]]),SUM(education[[#This Row],[calc_boys]],education[[#This Row],[calc_girls]]),education[[#This Row],[total_children]])</f>
        <v>0</v>
      </c>
      <c r="AF44" s="1">
        <f>IF(ISBLANK(education[[#This Row],[total_pwd]]),SUM(education[[#This Row],[total_pwd_men]],education[[#This Row],[total_pwd_women]]),education[[#This Row],[total_pwd]])</f>
        <v>0</v>
      </c>
      <c r="AG44" s="1">
        <f>IF(ISBLANK(education[[#This Row],[total_adults]]),SUM(education[[#This Row],[total_men]],education[[#This Row],[total_women]]),education[[#This Row],[total_adults]])</f>
        <v>3</v>
      </c>
      <c r="AH44" s="1">
        <f>IF(ISBLANK(education[[#This Row],[total_beneficiaries_reached]]),SUM(education[[#This Row],[calc_children]],education[[#This Row],[calc_adults]]),education[[#This Row],[total_beneficiaries_reached]])</f>
        <v>3</v>
      </c>
      <c r="AI44" s="49" t="str">
        <f ca="1">IF(B44="","",OFFSET(table_admin1[[#Headers],[ADM1_PT]],MATCH(B44,admin1,0),1))</f>
        <v>MZ01</v>
      </c>
      <c r="AJ44" s="49" t="str">
        <f t="shared" ca="1" si="2"/>
        <v>MZ0105</v>
      </c>
      <c r="AK44" s="49" t="str">
        <f t="shared" ca="1" si="3"/>
        <v>MZ010501</v>
      </c>
    </row>
    <row r="45" spans="1:37" x14ac:dyDescent="0.2">
      <c r="A45" s="58">
        <v>45292</v>
      </c>
      <c r="B45" s="49" t="s">
        <v>120</v>
      </c>
      <c r="C45" s="49" t="s">
        <v>199</v>
      </c>
      <c r="D45" s="49" t="s">
        <v>199</v>
      </c>
      <c r="F45" s="49" t="s">
        <v>115</v>
      </c>
      <c r="G45" s="49" t="s">
        <v>122</v>
      </c>
      <c r="H45" s="49" t="s">
        <v>150</v>
      </c>
      <c r="I45" s="49" t="s">
        <v>118</v>
      </c>
      <c r="J45" s="49" t="s">
        <v>1335</v>
      </c>
      <c r="K45" s="49" t="s">
        <v>119</v>
      </c>
      <c r="R45" s="49">
        <v>0</v>
      </c>
      <c r="S45" s="49">
        <v>0</v>
      </c>
      <c r="U45" s="49">
        <v>0</v>
      </c>
      <c r="V45" s="49">
        <v>0</v>
      </c>
      <c r="X45" s="49">
        <v>3</v>
      </c>
      <c r="Y45" s="49">
        <v>0</v>
      </c>
      <c r="AA45" s="49">
        <v>3</v>
      </c>
      <c r="AC45" s="1">
        <f>IF(ISBLANK(education[[#This Row],[total_boys]]),SUM(education[[#This Row],[boys_0-5_reached]],education[[#This Row],[boys_6-12_reached]],education[[#This Row],[boys_13-18_reached]]),education[[#This Row],[total_boys]])</f>
        <v>0</v>
      </c>
      <c r="AD45" s="1">
        <f>IF(ISBLANK(education[[#This Row],[total_girls]]),SUM(education[[#This Row],[girls_0-5_reached]],education[[#This Row],[girls_6-12_reached]],education[[#This Row],[girls_13-18_reached]]),education[[#This Row],[total_girls]])</f>
        <v>0</v>
      </c>
      <c r="AE45" s="1">
        <f>IF(ISBLANK(education[[#This Row],[total_children]]),SUM(education[[#This Row],[calc_boys]],education[[#This Row],[calc_girls]]),education[[#This Row],[total_children]])</f>
        <v>0</v>
      </c>
      <c r="AF45" s="1">
        <f>IF(ISBLANK(education[[#This Row],[total_pwd]]),SUM(education[[#This Row],[total_pwd_men]],education[[#This Row],[total_pwd_women]]),education[[#This Row],[total_pwd]])</f>
        <v>0</v>
      </c>
      <c r="AG45" s="1">
        <f>IF(ISBLANK(education[[#This Row],[total_adults]]),SUM(education[[#This Row],[total_men]],education[[#This Row],[total_women]]),education[[#This Row],[total_adults]])</f>
        <v>3</v>
      </c>
      <c r="AH45" s="1">
        <f>IF(ISBLANK(education[[#This Row],[total_beneficiaries_reached]]),SUM(education[[#This Row],[calc_children]],education[[#This Row],[calc_adults]]),education[[#This Row],[total_beneficiaries_reached]])</f>
        <v>3</v>
      </c>
      <c r="AI45" s="49" t="str">
        <f ca="1">IF(B45="","",OFFSET(table_admin1[[#Headers],[ADM1_PT]],MATCH(B45,admin1,0),1))</f>
        <v>MZ01</v>
      </c>
      <c r="AJ45" s="49" t="str">
        <f t="shared" ca="1" si="2"/>
        <v>MZ0105</v>
      </c>
      <c r="AK45" s="49" t="str">
        <f t="shared" ca="1" si="3"/>
        <v>MZ010501</v>
      </c>
    </row>
    <row r="46" spans="1:37" x14ac:dyDescent="0.2">
      <c r="A46" s="58">
        <v>45292</v>
      </c>
      <c r="B46" s="49" t="s">
        <v>120</v>
      </c>
      <c r="C46" s="49" t="s">
        <v>199</v>
      </c>
      <c r="D46" s="49" t="s">
        <v>199</v>
      </c>
      <c r="F46" s="49" t="s">
        <v>115</v>
      </c>
      <c r="G46" s="49" t="s">
        <v>122</v>
      </c>
      <c r="H46" s="49" t="s">
        <v>150</v>
      </c>
      <c r="I46" s="49" t="s">
        <v>118</v>
      </c>
      <c r="J46" s="49" t="s">
        <v>1335</v>
      </c>
      <c r="K46" s="49" t="s">
        <v>119</v>
      </c>
      <c r="R46" s="49">
        <v>0</v>
      </c>
      <c r="S46" s="49">
        <v>0</v>
      </c>
      <c r="U46" s="49">
        <v>0</v>
      </c>
      <c r="V46" s="49">
        <v>0</v>
      </c>
      <c r="X46" s="49">
        <v>3</v>
      </c>
      <c r="Y46" s="49">
        <v>0</v>
      </c>
      <c r="AA46" s="49">
        <v>3</v>
      </c>
      <c r="AC46" s="1">
        <f>IF(ISBLANK(education[[#This Row],[total_boys]]),SUM(education[[#This Row],[boys_0-5_reached]],education[[#This Row],[boys_6-12_reached]],education[[#This Row],[boys_13-18_reached]]),education[[#This Row],[total_boys]])</f>
        <v>0</v>
      </c>
      <c r="AD46" s="1">
        <f>IF(ISBLANK(education[[#This Row],[total_girls]]),SUM(education[[#This Row],[girls_0-5_reached]],education[[#This Row],[girls_6-12_reached]],education[[#This Row],[girls_13-18_reached]]),education[[#This Row],[total_girls]])</f>
        <v>0</v>
      </c>
      <c r="AE46" s="1">
        <f>IF(ISBLANK(education[[#This Row],[total_children]]),SUM(education[[#This Row],[calc_boys]],education[[#This Row],[calc_girls]]),education[[#This Row],[total_children]])</f>
        <v>0</v>
      </c>
      <c r="AF46" s="1">
        <f>IF(ISBLANK(education[[#This Row],[total_pwd]]),SUM(education[[#This Row],[total_pwd_men]],education[[#This Row],[total_pwd_women]]),education[[#This Row],[total_pwd]])</f>
        <v>0</v>
      </c>
      <c r="AG46" s="1">
        <f>IF(ISBLANK(education[[#This Row],[total_adults]]),SUM(education[[#This Row],[total_men]],education[[#This Row],[total_women]]),education[[#This Row],[total_adults]])</f>
        <v>3</v>
      </c>
      <c r="AH46" s="1">
        <f>IF(ISBLANK(education[[#This Row],[total_beneficiaries_reached]]),SUM(education[[#This Row],[calc_children]],education[[#This Row],[calc_adults]]),education[[#This Row],[total_beneficiaries_reached]])</f>
        <v>3</v>
      </c>
      <c r="AI46" s="49" t="str">
        <f ca="1">IF(B46="","",OFFSET(table_admin1[[#Headers],[ADM1_PT]],MATCH(B46,admin1,0),1))</f>
        <v>MZ01</v>
      </c>
      <c r="AJ46" s="49" t="str">
        <f t="shared" ca="1" si="2"/>
        <v>MZ0105</v>
      </c>
      <c r="AK46" s="49" t="str">
        <f t="shared" ca="1" si="3"/>
        <v>MZ010501</v>
      </c>
    </row>
    <row r="47" spans="1:37" x14ac:dyDescent="0.2">
      <c r="A47" s="58">
        <v>45292</v>
      </c>
      <c r="B47" s="49" t="s">
        <v>120</v>
      </c>
      <c r="C47" s="49" t="s">
        <v>199</v>
      </c>
      <c r="D47" s="49" t="s">
        <v>199</v>
      </c>
      <c r="F47" s="49" t="s">
        <v>115</v>
      </c>
      <c r="G47" s="49" t="s">
        <v>122</v>
      </c>
      <c r="H47" s="49" t="s">
        <v>150</v>
      </c>
      <c r="I47" s="49" t="s">
        <v>118</v>
      </c>
      <c r="J47" s="49" t="s">
        <v>1335</v>
      </c>
      <c r="K47" s="49" t="s">
        <v>119</v>
      </c>
      <c r="R47" s="49">
        <v>0</v>
      </c>
      <c r="S47" s="49">
        <v>0</v>
      </c>
      <c r="U47" s="49">
        <v>0</v>
      </c>
      <c r="V47" s="49">
        <v>0</v>
      </c>
      <c r="X47" s="49">
        <v>7</v>
      </c>
      <c r="Y47" s="49">
        <v>3</v>
      </c>
      <c r="AA47" s="49">
        <v>10</v>
      </c>
      <c r="AC47" s="1">
        <f>IF(ISBLANK(education[[#This Row],[total_boys]]),SUM(education[[#This Row],[boys_0-5_reached]],education[[#This Row],[boys_6-12_reached]],education[[#This Row],[boys_13-18_reached]]),education[[#This Row],[total_boys]])</f>
        <v>0</v>
      </c>
      <c r="AD47" s="1">
        <f>IF(ISBLANK(education[[#This Row],[total_girls]]),SUM(education[[#This Row],[girls_0-5_reached]],education[[#This Row],[girls_6-12_reached]],education[[#This Row],[girls_13-18_reached]]),education[[#This Row],[total_girls]])</f>
        <v>0</v>
      </c>
      <c r="AE47" s="1">
        <f>IF(ISBLANK(education[[#This Row],[total_children]]),SUM(education[[#This Row],[calc_boys]],education[[#This Row],[calc_girls]]),education[[#This Row],[total_children]])</f>
        <v>0</v>
      </c>
      <c r="AF47" s="1">
        <f>IF(ISBLANK(education[[#This Row],[total_pwd]]),SUM(education[[#This Row],[total_pwd_men]],education[[#This Row],[total_pwd_women]]),education[[#This Row],[total_pwd]])</f>
        <v>0</v>
      </c>
      <c r="AG47" s="1">
        <f>IF(ISBLANK(education[[#This Row],[total_adults]]),SUM(education[[#This Row],[total_men]],education[[#This Row],[total_women]]),education[[#This Row],[total_adults]])</f>
        <v>10</v>
      </c>
      <c r="AH47" s="1">
        <f>IF(ISBLANK(education[[#This Row],[total_beneficiaries_reached]]),SUM(education[[#This Row],[calc_children]],education[[#This Row],[calc_adults]]),education[[#This Row],[total_beneficiaries_reached]])</f>
        <v>10</v>
      </c>
      <c r="AI47" s="49" t="str">
        <f ca="1">IF(B47="","",OFFSET(table_admin1[[#Headers],[ADM1_PT]],MATCH(B47,admin1,0),1))</f>
        <v>MZ01</v>
      </c>
      <c r="AJ47" s="49" t="str">
        <f t="shared" ca="1" si="2"/>
        <v>MZ0105</v>
      </c>
      <c r="AK47" s="49" t="str">
        <f t="shared" ca="1" si="3"/>
        <v>MZ010501</v>
      </c>
    </row>
    <row r="48" spans="1:37" x14ac:dyDescent="0.2">
      <c r="A48" s="58">
        <v>45292</v>
      </c>
      <c r="B48" s="49" t="s">
        <v>120</v>
      </c>
      <c r="C48" s="49" t="s">
        <v>121</v>
      </c>
      <c r="D48" s="49" t="s">
        <v>121</v>
      </c>
      <c r="E48" s="49" t="s">
        <v>1347</v>
      </c>
      <c r="F48" s="49" t="s">
        <v>115</v>
      </c>
      <c r="G48" s="49" t="s">
        <v>122</v>
      </c>
      <c r="H48" s="49" t="s">
        <v>117</v>
      </c>
      <c r="I48" s="49" t="s">
        <v>124</v>
      </c>
      <c r="J48" s="49" t="s">
        <v>1314</v>
      </c>
      <c r="K48" s="49" t="s">
        <v>1208</v>
      </c>
      <c r="R48" s="49">
        <v>38</v>
      </c>
      <c r="S48" s="49">
        <v>20</v>
      </c>
      <c r="U48" s="49">
        <v>0</v>
      </c>
      <c r="V48" s="49">
        <v>0</v>
      </c>
      <c r="X48" s="49">
        <v>0</v>
      </c>
      <c r="Y48" s="49">
        <v>0</v>
      </c>
      <c r="AA48" s="49">
        <v>58</v>
      </c>
      <c r="AC48" s="1">
        <f>IF(ISBLANK(education[[#This Row],[total_boys]]),SUM(education[[#This Row],[boys_0-5_reached]],education[[#This Row],[boys_6-12_reached]],education[[#This Row],[boys_13-18_reached]]),education[[#This Row],[total_boys]])</f>
        <v>38</v>
      </c>
      <c r="AD48" s="1">
        <f>IF(ISBLANK(education[[#This Row],[total_girls]]),SUM(education[[#This Row],[girls_0-5_reached]],education[[#This Row],[girls_6-12_reached]],education[[#This Row],[girls_13-18_reached]]),education[[#This Row],[total_girls]])</f>
        <v>20</v>
      </c>
      <c r="AE48" s="1">
        <f>IF(ISBLANK(education[[#This Row],[total_children]]),SUM(education[[#This Row],[calc_boys]],education[[#This Row],[calc_girls]]),education[[#This Row],[total_children]])</f>
        <v>58</v>
      </c>
      <c r="AF48" s="1">
        <f>IF(ISBLANK(education[[#This Row],[total_pwd]]),SUM(education[[#This Row],[total_pwd_men]],education[[#This Row],[total_pwd_women]]),education[[#This Row],[total_pwd]])</f>
        <v>0</v>
      </c>
      <c r="AG48" s="1">
        <f>IF(ISBLANK(education[[#This Row],[total_adults]]),SUM(education[[#This Row],[total_men]],education[[#This Row],[total_women]]),education[[#This Row],[total_adults]])</f>
        <v>0</v>
      </c>
      <c r="AH48" s="1">
        <f>IF(ISBLANK(education[[#This Row],[total_beneficiaries_reached]]),SUM(education[[#This Row],[calc_children]],education[[#This Row],[calc_adults]]),education[[#This Row],[total_beneficiaries_reached]])</f>
        <v>58</v>
      </c>
      <c r="AI48" s="49" t="str">
        <f ca="1">IF(B48="","",OFFSET(table_admin1[[#Headers],[ADM1_PT]],MATCH(B48,admin1,0),1))</f>
        <v>MZ01</v>
      </c>
      <c r="AJ48" s="49" t="str">
        <f t="shared" ca="1" si="2"/>
        <v>MZ0118</v>
      </c>
      <c r="AK48" s="49" t="str">
        <f t="shared" ca="1" si="3"/>
        <v>MZ011803</v>
      </c>
    </row>
    <row r="49" spans="1:37" x14ac:dyDescent="0.2">
      <c r="A49" s="58">
        <v>45292</v>
      </c>
      <c r="B49" s="49" t="s">
        <v>120</v>
      </c>
      <c r="C49" s="49" t="s">
        <v>121</v>
      </c>
      <c r="D49" s="49" t="s">
        <v>121</v>
      </c>
      <c r="E49" s="49" t="s">
        <v>1347</v>
      </c>
      <c r="F49" s="49" t="s">
        <v>115</v>
      </c>
      <c r="G49" s="49" t="s">
        <v>122</v>
      </c>
      <c r="H49" s="49" t="s">
        <v>117</v>
      </c>
      <c r="I49" s="49" t="s">
        <v>124</v>
      </c>
      <c r="J49" s="49" t="s">
        <v>1314</v>
      </c>
      <c r="K49" s="49" t="s">
        <v>1208</v>
      </c>
      <c r="R49" s="49">
        <v>7</v>
      </c>
      <c r="S49" s="49">
        <v>3</v>
      </c>
      <c r="U49" s="49">
        <v>2</v>
      </c>
      <c r="V49" s="49">
        <v>1</v>
      </c>
      <c r="X49" s="49">
        <v>0</v>
      </c>
      <c r="Y49" s="49">
        <v>0</v>
      </c>
      <c r="AA49" s="49">
        <v>10</v>
      </c>
      <c r="AC49" s="1">
        <f>IF(ISBLANK(education[[#This Row],[total_boys]]),SUM(education[[#This Row],[boys_0-5_reached]],education[[#This Row],[boys_6-12_reached]],education[[#This Row],[boys_13-18_reached]]),education[[#This Row],[total_boys]])</f>
        <v>7</v>
      </c>
      <c r="AD49" s="1">
        <f>IF(ISBLANK(education[[#This Row],[total_girls]]),SUM(education[[#This Row],[girls_0-5_reached]],education[[#This Row],[girls_6-12_reached]],education[[#This Row],[girls_13-18_reached]]),education[[#This Row],[total_girls]])</f>
        <v>3</v>
      </c>
      <c r="AE49" s="1">
        <f>IF(ISBLANK(education[[#This Row],[total_children]]),SUM(education[[#This Row],[calc_boys]],education[[#This Row],[calc_girls]]),education[[#This Row],[total_children]])</f>
        <v>10</v>
      </c>
      <c r="AF49" s="1">
        <f>IF(ISBLANK(education[[#This Row],[total_pwd]]),SUM(education[[#This Row],[total_pwd_men]],education[[#This Row],[total_pwd_women]]),education[[#This Row],[total_pwd]])</f>
        <v>3</v>
      </c>
      <c r="AG49" s="1">
        <f>IF(ISBLANK(education[[#This Row],[total_adults]]),SUM(education[[#This Row],[total_men]],education[[#This Row],[total_women]]),education[[#This Row],[total_adults]])</f>
        <v>0</v>
      </c>
      <c r="AH49" s="1">
        <f>IF(ISBLANK(education[[#This Row],[total_beneficiaries_reached]]),SUM(education[[#This Row],[calc_children]],education[[#This Row],[calc_adults]]),education[[#This Row],[total_beneficiaries_reached]])</f>
        <v>10</v>
      </c>
      <c r="AI49" s="49" t="str">
        <f ca="1">IF(B49="","",OFFSET(table_admin1[[#Headers],[ADM1_PT]],MATCH(B49,admin1,0),1))</f>
        <v>MZ01</v>
      </c>
      <c r="AJ49" s="49" t="str">
        <f t="shared" ca="1" si="2"/>
        <v>MZ0118</v>
      </c>
      <c r="AK49" s="49" t="str">
        <f t="shared" ca="1" si="3"/>
        <v>MZ011803</v>
      </c>
    </row>
    <row r="50" spans="1:37" x14ac:dyDescent="0.2">
      <c r="A50" s="58">
        <v>45292</v>
      </c>
      <c r="B50" s="49" t="s">
        <v>120</v>
      </c>
      <c r="C50" s="49" t="s">
        <v>121</v>
      </c>
      <c r="D50" s="49" t="s">
        <v>121</v>
      </c>
      <c r="E50" s="49" t="s">
        <v>1348</v>
      </c>
      <c r="F50" s="49" t="s">
        <v>115</v>
      </c>
      <c r="G50" s="49" t="s">
        <v>122</v>
      </c>
      <c r="H50" s="49" t="s">
        <v>117</v>
      </c>
      <c r="I50" s="49" t="s">
        <v>124</v>
      </c>
      <c r="J50" s="49" t="s">
        <v>1314</v>
      </c>
      <c r="K50" s="49" t="s">
        <v>1208</v>
      </c>
      <c r="R50" s="49">
        <v>25</v>
      </c>
      <c r="S50" s="49">
        <v>33</v>
      </c>
      <c r="U50" s="49">
        <v>0</v>
      </c>
      <c r="V50" s="49">
        <v>2</v>
      </c>
      <c r="X50" s="49">
        <v>0</v>
      </c>
      <c r="Y50" s="49">
        <v>0</v>
      </c>
      <c r="AA50" s="49">
        <v>58</v>
      </c>
      <c r="AC50" s="1">
        <f>IF(ISBLANK(education[[#This Row],[total_boys]]),SUM(education[[#This Row],[boys_0-5_reached]],education[[#This Row],[boys_6-12_reached]],education[[#This Row],[boys_13-18_reached]]),education[[#This Row],[total_boys]])</f>
        <v>25</v>
      </c>
      <c r="AD50" s="1">
        <f>IF(ISBLANK(education[[#This Row],[total_girls]]),SUM(education[[#This Row],[girls_0-5_reached]],education[[#This Row],[girls_6-12_reached]],education[[#This Row],[girls_13-18_reached]]),education[[#This Row],[total_girls]])</f>
        <v>33</v>
      </c>
      <c r="AE50" s="1">
        <f>IF(ISBLANK(education[[#This Row],[total_children]]),SUM(education[[#This Row],[calc_boys]],education[[#This Row],[calc_girls]]),education[[#This Row],[total_children]])</f>
        <v>58</v>
      </c>
      <c r="AF50" s="1">
        <f>IF(ISBLANK(education[[#This Row],[total_pwd]]),SUM(education[[#This Row],[total_pwd_men]],education[[#This Row],[total_pwd_women]]),education[[#This Row],[total_pwd]])</f>
        <v>2</v>
      </c>
      <c r="AG50" s="1">
        <f>IF(ISBLANK(education[[#This Row],[total_adults]]),SUM(education[[#This Row],[total_men]],education[[#This Row],[total_women]]),education[[#This Row],[total_adults]])</f>
        <v>0</v>
      </c>
      <c r="AH50" s="1">
        <f>IF(ISBLANK(education[[#This Row],[total_beneficiaries_reached]]),SUM(education[[#This Row],[calc_children]],education[[#This Row],[calc_adults]]),education[[#This Row],[total_beneficiaries_reached]])</f>
        <v>58</v>
      </c>
      <c r="AI50" s="49" t="str">
        <f ca="1">IF(B50="","",OFFSET(table_admin1[[#Headers],[ADM1_PT]],MATCH(B50,admin1,0),1))</f>
        <v>MZ01</v>
      </c>
      <c r="AJ50" s="49" t="str">
        <f t="shared" ca="1" si="2"/>
        <v>MZ0118</v>
      </c>
      <c r="AK50" s="49" t="str">
        <f t="shared" ca="1" si="3"/>
        <v>MZ011803</v>
      </c>
    </row>
    <row r="51" spans="1:37" x14ac:dyDescent="0.2">
      <c r="A51" s="58">
        <v>45292</v>
      </c>
      <c r="B51" s="49" t="s">
        <v>120</v>
      </c>
      <c r="C51" s="49" t="s">
        <v>121</v>
      </c>
      <c r="D51" s="49" t="s">
        <v>121</v>
      </c>
      <c r="E51" s="49" t="s">
        <v>1348</v>
      </c>
      <c r="F51" s="49" t="s">
        <v>115</v>
      </c>
      <c r="G51" s="49" t="s">
        <v>122</v>
      </c>
      <c r="H51" s="49" t="s">
        <v>117</v>
      </c>
      <c r="I51" s="49" t="s">
        <v>124</v>
      </c>
      <c r="J51" s="49" t="s">
        <v>1314</v>
      </c>
      <c r="K51" s="49" t="s">
        <v>1208</v>
      </c>
      <c r="R51" s="49">
        <v>2</v>
      </c>
      <c r="S51" s="49">
        <v>2</v>
      </c>
      <c r="U51" s="49">
        <v>0</v>
      </c>
      <c r="V51" s="49">
        <v>1</v>
      </c>
      <c r="X51" s="49">
        <v>0</v>
      </c>
      <c r="Y51" s="49">
        <v>0</v>
      </c>
      <c r="AA51" s="49">
        <v>4</v>
      </c>
      <c r="AC51" s="1">
        <f>IF(ISBLANK(education[[#This Row],[total_boys]]),SUM(education[[#This Row],[boys_0-5_reached]],education[[#This Row],[boys_6-12_reached]],education[[#This Row],[boys_13-18_reached]]),education[[#This Row],[total_boys]])</f>
        <v>2</v>
      </c>
      <c r="AD51" s="1">
        <f>IF(ISBLANK(education[[#This Row],[total_girls]]),SUM(education[[#This Row],[girls_0-5_reached]],education[[#This Row],[girls_6-12_reached]],education[[#This Row],[girls_13-18_reached]]),education[[#This Row],[total_girls]])</f>
        <v>2</v>
      </c>
      <c r="AE51" s="1">
        <f>IF(ISBLANK(education[[#This Row],[total_children]]),SUM(education[[#This Row],[calc_boys]],education[[#This Row],[calc_girls]]),education[[#This Row],[total_children]])</f>
        <v>4</v>
      </c>
      <c r="AF51" s="1">
        <f>IF(ISBLANK(education[[#This Row],[total_pwd]]),SUM(education[[#This Row],[total_pwd_men]],education[[#This Row],[total_pwd_women]]),education[[#This Row],[total_pwd]])</f>
        <v>1</v>
      </c>
      <c r="AG51" s="1">
        <f>IF(ISBLANK(education[[#This Row],[total_adults]]),SUM(education[[#This Row],[total_men]],education[[#This Row],[total_women]]),education[[#This Row],[total_adults]])</f>
        <v>0</v>
      </c>
      <c r="AH51" s="1">
        <f>IF(ISBLANK(education[[#This Row],[total_beneficiaries_reached]]),SUM(education[[#This Row],[calc_children]],education[[#This Row],[calc_adults]]),education[[#This Row],[total_beneficiaries_reached]])</f>
        <v>4</v>
      </c>
      <c r="AI51" s="49" t="str">
        <f ca="1">IF(B51="","",OFFSET(table_admin1[[#Headers],[ADM1_PT]],MATCH(B51,admin1,0),1))</f>
        <v>MZ01</v>
      </c>
      <c r="AJ51" s="49" t="str">
        <f t="shared" ca="1" si="2"/>
        <v>MZ0118</v>
      </c>
      <c r="AK51" s="49" t="str">
        <f t="shared" ca="1" si="3"/>
        <v>MZ011803</v>
      </c>
    </row>
    <row r="52" spans="1:37" x14ac:dyDescent="0.2">
      <c r="A52" s="58">
        <v>45292</v>
      </c>
      <c r="B52" s="49" t="s">
        <v>209</v>
      </c>
      <c r="C52" s="49" t="s">
        <v>475</v>
      </c>
      <c r="D52" s="49" t="s">
        <v>475</v>
      </c>
      <c r="E52" s="49" t="s">
        <v>1349</v>
      </c>
      <c r="F52" s="49" t="s">
        <v>115</v>
      </c>
      <c r="G52" s="49" t="s">
        <v>122</v>
      </c>
      <c r="H52" s="49" t="s">
        <v>117</v>
      </c>
      <c r="I52" s="49" t="s">
        <v>124</v>
      </c>
      <c r="J52" s="49" t="s">
        <v>1350</v>
      </c>
      <c r="R52" s="49">
        <v>13</v>
      </c>
      <c r="S52" s="49">
        <v>19</v>
      </c>
      <c r="U52" s="49">
        <v>0</v>
      </c>
      <c r="V52" s="49">
        <v>0</v>
      </c>
      <c r="X52" s="49">
        <v>0</v>
      </c>
      <c r="Y52" s="49">
        <v>0</v>
      </c>
      <c r="AA52" s="49">
        <v>32</v>
      </c>
      <c r="AC52" s="1">
        <f>IF(ISBLANK(education[[#This Row],[total_boys]]),SUM(education[[#This Row],[boys_0-5_reached]],education[[#This Row],[boys_6-12_reached]],education[[#This Row],[boys_13-18_reached]]),education[[#This Row],[total_boys]])</f>
        <v>13</v>
      </c>
      <c r="AD52" s="1">
        <f>IF(ISBLANK(education[[#This Row],[total_girls]]),SUM(education[[#This Row],[girls_0-5_reached]],education[[#This Row],[girls_6-12_reached]],education[[#This Row],[girls_13-18_reached]]),education[[#This Row],[total_girls]])</f>
        <v>19</v>
      </c>
      <c r="AE52" s="1">
        <f>IF(ISBLANK(education[[#This Row],[total_children]]),SUM(education[[#This Row],[calc_boys]],education[[#This Row],[calc_girls]]),education[[#This Row],[total_children]])</f>
        <v>32</v>
      </c>
      <c r="AF52" s="1">
        <f>IF(ISBLANK(education[[#This Row],[total_pwd]]),SUM(education[[#This Row],[total_pwd_men]],education[[#This Row],[total_pwd_women]]),education[[#This Row],[total_pwd]])</f>
        <v>0</v>
      </c>
      <c r="AG52" s="1">
        <f>IF(ISBLANK(education[[#This Row],[total_adults]]),SUM(education[[#This Row],[total_men]],education[[#This Row],[total_women]]),education[[#This Row],[total_adults]])</f>
        <v>0</v>
      </c>
      <c r="AH52" s="1">
        <f>IF(ISBLANK(education[[#This Row],[total_beneficiaries_reached]]),SUM(education[[#This Row],[calc_children]],education[[#This Row],[calc_adults]]),education[[#This Row],[total_beneficiaries_reached]])</f>
        <v>32</v>
      </c>
      <c r="AI52" s="49" t="str">
        <f ca="1">IF(B52="","",OFFSET(table_admin1[[#Headers],[ADM1_PT]],MATCH(B52,admin1,0),1))</f>
        <v>MZ07</v>
      </c>
      <c r="AJ52" s="49" t="str">
        <f t="shared" ca="1" si="2"/>
        <v>MZ0711</v>
      </c>
      <c r="AK52" s="49" t="str">
        <f t="shared" ca="1" si="3"/>
        <v>MZ071104</v>
      </c>
    </row>
    <row r="53" spans="1:37" x14ac:dyDescent="0.2">
      <c r="A53" s="58">
        <v>45292</v>
      </c>
      <c r="B53" s="49" t="s">
        <v>209</v>
      </c>
      <c r="C53" s="49" t="s">
        <v>475</v>
      </c>
      <c r="D53" s="49" t="s">
        <v>475</v>
      </c>
      <c r="E53" s="49" t="s">
        <v>1351</v>
      </c>
      <c r="F53" s="49" t="s">
        <v>115</v>
      </c>
      <c r="G53" s="49" t="s">
        <v>122</v>
      </c>
      <c r="H53" s="49" t="s">
        <v>117</v>
      </c>
      <c r="I53" s="49" t="s">
        <v>124</v>
      </c>
      <c r="J53" s="49" t="s">
        <v>1350</v>
      </c>
      <c r="R53" s="49">
        <v>0</v>
      </c>
      <c r="S53" s="49">
        <v>0</v>
      </c>
      <c r="U53" s="49">
        <v>0</v>
      </c>
      <c r="V53" s="49">
        <v>0</v>
      </c>
      <c r="X53" s="49">
        <v>0</v>
      </c>
      <c r="Y53" s="49">
        <v>0</v>
      </c>
      <c r="AA53" s="49">
        <v>0</v>
      </c>
      <c r="AC53" s="1">
        <f>IF(ISBLANK(education[[#This Row],[total_boys]]),SUM(education[[#This Row],[boys_0-5_reached]],education[[#This Row],[boys_6-12_reached]],education[[#This Row],[boys_13-18_reached]]),education[[#This Row],[total_boys]])</f>
        <v>0</v>
      </c>
      <c r="AD53" s="1">
        <f>IF(ISBLANK(education[[#This Row],[total_girls]]),SUM(education[[#This Row],[girls_0-5_reached]],education[[#This Row],[girls_6-12_reached]],education[[#This Row],[girls_13-18_reached]]),education[[#This Row],[total_girls]])</f>
        <v>0</v>
      </c>
      <c r="AE53" s="1">
        <f>IF(ISBLANK(education[[#This Row],[total_children]]),SUM(education[[#This Row],[calc_boys]],education[[#This Row],[calc_girls]]),education[[#This Row],[total_children]])</f>
        <v>0</v>
      </c>
      <c r="AF53" s="1">
        <f>IF(ISBLANK(education[[#This Row],[total_pwd]]),SUM(education[[#This Row],[total_pwd_men]],education[[#This Row],[total_pwd_women]]),education[[#This Row],[total_pwd]])</f>
        <v>0</v>
      </c>
      <c r="AG53" s="1">
        <f>IF(ISBLANK(education[[#This Row],[total_adults]]),SUM(education[[#This Row],[total_men]],education[[#This Row],[total_women]]),education[[#This Row],[total_adults]])</f>
        <v>0</v>
      </c>
      <c r="AH53" s="1">
        <f>IF(ISBLANK(education[[#This Row],[total_beneficiaries_reached]]),SUM(education[[#This Row],[calc_children]],education[[#This Row],[calc_adults]]),education[[#This Row],[total_beneficiaries_reached]])</f>
        <v>0</v>
      </c>
      <c r="AI53" s="49" t="str">
        <f ca="1">IF(B53="","",OFFSET(table_admin1[[#Headers],[ADM1_PT]],MATCH(B53,admin1,0),1))</f>
        <v>MZ07</v>
      </c>
      <c r="AJ53" s="49" t="str">
        <f t="shared" ca="1" si="2"/>
        <v>MZ0711</v>
      </c>
      <c r="AK53" s="49" t="str">
        <f t="shared" ca="1" si="3"/>
        <v>MZ071104</v>
      </c>
    </row>
    <row r="54" spans="1:37" x14ac:dyDescent="0.2">
      <c r="A54" s="58">
        <v>45292</v>
      </c>
      <c r="B54" s="49" t="s">
        <v>209</v>
      </c>
      <c r="C54" s="49" t="s">
        <v>475</v>
      </c>
      <c r="D54" s="49" t="s">
        <v>475</v>
      </c>
      <c r="E54" s="49" t="s">
        <v>1352</v>
      </c>
      <c r="F54" s="49" t="s">
        <v>115</v>
      </c>
      <c r="G54" s="49" t="s">
        <v>122</v>
      </c>
      <c r="H54" s="49" t="s">
        <v>117</v>
      </c>
      <c r="I54" s="49" t="s">
        <v>124</v>
      </c>
      <c r="J54" s="49" t="s">
        <v>1350</v>
      </c>
      <c r="R54" s="49">
        <v>0</v>
      </c>
      <c r="S54" s="49">
        <v>0</v>
      </c>
      <c r="U54" s="49">
        <v>0</v>
      </c>
      <c r="V54" s="49">
        <v>0</v>
      </c>
      <c r="X54" s="49">
        <v>0</v>
      </c>
      <c r="Y54" s="49">
        <v>0</v>
      </c>
      <c r="AA54" s="49">
        <v>0</v>
      </c>
      <c r="AC54" s="1">
        <f>IF(ISBLANK(education[[#This Row],[total_boys]]),SUM(education[[#This Row],[boys_0-5_reached]],education[[#This Row],[boys_6-12_reached]],education[[#This Row],[boys_13-18_reached]]),education[[#This Row],[total_boys]])</f>
        <v>0</v>
      </c>
      <c r="AD54" s="1">
        <f>IF(ISBLANK(education[[#This Row],[total_girls]]),SUM(education[[#This Row],[girls_0-5_reached]],education[[#This Row],[girls_6-12_reached]],education[[#This Row],[girls_13-18_reached]]),education[[#This Row],[total_girls]])</f>
        <v>0</v>
      </c>
      <c r="AE54" s="1">
        <f>IF(ISBLANK(education[[#This Row],[total_children]]),SUM(education[[#This Row],[calc_boys]],education[[#This Row],[calc_girls]]),education[[#This Row],[total_children]])</f>
        <v>0</v>
      </c>
      <c r="AF54" s="1">
        <f>IF(ISBLANK(education[[#This Row],[total_pwd]]),SUM(education[[#This Row],[total_pwd_men]],education[[#This Row],[total_pwd_women]]),education[[#This Row],[total_pwd]])</f>
        <v>0</v>
      </c>
      <c r="AG54" s="1">
        <f>IF(ISBLANK(education[[#This Row],[total_adults]]),SUM(education[[#This Row],[total_men]],education[[#This Row],[total_women]]),education[[#This Row],[total_adults]])</f>
        <v>0</v>
      </c>
      <c r="AH54" s="1">
        <f>IF(ISBLANK(education[[#This Row],[total_beneficiaries_reached]]),SUM(education[[#This Row],[calc_children]],education[[#This Row],[calc_adults]]),education[[#This Row],[total_beneficiaries_reached]])</f>
        <v>0</v>
      </c>
      <c r="AI54" s="49" t="str">
        <f ca="1">IF(B54="","",OFFSET(table_admin1[[#Headers],[ADM1_PT]],MATCH(B54,admin1,0),1))</f>
        <v>MZ07</v>
      </c>
      <c r="AJ54" s="49" t="str">
        <f t="shared" ca="1" si="2"/>
        <v>MZ0711</v>
      </c>
      <c r="AK54" s="49" t="str">
        <f t="shared" ca="1" si="3"/>
        <v>MZ071104</v>
      </c>
    </row>
    <row r="55" spans="1:37" x14ac:dyDescent="0.2">
      <c r="A55" s="58">
        <v>45292</v>
      </c>
      <c r="B55" s="49" t="s">
        <v>209</v>
      </c>
      <c r="C55" s="49" t="s">
        <v>475</v>
      </c>
      <c r="D55" s="49" t="s">
        <v>475</v>
      </c>
      <c r="E55" s="49" t="s">
        <v>1353</v>
      </c>
      <c r="F55" s="49" t="s">
        <v>115</v>
      </c>
      <c r="G55" s="49" t="s">
        <v>122</v>
      </c>
      <c r="H55" s="49" t="s">
        <v>117</v>
      </c>
      <c r="I55" s="49" t="s">
        <v>124</v>
      </c>
      <c r="J55" s="49" t="s">
        <v>1350</v>
      </c>
      <c r="R55" s="49">
        <v>16</v>
      </c>
      <c r="S55" s="49">
        <v>11</v>
      </c>
      <c r="U55" s="49">
        <v>0</v>
      </c>
      <c r="V55" s="49">
        <v>0</v>
      </c>
      <c r="X55" s="49">
        <v>0</v>
      </c>
      <c r="Y55" s="49">
        <v>0</v>
      </c>
      <c r="AA55" s="49">
        <v>27</v>
      </c>
      <c r="AC55" s="1">
        <f>IF(ISBLANK(education[[#This Row],[total_boys]]),SUM(education[[#This Row],[boys_0-5_reached]],education[[#This Row],[boys_6-12_reached]],education[[#This Row],[boys_13-18_reached]]),education[[#This Row],[total_boys]])</f>
        <v>16</v>
      </c>
      <c r="AD55" s="1">
        <f>IF(ISBLANK(education[[#This Row],[total_girls]]),SUM(education[[#This Row],[girls_0-5_reached]],education[[#This Row],[girls_6-12_reached]],education[[#This Row],[girls_13-18_reached]]),education[[#This Row],[total_girls]])</f>
        <v>11</v>
      </c>
      <c r="AE55" s="1">
        <f>IF(ISBLANK(education[[#This Row],[total_children]]),SUM(education[[#This Row],[calc_boys]],education[[#This Row],[calc_girls]]),education[[#This Row],[total_children]])</f>
        <v>27</v>
      </c>
      <c r="AF55" s="1">
        <f>IF(ISBLANK(education[[#This Row],[total_pwd]]),SUM(education[[#This Row],[total_pwd_men]],education[[#This Row],[total_pwd_women]]),education[[#This Row],[total_pwd]])</f>
        <v>0</v>
      </c>
      <c r="AG55" s="1">
        <f>IF(ISBLANK(education[[#This Row],[total_adults]]),SUM(education[[#This Row],[total_men]],education[[#This Row],[total_women]]),education[[#This Row],[total_adults]])</f>
        <v>0</v>
      </c>
      <c r="AH55" s="1">
        <f>IF(ISBLANK(education[[#This Row],[total_beneficiaries_reached]]),SUM(education[[#This Row],[calc_children]],education[[#This Row],[calc_adults]]),education[[#This Row],[total_beneficiaries_reached]])</f>
        <v>27</v>
      </c>
      <c r="AI55" s="49" t="str">
        <f ca="1">IF(B55="","",OFFSET(table_admin1[[#Headers],[ADM1_PT]],MATCH(B55,admin1,0),1))</f>
        <v>MZ07</v>
      </c>
      <c r="AJ55" s="49" t="str">
        <f t="shared" ca="1" si="2"/>
        <v>MZ0711</v>
      </c>
      <c r="AK55" s="49" t="str">
        <f t="shared" ca="1" si="3"/>
        <v>MZ071104</v>
      </c>
    </row>
    <row r="56" spans="1:37" x14ac:dyDescent="0.2">
      <c r="A56" s="58">
        <v>45292</v>
      </c>
      <c r="B56" s="49" t="s">
        <v>209</v>
      </c>
      <c r="C56" s="49" t="s">
        <v>475</v>
      </c>
      <c r="D56" s="49" t="s">
        <v>475</v>
      </c>
      <c r="E56" s="49" t="s">
        <v>1354</v>
      </c>
      <c r="F56" s="49" t="s">
        <v>115</v>
      </c>
      <c r="G56" s="49" t="s">
        <v>122</v>
      </c>
      <c r="H56" s="49" t="s">
        <v>117</v>
      </c>
      <c r="I56" s="49" t="s">
        <v>124</v>
      </c>
      <c r="J56" s="49" t="s">
        <v>1350</v>
      </c>
      <c r="R56" s="49">
        <v>10</v>
      </c>
      <c r="S56" s="49">
        <v>14</v>
      </c>
      <c r="U56" s="49">
        <v>0</v>
      </c>
      <c r="V56" s="49">
        <v>0</v>
      </c>
      <c r="X56" s="49">
        <v>0</v>
      </c>
      <c r="Y56" s="49">
        <v>0</v>
      </c>
      <c r="AA56" s="49">
        <v>24</v>
      </c>
      <c r="AC56" s="1">
        <f>IF(ISBLANK(education[[#This Row],[total_boys]]),SUM(education[[#This Row],[boys_0-5_reached]],education[[#This Row],[boys_6-12_reached]],education[[#This Row],[boys_13-18_reached]]),education[[#This Row],[total_boys]])</f>
        <v>10</v>
      </c>
      <c r="AD56" s="1">
        <f>IF(ISBLANK(education[[#This Row],[total_girls]]),SUM(education[[#This Row],[girls_0-5_reached]],education[[#This Row],[girls_6-12_reached]],education[[#This Row],[girls_13-18_reached]]),education[[#This Row],[total_girls]])</f>
        <v>14</v>
      </c>
      <c r="AE56" s="1">
        <f>IF(ISBLANK(education[[#This Row],[total_children]]),SUM(education[[#This Row],[calc_boys]],education[[#This Row],[calc_girls]]),education[[#This Row],[total_children]])</f>
        <v>24</v>
      </c>
      <c r="AF56" s="1">
        <f>IF(ISBLANK(education[[#This Row],[total_pwd]]),SUM(education[[#This Row],[total_pwd_men]],education[[#This Row],[total_pwd_women]]),education[[#This Row],[total_pwd]])</f>
        <v>0</v>
      </c>
      <c r="AG56" s="1">
        <f>IF(ISBLANK(education[[#This Row],[total_adults]]),SUM(education[[#This Row],[total_men]],education[[#This Row],[total_women]]),education[[#This Row],[total_adults]])</f>
        <v>0</v>
      </c>
      <c r="AH56" s="1">
        <f>IF(ISBLANK(education[[#This Row],[total_beneficiaries_reached]]),SUM(education[[#This Row],[calc_children]],education[[#This Row],[calc_adults]]),education[[#This Row],[total_beneficiaries_reached]])</f>
        <v>24</v>
      </c>
      <c r="AI56" s="49" t="str">
        <f ca="1">IF(B56="","",OFFSET(table_admin1[[#Headers],[ADM1_PT]],MATCH(B56,admin1,0),1))</f>
        <v>MZ07</v>
      </c>
      <c r="AJ56" s="49" t="str">
        <f t="shared" ca="1" si="2"/>
        <v>MZ0711</v>
      </c>
      <c r="AK56" s="49" t="str">
        <f t="shared" ca="1" si="3"/>
        <v>MZ071104</v>
      </c>
    </row>
    <row r="57" spans="1:37" x14ac:dyDescent="0.2">
      <c r="A57" s="58">
        <v>45292</v>
      </c>
      <c r="B57" s="49" t="s">
        <v>209</v>
      </c>
      <c r="C57" s="49" t="s">
        <v>475</v>
      </c>
      <c r="D57" s="49" t="s">
        <v>475</v>
      </c>
      <c r="E57" s="49" t="s">
        <v>1355</v>
      </c>
      <c r="F57" s="49" t="s">
        <v>115</v>
      </c>
      <c r="G57" s="49" t="s">
        <v>122</v>
      </c>
      <c r="H57" s="49" t="s">
        <v>117</v>
      </c>
      <c r="I57" s="49" t="s">
        <v>124</v>
      </c>
      <c r="J57" s="49" t="s">
        <v>1350</v>
      </c>
      <c r="R57" s="49">
        <v>7</v>
      </c>
      <c r="S57" s="49">
        <v>20</v>
      </c>
      <c r="U57" s="49">
        <v>0</v>
      </c>
      <c r="V57" s="49">
        <v>0</v>
      </c>
      <c r="X57" s="49">
        <v>0</v>
      </c>
      <c r="Y57" s="49">
        <v>0</v>
      </c>
      <c r="AA57" s="49">
        <v>27</v>
      </c>
      <c r="AC57" s="1">
        <f>IF(ISBLANK(education[[#This Row],[total_boys]]),SUM(education[[#This Row],[boys_0-5_reached]],education[[#This Row],[boys_6-12_reached]],education[[#This Row],[boys_13-18_reached]]),education[[#This Row],[total_boys]])</f>
        <v>7</v>
      </c>
      <c r="AD57" s="1">
        <f>IF(ISBLANK(education[[#This Row],[total_girls]]),SUM(education[[#This Row],[girls_0-5_reached]],education[[#This Row],[girls_6-12_reached]],education[[#This Row],[girls_13-18_reached]]),education[[#This Row],[total_girls]])</f>
        <v>20</v>
      </c>
      <c r="AE57" s="1">
        <f>IF(ISBLANK(education[[#This Row],[total_children]]),SUM(education[[#This Row],[calc_boys]],education[[#This Row],[calc_girls]]),education[[#This Row],[total_children]])</f>
        <v>27</v>
      </c>
      <c r="AF57" s="1">
        <f>IF(ISBLANK(education[[#This Row],[total_pwd]]),SUM(education[[#This Row],[total_pwd_men]],education[[#This Row],[total_pwd_women]]),education[[#This Row],[total_pwd]])</f>
        <v>0</v>
      </c>
      <c r="AG57" s="1">
        <f>IF(ISBLANK(education[[#This Row],[total_adults]]),SUM(education[[#This Row],[total_men]],education[[#This Row],[total_women]]),education[[#This Row],[total_adults]])</f>
        <v>0</v>
      </c>
      <c r="AH57" s="1">
        <f>IF(ISBLANK(education[[#This Row],[total_beneficiaries_reached]]),SUM(education[[#This Row],[calc_children]],education[[#This Row],[calc_adults]]),education[[#This Row],[total_beneficiaries_reached]])</f>
        <v>27</v>
      </c>
      <c r="AI57" s="49" t="str">
        <f ca="1">IF(B57="","",OFFSET(table_admin1[[#Headers],[ADM1_PT]],MATCH(B57,admin1,0),1))</f>
        <v>MZ07</v>
      </c>
      <c r="AJ57" s="49" t="str">
        <f t="shared" ca="1" si="2"/>
        <v>MZ0711</v>
      </c>
      <c r="AK57" s="49" t="str">
        <f t="shared" ca="1" si="3"/>
        <v>MZ071104</v>
      </c>
    </row>
    <row r="58" spans="1:37" x14ac:dyDescent="0.2">
      <c r="A58" s="58">
        <v>45292</v>
      </c>
      <c r="B58" s="49" t="s">
        <v>209</v>
      </c>
      <c r="C58" s="49" t="s">
        <v>475</v>
      </c>
      <c r="D58" s="49" t="s">
        <v>475</v>
      </c>
      <c r="E58" s="49" t="s">
        <v>1356</v>
      </c>
      <c r="F58" s="49" t="s">
        <v>115</v>
      </c>
      <c r="G58" s="49" t="s">
        <v>122</v>
      </c>
      <c r="H58" s="49" t="s">
        <v>117</v>
      </c>
      <c r="I58" s="49" t="s">
        <v>124</v>
      </c>
      <c r="J58" s="49" t="s">
        <v>1350</v>
      </c>
      <c r="R58" s="49">
        <v>7</v>
      </c>
      <c r="S58" s="49">
        <v>5</v>
      </c>
      <c r="U58" s="49">
        <v>0</v>
      </c>
      <c r="V58" s="49">
        <v>0</v>
      </c>
      <c r="X58" s="49">
        <v>0</v>
      </c>
      <c r="Y58" s="49">
        <v>0</v>
      </c>
      <c r="AA58" s="49">
        <v>12</v>
      </c>
      <c r="AC58" s="1">
        <f>IF(ISBLANK(education[[#This Row],[total_boys]]),SUM(education[[#This Row],[boys_0-5_reached]],education[[#This Row],[boys_6-12_reached]],education[[#This Row],[boys_13-18_reached]]),education[[#This Row],[total_boys]])</f>
        <v>7</v>
      </c>
      <c r="AD58" s="1">
        <f>IF(ISBLANK(education[[#This Row],[total_girls]]),SUM(education[[#This Row],[girls_0-5_reached]],education[[#This Row],[girls_6-12_reached]],education[[#This Row],[girls_13-18_reached]]),education[[#This Row],[total_girls]])</f>
        <v>5</v>
      </c>
      <c r="AE58" s="1">
        <f>IF(ISBLANK(education[[#This Row],[total_children]]),SUM(education[[#This Row],[calc_boys]],education[[#This Row],[calc_girls]]),education[[#This Row],[total_children]])</f>
        <v>12</v>
      </c>
      <c r="AF58" s="1">
        <f>IF(ISBLANK(education[[#This Row],[total_pwd]]),SUM(education[[#This Row],[total_pwd_men]],education[[#This Row],[total_pwd_women]]),education[[#This Row],[total_pwd]])</f>
        <v>0</v>
      </c>
      <c r="AG58" s="1">
        <f>IF(ISBLANK(education[[#This Row],[total_adults]]),SUM(education[[#This Row],[total_men]],education[[#This Row],[total_women]]),education[[#This Row],[total_adults]])</f>
        <v>0</v>
      </c>
      <c r="AH58" s="1">
        <f>IF(ISBLANK(education[[#This Row],[total_beneficiaries_reached]]),SUM(education[[#This Row],[calc_children]],education[[#This Row],[calc_adults]]),education[[#This Row],[total_beneficiaries_reached]])</f>
        <v>12</v>
      </c>
      <c r="AI58" s="49" t="str">
        <f ca="1">IF(B58="","",OFFSET(table_admin1[[#Headers],[ADM1_PT]],MATCH(B58,admin1,0),1))</f>
        <v>MZ07</v>
      </c>
      <c r="AJ58" s="49" t="str">
        <f t="shared" ca="1" si="2"/>
        <v>MZ0711</v>
      </c>
      <c r="AK58" s="49" t="str">
        <f t="shared" ca="1" si="3"/>
        <v>MZ071104</v>
      </c>
    </row>
    <row r="59" spans="1:37" x14ac:dyDescent="0.2">
      <c r="A59" s="58">
        <v>45292</v>
      </c>
      <c r="B59" s="49" t="s">
        <v>209</v>
      </c>
      <c r="C59" s="49" t="s">
        <v>475</v>
      </c>
      <c r="D59" s="49" t="s">
        <v>475</v>
      </c>
      <c r="E59" s="49" t="s">
        <v>1357</v>
      </c>
      <c r="F59" s="49" t="s">
        <v>115</v>
      </c>
      <c r="G59" s="49" t="s">
        <v>122</v>
      </c>
      <c r="H59" s="49" t="s">
        <v>117</v>
      </c>
      <c r="I59" s="49" t="s">
        <v>124</v>
      </c>
      <c r="J59" s="49" t="s">
        <v>1350</v>
      </c>
      <c r="R59" s="49">
        <v>31</v>
      </c>
      <c r="S59" s="49">
        <v>33</v>
      </c>
      <c r="U59" s="49">
        <v>0</v>
      </c>
      <c r="V59" s="49">
        <v>0</v>
      </c>
      <c r="X59" s="49">
        <v>0</v>
      </c>
      <c r="Y59" s="49">
        <v>0</v>
      </c>
      <c r="AA59" s="49">
        <v>64</v>
      </c>
      <c r="AC59" s="1">
        <f>IF(ISBLANK(education[[#This Row],[total_boys]]),SUM(education[[#This Row],[boys_0-5_reached]],education[[#This Row],[boys_6-12_reached]],education[[#This Row],[boys_13-18_reached]]),education[[#This Row],[total_boys]])</f>
        <v>31</v>
      </c>
      <c r="AD59" s="1">
        <f>IF(ISBLANK(education[[#This Row],[total_girls]]),SUM(education[[#This Row],[girls_0-5_reached]],education[[#This Row],[girls_6-12_reached]],education[[#This Row],[girls_13-18_reached]]),education[[#This Row],[total_girls]])</f>
        <v>33</v>
      </c>
      <c r="AE59" s="1">
        <f>IF(ISBLANK(education[[#This Row],[total_children]]),SUM(education[[#This Row],[calc_boys]],education[[#This Row],[calc_girls]]),education[[#This Row],[total_children]])</f>
        <v>64</v>
      </c>
      <c r="AF59" s="1">
        <f>IF(ISBLANK(education[[#This Row],[total_pwd]]),SUM(education[[#This Row],[total_pwd_men]],education[[#This Row],[total_pwd_women]]),education[[#This Row],[total_pwd]])</f>
        <v>0</v>
      </c>
      <c r="AG59" s="1">
        <f>IF(ISBLANK(education[[#This Row],[total_adults]]),SUM(education[[#This Row],[total_men]],education[[#This Row],[total_women]]),education[[#This Row],[total_adults]])</f>
        <v>0</v>
      </c>
      <c r="AH59" s="1">
        <f>IF(ISBLANK(education[[#This Row],[total_beneficiaries_reached]]),SUM(education[[#This Row],[calc_children]],education[[#This Row],[calc_adults]]),education[[#This Row],[total_beneficiaries_reached]])</f>
        <v>64</v>
      </c>
      <c r="AI59" s="49" t="str">
        <f ca="1">IF(B59="","",OFFSET(table_admin1[[#Headers],[ADM1_PT]],MATCH(B59,admin1,0),1))</f>
        <v>MZ07</v>
      </c>
      <c r="AJ59" s="49" t="str">
        <f t="shared" ca="1" si="2"/>
        <v>MZ0711</v>
      </c>
      <c r="AK59" s="49" t="str">
        <f t="shared" ca="1" si="3"/>
        <v>MZ071104</v>
      </c>
    </row>
    <row r="60" spans="1:37" x14ac:dyDescent="0.2">
      <c r="A60" s="58">
        <v>45292</v>
      </c>
      <c r="B60" s="49" t="s">
        <v>209</v>
      </c>
      <c r="C60" s="49" t="s">
        <v>475</v>
      </c>
      <c r="D60" s="49" t="s">
        <v>475</v>
      </c>
      <c r="E60" s="49" t="s">
        <v>1358</v>
      </c>
      <c r="F60" s="49" t="s">
        <v>115</v>
      </c>
      <c r="G60" s="49" t="s">
        <v>122</v>
      </c>
      <c r="H60" s="49" t="s">
        <v>117</v>
      </c>
      <c r="I60" s="49" t="s">
        <v>124</v>
      </c>
      <c r="J60" s="49" t="s">
        <v>1350</v>
      </c>
      <c r="R60" s="49">
        <v>17</v>
      </c>
      <c r="S60" s="49">
        <v>20</v>
      </c>
      <c r="U60" s="49">
        <v>0</v>
      </c>
      <c r="V60" s="49">
        <v>0</v>
      </c>
      <c r="X60" s="49">
        <v>0</v>
      </c>
      <c r="Y60" s="49">
        <v>0</v>
      </c>
      <c r="AA60" s="49">
        <v>37</v>
      </c>
      <c r="AC60" s="1">
        <f>IF(ISBLANK(education[[#This Row],[total_boys]]),SUM(education[[#This Row],[boys_0-5_reached]],education[[#This Row],[boys_6-12_reached]],education[[#This Row],[boys_13-18_reached]]),education[[#This Row],[total_boys]])</f>
        <v>17</v>
      </c>
      <c r="AD60" s="1">
        <f>IF(ISBLANK(education[[#This Row],[total_girls]]),SUM(education[[#This Row],[girls_0-5_reached]],education[[#This Row],[girls_6-12_reached]],education[[#This Row],[girls_13-18_reached]]),education[[#This Row],[total_girls]])</f>
        <v>20</v>
      </c>
      <c r="AE60" s="1">
        <f>IF(ISBLANK(education[[#This Row],[total_children]]),SUM(education[[#This Row],[calc_boys]],education[[#This Row],[calc_girls]]),education[[#This Row],[total_children]])</f>
        <v>37</v>
      </c>
      <c r="AF60" s="1">
        <f>IF(ISBLANK(education[[#This Row],[total_pwd]]),SUM(education[[#This Row],[total_pwd_men]],education[[#This Row],[total_pwd_women]]),education[[#This Row],[total_pwd]])</f>
        <v>0</v>
      </c>
      <c r="AG60" s="1">
        <f>IF(ISBLANK(education[[#This Row],[total_adults]]),SUM(education[[#This Row],[total_men]],education[[#This Row],[total_women]]),education[[#This Row],[total_adults]])</f>
        <v>0</v>
      </c>
      <c r="AH60" s="1">
        <f>IF(ISBLANK(education[[#This Row],[total_beneficiaries_reached]]),SUM(education[[#This Row],[calc_children]],education[[#This Row],[calc_adults]]),education[[#This Row],[total_beneficiaries_reached]])</f>
        <v>37</v>
      </c>
      <c r="AI60" s="49" t="str">
        <f ca="1">IF(B60="","",OFFSET(table_admin1[[#Headers],[ADM1_PT]],MATCH(B60,admin1,0),1))</f>
        <v>MZ07</v>
      </c>
      <c r="AJ60" s="49" t="str">
        <f t="shared" ca="1" si="2"/>
        <v>MZ0711</v>
      </c>
      <c r="AK60" s="49" t="str">
        <f t="shared" ca="1" si="3"/>
        <v>MZ071104</v>
      </c>
    </row>
    <row r="61" spans="1:37" x14ac:dyDescent="0.2">
      <c r="A61" s="58">
        <v>45292</v>
      </c>
      <c r="B61" s="49" t="s">
        <v>209</v>
      </c>
      <c r="C61" s="49" t="s">
        <v>475</v>
      </c>
      <c r="D61" s="49" t="s">
        <v>475</v>
      </c>
      <c r="E61" s="49" t="s">
        <v>1359</v>
      </c>
      <c r="F61" s="49" t="s">
        <v>115</v>
      </c>
      <c r="G61" s="49" t="s">
        <v>122</v>
      </c>
      <c r="H61" s="49" t="s">
        <v>117</v>
      </c>
      <c r="I61" s="49" t="s">
        <v>124</v>
      </c>
      <c r="J61" s="49" t="s">
        <v>1350</v>
      </c>
      <c r="R61" s="49">
        <v>29</v>
      </c>
      <c r="S61" s="49">
        <v>31</v>
      </c>
      <c r="U61" s="49">
        <v>0</v>
      </c>
      <c r="V61" s="49">
        <v>0</v>
      </c>
      <c r="X61" s="49">
        <v>0</v>
      </c>
      <c r="Y61" s="49">
        <v>0</v>
      </c>
      <c r="AA61" s="49">
        <v>60</v>
      </c>
      <c r="AC61" s="1">
        <f>IF(ISBLANK(education[[#This Row],[total_boys]]),SUM(education[[#This Row],[boys_0-5_reached]],education[[#This Row],[boys_6-12_reached]],education[[#This Row],[boys_13-18_reached]]),education[[#This Row],[total_boys]])</f>
        <v>29</v>
      </c>
      <c r="AD61" s="1">
        <f>IF(ISBLANK(education[[#This Row],[total_girls]]),SUM(education[[#This Row],[girls_0-5_reached]],education[[#This Row],[girls_6-12_reached]],education[[#This Row],[girls_13-18_reached]]),education[[#This Row],[total_girls]])</f>
        <v>31</v>
      </c>
      <c r="AE61" s="1">
        <f>IF(ISBLANK(education[[#This Row],[total_children]]),SUM(education[[#This Row],[calc_boys]],education[[#This Row],[calc_girls]]),education[[#This Row],[total_children]])</f>
        <v>60</v>
      </c>
      <c r="AF61" s="1">
        <f>IF(ISBLANK(education[[#This Row],[total_pwd]]),SUM(education[[#This Row],[total_pwd_men]],education[[#This Row],[total_pwd_women]]),education[[#This Row],[total_pwd]])</f>
        <v>0</v>
      </c>
      <c r="AG61" s="1">
        <f>IF(ISBLANK(education[[#This Row],[total_adults]]),SUM(education[[#This Row],[total_men]],education[[#This Row],[total_women]]),education[[#This Row],[total_adults]])</f>
        <v>0</v>
      </c>
      <c r="AH61" s="1">
        <f>IF(ISBLANK(education[[#This Row],[total_beneficiaries_reached]]),SUM(education[[#This Row],[calc_children]],education[[#This Row],[calc_adults]]),education[[#This Row],[total_beneficiaries_reached]])</f>
        <v>60</v>
      </c>
      <c r="AI61" s="49" t="str">
        <f ca="1">IF(B61="","",OFFSET(table_admin1[[#Headers],[ADM1_PT]],MATCH(B61,admin1,0),1))</f>
        <v>MZ07</v>
      </c>
      <c r="AJ61" s="49" t="str">
        <f t="shared" ca="1" si="2"/>
        <v>MZ0711</v>
      </c>
      <c r="AK61" s="49" t="str">
        <f t="shared" ca="1" si="3"/>
        <v>MZ071104</v>
      </c>
    </row>
    <row r="62" spans="1:37" x14ac:dyDescent="0.2">
      <c r="A62" s="58">
        <v>45292</v>
      </c>
      <c r="B62" s="49" t="s">
        <v>209</v>
      </c>
      <c r="C62" s="49" t="s">
        <v>475</v>
      </c>
      <c r="D62" s="49" t="s">
        <v>475</v>
      </c>
      <c r="E62" s="49" t="s">
        <v>1360</v>
      </c>
      <c r="F62" s="49" t="s">
        <v>115</v>
      </c>
      <c r="G62" s="49" t="s">
        <v>122</v>
      </c>
      <c r="H62" s="49" t="s">
        <v>117</v>
      </c>
      <c r="I62" s="49" t="s">
        <v>124</v>
      </c>
      <c r="J62" s="49" t="s">
        <v>1350</v>
      </c>
      <c r="R62" s="49">
        <v>10</v>
      </c>
      <c r="S62" s="49">
        <v>36</v>
      </c>
      <c r="U62" s="49">
        <v>0</v>
      </c>
      <c r="V62" s="49">
        <v>0</v>
      </c>
      <c r="X62" s="49">
        <v>0</v>
      </c>
      <c r="Y62" s="49">
        <v>0</v>
      </c>
      <c r="AA62" s="49">
        <v>46</v>
      </c>
      <c r="AC62" s="1">
        <f>IF(ISBLANK(education[[#This Row],[total_boys]]),SUM(education[[#This Row],[boys_0-5_reached]],education[[#This Row],[boys_6-12_reached]],education[[#This Row],[boys_13-18_reached]]),education[[#This Row],[total_boys]])</f>
        <v>10</v>
      </c>
      <c r="AD62" s="1">
        <f>IF(ISBLANK(education[[#This Row],[total_girls]]),SUM(education[[#This Row],[girls_0-5_reached]],education[[#This Row],[girls_6-12_reached]],education[[#This Row],[girls_13-18_reached]]),education[[#This Row],[total_girls]])</f>
        <v>36</v>
      </c>
      <c r="AE62" s="1">
        <f>IF(ISBLANK(education[[#This Row],[total_children]]),SUM(education[[#This Row],[calc_boys]],education[[#This Row],[calc_girls]]),education[[#This Row],[total_children]])</f>
        <v>46</v>
      </c>
      <c r="AF62" s="1">
        <f>IF(ISBLANK(education[[#This Row],[total_pwd]]),SUM(education[[#This Row],[total_pwd_men]],education[[#This Row],[total_pwd_women]]),education[[#This Row],[total_pwd]])</f>
        <v>0</v>
      </c>
      <c r="AG62" s="1">
        <f>IF(ISBLANK(education[[#This Row],[total_adults]]),SUM(education[[#This Row],[total_men]],education[[#This Row],[total_women]]),education[[#This Row],[total_adults]])</f>
        <v>0</v>
      </c>
      <c r="AH62" s="1">
        <f>IF(ISBLANK(education[[#This Row],[total_beneficiaries_reached]]),SUM(education[[#This Row],[calc_children]],education[[#This Row],[calc_adults]]),education[[#This Row],[total_beneficiaries_reached]])</f>
        <v>46</v>
      </c>
      <c r="AI62" s="49" t="str">
        <f ca="1">IF(B62="","",OFFSET(table_admin1[[#Headers],[ADM1_PT]],MATCH(B62,admin1,0),1))</f>
        <v>MZ07</v>
      </c>
      <c r="AJ62" s="49" t="str">
        <f t="shared" ca="1" si="2"/>
        <v>MZ0711</v>
      </c>
      <c r="AK62" s="49" t="str">
        <f t="shared" ca="1" si="3"/>
        <v>MZ071104</v>
      </c>
    </row>
    <row r="63" spans="1:37" x14ac:dyDescent="0.2">
      <c r="A63" s="58">
        <v>45292</v>
      </c>
      <c r="B63" s="49" t="s">
        <v>209</v>
      </c>
      <c r="C63" s="49" t="s">
        <v>475</v>
      </c>
      <c r="D63" s="49" t="s">
        <v>475</v>
      </c>
      <c r="E63" s="49" t="s">
        <v>1361</v>
      </c>
      <c r="F63" s="49" t="s">
        <v>115</v>
      </c>
      <c r="G63" s="49" t="s">
        <v>122</v>
      </c>
      <c r="H63" s="49" t="s">
        <v>117</v>
      </c>
      <c r="I63" s="49" t="s">
        <v>124</v>
      </c>
      <c r="J63" s="49" t="s">
        <v>1350</v>
      </c>
      <c r="R63" s="49">
        <v>22</v>
      </c>
      <c r="S63" s="49">
        <v>11</v>
      </c>
      <c r="U63" s="49">
        <v>0</v>
      </c>
      <c r="V63" s="49">
        <v>0</v>
      </c>
      <c r="X63" s="49">
        <v>0</v>
      </c>
      <c r="Y63" s="49">
        <v>0</v>
      </c>
      <c r="AA63" s="49">
        <v>33</v>
      </c>
      <c r="AC63" s="1">
        <f>IF(ISBLANK(education[[#This Row],[total_boys]]),SUM(education[[#This Row],[boys_0-5_reached]],education[[#This Row],[boys_6-12_reached]],education[[#This Row],[boys_13-18_reached]]),education[[#This Row],[total_boys]])</f>
        <v>22</v>
      </c>
      <c r="AD63" s="1">
        <f>IF(ISBLANK(education[[#This Row],[total_girls]]),SUM(education[[#This Row],[girls_0-5_reached]],education[[#This Row],[girls_6-12_reached]],education[[#This Row],[girls_13-18_reached]]),education[[#This Row],[total_girls]])</f>
        <v>11</v>
      </c>
      <c r="AE63" s="1">
        <f>IF(ISBLANK(education[[#This Row],[total_children]]),SUM(education[[#This Row],[calc_boys]],education[[#This Row],[calc_girls]]),education[[#This Row],[total_children]])</f>
        <v>33</v>
      </c>
      <c r="AF63" s="1">
        <f>IF(ISBLANK(education[[#This Row],[total_pwd]]),SUM(education[[#This Row],[total_pwd_men]],education[[#This Row],[total_pwd_women]]),education[[#This Row],[total_pwd]])</f>
        <v>0</v>
      </c>
      <c r="AG63" s="1">
        <f>IF(ISBLANK(education[[#This Row],[total_adults]]),SUM(education[[#This Row],[total_men]],education[[#This Row],[total_women]]),education[[#This Row],[total_adults]])</f>
        <v>0</v>
      </c>
      <c r="AH63" s="1">
        <f>IF(ISBLANK(education[[#This Row],[total_beneficiaries_reached]]),SUM(education[[#This Row],[calc_children]],education[[#This Row],[calc_adults]]),education[[#This Row],[total_beneficiaries_reached]])</f>
        <v>33</v>
      </c>
      <c r="AI63" s="49" t="str">
        <f ca="1">IF(B63="","",OFFSET(table_admin1[[#Headers],[ADM1_PT]],MATCH(B63,admin1,0),1))</f>
        <v>MZ07</v>
      </c>
      <c r="AJ63" s="49" t="str">
        <f t="shared" ca="1" si="2"/>
        <v>MZ0711</v>
      </c>
      <c r="AK63" s="49" t="str">
        <f t="shared" ca="1" si="3"/>
        <v>MZ071104</v>
      </c>
    </row>
    <row r="64" spans="1:37" x14ac:dyDescent="0.2">
      <c r="A64" s="58">
        <v>45292</v>
      </c>
      <c r="B64" s="49" t="s">
        <v>209</v>
      </c>
      <c r="C64" s="49" t="s">
        <v>475</v>
      </c>
      <c r="D64" s="49" t="s">
        <v>475</v>
      </c>
      <c r="E64" s="49" t="s">
        <v>1362</v>
      </c>
      <c r="F64" s="49" t="s">
        <v>115</v>
      </c>
      <c r="G64" s="49" t="s">
        <v>122</v>
      </c>
      <c r="H64" s="49" t="s">
        <v>117</v>
      </c>
      <c r="I64" s="49" t="s">
        <v>124</v>
      </c>
      <c r="J64" s="49" t="s">
        <v>1350</v>
      </c>
      <c r="R64" s="49">
        <v>37</v>
      </c>
      <c r="S64" s="49">
        <v>13</v>
      </c>
      <c r="U64" s="49">
        <v>0</v>
      </c>
      <c r="V64" s="49">
        <v>0</v>
      </c>
      <c r="X64" s="49">
        <v>0</v>
      </c>
      <c r="Y64" s="49">
        <v>0</v>
      </c>
      <c r="AA64" s="49">
        <v>50</v>
      </c>
      <c r="AC64" s="1">
        <f>IF(ISBLANK(education[[#This Row],[total_boys]]),SUM(education[[#This Row],[boys_0-5_reached]],education[[#This Row],[boys_6-12_reached]],education[[#This Row],[boys_13-18_reached]]),education[[#This Row],[total_boys]])</f>
        <v>37</v>
      </c>
      <c r="AD64" s="1">
        <f>IF(ISBLANK(education[[#This Row],[total_girls]]),SUM(education[[#This Row],[girls_0-5_reached]],education[[#This Row],[girls_6-12_reached]],education[[#This Row],[girls_13-18_reached]]),education[[#This Row],[total_girls]])</f>
        <v>13</v>
      </c>
      <c r="AE64" s="1">
        <f>IF(ISBLANK(education[[#This Row],[total_children]]),SUM(education[[#This Row],[calc_boys]],education[[#This Row],[calc_girls]]),education[[#This Row],[total_children]])</f>
        <v>50</v>
      </c>
      <c r="AF64" s="1">
        <f>IF(ISBLANK(education[[#This Row],[total_pwd]]),SUM(education[[#This Row],[total_pwd_men]],education[[#This Row],[total_pwd_women]]),education[[#This Row],[total_pwd]])</f>
        <v>0</v>
      </c>
      <c r="AG64" s="1">
        <f>IF(ISBLANK(education[[#This Row],[total_adults]]),SUM(education[[#This Row],[total_men]],education[[#This Row],[total_women]]),education[[#This Row],[total_adults]])</f>
        <v>0</v>
      </c>
      <c r="AH64" s="1">
        <f>IF(ISBLANK(education[[#This Row],[total_beneficiaries_reached]]),SUM(education[[#This Row],[calc_children]],education[[#This Row],[calc_adults]]),education[[#This Row],[total_beneficiaries_reached]])</f>
        <v>50</v>
      </c>
      <c r="AI64" s="49" t="str">
        <f ca="1">IF(B64="","",OFFSET(table_admin1[[#Headers],[ADM1_PT]],MATCH(B64,admin1,0),1))</f>
        <v>MZ07</v>
      </c>
      <c r="AJ64" s="49" t="str">
        <f t="shared" ca="1" si="2"/>
        <v>MZ0711</v>
      </c>
      <c r="AK64" s="49" t="str">
        <f t="shared" ca="1" si="3"/>
        <v>MZ071104</v>
      </c>
    </row>
    <row r="65" spans="1:37" x14ac:dyDescent="0.2">
      <c r="A65" s="58">
        <v>45292</v>
      </c>
      <c r="B65" s="49" t="s">
        <v>209</v>
      </c>
      <c r="C65" s="49" t="s">
        <v>475</v>
      </c>
      <c r="D65" s="49" t="s">
        <v>475</v>
      </c>
      <c r="E65" s="49" t="s">
        <v>1363</v>
      </c>
      <c r="F65" s="49" t="s">
        <v>115</v>
      </c>
      <c r="G65" s="49" t="s">
        <v>122</v>
      </c>
      <c r="H65" s="49" t="s">
        <v>117</v>
      </c>
      <c r="I65" s="49" t="s">
        <v>124</v>
      </c>
      <c r="J65" s="49" t="s">
        <v>1350</v>
      </c>
      <c r="R65" s="49">
        <v>0</v>
      </c>
      <c r="S65" s="49">
        <v>0</v>
      </c>
      <c r="U65" s="49">
        <v>0</v>
      </c>
      <c r="V65" s="49">
        <v>0</v>
      </c>
      <c r="X65" s="49">
        <v>0</v>
      </c>
      <c r="Y65" s="49">
        <v>0</v>
      </c>
      <c r="AA65" s="49">
        <v>0</v>
      </c>
      <c r="AC65" s="1">
        <f>IF(ISBLANK(education[[#This Row],[total_boys]]),SUM(education[[#This Row],[boys_0-5_reached]],education[[#This Row],[boys_6-12_reached]],education[[#This Row],[boys_13-18_reached]]),education[[#This Row],[total_boys]])</f>
        <v>0</v>
      </c>
      <c r="AD65" s="1">
        <f>IF(ISBLANK(education[[#This Row],[total_girls]]),SUM(education[[#This Row],[girls_0-5_reached]],education[[#This Row],[girls_6-12_reached]],education[[#This Row],[girls_13-18_reached]]),education[[#This Row],[total_girls]])</f>
        <v>0</v>
      </c>
      <c r="AE65" s="1">
        <f>IF(ISBLANK(education[[#This Row],[total_children]]),SUM(education[[#This Row],[calc_boys]],education[[#This Row],[calc_girls]]),education[[#This Row],[total_children]])</f>
        <v>0</v>
      </c>
      <c r="AF65" s="1">
        <f>IF(ISBLANK(education[[#This Row],[total_pwd]]),SUM(education[[#This Row],[total_pwd_men]],education[[#This Row],[total_pwd_women]]),education[[#This Row],[total_pwd]])</f>
        <v>0</v>
      </c>
      <c r="AG65" s="1">
        <f>IF(ISBLANK(education[[#This Row],[total_adults]]),SUM(education[[#This Row],[total_men]],education[[#This Row],[total_women]]),education[[#This Row],[total_adults]])</f>
        <v>0</v>
      </c>
      <c r="AH65" s="1">
        <f>IF(ISBLANK(education[[#This Row],[total_beneficiaries_reached]]),SUM(education[[#This Row],[calc_children]],education[[#This Row],[calc_adults]]),education[[#This Row],[total_beneficiaries_reached]])</f>
        <v>0</v>
      </c>
      <c r="AI65" s="49" t="str">
        <f ca="1">IF(B65="","",OFFSET(table_admin1[[#Headers],[ADM1_PT]],MATCH(B65,admin1,0),1))</f>
        <v>MZ07</v>
      </c>
      <c r="AJ65" s="49" t="str">
        <f t="shared" ca="1" si="2"/>
        <v>MZ0711</v>
      </c>
      <c r="AK65" s="49" t="str">
        <f t="shared" ca="1" si="3"/>
        <v>MZ071104</v>
      </c>
    </row>
    <row r="66" spans="1:37" x14ac:dyDescent="0.2">
      <c r="A66" s="58">
        <v>45292</v>
      </c>
      <c r="B66" s="49" t="s">
        <v>209</v>
      </c>
      <c r="C66" s="49" t="s">
        <v>475</v>
      </c>
      <c r="D66" s="49" t="s">
        <v>475</v>
      </c>
      <c r="E66" s="49" t="s">
        <v>1364</v>
      </c>
      <c r="F66" s="49" t="s">
        <v>115</v>
      </c>
      <c r="G66" s="49" t="s">
        <v>122</v>
      </c>
      <c r="H66" s="49" t="s">
        <v>117</v>
      </c>
      <c r="I66" s="49" t="s">
        <v>124</v>
      </c>
      <c r="J66" s="49" t="s">
        <v>1350</v>
      </c>
      <c r="R66" s="49">
        <v>10</v>
      </c>
      <c r="S66" s="49">
        <v>8</v>
      </c>
      <c r="U66" s="49">
        <v>0</v>
      </c>
      <c r="V66" s="49">
        <v>0</v>
      </c>
      <c r="X66" s="49">
        <v>0</v>
      </c>
      <c r="Y66" s="49">
        <v>0</v>
      </c>
      <c r="AA66" s="49">
        <v>18</v>
      </c>
      <c r="AC66" s="1">
        <f>IF(ISBLANK(education[[#This Row],[total_boys]]),SUM(education[[#This Row],[boys_0-5_reached]],education[[#This Row],[boys_6-12_reached]],education[[#This Row],[boys_13-18_reached]]),education[[#This Row],[total_boys]])</f>
        <v>10</v>
      </c>
      <c r="AD66" s="1">
        <f>IF(ISBLANK(education[[#This Row],[total_girls]]),SUM(education[[#This Row],[girls_0-5_reached]],education[[#This Row],[girls_6-12_reached]],education[[#This Row],[girls_13-18_reached]]),education[[#This Row],[total_girls]])</f>
        <v>8</v>
      </c>
      <c r="AE66" s="1">
        <f>IF(ISBLANK(education[[#This Row],[total_children]]),SUM(education[[#This Row],[calc_boys]],education[[#This Row],[calc_girls]]),education[[#This Row],[total_children]])</f>
        <v>18</v>
      </c>
      <c r="AF66" s="1">
        <f>IF(ISBLANK(education[[#This Row],[total_pwd]]),SUM(education[[#This Row],[total_pwd_men]],education[[#This Row],[total_pwd_women]]),education[[#This Row],[total_pwd]])</f>
        <v>0</v>
      </c>
      <c r="AG66" s="1">
        <f>IF(ISBLANK(education[[#This Row],[total_adults]]),SUM(education[[#This Row],[total_men]],education[[#This Row],[total_women]]),education[[#This Row],[total_adults]])</f>
        <v>0</v>
      </c>
      <c r="AH66" s="1">
        <f>IF(ISBLANK(education[[#This Row],[total_beneficiaries_reached]]),SUM(education[[#This Row],[calc_children]],education[[#This Row],[calc_adults]]),education[[#This Row],[total_beneficiaries_reached]])</f>
        <v>18</v>
      </c>
      <c r="AI66" s="49" t="str">
        <f ca="1">IF(B66="","",OFFSET(table_admin1[[#Headers],[ADM1_PT]],MATCH(B66,admin1,0),1))</f>
        <v>MZ07</v>
      </c>
      <c r="AJ66" s="49" t="str">
        <f t="shared" ca="1" si="2"/>
        <v>MZ0711</v>
      </c>
      <c r="AK66" s="49" t="str">
        <f t="shared" ca="1" si="3"/>
        <v>MZ071104</v>
      </c>
    </row>
    <row r="67" spans="1:37" x14ac:dyDescent="0.2">
      <c r="A67" s="58">
        <v>45292</v>
      </c>
      <c r="B67" s="49" t="s">
        <v>209</v>
      </c>
      <c r="C67" s="49" t="s">
        <v>475</v>
      </c>
      <c r="D67" s="49" t="s">
        <v>475</v>
      </c>
      <c r="E67" s="49" t="s">
        <v>1365</v>
      </c>
      <c r="F67" s="49" t="s">
        <v>115</v>
      </c>
      <c r="G67" s="49" t="s">
        <v>122</v>
      </c>
      <c r="H67" s="49" t="s">
        <v>117</v>
      </c>
      <c r="I67" s="49" t="s">
        <v>124</v>
      </c>
      <c r="J67" s="49" t="s">
        <v>1350</v>
      </c>
      <c r="R67" s="49">
        <v>14</v>
      </c>
      <c r="S67" s="49">
        <v>34</v>
      </c>
      <c r="U67" s="49">
        <v>0</v>
      </c>
      <c r="V67" s="49">
        <v>0</v>
      </c>
      <c r="X67" s="49">
        <v>0</v>
      </c>
      <c r="Y67" s="49">
        <v>0</v>
      </c>
      <c r="AA67" s="49">
        <v>48</v>
      </c>
      <c r="AC67" s="1">
        <f>IF(ISBLANK(education[[#This Row],[total_boys]]),SUM(education[[#This Row],[boys_0-5_reached]],education[[#This Row],[boys_6-12_reached]],education[[#This Row],[boys_13-18_reached]]),education[[#This Row],[total_boys]])</f>
        <v>14</v>
      </c>
      <c r="AD67" s="1">
        <f>IF(ISBLANK(education[[#This Row],[total_girls]]),SUM(education[[#This Row],[girls_0-5_reached]],education[[#This Row],[girls_6-12_reached]],education[[#This Row],[girls_13-18_reached]]),education[[#This Row],[total_girls]])</f>
        <v>34</v>
      </c>
      <c r="AE67" s="1">
        <f>IF(ISBLANK(education[[#This Row],[total_children]]),SUM(education[[#This Row],[calc_boys]],education[[#This Row],[calc_girls]]),education[[#This Row],[total_children]])</f>
        <v>48</v>
      </c>
      <c r="AF67" s="1">
        <f>IF(ISBLANK(education[[#This Row],[total_pwd]]),SUM(education[[#This Row],[total_pwd_men]],education[[#This Row],[total_pwd_women]]),education[[#This Row],[total_pwd]])</f>
        <v>0</v>
      </c>
      <c r="AG67" s="1">
        <f>IF(ISBLANK(education[[#This Row],[total_adults]]),SUM(education[[#This Row],[total_men]],education[[#This Row],[total_women]]),education[[#This Row],[total_adults]])</f>
        <v>0</v>
      </c>
      <c r="AH67" s="1">
        <f>IF(ISBLANK(education[[#This Row],[total_beneficiaries_reached]]),SUM(education[[#This Row],[calc_children]],education[[#This Row],[calc_adults]]),education[[#This Row],[total_beneficiaries_reached]])</f>
        <v>48</v>
      </c>
      <c r="AI67" s="49" t="str">
        <f ca="1">IF(B67="","",OFFSET(table_admin1[[#Headers],[ADM1_PT]],MATCH(B67,admin1,0),1))</f>
        <v>MZ07</v>
      </c>
      <c r="AJ67" s="49" t="str">
        <f t="shared" ca="1" si="2"/>
        <v>MZ0711</v>
      </c>
      <c r="AK67" s="49" t="str">
        <f t="shared" ca="1" si="3"/>
        <v>MZ071104</v>
      </c>
    </row>
    <row r="68" spans="1:37" x14ac:dyDescent="0.2">
      <c r="A68" s="58">
        <v>45323</v>
      </c>
      <c r="B68" s="49" t="s">
        <v>120</v>
      </c>
      <c r="C68" s="49" t="s">
        <v>127</v>
      </c>
      <c r="D68" s="49" t="s">
        <v>127</v>
      </c>
      <c r="E68" s="49" t="s">
        <v>1366</v>
      </c>
      <c r="F68" s="49" t="s">
        <v>115</v>
      </c>
      <c r="G68" s="49" t="s">
        <v>122</v>
      </c>
      <c r="H68" s="49" t="s">
        <v>117</v>
      </c>
      <c r="I68" s="49" t="s">
        <v>118</v>
      </c>
      <c r="J68" s="49" t="s">
        <v>1335</v>
      </c>
      <c r="K68" s="49" t="s">
        <v>119</v>
      </c>
      <c r="R68" s="49">
        <v>138</v>
      </c>
      <c r="S68" s="49">
        <v>208</v>
      </c>
      <c r="U68" s="49">
        <v>0</v>
      </c>
      <c r="V68" s="49">
        <v>0</v>
      </c>
      <c r="X68" s="49">
        <v>0</v>
      </c>
      <c r="Y68" s="49">
        <v>0</v>
      </c>
      <c r="AA68" s="49">
        <v>346</v>
      </c>
      <c r="AC68" s="1">
        <f>IF(ISBLANK(education[[#This Row],[total_boys]]),SUM(education[[#This Row],[boys_0-5_reached]],education[[#This Row],[boys_6-12_reached]],education[[#This Row],[boys_13-18_reached]]),education[[#This Row],[total_boys]])</f>
        <v>138</v>
      </c>
      <c r="AD68" s="1">
        <f>IF(ISBLANK(education[[#This Row],[total_girls]]),SUM(education[[#This Row],[girls_0-5_reached]],education[[#This Row],[girls_6-12_reached]],education[[#This Row],[girls_13-18_reached]]),education[[#This Row],[total_girls]])</f>
        <v>208</v>
      </c>
      <c r="AE68" s="1">
        <f>IF(ISBLANK(education[[#This Row],[total_children]]),SUM(education[[#This Row],[calc_boys]],education[[#This Row],[calc_girls]]),education[[#This Row],[total_children]])</f>
        <v>346</v>
      </c>
      <c r="AF68" s="1">
        <f>IF(ISBLANK(education[[#This Row],[total_pwd]]),SUM(education[[#This Row],[total_pwd_men]],education[[#This Row],[total_pwd_women]]),education[[#This Row],[total_pwd]])</f>
        <v>0</v>
      </c>
      <c r="AG68" s="1">
        <f>IF(ISBLANK(education[[#This Row],[total_adults]]),SUM(education[[#This Row],[total_men]],education[[#This Row],[total_women]]),education[[#This Row],[total_adults]])</f>
        <v>0</v>
      </c>
      <c r="AH68" s="1">
        <f>IF(ISBLANK(education[[#This Row],[total_beneficiaries_reached]]),SUM(education[[#This Row],[calc_children]],education[[#This Row],[calc_adults]]),education[[#This Row],[total_beneficiaries_reached]])</f>
        <v>346</v>
      </c>
      <c r="AI68" s="49" t="str">
        <f ca="1">IF(B68="","",OFFSET(table_admin1[[#Headers],[ADM1_PT]],MATCH(B68,admin1,0),1))</f>
        <v>MZ01</v>
      </c>
      <c r="AJ68" s="49" t="str">
        <f t="shared" ca="1" si="2"/>
        <v>MZ0101</v>
      </c>
      <c r="AK68" s="49" t="str">
        <f t="shared" ca="1" si="3"/>
        <v>MZ010101</v>
      </c>
    </row>
    <row r="69" spans="1:37" x14ac:dyDescent="0.2">
      <c r="A69" s="58">
        <v>45323</v>
      </c>
      <c r="B69" s="49" t="s">
        <v>120</v>
      </c>
      <c r="C69" s="49" t="s">
        <v>127</v>
      </c>
      <c r="D69" s="49" t="s">
        <v>127</v>
      </c>
      <c r="E69" s="49" t="s">
        <v>1367</v>
      </c>
      <c r="F69" s="49" t="s">
        <v>115</v>
      </c>
      <c r="G69" s="49" t="s">
        <v>122</v>
      </c>
      <c r="H69" s="49" t="s">
        <v>117</v>
      </c>
      <c r="I69" s="49" t="s">
        <v>118</v>
      </c>
      <c r="J69" s="49" t="s">
        <v>1335</v>
      </c>
      <c r="K69" s="49" t="s">
        <v>119</v>
      </c>
      <c r="R69" s="49">
        <v>275</v>
      </c>
      <c r="S69" s="49">
        <v>413</v>
      </c>
      <c r="U69" s="49">
        <v>0</v>
      </c>
      <c r="V69" s="49">
        <v>0</v>
      </c>
      <c r="X69" s="49">
        <v>0</v>
      </c>
      <c r="Y69" s="49">
        <v>0</v>
      </c>
      <c r="AA69" s="49">
        <v>688</v>
      </c>
      <c r="AC69" s="1">
        <f>IF(ISBLANK(education[[#This Row],[total_boys]]),SUM(education[[#This Row],[boys_0-5_reached]],education[[#This Row],[boys_6-12_reached]],education[[#This Row],[boys_13-18_reached]]),education[[#This Row],[total_boys]])</f>
        <v>275</v>
      </c>
      <c r="AD69" s="1">
        <f>IF(ISBLANK(education[[#This Row],[total_girls]]),SUM(education[[#This Row],[girls_0-5_reached]],education[[#This Row],[girls_6-12_reached]],education[[#This Row],[girls_13-18_reached]]),education[[#This Row],[total_girls]])</f>
        <v>413</v>
      </c>
      <c r="AE69" s="1">
        <f>IF(ISBLANK(education[[#This Row],[total_children]]),SUM(education[[#This Row],[calc_boys]],education[[#This Row],[calc_girls]]),education[[#This Row],[total_children]])</f>
        <v>688</v>
      </c>
      <c r="AF69" s="1">
        <f>IF(ISBLANK(education[[#This Row],[total_pwd]]),SUM(education[[#This Row],[total_pwd_men]],education[[#This Row],[total_pwd_women]]),education[[#This Row],[total_pwd]])</f>
        <v>0</v>
      </c>
      <c r="AG69" s="1">
        <f>IF(ISBLANK(education[[#This Row],[total_adults]]),SUM(education[[#This Row],[total_men]],education[[#This Row],[total_women]]),education[[#This Row],[total_adults]])</f>
        <v>0</v>
      </c>
      <c r="AH69" s="1">
        <f>IF(ISBLANK(education[[#This Row],[total_beneficiaries_reached]]),SUM(education[[#This Row],[calc_children]],education[[#This Row],[calc_adults]]),education[[#This Row],[total_beneficiaries_reached]])</f>
        <v>688</v>
      </c>
      <c r="AI69" s="49" t="str">
        <f ca="1">IF(B69="","",OFFSET(table_admin1[[#Headers],[ADM1_PT]],MATCH(B69,admin1,0),1))</f>
        <v>MZ01</v>
      </c>
      <c r="AJ69" s="49" t="str">
        <f t="shared" ca="1" si="2"/>
        <v>MZ0101</v>
      </c>
      <c r="AK69" s="49" t="str">
        <f t="shared" ca="1" si="3"/>
        <v>MZ010101</v>
      </c>
    </row>
    <row r="70" spans="1:37" x14ac:dyDescent="0.2">
      <c r="A70" s="58">
        <v>45323</v>
      </c>
      <c r="B70" s="49" t="s">
        <v>120</v>
      </c>
      <c r="C70" s="49" t="s">
        <v>127</v>
      </c>
      <c r="D70" s="49" t="s">
        <v>127</v>
      </c>
      <c r="E70" s="49" t="s">
        <v>1368</v>
      </c>
      <c r="F70" s="49" t="s">
        <v>115</v>
      </c>
      <c r="G70" s="49" t="s">
        <v>122</v>
      </c>
      <c r="H70" s="49" t="s">
        <v>117</v>
      </c>
      <c r="I70" s="49" t="s">
        <v>118</v>
      </c>
      <c r="J70" s="49" t="s">
        <v>1335</v>
      </c>
      <c r="K70" s="49" t="s">
        <v>119</v>
      </c>
      <c r="R70" s="49">
        <v>53</v>
      </c>
      <c r="S70" s="49">
        <v>80</v>
      </c>
      <c r="U70" s="49">
        <v>0</v>
      </c>
      <c r="V70" s="49">
        <v>0</v>
      </c>
      <c r="X70" s="49">
        <v>0</v>
      </c>
      <c r="Y70" s="49">
        <v>0</v>
      </c>
      <c r="AA70" s="49">
        <v>133</v>
      </c>
      <c r="AC70" s="1">
        <f>IF(ISBLANK(education[[#This Row],[total_boys]]),SUM(education[[#This Row],[boys_0-5_reached]],education[[#This Row],[boys_6-12_reached]],education[[#This Row],[boys_13-18_reached]]),education[[#This Row],[total_boys]])</f>
        <v>53</v>
      </c>
      <c r="AD70" s="1">
        <f>IF(ISBLANK(education[[#This Row],[total_girls]]),SUM(education[[#This Row],[girls_0-5_reached]],education[[#This Row],[girls_6-12_reached]],education[[#This Row],[girls_13-18_reached]]),education[[#This Row],[total_girls]])</f>
        <v>80</v>
      </c>
      <c r="AE70" s="1">
        <f>IF(ISBLANK(education[[#This Row],[total_children]]),SUM(education[[#This Row],[calc_boys]],education[[#This Row],[calc_girls]]),education[[#This Row],[total_children]])</f>
        <v>133</v>
      </c>
      <c r="AF70" s="1">
        <f>IF(ISBLANK(education[[#This Row],[total_pwd]]),SUM(education[[#This Row],[total_pwd_men]],education[[#This Row],[total_pwd_women]]),education[[#This Row],[total_pwd]])</f>
        <v>0</v>
      </c>
      <c r="AG70" s="1">
        <f>IF(ISBLANK(education[[#This Row],[total_adults]]),SUM(education[[#This Row],[total_men]],education[[#This Row],[total_women]]),education[[#This Row],[total_adults]])</f>
        <v>0</v>
      </c>
      <c r="AH70" s="1">
        <f>IF(ISBLANK(education[[#This Row],[total_beneficiaries_reached]]),SUM(education[[#This Row],[calc_children]],education[[#This Row],[calc_adults]]),education[[#This Row],[total_beneficiaries_reached]])</f>
        <v>133</v>
      </c>
      <c r="AI70" s="49" t="str">
        <f ca="1">IF(B70="","",OFFSET(table_admin1[[#Headers],[ADM1_PT]],MATCH(B70,admin1,0),1))</f>
        <v>MZ01</v>
      </c>
      <c r="AJ70" s="49" t="str">
        <f t="shared" ca="1" si="2"/>
        <v>MZ0101</v>
      </c>
      <c r="AK70" s="49" t="str">
        <f t="shared" ca="1" si="3"/>
        <v>MZ010101</v>
      </c>
    </row>
    <row r="71" spans="1:37" x14ac:dyDescent="0.2">
      <c r="A71" s="58">
        <v>45323</v>
      </c>
      <c r="B71" s="49" t="s">
        <v>120</v>
      </c>
      <c r="C71" s="49" t="s">
        <v>127</v>
      </c>
      <c r="D71" s="49" t="s">
        <v>127</v>
      </c>
      <c r="E71" s="49" t="s">
        <v>1369</v>
      </c>
      <c r="F71" s="49" t="s">
        <v>115</v>
      </c>
      <c r="G71" s="49" t="s">
        <v>122</v>
      </c>
      <c r="H71" s="49" t="s">
        <v>117</v>
      </c>
      <c r="I71" s="49" t="s">
        <v>118</v>
      </c>
      <c r="J71" s="49" t="s">
        <v>1335</v>
      </c>
      <c r="K71" s="49" t="s">
        <v>119</v>
      </c>
      <c r="R71" s="49">
        <v>89</v>
      </c>
      <c r="S71" s="49">
        <v>133</v>
      </c>
      <c r="U71" s="49">
        <v>0</v>
      </c>
      <c r="V71" s="49">
        <v>0</v>
      </c>
      <c r="X71" s="49">
        <v>0</v>
      </c>
      <c r="Y71" s="49">
        <v>0</v>
      </c>
      <c r="AA71" s="49">
        <v>222</v>
      </c>
      <c r="AC71" s="1">
        <f>IF(ISBLANK(education[[#This Row],[total_boys]]),SUM(education[[#This Row],[boys_0-5_reached]],education[[#This Row],[boys_6-12_reached]],education[[#This Row],[boys_13-18_reached]]),education[[#This Row],[total_boys]])</f>
        <v>89</v>
      </c>
      <c r="AD71" s="1">
        <f>IF(ISBLANK(education[[#This Row],[total_girls]]),SUM(education[[#This Row],[girls_0-5_reached]],education[[#This Row],[girls_6-12_reached]],education[[#This Row],[girls_13-18_reached]]),education[[#This Row],[total_girls]])</f>
        <v>133</v>
      </c>
      <c r="AE71" s="1">
        <f>IF(ISBLANK(education[[#This Row],[total_children]]),SUM(education[[#This Row],[calc_boys]],education[[#This Row],[calc_girls]]),education[[#This Row],[total_children]])</f>
        <v>222</v>
      </c>
      <c r="AF71" s="1">
        <f>IF(ISBLANK(education[[#This Row],[total_pwd]]),SUM(education[[#This Row],[total_pwd_men]],education[[#This Row],[total_pwd_women]]),education[[#This Row],[total_pwd]])</f>
        <v>0</v>
      </c>
      <c r="AG71" s="1">
        <f>IF(ISBLANK(education[[#This Row],[total_adults]]),SUM(education[[#This Row],[total_men]],education[[#This Row],[total_women]]),education[[#This Row],[total_adults]])</f>
        <v>0</v>
      </c>
      <c r="AH71" s="1">
        <f>IF(ISBLANK(education[[#This Row],[total_beneficiaries_reached]]),SUM(education[[#This Row],[calc_children]],education[[#This Row],[calc_adults]]),education[[#This Row],[total_beneficiaries_reached]])</f>
        <v>222</v>
      </c>
      <c r="AI71" s="49" t="str">
        <f ca="1">IF(B71="","",OFFSET(table_admin1[[#Headers],[ADM1_PT]],MATCH(B71,admin1,0),1))</f>
        <v>MZ01</v>
      </c>
      <c r="AJ71" s="49" t="str">
        <f t="shared" ref="AJ71:AJ134" ca="1" si="4">IF(C71="","",INDEX(admin2_pcode,MATCH(C71,OFFSET(admin2_start,MATCH(AI71,admin1_linked_pcode,0),0,COUNTIF(admin1_linked_pcode,AI71)),0)+MATCH(AI71,admin1_linked_pcode,0)-1))</f>
        <v>MZ0101</v>
      </c>
      <c r="AK71" s="49" t="str">
        <f t="shared" ref="AK71:AK134" ca="1" si="5">IF(D71="","",INDEX(admin3_pcode,MATCH(D71,OFFSET(admin3_start,MATCH(AJ71,admin2_linked_pcode,0),0,COUNTIF(admin2_linked_pcode,AJ71)),0)+MATCH(AJ71,admin2_linked_pcode,0)-1))</f>
        <v>MZ010101</v>
      </c>
    </row>
    <row r="72" spans="1:37" x14ac:dyDescent="0.2">
      <c r="A72" s="58">
        <v>45323</v>
      </c>
      <c r="B72" s="49" t="s">
        <v>120</v>
      </c>
      <c r="C72" s="49" t="s">
        <v>127</v>
      </c>
      <c r="D72" s="49" t="s">
        <v>127</v>
      </c>
      <c r="E72" s="49" t="s">
        <v>1370</v>
      </c>
      <c r="F72" s="49" t="s">
        <v>115</v>
      </c>
      <c r="G72" s="49" t="s">
        <v>122</v>
      </c>
      <c r="H72" s="49" t="s">
        <v>117</v>
      </c>
      <c r="I72" s="49" t="s">
        <v>118</v>
      </c>
      <c r="J72" s="49" t="s">
        <v>1335</v>
      </c>
      <c r="K72" s="49" t="s">
        <v>119</v>
      </c>
      <c r="R72" s="49">
        <v>237</v>
      </c>
      <c r="S72" s="49">
        <v>356</v>
      </c>
      <c r="U72" s="49">
        <v>0</v>
      </c>
      <c r="V72" s="49">
        <v>0</v>
      </c>
      <c r="X72" s="49">
        <v>0</v>
      </c>
      <c r="Y72" s="49">
        <v>0</v>
      </c>
      <c r="AA72" s="49">
        <v>593</v>
      </c>
      <c r="AC72" s="1">
        <f>IF(ISBLANK(education[[#This Row],[total_boys]]),SUM(education[[#This Row],[boys_0-5_reached]],education[[#This Row],[boys_6-12_reached]],education[[#This Row],[boys_13-18_reached]]),education[[#This Row],[total_boys]])</f>
        <v>237</v>
      </c>
      <c r="AD72" s="1">
        <f>IF(ISBLANK(education[[#This Row],[total_girls]]),SUM(education[[#This Row],[girls_0-5_reached]],education[[#This Row],[girls_6-12_reached]],education[[#This Row],[girls_13-18_reached]]),education[[#This Row],[total_girls]])</f>
        <v>356</v>
      </c>
      <c r="AE72" s="1">
        <f>IF(ISBLANK(education[[#This Row],[total_children]]),SUM(education[[#This Row],[calc_boys]],education[[#This Row],[calc_girls]]),education[[#This Row],[total_children]])</f>
        <v>593</v>
      </c>
      <c r="AF72" s="1">
        <f>IF(ISBLANK(education[[#This Row],[total_pwd]]),SUM(education[[#This Row],[total_pwd_men]],education[[#This Row],[total_pwd_women]]),education[[#This Row],[total_pwd]])</f>
        <v>0</v>
      </c>
      <c r="AG72" s="1">
        <f>IF(ISBLANK(education[[#This Row],[total_adults]]),SUM(education[[#This Row],[total_men]],education[[#This Row],[total_women]]),education[[#This Row],[total_adults]])</f>
        <v>0</v>
      </c>
      <c r="AH72" s="1">
        <f>IF(ISBLANK(education[[#This Row],[total_beneficiaries_reached]]),SUM(education[[#This Row],[calc_children]],education[[#This Row],[calc_adults]]),education[[#This Row],[total_beneficiaries_reached]])</f>
        <v>593</v>
      </c>
      <c r="AI72" s="49" t="str">
        <f ca="1">IF(B72="","",OFFSET(table_admin1[[#Headers],[ADM1_PT]],MATCH(B72,admin1,0),1))</f>
        <v>MZ01</v>
      </c>
      <c r="AJ72" s="49" t="str">
        <f t="shared" ca="1" si="4"/>
        <v>MZ0101</v>
      </c>
      <c r="AK72" s="49" t="str">
        <f t="shared" ca="1" si="5"/>
        <v>MZ010101</v>
      </c>
    </row>
    <row r="73" spans="1:37" x14ac:dyDescent="0.2">
      <c r="A73" s="58">
        <v>45323</v>
      </c>
      <c r="B73" s="49" t="s">
        <v>120</v>
      </c>
      <c r="C73" s="49" t="s">
        <v>127</v>
      </c>
      <c r="D73" s="49" t="s">
        <v>127</v>
      </c>
      <c r="E73" s="49" t="s">
        <v>1370</v>
      </c>
      <c r="F73" s="49" t="s">
        <v>115</v>
      </c>
      <c r="G73" s="49" t="s">
        <v>122</v>
      </c>
      <c r="H73" s="49" t="s">
        <v>117</v>
      </c>
      <c r="I73" s="49" t="s">
        <v>118</v>
      </c>
      <c r="J73" s="49" t="s">
        <v>1335</v>
      </c>
      <c r="K73" s="49" t="s">
        <v>119</v>
      </c>
      <c r="R73" s="49">
        <v>32</v>
      </c>
      <c r="S73" s="49">
        <v>48</v>
      </c>
      <c r="U73" s="49">
        <v>0</v>
      </c>
      <c r="V73" s="49">
        <v>0</v>
      </c>
      <c r="X73" s="49">
        <v>0</v>
      </c>
      <c r="Y73" s="49">
        <v>0</v>
      </c>
      <c r="AA73" s="49">
        <v>80</v>
      </c>
      <c r="AC73" s="1">
        <f>IF(ISBLANK(education[[#This Row],[total_boys]]),SUM(education[[#This Row],[boys_0-5_reached]],education[[#This Row],[boys_6-12_reached]],education[[#This Row],[boys_13-18_reached]]),education[[#This Row],[total_boys]])</f>
        <v>32</v>
      </c>
      <c r="AD73" s="1">
        <f>IF(ISBLANK(education[[#This Row],[total_girls]]),SUM(education[[#This Row],[girls_0-5_reached]],education[[#This Row],[girls_6-12_reached]],education[[#This Row],[girls_13-18_reached]]),education[[#This Row],[total_girls]])</f>
        <v>48</v>
      </c>
      <c r="AE73" s="1">
        <f>IF(ISBLANK(education[[#This Row],[total_children]]),SUM(education[[#This Row],[calc_boys]],education[[#This Row],[calc_girls]]),education[[#This Row],[total_children]])</f>
        <v>80</v>
      </c>
      <c r="AF73" s="1">
        <f>IF(ISBLANK(education[[#This Row],[total_pwd]]),SUM(education[[#This Row],[total_pwd_men]],education[[#This Row],[total_pwd_women]]),education[[#This Row],[total_pwd]])</f>
        <v>0</v>
      </c>
      <c r="AG73" s="1">
        <f>IF(ISBLANK(education[[#This Row],[total_adults]]),SUM(education[[#This Row],[total_men]],education[[#This Row],[total_women]]),education[[#This Row],[total_adults]])</f>
        <v>0</v>
      </c>
      <c r="AH73" s="1">
        <f>IF(ISBLANK(education[[#This Row],[total_beneficiaries_reached]]),SUM(education[[#This Row],[calc_children]],education[[#This Row],[calc_adults]]),education[[#This Row],[total_beneficiaries_reached]])</f>
        <v>80</v>
      </c>
      <c r="AI73" s="49" t="str">
        <f ca="1">IF(B73="","",OFFSET(table_admin1[[#Headers],[ADM1_PT]],MATCH(B73,admin1,0),1))</f>
        <v>MZ01</v>
      </c>
      <c r="AJ73" s="49" t="str">
        <f t="shared" ca="1" si="4"/>
        <v>MZ0101</v>
      </c>
      <c r="AK73" s="49" t="str">
        <f t="shared" ca="1" si="5"/>
        <v>MZ010101</v>
      </c>
    </row>
    <row r="74" spans="1:37" x14ac:dyDescent="0.2">
      <c r="A74" s="58">
        <v>45323</v>
      </c>
      <c r="B74" s="49" t="s">
        <v>120</v>
      </c>
      <c r="C74" s="49" t="s">
        <v>127</v>
      </c>
      <c r="D74" s="49" t="s">
        <v>127</v>
      </c>
      <c r="E74" s="49" t="s">
        <v>1371</v>
      </c>
      <c r="F74" s="49" t="s">
        <v>115</v>
      </c>
      <c r="G74" s="49" t="s">
        <v>122</v>
      </c>
      <c r="H74" s="49" t="s">
        <v>117</v>
      </c>
      <c r="I74" s="49" t="s">
        <v>118</v>
      </c>
      <c r="J74" s="49" t="s">
        <v>1335</v>
      </c>
      <c r="K74" s="49" t="s">
        <v>119</v>
      </c>
      <c r="R74" s="49">
        <v>40</v>
      </c>
      <c r="S74" s="49">
        <v>60</v>
      </c>
      <c r="U74" s="49">
        <v>0</v>
      </c>
      <c r="V74" s="49">
        <v>0</v>
      </c>
      <c r="X74" s="49">
        <v>0</v>
      </c>
      <c r="Y74" s="49">
        <v>0</v>
      </c>
      <c r="AA74" s="49">
        <v>100</v>
      </c>
      <c r="AC74" s="1">
        <f>IF(ISBLANK(education[[#This Row],[total_boys]]),SUM(education[[#This Row],[boys_0-5_reached]],education[[#This Row],[boys_6-12_reached]],education[[#This Row],[boys_13-18_reached]]),education[[#This Row],[total_boys]])</f>
        <v>40</v>
      </c>
      <c r="AD74" s="1">
        <f>IF(ISBLANK(education[[#This Row],[total_girls]]),SUM(education[[#This Row],[girls_0-5_reached]],education[[#This Row],[girls_6-12_reached]],education[[#This Row],[girls_13-18_reached]]),education[[#This Row],[total_girls]])</f>
        <v>60</v>
      </c>
      <c r="AE74" s="1">
        <f>IF(ISBLANK(education[[#This Row],[total_children]]),SUM(education[[#This Row],[calc_boys]],education[[#This Row],[calc_girls]]),education[[#This Row],[total_children]])</f>
        <v>100</v>
      </c>
      <c r="AF74" s="1">
        <f>IF(ISBLANK(education[[#This Row],[total_pwd]]),SUM(education[[#This Row],[total_pwd_men]],education[[#This Row],[total_pwd_women]]),education[[#This Row],[total_pwd]])</f>
        <v>0</v>
      </c>
      <c r="AG74" s="1">
        <f>IF(ISBLANK(education[[#This Row],[total_adults]]),SUM(education[[#This Row],[total_men]],education[[#This Row],[total_women]]),education[[#This Row],[total_adults]])</f>
        <v>0</v>
      </c>
      <c r="AH74" s="1">
        <f>IF(ISBLANK(education[[#This Row],[total_beneficiaries_reached]]),SUM(education[[#This Row],[calc_children]],education[[#This Row],[calc_adults]]),education[[#This Row],[total_beneficiaries_reached]])</f>
        <v>100</v>
      </c>
      <c r="AI74" s="49" t="str">
        <f ca="1">IF(B74="","",OFFSET(table_admin1[[#Headers],[ADM1_PT]],MATCH(B74,admin1,0),1))</f>
        <v>MZ01</v>
      </c>
      <c r="AJ74" s="49" t="str">
        <f t="shared" ca="1" si="4"/>
        <v>MZ0101</v>
      </c>
      <c r="AK74" s="49" t="str">
        <f t="shared" ca="1" si="5"/>
        <v>MZ010101</v>
      </c>
    </row>
    <row r="75" spans="1:37" x14ac:dyDescent="0.2">
      <c r="A75" s="58">
        <v>45323</v>
      </c>
      <c r="B75" s="49" t="s">
        <v>120</v>
      </c>
      <c r="C75" s="49" t="s">
        <v>127</v>
      </c>
      <c r="D75" s="49" t="s">
        <v>127</v>
      </c>
      <c r="E75" s="49" t="s">
        <v>1372</v>
      </c>
      <c r="F75" s="49" t="s">
        <v>115</v>
      </c>
      <c r="G75" s="49" t="s">
        <v>122</v>
      </c>
      <c r="H75" s="49" t="s">
        <v>117</v>
      </c>
      <c r="I75" s="49" t="s">
        <v>118</v>
      </c>
      <c r="J75" s="49" t="s">
        <v>1335</v>
      </c>
      <c r="K75" s="49" t="s">
        <v>119</v>
      </c>
      <c r="R75" s="49">
        <v>138</v>
      </c>
      <c r="S75" s="49">
        <v>207</v>
      </c>
      <c r="U75" s="49">
        <v>0</v>
      </c>
      <c r="V75" s="49">
        <v>0</v>
      </c>
      <c r="X75" s="49">
        <v>0</v>
      </c>
      <c r="Y75" s="49">
        <v>0</v>
      </c>
      <c r="AA75" s="49">
        <v>345</v>
      </c>
      <c r="AC75" s="1">
        <f>IF(ISBLANK(education[[#This Row],[total_boys]]),SUM(education[[#This Row],[boys_0-5_reached]],education[[#This Row],[boys_6-12_reached]],education[[#This Row],[boys_13-18_reached]]),education[[#This Row],[total_boys]])</f>
        <v>138</v>
      </c>
      <c r="AD75" s="1">
        <f>IF(ISBLANK(education[[#This Row],[total_girls]]),SUM(education[[#This Row],[girls_0-5_reached]],education[[#This Row],[girls_6-12_reached]],education[[#This Row],[girls_13-18_reached]]),education[[#This Row],[total_girls]])</f>
        <v>207</v>
      </c>
      <c r="AE75" s="1">
        <f>IF(ISBLANK(education[[#This Row],[total_children]]),SUM(education[[#This Row],[calc_boys]],education[[#This Row],[calc_girls]]),education[[#This Row],[total_children]])</f>
        <v>345</v>
      </c>
      <c r="AF75" s="1">
        <f>IF(ISBLANK(education[[#This Row],[total_pwd]]),SUM(education[[#This Row],[total_pwd_men]],education[[#This Row],[total_pwd_women]]),education[[#This Row],[total_pwd]])</f>
        <v>0</v>
      </c>
      <c r="AG75" s="1">
        <f>IF(ISBLANK(education[[#This Row],[total_adults]]),SUM(education[[#This Row],[total_men]],education[[#This Row],[total_women]]),education[[#This Row],[total_adults]])</f>
        <v>0</v>
      </c>
      <c r="AH75" s="1">
        <f>IF(ISBLANK(education[[#This Row],[total_beneficiaries_reached]]),SUM(education[[#This Row],[calc_children]],education[[#This Row],[calc_adults]]),education[[#This Row],[total_beneficiaries_reached]])</f>
        <v>345</v>
      </c>
      <c r="AI75" s="49" t="str">
        <f ca="1">IF(B75="","",OFFSET(table_admin1[[#Headers],[ADM1_PT]],MATCH(B75,admin1,0),1))</f>
        <v>MZ01</v>
      </c>
      <c r="AJ75" s="49" t="str">
        <f t="shared" ca="1" si="4"/>
        <v>MZ0101</v>
      </c>
      <c r="AK75" s="49" t="str">
        <f t="shared" ca="1" si="5"/>
        <v>MZ010101</v>
      </c>
    </row>
    <row r="76" spans="1:37" x14ac:dyDescent="0.2">
      <c r="A76" s="58">
        <v>45323</v>
      </c>
      <c r="B76" s="49" t="s">
        <v>120</v>
      </c>
      <c r="C76" s="49" t="s">
        <v>127</v>
      </c>
      <c r="D76" s="49" t="s">
        <v>127</v>
      </c>
      <c r="E76" s="49" t="s">
        <v>1373</v>
      </c>
      <c r="F76" s="49" t="s">
        <v>115</v>
      </c>
      <c r="G76" s="49" t="s">
        <v>122</v>
      </c>
      <c r="H76" s="49" t="s">
        <v>117</v>
      </c>
      <c r="I76" s="49" t="s">
        <v>118</v>
      </c>
      <c r="J76" s="49" t="s">
        <v>1335</v>
      </c>
      <c r="K76" s="49" t="s">
        <v>119</v>
      </c>
      <c r="R76" s="49">
        <v>332</v>
      </c>
      <c r="S76" s="49">
        <v>498</v>
      </c>
      <c r="U76" s="49">
        <v>0</v>
      </c>
      <c r="V76" s="49">
        <v>0</v>
      </c>
      <c r="X76" s="49">
        <v>0</v>
      </c>
      <c r="Y76" s="49">
        <v>0</v>
      </c>
      <c r="AA76" s="49">
        <v>830</v>
      </c>
      <c r="AC76" s="1">
        <f>IF(ISBLANK(education[[#This Row],[total_boys]]),SUM(education[[#This Row],[boys_0-5_reached]],education[[#This Row],[boys_6-12_reached]],education[[#This Row],[boys_13-18_reached]]),education[[#This Row],[total_boys]])</f>
        <v>332</v>
      </c>
      <c r="AD76" s="1">
        <f>IF(ISBLANK(education[[#This Row],[total_girls]]),SUM(education[[#This Row],[girls_0-5_reached]],education[[#This Row],[girls_6-12_reached]],education[[#This Row],[girls_13-18_reached]]),education[[#This Row],[total_girls]])</f>
        <v>498</v>
      </c>
      <c r="AE76" s="1">
        <f>IF(ISBLANK(education[[#This Row],[total_children]]),SUM(education[[#This Row],[calc_boys]],education[[#This Row],[calc_girls]]),education[[#This Row],[total_children]])</f>
        <v>830</v>
      </c>
      <c r="AF76" s="1">
        <f>IF(ISBLANK(education[[#This Row],[total_pwd]]),SUM(education[[#This Row],[total_pwd_men]],education[[#This Row],[total_pwd_women]]),education[[#This Row],[total_pwd]])</f>
        <v>0</v>
      </c>
      <c r="AG76" s="1">
        <f>IF(ISBLANK(education[[#This Row],[total_adults]]),SUM(education[[#This Row],[total_men]],education[[#This Row],[total_women]]),education[[#This Row],[total_adults]])</f>
        <v>0</v>
      </c>
      <c r="AH76" s="1">
        <f>IF(ISBLANK(education[[#This Row],[total_beneficiaries_reached]]),SUM(education[[#This Row],[calc_children]],education[[#This Row],[calc_adults]]),education[[#This Row],[total_beneficiaries_reached]])</f>
        <v>830</v>
      </c>
      <c r="AI76" s="49" t="str">
        <f ca="1">IF(B76="","",OFFSET(table_admin1[[#Headers],[ADM1_PT]],MATCH(B76,admin1,0),1))</f>
        <v>MZ01</v>
      </c>
      <c r="AJ76" s="49" t="str">
        <f t="shared" ca="1" si="4"/>
        <v>MZ0101</v>
      </c>
      <c r="AK76" s="49" t="str">
        <f t="shared" ca="1" si="5"/>
        <v>MZ010101</v>
      </c>
    </row>
    <row r="77" spans="1:37" x14ac:dyDescent="0.2">
      <c r="A77" s="58">
        <v>45323</v>
      </c>
      <c r="B77" s="49" t="s">
        <v>120</v>
      </c>
      <c r="C77" s="49" t="s">
        <v>127</v>
      </c>
      <c r="D77" s="49" t="s">
        <v>127</v>
      </c>
      <c r="E77" s="49" t="s">
        <v>1373</v>
      </c>
      <c r="F77" s="49" t="s">
        <v>115</v>
      </c>
      <c r="G77" s="49" t="s">
        <v>122</v>
      </c>
      <c r="H77" s="49" t="s">
        <v>117</v>
      </c>
      <c r="I77" s="49" t="s">
        <v>118</v>
      </c>
      <c r="J77" s="49" t="s">
        <v>1335</v>
      </c>
      <c r="K77" s="49" t="s">
        <v>119</v>
      </c>
      <c r="R77" s="49">
        <v>115</v>
      </c>
      <c r="S77" s="49">
        <v>172</v>
      </c>
      <c r="U77" s="49">
        <v>0</v>
      </c>
      <c r="V77" s="49">
        <v>0</v>
      </c>
      <c r="X77" s="49">
        <v>0</v>
      </c>
      <c r="Y77" s="49">
        <v>0</v>
      </c>
      <c r="AA77" s="49">
        <v>287</v>
      </c>
      <c r="AC77" s="1">
        <f>IF(ISBLANK(education[[#This Row],[total_boys]]),SUM(education[[#This Row],[boys_0-5_reached]],education[[#This Row],[boys_6-12_reached]],education[[#This Row],[boys_13-18_reached]]),education[[#This Row],[total_boys]])</f>
        <v>115</v>
      </c>
      <c r="AD77" s="1">
        <f>IF(ISBLANK(education[[#This Row],[total_girls]]),SUM(education[[#This Row],[girls_0-5_reached]],education[[#This Row],[girls_6-12_reached]],education[[#This Row],[girls_13-18_reached]]),education[[#This Row],[total_girls]])</f>
        <v>172</v>
      </c>
      <c r="AE77" s="1">
        <f>IF(ISBLANK(education[[#This Row],[total_children]]),SUM(education[[#This Row],[calc_boys]],education[[#This Row],[calc_girls]]),education[[#This Row],[total_children]])</f>
        <v>287</v>
      </c>
      <c r="AF77" s="1">
        <f>IF(ISBLANK(education[[#This Row],[total_pwd]]),SUM(education[[#This Row],[total_pwd_men]],education[[#This Row],[total_pwd_women]]),education[[#This Row],[total_pwd]])</f>
        <v>0</v>
      </c>
      <c r="AG77" s="1">
        <f>IF(ISBLANK(education[[#This Row],[total_adults]]),SUM(education[[#This Row],[total_men]],education[[#This Row],[total_women]]),education[[#This Row],[total_adults]])</f>
        <v>0</v>
      </c>
      <c r="AH77" s="1">
        <f>IF(ISBLANK(education[[#This Row],[total_beneficiaries_reached]]),SUM(education[[#This Row],[calc_children]],education[[#This Row],[calc_adults]]),education[[#This Row],[total_beneficiaries_reached]])</f>
        <v>287</v>
      </c>
      <c r="AI77" s="49" t="str">
        <f ca="1">IF(B77="","",OFFSET(table_admin1[[#Headers],[ADM1_PT]],MATCH(B77,admin1,0),1))</f>
        <v>MZ01</v>
      </c>
      <c r="AJ77" s="49" t="str">
        <f t="shared" ca="1" si="4"/>
        <v>MZ0101</v>
      </c>
      <c r="AK77" s="49" t="str">
        <f t="shared" ca="1" si="5"/>
        <v>MZ010101</v>
      </c>
    </row>
    <row r="78" spans="1:37" x14ac:dyDescent="0.2">
      <c r="A78" s="58">
        <v>45323</v>
      </c>
      <c r="B78" s="49" t="s">
        <v>120</v>
      </c>
      <c r="C78" s="49" t="s">
        <v>127</v>
      </c>
      <c r="D78" s="49" t="s">
        <v>127</v>
      </c>
      <c r="E78" s="49" t="s">
        <v>1374</v>
      </c>
      <c r="F78" s="49" t="s">
        <v>115</v>
      </c>
      <c r="G78" s="49" t="s">
        <v>122</v>
      </c>
      <c r="H78" s="49" t="s">
        <v>117</v>
      </c>
      <c r="I78" s="49" t="s">
        <v>118</v>
      </c>
      <c r="J78" s="49" t="s">
        <v>1335</v>
      </c>
      <c r="K78" s="49" t="s">
        <v>119</v>
      </c>
      <c r="R78" s="49">
        <v>26</v>
      </c>
      <c r="S78" s="49">
        <v>40</v>
      </c>
      <c r="U78" s="49">
        <v>0</v>
      </c>
      <c r="V78" s="49">
        <v>0</v>
      </c>
      <c r="X78" s="49">
        <v>0</v>
      </c>
      <c r="Y78" s="49">
        <v>0</v>
      </c>
      <c r="AA78" s="49">
        <v>66</v>
      </c>
      <c r="AC78" s="1">
        <f>IF(ISBLANK(education[[#This Row],[total_boys]]),SUM(education[[#This Row],[boys_0-5_reached]],education[[#This Row],[boys_6-12_reached]],education[[#This Row],[boys_13-18_reached]]),education[[#This Row],[total_boys]])</f>
        <v>26</v>
      </c>
      <c r="AD78" s="1">
        <f>IF(ISBLANK(education[[#This Row],[total_girls]]),SUM(education[[#This Row],[girls_0-5_reached]],education[[#This Row],[girls_6-12_reached]],education[[#This Row],[girls_13-18_reached]]),education[[#This Row],[total_girls]])</f>
        <v>40</v>
      </c>
      <c r="AE78" s="1">
        <f>IF(ISBLANK(education[[#This Row],[total_children]]),SUM(education[[#This Row],[calc_boys]],education[[#This Row],[calc_girls]]),education[[#This Row],[total_children]])</f>
        <v>66</v>
      </c>
      <c r="AF78" s="1">
        <f>IF(ISBLANK(education[[#This Row],[total_pwd]]),SUM(education[[#This Row],[total_pwd_men]],education[[#This Row],[total_pwd_women]]),education[[#This Row],[total_pwd]])</f>
        <v>0</v>
      </c>
      <c r="AG78" s="1">
        <f>IF(ISBLANK(education[[#This Row],[total_adults]]),SUM(education[[#This Row],[total_men]],education[[#This Row],[total_women]]),education[[#This Row],[total_adults]])</f>
        <v>0</v>
      </c>
      <c r="AH78" s="1">
        <f>IF(ISBLANK(education[[#This Row],[total_beneficiaries_reached]]),SUM(education[[#This Row],[calc_children]],education[[#This Row],[calc_adults]]),education[[#This Row],[total_beneficiaries_reached]])</f>
        <v>66</v>
      </c>
      <c r="AI78" s="49" t="str">
        <f ca="1">IF(B78="","",OFFSET(table_admin1[[#Headers],[ADM1_PT]],MATCH(B78,admin1,0),1))</f>
        <v>MZ01</v>
      </c>
      <c r="AJ78" s="49" t="str">
        <f t="shared" ca="1" si="4"/>
        <v>MZ0101</v>
      </c>
      <c r="AK78" s="49" t="str">
        <f t="shared" ca="1" si="5"/>
        <v>MZ010101</v>
      </c>
    </row>
    <row r="79" spans="1:37" x14ac:dyDescent="0.2">
      <c r="A79" s="58">
        <v>45323</v>
      </c>
      <c r="B79" s="49" t="s">
        <v>120</v>
      </c>
      <c r="C79" s="49" t="s">
        <v>127</v>
      </c>
      <c r="D79" s="49" t="s">
        <v>127</v>
      </c>
      <c r="E79" s="49" t="s">
        <v>1375</v>
      </c>
      <c r="F79" s="49" t="s">
        <v>115</v>
      </c>
      <c r="G79" s="49" t="s">
        <v>122</v>
      </c>
      <c r="H79" s="49" t="s">
        <v>117</v>
      </c>
      <c r="I79" s="49" t="s">
        <v>118</v>
      </c>
      <c r="J79" s="49" t="s">
        <v>1335</v>
      </c>
      <c r="K79" s="49" t="s">
        <v>119</v>
      </c>
      <c r="R79" s="49">
        <v>274</v>
      </c>
      <c r="S79" s="49">
        <v>412</v>
      </c>
      <c r="U79" s="49">
        <v>0</v>
      </c>
      <c r="V79" s="49">
        <v>0</v>
      </c>
      <c r="X79" s="49">
        <v>0</v>
      </c>
      <c r="Y79" s="49">
        <v>0</v>
      </c>
      <c r="AA79" s="49">
        <v>686</v>
      </c>
      <c r="AC79" s="1">
        <f>IF(ISBLANK(education[[#This Row],[total_boys]]),SUM(education[[#This Row],[boys_0-5_reached]],education[[#This Row],[boys_6-12_reached]],education[[#This Row],[boys_13-18_reached]]),education[[#This Row],[total_boys]])</f>
        <v>274</v>
      </c>
      <c r="AD79" s="1">
        <f>IF(ISBLANK(education[[#This Row],[total_girls]]),SUM(education[[#This Row],[girls_0-5_reached]],education[[#This Row],[girls_6-12_reached]],education[[#This Row],[girls_13-18_reached]]),education[[#This Row],[total_girls]])</f>
        <v>412</v>
      </c>
      <c r="AE79" s="1">
        <f>IF(ISBLANK(education[[#This Row],[total_children]]),SUM(education[[#This Row],[calc_boys]],education[[#This Row],[calc_girls]]),education[[#This Row],[total_children]])</f>
        <v>686</v>
      </c>
      <c r="AF79" s="1">
        <f>IF(ISBLANK(education[[#This Row],[total_pwd]]),SUM(education[[#This Row],[total_pwd_men]],education[[#This Row],[total_pwd_women]]),education[[#This Row],[total_pwd]])</f>
        <v>0</v>
      </c>
      <c r="AG79" s="1">
        <f>IF(ISBLANK(education[[#This Row],[total_adults]]),SUM(education[[#This Row],[total_men]],education[[#This Row],[total_women]]),education[[#This Row],[total_adults]])</f>
        <v>0</v>
      </c>
      <c r="AH79" s="1">
        <f>IF(ISBLANK(education[[#This Row],[total_beneficiaries_reached]]),SUM(education[[#This Row],[calc_children]],education[[#This Row],[calc_adults]]),education[[#This Row],[total_beneficiaries_reached]])</f>
        <v>686</v>
      </c>
      <c r="AI79" s="49" t="str">
        <f ca="1">IF(B79="","",OFFSET(table_admin1[[#Headers],[ADM1_PT]],MATCH(B79,admin1,0),1))</f>
        <v>MZ01</v>
      </c>
      <c r="AJ79" s="49" t="str">
        <f t="shared" ca="1" si="4"/>
        <v>MZ0101</v>
      </c>
      <c r="AK79" s="49" t="str">
        <f t="shared" ca="1" si="5"/>
        <v>MZ010101</v>
      </c>
    </row>
    <row r="80" spans="1:37" x14ac:dyDescent="0.2">
      <c r="A80" s="58">
        <v>45323</v>
      </c>
      <c r="B80" s="49" t="s">
        <v>120</v>
      </c>
      <c r="C80" s="49" t="s">
        <v>127</v>
      </c>
      <c r="D80" s="49" t="s">
        <v>127</v>
      </c>
      <c r="E80" s="49" t="s">
        <v>1376</v>
      </c>
      <c r="F80" s="49" t="s">
        <v>115</v>
      </c>
      <c r="G80" s="49" t="s">
        <v>122</v>
      </c>
      <c r="H80" s="49" t="s">
        <v>117</v>
      </c>
      <c r="I80" s="49" t="s">
        <v>118</v>
      </c>
      <c r="J80" s="49" t="s">
        <v>1335</v>
      </c>
      <c r="K80" s="49" t="s">
        <v>119</v>
      </c>
      <c r="R80" s="49">
        <v>96</v>
      </c>
      <c r="S80" s="49">
        <v>143</v>
      </c>
      <c r="U80" s="49">
        <v>0</v>
      </c>
      <c r="V80" s="49">
        <v>0</v>
      </c>
      <c r="X80" s="49">
        <v>0</v>
      </c>
      <c r="Y80" s="49">
        <v>0</v>
      </c>
      <c r="AA80" s="49">
        <v>239</v>
      </c>
      <c r="AC80" s="1">
        <f>IF(ISBLANK(education[[#This Row],[total_boys]]),SUM(education[[#This Row],[boys_0-5_reached]],education[[#This Row],[boys_6-12_reached]],education[[#This Row],[boys_13-18_reached]]),education[[#This Row],[total_boys]])</f>
        <v>96</v>
      </c>
      <c r="AD80" s="1">
        <f>IF(ISBLANK(education[[#This Row],[total_girls]]),SUM(education[[#This Row],[girls_0-5_reached]],education[[#This Row],[girls_6-12_reached]],education[[#This Row],[girls_13-18_reached]]),education[[#This Row],[total_girls]])</f>
        <v>143</v>
      </c>
      <c r="AE80" s="1">
        <f>IF(ISBLANK(education[[#This Row],[total_children]]),SUM(education[[#This Row],[calc_boys]],education[[#This Row],[calc_girls]]),education[[#This Row],[total_children]])</f>
        <v>239</v>
      </c>
      <c r="AF80" s="1">
        <f>IF(ISBLANK(education[[#This Row],[total_pwd]]),SUM(education[[#This Row],[total_pwd_men]],education[[#This Row],[total_pwd_women]]),education[[#This Row],[total_pwd]])</f>
        <v>0</v>
      </c>
      <c r="AG80" s="1">
        <f>IF(ISBLANK(education[[#This Row],[total_adults]]),SUM(education[[#This Row],[total_men]],education[[#This Row],[total_women]]),education[[#This Row],[total_adults]])</f>
        <v>0</v>
      </c>
      <c r="AH80" s="1">
        <f>IF(ISBLANK(education[[#This Row],[total_beneficiaries_reached]]),SUM(education[[#This Row],[calc_children]],education[[#This Row],[calc_adults]]),education[[#This Row],[total_beneficiaries_reached]])</f>
        <v>239</v>
      </c>
      <c r="AI80" s="49" t="str">
        <f ca="1">IF(B80="","",OFFSET(table_admin1[[#Headers],[ADM1_PT]],MATCH(B80,admin1,0),1))</f>
        <v>MZ01</v>
      </c>
      <c r="AJ80" s="49" t="str">
        <f t="shared" ca="1" si="4"/>
        <v>MZ0101</v>
      </c>
      <c r="AK80" s="49" t="str">
        <f t="shared" ca="1" si="5"/>
        <v>MZ010101</v>
      </c>
    </row>
    <row r="81" spans="1:37" x14ac:dyDescent="0.2">
      <c r="A81" s="58">
        <v>45323</v>
      </c>
      <c r="B81" s="49" t="s">
        <v>120</v>
      </c>
      <c r="C81" s="49" t="s">
        <v>127</v>
      </c>
      <c r="D81" s="49" t="s">
        <v>127</v>
      </c>
      <c r="E81" s="49" t="s">
        <v>1377</v>
      </c>
      <c r="F81" s="49" t="s">
        <v>115</v>
      </c>
      <c r="G81" s="49" t="s">
        <v>122</v>
      </c>
      <c r="H81" s="49" t="s">
        <v>117</v>
      </c>
      <c r="I81" s="49" t="s">
        <v>118</v>
      </c>
      <c r="J81" s="49" t="s">
        <v>1335</v>
      </c>
      <c r="K81" s="49" t="s">
        <v>119</v>
      </c>
      <c r="R81" s="49">
        <v>216</v>
      </c>
      <c r="S81" s="49">
        <v>325</v>
      </c>
      <c r="U81" s="49">
        <v>0</v>
      </c>
      <c r="V81" s="49">
        <v>0</v>
      </c>
      <c r="X81" s="49">
        <v>0</v>
      </c>
      <c r="Y81" s="49">
        <v>0</v>
      </c>
      <c r="AA81" s="49">
        <v>541</v>
      </c>
      <c r="AC81" s="1">
        <f>IF(ISBLANK(education[[#This Row],[total_boys]]),SUM(education[[#This Row],[boys_0-5_reached]],education[[#This Row],[boys_6-12_reached]],education[[#This Row],[boys_13-18_reached]]),education[[#This Row],[total_boys]])</f>
        <v>216</v>
      </c>
      <c r="AD81" s="1">
        <f>IF(ISBLANK(education[[#This Row],[total_girls]]),SUM(education[[#This Row],[girls_0-5_reached]],education[[#This Row],[girls_6-12_reached]],education[[#This Row],[girls_13-18_reached]]),education[[#This Row],[total_girls]])</f>
        <v>325</v>
      </c>
      <c r="AE81" s="1">
        <f>IF(ISBLANK(education[[#This Row],[total_children]]),SUM(education[[#This Row],[calc_boys]],education[[#This Row],[calc_girls]]),education[[#This Row],[total_children]])</f>
        <v>541</v>
      </c>
      <c r="AF81" s="1">
        <f>IF(ISBLANK(education[[#This Row],[total_pwd]]),SUM(education[[#This Row],[total_pwd_men]],education[[#This Row],[total_pwd_women]]),education[[#This Row],[total_pwd]])</f>
        <v>0</v>
      </c>
      <c r="AG81" s="1">
        <f>IF(ISBLANK(education[[#This Row],[total_adults]]),SUM(education[[#This Row],[total_men]],education[[#This Row],[total_women]]),education[[#This Row],[total_adults]])</f>
        <v>0</v>
      </c>
      <c r="AH81" s="1">
        <f>IF(ISBLANK(education[[#This Row],[total_beneficiaries_reached]]),SUM(education[[#This Row],[calc_children]],education[[#This Row],[calc_adults]]),education[[#This Row],[total_beneficiaries_reached]])</f>
        <v>541</v>
      </c>
      <c r="AI81" s="49" t="str">
        <f ca="1">IF(B81="","",OFFSET(table_admin1[[#Headers],[ADM1_PT]],MATCH(B81,admin1,0),1))</f>
        <v>MZ01</v>
      </c>
      <c r="AJ81" s="49" t="str">
        <f t="shared" ca="1" si="4"/>
        <v>MZ0101</v>
      </c>
      <c r="AK81" s="49" t="str">
        <f t="shared" ca="1" si="5"/>
        <v>MZ010101</v>
      </c>
    </row>
    <row r="82" spans="1:37" x14ac:dyDescent="0.2">
      <c r="A82" s="58">
        <v>45323</v>
      </c>
      <c r="B82" s="49" t="s">
        <v>120</v>
      </c>
      <c r="C82" s="49" t="s">
        <v>127</v>
      </c>
      <c r="D82" s="49" t="s">
        <v>127</v>
      </c>
      <c r="E82" s="49" t="s">
        <v>1377</v>
      </c>
      <c r="F82" s="49" t="s">
        <v>115</v>
      </c>
      <c r="G82" s="49" t="s">
        <v>122</v>
      </c>
      <c r="H82" s="49" t="s">
        <v>117</v>
      </c>
      <c r="I82" s="49" t="s">
        <v>118</v>
      </c>
      <c r="J82" s="49" t="s">
        <v>1335</v>
      </c>
      <c r="K82" s="49" t="s">
        <v>119</v>
      </c>
      <c r="R82" s="49">
        <v>38</v>
      </c>
      <c r="S82" s="49">
        <v>58</v>
      </c>
      <c r="U82" s="49">
        <v>0</v>
      </c>
      <c r="V82" s="49">
        <v>0</v>
      </c>
      <c r="X82" s="49">
        <v>0</v>
      </c>
      <c r="Y82" s="49">
        <v>0</v>
      </c>
      <c r="AA82" s="49">
        <v>96</v>
      </c>
      <c r="AC82" s="1">
        <f>IF(ISBLANK(education[[#This Row],[total_boys]]),SUM(education[[#This Row],[boys_0-5_reached]],education[[#This Row],[boys_6-12_reached]],education[[#This Row],[boys_13-18_reached]]),education[[#This Row],[total_boys]])</f>
        <v>38</v>
      </c>
      <c r="AD82" s="1">
        <f>IF(ISBLANK(education[[#This Row],[total_girls]]),SUM(education[[#This Row],[girls_0-5_reached]],education[[#This Row],[girls_6-12_reached]],education[[#This Row],[girls_13-18_reached]]),education[[#This Row],[total_girls]])</f>
        <v>58</v>
      </c>
      <c r="AE82" s="1">
        <f>IF(ISBLANK(education[[#This Row],[total_children]]),SUM(education[[#This Row],[calc_boys]],education[[#This Row],[calc_girls]]),education[[#This Row],[total_children]])</f>
        <v>96</v>
      </c>
      <c r="AF82" s="1">
        <f>IF(ISBLANK(education[[#This Row],[total_pwd]]),SUM(education[[#This Row],[total_pwd_men]],education[[#This Row],[total_pwd_women]]),education[[#This Row],[total_pwd]])</f>
        <v>0</v>
      </c>
      <c r="AG82" s="1">
        <f>IF(ISBLANK(education[[#This Row],[total_adults]]),SUM(education[[#This Row],[total_men]],education[[#This Row],[total_women]]),education[[#This Row],[total_adults]])</f>
        <v>0</v>
      </c>
      <c r="AH82" s="1">
        <f>IF(ISBLANK(education[[#This Row],[total_beneficiaries_reached]]),SUM(education[[#This Row],[calc_children]],education[[#This Row],[calc_adults]]),education[[#This Row],[total_beneficiaries_reached]])</f>
        <v>96</v>
      </c>
      <c r="AI82" s="49" t="str">
        <f ca="1">IF(B82="","",OFFSET(table_admin1[[#Headers],[ADM1_PT]],MATCH(B82,admin1,0),1))</f>
        <v>MZ01</v>
      </c>
      <c r="AJ82" s="49" t="str">
        <f t="shared" ca="1" si="4"/>
        <v>MZ0101</v>
      </c>
      <c r="AK82" s="49" t="str">
        <f t="shared" ca="1" si="5"/>
        <v>MZ010101</v>
      </c>
    </row>
    <row r="83" spans="1:37" x14ac:dyDescent="0.2">
      <c r="A83" s="58">
        <v>45323</v>
      </c>
      <c r="B83" s="49" t="s">
        <v>120</v>
      </c>
      <c r="C83" s="49" t="s">
        <v>127</v>
      </c>
      <c r="D83" s="49" t="s">
        <v>127</v>
      </c>
      <c r="E83" s="49" t="s">
        <v>1378</v>
      </c>
      <c r="F83" s="49" t="s">
        <v>115</v>
      </c>
      <c r="G83" s="49" t="s">
        <v>122</v>
      </c>
      <c r="H83" s="49" t="s">
        <v>117</v>
      </c>
      <c r="I83" s="49" t="s">
        <v>118</v>
      </c>
      <c r="J83" s="49" t="s">
        <v>1335</v>
      </c>
      <c r="K83" s="49" t="s">
        <v>119</v>
      </c>
      <c r="R83" s="49">
        <v>148</v>
      </c>
      <c r="S83" s="49">
        <v>221</v>
      </c>
      <c r="U83" s="49">
        <v>0</v>
      </c>
      <c r="V83" s="49">
        <v>0</v>
      </c>
      <c r="X83" s="49">
        <v>0</v>
      </c>
      <c r="Y83" s="49">
        <v>0</v>
      </c>
      <c r="AA83" s="49">
        <v>369</v>
      </c>
      <c r="AC83" s="1">
        <f>IF(ISBLANK(education[[#This Row],[total_boys]]),SUM(education[[#This Row],[boys_0-5_reached]],education[[#This Row],[boys_6-12_reached]],education[[#This Row],[boys_13-18_reached]]),education[[#This Row],[total_boys]])</f>
        <v>148</v>
      </c>
      <c r="AD83" s="1">
        <f>IF(ISBLANK(education[[#This Row],[total_girls]]),SUM(education[[#This Row],[girls_0-5_reached]],education[[#This Row],[girls_6-12_reached]],education[[#This Row],[girls_13-18_reached]]),education[[#This Row],[total_girls]])</f>
        <v>221</v>
      </c>
      <c r="AE83" s="1">
        <f>IF(ISBLANK(education[[#This Row],[total_children]]),SUM(education[[#This Row],[calc_boys]],education[[#This Row],[calc_girls]]),education[[#This Row],[total_children]])</f>
        <v>369</v>
      </c>
      <c r="AF83" s="1">
        <f>IF(ISBLANK(education[[#This Row],[total_pwd]]),SUM(education[[#This Row],[total_pwd_men]],education[[#This Row],[total_pwd_women]]),education[[#This Row],[total_pwd]])</f>
        <v>0</v>
      </c>
      <c r="AG83" s="1">
        <f>IF(ISBLANK(education[[#This Row],[total_adults]]),SUM(education[[#This Row],[total_men]],education[[#This Row],[total_women]]),education[[#This Row],[total_adults]])</f>
        <v>0</v>
      </c>
      <c r="AH83" s="1">
        <f>IF(ISBLANK(education[[#This Row],[total_beneficiaries_reached]]),SUM(education[[#This Row],[calc_children]],education[[#This Row],[calc_adults]]),education[[#This Row],[total_beneficiaries_reached]])</f>
        <v>369</v>
      </c>
      <c r="AI83" s="49" t="str">
        <f ca="1">IF(B83="","",OFFSET(table_admin1[[#Headers],[ADM1_PT]],MATCH(B83,admin1,0),1))</f>
        <v>MZ01</v>
      </c>
      <c r="AJ83" s="49" t="str">
        <f t="shared" ca="1" si="4"/>
        <v>MZ0101</v>
      </c>
      <c r="AK83" s="49" t="str">
        <f t="shared" ca="1" si="5"/>
        <v>MZ010101</v>
      </c>
    </row>
    <row r="84" spans="1:37" x14ac:dyDescent="0.2">
      <c r="A84" s="58">
        <v>45323</v>
      </c>
      <c r="B84" s="49" t="s">
        <v>120</v>
      </c>
      <c r="C84" s="49" t="s">
        <v>127</v>
      </c>
      <c r="D84" s="49" t="s">
        <v>127</v>
      </c>
      <c r="F84" s="49" t="s">
        <v>115</v>
      </c>
      <c r="G84" s="49" t="s">
        <v>122</v>
      </c>
      <c r="H84" s="49" t="s">
        <v>117</v>
      </c>
      <c r="I84" s="49" t="s">
        <v>118</v>
      </c>
      <c r="J84" s="49" t="s">
        <v>1335</v>
      </c>
      <c r="K84" s="49" t="s">
        <v>119</v>
      </c>
      <c r="R84" s="49">
        <v>58</v>
      </c>
      <c r="S84" s="49">
        <v>87</v>
      </c>
      <c r="U84" s="49">
        <v>0</v>
      </c>
      <c r="V84" s="49">
        <v>0</v>
      </c>
      <c r="X84" s="49">
        <v>0</v>
      </c>
      <c r="Y84" s="49">
        <v>0</v>
      </c>
      <c r="AA84" s="49">
        <v>145</v>
      </c>
      <c r="AC84" s="1">
        <f>IF(ISBLANK(education[[#This Row],[total_boys]]),SUM(education[[#This Row],[boys_0-5_reached]],education[[#This Row],[boys_6-12_reached]],education[[#This Row],[boys_13-18_reached]]),education[[#This Row],[total_boys]])</f>
        <v>58</v>
      </c>
      <c r="AD84" s="1">
        <f>IF(ISBLANK(education[[#This Row],[total_girls]]),SUM(education[[#This Row],[girls_0-5_reached]],education[[#This Row],[girls_6-12_reached]],education[[#This Row],[girls_13-18_reached]]),education[[#This Row],[total_girls]])</f>
        <v>87</v>
      </c>
      <c r="AE84" s="1">
        <f>IF(ISBLANK(education[[#This Row],[total_children]]),SUM(education[[#This Row],[calc_boys]],education[[#This Row],[calc_girls]]),education[[#This Row],[total_children]])</f>
        <v>145</v>
      </c>
      <c r="AF84" s="1">
        <f>IF(ISBLANK(education[[#This Row],[total_pwd]]),SUM(education[[#This Row],[total_pwd_men]],education[[#This Row],[total_pwd_women]]),education[[#This Row],[total_pwd]])</f>
        <v>0</v>
      </c>
      <c r="AG84" s="1">
        <f>IF(ISBLANK(education[[#This Row],[total_adults]]),SUM(education[[#This Row],[total_men]],education[[#This Row],[total_women]]),education[[#This Row],[total_adults]])</f>
        <v>0</v>
      </c>
      <c r="AH84" s="1">
        <f>IF(ISBLANK(education[[#This Row],[total_beneficiaries_reached]]),SUM(education[[#This Row],[calc_children]],education[[#This Row],[calc_adults]]),education[[#This Row],[total_beneficiaries_reached]])</f>
        <v>145</v>
      </c>
      <c r="AI84" s="49" t="str">
        <f ca="1">IF(B84="","",OFFSET(table_admin1[[#Headers],[ADM1_PT]],MATCH(B84,admin1,0),1))</f>
        <v>MZ01</v>
      </c>
      <c r="AJ84" s="49" t="str">
        <f t="shared" ca="1" si="4"/>
        <v>MZ0101</v>
      </c>
      <c r="AK84" s="49" t="str">
        <f t="shared" ca="1" si="5"/>
        <v>MZ010101</v>
      </c>
    </row>
    <row r="85" spans="1:37" x14ac:dyDescent="0.2">
      <c r="A85" s="58">
        <v>45323</v>
      </c>
      <c r="B85" s="49" t="s">
        <v>120</v>
      </c>
      <c r="C85" s="49" t="s">
        <v>127</v>
      </c>
      <c r="D85" s="49" t="s">
        <v>127</v>
      </c>
      <c r="F85" s="49" t="s">
        <v>115</v>
      </c>
      <c r="G85" s="49" t="s">
        <v>122</v>
      </c>
      <c r="H85" s="49" t="s">
        <v>117</v>
      </c>
      <c r="I85" s="49" t="s">
        <v>118</v>
      </c>
      <c r="J85" s="49" t="s">
        <v>1335</v>
      </c>
      <c r="K85" s="49" t="s">
        <v>119</v>
      </c>
      <c r="R85" s="49">
        <v>257</v>
      </c>
      <c r="S85" s="49">
        <v>386</v>
      </c>
      <c r="U85" s="49">
        <v>0</v>
      </c>
      <c r="V85" s="49">
        <v>0</v>
      </c>
      <c r="X85" s="49">
        <v>0</v>
      </c>
      <c r="Y85" s="49">
        <v>0</v>
      </c>
      <c r="AA85" s="49">
        <v>643</v>
      </c>
      <c r="AC85" s="1">
        <f>IF(ISBLANK(education[[#This Row],[total_boys]]),SUM(education[[#This Row],[boys_0-5_reached]],education[[#This Row],[boys_6-12_reached]],education[[#This Row],[boys_13-18_reached]]),education[[#This Row],[total_boys]])</f>
        <v>257</v>
      </c>
      <c r="AD85" s="1">
        <f>IF(ISBLANK(education[[#This Row],[total_girls]]),SUM(education[[#This Row],[girls_0-5_reached]],education[[#This Row],[girls_6-12_reached]],education[[#This Row],[girls_13-18_reached]]),education[[#This Row],[total_girls]])</f>
        <v>386</v>
      </c>
      <c r="AE85" s="1">
        <f>IF(ISBLANK(education[[#This Row],[total_children]]),SUM(education[[#This Row],[calc_boys]],education[[#This Row],[calc_girls]]),education[[#This Row],[total_children]])</f>
        <v>643</v>
      </c>
      <c r="AF85" s="1">
        <f>IF(ISBLANK(education[[#This Row],[total_pwd]]),SUM(education[[#This Row],[total_pwd_men]],education[[#This Row],[total_pwd_women]]),education[[#This Row],[total_pwd]])</f>
        <v>0</v>
      </c>
      <c r="AG85" s="1">
        <f>IF(ISBLANK(education[[#This Row],[total_adults]]),SUM(education[[#This Row],[total_men]],education[[#This Row],[total_women]]),education[[#This Row],[total_adults]])</f>
        <v>0</v>
      </c>
      <c r="AH85" s="1">
        <f>IF(ISBLANK(education[[#This Row],[total_beneficiaries_reached]]),SUM(education[[#This Row],[calc_children]],education[[#This Row],[calc_adults]]),education[[#This Row],[total_beneficiaries_reached]])</f>
        <v>643</v>
      </c>
      <c r="AI85" s="49" t="str">
        <f ca="1">IF(B85="","",OFFSET(table_admin1[[#Headers],[ADM1_PT]],MATCH(B85,admin1,0),1))</f>
        <v>MZ01</v>
      </c>
      <c r="AJ85" s="49" t="str">
        <f t="shared" ca="1" si="4"/>
        <v>MZ0101</v>
      </c>
      <c r="AK85" s="49" t="str">
        <f t="shared" ca="1" si="5"/>
        <v>MZ010101</v>
      </c>
    </row>
    <row r="86" spans="1:37" x14ac:dyDescent="0.2">
      <c r="A86" s="58">
        <v>45323</v>
      </c>
      <c r="B86" s="49" t="s">
        <v>120</v>
      </c>
      <c r="C86" s="49" t="s">
        <v>127</v>
      </c>
      <c r="D86" s="49" t="s">
        <v>127</v>
      </c>
      <c r="F86" s="49" t="s">
        <v>115</v>
      </c>
      <c r="G86" s="49" t="s">
        <v>122</v>
      </c>
      <c r="H86" s="49" t="s">
        <v>117</v>
      </c>
      <c r="I86" s="49" t="s">
        <v>118</v>
      </c>
      <c r="J86" s="49" t="s">
        <v>1335</v>
      </c>
      <c r="K86" s="49" t="s">
        <v>119</v>
      </c>
      <c r="R86" s="49">
        <v>86</v>
      </c>
      <c r="S86" s="49">
        <v>130</v>
      </c>
      <c r="U86" s="49">
        <v>0</v>
      </c>
      <c r="V86" s="49">
        <v>0</v>
      </c>
      <c r="X86" s="49">
        <v>0</v>
      </c>
      <c r="Y86" s="49">
        <v>0</v>
      </c>
      <c r="AA86" s="49">
        <v>216</v>
      </c>
      <c r="AC86" s="1">
        <f>IF(ISBLANK(education[[#This Row],[total_boys]]),SUM(education[[#This Row],[boys_0-5_reached]],education[[#This Row],[boys_6-12_reached]],education[[#This Row],[boys_13-18_reached]]),education[[#This Row],[total_boys]])</f>
        <v>86</v>
      </c>
      <c r="AD86" s="1">
        <f>IF(ISBLANK(education[[#This Row],[total_girls]]),SUM(education[[#This Row],[girls_0-5_reached]],education[[#This Row],[girls_6-12_reached]],education[[#This Row],[girls_13-18_reached]]),education[[#This Row],[total_girls]])</f>
        <v>130</v>
      </c>
      <c r="AE86" s="1">
        <f>IF(ISBLANK(education[[#This Row],[total_children]]),SUM(education[[#This Row],[calc_boys]],education[[#This Row],[calc_girls]]),education[[#This Row],[total_children]])</f>
        <v>216</v>
      </c>
      <c r="AF86" s="1">
        <f>IF(ISBLANK(education[[#This Row],[total_pwd]]),SUM(education[[#This Row],[total_pwd_men]],education[[#This Row],[total_pwd_women]]),education[[#This Row],[total_pwd]])</f>
        <v>0</v>
      </c>
      <c r="AG86" s="1">
        <f>IF(ISBLANK(education[[#This Row],[total_adults]]),SUM(education[[#This Row],[total_men]],education[[#This Row],[total_women]]),education[[#This Row],[total_adults]])</f>
        <v>0</v>
      </c>
      <c r="AH86" s="1">
        <f>IF(ISBLANK(education[[#This Row],[total_beneficiaries_reached]]),SUM(education[[#This Row],[calc_children]],education[[#This Row],[calc_adults]]),education[[#This Row],[total_beneficiaries_reached]])</f>
        <v>216</v>
      </c>
      <c r="AI86" s="49" t="str">
        <f ca="1">IF(B86="","",OFFSET(table_admin1[[#Headers],[ADM1_PT]],MATCH(B86,admin1,0),1))</f>
        <v>MZ01</v>
      </c>
      <c r="AJ86" s="49" t="str">
        <f t="shared" ca="1" si="4"/>
        <v>MZ0101</v>
      </c>
      <c r="AK86" s="49" t="str">
        <f t="shared" ca="1" si="5"/>
        <v>MZ010101</v>
      </c>
    </row>
    <row r="87" spans="1:37" x14ac:dyDescent="0.2">
      <c r="A87" s="58">
        <v>45323</v>
      </c>
      <c r="B87" s="49" t="s">
        <v>120</v>
      </c>
      <c r="C87" s="49" t="s">
        <v>126</v>
      </c>
      <c r="D87" s="49" t="s">
        <v>222</v>
      </c>
      <c r="E87" s="49" t="s">
        <v>1330</v>
      </c>
      <c r="F87" s="49" t="s">
        <v>115</v>
      </c>
      <c r="G87" s="49" t="s">
        <v>122</v>
      </c>
      <c r="H87" s="49" t="s">
        <v>117</v>
      </c>
      <c r="I87" s="49" t="s">
        <v>124</v>
      </c>
      <c r="J87" s="49" t="s">
        <v>1331</v>
      </c>
      <c r="K87" s="49" t="s">
        <v>119</v>
      </c>
      <c r="R87" s="49">
        <v>45</v>
      </c>
      <c r="S87" s="49">
        <v>25</v>
      </c>
      <c r="U87" s="49">
        <v>0</v>
      </c>
      <c r="V87" s="49">
        <v>0</v>
      </c>
      <c r="X87" s="49">
        <v>0</v>
      </c>
      <c r="Y87" s="49">
        <v>0</v>
      </c>
      <c r="AA87" s="49">
        <v>70</v>
      </c>
      <c r="AC87" s="1">
        <f>IF(ISBLANK(education[[#This Row],[total_boys]]),SUM(education[[#This Row],[boys_0-5_reached]],education[[#This Row],[boys_6-12_reached]],education[[#This Row],[boys_13-18_reached]]),education[[#This Row],[total_boys]])</f>
        <v>45</v>
      </c>
      <c r="AD87" s="1">
        <f>IF(ISBLANK(education[[#This Row],[total_girls]]),SUM(education[[#This Row],[girls_0-5_reached]],education[[#This Row],[girls_6-12_reached]],education[[#This Row],[girls_13-18_reached]]),education[[#This Row],[total_girls]])</f>
        <v>25</v>
      </c>
      <c r="AE87" s="1">
        <f>IF(ISBLANK(education[[#This Row],[total_children]]),SUM(education[[#This Row],[calc_boys]],education[[#This Row],[calc_girls]]),education[[#This Row],[total_children]])</f>
        <v>70</v>
      </c>
      <c r="AF87" s="1">
        <f>IF(ISBLANK(education[[#This Row],[total_pwd]]),SUM(education[[#This Row],[total_pwd_men]],education[[#This Row],[total_pwd_women]]),education[[#This Row],[total_pwd]])</f>
        <v>0</v>
      </c>
      <c r="AG87" s="1">
        <f>IF(ISBLANK(education[[#This Row],[total_adults]]),SUM(education[[#This Row],[total_men]],education[[#This Row],[total_women]]),education[[#This Row],[total_adults]])</f>
        <v>0</v>
      </c>
      <c r="AH87" s="1">
        <f>IF(ISBLANK(education[[#This Row],[total_beneficiaries_reached]]),SUM(education[[#This Row],[calc_children]],education[[#This Row],[calc_adults]]),education[[#This Row],[total_beneficiaries_reached]])</f>
        <v>70</v>
      </c>
      <c r="AI87" s="49" t="str">
        <f ca="1">IF(B87="","",OFFSET(table_admin1[[#Headers],[ADM1_PT]],MATCH(B87,admin1,0),1))</f>
        <v>MZ01</v>
      </c>
      <c r="AJ87" s="49" t="str">
        <f t="shared" ca="1" si="4"/>
        <v>MZ0103</v>
      </c>
      <c r="AK87" s="49" t="str">
        <f t="shared" ca="1" si="5"/>
        <v>MZ010302</v>
      </c>
    </row>
    <row r="88" spans="1:37" x14ac:dyDescent="0.2">
      <c r="A88" s="58">
        <v>45323</v>
      </c>
      <c r="B88" s="49" t="s">
        <v>120</v>
      </c>
      <c r="C88" s="49" t="s">
        <v>126</v>
      </c>
      <c r="D88" s="49" t="s">
        <v>222</v>
      </c>
      <c r="E88" s="49" t="s">
        <v>1332</v>
      </c>
      <c r="F88" s="49" t="s">
        <v>115</v>
      </c>
      <c r="G88" s="49" t="s">
        <v>122</v>
      </c>
      <c r="H88" s="49" t="s">
        <v>117</v>
      </c>
      <c r="I88" s="49" t="s">
        <v>124</v>
      </c>
      <c r="J88" s="49" t="s">
        <v>1331</v>
      </c>
      <c r="K88" s="49" t="s">
        <v>119</v>
      </c>
      <c r="R88" s="49">
        <v>44</v>
      </c>
      <c r="S88" s="49">
        <v>27</v>
      </c>
      <c r="U88" s="49">
        <v>0</v>
      </c>
      <c r="V88" s="49">
        <v>0</v>
      </c>
      <c r="X88" s="49">
        <v>0</v>
      </c>
      <c r="Y88" s="49">
        <v>0</v>
      </c>
      <c r="AA88" s="49">
        <v>71</v>
      </c>
      <c r="AC88" s="1">
        <f>IF(ISBLANK(education[[#This Row],[total_boys]]),SUM(education[[#This Row],[boys_0-5_reached]],education[[#This Row],[boys_6-12_reached]],education[[#This Row],[boys_13-18_reached]]),education[[#This Row],[total_boys]])</f>
        <v>44</v>
      </c>
      <c r="AD88" s="1">
        <f>IF(ISBLANK(education[[#This Row],[total_girls]]),SUM(education[[#This Row],[girls_0-5_reached]],education[[#This Row],[girls_6-12_reached]],education[[#This Row],[girls_13-18_reached]]),education[[#This Row],[total_girls]])</f>
        <v>27</v>
      </c>
      <c r="AE88" s="1">
        <f>IF(ISBLANK(education[[#This Row],[total_children]]),SUM(education[[#This Row],[calc_boys]],education[[#This Row],[calc_girls]]),education[[#This Row],[total_children]])</f>
        <v>71</v>
      </c>
      <c r="AF88" s="1">
        <f>IF(ISBLANK(education[[#This Row],[total_pwd]]),SUM(education[[#This Row],[total_pwd_men]],education[[#This Row],[total_pwd_women]]),education[[#This Row],[total_pwd]])</f>
        <v>0</v>
      </c>
      <c r="AG88" s="1">
        <f>IF(ISBLANK(education[[#This Row],[total_adults]]),SUM(education[[#This Row],[total_men]],education[[#This Row],[total_women]]),education[[#This Row],[total_adults]])</f>
        <v>0</v>
      </c>
      <c r="AH88" s="1">
        <f>IF(ISBLANK(education[[#This Row],[total_beneficiaries_reached]]),SUM(education[[#This Row],[calc_children]],education[[#This Row],[calc_adults]]),education[[#This Row],[total_beneficiaries_reached]])</f>
        <v>71</v>
      </c>
      <c r="AI88" s="49" t="str">
        <f ca="1">IF(B88="","",OFFSET(table_admin1[[#Headers],[ADM1_PT]],MATCH(B88,admin1,0),1))</f>
        <v>MZ01</v>
      </c>
      <c r="AJ88" s="49" t="str">
        <f t="shared" ca="1" si="4"/>
        <v>MZ0103</v>
      </c>
      <c r="AK88" s="49" t="str">
        <f t="shared" ca="1" si="5"/>
        <v>MZ010302</v>
      </c>
    </row>
    <row r="89" spans="1:37" x14ac:dyDescent="0.2">
      <c r="A89" s="58">
        <v>45323</v>
      </c>
      <c r="B89" s="49" t="s">
        <v>120</v>
      </c>
      <c r="C89" s="49" t="s">
        <v>126</v>
      </c>
      <c r="D89" s="49" t="s">
        <v>222</v>
      </c>
      <c r="E89" s="49" t="s">
        <v>1333</v>
      </c>
      <c r="F89" s="49" t="s">
        <v>115</v>
      </c>
      <c r="G89" s="49" t="s">
        <v>122</v>
      </c>
      <c r="H89" s="49" t="s">
        <v>117</v>
      </c>
      <c r="I89" s="49" t="s">
        <v>124</v>
      </c>
      <c r="J89" s="49" t="s">
        <v>1331</v>
      </c>
      <c r="K89" s="49" t="s">
        <v>119</v>
      </c>
      <c r="R89" s="49">
        <v>36</v>
      </c>
      <c r="S89" s="49">
        <v>40</v>
      </c>
      <c r="U89" s="49">
        <v>0</v>
      </c>
      <c r="V89" s="49">
        <v>0</v>
      </c>
      <c r="X89" s="49">
        <v>0</v>
      </c>
      <c r="Y89" s="49">
        <v>0</v>
      </c>
      <c r="AA89" s="49">
        <v>76</v>
      </c>
      <c r="AC89" s="1">
        <f>IF(ISBLANK(education[[#This Row],[total_boys]]),SUM(education[[#This Row],[boys_0-5_reached]],education[[#This Row],[boys_6-12_reached]],education[[#This Row],[boys_13-18_reached]]),education[[#This Row],[total_boys]])</f>
        <v>36</v>
      </c>
      <c r="AD89" s="1">
        <f>IF(ISBLANK(education[[#This Row],[total_girls]]),SUM(education[[#This Row],[girls_0-5_reached]],education[[#This Row],[girls_6-12_reached]],education[[#This Row],[girls_13-18_reached]]),education[[#This Row],[total_girls]])</f>
        <v>40</v>
      </c>
      <c r="AE89" s="1">
        <f>IF(ISBLANK(education[[#This Row],[total_children]]),SUM(education[[#This Row],[calc_boys]],education[[#This Row],[calc_girls]]),education[[#This Row],[total_children]])</f>
        <v>76</v>
      </c>
      <c r="AF89" s="1">
        <f>IF(ISBLANK(education[[#This Row],[total_pwd]]),SUM(education[[#This Row],[total_pwd_men]],education[[#This Row],[total_pwd_women]]),education[[#This Row],[total_pwd]])</f>
        <v>0</v>
      </c>
      <c r="AG89" s="1">
        <f>IF(ISBLANK(education[[#This Row],[total_adults]]),SUM(education[[#This Row],[total_men]],education[[#This Row],[total_women]]),education[[#This Row],[total_adults]])</f>
        <v>0</v>
      </c>
      <c r="AH89" s="1">
        <f>IF(ISBLANK(education[[#This Row],[total_beneficiaries_reached]]),SUM(education[[#This Row],[calc_children]],education[[#This Row],[calc_adults]]),education[[#This Row],[total_beneficiaries_reached]])</f>
        <v>76</v>
      </c>
      <c r="AI89" s="49" t="str">
        <f ca="1">IF(B89="","",OFFSET(table_admin1[[#Headers],[ADM1_PT]],MATCH(B89,admin1,0),1))</f>
        <v>MZ01</v>
      </c>
      <c r="AJ89" s="49" t="str">
        <f t="shared" ca="1" si="4"/>
        <v>MZ0103</v>
      </c>
      <c r="AK89" s="49" t="str">
        <f t="shared" ca="1" si="5"/>
        <v>MZ010302</v>
      </c>
    </row>
    <row r="90" spans="1:37" x14ac:dyDescent="0.2">
      <c r="A90" s="58">
        <v>45323</v>
      </c>
      <c r="B90" s="49" t="s">
        <v>120</v>
      </c>
      <c r="C90" s="49" t="s">
        <v>194</v>
      </c>
      <c r="D90" s="49" t="s">
        <v>194</v>
      </c>
      <c r="E90" s="49" t="s">
        <v>1379</v>
      </c>
      <c r="F90" s="49" t="s">
        <v>115</v>
      </c>
      <c r="G90" s="49" t="s">
        <v>122</v>
      </c>
      <c r="H90" s="49" t="s">
        <v>117</v>
      </c>
      <c r="I90" s="49" t="s">
        <v>118</v>
      </c>
      <c r="J90" s="49" t="s">
        <v>1335</v>
      </c>
      <c r="K90" s="49" t="s">
        <v>119</v>
      </c>
      <c r="R90" s="49">
        <v>45</v>
      </c>
      <c r="S90" s="49">
        <v>61</v>
      </c>
      <c r="U90" s="49">
        <v>0</v>
      </c>
      <c r="V90" s="49">
        <v>0</v>
      </c>
      <c r="X90" s="49">
        <v>0</v>
      </c>
      <c r="Y90" s="49">
        <v>0</v>
      </c>
      <c r="AA90" s="49">
        <v>106</v>
      </c>
      <c r="AC90" s="1">
        <f>IF(ISBLANK(education[[#This Row],[total_boys]]),SUM(education[[#This Row],[boys_0-5_reached]],education[[#This Row],[boys_6-12_reached]],education[[#This Row],[boys_13-18_reached]]),education[[#This Row],[total_boys]])</f>
        <v>45</v>
      </c>
      <c r="AD90" s="1">
        <f>IF(ISBLANK(education[[#This Row],[total_girls]]),SUM(education[[#This Row],[girls_0-5_reached]],education[[#This Row],[girls_6-12_reached]],education[[#This Row],[girls_13-18_reached]]),education[[#This Row],[total_girls]])</f>
        <v>61</v>
      </c>
      <c r="AE90" s="1">
        <f>IF(ISBLANK(education[[#This Row],[total_children]]),SUM(education[[#This Row],[calc_boys]],education[[#This Row],[calc_girls]]),education[[#This Row],[total_children]])</f>
        <v>106</v>
      </c>
      <c r="AF90" s="1">
        <f>IF(ISBLANK(education[[#This Row],[total_pwd]]),SUM(education[[#This Row],[total_pwd_men]],education[[#This Row],[total_pwd_women]]),education[[#This Row],[total_pwd]])</f>
        <v>0</v>
      </c>
      <c r="AG90" s="1">
        <f>IF(ISBLANK(education[[#This Row],[total_adults]]),SUM(education[[#This Row],[total_men]],education[[#This Row],[total_women]]),education[[#This Row],[total_adults]])</f>
        <v>0</v>
      </c>
      <c r="AH90" s="1">
        <f>IF(ISBLANK(education[[#This Row],[total_beneficiaries_reached]]),SUM(education[[#This Row],[calc_children]],education[[#This Row],[calc_adults]]),education[[#This Row],[total_beneficiaries_reached]])</f>
        <v>106</v>
      </c>
      <c r="AI90" s="49" t="str">
        <f ca="1">IF(B90="","",OFFSET(table_admin1[[#Headers],[ADM1_PT]],MATCH(B90,admin1,0),1))</f>
        <v>MZ01</v>
      </c>
      <c r="AJ90" s="49" t="str">
        <f t="shared" ca="1" si="4"/>
        <v>MZ0104</v>
      </c>
      <c r="AK90" s="49" t="str">
        <f t="shared" ca="1" si="5"/>
        <v>MZ010401</v>
      </c>
    </row>
    <row r="91" spans="1:37" x14ac:dyDescent="0.2">
      <c r="A91" s="58">
        <v>45323</v>
      </c>
      <c r="B91" s="49" t="s">
        <v>120</v>
      </c>
      <c r="C91" s="49" t="s">
        <v>194</v>
      </c>
      <c r="D91" s="49" t="s">
        <v>194</v>
      </c>
      <c r="E91" s="49" t="s">
        <v>1380</v>
      </c>
      <c r="F91" s="49" t="s">
        <v>115</v>
      </c>
      <c r="G91" s="49" t="s">
        <v>122</v>
      </c>
      <c r="H91" s="49" t="s">
        <v>117</v>
      </c>
      <c r="I91" s="49" t="s">
        <v>118</v>
      </c>
      <c r="J91" s="49" t="s">
        <v>1335</v>
      </c>
      <c r="K91" s="49" t="s">
        <v>119</v>
      </c>
      <c r="R91" s="49">
        <v>69</v>
      </c>
      <c r="S91" s="49">
        <v>84</v>
      </c>
      <c r="U91" s="49">
        <v>0</v>
      </c>
      <c r="V91" s="49">
        <v>0</v>
      </c>
      <c r="X91" s="49">
        <v>0</v>
      </c>
      <c r="Y91" s="49">
        <v>0</v>
      </c>
      <c r="AA91" s="49">
        <v>153</v>
      </c>
      <c r="AC91" s="1">
        <f>IF(ISBLANK(education[[#This Row],[total_boys]]),SUM(education[[#This Row],[boys_0-5_reached]],education[[#This Row],[boys_6-12_reached]],education[[#This Row],[boys_13-18_reached]]),education[[#This Row],[total_boys]])</f>
        <v>69</v>
      </c>
      <c r="AD91" s="1">
        <f>IF(ISBLANK(education[[#This Row],[total_girls]]),SUM(education[[#This Row],[girls_0-5_reached]],education[[#This Row],[girls_6-12_reached]],education[[#This Row],[girls_13-18_reached]]),education[[#This Row],[total_girls]])</f>
        <v>84</v>
      </c>
      <c r="AE91" s="1">
        <f>IF(ISBLANK(education[[#This Row],[total_children]]),SUM(education[[#This Row],[calc_boys]],education[[#This Row],[calc_girls]]),education[[#This Row],[total_children]])</f>
        <v>153</v>
      </c>
      <c r="AF91" s="1">
        <f>IF(ISBLANK(education[[#This Row],[total_pwd]]),SUM(education[[#This Row],[total_pwd_men]],education[[#This Row],[total_pwd_women]]),education[[#This Row],[total_pwd]])</f>
        <v>0</v>
      </c>
      <c r="AG91" s="1">
        <f>IF(ISBLANK(education[[#This Row],[total_adults]]),SUM(education[[#This Row],[total_men]],education[[#This Row],[total_women]]),education[[#This Row],[total_adults]])</f>
        <v>0</v>
      </c>
      <c r="AH91" s="1">
        <f>IF(ISBLANK(education[[#This Row],[total_beneficiaries_reached]]),SUM(education[[#This Row],[calc_children]],education[[#This Row],[calc_adults]]),education[[#This Row],[total_beneficiaries_reached]])</f>
        <v>153</v>
      </c>
      <c r="AI91" s="49" t="str">
        <f ca="1">IF(B91="","",OFFSET(table_admin1[[#Headers],[ADM1_PT]],MATCH(B91,admin1,0),1))</f>
        <v>MZ01</v>
      </c>
      <c r="AJ91" s="49" t="str">
        <f t="shared" ca="1" si="4"/>
        <v>MZ0104</v>
      </c>
      <c r="AK91" s="49" t="str">
        <f t="shared" ca="1" si="5"/>
        <v>MZ010401</v>
      </c>
    </row>
    <row r="92" spans="1:37" x14ac:dyDescent="0.2">
      <c r="A92" s="58">
        <v>45323</v>
      </c>
      <c r="B92" s="49" t="s">
        <v>120</v>
      </c>
      <c r="C92" s="49" t="s">
        <v>194</v>
      </c>
      <c r="D92" s="49" t="s">
        <v>194</v>
      </c>
      <c r="E92" s="49" t="s">
        <v>1381</v>
      </c>
      <c r="F92" s="49" t="s">
        <v>115</v>
      </c>
      <c r="G92" s="49" t="s">
        <v>122</v>
      </c>
      <c r="H92" s="49" t="s">
        <v>117</v>
      </c>
      <c r="I92" s="49" t="s">
        <v>118</v>
      </c>
      <c r="J92" s="49" t="s">
        <v>1335</v>
      </c>
      <c r="K92" s="49" t="s">
        <v>119</v>
      </c>
      <c r="R92" s="49">
        <v>72</v>
      </c>
      <c r="S92" s="49">
        <v>108</v>
      </c>
      <c r="U92" s="49">
        <v>0</v>
      </c>
      <c r="V92" s="49">
        <v>0</v>
      </c>
      <c r="X92" s="49">
        <v>0</v>
      </c>
      <c r="Y92" s="49">
        <v>0</v>
      </c>
      <c r="AA92" s="49">
        <v>180</v>
      </c>
      <c r="AC92" s="1">
        <f>IF(ISBLANK(education[[#This Row],[total_boys]]),SUM(education[[#This Row],[boys_0-5_reached]],education[[#This Row],[boys_6-12_reached]],education[[#This Row],[boys_13-18_reached]]),education[[#This Row],[total_boys]])</f>
        <v>72</v>
      </c>
      <c r="AD92" s="1">
        <f>IF(ISBLANK(education[[#This Row],[total_girls]]),SUM(education[[#This Row],[girls_0-5_reached]],education[[#This Row],[girls_6-12_reached]],education[[#This Row],[girls_13-18_reached]]),education[[#This Row],[total_girls]])</f>
        <v>108</v>
      </c>
      <c r="AE92" s="1">
        <f>IF(ISBLANK(education[[#This Row],[total_children]]),SUM(education[[#This Row],[calc_boys]],education[[#This Row],[calc_girls]]),education[[#This Row],[total_children]])</f>
        <v>180</v>
      </c>
      <c r="AF92" s="1">
        <f>IF(ISBLANK(education[[#This Row],[total_pwd]]),SUM(education[[#This Row],[total_pwd_men]],education[[#This Row],[total_pwd_women]]),education[[#This Row],[total_pwd]])</f>
        <v>0</v>
      </c>
      <c r="AG92" s="1">
        <f>IF(ISBLANK(education[[#This Row],[total_adults]]),SUM(education[[#This Row],[total_men]],education[[#This Row],[total_women]]),education[[#This Row],[total_adults]])</f>
        <v>0</v>
      </c>
      <c r="AH92" s="1">
        <f>IF(ISBLANK(education[[#This Row],[total_beneficiaries_reached]]),SUM(education[[#This Row],[calc_children]],education[[#This Row],[calc_adults]]),education[[#This Row],[total_beneficiaries_reached]])</f>
        <v>180</v>
      </c>
      <c r="AI92" s="49" t="str">
        <f ca="1">IF(B92="","",OFFSET(table_admin1[[#Headers],[ADM1_PT]],MATCH(B92,admin1,0),1))</f>
        <v>MZ01</v>
      </c>
      <c r="AJ92" s="49" t="str">
        <f t="shared" ca="1" si="4"/>
        <v>MZ0104</v>
      </c>
      <c r="AK92" s="49" t="str">
        <f t="shared" ca="1" si="5"/>
        <v>MZ010401</v>
      </c>
    </row>
    <row r="93" spans="1:37" x14ac:dyDescent="0.2">
      <c r="A93" s="58">
        <v>45323</v>
      </c>
      <c r="B93" s="49" t="s">
        <v>120</v>
      </c>
      <c r="C93" s="49" t="s">
        <v>194</v>
      </c>
      <c r="D93" s="49" t="s">
        <v>194</v>
      </c>
      <c r="E93" s="49" t="s">
        <v>1382</v>
      </c>
      <c r="F93" s="49" t="s">
        <v>115</v>
      </c>
      <c r="G93" s="49" t="s">
        <v>122</v>
      </c>
      <c r="H93" s="49" t="s">
        <v>117</v>
      </c>
      <c r="I93" s="49" t="s">
        <v>118</v>
      </c>
      <c r="J93" s="49" t="s">
        <v>1335</v>
      </c>
      <c r="K93" s="49" t="s">
        <v>119</v>
      </c>
      <c r="R93" s="49">
        <v>76</v>
      </c>
      <c r="S93" s="49">
        <v>114</v>
      </c>
      <c r="U93" s="49">
        <v>0</v>
      </c>
      <c r="V93" s="49">
        <v>0</v>
      </c>
      <c r="X93" s="49">
        <v>0</v>
      </c>
      <c r="Y93" s="49">
        <v>0</v>
      </c>
      <c r="AA93" s="49">
        <v>190</v>
      </c>
      <c r="AC93" s="1">
        <f>IF(ISBLANK(education[[#This Row],[total_boys]]),SUM(education[[#This Row],[boys_0-5_reached]],education[[#This Row],[boys_6-12_reached]],education[[#This Row],[boys_13-18_reached]]),education[[#This Row],[total_boys]])</f>
        <v>76</v>
      </c>
      <c r="AD93" s="1">
        <f>IF(ISBLANK(education[[#This Row],[total_girls]]),SUM(education[[#This Row],[girls_0-5_reached]],education[[#This Row],[girls_6-12_reached]],education[[#This Row],[girls_13-18_reached]]),education[[#This Row],[total_girls]])</f>
        <v>114</v>
      </c>
      <c r="AE93" s="1">
        <f>IF(ISBLANK(education[[#This Row],[total_children]]),SUM(education[[#This Row],[calc_boys]],education[[#This Row],[calc_girls]]),education[[#This Row],[total_children]])</f>
        <v>190</v>
      </c>
      <c r="AF93" s="1">
        <f>IF(ISBLANK(education[[#This Row],[total_pwd]]),SUM(education[[#This Row],[total_pwd_men]],education[[#This Row],[total_pwd_women]]),education[[#This Row],[total_pwd]])</f>
        <v>0</v>
      </c>
      <c r="AG93" s="1">
        <f>IF(ISBLANK(education[[#This Row],[total_adults]]),SUM(education[[#This Row],[total_men]],education[[#This Row],[total_women]]),education[[#This Row],[total_adults]])</f>
        <v>0</v>
      </c>
      <c r="AH93" s="1">
        <f>IF(ISBLANK(education[[#This Row],[total_beneficiaries_reached]]),SUM(education[[#This Row],[calc_children]],education[[#This Row],[calc_adults]]),education[[#This Row],[total_beneficiaries_reached]])</f>
        <v>190</v>
      </c>
      <c r="AI93" s="49" t="str">
        <f ca="1">IF(B93="","",OFFSET(table_admin1[[#Headers],[ADM1_PT]],MATCH(B93,admin1,0),1))</f>
        <v>MZ01</v>
      </c>
      <c r="AJ93" s="49" t="str">
        <f t="shared" ca="1" si="4"/>
        <v>MZ0104</v>
      </c>
      <c r="AK93" s="49" t="str">
        <f t="shared" ca="1" si="5"/>
        <v>MZ010401</v>
      </c>
    </row>
    <row r="94" spans="1:37" x14ac:dyDescent="0.2">
      <c r="A94" s="58">
        <v>45323</v>
      </c>
      <c r="B94" s="49" t="s">
        <v>120</v>
      </c>
      <c r="C94" s="49" t="s">
        <v>194</v>
      </c>
      <c r="D94" s="49" t="s">
        <v>194</v>
      </c>
      <c r="E94" s="49" t="s">
        <v>1383</v>
      </c>
      <c r="F94" s="49" t="s">
        <v>115</v>
      </c>
      <c r="G94" s="49" t="s">
        <v>122</v>
      </c>
      <c r="H94" s="49" t="s">
        <v>117</v>
      </c>
      <c r="I94" s="49" t="s">
        <v>118</v>
      </c>
      <c r="J94" s="49" t="s">
        <v>1335</v>
      </c>
      <c r="K94" s="49" t="s">
        <v>119</v>
      </c>
      <c r="R94" s="49">
        <v>41</v>
      </c>
      <c r="S94" s="49">
        <v>55</v>
      </c>
      <c r="U94" s="49">
        <v>0</v>
      </c>
      <c r="V94" s="49">
        <v>0</v>
      </c>
      <c r="X94" s="49">
        <v>0</v>
      </c>
      <c r="Y94" s="49">
        <v>0</v>
      </c>
      <c r="AA94" s="49">
        <v>96</v>
      </c>
      <c r="AC94" s="1">
        <f>IF(ISBLANK(education[[#This Row],[total_boys]]),SUM(education[[#This Row],[boys_0-5_reached]],education[[#This Row],[boys_6-12_reached]],education[[#This Row],[boys_13-18_reached]]),education[[#This Row],[total_boys]])</f>
        <v>41</v>
      </c>
      <c r="AD94" s="1">
        <f>IF(ISBLANK(education[[#This Row],[total_girls]]),SUM(education[[#This Row],[girls_0-5_reached]],education[[#This Row],[girls_6-12_reached]],education[[#This Row],[girls_13-18_reached]]),education[[#This Row],[total_girls]])</f>
        <v>55</v>
      </c>
      <c r="AE94" s="1">
        <f>IF(ISBLANK(education[[#This Row],[total_children]]),SUM(education[[#This Row],[calc_boys]],education[[#This Row],[calc_girls]]),education[[#This Row],[total_children]])</f>
        <v>96</v>
      </c>
      <c r="AF94" s="1">
        <f>IF(ISBLANK(education[[#This Row],[total_pwd]]),SUM(education[[#This Row],[total_pwd_men]],education[[#This Row],[total_pwd_women]]),education[[#This Row],[total_pwd]])</f>
        <v>0</v>
      </c>
      <c r="AG94" s="1">
        <f>IF(ISBLANK(education[[#This Row],[total_adults]]),SUM(education[[#This Row],[total_men]],education[[#This Row],[total_women]]),education[[#This Row],[total_adults]])</f>
        <v>0</v>
      </c>
      <c r="AH94" s="1">
        <f>IF(ISBLANK(education[[#This Row],[total_beneficiaries_reached]]),SUM(education[[#This Row],[calc_children]],education[[#This Row],[calc_adults]]),education[[#This Row],[total_beneficiaries_reached]])</f>
        <v>96</v>
      </c>
      <c r="AI94" s="49" t="str">
        <f ca="1">IF(B94="","",OFFSET(table_admin1[[#Headers],[ADM1_PT]],MATCH(B94,admin1,0),1))</f>
        <v>MZ01</v>
      </c>
      <c r="AJ94" s="49" t="str">
        <f t="shared" ca="1" si="4"/>
        <v>MZ0104</v>
      </c>
      <c r="AK94" s="49" t="str">
        <f t="shared" ca="1" si="5"/>
        <v>MZ010401</v>
      </c>
    </row>
    <row r="95" spans="1:37" x14ac:dyDescent="0.2">
      <c r="A95" s="58">
        <v>45323</v>
      </c>
      <c r="B95" s="49" t="s">
        <v>120</v>
      </c>
      <c r="C95" s="49" t="s">
        <v>194</v>
      </c>
      <c r="D95" s="49" t="s">
        <v>194</v>
      </c>
      <c r="E95" s="49" t="s">
        <v>1384</v>
      </c>
      <c r="F95" s="49" t="s">
        <v>115</v>
      </c>
      <c r="G95" s="49" t="s">
        <v>122</v>
      </c>
      <c r="H95" s="49" t="s">
        <v>117</v>
      </c>
      <c r="I95" s="49" t="s">
        <v>118</v>
      </c>
      <c r="J95" s="49" t="s">
        <v>1335</v>
      </c>
      <c r="K95" s="49" t="s">
        <v>119</v>
      </c>
      <c r="R95" s="49">
        <v>65</v>
      </c>
      <c r="S95" s="49">
        <v>78</v>
      </c>
      <c r="U95" s="49">
        <v>0</v>
      </c>
      <c r="V95" s="49">
        <v>0</v>
      </c>
      <c r="X95" s="49">
        <v>0</v>
      </c>
      <c r="Y95" s="49">
        <v>0</v>
      </c>
      <c r="AA95" s="49">
        <v>143</v>
      </c>
      <c r="AC95" s="1">
        <f>IF(ISBLANK(education[[#This Row],[total_boys]]),SUM(education[[#This Row],[boys_0-5_reached]],education[[#This Row],[boys_6-12_reached]],education[[#This Row],[boys_13-18_reached]]),education[[#This Row],[total_boys]])</f>
        <v>65</v>
      </c>
      <c r="AD95" s="1">
        <f>IF(ISBLANK(education[[#This Row],[total_girls]]),SUM(education[[#This Row],[girls_0-5_reached]],education[[#This Row],[girls_6-12_reached]],education[[#This Row],[girls_13-18_reached]]),education[[#This Row],[total_girls]])</f>
        <v>78</v>
      </c>
      <c r="AE95" s="1">
        <f>IF(ISBLANK(education[[#This Row],[total_children]]),SUM(education[[#This Row],[calc_boys]],education[[#This Row],[calc_girls]]),education[[#This Row],[total_children]])</f>
        <v>143</v>
      </c>
      <c r="AF95" s="1">
        <f>IF(ISBLANK(education[[#This Row],[total_pwd]]),SUM(education[[#This Row],[total_pwd_men]],education[[#This Row],[total_pwd_women]]),education[[#This Row],[total_pwd]])</f>
        <v>0</v>
      </c>
      <c r="AG95" s="1">
        <f>IF(ISBLANK(education[[#This Row],[total_adults]]),SUM(education[[#This Row],[total_men]],education[[#This Row],[total_women]]),education[[#This Row],[total_adults]])</f>
        <v>0</v>
      </c>
      <c r="AH95" s="1">
        <f>IF(ISBLANK(education[[#This Row],[total_beneficiaries_reached]]),SUM(education[[#This Row],[calc_children]],education[[#This Row],[calc_adults]]),education[[#This Row],[total_beneficiaries_reached]])</f>
        <v>143</v>
      </c>
      <c r="AI95" s="49" t="str">
        <f ca="1">IF(B95="","",OFFSET(table_admin1[[#Headers],[ADM1_PT]],MATCH(B95,admin1,0),1))</f>
        <v>MZ01</v>
      </c>
      <c r="AJ95" s="49" t="str">
        <f t="shared" ca="1" si="4"/>
        <v>MZ0104</v>
      </c>
      <c r="AK95" s="49" t="str">
        <f t="shared" ca="1" si="5"/>
        <v>MZ010401</v>
      </c>
    </row>
    <row r="96" spans="1:37" x14ac:dyDescent="0.2">
      <c r="A96" s="58">
        <v>45323</v>
      </c>
      <c r="B96" s="49" t="s">
        <v>120</v>
      </c>
      <c r="C96" s="49" t="s">
        <v>194</v>
      </c>
      <c r="D96" s="49" t="s">
        <v>194</v>
      </c>
      <c r="E96" s="49" t="s">
        <v>1385</v>
      </c>
      <c r="F96" s="49" t="s">
        <v>115</v>
      </c>
      <c r="G96" s="49" t="s">
        <v>122</v>
      </c>
      <c r="H96" s="49" t="s">
        <v>117</v>
      </c>
      <c r="I96" s="49" t="s">
        <v>118</v>
      </c>
      <c r="J96" s="49" t="s">
        <v>1335</v>
      </c>
      <c r="K96" s="49" t="s">
        <v>119</v>
      </c>
      <c r="R96" s="49">
        <v>80</v>
      </c>
      <c r="S96" s="49">
        <v>120</v>
      </c>
      <c r="U96" s="49">
        <v>0</v>
      </c>
      <c r="V96" s="49">
        <v>0</v>
      </c>
      <c r="X96" s="49">
        <v>0</v>
      </c>
      <c r="Y96" s="49">
        <v>0</v>
      </c>
      <c r="AA96" s="49">
        <v>200</v>
      </c>
      <c r="AC96" s="1">
        <f>IF(ISBLANK(education[[#This Row],[total_boys]]),SUM(education[[#This Row],[boys_0-5_reached]],education[[#This Row],[boys_6-12_reached]],education[[#This Row],[boys_13-18_reached]]),education[[#This Row],[total_boys]])</f>
        <v>80</v>
      </c>
      <c r="AD96" s="1">
        <f>IF(ISBLANK(education[[#This Row],[total_girls]]),SUM(education[[#This Row],[girls_0-5_reached]],education[[#This Row],[girls_6-12_reached]],education[[#This Row],[girls_13-18_reached]]),education[[#This Row],[total_girls]])</f>
        <v>120</v>
      </c>
      <c r="AE96" s="1">
        <f>IF(ISBLANK(education[[#This Row],[total_children]]),SUM(education[[#This Row],[calc_boys]],education[[#This Row],[calc_girls]]),education[[#This Row],[total_children]])</f>
        <v>200</v>
      </c>
      <c r="AF96" s="1">
        <f>IF(ISBLANK(education[[#This Row],[total_pwd]]),SUM(education[[#This Row],[total_pwd_men]],education[[#This Row],[total_pwd_women]]),education[[#This Row],[total_pwd]])</f>
        <v>0</v>
      </c>
      <c r="AG96" s="1">
        <f>IF(ISBLANK(education[[#This Row],[total_adults]]),SUM(education[[#This Row],[total_men]],education[[#This Row],[total_women]]),education[[#This Row],[total_adults]])</f>
        <v>0</v>
      </c>
      <c r="AH96" s="1">
        <f>IF(ISBLANK(education[[#This Row],[total_beneficiaries_reached]]),SUM(education[[#This Row],[calc_children]],education[[#This Row],[calc_adults]]),education[[#This Row],[total_beneficiaries_reached]])</f>
        <v>200</v>
      </c>
      <c r="AI96" s="49" t="str">
        <f ca="1">IF(B96="","",OFFSET(table_admin1[[#Headers],[ADM1_PT]],MATCH(B96,admin1,0),1))</f>
        <v>MZ01</v>
      </c>
      <c r="AJ96" s="49" t="str">
        <f t="shared" ca="1" si="4"/>
        <v>MZ0104</v>
      </c>
      <c r="AK96" s="49" t="str">
        <f t="shared" ca="1" si="5"/>
        <v>MZ010401</v>
      </c>
    </row>
    <row r="97" spans="1:37" x14ac:dyDescent="0.2">
      <c r="A97" s="58">
        <v>45323</v>
      </c>
      <c r="B97" s="49" t="s">
        <v>120</v>
      </c>
      <c r="C97" s="49" t="s">
        <v>194</v>
      </c>
      <c r="D97" s="49" t="s">
        <v>194</v>
      </c>
      <c r="E97" s="49" t="s">
        <v>1386</v>
      </c>
      <c r="F97" s="49" t="s">
        <v>115</v>
      </c>
      <c r="G97" s="49" t="s">
        <v>122</v>
      </c>
      <c r="H97" s="49" t="s">
        <v>117</v>
      </c>
      <c r="I97" s="49" t="s">
        <v>118</v>
      </c>
      <c r="J97" s="49" t="s">
        <v>1335</v>
      </c>
      <c r="K97" s="49" t="s">
        <v>119</v>
      </c>
      <c r="R97" s="49">
        <v>137</v>
      </c>
      <c r="S97" s="49">
        <v>186</v>
      </c>
      <c r="U97" s="49">
        <v>0</v>
      </c>
      <c r="V97" s="49">
        <v>0</v>
      </c>
      <c r="X97" s="49">
        <v>0</v>
      </c>
      <c r="Y97" s="49">
        <v>0</v>
      </c>
      <c r="AA97" s="49">
        <v>323</v>
      </c>
      <c r="AC97" s="1">
        <f>IF(ISBLANK(education[[#This Row],[total_boys]]),SUM(education[[#This Row],[boys_0-5_reached]],education[[#This Row],[boys_6-12_reached]],education[[#This Row],[boys_13-18_reached]]),education[[#This Row],[total_boys]])</f>
        <v>137</v>
      </c>
      <c r="AD97" s="1">
        <f>IF(ISBLANK(education[[#This Row],[total_girls]]),SUM(education[[#This Row],[girls_0-5_reached]],education[[#This Row],[girls_6-12_reached]],education[[#This Row],[girls_13-18_reached]]),education[[#This Row],[total_girls]])</f>
        <v>186</v>
      </c>
      <c r="AE97" s="1">
        <f>IF(ISBLANK(education[[#This Row],[total_children]]),SUM(education[[#This Row],[calc_boys]],education[[#This Row],[calc_girls]]),education[[#This Row],[total_children]])</f>
        <v>323</v>
      </c>
      <c r="AF97" s="1">
        <f>IF(ISBLANK(education[[#This Row],[total_pwd]]),SUM(education[[#This Row],[total_pwd_men]],education[[#This Row],[total_pwd_women]]),education[[#This Row],[total_pwd]])</f>
        <v>0</v>
      </c>
      <c r="AG97" s="1">
        <f>IF(ISBLANK(education[[#This Row],[total_adults]]),SUM(education[[#This Row],[total_men]],education[[#This Row],[total_women]]),education[[#This Row],[total_adults]])</f>
        <v>0</v>
      </c>
      <c r="AH97" s="1">
        <f>IF(ISBLANK(education[[#This Row],[total_beneficiaries_reached]]),SUM(education[[#This Row],[calc_children]],education[[#This Row],[calc_adults]]),education[[#This Row],[total_beneficiaries_reached]])</f>
        <v>323</v>
      </c>
      <c r="AI97" s="49" t="str">
        <f ca="1">IF(B97="","",OFFSET(table_admin1[[#Headers],[ADM1_PT]],MATCH(B97,admin1,0),1))</f>
        <v>MZ01</v>
      </c>
      <c r="AJ97" s="49" t="str">
        <f t="shared" ca="1" si="4"/>
        <v>MZ0104</v>
      </c>
      <c r="AK97" s="49" t="str">
        <f t="shared" ca="1" si="5"/>
        <v>MZ010401</v>
      </c>
    </row>
    <row r="98" spans="1:37" x14ac:dyDescent="0.2">
      <c r="A98" s="58">
        <v>45323</v>
      </c>
      <c r="B98" s="49" t="s">
        <v>120</v>
      </c>
      <c r="C98" s="49" t="s">
        <v>194</v>
      </c>
      <c r="D98" s="49" t="s">
        <v>194</v>
      </c>
      <c r="E98" s="49" t="s">
        <v>1387</v>
      </c>
      <c r="F98" s="49" t="s">
        <v>115</v>
      </c>
      <c r="G98" s="49" t="s">
        <v>122</v>
      </c>
      <c r="H98" s="49" t="s">
        <v>117</v>
      </c>
      <c r="I98" s="49" t="s">
        <v>118</v>
      </c>
      <c r="J98" s="49" t="s">
        <v>1335</v>
      </c>
      <c r="K98" s="49" t="s">
        <v>119</v>
      </c>
      <c r="R98" s="49">
        <v>93</v>
      </c>
      <c r="S98" s="49">
        <v>133</v>
      </c>
      <c r="U98" s="49">
        <v>0</v>
      </c>
      <c r="V98" s="49">
        <v>0</v>
      </c>
      <c r="X98" s="49">
        <v>0</v>
      </c>
      <c r="Y98" s="49">
        <v>0</v>
      </c>
      <c r="AA98" s="49">
        <v>226</v>
      </c>
      <c r="AC98" s="1">
        <f>IF(ISBLANK(education[[#This Row],[total_boys]]),SUM(education[[#This Row],[boys_0-5_reached]],education[[#This Row],[boys_6-12_reached]],education[[#This Row],[boys_13-18_reached]]),education[[#This Row],[total_boys]])</f>
        <v>93</v>
      </c>
      <c r="AD98" s="1">
        <f>IF(ISBLANK(education[[#This Row],[total_girls]]),SUM(education[[#This Row],[girls_0-5_reached]],education[[#This Row],[girls_6-12_reached]],education[[#This Row],[girls_13-18_reached]]),education[[#This Row],[total_girls]])</f>
        <v>133</v>
      </c>
      <c r="AE98" s="1">
        <f>IF(ISBLANK(education[[#This Row],[total_children]]),SUM(education[[#This Row],[calc_boys]],education[[#This Row],[calc_girls]]),education[[#This Row],[total_children]])</f>
        <v>226</v>
      </c>
      <c r="AF98" s="1">
        <f>IF(ISBLANK(education[[#This Row],[total_pwd]]),SUM(education[[#This Row],[total_pwd_men]],education[[#This Row],[total_pwd_women]]),education[[#This Row],[total_pwd]])</f>
        <v>0</v>
      </c>
      <c r="AG98" s="1">
        <f>IF(ISBLANK(education[[#This Row],[total_adults]]),SUM(education[[#This Row],[total_men]],education[[#This Row],[total_women]]),education[[#This Row],[total_adults]])</f>
        <v>0</v>
      </c>
      <c r="AH98" s="1">
        <f>IF(ISBLANK(education[[#This Row],[total_beneficiaries_reached]]),SUM(education[[#This Row],[calc_children]],education[[#This Row],[calc_adults]]),education[[#This Row],[total_beneficiaries_reached]])</f>
        <v>226</v>
      </c>
      <c r="AI98" s="49" t="str">
        <f ca="1">IF(B98="","",OFFSET(table_admin1[[#Headers],[ADM1_PT]],MATCH(B98,admin1,0),1))</f>
        <v>MZ01</v>
      </c>
      <c r="AJ98" s="49" t="str">
        <f t="shared" ca="1" si="4"/>
        <v>MZ0104</v>
      </c>
      <c r="AK98" s="49" t="str">
        <f t="shared" ca="1" si="5"/>
        <v>MZ010401</v>
      </c>
    </row>
    <row r="99" spans="1:37" x14ac:dyDescent="0.2">
      <c r="A99" s="58">
        <v>45323</v>
      </c>
      <c r="B99" s="49" t="s">
        <v>120</v>
      </c>
      <c r="C99" s="49" t="s">
        <v>194</v>
      </c>
      <c r="D99" s="49" t="s">
        <v>194</v>
      </c>
      <c r="E99" s="49" t="s">
        <v>1388</v>
      </c>
      <c r="F99" s="49" t="s">
        <v>115</v>
      </c>
      <c r="G99" s="49" t="s">
        <v>122</v>
      </c>
      <c r="H99" s="49" t="s">
        <v>117</v>
      </c>
      <c r="I99" s="49" t="s">
        <v>118</v>
      </c>
      <c r="J99" s="49" t="s">
        <v>1335</v>
      </c>
      <c r="K99" s="49" t="s">
        <v>119</v>
      </c>
      <c r="R99" s="49">
        <v>64</v>
      </c>
      <c r="S99" s="49">
        <v>96</v>
      </c>
      <c r="U99" s="49">
        <v>0</v>
      </c>
      <c r="V99" s="49">
        <v>0</v>
      </c>
      <c r="X99" s="49">
        <v>0</v>
      </c>
      <c r="Y99" s="49">
        <v>0</v>
      </c>
      <c r="AA99" s="49">
        <v>160</v>
      </c>
      <c r="AC99" s="1">
        <f>IF(ISBLANK(education[[#This Row],[total_boys]]),SUM(education[[#This Row],[boys_0-5_reached]],education[[#This Row],[boys_6-12_reached]],education[[#This Row],[boys_13-18_reached]]),education[[#This Row],[total_boys]])</f>
        <v>64</v>
      </c>
      <c r="AD99" s="1">
        <f>IF(ISBLANK(education[[#This Row],[total_girls]]),SUM(education[[#This Row],[girls_0-5_reached]],education[[#This Row],[girls_6-12_reached]],education[[#This Row],[girls_13-18_reached]]),education[[#This Row],[total_girls]])</f>
        <v>96</v>
      </c>
      <c r="AE99" s="1">
        <f>IF(ISBLANK(education[[#This Row],[total_children]]),SUM(education[[#This Row],[calc_boys]],education[[#This Row],[calc_girls]]),education[[#This Row],[total_children]])</f>
        <v>160</v>
      </c>
      <c r="AF99" s="1">
        <f>IF(ISBLANK(education[[#This Row],[total_pwd]]),SUM(education[[#This Row],[total_pwd_men]],education[[#This Row],[total_pwd_women]]),education[[#This Row],[total_pwd]])</f>
        <v>0</v>
      </c>
      <c r="AG99" s="1">
        <f>IF(ISBLANK(education[[#This Row],[total_adults]]),SUM(education[[#This Row],[total_men]],education[[#This Row],[total_women]]),education[[#This Row],[total_adults]])</f>
        <v>0</v>
      </c>
      <c r="AH99" s="1">
        <f>IF(ISBLANK(education[[#This Row],[total_beneficiaries_reached]]),SUM(education[[#This Row],[calc_children]],education[[#This Row],[calc_adults]]),education[[#This Row],[total_beneficiaries_reached]])</f>
        <v>160</v>
      </c>
      <c r="AI99" s="49" t="str">
        <f ca="1">IF(B99="","",OFFSET(table_admin1[[#Headers],[ADM1_PT]],MATCH(B99,admin1,0),1))</f>
        <v>MZ01</v>
      </c>
      <c r="AJ99" s="49" t="str">
        <f t="shared" ca="1" si="4"/>
        <v>MZ0104</v>
      </c>
      <c r="AK99" s="49" t="str">
        <f t="shared" ca="1" si="5"/>
        <v>MZ010401</v>
      </c>
    </row>
    <row r="100" spans="1:37" x14ac:dyDescent="0.2">
      <c r="A100" s="58">
        <v>45323</v>
      </c>
      <c r="B100" s="49" t="s">
        <v>120</v>
      </c>
      <c r="C100" s="49" t="s">
        <v>194</v>
      </c>
      <c r="D100" s="49" t="s">
        <v>194</v>
      </c>
      <c r="E100" s="49" t="s">
        <v>1389</v>
      </c>
      <c r="F100" s="49" t="s">
        <v>115</v>
      </c>
      <c r="G100" s="49" t="s">
        <v>122</v>
      </c>
      <c r="H100" s="49" t="s">
        <v>117</v>
      </c>
      <c r="I100" s="49" t="s">
        <v>118</v>
      </c>
      <c r="J100" s="49" t="s">
        <v>1335</v>
      </c>
      <c r="K100" s="49" t="s">
        <v>119</v>
      </c>
      <c r="R100" s="49">
        <v>73</v>
      </c>
      <c r="S100" s="49">
        <v>103</v>
      </c>
      <c r="U100" s="49">
        <v>0</v>
      </c>
      <c r="V100" s="49">
        <v>0</v>
      </c>
      <c r="X100" s="49">
        <v>0</v>
      </c>
      <c r="Y100" s="49">
        <v>0</v>
      </c>
      <c r="AA100" s="49">
        <v>176</v>
      </c>
      <c r="AC100" s="1">
        <f>IF(ISBLANK(education[[#This Row],[total_boys]]),SUM(education[[#This Row],[boys_0-5_reached]],education[[#This Row],[boys_6-12_reached]],education[[#This Row],[boys_13-18_reached]]),education[[#This Row],[total_boys]])</f>
        <v>73</v>
      </c>
      <c r="AD100" s="1">
        <f>IF(ISBLANK(education[[#This Row],[total_girls]]),SUM(education[[#This Row],[girls_0-5_reached]],education[[#This Row],[girls_6-12_reached]],education[[#This Row],[girls_13-18_reached]]),education[[#This Row],[total_girls]])</f>
        <v>103</v>
      </c>
      <c r="AE100" s="1">
        <f>IF(ISBLANK(education[[#This Row],[total_children]]),SUM(education[[#This Row],[calc_boys]],education[[#This Row],[calc_girls]]),education[[#This Row],[total_children]])</f>
        <v>176</v>
      </c>
      <c r="AF100" s="1">
        <f>IF(ISBLANK(education[[#This Row],[total_pwd]]),SUM(education[[#This Row],[total_pwd_men]],education[[#This Row],[total_pwd_women]]),education[[#This Row],[total_pwd]])</f>
        <v>0</v>
      </c>
      <c r="AG100" s="1">
        <f>IF(ISBLANK(education[[#This Row],[total_adults]]),SUM(education[[#This Row],[total_men]],education[[#This Row],[total_women]]),education[[#This Row],[total_adults]])</f>
        <v>0</v>
      </c>
      <c r="AH100" s="1">
        <f>IF(ISBLANK(education[[#This Row],[total_beneficiaries_reached]]),SUM(education[[#This Row],[calc_children]],education[[#This Row],[calc_adults]]),education[[#This Row],[total_beneficiaries_reached]])</f>
        <v>176</v>
      </c>
      <c r="AI100" s="49" t="str">
        <f ca="1">IF(B100="","",OFFSET(table_admin1[[#Headers],[ADM1_PT]],MATCH(B100,admin1,0),1))</f>
        <v>MZ01</v>
      </c>
      <c r="AJ100" s="49" t="str">
        <f t="shared" ca="1" si="4"/>
        <v>MZ0104</v>
      </c>
      <c r="AK100" s="49" t="str">
        <f t="shared" ca="1" si="5"/>
        <v>MZ010401</v>
      </c>
    </row>
    <row r="101" spans="1:37" x14ac:dyDescent="0.2">
      <c r="A101" s="58">
        <v>45323</v>
      </c>
      <c r="B101" s="49" t="s">
        <v>120</v>
      </c>
      <c r="C101" s="49" t="s">
        <v>194</v>
      </c>
      <c r="D101" s="49" t="s">
        <v>194</v>
      </c>
      <c r="E101" s="49" t="s">
        <v>1390</v>
      </c>
      <c r="F101" s="49" t="s">
        <v>115</v>
      </c>
      <c r="G101" s="49" t="s">
        <v>122</v>
      </c>
      <c r="H101" s="49" t="s">
        <v>117</v>
      </c>
      <c r="I101" s="49" t="s">
        <v>118</v>
      </c>
      <c r="J101" s="49" t="s">
        <v>1335</v>
      </c>
      <c r="K101" s="49" t="s">
        <v>119</v>
      </c>
      <c r="R101" s="49">
        <v>108</v>
      </c>
      <c r="S101" s="49">
        <v>162</v>
      </c>
      <c r="U101" s="49">
        <v>0</v>
      </c>
      <c r="V101" s="49">
        <v>0</v>
      </c>
      <c r="X101" s="49">
        <v>0</v>
      </c>
      <c r="Y101" s="49">
        <v>0</v>
      </c>
      <c r="AA101" s="49">
        <v>270</v>
      </c>
      <c r="AC101" s="1">
        <f>IF(ISBLANK(education[[#This Row],[total_boys]]),SUM(education[[#This Row],[boys_0-5_reached]],education[[#This Row],[boys_6-12_reached]],education[[#This Row],[boys_13-18_reached]]),education[[#This Row],[total_boys]])</f>
        <v>108</v>
      </c>
      <c r="AD101" s="1">
        <f>IF(ISBLANK(education[[#This Row],[total_girls]]),SUM(education[[#This Row],[girls_0-5_reached]],education[[#This Row],[girls_6-12_reached]],education[[#This Row],[girls_13-18_reached]]),education[[#This Row],[total_girls]])</f>
        <v>162</v>
      </c>
      <c r="AE101" s="1">
        <f>IF(ISBLANK(education[[#This Row],[total_children]]),SUM(education[[#This Row],[calc_boys]],education[[#This Row],[calc_girls]]),education[[#This Row],[total_children]])</f>
        <v>270</v>
      </c>
      <c r="AF101" s="1">
        <f>IF(ISBLANK(education[[#This Row],[total_pwd]]),SUM(education[[#This Row],[total_pwd_men]],education[[#This Row],[total_pwd_women]]),education[[#This Row],[total_pwd]])</f>
        <v>0</v>
      </c>
      <c r="AG101" s="1">
        <f>IF(ISBLANK(education[[#This Row],[total_adults]]),SUM(education[[#This Row],[total_men]],education[[#This Row],[total_women]]),education[[#This Row],[total_adults]])</f>
        <v>0</v>
      </c>
      <c r="AH101" s="1">
        <f>IF(ISBLANK(education[[#This Row],[total_beneficiaries_reached]]),SUM(education[[#This Row],[calc_children]],education[[#This Row],[calc_adults]]),education[[#This Row],[total_beneficiaries_reached]])</f>
        <v>270</v>
      </c>
      <c r="AI101" s="49" t="str">
        <f ca="1">IF(B101="","",OFFSET(table_admin1[[#Headers],[ADM1_PT]],MATCH(B101,admin1,0),1))</f>
        <v>MZ01</v>
      </c>
      <c r="AJ101" s="49" t="str">
        <f t="shared" ca="1" si="4"/>
        <v>MZ0104</v>
      </c>
      <c r="AK101" s="49" t="str">
        <f t="shared" ca="1" si="5"/>
        <v>MZ010401</v>
      </c>
    </row>
    <row r="102" spans="1:37" x14ac:dyDescent="0.2">
      <c r="A102" s="58">
        <v>45323</v>
      </c>
      <c r="B102" s="49" t="s">
        <v>120</v>
      </c>
      <c r="C102" s="49" t="s">
        <v>194</v>
      </c>
      <c r="D102" s="49" t="s">
        <v>194</v>
      </c>
      <c r="E102" s="49" t="s">
        <v>1391</v>
      </c>
      <c r="F102" s="49" t="s">
        <v>115</v>
      </c>
      <c r="G102" s="49" t="s">
        <v>122</v>
      </c>
      <c r="H102" s="49" t="s">
        <v>117</v>
      </c>
      <c r="I102" s="49" t="s">
        <v>118</v>
      </c>
      <c r="J102" s="49" t="s">
        <v>1335</v>
      </c>
      <c r="K102" s="49" t="s">
        <v>119</v>
      </c>
      <c r="R102" s="49">
        <v>157</v>
      </c>
      <c r="S102" s="49">
        <v>229</v>
      </c>
      <c r="U102" s="49">
        <v>0</v>
      </c>
      <c r="V102" s="49">
        <v>0</v>
      </c>
      <c r="X102" s="49">
        <v>0</v>
      </c>
      <c r="Y102" s="49">
        <v>0</v>
      </c>
      <c r="AA102" s="49">
        <v>386</v>
      </c>
      <c r="AC102" s="1">
        <f>IF(ISBLANK(education[[#This Row],[total_boys]]),SUM(education[[#This Row],[boys_0-5_reached]],education[[#This Row],[boys_6-12_reached]],education[[#This Row],[boys_13-18_reached]]),education[[#This Row],[total_boys]])</f>
        <v>157</v>
      </c>
      <c r="AD102" s="1">
        <f>IF(ISBLANK(education[[#This Row],[total_girls]]),SUM(education[[#This Row],[girls_0-5_reached]],education[[#This Row],[girls_6-12_reached]],education[[#This Row],[girls_13-18_reached]]),education[[#This Row],[total_girls]])</f>
        <v>229</v>
      </c>
      <c r="AE102" s="1">
        <f>IF(ISBLANK(education[[#This Row],[total_children]]),SUM(education[[#This Row],[calc_boys]],education[[#This Row],[calc_girls]]),education[[#This Row],[total_children]])</f>
        <v>386</v>
      </c>
      <c r="AF102" s="1">
        <f>IF(ISBLANK(education[[#This Row],[total_pwd]]),SUM(education[[#This Row],[total_pwd_men]],education[[#This Row],[total_pwd_women]]),education[[#This Row],[total_pwd]])</f>
        <v>0</v>
      </c>
      <c r="AG102" s="1">
        <f>IF(ISBLANK(education[[#This Row],[total_adults]]),SUM(education[[#This Row],[total_men]],education[[#This Row],[total_women]]),education[[#This Row],[total_adults]])</f>
        <v>0</v>
      </c>
      <c r="AH102" s="1">
        <f>IF(ISBLANK(education[[#This Row],[total_beneficiaries_reached]]),SUM(education[[#This Row],[calc_children]],education[[#This Row],[calc_adults]]),education[[#This Row],[total_beneficiaries_reached]])</f>
        <v>386</v>
      </c>
      <c r="AI102" s="49" t="str">
        <f ca="1">IF(B102="","",OFFSET(table_admin1[[#Headers],[ADM1_PT]],MATCH(B102,admin1,0),1))</f>
        <v>MZ01</v>
      </c>
      <c r="AJ102" s="49" t="str">
        <f t="shared" ca="1" si="4"/>
        <v>MZ0104</v>
      </c>
      <c r="AK102" s="49" t="str">
        <f t="shared" ca="1" si="5"/>
        <v>MZ010401</v>
      </c>
    </row>
    <row r="103" spans="1:37" x14ac:dyDescent="0.2">
      <c r="A103" s="58">
        <v>45323</v>
      </c>
      <c r="B103" s="49" t="s">
        <v>120</v>
      </c>
      <c r="C103" s="49" t="s">
        <v>194</v>
      </c>
      <c r="D103" s="49" t="s">
        <v>194</v>
      </c>
      <c r="E103" s="49" t="s">
        <v>1392</v>
      </c>
      <c r="F103" s="49" t="s">
        <v>115</v>
      </c>
      <c r="G103" s="49" t="s">
        <v>122</v>
      </c>
      <c r="H103" s="49" t="s">
        <v>117</v>
      </c>
      <c r="I103" s="49" t="s">
        <v>118</v>
      </c>
      <c r="J103" s="49" t="s">
        <v>1335</v>
      </c>
      <c r="K103" s="49" t="s">
        <v>119</v>
      </c>
      <c r="R103" s="49">
        <v>76</v>
      </c>
      <c r="S103" s="49">
        <v>114</v>
      </c>
      <c r="U103" s="49">
        <v>0</v>
      </c>
      <c r="V103" s="49">
        <v>0</v>
      </c>
      <c r="X103" s="49">
        <v>0</v>
      </c>
      <c r="Y103" s="49">
        <v>0</v>
      </c>
      <c r="AA103" s="49">
        <v>190</v>
      </c>
      <c r="AC103" s="1">
        <f>IF(ISBLANK(education[[#This Row],[total_boys]]),SUM(education[[#This Row],[boys_0-5_reached]],education[[#This Row],[boys_6-12_reached]],education[[#This Row],[boys_13-18_reached]]),education[[#This Row],[total_boys]])</f>
        <v>76</v>
      </c>
      <c r="AD103" s="1">
        <f>IF(ISBLANK(education[[#This Row],[total_girls]]),SUM(education[[#This Row],[girls_0-5_reached]],education[[#This Row],[girls_6-12_reached]],education[[#This Row],[girls_13-18_reached]]),education[[#This Row],[total_girls]])</f>
        <v>114</v>
      </c>
      <c r="AE103" s="1">
        <f>IF(ISBLANK(education[[#This Row],[total_children]]),SUM(education[[#This Row],[calc_boys]],education[[#This Row],[calc_girls]]),education[[#This Row],[total_children]])</f>
        <v>190</v>
      </c>
      <c r="AF103" s="1">
        <f>IF(ISBLANK(education[[#This Row],[total_pwd]]),SUM(education[[#This Row],[total_pwd_men]],education[[#This Row],[total_pwd_women]]),education[[#This Row],[total_pwd]])</f>
        <v>0</v>
      </c>
      <c r="AG103" s="1">
        <f>IF(ISBLANK(education[[#This Row],[total_adults]]),SUM(education[[#This Row],[total_men]],education[[#This Row],[total_women]]),education[[#This Row],[total_adults]])</f>
        <v>0</v>
      </c>
      <c r="AH103" s="1">
        <f>IF(ISBLANK(education[[#This Row],[total_beneficiaries_reached]]),SUM(education[[#This Row],[calc_children]],education[[#This Row],[calc_adults]]),education[[#This Row],[total_beneficiaries_reached]])</f>
        <v>190</v>
      </c>
      <c r="AI103" s="49" t="str">
        <f ca="1">IF(B103="","",OFFSET(table_admin1[[#Headers],[ADM1_PT]],MATCH(B103,admin1,0),1))</f>
        <v>MZ01</v>
      </c>
      <c r="AJ103" s="49" t="str">
        <f t="shared" ca="1" si="4"/>
        <v>MZ0104</v>
      </c>
      <c r="AK103" s="49" t="str">
        <f t="shared" ca="1" si="5"/>
        <v>MZ010401</v>
      </c>
    </row>
    <row r="104" spans="1:37" x14ac:dyDescent="0.2">
      <c r="A104" s="58">
        <v>45323</v>
      </c>
      <c r="B104" s="49" t="s">
        <v>120</v>
      </c>
      <c r="C104" s="49" t="s">
        <v>194</v>
      </c>
      <c r="D104" s="49" t="s">
        <v>194</v>
      </c>
      <c r="E104" s="49" t="s">
        <v>1393</v>
      </c>
      <c r="F104" s="49" t="s">
        <v>115</v>
      </c>
      <c r="G104" s="49" t="s">
        <v>122</v>
      </c>
      <c r="H104" s="49" t="s">
        <v>117</v>
      </c>
      <c r="I104" s="49" t="s">
        <v>118</v>
      </c>
      <c r="J104" s="49" t="s">
        <v>1335</v>
      </c>
      <c r="K104" s="49" t="s">
        <v>119</v>
      </c>
      <c r="R104" s="49">
        <v>77</v>
      </c>
      <c r="S104" s="49">
        <v>109</v>
      </c>
      <c r="U104" s="49">
        <v>0</v>
      </c>
      <c r="V104" s="49">
        <v>0</v>
      </c>
      <c r="X104" s="49">
        <v>0</v>
      </c>
      <c r="Y104" s="49">
        <v>0</v>
      </c>
      <c r="AA104" s="49">
        <v>186</v>
      </c>
      <c r="AC104" s="1">
        <f>IF(ISBLANK(education[[#This Row],[total_boys]]),SUM(education[[#This Row],[boys_0-5_reached]],education[[#This Row],[boys_6-12_reached]],education[[#This Row],[boys_13-18_reached]]),education[[#This Row],[total_boys]])</f>
        <v>77</v>
      </c>
      <c r="AD104" s="1">
        <f>IF(ISBLANK(education[[#This Row],[total_girls]]),SUM(education[[#This Row],[girls_0-5_reached]],education[[#This Row],[girls_6-12_reached]],education[[#This Row],[girls_13-18_reached]]),education[[#This Row],[total_girls]])</f>
        <v>109</v>
      </c>
      <c r="AE104" s="1">
        <f>IF(ISBLANK(education[[#This Row],[total_children]]),SUM(education[[#This Row],[calc_boys]],education[[#This Row],[calc_girls]]),education[[#This Row],[total_children]])</f>
        <v>186</v>
      </c>
      <c r="AF104" s="1">
        <f>IF(ISBLANK(education[[#This Row],[total_pwd]]),SUM(education[[#This Row],[total_pwd_men]],education[[#This Row],[total_pwd_women]]),education[[#This Row],[total_pwd]])</f>
        <v>0</v>
      </c>
      <c r="AG104" s="1">
        <f>IF(ISBLANK(education[[#This Row],[total_adults]]),SUM(education[[#This Row],[total_men]],education[[#This Row],[total_women]]),education[[#This Row],[total_adults]])</f>
        <v>0</v>
      </c>
      <c r="AH104" s="1">
        <f>IF(ISBLANK(education[[#This Row],[total_beneficiaries_reached]]),SUM(education[[#This Row],[calc_children]],education[[#This Row],[calc_adults]]),education[[#This Row],[total_beneficiaries_reached]])</f>
        <v>186</v>
      </c>
      <c r="AI104" s="49" t="str">
        <f ca="1">IF(B104="","",OFFSET(table_admin1[[#Headers],[ADM1_PT]],MATCH(B104,admin1,0),1))</f>
        <v>MZ01</v>
      </c>
      <c r="AJ104" s="49" t="str">
        <f t="shared" ca="1" si="4"/>
        <v>MZ0104</v>
      </c>
      <c r="AK104" s="49" t="str">
        <f t="shared" ca="1" si="5"/>
        <v>MZ010401</v>
      </c>
    </row>
    <row r="105" spans="1:37" x14ac:dyDescent="0.2">
      <c r="A105" s="58">
        <v>45323</v>
      </c>
      <c r="B105" s="49" t="s">
        <v>120</v>
      </c>
      <c r="C105" s="49" t="s">
        <v>194</v>
      </c>
      <c r="D105" s="49" t="s">
        <v>194</v>
      </c>
      <c r="E105" s="49" t="s">
        <v>1394</v>
      </c>
      <c r="F105" s="49" t="s">
        <v>115</v>
      </c>
      <c r="G105" s="49" t="s">
        <v>122</v>
      </c>
      <c r="H105" s="49" t="s">
        <v>117</v>
      </c>
      <c r="I105" s="49" t="s">
        <v>118</v>
      </c>
      <c r="J105" s="49" t="s">
        <v>1335</v>
      </c>
      <c r="K105" s="49" t="s">
        <v>119</v>
      </c>
      <c r="R105" s="49">
        <v>120</v>
      </c>
      <c r="S105" s="49">
        <v>180</v>
      </c>
      <c r="U105" s="49">
        <v>0</v>
      </c>
      <c r="V105" s="49">
        <v>0</v>
      </c>
      <c r="X105" s="49">
        <v>0</v>
      </c>
      <c r="Y105" s="49">
        <v>0</v>
      </c>
      <c r="AA105" s="49">
        <v>300</v>
      </c>
      <c r="AC105" s="1">
        <f>IF(ISBLANK(education[[#This Row],[total_boys]]),SUM(education[[#This Row],[boys_0-5_reached]],education[[#This Row],[boys_6-12_reached]],education[[#This Row],[boys_13-18_reached]]),education[[#This Row],[total_boys]])</f>
        <v>120</v>
      </c>
      <c r="AD105" s="1">
        <f>IF(ISBLANK(education[[#This Row],[total_girls]]),SUM(education[[#This Row],[girls_0-5_reached]],education[[#This Row],[girls_6-12_reached]],education[[#This Row],[girls_13-18_reached]]),education[[#This Row],[total_girls]])</f>
        <v>180</v>
      </c>
      <c r="AE105" s="1">
        <f>IF(ISBLANK(education[[#This Row],[total_children]]),SUM(education[[#This Row],[calc_boys]],education[[#This Row],[calc_girls]]),education[[#This Row],[total_children]])</f>
        <v>300</v>
      </c>
      <c r="AF105" s="1">
        <f>IF(ISBLANK(education[[#This Row],[total_pwd]]),SUM(education[[#This Row],[total_pwd_men]],education[[#This Row],[total_pwd_women]]),education[[#This Row],[total_pwd]])</f>
        <v>0</v>
      </c>
      <c r="AG105" s="1">
        <f>IF(ISBLANK(education[[#This Row],[total_adults]]),SUM(education[[#This Row],[total_men]],education[[#This Row],[total_women]]),education[[#This Row],[total_adults]])</f>
        <v>0</v>
      </c>
      <c r="AH105" s="1">
        <f>IF(ISBLANK(education[[#This Row],[total_beneficiaries_reached]]),SUM(education[[#This Row],[calc_children]],education[[#This Row],[calc_adults]]),education[[#This Row],[total_beneficiaries_reached]])</f>
        <v>300</v>
      </c>
      <c r="AI105" s="49" t="str">
        <f ca="1">IF(B105="","",OFFSET(table_admin1[[#Headers],[ADM1_PT]],MATCH(B105,admin1,0),1))</f>
        <v>MZ01</v>
      </c>
      <c r="AJ105" s="49" t="str">
        <f t="shared" ca="1" si="4"/>
        <v>MZ0104</v>
      </c>
      <c r="AK105" s="49" t="str">
        <f t="shared" ca="1" si="5"/>
        <v>MZ010401</v>
      </c>
    </row>
    <row r="106" spans="1:37" x14ac:dyDescent="0.2">
      <c r="A106" s="58">
        <v>45323</v>
      </c>
      <c r="B106" s="49" t="s">
        <v>120</v>
      </c>
      <c r="C106" s="49" t="s">
        <v>194</v>
      </c>
      <c r="D106" s="49" t="s">
        <v>194</v>
      </c>
      <c r="E106" s="49" t="s">
        <v>1395</v>
      </c>
      <c r="F106" s="49" t="s">
        <v>115</v>
      </c>
      <c r="G106" s="49" t="s">
        <v>122</v>
      </c>
      <c r="H106" s="49" t="s">
        <v>117</v>
      </c>
      <c r="I106" s="49" t="s">
        <v>118</v>
      </c>
      <c r="J106" s="49" t="s">
        <v>1335</v>
      </c>
      <c r="K106" s="49" t="s">
        <v>119</v>
      </c>
      <c r="R106" s="49">
        <v>74</v>
      </c>
      <c r="S106" s="49">
        <v>124</v>
      </c>
      <c r="U106" s="49">
        <v>0</v>
      </c>
      <c r="V106" s="49">
        <v>0</v>
      </c>
      <c r="X106" s="49">
        <v>0</v>
      </c>
      <c r="Y106" s="49">
        <v>0</v>
      </c>
      <c r="AA106" s="49">
        <v>198</v>
      </c>
      <c r="AC106" s="1">
        <f>IF(ISBLANK(education[[#This Row],[total_boys]]),SUM(education[[#This Row],[boys_0-5_reached]],education[[#This Row],[boys_6-12_reached]],education[[#This Row],[boys_13-18_reached]]),education[[#This Row],[total_boys]])</f>
        <v>74</v>
      </c>
      <c r="AD106" s="1">
        <f>IF(ISBLANK(education[[#This Row],[total_girls]]),SUM(education[[#This Row],[girls_0-5_reached]],education[[#This Row],[girls_6-12_reached]],education[[#This Row],[girls_13-18_reached]]),education[[#This Row],[total_girls]])</f>
        <v>124</v>
      </c>
      <c r="AE106" s="1">
        <f>IF(ISBLANK(education[[#This Row],[total_children]]),SUM(education[[#This Row],[calc_boys]],education[[#This Row],[calc_girls]]),education[[#This Row],[total_children]])</f>
        <v>198</v>
      </c>
      <c r="AF106" s="1">
        <f>IF(ISBLANK(education[[#This Row],[total_pwd]]),SUM(education[[#This Row],[total_pwd_men]],education[[#This Row],[total_pwd_women]]),education[[#This Row],[total_pwd]])</f>
        <v>0</v>
      </c>
      <c r="AG106" s="1">
        <f>IF(ISBLANK(education[[#This Row],[total_adults]]),SUM(education[[#This Row],[total_men]],education[[#This Row],[total_women]]),education[[#This Row],[total_adults]])</f>
        <v>0</v>
      </c>
      <c r="AH106" s="1">
        <f>IF(ISBLANK(education[[#This Row],[total_beneficiaries_reached]]),SUM(education[[#This Row],[calc_children]],education[[#This Row],[calc_adults]]),education[[#This Row],[total_beneficiaries_reached]])</f>
        <v>198</v>
      </c>
      <c r="AI106" s="49" t="str">
        <f ca="1">IF(B106="","",OFFSET(table_admin1[[#Headers],[ADM1_PT]],MATCH(B106,admin1,0),1))</f>
        <v>MZ01</v>
      </c>
      <c r="AJ106" s="49" t="str">
        <f t="shared" ca="1" si="4"/>
        <v>MZ0104</v>
      </c>
      <c r="AK106" s="49" t="str">
        <f t="shared" ca="1" si="5"/>
        <v>MZ010401</v>
      </c>
    </row>
    <row r="107" spans="1:37" x14ac:dyDescent="0.2">
      <c r="A107" s="58">
        <v>45323</v>
      </c>
      <c r="B107" s="49" t="s">
        <v>120</v>
      </c>
      <c r="C107" s="49" t="s">
        <v>194</v>
      </c>
      <c r="D107" s="49" t="s">
        <v>194</v>
      </c>
      <c r="E107" s="49" t="s">
        <v>1396</v>
      </c>
      <c r="F107" s="49" t="s">
        <v>115</v>
      </c>
      <c r="G107" s="49" t="s">
        <v>122</v>
      </c>
      <c r="H107" s="49" t="s">
        <v>117</v>
      </c>
      <c r="I107" s="49" t="s">
        <v>118</v>
      </c>
      <c r="J107" s="49" t="s">
        <v>1335</v>
      </c>
      <c r="K107" s="49" t="s">
        <v>119</v>
      </c>
      <c r="R107" s="49">
        <v>74</v>
      </c>
      <c r="S107" s="49">
        <v>102</v>
      </c>
      <c r="U107" s="49">
        <v>0</v>
      </c>
      <c r="V107" s="49">
        <v>0</v>
      </c>
      <c r="X107" s="49">
        <v>0</v>
      </c>
      <c r="Y107" s="49">
        <v>0</v>
      </c>
      <c r="AA107" s="49">
        <v>176</v>
      </c>
      <c r="AC107" s="1">
        <f>IF(ISBLANK(education[[#This Row],[total_boys]]),SUM(education[[#This Row],[boys_0-5_reached]],education[[#This Row],[boys_6-12_reached]],education[[#This Row],[boys_13-18_reached]]),education[[#This Row],[total_boys]])</f>
        <v>74</v>
      </c>
      <c r="AD107" s="1">
        <f>IF(ISBLANK(education[[#This Row],[total_girls]]),SUM(education[[#This Row],[girls_0-5_reached]],education[[#This Row],[girls_6-12_reached]],education[[#This Row],[girls_13-18_reached]]),education[[#This Row],[total_girls]])</f>
        <v>102</v>
      </c>
      <c r="AE107" s="1">
        <f>IF(ISBLANK(education[[#This Row],[total_children]]),SUM(education[[#This Row],[calc_boys]],education[[#This Row],[calc_girls]]),education[[#This Row],[total_children]])</f>
        <v>176</v>
      </c>
      <c r="AF107" s="1">
        <f>IF(ISBLANK(education[[#This Row],[total_pwd]]),SUM(education[[#This Row],[total_pwd_men]],education[[#This Row],[total_pwd_women]]),education[[#This Row],[total_pwd]])</f>
        <v>0</v>
      </c>
      <c r="AG107" s="1">
        <f>IF(ISBLANK(education[[#This Row],[total_adults]]),SUM(education[[#This Row],[total_men]],education[[#This Row],[total_women]]),education[[#This Row],[total_adults]])</f>
        <v>0</v>
      </c>
      <c r="AH107" s="1">
        <f>IF(ISBLANK(education[[#This Row],[total_beneficiaries_reached]]),SUM(education[[#This Row],[calc_children]],education[[#This Row],[calc_adults]]),education[[#This Row],[total_beneficiaries_reached]])</f>
        <v>176</v>
      </c>
      <c r="AI107" s="49" t="str">
        <f ca="1">IF(B107="","",OFFSET(table_admin1[[#Headers],[ADM1_PT]],MATCH(B107,admin1,0),1))</f>
        <v>MZ01</v>
      </c>
      <c r="AJ107" s="49" t="str">
        <f t="shared" ca="1" si="4"/>
        <v>MZ0104</v>
      </c>
      <c r="AK107" s="49" t="str">
        <f t="shared" ca="1" si="5"/>
        <v>MZ010401</v>
      </c>
    </row>
    <row r="108" spans="1:37" x14ac:dyDescent="0.2">
      <c r="A108" s="58">
        <v>45323</v>
      </c>
      <c r="B108" s="49" t="s">
        <v>120</v>
      </c>
      <c r="C108" s="49" t="s">
        <v>194</v>
      </c>
      <c r="D108" s="49" t="s">
        <v>194</v>
      </c>
      <c r="E108" s="49" t="s">
        <v>1397</v>
      </c>
      <c r="F108" s="49" t="s">
        <v>115</v>
      </c>
      <c r="G108" s="49" t="s">
        <v>122</v>
      </c>
      <c r="H108" s="49" t="s">
        <v>117</v>
      </c>
      <c r="I108" s="49" t="s">
        <v>118</v>
      </c>
      <c r="J108" s="49" t="s">
        <v>1335</v>
      </c>
      <c r="K108" s="49" t="s">
        <v>119</v>
      </c>
      <c r="R108" s="49">
        <v>120</v>
      </c>
      <c r="S108" s="49">
        <v>180</v>
      </c>
      <c r="U108" s="49">
        <v>0</v>
      </c>
      <c r="V108" s="49">
        <v>0</v>
      </c>
      <c r="X108" s="49">
        <v>0</v>
      </c>
      <c r="Y108" s="49">
        <v>0</v>
      </c>
      <c r="AA108" s="49">
        <v>300</v>
      </c>
      <c r="AC108" s="1">
        <f>IF(ISBLANK(education[[#This Row],[total_boys]]),SUM(education[[#This Row],[boys_0-5_reached]],education[[#This Row],[boys_6-12_reached]],education[[#This Row],[boys_13-18_reached]]),education[[#This Row],[total_boys]])</f>
        <v>120</v>
      </c>
      <c r="AD108" s="1">
        <f>IF(ISBLANK(education[[#This Row],[total_girls]]),SUM(education[[#This Row],[girls_0-5_reached]],education[[#This Row],[girls_6-12_reached]],education[[#This Row],[girls_13-18_reached]]),education[[#This Row],[total_girls]])</f>
        <v>180</v>
      </c>
      <c r="AE108" s="1">
        <f>IF(ISBLANK(education[[#This Row],[total_children]]),SUM(education[[#This Row],[calc_boys]],education[[#This Row],[calc_girls]]),education[[#This Row],[total_children]])</f>
        <v>300</v>
      </c>
      <c r="AF108" s="1">
        <f>IF(ISBLANK(education[[#This Row],[total_pwd]]),SUM(education[[#This Row],[total_pwd_men]],education[[#This Row],[total_pwd_women]]),education[[#This Row],[total_pwd]])</f>
        <v>0</v>
      </c>
      <c r="AG108" s="1">
        <f>IF(ISBLANK(education[[#This Row],[total_adults]]),SUM(education[[#This Row],[total_men]],education[[#This Row],[total_women]]),education[[#This Row],[total_adults]])</f>
        <v>0</v>
      </c>
      <c r="AH108" s="1">
        <f>IF(ISBLANK(education[[#This Row],[total_beneficiaries_reached]]),SUM(education[[#This Row],[calc_children]],education[[#This Row],[calc_adults]]),education[[#This Row],[total_beneficiaries_reached]])</f>
        <v>300</v>
      </c>
      <c r="AI108" s="49" t="str">
        <f ca="1">IF(B108="","",OFFSET(table_admin1[[#Headers],[ADM1_PT]],MATCH(B108,admin1,0),1))</f>
        <v>MZ01</v>
      </c>
      <c r="AJ108" s="49" t="str">
        <f t="shared" ca="1" si="4"/>
        <v>MZ0104</v>
      </c>
      <c r="AK108" s="49" t="str">
        <f t="shared" ca="1" si="5"/>
        <v>MZ010401</v>
      </c>
    </row>
    <row r="109" spans="1:37" x14ac:dyDescent="0.2">
      <c r="A109" s="58">
        <v>45323</v>
      </c>
      <c r="B109" s="49" t="s">
        <v>120</v>
      </c>
      <c r="C109" s="49" t="s">
        <v>194</v>
      </c>
      <c r="D109" s="49" t="s">
        <v>194</v>
      </c>
      <c r="E109" s="49" t="s">
        <v>1398</v>
      </c>
      <c r="F109" s="49" t="s">
        <v>115</v>
      </c>
      <c r="G109" s="49" t="s">
        <v>122</v>
      </c>
      <c r="H109" s="49" t="s">
        <v>117</v>
      </c>
      <c r="I109" s="49" t="s">
        <v>118</v>
      </c>
      <c r="J109" s="49" t="s">
        <v>1335</v>
      </c>
      <c r="K109" s="49" t="s">
        <v>119</v>
      </c>
      <c r="R109" s="49">
        <v>70</v>
      </c>
      <c r="S109" s="49">
        <v>105</v>
      </c>
      <c r="U109" s="49">
        <v>0</v>
      </c>
      <c r="V109" s="49">
        <v>0</v>
      </c>
      <c r="X109" s="49">
        <v>0</v>
      </c>
      <c r="Y109" s="49">
        <v>0</v>
      </c>
      <c r="AA109" s="49">
        <v>175</v>
      </c>
      <c r="AC109" s="1">
        <f>IF(ISBLANK(education[[#This Row],[total_boys]]),SUM(education[[#This Row],[boys_0-5_reached]],education[[#This Row],[boys_6-12_reached]],education[[#This Row],[boys_13-18_reached]]),education[[#This Row],[total_boys]])</f>
        <v>70</v>
      </c>
      <c r="AD109" s="1">
        <f>IF(ISBLANK(education[[#This Row],[total_girls]]),SUM(education[[#This Row],[girls_0-5_reached]],education[[#This Row],[girls_6-12_reached]],education[[#This Row],[girls_13-18_reached]]),education[[#This Row],[total_girls]])</f>
        <v>105</v>
      </c>
      <c r="AE109" s="1">
        <f>IF(ISBLANK(education[[#This Row],[total_children]]),SUM(education[[#This Row],[calc_boys]],education[[#This Row],[calc_girls]]),education[[#This Row],[total_children]])</f>
        <v>175</v>
      </c>
      <c r="AF109" s="1">
        <f>IF(ISBLANK(education[[#This Row],[total_pwd]]),SUM(education[[#This Row],[total_pwd_men]],education[[#This Row],[total_pwd_women]]),education[[#This Row],[total_pwd]])</f>
        <v>0</v>
      </c>
      <c r="AG109" s="1">
        <f>IF(ISBLANK(education[[#This Row],[total_adults]]),SUM(education[[#This Row],[total_men]],education[[#This Row],[total_women]]),education[[#This Row],[total_adults]])</f>
        <v>0</v>
      </c>
      <c r="AH109" s="1">
        <f>IF(ISBLANK(education[[#This Row],[total_beneficiaries_reached]]),SUM(education[[#This Row],[calc_children]],education[[#This Row],[calc_adults]]),education[[#This Row],[total_beneficiaries_reached]])</f>
        <v>175</v>
      </c>
      <c r="AI109" s="49" t="str">
        <f ca="1">IF(B109="","",OFFSET(table_admin1[[#Headers],[ADM1_PT]],MATCH(B109,admin1,0),1))</f>
        <v>MZ01</v>
      </c>
      <c r="AJ109" s="49" t="str">
        <f t="shared" ca="1" si="4"/>
        <v>MZ0104</v>
      </c>
      <c r="AK109" s="49" t="str">
        <f t="shared" ca="1" si="5"/>
        <v>MZ010401</v>
      </c>
    </row>
    <row r="110" spans="1:37" x14ac:dyDescent="0.2">
      <c r="A110" s="58">
        <v>45323</v>
      </c>
      <c r="B110" s="49" t="s">
        <v>120</v>
      </c>
      <c r="C110" s="49" t="s">
        <v>194</v>
      </c>
      <c r="D110" s="49" t="s">
        <v>194</v>
      </c>
      <c r="E110" s="49" t="s">
        <v>1399</v>
      </c>
      <c r="F110" s="49" t="s">
        <v>115</v>
      </c>
      <c r="G110" s="49" t="s">
        <v>122</v>
      </c>
      <c r="H110" s="49" t="s">
        <v>117</v>
      </c>
      <c r="I110" s="49" t="s">
        <v>118</v>
      </c>
      <c r="J110" s="49" t="s">
        <v>1335</v>
      </c>
      <c r="K110" s="49" t="s">
        <v>119</v>
      </c>
      <c r="R110" s="49">
        <v>128</v>
      </c>
      <c r="S110" s="49">
        <v>192</v>
      </c>
      <c r="U110" s="49">
        <v>0</v>
      </c>
      <c r="V110" s="49">
        <v>0</v>
      </c>
      <c r="X110" s="49">
        <v>0</v>
      </c>
      <c r="Y110" s="49">
        <v>0</v>
      </c>
      <c r="AA110" s="49">
        <v>320</v>
      </c>
      <c r="AC110" s="1">
        <f>IF(ISBLANK(education[[#This Row],[total_boys]]),SUM(education[[#This Row],[boys_0-5_reached]],education[[#This Row],[boys_6-12_reached]],education[[#This Row],[boys_13-18_reached]]),education[[#This Row],[total_boys]])</f>
        <v>128</v>
      </c>
      <c r="AD110" s="1">
        <f>IF(ISBLANK(education[[#This Row],[total_girls]]),SUM(education[[#This Row],[girls_0-5_reached]],education[[#This Row],[girls_6-12_reached]],education[[#This Row],[girls_13-18_reached]]),education[[#This Row],[total_girls]])</f>
        <v>192</v>
      </c>
      <c r="AE110" s="1">
        <f>IF(ISBLANK(education[[#This Row],[total_children]]),SUM(education[[#This Row],[calc_boys]],education[[#This Row],[calc_girls]]),education[[#This Row],[total_children]])</f>
        <v>320</v>
      </c>
      <c r="AF110" s="1">
        <f>IF(ISBLANK(education[[#This Row],[total_pwd]]),SUM(education[[#This Row],[total_pwd_men]],education[[#This Row],[total_pwd_women]]),education[[#This Row],[total_pwd]])</f>
        <v>0</v>
      </c>
      <c r="AG110" s="1">
        <f>IF(ISBLANK(education[[#This Row],[total_adults]]),SUM(education[[#This Row],[total_men]],education[[#This Row],[total_women]]),education[[#This Row],[total_adults]])</f>
        <v>0</v>
      </c>
      <c r="AH110" s="1">
        <f>IF(ISBLANK(education[[#This Row],[total_beneficiaries_reached]]),SUM(education[[#This Row],[calc_children]],education[[#This Row],[calc_adults]]),education[[#This Row],[total_beneficiaries_reached]])</f>
        <v>320</v>
      </c>
      <c r="AI110" s="49" t="str">
        <f ca="1">IF(B110="","",OFFSET(table_admin1[[#Headers],[ADM1_PT]],MATCH(B110,admin1,0),1))</f>
        <v>MZ01</v>
      </c>
      <c r="AJ110" s="49" t="str">
        <f t="shared" ca="1" si="4"/>
        <v>MZ0104</v>
      </c>
      <c r="AK110" s="49" t="str">
        <f t="shared" ca="1" si="5"/>
        <v>MZ010401</v>
      </c>
    </row>
    <row r="111" spans="1:37" x14ac:dyDescent="0.2">
      <c r="A111" s="58">
        <v>45323</v>
      </c>
      <c r="B111" s="49" t="s">
        <v>120</v>
      </c>
      <c r="C111" s="49" t="s">
        <v>194</v>
      </c>
      <c r="D111" s="49" t="s">
        <v>194</v>
      </c>
      <c r="E111" s="49" t="s">
        <v>1400</v>
      </c>
      <c r="F111" s="49" t="s">
        <v>115</v>
      </c>
      <c r="G111" s="49" t="s">
        <v>122</v>
      </c>
      <c r="H111" s="49" t="s">
        <v>117</v>
      </c>
      <c r="I111" s="49" t="s">
        <v>118</v>
      </c>
      <c r="J111" s="49" t="s">
        <v>1335</v>
      </c>
      <c r="K111" s="49" t="s">
        <v>119</v>
      </c>
      <c r="R111" s="49">
        <v>132</v>
      </c>
      <c r="S111" s="49">
        <v>198</v>
      </c>
      <c r="U111" s="49">
        <v>0</v>
      </c>
      <c r="V111" s="49">
        <v>0</v>
      </c>
      <c r="X111" s="49">
        <v>0</v>
      </c>
      <c r="Y111" s="49">
        <v>0</v>
      </c>
      <c r="AA111" s="49">
        <v>330</v>
      </c>
      <c r="AC111" s="1">
        <f>IF(ISBLANK(education[[#This Row],[total_boys]]),SUM(education[[#This Row],[boys_0-5_reached]],education[[#This Row],[boys_6-12_reached]],education[[#This Row],[boys_13-18_reached]]),education[[#This Row],[total_boys]])</f>
        <v>132</v>
      </c>
      <c r="AD111" s="1">
        <f>IF(ISBLANK(education[[#This Row],[total_girls]]),SUM(education[[#This Row],[girls_0-5_reached]],education[[#This Row],[girls_6-12_reached]],education[[#This Row],[girls_13-18_reached]]),education[[#This Row],[total_girls]])</f>
        <v>198</v>
      </c>
      <c r="AE111" s="1">
        <f>IF(ISBLANK(education[[#This Row],[total_children]]),SUM(education[[#This Row],[calc_boys]],education[[#This Row],[calc_girls]]),education[[#This Row],[total_children]])</f>
        <v>330</v>
      </c>
      <c r="AF111" s="1">
        <f>IF(ISBLANK(education[[#This Row],[total_pwd]]),SUM(education[[#This Row],[total_pwd_men]],education[[#This Row],[total_pwd_women]]),education[[#This Row],[total_pwd]])</f>
        <v>0</v>
      </c>
      <c r="AG111" s="1">
        <f>IF(ISBLANK(education[[#This Row],[total_adults]]),SUM(education[[#This Row],[total_men]],education[[#This Row],[total_women]]),education[[#This Row],[total_adults]])</f>
        <v>0</v>
      </c>
      <c r="AH111" s="1">
        <f>IF(ISBLANK(education[[#This Row],[total_beneficiaries_reached]]),SUM(education[[#This Row],[calc_children]],education[[#This Row],[calc_adults]]),education[[#This Row],[total_beneficiaries_reached]])</f>
        <v>330</v>
      </c>
      <c r="AI111" s="49" t="str">
        <f ca="1">IF(B111="","",OFFSET(table_admin1[[#Headers],[ADM1_PT]],MATCH(B111,admin1,0),1))</f>
        <v>MZ01</v>
      </c>
      <c r="AJ111" s="49" t="str">
        <f t="shared" ca="1" si="4"/>
        <v>MZ0104</v>
      </c>
      <c r="AK111" s="49" t="str">
        <f t="shared" ca="1" si="5"/>
        <v>MZ010401</v>
      </c>
    </row>
    <row r="112" spans="1:37" x14ac:dyDescent="0.2">
      <c r="A112" s="58">
        <v>45323</v>
      </c>
      <c r="B112" s="49" t="s">
        <v>120</v>
      </c>
      <c r="C112" s="49" t="s">
        <v>194</v>
      </c>
      <c r="D112" s="49" t="s">
        <v>194</v>
      </c>
      <c r="E112" s="49" t="s">
        <v>1401</v>
      </c>
      <c r="F112" s="49" t="s">
        <v>115</v>
      </c>
      <c r="G112" s="49" t="s">
        <v>122</v>
      </c>
      <c r="H112" s="49" t="s">
        <v>117</v>
      </c>
      <c r="I112" s="49" t="s">
        <v>118</v>
      </c>
      <c r="J112" s="49" t="s">
        <v>1335</v>
      </c>
      <c r="K112" s="49" t="s">
        <v>119</v>
      </c>
      <c r="R112" s="49">
        <v>136</v>
      </c>
      <c r="S112" s="49">
        <v>204</v>
      </c>
      <c r="U112" s="49">
        <v>0</v>
      </c>
      <c r="V112" s="49">
        <v>0</v>
      </c>
      <c r="X112" s="49">
        <v>0</v>
      </c>
      <c r="Y112" s="49">
        <v>0</v>
      </c>
      <c r="AA112" s="49">
        <v>340</v>
      </c>
      <c r="AC112" s="1">
        <f>IF(ISBLANK(education[[#This Row],[total_boys]]),SUM(education[[#This Row],[boys_0-5_reached]],education[[#This Row],[boys_6-12_reached]],education[[#This Row],[boys_13-18_reached]]),education[[#This Row],[total_boys]])</f>
        <v>136</v>
      </c>
      <c r="AD112" s="1">
        <f>IF(ISBLANK(education[[#This Row],[total_girls]]),SUM(education[[#This Row],[girls_0-5_reached]],education[[#This Row],[girls_6-12_reached]],education[[#This Row],[girls_13-18_reached]]),education[[#This Row],[total_girls]])</f>
        <v>204</v>
      </c>
      <c r="AE112" s="1">
        <f>IF(ISBLANK(education[[#This Row],[total_children]]),SUM(education[[#This Row],[calc_boys]],education[[#This Row],[calc_girls]]),education[[#This Row],[total_children]])</f>
        <v>340</v>
      </c>
      <c r="AF112" s="1">
        <f>IF(ISBLANK(education[[#This Row],[total_pwd]]),SUM(education[[#This Row],[total_pwd_men]],education[[#This Row],[total_pwd_women]]),education[[#This Row],[total_pwd]])</f>
        <v>0</v>
      </c>
      <c r="AG112" s="1">
        <f>IF(ISBLANK(education[[#This Row],[total_adults]]),SUM(education[[#This Row],[total_men]],education[[#This Row],[total_women]]),education[[#This Row],[total_adults]])</f>
        <v>0</v>
      </c>
      <c r="AH112" s="1">
        <f>IF(ISBLANK(education[[#This Row],[total_beneficiaries_reached]]),SUM(education[[#This Row],[calc_children]],education[[#This Row],[calc_adults]]),education[[#This Row],[total_beneficiaries_reached]])</f>
        <v>340</v>
      </c>
      <c r="AI112" s="49" t="str">
        <f ca="1">IF(B112="","",OFFSET(table_admin1[[#Headers],[ADM1_PT]],MATCH(B112,admin1,0),1))</f>
        <v>MZ01</v>
      </c>
      <c r="AJ112" s="49" t="str">
        <f t="shared" ca="1" si="4"/>
        <v>MZ0104</v>
      </c>
      <c r="AK112" s="49" t="str">
        <f t="shared" ca="1" si="5"/>
        <v>MZ010401</v>
      </c>
    </row>
    <row r="113" spans="1:37" x14ac:dyDescent="0.2">
      <c r="A113" s="58">
        <v>45323</v>
      </c>
      <c r="B113" s="49" t="s">
        <v>120</v>
      </c>
      <c r="C113" s="49" t="s">
        <v>194</v>
      </c>
      <c r="D113" s="49" t="s">
        <v>194</v>
      </c>
      <c r="F113" s="49" t="s">
        <v>115</v>
      </c>
      <c r="G113" s="49" t="s">
        <v>122</v>
      </c>
      <c r="H113" s="49" t="s">
        <v>117</v>
      </c>
      <c r="I113" s="49" t="s">
        <v>118</v>
      </c>
      <c r="J113" s="49" t="s">
        <v>1335</v>
      </c>
      <c r="K113" s="49" t="s">
        <v>119</v>
      </c>
      <c r="R113" s="49">
        <v>73</v>
      </c>
      <c r="S113" s="49">
        <v>103</v>
      </c>
      <c r="U113" s="49">
        <v>0</v>
      </c>
      <c r="V113" s="49">
        <v>0</v>
      </c>
      <c r="X113" s="49">
        <v>0</v>
      </c>
      <c r="Y113" s="49">
        <v>0</v>
      </c>
      <c r="AA113" s="49">
        <v>176</v>
      </c>
      <c r="AC113" s="1">
        <f>IF(ISBLANK(education[[#This Row],[total_boys]]),SUM(education[[#This Row],[boys_0-5_reached]],education[[#This Row],[boys_6-12_reached]],education[[#This Row],[boys_13-18_reached]]),education[[#This Row],[total_boys]])</f>
        <v>73</v>
      </c>
      <c r="AD113" s="1">
        <f>IF(ISBLANK(education[[#This Row],[total_girls]]),SUM(education[[#This Row],[girls_0-5_reached]],education[[#This Row],[girls_6-12_reached]],education[[#This Row],[girls_13-18_reached]]),education[[#This Row],[total_girls]])</f>
        <v>103</v>
      </c>
      <c r="AE113" s="1">
        <f>IF(ISBLANK(education[[#This Row],[total_children]]),SUM(education[[#This Row],[calc_boys]],education[[#This Row],[calc_girls]]),education[[#This Row],[total_children]])</f>
        <v>176</v>
      </c>
      <c r="AF113" s="1">
        <f>IF(ISBLANK(education[[#This Row],[total_pwd]]),SUM(education[[#This Row],[total_pwd_men]],education[[#This Row],[total_pwd_women]]),education[[#This Row],[total_pwd]])</f>
        <v>0</v>
      </c>
      <c r="AG113" s="1">
        <f>IF(ISBLANK(education[[#This Row],[total_adults]]),SUM(education[[#This Row],[total_men]],education[[#This Row],[total_women]]),education[[#This Row],[total_adults]])</f>
        <v>0</v>
      </c>
      <c r="AH113" s="1">
        <f>IF(ISBLANK(education[[#This Row],[total_beneficiaries_reached]]),SUM(education[[#This Row],[calc_children]],education[[#This Row],[calc_adults]]),education[[#This Row],[total_beneficiaries_reached]])</f>
        <v>176</v>
      </c>
      <c r="AI113" s="49" t="str">
        <f ca="1">IF(B113="","",OFFSET(table_admin1[[#Headers],[ADM1_PT]],MATCH(B113,admin1,0),1))</f>
        <v>MZ01</v>
      </c>
      <c r="AJ113" s="49" t="str">
        <f t="shared" ca="1" si="4"/>
        <v>MZ0104</v>
      </c>
      <c r="AK113" s="49" t="str">
        <f t="shared" ca="1" si="5"/>
        <v>MZ010401</v>
      </c>
    </row>
    <row r="114" spans="1:37" x14ac:dyDescent="0.2">
      <c r="A114" s="58">
        <v>45323</v>
      </c>
      <c r="B114" s="49" t="s">
        <v>120</v>
      </c>
      <c r="C114" s="49" t="s">
        <v>194</v>
      </c>
      <c r="D114" s="49" t="s">
        <v>194</v>
      </c>
      <c r="F114" s="49" t="s">
        <v>115</v>
      </c>
      <c r="G114" s="49" t="s">
        <v>122</v>
      </c>
      <c r="H114" s="49" t="s">
        <v>117</v>
      </c>
      <c r="I114" s="49" t="s">
        <v>118</v>
      </c>
      <c r="J114" s="49" t="s">
        <v>1335</v>
      </c>
      <c r="K114" s="49" t="s">
        <v>119</v>
      </c>
      <c r="R114" s="49">
        <v>65</v>
      </c>
      <c r="S114" s="49">
        <v>91</v>
      </c>
      <c r="U114" s="49">
        <v>0</v>
      </c>
      <c r="V114" s="49">
        <v>0</v>
      </c>
      <c r="X114" s="49">
        <v>0</v>
      </c>
      <c r="Y114" s="49">
        <v>0</v>
      </c>
      <c r="AA114" s="49">
        <v>156</v>
      </c>
      <c r="AC114" s="1">
        <f>IF(ISBLANK(education[[#This Row],[total_boys]]),SUM(education[[#This Row],[boys_0-5_reached]],education[[#This Row],[boys_6-12_reached]],education[[#This Row],[boys_13-18_reached]]),education[[#This Row],[total_boys]])</f>
        <v>65</v>
      </c>
      <c r="AD114" s="1">
        <f>IF(ISBLANK(education[[#This Row],[total_girls]]),SUM(education[[#This Row],[girls_0-5_reached]],education[[#This Row],[girls_6-12_reached]],education[[#This Row],[girls_13-18_reached]]),education[[#This Row],[total_girls]])</f>
        <v>91</v>
      </c>
      <c r="AE114" s="1">
        <f>IF(ISBLANK(education[[#This Row],[total_children]]),SUM(education[[#This Row],[calc_boys]],education[[#This Row],[calc_girls]]),education[[#This Row],[total_children]])</f>
        <v>156</v>
      </c>
      <c r="AF114" s="1">
        <f>IF(ISBLANK(education[[#This Row],[total_pwd]]),SUM(education[[#This Row],[total_pwd_men]],education[[#This Row],[total_pwd_women]]),education[[#This Row],[total_pwd]])</f>
        <v>0</v>
      </c>
      <c r="AG114" s="1">
        <f>IF(ISBLANK(education[[#This Row],[total_adults]]),SUM(education[[#This Row],[total_men]],education[[#This Row],[total_women]]),education[[#This Row],[total_adults]])</f>
        <v>0</v>
      </c>
      <c r="AH114" s="1">
        <f>IF(ISBLANK(education[[#This Row],[total_beneficiaries_reached]]),SUM(education[[#This Row],[calc_children]],education[[#This Row],[calc_adults]]),education[[#This Row],[total_beneficiaries_reached]])</f>
        <v>156</v>
      </c>
      <c r="AI114" s="49" t="str">
        <f ca="1">IF(B114="","",OFFSET(table_admin1[[#Headers],[ADM1_PT]],MATCH(B114,admin1,0),1))</f>
        <v>MZ01</v>
      </c>
      <c r="AJ114" s="49" t="str">
        <f t="shared" ca="1" si="4"/>
        <v>MZ0104</v>
      </c>
      <c r="AK114" s="49" t="str">
        <f t="shared" ca="1" si="5"/>
        <v>MZ010401</v>
      </c>
    </row>
    <row r="115" spans="1:37" x14ac:dyDescent="0.2">
      <c r="A115" s="58">
        <v>45323</v>
      </c>
      <c r="B115" s="49" t="s">
        <v>120</v>
      </c>
      <c r="C115" s="49" t="s">
        <v>194</v>
      </c>
      <c r="D115" s="49" t="s">
        <v>194</v>
      </c>
      <c r="F115" s="49" t="s">
        <v>115</v>
      </c>
      <c r="G115" s="49" t="s">
        <v>122</v>
      </c>
      <c r="H115" s="49" t="s">
        <v>117</v>
      </c>
      <c r="I115" s="49" t="s">
        <v>118</v>
      </c>
      <c r="J115" s="49" t="s">
        <v>1335</v>
      </c>
      <c r="K115" s="49" t="s">
        <v>119</v>
      </c>
      <c r="R115" s="49">
        <v>74</v>
      </c>
      <c r="S115" s="49">
        <v>111</v>
      </c>
      <c r="U115" s="49">
        <v>0</v>
      </c>
      <c r="V115" s="49">
        <v>0</v>
      </c>
      <c r="X115" s="49">
        <v>0</v>
      </c>
      <c r="Y115" s="49">
        <v>0</v>
      </c>
      <c r="AA115" s="49">
        <v>185</v>
      </c>
      <c r="AC115" s="1">
        <f>IF(ISBLANK(education[[#This Row],[total_boys]]),SUM(education[[#This Row],[boys_0-5_reached]],education[[#This Row],[boys_6-12_reached]],education[[#This Row],[boys_13-18_reached]]),education[[#This Row],[total_boys]])</f>
        <v>74</v>
      </c>
      <c r="AD115" s="1">
        <f>IF(ISBLANK(education[[#This Row],[total_girls]]),SUM(education[[#This Row],[girls_0-5_reached]],education[[#This Row],[girls_6-12_reached]],education[[#This Row],[girls_13-18_reached]]),education[[#This Row],[total_girls]])</f>
        <v>111</v>
      </c>
      <c r="AE115" s="1">
        <f>IF(ISBLANK(education[[#This Row],[total_children]]),SUM(education[[#This Row],[calc_boys]],education[[#This Row],[calc_girls]]),education[[#This Row],[total_children]])</f>
        <v>185</v>
      </c>
      <c r="AF115" s="1">
        <f>IF(ISBLANK(education[[#This Row],[total_pwd]]),SUM(education[[#This Row],[total_pwd_men]],education[[#This Row],[total_pwd_women]]),education[[#This Row],[total_pwd]])</f>
        <v>0</v>
      </c>
      <c r="AG115" s="1">
        <f>IF(ISBLANK(education[[#This Row],[total_adults]]),SUM(education[[#This Row],[total_men]],education[[#This Row],[total_women]]),education[[#This Row],[total_adults]])</f>
        <v>0</v>
      </c>
      <c r="AH115" s="1">
        <f>IF(ISBLANK(education[[#This Row],[total_beneficiaries_reached]]),SUM(education[[#This Row],[calc_children]],education[[#This Row],[calc_adults]]),education[[#This Row],[total_beneficiaries_reached]])</f>
        <v>185</v>
      </c>
      <c r="AI115" s="49" t="str">
        <f ca="1">IF(B115="","",OFFSET(table_admin1[[#Headers],[ADM1_PT]],MATCH(B115,admin1,0),1))</f>
        <v>MZ01</v>
      </c>
      <c r="AJ115" s="49" t="str">
        <f t="shared" ca="1" si="4"/>
        <v>MZ0104</v>
      </c>
      <c r="AK115" s="49" t="str">
        <f t="shared" ca="1" si="5"/>
        <v>MZ010401</v>
      </c>
    </row>
    <row r="116" spans="1:37" x14ac:dyDescent="0.2">
      <c r="A116" s="58">
        <v>45323</v>
      </c>
      <c r="B116" s="49" t="s">
        <v>120</v>
      </c>
      <c r="C116" s="49" t="s">
        <v>194</v>
      </c>
      <c r="D116" s="49" t="s">
        <v>194</v>
      </c>
      <c r="F116" s="49" t="s">
        <v>115</v>
      </c>
      <c r="G116" s="49" t="s">
        <v>122</v>
      </c>
      <c r="H116" s="49" t="s">
        <v>117</v>
      </c>
      <c r="I116" s="49" t="s">
        <v>118</v>
      </c>
      <c r="J116" s="49" t="s">
        <v>1335</v>
      </c>
      <c r="K116" s="49" t="s">
        <v>119</v>
      </c>
      <c r="R116" s="49">
        <v>114</v>
      </c>
      <c r="S116" s="49">
        <v>171</v>
      </c>
      <c r="U116" s="49">
        <v>0</v>
      </c>
      <c r="V116" s="49">
        <v>0</v>
      </c>
      <c r="X116" s="49">
        <v>0</v>
      </c>
      <c r="Y116" s="49">
        <v>0</v>
      </c>
      <c r="AA116" s="49">
        <v>285</v>
      </c>
      <c r="AC116" s="1">
        <f>IF(ISBLANK(education[[#This Row],[total_boys]]),SUM(education[[#This Row],[boys_0-5_reached]],education[[#This Row],[boys_6-12_reached]],education[[#This Row],[boys_13-18_reached]]),education[[#This Row],[total_boys]])</f>
        <v>114</v>
      </c>
      <c r="AD116" s="1">
        <f>IF(ISBLANK(education[[#This Row],[total_girls]]),SUM(education[[#This Row],[girls_0-5_reached]],education[[#This Row],[girls_6-12_reached]],education[[#This Row],[girls_13-18_reached]]),education[[#This Row],[total_girls]])</f>
        <v>171</v>
      </c>
      <c r="AE116" s="1">
        <f>IF(ISBLANK(education[[#This Row],[total_children]]),SUM(education[[#This Row],[calc_boys]],education[[#This Row],[calc_girls]]),education[[#This Row],[total_children]])</f>
        <v>285</v>
      </c>
      <c r="AF116" s="1">
        <f>IF(ISBLANK(education[[#This Row],[total_pwd]]),SUM(education[[#This Row],[total_pwd_men]],education[[#This Row],[total_pwd_women]]),education[[#This Row],[total_pwd]])</f>
        <v>0</v>
      </c>
      <c r="AG116" s="1">
        <f>IF(ISBLANK(education[[#This Row],[total_adults]]),SUM(education[[#This Row],[total_men]],education[[#This Row],[total_women]]),education[[#This Row],[total_adults]])</f>
        <v>0</v>
      </c>
      <c r="AH116" s="1">
        <f>IF(ISBLANK(education[[#This Row],[total_beneficiaries_reached]]),SUM(education[[#This Row],[calc_children]],education[[#This Row],[calc_adults]]),education[[#This Row],[total_beneficiaries_reached]])</f>
        <v>285</v>
      </c>
      <c r="AI116" s="49" t="str">
        <f ca="1">IF(B116="","",OFFSET(table_admin1[[#Headers],[ADM1_PT]],MATCH(B116,admin1,0),1))</f>
        <v>MZ01</v>
      </c>
      <c r="AJ116" s="49" t="str">
        <f t="shared" ca="1" si="4"/>
        <v>MZ0104</v>
      </c>
      <c r="AK116" s="49" t="str">
        <f t="shared" ca="1" si="5"/>
        <v>MZ010401</v>
      </c>
    </row>
    <row r="117" spans="1:37" x14ac:dyDescent="0.2">
      <c r="A117" s="58">
        <v>45323</v>
      </c>
      <c r="B117" s="49" t="s">
        <v>120</v>
      </c>
      <c r="C117" s="49" t="s">
        <v>194</v>
      </c>
      <c r="D117" s="49" t="s">
        <v>194</v>
      </c>
      <c r="F117" s="49" t="s">
        <v>115</v>
      </c>
      <c r="G117" s="49" t="s">
        <v>122</v>
      </c>
      <c r="H117" s="49" t="s">
        <v>117</v>
      </c>
      <c r="I117" s="49" t="s">
        <v>118</v>
      </c>
      <c r="J117" s="49" t="s">
        <v>1335</v>
      </c>
      <c r="K117" s="49" t="s">
        <v>119</v>
      </c>
      <c r="R117" s="49">
        <v>68</v>
      </c>
      <c r="S117" s="49">
        <v>102</v>
      </c>
      <c r="U117" s="49">
        <v>0</v>
      </c>
      <c r="V117" s="49">
        <v>0</v>
      </c>
      <c r="X117" s="49">
        <v>0</v>
      </c>
      <c r="Y117" s="49">
        <v>0</v>
      </c>
      <c r="AA117" s="49">
        <v>170</v>
      </c>
      <c r="AC117" s="1">
        <f>IF(ISBLANK(education[[#This Row],[total_boys]]),SUM(education[[#This Row],[boys_0-5_reached]],education[[#This Row],[boys_6-12_reached]],education[[#This Row],[boys_13-18_reached]]),education[[#This Row],[total_boys]])</f>
        <v>68</v>
      </c>
      <c r="AD117" s="1">
        <f>IF(ISBLANK(education[[#This Row],[total_girls]]),SUM(education[[#This Row],[girls_0-5_reached]],education[[#This Row],[girls_6-12_reached]],education[[#This Row],[girls_13-18_reached]]),education[[#This Row],[total_girls]])</f>
        <v>102</v>
      </c>
      <c r="AE117" s="1">
        <f>IF(ISBLANK(education[[#This Row],[total_children]]),SUM(education[[#This Row],[calc_boys]],education[[#This Row],[calc_girls]]),education[[#This Row],[total_children]])</f>
        <v>170</v>
      </c>
      <c r="AF117" s="1">
        <f>IF(ISBLANK(education[[#This Row],[total_pwd]]),SUM(education[[#This Row],[total_pwd_men]],education[[#This Row],[total_pwd_women]]),education[[#This Row],[total_pwd]])</f>
        <v>0</v>
      </c>
      <c r="AG117" s="1">
        <f>IF(ISBLANK(education[[#This Row],[total_adults]]),SUM(education[[#This Row],[total_men]],education[[#This Row],[total_women]]),education[[#This Row],[total_adults]])</f>
        <v>0</v>
      </c>
      <c r="AH117" s="1">
        <f>IF(ISBLANK(education[[#This Row],[total_beneficiaries_reached]]),SUM(education[[#This Row],[calc_children]],education[[#This Row],[calc_adults]]),education[[#This Row],[total_beneficiaries_reached]])</f>
        <v>170</v>
      </c>
      <c r="AI117" s="49" t="str">
        <f ca="1">IF(B117="","",OFFSET(table_admin1[[#Headers],[ADM1_PT]],MATCH(B117,admin1,0),1))</f>
        <v>MZ01</v>
      </c>
      <c r="AJ117" s="49" t="str">
        <f t="shared" ca="1" si="4"/>
        <v>MZ0104</v>
      </c>
      <c r="AK117" s="49" t="str">
        <f t="shared" ca="1" si="5"/>
        <v>MZ010401</v>
      </c>
    </row>
    <row r="118" spans="1:37" x14ac:dyDescent="0.2">
      <c r="A118" s="58">
        <v>45323</v>
      </c>
      <c r="B118" s="49" t="s">
        <v>120</v>
      </c>
      <c r="C118" s="49" t="s">
        <v>194</v>
      </c>
      <c r="D118" s="49" t="s">
        <v>194</v>
      </c>
      <c r="F118" s="49" t="s">
        <v>115</v>
      </c>
      <c r="G118" s="49" t="s">
        <v>122</v>
      </c>
      <c r="H118" s="49" t="s">
        <v>117</v>
      </c>
      <c r="I118" s="49" t="s">
        <v>118</v>
      </c>
      <c r="J118" s="49" t="s">
        <v>1335</v>
      </c>
      <c r="K118" s="49" t="s">
        <v>119</v>
      </c>
      <c r="R118" s="49">
        <v>68</v>
      </c>
      <c r="S118" s="49">
        <v>102</v>
      </c>
      <c r="U118" s="49">
        <v>0</v>
      </c>
      <c r="V118" s="49">
        <v>0</v>
      </c>
      <c r="X118" s="49">
        <v>0</v>
      </c>
      <c r="Y118" s="49">
        <v>0</v>
      </c>
      <c r="AA118" s="49">
        <v>170</v>
      </c>
      <c r="AC118" s="1">
        <f>IF(ISBLANK(education[[#This Row],[total_boys]]),SUM(education[[#This Row],[boys_0-5_reached]],education[[#This Row],[boys_6-12_reached]],education[[#This Row],[boys_13-18_reached]]),education[[#This Row],[total_boys]])</f>
        <v>68</v>
      </c>
      <c r="AD118" s="1">
        <f>IF(ISBLANK(education[[#This Row],[total_girls]]),SUM(education[[#This Row],[girls_0-5_reached]],education[[#This Row],[girls_6-12_reached]],education[[#This Row],[girls_13-18_reached]]),education[[#This Row],[total_girls]])</f>
        <v>102</v>
      </c>
      <c r="AE118" s="1">
        <f>IF(ISBLANK(education[[#This Row],[total_children]]),SUM(education[[#This Row],[calc_boys]],education[[#This Row],[calc_girls]]),education[[#This Row],[total_children]])</f>
        <v>170</v>
      </c>
      <c r="AF118" s="1">
        <f>IF(ISBLANK(education[[#This Row],[total_pwd]]),SUM(education[[#This Row],[total_pwd_men]],education[[#This Row],[total_pwd_women]]),education[[#This Row],[total_pwd]])</f>
        <v>0</v>
      </c>
      <c r="AG118" s="1">
        <f>IF(ISBLANK(education[[#This Row],[total_adults]]),SUM(education[[#This Row],[total_men]],education[[#This Row],[total_women]]),education[[#This Row],[total_adults]])</f>
        <v>0</v>
      </c>
      <c r="AH118" s="1">
        <f>IF(ISBLANK(education[[#This Row],[total_beneficiaries_reached]]),SUM(education[[#This Row],[calc_children]],education[[#This Row],[calc_adults]]),education[[#This Row],[total_beneficiaries_reached]])</f>
        <v>170</v>
      </c>
      <c r="AI118" s="49" t="str">
        <f ca="1">IF(B118="","",OFFSET(table_admin1[[#Headers],[ADM1_PT]],MATCH(B118,admin1,0),1))</f>
        <v>MZ01</v>
      </c>
      <c r="AJ118" s="49" t="str">
        <f t="shared" ca="1" si="4"/>
        <v>MZ0104</v>
      </c>
      <c r="AK118" s="49" t="str">
        <f t="shared" ca="1" si="5"/>
        <v>MZ010401</v>
      </c>
    </row>
    <row r="119" spans="1:37" x14ac:dyDescent="0.2">
      <c r="A119" s="58">
        <v>45323</v>
      </c>
      <c r="B119" s="49" t="s">
        <v>120</v>
      </c>
      <c r="C119" s="49" t="s">
        <v>199</v>
      </c>
      <c r="D119" s="49" t="s">
        <v>199</v>
      </c>
      <c r="E119" s="49" t="s">
        <v>1336</v>
      </c>
      <c r="F119" s="49" t="s">
        <v>115</v>
      </c>
      <c r="G119" s="49" t="s">
        <v>122</v>
      </c>
      <c r="H119" s="49" t="s">
        <v>117</v>
      </c>
      <c r="I119" s="49" t="s">
        <v>124</v>
      </c>
      <c r="J119" s="49" t="s">
        <v>1314</v>
      </c>
      <c r="K119" s="49" t="s">
        <v>1208</v>
      </c>
      <c r="R119" s="49">
        <v>21</v>
      </c>
      <c r="S119" s="49">
        <v>32</v>
      </c>
      <c r="U119" s="49">
        <v>0</v>
      </c>
      <c r="V119" s="49">
        <v>0</v>
      </c>
      <c r="X119" s="49">
        <v>0</v>
      </c>
      <c r="Y119" s="49">
        <v>0</v>
      </c>
      <c r="AA119" s="49">
        <v>53</v>
      </c>
      <c r="AC119" s="1">
        <f>IF(ISBLANK(education[[#This Row],[total_boys]]),SUM(education[[#This Row],[boys_0-5_reached]],education[[#This Row],[boys_6-12_reached]],education[[#This Row],[boys_13-18_reached]]),education[[#This Row],[total_boys]])</f>
        <v>21</v>
      </c>
      <c r="AD119" s="1">
        <f>IF(ISBLANK(education[[#This Row],[total_girls]]),SUM(education[[#This Row],[girls_0-5_reached]],education[[#This Row],[girls_6-12_reached]],education[[#This Row],[girls_13-18_reached]]),education[[#This Row],[total_girls]])</f>
        <v>32</v>
      </c>
      <c r="AE119" s="1">
        <f>IF(ISBLANK(education[[#This Row],[total_children]]),SUM(education[[#This Row],[calc_boys]],education[[#This Row],[calc_girls]]),education[[#This Row],[total_children]])</f>
        <v>53</v>
      </c>
      <c r="AF119" s="1">
        <f>IF(ISBLANK(education[[#This Row],[total_pwd]]),SUM(education[[#This Row],[total_pwd_men]],education[[#This Row],[total_pwd_women]]),education[[#This Row],[total_pwd]])</f>
        <v>0</v>
      </c>
      <c r="AG119" s="1">
        <f>IF(ISBLANK(education[[#This Row],[total_adults]]),SUM(education[[#This Row],[total_men]],education[[#This Row],[total_women]]),education[[#This Row],[total_adults]])</f>
        <v>0</v>
      </c>
      <c r="AH119" s="1">
        <f>IF(ISBLANK(education[[#This Row],[total_beneficiaries_reached]]),SUM(education[[#This Row],[calc_children]],education[[#This Row],[calc_adults]]),education[[#This Row],[total_beneficiaries_reached]])</f>
        <v>53</v>
      </c>
      <c r="AI119" s="49" t="str">
        <f ca="1">IF(B119="","",OFFSET(table_admin1[[#Headers],[ADM1_PT]],MATCH(B119,admin1,0),1))</f>
        <v>MZ01</v>
      </c>
      <c r="AJ119" s="49" t="str">
        <f t="shared" ca="1" si="4"/>
        <v>MZ0105</v>
      </c>
      <c r="AK119" s="49" t="str">
        <f t="shared" ca="1" si="5"/>
        <v>MZ010501</v>
      </c>
    </row>
    <row r="120" spans="1:37" x14ac:dyDescent="0.2">
      <c r="A120" s="58">
        <v>45323</v>
      </c>
      <c r="B120" s="49" t="s">
        <v>120</v>
      </c>
      <c r="C120" s="49" t="s">
        <v>199</v>
      </c>
      <c r="D120" s="49" t="s">
        <v>199</v>
      </c>
      <c r="E120" s="49" t="s">
        <v>1337</v>
      </c>
      <c r="F120" s="49" t="s">
        <v>115</v>
      </c>
      <c r="G120" s="49" t="s">
        <v>122</v>
      </c>
      <c r="H120" s="49" t="s">
        <v>117</v>
      </c>
      <c r="I120" s="49" t="s">
        <v>124</v>
      </c>
      <c r="J120" s="49" t="s">
        <v>1314</v>
      </c>
      <c r="K120" s="49" t="s">
        <v>1208</v>
      </c>
      <c r="R120" s="49">
        <v>14</v>
      </c>
      <c r="S120" s="49">
        <v>6</v>
      </c>
      <c r="U120" s="49">
        <v>0</v>
      </c>
      <c r="V120" s="49">
        <v>0</v>
      </c>
      <c r="X120" s="49">
        <v>0</v>
      </c>
      <c r="Y120" s="49">
        <v>0</v>
      </c>
      <c r="AA120" s="49">
        <v>20</v>
      </c>
      <c r="AC120" s="1">
        <f>IF(ISBLANK(education[[#This Row],[total_boys]]),SUM(education[[#This Row],[boys_0-5_reached]],education[[#This Row],[boys_6-12_reached]],education[[#This Row],[boys_13-18_reached]]),education[[#This Row],[total_boys]])</f>
        <v>14</v>
      </c>
      <c r="AD120" s="1">
        <f>IF(ISBLANK(education[[#This Row],[total_girls]]),SUM(education[[#This Row],[girls_0-5_reached]],education[[#This Row],[girls_6-12_reached]],education[[#This Row],[girls_13-18_reached]]),education[[#This Row],[total_girls]])</f>
        <v>6</v>
      </c>
      <c r="AE120" s="1">
        <f>IF(ISBLANK(education[[#This Row],[total_children]]),SUM(education[[#This Row],[calc_boys]],education[[#This Row],[calc_girls]]),education[[#This Row],[total_children]])</f>
        <v>20</v>
      </c>
      <c r="AF120" s="1">
        <f>IF(ISBLANK(education[[#This Row],[total_pwd]]),SUM(education[[#This Row],[total_pwd_men]],education[[#This Row],[total_pwd_women]]),education[[#This Row],[total_pwd]])</f>
        <v>0</v>
      </c>
      <c r="AG120" s="1">
        <f>IF(ISBLANK(education[[#This Row],[total_adults]]),SUM(education[[#This Row],[total_men]],education[[#This Row],[total_women]]),education[[#This Row],[total_adults]])</f>
        <v>0</v>
      </c>
      <c r="AH120" s="1">
        <f>IF(ISBLANK(education[[#This Row],[total_beneficiaries_reached]]),SUM(education[[#This Row],[calc_children]],education[[#This Row],[calc_adults]]),education[[#This Row],[total_beneficiaries_reached]])</f>
        <v>20</v>
      </c>
      <c r="AI120" s="49" t="str">
        <f ca="1">IF(B120="","",OFFSET(table_admin1[[#Headers],[ADM1_PT]],MATCH(B120,admin1,0),1))</f>
        <v>MZ01</v>
      </c>
      <c r="AJ120" s="49" t="str">
        <f t="shared" ca="1" si="4"/>
        <v>MZ0105</v>
      </c>
      <c r="AK120" s="49" t="str">
        <f t="shared" ca="1" si="5"/>
        <v>MZ010501</v>
      </c>
    </row>
    <row r="121" spans="1:37" x14ac:dyDescent="0.2">
      <c r="A121" s="58">
        <v>45323</v>
      </c>
      <c r="B121" s="49" t="s">
        <v>120</v>
      </c>
      <c r="C121" s="49" t="s">
        <v>199</v>
      </c>
      <c r="D121" s="49" t="s">
        <v>199</v>
      </c>
      <c r="E121" s="49" t="s">
        <v>1338</v>
      </c>
      <c r="F121" s="49" t="s">
        <v>115</v>
      </c>
      <c r="G121" s="49" t="s">
        <v>122</v>
      </c>
      <c r="H121" s="49" t="s">
        <v>117</v>
      </c>
      <c r="I121" s="49" t="s">
        <v>124</v>
      </c>
      <c r="J121" s="49" t="s">
        <v>1314</v>
      </c>
      <c r="K121" s="49" t="s">
        <v>1208</v>
      </c>
      <c r="R121" s="49">
        <v>9</v>
      </c>
      <c r="S121" s="49">
        <v>6</v>
      </c>
      <c r="U121" s="49">
        <v>0</v>
      </c>
      <c r="V121" s="49">
        <v>0</v>
      </c>
      <c r="X121" s="49">
        <v>0</v>
      </c>
      <c r="Y121" s="49">
        <v>0</v>
      </c>
      <c r="AA121" s="49">
        <v>15</v>
      </c>
      <c r="AC121" s="1">
        <f>IF(ISBLANK(education[[#This Row],[total_boys]]),SUM(education[[#This Row],[boys_0-5_reached]],education[[#This Row],[boys_6-12_reached]],education[[#This Row],[boys_13-18_reached]]),education[[#This Row],[total_boys]])</f>
        <v>9</v>
      </c>
      <c r="AD121" s="1">
        <f>IF(ISBLANK(education[[#This Row],[total_girls]]),SUM(education[[#This Row],[girls_0-5_reached]],education[[#This Row],[girls_6-12_reached]],education[[#This Row],[girls_13-18_reached]]),education[[#This Row],[total_girls]])</f>
        <v>6</v>
      </c>
      <c r="AE121" s="1">
        <f>IF(ISBLANK(education[[#This Row],[total_children]]),SUM(education[[#This Row],[calc_boys]],education[[#This Row],[calc_girls]]),education[[#This Row],[total_children]])</f>
        <v>15</v>
      </c>
      <c r="AF121" s="1">
        <f>IF(ISBLANK(education[[#This Row],[total_pwd]]),SUM(education[[#This Row],[total_pwd_men]],education[[#This Row],[total_pwd_women]]),education[[#This Row],[total_pwd]])</f>
        <v>0</v>
      </c>
      <c r="AG121" s="1">
        <f>IF(ISBLANK(education[[#This Row],[total_adults]]),SUM(education[[#This Row],[total_men]],education[[#This Row],[total_women]]),education[[#This Row],[total_adults]])</f>
        <v>0</v>
      </c>
      <c r="AH121" s="1">
        <f>IF(ISBLANK(education[[#This Row],[total_beneficiaries_reached]]),SUM(education[[#This Row],[calc_children]],education[[#This Row],[calc_adults]]),education[[#This Row],[total_beneficiaries_reached]])</f>
        <v>15</v>
      </c>
      <c r="AI121" s="49" t="str">
        <f ca="1">IF(B121="","",OFFSET(table_admin1[[#Headers],[ADM1_PT]],MATCH(B121,admin1,0),1))</f>
        <v>MZ01</v>
      </c>
      <c r="AJ121" s="49" t="str">
        <f t="shared" ca="1" si="4"/>
        <v>MZ0105</v>
      </c>
      <c r="AK121" s="49" t="str">
        <f t="shared" ca="1" si="5"/>
        <v>MZ010501</v>
      </c>
    </row>
    <row r="122" spans="1:37" x14ac:dyDescent="0.2">
      <c r="A122" s="58">
        <v>45323</v>
      </c>
      <c r="B122" s="49" t="s">
        <v>120</v>
      </c>
      <c r="C122" s="49" t="s">
        <v>199</v>
      </c>
      <c r="D122" s="49" t="s">
        <v>199</v>
      </c>
      <c r="E122" s="49" t="s">
        <v>1339</v>
      </c>
      <c r="F122" s="49" t="s">
        <v>115</v>
      </c>
      <c r="G122" s="49" t="s">
        <v>122</v>
      </c>
      <c r="H122" s="49" t="s">
        <v>117</v>
      </c>
      <c r="I122" s="49" t="s">
        <v>124</v>
      </c>
      <c r="J122" s="49" t="s">
        <v>1314</v>
      </c>
      <c r="K122" s="49" t="s">
        <v>1208</v>
      </c>
      <c r="R122" s="49">
        <v>33</v>
      </c>
      <c r="S122" s="49">
        <v>24</v>
      </c>
      <c r="U122" s="49">
        <v>0</v>
      </c>
      <c r="V122" s="49">
        <v>0</v>
      </c>
      <c r="X122" s="49">
        <v>0</v>
      </c>
      <c r="Y122" s="49">
        <v>0</v>
      </c>
      <c r="AA122" s="49">
        <v>57</v>
      </c>
      <c r="AC122" s="1">
        <f>IF(ISBLANK(education[[#This Row],[total_boys]]),SUM(education[[#This Row],[boys_0-5_reached]],education[[#This Row],[boys_6-12_reached]],education[[#This Row],[boys_13-18_reached]]),education[[#This Row],[total_boys]])</f>
        <v>33</v>
      </c>
      <c r="AD122" s="1">
        <f>IF(ISBLANK(education[[#This Row],[total_girls]]),SUM(education[[#This Row],[girls_0-5_reached]],education[[#This Row],[girls_6-12_reached]],education[[#This Row],[girls_13-18_reached]]),education[[#This Row],[total_girls]])</f>
        <v>24</v>
      </c>
      <c r="AE122" s="1">
        <f>IF(ISBLANK(education[[#This Row],[total_children]]),SUM(education[[#This Row],[calc_boys]],education[[#This Row],[calc_girls]]),education[[#This Row],[total_children]])</f>
        <v>57</v>
      </c>
      <c r="AF122" s="1">
        <f>IF(ISBLANK(education[[#This Row],[total_pwd]]),SUM(education[[#This Row],[total_pwd_men]],education[[#This Row],[total_pwd_women]]),education[[#This Row],[total_pwd]])</f>
        <v>0</v>
      </c>
      <c r="AG122" s="1">
        <f>IF(ISBLANK(education[[#This Row],[total_adults]]),SUM(education[[#This Row],[total_men]],education[[#This Row],[total_women]]),education[[#This Row],[total_adults]])</f>
        <v>0</v>
      </c>
      <c r="AH122" s="1">
        <f>IF(ISBLANK(education[[#This Row],[total_beneficiaries_reached]]),SUM(education[[#This Row],[calc_children]],education[[#This Row],[calc_adults]]),education[[#This Row],[total_beneficiaries_reached]])</f>
        <v>57</v>
      </c>
      <c r="AI122" s="49" t="str">
        <f ca="1">IF(B122="","",OFFSET(table_admin1[[#Headers],[ADM1_PT]],MATCH(B122,admin1,0),1))</f>
        <v>MZ01</v>
      </c>
      <c r="AJ122" s="49" t="str">
        <f t="shared" ca="1" si="4"/>
        <v>MZ0105</v>
      </c>
      <c r="AK122" s="49" t="str">
        <f t="shared" ca="1" si="5"/>
        <v>MZ010501</v>
      </c>
    </row>
    <row r="123" spans="1:37" x14ac:dyDescent="0.2">
      <c r="A123" s="58">
        <v>45323</v>
      </c>
      <c r="B123" s="49" t="s">
        <v>120</v>
      </c>
      <c r="C123" s="49" t="s">
        <v>199</v>
      </c>
      <c r="D123" s="49" t="s">
        <v>199</v>
      </c>
      <c r="E123" s="49" t="s">
        <v>1339</v>
      </c>
      <c r="F123" s="49" t="s">
        <v>115</v>
      </c>
      <c r="G123" s="49" t="s">
        <v>122</v>
      </c>
      <c r="H123" s="49" t="s">
        <v>117</v>
      </c>
      <c r="I123" s="49" t="s">
        <v>124</v>
      </c>
      <c r="J123" s="49" t="s">
        <v>1314</v>
      </c>
      <c r="K123" s="49" t="s">
        <v>1208</v>
      </c>
      <c r="R123" s="49">
        <v>11</v>
      </c>
      <c r="S123" s="49">
        <v>15</v>
      </c>
      <c r="U123" s="49">
        <v>0</v>
      </c>
      <c r="V123" s="49">
        <v>0</v>
      </c>
      <c r="X123" s="49">
        <v>0</v>
      </c>
      <c r="Y123" s="49">
        <v>0</v>
      </c>
      <c r="AA123" s="49">
        <v>26</v>
      </c>
      <c r="AC123" s="1">
        <f>IF(ISBLANK(education[[#This Row],[total_boys]]),SUM(education[[#This Row],[boys_0-5_reached]],education[[#This Row],[boys_6-12_reached]],education[[#This Row],[boys_13-18_reached]]),education[[#This Row],[total_boys]])</f>
        <v>11</v>
      </c>
      <c r="AD123" s="1">
        <f>IF(ISBLANK(education[[#This Row],[total_girls]]),SUM(education[[#This Row],[girls_0-5_reached]],education[[#This Row],[girls_6-12_reached]],education[[#This Row],[girls_13-18_reached]]),education[[#This Row],[total_girls]])</f>
        <v>15</v>
      </c>
      <c r="AE123" s="1">
        <f>IF(ISBLANK(education[[#This Row],[total_children]]),SUM(education[[#This Row],[calc_boys]],education[[#This Row],[calc_girls]]),education[[#This Row],[total_children]])</f>
        <v>26</v>
      </c>
      <c r="AF123" s="1">
        <f>IF(ISBLANK(education[[#This Row],[total_pwd]]),SUM(education[[#This Row],[total_pwd_men]],education[[#This Row],[total_pwd_women]]),education[[#This Row],[total_pwd]])</f>
        <v>0</v>
      </c>
      <c r="AG123" s="1">
        <f>IF(ISBLANK(education[[#This Row],[total_adults]]),SUM(education[[#This Row],[total_men]],education[[#This Row],[total_women]]),education[[#This Row],[total_adults]])</f>
        <v>0</v>
      </c>
      <c r="AH123" s="1">
        <f>IF(ISBLANK(education[[#This Row],[total_beneficiaries_reached]]),SUM(education[[#This Row],[calc_children]],education[[#This Row],[calc_adults]]),education[[#This Row],[total_beneficiaries_reached]])</f>
        <v>26</v>
      </c>
      <c r="AI123" s="49" t="str">
        <f ca="1">IF(B123="","",OFFSET(table_admin1[[#Headers],[ADM1_PT]],MATCH(B123,admin1,0),1))</f>
        <v>MZ01</v>
      </c>
      <c r="AJ123" s="49" t="str">
        <f t="shared" ca="1" si="4"/>
        <v>MZ0105</v>
      </c>
      <c r="AK123" s="49" t="str">
        <f t="shared" ca="1" si="5"/>
        <v>MZ010501</v>
      </c>
    </row>
    <row r="124" spans="1:37" x14ac:dyDescent="0.2">
      <c r="A124" s="58">
        <v>45323</v>
      </c>
      <c r="B124" s="49" t="s">
        <v>120</v>
      </c>
      <c r="C124" s="49" t="s">
        <v>199</v>
      </c>
      <c r="D124" s="49" t="s">
        <v>199</v>
      </c>
      <c r="E124" s="49" t="s">
        <v>1340</v>
      </c>
      <c r="F124" s="49" t="s">
        <v>115</v>
      </c>
      <c r="G124" s="49" t="s">
        <v>122</v>
      </c>
      <c r="H124" s="49" t="s">
        <v>117</v>
      </c>
      <c r="I124" s="49" t="s">
        <v>124</v>
      </c>
      <c r="J124" s="49" t="s">
        <v>1314</v>
      </c>
      <c r="K124" s="49" t="s">
        <v>1208</v>
      </c>
      <c r="R124" s="49">
        <v>17</v>
      </c>
      <c r="S124" s="49">
        <v>17</v>
      </c>
      <c r="U124" s="49">
        <v>0</v>
      </c>
      <c r="V124" s="49">
        <v>0</v>
      </c>
      <c r="X124" s="49">
        <v>0</v>
      </c>
      <c r="Y124" s="49">
        <v>0</v>
      </c>
      <c r="AA124" s="49">
        <v>34</v>
      </c>
      <c r="AC124" s="1">
        <f>IF(ISBLANK(education[[#This Row],[total_boys]]),SUM(education[[#This Row],[boys_0-5_reached]],education[[#This Row],[boys_6-12_reached]],education[[#This Row],[boys_13-18_reached]]),education[[#This Row],[total_boys]])</f>
        <v>17</v>
      </c>
      <c r="AD124" s="1">
        <f>IF(ISBLANK(education[[#This Row],[total_girls]]),SUM(education[[#This Row],[girls_0-5_reached]],education[[#This Row],[girls_6-12_reached]],education[[#This Row],[girls_13-18_reached]]),education[[#This Row],[total_girls]])</f>
        <v>17</v>
      </c>
      <c r="AE124" s="1">
        <f>IF(ISBLANK(education[[#This Row],[total_children]]),SUM(education[[#This Row],[calc_boys]],education[[#This Row],[calc_girls]]),education[[#This Row],[total_children]])</f>
        <v>34</v>
      </c>
      <c r="AF124" s="1">
        <f>IF(ISBLANK(education[[#This Row],[total_pwd]]),SUM(education[[#This Row],[total_pwd_men]],education[[#This Row],[total_pwd_women]]),education[[#This Row],[total_pwd]])</f>
        <v>0</v>
      </c>
      <c r="AG124" s="1">
        <f>IF(ISBLANK(education[[#This Row],[total_adults]]),SUM(education[[#This Row],[total_men]],education[[#This Row],[total_women]]),education[[#This Row],[total_adults]])</f>
        <v>0</v>
      </c>
      <c r="AH124" s="1">
        <f>IF(ISBLANK(education[[#This Row],[total_beneficiaries_reached]]),SUM(education[[#This Row],[calc_children]],education[[#This Row],[calc_adults]]),education[[#This Row],[total_beneficiaries_reached]])</f>
        <v>34</v>
      </c>
      <c r="AI124" s="49" t="str">
        <f ca="1">IF(B124="","",OFFSET(table_admin1[[#Headers],[ADM1_PT]],MATCH(B124,admin1,0),1))</f>
        <v>MZ01</v>
      </c>
      <c r="AJ124" s="49" t="str">
        <f t="shared" ca="1" si="4"/>
        <v>MZ0105</v>
      </c>
      <c r="AK124" s="49" t="str">
        <f t="shared" ca="1" si="5"/>
        <v>MZ010501</v>
      </c>
    </row>
    <row r="125" spans="1:37" x14ac:dyDescent="0.2">
      <c r="A125" s="58">
        <v>45323</v>
      </c>
      <c r="B125" s="49" t="s">
        <v>120</v>
      </c>
      <c r="C125" s="49" t="s">
        <v>199</v>
      </c>
      <c r="D125" s="49" t="s">
        <v>199</v>
      </c>
      <c r="E125" s="49" t="s">
        <v>1341</v>
      </c>
      <c r="F125" s="49" t="s">
        <v>115</v>
      </c>
      <c r="G125" s="49" t="s">
        <v>122</v>
      </c>
      <c r="H125" s="49" t="s">
        <v>117</v>
      </c>
      <c r="I125" s="49" t="s">
        <v>124</v>
      </c>
      <c r="J125" s="49" t="s">
        <v>1314</v>
      </c>
      <c r="K125" s="49" t="s">
        <v>1208</v>
      </c>
      <c r="R125" s="49">
        <v>8</v>
      </c>
      <c r="S125" s="49">
        <v>16</v>
      </c>
      <c r="U125" s="49">
        <v>0</v>
      </c>
      <c r="V125" s="49">
        <v>0</v>
      </c>
      <c r="X125" s="49">
        <v>0</v>
      </c>
      <c r="Y125" s="49">
        <v>0</v>
      </c>
      <c r="AA125" s="49">
        <v>24</v>
      </c>
      <c r="AC125" s="1">
        <f>IF(ISBLANK(education[[#This Row],[total_boys]]),SUM(education[[#This Row],[boys_0-5_reached]],education[[#This Row],[boys_6-12_reached]],education[[#This Row],[boys_13-18_reached]]),education[[#This Row],[total_boys]])</f>
        <v>8</v>
      </c>
      <c r="AD125" s="1">
        <f>IF(ISBLANK(education[[#This Row],[total_girls]]),SUM(education[[#This Row],[girls_0-5_reached]],education[[#This Row],[girls_6-12_reached]],education[[#This Row],[girls_13-18_reached]]),education[[#This Row],[total_girls]])</f>
        <v>16</v>
      </c>
      <c r="AE125" s="1">
        <f>IF(ISBLANK(education[[#This Row],[total_children]]),SUM(education[[#This Row],[calc_boys]],education[[#This Row],[calc_girls]]),education[[#This Row],[total_children]])</f>
        <v>24</v>
      </c>
      <c r="AF125" s="1">
        <f>IF(ISBLANK(education[[#This Row],[total_pwd]]),SUM(education[[#This Row],[total_pwd_men]],education[[#This Row],[total_pwd_women]]),education[[#This Row],[total_pwd]])</f>
        <v>0</v>
      </c>
      <c r="AG125" s="1">
        <f>IF(ISBLANK(education[[#This Row],[total_adults]]),SUM(education[[#This Row],[total_men]],education[[#This Row],[total_women]]),education[[#This Row],[total_adults]])</f>
        <v>0</v>
      </c>
      <c r="AH125" s="1">
        <f>IF(ISBLANK(education[[#This Row],[total_beneficiaries_reached]]),SUM(education[[#This Row],[calc_children]],education[[#This Row],[calc_adults]]),education[[#This Row],[total_beneficiaries_reached]])</f>
        <v>24</v>
      </c>
      <c r="AI125" s="49" t="str">
        <f ca="1">IF(B125="","",OFFSET(table_admin1[[#Headers],[ADM1_PT]],MATCH(B125,admin1,0),1))</f>
        <v>MZ01</v>
      </c>
      <c r="AJ125" s="49" t="str">
        <f t="shared" ca="1" si="4"/>
        <v>MZ0105</v>
      </c>
      <c r="AK125" s="49" t="str">
        <f t="shared" ca="1" si="5"/>
        <v>MZ010501</v>
      </c>
    </row>
    <row r="126" spans="1:37" x14ac:dyDescent="0.2">
      <c r="A126" s="58">
        <v>45323</v>
      </c>
      <c r="B126" s="49" t="s">
        <v>120</v>
      </c>
      <c r="C126" s="49" t="s">
        <v>216</v>
      </c>
      <c r="D126" s="49" t="s">
        <v>216</v>
      </c>
      <c r="E126" s="49" t="s">
        <v>1402</v>
      </c>
      <c r="F126" s="49" t="s">
        <v>115</v>
      </c>
      <c r="G126" s="49" t="s">
        <v>122</v>
      </c>
      <c r="H126" s="49" t="s">
        <v>117</v>
      </c>
      <c r="I126" s="49" t="s">
        <v>118</v>
      </c>
      <c r="J126" s="49" t="s">
        <v>1335</v>
      </c>
      <c r="K126" s="49" t="s">
        <v>119</v>
      </c>
      <c r="R126" s="49">
        <v>74</v>
      </c>
      <c r="S126" s="49">
        <v>112</v>
      </c>
      <c r="U126" s="49">
        <v>0</v>
      </c>
      <c r="V126" s="49">
        <v>0</v>
      </c>
      <c r="X126" s="49">
        <v>0</v>
      </c>
      <c r="Y126" s="49">
        <v>0</v>
      </c>
      <c r="AA126" s="49">
        <v>186</v>
      </c>
      <c r="AC126" s="1">
        <f>IF(ISBLANK(education[[#This Row],[total_boys]]),SUM(education[[#This Row],[boys_0-5_reached]],education[[#This Row],[boys_6-12_reached]],education[[#This Row],[boys_13-18_reached]]),education[[#This Row],[total_boys]])</f>
        <v>74</v>
      </c>
      <c r="AD126" s="1">
        <f>IF(ISBLANK(education[[#This Row],[total_girls]]),SUM(education[[#This Row],[girls_0-5_reached]],education[[#This Row],[girls_6-12_reached]],education[[#This Row],[girls_13-18_reached]]),education[[#This Row],[total_girls]])</f>
        <v>112</v>
      </c>
      <c r="AE126" s="1">
        <f>IF(ISBLANK(education[[#This Row],[total_children]]),SUM(education[[#This Row],[calc_boys]],education[[#This Row],[calc_girls]]),education[[#This Row],[total_children]])</f>
        <v>186</v>
      </c>
      <c r="AF126" s="1">
        <f>IF(ISBLANK(education[[#This Row],[total_pwd]]),SUM(education[[#This Row],[total_pwd_men]],education[[#This Row],[total_pwd_women]]),education[[#This Row],[total_pwd]])</f>
        <v>0</v>
      </c>
      <c r="AG126" s="1">
        <f>IF(ISBLANK(education[[#This Row],[total_adults]]),SUM(education[[#This Row],[total_men]],education[[#This Row],[total_women]]),education[[#This Row],[total_adults]])</f>
        <v>0</v>
      </c>
      <c r="AH126" s="1">
        <f>IF(ISBLANK(education[[#This Row],[total_beneficiaries_reached]]),SUM(education[[#This Row],[calc_children]],education[[#This Row],[calc_adults]]),education[[#This Row],[total_beneficiaries_reached]])</f>
        <v>186</v>
      </c>
      <c r="AI126" s="49" t="str">
        <f ca="1">IF(B126="","",OFFSET(table_admin1[[#Headers],[ADM1_PT]],MATCH(B126,admin1,0),1))</f>
        <v>MZ01</v>
      </c>
      <c r="AJ126" s="49" t="str">
        <f t="shared" ca="1" si="4"/>
        <v>MZ0108</v>
      </c>
      <c r="AK126" s="49" t="str">
        <f t="shared" ca="1" si="5"/>
        <v>MZ010801</v>
      </c>
    </row>
    <row r="127" spans="1:37" x14ac:dyDescent="0.2">
      <c r="A127" s="58">
        <v>45323</v>
      </c>
      <c r="B127" s="49" t="s">
        <v>120</v>
      </c>
      <c r="C127" s="49" t="s">
        <v>216</v>
      </c>
      <c r="D127" s="49" t="s">
        <v>216</v>
      </c>
      <c r="E127" s="49" t="s">
        <v>1403</v>
      </c>
      <c r="F127" s="49" t="s">
        <v>115</v>
      </c>
      <c r="G127" s="49" t="s">
        <v>122</v>
      </c>
      <c r="H127" s="49" t="s">
        <v>117</v>
      </c>
      <c r="I127" s="49" t="s">
        <v>118</v>
      </c>
      <c r="J127" s="49" t="s">
        <v>1335</v>
      </c>
      <c r="K127" s="49" t="s">
        <v>119</v>
      </c>
      <c r="R127" s="49">
        <v>20</v>
      </c>
      <c r="S127" s="49">
        <v>31</v>
      </c>
      <c r="U127" s="49">
        <v>0</v>
      </c>
      <c r="V127" s="49">
        <v>0</v>
      </c>
      <c r="X127" s="49">
        <v>0</v>
      </c>
      <c r="Y127" s="49">
        <v>0</v>
      </c>
      <c r="AA127" s="49">
        <v>51</v>
      </c>
      <c r="AC127" s="1">
        <f>IF(ISBLANK(education[[#This Row],[total_boys]]),SUM(education[[#This Row],[boys_0-5_reached]],education[[#This Row],[boys_6-12_reached]],education[[#This Row],[boys_13-18_reached]]),education[[#This Row],[total_boys]])</f>
        <v>20</v>
      </c>
      <c r="AD127" s="1">
        <f>IF(ISBLANK(education[[#This Row],[total_girls]]),SUM(education[[#This Row],[girls_0-5_reached]],education[[#This Row],[girls_6-12_reached]],education[[#This Row],[girls_13-18_reached]]),education[[#This Row],[total_girls]])</f>
        <v>31</v>
      </c>
      <c r="AE127" s="1">
        <f>IF(ISBLANK(education[[#This Row],[total_children]]),SUM(education[[#This Row],[calc_boys]],education[[#This Row],[calc_girls]]),education[[#This Row],[total_children]])</f>
        <v>51</v>
      </c>
      <c r="AF127" s="1">
        <f>IF(ISBLANK(education[[#This Row],[total_pwd]]),SUM(education[[#This Row],[total_pwd_men]],education[[#This Row],[total_pwd_women]]),education[[#This Row],[total_pwd]])</f>
        <v>0</v>
      </c>
      <c r="AG127" s="1">
        <f>IF(ISBLANK(education[[#This Row],[total_adults]]),SUM(education[[#This Row],[total_men]],education[[#This Row],[total_women]]),education[[#This Row],[total_adults]])</f>
        <v>0</v>
      </c>
      <c r="AH127" s="1">
        <f>IF(ISBLANK(education[[#This Row],[total_beneficiaries_reached]]),SUM(education[[#This Row],[calc_children]],education[[#This Row],[calc_adults]]),education[[#This Row],[total_beneficiaries_reached]])</f>
        <v>51</v>
      </c>
      <c r="AI127" s="49" t="str">
        <f ca="1">IF(B127="","",OFFSET(table_admin1[[#Headers],[ADM1_PT]],MATCH(B127,admin1,0),1))</f>
        <v>MZ01</v>
      </c>
      <c r="AJ127" s="49" t="str">
        <f t="shared" ca="1" si="4"/>
        <v>MZ0108</v>
      </c>
      <c r="AK127" s="49" t="str">
        <f t="shared" ca="1" si="5"/>
        <v>MZ010801</v>
      </c>
    </row>
    <row r="128" spans="1:37" x14ac:dyDescent="0.2">
      <c r="A128" s="58">
        <v>45323</v>
      </c>
      <c r="B128" s="49" t="s">
        <v>120</v>
      </c>
      <c r="C128" s="49" t="s">
        <v>216</v>
      </c>
      <c r="D128" s="49" t="s">
        <v>216</v>
      </c>
      <c r="E128" s="49" t="s">
        <v>1404</v>
      </c>
      <c r="F128" s="49" t="s">
        <v>115</v>
      </c>
      <c r="G128" s="49" t="s">
        <v>122</v>
      </c>
      <c r="H128" s="49" t="s">
        <v>117</v>
      </c>
      <c r="I128" s="49" t="s">
        <v>118</v>
      </c>
      <c r="J128" s="49" t="s">
        <v>1335</v>
      </c>
      <c r="K128" s="49" t="s">
        <v>119</v>
      </c>
      <c r="R128" s="49">
        <v>54</v>
      </c>
      <c r="S128" s="49">
        <v>80</v>
      </c>
      <c r="U128" s="49">
        <v>0</v>
      </c>
      <c r="V128" s="49">
        <v>0</v>
      </c>
      <c r="X128" s="49">
        <v>0</v>
      </c>
      <c r="Y128" s="49">
        <v>0</v>
      </c>
      <c r="AA128" s="49">
        <v>134</v>
      </c>
      <c r="AC128" s="1">
        <f>IF(ISBLANK(education[[#This Row],[total_boys]]),SUM(education[[#This Row],[boys_0-5_reached]],education[[#This Row],[boys_6-12_reached]],education[[#This Row],[boys_13-18_reached]]),education[[#This Row],[total_boys]])</f>
        <v>54</v>
      </c>
      <c r="AD128" s="1">
        <f>IF(ISBLANK(education[[#This Row],[total_girls]]),SUM(education[[#This Row],[girls_0-5_reached]],education[[#This Row],[girls_6-12_reached]],education[[#This Row],[girls_13-18_reached]]),education[[#This Row],[total_girls]])</f>
        <v>80</v>
      </c>
      <c r="AE128" s="1">
        <f>IF(ISBLANK(education[[#This Row],[total_children]]),SUM(education[[#This Row],[calc_boys]],education[[#This Row],[calc_girls]]),education[[#This Row],[total_children]])</f>
        <v>134</v>
      </c>
      <c r="AF128" s="1">
        <f>IF(ISBLANK(education[[#This Row],[total_pwd]]),SUM(education[[#This Row],[total_pwd_men]],education[[#This Row],[total_pwd_women]]),education[[#This Row],[total_pwd]])</f>
        <v>0</v>
      </c>
      <c r="AG128" s="1">
        <f>IF(ISBLANK(education[[#This Row],[total_adults]]),SUM(education[[#This Row],[total_men]],education[[#This Row],[total_women]]),education[[#This Row],[total_adults]])</f>
        <v>0</v>
      </c>
      <c r="AH128" s="1">
        <f>IF(ISBLANK(education[[#This Row],[total_beneficiaries_reached]]),SUM(education[[#This Row],[calc_children]],education[[#This Row],[calc_adults]]),education[[#This Row],[total_beneficiaries_reached]])</f>
        <v>134</v>
      </c>
      <c r="AI128" s="49" t="str">
        <f ca="1">IF(B128="","",OFFSET(table_admin1[[#Headers],[ADM1_PT]],MATCH(B128,admin1,0),1))</f>
        <v>MZ01</v>
      </c>
      <c r="AJ128" s="49" t="str">
        <f t="shared" ca="1" si="4"/>
        <v>MZ0108</v>
      </c>
      <c r="AK128" s="49" t="str">
        <f t="shared" ca="1" si="5"/>
        <v>MZ010801</v>
      </c>
    </row>
    <row r="129" spans="1:37" x14ac:dyDescent="0.2">
      <c r="A129" s="58">
        <v>45323</v>
      </c>
      <c r="B129" s="49" t="s">
        <v>120</v>
      </c>
      <c r="C129" s="49" t="s">
        <v>216</v>
      </c>
      <c r="D129" s="49" t="s">
        <v>216</v>
      </c>
      <c r="E129" s="49" t="s">
        <v>1405</v>
      </c>
      <c r="F129" s="49" t="s">
        <v>115</v>
      </c>
      <c r="G129" s="49" t="s">
        <v>122</v>
      </c>
      <c r="H129" s="49" t="s">
        <v>117</v>
      </c>
      <c r="I129" s="49" t="s">
        <v>118</v>
      </c>
      <c r="J129" s="49" t="s">
        <v>1335</v>
      </c>
      <c r="K129" s="49" t="s">
        <v>119</v>
      </c>
      <c r="R129" s="49">
        <v>132</v>
      </c>
      <c r="S129" s="49">
        <v>199</v>
      </c>
      <c r="U129" s="49">
        <v>0</v>
      </c>
      <c r="V129" s="49">
        <v>0</v>
      </c>
      <c r="X129" s="49">
        <v>0</v>
      </c>
      <c r="Y129" s="49">
        <v>0</v>
      </c>
      <c r="AA129" s="49">
        <v>331</v>
      </c>
      <c r="AC129" s="1">
        <f>IF(ISBLANK(education[[#This Row],[total_boys]]),SUM(education[[#This Row],[boys_0-5_reached]],education[[#This Row],[boys_6-12_reached]],education[[#This Row],[boys_13-18_reached]]),education[[#This Row],[total_boys]])</f>
        <v>132</v>
      </c>
      <c r="AD129" s="1">
        <f>IF(ISBLANK(education[[#This Row],[total_girls]]),SUM(education[[#This Row],[girls_0-5_reached]],education[[#This Row],[girls_6-12_reached]],education[[#This Row],[girls_13-18_reached]]),education[[#This Row],[total_girls]])</f>
        <v>199</v>
      </c>
      <c r="AE129" s="1">
        <f>IF(ISBLANK(education[[#This Row],[total_children]]),SUM(education[[#This Row],[calc_boys]],education[[#This Row],[calc_girls]]),education[[#This Row],[total_children]])</f>
        <v>331</v>
      </c>
      <c r="AF129" s="1">
        <f>IF(ISBLANK(education[[#This Row],[total_pwd]]),SUM(education[[#This Row],[total_pwd_men]],education[[#This Row],[total_pwd_women]]),education[[#This Row],[total_pwd]])</f>
        <v>0</v>
      </c>
      <c r="AG129" s="1">
        <f>IF(ISBLANK(education[[#This Row],[total_adults]]),SUM(education[[#This Row],[total_men]],education[[#This Row],[total_women]]),education[[#This Row],[total_adults]])</f>
        <v>0</v>
      </c>
      <c r="AH129" s="1">
        <f>IF(ISBLANK(education[[#This Row],[total_beneficiaries_reached]]),SUM(education[[#This Row],[calc_children]],education[[#This Row],[calc_adults]]),education[[#This Row],[total_beneficiaries_reached]])</f>
        <v>331</v>
      </c>
      <c r="AI129" s="49" t="str">
        <f ca="1">IF(B129="","",OFFSET(table_admin1[[#Headers],[ADM1_PT]],MATCH(B129,admin1,0),1))</f>
        <v>MZ01</v>
      </c>
      <c r="AJ129" s="49" t="str">
        <f t="shared" ca="1" si="4"/>
        <v>MZ0108</v>
      </c>
      <c r="AK129" s="49" t="str">
        <f t="shared" ca="1" si="5"/>
        <v>MZ010801</v>
      </c>
    </row>
    <row r="130" spans="1:37" x14ac:dyDescent="0.2">
      <c r="A130" s="58">
        <v>45323</v>
      </c>
      <c r="B130" s="49" t="s">
        <v>120</v>
      </c>
      <c r="C130" s="49" t="s">
        <v>216</v>
      </c>
      <c r="D130" s="49" t="s">
        <v>216</v>
      </c>
      <c r="E130" s="49" t="s">
        <v>1406</v>
      </c>
      <c r="F130" s="49" t="s">
        <v>115</v>
      </c>
      <c r="G130" s="49" t="s">
        <v>122</v>
      </c>
      <c r="H130" s="49" t="s">
        <v>117</v>
      </c>
      <c r="I130" s="49" t="s">
        <v>118</v>
      </c>
      <c r="J130" s="49" t="s">
        <v>1335</v>
      </c>
      <c r="K130" s="49" t="s">
        <v>119</v>
      </c>
      <c r="R130" s="49">
        <v>36</v>
      </c>
      <c r="S130" s="49">
        <v>54</v>
      </c>
      <c r="U130" s="49">
        <v>0</v>
      </c>
      <c r="V130" s="49">
        <v>0</v>
      </c>
      <c r="X130" s="49">
        <v>0</v>
      </c>
      <c r="Y130" s="49">
        <v>0</v>
      </c>
      <c r="AA130" s="49">
        <v>90</v>
      </c>
      <c r="AC130" s="1">
        <f>IF(ISBLANK(education[[#This Row],[total_boys]]),SUM(education[[#This Row],[boys_0-5_reached]],education[[#This Row],[boys_6-12_reached]],education[[#This Row],[boys_13-18_reached]]),education[[#This Row],[total_boys]])</f>
        <v>36</v>
      </c>
      <c r="AD130" s="1">
        <f>IF(ISBLANK(education[[#This Row],[total_girls]]),SUM(education[[#This Row],[girls_0-5_reached]],education[[#This Row],[girls_6-12_reached]],education[[#This Row],[girls_13-18_reached]]),education[[#This Row],[total_girls]])</f>
        <v>54</v>
      </c>
      <c r="AE130" s="1">
        <f>IF(ISBLANK(education[[#This Row],[total_children]]),SUM(education[[#This Row],[calc_boys]],education[[#This Row],[calc_girls]]),education[[#This Row],[total_children]])</f>
        <v>90</v>
      </c>
      <c r="AF130" s="1">
        <f>IF(ISBLANK(education[[#This Row],[total_pwd]]),SUM(education[[#This Row],[total_pwd_men]],education[[#This Row],[total_pwd_women]]),education[[#This Row],[total_pwd]])</f>
        <v>0</v>
      </c>
      <c r="AG130" s="1">
        <f>IF(ISBLANK(education[[#This Row],[total_adults]]),SUM(education[[#This Row],[total_men]],education[[#This Row],[total_women]]),education[[#This Row],[total_adults]])</f>
        <v>0</v>
      </c>
      <c r="AH130" s="1">
        <f>IF(ISBLANK(education[[#This Row],[total_beneficiaries_reached]]),SUM(education[[#This Row],[calc_children]],education[[#This Row],[calc_adults]]),education[[#This Row],[total_beneficiaries_reached]])</f>
        <v>90</v>
      </c>
      <c r="AI130" s="49" t="str">
        <f ca="1">IF(B130="","",OFFSET(table_admin1[[#Headers],[ADM1_PT]],MATCH(B130,admin1,0),1))</f>
        <v>MZ01</v>
      </c>
      <c r="AJ130" s="49" t="str">
        <f t="shared" ca="1" si="4"/>
        <v>MZ0108</v>
      </c>
      <c r="AK130" s="49" t="str">
        <f t="shared" ca="1" si="5"/>
        <v>MZ010801</v>
      </c>
    </row>
    <row r="131" spans="1:37" x14ac:dyDescent="0.2">
      <c r="A131" s="58">
        <v>45323</v>
      </c>
      <c r="B131" s="49" t="s">
        <v>120</v>
      </c>
      <c r="C131" s="49" t="s">
        <v>216</v>
      </c>
      <c r="D131" s="49" t="s">
        <v>216</v>
      </c>
      <c r="E131" s="49" t="s">
        <v>1407</v>
      </c>
      <c r="F131" s="49" t="s">
        <v>115</v>
      </c>
      <c r="G131" s="49" t="s">
        <v>122</v>
      </c>
      <c r="H131" s="49" t="s">
        <v>117</v>
      </c>
      <c r="I131" s="49" t="s">
        <v>118</v>
      </c>
      <c r="J131" s="49" t="s">
        <v>1335</v>
      </c>
      <c r="K131" s="49" t="s">
        <v>119</v>
      </c>
      <c r="R131" s="49">
        <v>22</v>
      </c>
      <c r="S131" s="49">
        <v>33</v>
      </c>
      <c r="U131" s="49">
        <v>0</v>
      </c>
      <c r="V131" s="49">
        <v>0</v>
      </c>
      <c r="X131" s="49">
        <v>0</v>
      </c>
      <c r="Y131" s="49">
        <v>0</v>
      </c>
      <c r="AA131" s="49">
        <v>55</v>
      </c>
      <c r="AC131" s="1">
        <f>IF(ISBLANK(education[[#This Row],[total_boys]]),SUM(education[[#This Row],[boys_0-5_reached]],education[[#This Row],[boys_6-12_reached]],education[[#This Row],[boys_13-18_reached]]),education[[#This Row],[total_boys]])</f>
        <v>22</v>
      </c>
      <c r="AD131" s="1">
        <f>IF(ISBLANK(education[[#This Row],[total_girls]]),SUM(education[[#This Row],[girls_0-5_reached]],education[[#This Row],[girls_6-12_reached]],education[[#This Row],[girls_13-18_reached]]),education[[#This Row],[total_girls]])</f>
        <v>33</v>
      </c>
      <c r="AE131" s="1">
        <f>IF(ISBLANK(education[[#This Row],[total_children]]),SUM(education[[#This Row],[calc_boys]],education[[#This Row],[calc_girls]]),education[[#This Row],[total_children]])</f>
        <v>55</v>
      </c>
      <c r="AF131" s="1">
        <f>IF(ISBLANK(education[[#This Row],[total_pwd]]),SUM(education[[#This Row],[total_pwd_men]],education[[#This Row],[total_pwd_women]]),education[[#This Row],[total_pwd]])</f>
        <v>0</v>
      </c>
      <c r="AG131" s="1">
        <f>IF(ISBLANK(education[[#This Row],[total_adults]]),SUM(education[[#This Row],[total_men]],education[[#This Row],[total_women]]),education[[#This Row],[total_adults]])</f>
        <v>0</v>
      </c>
      <c r="AH131" s="1">
        <f>IF(ISBLANK(education[[#This Row],[total_beneficiaries_reached]]),SUM(education[[#This Row],[calc_children]],education[[#This Row],[calc_adults]]),education[[#This Row],[total_beneficiaries_reached]])</f>
        <v>55</v>
      </c>
      <c r="AI131" s="49" t="str">
        <f ca="1">IF(B131="","",OFFSET(table_admin1[[#Headers],[ADM1_PT]],MATCH(B131,admin1,0),1))</f>
        <v>MZ01</v>
      </c>
      <c r="AJ131" s="49" t="str">
        <f t="shared" ca="1" si="4"/>
        <v>MZ0108</v>
      </c>
      <c r="AK131" s="49" t="str">
        <f t="shared" ca="1" si="5"/>
        <v>MZ010801</v>
      </c>
    </row>
    <row r="132" spans="1:37" x14ac:dyDescent="0.2">
      <c r="A132" s="58">
        <v>45323</v>
      </c>
      <c r="B132" s="49" t="s">
        <v>120</v>
      </c>
      <c r="C132" s="49" t="s">
        <v>216</v>
      </c>
      <c r="D132" s="49" t="s">
        <v>216</v>
      </c>
      <c r="E132" s="49" t="s">
        <v>1408</v>
      </c>
      <c r="F132" s="49" t="s">
        <v>115</v>
      </c>
      <c r="G132" s="49" t="s">
        <v>122</v>
      </c>
      <c r="H132" s="49" t="s">
        <v>117</v>
      </c>
      <c r="I132" s="49" t="s">
        <v>118</v>
      </c>
      <c r="J132" s="49" t="s">
        <v>1335</v>
      </c>
      <c r="K132" s="49" t="s">
        <v>119</v>
      </c>
      <c r="R132" s="49">
        <v>64</v>
      </c>
      <c r="S132" s="49">
        <v>95</v>
      </c>
      <c r="U132" s="49">
        <v>0</v>
      </c>
      <c r="V132" s="49">
        <v>0</v>
      </c>
      <c r="X132" s="49">
        <v>0</v>
      </c>
      <c r="Y132" s="49">
        <v>0</v>
      </c>
      <c r="AA132" s="49">
        <v>159</v>
      </c>
      <c r="AC132" s="1">
        <f>IF(ISBLANK(education[[#This Row],[total_boys]]),SUM(education[[#This Row],[boys_0-5_reached]],education[[#This Row],[boys_6-12_reached]],education[[#This Row],[boys_13-18_reached]]),education[[#This Row],[total_boys]])</f>
        <v>64</v>
      </c>
      <c r="AD132" s="1">
        <f>IF(ISBLANK(education[[#This Row],[total_girls]]),SUM(education[[#This Row],[girls_0-5_reached]],education[[#This Row],[girls_6-12_reached]],education[[#This Row],[girls_13-18_reached]]),education[[#This Row],[total_girls]])</f>
        <v>95</v>
      </c>
      <c r="AE132" s="1">
        <f>IF(ISBLANK(education[[#This Row],[total_children]]),SUM(education[[#This Row],[calc_boys]],education[[#This Row],[calc_girls]]),education[[#This Row],[total_children]])</f>
        <v>159</v>
      </c>
      <c r="AF132" s="1">
        <f>IF(ISBLANK(education[[#This Row],[total_pwd]]),SUM(education[[#This Row],[total_pwd_men]],education[[#This Row],[total_pwd_women]]),education[[#This Row],[total_pwd]])</f>
        <v>0</v>
      </c>
      <c r="AG132" s="1">
        <f>IF(ISBLANK(education[[#This Row],[total_adults]]),SUM(education[[#This Row],[total_men]],education[[#This Row],[total_women]]),education[[#This Row],[total_adults]])</f>
        <v>0</v>
      </c>
      <c r="AH132" s="1">
        <f>IF(ISBLANK(education[[#This Row],[total_beneficiaries_reached]]),SUM(education[[#This Row],[calc_children]],education[[#This Row],[calc_adults]]),education[[#This Row],[total_beneficiaries_reached]])</f>
        <v>159</v>
      </c>
      <c r="AI132" s="49" t="str">
        <f ca="1">IF(B132="","",OFFSET(table_admin1[[#Headers],[ADM1_PT]],MATCH(B132,admin1,0),1))</f>
        <v>MZ01</v>
      </c>
      <c r="AJ132" s="49" t="str">
        <f t="shared" ca="1" si="4"/>
        <v>MZ0108</v>
      </c>
      <c r="AK132" s="49" t="str">
        <f t="shared" ca="1" si="5"/>
        <v>MZ010801</v>
      </c>
    </row>
    <row r="133" spans="1:37" x14ac:dyDescent="0.2">
      <c r="A133" s="58">
        <v>45323</v>
      </c>
      <c r="B133" s="49" t="s">
        <v>120</v>
      </c>
      <c r="C133" s="49" t="s">
        <v>216</v>
      </c>
      <c r="D133" s="49" t="s">
        <v>216</v>
      </c>
      <c r="E133" s="49" t="s">
        <v>1409</v>
      </c>
      <c r="F133" s="49" t="s">
        <v>115</v>
      </c>
      <c r="G133" s="49" t="s">
        <v>122</v>
      </c>
      <c r="H133" s="49" t="s">
        <v>117</v>
      </c>
      <c r="I133" s="49" t="s">
        <v>118</v>
      </c>
      <c r="J133" s="49" t="s">
        <v>1335</v>
      </c>
      <c r="K133" s="49" t="s">
        <v>119</v>
      </c>
      <c r="R133" s="49">
        <v>71</v>
      </c>
      <c r="S133" s="49">
        <v>107</v>
      </c>
      <c r="U133" s="49">
        <v>0</v>
      </c>
      <c r="V133" s="49">
        <v>0</v>
      </c>
      <c r="X133" s="49">
        <v>0</v>
      </c>
      <c r="Y133" s="49">
        <v>0</v>
      </c>
      <c r="AA133" s="49">
        <v>178</v>
      </c>
      <c r="AC133" s="1">
        <f>IF(ISBLANK(education[[#This Row],[total_boys]]),SUM(education[[#This Row],[boys_0-5_reached]],education[[#This Row],[boys_6-12_reached]],education[[#This Row],[boys_13-18_reached]]),education[[#This Row],[total_boys]])</f>
        <v>71</v>
      </c>
      <c r="AD133" s="1">
        <f>IF(ISBLANK(education[[#This Row],[total_girls]]),SUM(education[[#This Row],[girls_0-5_reached]],education[[#This Row],[girls_6-12_reached]],education[[#This Row],[girls_13-18_reached]]),education[[#This Row],[total_girls]])</f>
        <v>107</v>
      </c>
      <c r="AE133" s="1">
        <f>IF(ISBLANK(education[[#This Row],[total_children]]),SUM(education[[#This Row],[calc_boys]],education[[#This Row],[calc_girls]]),education[[#This Row],[total_children]])</f>
        <v>178</v>
      </c>
      <c r="AF133" s="1">
        <f>IF(ISBLANK(education[[#This Row],[total_pwd]]),SUM(education[[#This Row],[total_pwd_men]],education[[#This Row],[total_pwd_women]]),education[[#This Row],[total_pwd]])</f>
        <v>0</v>
      </c>
      <c r="AG133" s="1">
        <f>IF(ISBLANK(education[[#This Row],[total_adults]]),SUM(education[[#This Row],[total_men]],education[[#This Row],[total_women]]),education[[#This Row],[total_adults]])</f>
        <v>0</v>
      </c>
      <c r="AH133" s="1">
        <f>IF(ISBLANK(education[[#This Row],[total_beneficiaries_reached]]),SUM(education[[#This Row],[calc_children]],education[[#This Row],[calc_adults]]),education[[#This Row],[total_beneficiaries_reached]])</f>
        <v>178</v>
      </c>
      <c r="AI133" s="49" t="str">
        <f ca="1">IF(B133="","",OFFSET(table_admin1[[#Headers],[ADM1_PT]],MATCH(B133,admin1,0),1))</f>
        <v>MZ01</v>
      </c>
      <c r="AJ133" s="49" t="str">
        <f t="shared" ca="1" si="4"/>
        <v>MZ0108</v>
      </c>
      <c r="AK133" s="49" t="str">
        <f t="shared" ca="1" si="5"/>
        <v>MZ010801</v>
      </c>
    </row>
    <row r="134" spans="1:37" x14ac:dyDescent="0.2">
      <c r="A134" s="58">
        <v>45323</v>
      </c>
      <c r="B134" s="49" t="s">
        <v>120</v>
      </c>
      <c r="C134" s="49" t="s">
        <v>216</v>
      </c>
      <c r="D134" s="49" t="s">
        <v>216</v>
      </c>
      <c r="E134" s="49" t="s">
        <v>1410</v>
      </c>
      <c r="F134" s="49" t="s">
        <v>115</v>
      </c>
      <c r="G134" s="49" t="s">
        <v>122</v>
      </c>
      <c r="H134" s="49" t="s">
        <v>117</v>
      </c>
      <c r="I134" s="49" t="s">
        <v>118</v>
      </c>
      <c r="J134" s="49" t="s">
        <v>1335</v>
      </c>
      <c r="K134" s="49" t="s">
        <v>119</v>
      </c>
      <c r="R134" s="49">
        <v>47</v>
      </c>
      <c r="S134" s="49">
        <v>71</v>
      </c>
      <c r="U134" s="49">
        <v>0</v>
      </c>
      <c r="V134" s="49">
        <v>0</v>
      </c>
      <c r="X134" s="49">
        <v>0</v>
      </c>
      <c r="Y134" s="49">
        <v>0</v>
      </c>
      <c r="AA134" s="49">
        <v>118</v>
      </c>
      <c r="AC134" s="1">
        <f>IF(ISBLANK(education[[#This Row],[total_boys]]),SUM(education[[#This Row],[boys_0-5_reached]],education[[#This Row],[boys_6-12_reached]],education[[#This Row],[boys_13-18_reached]]),education[[#This Row],[total_boys]])</f>
        <v>47</v>
      </c>
      <c r="AD134" s="1">
        <f>IF(ISBLANK(education[[#This Row],[total_girls]]),SUM(education[[#This Row],[girls_0-5_reached]],education[[#This Row],[girls_6-12_reached]],education[[#This Row],[girls_13-18_reached]]),education[[#This Row],[total_girls]])</f>
        <v>71</v>
      </c>
      <c r="AE134" s="1">
        <f>IF(ISBLANK(education[[#This Row],[total_children]]),SUM(education[[#This Row],[calc_boys]],education[[#This Row],[calc_girls]]),education[[#This Row],[total_children]])</f>
        <v>118</v>
      </c>
      <c r="AF134" s="1">
        <f>IF(ISBLANK(education[[#This Row],[total_pwd]]),SUM(education[[#This Row],[total_pwd_men]],education[[#This Row],[total_pwd_women]]),education[[#This Row],[total_pwd]])</f>
        <v>0</v>
      </c>
      <c r="AG134" s="1">
        <f>IF(ISBLANK(education[[#This Row],[total_adults]]),SUM(education[[#This Row],[total_men]],education[[#This Row],[total_women]]),education[[#This Row],[total_adults]])</f>
        <v>0</v>
      </c>
      <c r="AH134" s="1">
        <f>IF(ISBLANK(education[[#This Row],[total_beneficiaries_reached]]),SUM(education[[#This Row],[calc_children]],education[[#This Row],[calc_adults]]),education[[#This Row],[total_beneficiaries_reached]])</f>
        <v>118</v>
      </c>
      <c r="AI134" s="49" t="str">
        <f ca="1">IF(B134="","",OFFSET(table_admin1[[#Headers],[ADM1_PT]],MATCH(B134,admin1,0),1))</f>
        <v>MZ01</v>
      </c>
      <c r="AJ134" s="49" t="str">
        <f t="shared" ca="1" si="4"/>
        <v>MZ0108</v>
      </c>
      <c r="AK134" s="49" t="str">
        <f t="shared" ca="1" si="5"/>
        <v>MZ010801</v>
      </c>
    </row>
    <row r="135" spans="1:37" x14ac:dyDescent="0.2">
      <c r="A135" s="58">
        <v>45323</v>
      </c>
      <c r="B135" s="49" t="s">
        <v>120</v>
      </c>
      <c r="C135" s="49" t="s">
        <v>216</v>
      </c>
      <c r="D135" s="49" t="s">
        <v>216</v>
      </c>
      <c r="E135" s="49" t="s">
        <v>1411</v>
      </c>
      <c r="F135" s="49" t="s">
        <v>115</v>
      </c>
      <c r="G135" s="49" t="s">
        <v>122</v>
      </c>
      <c r="H135" s="49" t="s">
        <v>117</v>
      </c>
      <c r="I135" s="49" t="s">
        <v>118</v>
      </c>
      <c r="J135" s="49" t="s">
        <v>1335</v>
      </c>
      <c r="K135" s="49" t="s">
        <v>119</v>
      </c>
      <c r="R135" s="49">
        <v>49</v>
      </c>
      <c r="S135" s="49">
        <v>74</v>
      </c>
      <c r="U135" s="49">
        <v>0</v>
      </c>
      <c r="V135" s="49">
        <v>0</v>
      </c>
      <c r="X135" s="49">
        <v>0</v>
      </c>
      <c r="Y135" s="49">
        <v>0</v>
      </c>
      <c r="AA135" s="49">
        <v>123</v>
      </c>
      <c r="AC135" s="1">
        <f>IF(ISBLANK(education[[#This Row],[total_boys]]),SUM(education[[#This Row],[boys_0-5_reached]],education[[#This Row],[boys_6-12_reached]],education[[#This Row],[boys_13-18_reached]]),education[[#This Row],[total_boys]])</f>
        <v>49</v>
      </c>
      <c r="AD135" s="1">
        <f>IF(ISBLANK(education[[#This Row],[total_girls]]),SUM(education[[#This Row],[girls_0-5_reached]],education[[#This Row],[girls_6-12_reached]],education[[#This Row],[girls_13-18_reached]]),education[[#This Row],[total_girls]])</f>
        <v>74</v>
      </c>
      <c r="AE135" s="1">
        <f>IF(ISBLANK(education[[#This Row],[total_children]]),SUM(education[[#This Row],[calc_boys]],education[[#This Row],[calc_girls]]),education[[#This Row],[total_children]])</f>
        <v>123</v>
      </c>
      <c r="AF135" s="1">
        <f>IF(ISBLANK(education[[#This Row],[total_pwd]]),SUM(education[[#This Row],[total_pwd_men]],education[[#This Row],[total_pwd_women]]),education[[#This Row],[total_pwd]])</f>
        <v>0</v>
      </c>
      <c r="AG135" s="1">
        <f>IF(ISBLANK(education[[#This Row],[total_adults]]),SUM(education[[#This Row],[total_men]],education[[#This Row],[total_women]]),education[[#This Row],[total_adults]])</f>
        <v>0</v>
      </c>
      <c r="AH135" s="1">
        <f>IF(ISBLANK(education[[#This Row],[total_beneficiaries_reached]]),SUM(education[[#This Row],[calc_children]],education[[#This Row],[calc_adults]]),education[[#This Row],[total_beneficiaries_reached]])</f>
        <v>123</v>
      </c>
      <c r="AI135" s="49" t="str">
        <f ca="1">IF(B135="","",OFFSET(table_admin1[[#Headers],[ADM1_PT]],MATCH(B135,admin1,0),1))</f>
        <v>MZ01</v>
      </c>
      <c r="AJ135" s="49" t="str">
        <f t="shared" ref="AJ135:AJ198" ca="1" si="6">IF(C135="","",INDEX(admin2_pcode,MATCH(C135,OFFSET(admin2_start,MATCH(AI135,admin1_linked_pcode,0),0,COUNTIF(admin1_linked_pcode,AI135)),0)+MATCH(AI135,admin1_linked_pcode,0)-1))</f>
        <v>MZ0108</v>
      </c>
      <c r="AK135" s="49" t="str">
        <f t="shared" ref="AK135:AK198" ca="1" si="7">IF(D135="","",INDEX(admin3_pcode,MATCH(D135,OFFSET(admin3_start,MATCH(AJ135,admin2_linked_pcode,0),0,COUNTIF(admin2_linked_pcode,AJ135)),0)+MATCH(AJ135,admin2_linked_pcode,0)-1))</f>
        <v>MZ010801</v>
      </c>
    </row>
    <row r="136" spans="1:37" x14ac:dyDescent="0.2">
      <c r="A136" s="58">
        <v>45323</v>
      </c>
      <c r="B136" s="49" t="s">
        <v>120</v>
      </c>
      <c r="C136" s="49" t="s">
        <v>216</v>
      </c>
      <c r="D136" s="49" t="s">
        <v>216</v>
      </c>
      <c r="E136" s="49" t="s">
        <v>1412</v>
      </c>
      <c r="F136" s="49" t="s">
        <v>115</v>
      </c>
      <c r="G136" s="49" t="s">
        <v>122</v>
      </c>
      <c r="H136" s="49" t="s">
        <v>117</v>
      </c>
      <c r="I136" s="49" t="s">
        <v>118</v>
      </c>
      <c r="J136" s="49" t="s">
        <v>1335</v>
      </c>
      <c r="K136" s="49" t="s">
        <v>119</v>
      </c>
      <c r="R136" s="49">
        <v>50</v>
      </c>
      <c r="S136" s="49">
        <v>74</v>
      </c>
      <c r="U136" s="49">
        <v>0</v>
      </c>
      <c r="V136" s="49">
        <v>0</v>
      </c>
      <c r="X136" s="49">
        <v>0</v>
      </c>
      <c r="Y136" s="49">
        <v>0</v>
      </c>
      <c r="AA136" s="49">
        <v>124</v>
      </c>
      <c r="AC136" s="1">
        <f>IF(ISBLANK(education[[#This Row],[total_boys]]),SUM(education[[#This Row],[boys_0-5_reached]],education[[#This Row],[boys_6-12_reached]],education[[#This Row],[boys_13-18_reached]]),education[[#This Row],[total_boys]])</f>
        <v>50</v>
      </c>
      <c r="AD136" s="1">
        <f>IF(ISBLANK(education[[#This Row],[total_girls]]),SUM(education[[#This Row],[girls_0-5_reached]],education[[#This Row],[girls_6-12_reached]],education[[#This Row],[girls_13-18_reached]]),education[[#This Row],[total_girls]])</f>
        <v>74</v>
      </c>
      <c r="AE136" s="1">
        <f>IF(ISBLANK(education[[#This Row],[total_children]]),SUM(education[[#This Row],[calc_boys]],education[[#This Row],[calc_girls]]),education[[#This Row],[total_children]])</f>
        <v>124</v>
      </c>
      <c r="AF136" s="1">
        <f>IF(ISBLANK(education[[#This Row],[total_pwd]]),SUM(education[[#This Row],[total_pwd_men]],education[[#This Row],[total_pwd_women]]),education[[#This Row],[total_pwd]])</f>
        <v>0</v>
      </c>
      <c r="AG136" s="1">
        <f>IF(ISBLANK(education[[#This Row],[total_adults]]),SUM(education[[#This Row],[total_men]],education[[#This Row],[total_women]]),education[[#This Row],[total_adults]])</f>
        <v>0</v>
      </c>
      <c r="AH136" s="1">
        <f>IF(ISBLANK(education[[#This Row],[total_beneficiaries_reached]]),SUM(education[[#This Row],[calc_children]],education[[#This Row],[calc_adults]]),education[[#This Row],[total_beneficiaries_reached]])</f>
        <v>124</v>
      </c>
      <c r="AI136" s="49" t="str">
        <f ca="1">IF(B136="","",OFFSET(table_admin1[[#Headers],[ADM1_PT]],MATCH(B136,admin1,0),1))</f>
        <v>MZ01</v>
      </c>
      <c r="AJ136" s="49" t="str">
        <f t="shared" ca="1" si="6"/>
        <v>MZ0108</v>
      </c>
      <c r="AK136" s="49" t="str">
        <f t="shared" ca="1" si="7"/>
        <v>MZ010801</v>
      </c>
    </row>
    <row r="137" spans="1:37" x14ac:dyDescent="0.2">
      <c r="A137" s="58">
        <v>45323</v>
      </c>
      <c r="B137" s="49" t="s">
        <v>120</v>
      </c>
      <c r="C137" s="49" t="s">
        <v>216</v>
      </c>
      <c r="D137" s="49" t="s">
        <v>216</v>
      </c>
      <c r="E137" s="49" t="s">
        <v>1413</v>
      </c>
      <c r="F137" s="49" t="s">
        <v>115</v>
      </c>
      <c r="G137" s="49" t="s">
        <v>122</v>
      </c>
      <c r="H137" s="49" t="s">
        <v>117</v>
      </c>
      <c r="I137" s="49" t="s">
        <v>118</v>
      </c>
      <c r="J137" s="49" t="s">
        <v>1335</v>
      </c>
      <c r="K137" s="49" t="s">
        <v>119</v>
      </c>
      <c r="R137" s="49">
        <v>41</v>
      </c>
      <c r="S137" s="49">
        <v>62</v>
      </c>
      <c r="U137" s="49">
        <v>0</v>
      </c>
      <c r="V137" s="49">
        <v>0</v>
      </c>
      <c r="X137" s="49">
        <v>0</v>
      </c>
      <c r="Y137" s="49">
        <v>0</v>
      </c>
      <c r="AA137" s="49">
        <v>103</v>
      </c>
      <c r="AC137" s="1">
        <f>IF(ISBLANK(education[[#This Row],[total_boys]]),SUM(education[[#This Row],[boys_0-5_reached]],education[[#This Row],[boys_6-12_reached]],education[[#This Row],[boys_13-18_reached]]),education[[#This Row],[total_boys]])</f>
        <v>41</v>
      </c>
      <c r="AD137" s="1">
        <f>IF(ISBLANK(education[[#This Row],[total_girls]]),SUM(education[[#This Row],[girls_0-5_reached]],education[[#This Row],[girls_6-12_reached]],education[[#This Row],[girls_13-18_reached]]),education[[#This Row],[total_girls]])</f>
        <v>62</v>
      </c>
      <c r="AE137" s="1">
        <f>IF(ISBLANK(education[[#This Row],[total_children]]),SUM(education[[#This Row],[calc_boys]],education[[#This Row],[calc_girls]]),education[[#This Row],[total_children]])</f>
        <v>103</v>
      </c>
      <c r="AF137" s="1">
        <f>IF(ISBLANK(education[[#This Row],[total_pwd]]),SUM(education[[#This Row],[total_pwd_men]],education[[#This Row],[total_pwd_women]]),education[[#This Row],[total_pwd]])</f>
        <v>0</v>
      </c>
      <c r="AG137" s="1">
        <f>IF(ISBLANK(education[[#This Row],[total_adults]]),SUM(education[[#This Row],[total_men]],education[[#This Row],[total_women]]),education[[#This Row],[total_adults]])</f>
        <v>0</v>
      </c>
      <c r="AH137" s="1">
        <f>IF(ISBLANK(education[[#This Row],[total_beneficiaries_reached]]),SUM(education[[#This Row],[calc_children]],education[[#This Row],[calc_adults]]),education[[#This Row],[total_beneficiaries_reached]])</f>
        <v>103</v>
      </c>
      <c r="AI137" s="49" t="str">
        <f ca="1">IF(B137="","",OFFSET(table_admin1[[#Headers],[ADM1_PT]],MATCH(B137,admin1,0),1))</f>
        <v>MZ01</v>
      </c>
      <c r="AJ137" s="49" t="str">
        <f t="shared" ca="1" si="6"/>
        <v>MZ0108</v>
      </c>
      <c r="AK137" s="49" t="str">
        <f t="shared" ca="1" si="7"/>
        <v>MZ010801</v>
      </c>
    </row>
    <row r="138" spans="1:37" x14ac:dyDescent="0.2">
      <c r="A138" s="58">
        <v>45323</v>
      </c>
      <c r="B138" s="49" t="s">
        <v>120</v>
      </c>
      <c r="C138" s="49" t="s">
        <v>216</v>
      </c>
      <c r="D138" s="49" t="s">
        <v>216</v>
      </c>
      <c r="E138" s="49" t="s">
        <v>1414</v>
      </c>
      <c r="F138" s="49" t="s">
        <v>115</v>
      </c>
      <c r="G138" s="49" t="s">
        <v>122</v>
      </c>
      <c r="H138" s="49" t="s">
        <v>117</v>
      </c>
      <c r="I138" s="49" t="s">
        <v>118</v>
      </c>
      <c r="J138" s="49" t="s">
        <v>1335</v>
      </c>
      <c r="K138" s="49" t="s">
        <v>119</v>
      </c>
      <c r="R138" s="49">
        <v>26</v>
      </c>
      <c r="S138" s="49">
        <v>39</v>
      </c>
      <c r="U138" s="49">
        <v>0</v>
      </c>
      <c r="V138" s="49">
        <v>0</v>
      </c>
      <c r="X138" s="49">
        <v>0</v>
      </c>
      <c r="Y138" s="49">
        <v>0</v>
      </c>
      <c r="AA138" s="49">
        <v>65</v>
      </c>
      <c r="AC138" s="1">
        <f>IF(ISBLANK(education[[#This Row],[total_boys]]),SUM(education[[#This Row],[boys_0-5_reached]],education[[#This Row],[boys_6-12_reached]],education[[#This Row],[boys_13-18_reached]]),education[[#This Row],[total_boys]])</f>
        <v>26</v>
      </c>
      <c r="AD138" s="1">
        <f>IF(ISBLANK(education[[#This Row],[total_girls]]),SUM(education[[#This Row],[girls_0-5_reached]],education[[#This Row],[girls_6-12_reached]],education[[#This Row],[girls_13-18_reached]]),education[[#This Row],[total_girls]])</f>
        <v>39</v>
      </c>
      <c r="AE138" s="1">
        <f>IF(ISBLANK(education[[#This Row],[total_children]]),SUM(education[[#This Row],[calc_boys]],education[[#This Row],[calc_girls]]),education[[#This Row],[total_children]])</f>
        <v>65</v>
      </c>
      <c r="AF138" s="1">
        <f>IF(ISBLANK(education[[#This Row],[total_pwd]]),SUM(education[[#This Row],[total_pwd_men]],education[[#This Row],[total_pwd_women]]),education[[#This Row],[total_pwd]])</f>
        <v>0</v>
      </c>
      <c r="AG138" s="1">
        <f>IF(ISBLANK(education[[#This Row],[total_adults]]),SUM(education[[#This Row],[total_men]],education[[#This Row],[total_women]]),education[[#This Row],[total_adults]])</f>
        <v>0</v>
      </c>
      <c r="AH138" s="1">
        <f>IF(ISBLANK(education[[#This Row],[total_beneficiaries_reached]]),SUM(education[[#This Row],[calc_children]],education[[#This Row],[calc_adults]]),education[[#This Row],[total_beneficiaries_reached]])</f>
        <v>65</v>
      </c>
      <c r="AI138" s="49" t="str">
        <f ca="1">IF(B138="","",OFFSET(table_admin1[[#Headers],[ADM1_PT]],MATCH(B138,admin1,0),1))</f>
        <v>MZ01</v>
      </c>
      <c r="AJ138" s="49" t="str">
        <f t="shared" ca="1" si="6"/>
        <v>MZ0108</v>
      </c>
      <c r="AK138" s="49" t="str">
        <f t="shared" ca="1" si="7"/>
        <v>MZ010801</v>
      </c>
    </row>
    <row r="139" spans="1:37" x14ac:dyDescent="0.2">
      <c r="A139" s="58">
        <v>45323</v>
      </c>
      <c r="B139" s="49" t="s">
        <v>120</v>
      </c>
      <c r="C139" s="49" t="s">
        <v>216</v>
      </c>
      <c r="D139" s="49" t="s">
        <v>216</v>
      </c>
      <c r="E139" s="49" t="s">
        <v>1415</v>
      </c>
      <c r="F139" s="49" t="s">
        <v>115</v>
      </c>
      <c r="G139" s="49" t="s">
        <v>122</v>
      </c>
      <c r="H139" s="49" t="s">
        <v>117</v>
      </c>
      <c r="I139" s="49" t="s">
        <v>118</v>
      </c>
      <c r="J139" s="49" t="s">
        <v>1335</v>
      </c>
      <c r="K139" s="49" t="s">
        <v>119</v>
      </c>
      <c r="R139" s="49">
        <v>18</v>
      </c>
      <c r="S139" s="49">
        <v>28</v>
      </c>
      <c r="U139" s="49">
        <v>0</v>
      </c>
      <c r="V139" s="49">
        <v>0</v>
      </c>
      <c r="X139" s="49">
        <v>0</v>
      </c>
      <c r="Y139" s="49">
        <v>0</v>
      </c>
      <c r="AA139" s="49">
        <v>46</v>
      </c>
      <c r="AC139" s="1">
        <f>IF(ISBLANK(education[[#This Row],[total_boys]]),SUM(education[[#This Row],[boys_0-5_reached]],education[[#This Row],[boys_6-12_reached]],education[[#This Row],[boys_13-18_reached]]),education[[#This Row],[total_boys]])</f>
        <v>18</v>
      </c>
      <c r="AD139" s="1">
        <f>IF(ISBLANK(education[[#This Row],[total_girls]]),SUM(education[[#This Row],[girls_0-5_reached]],education[[#This Row],[girls_6-12_reached]],education[[#This Row],[girls_13-18_reached]]),education[[#This Row],[total_girls]])</f>
        <v>28</v>
      </c>
      <c r="AE139" s="1">
        <f>IF(ISBLANK(education[[#This Row],[total_children]]),SUM(education[[#This Row],[calc_boys]],education[[#This Row],[calc_girls]]),education[[#This Row],[total_children]])</f>
        <v>46</v>
      </c>
      <c r="AF139" s="1">
        <f>IF(ISBLANK(education[[#This Row],[total_pwd]]),SUM(education[[#This Row],[total_pwd_men]],education[[#This Row],[total_pwd_women]]),education[[#This Row],[total_pwd]])</f>
        <v>0</v>
      </c>
      <c r="AG139" s="1">
        <f>IF(ISBLANK(education[[#This Row],[total_adults]]),SUM(education[[#This Row],[total_men]],education[[#This Row],[total_women]]),education[[#This Row],[total_adults]])</f>
        <v>0</v>
      </c>
      <c r="AH139" s="1">
        <f>IF(ISBLANK(education[[#This Row],[total_beneficiaries_reached]]),SUM(education[[#This Row],[calc_children]],education[[#This Row],[calc_adults]]),education[[#This Row],[total_beneficiaries_reached]])</f>
        <v>46</v>
      </c>
      <c r="AI139" s="49" t="str">
        <f ca="1">IF(B139="","",OFFSET(table_admin1[[#Headers],[ADM1_PT]],MATCH(B139,admin1,0),1))</f>
        <v>MZ01</v>
      </c>
      <c r="AJ139" s="49" t="str">
        <f t="shared" ca="1" si="6"/>
        <v>MZ0108</v>
      </c>
      <c r="AK139" s="49" t="str">
        <f t="shared" ca="1" si="7"/>
        <v>MZ010801</v>
      </c>
    </row>
    <row r="140" spans="1:37" x14ac:dyDescent="0.2">
      <c r="A140" s="58">
        <v>45323</v>
      </c>
      <c r="B140" s="49" t="s">
        <v>120</v>
      </c>
      <c r="C140" s="49" t="s">
        <v>216</v>
      </c>
      <c r="D140" s="49" t="s">
        <v>216</v>
      </c>
      <c r="E140" s="49" t="s">
        <v>1416</v>
      </c>
      <c r="F140" s="49" t="s">
        <v>115</v>
      </c>
      <c r="G140" s="49" t="s">
        <v>122</v>
      </c>
      <c r="H140" s="49" t="s">
        <v>117</v>
      </c>
      <c r="I140" s="49" t="s">
        <v>118</v>
      </c>
      <c r="J140" s="49" t="s">
        <v>1335</v>
      </c>
      <c r="K140" s="49" t="s">
        <v>119</v>
      </c>
      <c r="R140" s="49">
        <v>49</v>
      </c>
      <c r="S140" s="49">
        <v>73</v>
      </c>
      <c r="U140" s="49">
        <v>0</v>
      </c>
      <c r="V140" s="49">
        <v>0</v>
      </c>
      <c r="X140" s="49">
        <v>0</v>
      </c>
      <c r="Y140" s="49">
        <v>0</v>
      </c>
      <c r="AA140" s="49">
        <v>122</v>
      </c>
      <c r="AC140" s="1">
        <f>IF(ISBLANK(education[[#This Row],[total_boys]]),SUM(education[[#This Row],[boys_0-5_reached]],education[[#This Row],[boys_6-12_reached]],education[[#This Row],[boys_13-18_reached]]),education[[#This Row],[total_boys]])</f>
        <v>49</v>
      </c>
      <c r="AD140" s="1">
        <f>IF(ISBLANK(education[[#This Row],[total_girls]]),SUM(education[[#This Row],[girls_0-5_reached]],education[[#This Row],[girls_6-12_reached]],education[[#This Row],[girls_13-18_reached]]),education[[#This Row],[total_girls]])</f>
        <v>73</v>
      </c>
      <c r="AE140" s="1">
        <f>IF(ISBLANK(education[[#This Row],[total_children]]),SUM(education[[#This Row],[calc_boys]],education[[#This Row],[calc_girls]]),education[[#This Row],[total_children]])</f>
        <v>122</v>
      </c>
      <c r="AF140" s="1">
        <f>IF(ISBLANK(education[[#This Row],[total_pwd]]),SUM(education[[#This Row],[total_pwd_men]],education[[#This Row],[total_pwd_women]]),education[[#This Row],[total_pwd]])</f>
        <v>0</v>
      </c>
      <c r="AG140" s="1">
        <f>IF(ISBLANK(education[[#This Row],[total_adults]]),SUM(education[[#This Row],[total_men]],education[[#This Row],[total_women]]),education[[#This Row],[total_adults]])</f>
        <v>0</v>
      </c>
      <c r="AH140" s="1">
        <f>IF(ISBLANK(education[[#This Row],[total_beneficiaries_reached]]),SUM(education[[#This Row],[calc_children]],education[[#This Row],[calc_adults]]),education[[#This Row],[total_beneficiaries_reached]])</f>
        <v>122</v>
      </c>
      <c r="AI140" s="49" t="str">
        <f ca="1">IF(B140="","",OFFSET(table_admin1[[#Headers],[ADM1_PT]],MATCH(B140,admin1,0),1))</f>
        <v>MZ01</v>
      </c>
      <c r="AJ140" s="49" t="str">
        <f t="shared" ca="1" si="6"/>
        <v>MZ0108</v>
      </c>
      <c r="AK140" s="49" t="str">
        <f t="shared" ca="1" si="7"/>
        <v>MZ010801</v>
      </c>
    </row>
    <row r="141" spans="1:37" x14ac:dyDescent="0.2">
      <c r="A141" s="58">
        <v>45323</v>
      </c>
      <c r="B141" s="49" t="s">
        <v>120</v>
      </c>
      <c r="C141" s="49" t="s">
        <v>216</v>
      </c>
      <c r="D141" s="49" t="s">
        <v>216</v>
      </c>
      <c r="E141" s="49" t="s">
        <v>1417</v>
      </c>
      <c r="F141" s="49" t="s">
        <v>115</v>
      </c>
      <c r="G141" s="49" t="s">
        <v>122</v>
      </c>
      <c r="H141" s="49" t="s">
        <v>117</v>
      </c>
      <c r="I141" s="49" t="s">
        <v>118</v>
      </c>
      <c r="J141" s="49" t="s">
        <v>1335</v>
      </c>
      <c r="K141" s="49" t="s">
        <v>119</v>
      </c>
      <c r="R141" s="49">
        <v>50</v>
      </c>
      <c r="S141" s="49">
        <v>75</v>
      </c>
      <c r="U141" s="49">
        <v>0</v>
      </c>
      <c r="V141" s="49">
        <v>0</v>
      </c>
      <c r="X141" s="49">
        <v>0</v>
      </c>
      <c r="Y141" s="49">
        <v>0</v>
      </c>
      <c r="AA141" s="49">
        <v>125</v>
      </c>
      <c r="AC141" s="1">
        <f>IF(ISBLANK(education[[#This Row],[total_boys]]),SUM(education[[#This Row],[boys_0-5_reached]],education[[#This Row],[boys_6-12_reached]],education[[#This Row],[boys_13-18_reached]]),education[[#This Row],[total_boys]])</f>
        <v>50</v>
      </c>
      <c r="AD141" s="1">
        <f>IF(ISBLANK(education[[#This Row],[total_girls]]),SUM(education[[#This Row],[girls_0-5_reached]],education[[#This Row],[girls_6-12_reached]],education[[#This Row],[girls_13-18_reached]]),education[[#This Row],[total_girls]])</f>
        <v>75</v>
      </c>
      <c r="AE141" s="1">
        <f>IF(ISBLANK(education[[#This Row],[total_children]]),SUM(education[[#This Row],[calc_boys]],education[[#This Row],[calc_girls]]),education[[#This Row],[total_children]])</f>
        <v>125</v>
      </c>
      <c r="AF141" s="1">
        <f>IF(ISBLANK(education[[#This Row],[total_pwd]]),SUM(education[[#This Row],[total_pwd_men]],education[[#This Row],[total_pwd_women]]),education[[#This Row],[total_pwd]])</f>
        <v>0</v>
      </c>
      <c r="AG141" s="1">
        <f>IF(ISBLANK(education[[#This Row],[total_adults]]),SUM(education[[#This Row],[total_men]],education[[#This Row],[total_women]]),education[[#This Row],[total_adults]])</f>
        <v>0</v>
      </c>
      <c r="AH141" s="1">
        <f>IF(ISBLANK(education[[#This Row],[total_beneficiaries_reached]]),SUM(education[[#This Row],[calc_children]],education[[#This Row],[calc_adults]]),education[[#This Row],[total_beneficiaries_reached]])</f>
        <v>125</v>
      </c>
      <c r="AI141" s="49" t="str">
        <f ca="1">IF(B141="","",OFFSET(table_admin1[[#Headers],[ADM1_PT]],MATCH(B141,admin1,0),1))</f>
        <v>MZ01</v>
      </c>
      <c r="AJ141" s="49" t="str">
        <f t="shared" ca="1" si="6"/>
        <v>MZ0108</v>
      </c>
      <c r="AK141" s="49" t="str">
        <f t="shared" ca="1" si="7"/>
        <v>MZ010801</v>
      </c>
    </row>
    <row r="142" spans="1:37" x14ac:dyDescent="0.2">
      <c r="A142" s="58">
        <v>45323</v>
      </c>
      <c r="B142" s="49" t="s">
        <v>120</v>
      </c>
      <c r="C142" s="49" t="s">
        <v>216</v>
      </c>
      <c r="D142" s="49" t="s">
        <v>216</v>
      </c>
      <c r="E142" s="49" t="s">
        <v>1418</v>
      </c>
      <c r="F142" s="49" t="s">
        <v>115</v>
      </c>
      <c r="G142" s="49" t="s">
        <v>122</v>
      </c>
      <c r="H142" s="49" t="s">
        <v>117</v>
      </c>
      <c r="I142" s="49" t="s">
        <v>118</v>
      </c>
      <c r="J142" s="49" t="s">
        <v>1335</v>
      </c>
      <c r="K142" s="49" t="s">
        <v>119</v>
      </c>
      <c r="R142" s="49">
        <v>90</v>
      </c>
      <c r="S142" s="49">
        <v>135</v>
      </c>
      <c r="U142" s="49">
        <v>0</v>
      </c>
      <c r="V142" s="49">
        <v>0</v>
      </c>
      <c r="X142" s="49">
        <v>0</v>
      </c>
      <c r="Y142" s="49">
        <v>0</v>
      </c>
      <c r="AA142" s="49">
        <v>225</v>
      </c>
      <c r="AC142" s="1">
        <f>IF(ISBLANK(education[[#This Row],[total_boys]]),SUM(education[[#This Row],[boys_0-5_reached]],education[[#This Row],[boys_6-12_reached]],education[[#This Row],[boys_13-18_reached]]),education[[#This Row],[total_boys]])</f>
        <v>90</v>
      </c>
      <c r="AD142" s="1">
        <f>IF(ISBLANK(education[[#This Row],[total_girls]]),SUM(education[[#This Row],[girls_0-5_reached]],education[[#This Row],[girls_6-12_reached]],education[[#This Row],[girls_13-18_reached]]),education[[#This Row],[total_girls]])</f>
        <v>135</v>
      </c>
      <c r="AE142" s="1">
        <f>IF(ISBLANK(education[[#This Row],[total_children]]),SUM(education[[#This Row],[calc_boys]],education[[#This Row],[calc_girls]]),education[[#This Row],[total_children]])</f>
        <v>225</v>
      </c>
      <c r="AF142" s="1">
        <f>IF(ISBLANK(education[[#This Row],[total_pwd]]),SUM(education[[#This Row],[total_pwd_men]],education[[#This Row],[total_pwd_women]]),education[[#This Row],[total_pwd]])</f>
        <v>0</v>
      </c>
      <c r="AG142" s="1">
        <f>IF(ISBLANK(education[[#This Row],[total_adults]]),SUM(education[[#This Row],[total_men]],education[[#This Row],[total_women]]),education[[#This Row],[total_adults]])</f>
        <v>0</v>
      </c>
      <c r="AH142" s="1">
        <f>IF(ISBLANK(education[[#This Row],[total_beneficiaries_reached]]),SUM(education[[#This Row],[calc_children]],education[[#This Row],[calc_adults]]),education[[#This Row],[total_beneficiaries_reached]])</f>
        <v>225</v>
      </c>
      <c r="AI142" s="49" t="str">
        <f ca="1">IF(B142="","",OFFSET(table_admin1[[#Headers],[ADM1_PT]],MATCH(B142,admin1,0),1))</f>
        <v>MZ01</v>
      </c>
      <c r="AJ142" s="49" t="str">
        <f t="shared" ca="1" si="6"/>
        <v>MZ0108</v>
      </c>
      <c r="AK142" s="49" t="str">
        <f t="shared" ca="1" si="7"/>
        <v>MZ010801</v>
      </c>
    </row>
    <row r="143" spans="1:37" x14ac:dyDescent="0.2">
      <c r="A143" s="58">
        <v>45323</v>
      </c>
      <c r="B143" s="49" t="s">
        <v>120</v>
      </c>
      <c r="C143" s="49" t="s">
        <v>216</v>
      </c>
      <c r="D143" s="49" t="s">
        <v>216</v>
      </c>
      <c r="E143" s="49" t="s">
        <v>1419</v>
      </c>
      <c r="F143" s="49" t="s">
        <v>115</v>
      </c>
      <c r="G143" s="49" t="s">
        <v>122</v>
      </c>
      <c r="H143" s="49" t="s">
        <v>117</v>
      </c>
      <c r="I143" s="49" t="s">
        <v>118</v>
      </c>
      <c r="J143" s="49" t="s">
        <v>1335</v>
      </c>
      <c r="K143" s="49" t="s">
        <v>119</v>
      </c>
      <c r="R143" s="49">
        <v>50</v>
      </c>
      <c r="S143" s="49">
        <v>75</v>
      </c>
      <c r="U143" s="49">
        <v>0</v>
      </c>
      <c r="V143" s="49">
        <v>0</v>
      </c>
      <c r="X143" s="49">
        <v>0</v>
      </c>
      <c r="Y143" s="49">
        <v>0</v>
      </c>
      <c r="AA143" s="49">
        <v>125</v>
      </c>
      <c r="AC143" s="1">
        <f>IF(ISBLANK(education[[#This Row],[total_boys]]),SUM(education[[#This Row],[boys_0-5_reached]],education[[#This Row],[boys_6-12_reached]],education[[#This Row],[boys_13-18_reached]]),education[[#This Row],[total_boys]])</f>
        <v>50</v>
      </c>
      <c r="AD143" s="1">
        <f>IF(ISBLANK(education[[#This Row],[total_girls]]),SUM(education[[#This Row],[girls_0-5_reached]],education[[#This Row],[girls_6-12_reached]],education[[#This Row],[girls_13-18_reached]]),education[[#This Row],[total_girls]])</f>
        <v>75</v>
      </c>
      <c r="AE143" s="1">
        <f>IF(ISBLANK(education[[#This Row],[total_children]]),SUM(education[[#This Row],[calc_boys]],education[[#This Row],[calc_girls]]),education[[#This Row],[total_children]])</f>
        <v>125</v>
      </c>
      <c r="AF143" s="1">
        <f>IF(ISBLANK(education[[#This Row],[total_pwd]]),SUM(education[[#This Row],[total_pwd_men]],education[[#This Row],[total_pwd_women]]),education[[#This Row],[total_pwd]])</f>
        <v>0</v>
      </c>
      <c r="AG143" s="1">
        <f>IF(ISBLANK(education[[#This Row],[total_adults]]),SUM(education[[#This Row],[total_men]],education[[#This Row],[total_women]]),education[[#This Row],[total_adults]])</f>
        <v>0</v>
      </c>
      <c r="AH143" s="1">
        <f>IF(ISBLANK(education[[#This Row],[total_beneficiaries_reached]]),SUM(education[[#This Row],[calc_children]],education[[#This Row],[calc_adults]]),education[[#This Row],[total_beneficiaries_reached]])</f>
        <v>125</v>
      </c>
      <c r="AI143" s="49" t="str">
        <f ca="1">IF(B143="","",OFFSET(table_admin1[[#Headers],[ADM1_PT]],MATCH(B143,admin1,0),1))</f>
        <v>MZ01</v>
      </c>
      <c r="AJ143" s="49" t="str">
        <f t="shared" ca="1" si="6"/>
        <v>MZ0108</v>
      </c>
      <c r="AK143" s="49" t="str">
        <f t="shared" ca="1" si="7"/>
        <v>MZ010801</v>
      </c>
    </row>
    <row r="144" spans="1:37" x14ac:dyDescent="0.2">
      <c r="A144" s="58">
        <v>45323</v>
      </c>
      <c r="B144" s="49" t="s">
        <v>120</v>
      </c>
      <c r="C144" s="49" t="s">
        <v>216</v>
      </c>
      <c r="D144" s="49" t="s">
        <v>216</v>
      </c>
      <c r="E144" s="49" t="s">
        <v>1420</v>
      </c>
      <c r="F144" s="49" t="s">
        <v>115</v>
      </c>
      <c r="G144" s="49" t="s">
        <v>122</v>
      </c>
      <c r="H144" s="49" t="s">
        <v>117</v>
      </c>
      <c r="I144" s="49" t="s">
        <v>118</v>
      </c>
      <c r="J144" s="49" t="s">
        <v>1335</v>
      </c>
      <c r="K144" s="49" t="s">
        <v>119</v>
      </c>
      <c r="R144" s="49">
        <v>57</v>
      </c>
      <c r="S144" s="49">
        <v>86</v>
      </c>
      <c r="U144" s="49">
        <v>0</v>
      </c>
      <c r="V144" s="49">
        <v>0</v>
      </c>
      <c r="X144" s="49">
        <v>0</v>
      </c>
      <c r="Y144" s="49">
        <v>0</v>
      </c>
      <c r="AA144" s="49">
        <v>143</v>
      </c>
      <c r="AC144" s="1">
        <f>IF(ISBLANK(education[[#This Row],[total_boys]]),SUM(education[[#This Row],[boys_0-5_reached]],education[[#This Row],[boys_6-12_reached]],education[[#This Row],[boys_13-18_reached]]),education[[#This Row],[total_boys]])</f>
        <v>57</v>
      </c>
      <c r="AD144" s="1">
        <f>IF(ISBLANK(education[[#This Row],[total_girls]]),SUM(education[[#This Row],[girls_0-5_reached]],education[[#This Row],[girls_6-12_reached]],education[[#This Row],[girls_13-18_reached]]),education[[#This Row],[total_girls]])</f>
        <v>86</v>
      </c>
      <c r="AE144" s="1">
        <f>IF(ISBLANK(education[[#This Row],[total_children]]),SUM(education[[#This Row],[calc_boys]],education[[#This Row],[calc_girls]]),education[[#This Row],[total_children]])</f>
        <v>143</v>
      </c>
      <c r="AF144" s="1">
        <f>IF(ISBLANK(education[[#This Row],[total_pwd]]),SUM(education[[#This Row],[total_pwd_men]],education[[#This Row],[total_pwd_women]]),education[[#This Row],[total_pwd]])</f>
        <v>0</v>
      </c>
      <c r="AG144" s="1">
        <f>IF(ISBLANK(education[[#This Row],[total_adults]]),SUM(education[[#This Row],[total_men]],education[[#This Row],[total_women]]),education[[#This Row],[total_adults]])</f>
        <v>0</v>
      </c>
      <c r="AH144" s="1">
        <f>IF(ISBLANK(education[[#This Row],[total_beneficiaries_reached]]),SUM(education[[#This Row],[calc_children]],education[[#This Row],[calc_adults]]),education[[#This Row],[total_beneficiaries_reached]])</f>
        <v>143</v>
      </c>
      <c r="AI144" s="49" t="str">
        <f ca="1">IF(B144="","",OFFSET(table_admin1[[#Headers],[ADM1_PT]],MATCH(B144,admin1,0),1))</f>
        <v>MZ01</v>
      </c>
      <c r="AJ144" s="49" t="str">
        <f t="shared" ca="1" si="6"/>
        <v>MZ0108</v>
      </c>
      <c r="AK144" s="49" t="str">
        <f t="shared" ca="1" si="7"/>
        <v>MZ010801</v>
      </c>
    </row>
    <row r="145" spans="1:37" x14ac:dyDescent="0.2">
      <c r="A145" s="58">
        <v>45323</v>
      </c>
      <c r="B145" s="49" t="s">
        <v>120</v>
      </c>
      <c r="C145" s="49" t="s">
        <v>216</v>
      </c>
      <c r="D145" s="49" t="s">
        <v>216</v>
      </c>
      <c r="F145" s="49" t="s">
        <v>115</v>
      </c>
      <c r="G145" s="49" t="s">
        <v>122</v>
      </c>
      <c r="H145" s="49" t="s">
        <v>117</v>
      </c>
      <c r="I145" s="49" t="s">
        <v>118</v>
      </c>
      <c r="J145" s="49" t="s">
        <v>1335</v>
      </c>
      <c r="K145" s="49" t="s">
        <v>119</v>
      </c>
      <c r="R145" s="49">
        <v>50</v>
      </c>
      <c r="S145" s="49">
        <v>75</v>
      </c>
      <c r="U145" s="49">
        <v>0</v>
      </c>
      <c r="V145" s="49">
        <v>0</v>
      </c>
      <c r="X145" s="49">
        <v>0</v>
      </c>
      <c r="Y145" s="49">
        <v>0</v>
      </c>
      <c r="AA145" s="49">
        <v>125</v>
      </c>
      <c r="AC145" s="1">
        <f>IF(ISBLANK(education[[#This Row],[total_boys]]),SUM(education[[#This Row],[boys_0-5_reached]],education[[#This Row],[boys_6-12_reached]],education[[#This Row],[boys_13-18_reached]]),education[[#This Row],[total_boys]])</f>
        <v>50</v>
      </c>
      <c r="AD145" s="1">
        <f>IF(ISBLANK(education[[#This Row],[total_girls]]),SUM(education[[#This Row],[girls_0-5_reached]],education[[#This Row],[girls_6-12_reached]],education[[#This Row],[girls_13-18_reached]]),education[[#This Row],[total_girls]])</f>
        <v>75</v>
      </c>
      <c r="AE145" s="1">
        <f>IF(ISBLANK(education[[#This Row],[total_children]]),SUM(education[[#This Row],[calc_boys]],education[[#This Row],[calc_girls]]),education[[#This Row],[total_children]])</f>
        <v>125</v>
      </c>
      <c r="AF145" s="1">
        <f>IF(ISBLANK(education[[#This Row],[total_pwd]]),SUM(education[[#This Row],[total_pwd_men]],education[[#This Row],[total_pwd_women]]),education[[#This Row],[total_pwd]])</f>
        <v>0</v>
      </c>
      <c r="AG145" s="1">
        <f>IF(ISBLANK(education[[#This Row],[total_adults]]),SUM(education[[#This Row],[total_men]],education[[#This Row],[total_women]]),education[[#This Row],[total_adults]])</f>
        <v>0</v>
      </c>
      <c r="AH145" s="1">
        <f>IF(ISBLANK(education[[#This Row],[total_beneficiaries_reached]]),SUM(education[[#This Row],[calc_children]],education[[#This Row],[calc_adults]]),education[[#This Row],[total_beneficiaries_reached]])</f>
        <v>125</v>
      </c>
      <c r="AI145" s="49" t="str">
        <f ca="1">IF(B145="","",OFFSET(table_admin1[[#Headers],[ADM1_PT]],MATCH(B145,admin1,0),1))</f>
        <v>MZ01</v>
      </c>
      <c r="AJ145" s="49" t="str">
        <f t="shared" ca="1" si="6"/>
        <v>MZ0108</v>
      </c>
      <c r="AK145" s="49" t="str">
        <f t="shared" ca="1" si="7"/>
        <v>MZ010801</v>
      </c>
    </row>
    <row r="146" spans="1:37" x14ac:dyDescent="0.2">
      <c r="A146" s="58">
        <v>45323</v>
      </c>
      <c r="B146" s="49" t="s">
        <v>120</v>
      </c>
      <c r="C146" s="49" t="s">
        <v>216</v>
      </c>
      <c r="D146" s="49" t="s">
        <v>216</v>
      </c>
      <c r="F146" s="49" t="s">
        <v>115</v>
      </c>
      <c r="G146" s="49" t="s">
        <v>122</v>
      </c>
      <c r="H146" s="49" t="s">
        <v>117</v>
      </c>
      <c r="I146" s="49" t="s">
        <v>118</v>
      </c>
      <c r="J146" s="49" t="s">
        <v>1335</v>
      </c>
      <c r="K146" s="49" t="s">
        <v>119</v>
      </c>
      <c r="R146" s="49">
        <v>50</v>
      </c>
      <c r="S146" s="49">
        <v>76</v>
      </c>
      <c r="U146" s="49">
        <v>0</v>
      </c>
      <c r="V146" s="49">
        <v>0</v>
      </c>
      <c r="X146" s="49">
        <v>0</v>
      </c>
      <c r="Y146" s="49">
        <v>0</v>
      </c>
      <c r="AA146" s="49">
        <v>126</v>
      </c>
      <c r="AC146" s="1">
        <f>IF(ISBLANK(education[[#This Row],[total_boys]]),SUM(education[[#This Row],[boys_0-5_reached]],education[[#This Row],[boys_6-12_reached]],education[[#This Row],[boys_13-18_reached]]),education[[#This Row],[total_boys]])</f>
        <v>50</v>
      </c>
      <c r="AD146" s="1">
        <f>IF(ISBLANK(education[[#This Row],[total_girls]]),SUM(education[[#This Row],[girls_0-5_reached]],education[[#This Row],[girls_6-12_reached]],education[[#This Row],[girls_13-18_reached]]),education[[#This Row],[total_girls]])</f>
        <v>76</v>
      </c>
      <c r="AE146" s="1">
        <f>IF(ISBLANK(education[[#This Row],[total_children]]),SUM(education[[#This Row],[calc_boys]],education[[#This Row],[calc_girls]]),education[[#This Row],[total_children]])</f>
        <v>126</v>
      </c>
      <c r="AF146" s="1">
        <f>IF(ISBLANK(education[[#This Row],[total_pwd]]),SUM(education[[#This Row],[total_pwd_men]],education[[#This Row],[total_pwd_women]]),education[[#This Row],[total_pwd]])</f>
        <v>0</v>
      </c>
      <c r="AG146" s="1">
        <f>IF(ISBLANK(education[[#This Row],[total_adults]]),SUM(education[[#This Row],[total_men]],education[[#This Row],[total_women]]),education[[#This Row],[total_adults]])</f>
        <v>0</v>
      </c>
      <c r="AH146" s="1">
        <f>IF(ISBLANK(education[[#This Row],[total_beneficiaries_reached]]),SUM(education[[#This Row],[calc_children]],education[[#This Row],[calc_adults]]),education[[#This Row],[total_beneficiaries_reached]])</f>
        <v>126</v>
      </c>
      <c r="AI146" s="49" t="str">
        <f ca="1">IF(B146="","",OFFSET(table_admin1[[#Headers],[ADM1_PT]],MATCH(B146,admin1,0),1))</f>
        <v>MZ01</v>
      </c>
      <c r="AJ146" s="49" t="str">
        <f t="shared" ca="1" si="6"/>
        <v>MZ0108</v>
      </c>
      <c r="AK146" s="49" t="str">
        <f t="shared" ca="1" si="7"/>
        <v>MZ010801</v>
      </c>
    </row>
    <row r="147" spans="1:37" x14ac:dyDescent="0.2">
      <c r="A147" s="58">
        <v>45323</v>
      </c>
      <c r="B147" s="49" t="s">
        <v>120</v>
      </c>
      <c r="C147" s="49" t="s">
        <v>231</v>
      </c>
      <c r="D147" s="49" t="s">
        <v>231</v>
      </c>
      <c r="E147" s="49" t="s">
        <v>1421</v>
      </c>
      <c r="F147" s="49" t="s">
        <v>115</v>
      </c>
      <c r="G147" s="49" t="s">
        <v>122</v>
      </c>
      <c r="H147" s="49" t="s">
        <v>117</v>
      </c>
      <c r="I147" s="49" t="s">
        <v>118</v>
      </c>
      <c r="J147" s="49" t="s">
        <v>1335</v>
      </c>
      <c r="K147" s="49" t="s">
        <v>119</v>
      </c>
      <c r="R147" s="49">
        <v>40</v>
      </c>
      <c r="S147" s="49">
        <v>55</v>
      </c>
      <c r="U147" s="49">
        <v>0</v>
      </c>
      <c r="V147" s="49">
        <v>0</v>
      </c>
      <c r="X147" s="49">
        <v>0</v>
      </c>
      <c r="Y147" s="49">
        <v>0</v>
      </c>
      <c r="AA147" s="49">
        <v>95</v>
      </c>
      <c r="AC147" s="1">
        <f>IF(ISBLANK(education[[#This Row],[total_boys]]),SUM(education[[#This Row],[boys_0-5_reached]],education[[#This Row],[boys_6-12_reached]],education[[#This Row],[boys_13-18_reached]]),education[[#This Row],[total_boys]])</f>
        <v>40</v>
      </c>
      <c r="AD147" s="1">
        <f>IF(ISBLANK(education[[#This Row],[total_girls]]),SUM(education[[#This Row],[girls_0-5_reached]],education[[#This Row],[girls_6-12_reached]],education[[#This Row],[girls_13-18_reached]]),education[[#This Row],[total_girls]])</f>
        <v>55</v>
      </c>
      <c r="AE147" s="1">
        <f>IF(ISBLANK(education[[#This Row],[total_children]]),SUM(education[[#This Row],[calc_boys]],education[[#This Row],[calc_girls]]),education[[#This Row],[total_children]])</f>
        <v>95</v>
      </c>
      <c r="AF147" s="1">
        <f>IF(ISBLANK(education[[#This Row],[total_pwd]]),SUM(education[[#This Row],[total_pwd_men]],education[[#This Row],[total_pwd_women]]),education[[#This Row],[total_pwd]])</f>
        <v>0</v>
      </c>
      <c r="AG147" s="1">
        <f>IF(ISBLANK(education[[#This Row],[total_adults]]),SUM(education[[#This Row],[total_men]],education[[#This Row],[total_women]]),education[[#This Row],[total_adults]])</f>
        <v>0</v>
      </c>
      <c r="AH147" s="1">
        <f>IF(ISBLANK(education[[#This Row],[total_beneficiaries_reached]]),SUM(education[[#This Row],[calc_children]],education[[#This Row],[calc_adults]]),education[[#This Row],[total_beneficiaries_reached]])</f>
        <v>95</v>
      </c>
      <c r="AI147" s="49" t="str">
        <f ca="1">IF(B147="","",OFFSET(table_admin1[[#Headers],[ADM1_PT]],MATCH(B147,admin1,0),1))</f>
        <v>MZ01</v>
      </c>
      <c r="AJ147" s="49" t="str">
        <f t="shared" ca="1" si="6"/>
        <v>MZ0111</v>
      </c>
      <c r="AK147" s="49" t="str">
        <f t="shared" ca="1" si="7"/>
        <v>MZ011103</v>
      </c>
    </row>
    <row r="148" spans="1:37" x14ac:dyDescent="0.2">
      <c r="A148" s="58">
        <v>45323</v>
      </c>
      <c r="B148" s="49" t="s">
        <v>120</v>
      </c>
      <c r="C148" s="49" t="s">
        <v>231</v>
      </c>
      <c r="D148" s="49" t="s">
        <v>231</v>
      </c>
      <c r="E148" s="49" t="s">
        <v>1422</v>
      </c>
      <c r="F148" s="49" t="s">
        <v>115</v>
      </c>
      <c r="G148" s="49" t="s">
        <v>122</v>
      </c>
      <c r="H148" s="49" t="s">
        <v>117</v>
      </c>
      <c r="I148" s="49" t="s">
        <v>118</v>
      </c>
      <c r="J148" s="49" t="s">
        <v>1335</v>
      </c>
      <c r="K148" s="49" t="s">
        <v>119</v>
      </c>
      <c r="R148" s="49">
        <v>42</v>
      </c>
      <c r="S148" s="49">
        <v>54</v>
      </c>
      <c r="U148" s="49">
        <v>0</v>
      </c>
      <c r="V148" s="49">
        <v>0</v>
      </c>
      <c r="X148" s="49">
        <v>0</v>
      </c>
      <c r="Y148" s="49">
        <v>0</v>
      </c>
      <c r="AA148" s="49">
        <v>96</v>
      </c>
      <c r="AC148" s="1">
        <f>IF(ISBLANK(education[[#This Row],[total_boys]]),SUM(education[[#This Row],[boys_0-5_reached]],education[[#This Row],[boys_6-12_reached]],education[[#This Row],[boys_13-18_reached]]),education[[#This Row],[total_boys]])</f>
        <v>42</v>
      </c>
      <c r="AD148" s="1">
        <f>IF(ISBLANK(education[[#This Row],[total_girls]]),SUM(education[[#This Row],[girls_0-5_reached]],education[[#This Row],[girls_6-12_reached]],education[[#This Row],[girls_13-18_reached]]),education[[#This Row],[total_girls]])</f>
        <v>54</v>
      </c>
      <c r="AE148" s="1">
        <f>IF(ISBLANK(education[[#This Row],[total_children]]),SUM(education[[#This Row],[calc_boys]],education[[#This Row],[calc_girls]]),education[[#This Row],[total_children]])</f>
        <v>96</v>
      </c>
      <c r="AF148" s="1">
        <f>IF(ISBLANK(education[[#This Row],[total_pwd]]),SUM(education[[#This Row],[total_pwd_men]],education[[#This Row],[total_pwd_women]]),education[[#This Row],[total_pwd]])</f>
        <v>0</v>
      </c>
      <c r="AG148" s="1">
        <f>IF(ISBLANK(education[[#This Row],[total_adults]]),SUM(education[[#This Row],[total_men]],education[[#This Row],[total_women]]),education[[#This Row],[total_adults]])</f>
        <v>0</v>
      </c>
      <c r="AH148" s="1">
        <f>IF(ISBLANK(education[[#This Row],[total_beneficiaries_reached]]),SUM(education[[#This Row],[calc_children]],education[[#This Row],[calc_adults]]),education[[#This Row],[total_beneficiaries_reached]])</f>
        <v>96</v>
      </c>
      <c r="AI148" s="49" t="str">
        <f ca="1">IF(B148="","",OFFSET(table_admin1[[#Headers],[ADM1_PT]],MATCH(B148,admin1,0),1))</f>
        <v>MZ01</v>
      </c>
      <c r="AJ148" s="49" t="str">
        <f t="shared" ca="1" si="6"/>
        <v>MZ0111</v>
      </c>
      <c r="AK148" s="49" t="str">
        <f t="shared" ca="1" si="7"/>
        <v>MZ011103</v>
      </c>
    </row>
    <row r="149" spans="1:37" x14ac:dyDescent="0.2">
      <c r="A149" s="58">
        <v>45323</v>
      </c>
      <c r="B149" s="49" t="s">
        <v>120</v>
      </c>
      <c r="C149" s="49" t="s">
        <v>231</v>
      </c>
      <c r="D149" s="49" t="s">
        <v>231</v>
      </c>
      <c r="E149" s="49" t="s">
        <v>1423</v>
      </c>
      <c r="F149" s="49" t="s">
        <v>115</v>
      </c>
      <c r="G149" s="49" t="s">
        <v>122</v>
      </c>
      <c r="H149" s="49" t="s">
        <v>117</v>
      </c>
      <c r="I149" s="49" t="s">
        <v>118</v>
      </c>
      <c r="J149" s="49" t="s">
        <v>1335</v>
      </c>
      <c r="K149" s="49" t="s">
        <v>119</v>
      </c>
      <c r="R149" s="49">
        <v>26</v>
      </c>
      <c r="S149" s="49">
        <v>30</v>
      </c>
      <c r="U149" s="49">
        <v>0</v>
      </c>
      <c r="V149" s="49">
        <v>0</v>
      </c>
      <c r="X149" s="49">
        <v>0</v>
      </c>
      <c r="Y149" s="49">
        <v>0</v>
      </c>
      <c r="AA149" s="49">
        <v>56</v>
      </c>
      <c r="AC149" s="1">
        <f>IF(ISBLANK(education[[#This Row],[total_boys]]),SUM(education[[#This Row],[boys_0-5_reached]],education[[#This Row],[boys_6-12_reached]],education[[#This Row],[boys_13-18_reached]]),education[[#This Row],[total_boys]])</f>
        <v>26</v>
      </c>
      <c r="AD149" s="1">
        <f>IF(ISBLANK(education[[#This Row],[total_girls]]),SUM(education[[#This Row],[girls_0-5_reached]],education[[#This Row],[girls_6-12_reached]],education[[#This Row],[girls_13-18_reached]]),education[[#This Row],[total_girls]])</f>
        <v>30</v>
      </c>
      <c r="AE149" s="1">
        <f>IF(ISBLANK(education[[#This Row],[total_children]]),SUM(education[[#This Row],[calc_boys]],education[[#This Row],[calc_girls]]),education[[#This Row],[total_children]])</f>
        <v>56</v>
      </c>
      <c r="AF149" s="1">
        <f>IF(ISBLANK(education[[#This Row],[total_pwd]]),SUM(education[[#This Row],[total_pwd_men]],education[[#This Row],[total_pwd_women]]),education[[#This Row],[total_pwd]])</f>
        <v>0</v>
      </c>
      <c r="AG149" s="1">
        <f>IF(ISBLANK(education[[#This Row],[total_adults]]),SUM(education[[#This Row],[total_men]],education[[#This Row],[total_women]]),education[[#This Row],[total_adults]])</f>
        <v>0</v>
      </c>
      <c r="AH149" s="1">
        <f>IF(ISBLANK(education[[#This Row],[total_beneficiaries_reached]]),SUM(education[[#This Row],[calc_children]],education[[#This Row],[calc_adults]]),education[[#This Row],[total_beneficiaries_reached]])</f>
        <v>56</v>
      </c>
      <c r="AI149" s="49" t="str">
        <f ca="1">IF(B149="","",OFFSET(table_admin1[[#Headers],[ADM1_PT]],MATCH(B149,admin1,0),1))</f>
        <v>MZ01</v>
      </c>
      <c r="AJ149" s="49" t="str">
        <f t="shared" ca="1" si="6"/>
        <v>MZ0111</v>
      </c>
      <c r="AK149" s="49" t="str">
        <f t="shared" ca="1" si="7"/>
        <v>MZ011103</v>
      </c>
    </row>
    <row r="150" spans="1:37" x14ac:dyDescent="0.2">
      <c r="A150" s="58">
        <v>45323</v>
      </c>
      <c r="B150" s="49" t="s">
        <v>120</v>
      </c>
      <c r="C150" s="49" t="s">
        <v>231</v>
      </c>
      <c r="D150" s="49" t="s">
        <v>231</v>
      </c>
      <c r="E150" s="49" t="s">
        <v>1424</v>
      </c>
      <c r="F150" s="49" t="s">
        <v>115</v>
      </c>
      <c r="G150" s="49" t="s">
        <v>122</v>
      </c>
      <c r="H150" s="49" t="s">
        <v>117</v>
      </c>
      <c r="I150" s="49" t="s">
        <v>118</v>
      </c>
      <c r="J150" s="49" t="s">
        <v>1335</v>
      </c>
      <c r="K150" s="49" t="s">
        <v>119</v>
      </c>
      <c r="R150" s="49">
        <v>146</v>
      </c>
      <c r="S150" s="49">
        <v>210</v>
      </c>
      <c r="U150" s="49">
        <v>0</v>
      </c>
      <c r="V150" s="49">
        <v>0</v>
      </c>
      <c r="X150" s="49">
        <v>0</v>
      </c>
      <c r="Y150" s="49">
        <v>0</v>
      </c>
      <c r="AA150" s="49">
        <v>356</v>
      </c>
      <c r="AC150" s="1">
        <f>IF(ISBLANK(education[[#This Row],[total_boys]]),SUM(education[[#This Row],[boys_0-5_reached]],education[[#This Row],[boys_6-12_reached]],education[[#This Row],[boys_13-18_reached]]),education[[#This Row],[total_boys]])</f>
        <v>146</v>
      </c>
      <c r="AD150" s="1">
        <f>IF(ISBLANK(education[[#This Row],[total_girls]]),SUM(education[[#This Row],[girls_0-5_reached]],education[[#This Row],[girls_6-12_reached]],education[[#This Row],[girls_13-18_reached]]),education[[#This Row],[total_girls]])</f>
        <v>210</v>
      </c>
      <c r="AE150" s="1">
        <f>IF(ISBLANK(education[[#This Row],[total_children]]),SUM(education[[#This Row],[calc_boys]],education[[#This Row],[calc_girls]]),education[[#This Row],[total_children]])</f>
        <v>356</v>
      </c>
      <c r="AF150" s="1">
        <f>IF(ISBLANK(education[[#This Row],[total_pwd]]),SUM(education[[#This Row],[total_pwd_men]],education[[#This Row],[total_pwd_women]]),education[[#This Row],[total_pwd]])</f>
        <v>0</v>
      </c>
      <c r="AG150" s="1">
        <f>IF(ISBLANK(education[[#This Row],[total_adults]]),SUM(education[[#This Row],[total_men]],education[[#This Row],[total_women]]),education[[#This Row],[total_adults]])</f>
        <v>0</v>
      </c>
      <c r="AH150" s="1">
        <f>IF(ISBLANK(education[[#This Row],[total_beneficiaries_reached]]),SUM(education[[#This Row],[calc_children]],education[[#This Row],[calc_adults]]),education[[#This Row],[total_beneficiaries_reached]])</f>
        <v>356</v>
      </c>
      <c r="AI150" s="49" t="str">
        <f ca="1">IF(B150="","",OFFSET(table_admin1[[#Headers],[ADM1_PT]],MATCH(B150,admin1,0),1))</f>
        <v>MZ01</v>
      </c>
      <c r="AJ150" s="49" t="str">
        <f t="shared" ca="1" si="6"/>
        <v>MZ0111</v>
      </c>
      <c r="AK150" s="49" t="str">
        <f t="shared" ca="1" si="7"/>
        <v>MZ011103</v>
      </c>
    </row>
    <row r="151" spans="1:37" x14ac:dyDescent="0.2">
      <c r="A151" s="58">
        <v>45323</v>
      </c>
      <c r="B151" s="49" t="s">
        <v>120</v>
      </c>
      <c r="C151" s="49" t="s">
        <v>231</v>
      </c>
      <c r="D151" s="49" t="s">
        <v>231</v>
      </c>
      <c r="E151" s="49" t="s">
        <v>1425</v>
      </c>
      <c r="F151" s="49" t="s">
        <v>115</v>
      </c>
      <c r="G151" s="49" t="s">
        <v>122</v>
      </c>
      <c r="H151" s="49" t="s">
        <v>117</v>
      </c>
      <c r="I151" s="49" t="s">
        <v>118</v>
      </c>
      <c r="J151" s="49" t="s">
        <v>1335</v>
      </c>
      <c r="K151" s="49" t="s">
        <v>119</v>
      </c>
      <c r="R151" s="49">
        <v>57</v>
      </c>
      <c r="S151" s="49">
        <v>102</v>
      </c>
      <c r="U151" s="49">
        <v>0</v>
      </c>
      <c r="V151" s="49">
        <v>0</v>
      </c>
      <c r="X151" s="49">
        <v>0</v>
      </c>
      <c r="Y151" s="49">
        <v>0</v>
      </c>
      <c r="AA151" s="49">
        <v>159</v>
      </c>
      <c r="AC151" s="1">
        <f>IF(ISBLANK(education[[#This Row],[total_boys]]),SUM(education[[#This Row],[boys_0-5_reached]],education[[#This Row],[boys_6-12_reached]],education[[#This Row],[boys_13-18_reached]]),education[[#This Row],[total_boys]])</f>
        <v>57</v>
      </c>
      <c r="AD151" s="1">
        <f>IF(ISBLANK(education[[#This Row],[total_girls]]),SUM(education[[#This Row],[girls_0-5_reached]],education[[#This Row],[girls_6-12_reached]],education[[#This Row],[girls_13-18_reached]]),education[[#This Row],[total_girls]])</f>
        <v>102</v>
      </c>
      <c r="AE151" s="1">
        <f>IF(ISBLANK(education[[#This Row],[total_children]]),SUM(education[[#This Row],[calc_boys]],education[[#This Row],[calc_girls]]),education[[#This Row],[total_children]])</f>
        <v>159</v>
      </c>
      <c r="AF151" s="1">
        <f>IF(ISBLANK(education[[#This Row],[total_pwd]]),SUM(education[[#This Row],[total_pwd_men]],education[[#This Row],[total_pwd_women]]),education[[#This Row],[total_pwd]])</f>
        <v>0</v>
      </c>
      <c r="AG151" s="1">
        <f>IF(ISBLANK(education[[#This Row],[total_adults]]),SUM(education[[#This Row],[total_men]],education[[#This Row],[total_women]]),education[[#This Row],[total_adults]])</f>
        <v>0</v>
      </c>
      <c r="AH151" s="1">
        <f>IF(ISBLANK(education[[#This Row],[total_beneficiaries_reached]]),SUM(education[[#This Row],[calc_children]],education[[#This Row],[calc_adults]]),education[[#This Row],[total_beneficiaries_reached]])</f>
        <v>159</v>
      </c>
      <c r="AI151" s="49" t="str">
        <f ca="1">IF(B151="","",OFFSET(table_admin1[[#Headers],[ADM1_PT]],MATCH(B151,admin1,0),1))</f>
        <v>MZ01</v>
      </c>
      <c r="AJ151" s="49" t="str">
        <f t="shared" ca="1" si="6"/>
        <v>MZ0111</v>
      </c>
      <c r="AK151" s="49" t="str">
        <f t="shared" ca="1" si="7"/>
        <v>MZ011103</v>
      </c>
    </row>
    <row r="152" spans="1:37" x14ac:dyDescent="0.2">
      <c r="A152" s="58">
        <v>45323</v>
      </c>
      <c r="B152" s="49" t="s">
        <v>120</v>
      </c>
      <c r="C152" s="49" t="s">
        <v>231</v>
      </c>
      <c r="D152" s="49" t="s">
        <v>231</v>
      </c>
      <c r="E152" s="49" t="s">
        <v>1426</v>
      </c>
      <c r="F152" s="49" t="s">
        <v>115</v>
      </c>
      <c r="G152" s="49" t="s">
        <v>122</v>
      </c>
      <c r="H152" s="49" t="s">
        <v>117</v>
      </c>
      <c r="I152" s="49" t="s">
        <v>118</v>
      </c>
      <c r="J152" s="49" t="s">
        <v>1335</v>
      </c>
      <c r="K152" s="49" t="s">
        <v>119</v>
      </c>
      <c r="R152" s="49">
        <v>82</v>
      </c>
      <c r="S152" s="49">
        <v>114</v>
      </c>
      <c r="U152" s="49">
        <v>0</v>
      </c>
      <c r="V152" s="49">
        <v>0</v>
      </c>
      <c r="X152" s="49">
        <v>0</v>
      </c>
      <c r="Y152" s="49">
        <v>0</v>
      </c>
      <c r="AA152" s="49">
        <v>196</v>
      </c>
      <c r="AC152" s="1">
        <f>IF(ISBLANK(education[[#This Row],[total_boys]]),SUM(education[[#This Row],[boys_0-5_reached]],education[[#This Row],[boys_6-12_reached]],education[[#This Row],[boys_13-18_reached]]),education[[#This Row],[total_boys]])</f>
        <v>82</v>
      </c>
      <c r="AD152" s="1">
        <f>IF(ISBLANK(education[[#This Row],[total_girls]]),SUM(education[[#This Row],[girls_0-5_reached]],education[[#This Row],[girls_6-12_reached]],education[[#This Row],[girls_13-18_reached]]),education[[#This Row],[total_girls]])</f>
        <v>114</v>
      </c>
      <c r="AE152" s="1">
        <f>IF(ISBLANK(education[[#This Row],[total_children]]),SUM(education[[#This Row],[calc_boys]],education[[#This Row],[calc_girls]]),education[[#This Row],[total_children]])</f>
        <v>196</v>
      </c>
      <c r="AF152" s="1">
        <f>IF(ISBLANK(education[[#This Row],[total_pwd]]),SUM(education[[#This Row],[total_pwd_men]],education[[#This Row],[total_pwd_women]]),education[[#This Row],[total_pwd]])</f>
        <v>0</v>
      </c>
      <c r="AG152" s="1">
        <f>IF(ISBLANK(education[[#This Row],[total_adults]]),SUM(education[[#This Row],[total_men]],education[[#This Row],[total_women]]),education[[#This Row],[total_adults]])</f>
        <v>0</v>
      </c>
      <c r="AH152" s="1">
        <f>IF(ISBLANK(education[[#This Row],[total_beneficiaries_reached]]),SUM(education[[#This Row],[calc_children]],education[[#This Row],[calc_adults]]),education[[#This Row],[total_beneficiaries_reached]])</f>
        <v>196</v>
      </c>
      <c r="AI152" s="49" t="str">
        <f ca="1">IF(B152="","",OFFSET(table_admin1[[#Headers],[ADM1_PT]],MATCH(B152,admin1,0),1))</f>
        <v>MZ01</v>
      </c>
      <c r="AJ152" s="49" t="str">
        <f t="shared" ca="1" si="6"/>
        <v>MZ0111</v>
      </c>
      <c r="AK152" s="49" t="str">
        <f t="shared" ca="1" si="7"/>
        <v>MZ011103</v>
      </c>
    </row>
    <row r="153" spans="1:37" x14ac:dyDescent="0.2">
      <c r="A153" s="58">
        <v>45323</v>
      </c>
      <c r="B153" s="49" t="s">
        <v>120</v>
      </c>
      <c r="C153" s="49" t="s">
        <v>231</v>
      </c>
      <c r="D153" s="49" t="s">
        <v>231</v>
      </c>
      <c r="E153" s="49" t="s">
        <v>1427</v>
      </c>
      <c r="F153" s="49" t="s">
        <v>115</v>
      </c>
      <c r="G153" s="49" t="s">
        <v>122</v>
      </c>
      <c r="H153" s="49" t="s">
        <v>117</v>
      </c>
      <c r="I153" s="49" t="s">
        <v>118</v>
      </c>
      <c r="J153" s="49" t="s">
        <v>1335</v>
      </c>
      <c r="K153" s="49" t="s">
        <v>119</v>
      </c>
      <c r="R153" s="49">
        <v>74</v>
      </c>
      <c r="S153" s="49">
        <v>102</v>
      </c>
      <c r="U153" s="49">
        <v>0</v>
      </c>
      <c r="V153" s="49">
        <v>0</v>
      </c>
      <c r="X153" s="49">
        <v>0</v>
      </c>
      <c r="Y153" s="49">
        <v>0</v>
      </c>
      <c r="AA153" s="49">
        <v>176</v>
      </c>
      <c r="AC153" s="1">
        <f>IF(ISBLANK(education[[#This Row],[total_boys]]),SUM(education[[#This Row],[boys_0-5_reached]],education[[#This Row],[boys_6-12_reached]],education[[#This Row],[boys_13-18_reached]]),education[[#This Row],[total_boys]])</f>
        <v>74</v>
      </c>
      <c r="AD153" s="1">
        <f>IF(ISBLANK(education[[#This Row],[total_girls]]),SUM(education[[#This Row],[girls_0-5_reached]],education[[#This Row],[girls_6-12_reached]],education[[#This Row],[girls_13-18_reached]]),education[[#This Row],[total_girls]])</f>
        <v>102</v>
      </c>
      <c r="AE153" s="1">
        <f>IF(ISBLANK(education[[#This Row],[total_children]]),SUM(education[[#This Row],[calc_boys]],education[[#This Row],[calc_girls]]),education[[#This Row],[total_children]])</f>
        <v>176</v>
      </c>
      <c r="AF153" s="1">
        <f>IF(ISBLANK(education[[#This Row],[total_pwd]]),SUM(education[[#This Row],[total_pwd_men]],education[[#This Row],[total_pwd_women]]),education[[#This Row],[total_pwd]])</f>
        <v>0</v>
      </c>
      <c r="AG153" s="1">
        <f>IF(ISBLANK(education[[#This Row],[total_adults]]),SUM(education[[#This Row],[total_men]],education[[#This Row],[total_women]]),education[[#This Row],[total_adults]])</f>
        <v>0</v>
      </c>
      <c r="AH153" s="1">
        <f>IF(ISBLANK(education[[#This Row],[total_beneficiaries_reached]]),SUM(education[[#This Row],[calc_children]],education[[#This Row],[calc_adults]]),education[[#This Row],[total_beneficiaries_reached]])</f>
        <v>176</v>
      </c>
      <c r="AI153" s="49" t="str">
        <f ca="1">IF(B153="","",OFFSET(table_admin1[[#Headers],[ADM1_PT]],MATCH(B153,admin1,0),1))</f>
        <v>MZ01</v>
      </c>
      <c r="AJ153" s="49" t="str">
        <f t="shared" ca="1" si="6"/>
        <v>MZ0111</v>
      </c>
      <c r="AK153" s="49" t="str">
        <f t="shared" ca="1" si="7"/>
        <v>MZ011103</v>
      </c>
    </row>
    <row r="154" spans="1:37" x14ac:dyDescent="0.2">
      <c r="A154" s="58">
        <v>45323</v>
      </c>
      <c r="B154" s="49" t="s">
        <v>120</v>
      </c>
      <c r="C154" s="49" t="s">
        <v>231</v>
      </c>
      <c r="D154" s="49" t="s">
        <v>231</v>
      </c>
      <c r="E154" s="49" t="s">
        <v>1428</v>
      </c>
      <c r="F154" s="49" t="s">
        <v>115</v>
      </c>
      <c r="G154" s="49" t="s">
        <v>122</v>
      </c>
      <c r="H154" s="49" t="s">
        <v>117</v>
      </c>
      <c r="I154" s="49" t="s">
        <v>118</v>
      </c>
      <c r="J154" s="49" t="s">
        <v>1335</v>
      </c>
      <c r="K154" s="49" t="s">
        <v>119</v>
      </c>
      <c r="R154" s="49">
        <v>58</v>
      </c>
      <c r="S154" s="49">
        <v>78</v>
      </c>
      <c r="U154" s="49">
        <v>0</v>
      </c>
      <c r="V154" s="49">
        <v>0</v>
      </c>
      <c r="X154" s="49">
        <v>0</v>
      </c>
      <c r="Y154" s="49">
        <v>0</v>
      </c>
      <c r="AA154" s="49">
        <v>136</v>
      </c>
      <c r="AC154" s="1">
        <f>IF(ISBLANK(education[[#This Row],[total_boys]]),SUM(education[[#This Row],[boys_0-5_reached]],education[[#This Row],[boys_6-12_reached]],education[[#This Row],[boys_13-18_reached]]),education[[#This Row],[total_boys]])</f>
        <v>58</v>
      </c>
      <c r="AD154" s="1">
        <f>IF(ISBLANK(education[[#This Row],[total_girls]]),SUM(education[[#This Row],[girls_0-5_reached]],education[[#This Row],[girls_6-12_reached]],education[[#This Row],[girls_13-18_reached]]),education[[#This Row],[total_girls]])</f>
        <v>78</v>
      </c>
      <c r="AE154" s="1">
        <f>IF(ISBLANK(education[[#This Row],[total_children]]),SUM(education[[#This Row],[calc_boys]],education[[#This Row],[calc_girls]]),education[[#This Row],[total_children]])</f>
        <v>136</v>
      </c>
      <c r="AF154" s="1">
        <f>IF(ISBLANK(education[[#This Row],[total_pwd]]),SUM(education[[#This Row],[total_pwd_men]],education[[#This Row],[total_pwd_women]]),education[[#This Row],[total_pwd]])</f>
        <v>0</v>
      </c>
      <c r="AG154" s="1">
        <f>IF(ISBLANK(education[[#This Row],[total_adults]]),SUM(education[[#This Row],[total_men]],education[[#This Row],[total_women]]),education[[#This Row],[total_adults]])</f>
        <v>0</v>
      </c>
      <c r="AH154" s="1">
        <f>IF(ISBLANK(education[[#This Row],[total_beneficiaries_reached]]),SUM(education[[#This Row],[calc_children]],education[[#This Row],[calc_adults]]),education[[#This Row],[total_beneficiaries_reached]])</f>
        <v>136</v>
      </c>
      <c r="AI154" s="49" t="str">
        <f ca="1">IF(B154="","",OFFSET(table_admin1[[#Headers],[ADM1_PT]],MATCH(B154,admin1,0),1))</f>
        <v>MZ01</v>
      </c>
      <c r="AJ154" s="49" t="str">
        <f t="shared" ca="1" si="6"/>
        <v>MZ0111</v>
      </c>
      <c r="AK154" s="49" t="str">
        <f t="shared" ca="1" si="7"/>
        <v>MZ011103</v>
      </c>
    </row>
    <row r="155" spans="1:37" x14ac:dyDescent="0.2">
      <c r="A155" s="58">
        <v>45323</v>
      </c>
      <c r="B155" s="49" t="s">
        <v>120</v>
      </c>
      <c r="C155" s="49" t="s">
        <v>231</v>
      </c>
      <c r="D155" s="49" t="s">
        <v>231</v>
      </c>
      <c r="E155" s="49" t="s">
        <v>1429</v>
      </c>
      <c r="F155" s="49" t="s">
        <v>115</v>
      </c>
      <c r="G155" s="49" t="s">
        <v>122</v>
      </c>
      <c r="H155" s="49" t="s">
        <v>117</v>
      </c>
      <c r="I155" s="49" t="s">
        <v>118</v>
      </c>
      <c r="J155" s="49" t="s">
        <v>1335</v>
      </c>
      <c r="K155" s="49" t="s">
        <v>119</v>
      </c>
      <c r="R155" s="49">
        <v>82</v>
      </c>
      <c r="S155" s="49">
        <v>114</v>
      </c>
      <c r="U155" s="49">
        <v>0</v>
      </c>
      <c r="V155" s="49">
        <v>0</v>
      </c>
      <c r="X155" s="49">
        <v>0</v>
      </c>
      <c r="Y155" s="49">
        <v>0</v>
      </c>
      <c r="AA155" s="49">
        <v>196</v>
      </c>
      <c r="AC155" s="1">
        <f>IF(ISBLANK(education[[#This Row],[total_boys]]),SUM(education[[#This Row],[boys_0-5_reached]],education[[#This Row],[boys_6-12_reached]],education[[#This Row],[boys_13-18_reached]]),education[[#This Row],[total_boys]])</f>
        <v>82</v>
      </c>
      <c r="AD155" s="1">
        <f>IF(ISBLANK(education[[#This Row],[total_girls]]),SUM(education[[#This Row],[girls_0-5_reached]],education[[#This Row],[girls_6-12_reached]],education[[#This Row],[girls_13-18_reached]]),education[[#This Row],[total_girls]])</f>
        <v>114</v>
      </c>
      <c r="AE155" s="1">
        <f>IF(ISBLANK(education[[#This Row],[total_children]]),SUM(education[[#This Row],[calc_boys]],education[[#This Row],[calc_girls]]),education[[#This Row],[total_children]])</f>
        <v>196</v>
      </c>
      <c r="AF155" s="1">
        <f>IF(ISBLANK(education[[#This Row],[total_pwd]]),SUM(education[[#This Row],[total_pwd_men]],education[[#This Row],[total_pwd_women]]),education[[#This Row],[total_pwd]])</f>
        <v>0</v>
      </c>
      <c r="AG155" s="1">
        <f>IF(ISBLANK(education[[#This Row],[total_adults]]),SUM(education[[#This Row],[total_men]],education[[#This Row],[total_women]]),education[[#This Row],[total_adults]])</f>
        <v>0</v>
      </c>
      <c r="AH155" s="1">
        <f>IF(ISBLANK(education[[#This Row],[total_beneficiaries_reached]]),SUM(education[[#This Row],[calc_children]],education[[#This Row],[calc_adults]]),education[[#This Row],[total_beneficiaries_reached]])</f>
        <v>196</v>
      </c>
      <c r="AI155" s="49" t="str">
        <f ca="1">IF(B155="","",OFFSET(table_admin1[[#Headers],[ADM1_PT]],MATCH(B155,admin1,0),1))</f>
        <v>MZ01</v>
      </c>
      <c r="AJ155" s="49" t="str">
        <f t="shared" ca="1" si="6"/>
        <v>MZ0111</v>
      </c>
      <c r="AK155" s="49" t="str">
        <f t="shared" ca="1" si="7"/>
        <v>MZ011103</v>
      </c>
    </row>
    <row r="156" spans="1:37" x14ac:dyDescent="0.2">
      <c r="A156" s="58">
        <v>45323</v>
      </c>
      <c r="B156" s="49" t="s">
        <v>120</v>
      </c>
      <c r="C156" s="49" t="s">
        <v>231</v>
      </c>
      <c r="D156" s="49" t="s">
        <v>231</v>
      </c>
      <c r="E156" s="49" t="s">
        <v>1430</v>
      </c>
      <c r="F156" s="49" t="s">
        <v>115</v>
      </c>
      <c r="G156" s="49" t="s">
        <v>122</v>
      </c>
      <c r="H156" s="49" t="s">
        <v>117</v>
      </c>
      <c r="I156" s="49" t="s">
        <v>118</v>
      </c>
      <c r="J156" s="49" t="s">
        <v>1335</v>
      </c>
      <c r="K156" s="49" t="s">
        <v>119</v>
      </c>
      <c r="R156" s="49">
        <v>66</v>
      </c>
      <c r="S156" s="49">
        <v>90</v>
      </c>
      <c r="U156" s="49">
        <v>0</v>
      </c>
      <c r="V156" s="49">
        <v>0</v>
      </c>
      <c r="X156" s="49">
        <v>0</v>
      </c>
      <c r="Y156" s="49">
        <v>0</v>
      </c>
      <c r="AA156" s="49">
        <v>156</v>
      </c>
      <c r="AC156" s="1">
        <f>IF(ISBLANK(education[[#This Row],[total_boys]]),SUM(education[[#This Row],[boys_0-5_reached]],education[[#This Row],[boys_6-12_reached]],education[[#This Row],[boys_13-18_reached]]),education[[#This Row],[total_boys]])</f>
        <v>66</v>
      </c>
      <c r="AD156" s="1">
        <f>IF(ISBLANK(education[[#This Row],[total_girls]]),SUM(education[[#This Row],[girls_0-5_reached]],education[[#This Row],[girls_6-12_reached]],education[[#This Row],[girls_13-18_reached]]),education[[#This Row],[total_girls]])</f>
        <v>90</v>
      </c>
      <c r="AE156" s="1">
        <f>IF(ISBLANK(education[[#This Row],[total_children]]),SUM(education[[#This Row],[calc_boys]],education[[#This Row],[calc_girls]]),education[[#This Row],[total_children]])</f>
        <v>156</v>
      </c>
      <c r="AF156" s="1">
        <f>IF(ISBLANK(education[[#This Row],[total_pwd]]),SUM(education[[#This Row],[total_pwd_men]],education[[#This Row],[total_pwd_women]]),education[[#This Row],[total_pwd]])</f>
        <v>0</v>
      </c>
      <c r="AG156" s="1">
        <f>IF(ISBLANK(education[[#This Row],[total_adults]]),SUM(education[[#This Row],[total_men]],education[[#This Row],[total_women]]),education[[#This Row],[total_adults]])</f>
        <v>0</v>
      </c>
      <c r="AH156" s="1">
        <f>IF(ISBLANK(education[[#This Row],[total_beneficiaries_reached]]),SUM(education[[#This Row],[calc_children]],education[[#This Row],[calc_adults]]),education[[#This Row],[total_beneficiaries_reached]])</f>
        <v>156</v>
      </c>
      <c r="AI156" s="49" t="str">
        <f ca="1">IF(B156="","",OFFSET(table_admin1[[#Headers],[ADM1_PT]],MATCH(B156,admin1,0),1))</f>
        <v>MZ01</v>
      </c>
      <c r="AJ156" s="49" t="str">
        <f t="shared" ca="1" si="6"/>
        <v>MZ0111</v>
      </c>
      <c r="AK156" s="49" t="str">
        <f t="shared" ca="1" si="7"/>
        <v>MZ011103</v>
      </c>
    </row>
    <row r="157" spans="1:37" x14ac:dyDescent="0.2">
      <c r="A157" s="58">
        <v>45323</v>
      </c>
      <c r="B157" s="49" t="s">
        <v>120</v>
      </c>
      <c r="C157" s="49" t="s">
        <v>231</v>
      </c>
      <c r="D157" s="49" t="s">
        <v>231</v>
      </c>
      <c r="E157" s="49" t="s">
        <v>1393</v>
      </c>
      <c r="F157" s="49" t="s">
        <v>115</v>
      </c>
      <c r="G157" s="49" t="s">
        <v>122</v>
      </c>
      <c r="H157" s="49" t="s">
        <v>117</v>
      </c>
      <c r="I157" s="49" t="s">
        <v>118</v>
      </c>
      <c r="J157" s="49" t="s">
        <v>1335</v>
      </c>
      <c r="K157" s="49" t="s">
        <v>119</v>
      </c>
      <c r="R157" s="49">
        <v>50</v>
      </c>
      <c r="S157" s="49">
        <v>66</v>
      </c>
      <c r="U157" s="49">
        <v>0</v>
      </c>
      <c r="V157" s="49">
        <v>0</v>
      </c>
      <c r="X157" s="49">
        <v>0</v>
      </c>
      <c r="Y157" s="49">
        <v>0</v>
      </c>
      <c r="AA157" s="49">
        <v>116</v>
      </c>
      <c r="AC157" s="1">
        <f>IF(ISBLANK(education[[#This Row],[total_boys]]),SUM(education[[#This Row],[boys_0-5_reached]],education[[#This Row],[boys_6-12_reached]],education[[#This Row],[boys_13-18_reached]]),education[[#This Row],[total_boys]])</f>
        <v>50</v>
      </c>
      <c r="AD157" s="1">
        <f>IF(ISBLANK(education[[#This Row],[total_girls]]),SUM(education[[#This Row],[girls_0-5_reached]],education[[#This Row],[girls_6-12_reached]],education[[#This Row],[girls_13-18_reached]]),education[[#This Row],[total_girls]])</f>
        <v>66</v>
      </c>
      <c r="AE157" s="1">
        <f>IF(ISBLANK(education[[#This Row],[total_children]]),SUM(education[[#This Row],[calc_boys]],education[[#This Row],[calc_girls]]),education[[#This Row],[total_children]])</f>
        <v>116</v>
      </c>
      <c r="AF157" s="1">
        <f>IF(ISBLANK(education[[#This Row],[total_pwd]]),SUM(education[[#This Row],[total_pwd_men]],education[[#This Row],[total_pwd_women]]),education[[#This Row],[total_pwd]])</f>
        <v>0</v>
      </c>
      <c r="AG157" s="1">
        <f>IF(ISBLANK(education[[#This Row],[total_adults]]),SUM(education[[#This Row],[total_men]],education[[#This Row],[total_women]]),education[[#This Row],[total_adults]])</f>
        <v>0</v>
      </c>
      <c r="AH157" s="1">
        <f>IF(ISBLANK(education[[#This Row],[total_beneficiaries_reached]]),SUM(education[[#This Row],[calc_children]],education[[#This Row],[calc_adults]]),education[[#This Row],[total_beneficiaries_reached]])</f>
        <v>116</v>
      </c>
      <c r="AI157" s="49" t="str">
        <f ca="1">IF(B157="","",OFFSET(table_admin1[[#Headers],[ADM1_PT]],MATCH(B157,admin1,0),1))</f>
        <v>MZ01</v>
      </c>
      <c r="AJ157" s="49" t="str">
        <f t="shared" ca="1" si="6"/>
        <v>MZ0111</v>
      </c>
      <c r="AK157" s="49" t="str">
        <f t="shared" ca="1" si="7"/>
        <v>MZ011103</v>
      </c>
    </row>
    <row r="158" spans="1:37" x14ac:dyDescent="0.2">
      <c r="A158" s="58">
        <v>45323</v>
      </c>
      <c r="B158" s="49" t="s">
        <v>120</v>
      </c>
      <c r="C158" s="49" t="s">
        <v>231</v>
      </c>
      <c r="D158" s="49" t="s">
        <v>231</v>
      </c>
      <c r="E158" s="49" t="s">
        <v>1431</v>
      </c>
      <c r="F158" s="49" t="s">
        <v>115</v>
      </c>
      <c r="G158" s="49" t="s">
        <v>122</v>
      </c>
      <c r="H158" s="49" t="s">
        <v>117</v>
      </c>
      <c r="I158" s="49" t="s">
        <v>118</v>
      </c>
      <c r="J158" s="49" t="s">
        <v>1335</v>
      </c>
      <c r="K158" s="49" t="s">
        <v>119</v>
      </c>
      <c r="R158" s="49">
        <v>98</v>
      </c>
      <c r="S158" s="49">
        <v>138</v>
      </c>
      <c r="U158" s="49">
        <v>0</v>
      </c>
      <c r="V158" s="49">
        <v>0</v>
      </c>
      <c r="X158" s="49">
        <v>0</v>
      </c>
      <c r="Y158" s="49">
        <v>0</v>
      </c>
      <c r="AA158" s="49">
        <v>236</v>
      </c>
      <c r="AC158" s="1">
        <f>IF(ISBLANK(education[[#This Row],[total_boys]]),SUM(education[[#This Row],[boys_0-5_reached]],education[[#This Row],[boys_6-12_reached]],education[[#This Row],[boys_13-18_reached]]),education[[#This Row],[total_boys]])</f>
        <v>98</v>
      </c>
      <c r="AD158" s="1">
        <f>IF(ISBLANK(education[[#This Row],[total_girls]]),SUM(education[[#This Row],[girls_0-5_reached]],education[[#This Row],[girls_6-12_reached]],education[[#This Row],[girls_13-18_reached]]),education[[#This Row],[total_girls]])</f>
        <v>138</v>
      </c>
      <c r="AE158" s="1">
        <f>IF(ISBLANK(education[[#This Row],[total_children]]),SUM(education[[#This Row],[calc_boys]],education[[#This Row],[calc_girls]]),education[[#This Row],[total_children]])</f>
        <v>236</v>
      </c>
      <c r="AF158" s="1">
        <f>IF(ISBLANK(education[[#This Row],[total_pwd]]),SUM(education[[#This Row],[total_pwd_men]],education[[#This Row],[total_pwd_women]]),education[[#This Row],[total_pwd]])</f>
        <v>0</v>
      </c>
      <c r="AG158" s="1">
        <f>IF(ISBLANK(education[[#This Row],[total_adults]]),SUM(education[[#This Row],[total_men]],education[[#This Row],[total_women]]),education[[#This Row],[total_adults]])</f>
        <v>0</v>
      </c>
      <c r="AH158" s="1">
        <f>IF(ISBLANK(education[[#This Row],[total_beneficiaries_reached]]),SUM(education[[#This Row],[calc_children]],education[[#This Row],[calc_adults]]),education[[#This Row],[total_beneficiaries_reached]])</f>
        <v>236</v>
      </c>
      <c r="AI158" s="49" t="str">
        <f ca="1">IF(B158="","",OFFSET(table_admin1[[#Headers],[ADM1_PT]],MATCH(B158,admin1,0),1))</f>
        <v>MZ01</v>
      </c>
      <c r="AJ158" s="49" t="str">
        <f t="shared" ca="1" si="6"/>
        <v>MZ0111</v>
      </c>
      <c r="AK158" s="49" t="str">
        <f t="shared" ca="1" si="7"/>
        <v>MZ011103</v>
      </c>
    </row>
    <row r="159" spans="1:37" x14ac:dyDescent="0.2">
      <c r="A159" s="58">
        <v>45323</v>
      </c>
      <c r="B159" s="49" t="s">
        <v>120</v>
      </c>
      <c r="C159" s="49" t="s">
        <v>231</v>
      </c>
      <c r="D159" s="49" t="s">
        <v>231</v>
      </c>
      <c r="E159" s="49" t="s">
        <v>1432</v>
      </c>
      <c r="F159" s="49" t="s">
        <v>115</v>
      </c>
      <c r="G159" s="49" t="s">
        <v>122</v>
      </c>
      <c r="H159" s="49" t="s">
        <v>117</v>
      </c>
      <c r="I159" s="49" t="s">
        <v>118</v>
      </c>
      <c r="J159" s="49" t="s">
        <v>1335</v>
      </c>
      <c r="K159" s="49" t="s">
        <v>119</v>
      </c>
      <c r="R159" s="49">
        <v>114</v>
      </c>
      <c r="S159" s="49">
        <v>162</v>
      </c>
      <c r="U159" s="49">
        <v>0</v>
      </c>
      <c r="V159" s="49">
        <v>0</v>
      </c>
      <c r="X159" s="49">
        <v>0</v>
      </c>
      <c r="Y159" s="49">
        <v>0</v>
      </c>
      <c r="AA159" s="49">
        <v>276</v>
      </c>
      <c r="AC159" s="1">
        <f>IF(ISBLANK(education[[#This Row],[total_boys]]),SUM(education[[#This Row],[boys_0-5_reached]],education[[#This Row],[boys_6-12_reached]],education[[#This Row],[boys_13-18_reached]]),education[[#This Row],[total_boys]])</f>
        <v>114</v>
      </c>
      <c r="AD159" s="1">
        <f>IF(ISBLANK(education[[#This Row],[total_girls]]),SUM(education[[#This Row],[girls_0-5_reached]],education[[#This Row],[girls_6-12_reached]],education[[#This Row],[girls_13-18_reached]]),education[[#This Row],[total_girls]])</f>
        <v>162</v>
      </c>
      <c r="AE159" s="1">
        <f>IF(ISBLANK(education[[#This Row],[total_children]]),SUM(education[[#This Row],[calc_boys]],education[[#This Row],[calc_girls]]),education[[#This Row],[total_children]])</f>
        <v>276</v>
      </c>
      <c r="AF159" s="1">
        <f>IF(ISBLANK(education[[#This Row],[total_pwd]]),SUM(education[[#This Row],[total_pwd_men]],education[[#This Row],[total_pwd_women]]),education[[#This Row],[total_pwd]])</f>
        <v>0</v>
      </c>
      <c r="AG159" s="1">
        <f>IF(ISBLANK(education[[#This Row],[total_adults]]),SUM(education[[#This Row],[total_men]],education[[#This Row],[total_women]]),education[[#This Row],[total_adults]])</f>
        <v>0</v>
      </c>
      <c r="AH159" s="1">
        <f>IF(ISBLANK(education[[#This Row],[total_beneficiaries_reached]]),SUM(education[[#This Row],[calc_children]],education[[#This Row],[calc_adults]]),education[[#This Row],[total_beneficiaries_reached]])</f>
        <v>276</v>
      </c>
      <c r="AI159" s="49" t="str">
        <f ca="1">IF(B159="","",OFFSET(table_admin1[[#Headers],[ADM1_PT]],MATCH(B159,admin1,0),1))</f>
        <v>MZ01</v>
      </c>
      <c r="AJ159" s="49" t="str">
        <f t="shared" ca="1" si="6"/>
        <v>MZ0111</v>
      </c>
      <c r="AK159" s="49" t="str">
        <f t="shared" ca="1" si="7"/>
        <v>MZ011103</v>
      </c>
    </row>
    <row r="160" spans="1:37" x14ac:dyDescent="0.2">
      <c r="A160" s="58">
        <v>45323</v>
      </c>
      <c r="B160" s="49" t="s">
        <v>120</v>
      </c>
      <c r="C160" s="49" t="s">
        <v>231</v>
      </c>
      <c r="D160" s="49" t="s">
        <v>231</v>
      </c>
      <c r="E160" s="49" t="s">
        <v>1433</v>
      </c>
      <c r="F160" s="49" t="s">
        <v>115</v>
      </c>
      <c r="G160" s="49" t="s">
        <v>122</v>
      </c>
      <c r="H160" s="49" t="s">
        <v>117</v>
      </c>
      <c r="I160" s="49" t="s">
        <v>118</v>
      </c>
      <c r="J160" s="49" t="s">
        <v>1335</v>
      </c>
      <c r="K160" s="49" t="s">
        <v>119</v>
      </c>
      <c r="R160" s="49">
        <v>82</v>
      </c>
      <c r="S160" s="49">
        <v>114</v>
      </c>
      <c r="U160" s="49">
        <v>0</v>
      </c>
      <c r="V160" s="49">
        <v>0</v>
      </c>
      <c r="X160" s="49">
        <v>0</v>
      </c>
      <c r="Y160" s="49">
        <v>0</v>
      </c>
      <c r="AA160" s="49">
        <v>196</v>
      </c>
      <c r="AC160" s="1">
        <f>IF(ISBLANK(education[[#This Row],[total_boys]]),SUM(education[[#This Row],[boys_0-5_reached]],education[[#This Row],[boys_6-12_reached]],education[[#This Row],[boys_13-18_reached]]),education[[#This Row],[total_boys]])</f>
        <v>82</v>
      </c>
      <c r="AD160" s="1">
        <f>IF(ISBLANK(education[[#This Row],[total_girls]]),SUM(education[[#This Row],[girls_0-5_reached]],education[[#This Row],[girls_6-12_reached]],education[[#This Row],[girls_13-18_reached]]),education[[#This Row],[total_girls]])</f>
        <v>114</v>
      </c>
      <c r="AE160" s="1">
        <f>IF(ISBLANK(education[[#This Row],[total_children]]),SUM(education[[#This Row],[calc_boys]],education[[#This Row],[calc_girls]]),education[[#This Row],[total_children]])</f>
        <v>196</v>
      </c>
      <c r="AF160" s="1">
        <f>IF(ISBLANK(education[[#This Row],[total_pwd]]),SUM(education[[#This Row],[total_pwd_men]],education[[#This Row],[total_pwd_women]]),education[[#This Row],[total_pwd]])</f>
        <v>0</v>
      </c>
      <c r="AG160" s="1">
        <f>IF(ISBLANK(education[[#This Row],[total_adults]]),SUM(education[[#This Row],[total_men]],education[[#This Row],[total_women]]),education[[#This Row],[total_adults]])</f>
        <v>0</v>
      </c>
      <c r="AH160" s="1">
        <f>IF(ISBLANK(education[[#This Row],[total_beneficiaries_reached]]),SUM(education[[#This Row],[calc_children]],education[[#This Row],[calc_adults]]),education[[#This Row],[total_beneficiaries_reached]])</f>
        <v>196</v>
      </c>
      <c r="AI160" s="49" t="str">
        <f ca="1">IF(B160="","",OFFSET(table_admin1[[#Headers],[ADM1_PT]],MATCH(B160,admin1,0),1))</f>
        <v>MZ01</v>
      </c>
      <c r="AJ160" s="49" t="str">
        <f t="shared" ca="1" si="6"/>
        <v>MZ0111</v>
      </c>
      <c r="AK160" s="49" t="str">
        <f t="shared" ca="1" si="7"/>
        <v>MZ011103</v>
      </c>
    </row>
    <row r="161" spans="1:37" x14ac:dyDescent="0.2">
      <c r="A161" s="58">
        <v>45323</v>
      </c>
      <c r="B161" s="49" t="s">
        <v>120</v>
      </c>
      <c r="C161" s="49" t="s">
        <v>231</v>
      </c>
      <c r="D161" s="49" t="s">
        <v>231</v>
      </c>
      <c r="E161" s="49" t="s">
        <v>1434</v>
      </c>
      <c r="F161" s="49" t="s">
        <v>115</v>
      </c>
      <c r="G161" s="49" t="s">
        <v>122</v>
      </c>
      <c r="H161" s="49" t="s">
        <v>117</v>
      </c>
      <c r="I161" s="49" t="s">
        <v>118</v>
      </c>
      <c r="J161" s="49" t="s">
        <v>1335</v>
      </c>
      <c r="K161" s="49" t="s">
        <v>119</v>
      </c>
      <c r="R161" s="49">
        <v>74</v>
      </c>
      <c r="S161" s="49">
        <v>101</v>
      </c>
      <c r="U161" s="49">
        <v>0</v>
      </c>
      <c r="V161" s="49">
        <v>0</v>
      </c>
      <c r="X161" s="49">
        <v>0</v>
      </c>
      <c r="Y161" s="49">
        <v>0</v>
      </c>
      <c r="AA161" s="49">
        <v>175</v>
      </c>
      <c r="AC161" s="1">
        <f>IF(ISBLANK(education[[#This Row],[total_boys]]),SUM(education[[#This Row],[boys_0-5_reached]],education[[#This Row],[boys_6-12_reached]],education[[#This Row],[boys_13-18_reached]]),education[[#This Row],[total_boys]])</f>
        <v>74</v>
      </c>
      <c r="AD161" s="1">
        <f>IF(ISBLANK(education[[#This Row],[total_girls]]),SUM(education[[#This Row],[girls_0-5_reached]],education[[#This Row],[girls_6-12_reached]],education[[#This Row],[girls_13-18_reached]]),education[[#This Row],[total_girls]])</f>
        <v>101</v>
      </c>
      <c r="AE161" s="1">
        <f>IF(ISBLANK(education[[#This Row],[total_children]]),SUM(education[[#This Row],[calc_boys]],education[[#This Row],[calc_girls]]),education[[#This Row],[total_children]])</f>
        <v>175</v>
      </c>
      <c r="AF161" s="1">
        <f>IF(ISBLANK(education[[#This Row],[total_pwd]]),SUM(education[[#This Row],[total_pwd_men]],education[[#This Row],[total_pwd_women]]),education[[#This Row],[total_pwd]])</f>
        <v>0</v>
      </c>
      <c r="AG161" s="1">
        <f>IF(ISBLANK(education[[#This Row],[total_adults]]),SUM(education[[#This Row],[total_men]],education[[#This Row],[total_women]]),education[[#This Row],[total_adults]])</f>
        <v>0</v>
      </c>
      <c r="AH161" s="1">
        <f>IF(ISBLANK(education[[#This Row],[total_beneficiaries_reached]]),SUM(education[[#This Row],[calc_children]],education[[#This Row],[calc_adults]]),education[[#This Row],[total_beneficiaries_reached]])</f>
        <v>175</v>
      </c>
      <c r="AI161" s="49" t="str">
        <f ca="1">IF(B161="","",OFFSET(table_admin1[[#Headers],[ADM1_PT]],MATCH(B161,admin1,0),1))</f>
        <v>MZ01</v>
      </c>
      <c r="AJ161" s="49" t="str">
        <f t="shared" ca="1" si="6"/>
        <v>MZ0111</v>
      </c>
      <c r="AK161" s="49" t="str">
        <f t="shared" ca="1" si="7"/>
        <v>MZ011103</v>
      </c>
    </row>
    <row r="162" spans="1:37" x14ac:dyDescent="0.2">
      <c r="A162" s="58">
        <v>45323</v>
      </c>
      <c r="B162" s="49" t="s">
        <v>120</v>
      </c>
      <c r="C162" s="49" t="s">
        <v>231</v>
      </c>
      <c r="D162" s="49" t="s">
        <v>231</v>
      </c>
      <c r="E162" s="49" t="s">
        <v>1435</v>
      </c>
      <c r="F162" s="49" t="s">
        <v>115</v>
      </c>
      <c r="G162" s="49" t="s">
        <v>122</v>
      </c>
      <c r="H162" s="49" t="s">
        <v>117</v>
      </c>
      <c r="I162" s="49" t="s">
        <v>118</v>
      </c>
      <c r="J162" s="49" t="s">
        <v>1335</v>
      </c>
      <c r="K162" s="49" t="s">
        <v>119</v>
      </c>
      <c r="R162" s="49">
        <v>50</v>
      </c>
      <c r="S162" s="49">
        <v>66</v>
      </c>
      <c r="U162" s="49">
        <v>0</v>
      </c>
      <c r="V162" s="49">
        <v>0</v>
      </c>
      <c r="X162" s="49">
        <v>0</v>
      </c>
      <c r="Y162" s="49">
        <v>0</v>
      </c>
      <c r="AA162" s="49">
        <v>116</v>
      </c>
      <c r="AC162" s="1">
        <f>IF(ISBLANK(education[[#This Row],[total_boys]]),SUM(education[[#This Row],[boys_0-5_reached]],education[[#This Row],[boys_6-12_reached]],education[[#This Row],[boys_13-18_reached]]),education[[#This Row],[total_boys]])</f>
        <v>50</v>
      </c>
      <c r="AD162" s="1">
        <f>IF(ISBLANK(education[[#This Row],[total_girls]]),SUM(education[[#This Row],[girls_0-5_reached]],education[[#This Row],[girls_6-12_reached]],education[[#This Row],[girls_13-18_reached]]),education[[#This Row],[total_girls]])</f>
        <v>66</v>
      </c>
      <c r="AE162" s="1">
        <f>IF(ISBLANK(education[[#This Row],[total_children]]),SUM(education[[#This Row],[calc_boys]],education[[#This Row],[calc_girls]]),education[[#This Row],[total_children]])</f>
        <v>116</v>
      </c>
      <c r="AF162" s="1">
        <f>IF(ISBLANK(education[[#This Row],[total_pwd]]),SUM(education[[#This Row],[total_pwd_men]],education[[#This Row],[total_pwd_women]]),education[[#This Row],[total_pwd]])</f>
        <v>0</v>
      </c>
      <c r="AG162" s="1">
        <f>IF(ISBLANK(education[[#This Row],[total_adults]]),SUM(education[[#This Row],[total_men]],education[[#This Row],[total_women]]),education[[#This Row],[total_adults]])</f>
        <v>0</v>
      </c>
      <c r="AH162" s="1">
        <f>IF(ISBLANK(education[[#This Row],[total_beneficiaries_reached]]),SUM(education[[#This Row],[calc_children]],education[[#This Row],[calc_adults]]),education[[#This Row],[total_beneficiaries_reached]])</f>
        <v>116</v>
      </c>
      <c r="AI162" s="49" t="str">
        <f ca="1">IF(B162="","",OFFSET(table_admin1[[#Headers],[ADM1_PT]],MATCH(B162,admin1,0),1))</f>
        <v>MZ01</v>
      </c>
      <c r="AJ162" s="49" t="str">
        <f t="shared" ca="1" si="6"/>
        <v>MZ0111</v>
      </c>
      <c r="AK162" s="49" t="str">
        <f t="shared" ca="1" si="7"/>
        <v>MZ011103</v>
      </c>
    </row>
    <row r="163" spans="1:37" x14ac:dyDescent="0.2">
      <c r="A163" s="58">
        <v>45323</v>
      </c>
      <c r="B163" s="49" t="s">
        <v>120</v>
      </c>
      <c r="C163" s="49" t="s">
        <v>231</v>
      </c>
      <c r="D163" s="49" t="s">
        <v>231</v>
      </c>
      <c r="E163" s="49" t="s">
        <v>1436</v>
      </c>
      <c r="F163" s="49" t="s">
        <v>115</v>
      </c>
      <c r="G163" s="49" t="s">
        <v>122</v>
      </c>
      <c r="H163" s="49" t="s">
        <v>117</v>
      </c>
      <c r="I163" s="49" t="s">
        <v>118</v>
      </c>
      <c r="J163" s="49" t="s">
        <v>1335</v>
      </c>
      <c r="K163" s="49" t="s">
        <v>119</v>
      </c>
      <c r="R163" s="49">
        <v>58</v>
      </c>
      <c r="S163" s="49">
        <v>78</v>
      </c>
      <c r="U163" s="49">
        <v>0</v>
      </c>
      <c r="V163" s="49">
        <v>0</v>
      </c>
      <c r="X163" s="49">
        <v>0</v>
      </c>
      <c r="Y163" s="49">
        <v>0</v>
      </c>
      <c r="AA163" s="49">
        <v>136</v>
      </c>
      <c r="AC163" s="1">
        <f>IF(ISBLANK(education[[#This Row],[total_boys]]),SUM(education[[#This Row],[boys_0-5_reached]],education[[#This Row],[boys_6-12_reached]],education[[#This Row],[boys_13-18_reached]]),education[[#This Row],[total_boys]])</f>
        <v>58</v>
      </c>
      <c r="AD163" s="1">
        <f>IF(ISBLANK(education[[#This Row],[total_girls]]),SUM(education[[#This Row],[girls_0-5_reached]],education[[#This Row],[girls_6-12_reached]],education[[#This Row],[girls_13-18_reached]]),education[[#This Row],[total_girls]])</f>
        <v>78</v>
      </c>
      <c r="AE163" s="1">
        <f>IF(ISBLANK(education[[#This Row],[total_children]]),SUM(education[[#This Row],[calc_boys]],education[[#This Row],[calc_girls]]),education[[#This Row],[total_children]])</f>
        <v>136</v>
      </c>
      <c r="AF163" s="1">
        <f>IF(ISBLANK(education[[#This Row],[total_pwd]]),SUM(education[[#This Row],[total_pwd_men]],education[[#This Row],[total_pwd_women]]),education[[#This Row],[total_pwd]])</f>
        <v>0</v>
      </c>
      <c r="AG163" s="1">
        <f>IF(ISBLANK(education[[#This Row],[total_adults]]),SUM(education[[#This Row],[total_men]],education[[#This Row],[total_women]]),education[[#This Row],[total_adults]])</f>
        <v>0</v>
      </c>
      <c r="AH163" s="1">
        <f>IF(ISBLANK(education[[#This Row],[total_beneficiaries_reached]]),SUM(education[[#This Row],[calc_children]],education[[#This Row],[calc_adults]]),education[[#This Row],[total_beneficiaries_reached]])</f>
        <v>136</v>
      </c>
      <c r="AI163" s="49" t="str">
        <f ca="1">IF(B163="","",OFFSET(table_admin1[[#Headers],[ADM1_PT]],MATCH(B163,admin1,0),1))</f>
        <v>MZ01</v>
      </c>
      <c r="AJ163" s="49" t="str">
        <f t="shared" ca="1" si="6"/>
        <v>MZ0111</v>
      </c>
      <c r="AK163" s="49" t="str">
        <f t="shared" ca="1" si="7"/>
        <v>MZ011103</v>
      </c>
    </row>
    <row r="164" spans="1:37" x14ac:dyDescent="0.2">
      <c r="A164" s="58">
        <v>45323</v>
      </c>
      <c r="B164" s="49" t="s">
        <v>120</v>
      </c>
      <c r="C164" s="49" t="s">
        <v>231</v>
      </c>
      <c r="D164" s="49" t="s">
        <v>231</v>
      </c>
      <c r="E164" s="49" t="s">
        <v>1437</v>
      </c>
      <c r="F164" s="49" t="s">
        <v>115</v>
      </c>
      <c r="G164" s="49" t="s">
        <v>122</v>
      </c>
      <c r="H164" s="49" t="s">
        <v>117</v>
      </c>
      <c r="I164" s="49" t="s">
        <v>118</v>
      </c>
      <c r="J164" s="49" t="s">
        <v>1335</v>
      </c>
      <c r="K164" s="49" t="s">
        <v>119</v>
      </c>
      <c r="R164" s="49">
        <v>42</v>
      </c>
      <c r="S164" s="49">
        <v>54</v>
      </c>
      <c r="U164" s="49">
        <v>0</v>
      </c>
      <c r="V164" s="49">
        <v>0</v>
      </c>
      <c r="X164" s="49">
        <v>0</v>
      </c>
      <c r="Y164" s="49">
        <v>0</v>
      </c>
      <c r="AA164" s="49">
        <v>96</v>
      </c>
      <c r="AC164" s="1">
        <f>IF(ISBLANK(education[[#This Row],[total_boys]]),SUM(education[[#This Row],[boys_0-5_reached]],education[[#This Row],[boys_6-12_reached]],education[[#This Row],[boys_13-18_reached]]),education[[#This Row],[total_boys]])</f>
        <v>42</v>
      </c>
      <c r="AD164" s="1">
        <f>IF(ISBLANK(education[[#This Row],[total_girls]]),SUM(education[[#This Row],[girls_0-5_reached]],education[[#This Row],[girls_6-12_reached]],education[[#This Row],[girls_13-18_reached]]),education[[#This Row],[total_girls]])</f>
        <v>54</v>
      </c>
      <c r="AE164" s="1">
        <f>IF(ISBLANK(education[[#This Row],[total_children]]),SUM(education[[#This Row],[calc_boys]],education[[#This Row],[calc_girls]]),education[[#This Row],[total_children]])</f>
        <v>96</v>
      </c>
      <c r="AF164" s="1">
        <f>IF(ISBLANK(education[[#This Row],[total_pwd]]),SUM(education[[#This Row],[total_pwd_men]],education[[#This Row],[total_pwd_women]]),education[[#This Row],[total_pwd]])</f>
        <v>0</v>
      </c>
      <c r="AG164" s="1">
        <f>IF(ISBLANK(education[[#This Row],[total_adults]]),SUM(education[[#This Row],[total_men]],education[[#This Row],[total_women]]),education[[#This Row],[total_adults]])</f>
        <v>0</v>
      </c>
      <c r="AH164" s="1">
        <f>IF(ISBLANK(education[[#This Row],[total_beneficiaries_reached]]),SUM(education[[#This Row],[calc_children]],education[[#This Row],[calc_adults]]),education[[#This Row],[total_beneficiaries_reached]])</f>
        <v>96</v>
      </c>
      <c r="AI164" s="49" t="str">
        <f ca="1">IF(B164="","",OFFSET(table_admin1[[#Headers],[ADM1_PT]],MATCH(B164,admin1,0),1))</f>
        <v>MZ01</v>
      </c>
      <c r="AJ164" s="49" t="str">
        <f t="shared" ca="1" si="6"/>
        <v>MZ0111</v>
      </c>
      <c r="AK164" s="49" t="str">
        <f t="shared" ca="1" si="7"/>
        <v>MZ011103</v>
      </c>
    </row>
    <row r="165" spans="1:37" x14ac:dyDescent="0.2">
      <c r="A165" s="58">
        <v>45323</v>
      </c>
      <c r="B165" s="49" t="s">
        <v>120</v>
      </c>
      <c r="C165" s="49" t="s">
        <v>231</v>
      </c>
      <c r="D165" s="49" t="s">
        <v>231</v>
      </c>
      <c r="E165" s="49" t="s">
        <v>1438</v>
      </c>
      <c r="F165" s="49" t="s">
        <v>115</v>
      </c>
      <c r="G165" s="49" t="s">
        <v>122</v>
      </c>
      <c r="H165" s="49" t="s">
        <v>117</v>
      </c>
      <c r="I165" s="49" t="s">
        <v>118</v>
      </c>
      <c r="J165" s="49" t="s">
        <v>1335</v>
      </c>
      <c r="K165" s="49" t="s">
        <v>119</v>
      </c>
      <c r="R165" s="49">
        <v>50</v>
      </c>
      <c r="S165" s="49">
        <v>66</v>
      </c>
      <c r="U165" s="49">
        <v>0</v>
      </c>
      <c r="V165" s="49">
        <v>0</v>
      </c>
      <c r="X165" s="49">
        <v>0</v>
      </c>
      <c r="Y165" s="49">
        <v>0</v>
      </c>
      <c r="AA165" s="49">
        <v>116</v>
      </c>
      <c r="AC165" s="1">
        <f>IF(ISBLANK(education[[#This Row],[total_boys]]),SUM(education[[#This Row],[boys_0-5_reached]],education[[#This Row],[boys_6-12_reached]],education[[#This Row],[boys_13-18_reached]]),education[[#This Row],[total_boys]])</f>
        <v>50</v>
      </c>
      <c r="AD165" s="1">
        <f>IF(ISBLANK(education[[#This Row],[total_girls]]),SUM(education[[#This Row],[girls_0-5_reached]],education[[#This Row],[girls_6-12_reached]],education[[#This Row],[girls_13-18_reached]]),education[[#This Row],[total_girls]])</f>
        <v>66</v>
      </c>
      <c r="AE165" s="1">
        <f>IF(ISBLANK(education[[#This Row],[total_children]]),SUM(education[[#This Row],[calc_boys]],education[[#This Row],[calc_girls]]),education[[#This Row],[total_children]])</f>
        <v>116</v>
      </c>
      <c r="AF165" s="1">
        <f>IF(ISBLANK(education[[#This Row],[total_pwd]]),SUM(education[[#This Row],[total_pwd_men]],education[[#This Row],[total_pwd_women]]),education[[#This Row],[total_pwd]])</f>
        <v>0</v>
      </c>
      <c r="AG165" s="1">
        <f>IF(ISBLANK(education[[#This Row],[total_adults]]),SUM(education[[#This Row],[total_men]],education[[#This Row],[total_women]]),education[[#This Row],[total_adults]])</f>
        <v>0</v>
      </c>
      <c r="AH165" s="1">
        <f>IF(ISBLANK(education[[#This Row],[total_beneficiaries_reached]]),SUM(education[[#This Row],[calc_children]],education[[#This Row],[calc_adults]]),education[[#This Row],[total_beneficiaries_reached]])</f>
        <v>116</v>
      </c>
      <c r="AI165" s="49" t="str">
        <f ca="1">IF(B165="","",OFFSET(table_admin1[[#Headers],[ADM1_PT]],MATCH(B165,admin1,0),1))</f>
        <v>MZ01</v>
      </c>
      <c r="AJ165" s="49" t="str">
        <f t="shared" ca="1" si="6"/>
        <v>MZ0111</v>
      </c>
      <c r="AK165" s="49" t="str">
        <f t="shared" ca="1" si="7"/>
        <v>MZ011103</v>
      </c>
    </row>
    <row r="166" spans="1:37" x14ac:dyDescent="0.2">
      <c r="A166" s="58">
        <v>45323</v>
      </c>
      <c r="B166" s="49" t="s">
        <v>120</v>
      </c>
      <c r="C166" s="49" t="s">
        <v>231</v>
      </c>
      <c r="D166" s="49" t="s">
        <v>231</v>
      </c>
      <c r="E166" s="49" t="s">
        <v>1439</v>
      </c>
      <c r="F166" s="49" t="s">
        <v>115</v>
      </c>
      <c r="G166" s="49" t="s">
        <v>122</v>
      </c>
      <c r="H166" s="49" t="s">
        <v>117</v>
      </c>
      <c r="I166" s="49" t="s">
        <v>118</v>
      </c>
      <c r="J166" s="49" t="s">
        <v>1335</v>
      </c>
      <c r="K166" s="49" t="s">
        <v>119</v>
      </c>
      <c r="R166" s="49">
        <v>66</v>
      </c>
      <c r="S166" s="49">
        <v>90</v>
      </c>
      <c r="U166" s="49">
        <v>0</v>
      </c>
      <c r="V166" s="49">
        <v>0</v>
      </c>
      <c r="X166" s="49">
        <v>0</v>
      </c>
      <c r="Y166" s="49">
        <v>0</v>
      </c>
      <c r="AA166" s="49">
        <v>156</v>
      </c>
      <c r="AC166" s="1">
        <f>IF(ISBLANK(education[[#This Row],[total_boys]]),SUM(education[[#This Row],[boys_0-5_reached]],education[[#This Row],[boys_6-12_reached]],education[[#This Row],[boys_13-18_reached]]),education[[#This Row],[total_boys]])</f>
        <v>66</v>
      </c>
      <c r="AD166" s="1">
        <f>IF(ISBLANK(education[[#This Row],[total_girls]]),SUM(education[[#This Row],[girls_0-5_reached]],education[[#This Row],[girls_6-12_reached]],education[[#This Row],[girls_13-18_reached]]),education[[#This Row],[total_girls]])</f>
        <v>90</v>
      </c>
      <c r="AE166" s="1">
        <f>IF(ISBLANK(education[[#This Row],[total_children]]),SUM(education[[#This Row],[calc_boys]],education[[#This Row],[calc_girls]]),education[[#This Row],[total_children]])</f>
        <v>156</v>
      </c>
      <c r="AF166" s="1">
        <f>IF(ISBLANK(education[[#This Row],[total_pwd]]),SUM(education[[#This Row],[total_pwd_men]],education[[#This Row],[total_pwd_women]]),education[[#This Row],[total_pwd]])</f>
        <v>0</v>
      </c>
      <c r="AG166" s="1">
        <f>IF(ISBLANK(education[[#This Row],[total_adults]]),SUM(education[[#This Row],[total_men]],education[[#This Row],[total_women]]),education[[#This Row],[total_adults]])</f>
        <v>0</v>
      </c>
      <c r="AH166" s="1">
        <f>IF(ISBLANK(education[[#This Row],[total_beneficiaries_reached]]),SUM(education[[#This Row],[calc_children]],education[[#This Row],[calc_adults]]),education[[#This Row],[total_beneficiaries_reached]])</f>
        <v>156</v>
      </c>
      <c r="AI166" s="49" t="str">
        <f ca="1">IF(B166="","",OFFSET(table_admin1[[#Headers],[ADM1_PT]],MATCH(B166,admin1,0),1))</f>
        <v>MZ01</v>
      </c>
      <c r="AJ166" s="49" t="str">
        <f t="shared" ca="1" si="6"/>
        <v>MZ0111</v>
      </c>
      <c r="AK166" s="49" t="str">
        <f t="shared" ca="1" si="7"/>
        <v>MZ011103</v>
      </c>
    </row>
    <row r="167" spans="1:37" x14ac:dyDescent="0.2">
      <c r="A167" s="58">
        <v>45323</v>
      </c>
      <c r="B167" s="49" t="s">
        <v>120</v>
      </c>
      <c r="C167" s="49" t="s">
        <v>231</v>
      </c>
      <c r="D167" s="49" t="s">
        <v>231</v>
      </c>
      <c r="F167" s="49" t="s">
        <v>115</v>
      </c>
      <c r="G167" s="49" t="s">
        <v>122</v>
      </c>
      <c r="H167" s="49" t="s">
        <v>117</v>
      </c>
      <c r="I167" s="49" t="s">
        <v>118</v>
      </c>
      <c r="J167" s="49" t="s">
        <v>1335</v>
      </c>
      <c r="K167" s="49" t="s">
        <v>119</v>
      </c>
      <c r="R167" s="49">
        <v>50</v>
      </c>
      <c r="S167" s="49">
        <v>66</v>
      </c>
      <c r="U167" s="49">
        <v>0</v>
      </c>
      <c r="V167" s="49">
        <v>0</v>
      </c>
      <c r="X167" s="49">
        <v>0</v>
      </c>
      <c r="Y167" s="49">
        <v>0</v>
      </c>
      <c r="AA167" s="49">
        <v>116</v>
      </c>
      <c r="AC167" s="1">
        <f>IF(ISBLANK(education[[#This Row],[total_boys]]),SUM(education[[#This Row],[boys_0-5_reached]],education[[#This Row],[boys_6-12_reached]],education[[#This Row],[boys_13-18_reached]]),education[[#This Row],[total_boys]])</f>
        <v>50</v>
      </c>
      <c r="AD167" s="1">
        <f>IF(ISBLANK(education[[#This Row],[total_girls]]),SUM(education[[#This Row],[girls_0-5_reached]],education[[#This Row],[girls_6-12_reached]],education[[#This Row],[girls_13-18_reached]]),education[[#This Row],[total_girls]])</f>
        <v>66</v>
      </c>
      <c r="AE167" s="1">
        <f>IF(ISBLANK(education[[#This Row],[total_children]]),SUM(education[[#This Row],[calc_boys]],education[[#This Row],[calc_girls]]),education[[#This Row],[total_children]])</f>
        <v>116</v>
      </c>
      <c r="AF167" s="1">
        <f>IF(ISBLANK(education[[#This Row],[total_pwd]]),SUM(education[[#This Row],[total_pwd_men]],education[[#This Row],[total_pwd_women]]),education[[#This Row],[total_pwd]])</f>
        <v>0</v>
      </c>
      <c r="AG167" s="1">
        <f>IF(ISBLANK(education[[#This Row],[total_adults]]),SUM(education[[#This Row],[total_men]],education[[#This Row],[total_women]]),education[[#This Row],[total_adults]])</f>
        <v>0</v>
      </c>
      <c r="AH167" s="1">
        <f>IF(ISBLANK(education[[#This Row],[total_beneficiaries_reached]]),SUM(education[[#This Row],[calc_children]],education[[#This Row],[calc_adults]]),education[[#This Row],[total_beneficiaries_reached]])</f>
        <v>116</v>
      </c>
      <c r="AI167" s="49" t="str">
        <f ca="1">IF(B167="","",OFFSET(table_admin1[[#Headers],[ADM1_PT]],MATCH(B167,admin1,0),1))</f>
        <v>MZ01</v>
      </c>
      <c r="AJ167" s="49" t="str">
        <f t="shared" ca="1" si="6"/>
        <v>MZ0111</v>
      </c>
      <c r="AK167" s="49" t="str">
        <f t="shared" ca="1" si="7"/>
        <v>MZ011103</v>
      </c>
    </row>
    <row r="168" spans="1:37" x14ac:dyDescent="0.2">
      <c r="A168" s="58">
        <v>45323</v>
      </c>
      <c r="B168" s="49" t="s">
        <v>120</v>
      </c>
      <c r="C168" s="49" t="s">
        <v>231</v>
      </c>
      <c r="D168" s="49" t="s">
        <v>231</v>
      </c>
      <c r="F168" s="49" t="s">
        <v>115</v>
      </c>
      <c r="G168" s="49" t="s">
        <v>122</v>
      </c>
      <c r="H168" s="49" t="s">
        <v>117</v>
      </c>
      <c r="I168" s="49" t="s">
        <v>118</v>
      </c>
      <c r="J168" s="49" t="s">
        <v>1335</v>
      </c>
      <c r="K168" s="49" t="s">
        <v>119</v>
      </c>
      <c r="R168" s="49">
        <v>74</v>
      </c>
      <c r="S168" s="49">
        <v>102</v>
      </c>
      <c r="U168" s="49">
        <v>0</v>
      </c>
      <c r="V168" s="49">
        <v>0</v>
      </c>
      <c r="X168" s="49">
        <v>0</v>
      </c>
      <c r="Y168" s="49">
        <v>0</v>
      </c>
      <c r="AA168" s="49">
        <v>176</v>
      </c>
      <c r="AC168" s="1">
        <f>IF(ISBLANK(education[[#This Row],[total_boys]]),SUM(education[[#This Row],[boys_0-5_reached]],education[[#This Row],[boys_6-12_reached]],education[[#This Row],[boys_13-18_reached]]),education[[#This Row],[total_boys]])</f>
        <v>74</v>
      </c>
      <c r="AD168" s="1">
        <f>IF(ISBLANK(education[[#This Row],[total_girls]]),SUM(education[[#This Row],[girls_0-5_reached]],education[[#This Row],[girls_6-12_reached]],education[[#This Row],[girls_13-18_reached]]),education[[#This Row],[total_girls]])</f>
        <v>102</v>
      </c>
      <c r="AE168" s="1">
        <f>IF(ISBLANK(education[[#This Row],[total_children]]),SUM(education[[#This Row],[calc_boys]],education[[#This Row],[calc_girls]]),education[[#This Row],[total_children]])</f>
        <v>176</v>
      </c>
      <c r="AF168" s="1">
        <f>IF(ISBLANK(education[[#This Row],[total_pwd]]),SUM(education[[#This Row],[total_pwd_men]],education[[#This Row],[total_pwd_women]]),education[[#This Row],[total_pwd]])</f>
        <v>0</v>
      </c>
      <c r="AG168" s="1">
        <f>IF(ISBLANK(education[[#This Row],[total_adults]]),SUM(education[[#This Row],[total_men]],education[[#This Row],[total_women]]),education[[#This Row],[total_adults]])</f>
        <v>0</v>
      </c>
      <c r="AH168" s="1">
        <f>IF(ISBLANK(education[[#This Row],[total_beneficiaries_reached]]),SUM(education[[#This Row],[calc_children]],education[[#This Row],[calc_adults]]),education[[#This Row],[total_beneficiaries_reached]])</f>
        <v>176</v>
      </c>
      <c r="AI168" s="49" t="str">
        <f ca="1">IF(B168="","",OFFSET(table_admin1[[#Headers],[ADM1_PT]],MATCH(B168,admin1,0),1))</f>
        <v>MZ01</v>
      </c>
      <c r="AJ168" s="49" t="str">
        <f t="shared" ca="1" si="6"/>
        <v>MZ0111</v>
      </c>
      <c r="AK168" s="49" t="str">
        <f t="shared" ca="1" si="7"/>
        <v>MZ011103</v>
      </c>
    </row>
    <row r="169" spans="1:37" x14ac:dyDescent="0.2">
      <c r="A169" s="58">
        <v>45323</v>
      </c>
      <c r="B169" s="49" t="s">
        <v>120</v>
      </c>
      <c r="C169" s="49" t="s">
        <v>128</v>
      </c>
      <c r="D169" s="49" t="s">
        <v>128</v>
      </c>
      <c r="E169" s="49" t="s">
        <v>1440</v>
      </c>
      <c r="F169" s="49" t="s">
        <v>115</v>
      </c>
      <c r="G169" s="49" t="s">
        <v>122</v>
      </c>
      <c r="H169" s="49" t="s">
        <v>117</v>
      </c>
      <c r="I169" s="49" t="s">
        <v>118</v>
      </c>
      <c r="J169" s="49" t="s">
        <v>1335</v>
      </c>
      <c r="K169" s="49" t="s">
        <v>119</v>
      </c>
      <c r="R169" s="49">
        <v>63</v>
      </c>
      <c r="S169" s="49">
        <v>90</v>
      </c>
      <c r="U169" s="49">
        <v>0</v>
      </c>
      <c r="V169" s="49">
        <v>0</v>
      </c>
      <c r="X169" s="49">
        <v>0</v>
      </c>
      <c r="Y169" s="49">
        <v>0</v>
      </c>
      <c r="AA169" s="49">
        <v>153</v>
      </c>
      <c r="AC169" s="1">
        <f>IF(ISBLANK(education[[#This Row],[total_boys]]),SUM(education[[#This Row],[boys_0-5_reached]],education[[#This Row],[boys_6-12_reached]],education[[#This Row],[boys_13-18_reached]]),education[[#This Row],[total_boys]])</f>
        <v>63</v>
      </c>
      <c r="AD169" s="1">
        <f>IF(ISBLANK(education[[#This Row],[total_girls]]),SUM(education[[#This Row],[girls_0-5_reached]],education[[#This Row],[girls_6-12_reached]],education[[#This Row],[girls_13-18_reached]]),education[[#This Row],[total_girls]])</f>
        <v>90</v>
      </c>
      <c r="AE169" s="1">
        <f>IF(ISBLANK(education[[#This Row],[total_children]]),SUM(education[[#This Row],[calc_boys]],education[[#This Row],[calc_girls]]),education[[#This Row],[total_children]])</f>
        <v>153</v>
      </c>
      <c r="AF169" s="1">
        <f>IF(ISBLANK(education[[#This Row],[total_pwd]]),SUM(education[[#This Row],[total_pwd_men]],education[[#This Row],[total_pwd_women]]),education[[#This Row],[total_pwd]])</f>
        <v>0</v>
      </c>
      <c r="AG169" s="1">
        <f>IF(ISBLANK(education[[#This Row],[total_adults]]),SUM(education[[#This Row],[total_men]],education[[#This Row],[total_women]]),education[[#This Row],[total_adults]])</f>
        <v>0</v>
      </c>
      <c r="AH169" s="1">
        <f>IF(ISBLANK(education[[#This Row],[total_beneficiaries_reached]]),SUM(education[[#This Row],[calc_children]],education[[#This Row],[calc_adults]]),education[[#This Row],[total_beneficiaries_reached]])</f>
        <v>153</v>
      </c>
      <c r="AI169" s="49" t="str">
        <f ca="1">IF(B169="","",OFFSET(table_admin1[[#Headers],[ADM1_PT]],MATCH(B169,admin1,0),1))</f>
        <v>MZ01</v>
      </c>
      <c r="AJ169" s="49" t="str">
        <f t="shared" ca="1" si="6"/>
        <v>MZ0112</v>
      </c>
      <c r="AK169" s="49" t="str">
        <f t="shared" ca="1" si="7"/>
        <v>MZ011203</v>
      </c>
    </row>
    <row r="170" spans="1:37" x14ac:dyDescent="0.2">
      <c r="A170" s="58">
        <v>45323</v>
      </c>
      <c r="B170" s="49" t="s">
        <v>120</v>
      </c>
      <c r="C170" s="49" t="s">
        <v>128</v>
      </c>
      <c r="D170" s="49" t="s">
        <v>128</v>
      </c>
      <c r="E170" s="49" t="s">
        <v>1441</v>
      </c>
      <c r="F170" s="49" t="s">
        <v>115</v>
      </c>
      <c r="G170" s="49" t="s">
        <v>122</v>
      </c>
      <c r="H170" s="49" t="s">
        <v>117</v>
      </c>
      <c r="I170" s="49" t="s">
        <v>118</v>
      </c>
      <c r="J170" s="49" t="s">
        <v>1335</v>
      </c>
      <c r="K170" s="49" t="s">
        <v>119</v>
      </c>
      <c r="R170" s="49">
        <v>79</v>
      </c>
      <c r="S170" s="49">
        <v>121</v>
      </c>
      <c r="U170" s="49">
        <v>0</v>
      </c>
      <c r="V170" s="49">
        <v>0</v>
      </c>
      <c r="X170" s="49">
        <v>0</v>
      </c>
      <c r="Y170" s="49">
        <v>0</v>
      </c>
      <c r="AA170" s="49">
        <v>200</v>
      </c>
      <c r="AC170" s="1">
        <f>IF(ISBLANK(education[[#This Row],[total_boys]]),SUM(education[[#This Row],[boys_0-5_reached]],education[[#This Row],[boys_6-12_reached]],education[[#This Row],[boys_13-18_reached]]),education[[#This Row],[total_boys]])</f>
        <v>79</v>
      </c>
      <c r="AD170" s="1">
        <f>IF(ISBLANK(education[[#This Row],[total_girls]]),SUM(education[[#This Row],[girls_0-5_reached]],education[[#This Row],[girls_6-12_reached]],education[[#This Row],[girls_13-18_reached]]),education[[#This Row],[total_girls]])</f>
        <v>121</v>
      </c>
      <c r="AE170" s="1">
        <f>IF(ISBLANK(education[[#This Row],[total_children]]),SUM(education[[#This Row],[calc_boys]],education[[#This Row],[calc_girls]]),education[[#This Row],[total_children]])</f>
        <v>200</v>
      </c>
      <c r="AF170" s="1">
        <f>IF(ISBLANK(education[[#This Row],[total_pwd]]),SUM(education[[#This Row],[total_pwd_men]],education[[#This Row],[total_pwd_women]]),education[[#This Row],[total_pwd]])</f>
        <v>0</v>
      </c>
      <c r="AG170" s="1">
        <f>IF(ISBLANK(education[[#This Row],[total_adults]]),SUM(education[[#This Row],[total_men]],education[[#This Row],[total_women]]),education[[#This Row],[total_adults]])</f>
        <v>0</v>
      </c>
      <c r="AH170" s="1">
        <f>IF(ISBLANK(education[[#This Row],[total_beneficiaries_reached]]),SUM(education[[#This Row],[calc_children]],education[[#This Row],[calc_adults]]),education[[#This Row],[total_beneficiaries_reached]])</f>
        <v>200</v>
      </c>
      <c r="AI170" s="49" t="str">
        <f ca="1">IF(B170="","",OFFSET(table_admin1[[#Headers],[ADM1_PT]],MATCH(B170,admin1,0),1))</f>
        <v>MZ01</v>
      </c>
      <c r="AJ170" s="49" t="str">
        <f t="shared" ca="1" si="6"/>
        <v>MZ0112</v>
      </c>
      <c r="AK170" s="49" t="str">
        <f t="shared" ca="1" si="7"/>
        <v>MZ011203</v>
      </c>
    </row>
    <row r="171" spans="1:37" x14ac:dyDescent="0.2">
      <c r="A171" s="58">
        <v>45323</v>
      </c>
      <c r="B171" s="49" t="s">
        <v>120</v>
      </c>
      <c r="C171" s="49" t="s">
        <v>128</v>
      </c>
      <c r="D171" s="49" t="s">
        <v>128</v>
      </c>
      <c r="E171" s="49" t="s">
        <v>1442</v>
      </c>
      <c r="F171" s="49" t="s">
        <v>115</v>
      </c>
      <c r="G171" s="49" t="s">
        <v>122</v>
      </c>
      <c r="H171" s="49" t="s">
        <v>117</v>
      </c>
      <c r="I171" s="49" t="s">
        <v>118</v>
      </c>
      <c r="J171" s="49" t="s">
        <v>1335</v>
      </c>
      <c r="K171" s="49" t="s">
        <v>119</v>
      </c>
      <c r="R171" s="49">
        <v>38</v>
      </c>
      <c r="S171" s="49">
        <v>89</v>
      </c>
      <c r="U171" s="49">
        <v>0</v>
      </c>
      <c r="V171" s="49">
        <v>0</v>
      </c>
      <c r="X171" s="49">
        <v>0</v>
      </c>
      <c r="Y171" s="49">
        <v>0</v>
      </c>
      <c r="AA171" s="49">
        <v>127</v>
      </c>
      <c r="AC171" s="1">
        <f>IF(ISBLANK(education[[#This Row],[total_boys]]),SUM(education[[#This Row],[boys_0-5_reached]],education[[#This Row],[boys_6-12_reached]],education[[#This Row],[boys_13-18_reached]]),education[[#This Row],[total_boys]])</f>
        <v>38</v>
      </c>
      <c r="AD171" s="1">
        <f>IF(ISBLANK(education[[#This Row],[total_girls]]),SUM(education[[#This Row],[girls_0-5_reached]],education[[#This Row],[girls_6-12_reached]],education[[#This Row],[girls_13-18_reached]]),education[[#This Row],[total_girls]])</f>
        <v>89</v>
      </c>
      <c r="AE171" s="1">
        <f>IF(ISBLANK(education[[#This Row],[total_children]]),SUM(education[[#This Row],[calc_boys]],education[[#This Row],[calc_girls]]),education[[#This Row],[total_children]])</f>
        <v>127</v>
      </c>
      <c r="AF171" s="1">
        <f>IF(ISBLANK(education[[#This Row],[total_pwd]]),SUM(education[[#This Row],[total_pwd_men]],education[[#This Row],[total_pwd_women]]),education[[#This Row],[total_pwd]])</f>
        <v>0</v>
      </c>
      <c r="AG171" s="1">
        <f>IF(ISBLANK(education[[#This Row],[total_adults]]),SUM(education[[#This Row],[total_men]],education[[#This Row],[total_women]]),education[[#This Row],[total_adults]])</f>
        <v>0</v>
      </c>
      <c r="AH171" s="1">
        <f>IF(ISBLANK(education[[#This Row],[total_beneficiaries_reached]]),SUM(education[[#This Row],[calc_children]],education[[#This Row],[calc_adults]]),education[[#This Row],[total_beneficiaries_reached]])</f>
        <v>127</v>
      </c>
      <c r="AI171" s="49" t="str">
        <f ca="1">IF(B171="","",OFFSET(table_admin1[[#Headers],[ADM1_PT]],MATCH(B171,admin1,0),1))</f>
        <v>MZ01</v>
      </c>
      <c r="AJ171" s="49" t="str">
        <f t="shared" ca="1" si="6"/>
        <v>MZ0112</v>
      </c>
      <c r="AK171" s="49" t="str">
        <f t="shared" ca="1" si="7"/>
        <v>MZ011203</v>
      </c>
    </row>
    <row r="172" spans="1:37" x14ac:dyDescent="0.2">
      <c r="A172" s="58">
        <v>45323</v>
      </c>
      <c r="B172" s="49" t="s">
        <v>120</v>
      </c>
      <c r="C172" s="49" t="s">
        <v>128</v>
      </c>
      <c r="D172" s="49" t="s">
        <v>128</v>
      </c>
      <c r="E172" s="49" t="s">
        <v>1443</v>
      </c>
      <c r="F172" s="49" t="s">
        <v>115</v>
      </c>
      <c r="G172" s="49" t="s">
        <v>122</v>
      </c>
      <c r="H172" s="49" t="s">
        <v>117</v>
      </c>
      <c r="I172" s="49" t="s">
        <v>118</v>
      </c>
      <c r="J172" s="49" t="s">
        <v>1335</v>
      </c>
      <c r="K172" s="49" t="s">
        <v>119</v>
      </c>
      <c r="R172" s="49">
        <v>28</v>
      </c>
      <c r="S172" s="49">
        <v>40</v>
      </c>
      <c r="U172" s="49">
        <v>0</v>
      </c>
      <c r="V172" s="49">
        <v>0</v>
      </c>
      <c r="X172" s="49">
        <v>0</v>
      </c>
      <c r="Y172" s="49">
        <v>0</v>
      </c>
      <c r="AA172" s="49">
        <v>68</v>
      </c>
      <c r="AC172" s="1">
        <f>IF(ISBLANK(education[[#This Row],[total_boys]]),SUM(education[[#This Row],[boys_0-5_reached]],education[[#This Row],[boys_6-12_reached]],education[[#This Row],[boys_13-18_reached]]),education[[#This Row],[total_boys]])</f>
        <v>28</v>
      </c>
      <c r="AD172" s="1">
        <f>IF(ISBLANK(education[[#This Row],[total_girls]]),SUM(education[[#This Row],[girls_0-5_reached]],education[[#This Row],[girls_6-12_reached]],education[[#This Row],[girls_13-18_reached]]),education[[#This Row],[total_girls]])</f>
        <v>40</v>
      </c>
      <c r="AE172" s="1">
        <f>IF(ISBLANK(education[[#This Row],[total_children]]),SUM(education[[#This Row],[calc_boys]],education[[#This Row],[calc_girls]]),education[[#This Row],[total_children]])</f>
        <v>68</v>
      </c>
      <c r="AF172" s="1">
        <f>IF(ISBLANK(education[[#This Row],[total_pwd]]),SUM(education[[#This Row],[total_pwd_men]],education[[#This Row],[total_pwd_women]]),education[[#This Row],[total_pwd]])</f>
        <v>0</v>
      </c>
      <c r="AG172" s="1">
        <f>IF(ISBLANK(education[[#This Row],[total_adults]]),SUM(education[[#This Row],[total_men]],education[[#This Row],[total_women]]),education[[#This Row],[total_adults]])</f>
        <v>0</v>
      </c>
      <c r="AH172" s="1">
        <f>IF(ISBLANK(education[[#This Row],[total_beneficiaries_reached]]),SUM(education[[#This Row],[calc_children]],education[[#This Row],[calc_adults]]),education[[#This Row],[total_beneficiaries_reached]])</f>
        <v>68</v>
      </c>
      <c r="AI172" s="49" t="str">
        <f ca="1">IF(B172="","",OFFSET(table_admin1[[#Headers],[ADM1_PT]],MATCH(B172,admin1,0),1))</f>
        <v>MZ01</v>
      </c>
      <c r="AJ172" s="49" t="str">
        <f t="shared" ca="1" si="6"/>
        <v>MZ0112</v>
      </c>
      <c r="AK172" s="49" t="str">
        <f t="shared" ca="1" si="7"/>
        <v>MZ011203</v>
      </c>
    </row>
    <row r="173" spans="1:37" x14ac:dyDescent="0.2">
      <c r="A173" s="58">
        <v>45323</v>
      </c>
      <c r="B173" s="49" t="s">
        <v>120</v>
      </c>
      <c r="C173" s="49" t="s">
        <v>128</v>
      </c>
      <c r="D173" s="49" t="s">
        <v>128</v>
      </c>
      <c r="E173" s="49" t="s">
        <v>1444</v>
      </c>
      <c r="F173" s="49" t="s">
        <v>115</v>
      </c>
      <c r="G173" s="49" t="s">
        <v>122</v>
      </c>
      <c r="H173" s="49" t="s">
        <v>117</v>
      </c>
      <c r="I173" s="49" t="s">
        <v>118</v>
      </c>
      <c r="J173" s="49" t="s">
        <v>1335</v>
      </c>
      <c r="K173" s="49" t="s">
        <v>119</v>
      </c>
      <c r="R173" s="49">
        <v>43</v>
      </c>
      <c r="S173" s="49">
        <v>73</v>
      </c>
      <c r="U173" s="49">
        <v>0</v>
      </c>
      <c r="V173" s="49">
        <v>0</v>
      </c>
      <c r="X173" s="49">
        <v>0</v>
      </c>
      <c r="Y173" s="49">
        <v>0</v>
      </c>
      <c r="AA173" s="49">
        <v>116</v>
      </c>
      <c r="AC173" s="1">
        <f>IF(ISBLANK(education[[#This Row],[total_boys]]),SUM(education[[#This Row],[boys_0-5_reached]],education[[#This Row],[boys_6-12_reached]],education[[#This Row],[boys_13-18_reached]]),education[[#This Row],[total_boys]])</f>
        <v>43</v>
      </c>
      <c r="AD173" s="1">
        <f>IF(ISBLANK(education[[#This Row],[total_girls]]),SUM(education[[#This Row],[girls_0-5_reached]],education[[#This Row],[girls_6-12_reached]],education[[#This Row],[girls_13-18_reached]]),education[[#This Row],[total_girls]])</f>
        <v>73</v>
      </c>
      <c r="AE173" s="1">
        <f>IF(ISBLANK(education[[#This Row],[total_children]]),SUM(education[[#This Row],[calc_boys]],education[[#This Row],[calc_girls]]),education[[#This Row],[total_children]])</f>
        <v>116</v>
      </c>
      <c r="AF173" s="1">
        <f>IF(ISBLANK(education[[#This Row],[total_pwd]]),SUM(education[[#This Row],[total_pwd_men]],education[[#This Row],[total_pwd_women]]),education[[#This Row],[total_pwd]])</f>
        <v>0</v>
      </c>
      <c r="AG173" s="1">
        <f>IF(ISBLANK(education[[#This Row],[total_adults]]),SUM(education[[#This Row],[total_men]],education[[#This Row],[total_women]]),education[[#This Row],[total_adults]])</f>
        <v>0</v>
      </c>
      <c r="AH173" s="1">
        <f>IF(ISBLANK(education[[#This Row],[total_beneficiaries_reached]]),SUM(education[[#This Row],[calc_children]],education[[#This Row],[calc_adults]]),education[[#This Row],[total_beneficiaries_reached]])</f>
        <v>116</v>
      </c>
      <c r="AI173" s="49" t="str">
        <f ca="1">IF(B173="","",OFFSET(table_admin1[[#Headers],[ADM1_PT]],MATCH(B173,admin1,0),1))</f>
        <v>MZ01</v>
      </c>
      <c r="AJ173" s="49" t="str">
        <f t="shared" ca="1" si="6"/>
        <v>MZ0112</v>
      </c>
      <c r="AK173" s="49" t="str">
        <f t="shared" ca="1" si="7"/>
        <v>MZ011203</v>
      </c>
    </row>
    <row r="174" spans="1:37" x14ac:dyDescent="0.2">
      <c r="A174" s="58">
        <v>45323</v>
      </c>
      <c r="B174" s="49" t="s">
        <v>120</v>
      </c>
      <c r="C174" s="49" t="s">
        <v>128</v>
      </c>
      <c r="D174" s="49" t="s">
        <v>128</v>
      </c>
      <c r="E174" s="49" t="s">
        <v>1445</v>
      </c>
      <c r="F174" s="49" t="s">
        <v>115</v>
      </c>
      <c r="G174" s="49" t="s">
        <v>122</v>
      </c>
      <c r="H174" s="49" t="s">
        <v>117</v>
      </c>
      <c r="I174" s="49" t="s">
        <v>118</v>
      </c>
      <c r="J174" s="49" t="s">
        <v>1335</v>
      </c>
      <c r="K174" s="49" t="s">
        <v>119</v>
      </c>
      <c r="R174" s="49">
        <v>55</v>
      </c>
      <c r="S174" s="49">
        <v>91</v>
      </c>
      <c r="U174" s="49">
        <v>0</v>
      </c>
      <c r="V174" s="49">
        <v>0</v>
      </c>
      <c r="X174" s="49">
        <v>0</v>
      </c>
      <c r="Y174" s="49">
        <v>0</v>
      </c>
      <c r="AA174" s="49">
        <v>146</v>
      </c>
      <c r="AC174" s="1">
        <f>IF(ISBLANK(education[[#This Row],[total_boys]]),SUM(education[[#This Row],[boys_0-5_reached]],education[[#This Row],[boys_6-12_reached]],education[[#This Row],[boys_13-18_reached]]),education[[#This Row],[total_boys]])</f>
        <v>55</v>
      </c>
      <c r="AD174" s="1">
        <f>IF(ISBLANK(education[[#This Row],[total_girls]]),SUM(education[[#This Row],[girls_0-5_reached]],education[[#This Row],[girls_6-12_reached]],education[[#This Row],[girls_13-18_reached]]),education[[#This Row],[total_girls]])</f>
        <v>91</v>
      </c>
      <c r="AE174" s="1">
        <f>IF(ISBLANK(education[[#This Row],[total_children]]),SUM(education[[#This Row],[calc_boys]],education[[#This Row],[calc_girls]]),education[[#This Row],[total_children]])</f>
        <v>146</v>
      </c>
      <c r="AF174" s="1">
        <f>IF(ISBLANK(education[[#This Row],[total_pwd]]),SUM(education[[#This Row],[total_pwd_men]],education[[#This Row],[total_pwd_women]]),education[[#This Row],[total_pwd]])</f>
        <v>0</v>
      </c>
      <c r="AG174" s="1">
        <f>IF(ISBLANK(education[[#This Row],[total_adults]]),SUM(education[[#This Row],[total_men]],education[[#This Row],[total_women]]),education[[#This Row],[total_adults]])</f>
        <v>0</v>
      </c>
      <c r="AH174" s="1">
        <f>IF(ISBLANK(education[[#This Row],[total_beneficiaries_reached]]),SUM(education[[#This Row],[calc_children]],education[[#This Row],[calc_adults]]),education[[#This Row],[total_beneficiaries_reached]])</f>
        <v>146</v>
      </c>
      <c r="AI174" s="49" t="str">
        <f ca="1">IF(B174="","",OFFSET(table_admin1[[#Headers],[ADM1_PT]],MATCH(B174,admin1,0),1))</f>
        <v>MZ01</v>
      </c>
      <c r="AJ174" s="49" t="str">
        <f t="shared" ca="1" si="6"/>
        <v>MZ0112</v>
      </c>
      <c r="AK174" s="49" t="str">
        <f t="shared" ca="1" si="7"/>
        <v>MZ011203</v>
      </c>
    </row>
    <row r="175" spans="1:37" x14ac:dyDescent="0.2">
      <c r="A175" s="58">
        <v>45323</v>
      </c>
      <c r="B175" s="49" t="s">
        <v>120</v>
      </c>
      <c r="C175" s="49" t="s">
        <v>128</v>
      </c>
      <c r="D175" s="49" t="s">
        <v>128</v>
      </c>
      <c r="E175" s="49" t="s">
        <v>1446</v>
      </c>
      <c r="F175" s="49" t="s">
        <v>115</v>
      </c>
      <c r="G175" s="49" t="s">
        <v>122</v>
      </c>
      <c r="H175" s="49" t="s">
        <v>117</v>
      </c>
      <c r="I175" s="49" t="s">
        <v>118</v>
      </c>
      <c r="J175" s="49" t="s">
        <v>1335</v>
      </c>
      <c r="K175" s="49" t="s">
        <v>119</v>
      </c>
      <c r="R175" s="49">
        <v>35</v>
      </c>
      <c r="S175" s="49">
        <v>65</v>
      </c>
      <c r="U175" s="49">
        <v>0</v>
      </c>
      <c r="V175" s="49">
        <v>0</v>
      </c>
      <c r="X175" s="49">
        <v>0</v>
      </c>
      <c r="Y175" s="49">
        <v>0</v>
      </c>
      <c r="AA175" s="49">
        <v>100</v>
      </c>
      <c r="AC175" s="1">
        <f>IF(ISBLANK(education[[#This Row],[total_boys]]),SUM(education[[#This Row],[boys_0-5_reached]],education[[#This Row],[boys_6-12_reached]],education[[#This Row],[boys_13-18_reached]]),education[[#This Row],[total_boys]])</f>
        <v>35</v>
      </c>
      <c r="AD175" s="1">
        <f>IF(ISBLANK(education[[#This Row],[total_girls]]),SUM(education[[#This Row],[girls_0-5_reached]],education[[#This Row],[girls_6-12_reached]],education[[#This Row],[girls_13-18_reached]]),education[[#This Row],[total_girls]])</f>
        <v>65</v>
      </c>
      <c r="AE175" s="1">
        <f>IF(ISBLANK(education[[#This Row],[total_children]]),SUM(education[[#This Row],[calc_boys]],education[[#This Row],[calc_girls]]),education[[#This Row],[total_children]])</f>
        <v>100</v>
      </c>
      <c r="AF175" s="1">
        <f>IF(ISBLANK(education[[#This Row],[total_pwd]]),SUM(education[[#This Row],[total_pwd_men]],education[[#This Row],[total_pwd_women]]),education[[#This Row],[total_pwd]])</f>
        <v>0</v>
      </c>
      <c r="AG175" s="1">
        <f>IF(ISBLANK(education[[#This Row],[total_adults]]),SUM(education[[#This Row],[total_men]],education[[#This Row],[total_women]]),education[[#This Row],[total_adults]])</f>
        <v>0</v>
      </c>
      <c r="AH175" s="1">
        <f>IF(ISBLANK(education[[#This Row],[total_beneficiaries_reached]]),SUM(education[[#This Row],[calc_children]],education[[#This Row],[calc_adults]]),education[[#This Row],[total_beneficiaries_reached]])</f>
        <v>100</v>
      </c>
      <c r="AI175" s="49" t="str">
        <f ca="1">IF(B175="","",OFFSET(table_admin1[[#Headers],[ADM1_PT]],MATCH(B175,admin1,0),1))</f>
        <v>MZ01</v>
      </c>
      <c r="AJ175" s="49" t="str">
        <f t="shared" ca="1" si="6"/>
        <v>MZ0112</v>
      </c>
      <c r="AK175" s="49" t="str">
        <f t="shared" ca="1" si="7"/>
        <v>MZ011203</v>
      </c>
    </row>
    <row r="176" spans="1:37" x14ac:dyDescent="0.2">
      <c r="A176" s="58">
        <v>45323</v>
      </c>
      <c r="B176" s="49" t="s">
        <v>120</v>
      </c>
      <c r="C176" s="49" t="s">
        <v>128</v>
      </c>
      <c r="D176" s="49" t="s">
        <v>128</v>
      </c>
      <c r="F176" s="49" t="s">
        <v>115</v>
      </c>
      <c r="G176" s="49" t="s">
        <v>122</v>
      </c>
      <c r="H176" s="49" t="s">
        <v>117</v>
      </c>
      <c r="I176" s="49" t="s">
        <v>118</v>
      </c>
      <c r="J176" s="49" t="s">
        <v>1335</v>
      </c>
      <c r="K176" s="49" t="s">
        <v>119</v>
      </c>
      <c r="R176" s="49">
        <v>47</v>
      </c>
      <c r="S176" s="49">
        <v>78</v>
      </c>
      <c r="U176" s="49">
        <v>0</v>
      </c>
      <c r="V176" s="49">
        <v>0</v>
      </c>
      <c r="X176" s="49">
        <v>0</v>
      </c>
      <c r="Y176" s="49">
        <v>0</v>
      </c>
      <c r="AA176" s="49">
        <v>125</v>
      </c>
      <c r="AC176" s="1">
        <f>IF(ISBLANK(education[[#This Row],[total_boys]]),SUM(education[[#This Row],[boys_0-5_reached]],education[[#This Row],[boys_6-12_reached]],education[[#This Row],[boys_13-18_reached]]),education[[#This Row],[total_boys]])</f>
        <v>47</v>
      </c>
      <c r="AD176" s="1">
        <f>IF(ISBLANK(education[[#This Row],[total_girls]]),SUM(education[[#This Row],[girls_0-5_reached]],education[[#This Row],[girls_6-12_reached]],education[[#This Row],[girls_13-18_reached]]),education[[#This Row],[total_girls]])</f>
        <v>78</v>
      </c>
      <c r="AE176" s="1">
        <f>IF(ISBLANK(education[[#This Row],[total_children]]),SUM(education[[#This Row],[calc_boys]],education[[#This Row],[calc_girls]]),education[[#This Row],[total_children]])</f>
        <v>125</v>
      </c>
      <c r="AF176" s="1">
        <f>IF(ISBLANK(education[[#This Row],[total_pwd]]),SUM(education[[#This Row],[total_pwd_men]],education[[#This Row],[total_pwd_women]]),education[[#This Row],[total_pwd]])</f>
        <v>0</v>
      </c>
      <c r="AG176" s="1">
        <f>IF(ISBLANK(education[[#This Row],[total_adults]]),SUM(education[[#This Row],[total_men]],education[[#This Row],[total_women]]),education[[#This Row],[total_adults]])</f>
        <v>0</v>
      </c>
      <c r="AH176" s="1">
        <f>IF(ISBLANK(education[[#This Row],[total_beneficiaries_reached]]),SUM(education[[#This Row],[calc_children]],education[[#This Row],[calc_adults]]),education[[#This Row],[total_beneficiaries_reached]])</f>
        <v>125</v>
      </c>
      <c r="AI176" s="49" t="str">
        <f ca="1">IF(B176="","",OFFSET(table_admin1[[#Headers],[ADM1_PT]],MATCH(B176,admin1,0),1))</f>
        <v>MZ01</v>
      </c>
      <c r="AJ176" s="49" t="str">
        <f t="shared" ca="1" si="6"/>
        <v>MZ0112</v>
      </c>
      <c r="AK176" s="49" t="str">
        <f t="shared" ca="1" si="7"/>
        <v>MZ011203</v>
      </c>
    </row>
    <row r="177" spans="1:37" x14ac:dyDescent="0.2">
      <c r="A177" s="58">
        <v>45323</v>
      </c>
      <c r="B177" s="49" t="s">
        <v>120</v>
      </c>
      <c r="C177" s="49" t="s">
        <v>238</v>
      </c>
      <c r="D177" s="49" t="s">
        <v>238</v>
      </c>
      <c r="E177" s="49" t="s">
        <v>1447</v>
      </c>
      <c r="F177" s="49" t="s">
        <v>115</v>
      </c>
      <c r="G177" s="49" t="s">
        <v>122</v>
      </c>
      <c r="H177" s="49" t="s">
        <v>117</v>
      </c>
      <c r="I177" s="49" t="s">
        <v>118</v>
      </c>
      <c r="J177" s="49" t="s">
        <v>1335</v>
      </c>
      <c r="K177" s="49" t="s">
        <v>119</v>
      </c>
      <c r="R177" s="49">
        <v>92</v>
      </c>
      <c r="S177" s="49">
        <v>138</v>
      </c>
      <c r="U177" s="49">
        <v>0</v>
      </c>
      <c r="V177" s="49">
        <v>0</v>
      </c>
      <c r="X177" s="49">
        <v>0</v>
      </c>
      <c r="Y177" s="49">
        <v>0</v>
      </c>
      <c r="AA177" s="49">
        <v>230</v>
      </c>
      <c r="AC177" s="1">
        <f>IF(ISBLANK(education[[#This Row],[total_boys]]),SUM(education[[#This Row],[boys_0-5_reached]],education[[#This Row],[boys_6-12_reached]],education[[#This Row],[boys_13-18_reached]]),education[[#This Row],[total_boys]])</f>
        <v>92</v>
      </c>
      <c r="AD177" s="1">
        <f>IF(ISBLANK(education[[#This Row],[total_girls]]),SUM(education[[#This Row],[girls_0-5_reached]],education[[#This Row],[girls_6-12_reached]],education[[#This Row],[girls_13-18_reached]]),education[[#This Row],[total_girls]])</f>
        <v>138</v>
      </c>
      <c r="AE177" s="1">
        <f>IF(ISBLANK(education[[#This Row],[total_children]]),SUM(education[[#This Row],[calc_boys]],education[[#This Row],[calc_girls]]),education[[#This Row],[total_children]])</f>
        <v>230</v>
      </c>
      <c r="AF177" s="1">
        <f>IF(ISBLANK(education[[#This Row],[total_pwd]]),SUM(education[[#This Row],[total_pwd_men]],education[[#This Row],[total_pwd_women]]),education[[#This Row],[total_pwd]])</f>
        <v>0</v>
      </c>
      <c r="AG177" s="1">
        <f>IF(ISBLANK(education[[#This Row],[total_adults]]),SUM(education[[#This Row],[total_men]],education[[#This Row],[total_women]]),education[[#This Row],[total_adults]])</f>
        <v>0</v>
      </c>
      <c r="AH177" s="1">
        <f>IF(ISBLANK(education[[#This Row],[total_beneficiaries_reached]]),SUM(education[[#This Row],[calc_children]],education[[#This Row],[calc_adults]]),education[[#This Row],[total_beneficiaries_reached]])</f>
        <v>230</v>
      </c>
      <c r="AI177" s="49" t="str">
        <f ca="1">IF(B177="","",OFFSET(table_admin1[[#Headers],[ADM1_PT]],MATCH(B177,admin1,0),1))</f>
        <v>MZ01</v>
      </c>
      <c r="AJ177" s="49" t="str">
        <f t="shared" ca="1" si="6"/>
        <v>MZ0113</v>
      </c>
      <c r="AK177" s="49" t="str">
        <f t="shared" ca="1" si="7"/>
        <v>MZ011303</v>
      </c>
    </row>
    <row r="178" spans="1:37" x14ac:dyDescent="0.2">
      <c r="A178" s="58">
        <v>45323</v>
      </c>
      <c r="B178" s="49" t="s">
        <v>120</v>
      </c>
      <c r="C178" s="49" t="s">
        <v>238</v>
      </c>
      <c r="D178" s="49" t="s">
        <v>238</v>
      </c>
      <c r="E178" s="49" t="s">
        <v>1448</v>
      </c>
      <c r="F178" s="49" t="s">
        <v>115</v>
      </c>
      <c r="G178" s="49" t="s">
        <v>122</v>
      </c>
      <c r="H178" s="49" t="s">
        <v>117</v>
      </c>
      <c r="I178" s="49" t="s">
        <v>118</v>
      </c>
      <c r="J178" s="49" t="s">
        <v>1335</v>
      </c>
      <c r="K178" s="49" t="s">
        <v>119</v>
      </c>
      <c r="R178" s="49">
        <v>60</v>
      </c>
      <c r="S178" s="49">
        <v>90</v>
      </c>
      <c r="U178" s="49">
        <v>0</v>
      </c>
      <c r="V178" s="49">
        <v>0</v>
      </c>
      <c r="X178" s="49">
        <v>0</v>
      </c>
      <c r="Y178" s="49">
        <v>0</v>
      </c>
      <c r="AA178" s="49">
        <v>150</v>
      </c>
      <c r="AC178" s="1">
        <f>IF(ISBLANK(education[[#This Row],[total_boys]]),SUM(education[[#This Row],[boys_0-5_reached]],education[[#This Row],[boys_6-12_reached]],education[[#This Row],[boys_13-18_reached]]),education[[#This Row],[total_boys]])</f>
        <v>60</v>
      </c>
      <c r="AD178" s="1">
        <f>IF(ISBLANK(education[[#This Row],[total_girls]]),SUM(education[[#This Row],[girls_0-5_reached]],education[[#This Row],[girls_6-12_reached]],education[[#This Row],[girls_13-18_reached]]),education[[#This Row],[total_girls]])</f>
        <v>90</v>
      </c>
      <c r="AE178" s="1">
        <f>IF(ISBLANK(education[[#This Row],[total_children]]),SUM(education[[#This Row],[calc_boys]],education[[#This Row],[calc_girls]]),education[[#This Row],[total_children]])</f>
        <v>150</v>
      </c>
      <c r="AF178" s="1">
        <f>IF(ISBLANK(education[[#This Row],[total_pwd]]),SUM(education[[#This Row],[total_pwd_men]],education[[#This Row],[total_pwd_women]]),education[[#This Row],[total_pwd]])</f>
        <v>0</v>
      </c>
      <c r="AG178" s="1">
        <f>IF(ISBLANK(education[[#This Row],[total_adults]]),SUM(education[[#This Row],[total_men]],education[[#This Row],[total_women]]),education[[#This Row],[total_adults]])</f>
        <v>0</v>
      </c>
      <c r="AH178" s="1">
        <f>IF(ISBLANK(education[[#This Row],[total_beneficiaries_reached]]),SUM(education[[#This Row],[calc_children]],education[[#This Row],[calc_adults]]),education[[#This Row],[total_beneficiaries_reached]])</f>
        <v>150</v>
      </c>
      <c r="AI178" s="49" t="str">
        <f ca="1">IF(B178="","",OFFSET(table_admin1[[#Headers],[ADM1_PT]],MATCH(B178,admin1,0),1))</f>
        <v>MZ01</v>
      </c>
      <c r="AJ178" s="49" t="str">
        <f t="shared" ca="1" si="6"/>
        <v>MZ0113</v>
      </c>
      <c r="AK178" s="49" t="str">
        <f t="shared" ca="1" si="7"/>
        <v>MZ011303</v>
      </c>
    </row>
    <row r="179" spans="1:37" x14ac:dyDescent="0.2">
      <c r="A179" s="58">
        <v>45323</v>
      </c>
      <c r="B179" s="49" t="s">
        <v>120</v>
      </c>
      <c r="C179" s="49" t="s">
        <v>238</v>
      </c>
      <c r="D179" s="49" t="s">
        <v>238</v>
      </c>
      <c r="E179" s="49" t="s">
        <v>1449</v>
      </c>
      <c r="F179" s="49" t="s">
        <v>115</v>
      </c>
      <c r="G179" s="49" t="s">
        <v>122</v>
      </c>
      <c r="H179" s="49" t="s">
        <v>117</v>
      </c>
      <c r="I179" s="49" t="s">
        <v>118</v>
      </c>
      <c r="J179" s="49" t="s">
        <v>1335</v>
      </c>
      <c r="K179" s="49" t="s">
        <v>119</v>
      </c>
      <c r="R179" s="49">
        <v>48</v>
      </c>
      <c r="S179" s="49">
        <v>72</v>
      </c>
      <c r="U179" s="49">
        <v>0</v>
      </c>
      <c r="V179" s="49">
        <v>0</v>
      </c>
      <c r="X179" s="49">
        <v>0</v>
      </c>
      <c r="Y179" s="49">
        <v>0</v>
      </c>
      <c r="AA179" s="49">
        <v>120</v>
      </c>
      <c r="AC179" s="1">
        <f>IF(ISBLANK(education[[#This Row],[total_boys]]),SUM(education[[#This Row],[boys_0-5_reached]],education[[#This Row],[boys_6-12_reached]],education[[#This Row],[boys_13-18_reached]]),education[[#This Row],[total_boys]])</f>
        <v>48</v>
      </c>
      <c r="AD179" s="1">
        <f>IF(ISBLANK(education[[#This Row],[total_girls]]),SUM(education[[#This Row],[girls_0-5_reached]],education[[#This Row],[girls_6-12_reached]],education[[#This Row],[girls_13-18_reached]]),education[[#This Row],[total_girls]])</f>
        <v>72</v>
      </c>
      <c r="AE179" s="1">
        <f>IF(ISBLANK(education[[#This Row],[total_children]]),SUM(education[[#This Row],[calc_boys]],education[[#This Row],[calc_girls]]),education[[#This Row],[total_children]])</f>
        <v>120</v>
      </c>
      <c r="AF179" s="1">
        <f>IF(ISBLANK(education[[#This Row],[total_pwd]]),SUM(education[[#This Row],[total_pwd_men]],education[[#This Row],[total_pwd_women]]),education[[#This Row],[total_pwd]])</f>
        <v>0</v>
      </c>
      <c r="AG179" s="1">
        <f>IF(ISBLANK(education[[#This Row],[total_adults]]),SUM(education[[#This Row],[total_men]],education[[#This Row],[total_women]]),education[[#This Row],[total_adults]])</f>
        <v>0</v>
      </c>
      <c r="AH179" s="1">
        <f>IF(ISBLANK(education[[#This Row],[total_beneficiaries_reached]]),SUM(education[[#This Row],[calc_children]],education[[#This Row],[calc_adults]]),education[[#This Row],[total_beneficiaries_reached]])</f>
        <v>120</v>
      </c>
      <c r="AI179" s="49" t="str">
        <f ca="1">IF(B179="","",OFFSET(table_admin1[[#Headers],[ADM1_PT]],MATCH(B179,admin1,0),1))</f>
        <v>MZ01</v>
      </c>
      <c r="AJ179" s="49" t="str">
        <f t="shared" ca="1" si="6"/>
        <v>MZ0113</v>
      </c>
      <c r="AK179" s="49" t="str">
        <f t="shared" ca="1" si="7"/>
        <v>MZ011303</v>
      </c>
    </row>
    <row r="180" spans="1:37" x14ac:dyDescent="0.2">
      <c r="A180" s="58">
        <v>45323</v>
      </c>
      <c r="B180" s="49" t="s">
        <v>120</v>
      </c>
      <c r="C180" s="49" t="s">
        <v>238</v>
      </c>
      <c r="D180" s="49" t="s">
        <v>238</v>
      </c>
      <c r="E180" s="49" t="s">
        <v>1450</v>
      </c>
      <c r="F180" s="49" t="s">
        <v>115</v>
      </c>
      <c r="G180" s="49" t="s">
        <v>122</v>
      </c>
      <c r="H180" s="49" t="s">
        <v>117</v>
      </c>
      <c r="I180" s="49" t="s">
        <v>118</v>
      </c>
      <c r="J180" s="49" t="s">
        <v>1335</v>
      </c>
      <c r="K180" s="49" t="s">
        <v>119</v>
      </c>
      <c r="R180" s="49">
        <v>84</v>
      </c>
      <c r="S180" s="49">
        <v>126</v>
      </c>
      <c r="U180" s="49">
        <v>0</v>
      </c>
      <c r="V180" s="49">
        <v>0</v>
      </c>
      <c r="X180" s="49">
        <v>0</v>
      </c>
      <c r="Y180" s="49">
        <v>0</v>
      </c>
      <c r="AA180" s="49">
        <v>210</v>
      </c>
      <c r="AC180" s="1">
        <f>IF(ISBLANK(education[[#This Row],[total_boys]]),SUM(education[[#This Row],[boys_0-5_reached]],education[[#This Row],[boys_6-12_reached]],education[[#This Row],[boys_13-18_reached]]),education[[#This Row],[total_boys]])</f>
        <v>84</v>
      </c>
      <c r="AD180" s="1">
        <f>IF(ISBLANK(education[[#This Row],[total_girls]]),SUM(education[[#This Row],[girls_0-5_reached]],education[[#This Row],[girls_6-12_reached]],education[[#This Row],[girls_13-18_reached]]),education[[#This Row],[total_girls]])</f>
        <v>126</v>
      </c>
      <c r="AE180" s="1">
        <f>IF(ISBLANK(education[[#This Row],[total_children]]),SUM(education[[#This Row],[calc_boys]],education[[#This Row],[calc_girls]]),education[[#This Row],[total_children]])</f>
        <v>210</v>
      </c>
      <c r="AF180" s="1">
        <f>IF(ISBLANK(education[[#This Row],[total_pwd]]),SUM(education[[#This Row],[total_pwd_men]],education[[#This Row],[total_pwd_women]]),education[[#This Row],[total_pwd]])</f>
        <v>0</v>
      </c>
      <c r="AG180" s="1">
        <f>IF(ISBLANK(education[[#This Row],[total_adults]]),SUM(education[[#This Row],[total_men]],education[[#This Row],[total_women]]),education[[#This Row],[total_adults]])</f>
        <v>0</v>
      </c>
      <c r="AH180" s="1">
        <f>IF(ISBLANK(education[[#This Row],[total_beneficiaries_reached]]),SUM(education[[#This Row],[calc_children]],education[[#This Row],[calc_adults]]),education[[#This Row],[total_beneficiaries_reached]])</f>
        <v>210</v>
      </c>
      <c r="AI180" s="49" t="str">
        <f ca="1">IF(B180="","",OFFSET(table_admin1[[#Headers],[ADM1_PT]],MATCH(B180,admin1,0),1))</f>
        <v>MZ01</v>
      </c>
      <c r="AJ180" s="49" t="str">
        <f t="shared" ca="1" si="6"/>
        <v>MZ0113</v>
      </c>
      <c r="AK180" s="49" t="str">
        <f t="shared" ca="1" si="7"/>
        <v>MZ011303</v>
      </c>
    </row>
    <row r="181" spans="1:37" x14ac:dyDescent="0.2">
      <c r="A181" s="58">
        <v>45323</v>
      </c>
      <c r="B181" s="49" t="s">
        <v>120</v>
      </c>
      <c r="C181" s="49" t="s">
        <v>238</v>
      </c>
      <c r="D181" s="49" t="s">
        <v>238</v>
      </c>
      <c r="E181" s="49" t="s">
        <v>1451</v>
      </c>
      <c r="F181" s="49" t="s">
        <v>115</v>
      </c>
      <c r="G181" s="49" t="s">
        <v>122</v>
      </c>
      <c r="H181" s="49" t="s">
        <v>117</v>
      </c>
      <c r="I181" s="49" t="s">
        <v>118</v>
      </c>
      <c r="J181" s="49" t="s">
        <v>1335</v>
      </c>
      <c r="K181" s="49" t="s">
        <v>119</v>
      </c>
      <c r="R181" s="49">
        <v>60</v>
      </c>
      <c r="S181" s="49">
        <v>90</v>
      </c>
      <c r="U181" s="49">
        <v>0</v>
      </c>
      <c r="V181" s="49">
        <v>0</v>
      </c>
      <c r="X181" s="49">
        <v>0</v>
      </c>
      <c r="Y181" s="49">
        <v>0</v>
      </c>
      <c r="AA181" s="49">
        <v>150</v>
      </c>
      <c r="AC181" s="1">
        <f>IF(ISBLANK(education[[#This Row],[total_boys]]),SUM(education[[#This Row],[boys_0-5_reached]],education[[#This Row],[boys_6-12_reached]],education[[#This Row],[boys_13-18_reached]]),education[[#This Row],[total_boys]])</f>
        <v>60</v>
      </c>
      <c r="AD181" s="1">
        <f>IF(ISBLANK(education[[#This Row],[total_girls]]),SUM(education[[#This Row],[girls_0-5_reached]],education[[#This Row],[girls_6-12_reached]],education[[#This Row],[girls_13-18_reached]]),education[[#This Row],[total_girls]])</f>
        <v>90</v>
      </c>
      <c r="AE181" s="1">
        <f>IF(ISBLANK(education[[#This Row],[total_children]]),SUM(education[[#This Row],[calc_boys]],education[[#This Row],[calc_girls]]),education[[#This Row],[total_children]])</f>
        <v>150</v>
      </c>
      <c r="AF181" s="1">
        <f>IF(ISBLANK(education[[#This Row],[total_pwd]]),SUM(education[[#This Row],[total_pwd_men]],education[[#This Row],[total_pwd_women]]),education[[#This Row],[total_pwd]])</f>
        <v>0</v>
      </c>
      <c r="AG181" s="1">
        <f>IF(ISBLANK(education[[#This Row],[total_adults]]),SUM(education[[#This Row],[total_men]],education[[#This Row],[total_women]]),education[[#This Row],[total_adults]])</f>
        <v>0</v>
      </c>
      <c r="AH181" s="1">
        <f>IF(ISBLANK(education[[#This Row],[total_beneficiaries_reached]]),SUM(education[[#This Row],[calc_children]],education[[#This Row],[calc_adults]]),education[[#This Row],[total_beneficiaries_reached]])</f>
        <v>150</v>
      </c>
      <c r="AI181" s="49" t="str">
        <f ca="1">IF(B181="","",OFFSET(table_admin1[[#Headers],[ADM1_PT]],MATCH(B181,admin1,0),1))</f>
        <v>MZ01</v>
      </c>
      <c r="AJ181" s="49" t="str">
        <f t="shared" ca="1" si="6"/>
        <v>MZ0113</v>
      </c>
      <c r="AK181" s="49" t="str">
        <f t="shared" ca="1" si="7"/>
        <v>MZ011303</v>
      </c>
    </row>
    <row r="182" spans="1:37" x14ac:dyDescent="0.2">
      <c r="A182" s="58">
        <v>45323</v>
      </c>
      <c r="B182" s="49" t="s">
        <v>120</v>
      </c>
      <c r="C182" s="49" t="s">
        <v>238</v>
      </c>
      <c r="D182" s="49" t="s">
        <v>238</v>
      </c>
      <c r="E182" s="49" t="s">
        <v>1452</v>
      </c>
      <c r="F182" s="49" t="s">
        <v>115</v>
      </c>
      <c r="G182" s="49" t="s">
        <v>122</v>
      </c>
      <c r="H182" s="49" t="s">
        <v>117</v>
      </c>
      <c r="I182" s="49" t="s">
        <v>118</v>
      </c>
      <c r="J182" s="49" t="s">
        <v>1335</v>
      </c>
      <c r="K182" s="49" t="s">
        <v>119</v>
      </c>
      <c r="R182" s="49">
        <v>64</v>
      </c>
      <c r="S182" s="49">
        <v>96</v>
      </c>
      <c r="U182" s="49">
        <v>0</v>
      </c>
      <c r="V182" s="49">
        <v>0</v>
      </c>
      <c r="X182" s="49">
        <v>0</v>
      </c>
      <c r="Y182" s="49">
        <v>0</v>
      </c>
      <c r="AA182" s="49">
        <v>160</v>
      </c>
      <c r="AC182" s="1">
        <f>IF(ISBLANK(education[[#This Row],[total_boys]]),SUM(education[[#This Row],[boys_0-5_reached]],education[[#This Row],[boys_6-12_reached]],education[[#This Row],[boys_13-18_reached]]),education[[#This Row],[total_boys]])</f>
        <v>64</v>
      </c>
      <c r="AD182" s="1">
        <f>IF(ISBLANK(education[[#This Row],[total_girls]]),SUM(education[[#This Row],[girls_0-5_reached]],education[[#This Row],[girls_6-12_reached]],education[[#This Row],[girls_13-18_reached]]),education[[#This Row],[total_girls]])</f>
        <v>96</v>
      </c>
      <c r="AE182" s="1">
        <f>IF(ISBLANK(education[[#This Row],[total_children]]),SUM(education[[#This Row],[calc_boys]],education[[#This Row],[calc_girls]]),education[[#This Row],[total_children]])</f>
        <v>160</v>
      </c>
      <c r="AF182" s="1">
        <f>IF(ISBLANK(education[[#This Row],[total_pwd]]),SUM(education[[#This Row],[total_pwd_men]],education[[#This Row],[total_pwd_women]]),education[[#This Row],[total_pwd]])</f>
        <v>0</v>
      </c>
      <c r="AG182" s="1">
        <f>IF(ISBLANK(education[[#This Row],[total_adults]]),SUM(education[[#This Row],[total_men]],education[[#This Row],[total_women]]),education[[#This Row],[total_adults]])</f>
        <v>0</v>
      </c>
      <c r="AH182" s="1">
        <f>IF(ISBLANK(education[[#This Row],[total_beneficiaries_reached]]),SUM(education[[#This Row],[calc_children]],education[[#This Row],[calc_adults]]),education[[#This Row],[total_beneficiaries_reached]])</f>
        <v>160</v>
      </c>
      <c r="AI182" s="49" t="str">
        <f ca="1">IF(B182="","",OFFSET(table_admin1[[#Headers],[ADM1_PT]],MATCH(B182,admin1,0),1))</f>
        <v>MZ01</v>
      </c>
      <c r="AJ182" s="49" t="str">
        <f t="shared" ca="1" si="6"/>
        <v>MZ0113</v>
      </c>
      <c r="AK182" s="49" t="str">
        <f t="shared" ca="1" si="7"/>
        <v>MZ011303</v>
      </c>
    </row>
    <row r="183" spans="1:37" x14ac:dyDescent="0.2">
      <c r="A183" s="58">
        <v>45323</v>
      </c>
      <c r="B183" s="49" t="s">
        <v>120</v>
      </c>
      <c r="C183" s="49" t="s">
        <v>238</v>
      </c>
      <c r="D183" s="49" t="s">
        <v>238</v>
      </c>
      <c r="E183" s="49" t="s">
        <v>1453</v>
      </c>
      <c r="F183" s="49" t="s">
        <v>115</v>
      </c>
      <c r="G183" s="49" t="s">
        <v>122</v>
      </c>
      <c r="H183" s="49" t="s">
        <v>117</v>
      </c>
      <c r="I183" s="49" t="s">
        <v>118</v>
      </c>
      <c r="J183" s="49" t="s">
        <v>1335</v>
      </c>
      <c r="K183" s="49" t="s">
        <v>119</v>
      </c>
      <c r="R183" s="49">
        <v>231</v>
      </c>
      <c r="S183" s="49">
        <v>347</v>
      </c>
      <c r="U183" s="49">
        <v>0</v>
      </c>
      <c r="V183" s="49">
        <v>0</v>
      </c>
      <c r="X183" s="49">
        <v>0</v>
      </c>
      <c r="Y183" s="49">
        <v>0</v>
      </c>
      <c r="AA183" s="49">
        <v>578</v>
      </c>
      <c r="AC183" s="1">
        <f>IF(ISBLANK(education[[#This Row],[total_boys]]),SUM(education[[#This Row],[boys_0-5_reached]],education[[#This Row],[boys_6-12_reached]],education[[#This Row],[boys_13-18_reached]]),education[[#This Row],[total_boys]])</f>
        <v>231</v>
      </c>
      <c r="AD183" s="1">
        <f>IF(ISBLANK(education[[#This Row],[total_girls]]),SUM(education[[#This Row],[girls_0-5_reached]],education[[#This Row],[girls_6-12_reached]],education[[#This Row],[girls_13-18_reached]]),education[[#This Row],[total_girls]])</f>
        <v>347</v>
      </c>
      <c r="AE183" s="1">
        <f>IF(ISBLANK(education[[#This Row],[total_children]]),SUM(education[[#This Row],[calc_boys]],education[[#This Row],[calc_girls]]),education[[#This Row],[total_children]])</f>
        <v>578</v>
      </c>
      <c r="AF183" s="1">
        <f>IF(ISBLANK(education[[#This Row],[total_pwd]]),SUM(education[[#This Row],[total_pwd_men]],education[[#This Row],[total_pwd_women]]),education[[#This Row],[total_pwd]])</f>
        <v>0</v>
      </c>
      <c r="AG183" s="1">
        <f>IF(ISBLANK(education[[#This Row],[total_adults]]),SUM(education[[#This Row],[total_men]],education[[#This Row],[total_women]]),education[[#This Row],[total_adults]])</f>
        <v>0</v>
      </c>
      <c r="AH183" s="1">
        <f>IF(ISBLANK(education[[#This Row],[total_beneficiaries_reached]]),SUM(education[[#This Row],[calc_children]],education[[#This Row],[calc_adults]]),education[[#This Row],[total_beneficiaries_reached]])</f>
        <v>578</v>
      </c>
      <c r="AI183" s="49" t="str">
        <f ca="1">IF(B183="","",OFFSET(table_admin1[[#Headers],[ADM1_PT]],MATCH(B183,admin1,0),1))</f>
        <v>MZ01</v>
      </c>
      <c r="AJ183" s="49" t="str">
        <f t="shared" ca="1" si="6"/>
        <v>MZ0113</v>
      </c>
      <c r="AK183" s="49" t="str">
        <f t="shared" ca="1" si="7"/>
        <v>MZ011303</v>
      </c>
    </row>
    <row r="184" spans="1:37" x14ac:dyDescent="0.2">
      <c r="A184" s="58">
        <v>45323</v>
      </c>
      <c r="B184" s="49" t="s">
        <v>120</v>
      </c>
      <c r="C184" s="49" t="s">
        <v>238</v>
      </c>
      <c r="D184" s="49" t="s">
        <v>238</v>
      </c>
      <c r="E184" s="49" t="s">
        <v>1454</v>
      </c>
      <c r="F184" s="49" t="s">
        <v>115</v>
      </c>
      <c r="G184" s="49" t="s">
        <v>122</v>
      </c>
      <c r="H184" s="49" t="s">
        <v>117</v>
      </c>
      <c r="I184" s="49" t="s">
        <v>118</v>
      </c>
      <c r="J184" s="49" t="s">
        <v>1335</v>
      </c>
      <c r="K184" s="49" t="s">
        <v>119</v>
      </c>
      <c r="R184" s="49">
        <v>140</v>
      </c>
      <c r="S184" s="49">
        <v>210</v>
      </c>
      <c r="U184" s="49">
        <v>0</v>
      </c>
      <c r="V184" s="49">
        <v>0</v>
      </c>
      <c r="X184" s="49">
        <v>0</v>
      </c>
      <c r="Y184" s="49">
        <v>0</v>
      </c>
      <c r="AA184" s="49">
        <v>350</v>
      </c>
      <c r="AC184" s="1">
        <f>IF(ISBLANK(education[[#This Row],[total_boys]]),SUM(education[[#This Row],[boys_0-5_reached]],education[[#This Row],[boys_6-12_reached]],education[[#This Row],[boys_13-18_reached]]),education[[#This Row],[total_boys]])</f>
        <v>140</v>
      </c>
      <c r="AD184" s="1">
        <f>IF(ISBLANK(education[[#This Row],[total_girls]]),SUM(education[[#This Row],[girls_0-5_reached]],education[[#This Row],[girls_6-12_reached]],education[[#This Row],[girls_13-18_reached]]),education[[#This Row],[total_girls]])</f>
        <v>210</v>
      </c>
      <c r="AE184" s="1">
        <f>IF(ISBLANK(education[[#This Row],[total_children]]),SUM(education[[#This Row],[calc_boys]],education[[#This Row],[calc_girls]]),education[[#This Row],[total_children]])</f>
        <v>350</v>
      </c>
      <c r="AF184" s="1">
        <f>IF(ISBLANK(education[[#This Row],[total_pwd]]),SUM(education[[#This Row],[total_pwd_men]],education[[#This Row],[total_pwd_women]]),education[[#This Row],[total_pwd]])</f>
        <v>0</v>
      </c>
      <c r="AG184" s="1">
        <f>IF(ISBLANK(education[[#This Row],[total_adults]]),SUM(education[[#This Row],[total_men]],education[[#This Row],[total_women]]),education[[#This Row],[total_adults]])</f>
        <v>0</v>
      </c>
      <c r="AH184" s="1">
        <f>IF(ISBLANK(education[[#This Row],[total_beneficiaries_reached]]),SUM(education[[#This Row],[calc_children]],education[[#This Row],[calc_adults]]),education[[#This Row],[total_beneficiaries_reached]])</f>
        <v>350</v>
      </c>
      <c r="AI184" s="49" t="str">
        <f ca="1">IF(B184="","",OFFSET(table_admin1[[#Headers],[ADM1_PT]],MATCH(B184,admin1,0),1))</f>
        <v>MZ01</v>
      </c>
      <c r="AJ184" s="49" t="str">
        <f t="shared" ca="1" si="6"/>
        <v>MZ0113</v>
      </c>
      <c r="AK184" s="49" t="str">
        <f t="shared" ca="1" si="7"/>
        <v>MZ011303</v>
      </c>
    </row>
    <row r="185" spans="1:37" x14ac:dyDescent="0.2">
      <c r="A185" s="58">
        <v>45323</v>
      </c>
      <c r="B185" s="49" t="s">
        <v>120</v>
      </c>
      <c r="C185" s="49" t="s">
        <v>238</v>
      </c>
      <c r="D185" s="49" t="s">
        <v>238</v>
      </c>
      <c r="E185" s="49" t="s">
        <v>1455</v>
      </c>
      <c r="F185" s="49" t="s">
        <v>115</v>
      </c>
      <c r="G185" s="49" t="s">
        <v>122</v>
      </c>
      <c r="H185" s="49" t="s">
        <v>117</v>
      </c>
      <c r="I185" s="49" t="s">
        <v>118</v>
      </c>
      <c r="J185" s="49" t="s">
        <v>1335</v>
      </c>
      <c r="K185" s="49" t="s">
        <v>119</v>
      </c>
      <c r="R185" s="49">
        <v>124</v>
      </c>
      <c r="S185" s="49">
        <v>186</v>
      </c>
      <c r="U185" s="49">
        <v>0</v>
      </c>
      <c r="V185" s="49">
        <v>0</v>
      </c>
      <c r="X185" s="49">
        <v>0</v>
      </c>
      <c r="Y185" s="49">
        <v>0</v>
      </c>
      <c r="AA185" s="49">
        <v>310</v>
      </c>
      <c r="AC185" s="1">
        <f>IF(ISBLANK(education[[#This Row],[total_boys]]),SUM(education[[#This Row],[boys_0-5_reached]],education[[#This Row],[boys_6-12_reached]],education[[#This Row],[boys_13-18_reached]]),education[[#This Row],[total_boys]])</f>
        <v>124</v>
      </c>
      <c r="AD185" s="1">
        <f>IF(ISBLANK(education[[#This Row],[total_girls]]),SUM(education[[#This Row],[girls_0-5_reached]],education[[#This Row],[girls_6-12_reached]],education[[#This Row],[girls_13-18_reached]]),education[[#This Row],[total_girls]])</f>
        <v>186</v>
      </c>
      <c r="AE185" s="1">
        <f>IF(ISBLANK(education[[#This Row],[total_children]]),SUM(education[[#This Row],[calc_boys]],education[[#This Row],[calc_girls]]),education[[#This Row],[total_children]])</f>
        <v>310</v>
      </c>
      <c r="AF185" s="1">
        <f>IF(ISBLANK(education[[#This Row],[total_pwd]]),SUM(education[[#This Row],[total_pwd_men]],education[[#This Row],[total_pwd_women]]),education[[#This Row],[total_pwd]])</f>
        <v>0</v>
      </c>
      <c r="AG185" s="1">
        <f>IF(ISBLANK(education[[#This Row],[total_adults]]),SUM(education[[#This Row],[total_men]],education[[#This Row],[total_women]]),education[[#This Row],[total_adults]])</f>
        <v>0</v>
      </c>
      <c r="AH185" s="1">
        <f>IF(ISBLANK(education[[#This Row],[total_beneficiaries_reached]]),SUM(education[[#This Row],[calc_children]],education[[#This Row],[calc_adults]]),education[[#This Row],[total_beneficiaries_reached]])</f>
        <v>310</v>
      </c>
      <c r="AI185" s="49" t="str">
        <f ca="1">IF(B185="","",OFFSET(table_admin1[[#Headers],[ADM1_PT]],MATCH(B185,admin1,0),1))</f>
        <v>MZ01</v>
      </c>
      <c r="AJ185" s="49" t="str">
        <f t="shared" ca="1" si="6"/>
        <v>MZ0113</v>
      </c>
      <c r="AK185" s="49" t="str">
        <f t="shared" ca="1" si="7"/>
        <v>MZ011303</v>
      </c>
    </row>
    <row r="186" spans="1:37" x14ac:dyDescent="0.2">
      <c r="A186" s="58">
        <v>45323</v>
      </c>
      <c r="B186" s="49" t="s">
        <v>120</v>
      </c>
      <c r="C186" s="49" t="s">
        <v>238</v>
      </c>
      <c r="D186" s="49" t="s">
        <v>238</v>
      </c>
      <c r="E186" s="49" t="s">
        <v>1455</v>
      </c>
      <c r="F186" s="49" t="s">
        <v>115</v>
      </c>
      <c r="G186" s="49" t="s">
        <v>122</v>
      </c>
      <c r="H186" s="49" t="s">
        <v>117</v>
      </c>
      <c r="I186" s="49" t="s">
        <v>118</v>
      </c>
      <c r="J186" s="49" t="s">
        <v>1335</v>
      </c>
      <c r="K186" s="49" t="s">
        <v>119</v>
      </c>
      <c r="R186" s="49">
        <v>111</v>
      </c>
      <c r="S186" s="49">
        <v>167</v>
      </c>
      <c r="U186" s="49">
        <v>0</v>
      </c>
      <c r="V186" s="49">
        <v>0</v>
      </c>
      <c r="X186" s="49">
        <v>0</v>
      </c>
      <c r="Y186" s="49">
        <v>0</v>
      </c>
      <c r="AA186" s="49">
        <v>278</v>
      </c>
      <c r="AC186" s="1">
        <f>IF(ISBLANK(education[[#This Row],[total_boys]]),SUM(education[[#This Row],[boys_0-5_reached]],education[[#This Row],[boys_6-12_reached]],education[[#This Row],[boys_13-18_reached]]),education[[#This Row],[total_boys]])</f>
        <v>111</v>
      </c>
      <c r="AD186" s="1">
        <f>IF(ISBLANK(education[[#This Row],[total_girls]]),SUM(education[[#This Row],[girls_0-5_reached]],education[[#This Row],[girls_6-12_reached]],education[[#This Row],[girls_13-18_reached]]),education[[#This Row],[total_girls]])</f>
        <v>167</v>
      </c>
      <c r="AE186" s="1">
        <f>IF(ISBLANK(education[[#This Row],[total_children]]),SUM(education[[#This Row],[calc_boys]],education[[#This Row],[calc_girls]]),education[[#This Row],[total_children]])</f>
        <v>278</v>
      </c>
      <c r="AF186" s="1">
        <f>IF(ISBLANK(education[[#This Row],[total_pwd]]),SUM(education[[#This Row],[total_pwd_men]],education[[#This Row],[total_pwd_women]]),education[[#This Row],[total_pwd]])</f>
        <v>0</v>
      </c>
      <c r="AG186" s="1">
        <f>IF(ISBLANK(education[[#This Row],[total_adults]]),SUM(education[[#This Row],[total_men]],education[[#This Row],[total_women]]),education[[#This Row],[total_adults]])</f>
        <v>0</v>
      </c>
      <c r="AH186" s="1">
        <f>IF(ISBLANK(education[[#This Row],[total_beneficiaries_reached]]),SUM(education[[#This Row],[calc_children]],education[[#This Row],[calc_adults]]),education[[#This Row],[total_beneficiaries_reached]])</f>
        <v>278</v>
      </c>
      <c r="AI186" s="49" t="str">
        <f ca="1">IF(B186="","",OFFSET(table_admin1[[#Headers],[ADM1_PT]],MATCH(B186,admin1,0),1))</f>
        <v>MZ01</v>
      </c>
      <c r="AJ186" s="49" t="str">
        <f t="shared" ca="1" si="6"/>
        <v>MZ0113</v>
      </c>
      <c r="AK186" s="49" t="str">
        <f t="shared" ca="1" si="7"/>
        <v>MZ011303</v>
      </c>
    </row>
    <row r="187" spans="1:37" x14ac:dyDescent="0.2">
      <c r="A187" s="58">
        <v>45323</v>
      </c>
      <c r="B187" s="49" t="s">
        <v>120</v>
      </c>
      <c r="C187" s="49" t="s">
        <v>238</v>
      </c>
      <c r="D187" s="49" t="s">
        <v>238</v>
      </c>
      <c r="E187" s="49" t="s">
        <v>1456</v>
      </c>
      <c r="F187" s="49" t="s">
        <v>115</v>
      </c>
      <c r="G187" s="49" t="s">
        <v>122</v>
      </c>
      <c r="H187" s="49" t="s">
        <v>117</v>
      </c>
      <c r="I187" s="49" t="s">
        <v>118</v>
      </c>
      <c r="J187" s="49" t="s">
        <v>1335</v>
      </c>
      <c r="K187" s="49" t="s">
        <v>119</v>
      </c>
      <c r="R187" s="49">
        <v>146</v>
      </c>
      <c r="S187" s="49">
        <v>220</v>
      </c>
      <c r="U187" s="49">
        <v>0</v>
      </c>
      <c r="V187" s="49">
        <v>0</v>
      </c>
      <c r="X187" s="49">
        <v>0</v>
      </c>
      <c r="Y187" s="49">
        <v>0</v>
      </c>
      <c r="AA187" s="49">
        <v>366</v>
      </c>
      <c r="AC187" s="1">
        <f>IF(ISBLANK(education[[#This Row],[total_boys]]),SUM(education[[#This Row],[boys_0-5_reached]],education[[#This Row],[boys_6-12_reached]],education[[#This Row],[boys_13-18_reached]]),education[[#This Row],[total_boys]])</f>
        <v>146</v>
      </c>
      <c r="AD187" s="1">
        <f>IF(ISBLANK(education[[#This Row],[total_girls]]),SUM(education[[#This Row],[girls_0-5_reached]],education[[#This Row],[girls_6-12_reached]],education[[#This Row],[girls_13-18_reached]]),education[[#This Row],[total_girls]])</f>
        <v>220</v>
      </c>
      <c r="AE187" s="1">
        <f>IF(ISBLANK(education[[#This Row],[total_children]]),SUM(education[[#This Row],[calc_boys]],education[[#This Row],[calc_girls]]),education[[#This Row],[total_children]])</f>
        <v>366</v>
      </c>
      <c r="AF187" s="1">
        <f>IF(ISBLANK(education[[#This Row],[total_pwd]]),SUM(education[[#This Row],[total_pwd_men]],education[[#This Row],[total_pwd_women]]),education[[#This Row],[total_pwd]])</f>
        <v>0</v>
      </c>
      <c r="AG187" s="1">
        <f>IF(ISBLANK(education[[#This Row],[total_adults]]),SUM(education[[#This Row],[total_men]],education[[#This Row],[total_women]]),education[[#This Row],[total_adults]])</f>
        <v>0</v>
      </c>
      <c r="AH187" s="1">
        <f>IF(ISBLANK(education[[#This Row],[total_beneficiaries_reached]]),SUM(education[[#This Row],[calc_children]],education[[#This Row],[calc_adults]]),education[[#This Row],[total_beneficiaries_reached]])</f>
        <v>366</v>
      </c>
      <c r="AI187" s="49" t="str">
        <f ca="1">IF(B187="","",OFFSET(table_admin1[[#Headers],[ADM1_PT]],MATCH(B187,admin1,0),1))</f>
        <v>MZ01</v>
      </c>
      <c r="AJ187" s="49" t="str">
        <f t="shared" ca="1" si="6"/>
        <v>MZ0113</v>
      </c>
      <c r="AK187" s="49" t="str">
        <f t="shared" ca="1" si="7"/>
        <v>MZ011303</v>
      </c>
    </row>
    <row r="188" spans="1:37" x14ac:dyDescent="0.2">
      <c r="A188" s="58">
        <v>45323</v>
      </c>
      <c r="B188" s="49" t="s">
        <v>120</v>
      </c>
      <c r="C188" s="49" t="s">
        <v>238</v>
      </c>
      <c r="D188" s="49" t="s">
        <v>238</v>
      </c>
      <c r="E188" s="49" t="s">
        <v>1457</v>
      </c>
      <c r="F188" s="49" t="s">
        <v>115</v>
      </c>
      <c r="G188" s="49" t="s">
        <v>122</v>
      </c>
      <c r="H188" s="49" t="s">
        <v>117</v>
      </c>
      <c r="I188" s="49" t="s">
        <v>118</v>
      </c>
      <c r="J188" s="49" t="s">
        <v>1335</v>
      </c>
      <c r="K188" s="49" t="s">
        <v>119</v>
      </c>
      <c r="R188" s="49">
        <v>75</v>
      </c>
      <c r="S188" s="49">
        <v>112</v>
      </c>
      <c r="U188" s="49">
        <v>0</v>
      </c>
      <c r="V188" s="49">
        <v>0</v>
      </c>
      <c r="X188" s="49">
        <v>0</v>
      </c>
      <c r="Y188" s="49">
        <v>0</v>
      </c>
      <c r="AA188" s="49">
        <v>187</v>
      </c>
      <c r="AC188" s="1">
        <f>IF(ISBLANK(education[[#This Row],[total_boys]]),SUM(education[[#This Row],[boys_0-5_reached]],education[[#This Row],[boys_6-12_reached]],education[[#This Row],[boys_13-18_reached]]),education[[#This Row],[total_boys]])</f>
        <v>75</v>
      </c>
      <c r="AD188" s="1">
        <f>IF(ISBLANK(education[[#This Row],[total_girls]]),SUM(education[[#This Row],[girls_0-5_reached]],education[[#This Row],[girls_6-12_reached]],education[[#This Row],[girls_13-18_reached]]),education[[#This Row],[total_girls]])</f>
        <v>112</v>
      </c>
      <c r="AE188" s="1">
        <f>IF(ISBLANK(education[[#This Row],[total_children]]),SUM(education[[#This Row],[calc_boys]],education[[#This Row],[calc_girls]]),education[[#This Row],[total_children]])</f>
        <v>187</v>
      </c>
      <c r="AF188" s="1">
        <f>IF(ISBLANK(education[[#This Row],[total_pwd]]),SUM(education[[#This Row],[total_pwd_men]],education[[#This Row],[total_pwd_women]]),education[[#This Row],[total_pwd]])</f>
        <v>0</v>
      </c>
      <c r="AG188" s="1">
        <f>IF(ISBLANK(education[[#This Row],[total_adults]]),SUM(education[[#This Row],[total_men]],education[[#This Row],[total_women]]),education[[#This Row],[total_adults]])</f>
        <v>0</v>
      </c>
      <c r="AH188" s="1">
        <f>IF(ISBLANK(education[[#This Row],[total_beneficiaries_reached]]),SUM(education[[#This Row],[calc_children]],education[[#This Row],[calc_adults]]),education[[#This Row],[total_beneficiaries_reached]])</f>
        <v>187</v>
      </c>
      <c r="AI188" s="49" t="str">
        <f ca="1">IF(B188="","",OFFSET(table_admin1[[#Headers],[ADM1_PT]],MATCH(B188,admin1,0),1))</f>
        <v>MZ01</v>
      </c>
      <c r="AJ188" s="49" t="str">
        <f t="shared" ca="1" si="6"/>
        <v>MZ0113</v>
      </c>
      <c r="AK188" s="49" t="str">
        <f t="shared" ca="1" si="7"/>
        <v>MZ011303</v>
      </c>
    </row>
    <row r="189" spans="1:37" x14ac:dyDescent="0.2">
      <c r="A189" s="58">
        <v>45323</v>
      </c>
      <c r="B189" s="49" t="s">
        <v>120</v>
      </c>
      <c r="C189" s="49" t="s">
        <v>238</v>
      </c>
      <c r="D189" s="49" t="s">
        <v>238</v>
      </c>
      <c r="E189" s="49" t="s">
        <v>1458</v>
      </c>
      <c r="F189" s="49" t="s">
        <v>115</v>
      </c>
      <c r="G189" s="49" t="s">
        <v>122</v>
      </c>
      <c r="H189" s="49" t="s">
        <v>117</v>
      </c>
      <c r="I189" s="49" t="s">
        <v>118</v>
      </c>
      <c r="J189" s="49" t="s">
        <v>1335</v>
      </c>
      <c r="K189" s="49" t="s">
        <v>119</v>
      </c>
      <c r="R189" s="49">
        <v>129</v>
      </c>
      <c r="S189" s="49">
        <v>193</v>
      </c>
      <c r="U189" s="49">
        <v>0</v>
      </c>
      <c r="V189" s="49">
        <v>0</v>
      </c>
      <c r="X189" s="49">
        <v>0</v>
      </c>
      <c r="Y189" s="49">
        <v>0</v>
      </c>
      <c r="AA189" s="49">
        <v>322</v>
      </c>
      <c r="AC189" s="1">
        <f>IF(ISBLANK(education[[#This Row],[total_boys]]),SUM(education[[#This Row],[boys_0-5_reached]],education[[#This Row],[boys_6-12_reached]],education[[#This Row],[boys_13-18_reached]]),education[[#This Row],[total_boys]])</f>
        <v>129</v>
      </c>
      <c r="AD189" s="1">
        <f>IF(ISBLANK(education[[#This Row],[total_girls]]),SUM(education[[#This Row],[girls_0-5_reached]],education[[#This Row],[girls_6-12_reached]],education[[#This Row],[girls_13-18_reached]]),education[[#This Row],[total_girls]])</f>
        <v>193</v>
      </c>
      <c r="AE189" s="1">
        <f>IF(ISBLANK(education[[#This Row],[total_children]]),SUM(education[[#This Row],[calc_boys]],education[[#This Row],[calc_girls]]),education[[#This Row],[total_children]])</f>
        <v>322</v>
      </c>
      <c r="AF189" s="1">
        <f>IF(ISBLANK(education[[#This Row],[total_pwd]]),SUM(education[[#This Row],[total_pwd_men]],education[[#This Row],[total_pwd_women]]),education[[#This Row],[total_pwd]])</f>
        <v>0</v>
      </c>
      <c r="AG189" s="1">
        <f>IF(ISBLANK(education[[#This Row],[total_adults]]),SUM(education[[#This Row],[total_men]],education[[#This Row],[total_women]]),education[[#This Row],[total_adults]])</f>
        <v>0</v>
      </c>
      <c r="AH189" s="1">
        <f>IF(ISBLANK(education[[#This Row],[total_beneficiaries_reached]]),SUM(education[[#This Row],[calc_children]],education[[#This Row],[calc_adults]]),education[[#This Row],[total_beneficiaries_reached]])</f>
        <v>322</v>
      </c>
      <c r="AI189" s="49" t="str">
        <f ca="1">IF(B189="","",OFFSET(table_admin1[[#Headers],[ADM1_PT]],MATCH(B189,admin1,0),1))</f>
        <v>MZ01</v>
      </c>
      <c r="AJ189" s="49" t="str">
        <f t="shared" ca="1" si="6"/>
        <v>MZ0113</v>
      </c>
      <c r="AK189" s="49" t="str">
        <f t="shared" ca="1" si="7"/>
        <v>MZ011303</v>
      </c>
    </row>
    <row r="190" spans="1:37" x14ac:dyDescent="0.2">
      <c r="A190" s="58">
        <v>45323</v>
      </c>
      <c r="B190" s="49" t="s">
        <v>120</v>
      </c>
      <c r="C190" s="49" t="s">
        <v>238</v>
      </c>
      <c r="D190" s="49" t="s">
        <v>238</v>
      </c>
      <c r="E190" s="49" t="s">
        <v>1459</v>
      </c>
      <c r="F190" s="49" t="s">
        <v>115</v>
      </c>
      <c r="G190" s="49" t="s">
        <v>122</v>
      </c>
      <c r="H190" s="49" t="s">
        <v>117</v>
      </c>
      <c r="I190" s="49" t="s">
        <v>118</v>
      </c>
      <c r="J190" s="49" t="s">
        <v>1335</v>
      </c>
      <c r="K190" s="49" t="s">
        <v>119</v>
      </c>
      <c r="R190" s="49">
        <v>92</v>
      </c>
      <c r="S190" s="49">
        <v>138</v>
      </c>
      <c r="U190" s="49">
        <v>0</v>
      </c>
      <c r="V190" s="49">
        <v>0</v>
      </c>
      <c r="X190" s="49">
        <v>0</v>
      </c>
      <c r="Y190" s="49">
        <v>0</v>
      </c>
      <c r="AA190" s="49">
        <v>230</v>
      </c>
      <c r="AC190" s="1">
        <f>IF(ISBLANK(education[[#This Row],[total_boys]]),SUM(education[[#This Row],[boys_0-5_reached]],education[[#This Row],[boys_6-12_reached]],education[[#This Row],[boys_13-18_reached]]),education[[#This Row],[total_boys]])</f>
        <v>92</v>
      </c>
      <c r="AD190" s="1">
        <f>IF(ISBLANK(education[[#This Row],[total_girls]]),SUM(education[[#This Row],[girls_0-5_reached]],education[[#This Row],[girls_6-12_reached]],education[[#This Row],[girls_13-18_reached]]),education[[#This Row],[total_girls]])</f>
        <v>138</v>
      </c>
      <c r="AE190" s="1">
        <f>IF(ISBLANK(education[[#This Row],[total_children]]),SUM(education[[#This Row],[calc_boys]],education[[#This Row],[calc_girls]]),education[[#This Row],[total_children]])</f>
        <v>230</v>
      </c>
      <c r="AF190" s="1">
        <f>IF(ISBLANK(education[[#This Row],[total_pwd]]),SUM(education[[#This Row],[total_pwd_men]],education[[#This Row],[total_pwd_women]]),education[[#This Row],[total_pwd]])</f>
        <v>0</v>
      </c>
      <c r="AG190" s="1">
        <f>IF(ISBLANK(education[[#This Row],[total_adults]]),SUM(education[[#This Row],[total_men]],education[[#This Row],[total_women]]),education[[#This Row],[total_adults]])</f>
        <v>0</v>
      </c>
      <c r="AH190" s="1">
        <f>IF(ISBLANK(education[[#This Row],[total_beneficiaries_reached]]),SUM(education[[#This Row],[calc_children]],education[[#This Row],[calc_adults]]),education[[#This Row],[total_beneficiaries_reached]])</f>
        <v>230</v>
      </c>
      <c r="AI190" s="49" t="str">
        <f ca="1">IF(B190="","",OFFSET(table_admin1[[#Headers],[ADM1_PT]],MATCH(B190,admin1,0),1))</f>
        <v>MZ01</v>
      </c>
      <c r="AJ190" s="49" t="str">
        <f t="shared" ca="1" si="6"/>
        <v>MZ0113</v>
      </c>
      <c r="AK190" s="49" t="str">
        <f t="shared" ca="1" si="7"/>
        <v>MZ011303</v>
      </c>
    </row>
    <row r="191" spans="1:37" x14ac:dyDescent="0.2">
      <c r="A191" s="58">
        <v>45323</v>
      </c>
      <c r="B191" s="49" t="s">
        <v>120</v>
      </c>
      <c r="C191" s="49" t="s">
        <v>238</v>
      </c>
      <c r="D191" s="49" t="s">
        <v>238</v>
      </c>
      <c r="E191" s="49" t="s">
        <v>1460</v>
      </c>
      <c r="F191" s="49" t="s">
        <v>115</v>
      </c>
      <c r="G191" s="49" t="s">
        <v>122</v>
      </c>
      <c r="H191" s="49" t="s">
        <v>117</v>
      </c>
      <c r="I191" s="49" t="s">
        <v>118</v>
      </c>
      <c r="J191" s="49" t="s">
        <v>1335</v>
      </c>
      <c r="K191" s="49" t="s">
        <v>119</v>
      </c>
      <c r="R191" s="49">
        <v>40</v>
      </c>
      <c r="S191" s="49">
        <v>60</v>
      </c>
      <c r="U191" s="49">
        <v>0</v>
      </c>
      <c r="V191" s="49">
        <v>0</v>
      </c>
      <c r="X191" s="49">
        <v>0</v>
      </c>
      <c r="Y191" s="49">
        <v>0</v>
      </c>
      <c r="AA191" s="49">
        <v>100</v>
      </c>
      <c r="AC191" s="1">
        <f>IF(ISBLANK(education[[#This Row],[total_boys]]),SUM(education[[#This Row],[boys_0-5_reached]],education[[#This Row],[boys_6-12_reached]],education[[#This Row],[boys_13-18_reached]]),education[[#This Row],[total_boys]])</f>
        <v>40</v>
      </c>
      <c r="AD191" s="1">
        <f>IF(ISBLANK(education[[#This Row],[total_girls]]),SUM(education[[#This Row],[girls_0-5_reached]],education[[#This Row],[girls_6-12_reached]],education[[#This Row],[girls_13-18_reached]]),education[[#This Row],[total_girls]])</f>
        <v>60</v>
      </c>
      <c r="AE191" s="1">
        <f>IF(ISBLANK(education[[#This Row],[total_children]]),SUM(education[[#This Row],[calc_boys]],education[[#This Row],[calc_girls]]),education[[#This Row],[total_children]])</f>
        <v>100</v>
      </c>
      <c r="AF191" s="1">
        <f>IF(ISBLANK(education[[#This Row],[total_pwd]]),SUM(education[[#This Row],[total_pwd_men]],education[[#This Row],[total_pwd_women]]),education[[#This Row],[total_pwd]])</f>
        <v>0</v>
      </c>
      <c r="AG191" s="1">
        <f>IF(ISBLANK(education[[#This Row],[total_adults]]),SUM(education[[#This Row],[total_men]],education[[#This Row],[total_women]]),education[[#This Row],[total_adults]])</f>
        <v>0</v>
      </c>
      <c r="AH191" s="1">
        <f>IF(ISBLANK(education[[#This Row],[total_beneficiaries_reached]]),SUM(education[[#This Row],[calc_children]],education[[#This Row],[calc_adults]]),education[[#This Row],[total_beneficiaries_reached]])</f>
        <v>100</v>
      </c>
      <c r="AI191" s="49" t="str">
        <f ca="1">IF(B191="","",OFFSET(table_admin1[[#Headers],[ADM1_PT]],MATCH(B191,admin1,0),1))</f>
        <v>MZ01</v>
      </c>
      <c r="AJ191" s="49" t="str">
        <f t="shared" ca="1" si="6"/>
        <v>MZ0113</v>
      </c>
      <c r="AK191" s="49" t="str">
        <f t="shared" ca="1" si="7"/>
        <v>MZ011303</v>
      </c>
    </row>
    <row r="192" spans="1:37" x14ac:dyDescent="0.2">
      <c r="A192" s="58">
        <v>45323</v>
      </c>
      <c r="B192" s="49" t="s">
        <v>120</v>
      </c>
      <c r="C192" s="49" t="s">
        <v>248</v>
      </c>
      <c r="D192" s="49" t="s">
        <v>248</v>
      </c>
      <c r="E192" s="49" t="s">
        <v>1461</v>
      </c>
      <c r="F192" s="49" t="s">
        <v>115</v>
      </c>
      <c r="G192" s="49" t="s">
        <v>122</v>
      </c>
      <c r="H192" s="49" t="s">
        <v>117</v>
      </c>
      <c r="I192" s="49" t="s">
        <v>118</v>
      </c>
      <c r="J192" s="49" t="s">
        <v>1335</v>
      </c>
      <c r="K192" s="49" t="s">
        <v>119</v>
      </c>
      <c r="R192" s="49">
        <v>38</v>
      </c>
      <c r="S192" s="49">
        <v>58</v>
      </c>
      <c r="U192" s="49">
        <v>0</v>
      </c>
      <c r="V192" s="49">
        <v>0</v>
      </c>
      <c r="X192" s="49">
        <v>0</v>
      </c>
      <c r="Y192" s="49">
        <v>0</v>
      </c>
      <c r="AA192" s="49">
        <v>96</v>
      </c>
      <c r="AC192" s="1">
        <f>IF(ISBLANK(education[[#This Row],[total_boys]]),SUM(education[[#This Row],[boys_0-5_reached]],education[[#This Row],[boys_6-12_reached]],education[[#This Row],[boys_13-18_reached]]),education[[#This Row],[total_boys]])</f>
        <v>38</v>
      </c>
      <c r="AD192" s="1">
        <f>IF(ISBLANK(education[[#This Row],[total_girls]]),SUM(education[[#This Row],[girls_0-5_reached]],education[[#This Row],[girls_6-12_reached]],education[[#This Row],[girls_13-18_reached]]),education[[#This Row],[total_girls]])</f>
        <v>58</v>
      </c>
      <c r="AE192" s="1">
        <f>IF(ISBLANK(education[[#This Row],[total_children]]),SUM(education[[#This Row],[calc_boys]],education[[#This Row],[calc_girls]]),education[[#This Row],[total_children]])</f>
        <v>96</v>
      </c>
      <c r="AF192" s="1">
        <f>IF(ISBLANK(education[[#This Row],[total_pwd]]),SUM(education[[#This Row],[total_pwd_men]],education[[#This Row],[total_pwd_women]]),education[[#This Row],[total_pwd]])</f>
        <v>0</v>
      </c>
      <c r="AG192" s="1">
        <f>IF(ISBLANK(education[[#This Row],[total_adults]]),SUM(education[[#This Row],[total_men]],education[[#This Row],[total_women]]),education[[#This Row],[total_adults]])</f>
        <v>0</v>
      </c>
      <c r="AH192" s="1">
        <f>IF(ISBLANK(education[[#This Row],[total_beneficiaries_reached]]),SUM(education[[#This Row],[calc_children]],education[[#This Row],[calc_adults]]),education[[#This Row],[total_beneficiaries_reached]])</f>
        <v>96</v>
      </c>
      <c r="AI192" s="49" t="str">
        <f ca="1">IF(B192="","",OFFSET(table_admin1[[#Headers],[ADM1_PT]],MATCH(B192,admin1,0),1))</f>
        <v>MZ01</v>
      </c>
      <c r="AJ192" s="49" t="str">
        <f t="shared" ca="1" si="6"/>
        <v>MZ0116</v>
      </c>
      <c r="AK192" s="49" t="str">
        <f t="shared" ca="1" si="7"/>
        <v>MZ011602</v>
      </c>
    </row>
    <row r="193" spans="1:37" x14ac:dyDescent="0.2">
      <c r="A193" s="58">
        <v>45323</v>
      </c>
      <c r="B193" s="49" t="s">
        <v>120</v>
      </c>
      <c r="C193" s="49" t="s">
        <v>248</v>
      </c>
      <c r="D193" s="49" t="s">
        <v>248</v>
      </c>
      <c r="E193" s="49" t="s">
        <v>1462</v>
      </c>
      <c r="F193" s="49" t="s">
        <v>115</v>
      </c>
      <c r="G193" s="49" t="s">
        <v>122</v>
      </c>
      <c r="H193" s="49" t="s">
        <v>117</v>
      </c>
      <c r="I193" s="49" t="s">
        <v>118</v>
      </c>
      <c r="J193" s="49" t="s">
        <v>1335</v>
      </c>
      <c r="K193" s="49" t="s">
        <v>119</v>
      </c>
      <c r="R193" s="49">
        <v>256</v>
      </c>
      <c r="S193" s="49">
        <v>385</v>
      </c>
      <c r="U193" s="49">
        <v>0</v>
      </c>
      <c r="V193" s="49">
        <v>0</v>
      </c>
      <c r="X193" s="49">
        <v>0</v>
      </c>
      <c r="Y193" s="49">
        <v>0</v>
      </c>
      <c r="AA193" s="49">
        <v>641</v>
      </c>
      <c r="AC193" s="1">
        <f>IF(ISBLANK(education[[#This Row],[total_boys]]),SUM(education[[#This Row],[boys_0-5_reached]],education[[#This Row],[boys_6-12_reached]],education[[#This Row],[boys_13-18_reached]]),education[[#This Row],[total_boys]])</f>
        <v>256</v>
      </c>
      <c r="AD193" s="1">
        <f>IF(ISBLANK(education[[#This Row],[total_girls]]),SUM(education[[#This Row],[girls_0-5_reached]],education[[#This Row],[girls_6-12_reached]],education[[#This Row],[girls_13-18_reached]]),education[[#This Row],[total_girls]])</f>
        <v>385</v>
      </c>
      <c r="AE193" s="1">
        <f>IF(ISBLANK(education[[#This Row],[total_children]]),SUM(education[[#This Row],[calc_boys]],education[[#This Row],[calc_girls]]),education[[#This Row],[total_children]])</f>
        <v>641</v>
      </c>
      <c r="AF193" s="1">
        <f>IF(ISBLANK(education[[#This Row],[total_pwd]]),SUM(education[[#This Row],[total_pwd_men]],education[[#This Row],[total_pwd_women]]),education[[#This Row],[total_pwd]])</f>
        <v>0</v>
      </c>
      <c r="AG193" s="1">
        <f>IF(ISBLANK(education[[#This Row],[total_adults]]),SUM(education[[#This Row],[total_men]],education[[#This Row],[total_women]]),education[[#This Row],[total_adults]])</f>
        <v>0</v>
      </c>
      <c r="AH193" s="1">
        <f>IF(ISBLANK(education[[#This Row],[total_beneficiaries_reached]]),SUM(education[[#This Row],[calc_children]],education[[#This Row],[calc_adults]]),education[[#This Row],[total_beneficiaries_reached]])</f>
        <v>641</v>
      </c>
      <c r="AI193" s="49" t="str">
        <f ca="1">IF(B193="","",OFFSET(table_admin1[[#Headers],[ADM1_PT]],MATCH(B193,admin1,0),1))</f>
        <v>MZ01</v>
      </c>
      <c r="AJ193" s="49" t="str">
        <f t="shared" ca="1" si="6"/>
        <v>MZ0116</v>
      </c>
      <c r="AK193" s="49" t="str">
        <f t="shared" ca="1" si="7"/>
        <v>MZ011602</v>
      </c>
    </row>
    <row r="194" spans="1:37" x14ac:dyDescent="0.2">
      <c r="A194" s="58">
        <v>45323</v>
      </c>
      <c r="B194" s="49" t="s">
        <v>120</v>
      </c>
      <c r="C194" s="49" t="s">
        <v>248</v>
      </c>
      <c r="D194" s="49" t="s">
        <v>248</v>
      </c>
      <c r="E194" s="49" t="s">
        <v>1463</v>
      </c>
      <c r="F194" s="49" t="s">
        <v>115</v>
      </c>
      <c r="G194" s="49" t="s">
        <v>122</v>
      </c>
      <c r="H194" s="49" t="s">
        <v>117</v>
      </c>
      <c r="I194" s="49" t="s">
        <v>118</v>
      </c>
      <c r="J194" s="49" t="s">
        <v>1335</v>
      </c>
      <c r="K194" s="49" t="s">
        <v>119</v>
      </c>
      <c r="R194" s="49">
        <v>82</v>
      </c>
      <c r="S194" s="49">
        <v>123</v>
      </c>
      <c r="U194" s="49">
        <v>0</v>
      </c>
      <c r="V194" s="49">
        <v>0</v>
      </c>
      <c r="X194" s="49">
        <v>0</v>
      </c>
      <c r="Y194" s="49">
        <v>0</v>
      </c>
      <c r="AA194" s="49">
        <v>205</v>
      </c>
      <c r="AC194" s="1">
        <f>IF(ISBLANK(education[[#This Row],[total_boys]]),SUM(education[[#This Row],[boys_0-5_reached]],education[[#This Row],[boys_6-12_reached]],education[[#This Row],[boys_13-18_reached]]),education[[#This Row],[total_boys]])</f>
        <v>82</v>
      </c>
      <c r="AD194" s="1">
        <f>IF(ISBLANK(education[[#This Row],[total_girls]]),SUM(education[[#This Row],[girls_0-5_reached]],education[[#This Row],[girls_6-12_reached]],education[[#This Row],[girls_13-18_reached]]),education[[#This Row],[total_girls]])</f>
        <v>123</v>
      </c>
      <c r="AE194" s="1">
        <f>IF(ISBLANK(education[[#This Row],[total_children]]),SUM(education[[#This Row],[calc_boys]],education[[#This Row],[calc_girls]]),education[[#This Row],[total_children]])</f>
        <v>205</v>
      </c>
      <c r="AF194" s="1">
        <f>IF(ISBLANK(education[[#This Row],[total_pwd]]),SUM(education[[#This Row],[total_pwd_men]],education[[#This Row],[total_pwd_women]]),education[[#This Row],[total_pwd]])</f>
        <v>0</v>
      </c>
      <c r="AG194" s="1">
        <f>IF(ISBLANK(education[[#This Row],[total_adults]]),SUM(education[[#This Row],[total_men]],education[[#This Row],[total_women]]),education[[#This Row],[total_adults]])</f>
        <v>0</v>
      </c>
      <c r="AH194" s="1">
        <f>IF(ISBLANK(education[[#This Row],[total_beneficiaries_reached]]),SUM(education[[#This Row],[calc_children]],education[[#This Row],[calc_adults]]),education[[#This Row],[total_beneficiaries_reached]])</f>
        <v>205</v>
      </c>
      <c r="AI194" s="49" t="str">
        <f ca="1">IF(B194="","",OFFSET(table_admin1[[#Headers],[ADM1_PT]],MATCH(B194,admin1,0),1))</f>
        <v>MZ01</v>
      </c>
      <c r="AJ194" s="49" t="str">
        <f t="shared" ca="1" si="6"/>
        <v>MZ0116</v>
      </c>
      <c r="AK194" s="49" t="str">
        <f t="shared" ca="1" si="7"/>
        <v>MZ011602</v>
      </c>
    </row>
    <row r="195" spans="1:37" x14ac:dyDescent="0.2">
      <c r="A195" s="58">
        <v>45323</v>
      </c>
      <c r="B195" s="49" t="s">
        <v>120</v>
      </c>
      <c r="C195" s="49" t="s">
        <v>248</v>
      </c>
      <c r="D195" s="49" t="s">
        <v>248</v>
      </c>
      <c r="E195" s="49" t="s">
        <v>1464</v>
      </c>
      <c r="F195" s="49" t="s">
        <v>115</v>
      </c>
      <c r="G195" s="49" t="s">
        <v>122</v>
      </c>
      <c r="H195" s="49" t="s">
        <v>117</v>
      </c>
      <c r="I195" s="49" t="s">
        <v>118</v>
      </c>
      <c r="J195" s="49" t="s">
        <v>1335</v>
      </c>
      <c r="K195" s="49" t="s">
        <v>119</v>
      </c>
      <c r="R195" s="49">
        <v>88</v>
      </c>
      <c r="S195" s="49">
        <v>133</v>
      </c>
      <c r="U195" s="49">
        <v>0</v>
      </c>
      <c r="V195" s="49">
        <v>0</v>
      </c>
      <c r="X195" s="49">
        <v>0</v>
      </c>
      <c r="Y195" s="49">
        <v>0</v>
      </c>
      <c r="AA195" s="49">
        <v>221</v>
      </c>
      <c r="AC195" s="1">
        <f>IF(ISBLANK(education[[#This Row],[total_boys]]),SUM(education[[#This Row],[boys_0-5_reached]],education[[#This Row],[boys_6-12_reached]],education[[#This Row],[boys_13-18_reached]]),education[[#This Row],[total_boys]])</f>
        <v>88</v>
      </c>
      <c r="AD195" s="1">
        <f>IF(ISBLANK(education[[#This Row],[total_girls]]),SUM(education[[#This Row],[girls_0-5_reached]],education[[#This Row],[girls_6-12_reached]],education[[#This Row],[girls_13-18_reached]]),education[[#This Row],[total_girls]])</f>
        <v>133</v>
      </c>
      <c r="AE195" s="1">
        <f>IF(ISBLANK(education[[#This Row],[total_children]]),SUM(education[[#This Row],[calc_boys]],education[[#This Row],[calc_girls]]),education[[#This Row],[total_children]])</f>
        <v>221</v>
      </c>
      <c r="AF195" s="1">
        <f>IF(ISBLANK(education[[#This Row],[total_pwd]]),SUM(education[[#This Row],[total_pwd_men]],education[[#This Row],[total_pwd_women]]),education[[#This Row],[total_pwd]])</f>
        <v>0</v>
      </c>
      <c r="AG195" s="1">
        <f>IF(ISBLANK(education[[#This Row],[total_adults]]),SUM(education[[#This Row],[total_men]],education[[#This Row],[total_women]]),education[[#This Row],[total_adults]])</f>
        <v>0</v>
      </c>
      <c r="AH195" s="1">
        <f>IF(ISBLANK(education[[#This Row],[total_beneficiaries_reached]]),SUM(education[[#This Row],[calc_children]],education[[#This Row],[calc_adults]]),education[[#This Row],[total_beneficiaries_reached]])</f>
        <v>221</v>
      </c>
      <c r="AI195" s="49" t="str">
        <f ca="1">IF(B195="","",OFFSET(table_admin1[[#Headers],[ADM1_PT]],MATCH(B195,admin1,0),1))</f>
        <v>MZ01</v>
      </c>
      <c r="AJ195" s="49" t="str">
        <f t="shared" ca="1" si="6"/>
        <v>MZ0116</v>
      </c>
      <c r="AK195" s="49" t="str">
        <f t="shared" ca="1" si="7"/>
        <v>MZ011602</v>
      </c>
    </row>
    <row r="196" spans="1:37" x14ac:dyDescent="0.2">
      <c r="A196" s="58">
        <v>45323</v>
      </c>
      <c r="B196" s="49" t="s">
        <v>120</v>
      </c>
      <c r="C196" s="49" t="s">
        <v>248</v>
      </c>
      <c r="D196" s="49" t="s">
        <v>248</v>
      </c>
      <c r="E196" s="49" t="s">
        <v>1465</v>
      </c>
      <c r="F196" s="49" t="s">
        <v>115</v>
      </c>
      <c r="G196" s="49" t="s">
        <v>122</v>
      </c>
      <c r="H196" s="49" t="s">
        <v>117</v>
      </c>
      <c r="I196" s="49" t="s">
        <v>118</v>
      </c>
      <c r="J196" s="49" t="s">
        <v>1335</v>
      </c>
      <c r="K196" s="49" t="s">
        <v>119</v>
      </c>
      <c r="R196" s="49">
        <v>48</v>
      </c>
      <c r="S196" s="49">
        <v>72</v>
      </c>
      <c r="U196" s="49">
        <v>0</v>
      </c>
      <c r="V196" s="49">
        <v>0</v>
      </c>
      <c r="X196" s="49">
        <v>0</v>
      </c>
      <c r="Y196" s="49">
        <v>0</v>
      </c>
      <c r="AA196" s="49">
        <v>120</v>
      </c>
      <c r="AC196" s="1">
        <f>IF(ISBLANK(education[[#This Row],[total_boys]]),SUM(education[[#This Row],[boys_0-5_reached]],education[[#This Row],[boys_6-12_reached]],education[[#This Row],[boys_13-18_reached]]),education[[#This Row],[total_boys]])</f>
        <v>48</v>
      </c>
      <c r="AD196" s="1">
        <f>IF(ISBLANK(education[[#This Row],[total_girls]]),SUM(education[[#This Row],[girls_0-5_reached]],education[[#This Row],[girls_6-12_reached]],education[[#This Row],[girls_13-18_reached]]),education[[#This Row],[total_girls]])</f>
        <v>72</v>
      </c>
      <c r="AE196" s="1">
        <f>IF(ISBLANK(education[[#This Row],[total_children]]),SUM(education[[#This Row],[calc_boys]],education[[#This Row],[calc_girls]]),education[[#This Row],[total_children]])</f>
        <v>120</v>
      </c>
      <c r="AF196" s="1">
        <f>IF(ISBLANK(education[[#This Row],[total_pwd]]),SUM(education[[#This Row],[total_pwd_men]],education[[#This Row],[total_pwd_women]]),education[[#This Row],[total_pwd]])</f>
        <v>0</v>
      </c>
      <c r="AG196" s="1">
        <f>IF(ISBLANK(education[[#This Row],[total_adults]]),SUM(education[[#This Row],[total_men]],education[[#This Row],[total_women]]),education[[#This Row],[total_adults]])</f>
        <v>0</v>
      </c>
      <c r="AH196" s="1">
        <f>IF(ISBLANK(education[[#This Row],[total_beneficiaries_reached]]),SUM(education[[#This Row],[calc_children]],education[[#This Row],[calc_adults]]),education[[#This Row],[total_beneficiaries_reached]])</f>
        <v>120</v>
      </c>
      <c r="AI196" s="49" t="str">
        <f ca="1">IF(B196="","",OFFSET(table_admin1[[#Headers],[ADM1_PT]],MATCH(B196,admin1,0),1))</f>
        <v>MZ01</v>
      </c>
      <c r="AJ196" s="49" t="str">
        <f t="shared" ca="1" si="6"/>
        <v>MZ0116</v>
      </c>
      <c r="AK196" s="49" t="str">
        <f t="shared" ca="1" si="7"/>
        <v>MZ011602</v>
      </c>
    </row>
    <row r="197" spans="1:37" x14ac:dyDescent="0.2">
      <c r="A197" s="58">
        <v>45323</v>
      </c>
      <c r="B197" s="49" t="s">
        <v>120</v>
      </c>
      <c r="C197" s="49" t="s">
        <v>248</v>
      </c>
      <c r="D197" s="49" t="s">
        <v>248</v>
      </c>
      <c r="E197" s="49" t="s">
        <v>1466</v>
      </c>
      <c r="F197" s="49" t="s">
        <v>115</v>
      </c>
      <c r="G197" s="49" t="s">
        <v>122</v>
      </c>
      <c r="H197" s="49" t="s">
        <v>117</v>
      </c>
      <c r="I197" s="49" t="s">
        <v>118</v>
      </c>
      <c r="J197" s="49" t="s">
        <v>1335</v>
      </c>
      <c r="K197" s="49" t="s">
        <v>119</v>
      </c>
      <c r="R197" s="49">
        <v>46</v>
      </c>
      <c r="S197" s="49">
        <v>68</v>
      </c>
      <c r="U197" s="49">
        <v>0</v>
      </c>
      <c r="V197" s="49">
        <v>0</v>
      </c>
      <c r="X197" s="49">
        <v>0</v>
      </c>
      <c r="Y197" s="49">
        <v>0</v>
      </c>
      <c r="AA197" s="49">
        <v>114</v>
      </c>
      <c r="AC197" s="1">
        <f>IF(ISBLANK(education[[#This Row],[total_boys]]),SUM(education[[#This Row],[boys_0-5_reached]],education[[#This Row],[boys_6-12_reached]],education[[#This Row],[boys_13-18_reached]]),education[[#This Row],[total_boys]])</f>
        <v>46</v>
      </c>
      <c r="AD197" s="1">
        <f>IF(ISBLANK(education[[#This Row],[total_girls]]),SUM(education[[#This Row],[girls_0-5_reached]],education[[#This Row],[girls_6-12_reached]],education[[#This Row],[girls_13-18_reached]]),education[[#This Row],[total_girls]])</f>
        <v>68</v>
      </c>
      <c r="AE197" s="1">
        <f>IF(ISBLANK(education[[#This Row],[total_children]]),SUM(education[[#This Row],[calc_boys]],education[[#This Row],[calc_girls]]),education[[#This Row],[total_children]])</f>
        <v>114</v>
      </c>
      <c r="AF197" s="1">
        <f>IF(ISBLANK(education[[#This Row],[total_pwd]]),SUM(education[[#This Row],[total_pwd_men]],education[[#This Row],[total_pwd_women]]),education[[#This Row],[total_pwd]])</f>
        <v>0</v>
      </c>
      <c r="AG197" s="1">
        <f>IF(ISBLANK(education[[#This Row],[total_adults]]),SUM(education[[#This Row],[total_men]],education[[#This Row],[total_women]]),education[[#This Row],[total_adults]])</f>
        <v>0</v>
      </c>
      <c r="AH197" s="1">
        <f>IF(ISBLANK(education[[#This Row],[total_beneficiaries_reached]]),SUM(education[[#This Row],[calc_children]],education[[#This Row],[calc_adults]]),education[[#This Row],[total_beneficiaries_reached]])</f>
        <v>114</v>
      </c>
      <c r="AI197" s="49" t="str">
        <f ca="1">IF(B197="","",OFFSET(table_admin1[[#Headers],[ADM1_PT]],MATCH(B197,admin1,0),1))</f>
        <v>MZ01</v>
      </c>
      <c r="AJ197" s="49" t="str">
        <f t="shared" ca="1" si="6"/>
        <v>MZ0116</v>
      </c>
      <c r="AK197" s="49" t="str">
        <f t="shared" ca="1" si="7"/>
        <v>MZ011602</v>
      </c>
    </row>
    <row r="198" spans="1:37" x14ac:dyDescent="0.2">
      <c r="A198" s="58">
        <v>45323</v>
      </c>
      <c r="B198" s="49" t="s">
        <v>120</v>
      </c>
      <c r="C198" s="49" t="s">
        <v>248</v>
      </c>
      <c r="D198" s="49" t="s">
        <v>248</v>
      </c>
      <c r="E198" s="49" t="s">
        <v>1467</v>
      </c>
      <c r="F198" s="49" t="s">
        <v>115</v>
      </c>
      <c r="G198" s="49" t="s">
        <v>122</v>
      </c>
      <c r="H198" s="49" t="s">
        <v>117</v>
      </c>
      <c r="I198" s="49" t="s">
        <v>118</v>
      </c>
      <c r="J198" s="49" t="s">
        <v>1335</v>
      </c>
      <c r="K198" s="49" t="s">
        <v>119</v>
      </c>
      <c r="R198" s="49">
        <v>52</v>
      </c>
      <c r="S198" s="49">
        <v>78</v>
      </c>
      <c r="U198" s="49">
        <v>0</v>
      </c>
      <c r="V198" s="49">
        <v>0</v>
      </c>
      <c r="X198" s="49">
        <v>0</v>
      </c>
      <c r="Y198" s="49">
        <v>0</v>
      </c>
      <c r="AA198" s="49">
        <v>130</v>
      </c>
      <c r="AC198" s="1">
        <f>IF(ISBLANK(education[[#This Row],[total_boys]]),SUM(education[[#This Row],[boys_0-5_reached]],education[[#This Row],[boys_6-12_reached]],education[[#This Row],[boys_13-18_reached]]),education[[#This Row],[total_boys]])</f>
        <v>52</v>
      </c>
      <c r="AD198" s="1">
        <f>IF(ISBLANK(education[[#This Row],[total_girls]]),SUM(education[[#This Row],[girls_0-5_reached]],education[[#This Row],[girls_6-12_reached]],education[[#This Row],[girls_13-18_reached]]),education[[#This Row],[total_girls]])</f>
        <v>78</v>
      </c>
      <c r="AE198" s="1">
        <f>IF(ISBLANK(education[[#This Row],[total_children]]),SUM(education[[#This Row],[calc_boys]],education[[#This Row],[calc_girls]]),education[[#This Row],[total_children]])</f>
        <v>130</v>
      </c>
      <c r="AF198" s="1">
        <f>IF(ISBLANK(education[[#This Row],[total_pwd]]),SUM(education[[#This Row],[total_pwd_men]],education[[#This Row],[total_pwd_women]]),education[[#This Row],[total_pwd]])</f>
        <v>0</v>
      </c>
      <c r="AG198" s="1">
        <f>IF(ISBLANK(education[[#This Row],[total_adults]]),SUM(education[[#This Row],[total_men]],education[[#This Row],[total_women]]),education[[#This Row],[total_adults]])</f>
        <v>0</v>
      </c>
      <c r="AH198" s="1">
        <f>IF(ISBLANK(education[[#This Row],[total_beneficiaries_reached]]),SUM(education[[#This Row],[calc_children]],education[[#This Row],[calc_adults]]),education[[#This Row],[total_beneficiaries_reached]])</f>
        <v>130</v>
      </c>
      <c r="AI198" s="49" t="str">
        <f ca="1">IF(B198="","",OFFSET(table_admin1[[#Headers],[ADM1_PT]],MATCH(B198,admin1,0),1))</f>
        <v>MZ01</v>
      </c>
      <c r="AJ198" s="49" t="str">
        <f t="shared" ca="1" si="6"/>
        <v>MZ0116</v>
      </c>
      <c r="AK198" s="49" t="str">
        <f t="shared" ca="1" si="7"/>
        <v>MZ011602</v>
      </c>
    </row>
    <row r="199" spans="1:37" x14ac:dyDescent="0.2">
      <c r="A199" s="58">
        <v>45323</v>
      </c>
      <c r="B199" s="49" t="s">
        <v>120</v>
      </c>
      <c r="C199" s="49" t="s">
        <v>248</v>
      </c>
      <c r="D199" s="49" t="s">
        <v>248</v>
      </c>
      <c r="E199" s="49" t="s">
        <v>1468</v>
      </c>
      <c r="F199" s="49" t="s">
        <v>115</v>
      </c>
      <c r="G199" s="49" t="s">
        <v>122</v>
      </c>
      <c r="H199" s="49" t="s">
        <v>117</v>
      </c>
      <c r="I199" s="49" t="s">
        <v>118</v>
      </c>
      <c r="J199" s="49" t="s">
        <v>1335</v>
      </c>
      <c r="K199" s="49" t="s">
        <v>119</v>
      </c>
      <c r="R199" s="49">
        <v>56</v>
      </c>
      <c r="S199" s="49">
        <v>84</v>
      </c>
      <c r="U199" s="49">
        <v>0</v>
      </c>
      <c r="V199" s="49">
        <v>0</v>
      </c>
      <c r="X199" s="49">
        <v>0</v>
      </c>
      <c r="Y199" s="49">
        <v>0</v>
      </c>
      <c r="AA199" s="49">
        <v>140</v>
      </c>
      <c r="AC199" s="1">
        <f>IF(ISBLANK(education[[#This Row],[total_boys]]),SUM(education[[#This Row],[boys_0-5_reached]],education[[#This Row],[boys_6-12_reached]],education[[#This Row],[boys_13-18_reached]]),education[[#This Row],[total_boys]])</f>
        <v>56</v>
      </c>
      <c r="AD199" s="1">
        <f>IF(ISBLANK(education[[#This Row],[total_girls]]),SUM(education[[#This Row],[girls_0-5_reached]],education[[#This Row],[girls_6-12_reached]],education[[#This Row],[girls_13-18_reached]]),education[[#This Row],[total_girls]])</f>
        <v>84</v>
      </c>
      <c r="AE199" s="1">
        <f>IF(ISBLANK(education[[#This Row],[total_children]]),SUM(education[[#This Row],[calc_boys]],education[[#This Row],[calc_girls]]),education[[#This Row],[total_children]])</f>
        <v>140</v>
      </c>
      <c r="AF199" s="1">
        <f>IF(ISBLANK(education[[#This Row],[total_pwd]]),SUM(education[[#This Row],[total_pwd_men]],education[[#This Row],[total_pwd_women]]),education[[#This Row],[total_pwd]])</f>
        <v>0</v>
      </c>
      <c r="AG199" s="1">
        <f>IF(ISBLANK(education[[#This Row],[total_adults]]),SUM(education[[#This Row],[total_men]],education[[#This Row],[total_women]]),education[[#This Row],[total_adults]])</f>
        <v>0</v>
      </c>
      <c r="AH199" s="1">
        <f>IF(ISBLANK(education[[#This Row],[total_beneficiaries_reached]]),SUM(education[[#This Row],[calc_children]],education[[#This Row],[calc_adults]]),education[[#This Row],[total_beneficiaries_reached]])</f>
        <v>140</v>
      </c>
      <c r="AI199" s="49" t="str">
        <f ca="1">IF(B199="","",OFFSET(table_admin1[[#Headers],[ADM1_PT]],MATCH(B199,admin1,0),1))</f>
        <v>MZ01</v>
      </c>
      <c r="AJ199" s="49" t="str">
        <f t="shared" ref="AJ199:AJ262" ca="1" si="8">IF(C199="","",INDEX(admin2_pcode,MATCH(C199,OFFSET(admin2_start,MATCH(AI199,admin1_linked_pcode,0),0,COUNTIF(admin1_linked_pcode,AI199)),0)+MATCH(AI199,admin1_linked_pcode,0)-1))</f>
        <v>MZ0116</v>
      </c>
      <c r="AK199" s="49" t="str">
        <f t="shared" ref="AK199:AK262" ca="1" si="9">IF(D199="","",INDEX(admin3_pcode,MATCH(D199,OFFSET(admin3_start,MATCH(AJ199,admin2_linked_pcode,0),0,COUNTIF(admin2_linked_pcode,AJ199)),0)+MATCH(AJ199,admin2_linked_pcode,0)-1))</f>
        <v>MZ011602</v>
      </c>
    </row>
    <row r="200" spans="1:37" x14ac:dyDescent="0.2">
      <c r="A200" s="58">
        <v>45323</v>
      </c>
      <c r="B200" s="49" t="s">
        <v>120</v>
      </c>
      <c r="C200" s="49" t="s">
        <v>248</v>
      </c>
      <c r="D200" s="49" t="s">
        <v>248</v>
      </c>
      <c r="E200" s="49" t="s">
        <v>1469</v>
      </c>
      <c r="F200" s="49" t="s">
        <v>115</v>
      </c>
      <c r="G200" s="49" t="s">
        <v>122</v>
      </c>
      <c r="H200" s="49" t="s">
        <v>117</v>
      </c>
      <c r="I200" s="49" t="s">
        <v>118</v>
      </c>
      <c r="J200" s="49" t="s">
        <v>1335</v>
      </c>
      <c r="K200" s="49" t="s">
        <v>119</v>
      </c>
      <c r="R200" s="49">
        <v>92</v>
      </c>
      <c r="S200" s="49">
        <v>139</v>
      </c>
      <c r="U200" s="49">
        <v>0</v>
      </c>
      <c r="V200" s="49">
        <v>0</v>
      </c>
      <c r="X200" s="49">
        <v>0</v>
      </c>
      <c r="Y200" s="49">
        <v>0</v>
      </c>
      <c r="AA200" s="49">
        <v>231</v>
      </c>
      <c r="AC200" s="1">
        <f>IF(ISBLANK(education[[#This Row],[total_boys]]),SUM(education[[#This Row],[boys_0-5_reached]],education[[#This Row],[boys_6-12_reached]],education[[#This Row],[boys_13-18_reached]]),education[[#This Row],[total_boys]])</f>
        <v>92</v>
      </c>
      <c r="AD200" s="1">
        <f>IF(ISBLANK(education[[#This Row],[total_girls]]),SUM(education[[#This Row],[girls_0-5_reached]],education[[#This Row],[girls_6-12_reached]],education[[#This Row],[girls_13-18_reached]]),education[[#This Row],[total_girls]])</f>
        <v>139</v>
      </c>
      <c r="AE200" s="1">
        <f>IF(ISBLANK(education[[#This Row],[total_children]]),SUM(education[[#This Row],[calc_boys]],education[[#This Row],[calc_girls]]),education[[#This Row],[total_children]])</f>
        <v>231</v>
      </c>
      <c r="AF200" s="1">
        <f>IF(ISBLANK(education[[#This Row],[total_pwd]]),SUM(education[[#This Row],[total_pwd_men]],education[[#This Row],[total_pwd_women]]),education[[#This Row],[total_pwd]])</f>
        <v>0</v>
      </c>
      <c r="AG200" s="1">
        <f>IF(ISBLANK(education[[#This Row],[total_adults]]),SUM(education[[#This Row],[total_men]],education[[#This Row],[total_women]]),education[[#This Row],[total_adults]])</f>
        <v>0</v>
      </c>
      <c r="AH200" s="1">
        <f>IF(ISBLANK(education[[#This Row],[total_beneficiaries_reached]]),SUM(education[[#This Row],[calc_children]],education[[#This Row],[calc_adults]]),education[[#This Row],[total_beneficiaries_reached]])</f>
        <v>231</v>
      </c>
      <c r="AI200" s="49" t="str">
        <f ca="1">IF(B200="","",OFFSET(table_admin1[[#Headers],[ADM1_PT]],MATCH(B200,admin1,0),1))</f>
        <v>MZ01</v>
      </c>
      <c r="AJ200" s="49" t="str">
        <f t="shared" ca="1" si="8"/>
        <v>MZ0116</v>
      </c>
      <c r="AK200" s="49" t="str">
        <f t="shared" ca="1" si="9"/>
        <v>MZ011602</v>
      </c>
    </row>
    <row r="201" spans="1:37" x14ac:dyDescent="0.2">
      <c r="A201" s="58">
        <v>45323</v>
      </c>
      <c r="B201" s="49" t="s">
        <v>120</v>
      </c>
      <c r="C201" s="49" t="s">
        <v>248</v>
      </c>
      <c r="D201" s="49" t="s">
        <v>248</v>
      </c>
      <c r="E201" s="49" t="s">
        <v>1470</v>
      </c>
      <c r="F201" s="49" t="s">
        <v>115</v>
      </c>
      <c r="G201" s="49" t="s">
        <v>122</v>
      </c>
      <c r="H201" s="49" t="s">
        <v>117</v>
      </c>
      <c r="I201" s="49" t="s">
        <v>118</v>
      </c>
      <c r="J201" s="49" t="s">
        <v>1335</v>
      </c>
      <c r="K201" s="49" t="s">
        <v>119</v>
      </c>
      <c r="R201" s="49">
        <v>88</v>
      </c>
      <c r="S201" s="49">
        <v>131</v>
      </c>
      <c r="U201" s="49">
        <v>0</v>
      </c>
      <c r="V201" s="49">
        <v>0</v>
      </c>
      <c r="X201" s="49">
        <v>0</v>
      </c>
      <c r="Y201" s="49">
        <v>0</v>
      </c>
      <c r="AA201" s="49">
        <v>219</v>
      </c>
      <c r="AC201" s="1">
        <f>IF(ISBLANK(education[[#This Row],[total_boys]]),SUM(education[[#This Row],[boys_0-5_reached]],education[[#This Row],[boys_6-12_reached]],education[[#This Row],[boys_13-18_reached]]),education[[#This Row],[total_boys]])</f>
        <v>88</v>
      </c>
      <c r="AD201" s="1">
        <f>IF(ISBLANK(education[[#This Row],[total_girls]]),SUM(education[[#This Row],[girls_0-5_reached]],education[[#This Row],[girls_6-12_reached]],education[[#This Row],[girls_13-18_reached]]),education[[#This Row],[total_girls]])</f>
        <v>131</v>
      </c>
      <c r="AE201" s="1">
        <f>IF(ISBLANK(education[[#This Row],[total_children]]),SUM(education[[#This Row],[calc_boys]],education[[#This Row],[calc_girls]]),education[[#This Row],[total_children]])</f>
        <v>219</v>
      </c>
      <c r="AF201" s="1">
        <f>IF(ISBLANK(education[[#This Row],[total_pwd]]),SUM(education[[#This Row],[total_pwd_men]],education[[#This Row],[total_pwd_women]]),education[[#This Row],[total_pwd]])</f>
        <v>0</v>
      </c>
      <c r="AG201" s="1">
        <f>IF(ISBLANK(education[[#This Row],[total_adults]]),SUM(education[[#This Row],[total_men]],education[[#This Row],[total_women]]),education[[#This Row],[total_adults]])</f>
        <v>0</v>
      </c>
      <c r="AH201" s="1">
        <f>IF(ISBLANK(education[[#This Row],[total_beneficiaries_reached]]),SUM(education[[#This Row],[calc_children]],education[[#This Row],[calc_adults]]),education[[#This Row],[total_beneficiaries_reached]])</f>
        <v>219</v>
      </c>
      <c r="AI201" s="49" t="str">
        <f ca="1">IF(B201="","",OFFSET(table_admin1[[#Headers],[ADM1_PT]],MATCH(B201,admin1,0),1))</f>
        <v>MZ01</v>
      </c>
      <c r="AJ201" s="49" t="str">
        <f t="shared" ca="1" si="8"/>
        <v>MZ0116</v>
      </c>
      <c r="AK201" s="49" t="str">
        <f t="shared" ca="1" si="9"/>
        <v>MZ011602</v>
      </c>
    </row>
    <row r="202" spans="1:37" x14ac:dyDescent="0.2">
      <c r="A202" s="58">
        <v>45323</v>
      </c>
      <c r="B202" s="49" t="s">
        <v>120</v>
      </c>
      <c r="C202" s="49" t="s">
        <v>248</v>
      </c>
      <c r="D202" s="49" t="s">
        <v>248</v>
      </c>
      <c r="E202" s="49" t="s">
        <v>1471</v>
      </c>
      <c r="F202" s="49" t="s">
        <v>115</v>
      </c>
      <c r="G202" s="49" t="s">
        <v>122</v>
      </c>
      <c r="H202" s="49" t="s">
        <v>117</v>
      </c>
      <c r="I202" s="49" t="s">
        <v>118</v>
      </c>
      <c r="J202" s="49" t="s">
        <v>1335</v>
      </c>
      <c r="K202" s="49" t="s">
        <v>119</v>
      </c>
      <c r="R202" s="49">
        <v>39</v>
      </c>
      <c r="S202" s="49">
        <v>59</v>
      </c>
      <c r="U202" s="49">
        <v>0</v>
      </c>
      <c r="V202" s="49">
        <v>0</v>
      </c>
      <c r="X202" s="49">
        <v>0</v>
      </c>
      <c r="Y202" s="49">
        <v>0</v>
      </c>
      <c r="AA202" s="49">
        <v>98</v>
      </c>
      <c r="AC202" s="1">
        <f>IF(ISBLANK(education[[#This Row],[total_boys]]),SUM(education[[#This Row],[boys_0-5_reached]],education[[#This Row],[boys_6-12_reached]],education[[#This Row],[boys_13-18_reached]]),education[[#This Row],[total_boys]])</f>
        <v>39</v>
      </c>
      <c r="AD202" s="1">
        <f>IF(ISBLANK(education[[#This Row],[total_girls]]),SUM(education[[#This Row],[girls_0-5_reached]],education[[#This Row],[girls_6-12_reached]],education[[#This Row],[girls_13-18_reached]]),education[[#This Row],[total_girls]])</f>
        <v>59</v>
      </c>
      <c r="AE202" s="1">
        <f>IF(ISBLANK(education[[#This Row],[total_children]]),SUM(education[[#This Row],[calc_boys]],education[[#This Row],[calc_girls]]),education[[#This Row],[total_children]])</f>
        <v>98</v>
      </c>
      <c r="AF202" s="1">
        <f>IF(ISBLANK(education[[#This Row],[total_pwd]]),SUM(education[[#This Row],[total_pwd_men]],education[[#This Row],[total_pwd_women]]),education[[#This Row],[total_pwd]])</f>
        <v>0</v>
      </c>
      <c r="AG202" s="1">
        <f>IF(ISBLANK(education[[#This Row],[total_adults]]),SUM(education[[#This Row],[total_men]],education[[#This Row],[total_women]]),education[[#This Row],[total_adults]])</f>
        <v>0</v>
      </c>
      <c r="AH202" s="1">
        <f>IF(ISBLANK(education[[#This Row],[total_beneficiaries_reached]]),SUM(education[[#This Row],[calc_children]],education[[#This Row],[calc_adults]]),education[[#This Row],[total_beneficiaries_reached]])</f>
        <v>98</v>
      </c>
      <c r="AI202" s="49" t="str">
        <f ca="1">IF(B202="","",OFFSET(table_admin1[[#Headers],[ADM1_PT]],MATCH(B202,admin1,0),1))</f>
        <v>MZ01</v>
      </c>
      <c r="AJ202" s="49" t="str">
        <f t="shared" ca="1" si="8"/>
        <v>MZ0116</v>
      </c>
      <c r="AK202" s="49" t="str">
        <f t="shared" ca="1" si="9"/>
        <v>MZ011602</v>
      </c>
    </row>
    <row r="203" spans="1:37" x14ac:dyDescent="0.2">
      <c r="A203" s="58">
        <v>45323</v>
      </c>
      <c r="B203" s="49" t="s">
        <v>209</v>
      </c>
      <c r="C203" s="49" t="s">
        <v>475</v>
      </c>
      <c r="D203" s="49" t="s">
        <v>475</v>
      </c>
      <c r="E203" s="49" t="s">
        <v>1349</v>
      </c>
      <c r="F203" s="49" t="s">
        <v>115</v>
      </c>
      <c r="G203" s="49" t="s">
        <v>122</v>
      </c>
      <c r="H203" s="49" t="s">
        <v>117</v>
      </c>
      <c r="I203" s="49" t="s">
        <v>124</v>
      </c>
      <c r="J203" s="49" t="s">
        <v>1350</v>
      </c>
      <c r="R203" s="49">
        <v>52</v>
      </c>
      <c r="S203" s="49">
        <v>52</v>
      </c>
      <c r="U203" s="49">
        <v>0</v>
      </c>
      <c r="V203" s="49">
        <v>0</v>
      </c>
      <c r="X203" s="49">
        <v>0</v>
      </c>
      <c r="Y203" s="49">
        <v>0</v>
      </c>
      <c r="AA203" s="49">
        <v>104</v>
      </c>
      <c r="AC203" s="1">
        <f>IF(ISBLANK(education[[#This Row],[total_boys]]),SUM(education[[#This Row],[boys_0-5_reached]],education[[#This Row],[boys_6-12_reached]],education[[#This Row],[boys_13-18_reached]]),education[[#This Row],[total_boys]])</f>
        <v>52</v>
      </c>
      <c r="AD203" s="1">
        <f>IF(ISBLANK(education[[#This Row],[total_girls]]),SUM(education[[#This Row],[girls_0-5_reached]],education[[#This Row],[girls_6-12_reached]],education[[#This Row],[girls_13-18_reached]]),education[[#This Row],[total_girls]])</f>
        <v>52</v>
      </c>
      <c r="AE203" s="1">
        <f>IF(ISBLANK(education[[#This Row],[total_children]]),SUM(education[[#This Row],[calc_boys]],education[[#This Row],[calc_girls]]),education[[#This Row],[total_children]])</f>
        <v>104</v>
      </c>
      <c r="AF203" s="1">
        <f>IF(ISBLANK(education[[#This Row],[total_pwd]]),SUM(education[[#This Row],[total_pwd_men]],education[[#This Row],[total_pwd_women]]),education[[#This Row],[total_pwd]])</f>
        <v>0</v>
      </c>
      <c r="AG203" s="1">
        <f>IF(ISBLANK(education[[#This Row],[total_adults]]),SUM(education[[#This Row],[total_men]],education[[#This Row],[total_women]]),education[[#This Row],[total_adults]])</f>
        <v>0</v>
      </c>
      <c r="AH203" s="1">
        <f>IF(ISBLANK(education[[#This Row],[total_beneficiaries_reached]]),SUM(education[[#This Row],[calc_children]],education[[#This Row],[calc_adults]]),education[[#This Row],[total_beneficiaries_reached]])</f>
        <v>104</v>
      </c>
      <c r="AI203" s="49" t="str">
        <f ca="1">IF(B203="","",OFFSET(table_admin1[[#Headers],[ADM1_PT]],MATCH(B203,admin1,0),1))</f>
        <v>MZ07</v>
      </c>
      <c r="AJ203" s="49" t="str">
        <f t="shared" ca="1" si="8"/>
        <v>MZ0711</v>
      </c>
      <c r="AK203" s="49" t="str">
        <f t="shared" ca="1" si="9"/>
        <v>MZ071104</v>
      </c>
    </row>
    <row r="204" spans="1:37" x14ac:dyDescent="0.2">
      <c r="A204" s="58">
        <v>45323</v>
      </c>
      <c r="B204" s="49" t="s">
        <v>209</v>
      </c>
      <c r="C204" s="49" t="s">
        <v>475</v>
      </c>
      <c r="D204" s="49" t="s">
        <v>475</v>
      </c>
      <c r="E204" s="49" t="s">
        <v>1356</v>
      </c>
      <c r="F204" s="49" t="s">
        <v>115</v>
      </c>
      <c r="G204" s="49" t="s">
        <v>122</v>
      </c>
      <c r="H204" s="49" t="s">
        <v>117</v>
      </c>
      <c r="I204" s="49" t="s">
        <v>124</v>
      </c>
      <c r="J204" s="49" t="s">
        <v>1350</v>
      </c>
      <c r="R204" s="49">
        <v>27</v>
      </c>
      <c r="S204" s="49">
        <v>24</v>
      </c>
      <c r="U204" s="49">
        <v>0</v>
      </c>
      <c r="V204" s="49">
        <v>0</v>
      </c>
      <c r="X204" s="49">
        <v>0</v>
      </c>
      <c r="Y204" s="49">
        <v>0</v>
      </c>
      <c r="AA204" s="49">
        <v>51</v>
      </c>
      <c r="AC204" s="1">
        <f>IF(ISBLANK(education[[#This Row],[total_boys]]),SUM(education[[#This Row],[boys_0-5_reached]],education[[#This Row],[boys_6-12_reached]],education[[#This Row],[boys_13-18_reached]]),education[[#This Row],[total_boys]])</f>
        <v>27</v>
      </c>
      <c r="AD204" s="1">
        <f>IF(ISBLANK(education[[#This Row],[total_girls]]),SUM(education[[#This Row],[girls_0-5_reached]],education[[#This Row],[girls_6-12_reached]],education[[#This Row],[girls_13-18_reached]]),education[[#This Row],[total_girls]])</f>
        <v>24</v>
      </c>
      <c r="AE204" s="1">
        <f>IF(ISBLANK(education[[#This Row],[total_children]]),SUM(education[[#This Row],[calc_boys]],education[[#This Row],[calc_girls]]),education[[#This Row],[total_children]])</f>
        <v>51</v>
      </c>
      <c r="AF204" s="1">
        <f>IF(ISBLANK(education[[#This Row],[total_pwd]]),SUM(education[[#This Row],[total_pwd_men]],education[[#This Row],[total_pwd_women]]),education[[#This Row],[total_pwd]])</f>
        <v>0</v>
      </c>
      <c r="AG204" s="1">
        <f>IF(ISBLANK(education[[#This Row],[total_adults]]),SUM(education[[#This Row],[total_men]],education[[#This Row],[total_women]]),education[[#This Row],[total_adults]])</f>
        <v>0</v>
      </c>
      <c r="AH204" s="1">
        <f>IF(ISBLANK(education[[#This Row],[total_beneficiaries_reached]]),SUM(education[[#This Row],[calc_children]],education[[#This Row],[calc_adults]]),education[[#This Row],[total_beneficiaries_reached]])</f>
        <v>51</v>
      </c>
      <c r="AI204" s="49" t="str">
        <f ca="1">IF(B204="","",OFFSET(table_admin1[[#Headers],[ADM1_PT]],MATCH(B204,admin1,0),1))</f>
        <v>MZ07</v>
      </c>
      <c r="AJ204" s="49" t="str">
        <f t="shared" ca="1" si="8"/>
        <v>MZ0711</v>
      </c>
      <c r="AK204" s="49" t="str">
        <f t="shared" ca="1" si="9"/>
        <v>MZ071104</v>
      </c>
    </row>
    <row r="205" spans="1:37" x14ac:dyDescent="0.2">
      <c r="A205" s="58">
        <v>45323</v>
      </c>
      <c r="B205" s="49" t="s">
        <v>209</v>
      </c>
      <c r="C205" s="49" t="s">
        <v>475</v>
      </c>
      <c r="D205" s="49" t="s">
        <v>475</v>
      </c>
      <c r="E205" s="49" t="s">
        <v>1357</v>
      </c>
      <c r="F205" s="49" t="s">
        <v>115</v>
      </c>
      <c r="G205" s="49" t="s">
        <v>122</v>
      </c>
      <c r="H205" s="49" t="s">
        <v>117</v>
      </c>
      <c r="I205" s="49" t="s">
        <v>124</v>
      </c>
      <c r="J205" s="49" t="s">
        <v>1350</v>
      </c>
      <c r="R205" s="49">
        <v>91</v>
      </c>
      <c r="S205" s="49">
        <v>103</v>
      </c>
      <c r="U205" s="49">
        <v>0</v>
      </c>
      <c r="V205" s="49">
        <v>0</v>
      </c>
      <c r="X205" s="49">
        <v>0</v>
      </c>
      <c r="Y205" s="49">
        <v>0</v>
      </c>
      <c r="AA205" s="49">
        <v>194</v>
      </c>
      <c r="AC205" s="1">
        <f>IF(ISBLANK(education[[#This Row],[total_boys]]),SUM(education[[#This Row],[boys_0-5_reached]],education[[#This Row],[boys_6-12_reached]],education[[#This Row],[boys_13-18_reached]]),education[[#This Row],[total_boys]])</f>
        <v>91</v>
      </c>
      <c r="AD205" s="1">
        <f>IF(ISBLANK(education[[#This Row],[total_girls]]),SUM(education[[#This Row],[girls_0-5_reached]],education[[#This Row],[girls_6-12_reached]],education[[#This Row],[girls_13-18_reached]]),education[[#This Row],[total_girls]])</f>
        <v>103</v>
      </c>
      <c r="AE205" s="1">
        <f>IF(ISBLANK(education[[#This Row],[total_children]]),SUM(education[[#This Row],[calc_boys]],education[[#This Row],[calc_girls]]),education[[#This Row],[total_children]])</f>
        <v>194</v>
      </c>
      <c r="AF205" s="1">
        <f>IF(ISBLANK(education[[#This Row],[total_pwd]]),SUM(education[[#This Row],[total_pwd_men]],education[[#This Row],[total_pwd_women]]),education[[#This Row],[total_pwd]])</f>
        <v>0</v>
      </c>
      <c r="AG205" s="1">
        <f>IF(ISBLANK(education[[#This Row],[total_adults]]),SUM(education[[#This Row],[total_men]],education[[#This Row],[total_women]]),education[[#This Row],[total_adults]])</f>
        <v>0</v>
      </c>
      <c r="AH205" s="1">
        <f>IF(ISBLANK(education[[#This Row],[total_beneficiaries_reached]]),SUM(education[[#This Row],[calc_children]],education[[#This Row],[calc_adults]]),education[[#This Row],[total_beneficiaries_reached]])</f>
        <v>194</v>
      </c>
      <c r="AI205" s="49" t="str">
        <f ca="1">IF(B205="","",OFFSET(table_admin1[[#Headers],[ADM1_PT]],MATCH(B205,admin1,0),1))</f>
        <v>MZ07</v>
      </c>
      <c r="AJ205" s="49" t="str">
        <f t="shared" ca="1" si="8"/>
        <v>MZ0711</v>
      </c>
      <c r="AK205" s="49" t="str">
        <f t="shared" ca="1" si="9"/>
        <v>MZ071104</v>
      </c>
    </row>
    <row r="206" spans="1:37" x14ac:dyDescent="0.2">
      <c r="A206" s="58">
        <v>45323</v>
      </c>
      <c r="B206" s="49" t="s">
        <v>209</v>
      </c>
      <c r="C206" s="49" t="s">
        <v>475</v>
      </c>
      <c r="D206" s="49" t="s">
        <v>475</v>
      </c>
      <c r="E206" s="49" t="s">
        <v>1358</v>
      </c>
      <c r="F206" s="49" t="s">
        <v>115</v>
      </c>
      <c r="G206" s="49" t="s">
        <v>122</v>
      </c>
      <c r="H206" s="49" t="s">
        <v>117</v>
      </c>
      <c r="I206" s="49" t="s">
        <v>124</v>
      </c>
      <c r="J206" s="49" t="s">
        <v>1350</v>
      </c>
      <c r="R206" s="49">
        <v>21</v>
      </c>
      <c r="S206" s="49">
        <v>31</v>
      </c>
      <c r="U206" s="49">
        <v>0</v>
      </c>
      <c r="V206" s="49">
        <v>0</v>
      </c>
      <c r="X206" s="49">
        <v>0</v>
      </c>
      <c r="Y206" s="49">
        <v>0</v>
      </c>
      <c r="AA206" s="49">
        <v>52</v>
      </c>
      <c r="AC206" s="1">
        <f>IF(ISBLANK(education[[#This Row],[total_boys]]),SUM(education[[#This Row],[boys_0-5_reached]],education[[#This Row],[boys_6-12_reached]],education[[#This Row],[boys_13-18_reached]]),education[[#This Row],[total_boys]])</f>
        <v>21</v>
      </c>
      <c r="AD206" s="1">
        <f>IF(ISBLANK(education[[#This Row],[total_girls]]),SUM(education[[#This Row],[girls_0-5_reached]],education[[#This Row],[girls_6-12_reached]],education[[#This Row],[girls_13-18_reached]]),education[[#This Row],[total_girls]])</f>
        <v>31</v>
      </c>
      <c r="AE206" s="1">
        <f>IF(ISBLANK(education[[#This Row],[total_children]]),SUM(education[[#This Row],[calc_boys]],education[[#This Row],[calc_girls]]),education[[#This Row],[total_children]])</f>
        <v>52</v>
      </c>
      <c r="AF206" s="1">
        <f>IF(ISBLANK(education[[#This Row],[total_pwd]]),SUM(education[[#This Row],[total_pwd_men]],education[[#This Row],[total_pwd_women]]),education[[#This Row],[total_pwd]])</f>
        <v>0</v>
      </c>
      <c r="AG206" s="1">
        <f>IF(ISBLANK(education[[#This Row],[total_adults]]),SUM(education[[#This Row],[total_men]],education[[#This Row],[total_women]]),education[[#This Row],[total_adults]])</f>
        <v>0</v>
      </c>
      <c r="AH206" s="1">
        <f>IF(ISBLANK(education[[#This Row],[total_beneficiaries_reached]]),SUM(education[[#This Row],[calc_children]],education[[#This Row],[calc_adults]]),education[[#This Row],[total_beneficiaries_reached]])</f>
        <v>52</v>
      </c>
      <c r="AI206" s="49" t="str">
        <f ca="1">IF(B206="","",OFFSET(table_admin1[[#Headers],[ADM1_PT]],MATCH(B206,admin1,0),1))</f>
        <v>MZ07</v>
      </c>
      <c r="AJ206" s="49" t="str">
        <f t="shared" ca="1" si="8"/>
        <v>MZ0711</v>
      </c>
      <c r="AK206" s="49" t="str">
        <f t="shared" ca="1" si="9"/>
        <v>MZ071104</v>
      </c>
    </row>
    <row r="207" spans="1:37" x14ac:dyDescent="0.2">
      <c r="A207" s="58">
        <v>45323</v>
      </c>
      <c r="B207" s="49" t="s">
        <v>209</v>
      </c>
      <c r="C207" s="49" t="s">
        <v>475</v>
      </c>
      <c r="D207" s="49" t="s">
        <v>475</v>
      </c>
      <c r="E207" s="49" t="s">
        <v>1359</v>
      </c>
      <c r="F207" s="49" t="s">
        <v>115</v>
      </c>
      <c r="G207" s="49" t="s">
        <v>122</v>
      </c>
      <c r="H207" s="49" t="s">
        <v>117</v>
      </c>
      <c r="I207" s="49" t="s">
        <v>124</v>
      </c>
      <c r="J207" s="49" t="s">
        <v>1350</v>
      </c>
      <c r="R207" s="49">
        <v>38</v>
      </c>
      <c r="S207" s="49">
        <v>45</v>
      </c>
      <c r="U207" s="49">
        <v>0</v>
      </c>
      <c r="V207" s="49">
        <v>0</v>
      </c>
      <c r="X207" s="49">
        <v>0</v>
      </c>
      <c r="Y207" s="49">
        <v>0</v>
      </c>
      <c r="AA207" s="49">
        <v>83</v>
      </c>
      <c r="AC207" s="1">
        <f>IF(ISBLANK(education[[#This Row],[total_boys]]),SUM(education[[#This Row],[boys_0-5_reached]],education[[#This Row],[boys_6-12_reached]],education[[#This Row],[boys_13-18_reached]]),education[[#This Row],[total_boys]])</f>
        <v>38</v>
      </c>
      <c r="AD207" s="1">
        <f>IF(ISBLANK(education[[#This Row],[total_girls]]),SUM(education[[#This Row],[girls_0-5_reached]],education[[#This Row],[girls_6-12_reached]],education[[#This Row],[girls_13-18_reached]]),education[[#This Row],[total_girls]])</f>
        <v>45</v>
      </c>
      <c r="AE207" s="1">
        <f>IF(ISBLANK(education[[#This Row],[total_children]]),SUM(education[[#This Row],[calc_boys]],education[[#This Row],[calc_girls]]),education[[#This Row],[total_children]])</f>
        <v>83</v>
      </c>
      <c r="AF207" s="1">
        <f>IF(ISBLANK(education[[#This Row],[total_pwd]]),SUM(education[[#This Row],[total_pwd_men]],education[[#This Row],[total_pwd_women]]),education[[#This Row],[total_pwd]])</f>
        <v>0</v>
      </c>
      <c r="AG207" s="1">
        <f>IF(ISBLANK(education[[#This Row],[total_adults]]),SUM(education[[#This Row],[total_men]],education[[#This Row],[total_women]]),education[[#This Row],[total_adults]])</f>
        <v>0</v>
      </c>
      <c r="AH207" s="1">
        <f>IF(ISBLANK(education[[#This Row],[total_beneficiaries_reached]]),SUM(education[[#This Row],[calc_children]],education[[#This Row],[calc_adults]]),education[[#This Row],[total_beneficiaries_reached]])</f>
        <v>83</v>
      </c>
      <c r="AI207" s="49" t="str">
        <f ca="1">IF(B207="","",OFFSET(table_admin1[[#Headers],[ADM1_PT]],MATCH(B207,admin1,0),1))</f>
        <v>MZ07</v>
      </c>
      <c r="AJ207" s="49" t="str">
        <f t="shared" ca="1" si="8"/>
        <v>MZ0711</v>
      </c>
      <c r="AK207" s="49" t="str">
        <f t="shared" ca="1" si="9"/>
        <v>MZ071104</v>
      </c>
    </row>
    <row r="208" spans="1:37" x14ac:dyDescent="0.2">
      <c r="A208" s="58">
        <v>45323</v>
      </c>
      <c r="B208" s="49" t="s">
        <v>209</v>
      </c>
      <c r="C208" s="49" t="s">
        <v>475</v>
      </c>
      <c r="D208" s="49" t="s">
        <v>475</v>
      </c>
      <c r="E208" s="49" t="s">
        <v>1361</v>
      </c>
      <c r="F208" s="49" t="s">
        <v>115</v>
      </c>
      <c r="G208" s="49" t="s">
        <v>122</v>
      </c>
      <c r="H208" s="49" t="s">
        <v>117</v>
      </c>
      <c r="I208" s="49" t="s">
        <v>124</v>
      </c>
      <c r="J208" s="49" t="s">
        <v>1350</v>
      </c>
      <c r="R208" s="49">
        <v>61</v>
      </c>
      <c r="S208" s="49">
        <v>43</v>
      </c>
      <c r="U208" s="49">
        <v>0</v>
      </c>
      <c r="V208" s="49">
        <v>0</v>
      </c>
      <c r="X208" s="49">
        <v>0</v>
      </c>
      <c r="Y208" s="49">
        <v>0</v>
      </c>
      <c r="AA208" s="49">
        <v>104</v>
      </c>
      <c r="AC208" s="1">
        <f>IF(ISBLANK(education[[#This Row],[total_boys]]),SUM(education[[#This Row],[boys_0-5_reached]],education[[#This Row],[boys_6-12_reached]],education[[#This Row],[boys_13-18_reached]]),education[[#This Row],[total_boys]])</f>
        <v>61</v>
      </c>
      <c r="AD208" s="1">
        <f>IF(ISBLANK(education[[#This Row],[total_girls]]),SUM(education[[#This Row],[girls_0-5_reached]],education[[#This Row],[girls_6-12_reached]],education[[#This Row],[girls_13-18_reached]]),education[[#This Row],[total_girls]])</f>
        <v>43</v>
      </c>
      <c r="AE208" s="1">
        <f>IF(ISBLANK(education[[#This Row],[total_children]]),SUM(education[[#This Row],[calc_boys]],education[[#This Row],[calc_girls]]),education[[#This Row],[total_children]])</f>
        <v>104</v>
      </c>
      <c r="AF208" s="1">
        <f>IF(ISBLANK(education[[#This Row],[total_pwd]]),SUM(education[[#This Row],[total_pwd_men]],education[[#This Row],[total_pwd_women]]),education[[#This Row],[total_pwd]])</f>
        <v>0</v>
      </c>
      <c r="AG208" s="1">
        <f>IF(ISBLANK(education[[#This Row],[total_adults]]),SUM(education[[#This Row],[total_men]],education[[#This Row],[total_women]]),education[[#This Row],[total_adults]])</f>
        <v>0</v>
      </c>
      <c r="AH208" s="1">
        <f>IF(ISBLANK(education[[#This Row],[total_beneficiaries_reached]]),SUM(education[[#This Row],[calc_children]],education[[#This Row],[calc_adults]]),education[[#This Row],[total_beneficiaries_reached]])</f>
        <v>104</v>
      </c>
      <c r="AI208" s="49" t="str">
        <f ca="1">IF(B208="","",OFFSET(table_admin1[[#Headers],[ADM1_PT]],MATCH(B208,admin1,0),1))</f>
        <v>MZ07</v>
      </c>
      <c r="AJ208" s="49" t="str">
        <f t="shared" ca="1" si="8"/>
        <v>MZ0711</v>
      </c>
      <c r="AK208" s="49" t="str">
        <f t="shared" ca="1" si="9"/>
        <v>MZ071104</v>
      </c>
    </row>
    <row r="209" spans="1:37" x14ac:dyDescent="0.2">
      <c r="A209" s="58">
        <v>45323</v>
      </c>
      <c r="B209" s="49" t="s">
        <v>209</v>
      </c>
      <c r="C209" s="49" t="s">
        <v>475</v>
      </c>
      <c r="D209" s="49" t="s">
        <v>475</v>
      </c>
      <c r="E209" s="49" t="s">
        <v>1365</v>
      </c>
      <c r="F209" s="49" t="s">
        <v>115</v>
      </c>
      <c r="G209" s="49" t="s">
        <v>122</v>
      </c>
      <c r="H209" s="49" t="s">
        <v>117</v>
      </c>
      <c r="I209" s="49" t="s">
        <v>124</v>
      </c>
      <c r="J209" s="49" t="s">
        <v>1350</v>
      </c>
      <c r="R209" s="49">
        <v>59</v>
      </c>
      <c r="S209" s="49">
        <v>79</v>
      </c>
      <c r="U209" s="49">
        <v>0</v>
      </c>
      <c r="V209" s="49">
        <v>0</v>
      </c>
      <c r="X209" s="49">
        <v>0</v>
      </c>
      <c r="Y209" s="49">
        <v>0</v>
      </c>
      <c r="AA209" s="49">
        <v>138</v>
      </c>
      <c r="AC209" s="1">
        <f>IF(ISBLANK(education[[#This Row],[total_boys]]),SUM(education[[#This Row],[boys_0-5_reached]],education[[#This Row],[boys_6-12_reached]],education[[#This Row],[boys_13-18_reached]]),education[[#This Row],[total_boys]])</f>
        <v>59</v>
      </c>
      <c r="AD209" s="1">
        <f>IF(ISBLANK(education[[#This Row],[total_girls]]),SUM(education[[#This Row],[girls_0-5_reached]],education[[#This Row],[girls_6-12_reached]],education[[#This Row],[girls_13-18_reached]]),education[[#This Row],[total_girls]])</f>
        <v>79</v>
      </c>
      <c r="AE209" s="1">
        <f>IF(ISBLANK(education[[#This Row],[total_children]]),SUM(education[[#This Row],[calc_boys]],education[[#This Row],[calc_girls]]),education[[#This Row],[total_children]])</f>
        <v>138</v>
      </c>
      <c r="AF209" s="1">
        <f>IF(ISBLANK(education[[#This Row],[total_pwd]]),SUM(education[[#This Row],[total_pwd_men]],education[[#This Row],[total_pwd_women]]),education[[#This Row],[total_pwd]])</f>
        <v>0</v>
      </c>
      <c r="AG209" s="1">
        <f>IF(ISBLANK(education[[#This Row],[total_adults]]),SUM(education[[#This Row],[total_men]],education[[#This Row],[total_women]]),education[[#This Row],[total_adults]])</f>
        <v>0</v>
      </c>
      <c r="AH209" s="1">
        <f>IF(ISBLANK(education[[#This Row],[total_beneficiaries_reached]]),SUM(education[[#This Row],[calc_children]],education[[#This Row],[calc_adults]]),education[[#This Row],[total_beneficiaries_reached]])</f>
        <v>138</v>
      </c>
      <c r="AI209" s="49" t="str">
        <f ca="1">IF(B209="","",OFFSET(table_admin1[[#Headers],[ADM1_PT]],MATCH(B209,admin1,0),1))</f>
        <v>MZ07</v>
      </c>
      <c r="AJ209" s="49" t="str">
        <f t="shared" ca="1" si="8"/>
        <v>MZ0711</v>
      </c>
      <c r="AK209" s="49" t="str">
        <f t="shared" ca="1" si="9"/>
        <v>MZ071104</v>
      </c>
    </row>
    <row r="210" spans="1:37" x14ac:dyDescent="0.2">
      <c r="A210" s="58">
        <v>45352</v>
      </c>
      <c r="B210" s="49" t="s">
        <v>120</v>
      </c>
      <c r="C210" s="49" t="s">
        <v>127</v>
      </c>
      <c r="D210" s="49" t="s">
        <v>127</v>
      </c>
      <c r="E210" s="49" t="s">
        <v>1472</v>
      </c>
      <c r="F210" s="49" t="s">
        <v>115</v>
      </c>
      <c r="G210" s="49" t="s">
        <v>122</v>
      </c>
      <c r="H210" s="49" t="s">
        <v>117</v>
      </c>
      <c r="I210" s="49" t="s">
        <v>118</v>
      </c>
      <c r="J210" s="49" t="s">
        <v>1335</v>
      </c>
      <c r="K210" s="49" t="s">
        <v>119</v>
      </c>
      <c r="R210" s="49">
        <v>475</v>
      </c>
      <c r="S210" s="49">
        <v>712</v>
      </c>
      <c r="U210" s="49">
        <v>0</v>
      </c>
      <c r="V210" s="49">
        <v>0</v>
      </c>
      <c r="X210" s="49">
        <v>0</v>
      </c>
      <c r="Y210" s="49">
        <v>0</v>
      </c>
      <c r="AA210" s="49">
        <v>1187</v>
      </c>
      <c r="AC210" s="1">
        <f>IF(ISBLANK(education[[#This Row],[total_boys]]),SUM(education[[#This Row],[boys_0-5_reached]],education[[#This Row],[boys_6-12_reached]],education[[#This Row],[boys_13-18_reached]]),education[[#This Row],[total_boys]])</f>
        <v>475</v>
      </c>
      <c r="AD210" s="1">
        <f>IF(ISBLANK(education[[#This Row],[total_girls]]),SUM(education[[#This Row],[girls_0-5_reached]],education[[#This Row],[girls_6-12_reached]],education[[#This Row],[girls_13-18_reached]]),education[[#This Row],[total_girls]])</f>
        <v>712</v>
      </c>
      <c r="AE210" s="1">
        <f>IF(ISBLANK(education[[#This Row],[total_children]]),SUM(education[[#This Row],[calc_boys]],education[[#This Row],[calc_girls]]),education[[#This Row],[total_children]])</f>
        <v>1187</v>
      </c>
      <c r="AF210" s="1">
        <f>IF(ISBLANK(education[[#This Row],[total_pwd]]),SUM(education[[#This Row],[total_pwd_men]],education[[#This Row],[total_pwd_women]]),education[[#This Row],[total_pwd]])</f>
        <v>0</v>
      </c>
      <c r="AG210" s="1">
        <f>IF(ISBLANK(education[[#This Row],[total_adults]]),SUM(education[[#This Row],[total_men]],education[[#This Row],[total_women]]),education[[#This Row],[total_adults]])</f>
        <v>0</v>
      </c>
      <c r="AH210" s="1">
        <f>IF(ISBLANK(education[[#This Row],[total_beneficiaries_reached]]),SUM(education[[#This Row],[calc_children]],education[[#This Row],[calc_adults]]),education[[#This Row],[total_beneficiaries_reached]])</f>
        <v>1187</v>
      </c>
      <c r="AI210" s="49" t="str">
        <f ca="1">IF(B210="","",OFFSET(table_admin1[[#Headers],[ADM1_PT]],MATCH(B210,admin1,0),1))</f>
        <v>MZ01</v>
      </c>
      <c r="AJ210" s="49" t="str">
        <f t="shared" ca="1" si="8"/>
        <v>MZ0101</v>
      </c>
      <c r="AK210" s="49" t="str">
        <f t="shared" ca="1" si="9"/>
        <v>MZ010101</v>
      </c>
    </row>
    <row r="211" spans="1:37" x14ac:dyDescent="0.2">
      <c r="A211" s="58">
        <v>45352</v>
      </c>
      <c r="B211" s="49" t="s">
        <v>120</v>
      </c>
      <c r="C211" s="49" t="s">
        <v>127</v>
      </c>
      <c r="D211" s="49" t="s">
        <v>127</v>
      </c>
      <c r="E211" s="49" t="s">
        <v>1372</v>
      </c>
      <c r="F211" s="49" t="s">
        <v>115</v>
      </c>
      <c r="G211" s="49" t="s">
        <v>122</v>
      </c>
      <c r="H211" s="49" t="s">
        <v>117</v>
      </c>
      <c r="I211" s="49" t="s">
        <v>118</v>
      </c>
      <c r="J211" s="49" t="s">
        <v>1335</v>
      </c>
      <c r="K211" s="49" t="s">
        <v>119</v>
      </c>
      <c r="R211" s="49">
        <v>160</v>
      </c>
      <c r="S211" s="49">
        <v>240</v>
      </c>
      <c r="U211" s="49">
        <v>0</v>
      </c>
      <c r="V211" s="49">
        <v>0</v>
      </c>
      <c r="X211" s="49">
        <v>0</v>
      </c>
      <c r="Y211" s="49">
        <v>0</v>
      </c>
      <c r="AA211" s="49">
        <v>400</v>
      </c>
      <c r="AC211" s="1">
        <f>IF(ISBLANK(education[[#This Row],[total_boys]]),SUM(education[[#This Row],[boys_0-5_reached]],education[[#This Row],[boys_6-12_reached]],education[[#This Row],[boys_13-18_reached]]),education[[#This Row],[total_boys]])</f>
        <v>160</v>
      </c>
      <c r="AD211" s="1">
        <f>IF(ISBLANK(education[[#This Row],[total_girls]]),SUM(education[[#This Row],[girls_0-5_reached]],education[[#This Row],[girls_6-12_reached]],education[[#This Row],[girls_13-18_reached]]),education[[#This Row],[total_girls]])</f>
        <v>240</v>
      </c>
      <c r="AE211" s="1">
        <f>IF(ISBLANK(education[[#This Row],[total_children]]),SUM(education[[#This Row],[calc_boys]],education[[#This Row],[calc_girls]]),education[[#This Row],[total_children]])</f>
        <v>400</v>
      </c>
      <c r="AF211" s="1">
        <f>IF(ISBLANK(education[[#This Row],[total_pwd]]),SUM(education[[#This Row],[total_pwd_men]],education[[#This Row],[total_pwd_women]]),education[[#This Row],[total_pwd]])</f>
        <v>0</v>
      </c>
      <c r="AG211" s="1">
        <f>IF(ISBLANK(education[[#This Row],[total_adults]]),SUM(education[[#This Row],[total_men]],education[[#This Row],[total_women]]),education[[#This Row],[total_adults]])</f>
        <v>0</v>
      </c>
      <c r="AH211" s="1">
        <f>IF(ISBLANK(education[[#This Row],[total_beneficiaries_reached]]),SUM(education[[#This Row],[calc_children]],education[[#This Row],[calc_adults]]),education[[#This Row],[total_beneficiaries_reached]])</f>
        <v>400</v>
      </c>
      <c r="AI211" s="49" t="str">
        <f ca="1">IF(B211="","",OFFSET(table_admin1[[#Headers],[ADM1_PT]],MATCH(B211,admin1,0),1))</f>
        <v>MZ01</v>
      </c>
      <c r="AJ211" s="49" t="str">
        <f t="shared" ca="1" si="8"/>
        <v>MZ0101</v>
      </c>
      <c r="AK211" s="49" t="str">
        <f t="shared" ca="1" si="9"/>
        <v>MZ010101</v>
      </c>
    </row>
    <row r="212" spans="1:37" x14ac:dyDescent="0.2">
      <c r="A212" s="58">
        <v>45352</v>
      </c>
      <c r="B212" s="49" t="s">
        <v>120</v>
      </c>
      <c r="C212" s="49" t="s">
        <v>127</v>
      </c>
      <c r="D212" s="49" t="s">
        <v>127</v>
      </c>
      <c r="E212" s="49" t="s">
        <v>1373</v>
      </c>
      <c r="F212" s="49" t="s">
        <v>115</v>
      </c>
      <c r="G212" s="49" t="s">
        <v>122</v>
      </c>
      <c r="H212" s="49" t="s">
        <v>117</v>
      </c>
      <c r="I212" s="49" t="s">
        <v>118</v>
      </c>
      <c r="J212" s="49" t="s">
        <v>1335</v>
      </c>
      <c r="K212" s="49" t="s">
        <v>119</v>
      </c>
      <c r="R212" s="49">
        <v>160</v>
      </c>
      <c r="S212" s="49">
        <v>240</v>
      </c>
      <c r="U212" s="49">
        <v>0</v>
      </c>
      <c r="V212" s="49">
        <v>0</v>
      </c>
      <c r="X212" s="49">
        <v>0</v>
      </c>
      <c r="Y212" s="49">
        <v>0</v>
      </c>
      <c r="AA212" s="49">
        <v>400</v>
      </c>
      <c r="AC212" s="1">
        <f>IF(ISBLANK(education[[#This Row],[total_boys]]),SUM(education[[#This Row],[boys_0-5_reached]],education[[#This Row],[boys_6-12_reached]],education[[#This Row],[boys_13-18_reached]]),education[[#This Row],[total_boys]])</f>
        <v>160</v>
      </c>
      <c r="AD212" s="1">
        <f>IF(ISBLANK(education[[#This Row],[total_girls]]),SUM(education[[#This Row],[girls_0-5_reached]],education[[#This Row],[girls_6-12_reached]],education[[#This Row],[girls_13-18_reached]]),education[[#This Row],[total_girls]])</f>
        <v>240</v>
      </c>
      <c r="AE212" s="1">
        <f>IF(ISBLANK(education[[#This Row],[total_children]]),SUM(education[[#This Row],[calc_boys]],education[[#This Row],[calc_girls]]),education[[#This Row],[total_children]])</f>
        <v>400</v>
      </c>
      <c r="AF212" s="1">
        <f>IF(ISBLANK(education[[#This Row],[total_pwd]]),SUM(education[[#This Row],[total_pwd_men]],education[[#This Row],[total_pwd_women]]),education[[#This Row],[total_pwd]])</f>
        <v>0</v>
      </c>
      <c r="AG212" s="1">
        <f>IF(ISBLANK(education[[#This Row],[total_adults]]),SUM(education[[#This Row],[total_men]],education[[#This Row],[total_women]]),education[[#This Row],[total_adults]])</f>
        <v>0</v>
      </c>
      <c r="AH212" s="1">
        <f>IF(ISBLANK(education[[#This Row],[total_beneficiaries_reached]]),SUM(education[[#This Row],[calc_children]],education[[#This Row],[calc_adults]]),education[[#This Row],[total_beneficiaries_reached]])</f>
        <v>400</v>
      </c>
      <c r="AI212" s="49" t="str">
        <f ca="1">IF(B212="","",OFFSET(table_admin1[[#Headers],[ADM1_PT]],MATCH(B212,admin1,0),1))</f>
        <v>MZ01</v>
      </c>
      <c r="AJ212" s="49" t="str">
        <f t="shared" ca="1" si="8"/>
        <v>MZ0101</v>
      </c>
      <c r="AK212" s="49" t="str">
        <f t="shared" ca="1" si="9"/>
        <v>MZ010101</v>
      </c>
    </row>
    <row r="213" spans="1:37" x14ac:dyDescent="0.2">
      <c r="A213" s="58">
        <v>45352</v>
      </c>
      <c r="B213" s="49" t="s">
        <v>120</v>
      </c>
      <c r="C213" s="49" t="s">
        <v>127</v>
      </c>
      <c r="D213" s="49" t="s">
        <v>127</v>
      </c>
      <c r="E213" s="49" t="s">
        <v>1473</v>
      </c>
      <c r="F213" s="49" t="s">
        <v>115</v>
      </c>
      <c r="G213" s="49" t="s">
        <v>122</v>
      </c>
      <c r="H213" s="49" t="s">
        <v>117</v>
      </c>
      <c r="I213" s="49" t="s">
        <v>118</v>
      </c>
      <c r="J213" s="49" t="s">
        <v>1335</v>
      </c>
      <c r="K213" s="49" t="s">
        <v>119</v>
      </c>
      <c r="R213" s="49">
        <v>25</v>
      </c>
      <c r="S213" s="49">
        <v>38</v>
      </c>
      <c r="U213" s="49">
        <v>0</v>
      </c>
      <c r="V213" s="49">
        <v>0</v>
      </c>
      <c r="X213" s="49">
        <v>0</v>
      </c>
      <c r="Y213" s="49">
        <v>0</v>
      </c>
      <c r="AA213" s="49">
        <v>63</v>
      </c>
      <c r="AC213" s="1">
        <f>IF(ISBLANK(education[[#This Row],[total_boys]]),SUM(education[[#This Row],[boys_0-5_reached]],education[[#This Row],[boys_6-12_reached]],education[[#This Row],[boys_13-18_reached]]),education[[#This Row],[total_boys]])</f>
        <v>25</v>
      </c>
      <c r="AD213" s="1">
        <f>IF(ISBLANK(education[[#This Row],[total_girls]]),SUM(education[[#This Row],[girls_0-5_reached]],education[[#This Row],[girls_6-12_reached]],education[[#This Row],[girls_13-18_reached]]),education[[#This Row],[total_girls]])</f>
        <v>38</v>
      </c>
      <c r="AE213" s="1">
        <f>IF(ISBLANK(education[[#This Row],[total_children]]),SUM(education[[#This Row],[calc_boys]],education[[#This Row],[calc_girls]]),education[[#This Row],[total_children]])</f>
        <v>63</v>
      </c>
      <c r="AF213" s="1">
        <f>IF(ISBLANK(education[[#This Row],[total_pwd]]),SUM(education[[#This Row],[total_pwd_men]],education[[#This Row],[total_pwd_women]]),education[[#This Row],[total_pwd]])</f>
        <v>0</v>
      </c>
      <c r="AG213" s="1">
        <f>IF(ISBLANK(education[[#This Row],[total_adults]]),SUM(education[[#This Row],[total_men]],education[[#This Row],[total_women]]),education[[#This Row],[total_adults]])</f>
        <v>0</v>
      </c>
      <c r="AH213" s="1">
        <f>IF(ISBLANK(education[[#This Row],[total_beneficiaries_reached]]),SUM(education[[#This Row],[calc_children]],education[[#This Row],[calc_adults]]),education[[#This Row],[total_beneficiaries_reached]])</f>
        <v>63</v>
      </c>
      <c r="AI213" s="49" t="str">
        <f ca="1">IF(B213="","",OFFSET(table_admin1[[#Headers],[ADM1_PT]],MATCH(B213,admin1,0),1))</f>
        <v>MZ01</v>
      </c>
      <c r="AJ213" s="49" t="str">
        <f t="shared" ca="1" si="8"/>
        <v>MZ0101</v>
      </c>
      <c r="AK213" s="49" t="str">
        <f t="shared" ca="1" si="9"/>
        <v>MZ010101</v>
      </c>
    </row>
    <row r="214" spans="1:37" x14ac:dyDescent="0.2">
      <c r="A214" s="58">
        <v>45352</v>
      </c>
      <c r="B214" s="49" t="s">
        <v>120</v>
      </c>
      <c r="C214" s="49" t="s">
        <v>127</v>
      </c>
      <c r="D214" s="49" t="s">
        <v>127</v>
      </c>
      <c r="E214" s="49" t="s">
        <v>1474</v>
      </c>
      <c r="F214" s="49" t="s">
        <v>115</v>
      </c>
      <c r="G214" s="49" t="s">
        <v>122</v>
      </c>
      <c r="H214" s="49" t="s">
        <v>117</v>
      </c>
      <c r="I214" s="49" t="s">
        <v>118</v>
      </c>
      <c r="J214" s="49" t="s">
        <v>1335</v>
      </c>
      <c r="K214" s="49" t="s">
        <v>119</v>
      </c>
      <c r="R214" s="49">
        <v>105</v>
      </c>
      <c r="S214" s="49">
        <v>157</v>
      </c>
      <c r="U214" s="49">
        <v>0</v>
      </c>
      <c r="V214" s="49">
        <v>0</v>
      </c>
      <c r="X214" s="49">
        <v>0</v>
      </c>
      <c r="Y214" s="49">
        <v>0</v>
      </c>
      <c r="AA214" s="49">
        <v>262</v>
      </c>
      <c r="AC214" s="1">
        <f>IF(ISBLANK(education[[#This Row],[total_boys]]),SUM(education[[#This Row],[boys_0-5_reached]],education[[#This Row],[boys_6-12_reached]],education[[#This Row],[boys_13-18_reached]]),education[[#This Row],[total_boys]])</f>
        <v>105</v>
      </c>
      <c r="AD214" s="1">
        <f>IF(ISBLANK(education[[#This Row],[total_girls]]),SUM(education[[#This Row],[girls_0-5_reached]],education[[#This Row],[girls_6-12_reached]],education[[#This Row],[girls_13-18_reached]]),education[[#This Row],[total_girls]])</f>
        <v>157</v>
      </c>
      <c r="AE214" s="1">
        <f>IF(ISBLANK(education[[#This Row],[total_children]]),SUM(education[[#This Row],[calc_boys]],education[[#This Row],[calc_girls]]),education[[#This Row],[total_children]])</f>
        <v>262</v>
      </c>
      <c r="AF214" s="1">
        <f>IF(ISBLANK(education[[#This Row],[total_pwd]]),SUM(education[[#This Row],[total_pwd_men]],education[[#This Row],[total_pwd_women]]),education[[#This Row],[total_pwd]])</f>
        <v>0</v>
      </c>
      <c r="AG214" s="1">
        <f>IF(ISBLANK(education[[#This Row],[total_adults]]),SUM(education[[#This Row],[total_men]],education[[#This Row],[total_women]]),education[[#This Row],[total_adults]])</f>
        <v>0</v>
      </c>
      <c r="AH214" s="1">
        <f>IF(ISBLANK(education[[#This Row],[total_beneficiaries_reached]]),SUM(education[[#This Row],[calc_children]],education[[#This Row],[calc_adults]]),education[[#This Row],[total_beneficiaries_reached]])</f>
        <v>262</v>
      </c>
      <c r="AI214" s="49" t="str">
        <f ca="1">IF(B214="","",OFFSET(table_admin1[[#Headers],[ADM1_PT]],MATCH(B214,admin1,0),1))</f>
        <v>MZ01</v>
      </c>
      <c r="AJ214" s="49" t="str">
        <f t="shared" ca="1" si="8"/>
        <v>MZ0101</v>
      </c>
      <c r="AK214" s="49" t="str">
        <f t="shared" ca="1" si="9"/>
        <v>MZ010101</v>
      </c>
    </row>
    <row r="215" spans="1:37" x14ac:dyDescent="0.2">
      <c r="A215" s="58">
        <v>45352</v>
      </c>
      <c r="B215" s="49" t="s">
        <v>120</v>
      </c>
      <c r="C215" s="49" t="s">
        <v>127</v>
      </c>
      <c r="D215" s="49" t="s">
        <v>127</v>
      </c>
      <c r="E215" s="49" t="s">
        <v>1475</v>
      </c>
      <c r="F215" s="49" t="s">
        <v>115</v>
      </c>
      <c r="G215" s="49" t="s">
        <v>122</v>
      </c>
      <c r="H215" s="49" t="s">
        <v>117</v>
      </c>
      <c r="I215" s="49" t="s">
        <v>118</v>
      </c>
      <c r="J215" s="49" t="s">
        <v>1335</v>
      </c>
      <c r="K215" s="49" t="s">
        <v>119</v>
      </c>
      <c r="R215" s="49">
        <v>175</v>
      </c>
      <c r="S215" s="49">
        <v>263</v>
      </c>
      <c r="U215" s="49">
        <v>0</v>
      </c>
      <c r="V215" s="49">
        <v>0</v>
      </c>
      <c r="X215" s="49">
        <v>0</v>
      </c>
      <c r="Y215" s="49">
        <v>0</v>
      </c>
      <c r="AA215" s="49">
        <v>438</v>
      </c>
      <c r="AC215" s="1">
        <f>IF(ISBLANK(education[[#This Row],[total_boys]]),SUM(education[[#This Row],[boys_0-5_reached]],education[[#This Row],[boys_6-12_reached]],education[[#This Row],[boys_13-18_reached]]),education[[#This Row],[total_boys]])</f>
        <v>175</v>
      </c>
      <c r="AD215" s="1">
        <f>IF(ISBLANK(education[[#This Row],[total_girls]]),SUM(education[[#This Row],[girls_0-5_reached]],education[[#This Row],[girls_6-12_reached]],education[[#This Row],[girls_13-18_reached]]),education[[#This Row],[total_girls]])</f>
        <v>263</v>
      </c>
      <c r="AE215" s="1">
        <f>IF(ISBLANK(education[[#This Row],[total_children]]),SUM(education[[#This Row],[calc_boys]],education[[#This Row],[calc_girls]]),education[[#This Row],[total_children]])</f>
        <v>438</v>
      </c>
      <c r="AF215" s="1">
        <f>IF(ISBLANK(education[[#This Row],[total_pwd]]),SUM(education[[#This Row],[total_pwd_men]],education[[#This Row],[total_pwd_women]]),education[[#This Row],[total_pwd]])</f>
        <v>0</v>
      </c>
      <c r="AG215" s="1">
        <f>IF(ISBLANK(education[[#This Row],[total_adults]]),SUM(education[[#This Row],[total_men]],education[[#This Row],[total_women]]),education[[#This Row],[total_adults]])</f>
        <v>0</v>
      </c>
      <c r="AH215" s="1">
        <f>IF(ISBLANK(education[[#This Row],[total_beneficiaries_reached]]),SUM(education[[#This Row],[calc_children]],education[[#This Row],[calc_adults]]),education[[#This Row],[total_beneficiaries_reached]])</f>
        <v>438</v>
      </c>
      <c r="AI215" s="49" t="str">
        <f ca="1">IF(B215="","",OFFSET(table_admin1[[#Headers],[ADM1_PT]],MATCH(B215,admin1,0),1))</f>
        <v>MZ01</v>
      </c>
      <c r="AJ215" s="49" t="str">
        <f t="shared" ca="1" si="8"/>
        <v>MZ0101</v>
      </c>
      <c r="AK215" s="49" t="str">
        <f t="shared" ca="1" si="9"/>
        <v>MZ010101</v>
      </c>
    </row>
    <row r="216" spans="1:37" x14ac:dyDescent="0.2">
      <c r="A216" s="58">
        <v>45352</v>
      </c>
      <c r="B216" s="49" t="s">
        <v>120</v>
      </c>
      <c r="C216" s="49" t="s">
        <v>127</v>
      </c>
      <c r="D216" s="49" t="s">
        <v>127</v>
      </c>
      <c r="F216" s="49" t="s">
        <v>115</v>
      </c>
      <c r="G216" s="49" t="s">
        <v>122</v>
      </c>
      <c r="H216" s="49" t="s">
        <v>117</v>
      </c>
      <c r="I216" s="49" t="s">
        <v>118</v>
      </c>
      <c r="J216" s="49" t="s">
        <v>1335</v>
      </c>
      <c r="K216" s="49" t="s">
        <v>119</v>
      </c>
      <c r="R216" s="49">
        <v>240</v>
      </c>
      <c r="S216" s="49">
        <v>360</v>
      </c>
      <c r="U216" s="49">
        <v>0</v>
      </c>
      <c r="V216" s="49">
        <v>0</v>
      </c>
      <c r="X216" s="49">
        <v>0</v>
      </c>
      <c r="Y216" s="49">
        <v>0</v>
      </c>
      <c r="AA216" s="49">
        <v>600</v>
      </c>
      <c r="AC216" s="1">
        <f>IF(ISBLANK(education[[#This Row],[total_boys]]),SUM(education[[#This Row],[boys_0-5_reached]],education[[#This Row],[boys_6-12_reached]],education[[#This Row],[boys_13-18_reached]]),education[[#This Row],[total_boys]])</f>
        <v>240</v>
      </c>
      <c r="AD216" s="1">
        <f>IF(ISBLANK(education[[#This Row],[total_girls]]),SUM(education[[#This Row],[girls_0-5_reached]],education[[#This Row],[girls_6-12_reached]],education[[#This Row],[girls_13-18_reached]]),education[[#This Row],[total_girls]])</f>
        <v>360</v>
      </c>
      <c r="AE216" s="1">
        <f>IF(ISBLANK(education[[#This Row],[total_children]]),SUM(education[[#This Row],[calc_boys]],education[[#This Row],[calc_girls]]),education[[#This Row],[total_children]])</f>
        <v>600</v>
      </c>
      <c r="AF216" s="1">
        <f>IF(ISBLANK(education[[#This Row],[total_pwd]]),SUM(education[[#This Row],[total_pwd_men]],education[[#This Row],[total_pwd_women]]),education[[#This Row],[total_pwd]])</f>
        <v>0</v>
      </c>
      <c r="AG216" s="1">
        <f>IF(ISBLANK(education[[#This Row],[total_adults]]),SUM(education[[#This Row],[total_men]],education[[#This Row],[total_women]]),education[[#This Row],[total_adults]])</f>
        <v>0</v>
      </c>
      <c r="AH216" s="1">
        <f>IF(ISBLANK(education[[#This Row],[total_beneficiaries_reached]]),SUM(education[[#This Row],[calc_children]],education[[#This Row],[calc_adults]]),education[[#This Row],[total_beneficiaries_reached]])</f>
        <v>600</v>
      </c>
      <c r="AI216" s="49" t="str">
        <f ca="1">IF(B216="","",OFFSET(table_admin1[[#Headers],[ADM1_PT]],MATCH(B216,admin1,0),1))</f>
        <v>MZ01</v>
      </c>
      <c r="AJ216" s="49" t="str">
        <f t="shared" ca="1" si="8"/>
        <v>MZ0101</v>
      </c>
      <c r="AK216" s="49" t="str">
        <f t="shared" ca="1" si="9"/>
        <v>MZ010101</v>
      </c>
    </row>
    <row r="217" spans="1:37" x14ac:dyDescent="0.2">
      <c r="A217" s="58">
        <v>45352</v>
      </c>
      <c r="B217" s="49" t="s">
        <v>120</v>
      </c>
      <c r="C217" s="49" t="s">
        <v>126</v>
      </c>
      <c r="D217" s="49" t="s">
        <v>222</v>
      </c>
      <c r="E217" s="49" t="s">
        <v>1330</v>
      </c>
      <c r="F217" s="49" t="s">
        <v>115</v>
      </c>
      <c r="G217" s="49" t="s">
        <v>122</v>
      </c>
      <c r="H217" s="49" t="s">
        <v>117</v>
      </c>
      <c r="I217" s="49" t="s">
        <v>124</v>
      </c>
      <c r="J217" s="49" t="s">
        <v>1331</v>
      </c>
      <c r="K217" s="49" t="s">
        <v>119</v>
      </c>
      <c r="R217" s="49">
        <v>113</v>
      </c>
      <c r="S217" s="49">
        <v>117</v>
      </c>
      <c r="U217" s="49">
        <v>0</v>
      </c>
      <c r="V217" s="49">
        <v>0</v>
      </c>
      <c r="X217" s="49">
        <v>0</v>
      </c>
      <c r="Y217" s="49">
        <v>0</v>
      </c>
      <c r="AA217" s="49">
        <v>230</v>
      </c>
      <c r="AC217" s="1">
        <f>IF(ISBLANK(education[[#This Row],[total_boys]]),SUM(education[[#This Row],[boys_0-5_reached]],education[[#This Row],[boys_6-12_reached]],education[[#This Row],[boys_13-18_reached]]),education[[#This Row],[total_boys]])</f>
        <v>113</v>
      </c>
      <c r="AD217" s="1">
        <f>IF(ISBLANK(education[[#This Row],[total_girls]]),SUM(education[[#This Row],[girls_0-5_reached]],education[[#This Row],[girls_6-12_reached]],education[[#This Row],[girls_13-18_reached]]),education[[#This Row],[total_girls]])</f>
        <v>117</v>
      </c>
      <c r="AE217" s="1">
        <f>IF(ISBLANK(education[[#This Row],[total_children]]),SUM(education[[#This Row],[calc_boys]],education[[#This Row],[calc_girls]]),education[[#This Row],[total_children]])</f>
        <v>230</v>
      </c>
      <c r="AF217" s="1">
        <f>IF(ISBLANK(education[[#This Row],[total_pwd]]),SUM(education[[#This Row],[total_pwd_men]],education[[#This Row],[total_pwd_women]]),education[[#This Row],[total_pwd]])</f>
        <v>0</v>
      </c>
      <c r="AG217" s="1">
        <f>IF(ISBLANK(education[[#This Row],[total_adults]]),SUM(education[[#This Row],[total_men]],education[[#This Row],[total_women]]),education[[#This Row],[total_adults]])</f>
        <v>0</v>
      </c>
      <c r="AH217" s="1">
        <f>IF(ISBLANK(education[[#This Row],[total_beneficiaries_reached]]),SUM(education[[#This Row],[calc_children]],education[[#This Row],[calc_adults]]),education[[#This Row],[total_beneficiaries_reached]])</f>
        <v>230</v>
      </c>
      <c r="AI217" s="49" t="str">
        <f ca="1">IF(B217="","",OFFSET(table_admin1[[#Headers],[ADM1_PT]],MATCH(B217,admin1,0),1))</f>
        <v>MZ01</v>
      </c>
      <c r="AJ217" s="49" t="str">
        <f t="shared" ca="1" si="8"/>
        <v>MZ0103</v>
      </c>
      <c r="AK217" s="49" t="str">
        <f t="shared" ca="1" si="9"/>
        <v>MZ010302</v>
      </c>
    </row>
    <row r="218" spans="1:37" x14ac:dyDescent="0.2">
      <c r="A218" s="58">
        <v>45352</v>
      </c>
      <c r="B218" s="49" t="s">
        <v>120</v>
      </c>
      <c r="C218" s="49" t="s">
        <v>126</v>
      </c>
      <c r="D218" s="49" t="s">
        <v>222</v>
      </c>
      <c r="E218" s="49" t="s">
        <v>1330</v>
      </c>
      <c r="F218" s="49" t="s">
        <v>115</v>
      </c>
      <c r="G218" s="49" t="s">
        <v>122</v>
      </c>
      <c r="H218" s="49" t="s">
        <v>117</v>
      </c>
      <c r="I218" s="49" t="s">
        <v>124</v>
      </c>
      <c r="J218" s="49" t="s">
        <v>1331</v>
      </c>
      <c r="K218" s="49" t="s">
        <v>119</v>
      </c>
      <c r="R218" s="49">
        <v>27</v>
      </c>
      <c r="S218" s="49">
        <v>28</v>
      </c>
      <c r="U218" s="49">
        <v>0</v>
      </c>
      <c r="V218" s="49">
        <v>0</v>
      </c>
      <c r="X218" s="49">
        <v>0</v>
      </c>
      <c r="Y218" s="49">
        <v>0</v>
      </c>
      <c r="AA218" s="49">
        <v>55</v>
      </c>
      <c r="AC218" s="1">
        <f>IF(ISBLANK(education[[#This Row],[total_boys]]),SUM(education[[#This Row],[boys_0-5_reached]],education[[#This Row],[boys_6-12_reached]],education[[#This Row],[boys_13-18_reached]]),education[[#This Row],[total_boys]])</f>
        <v>27</v>
      </c>
      <c r="AD218" s="1">
        <f>IF(ISBLANK(education[[#This Row],[total_girls]]),SUM(education[[#This Row],[girls_0-5_reached]],education[[#This Row],[girls_6-12_reached]],education[[#This Row],[girls_13-18_reached]]),education[[#This Row],[total_girls]])</f>
        <v>28</v>
      </c>
      <c r="AE218" s="1">
        <f>IF(ISBLANK(education[[#This Row],[total_children]]),SUM(education[[#This Row],[calc_boys]],education[[#This Row],[calc_girls]]),education[[#This Row],[total_children]])</f>
        <v>55</v>
      </c>
      <c r="AF218" s="1">
        <f>IF(ISBLANK(education[[#This Row],[total_pwd]]),SUM(education[[#This Row],[total_pwd_men]],education[[#This Row],[total_pwd_women]]),education[[#This Row],[total_pwd]])</f>
        <v>0</v>
      </c>
      <c r="AG218" s="1">
        <f>IF(ISBLANK(education[[#This Row],[total_adults]]),SUM(education[[#This Row],[total_men]],education[[#This Row],[total_women]]),education[[#This Row],[total_adults]])</f>
        <v>0</v>
      </c>
      <c r="AH218" s="1">
        <f>IF(ISBLANK(education[[#This Row],[total_beneficiaries_reached]]),SUM(education[[#This Row],[calc_children]],education[[#This Row],[calc_adults]]),education[[#This Row],[total_beneficiaries_reached]])</f>
        <v>55</v>
      </c>
      <c r="AI218" s="49" t="str">
        <f ca="1">IF(B218="","",OFFSET(table_admin1[[#Headers],[ADM1_PT]],MATCH(B218,admin1,0),1))</f>
        <v>MZ01</v>
      </c>
      <c r="AJ218" s="49" t="str">
        <f t="shared" ca="1" si="8"/>
        <v>MZ0103</v>
      </c>
      <c r="AK218" s="49" t="str">
        <f t="shared" ca="1" si="9"/>
        <v>MZ010302</v>
      </c>
    </row>
    <row r="219" spans="1:37" x14ac:dyDescent="0.2">
      <c r="A219" s="58">
        <v>45352</v>
      </c>
      <c r="B219" s="49" t="s">
        <v>120</v>
      </c>
      <c r="C219" s="49" t="s">
        <v>126</v>
      </c>
      <c r="D219" s="49" t="s">
        <v>222</v>
      </c>
      <c r="E219" s="49" t="s">
        <v>1333</v>
      </c>
      <c r="F219" s="49" t="s">
        <v>115</v>
      </c>
      <c r="G219" s="49" t="s">
        <v>122</v>
      </c>
      <c r="H219" s="49" t="s">
        <v>117</v>
      </c>
      <c r="I219" s="49" t="s">
        <v>124</v>
      </c>
      <c r="J219" s="49" t="s">
        <v>1331</v>
      </c>
      <c r="K219" s="49" t="s">
        <v>119</v>
      </c>
      <c r="R219" s="49">
        <v>58</v>
      </c>
      <c r="S219" s="49">
        <v>68</v>
      </c>
      <c r="U219" s="49">
        <v>0</v>
      </c>
      <c r="V219" s="49">
        <v>0</v>
      </c>
      <c r="X219" s="49">
        <v>0</v>
      </c>
      <c r="Y219" s="49">
        <v>0</v>
      </c>
      <c r="AA219" s="49">
        <v>126</v>
      </c>
      <c r="AC219" s="1">
        <f>IF(ISBLANK(education[[#This Row],[total_boys]]),SUM(education[[#This Row],[boys_0-5_reached]],education[[#This Row],[boys_6-12_reached]],education[[#This Row],[boys_13-18_reached]]),education[[#This Row],[total_boys]])</f>
        <v>58</v>
      </c>
      <c r="AD219" s="1">
        <f>IF(ISBLANK(education[[#This Row],[total_girls]]),SUM(education[[#This Row],[girls_0-5_reached]],education[[#This Row],[girls_6-12_reached]],education[[#This Row],[girls_13-18_reached]]),education[[#This Row],[total_girls]])</f>
        <v>68</v>
      </c>
      <c r="AE219" s="1">
        <f>IF(ISBLANK(education[[#This Row],[total_children]]),SUM(education[[#This Row],[calc_boys]],education[[#This Row],[calc_girls]]),education[[#This Row],[total_children]])</f>
        <v>126</v>
      </c>
      <c r="AF219" s="1">
        <f>IF(ISBLANK(education[[#This Row],[total_pwd]]),SUM(education[[#This Row],[total_pwd_men]],education[[#This Row],[total_pwd_women]]),education[[#This Row],[total_pwd]])</f>
        <v>0</v>
      </c>
      <c r="AG219" s="1">
        <f>IF(ISBLANK(education[[#This Row],[total_adults]]),SUM(education[[#This Row],[total_men]],education[[#This Row],[total_women]]),education[[#This Row],[total_adults]])</f>
        <v>0</v>
      </c>
      <c r="AH219" s="1">
        <f>IF(ISBLANK(education[[#This Row],[total_beneficiaries_reached]]),SUM(education[[#This Row],[calc_children]],education[[#This Row],[calc_adults]]),education[[#This Row],[total_beneficiaries_reached]])</f>
        <v>126</v>
      </c>
      <c r="AI219" s="49" t="str">
        <f ca="1">IF(B219="","",OFFSET(table_admin1[[#Headers],[ADM1_PT]],MATCH(B219,admin1,0),1))</f>
        <v>MZ01</v>
      </c>
      <c r="AJ219" s="49" t="str">
        <f t="shared" ca="1" si="8"/>
        <v>MZ0103</v>
      </c>
      <c r="AK219" s="49" t="str">
        <f t="shared" ca="1" si="9"/>
        <v>MZ010302</v>
      </c>
    </row>
    <row r="220" spans="1:37" x14ac:dyDescent="0.2">
      <c r="A220" s="58">
        <v>45352</v>
      </c>
      <c r="B220" s="49" t="s">
        <v>120</v>
      </c>
      <c r="C220" s="49" t="s">
        <v>126</v>
      </c>
      <c r="D220" s="49" t="s">
        <v>222</v>
      </c>
      <c r="E220" s="49" t="s">
        <v>1333</v>
      </c>
      <c r="F220" s="49" t="s">
        <v>115</v>
      </c>
      <c r="G220" s="49" t="s">
        <v>122</v>
      </c>
      <c r="H220" s="49" t="s">
        <v>117</v>
      </c>
      <c r="I220" s="49" t="s">
        <v>124</v>
      </c>
      <c r="J220" s="49" t="s">
        <v>1331</v>
      </c>
      <c r="K220" s="49" t="s">
        <v>119</v>
      </c>
      <c r="R220" s="49">
        <v>23</v>
      </c>
      <c r="S220" s="49">
        <v>30</v>
      </c>
      <c r="U220" s="49">
        <v>0</v>
      </c>
      <c r="V220" s="49">
        <v>0</v>
      </c>
      <c r="X220" s="49">
        <v>0</v>
      </c>
      <c r="Y220" s="49">
        <v>0</v>
      </c>
      <c r="AA220" s="49">
        <v>53</v>
      </c>
      <c r="AC220" s="1">
        <f>IF(ISBLANK(education[[#This Row],[total_boys]]),SUM(education[[#This Row],[boys_0-5_reached]],education[[#This Row],[boys_6-12_reached]],education[[#This Row],[boys_13-18_reached]]),education[[#This Row],[total_boys]])</f>
        <v>23</v>
      </c>
      <c r="AD220" s="1">
        <f>IF(ISBLANK(education[[#This Row],[total_girls]]),SUM(education[[#This Row],[girls_0-5_reached]],education[[#This Row],[girls_6-12_reached]],education[[#This Row],[girls_13-18_reached]]),education[[#This Row],[total_girls]])</f>
        <v>30</v>
      </c>
      <c r="AE220" s="1">
        <f>IF(ISBLANK(education[[#This Row],[total_children]]),SUM(education[[#This Row],[calc_boys]],education[[#This Row],[calc_girls]]),education[[#This Row],[total_children]])</f>
        <v>53</v>
      </c>
      <c r="AF220" s="1">
        <f>IF(ISBLANK(education[[#This Row],[total_pwd]]),SUM(education[[#This Row],[total_pwd_men]],education[[#This Row],[total_pwd_women]]),education[[#This Row],[total_pwd]])</f>
        <v>0</v>
      </c>
      <c r="AG220" s="1">
        <f>IF(ISBLANK(education[[#This Row],[total_adults]]),SUM(education[[#This Row],[total_men]],education[[#This Row],[total_women]]),education[[#This Row],[total_adults]])</f>
        <v>0</v>
      </c>
      <c r="AH220" s="1">
        <f>IF(ISBLANK(education[[#This Row],[total_beneficiaries_reached]]),SUM(education[[#This Row],[calc_children]],education[[#This Row],[calc_adults]]),education[[#This Row],[total_beneficiaries_reached]])</f>
        <v>53</v>
      </c>
      <c r="AI220" s="49" t="str">
        <f ca="1">IF(B220="","",OFFSET(table_admin1[[#Headers],[ADM1_PT]],MATCH(B220,admin1,0),1))</f>
        <v>MZ01</v>
      </c>
      <c r="AJ220" s="49" t="str">
        <f t="shared" ca="1" si="8"/>
        <v>MZ0103</v>
      </c>
      <c r="AK220" s="49" t="str">
        <f t="shared" ca="1" si="9"/>
        <v>MZ010302</v>
      </c>
    </row>
    <row r="221" spans="1:37" x14ac:dyDescent="0.2">
      <c r="A221" s="58">
        <v>45352</v>
      </c>
      <c r="B221" s="49" t="s">
        <v>120</v>
      </c>
      <c r="C221" s="49" t="s">
        <v>205</v>
      </c>
      <c r="D221" s="49" t="s">
        <v>205</v>
      </c>
      <c r="E221" s="49" t="s">
        <v>1476</v>
      </c>
      <c r="F221" s="49" t="s">
        <v>115</v>
      </c>
      <c r="G221" s="49" t="s">
        <v>122</v>
      </c>
      <c r="H221" s="49" t="s">
        <v>117</v>
      </c>
      <c r="I221" s="49" t="s">
        <v>118</v>
      </c>
      <c r="J221" s="49" t="s">
        <v>1335</v>
      </c>
      <c r="K221" s="49" t="s">
        <v>119</v>
      </c>
      <c r="R221" s="49">
        <v>107</v>
      </c>
      <c r="S221" s="49">
        <v>100</v>
      </c>
      <c r="U221" s="49">
        <v>0</v>
      </c>
      <c r="V221" s="49">
        <v>0</v>
      </c>
      <c r="X221" s="49">
        <v>0</v>
      </c>
      <c r="Y221" s="49">
        <v>0</v>
      </c>
      <c r="AA221" s="49">
        <v>207</v>
      </c>
      <c r="AC221" s="1">
        <f>IF(ISBLANK(education[[#This Row],[total_boys]]),SUM(education[[#This Row],[boys_0-5_reached]],education[[#This Row],[boys_6-12_reached]],education[[#This Row],[boys_13-18_reached]]),education[[#This Row],[total_boys]])</f>
        <v>107</v>
      </c>
      <c r="AD221" s="1">
        <f>IF(ISBLANK(education[[#This Row],[total_girls]]),SUM(education[[#This Row],[girls_0-5_reached]],education[[#This Row],[girls_6-12_reached]],education[[#This Row],[girls_13-18_reached]]),education[[#This Row],[total_girls]])</f>
        <v>100</v>
      </c>
      <c r="AE221" s="1">
        <f>IF(ISBLANK(education[[#This Row],[total_children]]),SUM(education[[#This Row],[calc_boys]],education[[#This Row],[calc_girls]]),education[[#This Row],[total_children]])</f>
        <v>207</v>
      </c>
      <c r="AF221" s="1">
        <f>IF(ISBLANK(education[[#This Row],[total_pwd]]),SUM(education[[#This Row],[total_pwd_men]],education[[#This Row],[total_pwd_women]]),education[[#This Row],[total_pwd]])</f>
        <v>0</v>
      </c>
      <c r="AG221" s="1">
        <f>IF(ISBLANK(education[[#This Row],[total_adults]]),SUM(education[[#This Row],[total_men]],education[[#This Row],[total_women]]),education[[#This Row],[total_adults]])</f>
        <v>0</v>
      </c>
      <c r="AH221" s="1">
        <f>IF(ISBLANK(education[[#This Row],[total_beneficiaries_reached]]),SUM(education[[#This Row],[calc_children]],education[[#This Row],[calc_adults]]),education[[#This Row],[total_beneficiaries_reached]])</f>
        <v>207</v>
      </c>
      <c r="AI221" s="49" t="str">
        <f ca="1">IF(B221="","",OFFSET(table_admin1[[#Headers],[ADM1_PT]],MATCH(B221,admin1,0),1))</f>
        <v>MZ01</v>
      </c>
      <c r="AJ221" s="49" t="str">
        <f t="shared" ca="1" si="8"/>
        <v>MZ0106</v>
      </c>
      <c r="AK221" s="49" t="str">
        <f t="shared" ca="1" si="9"/>
        <v>MZ010602</v>
      </c>
    </row>
    <row r="222" spans="1:37" x14ac:dyDescent="0.2">
      <c r="A222" s="58">
        <v>45352</v>
      </c>
      <c r="B222" s="49" t="s">
        <v>120</v>
      </c>
      <c r="C222" s="49" t="s">
        <v>205</v>
      </c>
      <c r="D222" s="49" t="s">
        <v>205</v>
      </c>
      <c r="E222" s="49" t="s">
        <v>1477</v>
      </c>
      <c r="F222" s="49" t="s">
        <v>115</v>
      </c>
      <c r="G222" s="49" t="s">
        <v>122</v>
      </c>
      <c r="H222" s="49" t="s">
        <v>117</v>
      </c>
      <c r="I222" s="49" t="s">
        <v>118</v>
      </c>
      <c r="J222" s="49" t="s">
        <v>1335</v>
      </c>
      <c r="K222" s="49" t="s">
        <v>119</v>
      </c>
      <c r="R222" s="49">
        <v>304</v>
      </c>
      <c r="S222" s="49">
        <v>228</v>
      </c>
      <c r="U222" s="49">
        <v>0</v>
      </c>
      <c r="V222" s="49">
        <v>0</v>
      </c>
      <c r="X222" s="49">
        <v>0</v>
      </c>
      <c r="Y222" s="49">
        <v>0</v>
      </c>
      <c r="AA222" s="49">
        <v>532</v>
      </c>
      <c r="AC222" s="1">
        <f>IF(ISBLANK(education[[#This Row],[total_boys]]),SUM(education[[#This Row],[boys_0-5_reached]],education[[#This Row],[boys_6-12_reached]],education[[#This Row],[boys_13-18_reached]]),education[[#This Row],[total_boys]])</f>
        <v>304</v>
      </c>
      <c r="AD222" s="1">
        <f>IF(ISBLANK(education[[#This Row],[total_girls]]),SUM(education[[#This Row],[girls_0-5_reached]],education[[#This Row],[girls_6-12_reached]],education[[#This Row],[girls_13-18_reached]]),education[[#This Row],[total_girls]])</f>
        <v>228</v>
      </c>
      <c r="AE222" s="1">
        <f>IF(ISBLANK(education[[#This Row],[total_children]]),SUM(education[[#This Row],[calc_boys]],education[[#This Row],[calc_girls]]),education[[#This Row],[total_children]])</f>
        <v>532</v>
      </c>
      <c r="AF222" s="1">
        <f>IF(ISBLANK(education[[#This Row],[total_pwd]]),SUM(education[[#This Row],[total_pwd_men]],education[[#This Row],[total_pwd_women]]),education[[#This Row],[total_pwd]])</f>
        <v>0</v>
      </c>
      <c r="AG222" s="1">
        <f>IF(ISBLANK(education[[#This Row],[total_adults]]),SUM(education[[#This Row],[total_men]],education[[#This Row],[total_women]]),education[[#This Row],[total_adults]])</f>
        <v>0</v>
      </c>
      <c r="AH222" s="1">
        <f>IF(ISBLANK(education[[#This Row],[total_beneficiaries_reached]]),SUM(education[[#This Row],[calc_children]],education[[#This Row],[calc_adults]]),education[[#This Row],[total_beneficiaries_reached]])</f>
        <v>532</v>
      </c>
      <c r="AI222" s="49" t="str">
        <f ca="1">IF(B222="","",OFFSET(table_admin1[[#Headers],[ADM1_PT]],MATCH(B222,admin1,0),1))</f>
        <v>MZ01</v>
      </c>
      <c r="AJ222" s="49" t="str">
        <f t="shared" ca="1" si="8"/>
        <v>MZ0106</v>
      </c>
      <c r="AK222" s="49" t="str">
        <f t="shared" ca="1" si="9"/>
        <v>MZ010602</v>
      </c>
    </row>
    <row r="223" spans="1:37" x14ac:dyDescent="0.2">
      <c r="A223" s="58">
        <v>45352</v>
      </c>
      <c r="B223" s="49" t="s">
        <v>120</v>
      </c>
      <c r="C223" s="49" t="s">
        <v>205</v>
      </c>
      <c r="D223" s="49" t="s">
        <v>205</v>
      </c>
      <c r="E223" s="49" t="s">
        <v>1478</v>
      </c>
      <c r="F223" s="49" t="s">
        <v>115</v>
      </c>
      <c r="G223" s="49" t="s">
        <v>122</v>
      </c>
      <c r="H223" s="49" t="s">
        <v>117</v>
      </c>
      <c r="I223" s="49" t="s">
        <v>118</v>
      </c>
      <c r="J223" s="49" t="s">
        <v>1335</v>
      </c>
      <c r="K223" s="49" t="s">
        <v>119</v>
      </c>
      <c r="R223" s="49">
        <v>157</v>
      </c>
      <c r="S223" s="49">
        <v>118</v>
      </c>
      <c r="U223" s="49">
        <v>0</v>
      </c>
      <c r="V223" s="49">
        <v>1</v>
      </c>
      <c r="X223" s="49">
        <v>0</v>
      </c>
      <c r="Y223" s="49">
        <v>0</v>
      </c>
      <c r="AA223" s="49">
        <v>275</v>
      </c>
      <c r="AC223" s="1">
        <f>IF(ISBLANK(education[[#This Row],[total_boys]]),SUM(education[[#This Row],[boys_0-5_reached]],education[[#This Row],[boys_6-12_reached]],education[[#This Row],[boys_13-18_reached]]),education[[#This Row],[total_boys]])</f>
        <v>157</v>
      </c>
      <c r="AD223" s="1">
        <f>IF(ISBLANK(education[[#This Row],[total_girls]]),SUM(education[[#This Row],[girls_0-5_reached]],education[[#This Row],[girls_6-12_reached]],education[[#This Row],[girls_13-18_reached]]),education[[#This Row],[total_girls]])</f>
        <v>118</v>
      </c>
      <c r="AE223" s="1">
        <f>IF(ISBLANK(education[[#This Row],[total_children]]),SUM(education[[#This Row],[calc_boys]],education[[#This Row],[calc_girls]]),education[[#This Row],[total_children]])</f>
        <v>275</v>
      </c>
      <c r="AF223" s="1">
        <f>IF(ISBLANK(education[[#This Row],[total_pwd]]),SUM(education[[#This Row],[total_pwd_men]],education[[#This Row],[total_pwd_women]]),education[[#This Row],[total_pwd]])</f>
        <v>1</v>
      </c>
      <c r="AG223" s="1">
        <f>IF(ISBLANK(education[[#This Row],[total_adults]]),SUM(education[[#This Row],[total_men]],education[[#This Row],[total_women]]),education[[#This Row],[total_adults]])</f>
        <v>0</v>
      </c>
      <c r="AH223" s="1">
        <f>IF(ISBLANK(education[[#This Row],[total_beneficiaries_reached]]),SUM(education[[#This Row],[calc_children]],education[[#This Row],[calc_adults]]),education[[#This Row],[total_beneficiaries_reached]])</f>
        <v>275</v>
      </c>
      <c r="AI223" s="49" t="str">
        <f ca="1">IF(B223="","",OFFSET(table_admin1[[#Headers],[ADM1_PT]],MATCH(B223,admin1,0),1))</f>
        <v>MZ01</v>
      </c>
      <c r="AJ223" s="49" t="str">
        <f t="shared" ca="1" si="8"/>
        <v>MZ0106</v>
      </c>
      <c r="AK223" s="49" t="str">
        <f t="shared" ca="1" si="9"/>
        <v>MZ010602</v>
      </c>
    </row>
    <row r="224" spans="1:37" x14ac:dyDescent="0.2">
      <c r="A224" s="58">
        <v>45352</v>
      </c>
      <c r="B224" s="49" t="s">
        <v>120</v>
      </c>
      <c r="C224" s="49" t="s">
        <v>205</v>
      </c>
      <c r="D224" s="49" t="s">
        <v>205</v>
      </c>
      <c r="E224" s="49" t="s">
        <v>1479</v>
      </c>
      <c r="F224" s="49" t="s">
        <v>115</v>
      </c>
      <c r="G224" s="49" t="s">
        <v>122</v>
      </c>
      <c r="H224" s="49" t="s">
        <v>117</v>
      </c>
      <c r="I224" s="49" t="s">
        <v>118</v>
      </c>
      <c r="J224" s="49" t="s">
        <v>1335</v>
      </c>
      <c r="K224" s="49" t="s">
        <v>119</v>
      </c>
      <c r="R224" s="49">
        <v>147</v>
      </c>
      <c r="S224" s="49">
        <v>109</v>
      </c>
      <c r="U224" s="49">
        <v>0</v>
      </c>
      <c r="V224" s="49">
        <v>0</v>
      </c>
      <c r="X224" s="49">
        <v>0</v>
      </c>
      <c r="Y224" s="49">
        <v>0</v>
      </c>
      <c r="AA224" s="49">
        <v>256</v>
      </c>
      <c r="AC224" s="1">
        <f>IF(ISBLANK(education[[#This Row],[total_boys]]),SUM(education[[#This Row],[boys_0-5_reached]],education[[#This Row],[boys_6-12_reached]],education[[#This Row],[boys_13-18_reached]]),education[[#This Row],[total_boys]])</f>
        <v>147</v>
      </c>
      <c r="AD224" s="1">
        <f>IF(ISBLANK(education[[#This Row],[total_girls]]),SUM(education[[#This Row],[girls_0-5_reached]],education[[#This Row],[girls_6-12_reached]],education[[#This Row],[girls_13-18_reached]]),education[[#This Row],[total_girls]])</f>
        <v>109</v>
      </c>
      <c r="AE224" s="1">
        <f>IF(ISBLANK(education[[#This Row],[total_children]]),SUM(education[[#This Row],[calc_boys]],education[[#This Row],[calc_girls]]),education[[#This Row],[total_children]])</f>
        <v>256</v>
      </c>
      <c r="AF224" s="1">
        <f>IF(ISBLANK(education[[#This Row],[total_pwd]]),SUM(education[[#This Row],[total_pwd_men]],education[[#This Row],[total_pwd_women]]),education[[#This Row],[total_pwd]])</f>
        <v>0</v>
      </c>
      <c r="AG224" s="1">
        <f>IF(ISBLANK(education[[#This Row],[total_adults]]),SUM(education[[#This Row],[total_men]],education[[#This Row],[total_women]]),education[[#This Row],[total_adults]])</f>
        <v>0</v>
      </c>
      <c r="AH224" s="1">
        <f>IF(ISBLANK(education[[#This Row],[total_beneficiaries_reached]]),SUM(education[[#This Row],[calc_children]],education[[#This Row],[calc_adults]]),education[[#This Row],[total_beneficiaries_reached]])</f>
        <v>256</v>
      </c>
      <c r="AI224" s="49" t="str">
        <f ca="1">IF(B224="","",OFFSET(table_admin1[[#Headers],[ADM1_PT]],MATCH(B224,admin1,0),1))</f>
        <v>MZ01</v>
      </c>
      <c r="AJ224" s="49" t="str">
        <f t="shared" ca="1" si="8"/>
        <v>MZ0106</v>
      </c>
      <c r="AK224" s="49" t="str">
        <f t="shared" ca="1" si="9"/>
        <v>MZ010602</v>
      </c>
    </row>
    <row r="225" spans="1:37" x14ac:dyDescent="0.2">
      <c r="A225" s="58">
        <v>45352</v>
      </c>
      <c r="B225" s="49" t="s">
        <v>120</v>
      </c>
      <c r="C225" s="49" t="s">
        <v>205</v>
      </c>
      <c r="D225" s="49" t="s">
        <v>205</v>
      </c>
      <c r="E225" s="49" t="s">
        <v>1480</v>
      </c>
      <c r="F225" s="49" t="s">
        <v>115</v>
      </c>
      <c r="G225" s="49" t="s">
        <v>122</v>
      </c>
      <c r="H225" s="49" t="s">
        <v>117</v>
      </c>
      <c r="I225" s="49" t="s">
        <v>118</v>
      </c>
      <c r="J225" s="49" t="s">
        <v>1335</v>
      </c>
      <c r="K225" s="49" t="s">
        <v>119</v>
      </c>
      <c r="R225" s="49">
        <v>142</v>
      </c>
      <c r="S225" s="49">
        <v>98</v>
      </c>
      <c r="U225" s="49">
        <v>0</v>
      </c>
      <c r="V225" s="49">
        <v>0</v>
      </c>
      <c r="X225" s="49">
        <v>0</v>
      </c>
      <c r="Y225" s="49">
        <v>0</v>
      </c>
      <c r="AA225" s="49">
        <v>240</v>
      </c>
      <c r="AC225" s="1">
        <f>IF(ISBLANK(education[[#This Row],[total_boys]]),SUM(education[[#This Row],[boys_0-5_reached]],education[[#This Row],[boys_6-12_reached]],education[[#This Row],[boys_13-18_reached]]),education[[#This Row],[total_boys]])</f>
        <v>142</v>
      </c>
      <c r="AD225" s="1">
        <f>IF(ISBLANK(education[[#This Row],[total_girls]]),SUM(education[[#This Row],[girls_0-5_reached]],education[[#This Row],[girls_6-12_reached]],education[[#This Row],[girls_13-18_reached]]),education[[#This Row],[total_girls]])</f>
        <v>98</v>
      </c>
      <c r="AE225" s="1">
        <f>IF(ISBLANK(education[[#This Row],[total_children]]),SUM(education[[#This Row],[calc_boys]],education[[#This Row],[calc_girls]]),education[[#This Row],[total_children]])</f>
        <v>240</v>
      </c>
      <c r="AF225" s="1">
        <f>IF(ISBLANK(education[[#This Row],[total_pwd]]),SUM(education[[#This Row],[total_pwd_men]],education[[#This Row],[total_pwd_women]]),education[[#This Row],[total_pwd]])</f>
        <v>0</v>
      </c>
      <c r="AG225" s="1">
        <f>IF(ISBLANK(education[[#This Row],[total_adults]]),SUM(education[[#This Row],[total_men]],education[[#This Row],[total_women]]),education[[#This Row],[total_adults]])</f>
        <v>0</v>
      </c>
      <c r="AH225" s="1">
        <f>IF(ISBLANK(education[[#This Row],[total_beneficiaries_reached]]),SUM(education[[#This Row],[calc_children]],education[[#This Row],[calc_adults]]),education[[#This Row],[total_beneficiaries_reached]])</f>
        <v>240</v>
      </c>
      <c r="AI225" s="49" t="str">
        <f ca="1">IF(B225="","",OFFSET(table_admin1[[#Headers],[ADM1_PT]],MATCH(B225,admin1,0),1))</f>
        <v>MZ01</v>
      </c>
      <c r="AJ225" s="49" t="str">
        <f t="shared" ca="1" si="8"/>
        <v>MZ0106</v>
      </c>
      <c r="AK225" s="49" t="str">
        <f t="shared" ca="1" si="9"/>
        <v>MZ010602</v>
      </c>
    </row>
    <row r="226" spans="1:37" x14ac:dyDescent="0.2">
      <c r="A226" s="58">
        <v>45352</v>
      </c>
      <c r="B226" s="49" t="s">
        <v>120</v>
      </c>
      <c r="C226" s="49" t="s">
        <v>205</v>
      </c>
      <c r="D226" s="49" t="s">
        <v>205</v>
      </c>
      <c r="E226" s="49" t="s">
        <v>1481</v>
      </c>
      <c r="F226" s="49" t="s">
        <v>115</v>
      </c>
      <c r="G226" s="49" t="s">
        <v>122</v>
      </c>
      <c r="H226" s="49" t="s">
        <v>117</v>
      </c>
      <c r="I226" s="49" t="s">
        <v>118</v>
      </c>
      <c r="J226" s="49" t="s">
        <v>1335</v>
      </c>
      <c r="K226" s="49" t="s">
        <v>119</v>
      </c>
      <c r="R226" s="49">
        <v>273</v>
      </c>
      <c r="S226" s="49">
        <v>237</v>
      </c>
      <c r="U226" s="49">
        <v>2</v>
      </c>
      <c r="V226" s="49">
        <v>1</v>
      </c>
      <c r="X226" s="49">
        <v>0</v>
      </c>
      <c r="Y226" s="49">
        <v>0</v>
      </c>
      <c r="AA226" s="49">
        <v>510</v>
      </c>
      <c r="AC226" s="1">
        <f>IF(ISBLANK(education[[#This Row],[total_boys]]),SUM(education[[#This Row],[boys_0-5_reached]],education[[#This Row],[boys_6-12_reached]],education[[#This Row],[boys_13-18_reached]]),education[[#This Row],[total_boys]])</f>
        <v>273</v>
      </c>
      <c r="AD226" s="1">
        <f>IF(ISBLANK(education[[#This Row],[total_girls]]),SUM(education[[#This Row],[girls_0-5_reached]],education[[#This Row],[girls_6-12_reached]],education[[#This Row],[girls_13-18_reached]]),education[[#This Row],[total_girls]])</f>
        <v>237</v>
      </c>
      <c r="AE226" s="1">
        <f>IF(ISBLANK(education[[#This Row],[total_children]]),SUM(education[[#This Row],[calc_boys]],education[[#This Row],[calc_girls]]),education[[#This Row],[total_children]])</f>
        <v>510</v>
      </c>
      <c r="AF226" s="1">
        <f>IF(ISBLANK(education[[#This Row],[total_pwd]]),SUM(education[[#This Row],[total_pwd_men]],education[[#This Row],[total_pwd_women]]),education[[#This Row],[total_pwd]])</f>
        <v>3</v>
      </c>
      <c r="AG226" s="1">
        <f>IF(ISBLANK(education[[#This Row],[total_adults]]),SUM(education[[#This Row],[total_men]],education[[#This Row],[total_women]]),education[[#This Row],[total_adults]])</f>
        <v>0</v>
      </c>
      <c r="AH226" s="1">
        <f>IF(ISBLANK(education[[#This Row],[total_beneficiaries_reached]]),SUM(education[[#This Row],[calc_children]],education[[#This Row],[calc_adults]]),education[[#This Row],[total_beneficiaries_reached]])</f>
        <v>510</v>
      </c>
      <c r="AI226" s="49" t="str">
        <f ca="1">IF(B226="","",OFFSET(table_admin1[[#Headers],[ADM1_PT]],MATCH(B226,admin1,0),1))</f>
        <v>MZ01</v>
      </c>
      <c r="AJ226" s="49" t="str">
        <f t="shared" ca="1" si="8"/>
        <v>MZ0106</v>
      </c>
      <c r="AK226" s="49" t="str">
        <f t="shared" ca="1" si="9"/>
        <v>MZ010602</v>
      </c>
    </row>
    <row r="227" spans="1:37" x14ac:dyDescent="0.2">
      <c r="A227" s="58">
        <v>45352</v>
      </c>
      <c r="B227" s="49" t="s">
        <v>120</v>
      </c>
      <c r="C227" s="49" t="s">
        <v>205</v>
      </c>
      <c r="D227" s="49" t="s">
        <v>205</v>
      </c>
      <c r="E227" s="49" t="s">
        <v>1482</v>
      </c>
      <c r="F227" s="49" t="s">
        <v>115</v>
      </c>
      <c r="G227" s="49" t="s">
        <v>122</v>
      </c>
      <c r="H227" s="49" t="s">
        <v>117</v>
      </c>
      <c r="I227" s="49" t="s">
        <v>118</v>
      </c>
      <c r="J227" s="49" t="s">
        <v>1335</v>
      </c>
      <c r="K227" s="49" t="s">
        <v>119</v>
      </c>
      <c r="R227" s="49">
        <v>170</v>
      </c>
      <c r="S227" s="49">
        <v>138</v>
      </c>
      <c r="U227" s="49">
        <v>1</v>
      </c>
      <c r="V227" s="49">
        <v>0</v>
      </c>
      <c r="X227" s="49">
        <v>0</v>
      </c>
      <c r="Y227" s="49">
        <v>0</v>
      </c>
      <c r="AA227" s="49">
        <v>308</v>
      </c>
      <c r="AC227" s="1">
        <f>IF(ISBLANK(education[[#This Row],[total_boys]]),SUM(education[[#This Row],[boys_0-5_reached]],education[[#This Row],[boys_6-12_reached]],education[[#This Row],[boys_13-18_reached]]),education[[#This Row],[total_boys]])</f>
        <v>170</v>
      </c>
      <c r="AD227" s="1">
        <f>IF(ISBLANK(education[[#This Row],[total_girls]]),SUM(education[[#This Row],[girls_0-5_reached]],education[[#This Row],[girls_6-12_reached]],education[[#This Row],[girls_13-18_reached]]),education[[#This Row],[total_girls]])</f>
        <v>138</v>
      </c>
      <c r="AE227" s="1">
        <f>IF(ISBLANK(education[[#This Row],[total_children]]),SUM(education[[#This Row],[calc_boys]],education[[#This Row],[calc_girls]]),education[[#This Row],[total_children]])</f>
        <v>308</v>
      </c>
      <c r="AF227" s="1">
        <f>IF(ISBLANK(education[[#This Row],[total_pwd]]),SUM(education[[#This Row],[total_pwd_men]],education[[#This Row],[total_pwd_women]]),education[[#This Row],[total_pwd]])</f>
        <v>1</v>
      </c>
      <c r="AG227" s="1">
        <f>IF(ISBLANK(education[[#This Row],[total_adults]]),SUM(education[[#This Row],[total_men]],education[[#This Row],[total_women]]),education[[#This Row],[total_adults]])</f>
        <v>0</v>
      </c>
      <c r="AH227" s="1">
        <f>IF(ISBLANK(education[[#This Row],[total_beneficiaries_reached]]),SUM(education[[#This Row],[calc_children]],education[[#This Row],[calc_adults]]),education[[#This Row],[total_beneficiaries_reached]])</f>
        <v>308</v>
      </c>
      <c r="AI227" s="49" t="str">
        <f ca="1">IF(B227="","",OFFSET(table_admin1[[#Headers],[ADM1_PT]],MATCH(B227,admin1,0),1))</f>
        <v>MZ01</v>
      </c>
      <c r="AJ227" s="49" t="str">
        <f t="shared" ca="1" si="8"/>
        <v>MZ0106</v>
      </c>
      <c r="AK227" s="49" t="str">
        <f t="shared" ca="1" si="9"/>
        <v>MZ010602</v>
      </c>
    </row>
    <row r="228" spans="1:37" x14ac:dyDescent="0.2">
      <c r="A228" s="58">
        <v>45352</v>
      </c>
      <c r="B228" s="49" t="s">
        <v>120</v>
      </c>
      <c r="C228" s="49" t="s">
        <v>205</v>
      </c>
      <c r="D228" s="49" t="s">
        <v>205</v>
      </c>
      <c r="E228" s="49" t="s">
        <v>1483</v>
      </c>
      <c r="F228" s="49" t="s">
        <v>115</v>
      </c>
      <c r="G228" s="49" t="s">
        <v>122</v>
      </c>
      <c r="H228" s="49" t="s">
        <v>117</v>
      </c>
      <c r="I228" s="49" t="s">
        <v>118</v>
      </c>
      <c r="J228" s="49" t="s">
        <v>1335</v>
      </c>
      <c r="K228" s="49" t="s">
        <v>119</v>
      </c>
      <c r="R228" s="49">
        <v>250</v>
      </c>
      <c r="S228" s="49">
        <v>286</v>
      </c>
      <c r="U228" s="49">
        <v>0</v>
      </c>
      <c r="V228" s="49">
        <v>0</v>
      </c>
      <c r="X228" s="49">
        <v>0</v>
      </c>
      <c r="Y228" s="49">
        <v>0</v>
      </c>
      <c r="AA228" s="49">
        <v>536</v>
      </c>
      <c r="AC228" s="1">
        <f>IF(ISBLANK(education[[#This Row],[total_boys]]),SUM(education[[#This Row],[boys_0-5_reached]],education[[#This Row],[boys_6-12_reached]],education[[#This Row],[boys_13-18_reached]]),education[[#This Row],[total_boys]])</f>
        <v>250</v>
      </c>
      <c r="AD228" s="1">
        <f>IF(ISBLANK(education[[#This Row],[total_girls]]),SUM(education[[#This Row],[girls_0-5_reached]],education[[#This Row],[girls_6-12_reached]],education[[#This Row],[girls_13-18_reached]]),education[[#This Row],[total_girls]])</f>
        <v>286</v>
      </c>
      <c r="AE228" s="1">
        <f>IF(ISBLANK(education[[#This Row],[total_children]]),SUM(education[[#This Row],[calc_boys]],education[[#This Row],[calc_girls]]),education[[#This Row],[total_children]])</f>
        <v>536</v>
      </c>
      <c r="AF228" s="1">
        <f>IF(ISBLANK(education[[#This Row],[total_pwd]]),SUM(education[[#This Row],[total_pwd_men]],education[[#This Row],[total_pwd_women]]),education[[#This Row],[total_pwd]])</f>
        <v>0</v>
      </c>
      <c r="AG228" s="1">
        <f>IF(ISBLANK(education[[#This Row],[total_adults]]),SUM(education[[#This Row],[total_men]],education[[#This Row],[total_women]]),education[[#This Row],[total_adults]])</f>
        <v>0</v>
      </c>
      <c r="AH228" s="1">
        <f>IF(ISBLANK(education[[#This Row],[total_beneficiaries_reached]]),SUM(education[[#This Row],[calc_children]],education[[#This Row],[calc_adults]]),education[[#This Row],[total_beneficiaries_reached]])</f>
        <v>536</v>
      </c>
      <c r="AI228" s="49" t="str">
        <f ca="1">IF(B228="","",OFFSET(table_admin1[[#Headers],[ADM1_PT]],MATCH(B228,admin1,0),1))</f>
        <v>MZ01</v>
      </c>
      <c r="AJ228" s="49" t="str">
        <f t="shared" ca="1" si="8"/>
        <v>MZ0106</v>
      </c>
      <c r="AK228" s="49" t="str">
        <f t="shared" ca="1" si="9"/>
        <v>MZ010602</v>
      </c>
    </row>
    <row r="229" spans="1:37" x14ac:dyDescent="0.2">
      <c r="A229" s="58">
        <v>45352</v>
      </c>
      <c r="B229" s="49" t="s">
        <v>120</v>
      </c>
      <c r="C229" s="49" t="s">
        <v>205</v>
      </c>
      <c r="D229" s="49" t="s">
        <v>205</v>
      </c>
      <c r="E229" s="49" t="s">
        <v>1484</v>
      </c>
      <c r="F229" s="49" t="s">
        <v>115</v>
      </c>
      <c r="G229" s="49" t="s">
        <v>122</v>
      </c>
      <c r="H229" s="49" t="s">
        <v>117</v>
      </c>
      <c r="I229" s="49" t="s">
        <v>118</v>
      </c>
      <c r="J229" s="49" t="s">
        <v>1335</v>
      </c>
      <c r="K229" s="49" t="s">
        <v>119</v>
      </c>
      <c r="R229" s="49">
        <v>215</v>
      </c>
      <c r="S229" s="49">
        <v>167</v>
      </c>
      <c r="U229" s="49">
        <v>0</v>
      </c>
      <c r="V229" s="49">
        <v>0</v>
      </c>
      <c r="X229" s="49">
        <v>0</v>
      </c>
      <c r="Y229" s="49">
        <v>0</v>
      </c>
      <c r="AA229" s="49">
        <v>382</v>
      </c>
      <c r="AC229" s="1">
        <f>IF(ISBLANK(education[[#This Row],[total_boys]]),SUM(education[[#This Row],[boys_0-5_reached]],education[[#This Row],[boys_6-12_reached]],education[[#This Row],[boys_13-18_reached]]),education[[#This Row],[total_boys]])</f>
        <v>215</v>
      </c>
      <c r="AD229" s="1">
        <f>IF(ISBLANK(education[[#This Row],[total_girls]]),SUM(education[[#This Row],[girls_0-5_reached]],education[[#This Row],[girls_6-12_reached]],education[[#This Row],[girls_13-18_reached]]),education[[#This Row],[total_girls]])</f>
        <v>167</v>
      </c>
      <c r="AE229" s="1">
        <f>IF(ISBLANK(education[[#This Row],[total_children]]),SUM(education[[#This Row],[calc_boys]],education[[#This Row],[calc_girls]]),education[[#This Row],[total_children]])</f>
        <v>382</v>
      </c>
      <c r="AF229" s="1">
        <f>IF(ISBLANK(education[[#This Row],[total_pwd]]),SUM(education[[#This Row],[total_pwd_men]],education[[#This Row],[total_pwd_women]]),education[[#This Row],[total_pwd]])</f>
        <v>0</v>
      </c>
      <c r="AG229" s="1">
        <f>IF(ISBLANK(education[[#This Row],[total_adults]]),SUM(education[[#This Row],[total_men]],education[[#This Row],[total_women]]),education[[#This Row],[total_adults]])</f>
        <v>0</v>
      </c>
      <c r="AH229" s="1">
        <f>IF(ISBLANK(education[[#This Row],[total_beneficiaries_reached]]),SUM(education[[#This Row],[calc_children]],education[[#This Row],[calc_adults]]),education[[#This Row],[total_beneficiaries_reached]])</f>
        <v>382</v>
      </c>
      <c r="AI229" s="49" t="str">
        <f ca="1">IF(B229="","",OFFSET(table_admin1[[#Headers],[ADM1_PT]],MATCH(B229,admin1,0),1))</f>
        <v>MZ01</v>
      </c>
      <c r="AJ229" s="49" t="str">
        <f t="shared" ca="1" si="8"/>
        <v>MZ0106</v>
      </c>
      <c r="AK229" s="49" t="str">
        <f t="shared" ca="1" si="9"/>
        <v>MZ010602</v>
      </c>
    </row>
    <row r="230" spans="1:37" x14ac:dyDescent="0.2">
      <c r="A230" s="58">
        <v>45352</v>
      </c>
      <c r="B230" s="49" t="s">
        <v>120</v>
      </c>
      <c r="C230" s="49" t="s">
        <v>205</v>
      </c>
      <c r="D230" s="49" t="s">
        <v>205</v>
      </c>
      <c r="E230" s="49" t="s">
        <v>1485</v>
      </c>
      <c r="F230" s="49" t="s">
        <v>115</v>
      </c>
      <c r="G230" s="49" t="s">
        <v>122</v>
      </c>
      <c r="H230" s="49" t="s">
        <v>117</v>
      </c>
      <c r="I230" s="49" t="s">
        <v>118</v>
      </c>
      <c r="J230" s="49" t="s">
        <v>1335</v>
      </c>
      <c r="K230" s="49" t="s">
        <v>119</v>
      </c>
      <c r="R230" s="49">
        <v>79</v>
      </c>
      <c r="S230" s="49">
        <v>66</v>
      </c>
      <c r="U230" s="49">
        <v>0</v>
      </c>
      <c r="V230" s="49">
        <v>0</v>
      </c>
      <c r="X230" s="49">
        <v>0</v>
      </c>
      <c r="Y230" s="49">
        <v>0</v>
      </c>
      <c r="AA230" s="49">
        <v>145</v>
      </c>
      <c r="AC230" s="1">
        <f>IF(ISBLANK(education[[#This Row],[total_boys]]),SUM(education[[#This Row],[boys_0-5_reached]],education[[#This Row],[boys_6-12_reached]],education[[#This Row],[boys_13-18_reached]]),education[[#This Row],[total_boys]])</f>
        <v>79</v>
      </c>
      <c r="AD230" s="1">
        <f>IF(ISBLANK(education[[#This Row],[total_girls]]),SUM(education[[#This Row],[girls_0-5_reached]],education[[#This Row],[girls_6-12_reached]],education[[#This Row],[girls_13-18_reached]]),education[[#This Row],[total_girls]])</f>
        <v>66</v>
      </c>
      <c r="AE230" s="1">
        <f>IF(ISBLANK(education[[#This Row],[total_children]]),SUM(education[[#This Row],[calc_boys]],education[[#This Row],[calc_girls]]),education[[#This Row],[total_children]])</f>
        <v>145</v>
      </c>
      <c r="AF230" s="1">
        <f>IF(ISBLANK(education[[#This Row],[total_pwd]]),SUM(education[[#This Row],[total_pwd_men]],education[[#This Row],[total_pwd_women]]),education[[#This Row],[total_pwd]])</f>
        <v>0</v>
      </c>
      <c r="AG230" s="1">
        <f>IF(ISBLANK(education[[#This Row],[total_adults]]),SUM(education[[#This Row],[total_men]],education[[#This Row],[total_women]]),education[[#This Row],[total_adults]])</f>
        <v>0</v>
      </c>
      <c r="AH230" s="1">
        <f>IF(ISBLANK(education[[#This Row],[total_beneficiaries_reached]]),SUM(education[[#This Row],[calc_children]],education[[#This Row],[calc_adults]]),education[[#This Row],[total_beneficiaries_reached]])</f>
        <v>145</v>
      </c>
      <c r="AI230" s="49" t="str">
        <f ca="1">IF(B230="","",OFFSET(table_admin1[[#Headers],[ADM1_PT]],MATCH(B230,admin1,0),1))</f>
        <v>MZ01</v>
      </c>
      <c r="AJ230" s="49" t="str">
        <f t="shared" ca="1" si="8"/>
        <v>MZ0106</v>
      </c>
      <c r="AK230" s="49" t="str">
        <f t="shared" ca="1" si="9"/>
        <v>MZ010602</v>
      </c>
    </row>
    <row r="231" spans="1:37" x14ac:dyDescent="0.2">
      <c r="A231" s="58">
        <v>45352</v>
      </c>
      <c r="B231" s="49" t="s">
        <v>120</v>
      </c>
      <c r="C231" s="49" t="s">
        <v>205</v>
      </c>
      <c r="D231" s="49" t="s">
        <v>205</v>
      </c>
      <c r="E231" s="49" t="s">
        <v>1486</v>
      </c>
      <c r="F231" s="49" t="s">
        <v>115</v>
      </c>
      <c r="G231" s="49" t="s">
        <v>122</v>
      </c>
      <c r="H231" s="49" t="s">
        <v>117</v>
      </c>
      <c r="I231" s="49" t="s">
        <v>118</v>
      </c>
      <c r="J231" s="49" t="s">
        <v>1335</v>
      </c>
      <c r="K231" s="49" t="s">
        <v>119</v>
      </c>
      <c r="R231" s="49">
        <v>166</v>
      </c>
      <c r="S231" s="49">
        <v>164</v>
      </c>
      <c r="U231" s="49">
        <v>0</v>
      </c>
      <c r="V231" s="49">
        <v>2</v>
      </c>
      <c r="X231" s="49">
        <v>0</v>
      </c>
      <c r="Y231" s="49">
        <v>0</v>
      </c>
      <c r="AA231" s="49">
        <v>330</v>
      </c>
      <c r="AC231" s="1">
        <f>IF(ISBLANK(education[[#This Row],[total_boys]]),SUM(education[[#This Row],[boys_0-5_reached]],education[[#This Row],[boys_6-12_reached]],education[[#This Row],[boys_13-18_reached]]),education[[#This Row],[total_boys]])</f>
        <v>166</v>
      </c>
      <c r="AD231" s="1">
        <f>IF(ISBLANK(education[[#This Row],[total_girls]]),SUM(education[[#This Row],[girls_0-5_reached]],education[[#This Row],[girls_6-12_reached]],education[[#This Row],[girls_13-18_reached]]),education[[#This Row],[total_girls]])</f>
        <v>164</v>
      </c>
      <c r="AE231" s="1">
        <f>IF(ISBLANK(education[[#This Row],[total_children]]),SUM(education[[#This Row],[calc_boys]],education[[#This Row],[calc_girls]]),education[[#This Row],[total_children]])</f>
        <v>330</v>
      </c>
      <c r="AF231" s="1">
        <f>IF(ISBLANK(education[[#This Row],[total_pwd]]),SUM(education[[#This Row],[total_pwd_men]],education[[#This Row],[total_pwd_women]]),education[[#This Row],[total_pwd]])</f>
        <v>2</v>
      </c>
      <c r="AG231" s="1">
        <f>IF(ISBLANK(education[[#This Row],[total_adults]]),SUM(education[[#This Row],[total_men]],education[[#This Row],[total_women]]),education[[#This Row],[total_adults]])</f>
        <v>0</v>
      </c>
      <c r="AH231" s="1">
        <f>IF(ISBLANK(education[[#This Row],[total_beneficiaries_reached]]),SUM(education[[#This Row],[calc_children]],education[[#This Row],[calc_adults]]),education[[#This Row],[total_beneficiaries_reached]])</f>
        <v>330</v>
      </c>
      <c r="AI231" s="49" t="str">
        <f ca="1">IF(B231="","",OFFSET(table_admin1[[#Headers],[ADM1_PT]],MATCH(B231,admin1,0),1))</f>
        <v>MZ01</v>
      </c>
      <c r="AJ231" s="49" t="str">
        <f t="shared" ca="1" si="8"/>
        <v>MZ0106</v>
      </c>
      <c r="AK231" s="49" t="str">
        <f t="shared" ca="1" si="9"/>
        <v>MZ010602</v>
      </c>
    </row>
    <row r="232" spans="1:37" x14ac:dyDescent="0.2">
      <c r="A232" s="58">
        <v>45352</v>
      </c>
      <c r="B232" s="49" t="s">
        <v>120</v>
      </c>
      <c r="C232" s="49" t="s">
        <v>205</v>
      </c>
      <c r="D232" s="49" t="s">
        <v>205</v>
      </c>
      <c r="E232" s="49" t="s">
        <v>1487</v>
      </c>
      <c r="F232" s="49" t="s">
        <v>115</v>
      </c>
      <c r="G232" s="49" t="s">
        <v>122</v>
      </c>
      <c r="H232" s="49" t="s">
        <v>117</v>
      </c>
      <c r="I232" s="49" t="s">
        <v>118</v>
      </c>
      <c r="J232" s="49" t="s">
        <v>1335</v>
      </c>
      <c r="K232" s="49" t="s">
        <v>119</v>
      </c>
      <c r="R232" s="49">
        <v>302</v>
      </c>
      <c r="S232" s="49">
        <v>216</v>
      </c>
      <c r="U232" s="49">
        <v>0</v>
      </c>
      <c r="V232" s="49">
        <v>0</v>
      </c>
      <c r="X232" s="49">
        <v>0</v>
      </c>
      <c r="Y232" s="49">
        <v>0</v>
      </c>
      <c r="AA232" s="49">
        <v>518</v>
      </c>
      <c r="AC232" s="1">
        <f>IF(ISBLANK(education[[#This Row],[total_boys]]),SUM(education[[#This Row],[boys_0-5_reached]],education[[#This Row],[boys_6-12_reached]],education[[#This Row],[boys_13-18_reached]]),education[[#This Row],[total_boys]])</f>
        <v>302</v>
      </c>
      <c r="AD232" s="1">
        <f>IF(ISBLANK(education[[#This Row],[total_girls]]),SUM(education[[#This Row],[girls_0-5_reached]],education[[#This Row],[girls_6-12_reached]],education[[#This Row],[girls_13-18_reached]]),education[[#This Row],[total_girls]])</f>
        <v>216</v>
      </c>
      <c r="AE232" s="1">
        <f>IF(ISBLANK(education[[#This Row],[total_children]]),SUM(education[[#This Row],[calc_boys]],education[[#This Row],[calc_girls]]),education[[#This Row],[total_children]])</f>
        <v>518</v>
      </c>
      <c r="AF232" s="1">
        <f>IF(ISBLANK(education[[#This Row],[total_pwd]]),SUM(education[[#This Row],[total_pwd_men]],education[[#This Row],[total_pwd_women]]),education[[#This Row],[total_pwd]])</f>
        <v>0</v>
      </c>
      <c r="AG232" s="1">
        <f>IF(ISBLANK(education[[#This Row],[total_adults]]),SUM(education[[#This Row],[total_men]],education[[#This Row],[total_women]]),education[[#This Row],[total_adults]])</f>
        <v>0</v>
      </c>
      <c r="AH232" s="1">
        <f>IF(ISBLANK(education[[#This Row],[total_beneficiaries_reached]]),SUM(education[[#This Row],[calc_children]],education[[#This Row],[calc_adults]]),education[[#This Row],[total_beneficiaries_reached]])</f>
        <v>518</v>
      </c>
      <c r="AI232" s="49" t="str">
        <f ca="1">IF(B232="","",OFFSET(table_admin1[[#Headers],[ADM1_PT]],MATCH(B232,admin1,0),1))</f>
        <v>MZ01</v>
      </c>
      <c r="AJ232" s="49" t="str">
        <f t="shared" ca="1" si="8"/>
        <v>MZ0106</v>
      </c>
      <c r="AK232" s="49" t="str">
        <f t="shared" ca="1" si="9"/>
        <v>MZ010602</v>
      </c>
    </row>
    <row r="233" spans="1:37" x14ac:dyDescent="0.2">
      <c r="A233" s="58">
        <v>45352</v>
      </c>
      <c r="B233" s="49" t="s">
        <v>120</v>
      </c>
      <c r="C233" s="49" t="s">
        <v>205</v>
      </c>
      <c r="D233" s="49" t="s">
        <v>205</v>
      </c>
      <c r="E233" s="49" t="s">
        <v>1488</v>
      </c>
      <c r="F233" s="49" t="s">
        <v>115</v>
      </c>
      <c r="G233" s="49" t="s">
        <v>122</v>
      </c>
      <c r="H233" s="49" t="s">
        <v>117</v>
      </c>
      <c r="I233" s="49" t="s">
        <v>118</v>
      </c>
      <c r="J233" s="49" t="s">
        <v>1335</v>
      </c>
      <c r="K233" s="49" t="s">
        <v>119</v>
      </c>
      <c r="R233" s="49">
        <v>158</v>
      </c>
      <c r="S233" s="49">
        <v>102</v>
      </c>
      <c r="U233" s="49">
        <v>0</v>
      </c>
      <c r="V233" s="49">
        <v>0</v>
      </c>
      <c r="X233" s="49">
        <v>0</v>
      </c>
      <c r="Y233" s="49">
        <v>0</v>
      </c>
      <c r="AA233" s="49">
        <v>260</v>
      </c>
      <c r="AC233" s="1">
        <f>IF(ISBLANK(education[[#This Row],[total_boys]]),SUM(education[[#This Row],[boys_0-5_reached]],education[[#This Row],[boys_6-12_reached]],education[[#This Row],[boys_13-18_reached]]),education[[#This Row],[total_boys]])</f>
        <v>158</v>
      </c>
      <c r="AD233" s="1">
        <f>IF(ISBLANK(education[[#This Row],[total_girls]]),SUM(education[[#This Row],[girls_0-5_reached]],education[[#This Row],[girls_6-12_reached]],education[[#This Row],[girls_13-18_reached]]),education[[#This Row],[total_girls]])</f>
        <v>102</v>
      </c>
      <c r="AE233" s="1">
        <f>IF(ISBLANK(education[[#This Row],[total_children]]),SUM(education[[#This Row],[calc_boys]],education[[#This Row],[calc_girls]]),education[[#This Row],[total_children]])</f>
        <v>260</v>
      </c>
      <c r="AF233" s="1">
        <f>IF(ISBLANK(education[[#This Row],[total_pwd]]),SUM(education[[#This Row],[total_pwd_men]],education[[#This Row],[total_pwd_women]]),education[[#This Row],[total_pwd]])</f>
        <v>0</v>
      </c>
      <c r="AG233" s="1">
        <f>IF(ISBLANK(education[[#This Row],[total_adults]]),SUM(education[[#This Row],[total_men]],education[[#This Row],[total_women]]),education[[#This Row],[total_adults]])</f>
        <v>0</v>
      </c>
      <c r="AH233" s="1">
        <f>IF(ISBLANK(education[[#This Row],[total_beneficiaries_reached]]),SUM(education[[#This Row],[calc_children]],education[[#This Row],[calc_adults]]),education[[#This Row],[total_beneficiaries_reached]])</f>
        <v>260</v>
      </c>
      <c r="AI233" s="49" t="str">
        <f ca="1">IF(B233="","",OFFSET(table_admin1[[#Headers],[ADM1_PT]],MATCH(B233,admin1,0),1))</f>
        <v>MZ01</v>
      </c>
      <c r="AJ233" s="49" t="str">
        <f t="shared" ca="1" si="8"/>
        <v>MZ0106</v>
      </c>
      <c r="AK233" s="49" t="str">
        <f t="shared" ca="1" si="9"/>
        <v>MZ010602</v>
      </c>
    </row>
    <row r="234" spans="1:37" x14ac:dyDescent="0.2">
      <c r="A234" s="58">
        <v>45352</v>
      </c>
      <c r="B234" s="49" t="s">
        <v>120</v>
      </c>
      <c r="C234" s="49" t="s">
        <v>205</v>
      </c>
      <c r="D234" s="49" t="s">
        <v>205</v>
      </c>
      <c r="F234" s="49" t="s">
        <v>115</v>
      </c>
      <c r="G234" s="49" t="s">
        <v>122</v>
      </c>
      <c r="H234" s="49" t="s">
        <v>117</v>
      </c>
      <c r="I234" s="49" t="s">
        <v>118</v>
      </c>
      <c r="J234" s="49" t="s">
        <v>1335</v>
      </c>
      <c r="K234" s="49" t="s">
        <v>119</v>
      </c>
      <c r="R234" s="49">
        <v>133</v>
      </c>
      <c r="S234" s="49">
        <v>136</v>
      </c>
      <c r="U234" s="49">
        <v>0</v>
      </c>
      <c r="V234" s="49">
        <v>0</v>
      </c>
      <c r="X234" s="49">
        <v>0</v>
      </c>
      <c r="Y234" s="49">
        <v>0</v>
      </c>
      <c r="AA234" s="49">
        <v>269</v>
      </c>
      <c r="AC234" s="1">
        <f>IF(ISBLANK(education[[#This Row],[total_boys]]),SUM(education[[#This Row],[boys_0-5_reached]],education[[#This Row],[boys_6-12_reached]],education[[#This Row],[boys_13-18_reached]]),education[[#This Row],[total_boys]])</f>
        <v>133</v>
      </c>
      <c r="AD234" s="1">
        <f>IF(ISBLANK(education[[#This Row],[total_girls]]),SUM(education[[#This Row],[girls_0-5_reached]],education[[#This Row],[girls_6-12_reached]],education[[#This Row],[girls_13-18_reached]]),education[[#This Row],[total_girls]])</f>
        <v>136</v>
      </c>
      <c r="AE234" s="1">
        <f>IF(ISBLANK(education[[#This Row],[total_children]]),SUM(education[[#This Row],[calc_boys]],education[[#This Row],[calc_girls]]),education[[#This Row],[total_children]])</f>
        <v>269</v>
      </c>
      <c r="AF234" s="1">
        <f>IF(ISBLANK(education[[#This Row],[total_pwd]]),SUM(education[[#This Row],[total_pwd_men]],education[[#This Row],[total_pwd_women]]),education[[#This Row],[total_pwd]])</f>
        <v>0</v>
      </c>
      <c r="AG234" s="1">
        <f>IF(ISBLANK(education[[#This Row],[total_adults]]),SUM(education[[#This Row],[total_men]],education[[#This Row],[total_women]]),education[[#This Row],[total_adults]])</f>
        <v>0</v>
      </c>
      <c r="AH234" s="1">
        <f>IF(ISBLANK(education[[#This Row],[total_beneficiaries_reached]]),SUM(education[[#This Row],[calc_children]],education[[#This Row],[calc_adults]]),education[[#This Row],[total_beneficiaries_reached]])</f>
        <v>269</v>
      </c>
      <c r="AI234" s="49" t="str">
        <f ca="1">IF(B234="","",OFFSET(table_admin1[[#Headers],[ADM1_PT]],MATCH(B234,admin1,0),1))</f>
        <v>MZ01</v>
      </c>
      <c r="AJ234" s="49" t="str">
        <f t="shared" ca="1" si="8"/>
        <v>MZ0106</v>
      </c>
      <c r="AK234" s="49" t="str">
        <f t="shared" ca="1" si="9"/>
        <v>MZ010602</v>
      </c>
    </row>
    <row r="235" spans="1:37" x14ac:dyDescent="0.2">
      <c r="A235" s="58">
        <v>45352</v>
      </c>
      <c r="B235" s="49" t="s">
        <v>209</v>
      </c>
      <c r="C235" s="49" t="s">
        <v>445</v>
      </c>
      <c r="D235" s="49" t="s">
        <v>846</v>
      </c>
      <c r="E235" s="49" t="s">
        <v>1489</v>
      </c>
      <c r="F235" s="49" t="s">
        <v>115</v>
      </c>
      <c r="G235" s="49" t="s">
        <v>122</v>
      </c>
      <c r="H235" s="49" t="s">
        <v>117</v>
      </c>
      <c r="I235" s="49" t="s">
        <v>1209</v>
      </c>
      <c r="J235" s="49" t="s">
        <v>1490</v>
      </c>
      <c r="K235" s="49" t="s">
        <v>1208</v>
      </c>
      <c r="R235" s="49">
        <v>192</v>
      </c>
      <c r="S235" s="49">
        <v>138</v>
      </c>
      <c r="U235" s="49">
        <v>7</v>
      </c>
      <c r="V235" s="49">
        <v>3</v>
      </c>
      <c r="X235" s="49">
        <v>16</v>
      </c>
      <c r="Y235" s="49">
        <v>26</v>
      </c>
      <c r="AA235" s="49">
        <v>372</v>
      </c>
      <c r="AC235" s="1">
        <f>IF(ISBLANK(education[[#This Row],[total_boys]]),SUM(education[[#This Row],[boys_0-5_reached]],education[[#This Row],[boys_6-12_reached]],education[[#This Row],[boys_13-18_reached]]),education[[#This Row],[total_boys]])</f>
        <v>192</v>
      </c>
      <c r="AD235" s="1">
        <f>IF(ISBLANK(education[[#This Row],[total_girls]]),SUM(education[[#This Row],[girls_0-5_reached]],education[[#This Row],[girls_6-12_reached]],education[[#This Row],[girls_13-18_reached]]),education[[#This Row],[total_girls]])</f>
        <v>138</v>
      </c>
      <c r="AE235" s="1">
        <f>IF(ISBLANK(education[[#This Row],[total_children]]),SUM(education[[#This Row],[calc_boys]],education[[#This Row],[calc_girls]]),education[[#This Row],[total_children]])</f>
        <v>330</v>
      </c>
      <c r="AF235" s="1">
        <f>IF(ISBLANK(education[[#This Row],[total_pwd]]),SUM(education[[#This Row],[total_pwd_men]],education[[#This Row],[total_pwd_women]]),education[[#This Row],[total_pwd]])</f>
        <v>10</v>
      </c>
      <c r="AG235" s="1">
        <f>IF(ISBLANK(education[[#This Row],[total_adults]]),SUM(education[[#This Row],[total_men]],education[[#This Row],[total_women]]),education[[#This Row],[total_adults]])</f>
        <v>42</v>
      </c>
      <c r="AH235" s="1">
        <f>IF(ISBLANK(education[[#This Row],[total_beneficiaries_reached]]),SUM(education[[#This Row],[calc_children]],education[[#This Row],[calc_adults]]),education[[#This Row],[total_beneficiaries_reached]])</f>
        <v>372</v>
      </c>
      <c r="AI235" s="49" t="str">
        <f ca="1">IF(B235="","",OFFSET(table_admin1[[#Headers],[ADM1_PT]],MATCH(B235,admin1,0),1))</f>
        <v>MZ07</v>
      </c>
      <c r="AJ235" s="49" t="str">
        <f t="shared" ca="1" si="8"/>
        <v>MZ0703</v>
      </c>
      <c r="AK235" s="49" t="str">
        <f t="shared" ca="1" si="9"/>
        <v>MZ070302</v>
      </c>
    </row>
    <row r="236" spans="1:37" x14ac:dyDescent="0.2">
      <c r="A236" s="58">
        <v>45352</v>
      </c>
      <c r="B236" s="49" t="s">
        <v>209</v>
      </c>
      <c r="C236" s="49" t="s">
        <v>445</v>
      </c>
      <c r="D236" s="49" t="s">
        <v>846</v>
      </c>
      <c r="E236" s="49" t="s">
        <v>1489</v>
      </c>
      <c r="F236" s="49" t="s">
        <v>115</v>
      </c>
      <c r="G236" s="49" t="s">
        <v>122</v>
      </c>
      <c r="H236" s="49" t="s">
        <v>117</v>
      </c>
      <c r="I236" s="49" t="s">
        <v>1209</v>
      </c>
      <c r="J236" s="49" t="s">
        <v>1490</v>
      </c>
      <c r="K236" s="49" t="s">
        <v>1208</v>
      </c>
      <c r="R236" s="49">
        <v>3309</v>
      </c>
      <c r="S236" s="49">
        <v>1790</v>
      </c>
      <c r="U236" s="49">
        <v>7</v>
      </c>
      <c r="V236" s="49">
        <v>3</v>
      </c>
      <c r="X236" s="49">
        <v>16</v>
      </c>
      <c r="Y236" s="49">
        <v>26</v>
      </c>
      <c r="AA236" s="49">
        <v>5141</v>
      </c>
      <c r="AC236" s="1">
        <f>IF(ISBLANK(education[[#This Row],[total_boys]]),SUM(education[[#This Row],[boys_0-5_reached]],education[[#This Row],[boys_6-12_reached]],education[[#This Row],[boys_13-18_reached]]),education[[#This Row],[total_boys]])</f>
        <v>3309</v>
      </c>
      <c r="AD236" s="1">
        <f>IF(ISBLANK(education[[#This Row],[total_girls]]),SUM(education[[#This Row],[girls_0-5_reached]],education[[#This Row],[girls_6-12_reached]],education[[#This Row],[girls_13-18_reached]]),education[[#This Row],[total_girls]])</f>
        <v>1790</v>
      </c>
      <c r="AE236" s="1">
        <f>IF(ISBLANK(education[[#This Row],[total_children]]),SUM(education[[#This Row],[calc_boys]],education[[#This Row],[calc_girls]]),education[[#This Row],[total_children]])</f>
        <v>5099</v>
      </c>
      <c r="AF236" s="1">
        <f>IF(ISBLANK(education[[#This Row],[total_pwd]]),SUM(education[[#This Row],[total_pwd_men]],education[[#This Row],[total_pwd_women]]),education[[#This Row],[total_pwd]])</f>
        <v>10</v>
      </c>
      <c r="AG236" s="1">
        <f>IF(ISBLANK(education[[#This Row],[total_adults]]),SUM(education[[#This Row],[total_men]],education[[#This Row],[total_women]]),education[[#This Row],[total_adults]])</f>
        <v>42</v>
      </c>
      <c r="AH236" s="1">
        <f>IF(ISBLANK(education[[#This Row],[total_beneficiaries_reached]]),SUM(education[[#This Row],[calc_children]],education[[#This Row],[calc_adults]]),education[[#This Row],[total_beneficiaries_reached]])</f>
        <v>5141</v>
      </c>
      <c r="AI236" s="49" t="str">
        <f ca="1">IF(B236="","",OFFSET(table_admin1[[#Headers],[ADM1_PT]],MATCH(B236,admin1,0),1))</f>
        <v>MZ07</v>
      </c>
      <c r="AJ236" s="49" t="str">
        <f t="shared" ca="1" si="8"/>
        <v>MZ0703</v>
      </c>
      <c r="AK236" s="49" t="str">
        <f t="shared" ca="1" si="9"/>
        <v>MZ070302</v>
      </c>
    </row>
    <row r="237" spans="1:37" x14ac:dyDescent="0.2">
      <c r="A237" s="58">
        <v>45352</v>
      </c>
      <c r="B237" s="49" t="s">
        <v>209</v>
      </c>
      <c r="C237" s="49" t="s">
        <v>445</v>
      </c>
      <c r="D237" s="49" t="s">
        <v>846</v>
      </c>
      <c r="E237" s="49" t="s">
        <v>1489</v>
      </c>
      <c r="F237" s="49" t="s">
        <v>115</v>
      </c>
      <c r="G237" s="49" t="s">
        <v>122</v>
      </c>
      <c r="H237" s="49" t="s">
        <v>117</v>
      </c>
      <c r="I237" s="49" t="s">
        <v>1209</v>
      </c>
      <c r="J237" s="49" t="s">
        <v>1490</v>
      </c>
      <c r="K237" s="49" t="s">
        <v>1208</v>
      </c>
      <c r="R237" s="49">
        <v>3309</v>
      </c>
      <c r="S237" s="49">
        <v>1790</v>
      </c>
      <c r="U237" s="49">
        <v>7</v>
      </c>
      <c r="V237" s="49">
        <v>3</v>
      </c>
      <c r="X237" s="49">
        <v>16</v>
      </c>
      <c r="Y237" s="49">
        <v>26</v>
      </c>
      <c r="AA237" s="49">
        <v>5141</v>
      </c>
      <c r="AC237" s="1">
        <f>IF(ISBLANK(education[[#This Row],[total_boys]]),SUM(education[[#This Row],[boys_0-5_reached]],education[[#This Row],[boys_6-12_reached]],education[[#This Row],[boys_13-18_reached]]),education[[#This Row],[total_boys]])</f>
        <v>3309</v>
      </c>
      <c r="AD237" s="1">
        <f>IF(ISBLANK(education[[#This Row],[total_girls]]),SUM(education[[#This Row],[girls_0-5_reached]],education[[#This Row],[girls_6-12_reached]],education[[#This Row],[girls_13-18_reached]]),education[[#This Row],[total_girls]])</f>
        <v>1790</v>
      </c>
      <c r="AE237" s="1">
        <f>IF(ISBLANK(education[[#This Row],[total_children]]),SUM(education[[#This Row],[calc_boys]],education[[#This Row],[calc_girls]]),education[[#This Row],[total_children]])</f>
        <v>5099</v>
      </c>
      <c r="AF237" s="1">
        <f>IF(ISBLANK(education[[#This Row],[total_pwd]]),SUM(education[[#This Row],[total_pwd_men]],education[[#This Row],[total_pwd_women]]),education[[#This Row],[total_pwd]])</f>
        <v>10</v>
      </c>
      <c r="AG237" s="1">
        <f>IF(ISBLANK(education[[#This Row],[total_adults]]),SUM(education[[#This Row],[total_men]],education[[#This Row],[total_women]]),education[[#This Row],[total_adults]])</f>
        <v>42</v>
      </c>
      <c r="AH237" s="1">
        <f>IF(ISBLANK(education[[#This Row],[total_beneficiaries_reached]]),SUM(education[[#This Row],[calc_children]],education[[#This Row],[calc_adults]]),education[[#This Row],[total_beneficiaries_reached]])</f>
        <v>5141</v>
      </c>
      <c r="AI237" s="49" t="str">
        <f ca="1">IF(B237="","",OFFSET(table_admin1[[#Headers],[ADM1_PT]],MATCH(B237,admin1,0),1))</f>
        <v>MZ07</v>
      </c>
      <c r="AJ237" s="49" t="str">
        <f t="shared" ca="1" si="8"/>
        <v>MZ0703</v>
      </c>
      <c r="AK237" s="49" t="str">
        <f t="shared" ca="1" si="9"/>
        <v>MZ070302</v>
      </c>
    </row>
    <row r="238" spans="1:37" x14ac:dyDescent="0.2">
      <c r="A238" s="58">
        <v>45352</v>
      </c>
      <c r="B238" s="49" t="s">
        <v>209</v>
      </c>
      <c r="C238" s="49" t="s">
        <v>445</v>
      </c>
      <c r="D238" s="49" t="s">
        <v>846</v>
      </c>
      <c r="E238" s="49" t="s">
        <v>1491</v>
      </c>
      <c r="F238" s="49" t="s">
        <v>115</v>
      </c>
      <c r="G238" s="49" t="s">
        <v>122</v>
      </c>
      <c r="H238" s="49" t="s">
        <v>117</v>
      </c>
      <c r="I238" s="49" t="s">
        <v>1209</v>
      </c>
      <c r="J238" s="49" t="s">
        <v>1490</v>
      </c>
      <c r="K238" s="49" t="s">
        <v>1208</v>
      </c>
      <c r="R238" s="49">
        <v>16</v>
      </c>
      <c r="S238" s="49">
        <v>23</v>
      </c>
      <c r="U238" s="49">
        <v>4</v>
      </c>
      <c r="V238" s="49">
        <v>2</v>
      </c>
      <c r="X238" s="49">
        <v>8</v>
      </c>
      <c r="Y238" s="49">
        <v>29</v>
      </c>
      <c r="AA238" s="49">
        <v>76</v>
      </c>
      <c r="AC238" s="1">
        <f>IF(ISBLANK(education[[#This Row],[total_boys]]),SUM(education[[#This Row],[boys_0-5_reached]],education[[#This Row],[boys_6-12_reached]],education[[#This Row],[boys_13-18_reached]]),education[[#This Row],[total_boys]])</f>
        <v>16</v>
      </c>
      <c r="AD238" s="1">
        <f>IF(ISBLANK(education[[#This Row],[total_girls]]),SUM(education[[#This Row],[girls_0-5_reached]],education[[#This Row],[girls_6-12_reached]],education[[#This Row],[girls_13-18_reached]]),education[[#This Row],[total_girls]])</f>
        <v>23</v>
      </c>
      <c r="AE238" s="1">
        <f>IF(ISBLANK(education[[#This Row],[total_children]]),SUM(education[[#This Row],[calc_boys]],education[[#This Row],[calc_girls]]),education[[#This Row],[total_children]])</f>
        <v>39</v>
      </c>
      <c r="AF238" s="1">
        <f>IF(ISBLANK(education[[#This Row],[total_pwd]]),SUM(education[[#This Row],[total_pwd_men]],education[[#This Row],[total_pwd_women]]),education[[#This Row],[total_pwd]])</f>
        <v>6</v>
      </c>
      <c r="AG238" s="1">
        <f>IF(ISBLANK(education[[#This Row],[total_adults]]),SUM(education[[#This Row],[total_men]],education[[#This Row],[total_women]]),education[[#This Row],[total_adults]])</f>
        <v>37</v>
      </c>
      <c r="AH238" s="1">
        <f>IF(ISBLANK(education[[#This Row],[total_beneficiaries_reached]]),SUM(education[[#This Row],[calc_children]],education[[#This Row],[calc_adults]]),education[[#This Row],[total_beneficiaries_reached]])</f>
        <v>76</v>
      </c>
      <c r="AI238" s="49" t="str">
        <f ca="1">IF(B238="","",OFFSET(table_admin1[[#Headers],[ADM1_PT]],MATCH(B238,admin1,0),1))</f>
        <v>MZ07</v>
      </c>
      <c r="AJ238" s="49" t="str">
        <f t="shared" ca="1" si="8"/>
        <v>MZ0703</v>
      </c>
      <c r="AK238" s="49" t="str">
        <f t="shared" ca="1" si="9"/>
        <v>MZ070302</v>
      </c>
    </row>
    <row r="239" spans="1:37" x14ac:dyDescent="0.2">
      <c r="A239" s="58">
        <v>45352</v>
      </c>
      <c r="B239" s="49" t="s">
        <v>209</v>
      </c>
      <c r="C239" s="49" t="s">
        <v>445</v>
      </c>
      <c r="D239" s="49" t="s">
        <v>846</v>
      </c>
      <c r="E239" s="49" t="s">
        <v>1491</v>
      </c>
      <c r="F239" s="49" t="s">
        <v>115</v>
      </c>
      <c r="G239" s="49" t="s">
        <v>122</v>
      </c>
      <c r="H239" s="49" t="s">
        <v>117</v>
      </c>
      <c r="I239" s="49" t="s">
        <v>1209</v>
      </c>
      <c r="J239" s="49" t="s">
        <v>1490</v>
      </c>
      <c r="K239" s="49" t="s">
        <v>1208</v>
      </c>
      <c r="R239" s="49">
        <v>1118</v>
      </c>
      <c r="S239" s="49">
        <v>1140</v>
      </c>
      <c r="U239" s="49">
        <v>4</v>
      </c>
      <c r="V239" s="49">
        <v>2</v>
      </c>
      <c r="X239" s="49">
        <v>8</v>
      </c>
      <c r="Y239" s="49">
        <v>29</v>
      </c>
      <c r="AA239" s="49">
        <v>2295</v>
      </c>
      <c r="AC239" s="1">
        <f>IF(ISBLANK(education[[#This Row],[total_boys]]),SUM(education[[#This Row],[boys_0-5_reached]],education[[#This Row],[boys_6-12_reached]],education[[#This Row],[boys_13-18_reached]]),education[[#This Row],[total_boys]])</f>
        <v>1118</v>
      </c>
      <c r="AD239" s="1">
        <f>IF(ISBLANK(education[[#This Row],[total_girls]]),SUM(education[[#This Row],[girls_0-5_reached]],education[[#This Row],[girls_6-12_reached]],education[[#This Row],[girls_13-18_reached]]),education[[#This Row],[total_girls]])</f>
        <v>1140</v>
      </c>
      <c r="AE239" s="1">
        <f>IF(ISBLANK(education[[#This Row],[total_children]]),SUM(education[[#This Row],[calc_boys]],education[[#This Row],[calc_girls]]),education[[#This Row],[total_children]])</f>
        <v>2258</v>
      </c>
      <c r="AF239" s="1">
        <f>IF(ISBLANK(education[[#This Row],[total_pwd]]),SUM(education[[#This Row],[total_pwd_men]],education[[#This Row],[total_pwd_women]]),education[[#This Row],[total_pwd]])</f>
        <v>6</v>
      </c>
      <c r="AG239" s="1">
        <f>IF(ISBLANK(education[[#This Row],[total_adults]]),SUM(education[[#This Row],[total_men]],education[[#This Row],[total_women]]),education[[#This Row],[total_adults]])</f>
        <v>37</v>
      </c>
      <c r="AH239" s="1">
        <f>IF(ISBLANK(education[[#This Row],[total_beneficiaries_reached]]),SUM(education[[#This Row],[calc_children]],education[[#This Row],[calc_adults]]),education[[#This Row],[total_beneficiaries_reached]])</f>
        <v>2295</v>
      </c>
      <c r="AI239" s="49" t="str">
        <f ca="1">IF(B239="","",OFFSET(table_admin1[[#Headers],[ADM1_PT]],MATCH(B239,admin1,0),1))</f>
        <v>MZ07</v>
      </c>
      <c r="AJ239" s="49" t="str">
        <f t="shared" ca="1" si="8"/>
        <v>MZ0703</v>
      </c>
      <c r="AK239" s="49" t="str">
        <f t="shared" ca="1" si="9"/>
        <v>MZ070302</v>
      </c>
    </row>
    <row r="240" spans="1:37" x14ac:dyDescent="0.2">
      <c r="A240" s="58">
        <v>45352</v>
      </c>
      <c r="B240" s="49" t="s">
        <v>209</v>
      </c>
      <c r="C240" s="49" t="s">
        <v>445</v>
      </c>
      <c r="D240" s="49" t="s">
        <v>846</v>
      </c>
      <c r="E240" s="49" t="s">
        <v>1491</v>
      </c>
      <c r="F240" s="49" t="s">
        <v>115</v>
      </c>
      <c r="G240" s="49" t="s">
        <v>122</v>
      </c>
      <c r="H240" s="49" t="s">
        <v>117</v>
      </c>
      <c r="I240" s="49" t="s">
        <v>1209</v>
      </c>
      <c r="J240" s="49" t="s">
        <v>1490</v>
      </c>
      <c r="K240" s="49" t="s">
        <v>1208</v>
      </c>
      <c r="R240" s="49">
        <v>1118</v>
      </c>
      <c r="S240" s="49">
        <v>1140</v>
      </c>
      <c r="U240" s="49">
        <v>4</v>
      </c>
      <c r="V240" s="49">
        <v>2</v>
      </c>
      <c r="X240" s="49">
        <v>8</v>
      </c>
      <c r="Y240" s="49">
        <v>29</v>
      </c>
      <c r="AA240" s="49">
        <v>2295</v>
      </c>
      <c r="AC240" s="1">
        <f>IF(ISBLANK(education[[#This Row],[total_boys]]),SUM(education[[#This Row],[boys_0-5_reached]],education[[#This Row],[boys_6-12_reached]],education[[#This Row],[boys_13-18_reached]]),education[[#This Row],[total_boys]])</f>
        <v>1118</v>
      </c>
      <c r="AD240" s="1">
        <f>IF(ISBLANK(education[[#This Row],[total_girls]]),SUM(education[[#This Row],[girls_0-5_reached]],education[[#This Row],[girls_6-12_reached]],education[[#This Row],[girls_13-18_reached]]),education[[#This Row],[total_girls]])</f>
        <v>1140</v>
      </c>
      <c r="AE240" s="1">
        <f>IF(ISBLANK(education[[#This Row],[total_children]]),SUM(education[[#This Row],[calc_boys]],education[[#This Row],[calc_girls]]),education[[#This Row],[total_children]])</f>
        <v>2258</v>
      </c>
      <c r="AF240" s="1">
        <f>IF(ISBLANK(education[[#This Row],[total_pwd]]),SUM(education[[#This Row],[total_pwd_men]],education[[#This Row],[total_pwd_women]]),education[[#This Row],[total_pwd]])</f>
        <v>6</v>
      </c>
      <c r="AG240" s="1">
        <f>IF(ISBLANK(education[[#This Row],[total_adults]]),SUM(education[[#This Row],[total_men]],education[[#This Row],[total_women]]),education[[#This Row],[total_adults]])</f>
        <v>37</v>
      </c>
      <c r="AH240" s="1">
        <f>IF(ISBLANK(education[[#This Row],[total_beneficiaries_reached]]),SUM(education[[#This Row],[calc_children]],education[[#This Row],[calc_adults]]),education[[#This Row],[total_beneficiaries_reached]])</f>
        <v>2295</v>
      </c>
      <c r="AI240" s="49" t="str">
        <f ca="1">IF(B240="","",OFFSET(table_admin1[[#Headers],[ADM1_PT]],MATCH(B240,admin1,0),1))</f>
        <v>MZ07</v>
      </c>
      <c r="AJ240" s="49" t="str">
        <f t="shared" ca="1" si="8"/>
        <v>MZ0703</v>
      </c>
      <c r="AK240" s="49" t="str">
        <f t="shared" ca="1" si="9"/>
        <v>MZ070302</v>
      </c>
    </row>
    <row r="241" spans="1:37" x14ac:dyDescent="0.2">
      <c r="A241" s="58">
        <v>45352</v>
      </c>
      <c r="B241" s="49" t="s">
        <v>209</v>
      </c>
      <c r="C241" s="49" t="s">
        <v>445</v>
      </c>
      <c r="D241" s="49" t="s">
        <v>846</v>
      </c>
      <c r="E241" s="49" t="s">
        <v>1492</v>
      </c>
      <c r="F241" s="49" t="s">
        <v>115</v>
      </c>
      <c r="G241" s="49" t="s">
        <v>122</v>
      </c>
      <c r="H241" s="49" t="s">
        <v>117</v>
      </c>
      <c r="I241" s="49" t="s">
        <v>1209</v>
      </c>
      <c r="J241" s="49" t="s">
        <v>1490</v>
      </c>
      <c r="K241" s="49" t="s">
        <v>1208</v>
      </c>
      <c r="R241" s="49">
        <v>1205</v>
      </c>
      <c r="S241" s="49">
        <v>1207</v>
      </c>
      <c r="U241" s="49">
        <v>6</v>
      </c>
      <c r="V241" s="49">
        <v>4</v>
      </c>
      <c r="X241" s="49">
        <v>6</v>
      </c>
      <c r="Y241" s="49">
        <v>25</v>
      </c>
      <c r="AA241" s="49">
        <v>2443</v>
      </c>
      <c r="AC241" s="1">
        <f>IF(ISBLANK(education[[#This Row],[total_boys]]),SUM(education[[#This Row],[boys_0-5_reached]],education[[#This Row],[boys_6-12_reached]],education[[#This Row],[boys_13-18_reached]]),education[[#This Row],[total_boys]])</f>
        <v>1205</v>
      </c>
      <c r="AD241" s="1">
        <f>IF(ISBLANK(education[[#This Row],[total_girls]]),SUM(education[[#This Row],[girls_0-5_reached]],education[[#This Row],[girls_6-12_reached]],education[[#This Row],[girls_13-18_reached]]),education[[#This Row],[total_girls]])</f>
        <v>1207</v>
      </c>
      <c r="AE241" s="1">
        <f>IF(ISBLANK(education[[#This Row],[total_children]]),SUM(education[[#This Row],[calc_boys]],education[[#This Row],[calc_girls]]),education[[#This Row],[total_children]])</f>
        <v>2412</v>
      </c>
      <c r="AF241" s="1">
        <f>IF(ISBLANK(education[[#This Row],[total_pwd]]),SUM(education[[#This Row],[total_pwd_men]],education[[#This Row],[total_pwd_women]]),education[[#This Row],[total_pwd]])</f>
        <v>10</v>
      </c>
      <c r="AG241" s="1">
        <f>IF(ISBLANK(education[[#This Row],[total_adults]]),SUM(education[[#This Row],[total_men]],education[[#This Row],[total_women]]),education[[#This Row],[total_adults]])</f>
        <v>31</v>
      </c>
      <c r="AH241" s="1">
        <f>IF(ISBLANK(education[[#This Row],[total_beneficiaries_reached]]),SUM(education[[#This Row],[calc_children]],education[[#This Row],[calc_adults]]),education[[#This Row],[total_beneficiaries_reached]])</f>
        <v>2443</v>
      </c>
      <c r="AI241" s="49" t="str">
        <f ca="1">IF(B241="","",OFFSET(table_admin1[[#Headers],[ADM1_PT]],MATCH(B241,admin1,0),1))</f>
        <v>MZ07</v>
      </c>
      <c r="AJ241" s="49" t="str">
        <f t="shared" ca="1" si="8"/>
        <v>MZ0703</v>
      </c>
      <c r="AK241" s="49" t="str">
        <f t="shared" ca="1" si="9"/>
        <v>MZ070302</v>
      </c>
    </row>
    <row r="242" spans="1:37" x14ac:dyDescent="0.2">
      <c r="A242" s="58">
        <v>45352</v>
      </c>
      <c r="B242" s="49" t="s">
        <v>209</v>
      </c>
      <c r="C242" s="49" t="s">
        <v>445</v>
      </c>
      <c r="D242" s="49" t="s">
        <v>846</v>
      </c>
      <c r="E242" s="49" t="s">
        <v>1492</v>
      </c>
      <c r="F242" s="49" t="s">
        <v>115</v>
      </c>
      <c r="G242" s="49" t="s">
        <v>122</v>
      </c>
      <c r="H242" s="49" t="s">
        <v>117</v>
      </c>
      <c r="I242" s="49" t="s">
        <v>1209</v>
      </c>
      <c r="J242" s="49" t="s">
        <v>1490</v>
      </c>
      <c r="K242" s="49" t="s">
        <v>1208</v>
      </c>
      <c r="R242" s="49">
        <v>1205</v>
      </c>
      <c r="S242" s="49">
        <v>1207</v>
      </c>
      <c r="U242" s="49">
        <v>6</v>
      </c>
      <c r="V242" s="49">
        <v>4</v>
      </c>
      <c r="X242" s="49">
        <v>6</v>
      </c>
      <c r="Y242" s="49">
        <v>25</v>
      </c>
      <c r="AA242" s="49">
        <v>2443</v>
      </c>
      <c r="AC242" s="1">
        <f>IF(ISBLANK(education[[#This Row],[total_boys]]),SUM(education[[#This Row],[boys_0-5_reached]],education[[#This Row],[boys_6-12_reached]],education[[#This Row],[boys_13-18_reached]]),education[[#This Row],[total_boys]])</f>
        <v>1205</v>
      </c>
      <c r="AD242" s="1">
        <f>IF(ISBLANK(education[[#This Row],[total_girls]]),SUM(education[[#This Row],[girls_0-5_reached]],education[[#This Row],[girls_6-12_reached]],education[[#This Row],[girls_13-18_reached]]),education[[#This Row],[total_girls]])</f>
        <v>1207</v>
      </c>
      <c r="AE242" s="1">
        <f>IF(ISBLANK(education[[#This Row],[total_children]]),SUM(education[[#This Row],[calc_boys]],education[[#This Row],[calc_girls]]),education[[#This Row],[total_children]])</f>
        <v>2412</v>
      </c>
      <c r="AF242" s="1">
        <f>IF(ISBLANK(education[[#This Row],[total_pwd]]),SUM(education[[#This Row],[total_pwd_men]],education[[#This Row],[total_pwd_women]]),education[[#This Row],[total_pwd]])</f>
        <v>10</v>
      </c>
      <c r="AG242" s="1">
        <f>IF(ISBLANK(education[[#This Row],[total_adults]]),SUM(education[[#This Row],[total_men]],education[[#This Row],[total_women]]),education[[#This Row],[total_adults]])</f>
        <v>31</v>
      </c>
      <c r="AH242" s="1">
        <f>IF(ISBLANK(education[[#This Row],[total_beneficiaries_reached]]),SUM(education[[#This Row],[calc_children]],education[[#This Row],[calc_adults]]),education[[#This Row],[total_beneficiaries_reached]])</f>
        <v>2443</v>
      </c>
      <c r="AI242" s="49" t="str">
        <f ca="1">IF(B242="","",OFFSET(table_admin1[[#Headers],[ADM1_PT]],MATCH(B242,admin1,0),1))</f>
        <v>MZ07</v>
      </c>
      <c r="AJ242" s="49" t="str">
        <f t="shared" ca="1" si="8"/>
        <v>MZ0703</v>
      </c>
      <c r="AK242" s="49" t="str">
        <f t="shared" ca="1" si="9"/>
        <v>MZ070302</v>
      </c>
    </row>
    <row r="243" spans="1:37" x14ac:dyDescent="0.2">
      <c r="A243" s="58">
        <v>45352</v>
      </c>
      <c r="B243" s="49" t="s">
        <v>209</v>
      </c>
      <c r="C243" s="49" t="s">
        <v>445</v>
      </c>
      <c r="D243" s="49" t="s">
        <v>846</v>
      </c>
      <c r="E243" s="49" t="s">
        <v>1493</v>
      </c>
      <c r="F243" s="49" t="s">
        <v>115</v>
      </c>
      <c r="G243" s="49" t="s">
        <v>122</v>
      </c>
      <c r="H243" s="49" t="s">
        <v>117</v>
      </c>
      <c r="I243" s="49" t="s">
        <v>1209</v>
      </c>
      <c r="J243" s="49" t="s">
        <v>1490</v>
      </c>
      <c r="K243" s="49" t="s">
        <v>1208</v>
      </c>
      <c r="R243" s="49">
        <v>2</v>
      </c>
      <c r="S243" s="49">
        <v>0</v>
      </c>
      <c r="U243" s="49">
        <v>0</v>
      </c>
      <c r="V243" s="49">
        <v>0</v>
      </c>
      <c r="X243" s="49">
        <v>0</v>
      </c>
      <c r="Y243" s="49">
        <v>0</v>
      </c>
      <c r="AA243" s="49">
        <v>2</v>
      </c>
      <c r="AC243" s="1">
        <f>IF(ISBLANK(education[[#This Row],[total_boys]]),SUM(education[[#This Row],[boys_0-5_reached]],education[[#This Row],[boys_6-12_reached]],education[[#This Row],[boys_13-18_reached]]),education[[#This Row],[total_boys]])</f>
        <v>2</v>
      </c>
      <c r="AD243" s="1">
        <f>IF(ISBLANK(education[[#This Row],[total_girls]]),SUM(education[[#This Row],[girls_0-5_reached]],education[[#This Row],[girls_6-12_reached]],education[[#This Row],[girls_13-18_reached]]),education[[#This Row],[total_girls]])</f>
        <v>0</v>
      </c>
      <c r="AE243" s="1">
        <f>IF(ISBLANK(education[[#This Row],[total_children]]),SUM(education[[#This Row],[calc_boys]],education[[#This Row],[calc_girls]]),education[[#This Row],[total_children]])</f>
        <v>2</v>
      </c>
      <c r="AF243" s="1">
        <f>IF(ISBLANK(education[[#This Row],[total_pwd]]),SUM(education[[#This Row],[total_pwd_men]],education[[#This Row],[total_pwd_women]]),education[[#This Row],[total_pwd]])</f>
        <v>0</v>
      </c>
      <c r="AG243" s="1">
        <f>IF(ISBLANK(education[[#This Row],[total_adults]]),SUM(education[[#This Row],[total_men]],education[[#This Row],[total_women]]),education[[#This Row],[total_adults]])</f>
        <v>0</v>
      </c>
      <c r="AH243" s="1">
        <f>IF(ISBLANK(education[[#This Row],[total_beneficiaries_reached]]),SUM(education[[#This Row],[calc_children]],education[[#This Row],[calc_adults]]),education[[#This Row],[total_beneficiaries_reached]])</f>
        <v>2</v>
      </c>
      <c r="AI243" s="49" t="str">
        <f ca="1">IF(B243="","",OFFSET(table_admin1[[#Headers],[ADM1_PT]],MATCH(B243,admin1,0),1))</f>
        <v>MZ07</v>
      </c>
      <c r="AJ243" s="49" t="str">
        <f t="shared" ca="1" si="8"/>
        <v>MZ0703</v>
      </c>
      <c r="AK243" s="49" t="str">
        <f t="shared" ca="1" si="9"/>
        <v>MZ070302</v>
      </c>
    </row>
    <row r="244" spans="1:37" x14ac:dyDescent="0.2">
      <c r="A244" s="58">
        <v>45352</v>
      </c>
      <c r="B244" s="49" t="s">
        <v>209</v>
      </c>
      <c r="C244" s="49" t="s">
        <v>475</v>
      </c>
      <c r="D244" s="49" t="s">
        <v>475</v>
      </c>
      <c r="E244" s="49" t="s">
        <v>1349</v>
      </c>
      <c r="F244" s="49" t="s">
        <v>115</v>
      </c>
      <c r="G244" s="49" t="s">
        <v>122</v>
      </c>
      <c r="H244" s="49" t="s">
        <v>117</v>
      </c>
      <c r="I244" s="49" t="s">
        <v>124</v>
      </c>
      <c r="J244" s="49" t="s">
        <v>1350</v>
      </c>
      <c r="R244" s="49">
        <v>2</v>
      </c>
      <c r="S244" s="49">
        <v>3</v>
      </c>
      <c r="U244" s="49">
        <v>0</v>
      </c>
      <c r="V244" s="49">
        <v>0</v>
      </c>
      <c r="X244" s="49">
        <v>0</v>
      </c>
      <c r="Y244" s="49">
        <v>0</v>
      </c>
      <c r="AA244" s="49">
        <v>5</v>
      </c>
      <c r="AC244" s="1">
        <f>IF(ISBLANK(education[[#This Row],[total_boys]]),SUM(education[[#This Row],[boys_0-5_reached]],education[[#This Row],[boys_6-12_reached]],education[[#This Row],[boys_13-18_reached]]),education[[#This Row],[total_boys]])</f>
        <v>2</v>
      </c>
      <c r="AD244" s="1">
        <f>IF(ISBLANK(education[[#This Row],[total_girls]]),SUM(education[[#This Row],[girls_0-5_reached]],education[[#This Row],[girls_6-12_reached]],education[[#This Row],[girls_13-18_reached]]),education[[#This Row],[total_girls]])</f>
        <v>3</v>
      </c>
      <c r="AE244" s="1">
        <f>IF(ISBLANK(education[[#This Row],[total_children]]),SUM(education[[#This Row],[calc_boys]],education[[#This Row],[calc_girls]]),education[[#This Row],[total_children]])</f>
        <v>5</v>
      </c>
      <c r="AF244" s="1">
        <f>IF(ISBLANK(education[[#This Row],[total_pwd]]),SUM(education[[#This Row],[total_pwd_men]],education[[#This Row],[total_pwd_women]]),education[[#This Row],[total_pwd]])</f>
        <v>0</v>
      </c>
      <c r="AG244" s="1">
        <f>IF(ISBLANK(education[[#This Row],[total_adults]]),SUM(education[[#This Row],[total_men]],education[[#This Row],[total_women]]),education[[#This Row],[total_adults]])</f>
        <v>0</v>
      </c>
      <c r="AH244" s="1">
        <f>IF(ISBLANK(education[[#This Row],[total_beneficiaries_reached]]),SUM(education[[#This Row],[calc_children]],education[[#This Row],[calc_adults]]),education[[#This Row],[total_beneficiaries_reached]])</f>
        <v>5</v>
      </c>
      <c r="AI244" s="49" t="str">
        <f ca="1">IF(B244="","",OFFSET(table_admin1[[#Headers],[ADM1_PT]],MATCH(B244,admin1,0),1))</f>
        <v>MZ07</v>
      </c>
      <c r="AJ244" s="49" t="str">
        <f t="shared" ca="1" si="8"/>
        <v>MZ0711</v>
      </c>
      <c r="AK244" s="49" t="str">
        <f t="shared" ca="1" si="9"/>
        <v>MZ071104</v>
      </c>
    </row>
    <row r="245" spans="1:37" x14ac:dyDescent="0.2">
      <c r="A245" s="58">
        <v>45352</v>
      </c>
      <c r="B245" s="49" t="s">
        <v>209</v>
      </c>
      <c r="C245" s="49" t="s">
        <v>475</v>
      </c>
      <c r="D245" s="49" t="s">
        <v>475</v>
      </c>
      <c r="E245" s="49" t="s">
        <v>1349</v>
      </c>
      <c r="F245" s="49" t="s">
        <v>115</v>
      </c>
      <c r="G245" s="49" t="s">
        <v>122</v>
      </c>
      <c r="H245" s="49" t="s">
        <v>150</v>
      </c>
      <c r="I245" s="49" t="s">
        <v>124</v>
      </c>
      <c r="J245" s="49" t="s">
        <v>1350</v>
      </c>
      <c r="R245" s="49">
        <v>0</v>
      </c>
      <c r="S245" s="49">
        <v>0</v>
      </c>
      <c r="U245" s="49">
        <v>0</v>
      </c>
      <c r="V245" s="49">
        <v>0</v>
      </c>
      <c r="X245" s="49">
        <v>11</v>
      </c>
      <c r="Y245" s="49">
        <v>8</v>
      </c>
      <c r="AA245" s="49">
        <v>19</v>
      </c>
      <c r="AC245" s="1">
        <f>IF(ISBLANK(education[[#This Row],[total_boys]]),SUM(education[[#This Row],[boys_0-5_reached]],education[[#This Row],[boys_6-12_reached]],education[[#This Row],[boys_13-18_reached]]),education[[#This Row],[total_boys]])</f>
        <v>0</v>
      </c>
      <c r="AD245" s="1">
        <f>IF(ISBLANK(education[[#This Row],[total_girls]]),SUM(education[[#This Row],[girls_0-5_reached]],education[[#This Row],[girls_6-12_reached]],education[[#This Row],[girls_13-18_reached]]),education[[#This Row],[total_girls]])</f>
        <v>0</v>
      </c>
      <c r="AE245" s="1">
        <f>IF(ISBLANK(education[[#This Row],[total_children]]),SUM(education[[#This Row],[calc_boys]],education[[#This Row],[calc_girls]]),education[[#This Row],[total_children]])</f>
        <v>0</v>
      </c>
      <c r="AF245" s="1">
        <f>IF(ISBLANK(education[[#This Row],[total_pwd]]),SUM(education[[#This Row],[total_pwd_men]],education[[#This Row],[total_pwd_women]]),education[[#This Row],[total_pwd]])</f>
        <v>0</v>
      </c>
      <c r="AG245" s="1">
        <f>IF(ISBLANK(education[[#This Row],[total_adults]]),SUM(education[[#This Row],[total_men]],education[[#This Row],[total_women]]),education[[#This Row],[total_adults]])</f>
        <v>19</v>
      </c>
      <c r="AH245" s="1">
        <f>IF(ISBLANK(education[[#This Row],[total_beneficiaries_reached]]),SUM(education[[#This Row],[calc_children]],education[[#This Row],[calc_adults]]),education[[#This Row],[total_beneficiaries_reached]])</f>
        <v>19</v>
      </c>
      <c r="AI245" s="49" t="str">
        <f ca="1">IF(B245="","",OFFSET(table_admin1[[#Headers],[ADM1_PT]],MATCH(B245,admin1,0),1))</f>
        <v>MZ07</v>
      </c>
      <c r="AJ245" s="49" t="str">
        <f t="shared" ca="1" si="8"/>
        <v>MZ0711</v>
      </c>
      <c r="AK245" s="49" t="str">
        <f t="shared" ca="1" si="9"/>
        <v>MZ071104</v>
      </c>
    </row>
    <row r="246" spans="1:37" x14ac:dyDescent="0.2">
      <c r="A246" s="58">
        <v>45352</v>
      </c>
      <c r="B246" s="49" t="s">
        <v>209</v>
      </c>
      <c r="C246" s="49" t="s">
        <v>475</v>
      </c>
      <c r="D246" s="49" t="s">
        <v>475</v>
      </c>
      <c r="E246" s="49" t="s">
        <v>1349</v>
      </c>
      <c r="F246" s="49" t="s">
        <v>115</v>
      </c>
      <c r="G246" s="49" t="s">
        <v>122</v>
      </c>
      <c r="H246" s="49" t="s">
        <v>150</v>
      </c>
      <c r="I246" s="49" t="s">
        <v>124</v>
      </c>
      <c r="J246" s="49" t="s">
        <v>1350</v>
      </c>
      <c r="R246" s="49">
        <v>0</v>
      </c>
      <c r="S246" s="49">
        <v>0</v>
      </c>
      <c r="U246" s="49">
        <v>0</v>
      </c>
      <c r="V246" s="49">
        <v>0</v>
      </c>
      <c r="X246" s="49">
        <v>3</v>
      </c>
      <c r="Y246" s="49">
        <v>0</v>
      </c>
      <c r="AA246" s="49">
        <v>3</v>
      </c>
      <c r="AC246" s="1">
        <f>IF(ISBLANK(education[[#This Row],[total_boys]]),SUM(education[[#This Row],[boys_0-5_reached]],education[[#This Row],[boys_6-12_reached]],education[[#This Row],[boys_13-18_reached]]),education[[#This Row],[total_boys]])</f>
        <v>0</v>
      </c>
      <c r="AD246" s="1">
        <f>IF(ISBLANK(education[[#This Row],[total_girls]]),SUM(education[[#This Row],[girls_0-5_reached]],education[[#This Row],[girls_6-12_reached]],education[[#This Row],[girls_13-18_reached]]),education[[#This Row],[total_girls]])</f>
        <v>0</v>
      </c>
      <c r="AE246" s="1">
        <f>IF(ISBLANK(education[[#This Row],[total_children]]),SUM(education[[#This Row],[calc_boys]],education[[#This Row],[calc_girls]]),education[[#This Row],[total_children]])</f>
        <v>0</v>
      </c>
      <c r="AF246" s="1">
        <f>IF(ISBLANK(education[[#This Row],[total_pwd]]),SUM(education[[#This Row],[total_pwd_men]],education[[#This Row],[total_pwd_women]]),education[[#This Row],[total_pwd]])</f>
        <v>0</v>
      </c>
      <c r="AG246" s="1">
        <f>IF(ISBLANK(education[[#This Row],[total_adults]]),SUM(education[[#This Row],[total_men]],education[[#This Row],[total_women]]),education[[#This Row],[total_adults]])</f>
        <v>3</v>
      </c>
      <c r="AH246" s="1">
        <f>IF(ISBLANK(education[[#This Row],[total_beneficiaries_reached]]),SUM(education[[#This Row],[calc_children]],education[[#This Row],[calc_adults]]),education[[#This Row],[total_beneficiaries_reached]])</f>
        <v>3</v>
      </c>
      <c r="AI246" s="49" t="str">
        <f ca="1">IF(B246="","",OFFSET(table_admin1[[#Headers],[ADM1_PT]],MATCH(B246,admin1,0),1))</f>
        <v>MZ07</v>
      </c>
      <c r="AJ246" s="49" t="str">
        <f t="shared" ca="1" si="8"/>
        <v>MZ0711</v>
      </c>
      <c r="AK246" s="49" t="str">
        <f t="shared" ca="1" si="9"/>
        <v>MZ071104</v>
      </c>
    </row>
    <row r="247" spans="1:37" x14ac:dyDescent="0.2">
      <c r="A247" s="58">
        <v>45352</v>
      </c>
      <c r="B247" s="49" t="s">
        <v>209</v>
      </c>
      <c r="C247" s="49" t="s">
        <v>475</v>
      </c>
      <c r="D247" s="49" t="s">
        <v>475</v>
      </c>
      <c r="E247" s="49" t="s">
        <v>1351</v>
      </c>
      <c r="F247" s="49" t="s">
        <v>115</v>
      </c>
      <c r="G247" s="49" t="s">
        <v>122</v>
      </c>
      <c r="H247" s="49" t="s">
        <v>117</v>
      </c>
      <c r="I247" s="49" t="s">
        <v>124</v>
      </c>
      <c r="J247" s="49" t="s">
        <v>1350</v>
      </c>
      <c r="R247" s="49">
        <v>3</v>
      </c>
      <c r="S247" s="49">
        <v>1</v>
      </c>
      <c r="U247" s="49">
        <v>0</v>
      </c>
      <c r="V247" s="49">
        <v>0</v>
      </c>
      <c r="X247" s="49">
        <v>0</v>
      </c>
      <c r="Y247" s="49">
        <v>0</v>
      </c>
      <c r="AA247" s="49">
        <v>4</v>
      </c>
      <c r="AC247" s="1">
        <f>IF(ISBLANK(education[[#This Row],[total_boys]]),SUM(education[[#This Row],[boys_0-5_reached]],education[[#This Row],[boys_6-12_reached]],education[[#This Row],[boys_13-18_reached]]),education[[#This Row],[total_boys]])</f>
        <v>3</v>
      </c>
      <c r="AD247" s="1">
        <f>IF(ISBLANK(education[[#This Row],[total_girls]]),SUM(education[[#This Row],[girls_0-5_reached]],education[[#This Row],[girls_6-12_reached]],education[[#This Row],[girls_13-18_reached]]),education[[#This Row],[total_girls]])</f>
        <v>1</v>
      </c>
      <c r="AE247" s="1">
        <f>IF(ISBLANK(education[[#This Row],[total_children]]),SUM(education[[#This Row],[calc_boys]],education[[#This Row],[calc_girls]]),education[[#This Row],[total_children]])</f>
        <v>4</v>
      </c>
      <c r="AF247" s="1">
        <f>IF(ISBLANK(education[[#This Row],[total_pwd]]),SUM(education[[#This Row],[total_pwd_men]],education[[#This Row],[total_pwd_women]]),education[[#This Row],[total_pwd]])</f>
        <v>0</v>
      </c>
      <c r="AG247" s="1">
        <f>IF(ISBLANK(education[[#This Row],[total_adults]]),SUM(education[[#This Row],[total_men]],education[[#This Row],[total_women]]),education[[#This Row],[total_adults]])</f>
        <v>0</v>
      </c>
      <c r="AH247" s="1">
        <f>IF(ISBLANK(education[[#This Row],[total_beneficiaries_reached]]),SUM(education[[#This Row],[calc_children]],education[[#This Row],[calc_adults]]),education[[#This Row],[total_beneficiaries_reached]])</f>
        <v>4</v>
      </c>
      <c r="AI247" s="49" t="str">
        <f ca="1">IF(B247="","",OFFSET(table_admin1[[#Headers],[ADM1_PT]],MATCH(B247,admin1,0),1))</f>
        <v>MZ07</v>
      </c>
      <c r="AJ247" s="49" t="str">
        <f t="shared" ca="1" si="8"/>
        <v>MZ0711</v>
      </c>
      <c r="AK247" s="49" t="str">
        <f t="shared" ca="1" si="9"/>
        <v>MZ071104</v>
      </c>
    </row>
    <row r="248" spans="1:37" x14ac:dyDescent="0.2">
      <c r="A248" s="58">
        <v>45352</v>
      </c>
      <c r="B248" s="49" t="s">
        <v>209</v>
      </c>
      <c r="C248" s="49" t="s">
        <v>475</v>
      </c>
      <c r="D248" s="49" t="s">
        <v>475</v>
      </c>
      <c r="E248" s="49" t="s">
        <v>1351</v>
      </c>
      <c r="F248" s="49" t="s">
        <v>115</v>
      </c>
      <c r="G248" s="49" t="s">
        <v>122</v>
      </c>
      <c r="H248" s="49" t="s">
        <v>150</v>
      </c>
      <c r="I248" s="49" t="s">
        <v>124</v>
      </c>
      <c r="J248" s="49" t="s">
        <v>1350</v>
      </c>
      <c r="R248" s="49">
        <v>0</v>
      </c>
      <c r="S248" s="49">
        <v>0</v>
      </c>
      <c r="U248" s="49">
        <v>0</v>
      </c>
      <c r="V248" s="49">
        <v>0</v>
      </c>
      <c r="X248" s="49">
        <v>3</v>
      </c>
      <c r="Y248" s="49">
        <v>1</v>
      </c>
      <c r="AA248" s="49">
        <v>4</v>
      </c>
      <c r="AC248" s="1">
        <f>IF(ISBLANK(education[[#This Row],[total_boys]]),SUM(education[[#This Row],[boys_0-5_reached]],education[[#This Row],[boys_6-12_reached]],education[[#This Row],[boys_13-18_reached]]),education[[#This Row],[total_boys]])</f>
        <v>0</v>
      </c>
      <c r="AD248" s="1">
        <f>IF(ISBLANK(education[[#This Row],[total_girls]]),SUM(education[[#This Row],[girls_0-5_reached]],education[[#This Row],[girls_6-12_reached]],education[[#This Row],[girls_13-18_reached]]),education[[#This Row],[total_girls]])</f>
        <v>0</v>
      </c>
      <c r="AE248" s="1">
        <f>IF(ISBLANK(education[[#This Row],[total_children]]),SUM(education[[#This Row],[calc_boys]],education[[#This Row],[calc_girls]]),education[[#This Row],[total_children]])</f>
        <v>0</v>
      </c>
      <c r="AF248" s="1">
        <f>IF(ISBLANK(education[[#This Row],[total_pwd]]),SUM(education[[#This Row],[total_pwd_men]],education[[#This Row],[total_pwd_women]]),education[[#This Row],[total_pwd]])</f>
        <v>0</v>
      </c>
      <c r="AG248" s="1">
        <f>IF(ISBLANK(education[[#This Row],[total_adults]]),SUM(education[[#This Row],[total_men]],education[[#This Row],[total_women]]),education[[#This Row],[total_adults]])</f>
        <v>4</v>
      </c>
      <c r="AH248" s="1">
        <f>IF(ISBLANK(education[[#This Row],[total_beneficiaries_reached]]),SUM(education[[#This Row],[calc_children]],education[[#This Row],[calc_adults]]),education[[#This Row],[total_beneficiaries_reached]])</f>
        <v>4</v>
      </c>
      <c r="AI248" s="49" t="str">
        <f ca="1">IF(B248="","",OFFSET(table_admin1[[#Headers],[ADM1_PT]],MATCH(B248,admin1,0),1))</f>
        <v>MZ07</v>
      </c>
      <c r="AJ248" s="49" t="str">
        <f t="shared" ca="1" si="8"/>
        <v>MZ0711</v>
      </c>
      <c r="AK248" s="49" t="str">
        <f t="shared" ca="1" si="9"/>
        <v>MZ071104</v>
      </c>
    </row>
    <row r="249" spans="1:37" x14ac:dyDescent="0.2">
      <c r="A249" s="58">
        <v>45352</v>
      </c>
      <c r="B249" s="49" t="s">
        <v>209</v>
      </c>
      <c r="C249" s="49" t="s">
        <v>475</v>
      </c>
      <c r="D249" s="49" t="s">
        <v>475</v>
      </c>
      <c r="E249" s="49" t="s">
        <v>1351</v>
      </c>
      <c r="F249" s="49" t="s">
        <v>115</v>
      </c>
      <c r="G249" s="49" t="s">
        <v>122</v>
      </c>
      <c r="H249" s="49" t="s">
        <v>150</v>
      </c>
      <c r="I249" s="49" t="s">
        <v>124</v>
      </c>
      <c r="J249" s="49" t="s">
        <v>1350</v>
      </c>
      <c r="R249" s="49">
        <v>0</v>
      </c>
      <c r="S249" s="49">
        <v>0</v>
      </c>
      <c r="U249" s="49">
        <v>0</v>
      </c>
      <c r="V249" s="49">
        <v>0</v>
      </c>
      <c r="X249" s="49">
        <v>1</v>
      </c>
      <c r="Y249" s="49">
        <v>1</v>
      </c>
      <c r="AA249" s="49">
        <v>2</v>
      </c>
      <c r="AC249" s="1">
        <f>IF(ISBLANK(education[[#This Row],[total_boys]]),SUM(education[[#This Row],[boys_0-5_reached]],education[[#This Row],[boys_6-12_reached]],education[[#This Row],[boys_13-18_reached]]),education[[#This Row],[total_boys]])</f>
        <v>0</v>
      </c>
      <c r="AD249" s="1">
        <f>IF(ISBLANK(education[[#This Row],[total_girls]]),SUM(education[[#This Row],[girls_0-5_reached]],education[[#This Row],[girls_6-12_reached]],education[[#This Row],[girls_13-18_reached]]),education[[#This Row],[total_girls]])</f>
        <v>0</v>
      </c>
      <c r="AE249" s="1">
        <f>IF(ISBLANK(education[[#This Row],[total_children]]),SUM(education[[#This Row],[calc_boys]],education[[#This Row],[calc_girls]]),education[[#This Row],[total_children]])</f>
        <v>0</v>
      </c>
      <c r="AF249" s="1">
        <f>IF(ISBLANK(education[[#This Row],[total_pwd]]),SUM(education[[#This Row],[total_pwd_men]],education[[#This Row],[total_pwd_women]]),education[[#This Row],[total_pwd]])</f>
        <v>0</v>
      </c>
      <c r="AG249" s="1">
        <f>IF(ISBLANK(education[[#This Row],[total_adults]]),SUM(education[[#This Row],[total_men]],education[[#This Row],[total_women]]),education[[#This Row],[total_adults]])</f>
        <v>2</v>
      </c>
      <c r="AH249" s="1">
        <f>IF(ISBLANK(education[[#This Row],[total_beneficiaries_reached]]),SUM(education[[#This Row],[calc_children]],education[[#This Row],[calc_adults]]),education[[#This Row],[total_beneficiaries_reached]])</f>
        <v>2</v>
      </c>
      <c r="AI249" s="49" t="str">
        <f ca="1">IF(B249="","",OFFSET(table_admin1[[#Headers],[ADM1_PT]],MATCH(B249,admin1,0),1))</f>
        <v>MZ07</v>
      </c>
      <c r="AJ249" s="49" t="str">
        <f t="shared" ca="1" si="8"/>
        <v>MZ0711</v>
      </c>
      <c r="AK249" s="49" t="str">
        <f t="shared" ca="1" si="9"/>
        <v>MZ071104</v>
      </c>
    </row>
    <row r="250" spans="1:37" x14ac:dyDescent="0.2">
      <c r="A250" s="58">
        <v>45352</v>
      </c>
      <c r="B250" s="49" t="s">
        <v>209</v>
      </c>
      <c r="C250" s="49" t="s">
        <v>475</v>
      </c>
      <c r="D250" s="49" t="s">
        <v>475</v>
      </c>
      <c r="E250" s="49" t="s">
        <v>1352</v>
      </c>
      <c r="F250" s="49" t="s">
        <v>115</v>
      </c>
      <c r="G250" s="49" t="s">
        <v>122</v>
      </c>
      <c r="H250" s="49" t="s">
        <v>117</v>
      </c>
      <c r="I250" s="49" t="s">
        <v>124</v>
      </c>
      <c r="J250" s="49" t="s">
        <v>1350</v>
      </c>
      <c r="R250" s="49">
        <v>13</v>
      </c>
      <c r="S250" s="49">
        <v>8</v>
      </c>
      <c r="U250" s="49">
        <v>0</v>
      </c>
      <c r="V250" s="49">
        <v>0</v>
      </c>
      <c r="X250" s="49">
        <v>0</v>
      </c>
      <c r="Y250" s="49">
        <v>0</v>
      </c>
      <c r="AA250" s="49">
        <v>21</v>
      </c>
      <c r="AC250" s="1">
        <f>IF(ISBLANK(education[[#This Row],[total_boys]]),SUM(education[[#This Row],[boys_0-5_reached]],education[[#This Row],[boys_6-12_reached]],education[[#This Row],[boys_13-18_reached]]),education[[#This Row],[total_boys]])</f>
        <v>13</v>
      </c>
      <c r="AD250" s="1">
        <f>IF(ISBLANK(education[[#This Row],[total_girls]]),SUM(education[[#This Row],[girls_0-5_reached]],education[[#This Row],[girls_6-12_reached]],education[[#This Row],[girls_13-18_reached]]),education[[#This Row],[total_girls]])</f>
        <v>8</v>
      </c>
      <c r="AE250" s="1">
        <f>IF(ISBLANK(education[[#This Row],[total_children]]),SUM(education[[#This Row],[calc_boys]],education[[#This Row],[calc_girls]]),education[[#This Row],[total_children]])</f>
        <v>21</v>
      </c>
      <c r="AF250" s="1">
        <f>IF(ISBLANK(education[[#This Row],[total_pwd]]),SUM(education[[#This Row],[total_pwd_men]],education[[#This Row],[total_pwd_women]]),education[[#This Row],[total_pwd]])</f>
        <v>0</v>
      </c>
      <c r="AG250" s="1">
        <f>IF(ISBLANK(education[[#This Row],[total_adults]]),SUM(education[[#This Row],[total_men]],education[[#This Row],[total_women]]),education[[#This Row],[total_adults]])</f>
        <v>0</v>
      </c>
      <c r="AH250" s="1">
        <f>IF(ISBLANK(education[[#This Row],[total_beneficiaries_reached]]),SUM(education[[#This Row],[calc_children]],education[[#This Row],[calc_adults]]),education[[#This Row],[total_beneficiaries_reached]])</f>
        <v>21</v>
      </c>
      <c r="AI250" s="49" t="str">
        <f ca="1">IF(B250="","",OFFSET(table_admin1[[#Headers],[ADM1_PT]],MATCH(B250,admin1,0),1))</f>
        <v>MZ07</v>
      </c>
      <c r="AJ250" s="49" t="str">
        <f t="shared" ca="1" si="8"/>
        <v>MZ0711</v>
      </c>
      <c r="AK250" s="49" t="str">
        <f t="shared" ca="1" si="9"/>
        <v>MZ071104</v>
      </c>
    </row>
    <row r="251" spans="1:37" x14ac:dyDescent="0.2">
      <c r="A251" s="58">
        <v>45352</v>
      </c>
      <c r="B251" s="49" t="s">
        <v>209</v>
      </c>
      <c r="C251" s="49" t="s">
        <v>475</v>
      </c>
      <c r="D251" s="49" t="s">
        <v>475</v>
      </c>
      <c r="E251" s="49" t="s">
        <v>1352</v>
      </c>
      <c r="F251" s="49" t="s">
        <v>115</v>
      </c>
      <c r="G251" s="49" t="s">
        <v>122</v>
      </c>
      <c r="H251" s="49" t="s">
        <v>150</v>
      </c>
      <c r="I251" s="49" t="s">
        <v>124</v>
      </c>
      <c r="J251" s="49" t="s">
        <v>1350</v>
      </c>
      <c r="R251" s="49">
        <v>0</v>
      </c>
      <c r="S251" s="49">
        <v>0</v>
      </c>
      <c r="U251" s="49">
        <v>0</v>
      </c>
      <c r="V251" s="49">
        <v>0</v>
      </c>
      <c r="X251" s="49">
        <v>13</v>
      </c>
      <c r="Y251" s="49">
        <v>10</v>
      </c>
      <c r="AA251" s="49">
        <v>23</v>
      </c>
      <c r="AC251" s="1">
        <f>IF(ISBLANK(education[[#This Row],[total_boys]]),SUM(education[[#This Row],[boys_0-5_reached]],education[[#This Row],[boys_6-12_reached]],education[[#This Row],[boys_13-18_reached]]),education[[#This Row],[total_boys]])</f>
        <v>0</v>
      </c>
      <c r="AD251" s="1">
        <f>IF(ISBLANK(education[[#This Row],[total_girls]]),SUM(education[[#This Row],[girls_0-5_reached]],education[[#This Row],[girls_6-12_reached]],education[[#This Row],[girls_13-18_reached]]),education[[#This Row],[total_girls]])</f>
        <v>0</v>
      </c>
      <c r="AE251" s="1">
        <f>IF(ISBLANK(education[[#This Row],[total_children]]),SUM(education[[#This Row],[calc_boys]],education[[#This Row],[calc_girls]]),education[[#This Row],[total_children]])</f>
        <v>0</v>
      </c>
      <c r="AF251" s="1">
        <f>IF(ISBLANK(education[[#This Row],[total_pwd]]),SUM(education[[#This Row],[total_pwd_men]],education[[#This Row],[total_pwd_women]]),education[[#This Row],[total_pwd]])</f>
        <v>0</v>
      </c>
      <c r="AG251" s="1">
        <f>IF(ISBLANK(education[[#This Row],[total_adults]]),SUM(education[[#This Row],[total_men]],education[[#This Row],[total_women]]),education[[#This Row],[total_adults]])</f>
        <v>23</v>
      </c>
      <c r="AH251" s="1">
        <f>IF(ISBLANK(education[[#This Row],[total_beneficiaries_reached]]),SUM(education[[#This Row],[calc_children]],education[[#This Row],[calc_adults]]),education[[#This Row],[total_beneficiaries_reached]])</f>
        <v>23</v>
      </c>
      <c r="AI251" s="49" t="str">
        <f ca="1">IF(B251="","",OFFSET(table_admin1[[#Headers],[ADM1_PT]],MATCH(B251,admin1,0),1))</f>
        <v>MZ07</v>
      </c>
      <c r="AJ251" s="49" t="str">
        <f t="shared" ca="1" si="8"/>
        <v>MZ0711</v>
      </c>
      <c r="AK251" s="49" t="str">
        <f t="shared" ca="1" si="9"/>
        <v>MZ071104</v>
      </c>
    </row>
    <row r="252" spans="1:37" x14ac:dyDescent="0.2">
      <c r="A252" s="58">
        <v>45352</v>
      </c>
      <c r="B252" s="49" t="s">
        <v>209</v>
      </c>
      <c r="C252" s="49" t="s">
        <v>475</v>
      </c>
      <c r="D252" s="49" t="s">
        <v>475</v>
      </c>
      <c r="E252" s="49" t="s">
        <v>1352</v>
      </c>
      <c r="F252" s="49" t="s">
        <v>115</v>
      </c>
      <c r="G252" s="49" t="s">
        <v>122</v>
      </c>
      <c r="H252" s="49" t="s">
        <v>150</v>
      </c>
      <c r="I252" s="49" t="s">
        <v>124</v>
      </c>
      <c r="J252" s="49" t="s">
        <v>1350</v>
      </c>
      <c r="R252" s="49">
        <v>0</v>
      </c>
      <c r="S252" s="49">
        <v>0</v>
      </c>
      <c r="U252" s="49">
        <v>0</v>
      </c>
      <c r="V252" s="49">
        <v>0</v>
      </c>
      <c r="X252" s="49">
        <v>2</v>
      </c>
      <c r="Y252" s="49">
        <v>0</v>
      </c>
      <c r="AA252" s="49">
        <v>2</v>
      </c>
      <c r="AC252" s="1">
        <f>IF(ISBLANK(education[[#This Row],[total_boys]]),SUM(education[[#This Row],[boys_0-5_reached]],education[[#This Row],[boys_6-12_reached]],education[[#This Row],[boys_13-18_reached]]),education[[#This Row],[total_boys]])</f>
        <v>0</v>
      </c>
      <c r="AD252" s="1">
        <f>IF(ISBLANK(education[[#This Row],[total_girls]]),SUM(education[[#This Row],[girls_0-5_reached]],education[[#This Row],[girls_6-12_reached]],education[[#This Row],[girls_13-18_reached]]),education[[#This Row],[total_girls]])</f>
        <v>0</v>
      </c>
      <c r="AE252" s="1">
        <f>IF(ISBLANK(education[[#This Row],[total_children]]),SUM(education[[#This Row],[calc_boys]],education[[#This Row],[calc_girls]]),education[[#This Row],[total_children]])</f>
        <v>0</v>
      </c>
      <c r="AF252" s="1">
        <f>IF(ISBLANK(education[[#This Row],[total_pwd]]),SUM(education[[#This Row],[total_pwd_men]],education[[#This Row],[total_pwd_women]]),education[[#This Row],[total_pwd]])</f>
        <v>0</v>
      </c>
      <c r="AG252" s="1">
        <f>IF(ISBLANK(education[[#This Row],[total_adults]]),SUM(education[[#This Row],[total_men]],education[[#This Row],[total_women]]),education[[#This Row],[total_adults]])</f>
        <v>2</v>
      </c>
      <c r="AH252" s="1">
        <f>IF(ISBLANK(education[[#This Row],[total_beneficiaries_reached]]),SUM(education[[#This Row],[calc_children]],education[[#This Row],[calc_adults]]),education[[#This Row],[total_beneficiaries_reached]])</f>
        <v>2</v>
      </c>
      <c r="AI252" s="49" t="str">
        <f ca="1">IF(B252="","",OFFSET(table_admin1[[#Headers],[ADM1_PT]],MATCH(B252,admin1,0),1))</f>
        <v>MZ07</v>
      </c>
      <c r="AJ252" s="49" t="str">
        <f t="shared" ca="1" si="8"/>
        <v>MZ0711</v>
      </c>
      <c r="AK252" s="49" t="str">
        <f t="shared" ca="1" si="9"/>
        <v>MZ071104</v>
      </c>
    </row>
    <row r="253" spans="1:37" x14ac:dyDescent="0.2">
      <c r="A253" s="58">
        <v>45352</v>
      </c>
      <c r="B253" s="49" t="s">
        <v>209</v>
      </c>
      <c r="C253" s="49" t="s">
        <v>475</v>
      </c>
      <c r="D253" s="49" t="s">
        <v>475</v>
      </c>
      <c r="E253" s="49" t="s">
        <v>1353</v>
      </c>
      <c r="F253" s="49" t="s">
        <v>115</v>
      </c>
      <c r="G253" s="49" t="s">
        <v>122</v>
      </c>
      <c r="H253" s="49" t="s">
        <v>117</v>
      </c>
      <c r="I253" s="49" t="s">
        <v>124</v>
      </c>
      <c r="J253" s="49" t="s">
        <v>1350</v>
      </c>
      <c r="R253" s="49">
        <v>19</v>
      </c>
      <c r="S253" s="49">
        <v>15</v>
      </c>
      <c r="U253" s="49">
        <v>0</v>
      </c>
      <c r="V253" s="49">
        <v>0</v>
      </c>
      <c r="X253" s="49">
        <v>0</v>
      </c>
      <c r="Y253" s="49">
        <v>0</v>
      </c>
      <c r="AA253" s="49">
        <v>34</v>
      </c>
      <c r="AC253" s="1">
        <f>IF(ISBLANK(education[[#This Row],[total_boys]]),SUM(education[[#This Row],[boys_0-5_reached]],education[[#This Row],[boys_6-12_reached]],education[[#This Row],[boys_13-18_reached]]),education[[#This Row],[total_boys]])</f>
        <v>19</v>
      </c>
      <c r="AD253" s="1">
        <f>IF(ISBLANK(education[[#This Row],[total_girls]]),SUM(education[[#This Row],[girls_0-5_reached]],education[[#This Row],[girls_6-12_reached]],education[[#This Row],[girls_13-18_reached]]),education[[#This Row],[total_girls]])</f>
        <v>15</v>
      </c>
      <c r="AE253" s="1">
        <f>IF(ISBLANK(education[[#This Row],[total_children]]),SUM(education[[#This Row],[calc_boys]],education[[#This Row],[calc_girls]]),education[[#This Row],[total_children]])</f>
        <v>34</v>
      </c>
      <c r="AF253" s="1">
        <f>IF(ISBLANK(education[[#This Row],[total_pwd]]),SUM(education[[#This Row],[total_pwd_men]],education[[#This Row],[total_pwd_women]]),education[[#This Row],[total_pwd]])</f>
        <v>0</v>
      </c>
      <c r="AG253" s="1">
        <f>IF(ISBLANK(education[[#This Row],[total_adults]]),SUM(education[[#This Row],[total_men]],education[[#This Row],[total_women]]),education[[#This Row],[total_adults]])</f>
        <v>0</v>
      </c>
      <c r="AH253" s="1">
        <f>IF(ISBLANK(education[[#This Row],[total_beneficiaries_reached]]),SUM(education[[#This Row],[calc_children]],education[[#This Row],[calc_adults]]),education[[#This Row],[total_beneficiaries_reached]])</f>
        <v>34</v>
      </c>
      <c r="AI253" s="49" t="str">
        <f ca="1">IF(B253="","",OFFSET(table_admin1[[#Headers],[ADM1_PT]],MATCH(B253,admin1,0),1))</f>
        <v>MZ07</v>
      </c>
      <c r="AJ253" s="49" t="str">
        <f t="shared" ca="1" si="8"/>
        <v>MZ0711</v>
      </c>
      <c r="AK253" s="49" t="str">
        <f t="shared" ca="1" si="9"/>
        <v>MZ071104</v>
      </c>
    </row>
    <row r="254" spans="1:37" x14ac:dyDescent="0.2">
      <c r="A254" s="58">
        <v>45352</v>
      </c>
      <c r="B254" s="49" t="s">
        <v>209</v>
      </c>
      <c r="C254" s="49" t="s">
        <v>475</v>
      </c>
      <c r="D254" s="49" t="s">
        <v>475</v>
      </c>
      <c r="E254" s="49" t="s">
        <v>1353</v>
      </c>
      <c r="F254" s="49" t="s">
        <v>115</v>
      </c>
      <c r="G254" s="49" t="s">
        <v>122</v>
      </c>
      <c r="H254" s="49" t="s">
        <v>150</v>
      </c>
      <c r="I254" s="49" t="s">
        <v>124</v>
      </c>
      <c r="J254" s="49" t="s">
        <v>1350</v>
      </c>
      <c r="R254" s="49">
        <v>0</v>
      </c>
      <c r="S254" s="49">
        <v>0</v>
      </c>
      <c r="U254" s="49">
        <v>0</v>
      </c>
      <c r="V254" s="49">
        <v>0</v>
      </c>
      <c r="X254" s="49">
        <v>17</v>
      </c>
      <c r="Y254" s="49">
        <v>13</v>
      </c>
      <c r="AA254" s="49">
        <v>30</v>
      </c>
      <c r="AC254" s="1">
        <f>IF(ISBLANK(education[[#This Row],[total_boys]]),SUM(education[[#This Row],[boys_0-5_reached]],education[[#This Row],[boys_6-12_reached]],education[[#This Row],[boys_13-18_reached]]),education[[#This Row],[total_boys]])</f>
        <v>0</v>
      </c>
      <c r="AD254" s="1">
        <f>IF(ISBLANK(education[[#This Row],[total_girls]]),SUM(education[[#This Row],[girls_0-5_reached]],education[[#This Row],[girls_6-12_reached]],education[[#This Row],[girls_13-18_reached]]),education[[#This Row],[total_girls]])</f>
        <v>0</v>
      </c>
      <c r="AE254" s="1">
        <f>IF(ISBLANK(education[[#This Row],[total_children]]),SUM(education[[#This Row],[calc_boys]],education[[#This Row],[calc_girls]]),education[[#This Row],[total_children]])</f>
        <v>0</v>
      </c>
      <c r="AF254" s="1">
        <f>IF(ISBLANK(education[[#This Row],[total_pwd]]),SUM(education[[#This Row],[total_pwd_men]],education[[#This Row],[total_pwd_women]]),education[[#This Row],[total_pwd]])</f>
        <v>0</v>
      </c>
      <c r="AG254" s="1">
        <f>IF(ISBLANK(education[[#This Row],[total_adults]]),SUM(education[[#This Row],[total_men]],education[[#This Row],[total_women]]),education[[#This Row],[total_adults]])</f>
        <v>30</v>
      </c>
      <c r="AH254" s="1">
        <f>IF(ISBLANK(education[[#This Row],[total_beneficiaries_reached]]),SUM(education[[#This Row],[calc_children]],education[[#This Row],[calc_adults]]),education[[#This Row],[total_beneficiaries_reached]])</f>
        <v>30</v>
      </c>
      <c r="AI254" s="49" t="str">
        <f ca="1">IF(B254="","",OFFSET(table_admin1[[#Headers],[ADM1_PT]],MATCH(B254,admin1,0),1))</f>
        <v>MZ07</v>
      </c>
      <c r="AJ254" s="49" t="str">
        <f t="shared" ca="1" si="8"/>
        <v>MZ0711</v>
      </c>
      <c r="AK254" s="49" t="str">
        <f t="shared" ca="1" si="9"/>
        <v>MZ071104</v>
      </c>
    </row>
    <row r="255" spans="1:37" x14ac:dyDescent="0.2">
      <c r="A255" s="58">
        <v>45352</v>
      </c>
      <c r="B255" s="49" t="s">
        <v>209</v>
      </c>
      <c r="C255" s="49" t="s">
        <v>475</v>
      </c>
      <c r="D255" s="49" t="s">
        <v>475</v>
      </c>
      <c r="E255" s="49" t="s">
        <v>1353</v>
      </c>
      <c r="F255" s="49" t="s">
        <v>115</v>
      </c>
      <c r="G255" s="49" t="s">
        <v>122</v>
      </c>
      <c r="H255" s="49" t="s">
        <v>150</v>
      </c>
      <c r="I255" s="49" t="s">
        <v>124</v>
      </c>
      <c r="J255" s="49" t="s">
        <v>1350</v>
      </c>
      <c r="R255" s="49">
        <v>0</v>
      </c>
      <c r="S255" s="49">
        <v>0</v>
      </c>
      <c r="U255" s="49">
        <v>0</v>
      </c>
      <c r="V255" s="49">
        <v>0</v>
      </c>
      <c r="X255" s="49">
        <v>3</v>
      </c>
      <c r="Y255" s="49">
        <v>0</v>
      </c>
      <c r="AA255" s="49">
        <v>3</v>
      </c>
      <c r="AC255" s="1">
        <f>IF(ISBLANK(education[[#This Row],[total_boys]]),SUM(education[[#This Row],[boys_0-5_reached]],education[[#This Row],[boys_6-12_reached]],education[[#This Row],[boys_13-18_reached]]),education[[#This Row],[total_boys]])</f>
        <v>0</v>
      </c>
      <c r="AD255" s="1">
        <f>IF(ISBLANK(education[[#This Row],[total_girls]]),SUM(education[[#This Row],[girls_0-5_reached]],education[[#This Row],[girls_6-12_reached]],education[[#This Row],[girls_13-18_reached]]),education[[#This Row],[total_girls]])</f>
        <v>0</v>
      </c>
      <c r="AE255" s="1">
        <f>IF(ISBLANK(education[[#This Row],[total_children]]),SUM(education[[#This Row],[calc_boys]],education[[#This Row],[calc_girls]]),education[[#This Row],[total_children]])</f>
        <v>0</v>
      </c>
      <c r="AF255" s="1">
        <f>IF(ISBLANK(education[[#This Row],[total_pwd]]),SUM(education[[#This Row],[total_pwd_men]],education[[#This Row],[total_pwd_women]]),education[[#This Row],[total_pwd]])</f>
        <v>0</v>
      </c>
      <c r="AG255" s="1">
        <f>IF(ISBLANK(education[[#This Row],[total_adults]]),SUM(education[[#This Row],[total_men]],education[[#This Row],[total_women]]),education[[#This Row],[total_adults]])</f>
        <v>3</v>
      </c>
      <c r="AH255" s="1">
        <f>IF(ISBLANK(education[[#This Row],[total_beneficiaries_reached]]),SUM(education[[#This Row],[calc_children]],education[[#This Row],[calc_adults]]),education[[#This Row],[total_beneficiaries_reached]])</f>
        <v>3</v>
      </c>
      <c r="AI255" s="49" t="str">
        <f ca="1">IF(B255="","",OFFSET(table_admin1[[#Headers],[ADM1_PT]],MATCH(B255,admin1,0),1))</f>
        <v>MZ07</v>
      </c>
      <c r="AJ255" s="49" t="str">
        <f t="shared" ca="1" si="8"/>
        <v>MZ0711</v>
      </c>
      <c r="AK255" s="49" t="str">
        <f t="shared" ca="1" si="9"/>
        <v>MZ071104</v>
      </c>
    </row>
    <row r="256" spans="1:37" x14ac:dyDescent="0.2">
      <c r="A256" s="58">
        <v>45352</v>
      </c>
      <c r="B256" s="49" t="s">
        <v>209</v>
      </c>
      <c r="C256" s="49" t="s">
        <v>475</v>
      </c>
      <c r="D256" s="49" t="s">
        <v>475</v>
      </c>
      <c r="E256" s="49" t="s">
        <v>1354</v>
      </c>
      <c r="F256" s="49" t="s">
        <v>115</v>
      </c>
      <c r="G256" s="49" t="s">
        <v>122</v>
      </c>
      <c r="H256" s="49" t="s">
        <v>150</v>
      </c>
      <c r="I256" s="49" t="s">
        <v>124</v>
      </c>
      <c r="J256" s="49" t="s">
        <v>1350</v>
      </c>
      <c r="R256" s="49">
        <v>0</v>
      </c>
      <c r="S256" s="49">
        <v>0</v>
      </c>
      <c r="U256" s="49">
        <v>0</v>
      </c>
      <c r="V256" s="49">
        <v>0</v>
      </c>
      <c r="X256" s="49">
        <v>3</v>
      </c>
      <c r="Y256" s="49">
        <v>1</v>
      </c>
      <c r="AA256" s="49">
        <v>4</v>
      </c>
      <c r="AC256" s="1">
        <f>IF(ISBLANK(education[[#This Row],[total_boys]]),SUM(education[[#This Row],[boys_0-5_reached]],education[[#This Row],[boys_6-12_reached]],education[[#This Row],[boys_13-18_reached]]),education[[#This Row],[total_boys]])</f>
        <v>0</v>
      </c>
      <c r="AD256" s="1">
        <f>IF(ISBLANK(education[[#This Row],[total_girls]]),SUM(education[[#This Row],[girls_0-5_reached]],education[[#This Row],[girls_6-12_reached]],education[[#This Row],[girls_13-18_reached]]),education[[#This Row],[total_girls]])</f>
        <v>0</v>
      </c>
      <c r="AE256" s="1">
        <f>IF(ISBLANK(education[[#This Row],[total_children]]),SUM(education[[#This Row],[calc_boys]],education[[#This Row],[calc_girls]]),education[[#This Row],[total_children]])</f>
        <v>0</v>
      </c>
      <c r="AF256" s="1">
        <f>IF(ISBLANK(education[[#This Row],[total_pwd]]),SUM(education[[#This Row],[total_pwd_men]],education[[#This Row],[total_pwd_women]]),education[[#This Row],[total_pwd]])</f>
        <v>0</v>
      </c>
      <c r="AG256" s="1">
        <f>IF(ISBLANK(education[[#This Row],[total_adults]]),SUM(education[[#This Row],[total_men]],education[[#This Row],[total_women]]),education[[#This Row],[total_adults]])</f>
        <v>4</v>
      </c>
      <c r="AH256" s="1">
        <f>IF(ISBLANK(education[[#This Row],[total_beneficiaries_reached]]),SUM(education[[#This Row],[calc_children]],education[[#This Row],[calc_adults]]),education[[#This Row],[total_beneficiaries_reached]])</f>
        <v>4</v>
      </c>
      <c r="AI256" s="49" t="str">
        <f ca="1">IF(B256="","",OFFSET(table_admin1[[#Headers],[ADM1_PT]],MATCH(B256,admin1,0),1))</f>
        <v>MZ07</v>
      </c>
      <c r="AJ256" s="49" t="str">
        <f t="shared" ca="1" si="8"/>
        <v>MZ0711</v>
      </c>
      <c r="AK256" s="49" t="str">
        <f t="shared" ca="1" si="9"/>
        <v>MZ071104</v>
      </c>
    </row>
    <row r="257" spans="1:37" x14ac:dyDescent="0.2">
      <c r="A257" s="58">
        <v>45352</v>
      </c>
      <c r="B257" s="49" t="s">
        <v>209</v>
      </c>
      <c r="C257" s="49" t="s">
        <v>475</v>
      </c>
      <c r="D257" s="49" t="s">
        <v>475</v>
      </c>
      <c r="E257" s="49" t="s">
        <v>1354</v>
      </c>
      <c r="F257" s="49" t="s">
        <v>115</v>
      </c>
      <c r="G257" s="49" t="s">
        <v>122</v>
      </c>
      <c r="H257" s="49" t="s">
        <v>150</v>
      </c>
      <c r="I257" s="49" t="s">
        <v>124</v>
      </c>
      <c r="J257" s="49" t="s">
        <v>1350</v>
      </c>
      <c r="R257" s="49">
        <v>0</v>
      </c>
      <c r="S257" s="49">
        <v>0</v>
      </c>
      <c r="U257" s="49">
        <v>0</v>
      </c>
      <c r="V257" s="49">
        <v>0</v>
      </c>
      <c r="X257" s="49">
        <v>2</v>
      </c>
      <c r="Y257" s="49">
        <v>1</v>
      </c>
      <c r="AA257" s="49">
        <v>3</v>
      </c>
      <c r="AC257" s="1">
        <f>IF(ISBLANK(education[[#This Row],[total_boys]]),SUM(education[[#This Row],[boys_0-5_reached]],education[[#This Row],[boys_6-12_reached]],education[[#This Row],[boys_13-18_reached]]),education[[#This Row],[total_boys]])</f>
        <v>0</v>
      </c>
      <c r="AD257" s="1">
        <f>IF(ISBLANK(education[[#This Row],[total_girls]]),SUM(education[[#This Row],[girls_0-5_reached]],education[[#This Row],[girls_6-12_reached]],education[[#This Row],[girls_13-18_reached]]),education[[#This Row],[total_girls]])</f>
        <v>0</v>
      </c>
      <c r="AE257" s="1">
        <f>IF(ISBLANK(education[[#This Row],[total_children]]),SUM(education[[#This Row],[calc_boys]],education[[#This Row],[calc_girls]]),education[[#This Row],[total_children]])</f>
        <v>0</v>
      </c>
      <c r="AF257" s="1">
        <f>IF(ISBLANK(education[[#This Row],[total_pwd]]),SUM(education[[#This Row],[total_pwd_men]],education[[#This Row],[total_pwd_women]]),education[[#This Row],[total_pwd]])</f>
        <v>0</v>
      </c>
      <c r="AG257" s="1">
        <f>IF(ISBLANK(education[[#This Row],[total_adults]]),SUM(education[[#This Row],[total_men]],education[[#This Row],[total_women]]),education[[#This Row],[total_adults]])</f>
        <v>3</v>
      </c>
      <c r="AH257" s="1">
        <f>IF(ISBLANK(education[[#This Row],[total_beneficiaries_reached]]),SUM(education[[#This Row],[calc_children]],education[[#This Row],[calc_adults]]),education[[#This Row],[total_beneficiaries_reached]])</f>
        <v>3</v>
      </c>
      <c r="AI257" s="49" t="str">
        <f ca="1">IF(B257="","",OFFSET(table_admin1[[#Headers],[ADM1_PT]],MATCH(B257,admin1,0),1))</f>
        <v>MZ07</v>
      </c>
      <c r="AJ257" s="49" t="str">
        <f t="shared" ca="1" si="8"/>
        <v>MZ0711</v>
      </c>
      <c r="AK257" s="49" t="str">
        <f t="shared" ca="1" si="9"/>
        <v>MZ071104</v>
      </c>
    </row>
    <row r="258" spans="1:37" x14ac:dyDescent="0.2">
      <c r="A258" s="58">
        <v>45352</v>
      </c>
      <c r="B258" s="49" t="s">
        <v>209</v>
      </c>
      <c r="C258" s="49" t="s">
        <v>475</v>
      </c>
      <c r="D258" s="49" t="s">
        <v>475</v>
      </c>
      <c r="E258" s="49" t="s">
        <v>1355</v>
      </c>
      <c r="F258" s="49" t="s">
        <v>115</v>
      </c>
      <c r="G258" s="49" t="s">
        <v>122</v>
      </c>
      <c r="H258" s="49" t="s">
        <v>117</v>
      </c>
      <c r="I258" s="49" t="s">
        <v>124</v>
      </c>
      <c r="J258" s="49" t="s">
        <v>1350</v>
      </c>
      <c r="R258" s="49">
        <v>13</v>
      </c>
      <c r="S258" s="49">
        <v>26</v>
      </c>
      <c r="U258" s="49">
        <v>0</v>
      </c>
      <c r="V258" s="49">
        <v>0</v>
      </c>
      <c r="X258" s="49">
        <v>0</v>
      </c>
      <c r="Y258" s="49">
        <v>0</v>
      </c>
      <c r="AA258" s="49">
        <v>39</v>
      </c>
      <c r="AC258" s="1">
        <f>IF(ISBLANK(education[[#This Row],[total_boys]]),SUM(education[[#This Row],[boys_0-5_reached]],education[[#This Row],[boys_6-12_reached]],education[[#This Row],[boys_13-18_reached]]),education[[#This Row],[total_boys]])</f>
        <v>13</v>
      </c>
      <c r="AD258" s="1">
        <f>IF(ISBLANK(education[[#This Row],[total_girls]]),SUM(education[[#This Row],[girls_0-5_reached]],education[[#This Row],[girls_6-12_reached]],education[[#This Row],[girls_13-18_reached]]),education[[#This Row],[total_girls]])</f>
        <v>26</v>
      </c>
      <c r="AE258" s="1">
        <f>IF(ISBLANK(education[[#This Row],[total_children]]),SUM(education[[#This Row],[calc_boys]],education[[#This Row],[calc_girls]]),education[[#This Row],[total_children]])</f>
        <v>39</v>
      </c>
      <c r="AF258" s="1">
        <f>IF(ISBLANK(education[[#This Row],[total_pwd]]),SUM(education[[#This Row],[total_pwd_men]],education[[#This Row],[total_pwd_women]]),education[[#This Row],[total_pwd]])</f>
        <v>0</v>
      </c>
      <c r="AG258" s="1">
        <f>IF(ISBLANK(education[[#This Row],[total_adults]]),SUM(education[[#This Row],[total_men]],education[[#This Row],[total_women]]),education[[#This Row],[total_adults]])</f>
        <v>0</v>
      </c>
      <c r="AH258" s="1">
        <f>IF(ISBLANK(education[[#This Row],[total_beneficiaries_reached]]),SUM(education[[#This Row],[calc_children]],education[[#This Row],[calc_adults]]),education[[#This Row],[total_beneficiaries_reached]])</f>
        <v>39</v>
      </c>
      <c r="AI258" s="49" t="str">
        <f ca="1">IF(B258="","",OFFSET(table_admin1[[#Headers],[ADM1_PT]],MATCH(B258,admin1,0),1))</f>
        <v>MZ07</v>
      </c>
      <c r="AJ258" s="49" t="str">
        <f t="shared" ca="1" si="8"/>
        <v>MZ0711</v>
      </c>
      <c r="AK258" s="49" t="str">
        <f t="shared" ca="1" si="9"/>
        <v>MZ071104</v>
      </c>
    </row>
    <row r="259" spans="1:37" x14ac:dyDescent="0.2">
      <c r="A259" s="58">
        <v>45352</v>
      </c>
      <c r="B259" s="49" t="s">
        <v>209</v>
      </c>
      <c r="C259" s="49" t="s">
        <v>475</v>
      </c>
      <c r="D259" s="49" t="s">
        <v>475</v>
      </c>
      <c r="E259" s="49" t="s">
        <v>1355</v>
      </c>
      <c r="F259" s="49" t="s">
        <v>115</v>
      </c>
      <c r="G259" s="49" t="s">
        <v>122</v>
      </c>
      <c r="H259" s="49" t="s">
        <v>150</v>
      </c>
      <c r="I259" s="49" t="s">
        <v>124</v>
      </c>
      <c r="J259" s="49" t="s">
        <v>1350</v>
      </c>
      <c r="R259" s="49">
        <v>0</v>
      </c>
      <c r="S259" s="49">
        <v>0</v>
      </c>
      <c r="U259" s="49">
        <v>0</v>
      </c>
      <c r="V259" s="49">
        <v>0</v>
      </c>
      <c r="X259" s="49">
        <v>13</v>
      </c>
      <c r="Y259" s="49">
        <v>21</v>
      </c>
      <c r="AA259" s="49">
        <v>34</v>
      </c>
      <c r="AC259" s="1">
        <f>IF(ISBLANK(education[[#This Row],[total_boys]]),SUM(education[[#This Row],[boys_0-5_reached]],education[[#This Row],[boys_6-12_reached]],education[[#This Row],[boys_13-18_reached]]),education[[#This Row],[total_boys]])</f>
        <v>0</v>
      </c>
      <c r="AD259" s="1">
        <f>IF(ISBLANK(education[[#This Row],[total_girls]]),SUM(education[[#This Row],[girls_0-5_reached]],education[[#This Row],[girls_6-12_reached]],education[[#This Row],[girls_13-18_reached]]),education[[#This Row],[total_girls]])</f>
        <v>0</v>
      </c>
      <c r="AE259" s="1">
        <f>IF(ISBLANK(education[[#This Row],[total_children]]),SUM(education[[#This Row],[calc_boys]],education[[#This Row],[calc_girls]]),education[[#This Row],[total_children]])</f>
        <v>0</v>
      </c>
      <c r="AF259" s="1">
        <f>IF(ISBLANK(education[[#This Row],[total_pwd]]),SUM(education[[#This Row],[total_pwd_men]],education[[#This Row],[total_pwd_women]]),education[[#This Row],[total_pwd]])</f>
        <v>0</v>
      </c>
      <c r="AG259" s="1">
        <f>IF(ISBLANK(education[[#This Row],[total_adults]]),SUM(education[[#This Row],[total_men]],education[[#This Row],[total_women]]),education[[#This Row],[total_adults]])</f>
        <v>34</v>
      </c>
      <c r="AH259" s="1">
        <f>IF(ISBLANK(education[[#This Row],[total_beneficiaries_reached]]),SUM(education[[#This Row],[calc_children]],education[[#This Row],[calc_adults]]),education[[#This Row],[total_beneficiaries_reached]])</f>
        <v>34</v>
      </c>
      <c r="AI259" s="49" t="str">
        <f ca="1">IF(B259="","",OFFSET(table_admin1[[#Headers],[ADM1_PT]],MATCH(B259,admin1,0),1))</f>
        <v>MZ07</v>
      </c>
      <c r="AJ259" s="49" t="str">
        <f t="shared" ca="1" si="8"/>
        <v>MZ0711</v>
      </c>
      <c r="AK259" s="49" t="str">
        <f t="shared" ca="1" si="9"/>
        <v>MZ071104</v>
      </c>
    </row>
    <row r="260" spans="1:37" x14ac:dyDescent="0.2">
      <c r="A260" s="58">
        <v>45352</v>
      </c>
      <c r="B260" s="49" t="s">
        <v>209</v>
      </c>
      <c r="C260" s="49" t="s">
        <v>475</v>
      </c>
      <c r="D260" s="49" t="s">
        <v>475</v>
      </c>
      <c r="E260" s="49" t="s">
        <v>1355</v>
      </c>
      <c r="F260" s="49" t="s">
        <v>115</v>
      </c>
      <c r="G260" s="49" t="s">
        <v>122</v>
      </c>
      <c r="H260" s="49" t="s">
        <v>150</v>
      </c>
      <c r="I260" s="49" t="s">
        <v>124</v>
      </c>
      <c r="J260" s="49" t="s">
        <v>1350</v>
      </c>
      <c r="R260" s="49">
        <v>0</v>
      </c>
      <c r="S260" s="49">
        <v>0</v>
      </c>
      <c r="U260" s="49">
        <v>0</v>
      </c>
      <c r="V260" s="49">
        <v>0</v>
      </c>
      <c r="X260" s="49">
        <v>3</v>
      </c>
      <c r="Y260" s="49">
        <v>0</v>
      </c>
      <c r="AA260" s="49">
        <v>3</v>
      </c>
      <c r="AC260" s="1">
        <f>IF(ISBLANK(education[[#This Row],[total_boys]]),SUM(education[[#This Row],[boys_0-5_reached]],education[[#This Row],[boys_6-12_reached]],education[[#This Row],[boys_13-18_reached]]),education[[#This Row],[total_boys]])</f>
        <v>0</v>
      </c>
      <c r="AD260" s="1">
        <f>IF(ISBLANK(education[[#This Row],[total_girls]]),SUM(education[[#This Row],[girls_0-5_reached]],education[[#This Row],[girls_6-12_reached]],education[[#This Row],[girls_13-18_reached]]),education[[#This Row],[total_girls]])</f>
        <v>0</v>
      </c>
      <c r="AE260" s="1">
        <f>IF(ISBLANK(education[[#This Row],[total_children]]),SUM(education[[#This Row],[calc_boys]],education[[#This Row],[calc_girls]]),education[[#This Row],[total_children]])</f>
        <v>0</v>
      </c>
      <c r="AF260" s="1">
        <f>IF(ISBLANK(education[[#This Row],[total_pwd]]),SUM(education[[#This Row],[total_pwd_men]],education[[#This Row],[total_pwd_women]]),education[[#This Row],[total_pwd]])</f>
        <v>0</v>
      </c>
      <c r="AG260" s="1">
        <f>IF(ISBLANK(education[[#This Row],[total_adults]]),SUM(education[[#This Row],[total_men]],education[[#This Row],[total_women]]),education[[#This Row],[total_adults]])</f>
        <v>3</v>
      </c>
      <c r="AH260" s="1">
        <f>IF(ISBLANK(education[[#This Row],[total_beneficiaries_reached]]),SUM(education[[#This Row],[calc_children]],education[[#This Row],[calc_adults]]),education[[#This Row],[total_beneficiaries_reached]])</f>
        <v>3</v>
      </c>
      <c r="AI260" s="49" t="str">
        <f ca="1">IF(B260="","",OFFSET(table_admin1[[#Headers],[ADM1_PT]],MATCH(B260,admin1,0),1))</f>
        <v>MZ07</v>
      </c>
      <c r="AJ260" s="49" t="str">
        <f t="shared" ca="1" si="8"/>
        <v>MZ0711</v>
      </c>
      <c r="AK260" s="49" t="str">
        <f t="shared" ca="1" si="9"/>
        <v>MZ071104</v>
      </c>
    </row>
    <row r="261" spans="1:37" x14ac:dyDescent="0.2">
      <c r="A261" s="58">
        <v>45352</v>
      </c>
      <c r="B261" s="49" t="s">
        <v>209</v>
      </c>
      <c r="C261" s="49" t="s">
        <v>475</v>
      </c>
      <c r="D261" s="49" t="s">
        <v>475</v>
      </c>
      <c r="E261" s="49" t="s">
        <v>1494</v>
      </c>
      <c r="F261" s="49" t="s">
        <v>115</v>
      </c>
      <c r="G261" s="49" t="s">
        <v>122</v>
      </c>
      <c r="H261" s="49" t="s">
        <v>117</v>
      </c>
      <c r="I261" s="49" t="s">
        <v>118</v>
      </c>
      <c r="J261" s="49" t="s">
        <v>1495</v>
      </c>
      <c r="K261" s="49" t="s">
        <v>119</v>
      </c>
      <c r="R261" s="49">
        <v>55</v>
      </c>
      <c r="S261" s="49">
        <v>52</v>
      </c>
      <c r="U261" s="49">
        <v>0</v>
      </c>
      <c r="V261" s="49">
        <v>0</v>
      </c>
      <c r="X261" s="49">
        <v>4</v>
      </c>
      <c r="Y261" s="49">
        <v>1</v>
      </c>
      <c r="AA261" s="49">
        <v>112</v>
      </c>
      <c r="AC261" s="1">
        <f>IF(ISBLANK(education[[#This Row],[total_boys]]),SUM(education[[#This Row],[boys_0-5_reached]],education[[#This Row],[boys_6-12_reached]],education[[#This Row],[boys_13-18_reached]]),education[[#This Row],[total_boys]])</f>
        <v>55</v>
      </c>
      <c r="AD261" s="1">
        <f>IF(ISBLANK(education[[#This Row],[total_girls]]),SUM(education[[#This Row],[girls_0-5_reached]],education[[#This Row],[girls_6-12_reached]],education[[#This Row],[girls_13-18_reached]]),education[[#This Row],[total_girls]])</f>
        <v>52</v>
      </c>
      <c r="AE261" s="1">
        <f>IF(ISBLANK(education[[#This Row],[total_children]]),SUM(education[[#This Row],[calc_boys]],education[[#This Row],[calc_girls]]),education[[#This Row],[total_children]])</f>
        <v>107</v>
      </c>
      <c r="AF261" s="1">
        <f>IF(ISBLANK(education[[#This Row],[total_pwd]]),SUM(education[[#This Row],[total_pwd_men]],education[[#This Row],[total_pwd_women]]),education[[#This Row],[total_pwd]])</f>
        <v>0</v>
      </c>
      <c r="AG261" s="1">
        <f>IF(ISBLANK(education[[#This Row],[total_adults]]),SUM(education[[#This Row],[total_men]],education[[#This Row],[total_women]]),education[[#This Row],[total_adults]])</f>
        <v>5</v>
      </c>
      <c r="AH261" s="1">
        <f>IF(ISBLANK(education[[#This Row],[total_beneficiaries_reached]]),SUM(education[[#This Row],[calc_children]],education[[#This Row],[calc_adults]]),education[[#This Row],[total_beneficiaries_reached]])</f>
        <v>112</v>
      </c>
      <c r="AI261" s="49" t="str">
        <f ca="1">IF(B261="","",OFFSET(table_admin1[[#Headers],[ADM1_PT]],MATCH(B261,admin1,0),1))</f>
        <v>MZ07</v>
      </c>
      <c r="AJ261" s="49" t="str">
        <f t="shared" ca="1" si="8"/>
        <v>MZ0711</v>
      </c>
      <c r="AK261" s="49" t="str">
        <f t="shared" ca="1" si="9"/>
        <v>MZ071104</v>
      </c>
    </row>
    <row r="262" spans="1:37" x14ac:dyDescent="0.2">
      <c r="A262" s="58">
        <v>45352</v>
      </c>
      <c r="B262" s="49" t="s">
        <v>209</v>
      </c>
      <c r="C262" s="49" t="s">
        <v>475</v>
      </c>
      <c r="D262" s="49" t="s">
        <v>475</v>
      </c>
      <c r="E262" s="49" t="s">
        <v>1496</v>
      </c>
      <c r="F262" s="49" t="s">
        <v>115</v>
      </c>
      <c r="G262" s="49" t="s">
        <v>122</v>
      </c>
      <c r="H262" s="49" t="s">
        <v>117</v>
      </c>
      <c r="I262" s="49" t="s">
        <v>118</v>
      </c>
      <c r="J262" s="49" t="s">
        <v>1495</v>
      </c>
      <c r="K262" s="49" t="s">
        <v>119</v>
      </c>
      <c r="R262" s="49">
        <v>65</v>
      </c>
      <c r="S262" s="49">
        <v>60</v>
      </c>
      <c r="U262" s="49">
        <v>0</v>
      </c>
      <c r="V262" s="49">
        <v>0</v>
      </c>
      <c r="X262" s="49">
        <v>2</v>
      </c>
      <c r="Y262" s="49">
        <v>0</v>
      </c>
      <c r="AA262" s="49">
        <v>127</v>
      </c>
      <c r="AC262" s="1">
        <f>IF(ISBLANK(education[[#This Row],[total_boys]]),SUM(education[[#This Row],[boys_0-5_reached]],education[[#This Row],[boys_6-12_reached]],education[[#This Row],[boys_13-18_reached]]),education[[#This Row],[total_boys]])</f>
        <v>65</v>
      </c>
      <c r="AD262" s="1">
        <f>IF(ISBLANK(education[[#This Row],[total_girls]]),SUM(education[[#This Row],[girls_0-5_reached]],education[[#This Row],[girls_6-12_reached]],education[[#This Row],[girls_13-18_reached]]),education[[#This Row],[total_girls]])</f>
        <v>60</v>
      </c>
      <c r="AE262" s="1">
        <f>IF(ISBLANK(education[[#This Row],[total_children]]),SUM(education[[#This Row],[calc_boys]],education[[#This Row],[calc_girls]]),education[[#This Row],[total_children]])</f>
        <v>125</v>
      </c>
      <c r="AF262" s="1">
        <f>IF(ISBLANK(education[[#This Row],[total_pwd]]),SUM(education[[#This Row],[total_pwd_men]],education[[#This Row],[total_pwd_women]]),education[[#This Row],[total_pwd]])</f>
        <v>0</v>
      </c>
      <c r="AG262" s="1">
        <f>IF(ISBLANK(education[[#This Row],[total_adults]]),SUM(education[[#This Row],[total_men]],education[[#This Row],[total_women]]),education[[#This Row],[total_adults]])</f>
        <v>2</v>
      </c>
      <c r="AH262" s="1">
        <f>IF(ISBLANK(education[[#This Row],[total_beneficiaries_reached]]),SUM(education[[#This Row],[calc_children]],education[[#This Row],[calc_adults]]),education[[#This Row],[total_beneficiaries_reached]])</f>
        <v>127</v>
      </c>
      <c r="AI262" s="49" t="str">
        <f ca="1">IF(B262="","",OFFSET(table_admin1[[#Headers],[ADM1_PT]],MATCH(B262,admin1,0),1))</f>
        <v>MZ07</v>
      </c>
      <c r="AJ262" s="49" t="str">
        <f t="shared" ca="1" si="8"/>
        <v>MZ0711</v>
      </c>
      <c r="AK262" s="49" t="str">
        <f t="shared" ca="1" si="9"/>
        <v>MZ071104</v>
      </c>
    </row>
    <row r="263" spans="1:37" x14ac:dyDescent="0.2">
      <c r="A263" s="58">
        <v>45352</v>
      </c>
      <c r="B263" s="49" t="s">
        <v>209</v>
      </c>
      <c r="C263" s="49" t="s">
        <v>475</v>
      </c>
      <c r="D263" s="49" t="s">
        <v>475</v>
      </c>
      <c r="E263" s="49" t="s">
        <v>1497</v>
      </c>
      <c r="F263" s="49" t="s">
        <v>115</v>
      </c>
      <c r="G263" s="49" t="s">
        <v>122</v>
      </c>
      <c r="H263" s="49" t="s">
        <v>117</v>
      </c>
      <c r="I263" s="49" t="s">
        <v>118</v>
      </c>
      <c r="J263" s="49" t="s">
        <v>1495</v>
      </c>
      <c r="K263" s="49" t="s">
        <v>119</v>
      </c>
      <c r="R263" s="49">
        <v>65</v>
      </c>
      <c r="S263" s="49">
        <v>60</v>
      </c>
      <c r="U263" s="49">
        <v>0</v>
      </c>
      <c r="V263" s="49">
        <v>0</v>
      </c>
      <c r="X263" s="49">
        <v>0</v>
      </c>
      <c r="Y263" s="49">
        <v>3</v>
      </c>
      <c r="AA263" s="49">
        <v>128</v>
      </c>
      <c r="AC263" s="1">
        <f>IF(ISBLANK(education[[#This Row],[total_boys]]),SUM(education[[#This Row],[boys_0-5_reached]],education[[#This Row],[boys_6-12_reached]],education[[#This Row],[boys_13-18_reached]]),education[[#This Row],[total_boys]])</f>
        <v>65</v>
      </c>
      <c r="AD263" s="1">
        <f>IF(ISBLANK(education[[#This Row],[total_girls]]),SUM(education[[#This Row],[girls_0-5_reached]],education[[#This Row],[girls_6-12_reached]],education[[#This Row],[girls_13-18_reached]]),education[[#This Row],[total_girls]])</f>
        <v>60</v>
      </c>
      <c r="AE263" s="1">
        <f>IF(ISBLANK(education[[#This Row],[total_children]]),SUM(education[[#This Row],[calc_boys]],education[[#This Row],[calc_girls]]),education[[#This Row],[total_children]])</f>
        <v>125</v>
      </c>
      <c r="AF263" s="1">
        <f>IF(ISBLANK(education[[#This Row],[total_pwd]]),SUM(education[[#This Row],[total_pwd_men]],education[[#This Row],[total_pwd_women]]),education[[#This Row],[total_pwd]])</f>
        <v>0</v>
      </c>
      <c r="AG263" s="1">
        <f>IF(ISBLANK(education[[#This Row],[total_adults]]),SUM(education[[#This Row],[total_men]],education[[#This Row],[total_women]]),education[[#This Row],[total_adults]])</f>
        <v>3</v>
      </c>
      <c r="AH263" s="1">
        <f>IF(ISBLANK(education[[#This Row],[total_beneficiaries_reached]]),SUM(education[[#This Row],[calc_children]],education[[#This Row],[calc_adults]]),education[[#This Row],[total_beneficiaries_reached]])</f>
        <v>128</v>
      </c>
      <c r="AI263" s="49" t="str">
        <f ca="1">IF(B263="","",OFFSET(table_admin1[[#Headers],[ADM1_PT]],MATCH(B263,admin1,0),1))</f>
        <v>MZ07</v>
      </c>
      <c r="AJ263" s="49" t="str">
        <f t="shared" ref="AJ263:AJ326" ca="1" si="10">IF(C263="","",INDEX(admin2_pcode,MATCH(C263,OFFSET(admin2_start,MATCH(AI263,admin1_linked_pcode,0),0,COUNTIF(admin1_linked_pcode,AI263)),0)+MATCH(AI263,admin1_linked_pcode,0)-1))</f>
        <v>MZ0711</v>
      </c>
      <c r="AK263" s="49" t="str">
        <f t="shared" ref="AK263:AK326" ca="1" si="11">IF(D263="","",INDEX(admin3_pcode,MATCH(D263,OFFSET(admin3_start,MATCH(AJ263,admin2_linked_pcode,0),0,COUNTIF(admin2_linked_pcode,AJ263)),0)+MATCH(AJ263,admin2_linked_pcode,0)-1))</f>
        <v>MZ071104</v>
      </c>
    </row>
    <row r="264" spans="1:37" x14ac:dyDescent="0.2">
      <c r="A264" s="58">
        <v>45352</v>
      </c>
      <c r="B264" s="49" t="s">
        <v>209</v>
      </c>
      <c r="C264" s="49" t="s">
        <v>475</v>
      </c>
      <c r="D264" s="49" t="s">
        <v>475</v>
      </c>
      <c r="E264" s="49" t="s">
        <v>1356</v>
      </c>
      <c r="F264" s="49" t="s">
        <v>115</v>
      </c>
      <c r="G264" s="49" t="s">
        <v>122</v>
      </c>
      <c r="H264" s="49" t="s">
        <v>117</v>
      </c>
      <c r="I264" s="49" t="s">
        <v>124</v>
      </c>
      <c r="J264" s="49" t="s">
        <v>1350</v>
      </c>
      <c r="R264" s="49">
        <v>17</v>
      </c>
      <c r="S264" s="49">
        <v>13</v>
      </c>
      <c r="U264" s="49">
        <v>0</v>
      </c>
      <c r="V264" s="49">
        <v>0</v>
      </c>
      <c r="X264" s="49">
        <v>0</v>
      </c>
      <c r="Y264" s="49">
        <v>0</v>
      </c>
      <c r="AA264" s="49">
        <v>30</v>
      </c>
      <c r="AC264" s="1">
        <f>IF(ISBLANK(education[[#This Row],[total_boys]]),SUM(education[[#This Row],[boys_0-5_reached]],education[[#This Row],[boys_6-12_reached]],education[[#This Row],[boys_13-18_reached]]),education[[#This Row],[total_boys]])</f>
        <v>17</v>
      </c>
      <c r="AD264" s="1">
        <f>IF(ISBLANK(education[[#This Row],[total_girls]]),SUM(education[[#This Row],[girls_0-5_reached]],education[[#This Row],[girls_6-12_reached]],education[[#This Row],[girls_13-18_reached]]),education[[#This Row],[total_girls]])</f>
        <v>13</v>
      </c>
      <c r="AE264" s="1">
        <f>IF(ISBLANK(education[[#This Row],[total_children]]),SUM(education[[#This Row],[calc_boys]],education[[#This Row],[calc_girls]]),education[[#This Row],[total_children]])</f>
        <v>30</v>
      </c>
      <c r="AF264" s="1">
        <f>IF(ISBLANK(education[[#This Row],[total_pwd]]),SUM(education[[#This Row],[total_pwd_men]],education[[#This Row],[total_pwd_women]]),education[[#This Row],[total_pwd]])</f>
        <v>0</v>
      </c>
      <c r="AG264" s="1">
        <f>IF(ISBLANK(education[[#This Row],[total_adults]]),SUM(education[[#This Row],[total_men]],education[[#This Row],[total_women]]),education[[#This Row],[total_adults]])</f>
        <v>0</v>
      </c>
      <c r="AH264" s="1">
        <f>IF(ISBLANK(education[[#This Row],[total_beneficiaries_reached]]),SUM(education[[#This Row],[calc_children]],education[[#This Row],[calc_adults]]),education[[#This Row],[total_beneficiaries_reached]])</f>
        <v>30</v>
      </c>
      <c r="AI264" s="49" t="str">
        <f ca="1">IF(B264="","",OFFSET(table_admin1[[#Headers],[ADM1_PT]],MATCH(B264,admin1,0),1))</f>
        <v>MZ07</v>
      </c>
      <c r="AJ264" s="49" t="str">
        <f t="shared" ca="1" si="10"/>
        <v>MZ0711</v>
      </c>
      <c r="AK264" s="49" t="str">
        <f t="shared" ca="1" si="11"/>
        <v>MZ071104</v>
      </c>
    </row>
    <row r="265" spans="1:37" x14ac:dyDescent="0.2">
      <c r="A265" s="58">
        <v>45352</v>
      </c>
      <c r="B265" s="49" t="s">
        <v>209</v>
      </c>
      <c r="C265" s="49" t="s">
        <v>475</v>
      </c>
      <c r="D265" s="49" t="s">
        <v>475</v>
      </c>
      <c r="E265" s="49" t="s">
        <v>1356</v>
      </c>
      <c r="F265" s="49" t="s">
        <v>115</v>
      </c>
      <c r="G265" s="49" t="s">
        <v>122</v>
      </c>
      <c r="H265" s="49" t="s">
        <v>117</v>
      </c>
      <c r="I265" s="49" t="s">
        <v>124</v>
      </c>
      <c r="J265" s="49" t="s">
        <v>1350</v>
      </c>
      <c r="R265" s="49">
        <v>9</v>
      </c>
      <c r="S265" s="49">
        <v>12</v>
      </c>
      <c r="U265" s="49">
        <v>0</v>
      </c>
      <c r="V265" s="49">
        <v>0</v>
      </c>
      <c r="X265" s="49">
        <v>0</v>
      </c>
      <c r="Y265" s="49">
        <v>0</v>
      </c>
      <c r="AA265" s="49">
        <v>21</v>
      </c>
      <c r="AC265" s="1">
        <f>IF(ISBLANK(education[[#This Row],[total_boys]]),SUM(education[[#This Row],[boys_0-5_reached]],education[[#This Row],[boys_6-12_reached]],education[[#This Row],[boys_13-18_reached]]),education[[#This Row],[total_boys]])</f>
        <v>9</v>
      </c>
      <c r="AD265" s="1">
        <f>IF(ISBLANK(education[[#This Row],[total_girls]]),SUM(education[[#This Row],[girls_0-5_reached]],education[[#This Row],[girls_6-12_reached]],education[[#This Row],[girls_13-18_reached]]),education[[#This Row],[total_girls]])</f>
        <v>12</v>
      </c>
      <c r="AE265" s="1">
        <f>IF(ISBLANK(education[[#This Row],[total_children]]),SUM(education[[#This Row],[calc_boys]],education[[#This Row],[calc_girls]]),education[[#This Row],[total_children]])</f>
        <v>21</v>
      </c>
      <c r="AF265" s="1">
        <f>IF(ISBLANK(education[[#This Row],[total_pwd]]),SUM(education[[#This Row],[total_pwd_men]],education[[#This Row],[total_pwd_women]]),education[[#This Row],[total_pwd]])</f>
        <v>0</v>
      </c>
      <c r="AG265" s="1">
        <f>IF(ISBLANK(education[[#This Row],[total_adults]]),SUM(education[[#This Row],[total_men]],education[[#This Row],[total_women]]),education[[#This Row],[total_adults]])</f>
        <v>0</v>
      </c>
      <c r="AH265" s="1">
        <f>IF(ISBLANK(education[[#This Row],[total_beneficiaries_reached]]),SUM(education[[#This Row],[calc_children]],education[[#This Row],[calc_adults]]),education[[#This Row],[total_beneficiaries_reached]])</f>
        <v>21</v>
      </c>
      <c r="AI265" s="49" t="str">
        <f ca="1">IF(B265="","",OFFSET(table_admin1[[#Headers],[ADM1_PT]],MATCH(B265,admin1,0),1))</f>
        <v>MZ07</v>
      </c>
      <c r="AJ265" s="49" t="str">
        <f t="shared" ca="1" si="10"/>
        <v>MZ0711</v>
      </c>
      <c r="AK265" s="49" t="str">
        <f t="shared" ca="1" si="11"/>
        <v>MZ071104</v>
      </c>
    </row>
    <row r="266" spans="1:37" x14ac:dyDescent="0.2">
      <c r="A266" s="58">
        <v>45352</v>
      </c>
      <c r="B266" s="49" t="s">
        <v>209</v>
      </c>
      <c r="C266" s="49" t="s">
        <v>475</v>
      </c>
      <c r="D266" s="49" t="s">
        <v>475</v>
      </c>
      <c r="E266" s="49" t="s">
        <v>1356</v>
      </c>
      <c r="F266" s="49" t="s">
        <v>115</v>
      </c>
      <c r="G266" s="49" t="s">
        <v>122</v>
      </c>
      <c r="H266" s="49" t="s">
        <v>150</v>
      </c>
      <c r="I266" s="49" t="s">
        <v>124</v>
      </c>
      <c r="J266" s="49" t="s">
        <v>1350</v>
      </c>
      <c r="R266" s="49">
        <v>0</v>
      </c>
      <c r="S266" s="49">
        <v>0</v>
      </c>
      <c r="U266" s="49">
        <v>0</v>
      </c>
      <c r="V266" s="49">
        <v>0</v>
      </c>
      <c r="X266" s="49">
        <v>2</v>
      </c>
      <c r="Y266" s="49">
        <v>1</v>
      </c>
      <c r="AA266" s="49">
        <v>3</v>
      </c>
      <c r="AC266" s="1">
        <f>IF(ISBLANK(education[[#This Row],[total_boys]]),SUM(education[[#This Row],[boys_0-5_reached]],education[[#This Row],[boys_6-12_reached]],education[[#This Row],[boys_13-18_reached]]),education[[#This Row],[total_boys]])</f>
        <v>0</v>
      </c>
      <c r="AD266" s="1">
        <f>IF(ISBLANK(education[[#This Row],[total_girls]]),SUM(education[[#This Row],[girls_0-5_reached]],education[[#This Row],[girls_6-12_reached]],education[[#This Row],[girls_13-18_reached]]),education[[#This Row],[total_girls]])</f>
        <v>0</v>
      </c>
      <c r="AE266" s="1">
        <f>IF(ISBLANK(education[[#This Row],[total_children]]),SUM(education[[#This Row],[calc_boys]],education[[#This Row],[calc_girls]]),education[[#This Row],[total_children]])</f>
        <v>0</v>
      </c>
      <c r="AF266" s="1">
        <f>IF(ISBLANK(education[[#This Row],[total_pwd]]),SUM(education[[#This Row],[total_pwd_men]],education[[#This Row],[total_pwd_women]]),education[[#This Row],[total_pwd]])</f>
        <v>0</v>
      </c>
      <c r="AG266" s="1">
        <f>IF(ISBLANK(education[[#This Row],[total_adults]]),SUM(education[[#This Row],[total_men]],education[[#This Row],[total_women]]),education[[#This Row],[total_adults]])</f>
        <v>3</v>
      </c>
      <c r="AH266" s="1">
        <f>IF(ISBLANK(education[[#This Row],[total_beneficiaries_reached]]),SUM(education[[#This Row],[calc_children]],education[[#This Row],[calc_adults]]),education[[#This Row],[total_beneficiaries_reached]])</f>
        <v>3</v>
      </c>
      <c r="AI266" s="49" t="str">
        <f ca="1">IF(B266="","",OFFSET(table_admin1[[#Headers],[ADM1_PT]],MATCH(B266,admin1,0),1))</f>
        <v>MZ07</v>
      </c>
      <c r="AJ266" s="49" t="str">
        <f t="shared" ca="1" si="10"/>
        <v>MZ0711</v>
      </c>
      <c r="AK266" s="49" t="str">
        <f t="shared" ca="1" si="11"/>
        <v>MZ071104</v>
      </c>
    </row>
    <row r="267" spans="1:37" x14ac:dyDescent="0.2">
      <c r="A267" s="58">
        <v>45352</v>
      </c>
      <c r="B267" s="49" t="s">
        <v>209</v>
      </c>
      <c r="C267" s="49" t="s">
        <v>475</v>
      </c>
      <c r="D267" s="49" t="s">
        <v>475</v>
      </c>
      <c r="E267" s="49" t="s">
        <v>1357</v>
      </c>
      <c r="F267" s="49" t="s">
        <v>115</v>
      </c>
      <c r="G267" s="49" t="s">
        <v>122</v>
      </c>
      <c r="H267" s="49" t="s">
        <v>150</v>
      </c>
      <c r="I267" s="49" t="s">
        <v>124</v>
      </c>
      <c r="J267" s="49" t="s">
        <v>1350</v>
      </c>
      <c r="R267" s="49">
        <v>0</v>
      </c>
      <c r="S267" s="49">
        <v>0</v>
      </c>
      <c r="U267" s="49">
        <v>0</v>
      </c>
      <c r="V267" s="49">
        <v>0</v>
      </c>
      <c r="X267" s="49">
        <v>21</v>
      </c>
      <c r="Y267" s="49">
        <v>15</v>
      </c>
      <c r="AA267" s="49">
        <v>36</v>
      </c>
      <c r="AC267" s="1">
        <f>IF(ISBLANK(education[[#This Row],[total_boys]]),SUM(education[[#This Row],[boys_0-5_reached]],education[[#This Row],[boys_6-12_reached]],education[[#This Row],[boys_13-18_reached]]),education[[#This Row],[total_boys]])</f>
        <v>0</v>
      </c>
      <c r="AD267" s="1">
        <f>IF(ISBLANK(education[[#This Row],[total_girls]]),SUM(education[[#This Row],[girls_0-5_reached]],education[[#This Row],[girls_6-12_reached]],education[[#This Row],[girls_13-18_reached]]),education[[#This Row],[total_girls]])</f>
        <v>0</v>
      </c>
      <c r="AE267" s="1">
        <f>IF(ISBLANK(education[[#This Row],[total_children]]),SUM(education[[#This Row],[calc_boys]],education[[#This Row],[calc_girls]]),education[[#This Row],[total_children]])</f>
        <v>0</v>
      </c>
      <c r="AF267" s="1">
        <f>IF(ISBLANK(education[[#This Row],[total_pwd]]),SUM(education[[#This Row],[total_pwd_men]],education[[#This Row],[total_pwd_women]]),education[[#This Row],[total_pwd]])</f>
        <v>0</v>
      </c>
      <c r="AG267" s="1">
        <f>IF(ISBLANK(education[[#This Row],[total_adults]]),SUM(education[[#This Row],[total_men]],education[[#This Row],[total_women]]),education[[#This Row],[total_adults]])</f>
        <v>36</v>
      </c>
      <c r="AH267" s="1">
        <f>IF(ISBLANK(education[[#This Row],[total_beneficiaries_reached]]),SUM(education[[#This Row],[calc_children]],education[[#This Row],[calc_adults]]),education[[#This Row],[total_beneficiaries_reached]])</f>
        <v>36</v>
      </c>
      <c r="AI267" s="49" t="str">
        <f ca="1">IF(B267="","",OFFSET(table_admin1[[#Headers],[ADM1_PT]],MATCH(B267,admin1,0),1))</f>
        <v>MZ07</v>
      </c>
      <c r="AJ267" s="49" t="str">
        <f t="shared" ca="1" si="10"/>
        <v>MZ0711</v>
      </c>
      <c r="AK267" s="49" t="str">
        <f t="shared" ca="1" si="11"/>
        <v>MZ071104</v>
      </c>
    </row>
    <row r="268" spans="1:37" x14ac:dyDescent="0.2">
      <c r="A268" s="58">
        <v>45352</v>
      </c>
      <c r="B268" s="49" t="s">
        <v>209</v>
      </c>
      <c r="C268" s="49" t="s">
        <v>475</v>
      </c>
      <c r="D268" s="49" t="s">
        <v>475</v>
      </c>
      <c r="E268" s="49" t="s">
        <v>1357</v>
      </c>
      <c r="F268" s="49" t="s">
        <v>115</v>
      </c>
      <c r="G268" s="49" t="s">
        <v>122</v>
      </c>
      <c r="H268" s="49" t="s">
        <v>150</v>
      </c>
      <c r="I268" s="49" t="s">
        <v>124</v>
      </c>
      <c r="J268" s="49" t="s">
        <v>1350</v>
      </c>
      <c r="R268" s="49">
        <v>0</v>
      </c>
      <c r="S268" s="49">
        <v>0</v>
      </c>
      <c r="U268" s="49">
        <v>0</v>
      </c>
      <c r="V268" s="49">
        <v>0</v>
      </c>
      <c r="X268" s="49">
        <v>2</v>
      </c>
      <c r="Y268" s="49">
        <v>1</v>
      </c>
      <c r="AA268" s="49">
        <v>3</v>
      </c>
      <c r="AC268" s="1">
        <f>IF(ISBLANK(education[[#This Row],[total_boys]]),SUM(education[[#This Row],[boys_0-5_reached]],education[[#This Row],[boys_6-12_reached]],education[[#This Row],[boys_13-18_reached]]),education[[#This Row],[total_boys]])</f>
        <v>0</v>
      </c>
      <c r="AD268" s="1">
        <f>IF(ISBLANK(education[[#This Row],[total_girls]]),SUM(education[[#This Row],[girls_0-5_reached]],education[[#This Row],[girls_6-12_reached]],education[[#This Row],[girls_13-18_reached]]),education[[#This Row],[total_girls]])</f>
        <v>0</v>
      </c>
      <c r="AE268" s="1">
        <f>IF(ISBLANK(education[[#This Row],[total_children]]),SUM(education[[#This Row],[calc_boys]],education[[#This Row],[calc_girls]]),education[[#This Row],[total_children]])</f>
        <v>0</v>
      </c>
      <c r="AF268" s="1">
        <f>IF(ISBLANK(education[[#This Row],[total_pwd]]),SUM(education[[#This Row],[total_pwd_men]],education[[#This Row],[total_pwd_women]]),education[[#This Row],[total_pwd]])</f>
        <v>0</v>
      </c>
      <c r="AG268" s="1">
        <f>IF(ISBLANK(education[[#This Row],[total_adults]]),SUM(education[[#This Row],[total_men]],education[[#This Row],[total_women]]),education[[#This Row],[total_adults]])</f>
        <v>3</v>
      </c>
      <c r="AH268" s="1">
        <f>IF(ISBLANK(education[[#This Row],[total_beneficiaries_reached]]),SUM(education[[#This Row],[calc_children]],education[[#This Row],[calc_adults]]),education[[#This Row],[total_beneficiaries_reached]])</f>
        <v>3</v>
      </c>
      <c r="AI268" s="49" t="str">
        <f ca="1">IF(B268="","",OFFSET(table_admin1[[#Headers],[ADM1_PT]],MATCH(B268,admin1,0),1))</f>
        <v>MZ07</v>
      </c>
      <c r="AJ268" s="49" t="str">
        <f t="shared" ca="1" si="10"/>
        <v>MZ0711</v>
      </c>
      <c r="AK268" s="49" t="str">
        <f t="shared" ca="1" si="11"/>
        <v>MZ071104</v>
      </c>
    </row>
    <row r="269" spans="1:37" x14ac:dyDescent="0.2">
      <c r="A269" s="58">
        <v>45352</v>
      </c>
      <c r="B269" s="49" t="s">
        <v>209</v>
      </c>
      <c r="C269" s="49" t="s">
        <v>475</v>
      </c>
      <c r="D269" s="49" t="s">
        <v>475</v>
      </c>
      <c r="E269" s="49" t="s">
        <v>1358</v>
      </c>
      <c r="F269" s="49" t="s">
        <v>115</v>
      </c>
      <c r="G269" s="49" t="s">
        <v>122</v>
      </c>
      <c r="H269" s="49" t="s">
        <v>117</v>
      </c>
      <c r="I269" s="49" t="s">
        <v>124</v>
      </c>
      <c r="J269" s="49" t="s">
        <v>1350</v>
      </c>
      <c r="R269" s="49">
        <v>4</v>
      </c>
      <c r="S269" s="49">
        <v>1</v>
      </c>
      <c r="U269" s="49">
        <v>0</v>
      </c>
      <c r="V269" s="49">
        <v>0</v>
      </c>
      <c r="X269" s="49">
        <v>0</v>
      </c>
      <c r="Y269" s="49">
        <v>0</v>
      </c>
      <c r="AA269" s="49">
        <v>5</v>
      </c>
      <c r="AC269" s="1">
        <f>IF(ISBLANK(education[[#This Row],[total_boys]]),SUM(education[[#This Row],[boys_0-5_reached]],education[[#This Row],[boys_6-12_reached]],education[[#This Row],[boys_13-18_reached]]),education[[#This Row],[total_boys]])</f>
        <v>4</v>
      </c>
      <c r="AD269" s="1">
        <f>IF(ISBLANK(education[[#This Row],[total_girls]]),SUM(education[[#This Row],[girls_0-5_reached]],education[[#This Row],[girls_6-12_reached]],education[[#This Row],[girls_13-18_reached]]),education[[#This Row],[total_girls]])</f>
        <v>1</v>
      </c>
      <c r="AE269" s="1">
        <f>IF(ISBLANK(education[[#This Row],[total_children]]),SUM(education[[#This Row],[calc_boys]],education[[#This Row],[calc_girls]]),education[[#This Row],[total_children]])</f>
        <v>5</v>
      </c>
      <c r="AF269" s="1">
        <f>IF(ISBLANK(education[[#This Row],[total_pwd]]),SUM(education[[#This Row],[total_pwd_men]],education[[#This Row],[total_pwd_women]]),education[[#This Row],[total_pwd]])</f>
        <v>0</v>
      </c>
      <c r="AG269" s="1">
        <f>IF(ISBLANK(education[[#This Row],[total_adults]]),SUM(education[[#This Row],[total_men]],education[[#This Row],[total_women]]),education[[#This Row],[total_adults]])</f>
        <v>0</v>
      </c>
      <c r="AH269" s="1">
        <f>IF(ISBLANK(education[[#This Row],[total_beneficiaries_reached]]),SUM(education[[#This Row],[calc_children]],education[[#This Row],[calc_adults]]),education[[#This Row],[total_beneficiaries_reached]])</f>
        <v>5</v>
      </c>
      <c r="AI269" s="49" t="str">
        <f ca="1">IF(B269="","",OFFSET(table_admin1[[#Headers],[ADM1_PT]],MATCH(B269,admin1,0),1))</f>
        <v>MZ07</v>
      </c>
      <c r="AJ269" s="49" t="str">
        <f t="shared" ca="1" si="10"/>
        <v>MZ0711</v>
      </c>
      <c r="AK269" s="49" t="str">
        <f t="shared" ca="1" si="11"/>
        <v>MZ071104</v>
      </c>
    </row>
    <row r="270" spans="1:37" x14ac:dyDescent="0.2">
      <c r="A270" s="58">
        <v>45352</v>
      </c>
      <c r="B270" s="49" t="s">
        <v>209</v>
      </c>
      <c r="C270" s="49" t="s">
        <v>475</v>
      </c>
      <c r="D270" s="49" t="s">
        <v>475</v>
      </c>
      <c r="E270" s="49" t="s">
        <v>1358</v>
      </c>
      <c r="F270" s="49" t="s">
        <v>115</v>
      </c>
      <c r="G270" s="49" t="s">
        <v>122</v>
      </c>
      <c r="H270" s="49" t="s">
        <v>150</v>
      </c>
      <c r="I270" s="49" t="s">
        <v>124</v>
      </c>
      <c r="J270" s="49" t="s">
        <v>1350</v>
      </c>
      <c r="R270" s="49">
        <v>0</v>
      </c>
      <c r="S270" s="49">
        <v>0</v>
      </c>
      <c r="U270" s="49">
        <v>0</v>
      </c>
      <c r="V270" s="49">
        <v>0</v>
      </c>
      <c r="X270" s="49">
        <v>17</v>
      </c>
      <c r="Y270" s="49">
        <v>15</v>
      </c>
      <c r="AA270" s="49">
        <v>32</v>
      </c>
      <c r="AC270" s="1">
        <f>IF(ISBLANK(education[[#This Row],[total_boys]]),SUM(education[[#This Row],[boys_0-5_reached]],education[[#This Row],[boys_6-12_reached]],education[[#This Row],[boys_13-18_reached]]),education[[#This Row],[total_boys]])</f>
        <v>0</v>
      </c>
      <c r="AD270" s="1">
        <f>IF(ISBLANK(education[[#This Row],[total_girls]]),SUM(education[[#This Row],[girls_0-5_reached]],education[[#This Row],[girls_6-12_reached]],education[[#This Row],[girls_13-18_reached]]),education[[#This Row],[total_girls]])</f>
        <v>0</v>
      </c>
      <c r="AE270" s="1">
        <f>IF(ISBLANK(education[[#This Row],[total_children]]),SUM(education[[#This Row],[calc_boys]],education[[#This Row],[calc_girls]]),education[[#This Row],[total_children]])</f>
        <v>0</v>
      </c>
      <c r="AF270" s="1">
        <f>IF(ISBLANK(education[[#This Row],[total_pwd]]),SUM(education[[#This Row],[total_pwd_men]],education[[#This Row],[total_pwd_women]]),education[[#This Row],[total_pwd]])</f>
        <v>0</v>
      </c>
      <c r="AG270" s="1">
        <f>IF(ISBLANK(education[[#This Row],[total_adults]]),SUM(education[[#This Row],[total_men]],education[[#This Row],[total_women]]),education[[#This Row],[total_adults]])</f>
        <v>32</v>
      </c>
      <c r="AH270" s="1">
        <f>IF(ISBLANK(education[[#This Row],[total_beneficiaries_reached]]),SUM(education[[#This Row],[calc_children]],education[[#This Row],[calc_adults]]),education[[#This Row],[total_beneficiaries_reached]])</f>
        <v>32</v>
      </c>
      <c r="AI270" s="49" t="str">
        <f ca="1">IF(B270="","",OFFSET(table_admin1[[#Headers],[ADM1_PT]],MATCH(B270,admin1,0),1))</f>
        <v>MZ07</v>
      </c>
      <c r="AJ270" s="49" t="str">
        <f t="shared" ca="1" si="10"/>
        <v>MZ0711</v>
      </c>
      <c r="AK270" s="49" t="str">
        <f t="shared" ca="1" si="11"/>
        <v>MZ071104</v>
      </c>
    </row>
    <row r="271" spans="1:37" x14ac:dyDescent="0.2">
      <c r="A271" s="58">
        <v>45352</v>
      </c>
      <c r="B271" s="49" t="s">
        <v>209</v>
      </c>
      <c r="C271" s="49" t="s">
        <v>475</v>
      </c>
      <c r="D271" s="49" t="s">
        <v>475</v>
      </c>
      <c r="E271" s="49" t="s">
        <v>1358</v>
      </c>
      <c r="F271" s="49" t="s">
        <v>115</v>
      </c>
      <c r="G271" s="49" t="s">
        <v>122</v>
      </c>
      <c r="H271" s="49" t="s">
        <v>150</v>
      </c>
      <c r="I271" s="49" t="s">
        <v>124</v>
      </c>
      <c r="J271" s="49" t="s">
        <v>1350</v>
      </c>
      <c r="R271" s="49">
        <v>0</v>
      </c>
      <c r="S271" s="49">
        <v>0</v>
      </c>
      <c r="U271" s="49">
        <v>0</v>
      </c>
      <c r="V271" s="49">
        <v>0</v>
      </c>
      <c r="X271" s="49">
        <v>2</v>
      </c>
      <c r="Y271" s="49">
        <v>1</v>
      </c>
      <c r="AA271" s="49">
        <v>3</v>
      </c>
      <c r="AC271" s="1">
        <f>IF(ISBLANK(education[[#This Row],[total_boys]]),SUM(education[[#This Row],[boys_0-5_reached]],education[[#This Row],[boys_6-12_reached]],education[[#This Row],[boys_13-18_reached]]),education[[#This Row],[total_boys]])</f>
        <v>0</v>
      </c>
      <c r="AD271" s="1">
        <f>IF(ISBLANK(education[[#This Row],[total_girls]]),SUM(education[[#This Row],[girls_0-5_reached]],education[[#This Row],[girls_6-12_reached]],education[[#This Row],[girls_13-18_reached]]),education[[#This Row],[total_girls]])</f>
        <v>0</v>
      </c>
      <c r="AE271" s="1">
        <f>IF(ISBLANK(education[[#This Row],[total_children]]),SUM(education[[#This Row],[calc_boys]],education[[#This Row],[calc_girls]]),education[[#This Row],[total_children]])</f>
        <v>0</v>
      </c>
      <c r="AF271" s="1">
        <f>IF(ISBLANK(education[[#This Row],[total_pwd]]),SUM(education[[#This Row],[total_pwd_men]],education[[#This Row],[total_pwd_women]]),education[[#This Row],[total_pwd]])</f>
        <v>0</v>
      </c>
      <c r="AG271" s="1">
        <f>IF(ISBLANK(education[[#This Row],[total_adults]]),SUM(education[[#This Row],[total_men]],education[[#This Row],[total_women]]),education[[#This Row],[total_adults]])</f>
        <v>3</v>
      </c>
      <c r="AH271" s="1">
        <f>IF(ISBLANK(education[[#This Row],[total_beneficiaries_reached]]),SUM(education[[#This Row],[calc_children]],education[[#This Row],[calc_adults]]),education[[#This Row],[total_beneficiaries_reached]])</f>
        <v>3</v>
      </c>
      <c r="AI271" s="49" t="str">
        <f ca="1">IF(B271="","",OFFSET(table_admin1[[#Headers],[ADM1_PT]],MATCH(B271,admin1,0),1))</f>
        <v>MZ07</v>
      </c>
      <c r="AJ271" s="49" t="str">
        <f t="shared" ca="1" si="10"/>
        <v>MZ0711</v>
      </c>
      <c r="AK271" s="49" t="str">
        <f t="shared" ca="1" si="11"/>
        <v>MZ071104</v>
      </c>
    </row>
    <row r="272" spans="1:37" x14ac:dyDescent="0.2">
      <c r="A272" s="58">
        <v>45352</v>
      </c>
      <c r="B272" s="49" t="s">
        <v>209</v>
      </c>
      <c r="C272" s="49" t="s">
        <v>475</v>
      </c>
      <c r="D272" s="49" t="s">
        <v>475</v>
      </c>
      <c r="E272" s="49" t="s">
        <v>1359</v>
      </c>
      <c r="F272" s="49" t="s">
        <v>115</v>
      </c>
      <c r="G272" s="49" t="s">
        <v>122</v>
      </c>
      <c r="H272" s="49" t="s">
        <v>117</v>
      </c>
      <c r="I272" s="49" t="s">
        <v>124</v>
      </c>
      <c r="J272" s="49" t="s">
        <v>1350</v>
      </c>
      <c r="R272" s="49">
        <v>15</v>
      </c>
      <c r="S272" s="49">
        <v>16</v>
      </c>
      <c r="U272" s="49">
        <v>0</v>
      </c>
      <c r="V272" s="49">
        <v>0</v>
      </c>
      <c r="X272" s="49">
        <v>0</v>
      </c>
      <c r="Y272" s="49">
        <v>0</v>
      </c>
      <c r="AA272" s="49">
        <v>31</v>
      </c>
      <c r="AC272" s="1">
        <f>IF(ISBLANK(education[[#This Row],[total_boys]]),SUM(education[[#This Row],[boys_0-5_reached]],education[[#This Row],[boys_6-12_reached]],education[[#This Row],[boys_13-18_reached]]),education[[#This Row],[total_boys]])</f>
        <v>15</v>
      </c>
      <c r="AD272" s="1">
        <f>IF(ISBLANK(education[[#This Row],[total_girls]]),SUM(education[[#This Row],[girls_0-5_reached]],education[[#This Row],[girls_6-12_reached]],education[[#This Row],[girls_13-18_reached]]),education[[#This Row],[total_girls]])</f>
        <v>16</v>
      </c>
      <c r="AE272" s="1">
        <f>IF(ISBLANK(education[[#This Row],[total_children]]),SUM(education[[#This Row],[calc_boys]],education[[#This Row],[calc_girls]]),education[[#This Row],[total_children]])</f>
        <v>31</v>
      </c>
      <c r="AF272" s="1">
        <f>IF(ISBLANK(education[[#This Row],[total_pwd]]),SUM(education[[#This Row],[total_pwd_men]],education[[#This Row],[total_pwd_women]]),education[[#This Row],[total_pwd]])</f>
        <v>0</v>
      </c>
      <c r="AG272" s="1">
        <f>IF(ISBLANK(education[[#This Row],[total_adults]]),SUM(education[[#This Row],[total_men]],education[[#This Row],[total_women]]),education[[#This Row],[total_adults]])</f>
        <v>0</v>
      </c>
      <c r="AH272" s="1">
        <f>IF(ISBLANK(education[[#This Row],[total_beneficiaries_reached]]),SUM(education[[#This Row],[calc_children]],education[[#This Row],[calc_adults]]),education[[#This Row],[total_beneficiaries_reached]])</f>
        <v>31</v>
      </c>
      <c r="AI272" s="49" t="str">
        <f ca="1">IF(B272="","",OFFSET(table_admin1[[#Headers],[ADM1_PT]],MATCH(B272,admin1,0),1))</f>
        <v>MZ07</v>
      </c>
      <c r="AJ272" s="49" t="str">
        <f t="shared" ca="1" si="10"/>
        <v>MZ0711</v>
      </c>
      <c r="AK272" s="49" t="str">
        <f t="shared" ca="1" si="11"/>
        <v>MZ071104</v>
      </c>
    </row>
    <row r="273" spans="1:37" x14ac:dyDescent="0.2">
      <c r="A273" s="58">
        <v>45352</v>
      </c>
      <c r="B273" s="49" t="s">
        <v>209</v>
      </c>
      <c r="C273" s="49" t="s">
        <v>475</v>
      </c>
      <c r="D273" s="49" t="s">
        <v>475</v>
      </c>
      <c r="E273" s="49" t="s">
        <v>1359</v>
      </c>
      <c r="F273" s="49" t="s">
        <v>115</v>
      </c>
      <c r="G273" s="49" t="s">
        <v>122</v>
      </c>
      <c r="H273" s="49" t="s">
        <v>150</v>
      </c>
      <c r="I273" s="49" t="s">
        <v>124</v>
      </c>
      <c r="J273" s="49" t="s">
        <v>1350</v>
      </c>
      <c r="R273" s="49">
        <v>0</v>
      </c>
      <c r="S273" s="49">
        <v>0</v>
      </c>
      <c r="U273" s="49">
        <v>0</v>
      </c>
      <c r="V273" s="49">
        <v>0</v>
      </c>
      <c r="X273" s="49">
        <v>22</v>
      </c>
      <c r="Y273" s="49">
        <v>12</v>
      </c>
      <c r="AA273" s="49">
        <v>34</v>
      </c>
      <c r="AC273" s="1">
        <f>IF(ISBLANK(education[[#This Row],[total_boys]]),SUM(education[[#This Row],[boys_0-5_reached]],education[[#This Row],[boys_6-12_reached]],education[[#This Row],[boys_13-18_reached]]),education[[#This Row],[total_boys]])</f>
        <v>0</v>
      </c>
      <c r="AD273" s="1">
        <f>IF(ISBLANK(education[[#This Row],[total_girls]]),SUM(education[[#This Row],[girls_0-5_reached]],education[[#This Row],[girls_6-12_reached]],education[[#This Row],[girls_13-18_reached]]),education[[#This Row],[total_girls]])</f>
        <v>0</v>
      </c>
      <c r="AE273" s="1">
        <f>IF(ISBLANK(education[[#This Row],[total_children]]),SUM(education[[#This Row],[calc_boys]],education[[#This Row],[calc_girls]]),education[[#This Row],[total_children]])</f>
        <v>0</v>
      </c>
      <c r="AF273" s="1">
        <f>IF(ISBLANK(education[[#This Row],[total_pwd]]),SUM(education[[#This Row],[total_pwd_men]],education[[#This Row],[total_pwd_women]]),education[[#This Row],[total_pwd]])</f>
        <v>0</v>
      </c>
      <c r="AG273" s="1">
        <f>IF(ISBLANK(education[[#This Row],[total_adults]]),SUM(education[[#This Row],[total_men]],education[[#This Row],[total_women]]),education[[#This Row],[total_adults]])</f>
        <v>34</v>
      </c>
      <c r="AH273" s="1">
        <f>IF(ISBLANK(education[[#This Row],[total_beneficiaries_reached]]),SUM(education[[#This Row],[calc_children]],education[[#This Row],[calc_adults]]),education[[#This Row],[total_beneficiaries_reached]])</f>
        <v>34</v>
      </c>
      <c r="AI273" s="49" t="str">
        <f ca="1">IF(B273="","",OFFSET(table_admin1[[#Headers],[ADM1_PT]],MATCH(B273,admin1,0),1))</f>
        <v>MZ07</v>
      </c>
      <c r="AJ273" s="49" t="str">
        <f t="shared" ca="1" si="10"/>
        <v>MZ0711</v>
      </c>
      <c r="AK273" s="49" t="str">
        <f t="shared" ca="1" si="11"/>
        <v>MZ071104</v>
      </c>
    </row>
    <row r="274" spans="1:37" x14ac:dyDescent="0.2">
      <c r="A274" s="58">
        <v>45352</v>
      </c>
      <c r="B274" s="49" t="s">
        <v>209</v>
      </c>
      <c r="C274" s="49" t="s">
        <v>475</v>
      </c>
      <c r="D274" s="49" t="s">
        <v>475</v>
      </c>
      <c r="E274" s="49" t="s">
        <v>1359</v>
      </c>
      <c r="F274" s="49" t="s">
        <v>115</v>
      </c>
      <c r="G274" s="49" t="s">
        <v>122</v>
      </c>
      <c r="H274" s="49" t="s">
        <v>150</v>
      </c>
      <c r="I274" s="49" t="s">
        <v>124</v>
      </c>
      <c r="J274" s="49" t="s">
        <v>1350</v>
      </c>
      <c r="R274" s="49">
        <v>0</v>
      </c>
      <c r="S274" s="49">
        <v>0</v>
      </c>
      <c r="U274" s="49">
        <v>0</v>
      </c>
      <c r="V274" s="49">
        <v>0</v>
      </c>
      <c r="X274" s="49">
        <v>2</v>
      </c>
      <c r="Y274" s="49">
        <v>1</v>
      </c>
      <c r="AA274" s="49">
        <v>3</v>
      </c>
      <c r="AC274" s="1">
        <f>IF(ISBLANK(education[[#This Row],[total_boys]]),SUM(education[[#This Row],[boys_0-5_reached]],education[[#This Row],[boys_6-12_reached]],education[[#This Row],[boys_13-18_reached]]),education[[#This Row],[total_boys]])</f>
        <v>0</v>
      </c>
      <c r="AD274" s="1">
        <f>IF(ISBLANK(education[[#This Row],[total_girls]]),SUM(education[[#This Row],[girls_0-5_reached]],education[[#This Row],[girls_6-12_reached]],education[[#This Row],[girls_13-18_reached]]),education[[#This Row],[total_girls]])</f>
        <v>0</v>
      </c>
      <c r="AE274" s="1">
        <f>IF(ISBLANK(education[[#This Row],[total_children]]),SUM(education[[#This Row],[calc_boys]],education[[#This Row],[calc_girls]]),education[[#This Row],[total_children]])</f>
        <v>0</v>
      </c>
      <c r="AF274" s="1">
        <f>IF(ISBLANK(education[[#This Row],[total_pwd]]),SUM(education[[#This Row],[total_pwd_men]],education[[#This Row],[total_pwd_women]]),education[[#This Row],[total_pwd]])</f>
        <v>0</v>
      </c>
      <c r="AG274" s="1">
        <f>IF(ISBLANK(education[[#This Row],[total_adults]]),SUM(education[[#This Row],[total_men]],education[[#This Row],[total_women]]),education[[#This Row],[total_adults]])</f>
        <v>3</v>
      </c>
      <c r="AH274" s="1">
        <f>IF(ISBLANK(education[[#This Row],[total_beneficiaries_reached]]),SUM(education[[#This Row],[calc_children]],education[[#This Row],[calc_adults]]),education[[#This Row],[total_beneficiaries_reached]])</f>
        <v>3</v>
      </c>
      <c r="AI274" s="49" t="str">
        <f ca="1">IF(B274="","",OFFSET(table_admin1[[#Headers],[ADM1_PT]],MATCH(B274,admin1,0),1))</f>
        <v>MZ07</v>
      </c>
      <c r="AJ274" s="49" t="str">
        <f t="shared" ca="1" si="10"/>
        <v>MZ0711</v>
      </c>
      <c r="AK274" s="49" t="str">
        <f t="shared" ca="1" si="11"/>
        <v>MZ071104</v>
      </c>
    </row>
    <row r="275" spans="1:37" x14ac:dyDescent="0.2">
      <c r="A275" s="58">
        <v>45352</v>
      </c>
      <c r="B275" s="49" t="s">
        <v>209</v>
      </c>
      <c r="C275" s="49" t="s">
        <v>475</v>
      </c>
      <c r="D275" s="49" t="s">
        <v>475</v>
      </c>
      <c r="E275" s="49" t="s">
        <v>1360</v>
      </c>
      <c r="F275" s="49" t="s">
        <v>115</v>
      </c>
      <c r="G275" s="49" t="s">
        <v>122</v>
      </c>
      <c r="H275" s="49" t="s">
        <v>117</v>
      </c>
      <c r="I275" s="49" t="s">
        <v>118</v>
      </c>
      <c r="J275" s="49" t="s">
        <v>1495</v>
      </c>
      <c r="K275" s="49" t="s">
        <v>119</v>
      </c>
      <c r="R275" s="49">
        <v>25</v>
      </c>
      <c r="S275" s="49">
        <v>14</v>
      </c>
      <c r="U275" s="49">
        <v>0</v>
      </c>
      <c r="V275" s="49">
        <v>0</v>
      </c>
      <c r="X275" s="49">
        <v>2</v>
      </c>
      <c r="Y275" s="49">
        <v>0</v>
      </c>
      <c r="AA275" s="49">
        <v>41</v>
      </c>
      <c r="AC275" s="1">
        <f>IF(ISBLANK(education[[#This Row],[total_boys]]),SUM(education[[#This Row],[boys_0-5_reached]],education[[#This Row],[boys_6-12_reached]],education[[#This Row],[boys_13-18_reached]]),education[[#This Row],[total_boys]])</f>
        <v>25</v>
      </c>
      <c r="AD275" s="1">
        <f>IF(ISBLANK(education[[#This Row],[total_girls]]),SUM(education[[#This Row],[girls_0-5_reached]],education[[#This Row],[girls_6-12_reached]],education[[#This Row],[girls_13-18_reached]]),education[[#This Row],[total_girls]])</f>
        <v>14</v>
      </c>
      <c r="AE275" s="1">
        <f>IF(ISBLANK(education[[#This Row],[total_children]]),SUM(education[[#This Row],[calc_boys]],education[[#This Row],[calc_girls]]),education[[#This Row],[total_children]])</f>
        <v>39</v>
      </c>
      <c r="AF275" s="1">
        <f>IF(ISBLANK(education[[#This Row],[total_pwd]]),SUM(education[[#This Row],[total_pwd_men]],education[[#This Row],[total_pwd_women]]),education[[#This Row],[total_pwd]])</f>
        <v>0</v>
      </c>
      <c r="AG275" s="1">
        <f>IF(ISBLANK(education[[#This Row],[total_adults]]),SUM(education[[#This Row],[total_men]],education[[#This Row],[total_women]]),education[[#This Row],[total_adults]])</f>
        <v>2</v>
      </c>
      <c r="AH275" s="1">
        <f>IF(ISBLANK(education[[#This Row],[total_beneficiaries_reached]]),SUM(education[[#This Row],[calc_children]],education[[#This Row],[calc_adults]]),education[[#This Row],[total_beneficiaries_reached]])</f>
        <v>41</v>
      </c>
      <c r="AI275" s="49" t="str">
        <f ca="1">IF(B275="","",OFFSET(table_admin1[[#Headers],[ADM1_PT]],MATCH(B275,admin1,0),1))</f>
        <v>MZ07</v>
      </c>
      <c r="AJ275" s="49" t="str">
        <f t="shared" ca="1" si="10"/>
        <v>MZ0711</v>
      </c>
      <c r="AK275" s="49" t="str">
        <f t="shared" ca="1" si="11"/>
        <v>MZ071104</v>
      </c>
    </row>
    <row r="276" spans="1:37" x14ac:dyDescent="0.2">
      <c r="A276" s="58">
        <v>45352</v>
      </c>
      <c r="B276" s="49" t="s">
        <v>209</v>
      </c>
      <c r="C276" s="49" t="s">
        <v>475</v>
      </c>
      <c r="D276" s="49" t="s">
        <v>475</v>
      </c>
      <c r="E276" s="49" t="s">
        <v>1360</v>
      </c>
      <c r="F276" s="49" t="s">
        <v>115</v>
      </c>
      <c r="G276" s="49" t="s">
        <v>122</v>
      </c>
      <c r="H276" s="49" t="s">
        <v>117</v>
      </c>
      <c r="I276" s="49" t="s">
        <v>124</v>
      </c>
      <c r="J276" s="49" t="s">
        <v>1350</v>
      </c>
      <c r="R276" s="49">
        <v>91</v>
      </c>
      <c r="S276" s="49">
        <v>120</v>
      </c>
      <c r="U276" s="49">
        <v>0</v>
      </c>
      <c r="V276" s="49">
        <v>0</v>
      </c>
      <c r="X276" s="49">
        <v>0</v>
      </c>
      <c r="Y276" s="49">
        <v>0</v>
      </c>
      <c r="AA276" s="49">
        <v>211</v>
      </c>
      <c r="AC276" s="1">
        <f>IF(ISBLANK(education[[#This Row],[total_boys]]),SUM(education[[#This Row],[boys_0-5_reached]],education[[#This Row],[boys_6-12_reached]],education[[#This Row],[boys_13-18_reached]]),education[[#This Row],[total_boys]])</f>
        <v>91</v>
      </c>
      <c r="AD276" s="1">
        <f>IF(ISBLANK(education[[#This Row],[total_girls]]),SUM(education[[#This Row],[girls_0-5_reached]],education[[#This Row],[girls_6-12_reached]],education[[#This Row],[girls_13-18_reached]]),education[[#This Row],[total_girls]])</f>
        <v>120</v>
      </c>
      <c r="AE276" s="1">
        <f>IF(ISBLANK(education[[#This Row],[total_children]]),SUM(education[[#This Row],[calc_boys]],education[[#This Row],[calc_girls]]),education[[#This Row],[total_children]])</f>
        <v>211</v>
      </c>
      <c r="AF276" s="1">
        <f>IF(ISBLANK(education[[#This Row],[total_pwd]]),SUM(education[[#This Row],[total_pwd_men]],education[[#This Row],[total_pwd_women]]),education[[#This Row],[total_pwd]])</f>
        <v>0</v>
      </c>
      <c r="AG276" s="1">
        <f>IF(ISBLANK(education[[#This Row],[total_adults]]),SUM(education[[#This Row],[total_men]],education[[#This Row],[total_women]]),education[[#This Row],[total_adults]])</f>
        <v>0</v>
      </c>
      <c r="AH276" s="1">
        <f>IF(ISBLANK(education[[#This Row],[total_beneficiaries_reached]]),SUM(education[[#This Row],[calc_children]],education[[#This Row],[calc_adults]]),education[[#This Row],[total_beneficiaries_reached]])</f>
        <v>211</v>
      </c>
      <c r="AI276" s="49" t="str">
        <f ca="1">IF(B276="","",OFFSET(table_admin1[[#Headers],[ADM1_PT]],MATCH(B276,admin1,0),1))</f>
        <v>MZ07</v>
      </c>
      <c r="AJ276" s="49" t="str">
        <f t="shared" ca="1" si="10"/>
        <v>MZ0711</v>
      </c>
      <c r="AK276" s="49" t="str">
        <f t="shared" ca="1" si="11"/>
        <v>MZ071104</v>
      </c>
    </row>
    <row r="277" spans="1:37" x14ac:dyDescent="0.2">
      <c r="A277" s="58">
        <v>45352</v>
      </c>
      <c r="B277" s="49" t="s">
        <v>209</v>
      </c>
      <c r="C277" s="49" t="s">
        <v>475</v>
      </c>
      <c r="D277" s="49" t="s">
        <v>475</v>
      </c>
      <c r="E277" s="49" t="s">
        <v>1360</v>
      </c>
      <c r="F277" s="49" t="s">
        <v>115</v>
      </c>
      <c r="G277" s="49" t="s">
        <v>122</v>
      </c>
      <c r="H277" s="49" t="s">
        <v>150</v>
      </c>
      <c r="I277" s="49" t="s">
        <v>124</v>
      </c>
      <c r="J277" s="49" t="s">
        <v>1350</v>
      </c>
      <c r="R277" s="49">
        <v>0</v>
      </c>
      <c r="S277" s="49">
        <v>0</v>
      </c>
      <c r="U277" s="49">
        <v>0</v>
      </c>
      <c r="V277" s="49">
        <v>0</v>
      </c>
      <c r="X277" s="49">
        <v>103</v>
      </c>
      <c r="Y277" s="49">
        <v>119</v>
      </c>
      <c r="AA277" s="49">
        <v>222</v>
      </c>
      <c r="AC277" s="1">
        <f>IF(ISBLANK(education[[#This Row],[total_boys]]),SUM(education[[#This Row],[boys_0-5_reached]],education[[#This Row],[boys_6-12_reached]],education[[#This Row],[boys_13-18_reached]]),education[[#This Row],[total_boys]])</f>
        <v>0</v>
      </c>
      <c r="AD277" s="1">
        <f>IF(ISBLANK(education[[#This Row],[total_girls]]),SUM(education[[#This Row],[girls_0-5_reached]],education[[#This Row],[girls_6-12_reached]],education[[#This Row],[girls_13-18_reached]]),education[[#This Row],[total_girls]])</f>
        <v>0</v>
      </c>
      <c r="AE277" s="1">
        <f>IF(ISBLANK(education[[#This Row],[total_children]]),SUM(education[[#This Row],[calc_boys]],education[[#This Row],[calc_girls]]),education[[#This Row],[total_children]])</f>
        <v>0</v>
      </c>
      <c r="AF277" s="1">
        <f>IF(ISBLANK(education[[#This Row],[total_pwd]]),SUM(education[[#This Row],[total_pwd_men]],education[[#This Row],[total_pwd_women]]),education[[#This Row],[total_pwd]])</f>
        <v>0</v>
      </c>
      <c r="AG277" s="1">
        <f>IF(ISBLANK(education[[#This Row],[total_adults]]),SUM(education[[#This Row],[total_men]],education[[#This Row],[total_women]]),education[[#This Row],[total_adults]])</f>
        <v>222</v>
      </c>
      <c r="AH277" s="1">
        <f>IF(ISBLANK(education[[#This Row],[total_beneficiaries_reached]]),SUM(education[[#This Row],[calc_children]],education[[#This Row],[calc_adults]]),education[[#This Row],[total_beneficiaries_reached]])</f>
        <v>222</v>
      </c>
      <c r="AI277" s="49" t="str">
        <f ca="1">IF(B277="","",OFFSET(table_admin1[[#Headers],[ADM1_PT]],MATCH(B277,admin1,0),1))</f>
        <v>MZ07</v>
      </c>
      <c r="AJ277" s="49" t="str">
        <f t="shared" ca="1" si="10"/>
        <v>MZ0711</v>
      </c>
      <c r="AK277" s="49" t="str">
        <f t="shared" ca="1" si="11"/>
        <v>MZ071104</v>
      </c>
    </row>
    <row r="278" spans="1:37" x14ac:dyDescent="0.2">
      <c r="A278" s="58">
        <v>45352</v>
      </c>
      <c r="B278" s="49" t="s">
        <v>209</v>
      </c>
      <c r="C278" s="49" t="s">
        <v>475</v>
      </c>
      <c r="D278" s="49" t="s">
        <v>475</v>
      </c>
      <c r="E278" s="49" t="s">
        <v>1360</v>
      </c>
      <c r="F278" s="49" t="s">
        <v>115</v>
      </c>
      <c r="G278" s="49" t="s">
        <v>122</v>
      </c>
      <c r="H278" s="49" t="s">
        <v>150</v>
      </c>
      <c r="I278" s="49" t="s">
        <v>124</v>
      </c>
      <c r="J278" s="49" t="s">
        <v>1350</v>
      </c>
      <c r="R278" s="49">
        <v>0</v>
      </c>
      <c r="S278" s="49">
        <v>0</v>
      </c>
      <c r="U278" s="49">
        <v>0</v>
      </c>
      <c r="V278" s="49">
        <v>0</v>
      </c>
      <c r="X278" s="49">
        <v>2</v>
      </c>
      <c r="Y278" s="49">
        <v>1</v>
      </c>
      <c r="AA278" s="49">
        <v>3</v>
      </c>
      <c r="AC278" s="1">
        <f>IF(ISBLANK(education[[#This Row],[total_boys]]),SUM(education[[#This Row],[boys_0-5_reached]],education[[#This Row],[boys_6-12_reached]],education[[#This Row],[boys_13-18_reached]]),education[[#This Row],[total_boys]])</f>
        <v>0</v>
      </c>
      <c r="AD278" s="1">
        <f>IF(ISBLANK(education[[#This Row],[total_girls]]),SUM(education[[#This Row],[girls_0-5_reached]],education[[#This Row],[girls_6-12_reached]],education[[#This Row],[girls_13-18_reached]]),education[[#This Row],[total_girls]])</f>
        <v>0</v>
      </c>
      <c r="AE278" s="1">
        <f>IF(ISBLANK(education[[#This Row],[total_children]]),SUM(education[[#This Row],[calc_boys]],education[[#This Row],[calc_girls]]),education[[#This Row],[total_children]])</f>
        <v>0</v>
      </c>
      <c r="AF278" s="1">
        <f>IF(ISBLANK(education[[#This Row],[total_pwd]]),SUM(education[[#This Row],[total_pwd_men]],education[[#This Row],[total_pwd_women]]),education[[#This Row],[total_pwd]])</f>
        <v>0</v>
      </c>
      <c r="AG278" s="1">
        <f>IF(ISBLANK(education[[#This Row],[total_adults]]),SUM(education[[#This Row],[total_men]],education[[#This Row],[total_women]]),education[[#This Row],[total_adults]])</f>
        <v>3</v>
      </c>
      <c r="AH278" s="1">
        <f>IF(ISBLANK(education[[#This Row],[total_beneficiaries_reached]]),SUM(education[[#This Row],[calc_children]],education[[#This Row],[calc_adults]]),education[[#This Row],[total_beneficiaries_reached]])</f>
        <v>3</v>
      </c>
      <c r="AI278" s="49" t="str">
        <f ca="1">IF(B278="","",OFFSET(table_admin1[[#Headers],[ADM1_PT]],MATCH(B278,admin1,0),1))</f>
        <v>MZ07</v>
      </c>
      <c r="AJ278" s="49" t="str">
        <f t="shared" ca="1" si="10"/>
        <v>MZ0711</v>
      </c>
      <c r="AK278" s="49" t="str">
        <f t="shared" ca="1" si="11"/>
        <v>MZ071104</v>
      </c>
    </row>
    <row r="279" spans="1:37" x14ac:dyDescent="0.2">
      <c r="A279" s="58">
        <v>45352</v>
      </c>
      <c r="B279" s="49" t="s">
        <v>209</v>
      </c>
      <c r="C279" s="49" t="s">
        <v>475</v>
      </c>
      <c r="D279" s="49" t="s">
        <v>475</v>
      </c>
      <c r="E279" s="49" t="s">
        <v>1361</v>
      </c>
      <c r="F279" s="49" t="s">
        <v>115</v>
      </c>
      <c r="G279" s="49" t="s">
        <v>122</v>
      </c>
      <c r="H279" s="49" t="s">
        <v>150</v>
      </c>
      <c r="I279" s="49" t="s">
        <v>124</v>
      </c>
      <c r="J279" s="49" t="s">
        <v>1350</v>
      </c>
      <c r="R279" s="49">
        <v>0</v>
      </c>
      <c r="S279" s="49">
        <v>0</v>
      </c>
      <c r="U279" s="49">
        <v>0</v>
      </c>
      <c r="V279" s="49">
        <v>0</v>
      </c>
      <c r="X279" s="49">
        <v>13</v>
      </c>
      <c r="Y279" s="49">
        <v>18</v>
      </c>
      <c r="AA279" s="49">
        <v>31</v>
      </c>
      <c r="AC279" s="1">
        <f>IF(ISBLANK(education[[#This Row],[total_boys]]),SUM(education[[#This Row],[boys_0-5_reached]],education[[#This Row],[boys_6-12_reached]],education[[#This Row],[boys_13-18_reached]]),education[[#This Row],[total_boys]])</f>
        <v>0</v>
      </c>
      <c r="AD279" s="1">
        <f>IF(ISBLANK(education[[#This Row],[total_girls]]),SUM(education[[#This Row],[girls_0-5_reached]],education[[#This Row],[girls_6-12_reached]],education[[#This Row],[girls_13-18_reached]]),education[[#This Row],[total_girls]])</f>
        <v>0</v>
      </c>
      <c r="AE279" s="1">
        <f>IF(ISBLANK(education[[#This Row],[total_children]]),SUM(education[[#This Row],[calc_boys]],education[[#This Row],[calc_girls]]),education[[#This Row],[total_children]])</f>
        <v>0</v>
      </c>
      <c r="AF279" s="1">
        <f>IF(ISBLANK(education[[#This Row],[total_pwd]]),SUM(education[[#This Row],[total_pwd_men]],education[[#This Row],[total_pwd_women]]),education[[#This Row],[total_pwd]])</f>
        <v>0</v>
      </c>
      <c r="AG279" s="1">
        <f>IF(ISBLANK(education[[#This Row],[total_adults]]),SUM(education[[#This Row],[total_men]],education[[#This Row],[total_women]]),education[[#This Row],[total_adults]])</f>
        <v>31</v>
      </c>
      <c r="AH279" s="1">
        <f>IF(ISBLANK(education[[#This Row],[total_beneficiaries_reached]]),SUM(education[[#This Row],[calc_children]],education[[#This Row],[calc_adults]]),education[[#This Row],[total_beneficiaries_reached]])</f>
        <v>31</v>
      </c>
      <c r="AI279" s="49" t="str">
        <f ca="1">IF(B279="","",OFFSET(table_admin1[[#Headers],[ADM1_PT]],MATCH(B279,admin1,0),1))</f>
        <v>MZ07</v>
      </c>
      <c r="AJ279" s="49" t="str">
        <f t="shared" ca="1" si="10"/>
        <v>MZ0711</v>
      </c>
      <c r="AK279" s="49" t="str">
        <f t="shared" ca="1" si="11"/>
        <v>MZ071104</v>
      </c>
    </row>
    <row r="280" spans="1:37" x14ac:dyDescent="0.2">
      <c r="A280" s="58">
        <v>45352</v>
      </c>
      <c r="B280" s="49" t="s">
        <v>209</v>
      </c>
      <c r="C280" s="49" t="s">
        <v>475</v>
      </c>
      <c r="D280" s="49" t="s">
        <v>475</v>
      </c>
      <c r="E280" s="49" t="s">
        <v>1361</v>
      </c>
      <c r="F280" s="49" t="s">
        <v>115</v>
      </c>
      <c r="G280" s="49" t="s">
        <v>122</v>
      </c>
      <c r="H280" s="49" t="s">
        <v>150</v>
      </c>
      <c r="I280" s="49" t="s">
        <v>124</v>
      </c>
      <c r="J280" s="49" t="s">
        <v>1350</v>
      </c>
      <c r="R280" s="49">
        <v>0</v>
      </c>
      <c r="S280" s="49">
        <v>0</v>
      </c>
      <c r="U280" s="49">
        <v>0</v>
      </c>
      <c r="V280" s="49">
        <v>0</v>
      </c>
      <c r="X280" s="49">
        <v>3</v>
      </c>
      <c r="Y280" s="49">
        <v>0</v>
      </c>
      <c r="AA280" s="49">
        <v>3</v>
      </c>
      <c r="AC280" s="1">
        <f>IF(ISBLANK(education[[#This Row],[total_boys]]),SUM(education[[#This Row],[boys_0-5_reached]],education[[#This Row],[boys_6-12_reached]],education[[#This Row],[boys_13-18_reached]]),education[[#This Row],[total_boys]])</f>
        <v>0</v>
      </c>
      <c r="AD280" s="1">
        <f>IF(ISBLANK(education[[#This Row],[total_girls]]),SUM(education[[#This Row],[girls_0-5_reached]],education[[#This Row],[girls_6-12_reached]],education[[#This Row],[girls_13-18_reached]]),education[[#This Row],[total_girls]])</f>
        <v>0</v>
      </c>
      <c r="AE280" s="1">
        <f>IF(ISBLANK(education[[#This Row],[total_children]]),SUM(education[[#This Row],[calc_boys]],education[[#This Row],[calc_girls]]),education[[#This Row],[total_children]])</f>
        <v>0</v>
      </c>
      <c r="AF280" s="1">
        <f>IF(ISBLANK(education[[#This Row],[total_pwd]]),SUM(education[[#This Row],[total_pwd_men]],education[[#This Row],[total_pwd_women]]),education[[#This Row],[total_pwd]])</f>
        <v>0</v>
      </c>
      <c r="AG280" s="1">
        <f>IF(ISBLANK(education[[#This Row],[total_adults]]),SUM(education[[#This Row],[total_men]],education[[#This Row],[total_women]]),education[[#This Row],[total_adults]])</f>
        <v>3</v>
      </c>
      <c r="AH280" s="1">
        <f>IF(ISBLANK(education[[#This Row],[total_beneficiaries_reached]]),SUM(education[[#This Row],[calc_children]],education[[#This Row],[calc_adults]]),education[[#This Row],[total_beneficiaries_reached]])</f>
        <v>3</v>
      </c>
      <c r="AI280" s="49" t="str">
        <f ca="1">IF(B280="","",OFFSET(table_admin1[[#Headers],[ADM1_PT]],MATCH(B280,admin1,0),1))</f>
        <v>MZ07</v>
      </c>
      <c r="AJ280" s="49" t="str">
        <f t="shared" ca="1" si="10"/>
        <v>MZ0711</v>
      </c>
      <c r="AK280" s="49" t="str">
        <f t="shared" ca="1" si="11"/>
        <v>MZ071104</v>
      </c>
    </row>
    <row r="281" spans="1:37" x14ac:dyDescent="0.2">
      <c r="A281" s="58">
        <v>45352</v>
      </c>
      <c r="B281" s="49" t="s">
        <v>209</v>
      </c>
      <c r="C281" s="49" t="s">
        <v>475</v>
      </c>
      <c r="D281" s="49" t="s">
        <v>475</v>
      </c>
      <c r="E281" s="49" t="s">
        <v>1498</v>
      </c>
      <c r="F281" s="49" t="s">
        <v>115</v>
      </c>
      <c r="G281" s="49" t="s">
        <v>122</v>
      </c>
      <c r="H281" s="49" t="s">
        <v>117</v>
      </c>
      <c r="I281" s="49" t="s">
        <v>118</v>
      </c>
      <c r="J281" s="49" t="s">
        <v>1495</v>
      </c>
      <c r="K281" s="49" t="s">
        <v>119</v>
      </c>
      <c r="R281" s="49">
        <v>25</v>
      </c>
      <c r="S281" s="49">
        <v>14</v>
      </c>
      <c r="U281" s="49">
        <v>0</v>
      </c>
      <c r="V281" s="49">
        <v>0</v>
      </c>
      <c r="X281" s="49">
        <v>2</v>
      </c>
      <c r="Y281" s="49">
        <v>0</v>
      </c>
      <c r="AA281" s="49">
        <v>41</v>
      </c>
      <c r="AC281" s="1">
        <f>IF(ISBLANK(education[[#This Row],[total_boys]]),SUM(education[[#This Row],[boys_0-5_reached]],education[[#This Row],[boys_6-12_reached]],education[[#This Row],[boys_13-18_reached]]),education[[#This Row],[total_boys]])</f>
        <v>25</v>
      </c>
      <c r="AD281" s="1">
        <f>IF(ISBLANK(education[[#This Row],[total_girls]]),SUM(education[[#This Row],[girls_0-5_reached]],education[[#This Row],[girls_6-12_reached]],education[[#This Row],[girls_13-18_reached]]),education[[#This Row],[total_girls]])</f>
        <v>14</v>
      </c>
      <c r="AE281" s="1">
        <f>IF(ISBLANK(education[[#This Row],[total_children]]),SUM(education[[#This Row],[calc_boys]],education[[#This Row],[calc_girls]]),education[[#This Row],[total_children]])</f>
        <v>39</v>
      </c>
      <c r="AF281" s="1">
        <f>IF(ISBLANK(education[[#This Row],[total_pwd]]),SUM(education[[#This Row],[total_pwd_men]],education[[#This Row],[total_pwd_women]]),education[[#This Row],[total_pwd]])</f>
        <v>0</v>
      </c>
      <c r="AG281" s="1">
        <f>IF(ISBLANK(education[[#This Row],[total_adults]]),SUM(education[[#This Row],[total_men]],education[[#This Row],[total_women]]),education[[#This Row],[total_adults]])</f>
        <v>2</v>
      </c>
      <c r="AH281" s="1">
        <f>IF(ISBLANK(education[[#This Row],[total_beneficiaries_reached]]),SUM(education[[#This Row],[calc_children]],education[[#This Row],[calc_adults]]),education[[#This Row],[total_beneficiaries_reached]])</f>
        <v>41</v>
      </c>
      <c r="AI281" s="49" t="str">
        <f ca="1">IF(B281="","",OFFSET(table_admin1[[#Headers],[ADM1_PT]],MATCH(B281,admin1,0),1))</f>
        <v>MZ07</v>
      </c>
      <c r="AJ281" s="49" t="str">
        <f t="shared" ca="1" si="10"/>
        <v>MZ0711</v>
      </c>
      <c r="AK281" s="49" t="str">
        <f t="shared" ca="1" si="11"/>
        <v>MZ071104</v>
      </c>
    </row>
    <row r="282" spans="1:37" x14ac:dyDescent="0.2">
      <c r="A282" s="58">
        <v>45352</v>
      </c>
      <c r="B282" s="49" t="s">
        <v>209</v>
      </c>
      <c r="C282" s="49" t="s">
        <v>475</v>
      </c>
      <c r="D282" s="49" t="s">
        <v>475</v>
      </c>
      <c r="E282" s="49" t="s">
        <v>1362</v>
      </c>
      <c r="F282" s="49" t="s">
        <v>115</v>
      </c>
      <c r="G282" s="49" t="s">
        <v>122</v>
      </c>
      <c r="H282" s="49" t="s">
        <v>117</v>
      </c>
      <c r="I282" s="49" t="s">
        <v>118</v>
      </c>
      <c r="J282" s="49" t="s">
        <v>1495</v>
      </c>
      <c r="K282" s="49" t="s">
        <v>119</v>
      </c>
      <c r="R282" s="49">
        <v>65</v>
      </c>
      <c r="S282" s="49">
        <v>60</v>
      </c>
      <c r="U282" s="49">
        <v>0</v>
      </c>
      <c r="V282" s="49">
        <v>0</v>
      </c>
      <c r="X282" s="49">
        <v>0</v>
      </c>
      <c r="Y282" s="49">
        <v>3</v>
      </c>
      <c r="AA282" s="49">
        <v>128</v>
      </c>
      <c r="AC282" s="1">
        <f>IF(ISBLANK(education[[#This Row],[total_boys]]),SUM(education[[#This Row],[boys_0-5_reached]],education[[#This Row],[boys_6-12_reached]],education[[#This Row],[boys_13-18_reached]]),education[[#This Row],[total_boys]])</f>
        <v>65</v>
      </c>
      <c r="AD282" s="1">
        <f>IF(ISBLANK(education[[#This Row],[total_girls]]),SUM(education[[#This Row],[girls_0-5_reached]],education[[#This Row],[girls_6-12_reached]],education[[#This Row],[girls_13-18_reached]]),education[[#This Row],[total_girls]])</f>
        <v>60</v>
      </c>
      <c r="AE282" s="1">
        <f>IF(ISBLANK(education[[#This Row],[total_children]]),SUM(education[[#This Row],[calc_boys]],education[[#This Row],[calc_girls]]),education[[#This Row],[total_children]])</f>
        <v>125</v>
      </c>
      <c r="AF282" s="1">
        <f>IF(ISBLANK(education[[#This Row],[total_pwd]]),SUM(education[[#This Row],[total_pwd_men]],education[[#This Row],[total_pwd_women]]),education[[#This Row],[total_pwd]])</f>
        <v>0</v>
      </c>
      <c r="AG282" s="1">
        <f>IF(ISBLANK(education[[#This Row],[total_adults]]),SUM(education[[#This Row],[total_men]],education[[#This Row],[total_women]]),education[[#This Row],[total_adults]])</f>
        <v>3</v>
      </c>
      <c r="AH282" s="1">
        <f>IF(ISBLANK(education[[#This Row],[total_beneficiaries_reached]]),SUM(education[[#This Row],[calc_children]],education[[#This Row],[calc_adults]]),education[[#This Row],[total_beneficiaries_reached]])</f>
        <v>128</v>
      </c>
      <c r="AI282" s="49" t="str">
        <f ca="1">IF(B282="","",OFFSET(table_admin1[[#Headers],[ADM1_PT]],MATCH(B282,admin1,0),1))</f>
        <v>MZ07</v>
      </c>
      <c r="AJ282" s="49" t="str">
        <f t="shared" ca="1" si="10"/>
        <v>MZ0711</v>
      </c>
      <c r="AK282" s="49" t="str">
        <f t="shared" ca="1" si="11"/>
        <v>MZ071104</v>
      </c>
    </row>
    <row r="283" spans="1:37" x14ac:dyDescent="0.2">
      <c r="A283" s="58">
        <v>45352</v>
      </c>
      <c r="B283" s="49" t="s">
        <v>209</v>
      </c>
      <c r="C283" s="49" t="s">
        <v>475</v>
      </c>
      <c r="D283" s="49" t="s">
        <v>475</v>
      </c>
      <c r="E283" s="49" t="s">
        <v>1362</v>
      </c>
      <c r="F283" s="49" t="s">
        <v>115</v>
      </c>
      <c r="G283" s="49" t="s">
        <v>122</v>
      </c>
      <c r="H283" s="49" t="s">
        <v>117</v>
      </c>
      <c r="I283" s="49" t="s">
        <v>124</v>
      </c>
      <c r="J283" s="49" t="s">
        <v>1350</v>
      </c>
      <c r="R283" s="49">
        <v>3</v>
      </c>
      <c r="S283" s="49">
        <v>2</v>
      </c>
      <c r="U283" s="49">
        <v>0</v>
      </c>
      <c r="V283" s="49">
        <v>0</v>
      </c>
      <c r="X283" s="49">
        <v>0</v>
      </c>
      <c r="Y283" s="49">
        <v>0</v>
      </c>
      <c r="AA283" s="49">
        <v>5</v>
      </c>
      <c r="AC283" s="1">
        <f>IF(ISBLANK(education[[#This Row],[total_boys]]),SUM(education[[#This Row],[boys_0-5_reached]],education[[#This Row],[boys_6-12_reached]],education[[#This Row],[boys_13-18_reached]]),education[[#This Row],[total_boys]])</f>
        <v>3</v>
      </c>
      <c r="AD283" s="1">
        <f>IF(ISBLANK(education[[#This Row],[total_girls]]),SUM(education[[#This Row],[girls_0-5_reached]],education[[#This Row],[girls_6-12_reached]],education[[#This Row],[girls_13-18_reached]]),education[[#This Row],[total_girls]])</f>
        <v>2</v>
      </c>
      <c r="AE283" s="1">
        <f>IF(ISBLANK(education[[#This Row],[total_children]]),SUM(education[[#This Row],[calc_boys]],education[[#This Row],[calc_girls]]),education[[#This Row],[total_children]])</f>
        <v>5</v>
      </c>
      <c r="AF283" s="1">
        <f>IF(ISBLANK(education[[#This Row],[total_pwd]]),SUM(education[[#This Row],[total_pwd_men]],education[[#This Row],[total_pwd_women]]),education[[#This Row],[total_pwd]])</f>
        <v>0</v>
      </c>
      <c r="AG283" s="1">
        <f>IF(ISBLANK(education[[#This Row],[total_adults]]),SUM(education[[#This Row],[total_men]],education[[#This Row],[total_women]]),education[[#This Row],[total_adults]])</f>
        <v>0</v>
      </c>
      <c r="AH283" s="1">
        <f>IF(ISBLANK(education[[#This Row],[total_beneficiaries_reached]]),SUM(education[[#This Row],[calc_children]],education[[#This Row],[calc_adults]]),education[[#This Row],[total_beneficiaries_reached]])</f>
        <v>5</v>
      </c>
      <c r="AI283" s="49" t="str">
        <f ca="1">IF(B283="","",OFFSET(table_admin1[[#Headers],[ADM1_PT]],MATCH(B283,admin1,0),1))</f>
        <v>MZ07</v>
      </c>
      <c r="AJ283" s="49" t="str">
        <f t="shared" ca="1" si="10"/>
        <v>MZ0711</v>
      </c>
      <c r="AK283" s="49" t="str">
        <f t="shared" ca="1" si="11"/>
        <v>MZ071104</v>
      </c>
    </row>
    <row r="284" spans="1:37" x14ac:dyDescent="0.2">
      <c r="A284" s="58">
        <v>45352</v>
      </c>
      <c r="B284" s="49" t="s">
        <v>209</v>
      </c>
      <c r="C284" s="49" t="s">
        <v>475</v>
      </c>
      <c r="D284" s="49" t="s">
        <v>475</v>
      </c>
      <c r="E284" s="49" t="s">
        <v>1362</v>
      </c>
      <c r="F284" s="49" t="s">
        <v>115</v>
      </c>
      <c r="G284" s="49" t="s">
        <v>122</v>
      </c>
      <c r="H284" s="49" t="s">
        <v>150</v>
      </c>
      <c r="I284" s="49" t="s">
        <v>124</v>
      </c>
      <c r="J284" s="49" t="s">
        <v>1350</v>
      </c>
      <c r="R284" s="49">
        <v>0</v>
      </c>
      <c r="S284" s="49">
        <v>0</v>
      </c>
      <c r="U284" s="49">
        <v>0</v>
      </c>
      <c r="V284" s="49">
        <v>0</v>
      </c>
      <c r="X284" s="49">
        <v>3</v>
      </c>
      <c r="Y284" s="49">
        <v>2</v>
      </c>
      <c r="AA284" s="49">
        <v>5</v>
      </c>
      <c r="AC284" s="1">
        <f>IF(ISBLANK(education[[#This Row],[total_boys]]),SUM(education[[#This Row],[boys_0-5_reached]],education[[#This Row],[boys_6-12_reached]],education[[#This Row],[boys_13-18_reached]]),education[[#This Row],[total_boys]])</f>
        <v>0</v>
      </c>
      <c r="AD284" s="1">
        <f>IF(ISBLANK(education[[#This Row],[total_girls]]),SUM(education[[#This Row],[girls_0-5_reached]],education[[#This Row],[girls_6-12_reached]],education[[#This Row],[girls_13-18_reached]]),education[[#This Row],[total_girls]])</f>
        <v>0</v>
      </c>
      <c r="AE284" s="1">
        <f>IF(ISBLANK(education[[#This Row],[total_children]]),SUM(education[[#This Row],[calc_boys]],education[[#This Row],[calc_girls]]),education[[#This Row],[total_children]])</f>
        <v>0</v>
      </c>
      <c r="AF284" s="1">
        <f>IF(ISBLANK(education[[#This Row],[total_pwd]]),SUM(education[[#This Row],[total_pwd_men]],education[[#This Row],[total_pwd_women]]),education[[#This Row],[total_pwd]])</f>
        <v>0</v>
      </c>
      <c r="AG284" s="1">
        <f>IF(ISBLANK(education[[#This Row],[total_adults]]),SUM(education[[#This Row],[total_men]],education[[#This Row],[total_women]]),education[[#This Row],[total_adults]])</f>
        <v>5</v>
      </c>
      <c r="AH284" s="1">
        <f>IF(ISBLANK(education[[#This Row],[total_beneficiaries_reached]]),SUM(education[[#This Row],[calc_children]],education[[#This Row],[calc_adults]]),education[[#This Row],[total_beneficiaries_reached]])</f>
        <v>5</v>
      </c>
      <c r="AI284" s="49" t="str">
        <f ca="1">IF(B284="","",OFFSET(table_admin1[[#Headers],[ADM1_PT]],MATCH(B284,admin1,0),1))</f>
        <v>MZ07</v>
      </c>
      <c r="AJ284" s="49" t="str">
        <f t="shared" ca="1" si="10"/>
        <v>MZ0711</v>
      </c>
      <c r="AK284" s="49" t="str">
        <f t="shared" ca="1" si="11"/>
        <v>MZ071104</v>
      </c>
    </row>
    <row r="285" spans="1:37" x14ac:dyDescent="0.2">
      <c r="A285" s="58">
        <v>45352</v>
      </c>
      <c r="B285" s="49" t="s">
        <v>209</v>
      </c>
      <c r="C285" s="49" t="s">
        <v>475</v>
      </c>
      <c r="D285" s="49" t="s">
        <v>475</v>
      </c>
      <c r="E285" s="49" t="s">
        <v>1362</v>
      </c>
      <c r="F285" s="49" t="s">
        <v>115</v>
      </c>
      <c r="G285" s="49" t="s">
        <v>122</v>
      </c>
      <c r="H285" s="49" t="s">
        <v>150</v>
      </c>
      <c r="I285" s="49" t="s">
        <v>124</v>
      </c>
      <c r="J285" s="49" t="s">
        <v>1350</v>
      </c>
      <c r="R285" s="49">
        <v>0</v>
      </c>
      <c r="S285" s="49">
        <v>0</v>
      </c>
      <c r="U285" s="49">
        <v>0</v>
      </c>
      <c r="V285" s="49">
        <v>0</v>
      </c>
      <c r="X285" s="49">
        <v>3</v>
      </c>
      <c r="Y285" s="49">
        <v>0</v>
      </c>
      <c r="AA285" s="49">
        <v>3</v>
      </c>
      <c r="AC285" s="1">
        <f>IF(ISBLANK(education[[#This Row],[total_boys]]),SUM(education[[#This Row],[boys_0-5_reached]],education[[#This Row],[boys_6-12_reached]],education[[#This Row],[boys_13-18_reached]]),education[[#This Row],[total_boys]])</f>
        <v>0</v>
      </c>
      <c r="AD285" s="1">
        <f>IF(ISBLANK(education[[#This Row],[total_girls]]),SUM(education[[#This Row],[girls_0-5_reached]],education[[#This Row],[girls_6-12_reached]],education[[#This Row],[girls_13-18_reached]]),education[[#This Row],[total_girls]])</f>
        <v>0</v>
      </c>
      <c r="AE285" s="1">
        <f>IF(ISBLANK(education[[#This Row],[total_children]]),SUM(education[[#This Row],[calc_boys]],education[[#This Row],[calc_girls]]),education[[#This Row],[total_children]])</f>
        <v>0</v>
      </c>
      <c r="AF285" s="1">
        <f>IF(ISBLANK(education[[#This Row],[total_pwd]]),SUM(education[[#This Row],[total_pwd_men]],education[[#This Row],[total_pwd_women]]),education[[#This Row],[total_pwd]])</f>
        <v>0</v>
      </c>
      <c r="AG285" s="1">
        <f>IF(ISBLANK(education[[#This Row],[total_adults]]),SUM(education[[#This Row],[total_men]],education[[#This Row],[total_women]]),education[[#This Row],[total_adults]])</f>
        <v>3</v>
      </c>
      <c r="AH285" s="1">
        <f>IF(ISBLANK(education[[#This Row],[total_beneficiaries_reached]]),SUM(education[[#This Row],[calc_children]],education[[#This Row],[calc_adults]]),education[[#This Row],[total_beneficiaries_reached]])</f>
        <v>3</v>
      </c>
      <c r="AI285" s="49" t="str">
        <f ca="1">IF(B285="","",OFFSET(table_admin1[[#Headers],[ADM1_PT]],MATCH(B285,admin1,0),1))</f>
        <v>MZ07</v>
      </c>
      <c r="AJ285" s="49" t="str">
        <f t="shared" ca="1" si="10"/>
        <v>MZ0711</v>
      </c>
      <c r="AK285" s="49" t="str">
        <f t="shared" ca="1" si="11"/>
        <v>MZ071104</v>
      </c>
    </row>
    <row r="286" spans="1:37" x14ac:dyDescent="0.2">
      <c r="A286" s="58">
        <v>45352</v>
      </c>
      <c r="B286" s="49" t="s">
        <v>209</v>
      </c>
      <c r="C286" s="49" t="s">
        <v>475</v>
      </c>
      <c r="D286" s="49" t="s">
        <v>475</v>
      </c>
      <c r="E286" s="49" t="s">
        <v>1363</v>
      </c>
      <c r="F286" s="49" t="s">
        <v>115</v>
      </c>
      <c r="G286" s="49" t="s">
        <v>122</v>
      </c>
      <c r="H286" s="49" t="s">
        <v>150</v>
      </c>
      <c r="I286" s="49" t="s">
        <v>124</v>
      </c>
      <c r="J286" s="49" t="s">
        <v>1350</v>
      </c>
      <c r="R286" s="49">
        <v>0</v>
      </c>
      <c r="S286" s="49">
        <v>0</v>
      </c>
      <c r="U286" s="49">
        <v>0</v>
      </c>
      <c r="V286" s="49">
        <v>0</v>
      </c>
      <c r="X286" s="49">
        <v>5</v>
      </c>
      <c r="Y286" s="49">
        <v>8</v>
      </c>
      <c r="AA286" s="49">
        <v>13</v>
      </c>
      <c r="AC286" s="1">
        <f>IF(ISBLANK(education[[#This Row],[total_boys]]),SUM(education[[#This Row],[boys_0-5_reached]],education[[#This Row],[boys_6-12_reached]],education[[#This Row],[boys_13-18_reached]]),education[[#This Row],[total_boys]])</f>
        <v>0</v>
      </c>
      <c r="AD286" s="1">
        <f>IF(ISBLANK(education[[#This Row],[total_girls]]),SUM(education[[#This Row],[girls_0-5_reached]],education[[#This Row],[girls_6-12_reached]],education[[#This Row],[girls_13-18_reached]]),education[[#This Row],[total_girls]])</f>
        <v>0</v>
      </c>
      <c r="AE286" s="1">
        <f>IF(ISBLANK(education[[#This Row],[total_children]]),SUM(education[[#This Row],[calc_boys]],education[[#This Row],[calc_girls]]),education[[#This Row],[total_children]])</f>
        <v>0</v>
      </c>
      <c r="AF286" s="1">
        <f>IF(ISBLANK(education[[#This Row],[total_pwd]]),SUM(education[[#This Row],[total_pwd_men]],education[[#This Row],[total_pwd_women]]),education[[#This Row],[total_pwd]])</f>
        <v>0</v>
      </c>
      <c r="AG286" s="1">
        <f>IF(ISBLANK(education[[#This Row],[total_adults]]),SUM(education[[#This Row],[total_men]],education[[#This Row],[total_women]]),education[[#This Row],[total_adults]])</f>
        <v>13</v>
      </c>
      <c r="AH286" s="1">
        <f>IF(ISBLANK(education[[#This Row],[total_beneficiaries_reached]]),SUM(education[[#This Row],[calc_children]],education[[#This Row],[calc_adults]]),education[[#This Row],[total_beneficiaries_reached]])</f>
        <v>13</v>
      </c>
      <c r="AI286" s="49" t="str">
        <f ca="1">IF(B286="","",OFFSET(table_admin1[[#Headers],[ADM1_PT]],MATCH(B286,admin1,0),1))</f>
        <v>MZ07</v>
      </c>
      <c r="AJ286" s="49" t="str">
        <f t="shared" ca="1" si="10"/>
        <v>MZ0711</v>
      </c>
      <c r="AK286" s="49" t="str">
        <f t="shared" ca="1" si="11"/>
        <v>MZ071104</v>
      </c>
    </row>
    <row r="287" spans="1:37" x14ac:dyDescent="0.2">
      <c r="A287" s="58">
        <v>45352</v>
      </c>
      <c r="B287" s="49" t="s">
        <v>209</v>
      </c>
      <c r="C287" s="49" t="s">
        <v>475</v>
      </c>
      <c r="D287" s="49" t="s">
        <v>475</v>
      </c>
      <c r="E287" s="49" t="s">
        <v>1363</v>
      </c>
      <c r="F287" s="49" t="s">
        <v>115</v>
      </c>
      <c r="G287" s="49" t="s">
        <v>122</v>
      </c>
      <c r="H287" s="49" t="s">
        <v>150</v>
      </c>
      <c r="I287" s="49" t="s">
        <v>124</v>
      </c>
      <c r="J287" s="49" t="s">
        <v>1350</v>
      </c>
      <c r="R287" s="49">
        <v>0</v>
      </c>
      <c r="S287" s="49">
        <v>0</v>
      </c>
      <c r="U287" s="49">
        <v>0</v>
      </c>
      <c r="V287" s="49">
        <v>0</v>
      </c>
      <c r="X287" s="49">
        <v>3</v>
      </c>
      <c r="Y287" s="49">
        <v>0</v>
      </c>
      <c r="AA287" s="49">
        <v>3</v>
      </c>
      <c r="AC287" s="1">
        <f>IF(ISBLANK(education[[#This Row],[total_boys]]),SUM(education[[#This Row],[boys_0-5_reached]],education[[#This Row],[boys_6-12_reached]],education[[#This Row],[boys_13-18_reached]]),education[[#This Row],[total_boys]])</f>
        <v>0</v>
      </c>
      <c r="AD287" s="1">
        <f>IF(ISBLANK(education[[#This Row],[total_girls]]),SUM(education[[#This Row],[girls_0-5_reached]],education[[#This Row],[girls_6-12_reached]],education[[#This Row],[girls_13-18_reached]]),education[[#This Row],[total_girls]])</f>
        <v>0</v>
      </c>
      <c r="AE287" s="1">
        <f>IF(ISBLANK(education[[#This Row],[total_children]]),SUM(education[[#This Row],[calc_boys]],education[[#This Row],[calc_girls]]),education[[#This Row],[total_children]])</f>
        <v>0</v>
      </c>
      <c r="AF287" s="1">
        <f>IF(ISBLANK(education[[#This Row],[total_pwd]]),SUM(education[[#This Row],[total_pwd_men]],education[[#This Row],[total_pwd_women]]),education[[#This Row],[total_pwd]])</f>
        <v>0</v>
      </c>
      <c r="AG287" s="1">
        <f>IF(ISBLANK(education[[#This Row],[total_adults]]),SUM(education[[#This Row],[total_men]],education[[#This Row],[total_women]]),education[[#This Row],[total_adults]])</f>
        <v>3</v>
      </c>
      <c r="AH287" s="1">
        <f>IF(ISBLANK(education[[#This Row],[total_beneficiaries_reached]]),SUM(education[[#This Row],[calc_children]],education[[#This Row],[calc_adults]]),education[[#This Row],[total_beneficiaries_reached]])</f>
        <v>3</v>
      </c>
      <c r="AI287" s="49" t="str">
        <f ca="1">IF(B287="","",OFFSET(table_admin1[[#Headers],[ADM1_PT]],MATCH(B287,admin1,0),1))</f>
        <v>MZ07</v>
      </c>
      <c r="AJ287" s="49" t="str">
        <f t="shared" ca="1" si="10"/>
        <v>MZ0711</v>
      </c>
      <c r="AK287" s="49" t="str">
        <f t="shared" ca="1" si="11"/>
        <v>MZ071104</v>
      </c>
    </row>
    <row r="288" spans="1:37" x14ac:dyDescent="0.2">
      <c r="A288" s="58">
        <v>45352</v>
      </c>
      <c r="B288" s="49" t="s">
        <v>209</v>
      </c>
      <c r="C288" s="49" t="s">
        <v>475</v>
      </c>
      <c r="D288" s="49" t="s">
        <v>475</v>
      </c>
      <c r="E288" s="49" t="s">
        <v>1364</v>
      </c>
      <c r="F288" s="49" t="s">
        <v>115</v>
      </c>
      <c r="G288" s="49" t="s">
        <v>122</v>
      </c>
      <c r="H288" s="49" t="s">
        <v>117</v>
      </c>
      <c r="I288" s="49" t="s">
        <v>124</v>
      </c>
      <c r="J288" s="49" t="s">
        <v>1350</v>
      </c>
      <c r="R288" s="49">
        <v>29</v>
      </c>
      <c r="S288" s="49">
        <v>82</v>
      </c>
      <c r="U288" s="49">
        <v>0</v>
      </c>
      <c r="V288" s="49">
        <v>0</v>
      </c>
      <c r="X288" s="49">
        <v>0</v>
      </c>
      <c r="Y288" s="49">
        <v>0</v>
      </c>
      <c r="AA288" s="49">
        <v>111</v>
      </c>
      <c r="AC288" s="1">
        <f>IF(ISBLANK(education[[#This Row],[total_boys]]),SUM(education[[#This Row],[boys_0-5_reached]],education[[#This Row],[boys_6-12_reached]],education[[#This Row],[boys_13-18_reached]]),education[[#This Row],[total_boys]])</f>
        <v>29</v>
      </c>
      <c r="AD288" s="1">
        <f>IF(ISBLANK(education[[#This Row],[total_girls]]),SUM(education[[#This Row],[girls_0-5_reached]],education[[#This Row],[girls_6-12_reached]],education[[#This Row],[girls_13-18_reached]]),education[[#This Row],[total_girls]])</f>
        <v>82</v>
      </c>
      <c r="AE288" s="1">
        <f>IF(ISBLANK(education[[#This Row],[total_children]]),SUM(education[[#This Row],[calc_boys]],education[[#This Row],[calc_girls]]),education[[#This Row],[total_children]])</f>
        <v>111</v>
      </c>
      <c r="AF288" s="1">
        <f>IF(ISBLANK(education[[#This Row],[total_pwd]]),SUM(education[[#This Row],[total_pwd_men]],education[[#This Row],[total_pwd_women]]),education[[#This Row],[total_pwd]])</f>
        <v>0</v>
      </c>
      <c r="AG288" s="1">
        <f>IF(ISBLANK(education[[#This Row],[total_adults]]),SUM(education[[#This Row],[total_men]],education[[#This Row],[total_women]]),education[[#This Row],[total_adults]])</f>
        <v>0</v>
      </c>
      <c r="AH288" s="1">
        <f>IF(ISBLANK(education[[#This Row],[total_beneficiaries_reached]]),SUM(education[[#This Row],[calc_children]],education[[#This Row],[calc_adults]]),education[[#This Row],[total_beneficiaries_reached]])</f>
        <v>111</v>
      </c>
      <c r="AI288" s="49" t="str">
        <f ca="1">IF(B288="","",OFFSET(table_admin1[[#Headers],[ADM1_PT]],MATCH(B288,admin1,0),1))</f>
        <v>MZ07</v>
      </c>
      <c r="AJ288" s="49" t="str">
        <f t="shared" ca="1" si="10"/>
        <v>MZ0711</v>
      </c>
      <c r="AK288" s="49" t="str">
        <f t="shared" ca="1" si="11"/>
        <v>MZ071104</v>
      </c>
    </row>
    <row r="289" spans="1:37" x14ac:dyDescent="0.2">
      <c r="A289" s="58">
        <v>45352</v>
      </c>
      <c r="B289" s="49" t="s">
        <v>209</v>
      </c>
      <c r="C289" s="49" t="s">
        <v>475</v>
      </c>
      <c r="D289" s="49" t="s">
        <v>475</v>
      </c>
      <c r="E289" s="49" t="s">
        <v>1364</v>
      </c>
      <c r="F289" s="49" t="s">
        <v>115</v>
      </c>
      <c r="G289" s="49" t="s">
        <v>122</v>
      </c>
      <c r="H289" s="49" t="s">
        <v>150</v>
      </c>
      <c r="I289" s="49" t="s">
        <v>124</v>
      </c>
      <c r="J289" s="49" t="s">
        <v>1350</v>
      </c>
      <c r="R289" s="49">
        <v>0</v>
      </c>
      <c r="S289" s="49">
        <v>0</v>
      </c>
      <c r="U289" s="49">
        <v>0</v>
      </c>
      <c r="V289" s="49">
        <v>0</v>
      </c>
      <c r="X289" s="49">
        <v>30</v>
      </c>
      <c r="Y289" s="49">
        <v>82</v>
      </c>
      <c r="AA289" s="49">
        <v>112</v>
      </c>
      <c r="AC289" s="1">
        <f>IF(ISBLANK(education[[#This Row],[total_boys]]),SUM(education[[#This Row],[boys_0-5_reached]],education[[#This Row],[boys_6-12_reached]],education[[#This Row],[boys_13-18_reached]]),education[[#This Row],[total_boys]])</f>
        <v>0</v>
      </c>
      <c r="AD289" s="1">
        <f>IF(ISBLANK(education[[#This Row],[total_girls]]),SUM(education[[#This Row],[girls_0-5_reached]],education[[#This Row],[girls_6-12_reached]],education[[#This Row],[girls_13-18_reached]]),education[[#This Row],[total_girls]])</f>
        <v>0</v>
      </c>
      <c r="AE289" s="1">
        <f>IF(ISBLANK(education[[#This Row],[total_children]]),SUM(education[[#This Row],[calc_boys]],education[[#This Row],[calc_girls]]),education[[#This Row],[total_children]])</f>
        <v>0</v>
      </c>
      <c r="AF289" s="1">
        <f>IF(ISBLANK(education[[#This Row],[total_pwd]]),SUM(education[[#This Row],[total_pwd_men]],education[[#This Row],[total_pwd_women]]),education[[#This Row],[total_pwd]])</f>
        <v>0</v>
      </c>
      <c r="AG289" s="1">
        <f>IF(ISBLANK(education[[#This Row],[total_adults]]),SUM(education[[#This Row],[total_men]],education[[#This Row],[total_women]]),education[[#This Row],[total_adults]])</f>
        <v>112</v>
      </c>
      <c r="AH289" s="1">
        <f>IF(ISBLANK(education[[#This Row],[total_beneficiaries_reached]]),SUM(education[[#This Row],[calc_children]],education[[#This Row],[calc_adults]]),education[[#This Row],[total_beneficiaries_reached]])</f>
        <v>112</v>
      </c>
      <c r="AI289" s="49" t="str">
        <f ca="1">IF(B289="","",OFFSET(table_admin1[[#Headers],[ADM1_PT]],MATCH(B289,admin1,0),1))</f>
        <v>MZ07</v>
      </c>
      <c r="AJ289" s="49" t="str">
        <f t="shared" ca="1" si="10"/>
        <v>MZ0711</v>
      </c>
      <c r="AK289" s="49" t="str">
        <f t="shared" ca="1" si="11"/>
        <v>MZ071104</v>
      </c>
    </row>
    <row r="290" spans="1:37" x14ac:dyDescent="0.2">
      <c r="A290" s="58">
        <v>45352</v>
      </c>
      <c r="B290" s="49" t="s">
        <v>209</v>
      </c>
      <c r="C290" s="49" t="s">
        <v>475</v>
      </c>
      <c r="D290" s="49" t="s">
        <v>475</v>
      </c>
      <c r="E290" s="49" t="s">
        <v>1364</v>
      </c>
      <c r="F290" s="49" t="s">
        <v>115</v>
      </c>
      <c r="G290" s="49" t="s">
        <v>122</v>
      </c>
      <c r="H290" s="49" t="s">
        <v>150</v>
      </c>
      <c r="I290" s="49" t="s">
        <v>124</v>
      </c>
      <c r="J290" s="49" t="s">
        <v>1350</v>
      </c>
      <c r="R290" s="49">
        <v>0</v>
      </c>
      <c r="S290" s="49">
        <v>0</v>
      </c>
      <c r="U290" s="49">
        <v>0</v>
      </c>
      <c r="V290" s="49">
        <v>0</v>
      </c>
      <c r="X290" s="49">
        <v>3</v>
      </c>
      <c r="Y290" s="49">
        <v>0</v>
      </c>
      <c r="AA290" s="49">
        <v>3</v>
      </c>
      <c r="AC290" s="1">
        <f>IF(ISBLANK(education[[#This Row],[total_boys]]),SUM(education[[#This Row],[boys_0-5_reached]],education[[#This Row],[boys_6-12_reached]],education[[#This Row],[boys_13-18_reached]]),education[[#This Row],[total_boys]])</f>
        <v>0</v>
      </c>
      <c r="AD290" s="1">
        <f>IF(ISBLANK(education[[#This Row],[total_girls]]),SUM(education[[#This Row],[girls_0-5_reached]],education[[#This Row],[girls_6-12_reached]],education[[#This Row],[girls_13-18_reached]]),education[[#This Row],[total_girls]])</f>
        <v>0</v>
      </c>
      <c r="AE290" s="1">
        <f>IF(ISBLANK(education[[#This Row],[total_children]]),SUM(education[[#This Row],[calc_boys]],education[[#This Row],[calc_girls]]),education[[#This Row],[total_children]])</f>
        <v>0</v>
      </c>
      <c r="AF290" s="1">
        <f>IF(ISBLANK(education[[#This Row],[total_pwd]]),SUM(education[[#This Row],[total_pwd_men]],education[[#This Row],[total_pwd_women]]),education[[#This Row],[total_pwd]])</f>
        <v>0</v>
      </c>
      <c r="AG290" s="1">
        <f>IF(ISBLANK(education[[#This Row],[total_adults]]),SUM(education[[#This Row],[total_men]],education[[#This Row],[total_women]]),education[[#This Row],[total_adults]])</f>
        <v>3</v>
      </c>
      <c r="AH290" s="1">
        <f>IF(ISBLANK(education[[#This Row],[total_beneficiaries_reached]]),SUM(education[[#This Row],[calc_children]],education[[#This Row],[calc_adults]]),education[[#This Row],[total_beneficiaries_reached]])</f>
        <v>3</v>
      </c>
      <c r="AI290" s="49" t="str">
        <f ca="1">IF(B290="","",OFFSET(table_admin1[[#Headers],[ADM1_PT]],MATCH(B290,admin1,0),1))</f>
        <v>MZ07</v>
      </c>
      <c r="AJ290" s="49" t="str">
        <f t="shared" ca="1" si="10"/>
        <v>MZ0711</v>
      </c>
      <c r="AK290" s="49" t="str">
        <f t="shared" ca="1" si="11"/>
        <v>MZ071104</v>
      </c>
    </row>
    <row r="291" spans="1:37" x14ac:dyDescent="0.2">
      <c r="A291" s="58">
        <v>45352</v>
      </c>
      <c r="B291" s="49" t="s">
        <v>209</v>
      </c>
      <c r="C291" s="49" t="s">
        <v>475</v>
      </c>
      <c r="D291" s="49" t="s">
        <v>475</v>
      </c>
      <c r="E291" s="49" t="s">
        <v>1365</v>
      </c>
      <c r="F291" s="49" t="s">
        <v>115</v>
      </c>
      <c r="G291" s="49" t="s">
        <v>122</v>
      </c>
      <c r="H291" s="49" t="s">
        <v>117</v>
      </c>
      <c r="I291" s="49" t="s">
        <v>124</v>
      </c>
      <c r="J291" s="49" t="s">
        <v>1350</v>
      </c>
      <c r="R291" s="49">
        <v>12</v>
      </c>
      <c r="S291" s="49">
        <v>11</v>
      </c>
      <c r="U291" s="49">
        <v>0</v>
      </c>
      <c r="V291" s="49">
        <v>0</v>
      </c>
      <c r="X291" s="49">
        <v>0</v>
      </c>
      <c r="Y291" s="49">
        <v>0</v>
      </c>
      <c r="AA291" s="49">
        <v>23</v>
      </c>
      <c r="AC291" s="1">
        <f>IF(ISBLANK(education[[#This Row],[total_boys]]),SUM(education[[#This Row],[boys_0-5_reached]],education[[#This Row],[boys_6-12_reached]],education[[#This Row],[boys_13-18_reached]]),education[[#This Row],[total_boys]])</f>
        <v>12</v>
      </c>
      <c r="AD291" s="1">
        <f>IF(ISBLANK(education[[#This Row],[total_girls]]),SUM(education[[#This Row],[girls_0-5_reached]],education[[#This Row],[girls_6-12_reached]],education[[#This Row],[girls_13-18_reached]]),education[[#This Row],[total_girls]])</f>
        <v>11</v>
      </c>
      <c r="AE291" s="1">
        <f>IF(ISBLANK(education[[#This Row],[total_children]]),SUM(education[[#This Row],[calc_boys]],education[[#This Row],[calc_girls]]),education[[#This Row],[total_children]])</f>
        <v>23</v>
      </c>
      <c r="AF291" s="1">
        <f>IF(ISBLANK(education[[#This Row],[total_pwd]]),SUM(education[[#This Row],[total_pwd_men]],education[[#This Row],[total_pwd_women]]),education[[#This Row],[total_pwd]])</f>
        <v>0</v>
      </c>
      <c r="AG291" s="1">
        <f>IF(ISBLANK(education[[#This Row],[total_adults]]),SUM(education[[#This Row],[total_men]],education[[#This Row],[total_women]]),education[[#This Row],[total_adults]])</f>
        <v>0</v>
      </c>
      <c r="AH291" s="1">
        <f>IF(ISBLANK(education[[#This Row],[total_beneficiaries_reached]]),SUM(education[[#This Row],[calc_children]],education[[#This Row],[calc_adults]]),education[[#This Row],[total_beneficiaries_reached]])</f>
        <v>23</v>
      </c>
      <c r="AI291" s="49" t="str">
        <f ca="1">IF(B291="","",OFFSET(table_admin1[[#Headers],[ADM1_PT]],MATCH(B291,admin1,0),1))</f>
        <v>MZ07</v>
      </c>
      <c r="AJ291" s="49" t="str">
        <f t="shared" ca="1" si="10"/>
        <v>MZ0711</v>
      </c>
      <c r="AK291" s="49" t="str">
        <f t="shared" ca="1" si="11"/>
        <v>MZ071104</v>
      </c>
    </row>
    <row r="292" spans="1:37" x14ac:dyDescent="0.2">
      <c r="A292" s="58">
        <v>45352</v>
      </c>
      <c r="B292" s="49" t="s">
        <v>209</v>
      </c>
      <c r="C292" s="49" t="s">
        <v>475</v>
      </c>
      <c r="D292" s="49" t="s">
        <v>475</v>
      </c>
      <c r="E292" s="49" t="s">
        <v>1365</v>
      </c>
      <c r="F292" s="49" t="s">
        <v>115</v>
      </c>
      <c r="G292" s="49" t="s">
        <v>122</v>
      </c>
      <c r="H292" s="49" t="s">
        <v>150</v>
      </c>
      <c r="I292" s="49" t="s">
        <v>124</v>
      </c>
      <c r="J292" s="49" t="s">
        <v>1350</v>
      </c>
      <c r="R292" s="49">
        <v>0</v>
      </c>
      <c r="S292" s="49">
        <v>0</v>
      </c>
      <c r="U292" s="49">
        <v>0</v>
      </c>
      <c r="V292" s="49">
        <v>0</v>
      </c>
      <c r="X292" s="49">
        <v>12</v>
      </c>
      <c r="Y292" s="49">
        <v>10</v>
      </c>
      <c r="AA292" s="49">
        <v>22</v>
      </c>
      <c r="AC292" s="1">
        <f>IF(ISBLANK(education[[#This Row],[total_boys]]),SUM(education[[#This Row],[boys_0-5_reached]],education[[#This Row],[boys_6-12_reached]],education[[#This Row],[boys_13-18_reached]]),education[[#This Row],[total_boys]])</f>
        <v>0</v>
      </c>
      <c r="AD292" s="1">
        <f>IF(ISBLANK(education[[#This Row],[total_girls]]),SUM(education[[#This Row],[girls_0-5_reached]],education[[#This Row],[girls_6-12_reached]],education[[#This Row],[girls_13-18_reached]]),education[[#This Row],[total_girls]])</f>
        <v>0</v>
      </c>
      <c r="AE292" s="1">
        <f>IF(ISBLANK(education[[#This Row],[total_children]]),SUM(education[[#This Row],[calc_boys]],education[[#This Row],[calc_girls]]),education[[#This Row],[total_children]])</f>
        <v>0</v>
      </c>
      <c r="AF292" s="1">
        <f>IF(ISBLANK(education[[#This Row],[total_pwd]]),SUM(education[[#This Row],[total_pwd_men]],education[[#This Row],[total_pwd_women]]),education[[#This Row],[total_pwd]])</f>
        <v>0</v>
      </c>
      <c r="AG292" s="1">
        <f>IF(ISBLANK(education[[#This Row],[total_adults]]),SUM(education[[#This Row],[total_men]],education[[#This Row],[total_women]]),education[[#This Row],[total_adults]])</f>
        <v>22</v>
      </c>
      <c r="AH292" s="1">
        <f>IF(ISBLANK(education[[#This Row],[total_beneficiaries_reached]]),SUM(education[[#This Row],[calc_children]],education[[#This Row],[calc_adults]]),education[[#This Row],[total_beneficiaries_reached]])</f>
        <v>22</v>
      </c>
      <c r="AI292" s="49" t="str">
        <f ca="1">IF(B292="","",OFFSET(table_admin1[[#Headers],[ADM1_PT]],MATCH(B292,admin1,0),1))</f>
        <v>MZ07</v>
      </c>
      <c r="AJ292" s="49" t="str">
        <f t="shared" ca="1" si="10"/>
        <v>MZ0711</v>
      </c>
      <c r="AK292" s="49" t="str">
        <f t="shared" ca="1" si="11"/>
        <v>MZ071104</v>
      </c>
    </row>
    <row r="293" spans="1:37" x14ac:dyDescent="0.2">
      <c r="A293" s="58">
        <v>45352</v>
      </c>
      <c r="B293" s="49" t="s">
        <v>209</v>
      </c>
      <c r="C293" s="49" t="s">
        <v>475</v>
      </c>
      <c r="D293" s="49" t="s">
        <v>475</v>
      </c>
      <c r="E293" s="49" t="s">
        <v>1365</v>
      </c>
      <c r="F293" s="49" t="s">
        <v>115</v>
      </c>
      <c r="G293" s="49" t="s">
        <v>122</v>
      </c>
      <c r="H293" s="49" t="s">
        <v>150</v>
      </c>
      <c r="I293" s="49" t="s">
        <v>124</v>
      </c>
      <c r="J293" s="49" t="s">
        <v>1350</v>
      </c>
      <c r="R293" s="49">
        <v>0</v>
      </c>
      <c r="S293" s="49">
        <v>0</v>
      </c>
      <c r="U293" s="49">
        <v>0</v>
      </c>
      <c r="V293" s="49">
        <v>0</v>
      </c>
      <c r="X293" s="49">
        <v>2</v>
      </c>
      <c r="Y293" s="49">
        <v>1</v>
      </c>
      <c r="AA293" s="49">
        <v>3</v>
      </c>
      <c r="AC293" s="1">
        <f>IF(ISBLANK(education[[#This Row],[total_boys]]),SUM(education[[#This Row],[boys_0-5_reached]],education[[#This Row],[boys_6-12_reached]],education[[#This Row],[boys_13-18_reached]]),education[[#This Row],[total_boys]])</f>
        <v>0</v>
      </c>
      <c r="AD293" s="1">
        <f>IF(ISBLANK(education[[#This Row],[total_girls]]),SUM(education[[#This Row],[girls_0-5_reached]],education[[#This Row],[girls_6-12_reached]],education[[#This Row],[girls_13-18_reached]]),education[[#This Row],[total_girls]])</f>
        <v>0</v>
      </c>
      <c r="AE293" s="1">
        <f>IF(ISBLANK(education[[#This Row],[total_children]]),SUM(education[[#This Row],[calc_boys]],education[[#This Row],[calc_girls]]),education[[#This Row],[total_children]])</f>
        <v>0</v>
      </c>
      <c r="AF293" s="1">
        <f>IF(ISBLANK(education[[#This Row],[total_pwd]]),SUM(education[[#This Row],[total_pwd_men]],education[[#This Row],[total_pwd_women]]),education[[#This Row],[total_pwd]])</f>
        <v>0</v>
      </c>
      <c r="AG293" s="1">
        <f>IF(ISBLANK(education[[#This Row],[total_adults]]),SUM(education[[#This Row],[total_men]],education[[#This Row],[total_women]]),education[[#This Row],[total_adults]])</f>
        <v>3</v>
      </c>
      <c r="AH293" s="1">
        <f>IF(ISBLANK(education[[#This Row],[total_beneficiaries_reached]]),SUM(education[[#This Row],[calc_children]],education[[#This Row],[calc_adults]]),education[[#This Row],[total_beneficiaries_reached]])</f>
        <v>3</v>
      </c>
      <c r="AI293" s="49" t="str">
        <f ca="1">IF(B293="","",OFFSET(table_admin1[[#Headers],[ADM1_PT]],MATCH(B293,admin1,0),1))</f>
        <v>MZ07</v>
      </c>
      <c r="AJ293" s="49" t="str">
        <f t="shared" ca="1" si="10"/>
        <v>MZ0711</v>
      </c>
      <c r="AK293" s="49" t="str">
        <f t="shared" ca="1" si="11"/>
        <v>MZ071104</v>
      </c>
    </row>
    <row r="294" spans="1:37" x14ac:dyDescent="0.2">
      <c r="A294" s="58">
        <v>45352</v>
      </c>
      <c r="B294" s="49" t="s">
        <v>229</v>
      </c>
      <c r="C294" s="49" t="s">
        <v>719</v>
      </c>
      <c r="D294" s="49" t="s">
        <v>719</v>
      </c>
      <c r="E294" s="49" t="s">
        <v>719</v>
      </c>
      <c r="F294" s="49" t="s">
        <v>1207</v>
      </c>
      <c r="G294" s="49" t="s">
        <v>1224</v>
      </c>
      <c r="H294" s="49" t="s">
        <v>117</v>
      </c>
      <c r="I294" s="49" t="s">
        <v>118</v>
      </c>
      <c r="J294" s="49" t="s">
        <v>1335</v>
      </c>
      <c r="K294" s="49" t="s">
        <v>119</v>
      </c>
      <c r="R294" s="49">
        <v>5904</v>
      </c>
      <c r="S294" s="49">
        <v>4596</v>
      </c>
      <c r="U294" s="49">
        <v>0</v>
      </c>
      <c r="V294" s="49">
        <v>0</v>
      </c>
      <c r="X294" s="49">
        <v>0</v>
      </c>
      <c r="Y294" s="49">
        <v>0</v>
      </c>
      <c r="AA294" s="49">
        <v>10500</v>
      </c>
      <c r="AC294" s="1">
        <f>IF(ISBLANK(education[[#This Row],[total_boys]]),SUM(education[[#This Row],[boys_0-5_reached]],education[[#This Row],[boys_6-12_reached]],education[[#This Row],[boys_13-18_reached]]),education[[#This Row],[total_boys]])</f>
        <v>5904</v>
      </c>
      <c r="AD294" s="1">
        <f>IF(ISBLANK(education[[#This Row],[total_girls]]),SUM(education[[#This Row],[girls_0-5_reached]],education[[#This Row],[girls_6-12_reached]],education[[#This Row],[girls_13-18_reached]]),education[[#This Row],[total_girls]])</f>
        <v>4596</v>
      </c>
      <c r="AE294" s="1">
        <f>IF(ISBLANK(education[[#This Row],[total_children]]),SUM(education[[#This Row],[calc_boys]],education[[#This Row],[calc_girls]]),education[[#This Row],[total_children]])</f>
        <v>10500</v>
      </c>
      <c r="AF294" s="1">
        <f>IF(ISBLANK(education[[#This Row],[total_pwd]]),SUM(education[[#This Row],[total_pwd_men]],education[[#This Row],[total_pwd_women]]),education[[#This Row],[total_pwd]])</f>
        <v>0</v>
      </c>
      <c r="AG294" s="1">
        <f>IF(ISBLANK(education[[#This Row],[total_adults]]),SUM(education[[#This Row],[total_men]],education[[#This Row],[total_women]]),education[[#This Row],[total_adults]])</f>
        <v>0</v>
      </c>
      <c r="AH294" s="1">
        <f>IF(ISBLANK(education[[#This Row],[total_beneficiaries_reached]]),SUM(education[[#This Row],[calc_children]],education[[#This Row],[calc_adults]]),education[[#This Row],[total_beneficiaries_reached]])</f>
        <v>10500</v>
      </c>
      <c r="AI294" s="49" t="str">
        <f ca="1">IF(B294="","",OFFSET(table_admin1[[#Headers],[ADM1_PT]],MATCH(B294,admin1,0),1))</f>
        <v>MZ11</v>
      </c>
      <c r="AJ294" s="49" t="str">
        <f t="shared" ca="1" si="10"/>
        <v>MZ1108</v>
      </c>
      <c r="AK294" s="49" t="str">
        <f t="shared" ca="1" si="11"/>
        <v>MZ110802</v>
      </c>
    </row>
    <row r="295" spans="1:37" x14ac:dyDescent="0.2">
      <c r="A295" s="58">
        <v>45352</v>
      </c>
      <c r="B295" s="49" t="s">
        <v>229</v>
      </c>
      <c r="C295" s="49" t="s">
        <v>729</v>
      </c>
      <c r="D295" s="49" t="s">
        <v>1155</v>
      </c>
      <c r="E295" s="49" t="s">
        <v>1499</v>
      </c>
      <c r="F295" s="49" t="s">
        <v>1207</v>
      </c>
      <c r="G295" s="49" t="s">
        <v>1224</v>
      </c>
      <c r="H295" s="49" t="s">
        <v>117</v>
      </c>
      <c r="I295" s="49" t="s">
        <v>118</v>
      </c>
      <c r="J295" s="49" t="s">
        <v>1335</v>
      </c>
      <c r="K295" s="49" t="s">
        <v>119</v>
      </c>
      <c r="R295" s="49">
        <v>5985</v>
      </c>
      <c r="S295" s="49">
        <v>4515</v>
      </c>
      <c r="U295" s="49">
        <v>0</v>
      </c>
      <c r="V295" s="49">
        <v>0</v>
      </c>
      <c r="X295" s="49">
        <v>0</v>
      </c>
      <c r="Y295" s="49">
        <v>0</v>
      </c>
      <c r="AA295" s="49">
        <v>10500</v>
      </c>
      <c r="AC295" s="1">
        <f>IF(ISBLANK(education[[#This Row],[total_boys]]),SUM(education[[#This Row],[boys_0-5_reached]],education[[#This Row],[boys_6-12_reached]],education[[#This Row],[boys_13-18_reached]]),education[[#This Row],[total_boys]])</f>
        <v>5985</v>
      </c>
      <c r="AD295" s="1">
        <f>IF(ISBLANK(education[[#This Row],[total_girls]]),SUM(education[[#This Row],[girls_0-5_reached]],education[[#This Row],[girls_6-12_reached]],education[[#This Row],[girls_13-18_reached]]),education[[#This Row],[total_girls]])</f>
        <v>4515</v>
      </c>
      <c r="AE295" s="1">
        <f>IF(ISBLANK(education[[#This Row],[total_children]]),SUM(education[[#This Row],[calc_boys]],education[[#This Row],[calc_girls]]),education[[#This Row],[total_children]])</f>
        <v>10500</v>
      </c>
      <c r="AF295" s="1">
        <f>IF(ISBLANK(education[[#This Row],[total_pwd]]),SUM(education[[#This Row],[total_pwd_men]],education[[#This Row],[total_pwd_women]]),education[[#This Row],[total_pwd]])</f>
        <v>0</v>
      </c>
      <c r="AG295" s="1">
        <f>IF(ISBLANK(education[[#This Row],[total_adults]]),SUM(education[[#This Row],[total_men]],education[[#This Row],[total_women]]),education[[#This Row],[total_adults]])</f>
        <v>0</v>
      </c>
      <c r="AH295" s="1">
        <f>IF(ISBLANK(education[[#This Row],[total_beneficiaries_reached]]),SUM(education[[#This Row],[calc_children]],education[[#This Row],[calc_adults]]),education[[#This Row],[total_beneficiaries_reached]])</f>
        <v>10500</v>
      </c>
      <c r="AI295" s="49" t="str">
        <f ca="1">IF(B295="","",OFFSET(table_admin1[[#Headers],[ADM1_PT]],MATCH(B295,admin1,0),1))</f>
        <v>MZ11</v>
      </c>
      <c r="AJ295" s="49" t="str">
        <f t="shared" ca="1" si="10"/>
        <v>MZ1111</v>
      </c>
      <c r="AK295" s="49" t="str">
        <f t="shared" ca="1" si="11"/>
        <v>MZ111101</v>
      </c>
    </row>
    <row r="296" spans="1:37" x14ac:dyDescent="0.2">
      <c r="A296" s="58">
        <v>45352</v>
      </c>
      <c r="B296" s="49" t="s">
        <v>229</v>
      </c>
      <c r="C296" s="49" t="s">
        <v>733</v>
      </c>
      <c r="D296" s="49" t="s">
        <v>733</v>
      </c>
      <c r="E296" s="49" t="s">
        <v>1500</v>
      </c>
      <c r="F296" s="49" t="s">
        <v>1207</v>
      </c>
      <c r="G296" s="49" t="s">
        <v>1224</v>
      </c>
      <c r="H296" s="49" t="s">
        <v>117</v>
      </c>
      <c r="I296" s="49" t="s">
        <v>118</v>
      </c>
      <c r="J296" s="49" t="s">
        <v>1335</v>
      </c>
      <c r="K296" s="49" t="s">
        <v>119</v>
      </c>
      <c r="R296" s="49">
        <v>5482</v>
      </c>
      <c r="S296" s="49">
        <v>4518</v>
      </c>
      <c r="U296" s="49">
        <v>0</v>
      </c>
      <c r="V296" s="49">
        <v>0</v>
      </c>
      <c r="X296" s="49">
        <v>0</v>
      </c>
      <c r="Y296" s="49">
        <v>0</v>
      </c>
      <c r="AA296" s="49">
        <v>10000</v>
      </c>
      <c r="AC296" s="1">
        <f>IF(ISBLANK(education[[#This Row],[total_boys]]),SUM(education[[#This Row],[boys_0-5_reached]],education[[#This Row],[boys_6-12_reached]],education[[#This Row],[boys_13-18_reached]]),education[[#This Row],[total_boys]])</f>
        <v>5482</v>
      </c>
      <c r="AD296" s="1">
        <f>IF(ISBLANK(education[[#This Row],[total_girls]]),SUM(education[[#This Row],[girls_0-5_reached]],education[[#This Row],[girls_6-12_reached]],education[[#This Row],[girls_13-18_reached]]),education[[#This Row],[total_girls]])</f>
        <v>4518</v>
      </c>
      <c r="AE296" s="1">
        <f>IF(ISBLANK(education[[#This Row],[total_children]]),SUM(education[[#This Row],[calc_boys]],education[[#This Row],[calc_girls]]),education[[#This Row],[total_children]])</f>
        <v>10000</v>
      </c>
      <c r="AF296" s="1">
        <f>IF(ISBLANK(education[[#This Row],[total_pwd]]),SUM(education[[#This Row],[total_pwd_men]],education[[#This Row],[total_pwd_women]]),education[[#This Row],[total_pwd]])</f>
        <v>0</v>
      </c>
      <c r="AG296" s="1">
        <f>IF(ISBLANK(education[[#This Row],[total_adults]]),SUM(education[[#This Row],[total_men]],education[[#This Row],[total_women]]),education[[#This Row],[total_adults]])</f>
        <v>0</v>
      </c>
      <c r="AH296" s="1">
        <f>IF(ISBLANK(education[[#This Row],[total_beneficiaries_reached]]),SUM(education[[#This Row],[calc_children]],education[[#This Row],[calc_adults]]),education[[#This Row],[total_beneficiaries_reached]])</f>
        <v>10000</v>
      </c>
      <c r="AI296" s="49" t="str">
        <f ca="1">IF(B296="","",OFFSET(table_admin1[[#Headers],[ADM1_PT]],MATCH(B296,admin1,0),1))</f>
        <v>MZ11</v>
      </c>
      <c r="AJ296" s="49" t="str">
        <f t="shared" ca="1" si="10"/>
        <v>MZ1112</v>
      </c>
      <c r="AK296" s="49" t="str">
        <f t="shared" ca="1" si="11"/>
        <v>MZ111201</v>
      </c>
    </row>
    <row r="297" spans="1:37" x14ac:dyDescent="0.2">
      <c r="A297" s="58">
        <v>45352</v>
      </c>
      <c r="B297" s="49" t="s">
        <v>229</v>
      </c>
      <c r="C297" s="49" t="s">
        <v>752</v>
      </c>
      <c r="D297" s="49" t="s">
        <v>752</v>
      </c>
      <c r="E297" s="49" t="s">
        <v>752</v>
      </c>
      <c r="F297" s="49" t="s">
        <v>1207</v>
      </c>
      <c r="G297" s="49" t="s">
        <v>1224</v>
      </c>
      <c r="H297" s="49" t="s">
        <v>117</v>
      </c>
      <c r="I297" s="49" t="s">
        <v>118</v>
      </c>
      <c r="J297" s="49" t="s">
        <v>1335</v>
      </c>
      <c r="K297" s="49" t="s">
        <v>119</v>
      </c>
      <c r="R297" s="49">
        <v>5985</v>
      </c>
      <c r="S297" s="49">
        <v>4515</v>
      </c>
      <c r="U297" s="49">
        <v>0</v>
      </c>
      <c r="V297" s="49">
        <v>0</v>
      </c>
      <c r="X297" s="49">
        <v>0</v>
      </c>
      <c r="Y297" s="49">
        <v>0</v>
      </c>
      <c r="AA297" s="49">
        <v>10500</v>
      </c>
      <c r="AC297" s="1">
        <f>IF(ISBLANK(education[[#This Row],[total_boys]]),SUM(education[[#This Row],[boys_0-5_reached]],education[[#This Row],[boys_6-12_reached]],education[[#This Row],[boys_13-18_reached]]),education[[#This Row],[total_boys]])</f>
        <v>5985</v>
      </c>
      <c r="AD297" s="1">
        <f>IF(ISBLANK(education[[#This Row],[total_girls]]),SUM(education[[#This Row],[girls_0-5_reached]],education[[#This Row],[girls_6-12_reached]],education[[#This Row],[girls_13-18_reached]]),education[[#This Row],[total_girls]])</f>
        <v>4515</v>
      </c>
      <c r="AE297" s="1">
        <f>IF(ISBLANK(education[[#This Row],[total_children]]),SUM(education[[#This Row],[calc_boys]],education[[#This Row],[calc_girls]]),education[[#This Row],[total_children]])</f>
        <v>10500</v>
      </c>
      <c r="AF297" s="1">
        <f>IF(ISBLANK(education[[#This Row],[total_pwd]]),SUM(education[[#This Row],[total_pwd_men]],education[[#This Row],[total_pwd_women]]),education[[#This Row],[total_pwd]])</f>
        <v>0</v>
      </c>
      <c r="AG297" s="1">
        <f>IF(ISBLANK(education[[#This Row],[total_adults]]),SUM(education[[#This Row],[total_men]],education[[#This Row],[total_women]]),education[[#This Row],[total_adults]])</f>
        <v>0</v>
      </c>
      <c r="AH297" s="1">
        <f>IF(ISBLANK(education[[#This Row],[total_beneficiaries_reached]]),SUM(education[[#This Row],[calc_children]],education[[#This Row],[calc_adults]]),education[[#This Row],[total_beneficiaries_reached]])</f>
        <v>10500</v>
      </c>
      <c r="AI297" s="49" t="str">
        <f ca="1">IF(B297="","",OFFSET(table_admin1[[#Headers],[ADM1_PT]],MATCH(B297,admin1,0),1))</f>
        <v>MZ11</v>
      </c>
      <c r="AJ297" s="49" t="str">
        <f t="shared" ca="1" si="10"/>
        <v>MZ1117</v>
      </c>
      <c r="AK297" s="49" t="str">
        <f t="shared" ca="1" si="11"/>
        <v>MZ111702</v>
      </c>
    </row>
    <row r="298" spans="1:37" x14ac:dyDescent="0.2">
      <c r="A298" s="58">
        <v>45352</v>
      </c>
      <c r="B298" s="49" t="s">
        <v>229</v>
      </c>
      <c r="C298" s="49" t="s">
        <v>764</v>
      </c>
      <c r="D298" s="49" t="s">
        <v>764</v>
      </c>
      <c r="E298" s="49" t="s">
        <v>764</v>
      </c>
      <c r="F298" s="49" t="s">
        <v>1207</v>
      </c>
      <c r="G298" s="49" t="s">
        <v>1224</v>
      </c>
      <c r="H298" s="49" t="s">
        <v>117</v>
      </c>
      <c r="I298" s="49" t="s">
        <v>118</v>
      </c>
      <c r="J298" s="49" t="s">
        <v>1335</v>
      </c>
      <c r="K298" s="49" t="s">
        <v>119</v>
      </c>
      <c r="R298" s="49">
        <v>6724</v>
      </c>
      <c r="S298" s="49">
        <v>6695</v>
      </c>
      <c r="U298" s="49">
        <v>0</v>
      </c>
      <c r="V298" s="49">
        <v>0</v>
      </c>
      <c r="X298" s="49">
        <v>0</v>
      </c>
      <c r="Y298" s="49">
        <v>0</v>
      </c>
      <c r="AA298" s="49">
        <v>13419</v>
      </c>
      <c r="AC298" s="1">
        <f>IF(ISBLANK(education[[#This Row],[total_boys]]),SUM(education[[#This Row],[boys_0-5_reached]],education[[#This Row],[boys_6-12_reached]],education[[#This Row],[boys_13-18_reached]]),education[[#This Row],[total_boys]])</f>
        <v>6724</v>
      </c>
      <c r="AD298" s="1">
        <f>IF(ISBLANK(education[[#This Row],[total_girls]]),SUM(education[[#This Row],[girls_0-5_reached]],education[[#This Row],[girls_6-12_reached]],education[[#This Row],[girls_13-18_reached]]),education[[#This Row],[total_girls]])</f>
        <v>6695</v>
      </c>
      <c r="AE298" s="1">
        <f>IF(ISBLANK(education[[#This Row],[total_children]]),SUM(education[[#This Row],[calc_boys]],education[[#This Row],[calc_girls]]),education[[#This Row],[total_children]])</f>
        <v>13419</v>
      </c>
      <c r="AF298" s="1">
        <f>IF(ISBLANK(education[[#This Row],[total_pwd]]),SUM(education[[#This Row],[total_pwd_men]],education[[#This Row],[total_pwd_women]]),education[[#This Row],[total_pwd]])</f>
        <v>0</v>
      </c>
      <c r="AG298" s="1">
        <f>IF(ISBLANK(education[[#This Row],[total_adults]]),SUM(education[[#This Row],[total_men]],education[[#This Row],[total_women]]),education[[#This Row],[total_adults]])</f>
        <v>0</v>
      </c>
      <c r="AH298" s="1">
        <f>IF(ISBLANK(education[[#This Row],[total_beneficiaries_reached]]),SUM(education[[#This Row],[calc_children]],education[[#This Row],[calc_adults]]),education[[#This Row],[total_beneficiaries_reached]])</f>
        <v>13419</v>
      </c>
      <c r="AI298" s="49" t="str">
        <f ca="1">IF(B298="","",OFFSET(table_admin1[[#Headers],[ADM1_PT]],MATCH(B298,admin1,0),1))</f>
        <v>MZ11</v>
      </c>
      <c r="AJ298" s="49" t="str">
        <f t="shared" ca="1" si="10"/>
        <v>MZ1120</v>
      </c>
      <c r="AK298" s="49" t="str">
        <f t="shared" ca="1" si="11"/>
        <v>MZ112002</v>
      </c>
    </row>
    <row r="299" spans="1:37" x14ac:dyDescent="0.2">
      <c r="A299" s="58">
        <v>45352</v>
      </c>
      <c r="B299" s="49" t="s">
        <v>229</v>
      </c>
      <c r="C299" s="49" t="s">
        <v>772</v>
      </c>
      <c r="D299" s="49" t="s">
        <v>772</v>
      </c>
      <c r="E299" s="49" t="s">
        <v>772</v>
      </c>
      <c r="F299" s="49" t="s">
        <v>1207</v>
      </c>
      <c r="G299" s="49" t="s">
        <v>1224</v>
      </c>
      <c r="H299" s="49" t="s">
        <v>117</v>
      </c>
      <c r="I299" s="49" t="s">
        <v>118</v>
      </c>
      <c r="J299" s="49" t="s">
        <v>1335</v>
      </c>
      <c r="K299" s="49" t="s">
        <v>119</v>
      </c>
      <c r="R299" s="49">
        <v>7453</v>
      </c>
      <c r="S299" s="49">
        <v>8547</v>
      </c>
      <c r="U299" s="49">
        <v>0</v>
      </c>
      <c r="V299" s="49">
        <v>0</v>
      </c>
      <c r="X299" s="49">
        <v>0</v>
      </c>
      <c r="Y299" s="49">
        <v>0</v>
      </c>
      <c r="AA299" s="49">
        <v>16000</v>
      </c>
      <c r="AC299" s="1">
        <f>IF(ISBLANK(education[[#This Row],[total_boys]]),SUM(education[[#This Row],[boys_0-5_reached]],education[[#This Row],[boys_6-12_reached]],education[[#This Row],[boys_13-18_reached]]),education[[#This Row],[total_boys]])</f>
        <v>7453</v>
      </c>
      <c r="AD299" s="1">
        <f>IF(ISBLANK(education[[#This Row],[total_girls]]),SUM(education[[#This Row],[girls_0-5_reached]],education[[#This Row],[girls_6-12_reached]],education[[#This Row],[girls_13-18_reached]]),education[[#This Row],[total_girls]])</f>
        <v>8547</v>
      </c>
      <c r="AE299" s="1">
        <f>IF(ISBLANK(education[[#This Row],[total_children]]),SUM(education[[#This Row],[calc_boys]],education[[#This Row],[calc_girls]]),education[[#This Row],[total_children]])</f>
        <v>16000</v>
      </c>
      <c r="AF299" s="1">
        <f>IF(ISBLANK(education[[#This Row],[total_pwd]]),SUM(education[[#This Row],[total_pwd_men]],education[[#This Row],[total_pwd_women]]),education[[#This Row],[total_pwd]])</f>
        <v>0</v>
      </c>
      <c r="AG299" s="1">
        <f>IF(ISBLANK(education[[#This Row],[total_adults]]),SUM(education[[#This Row],[total_men]],education[[#This Row],[total_women]]),education[[#This Row],[total_adults]])</f>
        <v>0</v>
      </c>
      <c r="AH299" s="1">
        <f>IF(ISBLANK(education[[#This Row],[total_beneficiaries_reached]]),SUM(education[[#This Row],[calc_children]],education[[#This Row],[calc_adults]]),education[[#This Row],[total_beneficiaries_reached]])</f>
        <v>16000</v>
      </c>
      <c r="AI299" s="49" t="str">
        <f ca="1">IF(B299="","",OFFSET(table_admin1[[#Headers],[ADM1_PT]],MATCH(B299,admin1,0),1))</f>
        <v>MZ11</v>
      </c>
      <c r="AJ299" s="49" t="str">
        <f t="shared" ca="1" si="10"/>
        <v>MZ1122</v>
      </c>
      <c r="AK299" s="49" t="str">
        <f t="shared" ca="1" si="11"/>
        <v>MZ112201</v>
      </c>
    </row>
    <row r="300" spans="1:37" x14ac:dyDescent="0.2">
      <c r="AC300" s="1">
        <f>IF(ISBLANK(education[[#This Row],[total_boys]]),SUM(education[[#This Row],[boys_0-5_reached]],education[[#This Row],[boys_6-12_reached]],education[[#This Row],[boys_13-18_reached]]),education[[#This Row],[total_boys]])</f>
        <v>0</v>
      </c>
      <c r="AD300" s="1">
        <f>IF(ISBLANK(education[[#This Row],[total_girls]]),SUM(education[[#This Row],[girls_0-5_reached]],education[[#This Row],[girls_6-12_reached]],education[[#This Row],[girls_13-18_reached]]),education[[#This Row],[total_girls]])</f>
        <v>0</v>
      </c>
      <c r="AE300" s="1">
        <f>IF(ISBLANK(education[[#This Row],[total_children]]),SUM(education[[#This Row],[calc_boys]],education[[#This Row],[calc_girls]]),education[[#This Row],[total_children]])</f>
        <v>0</v>
      </c>
      <c r="AF300" s="1">
        <f>IF(ISBLANK(education[[#This Row],[total_pwd]]),SUM(education[[#This Row],[total_pwd_men]],education[[#This Row],[total_pwd_women]]),education[[#This Row],[total_pwd]])</f>
        <v>0</v>
      </c>
      <c r="AG300" s="1">
        <f>IF(ISBLANK(education[[#This Row],[total_adults]]),SUM(education[[#This Row],[total_men]],education[[#This Row],[total_women]]),education[[#This Row],[total_adults]])</f>
        <v>0</v>
      </c>
      <c r="AH300" s="1">
        <f>IF(ISBLANK(education[[#This Row],[total_beneficiaries_reached]]),SUM(education[[#This Row],[calc_children]],education[[#This Row],[calc_adults]]),education[[#This Row],[total_beneficiaries_reached]])</f>
        <v>0</v>
      </c>
      <c r="AI300" s="49" t="str">
        <f ca="1">IF(B300="","",OFFSET(table_admin1[[#Headers],[ADM1_PT]],MATCH(B300,admin1,0),1))</f>
        <v/>
      </c>
      <c r="AJ300" s="49" t="str">
        <f t="shared" ca="1" si="10"/>
        <v/>
      </c>
      <c r="AK300" s="49" t="str">
        <f t="shared" ca="1" si="11"/>
        <v/>
      </c>
    </row>
    <row r="301" spans="1:37" x14ac:dyDescent="0.2">
      <c r="AC301" s="1">
        <f>IF(ISBLANK(education[[#This Row],[total_boys]]),SUM(education[[#This Row],[boys_0-5_reached]],education[[#This Row],[boys_6-12_reached]],education[[#This Row],[boys_13-18_reached]]),education[[#This Row],[total_boys]])</f>
        <v>0</v>
      </c>
      <c r="AD301" s="1">
        <f>IF(ISBLANK(education[[#This Row],[total_girls]]),SUM(education[[#This Row],[girls_0-5_reached]],education[[#This Row],[girls_6-12_reached]],education[[#This Row],[girls_13-18_reached]]),education[[#This Row],[total_girls]])</f>
        <v>0</v>
      </c>
      <c r="AE301" s="1">
        <f>IF(ISBLANK(education[[#This Row],[total_children]]),SUM(education[[#This Row],[calc_boys]],education[[#This Row],[calc_girls]]),education[[#This Row],[total_children]])</f>
        <v>0</v>
      </c>
      <c r="AF301" s="1">
        <f>IF(ISBLANK(education[[#This Row],[total_pwd]]),SUM(education[[#This Row],[total_pwd_men]],education[[#This Row],[total_pwd_women]]),education[[#This Row],[total_pwd]])</f>
        <v>0</v>
      </c>
      <c r="AG301" s="1">
        <f>IF(ISBLANK(education[[#This Row],[total_adults]]),SUM(education[[#This Row],[total_men]],education[[#This Row],[total_women]]),education[[#This Row],[total_adults]])</f>
        <v>0</v>
      </c>
      <c r="AH301" s="1">
        <f>IF(ISBLANK(education[[#This Row],[total_beneficiaries_reached]]),SUM(education[[#This Row],[calc_children]],education[[#This Row],[calc_adults]]),education[[#This Row],[total_beneficiaries_reached]])</f>
        <v>0</v>
      </c>
      <c r="AI301" s="49" t="str">
        <f ca="1">IF(B301="","",OFFSET(table_admin1[[#Headers],[ADM1_PT]],MATCH(B301,admin1,0),1))</f>
        <v/>
      </c>
      <c r="AJ301" s="49" t="str">
        <f t="shared" ca="1" si="10"/>
        <v/>
      </c>
      <c r="AK301" s="49" t="str">
        <f t="shared" ca="1" si="11"/>
        <v/>
      </c>
    </row>
    <row r="302" spans="1:37" x14ac:dyDescent="0.2">
      <c r="AC302" s="1">
        <f>IF(ISBLANK(education[[#This Row],[total_boys]]),SUM(education[[#This Row],[boys_0-5_reached]],education[[#This Row],[boys_6-12_reached]],education[[#This Row],[boys_13-18_reached]]),education[[#This Row],[total_boys]])</f>
        <v>0</v>
      </c>
      <c r="AD302" s="1">
        <f>IF(ISBLANK(education[[#This Row],[total_girls]]),SUM(education[[#This Row],[girls_0-5_reached]],education[[#This Row],[girls_6-12_reached]],education[[#This Row],[girls_13-18_reached]]),education[[#This Row],[total_girls]])</f>
        <v>0</v>
      </c>
      <c r="AE302" s="1">
        <f>IF(ISBLANK(education[[#This Row],[total_children]]),SUM(education[[#This Row],[calc_boys]],education[[#This Row],[calc_girls]]),education[[#This Row],[total_children]])</f>
        <v>0</v>
      </c>
      <c r="AF302" s="1">
        <f>IF(ISBLANK(education[[#This Row],[total_pwd]]),SUM(education[[#This Row],[total_pwd_men]],education[[#This Row],[total_pwd_women]]),education[[#This Row],[total_pwd]])</f>
        <v>0</v>
      </c>
      <c r="AG302" s="1">
        <f>IF(ISBLANK(education[[#This Row],[total_adults]]),SUM(education[[#This Row],[total_men]],education[[#This Row],[total_women]]),education[[#This Row],[total_adults]])</f>
        <v>0</v>
      </c>
      <c r="AH302" s="1">
        <f>IF(ISBLANK(education[[#This Row],[total_beneficiaries_reached]]),SUM(education[[#This Row],[calc_children]],education[[#This Row],[calc_adults]]),education[[#This Row],[total_beneficiaries_reached]])</f>
        <v>0</v>
      </c>
      <c r="AI302" s="49" t="str">
        <f ca="1">IF(B302="","",OFFSET(table_admin1[[#Headers],[ADM1_PT]],MATCH(B302,admin1,0),1))</f>
        <v/>
      </c>
      <c r="AJ302" s="49" t="str">
        <f t="shared" ca="1" si="10"/>
        <v/>
      </c>
      <c r="AK302" s="49" t="str">
        <f t="shared" ca="1" si="11"/>
        <v/>
      </c>
    </row>
    <row r="303" spans="1:37" x14ac:dyDescent="0.2">
      <c r="AC303" s="1">
        <f>IF(ISBLANK(education[[#This Row],[total_boys]]),SUM(education[[#This Row],[boys_0-5_reached]],education[[#This Row],[boys_6-12_reached]],education[[#This Row],[boys_13-18_reached]]),education[[#This Row],[total_boys]])</f>
        <v>0</v>
      </c>
      <c r="AD303" s="1">
        <f>IF(ISBLANK(education[[#This Row],[total_girls]]),SUM(education[[#This Row],[girls_0-5_reached]],education[[#This Row],[girls_6-12_reached]],education[[#This Row],[girls_13-18_reached]]),education[[#This Row],[total_girls]])</f>
        <v>0</v>
      </c>
      <c r="AE303" s="1">
        <f>IF(ISBLANK(education[[#This Row],[total_children]]),SUM(education[[#This Row],[calc_boys]],education[[#This Row],[calc_girls]]),education[[#This Row],[total_children]])</f>
        <v>0</v>
      </c>
      <c r="AF303" s="1">
        <f>IF(ISBLANK(education[[#This Row],[total_pwd]]),SUM(education[[#This Row],[total_pwd_men]],education[[#This Row],[total_pwd_women]]),education[[#This Row],[total_pwd]])</f>
        <v>0</v>
      </c>
      <c r="AG303" s="1">
        <f>IF(ISBLANK(education[[#This Row],[total_adults]]),SUM(education[[#This Row],[total_men]],education[[#This Row],[total_women]]),education[[#This Row],[total_adults]])</f>
        <v>0</v>
      </c>
      <c r="AH303" s="1">
        <f>IF(ISBLANK(education[[#This Row],[total_beneficiaries_reached]]),SUM(education[[#This Row],[calc_children]],education[[#This Row],[calc_adults]]),education[[#This Row],[total_beneficiaries_reached]])</f>
        <v>0</v>
      </c>
      <c r="AI303" s="49" t="str">
        <f ca="1">IF(B303="","",OFFSET(table_admin1[[#Headers],[ADM1_PT]],MATCH(B303,admin1,0),1))</f>
        <v/>
      </c>
      <c r="AJ303" s="49" t="str">
        <f t="shared" ca="1" si="10"/>
        <v/>
      </c>
      <c r="AK303" s="49" t="str">
        <f t="shared" ca="1" si="11"/>
        <v/>
      </c>
    </row>
    <row r="304" spans="1:37" x14ac:dyDescent="0.2">
      <c r="AC304" s="1">
        <f>IF(ISBLANK(education[[#This Row],[total_boys]]),SUM(education[[#This Row],[boys_0-5_reached]],education[[#This Row],[boys_6-12_reached]],education[[#This Row],[boys_13-18_reached]]),education[[#This Row],[total_boys]])</f>
        <v>0</v>
      </c>
      <c r="AD304" s="1">
        <f>IF(ISBLANK(education[[#This Row],[total_girls]]),SUM(education[[#This Row],[girls_0-5_reached]],education[[#This Row],[girls_6-12_reached]],education[[#This Row],[girls_13-18_reached]]),education[[#This Row],[total_girls]])</f>
        <v>0</v>
      </c>
      <c r="AE304" s="1">
        <f>IF(ISBLANK(education[[#This Row],[total_children]]),SUM(education[[#This Row],[calc_boys]],education[[#This Row],[calc_girls]]),education[[#This Row],[total_children]])</f>
        <v>0</v>
      </c>
      <c r="AF304" s="1">
        <f>IF(ISBLANK(education[[#This Row],[total_pwd]]),SUM(education[[#This Row],[total_pwd_men]],education[[#This Row],[total_pwd_women]]),education[[#This Row],[total_pwd]])</f>
        <v>0</v>
      </c>
      <c r="AG304" s="1">
        <f>IF(ISBLANK(education[[#This Row],[total_adults]]),SUM(education[[#This Row],[total_men]],education[[#This Row],[total_women]]),education[[#This Row],[total_adults]])</f>
        <v>0</v>
      </c>
      <c r="AH304" s="1">
        <f>IF(ISBLANK(education[[#This Row],[total_beneficiaries_reached]]),SUM(education[[#This Row],[calc_children]],education[[#This Row],[calc_adults]]),education[[#This Row],[total_beneficiaries_reached]])</f>
        <v>0</v>
      </c>
      <c r="AI304" s="49" t="str">
        <f ca="1">IF(B304="","",OFFSET(table_admin1[[#Headers],[ADM1_PT]],MATCH(B304,admin1,0),1))</f>
        <v/>
      </c>
      <c r="AJ304" s="49" t="str">
        <f t="shared" ca="1" si="10"/>
        <v/>
      </c>
      <c r="AK304" s="49" t="str">
        <f t="shared" ca="1" si="11"/>
        <v/>
      </c>
    </row>
    <row r="305" spans="29:37" x14ac:dyDescent="0.2">
      <c r="AC305" s="1">
        <f>IF(ISBLANK(education[[#This Row],[total_boys]]),SUM(education[[#This Row],[boys_0-5_reached]],education[[#This Row],[boys_6-12_reached]],education[[#This Row],[boys_13-18_reached]]),education[[#This Row],[total_boys]])</f>
        <v>0</v>
      </c>
      <c r="AD305" s="1">
        <f>IF(ISBLANK(education[[#This Row],[total_girls]]),SUM(education[[#This Row],[girls_0-5_reached]],education[[#This Row],[girls_6-12_reached]],education[[#This Row],[girls_13-18_reached]]),education[[#This Row],[total_girls]])</f>
        <v>0</v>
      </c>
      <c r="AE305" s="1">
        <f>IF(ISBLANK(education[[#This Row],[total_children]]),SUM(education[[#This Row],[calc_boys]],education[[#This Row],[calc_girls]]),education[[#This Row],[total_children]])</f>
        <v>0</v>
      </c>
      <c r="AF305" s="1">
        <f>IF(ISBLANK(education[[#This Row],[total_pwd]]),SUM(education[[#This Row],[total_pwd_men]],education[[#This Row],[total_pwd_women]]),education[[#This Row],[total_pwd]])</f>
        <v>0</v>
      </c>
      <c r="AG305" s="1">
        <f>IF(ISBLANK(education[[#This Row],[total_adults]]),SUM(education[[#This Row],[total_men]],education[[#This Row],[total_women]]),education[[#This Row],[total_adults]])</f>
        <v>0</v>
      </c>
      <c r="AH305" s="1">
        <f>IF(ISBLANK(education[[#This Row],[total_beneficiaries_reached]]),SUM(education[[#This Row],[calc_children]],education[[#This Row],[calc_adults]]),education[[#This Row],[total_beneficiaries_reached]])</f>
        <v>0</v>
      </c>
      <c r="AI305" s="49" t="str">
        <f ca="1">IF(B305="","",OFFSET(table_admin1[[#Headers],[ADM1_PT]],MATCH(B305,admin1,0),1))</f>
        <v/>
      </c>
      <c r="AJ305" s="49" t="str">
        <f t="shared" ca="1" si="10"/>
        <v/>
      </c>
      <c r="AK305" s="49" t="str">
        <f t="shared" ca="1" si="11"/>
        <v/>
      </c>
    </row>
    <row r="306" spans="29:37" x14ac:dyDescent="0.2">
      <c r="AC306" s="1">
        <f>IF(ISBLANK(education[[#This Row],[total_boys]]),SUM(education[[#This Row],[boys_0-5_reached]],education[[#This Row],[boys_6-12_reached]],education[[#This Row],[boys_13-18_reached]]),education[[#This Row],[total_boys]])</f>
        <v>0</v>
      </c>
      <c r="AD306" s="1">
        <f>IF(ISBLANK(education[[#This Row],[total_girls]]),SUM(education[[#This Row],[girls_0-5_reached]],education[[#This Row],[girls_6-12_reached]],education[[#This Row],[girls_13-18_reached]]),education[[#This Row],[total_girls]])</f>
        <v>0</v>
      </c>
      <c r="AE306" s="1">
        <f>IF(ISBLANK(education[[#This Row],[total_children]]),SUM(education[[#This Row],[calc_boys]],education[[#This Row],[calc_girls]]),education[[#This Row],[total_children]])</f>
        <v>0</v>
      </c>
      <c r="AF306" s="1">
        <f>IF(ISBLANK(education[[#This Row],[total_pwd]]),SUM(education[[#This Row],[total_pwd_men]],education[[#This Row],[total_pwd_women]]),education[[#This Row],[total_pwd]])</f>
        <v>0</v>
      </c>
      <c r="AG306" s="1">
        <f>IF(ISBLANK(education[[#This Row],[total_adults]]),SUM(education[[#This Row],[total_men]],education[[#This Row],[total_women]]),education[[#This Row],[total_adults]])</f>
        <v>0</v>
      </c>
      <c r="AH306" s="1">
        <f>IF(ISBLANK(education[[#This Row],[total_beneficiaries_reached]]),SUM(education[[#This Row],[calc_children]],education[[#This Row],[calc_adults]]),education[[#This Row],[total_beneficiaries_reached]])</f>
        <v>0</v>
      </c>
      <c r="AI306" s="49" t="str">
        <f ca="1">IF(B306="","",OFFSET(table_admin1[[#Headers],[ADM1_PT]],MATCH(B306,admin1,0),1))</f>
        <v/>
      </c>
      <c r="AJ306" s="49" t="str">
        <f t="shared" ca="1" si="10"/>
        <v/>
      </c>
      <c r="AK306" s="49" t="str">
        <f t="shared" ca="1" si="11"/>
        <v/>
      </c>
    </row>
    <row r="307" spans="29:37" x14ac:dyDescent="0.2">
      <c r="AC307" s="1">
        <f>IF(ISBLANK(education[[#This Row],[total_boys]]),SUM(education[[#This Row],[boys_0-5_reached]],education[[#This Row],[boys_6-12_reached]],education[[#This Row],[boys_13-18_reached]]),education[[#This Row],[total_boys]])</f>
        <v>0</v>
      </c>
      <c r="AD307" s="1">
        <f>IF(ISBLANK(education[[#This Row],[total_girls]]),SUM(education[[#This Row],[girls_0-5_reached]],education[[#This Row],[girls_6-12_reached]],education[[#This Row],[girls_13-18_reached]]),education[[#This Row],[total_girls]])</f>
        <v>0</v>
      </c>
      <c r="AE307" s="1">
        <f>IF(ISBLANK(education[[#This Row],[total_children]]),SUM(education[[#This Row],[calc_boys]],education[[#This Row],[calc_girls]]),education[[#This Row],[total_children]])</f>
        <v>0</v>
      </c>
      <c r="AF307" s="1">
        <f>IF(ISBLANK(education[[#This Row],[total_pwd]]),SUM(education[[#This Row],[total_pwd_men]],education[[#This Row],[total_pwd_women]]),education[[#This Row],[total_pwd]])</f>
        <v>0</v>
      </c>
      <c r="AG307" s="1">
        <f>IF(ISBLANK(education[[#This Row],[total_adults]]),SUM(education[[#This Row],[total_men]],education[[#This Row],[total_women]]),education[[#This Row],[total_adults]])</f>
        <v>0</v>
      </c>
      <c r="AH307" s="1">
        <f>IF(ISBLANK(education[[#This Row],[total_beneficiaries_reached]]),SUM(education[[#This Row],[calc_children]],education[[#This Row],[calc_adults]]),education[[#This Row],[total_beneficiaries_reached]])</f>
        <v>0</v>
      </c>
      <c r="AI307" s="49" t="str">
        <f ca="1">IF(B307="","",OFFSET(table_admin1[[#Headers],[ADM1_PT]],MATCH(B307,admin1,0),1))</f>
        <v/>
      </c>
      <c r="AJ307" s="49" t="str">
        <f t="shared" ca="1" si="10"/>
        <v/>
      </c>
      <c r="AK307" s="49" t="str">
        <f t="shared" ca="1" si="11"/>
        <v/>
      </c>
    </row>
    <row r="308" spans="29:37" x14ac:dyDescent="0.2">
      <c r="AC308" s="1">
        <f>IF(ISBLANK(education[[#This Row],[total_boys]]),SUM(education[[#This Row],[boys_0-5_reached]],education[[#This Row],[boys_6-12_reached]],education[[#This Row],[boys_13-18_reached]]),education[[#This Row],[total_boys]])</f>
        <v>0</v>
      </c>
      <c r="AD308" s="1">
        <f>IF(ISBLANK(education[[#This Row],[total_girls]]),SUM(education[[#This Row],[girls_0-5_reached]],education[[#This Row],[girls_6-12_reached]],education[[#This Row],[girls_13-18_reached]]),education[[#This Row],[total_girls]])</f>
        <v>0</v>
      </c>
      <c r="AE308" s="1">
        <f>IF(ISBLANK(education[[#This Row],[total_children]]),SUM(education[[#This Row],[calc_boys]],education[[#This Row],[calc_girls]]),education[[#This Row],[total_children]])</f>
        <v>0</v>
      </c>
      <c r="AF308" s="1">
        <f>IF(ISBLANK(education[[#This Row],[total_pwd]]),SUM(education[[#This Row],[total_pwd_men]],education[[#This Row],[total_pwd_women]]),education[[#This Row],[total_pwd]])</f>
        <v>0</v>
      </c>
      <c r="AG308" s="1">
        <f>IF(ISBLANK(education[[#This Row],[total_adults]]),SUM(education[[#This Row],[total_men]],education[[#This Row],[total_women]]),education[[#This Row],[total_adults]])</f>
        <v>0</v>
      </c>
      <c r="AH308" s="1">
        <f>IF(ISBLANK(education[[#This Row],[total_beneficiaries_reached]]),SUM(education[[#This Row],[calc_children]],education[[#This Row],[calc_adults]]),education[[#This Row],[total_beneficiaries_reached]])</f>
        <v>0</v>
      </c>
      <c r="AI308" s="49" t="str">
        <f ca="1">IF(B308="","",OFFSET(table_admin1[[#Headers],[ADM1_PT]],MATCH(B308,admin1,0),1))</f>
        <v/>
      </c>
      <c r="AJ308" s="49" t="str">
        <f t="shared" ca="1" si="10"/>
        <v/>
      </c>
      <c r="AK308" s="49" t="str">
        <f t="shared" ca="1" si="11"/>
        <v/>
      </c>
    </row>
    <row r="309" spans="29:37" x14ac:dyDescent="0.2">
      <c r="AC309" s="1">
        <f>IF(ISBLANK(education[[#This Row],[total_boys]]),SUM(education[[#This Row],[boys_0-5_reached]],education[[#This Row],[boys_6-12_reached]],education[[#This Row],[boys_13-18_reached]]),education[[#This Row],[total_boys]])</f>
        <v>0</v>
      </c>
      <c r="AD309" s="1">
        <f>IF(ISBLANK(education[[#This Row],[total_girls]]),SUM(education[[#This Row],[girls_0-5_reached]],education[[#This Row],[girls_6-12_reached]],education[[#This Row],[girls_13-18_reached]]),education[[#This Row],[total_girls]])</f>
        <v>0</v>
      </c>
      <c r="AE309" s="1">
        <f>IF(ISBLANK(education[[#This Row],[total_children]]),SUM(education[[#This Row],[calc_boys]],education[[#This Row],[calc_girls]]),education[[#This Row],[total_children]])</f>
        <v>0</v>
      </c>
      <c r="AF309" s="1">
        <f>IF(ISBLANK(education[[#This Row],[total_pwd]]),SUM(education[[#This Row],[total_pwd_men]],education[[#This Row],[total_pwd_women]]),education[[#This Row],[total_pwd]])</f>
        <v>0</v>
      </c>
      <c r="AG309" s="1">
        <f>IF(ISBLANK(education[[#This Row],[total_adults]]),SUM(education[[#This Row],[total_men]],education[[#This Row],[total_women]]),education[[#This Row],[total_adults]])</f>
        <v>0</v>
      </c>
      <c r="AH309" s="1">
        <f>IF(ISBLANK(education[[#This Row],[total_beneficiaries_reached]]),SUM(education[[#This Row],[calc_children]],education[[#This Row],[calc_adults]]),education[[#This Row],[total_beneficiaries_reached]])</f>
        <v>0</v>
      </c>
      <c r="AI309" s="49" t="str">
        <f ca="1">IF(B309="","",OFFSET(table_admin1[[#Headers],[ADM1_PT]],MATCH(B309,admin1,0),1))</f>
        <v/>
      </c>
      <c r="AJ309" s="49" t="str">
        <f t="shared" ca="1" si="10"/>
        <v/>
      </c>
      <c r="AK309" s="49" t="str">
        <f t="shared" ca="1" si="11"/>
        <v/>
      </c>
    </row>
    <row r="310" spans="29:37" x14ac:dyDescent="0.2">
      <c r="AC310" s="1">
        <f>IF(ISBLANK(education[[#This Row],[total_boys]]),SUM(education[[#This Row],[boys_0-5_reached]],education[[#This Row],[boys_6-12_reached]],education[[#This Row],[boys_13-18_reached]]),education[[#This Row],[total_boys]])</f>
        <v>0</v>
      </c>
      <c r="AD310" s="1">
        <f>IF(ISBLANK(education[[#This Row],[total_girls]]),SUM(education[[#This Row],[girls_0-5_reached]],education[[#This Row],[girls_6-12_reached]],education[[#This Row],[girls_13-18_reached]]),education[[#This Row],[total_girls]])</f>
        <v>0</v>
      </c>
      <c r="AE310" s="1">
        <f>IF(ISBLANK(education[[#This Row],[total_children]]),SUM(education[[#This Row],[calc_boys]],education[[#This Row],[calc_girls]]),education[[#This Row],[total_children]])</f>
        <v>0</v>
      </c>
      <c r="AF310" s="1">
        <f>IF(ISBLANK(education[[#This Row],[total_pwd]]),SUM(education[[#This Row],[total_pwd_men]],education[[#This Row],[total_pwd_women]]),education[[#This Row],[total_pwd]])</f>
        <v>0</v>
      </c>
      <c r="AG310" s="1">
        <f>IF(ISBLANK(education[[#This Row],[total_adults]]),SUM(education[[#This Row],[total_men]],education[[#This Row],[total_women]]),education[[#This Row],[total_adults]])</f>
        <v>0</v>
      </c>
      <c r="AH310" s="1">
        <f>IF(ISBLANK(education[[#This Row],[total_beneficiaries_reached]]),SUM(education[[#This Row],[calc_children]],education[[#This Row],[calc_adults]]),education[[#This Row],[total_beneficiaries_reached]])</f>
        <v>0</v>
      </c>
      <c r="AI310" s="49" t="str">
        <f ca="1">IF(B310="","",OFFSET(table_admin1[[#Headers],[ADM1_PT]],MATCH(B310,admin1,0),1))</f>
        <v/>
      </c>
      <c r="AJ310" s="49" t="str">
        <f t="shared" ca="1" si="10"/>
        <v/>
      </c>
      <c r="AK310" s="49" t="str">
        <f t="shared" ca="1" si="11"/>
        <v/>
      </c>
    </row>
    <row r="311" spans="29:37" x14ac:dyDescent="0.2">
      <c r="AC311" s="1">
        <f>IF(ISBLANK(education[[#This Row],[total_boys]]),SUM(education[[#This Row],[boys_0-5_reached]],education[[#This Row],[boys_6-12_reached]],education[[#This Row],[boys_13-18_reached]]),education[[#This Row],[total_boys]])</f>
        <v>0</v>
      </c>
      <c r="AD311" s="1">
        <f>IF(ISBLANK(education[[#This Row],[total_girls]]),SUM(education[[#This Row],[girls_0-5_reached]],education[[#This Row],[girls_6-12_reached]],education[[#This Row],[girls_13-18_reached]]),education[[#This Row],[total_girls]])</f>
        <v>0</v>
      </c>
      <c r="AE311" s="1">
        <f>IF(ISBLANK(education[[#This Row],[total_children]]),SUM(education[[#This Row],[calc_boys]],education[[#This Row],[calc_girls]]),education[[#This Row],[total_children]])</f>
        <v>0</v>
      </c>
      <c r="AF311" s="1">
        <f>IF(ISBLANK(education[[#This Row],[total_pwd]]),SUM(education[[#This Row],[total_pwd_men]],education[[#This Row],[total_pwd_women]]),education[[#This Row],[total_pwd]])</f>
        <v>0</v>
      </c>
      <c r="AG311" s="1">
        <f>IF(ISBLANK(education[[#This Row],[total_adults]]),SUM(education[[#This Row],[total_men]],education[[#This Row],[total_women]]),education[[#This Row],[total_adults]])</f>
        <v>0</v>
      </c>
      <c r="AH311" s="1">
        <f>IF(ISBLANK(education[[#This Row],[total_beneficiaries_reached]]),SUM(education[[#This Row],[calc_children]],education[[#This Row],[calc_adults]]),education[[#This Row],[total_beneficiaries_reached]])</f>
        <v>0</v>
      </c>
      <c r="AI311" s="49" t="str">
        <f ca="1">IF(B311="","",OFFSET(table_admin1[[#Headers],[ADM1_PT]],MATCH(B311,admin1,0),1))</f>
        <v/>
      </c>
      <c r="AJ311" s="49" t="str">
        <f t="shared" ca="1" si="10"/>
        <v/>
      </c>
      <c r="AK311" s="49" t="str">
        <f t="shared" ca="1" si="11"/>
        <v/>
      </c>
    </row>
    <row r="312" spans="29:37" x14ac:dyDescent="0.2">
      <c r="AC312" s="1">
        <f>IF(ISBLANK(education[[#This Row],[total_boys]]),SUM(education[[#This Row],[boys_0-5_reached]],education[[#This Row],[boys_6-12_reached]],education[[#This Row],[boys_13-18_reached]]),education[[#This Row],[total_boys]])</f>
        <v>0</v>
      </c>
      <c r="AD312" s="1">
        <f>IF(ISBLANK(education[[#This Row],[total_girls]]),SUM(education[[#This Row],[girls_0-5_reached]],education[[#This Row],[girls_6-12_reached]],education[[#This Row],[girls_13-18_reached]]),education[[#This Row],[total_girls]])</f>
        <v>0</v>
      </c>
      <c r="AE312" s="1">
        <f>IF(ISBLANK(education[[#This Row],[total_children]]),SUM(education[[#This Row],[calc_boys]],education[[#This Row],[calc_girls]]),education[[#This Row],[total_children]])</f>
        <v>0</v>
      </c>
      <c r="AF312" s="1">
        <f>IF(ISBLANK(education[[#This Row],[total_pwd]]),SUM(education[[#This Row],[total_pwd_men]],education[[#This Row],[total_pwd_women]]),education[[#This Row],[total_pwd]])</f>
        <v>0</v>
      </c>
      <c r="AG312" s="1">
        <f>IF(ISBLANK(education[[#This Row],[total_adults]]),SUM(education[[#This Row],[total_men]],education[[#This Row],[total_women]]),education[[#This Row],[total_adults]])</f>
        <v>0</v>
      </c>
      <c r="AH312" s="1">
        <f>IF(ISBLANK(education[[#This Row],[total_beneficiaries_reached]]),SUM(education[[#This Row],[calc_children]],education[[#This Row],[calc_adults]]),education[[#This Row],[total_beneficiaries_reached]])</f>
        <v>0</v>
      </c>
      <c r="AI312" s="49" t="str">
        <f ca="1">IF(B312="","",OFFSET(table_admin1[[#Headers],[ADM1_PT]],MATCH(B312,admin1,0),1))</f>
        <v/>
      </c>
      <c r="AJ312" s="49" t="str">
        <f t="shared" ca="1" si="10"/>
        <v/>
      </c>
      <c r="AK312" s="49" t="str">
        <f t="shared" ca="1" si="11"/>
        <v/>
      </c>
    </row>
    <row r="313" spans="29:37" x14ac:dyDescent="0.2">
      <c r="AC313" s="1">
        <f>IF(ISBLANK(education[[#This Row],[total_boys]]),SUM(education[[#This Row],[boys_0-5_reached]],education[[#This Row],[boys_6-12_reached]],education[[#This Row],[boys_13-18_reached]]),education[[#This Row],[total_boys]])</f>
        <v>0</v>
      </c>
      <c r="AD313" s="1">
        <f>IF(ISBLANK(education[[#This Row],[total_girls]]),SUM(education[[#This Row],[girls_0-5_reached]],education[[#This Row],[girls_6-12_reached]],education[[#This Row],[girls_13-18_reached]]),education[[#This Row],[total_girls]])</f>
        <v>0</v>
      </c>
      <c r="AE313" s="1">
        <f>IF(ISBLANK(education[[#This Row],[total_children]]),SUM(education[[#This Row],[calc_boys]],education[[#This Row],[calc_girls]]),education[[#This Row],[total_children]])</f>
        <v>0</v>
      </c>
      <c r="AF313" s="1">
        <f>IF(ISBLANK(education[[#This Row],[total_pwd]]),SUM(education[[#This Row],[total_pwd_men]],education[[#This Row],[total_pwd_women]]),education[[#This Row],[total_pwd]])</f>
        <v>0</v>
      </c>
      <c r="AG313" s="1">
        <f>IF(ISBLANK(education[[#This Row],[total_adults]]),SUM(education[[#This Row],[total_men]],education[[#This Row],[total_women]]),education[[#This Row],[total_adults]])</f>
        <v>0</v>
      </c>
      <c r="AH313" s="1">
        <f>IF(ISBLANK(education[[#This Row],[total_beneficiaries_reached]]),SUM(education[[#This Row],[calc_children]],education[[#This Row],[calc_adults]]),education[[#This Row],[total_beneficiaries_reached]])</f>
        <v>0</v>
      </c>
      <c r="AI313" s="49" t="str">
        <f ca="1">IF(B313="","",OFFSET(table_admin1[[#Headers],[ADM1_PT]],MATCH(B313,admin1,0),1))</f>
        <v/>
      </c>
      <c r="AJ313" s="49" t="str">
        <f t="shared" ca="1" si="10"/>
        <v/>
      </c>
      <c r="AK313" s="49" t="str">
        <f t="shared" ca="1" si="11"/>
        <v/>
      </c>
    </row>
    <row r="314" spans="29:37" x14ac:dyDescent="0.2">
      <c r="AC314" s="1">
        <f>IF(ISBLANK(education[[#This Row],[total_boys]]),SUM(education[[#This Row],[boys_0-5_reached]],education[[#This Row],[boys_6-12_reached]],education[[#This Row],[boys_13-18_reached]]),education[[#This Row],[total_boys]])</f>
        <v>0</v>
      </c>
      <c r="AD314" s="1">
        <f>IF(ISBLANK(education[[#This Row],[total_girls]]),SUM(education[[#This Row],[girls_0-5_reached]],education[[#This Row],[girls_6-12_reached]],education[[#This Row],[girls_13-18_reached]]),education[[#This Row],[total_girls]])</f>
        <v>0</v>
      </c>
      <c r="AE314" s="1">
        <f>IF(ISBLANK(education[[#This Row],[total_children]]),SUM(education[[#This Row],[calc_boys]],education[[#This Row],[calc_girls]]),education[[#This Row],[total_children]])</f>
        <v>0</v>
      </c>
      <c r="AF314" s="1">
        <f>IF(ISBLANK(education[[#This Row],[total_pwd]]),SUM(education[[#This Row],[total_pwd_men]],education[[#This Row],[total_pwd_women]]),education[[#This Row],[total_pwd]])</f>
        <v>0</v>
      </c>
      <c r="AG314" s="1">
        <f>IF(ISBLANK(education[[#This Row],[total_adults]]),SUM(education[[#This Row],[total_men]],education[[#This Row],[total_women]]),education[[#This Row],[total_adults]])</f>
        <v>0</v>
      </c>
      <c r="AH314" s="1">
        <f>IF(ISBLANK(education[[#This Row],[total_beneficiaries_reached]]),SUM(education[[#This Row],[calc_children]],education[[#This Row],[calc_adults]]),education[[#This Row],[total_beneficiaries_reached]])</f>
        <v>0</v>
      </c>
      <c r="AI314" s="49" t="str">
        <f ca="1">IF(B314="","",OFFSET(table_admin1[[#Headers],[ADM1_PT]],MATCH(B314,admin1,0),1))</f>
        <v/>
      </c>
      <c r="AJ314" s="49" t="str">
        <f t="shared" ca="1" si="10"/>
        <v/>
      </c>
      <c r="AK314" s="49" t="str">
        <f t="shared" ca="1" si="11"/>
        <v/>
      </c>
    </row>
    <row r="315" spans="29:37" x14ac:dyDescent="0.2">
      <c r="AC315" s="1">
        <f>IF(ISBLANK(education[[#This Row],[total_boys]]),SUM(education[[#This Row],[boys_0-5_reached]],education[[#This Row],[boys_6-12_reached]],education[[#This Row],[boys_13-18_reached]]),education[[#This Row],[total_boys]])</f>
        <v>0</v>
      </c>
      <c r="AD315" s="1">
        <f>IF(ISBLANK(education[[#This Row],[total_girls]]),SUM(education[[#This Row],[girls_0-5_reached]],education[[#This Row],[girls_6-12_reached]],education[[#This Row],[girls_13-18_reached]]),education[[#This Row],[total_girls]])</f>
        <v>0</v>
      </c>
      <c r="AE315" s="1">
        <f>IF(ISBLANK(education[[#This Row],[total_children]]),SUM(education[[#This Row],[calc_boys]],education[[#This Row],[calc_girls]]),education[[#This Row],[total_children]])</f>
        <v>0</v>
      </c>
      <c r="AF315" s="1">
        <f>IF(ISBLANK(education[[#This Row],[total_pwd]]),SUM(education[[#This Row],[total_pwd_men]],education[[#This Row],[total_pwd_women]]),education[[#This Row],[total_pwd]])</f>
        <v>0</v>
      </c>
      <c r="AG315" s="1">
        <f>IF(ISBLANK(education[[#This Row],[total_adults]]),SUM(education[[#This Row],[total_men]],education[[#This Row],[total_women]]),education[[#This Row],[total_adults]])</f>
        <v>0</v>
      </c>
      <c r="AH315" s="1">
        <f>IF(ISBLANK(education[[#This Row],[total_beneficiaries_reached]]),SUM(education[[#This Row],[calc_children]],education[[#This Row],[calc_adults]]),education[[#This Row],[total_beneficiaries_reached]])</f>
        <v>0</v>
      </c>
      <c r="AI315" s="49" t="str">
        <f ca="1">IF(B315="","",OFFSET(table_admin1[[#Headers],[ADM1_PT]],MATCH(B315,admin1,0),1))</f>
        <v/>
      </c>
      <c r="AJ315" s="49" t="str">
        <f t="shared" ca="1" si="10"/>
        <v/>
      </c>
      <c r="AK315" s="49" t="str">
        <f t="shared" ca="1" si="11"/>
        <v/>
      </c>
    </row>
    <row r="316" spans="29:37" x14ac:dyDescent="0.2">
      <c r="AC316" s="1">
        <f>IF(ISBLANK(education[[#This Row],[total_boys]]),SUM(education[[#This Row],[boys_0-5_reached]],education[[#This Row],[boys_6-12_reached]],education[[#This Row],[boys_13-18_reached]]),education[[#This Row],[total_boys]])</f>
        <v>0</v>
      </c>
      <c r="AD316" s="1">
        <f>IF(ISBLANK(education[[#This Row],[total_girls]]),SUM(education[[#This Row],[girls_0-5_reached]],education[[#This Row],[girls_6-12_reached]],education[[#This Row],[girls_13-18_reached]]),education[[#This Row],[total_girls]])</f>
        <v>0</v>
      </c>
      <c r="AE316" s="1">
        <f>IF(ISBLANK(education[[#This Row],[total_children]]),SUM(education[[#This Row],[calc_boys]],education[[#This Row],[calc_girls]]),education[[#This Row],[total_children]])</f>
        <v>0</v>
      </c>
      <c r="AF316" s="1">
        <f>IF(ISBLANK(education[[#This Row],[total_pwd]]),SUM(education[[#This Row],[total_pwd_men]],education[[#This Row],[total_pwd_women]]),education[[#This Row],[total_pwd]])</f>
        <v>0</v>
      </c>
      <c r="AG316" s="1">
        <f>IF(ISBLANK(education[[#This Row],[total_adults]]),SUM(education[[#This Row],[total_men]],education[[#This Row],[total_women]]),education[[#This Row],[total_adults]])</f>
        <v>0</v>
      </c>
      <c r="AH316" s="1">
        <f>IF(ISBLANK(education[[#This Row],[total_beneficiaries_reached]]),SUM(education[[#This Row],[calc_children]],education[[#This Row],[calc_adults]]),education[[#This Row],[total_beneficiaries_reached]])</f>
        <v>0</v>
      </c>
      <c r="AI316" s="49" t="str">
        <f ca="1">IF(B316="","",OFFSET(table_admin1[[#Headers],[ADM1_PT]],MATCH(B316,admin1,0),1))</f>
        <v/>
      </c>
      <c r="AJ316" s="49" t="str">
        <f t="shared" ca="1" si="10"/>
        <v/>
      </c>
      <c r="AK316" s="49" t="str">
        <f t="shared" ca="1" si="11"/>
        <v/>
      </c>
    </row>
    <row r="317" spans="29:37" x14ac:dyDescent="0.2">
      <c r="AC317" s="1">
        <f>IF(ISBLANK(education[[#This Row],[total_boys]]),SUM(education[[#This Row],[boys_0-5_reached]],education[[#This Row],[boys_6-12_reached]],education[[#This Row],[boys_13-18_reached]]),education[[#This Row],[total_boys]])</f>
        <v>0</v>
      </c>
      <c r="AD317" s="1">
        <f>IF(ISBLANK(education[[#This Row],[total_girls]]),SUM(education[[#This Row],[girls_0-5_reached]],education[[#This Row],[girls_6-12_reached]],education[[#This Row],[girls_13-18_reached]]),education[[#This Row],[total_girls]])</f>
        <v>0</v>
      </c>
      <c r="AE317" s="1">
        <f>IF(ISBLANK(education[[#This Row],[total_children]]),SUM(education[[#This Row],[calc_boys]],education[[#This Row],[calc_girls]]),education[[#This Row],[total_children]])</f>
        <v>0</v>
      </c>
      <c r="AF317" s="1">
        <f>IF(ISBLANK(education[[#This Row],[total_pwd]]),SUM(education[[#This Row],[total_pwd_men]],education[[#This Row],[total_pwd_women]]),education[[#This Row],[total_pwd]])</f>
        <v>0</v>
      </c>
      <c r="AG317" s="1">
        <f>IF(ISBLANK(education[[#This Row],[total_adults]]),SUM(education[[#This Row],[total_men]],education[[#This Row],[total_women]]),education[[#This Row],[total_adults]])</f>
        <v>0</v>
      </c>
      <c r="AH317" s="1">
        <f>IF(ISBLANK(education[[#This Row],[total_beneficiaries_reached]]),SUM(education[[#This Row],[calc_children]],education[[#This Row],[calc_adults]]),education[[#This Row],[total_beneficiaries_reached]])</f>
        <v>0</v>
      </c>
      <c r="AI317" s="49" t="str">
        <f ca="1">IF(B317="","",OFFSET(table_admin1[[#Headers],[ADM1_PT]],MATCH(B317,admin1,0),1))</f>
        <v/>
      </c>
      <c r="AJ317" s="49" t="str">
        <f t="shared" ca="1" si="10"/>
        <v/>
      </c>
      <c r="AK317" s="49" t="str">
        <f t="shared" ca="1" si="11"/>
        <v/>
      </c>
    </row>
    <row r="318" spans="29:37" x14ac:dyDescent="0.2">
      <c r="AC318" s="1">
        <f>IF(ISBLANK(education[[#This Row],[total_boys]]),SUM(education[[#This Row],[boys_0-5_reached]],education[[#This Row],[boys_6-12_reached]],education[[#This Row],[boys_13-18_reached]]),education[[#This Row],[total_boys]])</f>
        <v>0</v>
      </c>
      <c r="AD318" s="1">
        <f>IF(ISBLANK(education[[#This Row],[total_girls]]),SUM(education[[#This Row],[girls_0-5_reached]],education[[#This Row],[girls_6-12_reached]],education[[#This Row],[girls_13-18_reached]]),education[[#This Row],[total_girls]])</f>
        <v>0</v>
      </c>
      <c r="AE318" s="1">
        <f>IF(ISBLANK(education[[#This Row],[total_children]]),SUM(education[[#This Row],[calc_boys]],education[[#This Row],[calc_girls]]),education[[#This Row],[total_children]])</f>
        <v>0</v>
      </c>
      <c r="AF318" s="1">
        <f>IF(ISBLANK(education[[#This Row],[total_pwd]]),SUM(education[[#This Row],[total_pwd_men]],education[[#This Row],[total_pwd_women]]),education[[#This Row],[total_pwd]])</f>
        <v>0</v>
      </c>
      <c r="AG318" s="1">
        <f>IF(ISBLANK(education[[#This Row],[total_adults]]),SUM(education[[#This Row],[total_men]],education[[#This Row],[total_women]]),education[[#This Row],[total_adults]])</f>
        <v>0</v>
      </c>
      <c r="AH318" s="1">
        <f>IF(ISBLANK(education[[#This Row],[total_beneficiaries_reached]]),SUM(education[[#This Row],[calc_children]],education[[#This Row],[calc_adults]]),education[[#This Row],[total_beneficiaries_reached]])</f>
        <v>0</v>
      </c>
      <c r="AI318" s="49" t="str">
        <f ca="1">IF(B318="","",OFFSET(table_admin1[[#Headers],[ADM1_PT]],MATCH(B318,admin1,0),1))</f>
        <v/>
      </c>
      <c r="AJ318" s="49" t="str">
        <f t="shared" ca="1" si="10"/>
        <v/>
      </c>
      <c r="AK318" s="49" t="str">
        <f t="shared" ca="1" si="11"/>
        <v/>
      </c>
    </row>
    <row r="319" spans="29:37" x14ac:dyDescent="0.2">
      <c r="AC319" s="1">
        <f>IF(ISBLANK(education[[#This Row],[total_boys]]),SUM(education[[#This Row],[boys_0-5_reached]],education[[#This Row],[boys_6-12_reached]],education[[#This Row],[boys_13-18_reached]]),education[[#This Row],[total_boys]])</f>
        <v>0</v>
      </c>
      <c r="AD319" s="1">
        <f>IF(ISBLANK(education[[#This Row],[total_girls]]),SUM(education[[#This Row],[girls_0-5_reached]],education[[#This Row],[girls_6-12_reached]],education[[#This Row],[girls_13-18_reached]]),education[[#This Row],[total_girls]])</f>
        <v>0</v>
      </c>
      <c r="AE319" s="1">
        <f>IF(ISBLANK(education[[#This Row],[total_children]]),SUM(education[[#This Row],[calc_boys]],education[[#This Row],[calc_girls]]),education[[#This Row],[total_children]])</f>
        <v>0</v>
      </c>
      <c r="AF319" s="1">
        <f>IF(ISBLANK(education[[#This Row],[total_pwd]]),SUM(education[[#This Row],[total_pwd_men]],education[[#This Row],[total_pwd_women]]),education[[#This Row],[total_pwd]])</f>
        <v>0</v>
      </c>
      <c r="AG319" s="1">
        <f>IF(ISBLANK(education[[#This Row],[total_adults]]),SUM(education[[#This Row],[total_men]],education[[#This Row],[total_women]]),education[[#This Row],[total_adults]])</f>
        <v>0</v>
      </c>
      <c r="AH319" s="1">
        <f>IF(ISBLANK(education[[#This Row],[total_beneficiaries_reached]]),SUM(education[[#This Row],[calc_children]],education[[#This Row],[calc_adults]]),education[[#This Row],[total_beneficiaries_reached]])</f>
        <v>0</v>
      </c>
      <c r="AI319" s="49" t="str">
        <f ca="1">IF(B319="","",OFFSET(table_admin1[[#Headers],[ADM1_PT]],MATCH(B319,admin1,0),1))</f>
        <v/>
      </c>
      <c r="AJ319" s="49" t="str">
        <f t="shared" ca="1" si="10"/>
        <v/>
      </c>
      <c r="AK319" s="49" t="str">
        <f t="shared" ca="1" si="11"/>
        <v/>
      </c>
    </row>
    <row r="320" spans="29:37" x14ac:dyDescent="0.2">
      <c r="AC320" s="1">
        <f>IF(ISBLANK(education[[#This Row],[total_boys]]),SUM(education[[#This Row],[boys_0-5_reached]],education[[#This Row],[boys_6-12_reached]],education[[#This Row],[boys_13-18_reached]]),education[[#This Row],[total_boys]])</f>
        <v>0</v>
      </c>
      <c r="AD320" s="1">
        <f>IF(ISBLANK(education[[#This Row],[total_girls]]),SUM(education[[#This Row],[girls_0-5_reached]],education[[#This Row],[girls_6-12_reached]],education[[#This Row],[girls_13-18_reached]]),education[[#This Row],[total_girls]])</f>
        <v>0</v>
      </c>
      <c r="AE320" s="1">
        <f>IF(ISBLANK(education[[#This Row],[total_children]]),SUM(education[[#This Row],[calc_boys]],education[[#This Row],[calc_girls]]),education[[#This Row],[total_children]])</f>
        <v>0</v>
      </c>
      <c r="AF320" s="1">
        <f>IF(ISBLANK(education[[#This Row],[total_pwd]]),SUM(education[[#This Row],[total_pwd_men]],education[[#This Row],[total_pwd_women]]),education[[#This Row],[total_pwd]])</f>
        <v>0</v>
      </c>
      <c r="AG320" s="1">
        <f>IF(ISBLANK(education[[#This Row],[total_adults]]),SUM(education[[#This Row],[total_men]],education[[#This Row],[total_women]]),education[[#This Row],[total_adults]])</f>
        <v>0</v>
      </c>
      <c r="AH320" s="1">
        <f>IF(ISBLANK(education[[#This Row],[total_beneficiaries_reached]]),SUM(education[[#This Row],[calc_children]],education[[#This Row],[calc_adults]]),education[[#This Row],[total_beneficiaries_reached]])</f>
        <v>0</v>
      </c>
      <c r="AI320" s="49" t="str">
        <f ca="1">IF(B320="","",OFFSET(table_admin1[[#Headers],[ADM1_PT]],MATCH(B320,admin1,0),1))</f>
        <v/>
      </c>
      <c r="AJ320" s="49" t="str">
        <f t="shared" ca="1" si="10"/>
        <v/>
      </c>
      <c r="AK320" s="49" t="str">
        <f t="shared" ca="1" si="11"/>
        <v/>
      </c>
    </row>
    <row r="321" spans="29:37" x14ac:dyDescent="0.2">
      <c r="AC321" s="1">
        <f>IF(ISBLANK(education[[#This Row],[total_boys]]),SUM(education[[#This Row],[boys_0-5_reached]],education[[#This Row],[boys_6-12_reached]],education[[#This Row],[boys_13-18_reached]]),education[[#This Row],[total_boys]])</f>
        <v>0</v>
      </c>
      <c r="AD321" s="1">
        <f>IF(ISBLANK(education[[#This Row],[total_girls]]),SUM(education[[#This Row],[girls_0-5_reached]],education[[#This Row],[girls_6-12_reached]],education[[#This Row],[girls_13-18_reached]]),education[[#This Row],[total_girls]])</f>
        <v>0</v>
      </c>
      <c r="AE321" s="1">
        <f>IF(ISBLANK(education[[#This Row],[total_children]]),SUM(education[[#This Row],[calc_boys]],education[[#This Row],[calc_girls]]),education[[#This Row],[total_children]])</f>
        <v>0</v>
      </c>
      <c r="AF321" s="1">
        <f>IF(ISBLANK(education[[#This Row],[total_pwd]]),SUM(education[[#This Row],[total_pwd_men]],education[[#This Row],[total_pwd_women]]),education[[#This Row],[total_pwd]])</f>
        <v>0</v>
      </c>
      <c r="AG321" s="1">
        <f>IF(ISBLANK(education[[#This Row],[total_adults]]),SUM(education[[#This Row],[total_men]],education[[#This Row],[total_women]]),education[[#This Row],[total_adults]])</f>
        <v>0</v>
      </c>
      <c r="AH321" s="1">
        <f>IF(ISBLANK(education[[#This Row],[total_beneficiaries_reached]]),SUM(education[[#This Row],[calc_children]],education[[#This Row],[calc_adults]]),education[[#This Row],[total_beneficiaries_reached]])</f>
        <v>0</v>
      </c>
      <c r="AI321" s="49" t="str">
        <f ca="1">IF(B321="","",OFFSET(table_admin1[[#Headers],[ADM1_PT]],MATCH(B321,admin1,0),1))</f>
        <v/>
      </c>
      <c r="AJ321" s="49" t="str">
        <f t="shared" ca="1" si="10"/>
        <v/>
      </c>
      <c r="AK321" s="49" t="str">
        <f t="shared" ca="1" si="11"/>
        <v/>
      </c>
    </row>
    <row r="322" spans="29:37" x14ac:dyDescent="0.2">
      <c r="AC322" s="1">
        <f>IF(ISBLANK(education[[#This Row],[total_boys]]),SUM(education[[#This Row],[boys_0-5_reached]],education[[#This Row],[boys_6-12_reached]],education[[#This Row],[boys_13-18_reached]]),education[[#This Row],[total_boys]])</f>
        <v>0</v>
      </c>
      <c r="AD322" s="1">
        <f>IF(ISBLANK(education[[#This Row],[total_girls]]),SUM(education[[#This Row],[girls_0-5_reached]],education[[#This Row],[girls_6-12_reached]],education[[#This Row],[girls_13-18_reached]]),education[[#This Row],[total_girls]])</f>
        <v>0</v>
      </c>
      <c r="AE322" s="1">
        <f>IF(ISBLANK(education[[#This Row],[total_children]]),SUM(education[[#This Row],[calc_boys]],education[[#This Row],[calc_girls]]),education[[#This Row],[total_children]])</f>
        <v>0</v>
      </c>
      <c r="AF322" s="1">
        <f>IF(ISBLANK(education[[#This Row],[total_pwd]]),SUM(education[[#This Row],[total_pwd_men]],education[[#This Row],[total_pwd_women]]),education[[#This Row],[total_pwd]])</f>
        <v>0</v>
      </c>
      <c r="AG322" s="1">
        <f>IF(ISBLANK(education[[#This Row],[total_adults]]),SUM(education[[#This Row],[total_men]],education[[#This Row],[total_women]]),education[[#This Row],[total_adults]])</f>
        <v>0</v>
      </c>
      <c r="AH322" s="1">
        <f>IF(ISBLANK(education[[#This Row],[total_beneficiaries_reached]]),SUM(education[[#This Row],[calc_children]],education[[#This Row],[calc_adults]]),education[[#This Row],[total_beneficiaries_reached]])</f>
        <v>0</v>
      </c>
      <c r="AI322" s="49" t="str">
        <f ca="1">IF(B322="","",OFFSET(table_admin1[[#Headers],[ADM1_PT]],MATCH(B322,admin1,0),1))</f>
        <v/>
      </c>
      <c r="AJ322" s="49" t="str">
        <f t="shared" ca="1" si="10"/>
        <v/>
      </c>
      <c r="AK322" s="49" t="str">
        <f t="shared" ca="1" si="11"/>
        <v/>
      </c>
    </row>
    <row r="323" spans="29:37" x14ac:dyDescent="0.2">
      <c r="AC323" s="1">
        <f>IF(ISBLANK(education[[#This Row],[total_boys]]),SUM(education[[#This Row],[boys_0-5_reached]],education[[#This Row],[boys_6-12_reached]],education[[#This Row],[boys_13-18_reached]]),education[[#This Row],[total_boys]])</f>
        <v>0</v>
      </c>
      <c r="AD323" s="1">
        <f>IF(ISBLANK(education[[#This Row],[total_girls]]),SUM(education[[#This Row],[girls_0-5_reached]],education[[#This Row],[girls_6-12_reached]],education[[#This Row],[girls_13-18_reached]]),education[[#This Row],[total_girls]])</f>
        <v>0</v>
      </c>
      <c r="AE323" s="1">
        <f>IF(ISBLANK(education[[#This Row],[total_children]]),SUM(education[[#This Row],[calc_boys]],education[[#This Row],[calc_girls]]),education[[#This Row],[total_children]])</f>
        <v>0</v>
      </c>
      <c r="AF323" s="1">
        <f>IF(ISBLANK(education[[#This Row],[total_pwd]]),SUM(education[[#This Row],[total_pwd_men]],education[[#This Row],[total_pwd_women]]),education[[#This Row],[total_pwd]])</f>
        <v>0</v>
      </c>
      <c r="AG323" s="1">
        <f>IF(ISBLANK(education[[#This Row],[total_adults]]),SUM(education[[#This Row],[total_men]],education[[#This Row],[total_women]]),education[[#This Row],[total_adults]])</f>
        <v>0</v>
      </c>
      <c r="AH323" s="1">
        <f>IF(ISBLANK(education[[#This Row],[total_beneficiaries_reached]]),SUM(education[[#This Row],[calc_children]],education[[#This Row],[calc_adults]]),education[[#This Row],[total_beneficiaries_reached]])</f>
        <v>0</v>
      </c>
      <c r="AI323" s="49" t="str">
        <f ca="1">IF(B323="","",OFFSET(table_admin1[[#Headers],[ADM1_PT]],MATCH(B323,admin1,0),1))</f>
        <v/>
      </c>
      <c r="AJ323" s="49" t="str">
        <f t="shared" ca="1" si="10"/>
        <v/>
      </c>
      <c r="AK323" s="49" t="str">
        <f t="shared" ca="1" si="11"/>
        <v/>
      </c>
    </row>
    <row r="324" spans="29:37" x14ac:dyDescent="0.2">
      <c r="AC324" s="1">
        <f>IF(ISBLANK(education[[#This Row],[total_boys]]),SUM(education[[#This Row],[boys_0-5_reached]],education[[#This Row],[boys_6-12_reached]],education[[#This Row],[boys_13-18_reached]]),education[[#This Row],[total_boys]])</f>
        <v>0</v>
      </c>
      <c r="AD324" s="1">
        <f>IF(ISBLANK(education[[#This Row],[total_girls]]),SUM(education[[#This Row],[girls_0-5_reached]],education[[#This Row],[girls_6-12_reached]],education[[#This Row],[girls_13-18_reached]]),education[[#This Row],[total_girls]])</f>
        <v>0</v>
      </c>
      <c r="AE324" s="1">
        <f>IF(ISBLANK(education[[#This Row],[total_children]]),SUM(education[[#This Row],[calc_boys]],education[[#This Row],[calc_girls]]),education[[#This Row],[total_children]])</f>
        <v>0</v>
      </c>
      <c r="AF324" s="1">
        <f>IF(ISBLANK(education[[#This Row],[total_pwd]]),SUM(education[[#This Row],[total_pwd_men]],education[[#This Row],[total_pwd_women]]),education[[#This Row],[total_pwd]])</f>
        <v>0</v>
      </c>
      <c r="AG324" s="1">
        <f>IF(ISBLANK(education[[#This Row],[total_adults]]),SUM(education[[#This Row],[total_men]],education[[#This Row],[total_women]]),education[[#This Row],[total_adults]])</f>
        <v>0</v>
      </c>
      <c r="AH324" s="1">
        <f>IF(ISBLANK(education[[#This Row],[total_beneficiaries_reached]]),SUM(education[[#This Row],[calc_children]],education[[#This Row],[calc_adults]]),education[[#This Row],[total_beneficiaries_reached]])</f>
        <v>0</v>
      </c>
      <c r="AI324" s="49" t="str">
        <f ca="1">IF(B324="","",OFFSET(table_admin1[[#Headers],[ADM1_PT]],MATCH(B324,admin1,0),1))</f>
        <v/>
      </c>
      <c r="AJ324" s="49" t="str">
        <f t="shared" ca="1" si="10"/>
        <v/>
      </c>
      <c r="AK324" s="49" t="str">
        <f t="shared" ca="1" si="11"/>
        <v/>
      </c>
    </row>
    <row r="325" spans="29:37" x14ac:dyDescent="0.2">
      <c r="AC325" s="1">
        <f>IF(ISBLANK(education[[#This Row],[total_boys]]),SUM(education[[#This Row],[boys_0-5_reached]],education[[#This Row],[boys_6-12_reached]],education[[#This Row],[boys_13-18_reached]]),education[[#This Row],[total_boys]])</f>
        <v>0</v>
      </c>
      <c r="AD325" s="1">
        <f>IF(ISBLANK(education[[#This Row],[total_girls]]),SUM(education[[#This Row],[girls_0-5_reached]],education[[#This Row],[girls_6-12_reached]],education[[#This Row],[girls_13-18_reached]]),education[[#This Row],[total_girls]])</f>
        <v>0</v>
      </c>
      <c r="AE325" s="1">
        <f>IF(ISBLANK(education[[#This Row],[total_children]]),SUM(education[[#This Row],[calc_boys]],education[[#This Row],[calc_girls]]),education[[#This Row],[total_children]])</f>
        <v>0</v>
      </c>
      <c r="AF325" s="1">
        <f>IF(ISBLANK(education[[#This Row],[total_pwd]]),SUM(education[[#This Row],[total_pwd_men]],education[[#This Row],[total_pwd_women]]),education[[#This Row],[total_pwd]])</f>
        <v>0</v>
      </c>
      <c r="AG325" s="1">
        <f>IF(ISBLANK(education[[#This Row],[total_adults]]),SUM(education[[#This Row],[total_men]],education[[#This Row],[total_women]]),education[[#This Row],[total_adults]])</f>
        <v>0</v>
      </c>
      <c r="AH325" s="1">
        <f>IF(ISBLANK(education[[#This Row],[total_beneficiaries_reached]]),SUM(education[[#This Row],[calc_children]],education[[#This Row],[calc_adults]]),education[[#This Row],[total_beneficiaries_reached]])</f>
        <v>0</v>
      </c>
      <c r="AI325" s="49" t="str">
        <f ca="1">IF(B325="","",OFFSET(table_admin1[[#Headers],[ADM1_PT]],MATCH(B325,admin1,0),1))</f>
        <v/>
      </c>
      <c r="AJ325" s="49" t="str">
        <f t="shared" ca="1" si="10"/>
        <v/>
      </c>
      <c r="AK325" s="49" t="str">
        <f t="shared" ca="1" si="11"/>
        <v/>
      </c>
    </row>
    <row r="326" spans="29:37" x14ac:dyDescent="0.2">
      <c r="AC326" s="1">
        <f>IF(ISBLANK(education[[#This Row],[total_boys]]),SUM(education[[#This Row],[boys_0-5_reached]],education[[#This Row],[boys_6-12_reached]],education[[#This Row],[boys_13-18_reached]]),education[[#This Row],[total_boys]])</f>
        <v>0</v>
      </c>
      <c r="AD326" s="1">
        <f>IF(ISBLANK(education[[#This Row],[total_girls]]),SUM(education[[#This Row],[girls_0-5_reached]],education[[#This Row],[girls_6-12_reached]],education[[#This Row],[girls_13-18_reached]]),education[[#This Row],[total_girls]])</f>
        <v>0</v>
      </c>
      <c r="AE326" s="1">
        <f>IF(ISBLANK(education[[#This Row],[total_children]]),SUM(education[[#This Row],[calc_boys]],education[[#This Row],[calc_girls]]),education[[#This Row],[total_children]])</f>
        <v>0</v>
      </c>
      <c r="AF326" s="1">
        <f>IF(ISBLANK(education[[#This Row],[total_pwd]]),SUM(education[[#This Row],[total_pwd_men]],education[[#This Row],[total_pwd_women]]),education[[#This Row],[total_pwd]])</f>
        <v>0</v>
      </c>
      <c r="AG326" s="1">
        <f>IF(ISBLANK(education[[#This Row],[total_adults]]),SUM(education[[#This Row],[total_men]],education[[#This Row],[total_women]]),education[[#This Row],[total_adults]])</f>
        <v>0</v>
      </c>
      <c r="AH326" s="1">
        <f>IF(ISBLANK(education[[#This Row],[total_beneficiaries_reached]]),SUM(education[[#This Row],[calc_children]],education[[#This Row],[calc_adults]]),education[[#This Row],[total_beneficiaries_reached]])</f>
        <v>0</v>
      </c>
      <c r="AI326" s="49" t="str">
        <f ca="1">IF(B326="","",OFFSET(table_admin1[[#Headers],[ADM1_PT]],MATCH(B326,admin1,0),1))</f>
        <v/>
      </c>
      <c r="AJ326" s="49" t="str">
        <f t="shared" ca="1" si="10"/>
        <v/>
      </c>
      <c r="AK326" s="49" t="str">
        <f t="shared" ca="1" si="11"/>
        <v/>
      </c>
    </row>
    <row r="327" spans="29:37" x14ac:dyDescent="0.2">
      <c r="AC327" s="1">
        <f>IF(ISBLANK(education[[#This Row],[total_boys]]),SUM(education[[#This Row],[boys_0-5_reached]],education[[#This Row],[boys_6-12_reached]],education[[#This Row],[boys_13-18_reached]]),education[[#This Row],[total_boys]])</f>
        <v>0</v>
      </c>
      <c r="AD327" s="1">
        <f>IF(ISBLANK(education[[#This Row],[total_girls]]),SUM(education[[#This Row],[girls_0-5_reached]],education[[#This Row],[girls_6-12_reached]],education[[#This Row],[girls_13-18_reached]]),education[[#This Row],[total_girls]])</f>
        <v>0</v>
      </c>
      <c r="AE327" s="1">
        <f>IF(ISBLANK(education[[#This Row],[total_children]]),SUM(education[[#This Row],[calc_boys]],education[[#This Row],[calc_girls]]),education[[#This Row],[total_children]])</f>
        <v>0</v>
      </c>
      <c r="AF327" s="1">
        <f>IF(ISBLANK(education[[#This Row],[total_pwd]]),SUM(education[[#This Row],[total_pwd_men]],education[[#This Row],[total_pwd_women]]),education[[#This Row],[total_pwd]])</f>
        <v>0</v>
      </c>
      <c r="AG327" s="1">
        <f>IF(ISBLANK(education[[#This Row],[total_adults]]),SUM(education[[#This Row],[total_men]],education[[#This Row],[total_women]]),education[[#This Row],[total_adults]])</f>
        <v>0</v>
      </c>
      <c r="AH327" s="1">
        <f>IF(ISBLANK(education[[#This Row],[total_beneficiaries_reached]]),SUM(education[[#This Row],[calc_children]],education[[#This Row],[calc_adults]]),education[[#This Row],[total_beneficiaries_reached]])</f>
        <v>0</v>
      </c>
      <c r="AI327" s="49" t="str">
        <f ca="1">IF(B327="","",OFFSET(table_admin1[[#Headers],[ADM1_PT]],MATCH(B327,admin1,0),1))</f>
        <v/>
      </c>
      <c r="AJ327" s="49" t="str">
        <f t="shared" ref="AJ327:AJ390" ca="1" si="12">IF(C327="","",INDEX(admin2_pcode,MATCH(C327,OFFSET(admin2_start,MATCH(AI327,admin1_linked_pcode,0),0,COUNTIF(admin1_linked_pcode,AI327)),0)+MATCH(AI327,admin1_linked_pcode,0)-1))</f>
        <v/>
      </c>
      <c r="AK327" s="49" t="str">
        <f t="shared" ref="AK327:AK390" ca="1" si="13">IF(D327="","",INDEX(admin3_pcode,MATCH(D327,OFFSET(admin3_start,MATCH(AJ327,admin2_linked_pcode,0),0,COUNTIF(admin2_linked_pcode,AJ327)),0)+MATCH(AJ327,admin2_linked_pcode,0)-1))</f>
        <v/>
      </c>
    </row>
    <row r="328" spans="29:37" x14ac:dyDescent="0.2">
      <c r="AC328" s="1">
        <f>IF(ISBLANK(education[[#This Row],[total_boys]]),SUM(education[[#This Row],[boys_0-5_reached]],education[[#This Row],[boys_6-12_reached]],education[[#This Row],[boys_13-18_reached]]),education[[#This Row],[total_boys]])</f>
        <v>0</v>
      </c>
      <c r="AD328" s="1">
        <f>IF(ISBLANK(education[[#This Row],[total_girls]]),SUM(education[[#This Row],[girls_0-5_reached]],education[[#This Row],[girls_6-12_reached]],education[[#This Row],[girls_13-18_reached]]),education[[#This Row],[total_girls]])</f>
        <v>0</v>
      </c>
      <c r="AE328" s="1">
        <f>IF(ISBLANK(education[[#This Row],[total_children]]),SUM(education[[#This Row],[calc_boys]],education[[#This Row],[calc_girls]]),education[[#This Row],[total_children]])</f>
        <v>0</v>
      </c>
      <c r="AF328" s="1">
        <f>IF(ISBLANK(education[[#This Row],[total_pwd]]),SUM(education[[#This Row],[total_pwd_men]],education[[#This Row],[total_pwd_women]]),education[[#This Row],[total_pwd]])</f>
        <v>0</v>
      </c>
      <c r="AG328" s="1">
        <f>IF(ISBLANK(education[[#This Row],[total_adults]]),SUM(education[[#This Row],[total_men]],education[[#This Row],[total_women]]),education[[#This Row],[total_adults]])</f>
        <v>0</v>
      </c>
      <c r="AH328" s="1">
        <f>IF(ISBLANK(education[[#This Row],[total_beneficiaries_reached]]),SUM(education[[#This Row],[calc_children]],education[[#This Row],[calc_adults]]),education[[#This Row],[total_beneficiaries_reached]])</f>
        <v>0</v>
      </c>
      <c r="AI328" s="49" t="str">
        <f ca="1">IF(B328="","",OFFSET(table_admin1[[#Headers],[ADM1_PT]],MATCH(B328,admin1,0),1))</f>
        <v/>
      </c>
      <c r="AJ328" s="49" t="str">
        <f t="shared" ca="1" si="12"/>
        <v/>
      </c>
      <c r="AK328" s="49" t="str">
        <f t="shared" ca="1" si="13"/>
        <v/>
      </c>
    </row>
    <row r="329" spans="29:37" x14ac:dyDescent="0.2">
      <c r="AC329" s="1">
        <f>IF(ISBLANK(education[[#This Row],[total_boys]]),SUM(education[[#This Row],[boys_0-5_reached]],education[[#This Row],[boys_6-12_reached]],education[[#This Row],[boys_13-18_reached]]),education[[#This Row],[total_boys]])</f>
        <v>0</v>
      </c>
      <c r="AD329" s="1">
        <f>IF(ISBLANK(education[[#This Row],[total_girls]]),SUM(education[[#This Row],[girls_0-5_reached]],education[[#This Row],[girls_6-12_reached]],education[[#This Row],[girls_13-18_reached]]),education[[#This Row],[total_girls]])</f>
        <v>0</v>
      </c>
      <c r="AE329" s="1">
        <f>IF(ISBLANK(education[[#This Row],[total_children]]),SUM(education[[#This Row],[calc_boys]],education[[#This Row],[calc_girls]]),education[[#This Row],[total_children]])</f>
        <v>0</v>
      </c>
      <c r="AF329" s="1">
        <f>IF(ISBLANK(education[[#This Row],[total_pwd]]),SUM(education[[#This Row],[total_pwd_men]],education[[#This Row],[total_pwd_women]]),education[[#This Row],[total_pwd]])</f>
        <v>0</v>
      </c>
      <c r="AG329" s="1">
        <f>IF(ISBLANK(education[[#This Row],[total_adults]]),SUM(education[[#This Row],[total_men]],education[[#This Row],[total_women]]),education[[#This Row],[total_adults]])</f>
        <v>0</v>
      </c>
      <c r="AH329" s="1">
        <f>IF(ISBLANK(education[[#This Row],[total_beneficiaries_reached]]),SUM(education[[#This Row],[calc_children]],education[[#This Row],[calc_adults]]),education[[#This Row],[total_beneficiaries_reached]])</f>
        <v>0</v>
      </c>
      <c r="AI329" s="49" t="str">
        <f ca="1">IF(B329="","",OFFSET(table_admin1[[#Headers],[ADM1_PT]],MATCH(B329,admin1,0),1))</f>
        <v/>
      </c>
      <c r="AJ329" s="49" t="str">
        <f t="shared" ca="1" si="12"/>
        <v/>
      </c>
      <c r="AK329" s="49" t="str">
        <f t="shared" ca="1" si="13"/>
        <v/>
      </c>
    </row>
    <row r="330" spans="29:37" x14ac:dyDescent="0.2">
      <c r="AC330" s="1">
        <f>IF(ISBLANK(education[[#This Row],[total_boys]]),SUM(education[[#This Row],[boys_0-5_reached]],education[[#This Row],[boys_6-12_reached]],education[[#This Row],[boys_13-18_reached]]),education[[#This Row],[total_boys]])</f>
        <v>0</v>
      </c>
      <c r="AD330" s="1">
        <f>IF(ISBLANK(education[[#This Row],[total_girls]]),SUM(education[[#This Row],[girls_0-5_reached]],education[[#This Row],[girls_6-12_reached]],education[[#This Row],[girls_13-18_reached]]),education[[#This Row],[total_girls]])</f>
        <v>0</v>
      </c>
      <c r="AE330" s="1">
        <f>IF(ISBLANK(education[[#This Row],[total_children]]),SUM(education[[#This Row],[calc_boys]],education[[#This Row],[calc_girls]]),education[[#This Row],[total_children]])</f>
        <v>0</v>
      </c>
      <c r="AF330" s="1">
        <f>IF(ISBLANK(education[[#This Row],[total_pwd]]),SUM(education[[#This Row],[total_pwd_men]],education[[#This Row],[total_pwd_women]]),education[[#This Row],[total_pwd]])</f>
        <v>0</v>
      </c>
      <c r="AG330" s="1">
        <f>IF(ISBLANK(education[[#This Row],[total_adults]]),SUM(education[[#This Row],[total_men]],education[[#This Row],[total_women]]),education[[#This Row],[total_adults]])</f>
        <v>0</v>
      </c>
      <c r="AH330" s="1">
        <f>IF(ISBLANK(education[[#This Row],[total_beneficiaries_reached]]),SUM(education[[#This Row],[calc_children]],education[[#This Row],[calc_adults]]),education[[#This Row],[total_beneficiaries_reached]])</f>
        <v>0</v>
      </c>
      <c r="AI330" s="49" t="str">
        <f ca="1">IF(B330="","",OFFSET(table_admin1[[#Headers],[ADM1_PT]],MATCH(B330,admin1,0),1))</f>
        <v/>
      </c>
      <c r="AJ330" s="49" t="str">
        <f t="shared" ca="1" si="12"/>
        <v/>
      </c>
      <c r="AK330" s="49" t="str">
        <f t="shared" ca="1" si="13"/>
        <v/>
      </c>
    </row>
    <row r="331" spans="29:37" x14ac:dyDescent="0.2">
      <c r="AC331" s="1">
        <f>IF(ISBLANK(education[[#This Row],[total_boys]]),SUM(education[[#This Row],[boys_0-5_reached]],education[[#This Row],[boys_6-12_reached]],education[[#This Row],[boys_13-18_reached]]),education[[#This Row],[total_boys]])</f>
        <v>0</v>
      </c>
      <c r="AD331" s="1">
        <f>IF(ISBLANK(education[[#This Row],[total_girls]]),SUM(education[[#This Row],[girls_0-5_reached]],education[[#This Row],[girls_6-12_reached]],education[[#This Row],[girls_13-18_reached]]),education[[#This Row],[total_girls]])</f>
        <v>0</v>
      </c>
      <c r="AE331" s="1">
        <f>IF(ISBLANK(education[[#This Row],[total_children]]),SUM(education[[#This Row],[calc_boys]],education[[#This Row],[calc_girls]]),education[[#This Row],[total_children]])</f>
        <v>0</v>
      </c>
      <c r="AF331" s="1">
        <f>IF(ISBLANK(education[[#This Row],[total_pwd]]),SUM(education[[#This Row],[total_pwd_men]],education[[#This Row],[total_pwd_women]]),education[[#This Row],[total_pwd]])</f>
        <v>0</v>
      </c>
      <c r="AG331" s="1">
        <f>IF(ISBLANK(education[[#This Row],[total_adults]]),SUM(education[[#This Row],[total_men]],education[[#This Row],[total_women]]),education[[#This Row],[total_adults]])</f>
        <v>0</v>
      </c>
      <c r="AH331" s="1">
        <f>IF(ISBLANK(education[[#This Row],[total_beneficiaries_reached]]),SUM(education[[#This Row],[calc_children]],education[[#This Row],[calc_adults]]),education[[#This Row],[total_beneficiaries_reached]])</f>
        <v>0</v>
      </c>
      <c r="AI331" s="49" t="str">
        <f ca="1">IF(B331="","",OFFSET(table_admin1[[#Headers],[ADM1_PT]],MATCH(B331,admin1,0),1))</f>
        <v/>
      </c>
      <c r="AJ331" s="49" t="str">
        <f t="shared" ca="1" si="12"/>
        <v/>
      </c>
      <c r="AK331" s="49" t="str">
        <f t="shared" ca="1" si="13"/>
        <v/>
      </c>
    </row>
    <row r="332" spans="29:37" x14ac:dyDescent="0.2">
      <c r="AC332" s="1">
        <f>IF(ISBLANK(education[[#This Row],[total_boys]]),SUM(education[[#This Row],[boys_0-5_reached]],education[[#This Row],[boys_6-12_reached]],education[[#This Row],[boys_13-18_reached]]),education[[#This Row],[total_boys]])</f>
        <v>0</v>
      </c>
      <c r="AD332" s="1">
        <f>IF(ISBLANK(education[[#This Row],[total_girls]]),SUM(education[[#This Row],[girls_0-5_reached]],education[[#This Row],[girls_6-12_reached]],education[[#This Row],[girls_13-18_reached]]),education[[#This Row],[total_girls]])</f>
        <v>0</v>
      </c>
      <c r="AE332" s="1">
        <f>IF(ISBLANK(education[[#This Row],[total_children]]),SUM(education[[#This Row],[calc_boys]],education[[#This Row],[calc_girls]]),education[[#This Row],[total_children]])</f>
        <v>0</v>
      </c>
      <c r="AF332" s="1">
        <f>IF(ISBLANK(education[[#This Row],[total_pwd]]),SUM(education[[#This Row],[total_pwd_men]],education[[#This Row],[total_pwd_women]]),education[[#This Row],[total_pwd]])</f>
        <v>0</v>
      </c>
      <c r="AG332" s="1">
        <f>IF(ISBLANK(education[[#This Row],[total_adults]]),SUM(education[[#This Row],[total_men]],education[[#This Row],[total_women]]),education[[#This Row],[total_adults]])</f>
        <v>0</v>
      </c>
      <c r="AH332" s="1">
        <f>IF(ISBLANK(education[[#This Row],[total_beneficiaries_reached]]),SUM(education[[#This Row],[calc_children]],education[[#This Row],[calc_adults]]),education[[#This Row],[total_beneficiaries_reached]])</f>
        <v>0</v>
      </c>
      <c r="AI332" s="49" t="str">
        <f ca="1">IF(B332="","",OFFSET(table_admin1[[#Headers],[ADM1_PT]],MATCH(B332,admin1,0),1))</f>
        <v/>
      </c>
      <c r="AJ332" s="49" t="str">
        <f t="shared" ca="1" si="12"/>
        <v/>
      </c>
      <c r="AK332" s="49" t="str">
        <f t="shared" ca="1" si="13"/>
        <v/>
      </c>
    </row>
    <row r="333" spans="29:37" x14ac:dyDescent="0.2">
      <c r="AC333" s="1">
        <f>IF(ISBLANK(education[[#This Row],[total_boys]]),SUM(education[[#This Row],[boys_0-5_reached]],education[[#This Row],[boys_6-12_reached]],education[[#This Row],[boys_13-18_reached]]),education[[#This Row],[total_boys]])</f>
        <v>0</v>
      </c>
      <c r="AD333" s="1">
        <f>IF(ISBLANK(education[[#This Row],[total_girls]]),SUM(education[[#This Row],[girls_0-5_reached]],education[[#This Row],[girls_6-12_reached]],education[[#This Row],[girls_13-18_reached]]),education[[#This Row],[total_girls]])</f>
        <v>0</v>
      </c>
      <c r="AE333" s="1">
        <f>IF(ISBLANK(education[[#This Row],[total_children]]),SUM(education[[#This Row],[calc_boys]],education[[#This Row],[calc_girls]]),education[[#This Row],[total_children]])</f>
        <v>0</v>
      </c>
      <c r="AF333" s="1">
        <f>IF(ISBLANK(education[[#This Row],[total_pwd]]),SUM(education[[#This Row],[total_pwd_men]],education[[#This Row],[total_pwd_women]]),education[[#This Row],[total_pwd]])</f>
        <v>0</v>
      </c>
      <c r="AG333" s="1">
        <f>IF(ISBLANK(education[[#This Row],[total_adults]]),SUM(education[[#This Row],[total_men]],education[[#This Row],[total_women]]),education[[#This Row],[total_adults]])</f>
        <v>0</v>
      </c>
      <c r="AH333" s="1">
        <f>IF(ISBLANK(education[[#This Row],[total_beneficiaries_reached]]),SUM(education[[#This Row],[calc_children]],education[[#This Row],[calc_adults]]),education[[#This Row],[total_beneficiaries_reached]])</f>
        <v>0</v>
      </c>
      <c r="AI333" s="49" t="str">
        <f ca="1">IF(B333="","",OFFSET(table_admin1[[#Headers],[ADM1_PT]],MATCH(B333,admin1,0),1))</f>
        <v/>
      </c>
      <c r="AJ333" s="49" t="str">
        <f t="shared" ca="1" si="12"/>
        <v/>
      </c>
      <c r="AK333" s="49" t="str">
        <f t="shared" ca="1" si="13"/>
        <v/>
      </c>
    </row>
    <row r="334" spans="29:37" x14ac:dyDescent="0.2">
      <c r="AC334" s="1">
        <f>IF(ISBLANK(education[[#This Row],[total_boys]]),SUM(education[[#This Row],[boys_0-5_reached]],education[[#This Row],[boys_6-12_reached]],education[[#This Row],[boys_13-18_reached]]),education[[#This Row],[total_boys]])</f>
        <v>0</v>
      </c>
      <c r="AD334" s="1">
        <f>IF(ISBLANK(education[[#This Row],[total_girls]]),SUM(education[[#This Row],[girls_0-5_reached]],education[[#This Row],[girls_6-12_reached]],education[[#This Row],[girls_13-18_reached]]),education[[#This Row],[total_girls]])</f>
        <v>0</v>
      </c>
      <c r="AE334" s="1">
        <f>IF(ISBLANK(education[[#This Row],[total_children]]),SUM(education[[#This Row],[calc_boys]],education[[#This Row],[calc_girls]]),education[[#This Row],[total_children]])</f>
        <v>0</v>
      </c>
      <c r="AF334" s="1">
        <f>IF(ISBLANK(education[[#This Row],[total_pwd]]),SUM(education[[#This Row],[total_pwd_men]],education[[#This Row],[total_pwd_women]]),education[[#This Row],[total_pwd]])</f>
        <v>0</v>
      </c>
      <c r="AG334" s="1">
        <f>IF(ISBLANK(education[[#This Row],[total_adults]]),SUM(education[[#This Row],[total_men]],education[[#This Row],[total_women]]),education[[#This Row],[total_adults]])</f>
        <v>0</v>
      </c>
      <c r="AH334" s="1">
        <f>IF(ISBLANK(education[[#This Row],[total_beneficiaries_reached]]),SUM(education[[#This Row],[calc_children]],education[[#This Row],[calc_adults]]),education[[#This Row],[total_beneficiaries_reached]])</f>
        <v>0</v>
      </c>
      <c r="AI334" s="49" t="str">
        <f ca="1">IF(B334="","",OFFSET(table_admin1[[#Headers],[ADM1_PT]],MATCH(B334,admin1,0),1))</f>
        <v/>
      </c>
      <c r="AJ334" s="49" t="str">
        <f t="shared" ca="1" si="12"/>
        <v/>
      </c>
      <c r="AK334" s="49" t="str">
        <f t="shared" ca="1" si="13"/>
        <v/>
      </c>
    </row>
    <row r="335" spans="29:37" x14ac:dyDescent="0.2">
      <c r="AC335" s="1">
        <f>IF(ISBLANK(education[[#This Row],[total_boys]]),SUM(education[[#This Row],[boys_0-5_reached]],education[[#This Row],[boys_6-12_reached]],education[[#This Row],[boys_13-18_reached]]),education[[#This Row],[total_boys]])</f>
        <v>0</v>
      </c>
      <c r="AD335" s="1">
        <f>IF(ISBLANK(education[[#This Row],[total_girls]]),SUM(education[[#This Row],[girls_0-5_reached]],education[[#This Row],[girls_6-12_reached]],education[[#This Row],[girls_13-18_reached]]),education[[#This Row],[total_girls]])</f>
        <v>0</v>
      </c>
      <c r="AE335" s="1">
        <f>IF(ISBLANK(education[[#This Row],[total_children]]),SUM(education[[#This Row],[calc_boys]],education[[#This Row],[calc_girls]]),education[[#This Row],[total_children]])</f>
        <v>0</v>
      </c>
      <c r="AF335" s="1">
        <f>IF(ISBLANK(education[[#This Row],[total_pwd]]),SUM(education[[#This Row],[total_pwd_men]],education[[#This Row],[total_pwd_women]]),education[[#This Row],[total_pwd]])</f>
        <v>0</v>
      </c>
      <c r="AG335" s="1">
        <f>IF(ISBLANK(education[[#This Row],[total_adults]]),SUM(education[[#This Row],[total_men]],education[[#This Row],[total_women]]),education[[#This Row],[total_adults]])</f>
        <v>0</v>
      </c>
      <c r="AH335" s="1">
        <f>IF(ISBLANK(education[[#This Row],[total_beneficiaries_reached]]),SUM(education[[#This Row],[calc_children]],education[[#This Row],[calc_adults]]),education[[#This Row],[total_beneficiaries_reached]])</f>
        <v>0</v>
      </c>
      <c r="AI335" s="49" t="str">
        <f ca="1">IF(B335="","",OFFSET(table_admin1[[#Headers],[ADM1_PT]],MATCH(B335,admin1,0),1))</f>
        <v/>
      </c>
      <c r="AJ335" s="49" t="str">
        <f t="shared" ca="1" si="12"/>
        <v/>
      </c>
      <c r="AK335" s="49" t="str">
        <f t="shared" ca="1" si="13"/>
        <v/>
      </c>
    </row>
    <row r="336" spans="29:37" x14ac:dyDescent="0.2">
      <c r="AC336" s="1">
        <f>IF(ISBLANK(education[[#This Row],[total_boys]]),SUM(education[[#This Row],[boys_0-5_reached]],education[[#This Row],[boys_6-12_reached]],education[[#This Row],[boys_13-18_reached]]),education[[#This Row],[total_boys]])</f>
        <v>0</v>
      </c>
      <c r="AD336" s="1">
        <f>IF(ISBLANK(education[[#This Row],[total_girls]]),SUM(education[[#This Row],[girls_0-5_reached]],education[[#This Row],[girls_6-12_reached]],education[[#This Row],[girls_13-18_reached]]),education[[#This Row],[total_girls]])</f>
        <v>0</v>
      </c>
      <c r="AE336" s="1">
        <f>IF(ISBLANK(education[[#This Row],[total_children]]),SUM(education[[#This Row],[calc_boys]],education[[#This Row],[calc_girls]]),education[[#This Row],[total_children]])</f>
        <v>0</v>
      </c>
      <c r="AF336" s="1">
        <f>IF(ISBLANK(education[[#This Row],[total_pwd]]),SUM(education[[#This Row],[total_pwd_men]],education[[#This Row],[total_pwd_women]]),education[[#This Row],[total_pwd]])</f>
        <v>0</v>
      </c>
      <c r="AG336" s="1">
        <f>IF(ISBLANK(education[[#This Row],[total_adults]]),SUM(education[[#This Row],[total_men]],education[[#This Row],[total_women]]),education[[#This Row],[total_adults]])</f>
        <v>0</v>
      </c>
      <c r="AH336" s="1">
        <f>IF(ISBLANK(education[[#This Row],[total_beneficiaries_reached]]),SUM(education[[#This Row],[calc_children]],education[[#This Row],[calc_adults]]),education[[#This Row],[total_beneficiaries_reached]])</f>
        <v>0</v>
      </c>
      <c r="AI336" s="49" t="str">
        <f ca="1">IF(B336="","",OFFSET(table_admin1[[#Headers],[ADM1_PT]],MATCH(B336,admin1,0),1))</f>
        <v/>
      </c>
      <c r="AJ336" s="49" t="str">
        <f t="shared" ca="1" si="12"/>
        <v/>
      </c>
      <c r="AK336" s="49" t="str">
        <f t="shared" ca="1" si="13"/>
        <v/>
      </c>
    </row>
    <row r="337" spans="29:37" x14ac:dyDescent="0.2">
      <c r="AC337" s="1">
        <f>IF(ISBLANK(education[[#This Row],[total_boys]]),SUM(education[[#This Row],[boys_0-5_reached]],education[[#This Row],[boys_6-12_reached]],education[[#This Row],[boys_13-18_reached]]),education[[#This Row],[total_boys]])</f>
        <v>0</v>
      </c>
      <c r="AD337" s="1">
        <f>IF(ISBLANK(education[[#This Row],[total_girls]]),SUM(education[[#This Row],[girls_0-5_reached]],education[[#This Row],[girls_6-12_reached]],education[[#This Row],[girls_13-18_reached]]),education[[#This Row],[total_girls]])</f>
        <v>0</v>
      </c>
      <c r="AE337" s="1">
        <f>IF(ISBLANK(education[[#This Row],[total_children]]),SUM(education[[#This Row],[calc_boys]],education[[#This Row],[calc_girls]]),education[[#This Row],[total_children]])</f>
        <v>0</v>
      </c>
      <c r="AF337" s="1">
        <f>IF(ISBLANK(education[[#This Row],[total_pwd]]),SUM(education[[#This Row],[total_pwd_men]],education[[#This Row],[total_pwd_women]]),education[[#This Row],[total_pwd]])</f>
        <v>0</v>
      </c>
      <c r="AG337" s="1">
        <f>IF(ISBLANK(education[[#This Row],[total_adults]]),SUM(education[[#This Row],[total_men]],education[[#This Row],[total_women]]),education[[#This Row],[total_adults]])</f>
        <v>0</v>
      </c>
      <c r="AH337" s="1">
        <f>IF(ISBLANK(education[[#This Row],[total_beneficiaries_reached]]),SUM(education[[#This Row],[calc_children]],education[[#This Row],[calc_adults]]),education[[#This Row],[total_beneficiaries_reached]])</f>
        <v>0</v>
      </c>
      <c r="AI337" s="49" t="str">
        <f ca="1">IF(B337="","",OFFSET(table_admin1[[#Headers],[ADM1_PT]],MATCH(B337,admin1,0),1))</f>
        <v/>
      </c>
      <c r="AJ337" s="49" t="str">
        <f t="shared" ca="1" si="12"/>
        <v/>
      </c>
      <c r="AK337" s="49" t="str">
        <f t="shared" ca="1" si="13"/>
        <v/>
      </c>
    </row>
    <row r="338" spans="29:37" x14ac:dyDescent="0.2">
      <c r="AC338" s="1">
        <f>IF(ISBLANK(education[[#This Row],[total_boys]]),SUM(education[[#This Row],[boys_0-5_reached]],education[[#This Row],[boys_6-12_reached]],education[[#This Row],[boys_13-18_reached]]),education[[#This Row],[total_boys]])</f>
        <v>0</v>
      </c>
      <c r="AD338" s="1">
        <f>IF(ISBLANK(education[[#This Row],[total_girls]]),SUM(education[[#This Row],[girls_0-5_reached]],education[[#This Row],[girls_6-12_reached]],education[[#This Row],[girls_13-18_reached]]),education[[#This Row],[total_girls]])</f>
        <v>0</v>
      </c>
      <c r="AE338" s="1">
        <f>IF(ISBLANK(education[[#This Row],[total_children]]),SUM(education[[#This Row],[calc_boys]],education[[#This Row],[calc_girls]]),education[[#This Row],[total_children]])</f>
        <v>0</v>
      </c>
      <c r="AF338" s="1">
        <f>IF(ISBLANK(education[[#This Row],[total_pwd]]),SUM(education[[#This Row],[total_pwd_men]],education[[#This Row],[total_pwd_women]]),education[[#This Row],[total_pwd]])</f>
        <v>0</v>
      </c>
      <c r="AG338" s="1">
        <f>IF(ISBLANK(education[[#This Row],[total_adults]]),SUM(education[[#This Row],[total_men]],education[[#This Row],[total_women]]),education[[#This Row],[total_adults]])</f>
        <v>0</v>
      </c>
      <c r="AH338" s="1">
        <f>IF(ISBLANK(education[[#This Row],[total_beneficiaries_reached]]),SUM(education[[#This Row],[calc_children]],education[[#This Row],[calc_adults]]),education[[#This Row],[total_beneficiaries_reached]])</f>
        <v>0</v>
      </c>
      <c r="AI338" s="49" t="str">
        <f ca="1">IF(B338="","",OFFSET(table_admin1[[#Headers],[ADM1_PT]],MATCH(B338,admin1,0),1))</f>
        <v/>
      </c>
      <c r="AJ338" s="49" t="str">
        <f t="shared" ca="1" si="12"/>
        <v/>
      </c>
      <c r="AK338" s="49" t="str">
        <f t="shared" ca="1" si="13"/>
        <v/>
      </c>
    </row>
    <row r="339" spans="29:37" x14ac:dyDescent="0.2">
      <c r="AC339" s="1">
        <f>IF(ISBLANK(education[[#This Row],[total_boys]]),SUM(education[[#This Row],[boys_0-5_reached]],education[[#This Row],[boys_6-12_reached]],education[[#This Row],[boys_13-18_reached]]),education[[#This Row],[total_boys]])</f>
        <v>0</v>
      </c>
      <c r="AD339" s="1">
        <f>IF(ISBLANK(education[[#This Row],[total_girls]]),SUM(education[[#This Row],[girls_0-5_reached]],education[[#This Row],[girls_6-12_reached]],education[[#This Row],[girls_13-18_reached]]),education[[#This Row],[total_girls]])</f>
        <v>0</v>
      </c>
      <c r="AE339" s="1">
        <f>IF(ISBLANK(education[[#This Row],[total_children]]),SUM(education[[#This Row],[calc_boys]],education[[#This Row],[calc_girls]]),education[[#This Row],[total_children]])</f>
        <v>0</v>
      </c>
      <c r="AF339" s="1">
        <f>IF(ISBLANK(education[[#This Row],[total_pwd]]),SUM(education[[#This Row],[total_pwd_men]],education[[#This Row],[total_pwd_women]]),education[[#This Row],[total_pwd]])</f>
        <v>0</v>
      </c>
      <c r="AG339" s="1">
        <f>IF(ISBLANK(education[[#This Row],[total_adults]]),SUM(education[[#This Row],[total_men]],education[[#This Row],[total_women]]),education[[#This Row],[total_adults]])</f>
        <v>0</v>
      </c>
      <c r="AH339" s="1">
        <f>IF(ISBLANK(education[[#This Row],[total_beneficiaries_reached]]),SUM(education[[#This Row],[calc_children]],education[[#This Row],[calc_adults]]),education[[#This Row],[total_beneficiaries_reached]])</f>
        <v>0</v>
      </c>
      <c r="AI339" s="49" t="str">
        <f ca="1">IF(B339="","",OFFSET(table_admin1[[#Headers],[ADM1_PT]],MATCH(B339,admin1,0),1))</f>
        <v/>
      </c>
      <c r="AJ339" s="49" t="str">
        <f t="shared" ca="1" si="12"/>
        <v/>
      </c>
      <c r="AK339" s="49" t="str">
        <f t="shared" ca="1" si="13"/>
        <v/>
      </c>
    </row>
    <row r="340" spans="29:37" x14ac:dyDescent="0.2">
      <c r="AC340" s="1">
        <f>IF(ISBLANK(education[[#This Row],[total_boys]]),SUM(education[[#This Row],[boys_0-5_reached]],education[[#This Row],[boys_6-12_reached]],education[[#This Row],[boys_13-18_reached]]),education[[#This Row],[total_boys]])</f>
        <v>0</v>
      </c>
      <c r="AD340" s="1">
        <f>IF(ISBLANK(education[[#This Row],[total_girls]]),SUM(education[[#This Row],[girls_0-5_reached]],education[[#This Row],[girls_6-12_reached]],education[[#This Row],[girls_13-18_reached]]),education[[#This Row],[total_girls]])</f>
        <v>0</v>
      </c>
      <c r="AE340" s="1">
        <f>IF(ISBLANK(education[[#This Row],[total_children]]),SUM(education[[#This Row],[calc_boys]],education[[#This Row],[calc_girls]]),education[[#This Row],[total_children]])</f>
        <v>0</v>
      </c>
      <c r="AF340" s="1">
        <f>IF(ISBLANK(education[[#This Row],[total_pwd]]),SUM(education[[#This Row],[total_pwd_men]],education[[#This Row],[total_pwd_women]]),education[[#This Row],[total_pwd]])</f>
        <v>0</v>
      </c>
      <c r="AG340" s="1">
        <f>IF(ISBLANK(education[[#This Row],[total_adults]]),SUM(education[[#This Row],[total_men]],education[[#This Row],[total_women]]),education[[#This Row],[total_adults]])</f>
        <v>0</v>
      </c>
      <c r="AH340" s="1">
        <f>IF(ISBLANK(education[[#This Row],[total_beneficiaries_reached]]),SUM(education[[#This Row],[calc_children]],education[[#This Row],[calc_adults]]),education[[#This Row],[total_beneficiaries_reached]])</f>
        <v>0</v>
      </c>
      <c r="AI340" s="49" t="str">
        <f ca="1">IF(B340="","",OFFSET(table_admin1[[#Headers],[ADM1_PT]],MATCH(B340,admin1,0),1))</f>
        <v/>
      </c>
      <c r="AJ340" s="49" t="str">
        <f t="shared" ca="1" si="12"/>
        <v/>
      </c>
      <c r="AK340" s="49" t="str">
        <f t="shared" ca="1" si="13"/>
        <v/>
      </c>
    </row>
    <row r="341" spans="29:37" x14ac:dyDescent="0.2">
      <c r="AC341" s="1">
        <f>IF(ISBLANK(education[[#This Row],[total_boys]]),SUM(education[[#This Row],[boys_0-5_reached]],education[[#This Row],[boys_6-12_reached]],education[[#This Row],[boys_13-18_reached]]),education[[#This Row],[total_boys]])</f>
        <v>0</v>
      </c>
      <c r="AD341" s="1">
        <f>IF(ISBLANK(education[[#This Row],[total_girls]]),SUM(education[[#This Row],[girls_0-5_reached]],education[[#This Row],[girls_6-12_reached]],education[[#This Row],[girls_13-18_reached]]),education[[#This Row],[total_girls]])</f>
        <v>0</v>
      </c>
      <c r="AE341" s="1">
        <f>IF(ISBLANK(education[[#This Row],[total_children]]),SUM(education[[#This Row],[calc_boys]],education[[#This Row],[calc_girls]]),education[[#This Row],[total_children]])</f>
        <v>0</v>
      </c>
      <c r="AF341" s="1">
        <f>IF(ISBLANK(education[[#This Row],[total_pwd]]),SUM(education[[#This Row],[total_pwd_men]],education[[#This Row],[total_pwd_women]]),education[[#This Row],[total_pwd]])</f>
        <v>0</v>
      </c>
      <c r="AG341" s="1">
        <f>IF(ISBLANK(education[[#This Row],[total_adults]]),SUM(education[[#This Row],[total_men]],education[[#This Row],[total_women]]),education[[#This Row],[total_adults]])</f>
        <v>0</v>
      </c>
      <c r="AH341" s="1">
        <f>IF(ISBLANK(education[[#This Row],[total_beneficiaries_reached]]),SUM(education[[#This Row],[calc_children]],education[[#This Row],[calc_adults]]),education[[#This Row],[total_beneficiaries_reached]])</f>
        <v>0</v>
      </c>
      <c r="AI341" s="49" t="str">
        <f ca="1">IF(B341="","",OFFSET(table_admin1[[#Headers],[ADM1_PT]],MATCH(B341,admin1,0),1))</f>
        <v/>
      </c>
      <c r="AJ341" s="49" t="str">
        <f t="shared" ca="1" si="12"/>
        <v/>
      </c>
      <c r="AK341" s="49" t="str">
        <f t="shared" ca="1" si="13"/>
        <v/>
      </c>
    </row>
    <row r="342" spans="29:37" x14ac:dyDescent="0.2">
      <c r="AC342" s="1">
        <f>IF(ISBLANK(education[[#This Row],[total_boys]]),SUM(education[[#This Row],[boys_0-5_reached]],education[[#This Row],[boys_6-12_reached]],education[[#This Row],[boys_13-18_reached]]),education[[#This Row],[total_boys]])</f>
        <v>0</v>
      </c>
      <c r="AD342" s="1">
        <f>IF(ISBLANK(education[[#This Row],[total_girls]]),SUM(education[[#This Row],[girls_0-5_reached]],education[[#This Row],[girls_6-12_reached]],education[[#This Row],[girls_13-18_reached]]),education[[#This Row],[total_girls]])</f>
        <v>0</v>
      </c>
      <c r="AE342" s="1">
        <f>IF(ISBLANK(education[[#This Row],[total_children]]),SUM(education[[#This Row],[calc_boys]],education[[#This Row],[calc_girls]]),education[[#This Row],[total_children]])</f>
        <v>0</v>
      </c>
      <c r="AF342" s="1">
        <f>IF(ISBLANK(education[[#This Row],[total_pwd]]),SUM(education[[#This Row],[total_pwd_men]],education[[#This Row],[total_pwd_women]]),education[[#This Row],[total_pwd]])</f>
        <v>0</v>
      </c>
      <c r="AG342" s="1">
        <f>IF(ISBLANK(education[[#This Row],[total_adults]]),SUM(education[[#This Row],[total_men]],education[[#This Row],[total_women]]),education[[#This Row],[total_adults]])</f>
        <v>0</v>
      </c>
      <c r="AH342" s="1">
        <f>IF(ISBLANK(education[[#This Row],[total_beneficiaries_reached]]),SUM(education[[#This Row],[calc_children]],education[[#This Row],[calc_adults]]),education[[#This Row],[total_beneficiaries_reached]])</f>
        <v>0</v>
      </c>
      <c r="AI342" s="49" t="str">
        <f ca="1">IF(B342="","",OFFSET(table_admin1[[#Headers],[ADM1_PT]],MATCH(B342,admin1,0),1))</f>
        <v/>
      </c>
      <c r="AJ342" s="49" t="str">
        <f t="shared" ca="1" si="12"/>
        <v/>
      </c>
      <c r="AK342" s="49" t="str">
        <f t="shared" ca="1" si="13"/>
        <v/>
      </c>
    </row>
    <row r="343" spans="29:37" x14ac:dyDescent="0.2">
      <c r="AC343" s="1">
        <f>IF(ISBLANK(education[[#This Row],[total_boys]]),SUM(education[[#This Row],[boys_0-5_reached]],education[[#This Row],[boys_6-12_reached]],education[[#This Row],[boys_13-18_reached]]),education[[#This Row],[total_boys]])</f>
        <v>0</v>
      </c>
      <c r="AD343" s="1">
        <f>IF(ISBLANK(education[[#This Row],[total_girls]]),SUM(education[[#This Row],[girls_0-5_reached]],education[[#This Row],[girls_6-12_reached]],education[[#This Row],[girls_13-18_reached]]),education[[#This Row],[total_girls]])</f>
        <v>0</v>
      </c>
      <c r="AE343" s="1">
        <f>IF(ISBLANK(education[[#This Row],[total_children]]),SUM(education[[#This Row],[calc_boys]],education[[#This Row],[calc_girls]]),education[[#This Row],[total_children]])</f>
        <v>0</v>
      </c>
      <c r="AF343" s="1">
        <f>IF(ISBLANK(education[[#This Row],[total_pwd]]),SUM(education[[#This Row],[total_pwd_men]],education[[#This Row],[total_pwd_women]]),education[[#This Row],[total_pwd]])</f>
        <v>0</v>
      </c>
      <c r="AG343" s="1">
        <f>IF(ISBLANK(education[[#This Row],[total_adults]]),SUM(education[[#This Row],[total_men]],education[[#This Row],[total_women]]),education[[#This Row],[total_adults]])</f>
        <v>0</v>
      </c>
      <c r="AH343" s="1">
        <f>IF(ISBLANK(education[[#This Row],[total_beneficiaries_reached]]),SUM(education[[#This Row],[calc_children]],education[[#This Row],[calc_adults]]),education[[#This Row],[total_beneficiaries_reached]])</f>
        <v>0</v>
      </c>
      <c r="AI343" s="49" t="str">
        <f ca="1">IF(B343="","",OFFSET(table_admin1[[#Headers],[ADM1_PT]],MATCH(B343,admin1,0),1))</f>
        <v/>
      </c>
      <c r="AJ343" s="49" t="str">
        <f t="shared" ca="1" si="12"/>
        <v/>
      </c>
      <c r="AK343" s="49" t="str">
        <f t="shared" ca="1" si="13"/>
        <v/>
      </c>
    </row>
    <row r="344" spans="29:37" x14ac:dyDescent="0.2">
      <c r="AC344" s="1">
        <f>IF(ISBLANK(education[[#This Row],[total_boys]]),SUM(education[[#This Row],[boys_0-5_reached]],education[[#This Row],[boys_6-12_reached]],education[[#This Row],[boys_13-18_reached]]),education[[#This Row],[total_boys]])</f>
        <v>0</v>
      </c>
      <c r="AD344" s="1">
        <f>IF(ISBLANK(education[[#This Row],[total_girls]]),SUM(education[[#This Row],[girls_0-5_reached]],education[[#This Row],[girls_6-12_reached]],education[[#This Row],[girls_13-18_reached]]),education[[#This Row],[total_girls]])</f>
        <v>0</v>
      </c>
      <c r="AE344" s="1">
        <f>IF(ISBLANK(education[[#This Row],[total_children]]),SUM(education[[#This Row],[calc_boys]],education[[#This Row],[calc_girls]]),education[[#This Row],[total_children]])</f>
        <v>0</v>
      </c>
      <c r="AF344" s="1">
        <f>IF(ISBLANK(education[[#This Row],[total_pwd]]),SUM(education[[#This Row],[total_pwd_men]],education[[#This Row],[total_pwd_women]]),education[[#This Row],[total_pwd]])</f>
        <v>0</v>
      </c>
      <c r="AG344" s="1">
        <f>IF(ISBLANK(education[[#This Row],[total_adults]]),SUM(education[[#This Row],[total_men]],education[[#This Row],[total_women]]),education[[#This Row],[total_adults]])</f>
        <v>0</v>
      </c>
      <c r="AH344" s="1">
        <f>IF(ISBLANK(education[[#This Row],[total_beneficiaries_reached]]),SUM(education[[#This Row],[calc_children]],education[[#This Row],[calc_adults]]),education[[#This Row],[total_beneficiaries_reached]])</f>
        <v>0</v>
      </c>
      <c r="AI344" s="49" t="str">
        <f ca="1">IF(B344="","",OFFSET(table_admin1[[#Headers],[ADM1_PT]],MATCH(B344,admin1,0),1))</f>
        <v/>
      </c>
      <c r="AJ344" s="49" t="str">
        <f t="shared" ca="1" si="12"/>
        <v/>
      </c>
      <c r="AK344" s="49" t="str">
        <f t="shared" ca="1" si="13"/>
        <v/>
      </c>
    </row>
    <row r="345" spans="29:37" x14ac:dyDescent="0.2">
      <c r="AC345" s="1">
        <f>IF(ISBLANK(education[[#This Row],[total_boys]]),SUM(education[[#This Row],[boys_0-5_reached]],education[[#This Row],[boys_6-12_reached]],education[[#This Row],[boys_13-18_reached]]),education[[#This Row],[total_boys]])</f>
        <v>0</v>
      </c>
      <c r="AD345" s="1">
        <f>IF(ISBLANK(education[[#This Row],[total_girls]]),SUM(education[[#This Row],[girls_0-5_reached]],education[[#This Row],[girls_6-12_reached]],education[[#This Row],[girls_13-18_reached]]),education[[#This Row],[total_girls]])</f>
        <v>0</v>
      </c>
      <c r="AE345" s="1">
        <f>IF(ISBLANK(education[[#This Row],[total_children]]),SUM(education[[#This Row],[calc_boys]],education[[#This Row],[calc_girls]]),education[[#This Row],[total_children]])</f>
        <v>0</v>
      </c>
      <c r="AF345" s="1">
        <f>IF(ISBLANK(education[[#This Row],[total_pwd]]),SUM(education[[#This Row],[total_pwd_men]],education[[#This Row],[total_pwd_women]]),education[[#This Row],[total_pwd]])</f>
        <v>0</v>
      </c>
      <c r="AG345" s="1">
        <f>IF(ISBLANK(education[[#This Row],[total_adults]]),SUM(education[[#This Row],[total_men]],education[[#This Row],[total_women]]),education[[#This Row],[total_adults]])</f>
        <v>0</v>
      </c>
      <c r="AH345" s="1">
        <f>IF(ISBLANK(education[[#This Row],[total_beneficiaries_reached]]),SUM(education[[#This Row],[calc_children]],education[[#This Row],[calc_adults]]),education[[#This Row],[total_beneficiaries_reached]])</f>
        <v>0</v>
      </c>
      <c r="AI345" s="49" t="str">
        <f ca="1">IF(B345="","",OFFSET(table_admin1[[#Headers],[ADM1_PT]],MATCH(B345,admin1,0),1))</f>
        <v/>
      </c>
      <c r="AJ345" s="49" t="str">
        <f t="shared" ca="1" si="12"/>
        <v/>
      </c>
      <c r="AK345" s="49" t="str">
        <f t="shared" ca="1" si="13"/>
        <v/>
      </c>
    </row>
    <row r="346" spans="29:37" x14ac:dyDescent="0.2">
      <c r="AC346" s="1">
        <f>IF(ISBLANK(education[[#This Row],[total_boys]]),SUM(education[[#This Row],[boys_0-5_reached]],education[[#This Row],[boys_6-12_reached]],education[[#This Row],[boys_13-18_reached]]),education[[#This Row],[total_boys]])</f>
        <v>0</v>
      </c>
      <c r="AD346" s="1">
        <f>IF(ISBLANK(education[[#This Row],[total_girls]]),SUM(education[[#This Row],[girls_0-5_reached]],education[[#This Row],[girls_6-12_reached]],education[[#This Row],[girls_13-18_reached]]),education[[#This Row],[total_girls]])</f>
        <v>0</v>
      </c>
      <c r="AE346" s="1">
        <f>IF(ISBLANK(education[[#This Row],[total_children]]),SUM(education[[#This Row],[calc_boys]],education[[#This Row],[calc_girls]]),education[[#This Row],[total_children]])</f>
        <v>0</v>
      </c>
      <c r="AF346" s="1">
        <f>IF(ISBLANK(education[[#This Row],[total_pwd]]),SUM(education[[#This Row],[total_pwd_men]],education[[#This Row],[total_pwd_women]]),education[[#This Row],[total_pwd]])</f>
        <v>0</v>
      </c>
      <c r="AG346" s="1">
        <f>IF(ISBLANK(education[[#This Row],[total_adults]]),SUM(education[[#This Row],[total_men]],education[[#This Row],[total_women]]),education[[#This Row],[total_adults]])</f>
        <v>0</v>
      </c>
      <c r="AH346" s="1">
        <f>IF(ISBLANK(education[[#This Row],[total_beneficiaries_reached]]),SUM(education[[#This Row],[calc_children]],education[[#This Row],[calc_adults]]),education[[#This Row],[total_beneficiaries_reached]])</f>
        <v>0</v>
      </c>
      <c r="AI346" s="49" t="str">
        <f ca="1">IF(B346="","",OFFSET(table_admin1[[#Headers],[ADM1_PT]],MATCH(B346,admin1,0),1))</f>
        <v/>
      </c>
      <c r="AJ346" s="49" t="str">
        <f t="shared" ca="1" si="12"/>
        <v/>
      </c>
      <c r="AK346" s="49" t="str">
        <f t="shared" ca="1" si="13"/>
        <v/>
      </c>
    </row>
    <row r="347" spans="29:37" x14ac:dyDescent="0.2">
      <c r="AC347" s="1">
        <f>IF(ISBLANK(education[[#This Row],[total_boys]]),SUM(education[[#This Row],[boys_0-5_reached]],education[[#This Row],[boys_6-12_reached]],education[[#This Row],[boys_13-18_reached]]),education[[#This Row],[total_boys]])</f>
        <v>0</v>
      </c>
      <c r="AD347" s="1">
        <f>IF(ISBLANK(education[[#This Row],[total_girls]]),SUM(education[[#This Row],[girls_0-5_reached]],education[[#This Row],[girls_6-12_reached]],education[[#This Row],[girls_13-18_reached]]),education[[#This Row],[total_girls]])</f>
        <v>0</v>
      </c>
      <c r="AE347" s="1">
        <f>IF(ISBLANK(education[[#This Row],[total_children]]),SUM(education[[#This Row],[calc_boys]],education[[#This Row],[calc_girls]]),education[[#This Row],[total_children]])</f>
        <v>0</v>
      </c>
      <c r="AF347" s="1">
        <f>IF(ISBLANK(education[[#This Row],[total_pwd]]),SUM(education[[#This Row],[total_pwd_men]],education[[#This Row],[total_pwd_women]]),education[[#This Row],[total_pwd]])</f>
        <v>0</v>
      </c>
      <c r="AG347" s="1">
        <f>IF(ISBLANK(education[[#This Row],[total_adults]]),SUM(education[[#This Row],[total_men]],education[[#This Row],[total_women]]),education[[#This Row],[total_adults]])</f>
        <v>0</v>
      </c>
      <c r="AH347" s="1">
        <f>IF(ISBLANK(education[[#This Row],[total_beneficiaries_reached]]),SUM(education[[#This Row],[calc_children]],education[[#This Row],[calc_adults]]),education[[#This Row],[total_beneficiaries_reached]])</f>
        <v>0</v>
      </c>
      <c r="AI347" s="49" t="str">
        <f ca="1">IF(B347="","",OFFSET(table_admin1[[#Headers],[ADM1_PT]],MATCH(B347,admin1,0),1))</f>
        <v/>
      </c>
      <c r="AJ347" s="49" t="str">
        <f t="shared" ca="1" si="12"/>
        <v/>
      </c>
      <c r="AK347" s="49" t="str">
        <f t="shared" ca="1" si="13"/>
        <v/>
      </c>
    </row>
    <row r="348" spans="29:37" x14ac:dyDescent="0.2">
      <c r="AC348" s="1">
        <f>IF(ISBLANK(education[[#This Row],[total_boys]]),SUM(education[[#This Row],[boys_0-5_reached]],education[[#This Row],[boys_6-12_reached]],education[[#This Row],[boys_13-18_reached]]),education[[#This Row],[total_boys]])</f>
        <v>0</v>
      </c>
      <c r="AD348" s="1">
        <f>IF(ISBLANK(education[[#This Row],[total_girls]]),SUM(education[[#This Row],[girls_0-5_reached]],education[[#This Row],[girls_6-12_reached]],education[[#This Row],[girls_13-18_reached]]),education[[#This Row],[total_girls]])</f>
        <v>0</v>
      </c>
      <c r="AE348" s="1">
        <f>IF(ISBLANK(education[[#This Row],[total_children]]),SUM(education[[#This Row],[calc_boys]],education[[#This Row],[calc_girls]]),education[[#This Row],[total_children]])</f>
        <v>0</v>
      </c>
      <c r="AF348" s="1">
        <f>IF(ISBLANK(education[[#This Row],[total_pwd]]),SUM(education[[#This Row],[total_pwd_men]],education[[#This Row],[total_pwd_women]]),education[[#This Row],[total_pwd]])</f>
        <v>0</v>
      </c>
      <c r="AG348" s="1">
        <f>IF(ISBLANK(education[[#This Row],[total_adults]]),SUM(education[[#This Row],[total_men]],education[[#This Row],[total_women]]),education[[#This Row],[total_adults]])</f>
        <v>0</v>
      </c>
      <c r="AH348" s="1">
        <f>IF(ISBLANK(education[[#This Row],[total_beneficiaries_reached]]),SUM(education[[#This Row],[calc_children]],education[[#This Row],[calc_adults]]),education[[#This Row],[total_beneficiaries_reached]])</f>
        <v>0</v>
      </c>
      <c r="AI348" s="49" t="str">
        <f ca="1">IF(B348="","",OFFSET(table_admin1[[#Headers],[ADM1_PT]],MATCH(B348,admin1,0),1))</f>
        <v/>
      </c>
      <c r="AJ348" s="49" t="str">
        <f t="shared" ca="1" si="12"/>
        <v/>
      </c>
      <c r="AK348" s="49" t="str">
        <f t="shared" ca="1" si="13"/>
        <v/>
      </c>
    </row>
    <row r="349" spans="29:37" x14ac:dyDescent="0.2">
      <c r="AC349" s="1">
        <f>IF(ISBLANK(education[[#This Row],[total_boys]]),SUM(education[[#This Row],[boys_0-5_reached]],education[[#This Row],[boys_6-12_reached]],education[[#This Row],[boys_13-18_reached]]),education[[#This Row],[total_boys]])</f>
        <v>0</v>
      </c>
      <c r="AD349" s="1">
        <f>IF(ISBLANK(education[[#This Row],[total_girls]]),SUM(education[[#This Row],[girls_0-5_reached]],education[[#This Row],[girls_6-12_reached]],education[[#This Row],[girls_13-18_reached]]),education[[#This Row],[total_girls]])</f>
        <v>0</v>
      </c>
      <c r="AE349" s="1">
        <f>IF(ISBLANK(education[[#This Row],[total_children]]),SUM(education[[#This Row],[calc_boys]],education[[#This Row],[calc_girls]]),education[[#This Row],[total_children]])</f>
        <v>0</v>
      </c>
      <c r="AF349" s="1">
        <f>IF(ISBLANK(education[[#This Row],[total_pwd]]),SUM(education[[#This Row],[total_pwd_men]],education[[#This Row],[total_pwd_women]]),education[[#This Row],[total_pwd]])</f>
        <v>0</v>
      </c>
      <c r="AG349" s="1">
        <f>IF(ISBLANK(education[[#This Row],[total_adults]]),SUM(education[[#This Row],[total_men]],education[[#This Row],[total_women]]),education[[#This Row],[total_adults]])</f>
        <v>0</v>
      </c>
      <c r="AH349" s="1">
        <f>IF(ISBLANK(education[[#This Row],[total_beneficiaries_reached]]),SUM(education[[#This Row],[calc_children]],education[[#This Row],[calc_adults]]),education[[#This Row],[total_beneficiaries_reached]])</f>
        <v>0</v>
      </c>
      <c r="AI349" s="49" t="str">
        <f ca="1">IF(B349="","",OFFSET(table_admin1[[#Headers],[ADM1_PT]],MATCH(B349,admin1,0),1))</f>
        <v/>
      </c>
      <c r="AJ349" s="49" t="str">
        <f t="shared" ca="1" si="12"/>
        <v/>
      </c>
      <c r="AK349" s="49" t="str">
        <f t="shared" ca="1" si="13"/>
        <v/>
      </c>
    </row>
    <row r="350" spans="29:37" x14ac:dyDescent="0.2">
      <c r="AC350" s="1">
        <f>IF(ISBLANK(education[[#This Row],[total_boys]]),SUM(education[[#This Row],[boys_0-5_reached]],education[[#This Row],[boys_6-12_reached]],education[[#This Row],[boys_13-18_reached]]),education[[#This Row],[total_boys]])</f>
        <v>0</v>
      </c>
      <c r="AD350" s="1">
        <f>IF(ISBLANK(education[[#This Row],[total_girls]]),SUM(education[[#This Row],[girls_0-5_reached]],education[[#This Row],[girls_6-12_reached]],education[[#This Row],[girls_13-18_reached]]),education[[#This Row],[total_girls]])</f>
        <v>0</v>
      </c>
      <c r="AE350" s="1">
        <f>IF(ISBLANK(education[[#This Row],[total_children]]),SUM(education[[#This Row],[calc_boys]],education[[#This Row],[calc_girls]]),education[[#This Row],[total_children]])</f>
        <v>0</v>
      </c>
      <c r="AF350" s="1">
        <f>IF(ISBLANK(education[[#This Row],[total_pwd]]),SUM(education[[#This Row],[total_pwd_men]],education[[#This Row],[total_pwd_women]]),education[[#This Row],[total_pwd]])</f>
        <v>0</v>
      </c>
      <c r="AG350" s="1">
        <f>IF(ISBLANK(education[[#This Row],[total_adults]]),SUM(education[[#This Row],[total_men]],education[[#This Row],[total_women]]),education[[#This Row],[total_adults]])</f>
        <v>0</v>
      </c>
      <c r="AH350" s="1">
        <f>IF(ISBLANK(education[[#This Row],[total_beneficiaries_reached]]),SUM(education[[#This Row],[calc_children]],education[[#This Row],[calc_adults]]),education[[#This Row],[total_beneficiaries_reached]])</f>
        <v>0</v>
      </c>
      <c r="AI350" s="49" t="str">
        <f ca="1">IF(B350="","",OFFSET(table_admin1[[#Headers],[ADM1_PT]],MATCH(B350,admin1,0),1))</f>
        <v/>
      </c>
      <c r="AJ350" s="49" t="str">
        <f t="shared" ca="1" si="12"/>
        <v/>
      </c>
      <c r="AK350" s="49" t="str">
        <f t="shared" ca="1" si="13"/>
        <v/>
      </c>
    </row>
    <row r="351" spans="29:37" x14ac:dyDescent="0.2">
      <c r="AC351" s="1">
        <f>IF(ISBLANK(education[[#This Row],[total_boys]]),SUM(education[[#This Row],[boys_0-5_reached]],education[[#This Row],[boys_6-12_reached]],education[[#This Row],[boys_13-18_reached]]),education[[#This Row],[total_boys]])</f>
        <v>0</v>
      </c>
      <c r="AD351" s="1">
        <f>IF(ISBLANK(education[[#This Row],[total_girls]]),SUM(education[[#This Row],[girls_0-5_reached]],education[[#This Row],[girls_6-12_reached]],education[[#This Row],[girls_13-18_reached]]),education[[#This Row],[total_girls]])</f>
        <v>0</v>
      </c>
      <c r="AE351" s="1">
        <f>IF(ISBLANK(education[[#This Row],[total_children]]),SUM(education[[#This Row],[calc_boys]],education[[#This Row],[calc_girls]]),education[[#This Row],[total_children]])</f>
        <v>0</v>
      </c>
      <c r="AF351" s="1">
        <f>IF(ISBLANK(education[[#This Row],[total_pwd]]),SUM(education[[#This Row],[total_pwd_men]],education[[#This Row],[total_pwd_women]]),education[[#This Row],[total_pwd]])</f>
        <v>0</v>
      </c>
      <c r="AG351" s="1">
        <f>IF(ISBLANK(education[[#This Row],[total_adults]]),SUM(education[[#This Row],[total_men]],education[[#This Row],[total_women]]),education[[#This Row],[total_adults]])</f>
        <v>0</v>
      </c>
      <c r="AH351" s="1">
        <f>IF(ISBLANK(education[[#This Row],[total_beneficiaries_reached]]),SUM(education[[#This Row],[calc_children]],education[[#This Row],[calc_adults]]),education[[#This Row],[total_beneficiaries_reached]])</f>
        <v>0</v>
      </c>
      <c r="AI351" s="49" t="str">
        <f ca="1">IF(B351="","",OFFSET(table_admin1[[#Headers],[ADM1_PT]],MATCH(B351,admin1,0),1))</f>
        <v/>
      </c>
      <c r="AJ351" s="49" t="str">
        <f t="shared" ca="1" si="12"/>
        <v/>
      </c>
      <c r="AK351" s="49" t="str">
        <f t="shared" ca="1" si="13"/>
        <v/>
      </c>
    </row>
    <row r="352" spans="29:37" x14ac:dyDescent="0.2">
      <c r="AC352" s="1">
        <f>IF(ISBLANK(education[[#This Row],[total_boys]]),SUM(education[[#This Row],[boys_0-5_reached]],education[[#This Row],[boys_6-12_reached]],education[[#This Row],[boys_13-18_reached]]),education[[#This Row],[total_boys]])</f>
        <v>0</v>
      </c>
      <c r="AD352" s="1">
        <f>IF(ISBLANK(education[[#This Row],[total_girls]]),SUM(education[[#This Row],[girls_0-5_reached]],education[[#This Row],[girls_6-12_reached]],education[[#This Row],[girls_13-18_reached]]),education[[#This Row],[total_girls]])</f>
        <v>0</v>
      </c>
      <c r="AE352" s="1">
        <f>IF(ISBLANK(education[[#This Row],[total_children]]),SUM(education[[#This Row],[calc_boys]],education[[#This Row],[calc_girls]]),education[[#This Row],[total_children]])</f>
        <v>0</v>
      </c>
      <c r="AF352" s="1">
        <f>IF(ISBLANK(education[[#This Row],[total_pwd]]),SUM(education[[#This Row],[total_pwd_men]],education[[#This Row],[total_pwd_women]]),education[[#This Row],[total_pwd]])</f>
        <v>0</v>
      </c>
      <c r="AG352" s="1">
        <f>IF(ISBLANK(education[[#This Row],[total_adults]]),SUM(education[[#This Row],[total_men]],education[[#This Row],[total_women]]),education[[#This Row],[total_adults]])</f>
        <v>0</v>
      </c>
      <c r="AH352" s="1">
        <f>IF(ISBLANK(education[[#This Row],[total_beneficiaries_reached]]),SUM(education[[#This Row],[calc_children]],education[[#This Row],[calc_adults]]),education[[#This Row],[total_beneficiaries_reached]])</f>
        <v>0</v>
      </c>
      <c r="AI352" s="49" t="str">
        <f ca="1">IF(B352="","",OFFSET(table_admin1[[#Headers],[ADM1_PT]],MATCH(B352,admin1,0),1))</f>
        <v/>
      </c>
      <c r="AJ352" s="49" t="str">
        <f t="shared" ca="1" si="12"/>
        <v/>
      </c>
      <c r="AK352" s="49" t="str">
        <f t="shared" ca="1" si="13"/>
        <v/>
      </c>
    </row>
    <row r="353" spans="29:37" x14ac:dyDescent="0.2">
      <c r="AC353" s="1">
        <f>IF(ISBLANK(education[[#This Row],[total_boys]]),SUM(education[[#This Row],[boys_0-5_reached]],education[[#This Row],[boys_6-12_reached]],education[[#This Row],[boys_13-18_reached]]),education[[#This Row],[total_boys]])</f>
        <v>0</v>
      </c>
      <c r="AD353" s="1">
        <f>IF(ISBLANK(education[[#This Row],[total_girls]]),SUM(education[[#This Row],[girls_0-5_reached]],education[[#This Row],[girls_6-12_reached]],education[[#This Row],[girls_13-18_reached]]),education[[#This Row],[total_girls]])</f>
        <v>0</v>
      </c>
      <c r="AE353" s="1">
        <f>IF(ISBLANK(education[[#This Row],[total_children]]),SUM(education[[#This Row],[calc_boys]],education[[#This Row],[calc_girls]]),education[[#This Row],[total_children]])</f>
        <v>0</v>
      </c>
      <c r="AF353" s="1">
        <f>IF(ISBLANK(education[[#This Row],[total_pwd]]),SUM(education[[#This Row],[total_pwd_men]],education[[#This Row],[total_pwd_women]]),education[[#This Row],[total_pwd]])</f>
        <v>0</v>
      </c>
      <c r="AG353" s="1">
        <f>IF(ISBLANK(education[[#This Row],[total_adults]]),SUM(education[[#This Row],[total_men]],education[[#This Row],[total_women]]),education[[#This Row],[total_adults]])</f>
        <v>0</v>
      </c>
      <c r="AH353" s="1">
        <f>IF(ISBLANK(education[[#This Row],[total_beneficiaries_reached]]),SUM(education[[#This Row],[calc_children]],education[[#This Row],[calc_adults]]),education[[#This Row],[total_beneficiaries_reached]])</f>
        <v>0</v>
      </c>
      <c r="AI353" s="49" t="str">
        <f ca="1">IF(B353="","",OFFSET(table_admin1[[#Headers],[ADM1_PT]],MATCH(B353,admin1,0),1))</f>
        <v/>
      </c>
      <c r="AJ353" s="49" t="str">
        <f t="shared" ca="1" si="12"/>
        <v/>
      </c>
      <c r="AK353" s="49" t="str">
        <f t="shared" ca="1" si="13"/>
        <v/>
      </c>
    </row>
    <row r="354" spans="29:37" x14ac:dyDescent="0.2">
      <c r="AC354" s="1">
        <f>IF(ISBLANK(education[[#This Row],[total_boys]]),SUM(education[[#This Row],[boys_0-5_reached]],education[[#This Row],[boys_6-12_reached]],education[[#This Row],[boys_13-18_reached]]),education[[#This Row],[total_boys]])</f>
        <v>0</v>
      </c>
      <c r="AD354" s="1">
        <f>IF(ISBLANK(education[[#This Row],[total_girls]]),SUM(education[[#This Row],[girls_0-5_reached]],education[[#This Row],[girls_6-12_reached]],education[[#This Row],[girls_13-18_reached]]),education[[#This Row],[total_girls]])</f>
        <v>0</v>
      </c>
      <c r="AE354" s="1">
        <f>IF(ISBLANK(education[[#This Row],[total_children]]),SUM(education[[#This Row],[calc_boys]],education[[#This Row],[calc_girls]]),education[[#This Row],[total_children]])</f>
        <v>0</v>
      </c>
      <c r="AF354" s="1">
        <f>IF(ISBLANK(education[[#This Row],[total_pwd]]),SUM(education[[#This Row],[total_pwd_men]],education[[#This Row],[total_pwd_women]]),education[[#This Row],[total_pwd]])</f>
        <v>0</v>
      </c>
      <c r="AG354" s="1">
        <f>IF(ISBLANK(education[[#This Row],[total_adults]]),SUM(education[[#This Row],[total_men]],education[[#This Row],[total_women]]),education[[#This Row],[total_adults]])</f>
        <v>0</v>
      </c>
      <c r="AH354" s="1">
        <f>IF(ISBLANK(education[[#This Row],[total_beneficiaries_reached]]),SUM(education[[#This Row],[calc_children]],education[[#This Row],[calc_adults]]),education[[#This Row],[total_beneficiaries_reached]])</f>
        <v>0</v>
      </c>
      <c r="AI354" s="49" t="str">
        <f ca="1">IF(B354="","",OFFSET(table_admin1[[#Headers],[ADM1_PT]],MATCH(B354,admin1,0),1))</f>
        <v/>
      </c>
      <c r="AJ354" s="49" t="str">
        <f t="shared" ca="1" si="12"/>
        <v/>
      </c>
      <c r="AK354" s="49" t="str">
        <f t="shared" ca="1" si="13"/>
        <v/>
      </c>
    </row>
    <row r="355" spans="29:37" x14ac:dyDescent="0.2">
      <c r="AC355" s="1">
        <f>IF(ISBLANK(education[[#This Row],[total_boys]]),SUM(education[[#This Row],[boys_0-5_reached]],education[[#This Row],[boys_6-12_reached]],education[[#This Row],[boys_13-18_reached]]),education[[#This Row],[total_boys]])</f>
        <v>0</v>
      </c>
      <c r="AD355" s="1">
        <f>IF(ISBLANK(education[[#This Row],[total_girls]]),SUM(education[[#This Row],[girls_0-5_reached]],education[[#This Row],[girls_6-12_reached]],education[[#This Row],[girls_13-18_reached]]),education[[#This Row],[total_girls]])</f>
        <v>0</v>
      </c>
      <c r="AE355" s="1">
        <f>IF(ISBLANK(education[[#This Row],[total_children]]),SUM(education[[#This Row],[calc_boys]],education[[#This Row],[calc_girls]]),education[[#This Row],[total_children]])</f>
        <v>0</v>
      </c>
      <c r="AF355" s="1">
        <f>IF(ISBLANK(education[[#This Row],[total_pwd]]),SUM(education[[#This Row],[total_pwd_men]],education[[#This Row],[total_pwd_women]]),education[[#This Row],[total_pwd]])</f>
        <v>0</v>
      </c>
      <c r="AG355" s="1">
        <f>IF(ISBLANK(education[[#This Row],[total_adults]]),SUM(education[[#This Row],[total_men]],education[[#This Row],[total_women]]),education[[#This Row],[total_adults]])</f>
        <v>0</v>
      </c>
      <c r="AH355" s="1">
        <f>IF(ISBLANK(education[[#This Row],[total_beneficiaries_reached]]),SUM(education[[#This Row],[calc_children]],education[[#This Row],[calc_adults]]),education[[#This Row],[total_beneficiaries_reached]])</f>
        <v>0</v>
      </c>
      <c r="AI355" s="49" t="str">
        <f ca="1">IF(B355="","",OFFSET(table_admin1[[#Headers],[ADM1_PT]],MATCH(B355,admin1,0),1))</f>
        <v/>
      </c>
      <c r="AJ355" s="49" t="str">
        <f t="shared" ca="1" si="12"/>
        <v/>
      </c>
      <c r="AK355" s="49" t="str">
        <f t="shared" ca="1" si="13"/>
        <v/>
      </c>
    </row>
    <row r="356" spans="29:37" x14ac:dyDescent="0.2">
      <c r="AC356" s="1">
        <f>IF(ISBLANK(education[[#This Row],[total_boys]]),SUM(education[[#This Row],[boys_0-5_reached]],education[[#This Row],[boys_6-12_reached]],education[[#This Row],[boys_13-18_reached]]),education[[#This Row],[total_boys]])</f>
        <v>0</v>
      </c>
      <c r="AD356" s="1">
        <f>IF(ISBLANK(education[[#This Row],[total_girls]]),SUM(education[[#This Row],[girls_0-5_reached]],education[[#This Row],[girls_6-12_reached]],education[[#This Row],[girls_13-18_reached]]),education[[#This Row],[total_girls]])</f>
        <v>0</v>
      </c>
      <c r="AE356" s="1">
        <f>IF(ISBLANK(education[[#This Row],[total_children]]),SUM(education[[#This Row],[calc_boys]],education[[#This Row],[calc_girls]]),education[[#This Row],[total_children]])</f>
        <v>0</v>
      </c>
      <c r="AF356" s="1">
        <f>IF(ISBLANK(education[[#This Row],[total_pwd]]),SUM(education[[#This Row],[total_pwd_men]],education[[#This Row],[total_pwd_women]]),education[[#This Row],[total_pwd]])</f>
        <v>0</v>
      </c>
      <c r="AG356" s="1">
        <f>IF(ISBLANK(education[[#This Row],[total_adults]]),SUM(education[[#This Row],[total_men]],education[[#This Row],[total_women]]),education[[#This Row],[total_adults]])</f>
        <v>0</v>
      </c>
      <c r="AH356" s="1">
        <f>IF(ISBLANK(education[[#This Row],[total_beneficiaries_reached]]),SUM(education[[#This Row],[calc_children]],education[[#This Row],[calc_adults]]),education[[#This Row],[total_beneficiaries_reached]])</f>
        <v>0</v>
      </c>
      <c r="AI356" s="49" t="str">
        <f ca="1">IF(B356="","",OFFSET(table_admin1[[#Headers],[ADM1_PT]],MATCH(B356,admin1,0),1))</f>
        <v/>
      </c>
      <c r="AJ356" s="49" t="str">
        <f t="shared" ca="1" si="12"/>
        <v/>
      </c>
      <c r="AK356" s="49" t="str">
        <f t="shared" ca="1" si="13"/>
        <v/>
      </c>
    </row>
    <row r="357" spans="29:37" x14ac:dyDescent="0.2">
      <c r="AC357" s="1">
        <f>IF(ISBLANK(education[[#This Row],[total_boys]]),SUM(education[[#This Row],[boys_0-5_reached]],education[[#This Row],[boys_6-12_reached]],education[[#This Row],[boys_13-18_reached]]),education[[#This Row],[total_boys]])</f>
        <v>0</v>
      </c>
      <c r="AD357" s="1">
        <f>IF(ISBLANK(education[[#This Row],[total_girls]]),SUM(education[[#This Row],[girls_0-5_reached]],education[[#This Row],[girls_6-12_reached]],education[[#This Row],[girls_13-18_reached]]),education[[#This Row],[total_girls]])</f>
        <v>0</v>
      </c>
      <c r="AE357" s="1">
        <f>IF(ISBLANK(education[[#This Row],[total_children]]),SUM(education[[#This Row],[calc_boys]],education[[#This Row],[calc_girls]]),education[[#This Row],[total_children]])</f>
        <v>0</v>
      </c>
      <c r="AF357" s="1">
        <f>IF(ISBLANK(education[[#This Row],[total_pwd]]),SUM(education[[#This Row],[total_pwd_men]],education[[#This Row],[total_pwd_women]]),education[[#This Row],[total_pwd]])</f>
        <v>0</v>
      </c>
      <c r="AG357" s="1">
        <f>IF(ISBLANK(education[[#This Row],[total_adults]]),SUM(education[[#This Row],[total_men]],education[[#This Row],[total_women]]),education[[#This Row],[total_adults]])</f>
        <v>0</v>
      </c>
      <c r="AH357" s="1">
        <f>IF(ISBLANK(education[[#This Row],[total_beneficiaries_reached]]),SUM(education[[#This Row],[calc_children]],education[[#This Row],[calc_adults]]),education[[#This Row],[total_beneficiaries_reached]])</f>
        <v>0</v>
      </c>
      <c r="AI357" s="49" t="str">
        <f ca="1">IF(B357="","",OFFSET(table_admin1[[#Headers],[ADM1_PT]],MATCH(B357,admin1,0),1))</f>
        <v/>
      </c>
      <c r="AJ357" s="49" t="str">
        <f t="shared" ca="1" si="12"/>
        <v/>
      </c>
      <c r="AK357" s="49" t="str">
        <f t="shared" ca="1" si="13"/>
        <v/>
      </c>
    </row>
    <row r="358" spans="29:37" x14ac:dyDescent="0.2">
      <c r="AC358" s="1">
        <f>IF(ISBLANK(education[[#This Row],[total_boys]]),SUM(education[[#This Row],[boys_0-5_reached]],education[[#This Row],[boys_6-12_reached]],education[[#This Row],[boys_13-18_reached]]),education[[#This Row],[total_boys]])</f>
        <v>0</v>
      </c>
      <c r="AD358" s="1">
        <f>IF(ISBLANK(education[[#This Row],[total_girls]]),SUM(education[[#This Row],[girls_0-5_reached]],education[[#This Row],[girls_6-12_reached]],education[[#This Row],[girls_13-18_reached]]),education[[#This Row],[total_girls]])</f>
        <v>0</v>
      </c>
      <c r="AE358" s="1">
        <f>IF(ISBLANK(education[[#This Row],[total_children]]),SUM(education[[#This Row],[calc_boys]],education[[#This Row],[calc_girls]]),education[[#This Row],[total_children]])</f>
        <v>0</v>
      </c>
      <c r="AF358" s="1">
        <f>IF(ISBLANK(education[[#This Row],[total_pwd]]),SUM(education[[#This Row],[total_pwd_men]],education[[#This Row],[total_pwd_women]]),education[[#This Row],[total_pwd]])</f>
        <v>0</v>
      </c>
      <c r="AG358" s="1">
        <f>IF(ISBLANK(education[[#This Row],[total_adults]]),SUM(education[[#This Row],[total_men]],education[[#This Row],[total_women]]),education[[#This Row],[total_adults]])</f>
        <v>0</v>
      </c>
      <c r="AH358" s="1">
        <f>IF(ISBLANK(education[[#This Row],[total_beneficiaries_reached]]),SUM(education[[#This Row],[calc_children]],education[[#This Row],[calc_adults]]),education[[#This Row],[total_beneficiaries_reached]])</f>
        <v>0</v>
      </c>
      <c r="AI358" s="49" t="str">
        <f ca="1">IF(B358="","",OFFSET(table_admin1[[#Headers],[ADM1_PT]],MATCH(B358,admin1,0),1))</f>
        <v/>
      </c>
      <c r="AJ358" s="49" t="str">
        <f t="shared" ca="1" si="12"/>
        <v/>
      </c>
      <c r="AK358" s="49" t="str">
        <f t="shared" ca="1" si="13"/>
        <v/>
      </c>
    </row>
    <row r="359" spans="29:37" x14ac:dyDescent="0.2">
      <c r="AC359" s="1">
        <f>IF(ISBLANK(education[[#This Row],[total_boys]]),SUM(education[[#This Row],[boys_0-5_reached]],education[[#This Row],[boys_6-12_reached]],education[[#This Row],[boys_13-18_reached]]),education[[#This Row],[total_boys]])</f>
        <v>0</v>
      </c>
      <c r="AD359" s="1">
        <f>IF(ISBLANK(education[[#This Row],[total_girls]]),SUM(education[[#This Row],[girls_0-5_reached]],education[[#This Row],[girls_6-12_reached]],education[[#This Row],[girls_13-18_reached]]),education[[#This Row],[total_girls]])</f>
        <v>0</v>
      </c>
      <c r="AE359" s="1">
        <f>IF(ISBLANK(education[[#This Row],[total_children]]),SUM(education[[#This Row],[calc_boys]],education[[#This Row],[calc_girls]]),education[[#This Row],[total_children]])</f>
        <v>0</v>
      </c>
      <c r="AF359" s="1">
        <f>IF(ISBLANK(education[[#This Row],[total_pwd]]),SUM(education[[#This Row],[total_pwd_men]],education[[#This Row],[total_pwd_women]]),education[[#This Row],[total_pwd]])</f>
        <v>0</v>
      </c>
      <c r="AG359" s="1">
        <f>IF(ISBLANK(education[[#This Row],[total_adults]]),SUM(education[[#This Row],[total_men]],education[[#This Row],[total_women]]),education[[#This Row],[total_adults]])</f>
        <v>0</v>
      </c>
      <c r="AH359" s="1">
        <f>IF(ISBLANK(education[[#This Row],[total_beneficiaries_reached]]),SUM(education[[#This Row],[calc_children]],education[[#This Row],[calc_adults]]),education[[#This Row],[total_beneficiaries_reached]])</f>
        <v>0</v>
      </c>
      <c r="AI359" s="49" t="str">
        <f ca="1">IF(B359="","",OFFSET(table_admin1[[#Headers],[ADM1_PT]],MATCH(B359,admin1,0),1))</f>
        <v/>
      </c>
      <c r="AJ359" s="49" t="str">
        <f t="shared" ca="1" si="12"/>
        <v/>
      </c>
      <c r="AK359" s="49" t="str">
        <f t="shared" ca="1" si="13"/>
        <v/>
      </c>
    </row>
    <row r="360" spans="29:37" x14ac:dyDescent="0.2">
      <c r="AC360" s="1">
        <f>IF(ISBLANK(education[[#This Row],[total_boys]]),SUM(education[[#This Row],[boys_0-5_reached]],education[[#This Row],[boys_6-12_reached]],education[[#This Row],[boys_13-18_reached]]),education[[#This Row],[total_boys]])</f>
        <v>0</v>
      </c>
      <c r="AD360" s="1">
        <f>IF(ISBLANK(education[[#This Row],[total_girls]]),SUM(education[[#This Row],[girls_0-5_reached]],education[[#This Row],[girls_6-12_reached]],education[[#This Row],[girls_13-18_reached]]),education[[#This Row],[total_girls]])</f>
        <v>0</v>
      </c>
      <c r="AE360" s="1">
        <f>IF(ISBLANK(education[[#This Row],[total_children]]),SUM(education[[#This Row],[calc_boys]],education[[#This Row],[calc_girls]]),education[[#This Row],[total_children]])</f>
        <v>0</v>
      </c>
      <c r="AF360" s="1">
        <f>IF(ISBLANK(education[[#This Row],[total_pwd]]),SUM(education[[#This Row],[total_pwd_men]],education[[#This Row],[total_pwd_women]]),education[[#This Row],[total_pwd]])</f>
        <v>0</v>
      </c>
      <c r="AG360" s="1">
        <f>IF(ISBLANK(education[[#This Row],[total_adults]]),SUM(education[[#This Row],[total_men]],education[[#This Row],[total_women]]),education[[#This Row],[total_adults]])</f>
        <v>0</v>
      </c>
      <c r="AH360" s="1">
        <f>IF(ISBLANK(education[[#This Row],[total_beneficiaries_reached]]),SUM(education[[#This Row],[calc_children]],education[[#This Row],[calc_adults]]),education[[#This Row],[total_beneficiaries_reached]])</f>
        <v>0</v>
      </c>
      <c r="AI360" s="49" t="str">
        <f ca="1">IF(B360="","",OFFSET(table_admin1[[#Headers],[ADM1_PT]],MATCH(B360,admin1,0),1))</f>
        <v/>
      </c>
      <c r="AJ360" s="49" t="str">
        <f t="shared" ca="1" si="12"/>
        <v/>
      </c>
      <c r="AK360" s="49" t="str">
        <f t="shared" ca="1" si="13"/>
        <v/>
      </c>
    </row>
    <row r="361" spans="29:37" x14ac:dyDescent="0.2">
      <c r="AC361" s="1">
        <f>IF(ISBLANK(education[[#This Row],[total_boys]]),SUM(education[[#This Row],[boys_0-5_reached]],education[[#This Row],[boys_6-12_reached]],education[[#This Row],[boys_13-18_reached]]),education[[#This Row],[total_boys]])</f>
        <v>0</v>
      </c>
      <c r="AD361" s="1">
        <f>IF(ISBLANK(education[[#This Row],[total_girls]]),SUM(education[[#This Row],[girls_0-5_reached]],education[[#This Row],[girls_6-12_reached]],education[[#This Row],[girls_13-18_reached]]),education[[#This Row],[total_girls]])</f>
        <v>0</v>
      </c>
      <c r="AE361" s="1">
        <f>IF(ISBLANK(education[[#This Row],[total_children]]),SUM(education[[#This Row],[calc_boys]],education[[#This Row],[calc_girls]]),education[[#This Row],[total_children]])</f>
        <v>0</v>
      </c>
      <c r="AF361" s="1">
        <f>IF(ISBLANK(education[[#This Row],[total_pwd]]),SUM(education[[#This Row],[total_pwd_men]],education[[#This Row],[total_pwd_women]]),education[[#This Row],[total_pwd]])</f>
        <v>0</v>
      </c>
      <c r="AG361" s="1">
        <f>IF(ISBLANK(education[[#This Row],[total_adults]]),SUM(education[[#This Row],[total_men]],education[[#This Row],[total_women]]),education[[#This Row],[total_adults]])</f>
        <v>0</v>
      </c>
      <c r="AH361" s="1">
        <f>IF(ISBLANK(education[[#This Row],[total_beneficiaries_reached]]),SUM(education[[#This Row],[calc_children]],education[[#This Row],[calc_adults]]),education[[#This Row],[total_beneficiaries_reached]])</f>
        <v>0</v>
      </c>
      <c r="AI361" s="49" t="str">
        <f ca="1">IF(B361="","",OFFSET(table_admin1[[#Headers],[ADM1_PT]],MATCH(B361,admin1,0),1))</f>
        <v/>
      </c>
      <c r="AJ361" s="49" t="str">
        <f t="shared" ca="1" si="12"/>
        <v/>
      </c>
      <c r="AK361" s="49" t="str">
        <f t="shared" ca="1" si="13"/>
        <v/>
      </c>
    </row>
    <row r="362" spans="29:37" x14ac:dyDescent="0.2">
      <c r="AC362" s="1">
        <f>IF(ISBLANK(education[[#This Row],[total_boys]]),SUM(education[[#This Row],[boys_0-5_reached]],education[[#This Row],[boys_6-12_reached]],education[[#This Row],[boys_13-18_reached]]),education[[#This Row],[total_boys]])</f>
        <v>0</v>
      </c>
      <c r="AD362" s="1">
        <f>IF(ISBLANK(education[[#This Row],[total_girls]]),SUM(education[[#This Row],[girls_0-5_reached]],education[[#This Row],[girls_6-12_reached]],education[[#This Row],[girls_13-18_reached]]),education[[#This Row],[total_girls]])</f>
        <v>0</v>
      </c>
      <c r="AE362" s="1">
        <f>IF(ISBLANK(education[[#This Row],[total_children]]),SUM(education[[#This Row],[calc_boys]],education[[#This Row],[calc_girls]]),education[[#This Row],[total_children]])</f>
        <v>0</v>
      </c>
      <c r="AF362" s="1">
        <f>IF(ISBLANK(education[[#This Row],[total_pwd]]),SUM(education[[#This Row],[total_pwd_men]],education[[#This Row],[total_pwd_women]]),education[[#This Row],[total_pwd]])</f>
        <v>0</v>
      </c>
      <c r="AG362" s="1">
        <f>IF(ISBLANK(education[[#This Row],[total_adults]]),SUM(education[[#This Row],[total_men]],education[[#This Row],[total_women]]),education[[#This Row],[total_adults]])</f>
        <v>0</v>
      </c>
      <c r="AH362" s="1">
        <f>IF(ISBLANK(education[[#This Row],[total_beneficiaries_reached]]),SUM(education[[#This Row],[calc_children]],education[[#This Row],[calc_adults]]),education[[#This Row],[total_beneficiaries_reached]])</f>
        <v>0</v>
      </c>
      <c r="AI362" s="49" t="str">
        <f ca="1">IF(B362="","",OFFSET(table_admin1[[#Headers],[ADM1_PT]],MATCH(B362,admin1,0),1))</f>
        <v/>
      </c>
      <c r="AJ362" s="49" t="str">
        <f t="shared" ca="1" si="12"/>
        <v/>
      </c>
      <c r="AK362" s="49" t="str">
        <f t="shared" ca="1" si="13"/>
        <v/>
      </c>
    </row>
    <row r="363" spans="29:37" x14ac:dyDescent="0.2">
      <c r="AC363" s="1">
        <f>IF(ISBLANK(education[[#This Row],[total_boys]]),SUM(education[[#This Row],[boys_0-5_reached]],education[[#This Row],[boys_6-12_reached]],education[[#This Row],[boys_13-18_reached]]),education[[#This Row],[total_boys]])</f>
        <v>0</v>
      </c>
      <c r="AD363" s="1">
        <f>IF(ISBLANK(education[[#This Row],[total_girls]]),SUM(education[[#This Row],[girls_0-5_reached]],education[[#This Row],[girls_6-12_reached]],education[[#This Row],[girls_13-18_reached]]),education[[#This Row],[total_girls]])</f>
        <v>0</v>
      </c>
      <c r="AE363" s="1">
        <f>IF(ISBLANK(education[[#This Row],[total_children]]),SUM(education[[#This Row],[calc_boys]],education[[#This Row],[calc_girls]]),education[[#This Row],[total_children]])</f>
        <v>0</v>
      </c>
      <c r="AF363" s="1">
        <f>IF(ISBLANK(education[[#This Row],[total_pwd]]),SUM(education[[#This Row],[total_pwd_men]],education[[#This Row],[total_pwd_women]]),education[[#This Row],[total_pwd]])</f>
        <v>0</v>
      </c>
      <c r="AG363" s="1">
        <f>IF(ISBLANK(education[[#This Row],[total_adults]]),SUM(education[[#This Row],[total_men]],education[[#This Row],[total_women]]),education[[#This Row],[total_adults]])</f>
        <v>0</v>
      </c>
      <c r="AH363" s="1">
        <f>IF(ISBLANK(education[[#This Row],[total_beneficiaries_reached]]),SUM(education[[#This Row],[calc_children]],education[[#This Row],[calc_adults]]),education[[#This Row],[total_beneficiaries_reached]])</f>
        <v>0</v>
      </c>
      <c r="AI363" s="49" t="str">
        <f ca="1">IF(B363="","",OFFSET(table_admin1[[#Headers],[ADM1_PT]],MATCH(B363,admin1,0),1))</f>
        <v/>
      </c>
      <c r="AJ363" s="49" t="str">
        <f t="shared" ca="1" si="12"/>
        <v/>
      </c>
      <c r="AK363" s="49" t="str">
        <f t="shared" ca="1" si="13"/>
        <v/>
      </c>
    </row>
    <row r="364" spans="29:37" x14ac:dyDescent="0.2">
      <c r="AC364" s="1">
        <f>IF(ISBLANK(education[[#This Row],[total_boys]]),SUM(education[[#This Row],[boys_0-5_reached]],education[[#This Row],[boys_6-12_reached]],education[[#This Row],[boys_13-18_reached]]),education[[#This Row],[total_boys]])</f>
        <v>0</v>
      </c>
      <c r="AD364" s="1">
        <f>IF(ISBLANK(education[[#This Row],[total_girls]]),SUM(education[[#This Row],[girls_0-5_reached]],education[[#This Row],[girls_6-12_reached]],education[[#This Row],[girls_13-18_reached]]),education[[#This Row],[total_girls]])</f>
        <v>0</v>
      </c>
      <c r="AE364" s="1">
        <f>IF(ISBLANK(education[[#This Row],[total_children]]),SUM(education[[#This Row],[calc_boys]],education[[#This Row],[calc_girls]]),education[[#This Row],[total_children]])</f>
        <v>0</v>
      </c>
      <c r="AF364" s="1">
        <f>IF(ISBLANK(education[[#This Row],[total_pwd]]),SUM(education[[#This Row],[total_pwd_men]],education[[#This Row],[total_pwd_women]]),education[[#This Row],[total_pwd]])</f>
        <v>0</v>
      </c>
      <c r="AG364" s="1">
        <f>IF(ISBLANK(education[[#This Row],[total_adults]]),SUM(education[[#This Row],[total_men]],education[[#This Row],[total_women]]),education[[#This Row],[total_adults]])</f>
        <v>0</v>
      </c>
      <c r="AH364" s="1">
        <f>IF(ISBLANK(education[[#This Row],[total_beneficiaries_reached]]),SUM(education[[#This Row],[calc_children]],education[[#This Row],[calc_adults]]),education[[#This Row],[total_beneficiaries_reached]])</f>
        <v>0</v>
      </c>
      <c r="AI364" s="49" t="str">
        <f ca="1">IF(B364="","",OFFSET(table_admin1[[#Headers],[ADM1_PT]],MATCH(B364,admin1,0),1))</f>
        <v/>
      </c>
      <c r="AJ364" s="49" t="str">
        <f t="shared" ca="1" si="12"/>
        <v/>
      </c>
      <c r="AK364" s="49" t="str">
        <f t="shared" ca="1" si="13"/>
        <v/>
      </c>
    </row>
    <row r="365" spans="29:37" x14ac:dyDescent="0.2">
      <c r="AC365" s="1">
        <f>IF(ISBLANK(education[[#This Row],[total_boys]]),SUM(education[[#This Row],[boys_0-5_reached]],education[[#This Row],[boys_6-12_reached]],education[[#This Row],[boys_13-18_reached]]),education[[#This Row],[total_boys]])</f>
        <v>0</v>
      </c>
      <c r="AD365" s="1">
        <f>IF(ISBLANK(education[[#This Row],[total_girls]]),SUM(education[[#This Row],[girls_0-5_reached]],education[[#This Row],[girls_6-12_reached]],education[[#This Row],[girls_13-18_reached]]),education[[#This Row],[total_girls]])</f>
        <v>0</v>
      </c>
      <c r="AE365" s="1">
        <f>IF(ISBLANK(education[[#This Row],[total_children]]),SUM(education[[#This Row],[calc_boys]],education[[#This Row],[calc_girls]]),education[[#This Row],[total_children]])</f>
        <v>0</v>
      </c>
      <c r="AF365" s="1">
        <f>IF(ISBLANK(education[[#This Row],[total_pwd]]),SUM(education[[#This Row],[total_pwd_men]],education[[#This Row],[total_pwd_women]]),education[[#This Row],[total_pwd]])</f>
        <v>0</v>
      </c>
      <c r="AG365" s="1">
        <f>IF(ISBLANK(education[[#This Row],[total_adults]]),SUM(education[[#This Row],[total_men]],education[[#This Row],[total_women]]),education[[#This Row],[total_adults]])</f>
        <v>0</v>
      </c>
      <c r="AH365" s="1">
        <f>IF(ISBLANK(education[[#This Row],[total_beneficiaries_reached]]),SUM(education[[#This Row],[calc_children]],education[[#This Row],[calc_adults]]),education[[#This Row],[total_beneficiaries_reached]])</f>
        <v>0</v>
      </c>
      <c r="AI365" s="49" t="str">
        <f ca="1">IF(B365="","",OFFSET(table_admin1[[#Headers],[ADM1_PT]],MATCH(B365,admin1,0),1))</f>
        <v/>
      </c>
      <c r="AJ365" s="49" t="str">
        <f t="shared" ca="1" si="12"/>
        <v/>
      </c>
      <c r="AK365" s="49" t="str">
        <f t="shared" ca="1" si="13"/>
        <v/>
      </c>
    </row>
    <row r="366" spans="29:37" x14ac:dyDescent="0.2">
      <c r="AC366" s="1">
        <f>IF(ISBLANK(education[[#This Row],[total_boys]]),SUM(education[[#This Row],[boys_0-5_reached]],education[[#This Row],[boys_6-12_reached]],education[[#This Row],[boys_13-18_reached]]),education[[#This Row],[total_boys]])</f>
        <v>0</v>
      </c>
      <c r="AD366" s="1">
        <f>IF(ISBLANK(education[[#This Row],[total_girls]]),SUM(education[[#This Row],[girls_0-5_reached]],education[[#This Row],[girls_6-12_reached]],education[[#This Row],[girls_13-18_reached]]),education[[#This Row],[total_girls]])</f>
        <v>0</v>
      </c>
      <c r="AE366" s="1">
        <f>IF(ISBLANK(education[[#This Row],[total_children]]),SUM(education[[#This Row],[calc_boys]],education[[#This Row],[calc_girls]]),education[[#This Row],[total_children]])</f>
        <v>0</v>
      </c>
      <c r="AF366" s="1">
        <f>IF(ISBLANK(education[[#This Row],[total_pwd]]),SUM(education[[#This Row],[total_pwd_men]],education[[#This Row],[total_pwd_women]]),education[[#This Row],[total_pwd]])</f>
        <v>0</v>
      </c>
      <c r="AG366" s="1">
        <f>IF(ISBLANK(education[[#This Row],[total_adults]]),SUM(education[[#This Row],[total_men]],education[[#This Row],[total_women]]),education[[#This Row],[total_adults]])</f>
        <v>0</v>
      </c>
      <c r="AH366" s="1">
        <f>IF(ISBLANK(education[[#This Row],[total_beneficiaries_reached]]),SUM(education[[#This Row],[calc_children]],education[[#This Row],[calc_adults]]),education[[#This Row],[total_beneficiaries_reached]])</f>
        <v>0</v>
      </c>
      <c r="AI366" s="49" t="str">
        <f ca="1">IF(B366="","",OFFSET(table_admin1[[#Headers],[ADM1_PT]],MATCH(B366,admin1,0),1))</f>
        <v/>
      </c>
      <c r="AJ366" s="49" t="str">
        <f t="shared" ca="1" si="12"/>
        <v/>
      </c>
      <c r="AK366" s="49" t="str">
        <f t="shared" ca="1" si="13"/>
        <v/>
      </c>
    </row>
    <row r="367" spans="29:37" x14ac:dyDescent="0.2">
      <c r="AC367" s="1">
        <f>IF(ISBLANK(education[[#This Row],[total_boys]]),SUM(education[[#This Row],[boys_0-5_reached]],education[[#This Row],[boys_6-12_reached]],education[[#This Row],[boys_13-18_reached]]),education[[#This Row],[total_boys]])</f>
        <v>0</v>
      </c>
      <c r="AD367" s="1">
        <f>IF(ISBLANK(education[[#This Row],[total_girls]]),SUM(education[[#This Row],[girls_0-5_reached]],education[[#This Row],[girls_6-12_reached]],education[[#This Row],[girls_13-18_reached]]),education[[#This Row],[total_girls]])</f>
        <v>0</v>
      </c>
      <c r="AE367" s="1">
        <f>IF(ISBLANK(education[[#This Row],[total_children]]),SUM(education[[#This Row],[calc_boys]],education[[#This Row],[calc_girls]]),education[[#This Row],[total_children]])</f>
        <v>0</v>
      </c>
      <c r="AF367" s="1">
        <f>IF(ISBLANK(education[[#This Row],[total_pwd]]),SUM(education[[#This Row],[total_pwd_men]],education[[#This Row],[total_pwd_women]]),education[[#This Row],[total_pwd]])</f>
        <v>0</v>
      </c>
      <c r="AG367" s="1">
        <f>IF(ISBLANK(education[[#This Row],[total_adults]]),SUM(education[[#This Row],[total_men]],education[[#This Row],[total_women]]),education[[#This Row],[total_adults]])</f>
        <v>0</v>
      </c>
      <c r="AH367" s="1">
        <f>IF(ISBLANK(education[[#This Row],[total_beneficiaries_reached]]),SUM(education[[#This Row],[calc_children]],education[[#This Row],[calc_adults]]),education[[#This Row],[total_beneficiaries_reached]])</f>
        <v>0</v>
      </c>
      <c r="AI367" s="49" t="str">
        <f ca="1">IF(B367="","",OFFSET(table_admin1[[#Headers],[ADM1_PT]],MATCH(B367,admin1,0),1))</f>
        <v/>
      </c>
      <c r="AJ367" s="49" t="str">
        <f t="shared" ca="1" si="12"/>
        <v/>
      </c>
      <c r="AK367" s="49" t="str">
        <f t="shared" ca="1" si="13"/>
        <v/>
      </c>
    </row>
    <row r="368" spans="29:37" x14ac:dyDescent="0.2">
      <c r="AC368" s="1">
        <f>IF(ISBLANK(education[[#This Row],[total_boys]]),SUM(education[[#This Row],[boys_0-5_reached]],education[[#This Row],[boys_6-12_reached]],education[[#This Row],[boys_13-18_reached]]),education[[#This Row],[total_boys]])</f>
        <v>0</v>
      </c>
      <c r="AD368" s="1">
        <f>IF(ISBLANK(education[[#This Row],[total_girls]]),SUM(education[[#This Row],[girls_0-5_reached]],education[[#This Row],[girls_6-12_reached]],education[[#This Row],[girls_13-18_reached]]),education[[#This Row],[total_girls]])</f>
        <v>0</v>
      </c>
      <c r="AE368" s="1">
        <f>IF(ISBLANK(education[[#This Row],[total_children]]),SUM(education[[#This Row],[calc_boys]],education[[#This Row],[calc_girls]]),education[[#This Row],[total_children]])</f>
        <v>0</v>
      </c>
      <c r="AF368" s="1">
        <f>IF(ISBLANK(education[[#This Row],[total_pwd]]),SUM(education[[#This Row],[total_pwd_men]],education[[#This Row],[total_pwd_women]]),education[[#This Row],[total_pwd]])</f>
        <v>0</v>
      </c>
      <c r="AG368" s="1">
        <f>IF(ISBLANK(education[[#This Row],[total_adults]]),SUM(education[[#This Row],[total_men]],education[[#This Row],[total_women]]),education[[#This Row],[total_adults]])</f>
        <v>0</v>
      </c>
      <c r="AH368" s="1">
        <f>IF(ISBLANK(education[[#This Row],[total_beneficiaries_reached]]),SUM(education[[#This Row],[calc_children]],education[[#This Row],[calc_adults]]),education[[#This Row],[total_beneficiaries_reached]])</f>
        <v>0</v>
      </c>
      <c r="AI368" s="49" t="str">
        <f ca="1">IF(B368="","",OFFSET(table_admin1[[#Headers],[ADM1_PT]],MATCH(B368,admin1,0),1))</f>
        <v/>
      </c>
      <c r="AJ368" s="49" t="str">
        <f t="shared" ca="1" si="12"/>
        <v/>
      </c>
      <c r="AK368" s="49" t="str">
        <f t="shared" ca="1" si="13"/>
        <v/>
      </c>
    </row>
    <row r="369" spans="29:37" x14ac:dyDescent="0.2">
      <c r="AC369" s="1">
        <f>IF(ISBLANK(education[[#This Row],[total_boys]]),SUM(education[[#This Row],[boys_0-5_reached]],education[[#This Row],[boys_6-12_reached]],education[[#This Row],[boys_13-18_reached]]),education[[#This Row],[total_boys]])</f>
        <v>0</v>
      </c>
      <c r="AD369" s="1">
        <f>IF(ISBLANK(education[[#This Row],[total_girls]]),SUM(education[[#This Row],[girls_0-5_reached]],education[[#This Row],[girls_6-12_reached]],education[[#This Row],[girls_13-18_reached]]),education[[#This Row],[total_girls]])</f>
        <v>0</v>
      </c>
      <c r="AE369" s="1">
        <f>IF(ISBLANK(education[[#This Row],[total_children]]),SUM(education[[#This Row],[calc_boys]],education[[#This Row],[calc_girls]]),education[[#This Row],[total_children]])</f>
        <v>0</v>
      </c>
      <c r="AF369" s="1">
        <f>IF(ISBLANK(education[[#This Row],[total_pwd]]),SUM(education[[#This Row],[total_pwd_men]],education[[#This Row],[total_pwd_women]]),education[[#This Row],[total_pwd]])</f>
        <v>0</v>
      </c>
      <c r="AG369" s="1">
        <f>IF(ISBLANK(education[[#This Row],[total_adults]]),SUM(education[[#This Row],[total_men]],education[[#This Row],[total_women]]),education[[#This Row],[total_adults]])</f>
        <v>0</v>
      </c>
      <c r="AH369" s="1">
        <f>IF(ISBLANK(education[[#This Row],[total_beneficiaries_reached]]),SUM(education[[#This Row],[calc_children]],education[[#This Row],[calc_adults]]),education[[#This Row],[total_beneficiaries_reached]])</f>
        <v>0</v>
      </c>
      <c r="AI369" s="49" t="str">
        <f ca="1">IF(B369="","",OFFSET(table_admin1[[#Headers],[ADM1_PT]],MATCH(B369,admin1,0),1))</f>
        <v/>
      </c>
      <c r="AJ369" s="49" t="str">
        <f t="shared" ca="1" si="12"/>
        <v/>
      </c>
      <c r="AK369" s="49" t="str">
        <f t="shared" ca="1" si="13"/>
        <v/>
      </c>
    </row>
    <row r="370" spans="29:37" x14ac:dyDescent="0.2">
      <c r="AC370" s="1">
        <f>IF(ISBLANK(education[[#This Row],[total_boys]]),SUM(education[[#This Row],[boys_0-5_reached]],education[[#This Row],[boys_6-12_reached]],education[[#This Row],[boys_13-18_reached]]),education[[#This Row],[total_boys]])</f>
        <v>0</v>
      </c>
      <c r="AD370" s="1">
        <f>IF(ISBLANK(education[[#This Row],[total_girls]]),SUM(education[[#This Row],[girls_0-5_reached]],education[[#This Row],[girls_6-12_reached]],education[[#This Row],[girls_13-18_reached]]),education[[#This Row],[total_girls]])</f>
        <v>0</v>
      </c>
      <c r="AE370" s="1">
        <f>IF(ISBLANK(education[[#This Row],[total_children]]),SUM(education[[#This Row],[calc_boys]],education[[#This Row],[calc_girls]]),education[[#This Row],[total_children]])</f>
        <v>0</v>
      </c>
      <c r="AF370" s="1">
        <f>IF(ISBLANK(education[[#This Row],[total_pwd]]),SUM(education[[#This Row],[total_pwd_men]],education[[#This Row],[total_pwd_women]]),education[[#This Row],[total_pwd]])</f>
        <v>0</v>
      </c>
      <c r="AG370" s="1">
        <f>IF(ISBLANK(education[[#This Row],[total_adults]]),SUM(education[[#This Row],[total_men]],education[[#This Row],[total_women]]),education[[#This Row],[total_adults]])</f>
        <v>0</v>
      </c>
      <c r="AH370" s="1">
        <f>IF(ISBLANK(education[[#This Row],[total_beneficiaries_reached]]),SUM(education[[#This Row],[calc_children]],education[[#This Row],[calc_adults]]),education[[#This Row],[total_beneficiaries_reached]])</f>
        <v>0</v>
      </c>
      <c r="AI370" s="49" t="str">
        <f ca="1">IF(B370="","",OFFSET(table_admin1[[#Headers],[ADM1_PT]],MATCH(B370,admin1,0),1))</f>
        <v/>
      </c>
      <c r="AJ370" s="49" t="str">
        <f t="shared" ca="1" si="12"/>
        <v/>
      </c>
      <c r="AK370" s="49" t="str">
        <f t="shared" ca="1" si="13"/>
        <v/>
      </c>
    </row>
    <row r="371" spans="29:37" x14ac:dyDescent="0.2">
      <c r="AC371" s="1">
        <f>IF(ISBLANK(education[[#This Row],[total_boys]]),SUM(education[[#This Row],[boys_0-5_reached]],education[[#This Row],[boys_6-12_reached]],education[[#This Row],[boys_13-18_reached]]),education[[#This Row],[total_boys]])</f>
        <v>0</v>
      </c>
      <c r="AD371" s="1">
        <f>IF(ISBLANK(education[[#This Row],[total_girls]]),SUM(education[[#This Row],[girls_0-5_reached]],education[[#This Row],[girls_6-12_reached]],education[[#This Row],[girls_13-18_reached]]),education[[#This Row],[total_girls]])</f>
        <v>0</v>
      </c>
      <c r="AE371" s="1">
        <f>IF(ISBLANK(education[[#This Row],[total_children]]),SUM(education[[#This Row],[calc_boys]],education[[#This Row],[calc_girls]]),education[[#This Row],[total_children]])</f>
        <v>0</v>
      </c>
      <c r="AF371" s="1">
        <f>IF(ISBLANK(education[[#This Row],[total_pwd]]),SUM(education[[#This Row],[total_pwd_men]],education[[#This Row],[total_pwd_women]]),education[[#This Row],[total_pwd]])</f>
        <v>0</v>
      </c>
      <c r="AG371" s="1">
        <f>IF(ISBLANK(education[[#This Row],[total_adults]]),SUM(education[[#This Row],[total_men]],education[[#This Row],[total_women]]),education[[#This Row],[total_adults]])</f>
        <v>0</v>
      </c>
      <c r="AH371" s="1">
        <f>IF(ISBLANK(education[[#This Row],[total_beneficiaries_reached]]),SUM(education[[#This Row],[calc_children]],education[[#This Row],[calc_adults]]),education[[#This Row],[total_beneficiaries_reached]])</f>
        <v>0</v>
      </c>
      <c r="AI371" s="49" t="str">
        <f ca="1">IF(B371="","",OFFSET(table_admin1[[#Headers],[ADM1_PT]],MATCH(B371,admin1,0),1))</f>
        <v/>
      </c>
      <c r="AJ371" s="49" t="str">
        <f t="shared" ca="1" si="12"/>
        <v/>
      </c>
      <c r="AK371" s="49" t="str">
        <f t="shared" ca="1" si="13"/>
        <v/>
      </c>
    </row>
    <row r="372" spans="29:37" x14ac:dyDescent="0.2">
      <c r="AC372" s="1">
        <f>IF(ISBLANK(education[[#This Row],[total_boys]]),SUM(education[[#This Row],[boys_0-5_reached]],education[[#This Row],[boys_6-12_reached]],education[[#This Row],[boys_13-18_reached]]),education[[#This Row],[total_boys]])</f>
        <v>0</v>
      </c>
      <c r="AD372" s="1">
        <f>IF(ISBLANK(education[[#This Row],[total_girls]]),SUM(education[[#This Row],[girls_0-5_reached]],education[[#This Row],[girls_6-12_reached]],education[[#This Row],[girls_13-18_reached]]),education[[#This Row],[total_girls]])</f>
        <v>0</v>
      </c>
      <c r="AE372" s="1">
        <f>IF(ISBLANK(education[[#This Row],[total_children]]),SUM(education[[#This Row],[calc_boys]],education[[#This Row],[calc_girls]]),education[[#This Row],[total_children]])</f>
        <v>0</v>
      </c>
      <c r="AF372" s="1">
        <f>IF(ISBLANK(education[[#This Row],[total_pwd]]),SUM(education[[#This Row],[total_pwd_men]],education[[#This Row],[total_pwd_women]]),education[[#This Row],[total_pwd]])</f>
        <v>0</v>
      </c>
      <c r="AG372" s="1">
        <f>IF(ISBLANK(education[[#This Row],[total_adults]]),SUM(education[[#This Row],[total_men]],education[[#This Row],[total_women]]),education[[#This Row],[total_adults]])</f>
        <v>0</v>
      </c>
      <c r="AH372" s="1">
        <f>IF(ISBLANK(education[[#This Row],[total_beneficiaries_reached]]),SUM(education[[#This Row],[calc_children]],education[[#This Row],[calc_adults]]),education[[#This Row],[total_beneficiaries_reached]])</f>
        <v>0</v>
      </c>
      <c r="AI372" s="49" t="str">
        <f ca="1">IF(B372="","",OFFSET(table_admin1[[#Headers],[ADM1_PT]],MATCH(B372,admin1,0),1))</f>
        <v/>
      </c>
      <c r="AJ372" s="49" t="str">
        <f t="shared" ca="1" si="12"/>
        <v/>
      </c>
      <c r="AK372" s="49" t="str">
        <f t="shared" ca="1" si="13"/>
        <v/>
      </c>
    </row>
    <row r="373" spans="29:37" x14ac:dyDescent="0.2">
      <c r="AC373" s="1">
        <f>IF(ISBLANK(education[[#This Row],[total_boys]]),SUM(education[[#This Row],[boys_0-5_reached]],education[[#This Row],[boys_6-12_reached]],education[[#This Row],[boys_13-18_reached]]),education[[#This Row],[total_boys]])</f>
        <v>0</v>
      </c>
      <c r="AD373" s="1">
        <f>IF(ISBLANK(education[[#This Row],[total_girls]]),SUM(education[[#This Row],[girls_0-5_reached]],education[[#This Row],[girls_6-12_reached]],education[[#This Row],[girls_13-18_reached]]),education[[#This Row],[total_girls]])</f>
        <v>0</v>
      </c>
      <c r="AE373" s="1">
        <f>IF(ISBLANK(education[[#This Row],[total_children]]),SUM(education[[#This Row],[calc_boys]],education[[#This Row],[calc_girls]]),education[[#This Row],[total_children]])</f>
        <v>0</v>
      </c>
      <c r="AF373" s="1">
        <f>IF(ISBLANK(education[[#This Row],[total_pwd]]),SUM(education[[#This Row],[total_pwd_men]],education[[#This Row],[total_pwd_women]]),education[[#This Row],[total_pwd]])</f>
        <v>0</v>
      </c>
      <c r="AG373" s="1">
        <f>IF(ISBLANK(education[[#This Row],[total_adults]]),SUM(education[[#This Row],[total_men]],education[[#This Row],[total_women]]),education[[#This Row],[total_adults]])</f>
        <v>0</v>
      </c>
      <c r="AH373" s="1">
        <f>IF(ISBLANK(education[[#This Row],[total_beneficiaries_reached]]),SUM(education[[#This Row],[calc_children]],education[[#This Row],[calc_adults]]),education[[#This Row],[total_beneficiaries_reached]])</f>
        <v>0</v>
      </c>
      <c r="AI373" s="49" t="str">
        <f ca="1">IF(B373="","",OFFSET(table_admin1[[#Headers],[ADM1_PT]],MATCH(B373,admin1,0),1))</f>
        <v/>
      </c>
      <c r="AJ373" s="49" t="str">
        <f t="shared" ca="1" si="12"/>
        <v/>
      </c>
      <c r="AK373" s="49" t="str">
        <f t="shared" ca="1" si="13"/>
        <v/>
      </c>
    </row>
    <row r="374" spans="29:37" x14ac:dyDescent="0.2">
      <c r="AC374" s="1">
        <f>IF(ISBLANK(education[[#This Row],[total_boys]]),SUM(education[[#This Row],[boys_0-5_reached]],education[[#This Row],[boys_6-12_reached]],education[[#This Row],[boys_13-18_reached]]),education[[#This Row],[total_boys]])</f>
        <v>0</v>
      </c>
      <c r="AD374" s="1">
        <f>IF(ISBLANK(education[[#This Row],[total_girls]]),SUM(education[[#This Row],[girls_0-5_reached]],education[[#This Row],[girls_6-12_reached]],education[[#This Row],[girls_13-18_reached]]),education[[#This Row],[total_girls]])</f>
        <v>0</v>
      </c>
      <c r="AE374" s="1">
        <f>IF(ISBLANK(education[[#This Row],[total_children]]),SUM(education[[#This Row],[calc_boys]],education[[#This Row],[calc_girls]]),education[[#This Row],[total_children]])</f>
        <v>0</v>
      </c>
      <c r="AF374" s="1">
        <f>IF(ISBLANK(education[[#This Row],[total_pwd]]),SUM(education[[#This Row],[total_pwd_men]],education[[#This Row],[total_pwd_women]]),education[[#This Row],[total_pwd]])</f>
        <v>0</v>
      </c>
      <c r="AG374" s="1">
        <f>IF(ISBLANK(education[[#This Row],[total_adults]]),SUM(education[[#This Row],[total_men]],education[[#This Row],[total_women]]),education[[#This Row],[total_adults]])</f>
        <v>0</v>
      </c>
      <c r="AH374" s="1">
        <f>IF(ISBLANK(education[[#This Row],[total_beneficiaries_reached]]),SUM(education[[#This Row],[calc_children]],education[[#This Row],[calc_adults]]),education[[#This Row],[total_beneficiaries_reached]])</f>
        <v>0</v>
      </c>
      <c r="AI374" s="49" t="str">
        <f ca="1">IF(B374="","",OFFSET(table_admin1[[#Headers],[ADM1_PT]],MATCH(B374,admin1,0),1))</f>
        <v/>
      </c>
      <c r="AJ374" s="49" t="str">
        <f t="shared" ca="1" si="12"/>
        <v/>
      </c>
      <c r="AK374" s="49" t="str">
        <f t="shared" ca="1" si="13"/>
        <v/>
      </c>
    </row>
    <row r="375" spans="29:37" x14ac:dyDescent="0.2">
      <c r="AC375" s="1">
        <f>IF(ISBLANK(education[[#This Row],[total_boys]]),SUM(education[[#This Row],[boys_0-5_reached]],education[[#This Row],[boys_6-12_reached]],education[[#This Row],[boys_13-18_reached]]),education[[#This Row],[total_boys]])</f>
        <v>0</v>
      </c>
      <c r="AD375" s="1">
        <f>IF(ISBLANK(education[[#This Row],[total_girls]]),SUM(education[[#This Row],[girls_0-5_reached]],education[[#This Row],[girls_6-12_reached]],education[[#This Row],[girls_13-18_reached]]),education[[#This Row],[total_girls]])</f>
        <v>0</v>
      </c>
      <c r="AE375" s="1">
        <f>IF(ISBLANK(education[[#This Row],[total_children]]),SUM(education[[#This Row],[calc_boys]],education[[#This Row],[calc_girls]]),education[[#This Row],[total_children]])</f>
        <v>0</v>
      </c>
      <c r="AF375" s="1">
        <f>IF(ISBLANK(education[[#This Row],[total_pwd]]),SUM(education[[#This Row],[total_pwd_men]],education[[#This Row],[total_pwd_women]]),education[[#This Row],[total_pwd]])</f>
        <v>0</v>
      </c>
      <c r="AG375" s="1">
        <f>IF(ISBLANK(education[[#This Row],[total_adults]]),SUM(education[[#This Row],[total_men]],education[[#This Row],[total_women]]),education[[#This Row],[total_adults]])</f>
        <v>0</v>
      </c>
      <c r="AH375" s="1">
        <f>IF(ISBLANK(education[[#This Row],[total_beneficiaries_reached]]),SUM(education[[#This Row],[calc_children]],education[[#This Row],[calc_adults]]),education[[#This Row],[total_beneficiaries_reached]])</f>
        <v>0</v>
      </c>
      <c r="AI375" s="49" t="str">
        <f ca="1">IF(B375="","",OFFSET(table_admin1[[#Headers],[ADM1_PT]],MATCH(B375,admin1,0),1))</f>
        <v/>
      </c>
      <c r="AJ375" s="49" t="str">
        <f t="shared" ca="1" si="12"/>
        <v/>
      </c>
      <c r="AK375" s="49" t="str">
        <f t="shared" ca="1" si="13"/>
        <v/>
      </c>
    </row>
    <row r="376" spans="29:37" x14ac:dyDescent="0.2">
      <c r="AC376" s="1">
        <f>IF(ISBLANK(education[[#This Row],[total_boys]]),SUM(education[[#This Row],[boys_0-5_reached]],education[[#This Row],[boys_6-12_reached]],education[[#This Row],[boys_13-18_reached]]),education[[#This Row],[total_boys]])</f>
        <v>0</v>
      </c>
      <c r="AD376" s="1">
        <f>IF(ISBLANK(education[[#This Row],[total_girls]]),SUM(education[[#This Row],[girls_0-5_reached]],education[[#This Row],[girls_6-12_reached]],education[[#This Row],[girls_13-18_reached]]),education[[#This Row],[total_girls]])</f>
        <v>0</v>
      </c>
      <c r="AE376" s="1">
        <f>IF(ISBLANK(education[[#This Row],[total_children]]),SUM(education[[#This Row],[calc_boys]],education[[#This Row],[calc_girls]]),education[[#This Row],[total_children]])</f>
        <v>0</v>
      </c>
      <c r="AF376" s="1">
        <f>IF(ISBLANK(education[[#This Row],[total_pwd]]),SUM(education[[#This Row],[total_pwd_men]],education[[#This Row],[total_pwd_women]]),education[[#This Row],[total_pwd]])</f>
        <v>0</v>
      </c>
      <c r="AG376" s="1">
        <f>IF(ISBLANK(education[[#This Row],[total_adults]]),SUM(education[[#This Row],[total_men]],education[[#This Row],[total_women]]),education[[#This Row],[total_adults]])</f>
        <v>0</v>
      </c>
      <c r="AH376" s="1">
        <f>IF(ISBLANK(education[[#This Row],[total_beneficiaries_reached]]),SUM(education[[#This Row],[calc_children]],education[[#This Row],[calc_adults]]),education[[#This Row],[total_beneficiaries_reached]])</f>
        <v>0</v>
      </c>
      <c r="AI376" s="49" t="str">
        <f ca="1">IF(B376="","",OFFSET(table_admin1[[#Headers],[ADM1_PT]],MATCH(B376,admin1,0),1))</f>
        <v/>
      </c>
      <c r="AJ376" s="49" t="str">
        <f t="shared" ca="1" si="12"/>
        <v/>
      </c>
      <c r="AK376" s="49" t="str">
        <f t="shared" ca="1" si="13"/>
        <v/>
      </c>
    </row>
    <row r="377" spans="29:37" x14ac:dyDescent="0.2">
      <c r="AC377" s="1">
        <f>IF(ISBLANK(education[[#This Row],[total_boys]]),SUM(education[[#This Row],[boys_0-5_reached]],education[[#This Row],[boys_6-12_reached]],education[[#This Row],[boys_13-18_reached]]),education[[#This Row],[total_boys]])</f>
        <v>0</v>
      </c>
      <c r="AD377" s="1">
        <f>IF(ISBLANK(education[[#This Row],[total_girls]]),SUM(education[[#This Row],[girls_0-5_reached]],education[[#This Row],[girls_6-12_reached]],education[[#This Row],[girls_13-18_reached]]),education[[#This Row],[total_girls]])</f>
        <v>0</v>
      </c>
      <c r="AE377" s="1">
        <f>IF(ISBLANK(education[[#This Row],[total_children]]),SUM(education[[#This Row],[calc_boys]],education[[#This Row],[calc_girls]]),education[[#This Row],[total_children]])</f>
        <v>0</v>
      </c>
      <c r="AF377" s="1">
        <f>IF(ISBLANK(education[[#This Row],[total_pwd]]),SUM(education[[#This Row],[total_pwd_men]],education[[#This Row],[total_pwd_women]]),education[[#This Row],[total_pwd]])</f>
        <v>0</v>
      </c>
      <c r="AG377" s="1">
        <f>IF(ISBLANK(education[[#This Row],[total_adults]]),SUM(education[[#This Row],[total_men]],education[[#This Row],[total_women]]),education[[#This Row],[total_adults]])</f>
        <v>0</v>
      </c>
      <c r="AH377" s="1">
        <f>IF(ISBLANK(education[[#This Row],[total_beneficiaries_reached]]),SUM(education[[#This Row],[calc_children]],education[[#This Row],[calc_adults]]),education[[#This Row],[total_beneficiaries_reached]])</f>
        <v>0</v>
      </c>
      <c r="AI377" s="49" t="str">
        <f ca="1">IF(B377="","",OFFSET(table_admin1[[#Headers],[ADM1_PT]],MATCH(B377,admin1,0),1))</f>
        <v/>
      </c>
      <c r="AJ377" s="49" t="str">
        <f t="shared" ca="1" si="12"/>
        <v/>
      </c>
      <c r="AK377" s="49" t="str">
        <f t="shared" ca="1" si="13"/>
        <v/>
      </c>
    </row>
    <row r="378" spans="29:37" x14ac:dyDescent="0.2">
      <c r="AC378" s="1">
        <f>IF(ISBLANK(education[[#This Row],[total_boys]]),SUM(education[[#This Row],[boys_0-5_reached]],education[[#This Row],[boys_6-12_reached]],education[[#This Row],[boys_13-18_reached]]),education[[#This Row],[total_boys]])</f>
        <v>0</v>
      </c>
      <c r="AD378" s="1">
        <f>IF(ISBLANK(education[[#This Row],[total_girls]]),SUM(education[[#This Row],[girls_0-5_reached]],education[[#This Row],[girls_6-12_reached]],education[[#This Row],[girls_13-18_reached]]),education[[#This Row],[total_girls]])</f>
        <v>0</v>
      </c>
      <c r="AE378" s="1">
        <f>IF(ISBLANK(education[[#This Row],[total_children]]),SUM(education[[#This Row],[calc_boys]],education[[#This Row],[calc_girls]]),education[[#This Row],[total_children]])</f>
        <v>0</v>
      </c>
      <c r="AF378" s="1">
        <f>IF(ISBLANK(education[[#This Row],[total_pwd]]),SUM(education[[#This Row],[total_pwd_men]],education[[#This Row],[total_pwd_women]]),education[[#This Row],[total_pwd]])</f>
        <v>0</v>
      </c>
      <c r="AG378" s="1">
        <f>IF(ISBLANK(education[[#This Row],[total_adults]]),SUM(education[[#This Row],[total_men]],education[[#This Row],[total_women]]),education[[#This Row],[total_adults]])</f>
        <v>0</v>
      </c>
      <c r="AH378" s="1">
        <f>IF(ISBLANK(education[[#This Row],[total_beneficiaries_reached]]),SUM(education[[#This Row],[calc_children]],education[[#This Row],[calc_adults]]),education[[#This Row],[total_beneficiaries_reached]])</f>
        <v>0</v>
      </c>
      <c r="AI378" s="49" t="str">
        <f ca="1">IF(B378="","",OFFSET(table_admin1[[#Headers],[ADM1_PT]],MATCH(B378,admin1,0),1))</f>
        <v/>
      </c>
      <c r="AJ378" s="49" t="str">
        <f t="shared" ca="1" si="12"/>
        <v/>
      </c>
      <c r="AK378" s="49" t="str">
        <f t="shared" ca="1" si="13"/>
        <v/>
      </c>
    </row>
    <row r="379" spans="29:37" x14ac:dyDescent="0.2">
      <c r="AC379" s="1">
        <f>IF(ISBLANK(education[[#This Row],[total_boys]]),SUM(education[[#This Row],[boys_0-5_reached]],education[[#This Row],[boys_6-12_reached]],education[[#This Row],[boys_13-18_reached]]),education[[#This Row],[total_boys]])</f>
        <v>0</v>
      </c>
      <c r="AD379" s="1">
        <f>IF(ISBLANK(education[[#This Row],[total_girls]]),SUM(education[[#This Row],[girls_0-5_reached]],education[[#This Row],[girls_6-12_reached]],education[[#This Row],[girls_13-18_reached]]),education[[#This Row],[total_girls]])</f>
        <v>0</v>
      </c>
      <c r="AE379" s="1">
        <f>IF(ISBLANK(education[[#This Row],[total_children]]),SUM(education[[#This Row],[calc_boys]],education[[#This Row],[calc_girls]]),education[[#This Row],[total_children]])</f>
        <v>0</v>
      </c>
      <c r="AF379" s="1">
        <f>IF(ISBLANK(education[[#This Row],[total_pwd]]),SUM(education[[#This Row],[total_pwd_men]],education[[#This Row],[total_pwd_women]]),education[[#This Row],[total_pwd]])</f>
        <v>0</v>
      </c>
      <c r="AG379" s="1">
        <f>IF(ISBLANK(education[[#This Row],[total_adults]]),SUM(education[[#This Row],[total_men]],education[[#This Row],[total_women]]),education[[#This Row],[total_adults]])</f>
        <v>0</v>
      </c>
      <c r="AH379" s="1">
        <f>IF(ISBLANK(education[[#This Row],[total_beneficiaries_reached]]),SUM(education[[#This Row],[calc_children]],education[[#This Row],[calc_adults]]),education[[#This Row],[total_beneficiaries_reached]])</f>
        <v>0</v>
      </c>
      <c r="AI379" s="49" t="str">
        <f ca="1">IF(B379="","",OFFSET(table_admin1[[#Headers],[ADM1_PT]],MATCH(B379,admin1,0),1))</f>
        <v/>
      </c>
      <c r="AJ379" s="49" t="str">
        <f t="shared" ca="1" si="12"/>
        <v/>
      </c>
      <c r="AK379" s="49" t="str">
        <f t="shared" ca="1" si="13"/>
        <v/>
      </c>
    </row>
    <row r="380" spans="29:37" x14ac:dyDescent="0.2">
      <c r="AC380" s="1">
        <f>IF(ISBLANK(education[[#This Row],[total_boys]]),SUM(education[[#This Row],[boys_0-5_reached]],education[[#This Row],[boys_6-12_reached]],education[[#This Row],[boys_13-18_reached]]),education[[#This Row],[total_boys]])</f>
        <v>0</v>
      </c>
      <c r="AD380" s="1">
        <f>IF(ISBLANK(education[[#This Row],[total_girls]]),SUM(education[[#This Row],[girls_0-5_reached]],education[[#This Row],[girls_6-12_reached]],education[[#This Row],[girls_13-18_reached]]),education[[#This Row],[total_girls]])</f>
        <v>0</v>
      </c>
      <c r="AE380" s="1">
        <f>IF(ISBLANK(education[[#This Row],[total_children]]),SUM(education[[#This Row],[calc_boys]],education[[#This Row],[calc_girls]]),education[[#This Row],[total_children]])</f>
        <v>0</v>
      </c>
      <c r="AF380" s="1">
        <f>IF(ISBLANK(education[[#This Row],[total_pwd]]),SUM(education[[#This Row],[total_pwd_men]],education[[#This Row],[total_pwd_women]]),education[[#This Row],[total_pwd]])</f>
        <v>0</v>
      </c>
      <c r="AG380" s="1">
        <f>IF(ISBLANK(education[[#This Row],[total_adults]]),SUM(education[[#This Row],[total_men]],education[[#This Row],[total_women]]),education[[#This Row],[total_adults]])</f>
        <v>0</v>
      </c>
      <c r="AH380" s="1">
        <f>IF(ISBLANK(education[[#This Row],[total_beneficiaries_reached]]),SUM(education[[#This Row],[calc_children]],education[[#This Row],[calc_adults]]),education[[#This Row],[total_beneficiaries_reached]])</f>
        <v>0</v>
      </c>
      <c r="AI380" s="49" t="str">
        <f ca="1">IF(B380="","",OFFSET(table_admin1[[#Headers],[ADM1_PT]],MATCH(B380,admin1,0),1))</f>
        <v/>
      </c>
      <c r="AJ380" s="49" t="str">
        <f t="shared" ca="1" si="12"/>
        <v/>
      </c>
      <c r="AK380" s="49" t="str">
        <f t="shared" ca="1" si="13"/>
        <v/>
      </c>
    </row>
    <row r="381" spans="29:37" x14ac:dyDescent="0.2">
      <c r="AC381" s="1">
        <f>IF(ISBLANK(education[[#This Row],[total_boys]]),SUM(education[[#This Row],[boys_0-5_reached]],education[[#This Row],[boys_6-12_reached]],education[[#This Row],[boys_13-18_reached]]),education[[#This Row],[total_boys]])</f>
        <v>0</v>
      </c>
      <c r="AD381" s="1">
        <f>IF(ISBLANK(education[[#This Row],[total_girls]]),SUM(education[[#This Row],[girls_0-5_reached]],education[[#This Row],[girls_6-12_reached]],education[[#This Row],[girls_13-18_reached]]),education[[#This Row],[total_girls]])</f>
        <v>0</v>
      </c>
      <c r="AE381" s="1">
        <f>IF(ISBLANK(education[[#This Row],[total_children]]),SUM(education[[#This Row],[calc_boys]],education[[#This Row],[calc_girls]]),education[[#This Row],[total_children]])</f>
        <v>0</v>
      </c>
      <c r="AF381" s="1">
        <f>IF(ISBLANK(education[[#This Row],[total_pwd]]),SUM(education[[#This Row],[total_pwd_men]],education[[#This Row],[total_pwd_women]]),education[[#This Row],[total_pwd]])</f>
        <v>0</v>
      </c>
      <c r="AG381" s="1">
        <f>IF(ISBLANK(education[[#This Row],[total_adults]]),SUM(education[[#This Row],[total_men]],education[[#This Row],[total_women]]),education[[#This Row],[total_adults]])</f>
        <v>0</v>
      </c>
      <c r="AH381" s="1">
        <f>IF(ISBLANK(education[[#This Row],[total_beneficiaries_reached]]),SUM(education[[#This Row],[calc_children]],education[[#This Row],[calc_adults]]),education[[#This Row],[total_beneficiaries_reached]])</f>
        <v>0</v>
      </c>
      <c r="AI381" s="49" t="str">
        <f ca="1">IF(B381="","",OFFSET(table_admin1[[#Headers],[ADM1_PT]],MATCH(B381,admin1,0),1))</f>
        <v/>
      </c>
      <c r="AJ381" s="49" t="str">
        <f t="shared" ca="1" si="12"/>
        <v/>
      </c>
      <c r="AK381" s="49" t="str">
        <f t="shared" ca="1" si="13"/>
        <v/>
      </c>
    </row>
    <row r="382" spans="29:37" x14ac:dyDescent="0.2">
      <c r="AC382" s="1">
        <f>IF(ISBLANK(education[[#This Row],[total_boys]]),SUM(education[[#This Row],[boys_0-5_reached]],education[[#This Row],[boys_6-12_reached]],education[[#This Row],[boys_13-18_reached]]),education[[#This Row],[total_boys]])</f>
        <v>0</v>
      </c>
      <c r="AD382" s="1">
        <f>IF(ISBLANK(education[[#This Row],[total_girls]]),SUM(education[[#This Row],[girls_0-5_reached]],education[[#This Row],[girls_6-12_reached]],education[[#This Row],[girls_13-18_reached]]),education[[#This Row],[total_girls]])</f>
        <v>0</v>
      </c>
      <c r="AE382" s="1">
        <f>IF(ISBLANK(education[[#This Row],[total_children]]),SUM(education[[#This Row],[calc_boys]],education[[#This Row],[calc_girls]]),education[[#This Row],[total_children]])</f>
        <v>0</v>
      </c>
      <c r="AF382" s="1">
        <f>IF(ISBLANK(education[[#This Row],[total_pwd]]),SUM(education[[#This Row],[total_pwd_men]],education[[#This Row],[total_pwd_women]]),education[[#This Row],[total_pwd]])</f>
        <v>0</v>
      </c>
      <c r="AG382" s="1">
        <f>IF(ISBLANK(education[[#This Row],[total_adults]]),SUM(education[[#This Row],[total_men]],education[[#This Row],[total_women]]),education[[#This Row],[total_adults]])</f>
        <v>0</v>
      </c>
      <c r="AH382" s="1">
        <f>IF(ISBLANK(education[[#This Row],[total_beneficiaries_reached]]),SUM(education[[#This Row],[calc_children]],education[[#This Row],[calc_adults]]),education[[#This Row],[total_beneficiaries_reached]])</f>
        <v>0</v>
      </c>
      <c r="AI382" s="49" t="str">
        <f ca="1">IF(B382="","",OFFSET(table_admin1[[#Headers],[ADM1_PT]],MATCH(B382,admin1,0),1))</f>
        <v/>
      </c>
      <c r="AJ382" s="49" t="str">
        <f t="shared" ca="1" si="12"/>
        <v/>
      </c>
      <c r="AK382" s="49" t="str">
        <f t="shared" ca="1" si="13"/>
        <v/>
      </c>
    </row>
    <row r="383" spans="29:37" x14ac:dyDescent="0.2">
      <c r="AC383" s="1">
        <f>IF(ISBLANK(education[[#This Row],[total_boys]]),SUM(education[[#This Row],[boys_0-5_reached]],education[[#This Row],[boys_6-12_reached]],education[[#This Row],[boys_13-18_reached]]),education[[#This Row],[total_boys]])</f>
        <v>0</v>
      </c>
      <c r="AD383" s="1">
        <f>IF(ISBLANK(education[[#This Row],[total_girls]]),SUM(education[[#This Row],[girls_0-5_reached]],education[[#This Row],[girls_6-12_reached]],education[[#This Row],[girls_13-18_reached]]),education[[#This Row],[total_girls]])</f>
        <v>0</v>
      </c>
      <c r="AE383" s="1">
        <f>IF(ISBLANK(education[[#This Row],[total_children]]),SUM(education[[#This Row],[calc_boys]],education[[#This Row],[calc_girls]]),education[[#This Row],[total_children]])</f>
        <v>0</v>
      </c>
      <c r="AF383" s="1">
        <f>IF(ISBLANK(education[[#This Row],[total_pwd]]),SUM(education[[#This Row],[total_pwd_men]],education[[#This Row],[total_pwd_women]]),education[[#This Row],[total_pwd]])</f>
        <v>0</v>
      </c>
      <c r="AG383" s="1">
        <f>IF(ISBLANK(education[[#This Row],[total_adults]]),SUM(education[[#This Row],[total_men]],education[[#This Row],[total_women]]),education[[#This Row],[total_adults]])</f>
        <v>0</v>
      </c>
      <c r="AH383" s="1">
        <f>IF(ISBLANK(education[[#This Row],[total_beneficiaries_reached]]),SUM(education[[#This Row],[calc_children]],education[[#This Row],[calc_adults]]),education[[#This Row],[total_beneficiaries_reached]])</f>
        <v>0</v>
      </c>
      <c r="AI383" s="49" t="str">
        <f ca="1">IF(B383="","",OFFSET(table_admin1[[#Headers],[ADM1_PT]],MATCH(B383,admin1,0),1))</f>
        <v/>
      </c>
      <c r="AJ383" s="49" t="str">
        <f t="shared" ca="1" si="12"/>
        <v/>
      </c>
      <c r="AK383" s="49" t="str">
        <f t="shared" ca="1" si="13"/>
        <v/>
      </c>
    </row>
    <row r="384" spans="29:37" x14ac:dyDescent="0.2">
      <c r="AC384" s="1">
        <f>IF(ISBLANK(education[[#This Row],[total_boys]]),SUM(education[[#This Row],[boys_0-5_reached]],education[[#This Row],[boys_6-12_reached]],education[[#This Row],[boys_13-18_reached]]),education[[#This Row],[total_boys]])</f>
        <v>0</v>
      </c>
      <c r="AD384" s="1">
        <f>IF(ISBLANK(education[[#This Row],[total_girls]]),SUM(education[[#This Row],[girls_0-5_reached]],education[[#This Row],[girls_6-12_reached]],education[[#This Row],[girls_13-18_reached]]),education[[#This Row],[total_girls]])</f>
        <v>0</v>
      </c>
      <c r="AE384" s="1">
        <f>IF(ISBLANK(education[[#This Row],[total_children]]),SUM(education[[#This Row],[calc_boys]],education[[#This Row],[calc_girls]]),education[[#This Row],[total_children]])</f>
        <v>0</v>
      </c>
      <c r="AF384" s="1">
        <f>IF(ISBLANK(education[[#This Row],[total_pwd]]),SUM(education[[#This Row],[total_pwd_men]],education[[#This Row],[total_pwd_women]]),education[[#This Row],[total_pwd]])</f>
        <v>0</v>
      </c>
      <c r="AG384" s="1">
        <f>IF(ISBLANK(education[[#This Row],[total_adults]]),SUM(education[[#This Row],[total_men]],education[[#This Row],[total_women]]),education[[#This Row],[total_adults]])</f>
        <v>0</v>
      </c>
      <c r="AH384" s="1">
        <f>IF(ISBLANK(education[[#This Row],[total_beneficiaries_reached]]),SUM(education[[#This Row],[calc_children]],education[[#This Row],[calc_adults]]),education[[#This Row],[total_beneficiaries_reached]])</f>
        <v>0</v>
      </c>
      <c r="AI384" s="49" t="str">
        <f ca="1">IF(B384="","",OFFSET(table_admin1[[#Headers],[ADM1_PT]],MATCH(B384,admin1,0),1))</f>
        <v/>
      </c>
      <c r="AJ384" s="49" t="str">
        <f t="shared" ca="1" si="12"/>
        <v/>
      </c>
      <c r="AK384" s="49" t="str">
        <f t="shared" ca="1" si="13"/>
        <v/>
      </c>
    </row>
    <row r="385" spans="29:37" x14ac:dyDescent="0.2">
      <c r="AC385" s="1">
        <f>IF(ISBLANK(education[[#This Row],[total_boys]]),SUM(education[[#This Row],[boys_0-5_reached]],education[[#This Row],[boys_6-12_reached]],education[[#This Row],[boys_13-18_reached]]),education[[#This Row],[total_boys]])</f>
        <v>0</v>
      </c>
      <c r="AD385" s="1">
        <f>IF(ISBLANK(education[[#This Row],[total_girls]]),SUM(education[[#This Row],[girls_0-5_reached]],education[[#This Row],[girls_6-12_reached]],education[[#This Row],[girls_13-18_reached]]),education[[#This Row],[total_girls]])</f>
        <v>0</v>
      </c>
      <c r="AE385" s="1">
        <f>IF(ISBLANK(education[[#This Row],[total_children]]),SUM(education[[#This Row],[calc_boys]],education[[#This Row],[calc_girls]]),education[[#This Row],[total_children]])</f>
        <v>0</v>
      </c>
      <c r="AF385" s="1">
        <f>IF(ISBLANK(education[[#This Row],[total_pwd]]),SUM(education[[#This Row],[total_pwd_men]],education[[#This Row],[total_pwd_women]]),education[[#This Row],[total_pwd]])</f>
        <v>0</v>
      </c>
      <c r="AG385" s="1">
        <f>IF(ISBLANK(education[[#This Row],[total_adults]]),SUM(education[[#This Row],[total_men]],education[[#This Row],[total_women]]),education[[#This Row],[total_adults]])</f>
        <v>0</v>
      </c>
      <c r="AH385" s="1">
        <f>IF(ISBLANK(education[[#This Row],[total_beneficiaries_reached]]),SUM(education[[#This Row],[calc_children]],education[[#This Row],[calc_adults]]),education[[#This Row],[total_beneficiaries_reached]])</f>
        <v>0</v>
      </c>
      <c r="AI385" s="49" t="str">
        <f ca="1">IF(B385="","",OFFSET(table_admin1[[#Headers],[ADM1_PT]],MATCH(B385,admin1,0),1))</f>
        <v/>
      </c>
      <c r="AJ385" s="49" t="str">
        <f t="shared" ca="1" si="12"/>
        <v/>
      </c>
      <c r="AK385" s="49" t="str">
        <f t="shared" ca="1" si="13"/>
        <v/>
      </c>
    </row>
    <row r="386" spans="29:37" x14ac:dyDescent="0.2">
      <c r="AC386" s="1">
        <f>IF(ISBLANK(education[[#This Row],[total_boys]]),SUM(education[[#This Row],[boys_0-5_reached]],education[[#This Row],[boys_6-12_reached]],education[[#This Row],[boys_13-18_reached]]),education[[#This Row],[total_boys]])</f>
        <v>0</v>
      </c>
      <c r="AD386" s="1">
        <f>IF(ISBLANK(education[[#This Row],[total_girls]]),SUM(education[[#This Row],[girls_0-5_reached]],education[[#This Row],[girls_6-12_reached]],education[[#This Row],[girls_13-18_reached]]),education[[#This Row],[total_girls]])</f>
        <v>0</v>
      </c>
      <c r="AE386" s="1">
        <f>IF(ISBLANK(education[[#This Row],[total_children]]),SUM(education[[#This Row],[calc_boys]],education[[#This Row],[calc_girls]]),education[[#This Row],[total_children]])</f>
        <v>0</v>
      </c>
      <c r="AF386" s="1">
        <f>IF(ISBLANK(education[[#This Row],[total_pwd]]),SUM(education[[#This Row],[total_pwd_men]],education[[#This Row],[total_pwd_women]]),education[[#This Row],[total_pwd]])</f>
        <v>0</v>
      </c>
      <c r="AG386" s="1">
        <f>IF(ISBLANK(education[[#This Row],[total_adults]]),SUM(education[[#This Row],[total_men]],education[[#This Row],[total_women]]),education[[#This Row],[total_adults]])</f>
        <v>0</v>
      </c>
      <c r="AH386" s="1">
        <f>IF(ISBLANK(education[[#This Row],[total_beneficiaries_reached]]),SUM(education[[#This Row],[calc_children]],education[[#This Row],[calc_adults]]),education[[#This Row],[total_beneficiaries_reached]])</f>
        <v>0</v>
      </c>
      <c r="AI386" s="49" t="str">
        <f ca="1">IF(B386="","",OFFSET(table_admin1[[#Headers],[ADM1_PT]],MATCH(B386,admin1,0),1))</f>
        <v/>
      </c>
      <c r="AJ386" s="49" t="str">
        <f t="shared" ca="1" si="12"/>
        <v/>
      </c>
      <c r="AK386" s="49" t="str">
        <f t="shared" ca="1" si="13"/>
        <v/>
      </c>
    </row>
    <row r="387" spans="29:37" x14ac:dyDescent="0.2">
      <c r="AC387" s="1">
        <f>IF(ISBLANK(education[[#This Row],[total_boys]]),SUM(education[[#This Row],[boys_0-5_reached]],education[[#This Row],[boys_6-12_reached]],education[[#This Row],[boys_13-18_reached]]),education[[#This Row],[total_boys]])</f>
        <v>0</v>
      </c>
      <c r="AD387" s="1">
        <f>IF(ISBLANK(education[[#This Row],[total_girls]]),SUM(education[[#This Row],[girls_0-5_reached]],education[[#This Row],[girls_6-12_reached]],education[[#This Row],[girls_13-18_reached]]),education[[#This Row],[total_girls]])</f>
        <v>0</v>
      </c>
      <c r="AE387" s="1">
        <f>IF(ISBLANK(education[[#This Row],[total_children]]),SUM(education[[#This Row],[calc_boys]],education[[#This Row],[calc_girls]]),education[[#This Row],[total_children]])</f>
        <v>0</v>
      </c>
      <c r="AF387" s="1">
        <f>IF(ISBLANK(education[[#This Row],[total_pwd]]),SUM(education[[#This Row],[total_pwd_men]],education[[#This Row],[total_pwd_women]]),education[[#This Row],[total_pwd]])</f>
        <v>0</v>
      </c>
      <c r="AG387" s="1">
        <f>IF(ISBLANK(education[[#This Row],[total_adults]]),SUM(education[[#This Row],[total_men]],education[[#This Row],[total_women]]),education[[#This Row],[total_adults]])</f>
        <v>0</v>
      </c>
      <c r="AH387" s="1">
        <f>IF(ISBLANK(education[[#This Row],[total_beneficiaries_reached]]),SUM(education[[#This Row],[calc_children]],education[[#This Row],[calc_adults]]),education[[#This Row],[total_beneficiaries_reached]])</f>
        <v>0</v>
      </c>
      <c r="AI387" s="49" t="str">
        <f ca="1">IF(B387="","",OFFSET(table_admin1[[#Headers],[ADM1_PT]],MATCH(B387,admin1,0),1))</f>
        <v/>
      </c>
      <c r="AJ387" s="49" t="str">
        <f t="shared" ca="1" si="12"/>
        <v/>
      </c>
      <c r="AK387" s="49" t="str">
        <f t="shared" ca="1" si="13"/>
        <v/>
      </c>
    </row>
    <row r="388" spans="29:37" x14ac:dyDescent="0.2">
      <c r="AC388" s="1">
        <f>IF(ISBLANK(education[[#This Row],[total_boys]]),SUM(education[[#This Row],[boys_0-5_reached]],education[[#This Row],[boys_6-12_reached]],education[[#This Row],[boys_13-18_reached]]),education[[#This Row],[total_boys]])</f>
        <v>0</v>
      </c>
      <c r="AD388" s="1">
        <f>IF(ISBLANK(education[[#This Row],[total_girls]]),SUM(education[[#This Row],[girls_0-5_reached]],education[[#This Row],[girls_6-12_reached]],education[[#This Row],[girls_13-18_reached]]),education[[#This Row],[total_girls]])</f>
        <v>0</v>
      </c>
      <c r="AE388" s="1">
        <f>IF(ISBLANK(education[[#This Row],[total_children]]),SUM(education[[#This Row],[calc_boys]],education[[#This Row],[calc_girls]]),education[[#This Row],[total_children]])</f>
        <v>0</v>
      </c>
      <c r="AF388" s="1">
        <f>IF(ISBLANK(education[[#This Row],[total_pwd]]),SUM(education[[#This Row],[total_pwd_men]],education[[#This Row],[total_pwd_women]]),education[[#This Row],[total_pwd]])</f>
        <v>0</v>
      </c>
      <c r="AG388" s="1">
        <f>IF(ISBLANK(education[[#This Row],[total_adults]]),SUM(education[[#This Row],[total_men]],education[[#This Row],[total_women]]),education[[#This Row],[total_adults]])</f>
        <v>0</v>
      </c>
      <c r="AH388" s="1">
        <f>IF(ISBLANK(education[[#This Row],[total_beneficiaries_reached]]),SUM(education[[#This Row],[calc_children]],education[[#This Row],[calc_adults]]),education[[#This Row],[total_beneficiaries_reached]])</f>
        <v>0</v>
      </c>
      <c r="AI388" s="49" t="str">
        <f ca="1">IF(B388="","",OFFSET(table_admin1[[#Headers],[ADM1_PT]],MATCH(B388,admin1,0),1))</f>
        <v/>
      </c>
      <c r="AJ388" s="49" t="str">
        <f t="shared" ca="1" si="12"/>
        <v/>
      </c>
      <c r="AK388" s="49" t="str">
        <f t="shared" ca="1" si="13"/>
        <v/>
      </c>
    </row>
    <row r="389" spans="29:37" x14ac:dyDescent="0.2">
      <c r="AC389" s="1">
        <f>IF(ISBLANK(education[[#This Row],[total_boys]]),SUM(education[[#This Row],[boys_0-5_reached]],education[[#This Row],[boys_6-12_reached]],education[[#This Row],[boys_13-18_reached]]),education[[#This Row],[total_boys]])</f>
        <v>0</v>
      </c>
      <c r="AD389" s="1">
        <f>IF(ISBLANK(education[[#This Row],[total_girls]]),SUM(education[[#This Row],[girls_0-5_reached]],education[[#This Row],[girls_6-12_reached]],education[[#This Row],[girls_13-18_reached]]),education[[#This Row],[total_girls]])</f>
        <v>0</v>
      </c>
      <c r="AE389" s="1">
        <f>IF(ISBLANK(education[[#This Row],[total_children]]),SUM(education[[#This Row],[calc_boys]],education[[#This Row],[calc_girls]]),education[[#This Row],[total_children]])</f>
        <v>0</v>
      </c>
      <c r="AF389" s="1">
        <f>IF(ISBLANK(education[[#This Row],[total_pwd]]),SUM(education[[#This Row],[total_pwd_men]],education[[#This Row],[total_pwd_women]]),education[[#This Row],[total_pwd]])</f>
        <v>0</v>
      </c>
      <c r="AG389" s="1">
        <f>IF(ISBLANK(education[[#This Row],[total_adults]]),SUM(education[[#This Row],[total_men]],education[[#This Row],[total_women]]),education[[#This Row],[total_adults]])</f>
        <v>0</v>
      </c>
      <c r="AH389" s="1">
        <f>IF(ISBLANK(education[[#This Row],[total_beneficiaries_reached]]),SUM(education[[#This Row],[calc_children]],education[[#This Row],[calc_adults]]),education[[#This Row],[total_beneficiaries_reached]])</f>
        <v>0</v>
      </c>
      <c r="AI389" s="49" t="str">
        <f ca="1">IF(B389="","",OFFSET(table_admin1[[#Headers],[ADM1_PT]],MATCH(B389,admin1,0),1))</f>
        <v/>
      </c>
      <c r="AJ389" s="49" t="str">
        <f t="shared" ca="1" si="12"/>
        <v/>
      </c>
      <c r="AK389" s="49" t="str">
        <f t="shared" ca="1" si="13"/>
        <v/>
      </c>
    </row>
    <row r="390" spans="29:37" x14ac:dyDescent="0.2">
      <c r="AC390" s="1">
        <f>IF(ISBLANK(education[[#This Row],[total_boys]]),SUM(education[[#This Row],[boys_0-5_reached]],education[[#This Row],[boys_6-12_reached]],education[[#This Row],[boys_13-18_reached]]),education[[#This Row],[total_boys]])</f>
        <v>0</v>
      </c>
      <c r="AD390" s="1">
        <f>IF(ISBLANK(education[[#This Row],[total_girls]]),SUM(education[[#This Row],[girls_0-5_reached]],education[[#This Row],[girls_6-12_reached]],education[[#This Row],[girls_13-18_reached]]),education[[#This Row],[total_girls]])</f>
        <v>0</v>
      </c>
      <c r="AE390" s="1">
        <f>IF(ISBLANK(education[[#This Row],[total_children]]),SUM(education[[#This Row],[calc_boys]],education[[#This Row],[calc_girls]]),education[[#This Row],[total_children]])</f>
        <v>0</v>
      </c>
      <c r="AF390" s="1">
        <f>IF(ISBLANK(education[[#This Row],[total_pwd]]),SUM(education[[#This Row],[total_pwd_men]],education[[#This Row],[total_pwd_women]]),education[[#This Row],[total_pwd]])</f>
        <v>0</v>
      </c>
      <c r="AG390" s="1">
        <f>IF(ISBLANK(education[[#This Row],[total_adults]]),SUM(education[[#This Row],[total_men]],education[[#This Row],[total_women]]),education[[#This Row],[total_adults]])</f>
        <v>0</v>
      </c>
      <c r="AH390" s="1">
        <f>IF(ISBLANK(education[[#This Row],[total_beneficiaries_reached]]),SUM(education[[#This Row],[calc_children]],education[[#This Row],[calc_adults]]),education[[#This Row],[total_beneficiaries_reached]])</f>
        <v>0</v>
      </c>
      <c r="AI390" s="49" t="str">
        <f ca="1">IF(B390="","",OFFSET(table_admin1[[#Headers],[ADM1_PT]],MATCH(B390,admin1,0),1))</f>
        <v/>
      </c>
      <c r="AJ390" s="49" t="str">
        <f t="shared" ca="1" si="12"/>
        <v/>
      </c>
      <c r="AK390" s="49" t="str">
        <f t="shared" ca="1" si="13"/>
        <v/>
      </c>
    </row>
    <row r="391" spans="29:37" x14ac:dyDescent="0.2">
      <c r="AC391" s="1">
        <f>IF(ISBLANK(education[[#This Row],[total_boys]]),SUM(education[[#This Row],[boys_0-5_reached]],education[[#This Row],[boys_6-12_reached]],education[[#This Row],[boys_13-18_reached]]),education[[#This Row],[total_boys]])</f>
        <v>0</v>
      </c>
      <c r="AD391" s="1">
        <f>IF(ISBLANK(education[[#This Row],[total_girls]]),SUM(education[[#This Row],[girls_0-5_reached]],education[[#This Row],[girls_6-12_reached]],education[[#This Row],[girls_13-18_reached]]),education[[#This Row],[total_girls]])</f>
        <v>0</v>
      </c>
      <c r="AE391" s="1">
        <f>IF(ISBLANK(education[[#This Row],[total_children]]),SUM(education[[#This Row],[calc_boys]],education[[#This Row],[calc_girls]]),education[[#This Row],[total_children]])</f>
        <v>0</v>
      </c>
      <c r="AF391" s="1">
        <f>IF(ISBLANK(education[[#This Row],[total_pwd]]),SUM(education[[#This Row],[total_pwd_men]],education[[#This Row],[total_pwd_women]]),education[[#This Row],[total_pwd]])</f>
        <v>0</v>
      </c>
      <c r="AG391" s="1">
        <f>IF(ISBLANK(education[[#This Row],[total_adults]]),SUM(education[[#This Row],[total_men]],education[[#This Row],[total_women]]),education[[#This Row],[total_adults]])</f>
        <v>0</v>
      </c>
      <c r="AH391" s="1">
        <f>IF(ISBLANK(education[[#This Row],[total_beneficiaries_reached]]),SUM(education[[#This Row],[calc_children]],education[[#This Row],[calc_adults]]),education[[#This Row],[total_beneficiaries_reached]])</f>
        <v>0</v>
      </c>
      <c r="AI391" s="49" t="str">
        <f ca="1">IF(B391="","",OFFSET(table_admin1[[#Headers],[ADM1_PT]],MATCH(B391,admin1,0),1))</f>
        <v/>
      </c>
      <c r="AJ391" s="49" t="str">
        <f t="shared" ref="AJ391:AJ454" ca="1" si="14">IF(C391="","",INDEX(admin2_pcode,MATCH(C391,OFFSET(admin2_start,MATCH(AI391,admin1_linked_pcode,0),0,COUNTIF(admin1_linked_pcode,AI391)),0)+MATCH(AI391,admin1_linked_pcode,0)-1))</f>
        <v/>
      </c>
      <c r="AK391" s="49" t="str">
        <f t="shared" ref="AK391:AK454" ca="1" si="15">IF(D391="","",INDEX(admin3_pcode,MATCH(D391,OFFSET(admin3_start,MATCH(AJ391,admin2_linked_pcode,0),0,COUNTIF(admin2_linked_pcode,AJ391)),0)+MATCH(AJ391,admin2_linked_pcode,0)-1))</f>
        <v/>
      </c>
    </row>
    <row r="392" spans="29:37" x14ac:dyDescent="0.2">
      <c r="AC392" s="1">
        <f>IF(ISBLANK(education[[#This Row],[total_boys]]),SUM(education[[#This Row],[boys_0-5_reached]],education[[#This Row],[boys_6-12_reached]],education[[#This Row],[boys_13-18_reached]]),education[[#This Row],[total_boys]])</f>
        <v>0</v>
      </c>
      <c r="AD392" s="1">
        <f>IF(ISBLANK(education[[#This Row],[total_girls]]),SUM(education[[#This Row],[girls_0-5_reached]],education[[#This Row],[girls_6-12_reached]],education[[#This Row],[girls_13-18_reached]]),education[[#This Row],[total_girls]])</f>
        <v>0</v>
      </c>
      <c r="AE392" s="1">
        <f>IF(ISBLANK(education[[#This Row],[total_children]]),SUM(education[[#This Row],[calc_boys]],education[[#This Row],[calc_girls]]),education[[#This Row],[total_children]])</f>
        <v>0</v>
      </c>
      <c r="AF392" s="1">
        <f>IF(ISBLANK(education[[#This Row],[total_pwd]]),SUM(education[[#This Row],[total_pwd_men]],education[[#This Row],[total_pwd_women]]),education[[#This Row],[total_pwd]])</f>
        <v>0</v>
      </c>
      <c r="AG392" s="1">
        <f>IF(ISBLANK(education[[#This Row],[total_adults]]),SUM(education[[#This Row],[total_men]],education[[#This Row],[total_women]]),education[[#This Row],[total_adults]])</f>
        <v>0</v>
      </c>
      <c r="AH392" s="1">
        <f>IF(ISBLANK(education[[#This Row],[total_beneficiaries_reached]]),SUM(education[[#This Row],[calc_children]],education[[#This Row],[calc_adults]]),education[[#This Row],[total_beneficiaries_reached]])</f>
        <v>0</v>
      </c>
      <c r="AI392" s="49" t="str">
        <f ca="1">IF(B392="","",OFFSET(table_admin1[[#Headers],[ADM1_PT]],MATCH(B392,admin1,0),1))</f>
        <v/>
      </c>
      <c r="AJ392" s="49" t="str">
        <f t="shared" ca="1" si="14"/>
        <v/>
      </c>
      <c r="AK392" s="49" t="str">
        <f t="shared" ca="1" si="15"/>
        <v/>
      </c>
    </row>
    <row r="393" spans="29:37" x14ac:dyDescent="0.2">
      <c r="AC393" s="1">
        <f>IF(ISBLANK(education[[#This Row],[total_boys]]),SUM(education[[#This Row],[boys_0-5_reached]],education[[#This Row],[boys_6-12_reached]],education[[#This Row],[boys_13-18_reached]]),education[[#This Row],[total_boys]])</f>
        <v>0</v>
      </c>
      <c r="AD393" s="1">
        <f>IF(ISBLANK(education[[#This Row],[total_girls]]),SUM(education[[#This Row],[girls_0-5_reached]],education[[#This Row],[girls_6-12_reached]],education[[#This Row],[girls_13-18_reached]]),education[[#This Row],[total_girls]])</f>
        <v>0</v>
      </c>
      <c r="AE393" s="1">
        <f>IF(ISBLANK(education[[#This Row],[total_children]]),SUM(education[[#This Row],[calc_boys]],education[[#This Row],[calc_girls]]),education[[#This Row],[total_children]])</f>
        <v>0</v>
      </c>
      <c r="AF393" s="1">
        <f>IF(ISBLANK(education[[#This Row],[total_pwd]]),SUM(education[[#This Row],[total_pwd_men]],education[[#This Row],[total_pwd_women]]),education[[#This Row],[total_pwd]])</f>
        <v>0</v>
      </c>
      <c r="AG393" s="1">
        <f>IF(ISBLANK(education[[#This Row],[total_adults]]),SUM(education[[#This Row],[total_men]],education[[#This Row],[total_women]]),education[[#This Row],[total_adults]])</f>
        <v>0</v>
      </c>
      <c r="AH393" s="1">
        <f>IF(ISBLANK(education[[#This Row],[total_beneficiaries_reached]]),SUM(education[[#This Row],[calc_children]],education[[#This Row],[calc_adults]]),education[[#This Row],[total_beneficiaries_reached]])</f>
        <v>0</v>
      </c>
      <c r="AI393" s="49" t="str">
        <f ca="1">IF(B393="","",OFFSET(table_admin1[[#Headers],[ADM1_PT]],MATCH(B393,admin1,0),1))</f>
        <v/>
      </c>
      <c r="AJ393" s="49" t="str">
        <f t="shared" ca="1" si="14"/>
        <v/>
      </c>
      <c r="AK393" s="49" t="str">
        <f t="shared" ca="1" si="15"/>
        <v/>
      </c>
    </row>
    <row r="394" spans="29:37" x14ac:dyDescent="0.2">
      <c r="AC394" s="1">
        <f>IF(ISBLANK(education[[#This Row],[total_boys]]),SUM(education[[#This Row],[boys_0-5_reached]],education[[#This Row],[boys_6-12_reached]],education[[#This Row],[boys_13-18_reached]]),education[[#This Row],[total_boys]])</f>
        <v>0</v>
      </c>
      <c r="AD394" s="1">
        <f>IF(ISBLANK(education[[#This Row],[total_girls]]),SUM(education[[#This Row],[girls_0-5_reached]],education[[#This Row],[girls_6-12_reached]],education[[#This Row],[girls_13-18_reached]]),education[[#This Row],[total_girls]])</f>
        <v>0</v>
      </c>
      <c r="AE394" s="1">
        <f>IF(ISBLANK(education[[#This Row],[total_children]]),SUM(education[[#This Row],[calc_boys]],education[[#This Row],[calc_girls]]),education[[#This Row],[total_children]])</f>
        <v>0</v>
      </c>
      <c r="AF394" s="1">
        <f>IF(ISBLANK(education[[#This Row],[total_pwd]]),SUM(education[[#This Row],[total_pwd_men]],education[[#This Row],[total_pwd_women]]),education[[#This Row],[total_pwd]])</f>
        <v>0</v>
      </c>
      <c r="AG394" s="1">
        <f>IF(ISBLANK(education[[#This Row],[total_adults]]),SUM(education[[#This Row],[total_men]],education[[#This Row],[total_women]]),education[[#This Row],[total_adults]])</f>
        <v>0</v>
      </c>
      <c r="AH394" s="1">
        <f>IF(ISBLANK(education[[#This Row],[total_beneficiaries_reached]]),SUM(education[[#This Row],[calc_children]],education[[#This Row],[calc_adults]]),education[[#This Row],[total_beneficiaries_reached]])</f>
        <v>0</v>
      </c>
      <c r="AI394" s="49" t="str">
        <f ca="1">IF(B394="","",OFFSET(table_admin1[[#Headers],[ADM1_PT]],MATCH(B394,admin1,0),1))</f>
        <v/>
      </c>
      <c r="AJ394" s="49" t="str">
        <f t="shared" ca="1" si="14"/>
        <v/>
      </c>
      <c r="AK394" s="49" t="str">
        <f t="shared" ca="1" si="15"/>
        <v/>
      </c>
    </row>
    <row r="395" spans="29:37" x14ac:dyDescent="0.2">
      <c r="AC395" s="1">
        <f>IF(ISBLANK(education[[#This Row],[total_boys]]),SUM(education[[#This Row],[boys_0-5_reached]],education[[#This Row],[boys_6-12_reached]],education[[#This Row],[boys_13-18_reached]]),education[[#This Row],[total_boys]])</f>
        <v>0</v>
      </c>
      <c r="AD395" s="1">
        <f>IF(ISBLANK(education[[#This Row],[total_girls]]),SUM(education[[#This Row],[girls_0-5_reached]],education[[#This Row],[girls_6-12_reached]],education[[#This Row],[girls_13-18_reached]]),education[[#This Row],[total_girls]])</f>
        <v>0</v>
      </c>
      <c r="AE395" s="1">
        <f>IF(ISBLANK(education[[#This Row],[total_children]]),SUM(education[[#This Row],[calc_boys]],education[[#This Row],[calc_girls]]),education[[#This Row],[total_children]])</f>
        <v>0</v>
      </c>
      <c r="AF395" s="1">
        <f>IF(ISBLANK(education[[#This Row],[total_pwd]]),SUM(education[[#This Row],[total_pwd_men]],education[[#This Row],[total_pwd_women]]),education[[#This Row],[total_pwd]])</f>
        <v>0</v>
      </c>
      <c r="AG395" s="1">
        <f>IF(ISBLANK(education[[#This Row],[total_adults]]),SUM(education[[#This Row],[total_men]],education[[#This Row],[total_women]]),education[[#This Row],[total_adults]])</f>
        <v>0</v>
      </c>
      <c r="AH395" s="1">
        <f>IF(ISBLANK(education[[#This Row],[total_beneficiaries_reached]]),SUM(education[[#This Row],[calc_children]],education[[#This Row],[calc_adults]]),education[[#This Row],[total_beneficiaries_reached]])</f>
        <v>0</v>
      </c>
      <c r="AI395" s="49" t="str">
        <f ca="1">IF(B395="","",OFFSET(table_admin1[[#Headers],[ADM1_PT]],MATCH(B395,admin1,0),1))</f>
        <v/>
      </c>
      <c r="AJ395" s="49" t="str">
        <f t="shared" ca="1" si="14"/>
        <v/>
      </c>
      <c r="AK395" s="49" t="str">
        <f t="shared" ca="1" si="15"/>
        <v/>
      </c>
    </row>
    <row r="396" spans="29:37" x14ac:dyDescent="0.2">
      <c r="AC396" s="1">
        <f>IF(ISBLANK(education[[#This Row],[total_boys]]),SUM(education[[#This Row],[boys_0-5_reached]],education[[#This Row],[boys_6-12_reached]],education[[#This Row],[boys_13-18_reached]]),education[[#This Row],[total_boys]])</f>
        <v>0</v>
      </c>
      <c r="AD396" s="1">
        <f>IF(ISBLANK(education[[#This Row],[total_girls]]),SUM(education[[#This Row],[girls_0-5_reached]],education[[#This Row],[girls_6-12_reached]],education[[#This Row],[girls_13-18_reached]]),education[[#This Row],[total_girls]])</f>
        <v>0</v>
      </c>
      <c r="AE396" s="1">
        <f>IF(ISBLANK(education[[#This Row],[total_children]]),SUM(education[[#This Row],[calc_boys]],education[[#This Row],[calc_girls]]),education[[#This Row],[total_children]])</f>
        <v>0</v>
      </c>
      <c r="AF396" s="1">
        <f>IF(ISBLANK(education[[#This Row],[total_pwd]]),SUM(education[[#This Row],[total_pwd_men]],education[[#This Row],[total_pwd_women]]),education[[#This Row],[total_pwd]])</f>
        <v>0</v>
      </c>
      <c r="AG396" s="1">
        <f>IF(ISBLANK(education[[#This Row],[total_adults]]),SUM(education[[#This Row],[total_men]],education[[#This Row],[total_women]]),education[[#This Row],[total_adults]])</f>
        <v>0</v>
      </c>
      <c r="AH396" s="1">
        <f>IF(ISBLANK(education[[#This Row],[total_beneficiaries_reached]]),SUM(education[[#This Row],[calc_children]],education[[#This Row],[calc_adults]]),education[[#This Row],[total_beneficiaries_reached]])</f>
        <v>0</v>
      </c>
      <c r="AI396" s="49" t="str">
        <f ca="1">IF(B396="","",OFFSET(table_admin1[[#Headers],[ADM1_PT]],MATCH(B396,admin1,0),1))</f>
        <v/>
      </c>
      <c r="AJ396" s="49" t="str">
        <f t="shared" ca="1" si="14"/>
        <v/>
      </c>
      <c r="AK396" s="49" t="str">
        <f t="shared" ca="1" si="15"/>
        <v/>
      </c>
    </row>
    <row r="397" spans="29:37" x14ac:dyDescent="0.2">
      <c r="AC397" s="1">
        <f>IF(ISBLANK(education[[#This Row],[total_boys]]),SUM(education[[#This Row],[boys_0-5_reached]],education[[#This Row],[boys_6-12_reached]],education[[#This Row],[boys_13-18_reached]]),education[[#This Row],[total_boys]])</f>
        <v>0</v>
      </c>
      <c r="AD397" s="1">
        <f>IF(ISBLANK(education[[#This Row],[total_girls]]),SUM(education[[#This Row],[girls_0-5_reached]],education[[#This Row],[girls_6-12_reached]],education[[#This Row],[girls_13-18_reached]]),education[[#This Row],[total_girls]])</f>
        <v>0</v>
      </c>
      <c r="AE397" s="1">
        <f>IF(ISBLANK(education[[#This Row],[total_children]]),SUM(education[[#This Row],[calc_boys]],education[[#This Row],[calc_girls]]),education[[#This Row],[total_children]])</f>
        <v>0</v>
      </c>
      <c r="AF397" s="1">
        <f>IF(ISBLANK(education[[#This Row],[total_pwd]]),SUM(education[[#This Row],[total_pwd_men]],education[[#This Row],[total_pwd_women]]),education[[#This Row],[total_pwd]])</f>
        <v>0</v>
      </c>
      <c r="AG397" s="1">
        <f>IF(ISBLANK(education[[#This Row],[total_adults]]),SUM(education[[#This Row],[total_men]],education[[#This Row],[total_women]]),education[[#This Row],[total_adults]])</f>
        <v>0</v>
      </c>
      <c r="AH397" s="1">
        <f>IF(ISBLANK(education[[#This Row],[total_beneficiaries_reached]]),SUM(education[[#This Row],[calc_children]],education[[#This Row],[calc_adults]]),education[[#This Row],[total_beneficiaries_reached]])</f>
        <v>0</v>
      </c>
      <c r="AI397" s="49" t="str">
        <f ca="1">IF(B397="","",OFFSET(table_admin1[[#Headers],[ADM1_PT]],MATCH(B397,admin1,0),1))</f>
        <v/>
      </c>
      <c r="AJ397" s="49" t="str">
        <f t="shared" ca="1" si="14"/>
        <v/>
      </c>
      <c r="AK397" s="49" t="str">
        <f t="shared" ca="1" si="15"/>
        <v/>
      </c>
    </row>
    <row r="398" spans="29:37" x14ac:dyDescent="0.2">
      <c r="AC398" s="1">
        <f>IF(ISBLANK(education[[#This Row],[total_boys]]),SUM(education[[#This Row],[boys_0-5_reached]],education[[#This Row],[boys_6-12_reached]],education[[#This Row],[boys_13-18_reached]]),education[[#This Row],[total_boys]])</f>
        <v>0</v>
      </c>
      <c r="AD398" s="1">
        <f>IF(ISBLANK(education[[#This Row],[total_girls]]),SUM(education[[#This Row],[girls_0-5_reached]],education[[#This Row],[girls_6-12_reached]],education[[#This Row],[girls_13-18_reached]]),education[[#This Row],[total_girls]])</f>
        <v>0</v>
      </c>
      <c r="AE398" s="1">
        <f>IF(ISBLANK(education[[#This Row],[total_children]]),SUM(education[[#This Row],[calc_boys]],education[[#This Row],[calc_girls]]),education[[#This Row],[total_children]])</f>
        <v>0</v>
      </c>
      <c r="AF398" s="1">
        <f>IF(ISBLANK(education[[#This Row],[total_pwd]]),SUM(education[[#This Row],[total_pwd_men]],education[[#This Row],[total_pwd_women]]),education[[#This Row],[total_pwd]])</f>
        <v>0</v>
      </c>
      <c r="AG398" s="1">
        <f>IF(ISBLANK(education[[#This Row],[total_adults]]),SUM(education[[#This Row],[total_men]],education[[#This Row],[total_women]]),education[[#This Row],[total_adults]])</f>
        <v>0</v>
      </c>
      <c r="AH398" s="1">
        <f>IF(ISBLANK(education[[#This Row],[total_beneficiaries_reached]]),SUM(education[[#This Row],[calc_children]],education[[#This Row],[calc_adults]]),education[[#This Row],[total_beneficiaries_reached]])</f>
        <v>0</v>
      </c>
      <c r="AI398" s="49" t="str">
        <f ca="1">IF(B398="","",OFFSET(table_admin1[[#Headers],[ADM1_PT]],MATCH(B398,admin1,0),1))</f>
        <v/>
      </c>
      <c r="AJ398" s="49" t="str">
        <f t="shared" ca="1" si="14"/>
        <v/>
      </c>
      <c r="AK398" s="49" t="str">
        <f t="shared" ca="1" si="15"/>
        <v/>
      </c>
    </row>
    <row r="399" spans="29:37" x14ac:dyDescent="0.2">
      <c r="AC399" s="1">
        <f>IF(ISBLANK(education[[#This Row],[total_boys]]),SUM(education[[#This Row],[boys_0-5_reached]],education[[#This Row],[boys_6-12_reached]],education[[#This Row],[boys_13-18_reached]]),education[[#This Row],[total_boys]])</f>
        <v>0</v>
      </c>
      <c r="AD399" s="1">
        <f>IF(ISBLANK(education[[#This Row],[total_girls]]),SUM(education[[#This Row],[girls_0-5_reached]],education[[#This Row],[girls_6-12_reached]],education[[#This Row],[girls_13-18_reached]]),education[[#This Row],[total_girls]])</f>
        <v>0</v>
      </c>
      <c r="AE399" s="1">
        <f>IF(ISBLANK(education[[#This Row],[total_children]]),SUM(education[[#This Row],[calc_boys]],education[[#This Row],[calc_girls]]),education[[#This Row],[total_children]])</f>
        <v>0</v>
      </c>
      <c r="AF399" s="1">
        <f>IF(ISBLANK(education[[#This Row],[total_pwd]]),SUM(education[[#This Row],[total_pwd_men]],education[[#This Row],[total_pwd_women]]),education[[#This Row],[total_pwd]])</f>
        <v>0</v>
      </c>
      <c r="AG399" s="1">
        <f>IF(ISBLANK(education[[#This Row],[total_adults]]),SUM(education[[#This Row],[total_men]],education[[#This Row],[total_women]]),education[[#This Row],[total_adults]])</f>
        <v>0</v>
      </c>
      <c r="AH399" s="1">
        <f>IF(ISBLANK(education[[#This Row],[total_beneficiaries_reached]]),SUM(education[[#This Row],[calc_children]],education[[#This Row],[calc_adults]]),education[[#This Row],[total_beneficiaries_reached]])</f>
        <v>0</v>
      </c>
      <c r="AI399" s="49" t="str">
        <f ca="1">IF(B399="","",OFFSET(table_admin1[[#Headers],[ADM1_PT]],MATCH(B399,admin1,0),1))</f>
        <v/>
      </c>
      <c r="AJ399" s="49" t="str">
        <f t="shared" ca="1" si="14"/>
        <v/>
      </c>
      <c r="AK399" s="49" t="str">
        <f t="shared" ca="1" si="15"/>
        <v/>
      </c>
    </row>
    <row r="400" spans="29:37" x14ac:dyDescent="0.2">
      <c r="AC400" s="1">
        <f>IF(ISBLANK(education[[#This Row],[total_boys]]),SUM(education[[#This Row],[boys_0-5_reached]],education[[#This Row],[boys_6-12_reached]],education[[#This Row],[boys_13-18_reached]]),education[[#This Row],[total_boys]])</f>
        <v>0</v>
      </c>
      <c r="AD400" s="1">
        <f>IF(ISBLANK(education[[#This Row],[total_girls]]),SUM(education[[#This Row],[girls_0-5_reached]],education[[#This Row],[girls_6-12_reached]],education[[#This Row],[girls_13-18_reached]]),education[[#This Row],[total_girls]])</f>
        <v>0</v>
      </c>
      <c r="AE400" s="1">
        <f>IF(ISBLANK(education[[#This Row],[total_children]]),SUM(education[[#This Row],[calc_boys]],education[[#This Row],[calc_girls]]),education[[#This Row],[total_children]])</f>
        <v>0</v>
      </c>
      <c r="AF400" s="1">
        <f>IF(ISBLANK(education[[#This Row],[total_pwd]]),SUM(education[[#This Row],[total_pwd_men]],education[[#This Row],[total_pwd_women]]),education[[#This Row],[total_pwd]])</f>
        <v>0</v>
      </c>
      <c r="AG400" s="1">
        <f>IF(ISBLANK(education[[#This Row],[total_adults]]),SUM(education[[#This Row],[total_men]],education[[#This Row],[total_women]]),education[[#This Row],[total_adults]])</f>
        <v>0</v>
      </c>
      <c r="AH400" s="1">
        <f>IF(ISBLANK(education[[#This Row],[total_beneficiaries_reached]]),SUM(education[[#This Row],[calc_children]],education[[#This Row],[calc_adults]]),education[[#This Row],[total_beneficiaries_reached]])</f>
        <v>0</v>
      </c>
      <c r="AI400" s="49" t="str">
        <f ca="1">IF(B400="","",OFFSET(table_admin1[[#Headers],[ADM1_PT]],MATCH(B400,admin1,0),1))</f>
        <v/>
      </c>
      <c r="AJ400" s="49" t="str">
        <f t="shared" ca="1" si="14"/>
        <v/>
      </c>
      <c r="AK400" s="49" t="str">
        <f t="shared" ca="1" si="15"/>
        <v/>
      </c>
    </row>
    <row r="401" spans="29:37" x14ac:dyDescent="0.2">
      <c r="AC401" s="1">
        <f>IF(ISBLANK(education[[#This Row],[total_boys]]),SUM(education[[#This Row],[boys_0-5_reached]],education[[#This Row],[boys_6-12_reached]],education[[#This Row],[boys_13-18_reached]]),education[[#This Row],[total_boys]])</f>
        <v>0</v>
      </c>
      <c r="AD401" s="1">
        <f>IF(ISBLANK(education[[#This Row],[total_girls]]),SUM(education[[#This Row],[girls_0-5_reached]],education[[#This Row],[girls_6-12_reached]],education[[#This Row],[girls_13-18_reached]]),education[[#This Row],[total_girls]])</f>
        <v>0</v>
      </c>
      <c r="AE401" s="1">
        <f>IF(ISBLANK(education[[#This Row],[total_children]]),SUM(education[[#This Row],[calc_boys]],education[[#This Row],[calc_girls]]),education[[#This Row],[total_children]])</f>
        <v>0</v>
      </c>
      <c r="AF401" s="1">
        <f>IF(ISBLANK(education[[#This Row],[total_pwd]]),SUM(education[[#This Row],[total_pwd_men]],education[[#This Row],[total_pwd_women]]),education[[#This Row],[total_pwd]])</f>
        <v>0</v>
      </c>
      <c r="AG401" s="1">
        <f>IF(ISBLANK(education[[#This Row],[total_adults]]),SUM(education[[#This Row],[total_men]],education[[#This Row],[total_women]]),education[[#This Row],[total_adults]])</f>
        <v>0</v>
      </c>
      <c r="AH401" s="1">
        <f>IF(ISBLANK(education[[#This Row],[total_beneficiaries_reached]]),SUM(education[[#This Row],[calc_children]],education[[#This Row],[calc_adults]]),education[[#This Row],[total_beneficiaries_reached]])</f>
        <v>0</v>
      </c>
      <c r="AI401" s="49" t="str">
        <f ca="1">IF(B401="","",OFFSET(table_admin1[[#Headers],[ADM1_PT]],MATCH(B401,admin1,0),1))</f>
        <v/>
      </c>
      <c r="AJ401" s="49" t="str">
        <f t="shared" ca="1" si="14"/>
        <v/>
      </c>
      <c r="AK401" s="49" t="str">
        <f t="shared" ca="1" si="15"/>
        <v/>
      </c>
    </row>
    <row r="402" spans="29:37" x14ac:dyDescent="0.2">
      <c r="AC402" s="1">
        <f>IF(ISBLANK(education[[#This Row],[total_boys]]),SUM(education[[#This Row],[boys_0-5_reached]],education[[#This Row],[boys_6-12_reached]],education[[#This Row],[boys_13-18_reached]]),education[[#This Row],[total_boys]])</f>
        <v>0</v>
      </c>
      <c r="AD402" s="1">
        <f>IF(ISBLANK(education[[#This Row],[total_girls]]),SUM(education[[#This Row],[girls_0-5_reached]],education[[#This Row],[girls_6-12_reached]],education[[#This Row],[girls_13-18_reached]]),education[[#This Row],[total_girls]])</f>
        <v>0</v>
      </c>
      <c r="AE402" s="1">
        <f>IF(ISBLANK(education[[#This Row],[total_children]]),SUM(education[[#This Row],[calc_boys]],education[[#This Row],[calc_girls]]),education[[#This Row],[total_children]])</f>
        <v>0</v>
      </c>
      <c r="AF402" s="1">
        <f>IF(ISBLANK(education[[#This Row],[total_pwd]]),SUM(education[[#This Row],[total_pwd_men]],education[[#This Row],[total_pwd_women]]),education[[#This Row],[total_pwd]])</f>
        <v>0</v>
      </c>
      <c r="AG402" s="1">
        <f>IF(ISBLANK(education[[#This Row],[total_adults]]),SUM(education[[#This Row],[total_men]],education[[#This Row],[total_women]]),education[[#This Row],[total_adults]])</f>
        <v>0</v>
      </c>
      <c r="AH402" s="1">
        <f>IF(ISBLANK(education[[#This Row],[total_beneficiaries_reached]]),SUM(education[[#This Row],[calc_children]],education[[#This Row],[calc_adults]]),education[[#This Row],[total_beneficiaries_reached]])</f>
        <v>0</v>
      </c>
      <c r="AI402" s="49" t="str">
        <f ca="1">IF(B402="","",OFFSET(table_admin1[[#Headers],[ADM1_PT]],MATCH(B402,admin1,0),1))</f>
        <v/>
      </c>
      <c r="AJ402" s="49" t="str">
        <f t="shared" ca="1" si="14"/>
        <v/>
      </c>
      <c r="AK402" s="49" t="str">
        <f t="shared" ca="1" si="15"/>
        <v/>
      </c>
    </row>
    <row r="403" spans="29:37" x14ac:dyDescent="0.2">
      <c r="AC403" s="1">
        <f>IF(ISBLANK(education[[#This Row],[total_boys]]),SUM(education[[#This Row],[boys_0-5_reached]],education[[#This Row],[boys_6-12_reached]],education[[#This Row],[boys_13-18_reached]]),education[[#This Row],[total_boys]])</f>
        <v>0</v>
      </c>
      <c r="AD403" s="1">
        <f>IF(ISBLANK(education[[#This Row],[total_girls]]),SUM(education[[#This Row],[girls_0-5_reached]],education[[#This Row],[girls_6-12_reached]],education[[#This Row],[girls_13-18_reached]]),education[[#This Row],[total_girls]])</f>
        <v>0</v>
      </c>
      <c r="AE403" s="1">
        <f>IF(ISBLANK(education[[#This Row],[total_children]]),SUM(education[[#This Row],[calc_boys]],education[[#This Row],[calc_girls]]),education[[#This Row],[total_children]])</f>
        <v>0</v>
      </c>
      <c r="AF403" s="1">
        <f>IF(ISBLANK(education[[#This Row],[total_pwd]]),SUM(education[[#This Row],[total_pwd_men]],education[[#This Row],[total_pwd_women]]),education[[#This Row],[total_pwd]])</f>
        <v>0</v>
      </c>
      <c r="AG403" s="1">
        <f>IF(ISBLANK(education[[#This Row],[total_adults]]),SUM(education[[#This Row],[total_men]],education[[#This Row],[total_women]]),education[[#This Row],[total_adults]])</f>
        <v>0</v>
      </c>
      <c r="AH403" s="1">
        <f>IF(ISBLANK(education[[#This Row],[total_beneficiaries_reached]]),SUM(education[[#This Row],[calc_children]],education[[#This Row],[calc_adults]]),education[[#This Row],[total_beneficiaries_reached]])</f>
        <v>0</v>
      </c>
      <c r="AI403" s="49" t="str">
        <f ca="1">IF(B403="","",OFFSET(table_admin1[[#Headers],[ADM1_PT]],MATCH(B403,admin1,0),1))</f>
        <v/>
      </c>
      <c r="AJ403" s="49" t="str">
        <f t="shared" ca="1" si="14"/>
        <v/>
      </c>
      <c r="AK403" s="49" t="str">
        <f t="shared" ca="1" si="15"/>
        <v/>
      </c>
    </row>
    <row r="404" spans="29:37" x14ac:dyDescent="0.2">
      <c r="AC404" s="1">
        <f>IF(ISBLANK(education[[#This Row],[total_boys]]),SUM(education[[#This Row],[boys_0-5_reached]],education[[#This Row],[boys_6-12_reached]],education[[#This Row],[boys_13-18_reached]]),education[[#This Row],[total_boys]])</f>
        <v>0</v>
      </c>
      <c r="AD404" s="1">
        <f>IF(ISBLANK(education[[#This Row],[total_girls]]),SUM(education[[#This Row],[girls_0-5_reached]],education[[#This Row],[girls_6-12_reached]],education[[#This Row],[girls_13-18_reached]]),education[[#This Row],[total_girls]])</f>
        <v>0</v>
      </c>
      <c r="AE404" s="1">
        <f>IF(ISBLANK(education[[#This Row],[total_children]]),SUM(education[[#This Row],[calc_boys]],education[[#This Row],[calc_girls]]),education[[#This Row],[total_children]])</f>
        <v>0</v>
      </c>
      <c r="AF404" s="1">
        <f>IF(ISBLANK(education[[#This Row],[total_pwd]]),SUM(education[[#This Row],[total_pwd_men]],education[[#This Row],[total_pwd_women]]),education[[#This Row],[total_pwd]])</f>
        <v>0</v>
      </c>
      <c r="AG404" s="1">
        <f>IF(ISBLANK(education[[#This Row],[total_adults]]),SUM(education[[#This Row],[total_men]],education[[#This Row],[total_women]]),education[[#This Row],[total_adults]])</f>
        <v>0</v>
      </c>
      <c r="AH404" s="1">
        <f>IF(ISBLANK(education[[#This Row],[total_beneficiaries_reached]]),SUM(education[[#This Row],[calc_children]],education[[#This Row],[calc_adults]]),education[[#This Row],[total_beneficiaries_reached]])</f>
        <v>0</v>
      </c>
      <c r="AI404" s="49" t="str">
        <f ca="1">IF(B404="","",OFFSET(table_admin1[[#Headers],[ADM1_PT]],MATCH(B404,admin1,0),1))</f>
        <v/>
      </c>
      <c r="AJ404" s="49" t="str">
        <f t="shared" ca="1" si="14"/>
        <v/>
      </c>
      <c r="AK404" s="49" t="str">
        <f t="shared" ca="1" si="15"/>
        <v/>
      </c>
    </row>
    <row r="405" spans="29:37" x14ac:dyDescent="0.2">
      <c r="AC405" s="1">
        <f>IF(ISBLANK(education[[#This Row],[total_boys]]),SUM(education[[#This Row],[boys_0-5_reached]],education[[#This Row],[boys_6-12_reached]],education[[#This Row],[boys_13-18_reached]]),education[[#This Row],[total_boys]])</f>
        <v>0</v>
      </c>
      <c r="AD405" s="1">
        <f>IF(ISBLANK(education[[#This Row],[total_girls]]),SUM(education[[#This Row],[girls_0-5_reached]],education[[#This Row],[girls_6-12_reached]],education[[#This Row],[girls_13-18_reached]]),education[[#This Row],[total_girls]])</f>
        <v>0</v>
      </c>
      <c r="AE405" s="1">
        <f>IF(ISBLANK(education[[#This Row],[total_children]]),SUM(education[[#This Row],[calc_boys]],education[[#This Row],[calc_girls]]),education[[#This Row],[total_children]])</f>
        <v>0</v>
      </c>
      <c r="AF405" s="1">
        <f>IF(ISBLANK(education[[#This Row],[total_pwd]]),SUM(education[[#This Row],[total_pwd_men]],education[[#This Row],[total_pwd_women]]),education[[#This Row],[total_pwd]])</f>
        <v>0</v>
      </c>
      <c r="AG405" s="1">
        <f>IF(ISBLANK(education[[#This Row],[total_adults]]),SUM(education[[#This Row],[total_men]],education[[#This Row],[total_women]]),education[[#This Row],[total_adults]])</f>
        <v>0</v>
      </c>
      <c r="AH405" s="1">
        <f>IF(ISBLANK(education[[#This Row],[total_beneficiaries_reached]]),SUM(education[[#This Row],[calc_children]],education[[#This Row],[calc_adults]]),education[[#This Row],[total_beneficiaries_reached]])</f>
        <v>0</v>
      </c>
      <c r="AI405" s="49" t="str">
        <f ca="1">IF(B405="","",OFFSET(table_admin1[[#Headers],[ADM1_PT]],MATCH(B405,admin1,0),1))</f>
        <v/>
      </c>
      <c r="AJ405" s="49" t="str">
        <f t="shared" ca="1" si="14"/>
        <v/>
      </c>
      <c r="AK405" s="49" t="str">
        <f t="shared" ca="1" si="15"/>
        <v/>
      </c>
    </row>
    <row r="406" spans="29:37" x14ac:dyDescent="0.2">
      <c r="AC406" s="1">
        <f>IF(ISBLANK(education[[#This Row],[total_boys]]),SUM(education[[#This Row],[boys_0-5_reached]],education[[#This Row],[boys_6-12_reached]],education[[#This Row],[boys_13-18_reached]]),education[[#This Row],[total_boys]])</f>
        <v>0</v>
      </c>
      <c r="AD406" s="1">
        <f>IF(ISBLANK(education[[#This Row],[total_girls]]),SUM(education[[#This Row],[girls_0-5_reached]],education[[#This Row],[girls_6-12_reached]],education[[#This Row],[girls_13-18_reached]]),education[[#This Row],[total_girls]])</f>
        <v>0</v>
      </c>
      <c r="AE406" s="1">
        <f>IF(ISBLANK(education[[#This Row],[total_children]]),SUM(education[[#This Row],[calc_boys]],education[[#This Row],[calc_girls]]),education[[#This Row],[total_children]])</f>
        <v>0</v>
      </c>
      <c r="AF406" s="1">
        <f>IF(ISBLANK(education[[#This Row],[total_pwd]]),SUM(education[[#This Row],[total_pwd_men]],education[[#This Row],[total_pwd_women]]),education[[#This Row],[total_pwd]])</f>
        <v>0</v>
      </c>
      <c r="AG406" s="1">
        <f>IF(ISBLANK(education[[#This Row],[total_adults]]),SUM(education[[#This Row],[total_men]],education[[#This Row],[total_women]]),education[[#This Row],[total_adults]])</f>
        <v>0</v>
      </c>
      <c r="AH406" s="1">
        <f>IF(ISBLANK(education[[#This Row],[total_beneficiaries_reached]]),SUM(education[[#This Row],[calc_children]],education[[#This Row],[calc_adults]]),education[[#This Row],[total_beneficiaries_reached]])</f>
        <v>0</v>
      </c>
      <c r="AI406" s="49" t="str">
        <f ca="1">IF(B406="","",OFFSET(table_admin1[[#Headers],[ADM1_PT]],MATCH(B406,admin1,0),1))</f>
        <v/>
      </c>
      <c r="AJ406" s="49" t="str">
        <f t="shared" ca="1" si="14"/>
        <v/>
      </c>
      <c r="AK406" s="49" t="str">
        <f t="shared" ca="1" si="15"/>
        <v/>
      </c>
    </row>
    <row r="407" spans="29:37" x14ac:dyDescent="0.2">
      <c r="AC407" s="1">
        <f>IF(ISBLANK(education[[#This Row],[total_boys]]),SUM(education[[#This Row],[boys_0-5_reached]],education[[#This Row],[boys_6-12_reached]],education[[#This Row],[boys_13-18_reached]]),education[[#This Row],[total_boys]])</f>
        <v>0</v>
      </c>
      <c r="AD407" s="1">
        <f>IF(ISBLANK(education[[#This Row],[total_girls]]),SUM(education[[#This Row],[girls_0-5_reached]],education[[#This Row],[girls_6-12_reached]],education[[#This Row],[girls_13-18_reached]]),education[[#This Row],[total_girls]])</f>
        <v>0</v>
      </c>
      <c r="AE407" s="1">
        <f>IF(ISBLANK(education[[#This Row],[total_children]]),SUM(education[[#This Row],[calc_boys]],education[[#This Row],[calc_girls]]),education[[#This Row],[total_children]])</f>
        <v>0</v>
      </c>
      <c r="AF407" s="1">
        <f>IF(ISBLANK(education[[#This Row],[total_pwd]]),SUM(education[[#This Row],[total_pwd_men]],education[[#This Row],[total_pwd_women]]),education[[#This Row],[total_pwd]])</f>
        <v>0</v>
      </c>
      <c r="AG407" s="1">
        <f>IF(ISBLANK(education[[#This Row],[total_adults]]),SUM(education[[#This Row],[total_men]],education[[#This Row],[total_women]]),education[[#This Row],[total_adults]])</f>
        <v>0</v>
      </c>
      <c r="AH407" s="1">
        <f>IF(ISBLANK(education[[#This Row],[total_beneficiaries_reached]]),SUM(education[[#This Row],[calc_children]],education[[#This Row],[calc_adults]]),education[[#This Row],[total_beneficiaries_reached]])</f>
        <v>0</v>
      </c>
      <c r="AI407" s="49" t="str">
        <f ca="1">IF(B407="","",OFFSET(table_admin1[[#Headers],[ADM1_PT]],MATCH(B407,admin1,0),1))</f>
        <v/>
      </c>
      <c r="AJ407" s="49" t="str">
        <f t="shared" ca="1" si="14"/>
        <v/>
      </c>
      <c r="AK407" s="49" t="str">
        <f t="shared" ca="1" si="15"/>
        <v/>
      </c>
    </row>
    <row r="408" spans="29:37" x14ac:dyDescent="0.2">
      <c r="AC408" s="1">
        <f>IF(ISBLANK(education[[#This Row],[total_boys]]),SUM(education[[#This Row],[boys_0-5_reached]],education[[#This Row],[boys_6-12_reached]],education[[#This Row],[boys_13-18_reached]]),education[[#This Row],[total_boys]])</f>
        <v>0</v>
      </c>
      <c r="AD408" s="1">
        <f>IF(ISBLANK(education[[#This Row],[total_girls]]),SUM(education[[#This Row],[girls_0-5_reached]],education[[#This Row],[girls_6-12_reached]],education[[#This Row],[girls_13-18_reached]]),education[[#This Row],[total_girls]])</f>
        <v>0</v>
      </c>
      <c r="AE408" s="1">
        <f>IF(ISBLANK(education[[#This Row],[total_children]]),SUM(education[[#This Row],[calc_boys]],education[[#This Row],[calc_girls]]),education[[#This Row],[total_children]])</f>
        <v>0</v>
      </c>
      <c r="AF408" s="1">
        <f>IF(ISBLANK(education[[#This Row],[total_pwd]]),SUM(education[[#This Row],[total_pwd_men]],education[[#This Row],[total_pwd_women]]),education[[#This Row],[total_pwd]])</f>
        <v>0</v>
      </c>
      <c r="AG408" s="1">
        <f>IF(ISBLANK(education[[#This Row],[total_adults]]),SUM(education[[#This Row],[total_men]],education[[#This Row],[total_women]]),education[[#This Row],[total_adults]])</f>
        <v>0</v>
      </c>
      <c r="AH408" s="1">
        <f>IF(ISBLANK(education[[#This Row],[total_beneficiaries_reached]]),SUM(education[[#This Row],[calc_children]],education[[#This Row],[calc_adults]]),education[[#This Row],[total_beneficiaries_reached]])</f>
        <v>0</v>
      </c>
      <c r="AI408" s="49" t="str">
        <f ca="1">IF(B408="","",OFFSET(table_admin1[[#Headers],[ADM1_PT]],MATCH(B408,admin1,0),1))</f>
        <v/>
      </c>
      <c r="AJ408" s="49" t="str">
        <f t="shared" ca="1" si="14"/>
        <v/>
      </c>
      <c r="AK408" s="49" t="str">
        <f t="shared" ca="1" si="15"/>
        <v/>
      </c>
    </row>
    <row r="409" spans="29:37" x14ac:dyDescent="0.2">
      <c r="AC409" s="1">
        <f>IF(ISBLANK(education[[#This Row],[total_boys]]),SUM(education[[#This Row],[boys_0-5_reached]],education[[#This Row],[boys_6-12_reached]],education[[#This Row],[boys_13-18_reached]]),education[[#This Row],[total_boys]])</f>
        <v>0</v>
      </c>
      <c r="AD409" s="1">
        <f>IF(ISBLANK(education[[#This Row],[total_girls]]),SUM(education[[#This Row],[girls_0-5_reached]],education[[#This Row],[girls_6-12_reached]],education[[#This Row],[girls_13-18_reached]]),education[[#This Row],[total_girls]])</f>
        <v>0</v>
      </c>
      <c r="AE409" s="1">
        <f>IF(ISBLANK(education[[#This Row],[total_children]]),SUM(education[[#This Row],[calc_boys]],education[[#This Row],[calc_girls]]),education[[#This Row],[total_children]])</f>
        <v>0</v>
      </c>
      <c r="AF409" s="1">
        <f>IF(ISBLANK(education[[#This Row],[total_pwd]]),SUM(education[[#This Row],[total_pwd_men]],education[[#This Row],[total_pwd_women]]),education[[#This Row],[total_pwd]])</f>
        <v>0</v>
      </c>
      <c r="AG409" s="1">
        <f>IF(ISBLANK(education[[#This Row],[total_adults]]),SUM(education[[#This Row],[total_men]],education[[#This Row],[total_women]]),education[[#This Row],[total_adults]])</f>
        <v>0</v>
      </c>
      <c r="AH409" s="1">
        <f>IF(ISBLANK(education[[#This Row],[total_beneficiaries_reached]]),SUM(education[[#This Row],[calc_children]],education[[#This Row],[calc_adults]]),education[[#This Row],[total_beneficiaries_reached]])</f>
        <v>0</v>
      </c>
      <c r="AI409" s="49" t="str">
        <f ca="1">IF(B409="","",OFFSET(table_admin1[[#Headers],[ADM1_PT]],MATCH(B409,admin1,0),1))</f>
        <v/>
      </c>
      <c r="AJ409" s="49" t="str">
        <f t="shared" ca="1" si="14"/>
        <v/>
      </c>
      <c r="AK409" s="49" t="str">
        <f t="shared" ca="1" si="15"/>
        <v/>
      </c>
    </row>
    <row r="410" spans="29:37" x14ac:dyDescent="0.2">
      <c r="AC410" s="1">
        <f>IF(ISBLANK(education[[#This Row],[total_boys]]),SUM(education[[#This Row],[boys_0-5_reached]],education[[#This Row],[boys_6-12_reached]],education[[#This Row],[boys_13-18_reached]]),education[[#This Row],[total_boys]])</f>
        <v>0</v>
      </c>
      <c r="AD410" s="1">
        <f>IF(ISBLANK(education[[#This Row],[total_girls]]),SUM(education[[#This Row],[girls_0-5_reached]],education[[#This Row],[girls_6-12_reached]],education[[#This Row],[girls_13-18_reached]]),education[[#This Row],[total_girls]])</f>
        <v>0</v>
      </c>
      <c r="AE410" s="1">
        <f>IF(ISBLANK(education[[#This Row],[total_children]]),SUM(education[[#This Row],[calc_boys]],education[[#This Row],[calc_girls]]),education[[#This Row],[total_children]])</f>
        <v>0</v>
      </c>
      <c r="AF410" s="1">
        <f>IF(ISBLANK(education[[#This Row],[total_pwd]]),SUM(education[[#This Row],[total_pwd_men]],education[[#This Row],[total_pwd_women]]),education[[#This Row],[total_pwd]])</f>
        <v>0</v>
      </c>
      <c r="AG410" s="1">
        <f>IF(ISBLANK(education[[#This Row],[total_adults]]),SUM(education[[#This Row],[total_men]],education[[#This Row],[total_women]]),education[[#This Row],[total_adults]])</f>
        <v>0</v>
      </c>
      <c r="AH410" s="1">
        <f>IF(ISBLANK(education[[#This Row],[total_beneficiaries_reached]]),SUM(education[[#This Row],[calc_children]],education[[#This Row],[calc_adults]]),education[[#This Row],[total_beneficiaries_reached]])</f>
        <v>0</v>
      </c>
      <c r="AI410" s="49" t="str">
        <f ca="1">IF(B410="","",OFFSET(table_admin1[[#Headers],[ADM1_PT]],MATCH(B410,admin1,0),1))</f>
        <v/>
      </c>
      <c r="AJ410" s="49" t="str">
        <f t="shared" ca="1" si="14"/>
        <v/>
      </c>
      <c r="AK410" s="49" t="str">
        <f t="shared" ca="1" si="15"/>
        <v/>
      </c>
    </row>
    <row r="411" spans="29:37" x14ac:dyDescent="0.2">
      <c r="AC411" s="1">
        <f>IF(ISBLANK(education[[#This Row],[total_boys]]),SUM(education[[#This Row],[boys_0-5_reached]],education[[#This Row],[boys_6-12_reached]],education[[#This Row],[boys_13-18_reached]]),education[[#This Row],[total_boys]])</f>
        <v>0</v>
      </c>
      <c r="AD411" s="1">
        <f>IF(ISBLANK(education[[#This Row],[total_girls]]),SUM(education[[#This Row],[girls_0-5_reached]],education[[#This Row],[girls_6-12_reached]],education[[#This Row],[girls_13-18_reached]]),education[[#This Row],[total_girls]])</f>
        <v>0</v>
      </c>
      <c r="AE411" s="1">
        <f>IF(ISBLANK(education[[#This Row],[total_children]]),SUM(education[[#This Row],[calc_boys]],education[[#This Row],[calc_girls]]),education[[#This Row],[total_children]])</f>
        <v>0</v>
      </c>
      <c r="AF411" s="1">
        <f>IF(ISBLANK(education[[#This Row],[total_pwd]]),SUM(education[[#This Row],[total_pwd_men]],education[[#This Row],[total_pwd_women]]),education[[#This Row],[total_pwd]])</f>
        <v>0</v>
      </c>
      <c r="AG411" s="1">
        <f>IF(ISBLANK(education[[#This Row],[total_adults]]),SUM(education[[#This Row],[total_men]],education[[#This Row],[total_women]]),education[[#This Row],[total_adults]])</f>
        <v>0</v>
      </c>
      <c r="AH411" s="1">
        <f>IF(ISBLANK(education[[#This Row],[total_beneficiaries_reached]]),SUM(education[[#This Row],[calc_children]],education[[#This Row],[calc_adults]]),education[[#This Row],[total_beneficiaries_reached]])</f>
        <v>0</v>
      </c>
      <c r="AI411" s="49" t="str">
        <f ca="1">IF(B411="","",OFFSET(table_admin1[[#Headers],[ADM1_PT]],MATCH(B411,admin1,0),1))</f>
        <v/>
      </c>
      <c r="AJ411" s="49" t="str">
        <f t="shared" ca="1" si="14"/>
        <v/>
      </c>
      <c r="AK411" s="49" t="str">
        <f t="shared" ca="1" si="15"/>
        <v/>
      </c>
    </row>
    <row r="412" spans="29:37" x14ac:dyDescent="0.2">
      <c r="AC412" s="1">
        <f>IF(ISBLANK(education[[#This Row],[total_boys]]),SUM(education[[#This Row],[boys_0-5_reached]],education[[#This Row],[boys_6-12_reached]],education[[#This Row],[boys_13-18_reached]]),education[[#This Row],[total_boys]])</f>
        <v>0</v>
      </c>
      <c r="AD412" s="1">
        <f>IF(ISBLANK(education[[#This Row],[total_girls]]),SUM(education[[#This Row],[girls_0-5_reached]],education[[#This Row],[girls_6-12_reached]],education[[#This Row],[girls_13-18_reached]]),education[[#This Row],[total_girls]])</f>
        <v>0</v>
      </c>
      <c r="AE412" s="1">
        <f>IF(ISBLANK(education[[#This Row],[total_children]]),SUM(education[[#This Row],[calc_boys]],education[[#This Row],[calc_girls]]),education[[#This Row],[total_children]])</f>
        <v>0</v>
      </c>
      <c r="AF412" s="1">
        <f>IF(ISBLANK(education[[#This Row],[total_pwd]]),SUM(education[[#This Row],[total_pwd_men]],education[[#This Row],[total_pwd_women]]),education[[#This Row],[total_pwd]])</f>
        <v>0</v>
      </c>
      <c r="AG412" s="1">
        <f>IF(ISBLANK(education[[#This Row],[total_adults]]),SUM(education[[#This Row],[total_men]],education[[#This Row],[total_women]]),education[[#This Row],[total_adults]])</f>
        <v>0</v>
      </c>
      <c r="AH412" s="1">
        <f>IF(ISBLANK(education[[#This Row],[total_beneficiaries_reached]]),SUM(education[[#This Row],[calc_children]],education[[#This Row],[calc_adults]]),education[[#This Row],[total_beneficiaries_reached]])</f>
        <v>0</v>
      </c>
      <c r="AI412" s="49" t="str">
        <f ca="1">IF(B412="","",OFFSET(table_admin1[[#Headers],[ADM1_PT]],MATCH(B412,admin1,0),1))</f>
        <v/>
      </c>
      <c r="AJ412" s="49" t="str">
        <f t="shared" ca="1" si="14"/>
        <v/>
      </c>
      <c r="AK412" s="49" t="str">
        <f t="shared" ca="1" si="15"/>
        <v/>
      </c>
    </row>
    <row r="413" spans="29:37" x14ac:dyDescent="0.2">
      <c r="AC413" s="1">
        <f>IF(ISBLANK(education[[#This Row],[total_boys]]),SUM(education[[#This Row],[boys_0-5_reached]],education[[#This Row],[boys_6-12_reached]],education[[#This Row],[boys_13-18_reached]]),education[[#This Row],[total_boys]])</f>
        <v>0</v>
      </c>
      <c r="AD413" s="1">
        <f>IF(ISBLANK(education[[#This Row],[total_girls]]),SUM(education[[#This Row],[girls_0-5_reached]],education[[#This Row],[girls_6-12_reached]],education[[#This Row],[girls_13-18_reached]]),education[[#This Row],[total_girls]])</f>
        <v>0</v>
      </c>
      <c r="AE413" s="1">
        <f>IF(ISBLANK(education[[#This Row],[total_children]]),SUM(education[[#This Row],[calc_boys]],education[[#This Row],[calc_girls]]),education[[#This Row],[total_children]])</f>
        <v>0</v>
      </c>
      <c r="AF413" s="1">
        <f>IF(ISBLANK(education[[#This Row],[total_pwd]]),SUM(education[[#This Row],[total_pwd_men]],education[[#This Row],[total_pwd_women]]),education[[#This Row],[total_pwd]])</f>
        <v>0</v>
      </c>
      <c r="AG413" s="1">
        <f>IF(ISBLANK(education[[#This Row],[total_adults]]),SUM(education[[#This Row],[total_men]],education[[#This Row],[total_women]]),education[[#This Row],[total_adults]])</f>
        <v>0</v>
      </c>
      <c r="AH413" s="1">
        <f>IF(ISBLANK(education[[#This Row],[total_beneficiaries_reached]]),SUM(education[[#This Row],[calc_children]],education[[#This Row],[calc_adults]]),education[[#This Row],[total_beneficiaries_reached]])</f>
        <v>0</v>
      </c>
      <c r="AI413" s="49" t="str">
        <f ca="1">IF(B413="","",OFFSET(table_admin1[[#Headers],[ADM1_PT]],MATCH(B413,admin1,0),1))</f>
        <v/>
      </c>
      <c r="AJ413" s="49" t="str">
        <f t="shared" ca="1" si="14"/>
        <v/>
      </c>
      <c r="AK413" s="49" t="str">
        <f t="shared" ca="1" si="15"/>
        <v/>
      </c>
    </row>
    <row r="414" spans="29:37" x14ac:dyDescent="0.2">
      <c r="AC414" s="1">
        <f>IF(ISBLANK(education[[#This Row],[total_boys]]),SUM(education[[#This Row],[boys_0-5_reached]],education[[#This Row],[boys_6-12_reached]],education[[#This Row],[boys_13-18_reached]]),education[[#This Row],[total_boys]])</f>
        <v>0</v>
      </c>
      <c r="AD414" s="1">
        <f>IF(ISBLANK(education[[#This Row],[total_girls]]),SUM(education[[#This Row],[girls_0-5_reached]],education[[#This Row],[girls_6-12_reached]],education[[#This Row],[girls_13-18_reached]]),education[[#This Row],[total_girls]])</f>
        <v>0</v>
      </c>
      <c r="AE414" s="1">
        <f>IF(ISBLANK(education[[#This Row],[total_children]]),SUM(education[[#This Row],[calc_boys]],education[[#This Row],[calc_girls]]),education[[#This Row],[total_children]])</f>
        <v>0</v>
      </c>
      <c r="AF414" s="1">
        <f>IF(ISBLANK(education[[#This Row],[total_pwd]]),SUM(education[[#This Row],[total_pwd_men]],education[[#This Row],[total_pwd_women]]),education[[#This Row],[total_pwd]])</f>
        <v>0</v>
      </c>
      <c r="AG414" s="1">
        <f>IF(ISBLANK(education[[#This Row],[total_adults]]),SUM(education[[#This Row],[total_men]],education[[#This Row],[total_women]]),education[[#This Row],[total_adults]])</f>
        <v>0</v>
      </c>
      <c r="AH414" s="1">
        <f>IF(ISBLANK(education[[#This Row],[total_beneficiaries_reached]]),SUM(education[[#This Row],[calc_children]],education[[#This Row],[calc_adults]]),education[[#This Row],[total_beneficiaries_reached]])</f>
        <v>0</v>
      </c>
      <c r="AI414" s="49" t="str">
        <f ca="1">IF(B414="","",OFFSET(table_admin1[[#Headers],[ADM1_PT]],MATCH(B414,admin1,0),1))</f>
        <v/>
      </c>
      <c r="AJ414" s="49" t="str">
        <f t="shared" ca="1" si="14"/>
        <v/>
      </c>
      <c r="AK414" s="49" t="str">
        <f t="shared" ca="1" si="15"/>
        <v/>
      </c>
    </row>
    <row r="415" spans="29:37" x14ac:dyDescent="0.2">
      <c r="AC415" s="1">
        <f>IF(ISBLANK(education[[#This Row],[total_boys]]),SUM(education[[#This Row],[boys_0-5_reached]],education[[#This Row],[boys_6-12_reached]],education[[#This Row],[boys_13-18_reached]]),education[[#This Row],[total_boys]])</f>
        <v>0</v>
      </c>
      <c r="AD415" s="1">
        <f>IF(ISBLANK(education[[#This Row],[total_girls]]),SUM(education[[#This Row],[girls_0-5_reached]],education[[#This Row],[girls_6-12_reached]],education[[#This Row],[girls_13-18_reached]]),education[[#This Row],[total_girls]])</f>
        <v>0</v>
      </c>
      <c r="AE415" s="1">
        <f>IF(ISBLANK(education[[#This Row],[total_children]]),SUM(education[[#This Row],[calc_boys]],education[[#This Row],[calc_girls]]),education[[#This Row],[total_children]])</f>
        <v>0</v>
      </c>
      <c r="AF415" s="1">
        <f>IF(ISBLANK(education[[#This Row],[total_pwd]]),SUM(education[[#This Row],[total_pwd_men]],education[[#This Row],[total_pwd_women]]),education[[#This Row],[total_pwd]])</f>
        <v>0</v>
      </c>
      <c r="AG415" s="1">
        <f>IF(ISBLANK(education[[#This Row],[total_adults]]),SUM(education[[#This Row],[total_men]],education[[#This Row],[total_women]]),education[[#This Row],[total_adults]])</f>
        <v>0</v>
      </c>
      <c r="AH415" s="1">
        <f>IF(ISBLANK(education[[#This Row],[total_beneficiaries_reached]]),SUM(education[[#This Row],[calc_children]],education[[#This Row],[calc_adults]]),education[[#This Row],[total_beneficiaries_reached]])</f>
        <v>0</v>
      </c>
      <c r="AI415" s="49" t="str">
        <f ca="1">IF(B415="","",OFFSET(table_admin1[[#Headers],[ADM1_PT]],MATCH(B415,admin1,0),1))</f>
        <v/>
      </c>
      <c r="AJ415" s="49" t="str">
        <f t="shared" ca="1" si="14"/>
        <v/>
      </c>
      <c r="AK415" s="49" t="str">
        <f t="shared" ca="1" si="15"/>
        <v/>
      </c>
    </row>
    <row r="416" spans="29:37" x14ac:dyDescent="0.2">
      <c r="AC416" s="1">
        <f>IF(ISBLANK(education[[#This Row],[total_boys]]),SUM(education[[#This Row],[boys_0-5_reached]],education[[#This Row],[boys_6-12_reached]],education[[#This Row],[boys_13-18_reached]]),education[[#This Row],[total_boys]])</f>
        <v>0</v>
      </c>
      <c r="AD416" s="1">
        <f>IF(ISBLANK(education[[#This Row],[total_girls]]),SUM(education[[#This Row],[girls_0-5_reached]],education[[#This Row],[girls_6-12_reached]],education[[#This Row],[girls_13-18_reached]]),education[[#This Row],[total_girls]])</f>
        <v>0</v>
      </c>
      <c r="AE416" s="1">
        <f>IF(ISBLANK(education[[#This Row],[total_children]]),SUM(education[[#This Row],[calc_boys]],education[[#This Row],[calc_girls]]),education[[#This Row],[total_children]])</f>
        <v>0</v>
      </c>
      <c r="AF416" s="1">
        <f>IF(ISBLANK(education[[#This Row],[total_pwd]]),SUM(education[[#This Row],[total_pwd_men]],education[[#This Row],[total_pwd_women]]),education[[#This Row],[total_pwd]])</f>
        <v>0</v>
      </c>
      <c r="AG416" s="1">
        <f>IF(ISBLANK(education[[#This Row],[total_adults]]),SUM(education[[#This Row],[total_men]],education[[#This Row],[total_women]]),education[[#This Row],[total_adults]])</f>
        <v>0</v>
      </c>
      <c r="AH416" s="1">
        <f>IF(ISBLANK(education[[#This Row],[total_beneficiaries_reached]]),SUM(education[[#This Row],[calc_children]],education[[#This Row],[calc_adults]]),education[[#This Row],[total_beneficiaries_reached]])</f>
        <v>0</v>
      </c>
      <c r="AI416" s="49" t="str">
        <f ca="1">IF(B416="","",OFFSET(table_admin1[[#Headers],[ADM1_PT]],MATCH(B416,admin1,0),1))</f>
        <v/>
      </c>
      <c r="AJ416" s="49" t="str">
        <f t="shared" ca="1" si="14"/>
        <v/>
      </c>
      <c r="AK416" s="49" t="str">
        <f t="shared" ca="1" si="15"/>
        <v/>
      </c>
    </row>
    <row r="417" spans="29:37" x14ac:dyDescent="0.2">
      <c r="AC417" s="1">
        <f>IF(ISBLANK(education[[#This Row],[total_boys]]),SUM(education[[#This Row],[boys_0-5_reached]],education[[#This Row],[boys_6-12_reached]],education[[#This Row],[boys_13-18_reached]]),education[[#This Row],[total_boys]])</f>
        <v>0</v>
      </c>
      <c r="AD417" s="1">
        <f>IF(ISBLANK(education[[#This Row],[total_girls]]),SUM(education[[#This Row],[girls_0-5_reached]],education[[#This Row],[girls_6-12_reached]],education[[#This Row],[girls_13-18_reached]]),education[[#This Row],[total_girls]])</f>
        <v>0</v>
      </c>
      <c r="AE417" s="1">
        <f>IF(ISBLANK(education[[#This Row],[total_children]]),SUM(education[[#This Row],[calc_boys]],education[[#This Row],[calc_girls]]),education[[#This Row],[total_children]])</f>
        <v>0</v>
      </c>
      <c r="AF417" s="1">
        <f>IF(ISBLANK(education[[#This Row],[total_pwd]]),SUM(education[[#This Row],[total_pwd_men]],education[[#This Row],[total_pwd_women]]),education[[#This Row],[total_pwd]])</f>
        <v>0</v>
      </c>
      <c r="AG417" s="1">
        <f>IF(ISBLANK(education[[#This Row],[total_adults]]),SUM(education[[#This Row],[total_men]],education[[#This Row],[total_women]]),education[[#This Row],[total_adults]])</f>
        <v>0</v>
      </c>
      <c r="AH417" s="1">
        <f>IF(ISBLANK(education[[#This Row],[total_beneficiaries_reached]]),SUM(education[[#This Row],[calc_children]],education[[#This Row],[calc_adults]]),education[[#This Row],[total_beneficiaries_reached]])</f>
        <v>0</v>
      </c>
      <c r="AI417" s="49" t="str">
        <f ca="1">IF(B417="","",OFFSET(table_admin1[[#Headers],[ADM1_PT]],MATCH(B417,admin1,0),1))</f>
        <v/>
      </c>
      <c r="AJ417" s="49" t="str">
        <f t="shared" ca="1" si="14"/>
        <v/>
      </c>
      <c r="AK417" s="49" t="str">
        <f t="shared" ca="1" si="15"/>
        <v/>
      </c>
    </row>
    <row r="418" spans="29:37" x14ac:dyDescent="0.2">
      <c r="AC418" s="1">
        <f>IF(ISBLANK(education[[#This Row],[total_boys]]),SUM(education[[#This Row],[boys_0-5_reached]],education[[#This Row],[boys_6-12_reached]],education[[#This Row],[boys_13-18_reached]]),education[[#This Row],[total_boys]])</f>
        <v>0</v>
      </c>
      <c r="AD418" s="1">
        <f>IF(ISBLANK(education[[#This Row],[total_girls]]),SUM(education[[#This Row],[girls_0-5_reached]],education[[#This Row],[girls_6-12_reached]],education[[#This Row],[girls_13-18_reached]]),education[[#This Row],[total_girls]])</f>
        <v>0</v>
      </c>
      <c r="AE418" s="1">
        <f>IF(ISBLANK(education[[#This Row],[total_children]]),SUM(education[[#This Row],[calc_boys]],education[[#This Row],[calc_girls]]),education[[#This Row],[total_children]])</f>
        <v>0</v>
      </c>
      <c r="AF418" s="1">
        <f>IF(ISBLANK(education[[#This Row],[total_pwd]]),SUM(education[[#This Row],[total_pwd_men]],education[[#This Row],[total_pwd_women]]),education[[#This Row],[total_pwd]])</f>
        <v>0</v>
      </c>
      <c r="AG418" s="1">
        <f>IF(ISBLANK(education[[#This Row],[total_adults]]),SUM(education[[#This Row],[total_men]],education[[#This Row],[total_women]]),education[[#This Row],[total_adults]])</f>
        <v>0</v>
      </c>
      <c r="AH418" s="1">
        <f>IF(ISBLANK(education[[#This Row],[total_beneficiaries_reached]]),SUM(education[[#This Row],[calc_children]],education[[#This Row],[calc_adults]]),education[[#This Row],[total_beneficiaries_reached]])</f>
        <v>0</v>
      </c>
      <c r="AI418" s="49" t="str">
        <f ca="1">IF(B418="","",OFFSET(table_admin1[[#Headers],[ADM1_PT]],MATCH(B418,admin1,0),1))</f>
        <v/>
      </c>
      <c r="AJ418" s="49" t="str">
        <f t="shared" ca="1" si="14"/>
        <v/>
      </c>
      <c r="AK418" s="49" t="str">
        <f t="shared" ca="1" si="15"/>
        <v/>
      </c>
    </row>
    <row r="419" spans="29:37" x14ac:dyDescent="0.2">
      <c r="AC419" s="1">
        <f>IF(ISBLANK(education[[#This Row],[total_boys]]),SUM(education[[#This Row],[boys_0-5_reached]],education[[#This Row],[boys_6-12_reached]],education[[#This Row],[boys_13-18_reached]]),education[[#This Row],[total_boys]])</f>
        <v>0</v>
      </c>
      <c r="AD419" s="1">
        <f>IF(ISBLANK(education[[#This Row],[total_girls]]),SUM(education[[#This Row],[girls_0-5_reached]],education[[#This Row],[girls_6-12_reached]],education[[#This Row],[girls_13-18_reached]]),education[[#This Row],[total_girls]])</f>
        <v>0</v>
      </c>
      <c r="AE419" s="1">
        <f>IF(ISBLANK(education[[#This Row],[total_children]]),SUM(education[[#This Row],[calc_boys]],education[[#This Row],[calc_girls]]),education[[#This Row],[total_children]])</f>
        <v>0</v>
      </c>
      <c r="AF419" s="1">
        <f>IF(ISBLANK(education[[#This Row],[total_pwd]]),SUM(education[[#This Row],[total_pwd_men]],education[[#This Row],[total_pwd_women]]),education[[#This Row],[total_pwd]])</f>
        <v>0</v>
      </c>
      <c r="AG419" s="1">
        <f>IF(ISBLANK(education[[#This Row],[total_adults]]),SUM(education[[#This Row],[total_men]],education[[#This Row],[total_women]]),education[[#This Row],[total_adults]])</f>
        <v>0</v>
      </c>
      <c r="AH419" s="1">
        <f>IF(ISBLANK(education[[#This Row],[total_beneficiaries_reached]]),SUM(education[[#This Row],[calc_children]],education[[#This Row],[calc_adults]]),education[[#This Row],[total_beneficiaries_reached]])</f>
        <v>0</v>
      </c>
      <c r="AI419" s="49" t="str">
        <f ca="1">IF(B419="","",OFFSET(table_admin1[[#Headers],[ADM1_PT]],MATCH(B419,admin1,0),1))</f>
        <v/>
      </c>
      <c r="AJ419" s="49" t="str">
        <f t="shared" ca="1" si="14"/>
        <v/>
      </c>
      <c r="AK419" s="49" t="str">
        <f t="shared" ca="1" si="15"/>
        <v/>
      </c>
    </row>
    <row r="420" spans="29:37" x14ac:dyDescent="0.2">
      <c r="AC420" s="1">
        <f>IF(ISBLANK(education[[#This Row],[total_boys]]),SUM(education[[#This Row],[boys_0-5_reached]],education[[#This Row],[boys_6-12_reached]],education[[#This Row],[boys_13-18_reached]]),education[[#This Row],[total_boys]])</f>
        <v>0</v>
      </c>
      <c r="AD420" s="1">
        <f>IF(ISBLANK(education[[#This Row],[total_girls]]),SUM(education[[#This Row],[girls_0-5_reached]],education[[#This Row],[girls_6-12_reached]],education[[#This Row],[girls_13-18_reached]]),education[[#This Row],[total_girls]])</f>
        <v>0</v>
      </c>
      <c r="AE420" s="1">
        <f>IF(ISBLANK(education[[#This Row],[total_children]]),SUM(education[[#This Row],[calc_boys]],education[[#This Row],[calc_girls]]),education[[#This Row],[total_children]])</f>
        <v>0</v>
      </c>
      <c r="AF420" s="1">
        <f>IF(ISBLANK(education[[#This Row],[total_pwd]]),SUM(education[[#This Row],[total_pwd_men]],education[[#This Row],[total_pwd_women]]),education[[#This Row],[total_pwd]])</f>
        <v>0</v>
      </c>
      <c r="AG420" s="1">
        <f>IF(ISBLANK(education[[#This Row],[total_adults]]),SUM(education[[#This Row],[total_men]],education[[#This Row],[total_women]]),education[[#This Row],[total_adults]])</f>
        <v>0</v>
      </c>
      <c r="AH420" s="1">
        <f>IF(ISBLANK(education[[#This Row],[total_beneficiaries_reached]]),SUM(education[[#This Row],[calc_children]],education[[#This Row],[calc_adults]]),education[[#This Row],[total_beneficiaries_reached]])</f>
        <v>0</v>
      </c>
      <c r="AI420" s="49" t="str">
        <f ca="1">IF(B420="","",OFFSET(table_admin1[[#Headers],[ADM1_PT]],MATCH(B420,admin1,0),1))</f>
        <v/>
      </c>
      <c r="AJ420" s="49" t="str">
        <f t="shared" ca="1" si="14"/>
        <v/>
      </c>
      <c r="AK420" s="49" t="str">
        <f t="shared" ca="1" si="15"/>
        <v/>
      </c>
    </row>
    <row r="421" spans="29:37" x14ac:dyDescent="0.2">
      <c r="AC421" s="1">
        <f>IF(ISBLANK(education[[#This Row],[total_boys]]),SUM(education[[#This Row],[boys_0-5_reached]],education[[#This Row],[boys_6-12_reached]],education[[#This Row],[boys_13-18_reached]]),education[[#This Row],[total_boys]])</f>
        <v>0</v>
      </c>
      <c r="AD421" s="1">
        <f>IF(ISBLANK(education[[#This Row],[total_girls]]),SUM(education[[#This Row],[girls_0-5_reached]],education[[#This Row],[girls_6-12_reached]],education[[#This Row],[girls_13-18_reached]]),education[[#This Row],[total_girls]])</f>
        <v>0</v>
      </c>
      <c r="AE421" s="1">
        <f>IF(ISBLANK(education[[#This Row],[total_children]]),SUM(education[[#This Row],[calc_boys]],education[[#This Row],[calc_girls]]),education[[#This Row],[total_children]])</f>
        <v>0</v>
      </c>
      <c r="AF421" s="1">
        <f>IF(ISBLANK(education[[#This Row],[total_pwd]]),SUM(education[[#This Row],[total_pwd_men]],education[[#This Row],[total_pwd_women]]),education[[#This Row],[total_pwd]])</f>
        <v>0</v>
      </c>
      <c r="AG421" s="1">
        <f>IF(ISBLANK(education[[#This Row],[total_adults]]),SUM(education[[#This Row],[total_men]],education[[#This Row],[total_women]]),education[[#This Row],[total_adults]])</f>
        <v>0</v>
      </c>
      <c r="AH421" s="1">
        <f>IF(ISBLANK(education[[#This Row],[total_beneficiaries_reached]]),SUM(education[[#This Row],[calc_children]],education[[#This Row],[calc_adults]]),education[[#This Row],[total_beneficiaries_reached]])</f>
        <v>0</v>
      </c>
      <c r="AI421" s="49" t="str">
        <f ca="1">IF(B421="","",OFFSET(table_admin1[[#Headers],[ADM1_PT]],MATCH(B421,admin1,0),1))</f>
        <v/>
      </c>
      <c r="AJ421" s="49" t="str">
        <f t="shared" ca="1" si="14"/>
        <v/>
      </c>
      <c r="AK421" s="49" t="str">
        <f t="shared" ca="1" si="15"/>
        <v/>
      </c>
    </row>
    <row r="422" spans="29:37" x14ac:dyDescent="0.2">
      <c r="AC422" s="1">
        <f>IF(ISBLANK(education[[#This Row],[total_boys]]),SUM(education[[#This Row],[boys_0-5_reached]],education[[#This Row],[boys_6-12_reached]],education[[#This Row],[boys_13-18_reached]]),education[[#This Row],[total_boys]])</f>
        <v>0</v>
      </c>
      <c r="AD422" s="1">
        <f>IF(ISBLANK(education[[#This Row],[total_girls]]),SUM(education[[#This Row],[girls_0-5_reached]],education[[#This Row],[girls_6-12_reached]],education[[#This Row],[girls_13-18_reached]]),education[[#This Row],[total_girls]])</f>
        <v>0</v>
      </c>
      <c r="AE422" s="1">
        <f>IF(ISBLANK(education[[#This Row],[total_children]]),SUM(education[[#This Row],[calc_boys]],education[[#This Row],[calc_girls]]),education[[#This Row],[total_children]])</f>
        <v>0</v>
      </c>
      <c r="AF422" s="1">
        <f>IF(ISBLANK(education[[#This Row],[total_pwd]]),SUM(education[[#This Row],[total_pwd_men]],education[[#This Row],[total_pwd_women]]),education[[#This Row],[total_pwd]])</f>
        <v>0</v>
      </c>
      <c r="AG422" s="1">
        <f>IF(ISBLANK(education[[#This Row],[total_adults]]),SUM(education[[#This Row],[total_men]],education[[#This Row],[total_women]]),education[[#This Row],[total_adults]])</f>
        <v>0</v>
      </c>
      <c r="AH422" s="1">
        <f>IF(ISBLANK(education[[#This Row],[total_beneficiaries_reached]]),SUM(education[[#This Row],[calc_children]],education[[#This Row],[calc_adults]]),education[[#This Row],[total_beneficiaries_reached]])</f>
        <v>0</v>
      </c>
      <c r="AI422" s="49" t="str">
        <f ca="1">IF(B422="","",OFFSET(table_admin1[[#Headers],[ADM1_PT]],MATCH(B422,admin1,0),1))</f>
        <v/>
      </c>
      <c r="AJ422" s="49" t="str">
        <f t="shared" ca="1" si="14"/>
        <v/>
      </c>
      <c r="AK422" s="49" t="str">
        <f t="shared" ca="1" si="15"/>
        <v/>
      </c>
    </row>
    <row r="423" spans="29:37" x14ac:dyDescent="0.2">
      <c r="AC423" s="1">
        <f>IF(ISBLANK(education[[#This Row],[total_boys]]),SUM(education[[#This Row],[boys_0-5_reached]],education[[#This Row],[boys_6-12_reached]],education[[#This Row],[boys_13-18_reached]]),education[[#This Row],[total_boys]])</f>
        <v>0</v>
      </c>
      <c r="AD423" s="1">
        <f>IF(ISBLANK(education[[#This Row],[total_girls]]),SUM(education[[#This Row],[girls_0-5_reached]],education[[#This Row],[girls_6-12_reached]],education[[#This Row],[girls_13-18_reached]]),education[[#This Row],[total_girls]])</f>
        <v>0</v>
      </c>
      <c r="AE423" s="1">
        <f>IF(ISBLANK(education[[#This Row],[total_children]]),SUM(education[[#This Row],[calc_boys]],education[[#This Row],[calc_girls]]),education[[#This Row],[total_children]])</f>
        <v>0</v>
      </c>
      <c r="AF423" s="1">
        <f>IF(ISBLANK(education[[#This Row],[total_pwd]]),SUM(education[[#This Row],[total_pwd_men]],education[[#This Row],[total_pwd_women]]),education[[#This Row],[total_pwd]])</f>
        <v>0</v>
      </c>
      <c r="AG423" s="1">
        <f>IF(ISBLANK(education[[#This Row],[total_adults]]),SUM(education[[#This Row],[total_men]],education[[#This Row],[total_women]]),education[[#This Row],[total_adults]])</f>
        <v>0</v>
      </c>
      <c r="AH423" s="1">
        <f>IF(ISBLANK(education[[#This Row],[total_beneficiaries_reached]]),SUM(education[[#This Row],[calc_children]],education[[#This Row],[calc_adults]]),education[[#This Row],[total_beneficiaries_reached]])</f>
        <v>0</v>
      </c>
      <c r="AI423" s="49" t="str">
        <f ca="1">IF(B423="","",OFFSET(table_admin1[[#Headers],[ADM1_PT]],MATCH(B423,admin1,0),1))</f>
        <v/>
      </c>
      <c r="AJ423" s="49" t="str">
        <f t="shared" ca="1" si="14"/>
        <v/>
      </c>
      <c r="AK423" s="49" t="str">
        <f t="shared" ca="1" si="15"/>
        <v/>
      </c>
    </row>
    <row r="424" spans="29:37" x14ac:dyDescent="0.2">
      <c r="AC424" s="1">
        <f>IF(ISBLANK(education[[#This Row],[total_boys]]),SUM(education[[#This Row],[boys_0-5_reached]],education[[#This Row],[boys_6-12_reached]],education[[#This Row],[boys_13-18_reached]]),education[[#This Row],[total_boys]])</f>
        <v>0</v>
      </c>
      <c r="AD424" s="1">
        <f>IF(ISBLANK(education[[#This Row],[total_girls]]),SUM(education[[#This Row],[girls_0-5_reached]],education[[#This Row],[girls_6-12_reached]],education[[#This Row],[girls_13-18_reached]]),education[[#This Row],[total_girls]])</f>
        <v>0</v>
      </c>
      <c r="AE424" s="1">
        <f>IF(ISBLANK(education[[#This Row],[total_children]]),SUM(education[[#This Row],[calc_boys]],education[[#This Row],[calc_girls]]),education[[#This Row],[total_children]])</f>
        <v>0</v>
      </c>
      <c r="AF424" s="1">
        <f>IF(ISBLANK(education[[#This Row],[total_pwd]]),SUM(education[[#This Row],[total_pwd_men]],education[[#This Row],[total_pwd_women]]),education[[#This Row],[total_pwd]])</f>
        <v>0</v>
      </c>
      <c r="AG424" s="1">
        <f>IF(ISBLANK(education[[#This Row],[total_adults]]),SUM(education[[#This Row],[total_men]],education[[#This Row],[total_women]]),education[[#This Row],[total_adults]])</f>
        <v>0</v>
      </c>
      <c r="AH424" s="1">
        <f>IF(ISBLANK(education[[#This Row],[total_beneficiaries_reached]]),SUM(education[[#This Row],[calc_children]],education[[#This Row],[calc_adults]]),education[[#This Row],[total_beneficiaries_reached]])</f>
        <v>0</v>
      </c>
      <c r="AI424" s="49" t="str">
        <f ca="1">IF(B424="","",OFFSET(table_admin1[[#Headers],[ADM1_PT]],MATCH(B424,admin1,0),1))</f>
        <v/>
      </c>
      <c r="AJ424" s="49" t="str">
        <f t="shared" ca="1" si="14"/>
        <v/>
      </c>
      <c r="AK424" s="49" t="str">
        <f t="shared" ca="1" si="15"/>
        <v/>
      </c>
    </row>
    <row r="425" spans="29:37" x14ac:dyDescent="0.2">
      <c r="AC425" s="1">
        <f>IF(ISBLANK(education[[#This Row],[total_boys]]),SUM(education[[#This Row],[boys_0-5_reached]],education[[#This Row],[boys_6-12_reached]],education[[#This Row],[boys_13-18_reached]]),education[[#This Row],[total_boys]])</f>
        <v>0</v>
      </c>
      <c r="AD425" s="1">
        <f>IF(ISBLANK(education[[#This Row],[total_girls]]),SUM(education[[#This Row],[girls_0-5_reached]],education[[#This Row],[girls_6-12_reached]],education[[#This Row],[girls_13-18_reached]]),education[[#This Row],[total_girls]])</f>
        <v>0</v>
      </c>
      <c r="AE425" s="1">
        <f>IF(ISBLANK(education[[#This Row],[total_children]]),SUM(education[[#This Row],[calc_boys]],education[[#This Row],[calc_girls]]),education[[#This Row],[total_children]])</f>
        <v>0</v>
      </c>
      <c r="AF425" s="1">
        <f>IF(ISBLANK(education[[#This Row],[total_pwd]]),SUM(education[[#This Row],[total_pwd_men]],education[[#This Row],[total_pwd_women]]),education[[#This Row],[total_pwd]])</f>
        <v>0</v>
      </c>
      <c r="AG425" s="1">
        <f>IF(ISBLANK(education[[#This Row],[total_adults]]),SUM(education[[#This Row],[total_men]],education[[#This Row],[total_women]]),education[[#This Row],[total_adults]])</f>
        <v>0</v>
      </c>
      <c r="AH425" s="1">
        <f>IF(ISBLANK(education[[#This Row],[total_beneficiaries_reached]]),SUM(education[[#This Row],[calc_children]],education[[#This Row],[calc_adults]]),education[[#This Row],[total_beneficiaries_reached]])</f>
        <v>0</v>
      </c>
      <c r="AI425" s="49" t="str">
        <f ca="1">IF(B425="","",OFFSET(table_admin1[[#Headers],[ADM1_PT]],MATCH(B425,admin1,0),1))</f>
        <v/>
      </c>
      <c r="AJ425" s="49" t="str">
        <f t="shared" ca="1" si="14"/>
        <v/>
      </c>
      <c r="AK425" s="49" t="str">
        <f t="shared" ca="1" si="15"/>
        <v/>
      </c>
    </row>
    <row r="426" spans="29:37" x14ac:dyDescent="0.2">
      <c r="AC426" s="1">
        <f>IF(ISBLANK(education[[#This Row],[total_boys]]),SUM(education[[#This Row],[boys_0-5_reached]],education[[#This Row],[boys_6-12_reached]],education[[#This Row],[boys_13-18_reached]]),education[[#This Row],[total_boys]])</f>
        <v>0</v>
      </c>
      <c r="AD426" s="1">
        <f>IF(ISBLANK(education[[#This Row],[total_girls]]),SUM(education[[#This Row],[girls_0-5_reached]],education[[#This Row],[girls_6-12_reached]],education[[#This Row],[girls_13-18_reached]]),education[[#This Row],[total_girls]])</f>
        <v>0</v>
      </c>
      <c r="AE426" s="1">
        <f>IF(ISBLANK(education[[#This Row],[total_children]]),SUM(education[[#This Row],[calc_boys]],education[[#This Row],[calc_girls]]),education[[#This Row],[total_children]])</f>
        <v>0</v>
      </c>
      <c r="AF426" s="1">
        <f>IF(ISBLANK(education[[#This Row],[total_pwd]]),SUM(education[[#This Row],[total_pwd_men]],education[[#This Row],[total_pwd_women]]),education[[#This Row],[total_pwd]])</f>
        <v>0</v>
      </c>
      <c r="AG426" s="1">
        <f>IF(ISBLANK(education[[#This Row],[total_adults]]),SUM(education[[#This Row],[total_men]],education[[#This Row],[total_women]]),education[[#This Row],[total_adults]])</f>
        <v>0</v>
      </c>
      <c r="AH426" s="1">
        <f>IF(ISBLANK(education[[#This Row],[total_beneficiaries_reached]]),SUM(education[[#This Row],[calc_children]],education[[#This Row],[calc_adults]]),education[[#This Row],[total_beneficiaries_reached]])</f>
        <v>0</v>
      </c>
      <c r="AI426" s="49" t="str">
        <f ca="1">IF(B426="","",OFFSET(table_admin1[[#Headers],[ADM1_PT]],MATCH(B426,admin1,0),1))</f>
        <v/>
      </c>
      <c r="AJ426" s="49" t="str">
        <f t="shared" ca="1" si="14"/>
        <v/>
      </c>
      <c r="AK426" s="49" t="str">
        <f t="shared" ca="1" si="15"/>
        <v/>
      </c>
    </row>
    <row r="427" spans="29:37" x14ac:dyDescent="0.2">
      <c r="AC427" s="1">
        <f>IF(ISBLANK(education[[#This Row],[total_boys]]),SUM(education[[#This Row],[boys_0-5_reached]],education[[#This Row],[boys_6-12_reached]],education[[#This Row],[boys_13-18_reached]]),education[[#This Row],[total_boys]])</f>
        <v>0</v>
      </c>
      <c r="AD427" s="1">
        <f>IF(ISBLANK(education[[#This Row],[total_girls]]),SUM(education[[#This Row],[girls_0-5_reached]],education[[#This Row],[girls_6-12_reached]],education[[#This Row],[girls_13-18_reached]]),education[[#This Row],[total_girls]])</f>
        <v>0</v>
      </c>
      <c r="AE427" s="1">
        <f>IF(ISBLANK(education[[#This Row],[total_children]]),SUM(education[[#This Row],[calc_boys]],education[[#This Row],[calc_girls]]),education[[#This Row],[total_children]])</f>
        <v>0</v>
      </c>
      <c r="AF427" s="1">
        <f>IF(ISBLANK(education[[#This Row],[total_pwd]]),SUM(education[[#This Row],[total_pwd_men]],education[[#This Row],[total_pwd_women]]),education[[#This Row],[total_pwd]])</f>
        <v>0</v>
      </c>
      <c r="AG427" s="1">
        <f>IF(ISBLANK(education[[#This Row],[total_adults]]),SUM(education[[#This Row],[total_men]],education[[#This Row],[total_women]]),education[[#This Row],[total_adults]])</f>
        <v>0</v>
      </c>
      <c r="AH427" s="1">
        <f>IF(ISBLANK(education[[#This Row],[total_beneficiaries_reached]]),SUM(education[[#This Row],[calc_children]],education[[#This Row],[calc_adults]]),education[[#This Row],[total_beneficiaries_reached]])</f>
        <v>0</v>
      </c>
      <c r="AI427" s="49" t="str">
        <f ca="1">IF(B427="","",OFFSET(table_admin1[[#Headers],[ADM1_PT]],MATCH(B427,admin1,0),1))</f>
        <v/>
      </c>
      <c r="AJ427" s="49" t="str">
        <f t="shared" ca="1" si="14"/>
        <v/>
      </c>
      <c r="AK427" s="49" t="str">
        <f t="shared" ca="1" si="15"/>
        <v/>
      </c>
    </row>
    <row r="428" spans="29:37" x14ac:dyDescent="0.2">
      <c r="AC428" s="1">
        <f>IF(ISBLANK(education[[#This Row],[total_boys]]),SUM(education[[#This Row],[boys_0-5_reached]],education[[#This Row],[boys_6-12_reached]],education[[#This Row],[boys_13-18_reached]]),education[[#This Row],[total_boys]])</f>
        <v>0</v>
      </c>
      <c r="AD428" s="1">
        <f>IF(ISBLANK(education[[#This Row],[total_girls]]),SUM(education[[#This Row],[girls_0-5_reached]],education[[#This Row],[girls_6-12_reached]],education[[#This Row],[girls_13-18_reached]]),education[[#This Row],[total_girls]])</f>
        <v>0</v>
      </c>
      <c r="AE428" s="1">
        <f>IF(ISBLANK(education[[#This Row],[total_children]]),SUM(education[[#This Row],[calc_boys]],education[[#This Row],[calc_girls]]),education[[#This Row],[total_children]])</f>
        <v>0</v>
      </c>
      <c r="AF428" s="1">
        <f>IF(ISBLANK(education[[#This Row],[total_pwd]]),SUM(education[[#This Row],[total_pwd_men]],education[[#This Row],[total_pwd_women]]),education[[#This Row],[total_pwd]])</f>
        <v>0</v>
      </c>
      <c r="AG428" s="1">
        <f>IF(ISBLANK(education[[#This Row],[total_adults]]),SUM(education[[#This Row],[total_men]],education[[#This Row],[total_women]]),education[[#This Row],[total_adults]])</f>
        <v>0</v>
      </c>
      <c r="AH428" s="1">
        <f>IF(ISBLANK(education[[#This Row],[total_beneficiaries_reached]]),SUM(education[[#This Row],[calc_children]],education[[#This Row],[calc_adults]]),education[[#This Row],[total_beneficiaries_reached]])</f>
        <v>0</v>
      </c>
      <c r="AI428" s="49" t="str">
        <f ca="1">IF(B428="","",OFFSET(table_admin1[[#Headers],[ADM1_PT]],MATCH(B428,admin1,0),1))</f>
        <v/>
      </c>
      <c r="AJ428" s="49" t="str">
        <f t="shared" ca="1" si="14"/>
        <v/>
      </c>
      <c r="AK428" s="49" t="str">
        <f t="shared" ca="1" si="15"/>
        <v/>
      </c>
    </row>
    <row r="429" spans="29:37" x14ac:dyDescent="0.2">
      <c r="AC429" s="1">
        <f>IF(ISBLANK(education[[#This Row],[total_boys]]),SUM(education[[#This Row],[boys_0-5_reached]],education[[#This Row],[boys_6-12_reached]],education[[#This Row],[boys_13-18_reached]]),education[[#This Row],[total_boys]])</f>
        <v>0</v>
      </c>
      <c r="AD429" s="1">
        <f>IF(ISBLANK(education[[#This Row],[total_girls]]),SUM(education[[#This Row],[girls_0-5_reached]],education[[#This Row],[girls_6-12_reached]],education[[#This Row],[girls_13-18_reached]]),education[[#This Row],[total_girls]])</f>
        <v>0</v>
      </c>
      <c r="AE429" s="1">
        <f>IF(ISBLANK(education[[#This Row],[total_children]]),SUM(education[[#This Row],[calc_boys]],education[[#This Row],[calc_girls]]),education[[#This Row],[total_children]])</f>
        <v>0</v>
      </c>
      <c r="AF429" s="1">
        <f>IF(ISBLANK(education[[#This Row],[total_pwd]]),SUM(education[[#This Row],[total_pwd_men]],education[[#This Row],[total_pwd_women]]),education[[#This Row],[total_pwd]])</f>
        <v>0</v>
      </c>
      <c r="AG429" s="1">
        <f>IF(ISBLANK(education[[#This Row],[total_adults]]),SUM(education[[#This Row],[total_men]],education[[#This Row],[total_women]]),education[[#This Row],[total_adults]])</f>
        <v>0</v>
      </c>
      <c r="AH429" s="1">
        <f>IF(ISBLANK(education[[#This Row],[total_beneficiaries_reached]]),SUM(education[[#This Row],[calc_children]],education[[#This Row],[calc_adults]]),education[[#This Row],[total_beneficiaries_reached]])</f>
        <v>0</v>
      </c>
      <c r="AI429" s="49" t="str">
        <f ca="1">IF(B429="","",OFFSET(table_admin1[[#Headers],[ADM1_PT]],MATCH(B429,admin1,0),1))</f>
        <v/>
      </c>
      <c r="AJ429" s="49" t="str">
        <f t="shared" ca="1" si="14"/>
        <v/>
      </c>
      <c r="AK429" s="49" t="str">
        <f t="shared" ca="1" si="15"/>
        <v/>
      </c>
    </row>
    <row r="430" spans="29:37" x14ac:dyDescent="0.2">
      <c r="AC430" s="1">
        <f>IF(ISBLANK(education[[#This Row],[total_boys]]),SUM(education[[#This Row],[boys_0-5_reached]],education[[#This Row],[boys_6-12_reached]],education[[#This Row],[boys_13-18_reached]]),education[[#This Row],[total_boys]])</f>
        <v>0</v>
      </c>
      <c r="AD430" s="1">
        <f>IF(ISBLANK(education[[#This Row],[total_girls]]),SUM(education[[#This Row],[girls_0-5_reached]],education[[#This Row],[girls_6-12_reached]],education[[#This Row],[girls_13-18_reached]]),education[[#This Row],[total_girls]])</f>
        <v>0</v>
      </c>
      <c r="AE430" s="1">
        <f>IF(ISBLANK(education[[#This Row],[total_children]]),SUM(education[[#This Row],[calc_boys]],education[[#This Row],[calc_girls]]),education[[#This Row],[total_children]])</f>
        <v>0</v>
      </c>
      <c r="AF430" s="1">
        <f>IF(ISBLANK(education[[#This Row],[total_pwd]]),SUM(education[[#This Row],[total_pwd_men]],education[[#This Row],[total_pwd_women]]),education[[#This Row],[total_pwd]])</f>
        <v>0</v>
      </c>
      <c r="AG430" s="1">
        <f>IF(ISBLANK(education[[#This Row],[total_adults]]),SUM(education[[#This Row],[total_men]],education[[#This Row],[total_women]]),education[[#This Row],[total_adults]])</f>
        <v>0</v>
      </c>
      <c r="AH430" s="1">
        <f>IF(ISBLANK(education[[#This Row],[total_beneficiaries_reached]]),SUM(education[[#This Row],[calc_children]],education[[#This Row],[calc_adults]]),education[[#This Row],[total_beneficiaries_reached]])</f>
        <v>0</v>
      </c>
      <c r="AI430" s="49" t="str">
        <f ca="1">IF(B430="","",OFFSET(table_admin1[[#Headers],[ADM1_PT]],MATCH(B430,admin1,0),1))</f>
        <v/>
      </c>
      <c r="AJ430" s="49" t="str">
        <f t="shared" ca="1" si="14"/>
        <v/>
      </c>
      <c r="AK430" s="49" t="str">
        <f t="shared" ca="1" si="15"/>
        <v/>
      </c>
    </row>
    <row r="431" spans="29:37" x14ac:dyDescent="0.2">
      <c r="AC431" s="1">
        <f>IF(ISBLANK(education[[#This Row],[total_boys]]),SUM(education[[#This Row],[boys_0-5_reached]],education[[#This Row],[boys_6-12_reached]],education[[#This Row],[boys_13-18_reached]]),education[[#This Row],[total_boys]])</f>
        <v>0</v>
      </c>
      <c r="AD431" s="1">
        <f>IF(ISBLANK(education[[#This Row],[total_girls]]),SUM(education[[#This Row],[girls_0-5_reached]],education[[#This Row],[girls_6-12_reached]],education[[#This Row],[girls_13-18_reached]]),education[[#This Row],[total_girls]])</f>
        <v>0</v>
      </c>
      <c r="AE431" s="1">
        <f>IF(ISBLANK(education[[#This Row],[total_children]]),SUM(education[[#This Row],[calc_boys]],education[[#This Row],[calc_girls]]),education[[#This Row],[total_children]])</f>
        <v>0</v>
      </c>
      <c r="AF431" s="1">
        <f>IF(ISBLANK(education[[#This Row],[total_pwd]]),SUM(education[[#This Row],[total_pwd_men]],education[[#This Row],[total_pwd_women]]),education[[#This Row],[total_pwd]])</f>
        <v>0</v>
      </c>
      <c r="AG431" s="1">
        <f>IF(ISBLANK(education[[#This Row],[total_adults]]),SUM(education[[#This Row],[total_men]],education[[#This Row],[total_women]]),education[[#This Row],[total_adults]])</f>
        <v>0</v>
      </c>
      <c r="AH431" s="1">
        <f>IF(ISBLANK(education[[#This Row],[total_beneficiaries_reached]]),SUM(education[[#This Row],[calc_children]],education[[#This Row],[calc_adults]]),education[[#This Row],[total_beneficiaries_reached]])</f>
        <v>0</v>
      </c>
      <c r="AI431" s="49" t="str">
        <f ca="1">IF(B431="","",OFFSET(table_admin1[[#Headers],[ADM1_PT]],MATCH(B431,admin1,0),1))</f>
        <v/>
      </c>
      <c r="AJ431" s="49" t="str">
        <f t="shared" ca="1" si="14"/>
        <v/>
      </c>
      <c r="AK431" s="49" t="str">
        <f t="shared" ca="1" si="15"/>
        <v/>
      </c>
    </row>
    <row r="432" spans="29:37" x14ac:dyDescent="0.2">
      <c r="AC432" s="1">
        <f>IF(ISBLANK(education[[#This Row],[total_boys]]),SUM(education[[#This Row],[boys_0-5_reached]],education[[#This Row],[boys_6-12_reached]],education[[#This Row],[boys_13-18_reached]]),education[[#This Row],[total_boys]])</f>
        <v>0</v>
      </c>
      <c r="AD432" s="1">
        <f>IF(ISBLANK(education[[#This Row],[total_girls]]),SUM(education[[#This Row],[girls_0-5_reached]],education[[#This Row],[girls_6-12_reached]],education[[#This Row],[girls_13-18_reached]]),education[[#This Row],[total_girls]])</f>
        <v>0</v>
      </c>
      <c r="AE432" s="1">
        <f>IF(ISBLANK(education[[#This Row],[total_children]]),SUM(education[[#This Row],[calc_boys]],education[[#This Row],[calc_girls]]),education[[#This Row],[total_children]])</f>
        <v>0</v>
      </c>
      <c r="AF432" s="1">
        <f>IF(ISBLANK(education[[#This Row],[total_pwd]]),SUM(education[[#This Row],[total_pwd_men]],education[[#This Row],[total_pwd_women]]),education[[#This Row],[total_pwd]])</f>
        <v>0</v>
      </c>
      <c r="AG432" s="1">
        <f>IF(ISBLANK(education[[#This Row],[total_adults]]),SUM(education[[#This Row],[total_men]],education[[#This Row],[total_women]]),education[[#This Row],[total_adults]])</f>
        <v>0</v>
      </c>
      <c r="AH432" s="1">
        <f>IF(ISBLANK(education[[#This Row],[total_beneficiaries_reached]]),SUM(education[[#This Row],[calc_children]],education[[#This Row],[calc_adults]]),education[[#This Row],[total_beneficiaries_reached]])</f>
        <v>0</v>
      </c>
      <c r="AI432" s="49" t="str">
        <f ca="1">IF(B432="","",OFFSET(table_admin1[[#Headers],[ADM1_PT]],MATCH(B432,admin1,0),1))</f>
        <v/>
      </c>
      <c r="AJ432" s="49" t="str">
        <f t="shared" ca="1" si="14"/>
        <v/>
      </c>
      <c r="AK432" s="49" t="str">
        <f t="shared" ca="1" si="15"/>
        <v/>
      </c>
    </row>
    <row r="433" spans="29:37" x14ac:dyDescent="0.2">
      <c r="AC433" s="1">
        <f>IF(ISBLANK(education[[#This Row],[total_boys]]),SUM(education[[#This Row],[boys_0-5_reached]],education[[#This Row],[boys_6-12_reached]],education[[#This Row],[boys_13-18_reached]]),education[[#This Row],[total_boys]])</f>
        <v>0</v>
      </c>
      <c r="AD433" s="1">
        <f>IF(ISBLANK(education[[#This Row],[total_girls]]),SUM(education[[#This Row],[girls_0-5_reached]],education[[#This Row],[girls_6-12_reached]],education[[#This Row],[girls_13-18_reached]]),education[[#This Row],[total_girls]])</f>
        <v>0</v>
      </c>
      <c r="AE433" s="1">
        <f>IF(ISBLANK(education[[#This Row],[total_children]]),SUM(education[[#This Row],[calc_boys]],education[[#This Row],[calc_girls]]),education[[#This Row],[total_children]])</f>
        <v>0</v>
      </c>
      <c r="AF433" s="1">
        <f>IF(ISBLANK(education[[#This Row],[total_pwd]]),SUM(education[[#This Row],[total_pwd_men]],education[[#This Row],[total_pwd_women]]),education[[#This Row],[total_pwd]])</f>
        <v>0</v>
      </c>
      <c r="AG433" s="1">
        <f>IF(ISBLANK(education[[#This Row],[total_adults]]),SUM(education[[#This Row],[total_men]],education[[#This Row],[total_women]]),education[[#This Row],[total_adults]])</f>
        <v>0</v>
      </c>
      <c r="AH433" s="1">
        <f>IF(ISBLANK(education[[#This Row],[total_beneficiaries_reached]]),SUM(education[[#This Row],[calc_children]],education[[#This Row],[calc_adults]]),education[[#This Row],[total_beneficiaries_reached]])</f>
        <v>0</v>
      </c>
      <c r="AI433" s="49" t="str">
        <f ca="1">IF(B433="","",OFFSET(table_admin1[[#Headers],[ADM1_PT]],MATCH(B433,admin1,0),1))</f>
        <v/>
      </c>
      <c r="AJ433" s="49" t="str">
        <f t="shared" ca="1" si="14"/>
        <v/>
      </c>
      <c r="AK433" s="49" t="str">
        <f t="shared" ca="1" si="15"/>
        <v/>
      </c>
    </row>
    <row r="434" spans="29:37" x14ac:dyDescent="0.2">
      <c r="AC434" s="1">
        <f>IF(ISBLANK(education[[#This Row],[total_boys]]),SUM(education[[#This Row],[boys_0-5_reached]],education[[#This Row],[boys_6-12_reached]],education[[#This Row],[boys_13-18_reached]]),education[[#This Row],[total_boys]])</f>
        <v>0</v>
      </c>
      <c r="AD434" s="1">
        <f>IF(ISBLANK(education[[#This Row],[total_girls]]),SUM(education[[#This Row],[girls_0-5_reached]],education[[#This Row],[girls_6-12_reached]],education[[#This Row],[girls_13-18_reached]]),education[[#This Row],[total_girls]])</f>
        <v>0</v>
      </c>
      <c r="AE434" s="1">
        <f>IF(ISBLANK(education[[#This Row],[total_children]]),SUM(education[[#This Row],[calc_boys]],education[[#This Row],[calc_girls]]),education[[#This Row],[total_children]])</f>
        <v>0</v>
      </c>
      <c r="AF434" s="1">
        <f>IF(ISBLANK(education[[#This Row],[total_pwd]]),SUM(education[[#This Row],[total_pwd_men]],education[[#This Row],[total_pwd_women]]),education[[#This Row],[total_pwd]])</f>
        <v>0</v>
      </c>
      <c r="AG434" s="1">
        <f>IF(ISBLANK(education[[#This Row],[total_adults]]),SUM(education[[#This Row],[total_men]],education[[#This Row],[total_women]]),education[[#This Row],[total_adults]])</f>
        <v>0</v>
      </c>
      <c r="AH434" s="1">
        <f>IF(ISBLANK(education[[#This Row],[total_beneficiaries_reached]]),SUM(education[[#This Row],[calc_children]],education[[#This Row],[calc_adults]]),education[[#This Row],[total_beneficiaries_reached]])</f>
        <v>0</v>
      </c>
      <c r="AI434" s="49" t="str">
        <f ca="1">IF(B434="","",OFFSET(table_admin1[[#Headers],[ADM1_PT]],MATCH(B434,admin1,0),1))</f>
        <v/>
      </c>
      <c r="AJ434" s="49" t="str">
        <f t="shared" ca="1" si="14"/>
        <v/>
      </c>
      <c r="AK434" s="49" t="str">
        <f t="shared" ca="1" si="15"/>
        <v/>
      </c>
    </row>
    <row r="435" spans="29:37" x14ac:dyDescent="0.2">
      <c r="AC435" s="1">
        <f>IF(ISBLANK(education[[#This Row],[total_boys]]),SUM(education[[#This Row],[boys_0-5_reached]],education[[#This Row],[boys_6-12_reached]],education[[#This Row],[boys_13-18_reached]]),education[[#This Row],[total_boys]])</f>
        <v>0</v>
      </c>
      <c r="AD435" s="1">
        <f>IF(ISBLANK(education[[#This Row],[total_girls]]),SUM(education[[#This Row],[girls_0-5_reached]],education[[#This Row],[girls_6-12_reached]],education[[#This Row],[girls_13-18_reached]]),education[[#This Row],[total_girls]])</f>
        <v>0</v>
      </c>
      <c r="AE435" s="1">
        <f>IF(ISBLANK(education[[#This Row],[total_children]]),SUM(education[[#This Row],[calc_boys]],education[[#This Row],[calc_girls]]),education[[#This Row],[total_children]])</f>
        <v>0</v>
      </c>
      <c r="AF435" s="1">
        <f>IF(ISBLANK(education[[#This Row],[total_pwd]]),SUM(education[[#This Row],[total_pwd_men]],education[[#This Row],[total_pwd_women]]),education[[#This Row],[total_pwd]])</f>
        <v>0</v>
      </c>
      <c r="AG435" s="1">
        <f>IF(ISBLANK(education[[#This Row],[total_adults]]),SUM(education[[#This Row],[total_men]],education[[#This Row],[total_women]]),education[[#This Row],[total_adults]])</f>
        <v>0</v>
      </c>
      <c r="AH435" s="1">
        <f>IF(ISBLANK(education[[#This Row],[total_beneficiaries_reached]]),SUM(education[[#This Row],[calc_children]],education[[#This Row],[calc_adults]]),education[[#This Row],[total_beneficiaries_reached]])</f>
        <v>0</v>
      </c>
      <c r="AI435" s="49" t="str">
        <f ca="1">IF(B435="","",OFFSET(table_admin1[[#Headers],[ADM1_PT]],MATCH(B435,admin1,0),1))</f>
        <v/>
      </c>
      <c r="AJ435" s="49" t="str">
        <f t="shared" ca="1" si="14"/>
        <v/>
      </c>
      <c r="AK435" s="49" t="str">
        <f t="shared" ca="1" si="15"/>
        <v/>
      </c>
    </row>
    <row r="436" spans="29:37" x14ac:dyDescent="0.2">
      <c r="AC436" s="1">
        <f>IF(ISBLANK(education[[#This Row],[total_boys]]),SUM(education[[#This Row],[boys_0-5_reached]],education[[#This Row],[boys_6-12_reached]],education[[#This Row],[boys_13-18_reached]]),education[[#This Row],[total_boys]])</f>
        <v>0</v>
      </c>
      <c r="AD436" s="1">
        <f>IF(ISBLANK(education[[#This Row],[total_girls]]),SUM(education[[#This Row],[girls_0-5_reached]],education[[#This Row],[girls_6-12_reached]],education[[#This Row],[girls_13-18_reached]]),education[[#This Row],[total_girls]])</f>
        <v>0</v>
      </c>
      <c r="AE436" s="1">
        <f>IF(ISBLANK(education[[#This Row],[total_children]]),SUM(education[[#This Row],[calc_boys]],education[[#This Row],[calc_girls]]),education[[#This Row],[total_children]])</f>
        <v>0</v>
      </c>
      <c r="AF436" s="1">
        <f>IF(ISBLANK(education[[#This Row],[total_pwd]]),SUM(education[[#This Row],[total_pwd_men]],education[[#This Row],[total_pwd_women]]),education[[#This Row],[total_pwd]])</f>
        <v>0</v>
      </c>
      <c r="AG436" s="1">
        <f>IF(ISBLANK(education[[#This Row],[total_adults]]),SUM(education[[#This Row],[total_men]],education[[#This Row],[total_women]]),education[[#This Row],[total_adults]])</f>
        <v>0</v>
      </c>
      <c r="AH436" s="1">
        <f>IF(ISBLANK(education[[#This Row],[total_beneficiaries_reached]]),SUM(education[[#This Row],[calc_children]],education[[#This Row],[calc_adults]]),education[[#This Row],[total_beneficiaries_reached]])</f>
        <v>0</v>
      </c>
      <c r="AI436" s="49" t="str">
        <f ca="1">IF(B436="","",OFFSET(table_admin1[[#Headers],[ADM1_PT]],MATCH(B436,admin1,0),1))</f>
        <v/>
      </c>
      <c r="AJ436" s="49" t="str">
        <f t="shared" ca="1" si="14"/>
        <v/>
      </c>
      <c r="AK436" s="49" t="str">
        <f t="shared" ca="1" si="15"/>
        <v/>
      </c>
    </row>
    <row r="437" spans="29:37" x14ac:dyDescent="0.2">
      <c r="AC437" s="1">
        <f>IF(ISBLANK(education[[#This Row],[total_boys]]),SUM(education[[#This Row],[boys_0-5_reached]],education[[#This Row],[boys_6-12_reached]],education[[#This Row],[boys_13-18_reached]]),education[[#This Row],[total_boys]])</f>
        <v>0</v>
      </c>
      <c r="AD437" s="1">
        <f>IF(ISBLANK(education[[#This Row],[total_girls]]),SUM(education[[#This Row],[girls_0-5_reached]],education[[#This Row],[girls_6-12_reached]],education[[#This Row],[girls_13-18_reached]]),education[[#This Row],[total_girls]])</f>
        <v>0</v>
      </c>
      <c r="AE437" s="1">
        <f>IF(ISBLANK(education[[#This Row],[total_children]]),SUM(education[[#This Row],[calc_boys]],education[[#This Row],[calc_girls]]),education[[#This Row],[total_children]])</f>
        <v>0</v>
      </c>
      <c r="AF437" s="1">
        <f>IF(ISBLANK(education[[#This Row],[total_pwd]]),SUM(education[[#This Row],[total_pwd_men]],education[[#This Row],[total_pwd_women]]),education[[#This Row],[total_pwd]])</f>
        <v>0</v>
      </c>
      <c r="AG437" s="1">
        <f>IF(ISBLANK(education[[#This Row],[total_adults]]),SUM(education[[#This Row],[total_men]],education[[#This Row],[total_women]]),education[[#This Row],[total_adults]])</f>
        <v>0</v>
      </c>
      <c r="AH437" s="1">
        <f>IF(ISBLANK(education[[#This Row],[total_beneficiaries_reached]]),SUM(education[[#This Row],[calc_children]],education[[#This Row],[calc_adults]]),education[[#This Row],[total_beneficiaries_reached]])</f>
        <v>0</v>
      </c>
      <c r="AI437" s="49" t="str">
        <f ca="1">IF(B437="","",OFFSET(table_admin1[[#Headers],[ADM1_PT]],MATCH(B437,admin1,0),1))</f>
        <v/>
      </c>
      <c r="AJ437" s="49" t="str">
        <f t="shared" ca="1" si="14"/>
        <v/>
      </c>
      <c r="AK437" s="49" t="str">
        <f t="shared" ca="1" si="15"/>
        <v/>
      </c>
    </row>
    <row r="438" spans="29:37" x14ac:dyDescent="0.2">
      <c r="AC438" s="1">
        <f>IF(ISBLANK(education[[#This Row],[total_boys]]),SUM(education[[#This Row],[boys_0-5_reached]],education[[#This Row],[boys_6-12_reached]],education[[#This Row],[boys_13-18_reached]]),education[[#This Row],[total_boys]])</f>
        <v>0</v>
      </c>
      <c r="AD438" s="1">
        <f>IF(ISBLANK(education[[#This Row],[total_girls]]),SUM(education[[#This Row],[girls_0-5_reached]],education[[#This Row],[girls_6-12_reached]],education[[#This Row],[girls_13-18_reached]]),education[[#This Row],[total_girls]])</f>
        <v>0</v>
      </c>
      <c r="AE438" s="1">
        <f>IF(ISBLANK(education[[#This Row],[total_children]]),SUM(education[[#This Row],[calc_boys]],education[[#This Row],[calc_girls]]),education[[#This Row],[total_children]])</f>
        <v>0</v>
      </c>
      <c r="AF438" s="1">
        <f>IF(ISBLANK(education[[#This Row],[total_pwd]]),SUM(education[[#This Row],[total_pwd_men]],education[[#This Row],[total_pwd_women]]),education[[#This Row],[total_pwd]])</f>
        <v>0</v>
      </c>
      <c r="AG438" s="1">
        <f>IF(ISBLANK(education[[#This Row],[total_adults]]),SUM(education[[#This Row],[total_men]],education[[#This Row],[total_women]]),education[[#This Row],[total_adults]])</f>
        <v>0</v>
      </c>
      <c r="AH438" s="1">
        <f>IF(ISBLANK(education[[#This Row],[total_beneficiaries_reached]]),SUM(education[[#This Row],[calc_children]],education[[#This Row],[calc_adults]]),education[[#This Row],[total_beneficiaries_reached]])</f>
        <v>0</v>
      </c>
      <c r="AI438" s="49" t="str">
        <f ca="1">IF(B438="","",OFFSET(table_admin1[[#Headers],[ADM1_PT]],MATCH(B438,admin1,0),1))</f>
        <v/>
      </c>
      <c r="AJ438" s="49" t="str">
        <f t="shared" ca="1" si="14"/>
        <v/>
      </c>
      <c r="AK438" s="49" t="str">
        <f t="shared" ca="1" si="15"/>
        <v/>
      </c>
    </row>
    <row r="439" spans="29:37" x14ac:dyDescent="0.2">
      <c r="AC439" s="1">
        <f>IF(ISBLANK(education[[#This Row],[total_boys]]),SUM(education[[#This Row],[boys_0-5_reached]],education[[#This Row],[boys_6-12_reached]],education[[#This Row],[boys_13-18_reached]]),education[[#This Row],[total_boys]])</f>
        <v>0</v>
      </c>
      <c r="AD439" s="1">
        <f>IF(ISBLANK(education[[#This Row],[total_girls]]),SUM(education[[#This Row],[girls_0-5_reached]],education[[#This Row],[girls_6-12_reached]],education[[#This Row],[girls_13-18_reached]]),education[[#This Row],[total_girls]])</f>
        <v>0</v>
      </c>
      <c r="AE439" s="1">
        <f>IF(ISBLANK(education[[#This Row],[total_children]]),SUM(education[[#This Row],[calc_boys]],education[[#This Row],[calc_girls]]),education[[#This Row],[total_children]])</f>
        <v>0</v>
      </c>
      <c r="AF439" s="1">
        <f>IF(ISBLANK(education[[#This Row],[total_pwd]]),SUM(education[[#This Row],[total_pwd_men]],education[[#This Row],[total_pwd_women]]),education[[#This Row],[total_pwd]])</f>
        <v>0</v>
      </c>
      <c r="AG439" s="1">
        <f>IF(ISBLANK(education[[#This Row],[total_adults]]),SUM(education[[#This Row],[total_men]],education[[#This Row],[total_women]]),education[[#This Row],[total_adults]])</f>
        <v>0</v>
      </c>
      <c r="AH439" s="1">
        <f>IF(ISBLANK(education[[#This Row],[total_beneficiaries_reached]]),SUM(education[[#This Row],[calc_children]],education[[#This Row],[calc_adults]]),education[[#This Row],[total_beneficiaries_reached]])</f>
        <v>0</v>
      </c>
      <c r="AI439" s="49" t="str">
        <f ca="1">IF(B439="","",OFFSET(table_admin1[[#Headers],[ADM1_PT]],MATCH(B439,admin1,0),1))</f>
        <v/>
      </c>
      <c r="AJ439" s="49" t="str">
        <f t="shared" ca="1" si="14"/>
        <v/>
      </c>
      <c r="AK439" s="49" t="str">
        <f t="shared" ca="1" si="15"/>
        <v/>
      </c>
    </row>
    <row r="440" spans="29:37" x14ac:dyDescent="0.2">
      <c r="AC440" s="1">
        <f>IF(ISBLANK(education[[#This Row],[total_boys]]),SUM(education[[#This Row],[boys_0-5_reached]],education[[#This Row],[boys_6-12_reached]],education[[#This Row],[boys_13-18_reached]]),education[[#This Row],[total_boys]])</f>
        <v>0</v>
      </c>
      <c r="AD440" s="1">
        <f>IF(ISBLANK(education[[#This Row],[total_girls]]),SUM(education[[#This Row],[girls_0-5_reached]],education[[#This Row],[girls_6-12_reached]],education[[#This Row],[girls_13-18_reached]]),education[[#This Row],[total_girls]])</f>
        <v>0</v>
      </c>
      <c r="AE440" s="1">
        <f>IF(ISBLANK(education[[#This Row],[total_children]]),SUM(education[[#This Row],[calc_boys]],education[[#This Row],[calc_girls]]),education[[#This Row],[total_children]])</f>
        <v>0</v>
      </c>
      <c r="AF440" s="1">
        <f>IF(ISBLANK(education[[#This Row],[total_pwd]]),SUM(education[[#This Row],[total_pwd_men]],education[[#This Row],[total_pwd_women]]),education[[#This Row],[total_pwd]])</f>
        <v>0</v>
      </c>
      <c r="AG440" s="1">
        <f>IF(ISBLANK(education[[#This Row],[total_adults]]),SUM(education[[#This Row],[total_men]],education[[#This Row],[total_women]]),education[[#This Row],[total_adults]])</f>
        <v>0</v>
      </c>
      <c r="AH440" s="1">
        <f>IF(ISBLANK(education[[#This Row],[total_beneficiaries_reached]]),SUM(education[[#This Row],[calc_children]],education[[#This Row],[calc_adults]]),education[[#This Row],[total_beneficiaries_reached]])</f>
        <v>0</v>
      </c>
      <c r="AI440" s="49" t="str">
        <f ca="1">IF(B440="","",OFFSET(table_admin1[[#Headers],[ADM1_PT]],MATCH(B440,admin1,0),1))</f>
        <v/>
      </c>
      <c r="AJ440" s="49" t="str">
        <f t="shared" ca="1" si="14"/>
        <v/>
      </c>
      <c r="AK440" s="49" t="str">
        <f t="shared" ca="1" si="15"/>
        <v/>
      </c>
    </row>
    <row r="441" spans="29:37" x14ac:dyDescent="0.2">
      <c r="AC441" s="1">
        <f>IF(ISBLANK(education[[#This Row],[total_boys]]),SUM(education[[#This Row],[boys_0-5_reached]],education[[#This Row],[boys_6-12_reached]],education[[#This Row],[boys_13-18_reached]]),education[[#This Row],[total_boys]])</f>
        <v>0</v>
      </c>
      <c r="AD441" s="1">
        <f>IF(ISBLANK(education[[#This Row],[total_girls]]),SUM(education[[#This Row],[girls_0-5_reached]],education[[#This Row],[girls_6-12_reached]],education[[#This Row],[girls_13-18_reached]]),education[[#This Row],[total_girls]])</f>
        <v>0</v>
      </c>
      <c r="AE441" s="1">
        <f>IF(ISBLANK(education[[#This Row],[total_children]]),SUM(education[[#This Row],[calc_boys]],education[[#This Row],[calc_girls]]),education[[#This Row],[total_children]])</f>
        <v>0</v>
      </c>
      <c r="AF441" s="1">
        <f>IF(ISBLANK(education[[#This Row],[total_pwd]]),SUM(education[[#This Row],[total_pwd_men]],education[[#This Row],[total_pwd_women]]),education[[#This Row],[total_pwd]])</f>
        <v>0</v>
      </c>
      <c r="AG441" s="1">
        <f>IF(ISBLANK(education[[#This Row],[total_adults]]),SUM(education[[#This Row],[total_men]],education[[#This Row],[total_women]]),education[[#This Row],[total_adults]])</f>
        <v>0</v>
      </c>
      <c r="AH441" s="1">
        <f>IF(ISBLANK(education[[#This Row],[total_beneficiaries_reached]]),SUM(education[[#This Row],[calc_children]],education[[#This Row],[calc_adults]]),education[[#This Row],[total_beneficiaries_reached]])</f>
        <v>0</v>
      </c>
      <c r="AI441" s="49" t="str">
        <f ca="1">IF(B441="","",OFFSET(table_admin1[[#Headers],[ADM1_PT]],MATCH(B441,admin1,0),1))</f>
        <v/>
      </c>
      <c r="AJ441" s="49" t="str">
        <f t="shared" ca="1" si="14"/>
        <v/>
      </c>
      <c r="AK441" s="49" t="str">
        <f t="shared" ca="1" si="15"/>
        <v/>
      </c>
    </row>
    <row r="442" spans="29:37" x14ac:dyDescent="0.2">
      <c r="AC442" s="1">
        <f>IF(ISBLANK(education[[#This Row],[total_boys]]),SUM(education[[#This Row],[boys_0-5_reached]],education[[#This Row],[boys_6-12_reached]],education[[#This Row],[boys_13-18_reached]]),education[[#This Row],[total_boys]])</f>
        <v>0</v>
      </c>
      <c r="AD442" s="1">
        <f>IF(ISBLANK(education[[#This Row],[total_girls]]),SUM(education[[#This Row],[girls_0-5_reached]],education[[#This Row],[girls_6-12_reached]],education[[#This Row],[girls_13-18_reached]]),education[[#This Row],[total_girls]])</f>
        <v>0</v>
      </c>
      <c r="AE442" s="1">
        <f>IF(ISBLANK(education[[#This Row],[total_children]]),SUM(education[[#This Row],[calc_boys]],education[[#This Row],[calc_girls]]),education[[#This Row],[total_children]])</f>
        <v>0</v>
      </c>
      <c r="AF442" s="1">
        <f>IF(ISBLANK(education[[#This Row],[total_pwd]]),SUM(education[[#This Row],[total_pwd_men]],education[[#This Row],[total_pwd_women]]),education[[#This Row],[total_pwd]])</f>
        <v>0</v>
      </c>
      <c r="AG442" s="1">
        <f>IF(ISBLANK(education[[#This Row],[total_adults]]),SUM(education[[#This Row],[total_men]],education[[#This Row],[total_women]]),education[[#This Row],[total_adults]])</f>
        <v>0</v>
      </c>
      <c r="AH442" s="1">
        <f>IF(ISBLANK(education[[#This Row],[total_beneficiaries_reached]]),SUM(education[[#This Row],[calc_children]],education[[#This Row],[calc_adults]]),education[[#This Row],[total_beneficiaries_reached]])</f>
        <v>0</v>
      </c>
      <c r="AI442" s="49" t="str">
        <f ca="1">IF(B442="","",OFFSET(table_admin1[[#Headers],[ADM1_PT]],MATCH(B442,admin1,0),1))</f>
        <v/>
      </c>
      <c r="AJ442" s="49" t="str">
        <f t="shared" ca="1" si="14"/>
        <v/>
      </c>
      <c r="AK442" s="49" t="str">
        <f t="shared" ca="1" si="15"/>
        <v/>
      </c>
    </row>
    <row r="443" spans="29:37" x14ac:dyDescent="0.2">
      <c r="AC443" s="1">
        <f>IF(ISBLANK(education[[#This Row],[total_boys]]),SUM(education[[#This Row],[boys_0-5_reached]],education[[#This Row],[boys_6-12_reached]],education[[#This Row],[boys_13-18_reached]]),education[[#This Row],[total_boys]])</f>
        <v>0</v>
      </c>
      <c r="AD443" s="1">
        <f>IF(ISBLANK(education[[#This Row],[total_girls]]),SUM(education[[#This Row],[girls_0-5_reached]],education[[#This Row],[girls_6-12_reached]],education[[#This Row],[girls_13-18_reached]]),education[[#This Row],[total_girls]])</f>
        <v>0</v>
      </c>
      <c r="AE443" s="1">
        <f>IF(ISBLANK(education[[#This Row],[total_children]]),SUM(education[[#This Row],[calc_boys]],education[[#This Row],[calc_girls]]),education[[#This Row],[total_children]])</f>
        <v>0</v>
      </c>
      <c r="AF443" s="1">
        <f>IF(ISBLANK(education[[#This Row],[total_pwd]]),SUM(education[[#This Row],[total_pwd_men]],education[[#This Row],[total_pwd_women]]),education[[#This Row],[total_pwd]])</f>
        <v>0</v>
      </c>
      <c r="AG443" s="1">
        <f>IF(ISBLANK(education[[#This Row],[total_adults]]),SUM(education[[#This Row],[total_men]],education[[#This Row],[total_women]]),education[[#This Row],[total_adults]])</f>
        <v>0</v>
      </c>
      <c r="AH443" s="1">
        <f>IF(ISBLANK(education[[#This Row],[total_beneficiaries_reached]]),SUM(education[[#This Row],[calc_children]],education[[#This Row],[calc_adults]]),education[[#This Row],[total_beneficiaries_reached]])</f>
        <v>0</v>
      </c>
      <c r="AI443" s="49" t="str">
        <f ca="1">IF(B443="","",OFFSET(table_admin1[[#Headers],[ADM1_PT]],MATCH(B443,admin1,0),1))</f>
        <v/>
      </c>
      <c r="AJ443" s="49" t="str">
        <f t="shared" ca="1" si="14"/>
        <v/>
      </c>
      <c r="AK443" s="49" t="str">
        <f t="shared" ca="1" si="15"/>
        <v/>
      </c>
    </row>
    <row r="444" spans="29:37" x14ac:dyDescent="0.2">
      <c r="AC444" s="1">
        <f>IF(ISBLANK(education[[#This Row],[total_boys]]),SUM(education[[#This Row],[boys_0-5_reached]],education[[#This Row],[boys_6-12_reached]],education[[#This Row],[boys_13-18_reached]]),education[[#This Row],[total_boys]])</f>
        <v>0</v>
      </c>
      <c r="AD444" s="1">
        <f>IF(ISBLANK(education[[#This Row],[total_girls]]),SUM(education[[#This Row],[girls_0-5_reached]],education[[#This Row],[girls_6-12_reached]],education[[#This Row],[girls_13-18_reached]]),education[[#This Row],[total_girls]])</f>
        <v>0</v>
      </c>
      <c r="AE444" s="1">
        <f>IF(ISBLANK(education[[#This Row],[total_children]]),SUM(education[[#This Row],[calc_boys]],education[[#This Row],[calc_girls]]),education[[#This Row],[total_children]])</f>
        <v>0</v>
      </c>
      <c r="AF444" s="1">
        <f>IF(ISBLANK(education[[#This Row],[total_pwd]]),SUM(education[[#This Row],[total_pwd_men]],education[[#This Row],[total_pwd_women]]),education[[#This Row],[total_pwd]])</f>
        <v>0</v>
      </c>
      <c r="AG444" s="1">
        <f>IF(ISBLANK(education[[#This Row],[total_adults]]),SUM(education[[#This Row],[total_men]],education[[#This Row],[total_women]]),education[[#This Row],[total_adults]])</f>
        <v>0</v>
      </c>
      <c r="AH444" s="1">
        <f>IF(ISBLANK(education[[#This Row],[total_beneficiaries_reached]]),SUM(education[[#This Row],[calc_children]],education[[#This Row],[calc_adults]]),education[[#This Row],[total_beneficiaries_reached]])</f>
        <v>0</v>
      </c>
      <c r="AI444" s="49" t="str">
        <f ca="1">IF(B444="","",OFFSET(table_admin1[[#Headers],[ADM1_PT]],MATCH(B444,admin1,0),1))</f>
        <v/>
      </c>
      <c r="AJ444" s="49" t="str">
        <f t="shared" ca="1" si="14"/>
        <v/>
      </c>
      <c r="AK444" s="49" t="str">
        <f t="shared" ca="1" si="15"/>
        <v/>
      </c>
    </row>
    <row r="445" spans="29:37" x14ac:dyDescent="0.2">
      <c r="AC445" s="1">
        <f>IF(ISBLANK(education[[#This Row],[total_boys]]),SUM(education[[#This Row],[boys_0-5_reached]],education[[#This Row],[boys_6-12_reached]],education[[#This Row],[boys_13-18_reached]]),education[[#This Row],[total_boys]])</f>
        <v>0</v>
      </c>
      <c r="AD445" s="1">
        <f>IF(ISBLANK(education[[#This Row],[total_girls]]),SUM(education[[#This Row],[girls_0-5_reached]],education[[#This Row],[girls_6-12_reached]],education[[#This Row],[girls_13-18_reached]]),education[[#This Row],[total_girls]])</f>
        <v>0</v>
      </c>
      <c r="AE445" s="1">
        <f>IF(ISBLANK(education[[#This Row],[total_children]]),SUM(education[[#This Row],[calc_boys]],education[[#This Row],[calc_girls]]),education[[#This Row],[total_children]])</f>
        <v>0</v>
      </c>
      <c r="AF445" s="1">
        <f>IF(ISBLANK(education[[#This Row],[total_pwd]]),SUM(education[[#This Row],[total_pwd_men]],education[[#This Row],[total_pwd_women]]),education[[#This Row],[total_pwd]])</f>
        <v>0</v>
      </c>
      <c r="AG445" s="1">
        <f>IF(ISBLANK(education[[#This Row],[total_adults]]),SUM(education[[#This Row],[total_men]],education[[#This Row],[total_women]]),education[[#This Row],[total_adults]])</f>
        <v>0</v>
      </c>
      <c r="AH445" s="1">
        <f>IF(ISBLANK(education[[#This Row],[total_beneficiaries_reached]]),SUM(education[[#This Row],[calc_children]],education[[#This Row],[calc_adults]]),education[[#This Row],[total_beneficiaries_reached]])</f>
        <v>0</v>
      </c>
      <c r="AI445" s="49" t="str">
        <f ca="1">IF(B445="","",OFFSET(table_admin1[[#Headers],[ADM1_PT]],MATCH(B445,admin1,0),1))</f>
        <v/>
      </c>
      <c r="AJ445" s="49" t="str">
        <f t="shared" ca="1" si="14"/>
        <v/>
      </c>
      <c r="AK445" s="49" t="str">
        <f t="shared" ca="1" si="15"/>
        <v/>
      </c>
    </row>
    <row r="446" spans="29:37" x14ac:dyDescent="0.2">
      <c r="AC446" s="1">
        <f>IF(ISBLANK(education[[#This Row],[total_boys]]),SUM(education[[#This Row],[boys_0-5_reached]],education[[#This Row],[boys_6-12_reached]],education[[#This Row],[boys_13-18_reached]]),education[[#This Row],[total_boys]])</f>
        <v>0</v>
      </c>
      <c r="AD446" s="1">
        <f>IF(ISBLANK(education[[#This Row],[total_girls]]),SUM(education[[#This Row],[girls_0-5_reached]],education[[#This Row],[girls_6-12_reached]],education[[#This Row],[girls_13-18_reached]]),education[[#This Row],[total_girls]])</f>
        <v>0</v>
      </c>
      <c r="AE446" s="1">
        <f>IF(ISBLANK(education[[#This Row],[total_children]]),SUM(education[[#This Row],[calc_boys]],education[[#This Row],[calc_girls]]),education[[#This Row],[total_children]])</f>
        <v>0</v>
      </c>
      <c r="AF446" s="1">
        <f>IF(ISBLANK(education[[#This Row],[total_pwd]]),SUM(education[[#This Row],[total_pwd_men]],education[[#This Row],[total_pwd_women]]),education[[#This Row],[total_pwd]])</f>
        <v>0</v>
      </c>
      <c r="AG446" s="1">
        <f>IF(ISBLANK(education[[#This Row],[total_adults]]),SUM(education[[#This Row],[total_men]],education[[#This Row],[total_women]]),education[[#This Row],[total_adults]])</f>
        <v>0</v>
      </c>
      <c r="AH446" s="1">
        <f>IF(ISBLANK(education[[#This Row],[total_beneficiaries_reached]]),SUM(education[[#This Row],[calc_children]],education[[#This Row],[calc_adults]]),education[[#This Row],[total_beneficiaries_reached]])</f>
        <v>0</v>
      </c>
      <c r="AI446" s="49" t="str">
        <f ca="1">IF(B446="","",OFFSET(table_admin1[[#Headers],[ADM1_PT]],MATCH(B446,admin1,0),1))</f>
        <v/>
      </c>
      <c r="AJ446" s="49" t="str">
        <f t="shared" ca="1" si="14"/>
        <v/>
      </c>
      <c r="AK446" s="49" t="str">
        <f t="shared" ca="1" si="15"/>
        <v/>
      </c>
    </row>
    <row r="447" spans="29:37" x14ac:dyDescent="0.2">
      <c r="AC447" s="1">
        <f>IF(ISBLANK(education[[#This Row],[total_boys]]),SUM(education[[#This Row],[boys_0-5_reached]],education[[#This Row],[boys_6-12_reached]],education[[#This Row],[boys_13-18_reached]]),education[[#This Row],[total_boys]])</f>
        <v>0</v>
      </c>
      <c r="AD447" s="1">
        <f>IF(ISBLANK(education[[#This Row],[total_girls]]),SUM(education[[#This Row],[girls_0-5_reached]],education[[#This Row],[girls_6-12_reached]],education[[#This Row],[girls_13-18_reached]]),education[[#This Row],[total_girls]])</f>
        <v>0</v>
      </c>
      <c r="AE447" s="1">
        <f>IF(ISBLANK(education[[#This Row],[total_children]]),SUM(education[[#This Row],[calc_boys]],education[[#This Row],[calc_girls]]),education[[#This Row],[total_children]])</f>
        <v>0</v>
      </c>
      <c r="AF447" s="1">
        <f>IF(ISBLANK(education[[#This Row],[total_pwd]]),SUM(education[[#This Row],[total_pwd_men]],education[[#This Row],[total_pwd_women]]),education[[#This Row],[total_pwd]])</f>
        <v>0</v>
      </c>
      <c r="AG447" s="1">
        <f>IF(ISBLANK(education[[#This Row],[total_adults]]),SUM(education[[#This Row],[total_men]],education[[#This Row],[total_women]]),education[[#This Row],[total_adults]])</f>
        <v>0</v>
      </c>
      <c r="AH447" s="1">
        <f>IF(ISBLANK(education[[#This Row],[total_beneficiaries_reached]]),SUM(education[[#This Row],[calc_children]],education[[#This Row],[calc_adults]]),education[[#This Row],[total_beneficiaries_reached]])</f>
        <v>0</v>
      </c>
      <c r="AI447" s="49" t="str">
        <f ca="1">IF(B447="","",OFFSET(table_admin1[[#Headers],[ADM1_PT]],MATCH(B447,admin1,0),1))</f>
        <v/>
      </c>
      <c r="AJ447" s="49" t="str">
        <f t="shared" ca="1" si="14"/>
        <v/>
      </c>
      <c r="AK447" s="49" t="str">
        <f t="shared" ca="1" si="15"/>
        <v/>
      </c>
    </row>
    <row r="448" spans="29:37" x14ac:dyDescent="0.2">
      <c r="AC448" s="1">
        <f>IF(ISBLANK(education[[#This Row],[total_boys]]),SUM(education[[#This Row],[boys_0-5_reached]],education[[#This Row],[boys_6-12_reached]],education[[#This Row],[boys_13-18_reached]]),education[[#This Row],[total_boys]])</f>
        <v>0</v>
      </c>
      <c r="AD448" s="1">
        <f>IF(ISBLANK(education[[#This Row],[total_girls]]),SUM(education[[#This Row],[girls_0-5_reached]],education[[#This Row],[girls_6-12_reached]],education[[#This Row],[girls_13-18_reached]]),education[[#This Row],[total_girls]])</f>
        <v>0</v>
      </c>
      <c r="AE448" s="1">
        <f>IF(ISBLANK(education[[#This Row],[total_children]]),SUM(education[[#This Row],[calc_boys]],education[[#This Row],[calc_girls]]),education[[#This Row],[total_children]])</f>
        <v>0</v>
      </c>
      <c r="AF448" s="1">
        <f>IF(ISBLANK(education[[#This Row],[total_pwd]]),SUM(education[[#This Row],[total_pwd_men]],education[[#This Row],[total_pwd_women]]),education[[#This Row],[total_pwd]])</f>
        <v>0</v>
      </c>
      <c r="AG448" s="1">
        <f>IF(ISBLANK(education[[#This Row],[total_adults]]),SUM(education[[#This Row],[total_men]],education[[#This Row],[total_women]]),education[[#This Row],[total_adults]])</f>
        <v>0</v>
      </c>
      <c r="AH448" s="1">
        <f>IF(ISBLANK(education[[#This Row],[total_beneficiaries_reached]]),SUM(education[[#This Row],[calc_children]],education[[#This Row],[calc_adults]]),education[[#This Row],[total_beneficiaries_reached]])</f>
        <v>0</v>
      </c>
      <c r="AI448" s="49" t="str">
        <f ca="1">IF(B448="","",OFFSET(table_admin1[[#Headers],[ADM1_PT]],MATCH(B448,admin1,0),1))</f>
        <v/>
      </c>
      <c r="AJ448" s="49" t="str">
        <f t="shared" ca="1" si="14"/>
        <v/>
      </c>
      <c r="AK448" s="49" t="str">
        <f t="shared" ca="1" si="15"/>
        <v/>
      </c>
    </row>
    <row r="449" spans="29:37" x14ac:dyDescent="0.2">
      <c r="AC449" s="1">
        <f>IF(ISBLANK(education[[#This Row],[total_boys]]),SUM(education[[#This Row],[boys_0-5_reached]],education[[#This Row],[boys_6-12_reached]],education[[#This Row],[boys_13-18_reached]]),education[[#This Row],[total_boys]])</f>
        <v>0</v>
      </c>
      <c r="AD449" s="1">
        <f>IF(ISBLANK(education[[#This Row],[total_girls]]),SUM(education[[#This Row],[girls_0-5_reached]],education[[#This Row],[girls_6-12_reached]],education[[#This Row],[girls_13-18_reached]]),education[[#This Row],[total_girls]])</f>
        <v>0</v>
      </c>
      <c r="AE449" s="1">
        <f>IF(ISBLANK(education[[#This Row],[total_children]]),SUM(education[[#This Row],[calc_boys]],education[[#This Row],[calc_girls]]),education[[#This Row],[total_children]])</f>
        <v>0</v>
      </c>
      <c r="AF449" s="1">
        <f>IF(ISBLANK(education[[#This Row],[total_pwd]]),SUM(education[[#This Row],[total_pwd_men]],education[[#This Row],[total_pwd_women]]),education[[#This Row],[total_pwd]])</f>
        <v>0</v>
      </c>
      <c r="AG449" s="1">
        <f>IF(ISBLANK(education[[#This Row],[total_adults]]),SUM(education[[#This Row],[total_men]],education[[#This Row],[total_women]]),education[[#This Row],[total_adults]])</f>
        <v>0</v>
      </c>
      <c r="AH449" s="1">
        <f>IF(ISBLANK(education[[#This Row],[total_beneficiaries_reached]]),SUM(education[[#This Row],[calc_children]],education[[#This Row],[calc_adults]]),education[[#This Row],[total_beneficiaries_reached]])</f>
        <v>0</v>
      </c>
      <c r="AI449" s="49" t="str">
        <f ca="1">IF(B449="","",OFFSET(table_admin1[[#Headers],[ADM1_PT]],MATCH(B449,admin1,0),1))</f>
        <v/>
      </c>
      <c r="AJ449" s="49" t="str">
        <f t="shared" ca="1" si="14"/>
        <v/>
      </c>
      <c r="AK449" s="49" t="str">
        <f t="shared" ca="1" si="15"/>
        <v/>
      </c>
    </row>
    <row r="450" spans="29:37" x14ac:dyDescent="0.2">
      <c r="AC450" s="1">
        <f>IF(ISBLANK(education[[#This Row],[total_boys]]),SUM(education[[#This Row],[boys_0-5_reached]],education[[#This Row],[boys_6-12_reached]],education[[#This Row],[boys_13-18_reached]]),education[[#This Row],[total_boys]])</f>
        <v>0</v>
      </c>
      <c r="AD450" s="1">
        <f>IF(ISBLANK(education[[#This Row],[total_girls]]),SUM(education[[#This Row],[girls_0-5_reached]],education[[#This Row],[girls_6-12_reached]],education[[#This Row],[girls_13-18_reached]]),education[[#This Row],[total_girls]])</f>
        <v>0</v>
      </c>
      <c r="AE450" s="1">
        <f>IF(ISBLANK(education[[#This Row],[total_children]]),SUM(education[[#This Row],[calc_boys]],education[[#This Row],[calc_girls]]),education[[#This Row],[total_children]])</f>
        <v>0</v>
      </c>
      <c r="AF450" s="1">
        <f>IF(ISBLANK(education[[#This Row],[total_pwd]]),SUM(education[[#This Row],[total_pwd_men]],education[[#This Row],[total_pwd_women]]),education[[#This Row],[total_pwd]])</f>
        <v>0</v>
      </c>
      <c r="AG450" s="1">
        <f>IF(ISBLANK(education[[#This Row],[total_adults]]),SUM(education[[#This Row],[total_men]],education[[#This Row],[total_women]]),education[[#This Row],[total_adults]])</f>
        <v>0</v>
      </c>
      <c r="AH450" s="1">
        <f>IF(ISBLANK(education[[#This Row],[total_beneficiaries_reached]]),SUM(education[[#This Row],[calc_children]],education[[#This Row],[calc_adults]]),education[[#This Row],[total_beneficiaries_reached]])</f>
        <v>0</v>
      </c>
      <c r="AI450" s="49" t="str">
        <f ca="1">IF(B450="","",OFFSET(table_admin1[[#Headers],[ADM1_PT]],MATCH(B450,admin1,0),1))</f>
        <v/>
      </c>
      <c r="AJ450" s="49" t="str">
        <f t="shared" ca="1" si="14"/>
        <v/>
      </c>
      <c r="AK450" s="49" t="str">
        <f t="shared" ca="1" si="15"/>
        <v/>
      </c>
    </row>
    <row r="451" spans="29:37" x14ac:dyDescent="0.2">
      <c r="AC451" s="1">
        <f>IF(ISBLANK(education[[#This Row],[total_boys]]),SUM(education[[#This Row],[boys_0-5_reached]],education[[#This Row],[boys_6-12_reached]],education[[#This Row],[boys_13-18_reached]]),education[[#This Row],[total_boys]])</f>
        <v>0</v>
      </c>
      <c r="AD451" s="1">
        <f>IF(ISBLANK(education[[#This Row],[total_girls]]),SUM(education[[#This Row],[girls_0-5_reached]],education[[#This Row],[girls_6-12_reached]],education[[#This Row],[girls_13-18_reached]]),education[[#This Row],[total_girls]])</f>
        <v>0</v>
      </c>
      <c r="AE451" s="1">
        <f>IF(ISBLANK(education[[#This Row],[total_children]]),SUM(education[[#This Row],[calc_boys]],education[[#This Row],[calc_girls]]),education[[#This Row],[total_children]])</f>
        <v>0</v>
      </c>
      <c r="AF451" s="1">
        <f>IF(ISBLANK(education[[#This Row],[total_pwd]]),SUM(education[[#This Row],[total_pwd_men]],education[[#This Row],[total_pwd_women]]),education[[#This Row],[total_pwd]])</f>
        <v>0</v>
      </c>
      <c r="AG451" s="1">
        <f>IF(ISBLANK(education[[#This Row],[total_adults]]),SUM(education[[#This Row],[total_men]],education[[#This Row],[total_women]]),education[[#This Row],[total_adults]])</f>
        <v>0</v>
      </c>
      <c r="AH451" s="1">
        <f>IF(ISBLANK(education[[#This Row],[total_beneficiaries_reached]]),SUM(education[[#This Row],[calc_children]],education[[#This Row],[calc_adults]]),education[[#This Row],[total_beneficiaries_reached]])</f>
        <v>0</v>
      </c>
      <c r="AI451" s="49" t="str">
        <f ca="1">IF(B451="","",OFFSET(table_admin1[[#Headers],[ADM1_PT]],MATCH(B451,admin1,0),1))</f>
        <v/>
      </c>
      <c r="AJ451" s="49" t="str">
        <f t="shared" ca="1" si="14"/>
        <v/>
      </c>
      <c r="AK451" s="49" t="str">
        <f t="shared" ca="1" si="15"/>
        <v/>
      </c>
    </row>
    <row r="452" spans="29:37" x14ac:dyDescent="0.2">
      <c r="AC452" s="1">
        <f>IF(ISBLANK(education[[#This Row],[total_boys]]),SUM(education[[#This Row],[boys_0-5_reached]],education[[#This Row],[boys_6-12_reached]],education[[#This Row],[boys_13-18_reached]]),education[[#This Row],[total_boys]])</f>
        <v>0</v>
      </c>
      <c r="AD452" s="1">
        <f>IF(ISBLANK(education[[#This Row],[total_girls]]),SUM(education[[#This Row],[girls_0-5_reached]],education[[#This Row],[girls_6-12_reached]],education[[#This Row],[girls_13-18_reached]]),education[[#This Row],[total_girls]])</f>
        <v>0</v>
      </c>
      <c r="AE452" s="1">
        <f>IF(ISBLANK(education[[#This Row],[total_children]]),SUM(education[[#This Row],[calc_boys]],education[[#This Row],[calc_girls]]),education[[#This Row],[total_children]])</f>
        <v>0</v>
      </c>
      <c r="AF452" s="1">
        <f>IF(ISBLANK(education[[#This Row],[total_pwd]]),SUM(education[[#This Row],[total_pwd_men]],education[[#This Row],[total_pwd_women]]),education[[#This Row],[total_pwd]])</f>
        <v>0</v>
      </c>
      <c r="AG452" s="1">
        <f>IF(ISBLANK(education[[#This Row],[total_adults]]),SUM(education[[#This Row],[total_men]],education[[#This Row],[total_women]]),education[[#This Row],[total_adults]])</f>
        <v>0</v>
      </c>
      <c r="AH452" s="1">
        <f>IF(ISBLANK(education[[#This Row],[total_beneficiaries_reached]]),SUM(education[[#This Row],[calc_children]],education[[#This Row],[calc_adults]]),education[[#This Row],[total_beneficiaries_reached]])</f>
        <v>0</v>
      </c>
      <c r="AI452" s="49" t="str">
        <f ca="1">IF(B452="","",OFFSET(table_admin1[[#Headers],[ADM1_PT]],MATCH(B452,admin1,0),1))</f>
        <v/>
      </c>
      <c r="AJ452" s="49" t="str">
        <f t="shared" ca="1" si="14"/>
        <v/>
      </c>
      <c r="AK452" s="49" t="str">
        <f t="shared" ca="1" si="15"/>
        <v/>
      </c>
    </row>
    <row r="453" spans="29:37" x14ac:dyDescent="0.2">
      <c r="AC453" s="1">
        <f>IF(ISBLANK(education[[#This Row],[total_boys]]),SUM(education[[#This Row],[boys_0-5_reached]],education[[#This Row],[boys_6-12_reached]],education[[#This Row],[boys_13-18_reached]]),education[[#This Row],[total_boys]])</f>
        <v>0</v>
      </c>
      <c r="AD453" s="1">
        <f>IF(ISBLANK(education[[#This Row],[total_girls]]),SUM(education[[#This Row],[girls_0-5_reached]],education[[#This Row],[girls_6-12_reached]],education[[#This Row],[girls_13-18_reached]]),education[[#This Row],[total_girls]])</f>
        <v>0</v>
      </c>
      <c r="AE453" s="1">
        <f>IF(ISBLANK(education[[#This Row],[total_children]]),SUM(education[[#This Row],[calc_boys]],education[[#This Row],[calc_girls]]),education[[#This Row],[total_children]])</f>
        <v>0</v>
      </c>
      <c r="AF453" s="1">
        <f>IF(ISBLANK(education[[#This Row],[total_pwd]]),SUM(education[[#This Row],[total_pwd_men]],education[[#This Row],[total_pwd_women]]),education[[#This Row],[total_pwd]])</f>
        <v>0</v>
      </c>
      <c r="AG453" s="1">
        <f>IF(ISBLANK(education[[#This Row],[total_adults]]),SUM(education[[#This Row],[total_men]],education[[#This Row],[total_women]]),education[[#This Row],[total_adults]])</f>
        <v>0</v>
      </c>
      <c r="AH453" s="1">
        <f>IF(ISBLANK(education[[#This Row],[total_beneficiaries_reached]]),SUM(education[[#This Row],[calc_children]],education[[#This Row],[calc_adults]]),education[[#This Row],[total_beneficiaries_reached]])</f>
        <v>0</v>
      </c>
      <c r="AI453" s="49" t="str">
        <f ca="1">IF(B453="","",OFFSET(table_admin1[[#Headers],[ADM1_PT]],MATCH(B453,admin1,0),1))</f>
        <v/>
      </c>
      <c r="AJ453" s="49" t="str">
        <f t="shared" ca="1" si="14"/>
        <v/>
      </c>
      <c r="AK453" s="49" t="str">
        <f t="shared" ca="1" si="15"/>
        <v/>
      </c>
    </row>
    <row r="454" spans="29:37" x14ac:dyDescent="0.2">
      <c r="AC454" s="1">
        <f>IF(ISBLANK(education[[#This Row],[total_boys]]),SUM(education[[#This Row],[boys_0-5_reached]],education[[#This Row],[boys_6-12_reached]],education[[#This Row],[boys_13-18_reached]]),education[[#This Row],[total_boys]])</f>
        <v>0</v>
      </c>
      <c r="AD454" s="1">
        <f>IF(ISBLANK(education[[#This Row],[total_girls]]),SUM(education[[#This Row],[girls_0-5_reached]],education[[#This Row],[girls_6-12_reached]],education[[#This Row],[girls_13-18_reached]]),education[[#This Row],[total_girls]])</f>
        <v>0</v>
      </c>
      <c r="AE454" s="1">
        <f>IF(ISBLANK(education[[#This Row],[total_children]]),SUM(education[[#This Row],[calc_boys]],education[[#This Row],[calc_girls]]),education[[#This Row],[total_children]])</f>
        <v>0</v>
      </c>
      <c r="AF454" s="1">
        <f>IF(ISBLANK(education[[#This Row],[total_pwd]]),SUM(education[[#This Row],[total_pwd_men]],education[[#This Row],[total_pwd_women]]),education[[#This Row],[total_pwd]])</f>
        <v>0</v>
      </c>
      <c r="AG454" s="1">
        <f>IF(ISBLANK(education[[#This Row],[total_adults]]),SUM(education[[#This Row],[total_men]],education[[#This Row],[total_women]]),education[[#This Row],[total_adults]])</f>
        <v>0</v>
      </c>
      <c r="AH454" s="1">
        <f>IF(ISBLANK(education[[#This Row],[total_beneficiaries_reached]]),SUM(education[[#This Row],[calc_children]],education[[#This Row],[calc_adults]]),education[[#This Row],[total_beneficiaries_reached]])</f>
        <v>0</v>
      </c>
      <c r="AI454" s="49" t="str">
        <f ca="1">IF(B454="","",OFFSET(table_admin1[[#Headers],[ADM1_PT]],MATCH(B454,admin1,0),1))</f>
        <v/>
      </c>
      <c r="AJ454" s="49" t="str">
        <f t="shared" ca="1" si="14"/>
        <v/>
      </c>
      <c r="AK454" s="49" t="str">
        <f t="shared" ca="1" si="15"/>
        <v/>
      </c>
    </row>
    <row r="455" spans="29:37" x14ac:dyDescent="0.2">
      <c r="AC455" s="1">
        <f>IF(ISBLANK(education[[#This Row],[total_boys]]),SUM(education[[#This Row],[boys_0-5_reached]],education[[#This Row],[boys_6-12_reached]],education[[#This Row],[boys_13-18_reached]]),education[[#This Row],[total_boys]])</f>
        <v>0</v>
      </c>
      <c r="AD455" s="1">
        <f>IF(ISBLANK(education[[#This Row],[total_girls]]),SUM(education[[#This Row],[girls_0-5_reached]],education[[#This Row],[girls_6-12_reached]],education[[#This Row],[girls_13-18_reached]]),education[[#This Row],[total_girls]])</f>
        <v>0</v>
      </c>
      <c r="AE455" s="1">
        <f>IF(ISBLANK(education[[#This Row],[total_children]]),SUM(education[[#This Row],[calc_boys]],education[[#This Row],[calc_girls]]),education[[#This Row],[total_children]])</f>
        <v>0</v>
      </c>
      <c r="AF455" s="1">
        <f>IF(ISBLANK(education[[#This Row],[total_pwd]]),SUM(education[[#This Row],[total_pwd_men]],education[[#This Row],[total_pwd_women]]),education[[#This Row],[total_pwd]])</f>
        <v>0</v>
      </c>
      <c r="AG455" s="1">
        <f>IF(ISBLANK(education[[#This Row],[total_adults]]),SUM(education[[#This Row],[total_men]],education[[#This Row],[total_women]]),education[[#This Row],[total_adults]])</f>
        <v>0</v>
      </c>
      <c r="AH455" s="1">
        <f>IF(ISBLANK(education[[#This Row],[total_beneficiaries_reached]]),SUM(education[[#This Row],[calc_children]],education[[#This Row],[calc_adults]]),education[[#This Row],[total_beneficiaries_reached]])</f>
        <v>0</v>
      </c>
      <c r="AI455" s="49" t="str">
        <f ca="1">IF(B455="","",OFFSET(table_admin1[[#Headers],[ADM1_PT]],MATCH(B455,admin1,0),1))</f>
        <v/>
      </c>
      <c r="AJ455" s="49" t="str">
        <f t="shared" ref="AJ455:AJ518" ca="1" si="16">IF(C455="","",INDEX(admin2_pcode,MATCH(C455,OFFSET(admin2_start,MATCH(AI455,admin1_linked_pcode,0),0,COUNTIF(admin1_linked_pcode,AI455)),0)+MATCH(AI455,admin1_linked_pcode,0)-1))</f>
        <v/>
      </c>
      <c r="AK455" s="49" t="str">
        <f t="shared" ref="AK455:AK518" ca="1" si="17">IF(D455="","",INDEX(admin3_pcode,MATCH(D455,OFFSET(admin3_start,MATCH(AJ455,admin2_linked_pcode,0),0,COUNTIF(admin2_linked_pcode,AJ455)),0)+MATCH(AJ455,admin2_linked_pcode,0)-1))</f>
        <v/>
      </c>
    </row>
    <row r="456" spans="29:37" x14ac:dyDescent="0.2">
      <c r="AC456" s="1">
        <f>IF(ISBLANK(education[[#This Row],[total_boys]]),SUM(education[[#This Row],[boys_0-5_reached]],education[[#This Row],[boys_6-12_reached]],education[[#This Row],[boys_13-18_reached]]),education[[#This Row],[total_boys]])</f>
        <v>0</v>
      </c>
      <c r="AD456" s="1">
        <f>IF(ISBLANK(education[[#This Row],[total_girls]]),SUM(education[[#This Row],[girls_0-5_reached]],education[[#This Row],[girls_6-12_reached]],education[[#This Row],[girls_13-18_reached]]),education[[#This Row],[total_girls]])</f>
        <v>0</v>
      </c>
      <c r="AE456" s="1">
        <f>IF(ISBLANK(education[[#This Row],[total_children]]),SUM(education[[#This Row],[calc_boys]],education[[#This Row],[calc_girls]]),education[[#This Row],[total_children]])</f>
        <v>0</v>
      </c>
      <c r="AF456" s="1">
        <f>IF(ISBLANK(education[[#This Row],[total_pwd]]),SUM(education[[#This Row],[total_pwd_men]],education[[#This Row],[total_pwd_women]]),education[[#This Row],[total_pwd]])</f>
        <v>0</v>
      </c>
      <c r="AG456" s="1">
        <f>IF(ISBLANK(education[[#This Row],[total_adults]]),SUM(education[[#This Row],[total_men]],education[[#This Row],[total_women]]),education[[#This Row],[total_adults]])</f>
        <v>0</v>
      </c>
      <c r="AH456" s="1">
        <f>IF(ISBLANK(education[[#This Row],[total_beneficiaries_reached]]),SUM(education[[#This Row],[calc_children]],education[[#This Row],[calc_adults]]),education[[#This Row],[total_beneficiaries_reached]])</f>
        <v>0</v>
      </c>
      <c r="AI456" s="49" t="str">
        <f ca="1">IF(B456="","",OFFSET(table_admin1[[#Headers],[ADM1_PT]],MATCH(B456,admin1,0),1))</f>
        <v/>
      </c>
      <c r="AJ456" s="49" t="str">
        <f t="shared" ca="1" si="16"/>
        <v/>
      </c>
      <c r="AK456" s="49" t="str">
        <f t="shared" ca="1" si="17"/>
        <v/>
      </c>
    </row>
    <row r="457" spans="29:37" x14ac:dyDescent="0.2">
      <c r="AC457" s="1">
        <f>IF(ISBLANK(education[[#This Row],[total_boys]]),SUM(education[[#This Row],[boys_0-5_reached]],education[[#This Row],[boys_6-12_reached]],education[[#This Row],[boys_13-18_reached]]),education[[#This Row],[total_boys]])</f>
        <v>0</v>
      </c>
      <c r="AD457" s="1">
        <f>IF(ISBLANK(education[[#This Row],[total_girls]]),SUM(education[[#This Row],[girls_0-5_reached]],education[[#This Row],[girls_6-12_reached]],education[[#This Row],[girls_13-18_reached]]),education[[#This Row],[total_girls]])</f>
        <v>0</v>
      </c>
      <c r="AE457" s="1">
        <f>IF(ISBLANK(education[[#This Row],[total_children]]),SUM(education[[#This Row],[calc_boys]],education[[#This Row],[calc_girls]]),education[[#This Row],[total_children]])</f>
        <v>0</v>
      </c>
      <c r="AF457" s="1">
        <f>IF(ISBLANK(education[[#This Row],[total_pwd]]),SUM(education[[#This Row],[total_pwd_men]],education[[#This Row],[total_pwd_women]]),education[[#This Row],[total_pwd]])</f>
        <v>0</v>
      </c>
      <c r="AG457" s="1">
        <f>IF(ISBLANK(education[[#This Row],[total_adults]]),SUM(education[[#This Row],[total_men]],education[[#This Row],[total_women]]),education[[#This Row],[total_adults]])</f>
        <v>0</v>
      </c>
      <c r="AH457" s="1">
        <f>IF(ISBLANK(education[[#This Row],[total_beneficiaries_reached]]),SUM(education[[#This Row],[calc_children]],education[[#This Row],[calc_adults]]),education[[#This Row],[total_beneficiaries_reached]])</f>
        <v>0</v>
      </c>
      <c r="AI457" s="49" t="str">
        <f ca="1">IF(B457="","",OFFSET(table_admin1[[#Headers],[ADM1_PT]],MATCH(B457,admin1,0),1))</f>
        <v/>
      </c>
      <c r="AJ457" s="49" t="str">
        <f t="shared" ca="1" si="16"/>
        <v/>
      </c>
      <c r="AK457" s="49" t="str">
        <f t="shared" ca="1" si="17"/>
        <v/>
      </c>
    </row>
    <row r="458" spans="29:37" x14ac:dyDescent="0.2">
      <c r="AC458" s="1">
        <f>IF(ISBLANK(education[[#This Row],[total_boys]]),SUM(education[[#This Row],[boys_0-5_reached]],education[[#This Row],[boys_6-12_reached]],education[[#This Row],[boys_13-18_reached]]),education[[#This Row],[total_boys]])</f>
        <v>0</v>
      </c>
      <c r="AD458" s="1">
        <f>IF(ISBLANK(education[[#This Row],[total_girls]]),SUM(education[[#This Row],[girls_0-5_reached]],education[[#This Row],[girls_6-12_reached]],education[[#This Row],[girls_13-18_reached]]),education[[#This Row],[total_girls]])</f>
        <v>0</v>
      </c>
      <c r="AE458" s="1">
        <f>IF(ISBLANK(education[[#This Row],[total_children]]),SUM(education[[#This Row],[calc_boys]],education[[#This Row],[calc_girls]]),education[[#This Row],[total_children]])</f>
        <v>0</v>
      </c>
      <c r="AF458" s="1">
        <f>IF(ISBLANK(education[[#This Row],[total_pwd]]),SUM(education[[#This Row],[total_pwd_men]],education[[#This Row],[total_pwd_women]]),education[[#This Row],[total_pwd]])</f>
        <v>0</v>
      </c>
      <c r="AG458" s="1">
        <f>IF(ISBLANK(education[[#This Row],[total_adults]]),SUM(education[[#This Row],[total_men]],education[[#This Row],[total_women]]),education[[#This Row],[total_adults]])</f>
        <v>0</v>
      </c>
      <c r="AH458" s="1">
        <f>IF(ISBLANK(education[[#This Row],[total_beneficiaries_reached]]),SUM(education[[#This Row],[calc_children]],education[[#This Row],[calc_adults]]),education[[#This Row],[total_beneficiaries_reached]])</f>
        <v>0</v>
      </c>
      <c r="AI458" s="49" t="str">
        <f ca="1">IF(B458="","",OFFSET(table_admin1[[#Headers],[ADM1_PT]],MATCH(B458,admin1,0),1))</f>
        <v/>
      </c>
      <c r="AJ458" s="49" t="str">
        <f t="shared" ca="1" si="16"/>
        <v/>
      </c>
      <c r="AK458" s="49" t="str">
        <f t="shared" ca="1" si="17"/>
        <v/>
      </c>
    </row>
    <row r="459" spans="29:37" x14ac:dyDescent="0.2">
      <c r="AC459" s="1">
        <f>IF(ISBLANK(education[[#This Row],[total_boys]]),SUM(education[[#This Row],[boys_0-5_reached]],education[[#This Row],[boys_6-12_reached]],education[[#This Row],[boys_13-18_reached]]),education[[#This Row],[total_boys]])</f>
        <v>0</v>
      </c>
      <c r="AD459" s="1">
        <f>IF(ISBLANK(education[[#This Row],[total_girls]]),SUM(education[[#This Row],[girls_0-5_reached]],education[[#This Row],[girls_6-12_reached]],education[[#This Row],[girls_13-18_reached]]),education[[#This Row],[total_girls]])</f>
        <v>0</v>
      </c>
      <c r="AE459" s="1">
        <f>IF(ISBLANK(education[[#This Row],[total_children]]),SUM(education[[#This Row],[calc_boys]],education[[#This Row],[calc_girls]]),education[[#This Row],[total_children]])</f>
        <v>0</v>
      </c>
      <c r="AF459" s="1">
        <f>IF(ISBLANK(education[[#This Row],[total_pwd]]),SUM(education[[#This Row],[total_pwd_men]],education[[#This Row],[total_pwd_women]]),education[[#This Row],[total_pwd]])</f>
        <v>0</v>
      </c>
      <c r="AG459" s="1">
        <f>IF(ISBLANK(education[[#This Row],[total_adults]]),SUM(education[[#This Row],[total_men]],education[[#This Row],[total_women]]),education[[#This Row],[total_adults]])</f>
        <v>0</v>
      </c>
      <c r="AH459" s="1">
        <f>IF(ISBLANK(education[[#This Row],[total_beneficiaries_reached]]),SUM(education[[#This Row],[calc_children]],education[[#This Row],[calc_adults]]),education[[#This Row],[total_beneficiaries_reached]])</f>
        <v>0</v>
      </c>
      <c r="AI459" s="49" t="str">
        <f ca="1">IF(B459="","",OFFSET(table_admin1[[#Headers],[ADM1_PT]],MATCH(B459,admin1,0),1))</f>
        <v/>
      </c>
      <c r="AJ459" s="49" t="str">
        <f t="shared" ca="1" si="16"/>
        <v/>
      </c>
      <c r="AK459" s="49" t="str">
        <f t="shared" ca="1" si="17"/>
        <v/>
      </c>
    </row>
    <row r="460" spans="29:37" x14ac:dyDescent="0.2">
      <c r="AC460" s="1">
        <f>IF(ISBLANK(education[[#This Row],[total_boys]]),SUM(education[[#This Row],[boys_0-5_reached]],education[[#This Row],[boys_6-12_reached]],education[[#This Row],[boys_13-18_reached]]),education[[#This Row],[total_boys]])</f>
        <v>0</v>
      </c>
      <c r="AD460" s="1">
        <f>IF(ISBLANK(education[[#This Row],[total_girls]]),SUM(education[[#This Row],[girls_0-5_reached]],education[[#This Row],[girls_6-12_reached]],education[[#This Row],[girls_13-18_reached]]),education[[#This Row],[total_girls]])</f>
        <v>0</v>
      </c>
      <c r="AE460" s="1">
        <f>IF(ISBLANK(education[[#This Row],[total_children]]),SUM(education[[#This Row],[calc_boys]],education[[#This Row],[calc_girls]]),education[[#This Row],[total_children]])</f>
        <v>0</v>
      </c>
      <c r="AF460" s="1">
        <f>IF(ISBLANK(education[[#This Row],[total_pwd]]),SUM(education[[#This Row],[total_pwd_men]],education[[#This Row],[total_pwd_women]]),education[[#This Row],[total_pwd]])</f>
        <v>0</v>
      </c>
      <c r="AG460" s="1">
        <f>IF(ISBLANK(education[[#This Row],[total_adults]]),SUM(education[[#This Row],[total_men]],education[[#This Row],[total_women]]),education[[#This Row],[total_adults]])</f>
        <v>0</v>
      </c>
      <c r="AH460" s="1">
        <f>IF(ISBLANK(education[[#This Row],[total_beneficiaries_reached]]),SUM(education[[#This Row],[calc_children]],education[[#This Row],[calc_adults]]),education[[#This Row],[total_beneficiaries_reached]])</f>
        <v>0</v>
      </c>
      <c r="AI460" s="49" t="str">
        <f ca="1">IF(B460="","",OFFSET(table_admin1[[#Headers],[ADM1_PT]],MATCH(B460,admin1,0),1))</f>
        <v/>
      </c>
      <c r="AJ460" s="49" t="str">
        <f t="shared" ca="1" si="16"/>
        <v/>
      </c>
      <c r="AK460" s="49" t="str">
        <f t="shared" ca="1" si="17"/>
        <v/>
      </c>
    </row>
    <row r="461" spans="29:37" x14ac:dyDescent="0.2">
      <c r="AC461" s="1">
        <f>IF(ISBLANK(education[[#This Row],[total_boys]]),SUM(education[[#This Row],[boys_0-5_reached]],education[[#This Row],[boys_6-12_reached]],education[[#This Row],[boys_13-18_reached]]),education[[#This Row],[total_boys]])</f>
        <v>0</v>
      </c>
      <c r="AD461" s="1">
        <f>IF(ISBLANK(education[[#This Row],[total_girls]]),SUM(education[[#This Row],[girls_0-5_reached]],education[[#This Row],[girls_6-12_reached]],education[[#This Row],[girls_13-18_reached]]),education[[#This Row],[total_girls]])</f>
        <v>0</v>
      </c>
      <c r="AE461" s="1">
        <f>IF(ISBLANK(education[[#This Row],[total_children]]),SUM(education[[#This Row],[calc_boys]],education[[#This Row],[calc_girls]]),education[[#This Row],[total_children]])</f>
        <v>0</v>
      </c>
      <c r="AF461" s="1">
        <f>IF(ISBLANK(education[[#This Row],[total_pwd]]),SUM(education[[#This Row],[total_pwd_men]],education[[#This Row],[total_pwd_women]]),education[[#This Row],[total_pwd]])</f>
        <v>0</v>
      </c>
      <c r="AG461" s="1">
        <f>IF(ISBLANK(education[[#This Row],[total_adults]]),SUM(education[[#This Row],[total_men]],education[[#This Row],[total_women]]),education[[#This Row],[total_adults]])</f>
        <v>0</v>
      </c>
      <c r="AH461" s="1">
        <f>IF(ISBLANK(education[[#This Row],[total_beneficiaries_reached]]),SUM(education[[#This Row],[calc_children]],education[[#This Row],[calc_adults]]),education[[#This Row],[total_beneficiaries_reached]])</f>
        <v>0</v>
      </c>
      <c r="AI461" s="49" t="str">
        <f ca="1">IF(B461="","",OFFSET(table_admin1[[#Headers],[ADM1_PT]],MATCH(B461,admin1,0),1))</f>
        <v/>
      </c>
      <c r="AJ461" s="49" t="str">
        <f t="shared" ca="1" si="16"/>
        <v/>
      </c>
      <c r="AK461" s="49" t="str">
        <f t="shared" ca="1" si="17"/>
        <v/>
      </c>
    </row>
    <row r="462" spans="29:37" x14ac:dyDescent="0.2">
      <c r="AC462" s="1">
        <f>IF(ISBLANK(education[[#This Row],[total_boys]]),SUM(education[[#This Row],[boys_0-5_reached]],education[[#This Row],[boys_6-12_reached]],education[[#This Row],[boys_13-18_reached]]),education[[#This Row],[total_boys]])</f>
        <v>0</v>
      </c>
      <c r="AD462" s="1">
        <f>IF(ISBLANK(education[[#This Row],[total_girls]]),SUM(education[[#This Row],[girls_0-5_reached]],education[[#This Row],[girls_6-12_reached]],education[[#This Row],[girls_13-18_reached]]),education[[#This Row],[total_girls]])</f>
        <v>0</v>
      </c>
      <c r="AE462" s="1">
        <f>IF(ISBLANK(education[[#This Row],[total_children]]),SUM(education[[#This Row],[calc_boys]],education[[#This Row],[calc_girls]]),education[[#This Row],[total_children]])</f>
        <v>0</v>
      </c>
      <c r="AF462" s="1">
        <f>IF(ISBLANK(education[[#This Row],[total_pwd]]),SUM(education[[#This Row],[total_pwd_men]],education[[#This Row],[total_pwd_women]]),education[[#This Row],[total_pwd]])</f>
        <v>0</v>
      </c>
      <c r="AG462" s="1">
        <f>IF(ISBLANK(education[[#This Row],[total_adults]]),SUM(education[[#This Row],[total_men]],education[[#This Row],[total_women]]),education[[#This Row],[total_adults]])</f>
        <v>0</v>
      </c>
      <c r="AH462" s="1">
        <f>IF(ISBLANK(education[[#This Row],[total_beneficiaries_reached]]),SUM(education[[#This Row],[calc_children]],education[[#This Row],[calc_adults]]),education[[#This Row],[total_beneficiaries_reached]])</f>
        <v>0</v>
      </c>
      <c r="AI462" s="49" t="str">
        <f ca="1">IF(B462="","",OFFSET(table_admin1[[#Headers],[ADM1_PT]],MATCH(B462,admin1,0),1))</f>
        <v/>
      </c>
      <c r="AJ462" s="49" t="str">
        <f t="shared" ca="1" si="16"/>
        <v/>
      </c>
      <c r="AK462" s="49" t="str">
        <f t="shared" ca="1" si="17"/>
        <v/>
      </c>
    </row>
    <row r="463" spans="29:37" x14ac:dyDescent="0.2">
      <c r="AC463" s="1">
        <f>IF(ISBLANK(education[[#This Row],[total_boys]]),SUM(education[[#This Row],[boys_0-5_reached]],education[[#This Row],[boys_6-12_reached]],education[[#This Row],[boys_13-18_reached]]),education[[#This Row],[total_boys]])</f>
        <v>0</v>
      </c>
      <c r="AD463" s="1">
        <f>IF(ISBLANK(education[[#This Row],[total_girls]]),SUM(education[[#This Row],[girls_0-5_reached]],education[[#This Row],[girls_6-12_reached]],education[[#This Row],[girls_13-18_reached]]),education[[#This Row],[total_girls]])</f>
        <v>0</v>
      </c>
      <c r="AE463" s="1">
        <f>IF(ISBLANK(education[[#This Row],[total_children]]),SUM(education[[#This Row],[calc_boys]],education[[#This Row],[calc_girls]]),education[[#This Row],[total_children]])</f>
        <v>0</v>
      </c>
      <c r="AF463" s="1">
        <f>IF(ISBLANK(education[[#This Row],[total_pwd]]),SUM(education[[#This Row],[total_pwd_men]],education[[#This Row],[total_pwd_women]]),education[[#This Row],[total_pwd]])</f>
        <v>0</v>
      </c>
      <c r="AG463" s="1">
        <f>IF(ISBLANK(education[[#This Row],[total_adults]]),SUM(education[[#This Row],[total_men]],education[[#This Row],[total_women]]),education[[#This Row],[total_adults]])</f>
        <v>0</v>
      </c>
      <c r="AH463" s="1">
        <f>IF(ISBLANK(education[[#This Row],[total_beneficiaries_reached]]),SUM(education[[#This Row],[calc_children]],education[[#This Row],[calc_adults]]),education[[#This Row],[total_beneficiaries_reached]])</f>
        <v>0</v>
      </c>
      <c r="AI463" s="49" t="str">
        <f ca="1">IF(B463="","",OFFSET(table_admin1[[#Headers],[ADM1_PT]],MATCH(B463,admin1,0),1))</f>
        <v/>
      </c>
      <c r="AJ463" s="49" t="str">
        <f t="shared" ca="1" si="16"/>
        <v/>
      </c>
      <c r="AK463" s="49" t="str">
        <f t="shared" ca="1" si="17"/>
        <v/>
      </c>
    </row>
    <row r="464" spans="29:37" x14ac:dyDescent="0.2">
      <c r="AC464" s="1">
        <f>IF(ISBLANK(education[[#This Row],[total_boys]]),SUM(education[[#This Row],[boys_0-5_reached]],education[[#This Row],[boys_6-12_reached]],education[[#This Row],[boys_13-18_reached]]),education[[#This Row],[total_boys]])</f>
        <v>0</v>
      </c>
      <c r="AD464" s="1">
        <f>IF(ISBLANK(education[[#This Row],[total_girls]]),SUM(education[[#This Row],[girls_0-5_reached]],education[[#This Row],[girls_6-12_reached]],education[[#This Row],[girls_13-18_reached]]),education[[#This Row],[total_girls]])</f>
        <v>0</v>
      </c>
      <c r="AE464" s="1">
        <f>IF(ISBLANK(education[[#This Row],[total_children]]),SUM(education[[#This Row],[calc_boys]],education[[#This Row],[calc_girls]]),education[[#This Row],[total_children]])</f>
        <v>0</v>
      </c>
      <c r="AF464" s="1">
        <f>IF(ISBLANK(education[[#This Row],[total_pwd]]),SUM(education[[#This Row],[total_pwd_men]],education[[#This Row],[total_pwd_women]]),education[[#This Row],[total_pwd]])</f>
        <v>0</v>
      </c>
      <c r="AG464" s="1">
        <f>IF(ISBLANK(education[[#This Row],[total_adults]]),SUM(education[[#This Row],[total_men]],education[[#This Row],[total_women]]),education[[#This Row],[total_adults]])</f>
        <v>0</v>
      </c>
      <c r="AH464" s="1">
        <f>IF(ISBLANK(education[[#This Row],[total_beneficiaries_reached]]),SUM(education[[#This Row],[calc_children]],education[[#This Row],[calc_adults]]),education[[#This Row],[total_beneficiaries_reached]])</f>
        <v>0</v>
      </c>
      <c r="AI464" s="49" t="str">
        <f ca="1">IF(B464="","",OFFSET(table_admin1[[#Headers],[ADM1_PT]],MATCH(B464,admin1,0),1))</f>
        <v/>
      </c>
      <c r="AJ464" s="49" t="str">
        <f t="shared" ca="1" si="16"/>
        <v/>
      </c>
      <c r="AK464" s="49" t="str">
        <f t="shared" ca="1" si="17"/>
        <v/>
      </c>
    </row>
    <row r="465" spans="29:37" x14ac:dyDescent="0.2">
      <c r="AC465" s="1">
        <f>IF(ISBLANK(education[[#This Row],[total_boys]]),SUM(education[[#This Row],[boys_0-5_reached]],education[[#This Row],[boys_6-12_reached]],education[[#This Row],[boys_13-18_reached]]),education[[#This Row],[total_boys]])</f>
        <v>0</v>
      </c>
      <c r="AD465" s="1">
        <f>IF(ISBLANK(education[[#This Row],[total_girls]]),SUM(education[[#This Row],[girls_0-5_reached]],education[[#This Row],[girls_6-12_reached]],education[[#This Row],[girls_13-18_reached]]),education[[#This Row],[total_girls]])</f>
        <v>0</v>
      </c>
      <c r="AE465" s="1">
        <f>IF(ISBLANK(education[[#This Row],[total_children]]),SUM(education[[#This Row],[calc_boys]],education[[#This Row],[calc_girls]]),education[[#This Row],[total_children]])</f>
        <v>0</v>
      </c>
      <c r="AF465" s="1">
        <f>IF(ISBLANK(education[[#This Row],[total_pwd]]),SUM(education[[#This Row],[total_pwd_men]],education[[#This Row],[total_pwd_women]]),education[[#This Row],[total_pwd]])</f>
        <v>0</v>
      </c>
      <c r="AG465" s="1">
        <f>IF(ISBLANK(education[[#This Row],[total_adults]]),SUM(education[[#This Row],[total_men]],education[[#This Row],[total_women]]),education[[#This Row],[total_adults]])</f>
        <v>0</v>
      </c>
      <c r="AH465" s="1">
        <f>IF(ISBLANK(education[[#This Row],[total_beneficiaries_reached]]),SUM(education[[#This Row],[calc_children]],education[[#This Row],[calc_adults]]),education[[#This Row],[total_beneficiaries_reached]])</f>
        <v>0</v>
      </c>
      <c r="AI465" s="49" t="str">
        <f ca="1">IF(B465="","",OFFSET(table_admin1[[#Headers],[ADM1_PT]],MATCH(B465,admin1,0),1))</f>
        <v/>
      </c>
      <c r="AJ465" s="49" t="str">
        <f t="shared" ca="1" si="16"/>
        <v/>
      </c>
      <c r="AK465" s="49" t="str">
        <f t="shared" ca="1" si="17"/>
        <v/>
      </c>
    </row>
    <row r="466" spans="29:37" x14ac:dyDescent="0.2">
      <c r="AC466" s="1">
        <f>IF(ISBLANK(education[[#This Row],[total_boys]]),SUM(education[[#This Row],[boys_0-5_reached]],education[[#This Row],[boys_6-12_reached]],education[[#This Row],[boys_13-18_reached]]),education[[#This Row],[total_boys]])</f>
        <v>0</v>
      </c>
      <c r="AD466" s="1">
        <f>IF(ISBLANK(education[[#This Row],[total_girls]]),SUM(education[[#This Row],[girls_0-5_reached]],education[[#This Row],[girls_6-12_reached]],education[[#This Row],[girls_13-18_reached]]),education[[#This Row],[total_girls]])</f>
        <v>0</v>
      </c>
      <c r="AE466" s="1">
        <f>IF(ISBLANK(education[[#This Row],[total_children]]),SUM(education[[#This Row],[calc_boys]],education[[#This Row],[calc_girls]]),education[[#This Row],[total_children]])</f>
        <v>0</v>
      </c>
      <c r="AF466" s="1">
        <f>IF(ISBLANK(education[[#This Row],[total_pwd]]),SUM(education[[#This Row],[total_pwd_men]],education[[#This Row],[total_pwd_women]]),education[[#This Row],[total_pwd]])</f>
        <v>0</v>
      </c>
      <c r="AG466" s="1">
        <f>IF(ISBLANK(education[[#This Row],[total_adults]]),SUM(education[[#This Row],[total_men]],education[[#This Row],[total_women]]),education[[#This Row],[total_adults]])</f>
        <v>0</v>
      </c>
      <c r="AH466" s="1">
        <f>IF(ISBLANK(education[[#This Row],[total_beneficiaries_reached]]),SUM(education[[#This Row],[calc_children]],education[[#This Row],[calc_adults]]),education[[#This Row],[total_beneficiaries_reached]])</f>
        <v>0</v>
      </c>
      <c r="AI466" s="49" t="str">
        <f ca="1">IF(B466="","",OFFSET(table_admin1[[#Headers],[ADM1_PT]],MATCH(B466,admin1,0),1))</f>
        <v/>
      </c>
      <c r="AJ466" s="49" t="str">
        <f t="shared" ca="1" si="16"/>
        <v/>
      </c>
      <c r="AK466" s="49" t="str">
        <f t="shared" ca="1" si="17"/>
        <v/>
      </c>
    </row>
    <row r="467" spans="29:37" x14ac:dyDescent="0.2">
      <c r="AC467" s="1">
        <f>IF(ISBLANK(education[[#This Row],[total_boys]]),SUM(education[[#This Row],[boys_0-5_reached]],education[[#This Row],[boys_6-12_reached]],education[[#This Row],[boys_13-18_reached]]),education[[#This Row],[total_boys]])</f>
        <v>0</v>
      </c>
      <c r="AD467" s="1">
        <f>IF(ISBLANK(education[[#This Row],[total_girls]]),SUM(education[[#This Row],[girls_0-5_reached]],education[[#This Row],[girls_6-12_reached]],education[[#This Row],[girls_13-18_reached]]),education[[#This Row],[total_girls]])</f>
        <v>0</v>
      </c>
      <c r="AE467" s="1">
        <f>IF(ISBLANK(education[[#This Row],[total_children]]),SUM(education[[#This Row],[calc_boys]],education[[#This Row],[calc_girls]]),education[[#This Row],[total_children]])</f>
        <v>0</v>
      </c>
      <c r="AF467" s="1">
        <f>IF(ISBLANK(education[[#This Row],[total_pwd]]),SUM(education[[#This Row],[total_pwd_men]],education[[#This Row],[total_pwd_women]]),education[[#This Row],[total_pwd]])</f>
        <v>0</v>
      </c>
      <c r="AG467" s="1">
        <f>IF(ISBLANK(education[[#This Row],[total_adults]]),SUM(education[[#This Row],[total_men]],education[[#This Row],[total_women]]),education[[#This Row],[total_adults]])</f>
        <v>0</v>
      </c>
      <c r="AH467" s="1">
        <f>IF(ISBLANK(education[[#This Row],[total_beneficiaries_reached]]),SUM(education[[#This Row],[calc_children]],education[[#This Row],[calc_adults]]),education[[#This Row],[total_beneficiaries_reached]])</f>
        <v>0</v>
      </c>
      <c r="AI467" s="49" t="str">
        <f ca="1">IF(B467="","",OFFSET(table_admin1[[#Headers],[ADM1_PT]],MATCH(B467,admin1,0),1))</f>
        <v/>
      </c>
      <c r="AJ467" s="49" t="str">
        <f t="shared" ca="1" si="16"/>
        <v/>
      </c>
      <c r="AK467" s="49" t="str">
        <f t="shared" ca="1" si="17"/>
        <v/>
      </c>
    </row>
    <row r="468" spans="29:37" x14ac:dyDescent="0.2">
      <c r="AC468" s="1">
        <f>IF(ISBLANK(education[[#This Row],[total_boys]]),SUM(education[[#This Row],[boys_0-5_reached]],education[[#This Row],[boys_6-12_reached]],education[[#This Row],[boys_13-18_reached]]),education[[#This Row],[total_boys]])</f>
        <v>0</v>
      </c>
      <c r="AD468" s="1">
        <f>IF(ISBLANK(education[[#This Row],[total_girls]]),SUM(education[[#This Row],[girls_0-5_reached]],education[[#This Row],[girls_6-12_reached]],education[[#This Row],[girls_13-18_reached]]),education[[#This Row],[total_girls]])</f>
        <v>0</v>
      </c>
      <c r="AE468" s="1">
        <f>IF(ISBLANK(education[[#This Row],[total_children]]),SUM(education[[#This Row],[calc_boys]],education[[#This Row],[calc_girls]]),education[[#This Row],[total_children]])</f>
        <v>0</v>
      </c>
      <c r="AF468" s="1">
        <f>IF(ISBLANK(education[[#This Row],[total_pwd]]),SUM(education[[#This Row],[total_pwd_men]],education[[#This Row],[total_pwd_women]]),education[[#This Row],[total_pwd]])</f>
        <v>0</v>
      </c>
      <c r="AG468" s="1">
        <f>IF(ISBLANK(education[[#This Row],[total_adults]]),SUM(education[[#This Row],[total_men]],education[[#This Row],[total_women]]),education[[#This Row],[total_adults]])</f>
        <v>0</v>
      </c>
      <c r="AH468" s="1">
        <f>IF(ISBLANK(education[[#This Row],[total_beneficiaries_reached]]),SUM(education[[#This Row],[calc_children]],education[[#This Row],[calc_adults]]),education[[#This Row],[total_beneficiaries_reached]])</f>
        <v>0</v>
      </c>
      <c r="AI468" s="49" t="str">
        <f ca="1">IF(B468="","",OFFSET(table_admin1[[#Headers],[ADM1_PT]],MATCH(B468,admin1,0),1))</f>
        <v/>
      </c>
      <c r="AJ468" s="49" t="str">
        <f t="shared" ca="1" si="16"/>
        <v/>
      </c>
      <c r="AK468" s="49" t="str">
        <f t="shared" ca="1" si="17"/>
        <v/>
      </c>
    </row>
    <row r="469" spans="29:37" x14ac:dyDescent="0.2">
      <c r="AC469" s="1">
        <f>IF(ISBLANK(education[[#This Row],[total_boys]]),SUM(education[[#This Row],[boys_0-5_reached]],education[[#This Row],[boys_6-12_reached]],education[[#This Row],[boys_13-18_reached]]),education[[#This Row],[total_boys]])</f>
        <v>0</v>
      </c>
      <c r="AD469" s="1">
        <f>IF(ISBLANK(education[[#This Row],[total_girls]]),SUM(education[[#This Row],[girls_0-5_reached]],education[[#This Row],[girls_6-12_reached]],education[[#This Row],[girls_13-18_reached]]),education[[#This Row],[total_girls]])</f>
        <v>0</v>
      </c>
      <c r="AE469" s="1">
        <f>IF(ISBLANK(education[[#This Row],[total_children]]),SUM(education[[#This Row],[calc_boys]],education[[#This Row],[calc_girls]]),education[[#This Row],[total_children]])</f>
        <v>0</v>
      </c>
      <c r="AF469" s="1">
        <f>IF(ISBLANK(education[[#This Row],[total_pwd]]),SUM(education[[#This Row],[total_pwd_men]],education[[#This Row],[total_pwd_women]]),education[[#This Row],[total_pwd]])</f>
        <v>0</v>
      </c>
      <c r="AG469" s="1">
        <f>IF(ISBLANK(education[[#This Row],[total_adults]]),SUM(education[[#This Row],[total_men]],education[[#This Row],[total_women]]),education[[#This Row],[total_adults]])</f>
        <v>0</v>
      </c>
      <c r="AH469" s="1">
        <f>IF(ISBLANK(education[[#This Row],[total_beneficiaries_reached]]),SUM(education[[#This Row],[calc_children]],education[[#This Row],[calc_adults]]),education[[#This Row],[total_beneficiaries_reached]])</f>
        <v>0</v>
      </c>
      <c r="AI469" s="49" t="str">
        <f ca="1">IF(B469="","",OFFSET(table_admin1[[#Headers],[ADM1_PT]],MATCH(B469,admin1,0),1))</f>
        <v/>
      </c>
      <c r="AJ469" s="49" t="str">
        <f t="shared" ca="1" si="16"/>
        <v/>
      </c>
      <c r="AK469" s="49" t="str">
        <f t="shared" ca="1" si="17"/>
        <v/>
      </c>
    </row>
    <row r="470" spans="29:37" x14ac:dyDescent="0.2">
      <c r="AC470" s="1">
        <f>IF(ISBLANK(education[[#This Row],[total_boys]]),SUM(education[[#This Row],[boys_0-5_reached]],education[[#This Row],[boys_6-12_reached]],education[[#This Row],[boys_13-18_reached]]),education[[#This Row],[total_boys]])</f>
        <v>0</v>
      </c>
      <c r="AD470" s="1">
        <f>IF(ISBLANK(education[[#This Row],[total_girls]]),SUM(education[[#This Row],[girls_0-5_reached]],education[[#This Row],[girls_6-12_reached]],education[[#This Row],[girls_13-18_reached]]),education[[#This Row],[total_girls]])</f>
        <v>0</v>
      </c>
      <c r="AE470" s="1">
        <f>IF(ISBLANK(education[[#This Row],[total_children]]),SUM(education[[#This Row],[calc_boys]],education[[#This Row],[calc_girls]]),education[[#This Row],[total_children]])</f>
        <v>0</v>
      </c>
      <c r="AF470" s="1">
        <f>IF(ISBLANK(education[[#This Row],[total_pwd]]),SUM(education[[#This Row],[total_pwd_men]],education[[#This Row],[total_pwd_women]]),education[[#This Row],[total_pwd]])</f>
        <v>0</v>
      </c>
      <c r="AG470" s="1">
        <f>IF(ISBLANK(education[[#This Row],[total_adults]]),SUM(education[[#This Row],[total_men]],education[[#This Row],[total_women]]),education[[#This Row],[total_adults]])</f>
        <v>0</v>
      </c>
      <c r="AH470" s="1">
        <f>IF(ISBLANK(education[[#This Row],[total_beneficiaries_reached]]),SUM(education[[#This Row],[calc_children]],education[[#This Row],[calc_adults]]),education[[#This Row],[total_beneficiaries_reached]])</f>
        <v>0</v>
      </c>
      <c r="AI470" s="49" t="str">
        <f ca="1">IF(B470="","",OFFSET(table_admin1[[#Headers],[ADM1_PT]],MATCH(B470,admin1,0),1))</f>
        <v/>
      </c>
      <c r="AJ470" s="49" t="str">
        <f t="shared" ca="1" si="16"/>
        <v/>
      </c>
      <c r="AK470" s="49" t="str">
        <f t="shared" ca="1" si="17"/>
        <v/>
      </c>
    </row>
    <row r="471" spans="29:37" x14ac:dyDescent="0.2">
      <c r="AC471" s="1">
        <f>IF(ISBLANK(education[[#This Row],[total_boys]]),SUM(education[[#This Row],[boys_0-5_reached]],education[[#This Row],[boys_6-12_reached]],education[[#This Row],[boys_13-18_reached]]),education[[#This Row],[total_boys]])</f>
        <v>0</v>
      </c>
      <c r="AD471" s="1">
        <f>IF(ISBLANK(education[[#This Row],[total_girls]]),SUM(education[[#This Row],[girls_0-5_reached]],education[[#This Row],[girls_6-12_reached]],education[[#This Row],[girls_13-18_reached]]),education[[#This Row],[total_girls]])</f>
        <v>0</v>
      </c>
      <c r="AE471" s="1">
        <f>IF(ISBLANK(education[[#This Row],[total_children]]),SUM(education[[#This Row],[calc_boys]],education[[#This Row],[calc_girls]]),education[[#This Row],[total_children]])</f>
        <v>0</v>
      </c>
      <c r="AF471" s="1">
        <f>IF(ISBLANK(education[[#This Row],[total_pwd]]),SUM(education[[#This Row],[total_pwd_men]],education[[#This Row],[total_pwd_women]]),education[[#This Row],[total_pwd]])</f>
        <v>0</v>
      </c>
      <c r="AG471" s="1">
        <f>IF(ISBLANK(education[[#This Row],[total_adults]]),SUM(education[[#This Row],[total_men]],education[[#This Row],[total_women]]),education[[#This Row],[total_adults]])</f>
        <v>0</v>
      </c>
      <c r="AH471" s="1">
        <f>IF(ISBLANK(education[[#This Row],[total_beneficiaries_reached]]),SUM(education[[#This Row],[calc_children]],education[[#This Row],[calc_adults]]),education[[#This Row],[total_beneficiaries_reached]])</f>
        <v>0</v>
      </c>
      <c r="AI471" s="49" t="str">
        <f ca="1">IF(B471="","",OFFSET(table_admin1[[#Headers],[ADM1_PT]],MATCH(B471,admin1,0),1))</f>
        <v/>
      </c>
      <c r="AJ471" s="49" t="str">
        <f t="shared" ca="1" si="16"/>
        <v/>
      </c>
      <c r="AK471" s="49" t="str">
        <f t="shared" ca="1" si="17"/>
        <v/>
      </c>
    </row>
    <row r="472" spans="29:37" x14ac:dyDescent="0.2">
      <c r="AC472" s="1">
        <f>IF(ISBLANK(education[[#This Row],[total_boys]]),SUM(education[[#This Row],[boys_0-5_reached]],education[[#This Row],[boys_6-12_reached]],education[[#This Row],[boys_13-18_reached]]),education[[#This Row],[total_boys]])</f>
        <v>0</v>
      </c>
      <c r="AD472" s="1">
        <f>IF(ISBLANK(education[[#This Row],[total_girls]]),SUM(education[[#This Row],[girls_0-5_reached]],education[[#This Row],[girls_6-12_reached]],education[[#This Row],[girls_13-18_reached]]),education[[#This Row],[total_girls]])</f>
        <v>0</v>
      </c>
      <c r="AE472" s="1">
        <f>IF(ISBLANK(education[[#This Row],[total_children]]),SUM(education[[#This Row],[calc_boys]],education[[#This Row],[calc_girls]]),education[[#This Row],[total_children]])</f>
        <v>0</v>
      </c>
      <c r="AF472" s="1">
        <f>IF(ISBLANK(education[[#This Row],[total_pwd]]),SUM(education[[#This Row],[total_pwd_men]],education[[#This Row],[total_pwd_women]]),education[[#This Row],[total_pwd]])</f>
        <v>0</v>
      </c>
      <c r="AG472" s="1">
        <f>IF(ISBLANK(education[[#This Row],[total_adults]]),SUM(education[[#This Row],[total_men]],education[[#This Row],[total_women]]),education[[#This Row],[total_adults]])</f>
        <v>0</v>
      </c>
      <c r="AH472" s="1">
        <f>IF(ISBLANK(education[[#This Row],[total_beneficiaries_reached]]),SUM(education[[#This Row],[calc_children]],education[[#This Row],[calc_adults]]),education[[#This Row],[total_beneficiaries_reached]])</f>
        <v>0</v>
      </c>
      <c r="AI472" s="49" t="str">
        <f ca="1">IF(B472="","",OFFSET(table_admin1[[#Headers],[ADM1_PT]],MATCH(B472,admin1,0),1))</f>
        <v/>
      </c>
      <c r="AJ472" s="49" t="str">
        <f t="shared" ca="1" si="16"/>
        <v/>
      </c>
      <c r="AK472" s="49" t="str">
        <f t="shared" ca="1" si="17"/>
        <v/>
      </c>
    </row>
    <row r="473" spans="29:37" x14ac:dyDescent="0.2">
      <c r="AC473" s="1">
        <f>IF(ISBLANK(education[[#This Row],[total_boys]]),SUM(education[[#This Row],[boys_0-5_reached]],education[[#This Row],[boys_6-12_reached]],education[[#This Row],[boys_13-18_reached]]),education[[#This Row],[total_boys]])</f>
        <v>0</v>
      </c>
      <c r="AD473" s="1">
        <f>IF(ISBLANK(education[[#This Row],[total_girls]]),SUM(education[[#This Row],[girls_0-5_reached]],education[[#This Row],[girls_6-12_reached]],education[[#This Row],[girls_13-18_reached]]),education[[#This Row],[total_girls]])</f>
        <v>0</v>
      </c>
      <c r="AE473" s="1">
        <f>IF(ISBLANK(education[[#This Row],[total_children]]),SUM(education[[#This Row],[calc_boys]],education[[#This Row],[calc_girls]]),education[[#This Row],[total_children]])</f>
        <v>0</v>
      </c>
      <c r="AF473" s="1">
        <f>IF(ISBLANK(education[[#This Row],[total_pwd]]),SUM(education[[#This Row],[total_pwd_men]],education[[#This Row],[total_pwd_women]]),education[[#This Row],[total_pwd]])</f>
        <v>0</v>
      </c>
      <c r="AG473" s="1">
        <f>IF(ISBLANK(education[[#This Row],[total_adults]]),SUM(education[[#This Row],[total_men]],education[[#This Row],[total_women]]),education[[#This Row],[total_adults]])</f>
        <v>0</v>
      </c>
      <c r="AH473" s="1">
        <f>IF(ISBLANK(education[[#This Row],[total_beneficiaries_reached]]),SUM(education[[#This Row],[calc_children]],education[[#This Row],[calc_adults]]),education[[#This Row],[total_beneficiaries_reached]])</f>
        <v>0</v>
      </c>
      <c r="AI473" s="49" t="str">
        <f ca="1">IF(B473="","",OFFSET(table_admin1[[#Headers],[ADM1_PT]],MATCH(B473,admin1,0),1))</f>
        <v/>
      </c>
      <c r="AJ473" s="49" t="str">
        <f t="shared" ca="1" si="16"/>
        <v/>
      </c>
      <c r="AK473" s="49" t="str">
        <f t="shared" ca="1" si="17"/>
        <v/>
      </c>
    </row>
    <row r="474" spans="29:37" x14ac:dyDescent="0.2">
      <c r="AC474" s="1">
        <f>IF(ISBLANK(education[[#This Row],[total_boys]]),SUM(education[[#This Row],[boys_0-5_reached]],education[[#This Row],[boys_6-12_reached]],education[[#This Row],[boys_13-18_reached]]),education[[#This Row],[total_boys]])</f>
        <v>0</v>
      </c>
      <c r="AD474" s="1">
        <f>IF(ISBLANK(education[[#This Row],[total_girls]]),SUM(education[[#This Row],[girls_0-5_reached]],education[[#This Row],[girls_6-12_reached]],education[[#This Row],[girls_13-18_reached]]),education[[#This Row],[total_girls]])</f>
        <v>0</v>
      </c>
      <c r="AE474" s="1">
        <f>IF(ISBLANK(education[[#This Row],[total_children]]),SUM(education[[#This Row],[calc_boys]],education[[#This Row],[calc_girls]]),education[[#This Row],[total_children]])</f>
        <v>0</v>
      </c>
      <c r="AF474" s="1">
        <f>IF(ISBLANK(education[[#This Row],[total_pwd]]),SUM(education[[#This Row],[total_pwd_men]],education[[#This Row],[total_pwd_women]]),education[[#This Row],[total_pwd]])</f>
        <v>0</v>
      </c>
      <c r="AG474" s="1">
        <f>IF(ISBLANK(education[[#This Row],[total_adults]]),SUM(education[[#This Row],[total_men]],education[[#This Row],[total_women]]),education[[#This Row],[total_adults]])</f>
        <v>0</v>
      </c>
      <c r="AH474" s="1">
        <f>IF(ISBLANK(education[[#This Row],[total_beneficiaries_reached]]),SUM(education[[#This Row],[calc_children]],education[[#This Row],[calc_adults]]),education[[#This Row],[total_beneficiaries_reached]])</f>
        <v>0</v>
      </c>
      <c r="AI474" s="49" t="str">
        <f ca="1">IF(B474="","",OFFSET(table_admin1[[#Headers],[ADM1_PT]],MATCH(B474,admin1,0),1))</f>
        <v/>
      </c>
      <c r="AJ474" s="49" t="str">
        <f t="shared" ca="1" si="16"/>
        <v/>
      </c>
      <c r="AK474" s="49" t="str">
        <f t="shared" ca="1" si="17"/>
        <v/>
      </c>
    </row>
    <row r="475" spans="29:37" x14ac:dyDescent="0.2">
      <c r="AC475" s="1">
        <f>IF(ISBLANK(education[[#This Row],[total_boys]]),SUM(education[[#This Row],[boys_0-5_reached]],education[[#This Row],[boys_6-12_reached]],education[[#This Row],[boys_13-18_reached]]),education[[#This Row],[total_boys]])</f>
        <v>0</v>
      </c>
      <c r="AD475" s="1">
        <f>IF(ISBLANK(education[[#This Row],[total_girls]]),SUM(education[[#This Row],[girls_0-5_reached]],education[[#This Row],[girls_6-12_reached]],education[[#This Row],[girls_13-18_reached]]),education[[#This Row],[total_girls]])</f>
        <v>0</v>
      </c>
      <c r="AE475" s="1">
        <f>IF(ISBLANK(education[[#This Row],[total_children]]),SUM(education[[#This Row],[calc_boys]],education[[#This Row],[calc_girls]]),education[[#This Row],[total_children]])</f>
        <v>0</v>
      </c>
      <c r="AF475" s="1">
        <f>IF(ISBLANK(education[[#This Row],[total_pwd]]),SUM(education[[#This Row],[total_pwd_men]],education[[#This Row],[total_pwd_women]]),education[[#This Row],[total_pwd]])</f>
        <v>0</v>
      </c>
      <c r="AG475" s="1">
        <f>IF(ISBLANK(education[[#This Row],[total_adults]]),SUM(education[[#This Row],[total_men]],education[[#This Row],[total_women]]),education[[#This Row],[total_adults]])</f>
        <v>0</v>
      </c>
      <c r="AH475" s="1">
        <f>IF(ISBLANK(education[[#This Row],[total_beneficiaries_reached]]),SUM(education[[#This Row],[calc_children]],education[[#This Row],[calc_adults]]),education[[#This Row],[total_beneficiaries_reached]])</f>
        <v>0</v>
      </c>
      <c r="AI475" s="49" t="str">
        <f ca="1">IF(B475="","",OFFSET(table_admin1[[#Headers],[ADM1_PT]],MATCH(B475,admin1,0),1))</f>
        <v/>
      </c>
      <c r="AJ475" s="49" t="str">
        <f t="shared" ca="1" si="16"/>
        <v/>
      </c>
      <c r="AK475" s="49" t="str">
        <f t="shared" ca="1" si="17"/>
        <v/>
      </c>
    </row>
    <row r="476" spans="29:37" x14ac:dyDescent="0.2">
      <c r="AC476" s="1">
        <f>IF(ISBLANK(education[[#This Row],[total_boys]]),SUM(education[[#This Row],[boys_0-5_reached]],education[[#This Row],[boys_6-12_reached]],education[[#This Row],[boys_13-18_reached]]),education[[#This Row],[total_boys]])</f>
        <v>0</v>
      </c>
      <c r="AD476" s="1">
        <f>IF(ISBLANK(education[[#This Row],[total_girls]]),SUM(education[[#This Row],[girls_0-5_reached]],education[[#This Row],[girls_6-12_reached]],education[[#This Row],[girls_13-18_reached]]),education[[#This Row],[total_girls]])</f>
        <v>0</v>
      </c>
      <c r="AE476" s="1">
        <f>IF(ISBLANK(education[[#This Row],[total_children]]),SUM(education[[#This Row],[calc_boys]],education[[#This Row],[calc_girls]]),education[[#This Row],[total_children]])</f>
        <v>0</v>
      </c>
      <c r="AF476" s="1">
        <f>IF(ISBLANK(education[[#This Row],[total_pwd]]),SUM(education[[#This Row],[total_pwd_men]],education[[#This Row],[total_pwd_women]]),education[[#This Row],[total_pwd]])</f>
        <v>0</v>
      </c>
      <c r="AG476" s="1">
        <f>IF(ISBLANK(education[[#This Row],[total_adults]]),SUM(education[[#This Row],[total_men]],education[[#This Row],[total_women]]),education[[#This Row],[total_adults]])</f>
        <v>0</v>
      </c>
      <c r="AH476" s="1">
        <f>IF(ISBLANK(education[[#This Row],[total_beneficiaries_reached]]),SUM(education[[#This Row],[calc_children]],education[[#This Row],[calc_adults]]),education[[#This Row],[total_beneficiaries_reached]])</f>
        <v>0</v>
      </c>
      <c r="AI476" s="49" t="str">
        <f ca="1">IF(B476="","",OFFSET(table_admin1[[#Headers],[ADM1_PT]],MATCH(B476,admin1,0),1))</f>
        <v/>
      </c>
      <c r="AJ476" s="49" t="str">
        <f t="shared" ca="1" si="16"/>
        <v/>
      </c>
      <c r="AK476" s="49" t="str">
        <f t="shared" ca="1" si="17"/>
        <v/>
      </c>
    </row>
    <row r="477" spans="29:37" x14ac:dyDescent="0.2">
      <c r="AC477" s="1">
        <f>IF(ISBLANK(education[[#This Row],[total_boys]]),SUM(education[[#This Row],[boys_0-5_reached]],education[[#This Row],[boys_6-12_reached]],education[[#This Row],[boys_13-18_reached]]),education[[#This Row],[total_boys]])</f>
        <v>0</v>
      </c>
      <c r="AD477" s="1">
        <f>IF(ISBLANK(education[[#This Row],[total_girls]]),SUM(education[[#This Row],[girls_0-5_reached]],education[[#This Row],[girls_6-12_reached]],education[[#This Row],[girls_13-18_reached]]),education[[#This Row],[total_girls]])</f>
        <v>0</v>
      </c>
      <c r="AE477" s="1">
        <f>IF(ISBLANK(education[[#This Row],[total_children]]),SUM(education[[#This Row],[calc_boys]],education[[#This Row],[calc_girls]]),education[[#This Row],[total_children]])</f>
        <v>0</v>
      </c>
      <c r="AF477" s="1">
        <f>IF(ISBLANK(education[[#This Row],[total_pwd]]),SUM(education[[#This Row],[total_pwd_men]],education[[#This Row],[total_pwd_women]]),education[[#This Row],[total_pwd]])</f>
        <v>0</v>
      </c>
      <c r="AG477" s="1">
        <f>IF(ISBLANK(education[[#This Row],[total_adults]]),SUM(education[[#This Row],[total_men]],education[[#This Row],[total_women]]),education[[#This Row],[total_adults]])</f>
        <v>0</v>
      </c>
      <c r="AH477" s="1">
        <f>IF(ISBLANK(education[[#This Row],[total_beneficiaries_reached]]),SUM(education[[#This Row],[calc_children]],education[[#This Row],[calc_adults]]),education[[#This Row],[total_beneficiaries_reached]])</f>
        <v>0</v>
      </c>
      <c r="AI477" s="49" t="str">
        <f ca="1">IF(B477="","",OFFSET(table_admin1[[#Headers],[ADM1_PT]],MATCH(B477,admin1,0),1))</f>
        <v/>
      </c>
      <c r="AJ477" s="49" t="str">
        <f t="shared" ca="1" si="16"/>
        <v/>
      </c>
      <c r="AK477" s="49" t="str">
        <f t="shared" ca="1" si="17"/>
        <v/>
      </c>
    </row>
    <row r="478" spans="29:37" x14ac:dyDescent="0.2">
      <c r="AC478" s="1">
        <f>IF(ISBLANK(education[[#This Row],[total_boys]]),SUM(education[[#This Row],[boys_0-5_reached]],education[[#This Row],[boys_6-12_reached]],education[[#This Row],[boys_13-18_reached]]),education[[#This Row],[total_boys]])</f>
        <v>0</v>
      </c>
      <c r="AD478" s="1">
        <f>IF(ISBLANK(education[[#This Row],[total_girls]]),SUM(education[[#This Row],[girls_0-5_reached]],education[[#This Row],[girls_6-12_reached]],education[[#This Row],[girls_13-18_reached]]),education[[#This Row],[total_girls]])</f>
        <v>0</v>
      </c>
      <c r="AE478" s="1">
        <f>IF(ISBLANK(education[[#This Row],[total_children]]),SUM(education[[#This Row],[calc_boys]],education[[#This Row],[calc_girls]]),education[[#This Row],[total_children]])</f>
        <v>0</v>
      </c>
      <c r="AF478" s="1">
        <f>IF(ISBLANK(education[[#This Row],[total_pwd]]),SUM(education[[#This Row],[total_pwd_men]],education[[#This Row],[total_pwd_women]]),education[[#This Row],[total_pwd]])</f>
        <v>0</v>
      </c>
      <c r="AG478" s="1">
        <f>IF(ISBLANK(education[[#This Row],[total_adults]]),SUM(education[[#This Row],[total_men]],education[[#This Row],[total_women]]),education[[#This Row],[total_adults]])</f>
        <v>0</v>
      </c>
      <c r="AH478" s="1">
        <f>IF(ISBLANK(education[[#This Row],[total_beneficiaries_reached]]),SUM(education[[#This Row],[calc_children]],education[[#This Row],[calc_adults]]),education[[#This Row],[total_beneficiaries_reached]])</f>
        <v>0</v>
      </c>
      <c r="AI478" s="49" t="str">
        <f ca="1">IF(B478="","",OFFSET(table_admin1[[#Headers],[ADM1_PT]],MATCH(B478,admin1,0),1))</f>
        <v/>
      </c>
      <c r="AJ478" s="49" t="str">
        <f t="shared" ca="1" si="16"/>
        <v/>
      </c>
      <c r="AK478" s="49" t="str">
        <f t="shared" ca="1" si="17"/>
        <v/>
      </c>
    </row>
    <row r="479" spans="29:37" x14ac:dyDescent="0.2">
      <c r="AC479" s="1">
        <f>IF(ISBLANK(education[[#This Row],[total_boys]]),SUM(education[[#This Row],[boys_0-5_reached]],education[[#This Row],[boys_6-12_reached]],education[[#This Row],[boys_13-18_reached]]),education[[#This Row],[total_boys]])</f>
        <v>0</v>
      </c>
      <c r="AD479" s="1">
        <f>IF(ISBLANK(education[[#This Row],[total_girls]]),SUM(education[[#This Row],[girls_0-5_reached]],education[[#This Row],[girls_6-12_reached]],education[[#This Row],[girls_13-18_reached]]),education[[#This Row],[total_girls]])</f>
        <v>0</v>
      </c>
      <c r="AE479" s="1">
        <f>IF(ISBLANK(education[[#This Row],[total_children]]),SUM(education[[#This Row],[calc_boys]],education[[#This Row],[calc_girls]]),education[[#This Row],[total_children]])</f>
        <v>0</v>
      </c>
      <c r="AF479" s="1">
        <f>IF(ISBLANK(education[[#This Row],[total_pwd]]),SUM(education[[#This Row],[total_pwd_men]],education[[#This Row],[total_pwd_women]]),education[[#This Row],[total_pwd]])</f>
        <v>0</v>
      </c>
      <c r="AG479" s="1">
        <f>IF(ISBLANK(education[[#This Row],[total_adults]]),SUM(education[[#This Row],[total_men]],education[[#This Row],[total_women]]),education[[#This Row],[total_adults]])</f>
        <v>0</v>
      </c>
      <c r="AH479" s="1">
        <f>IF(ISBLANK(education[[#This Row],[total_beneficiaries_reached]]),SUM(education[[#This Row],[calc_children]],education[[#This Row],[calc_adults]]),education[[#This Row],[total_beneficiaries_reached]])</f>
        <v>0</v>
      </c>
      <c r="AI479" s="49" t="str">
        <f ca="1">IF(B479="","",OFFSET(table_admin1[[#Headers],[ADM1_PT]],MATCH(B479,admin1,0),1))</f>
        <v/>
      </c>
      <c r="AJ479" s="49" t="str">
        <f t="shared" ca="1" si="16"/>
        <v/>
      </c>
      <c r="AK479" s="49" t="str">
        <f t="shared" ca="1" si="17"/>
        <v/>
      </c>
    </row>
    <row r="480" spans="29:37" x14ac:dyDescent="0.2">
      <c r="AC480" s="1">
        <f>IF(ISBLANK(education[[#This Row],[total_boys]]),SUM(education[[#This Row],[boys_0-5_reached]],education[[#This Row],[boys_6-12_reached]],education[[#This Row],[boys_13-18_reached]]),education[[#This Row],[total_boys]])</f>
        <v>0</v>
      </c>
      <c r="AD480" s="1">
        <f>IF(ISBLANK(education[[#This Row],[total_girls]]),SUM(education[[#This Row],[girls_0-5_reached]],education[[#This Row],[girls_6-12_reached]],education[[#This Row],[girls_13-18_reached]]),education[[#This Row],[total_girls]])</f>
        <v>0</v>
      </c>
      <c r="AE480" s="1">
        <f>IF(ISBLANK(education[[#This Row],[total_children]]),SUM(education[[#This Row],[calc_boys]],education[[#This Row],[calc_girls]]),education[[#This Row],[total_children]])</f>
        <v>0</v>
      </c>
      <c r="AF480" s="1">
        <f>IF(ISBLANK(education[[#This Row],[total_pwd]]),SUM(education[[#This Row],[total_pwd_men]],education[[#This Row],[total_pwd_women]]),education[[#This Row],[total_pwd]])</f>
        <v>0</v>
      </c>
      <c r="AG480" s="1">
        <f>IF(ISBLANK(education[[#This Row],[total_adults]]),SUM(education[[#This Row],[total_men]],education[[#This Row],[total_women]]),education[[#This Row],[total_adults]])</f>
        <v>0</v>
      </c>
      <c r="AH480" s="1">
        <f>IF(ISBLANK(education[[#This Row],[total_beneficiaries_reached]]),SUM(education[[#This Row],[calc_children]],education[[#This Row],[calc_adults]]),education[[#This Row],[total_beneficiaries_reached]])</f>
        <v>0</v>
      </c>
      <c r="AI480" s="49" t="str">
        <f ca="1">IF(B480="","",OFFSET(table_admin1[[#Headers],[ADM1_PT]],MATCH(B480,admin1,0),1))</f>
        <v/>
      </c>
      <c r="AJ480" s="49" t="str">
        <f t="shared" ca="1" si="16"/>
        <v/>
      </c>
      <c r="AK480" s="49" t="str">
        <f t="shared" ca="1" si="17"/>
        <v/>
      </c>
    </row>
    <row r="481" spans="29:37" x14ac:dyDescent="0.2">
      <c r="AC481" s="1">
        <f>IF(ISBLANK(education[[#This Row],[total_boys]]),SUM(education[[#This Row],[boys_0-5_reached]],education[[#This Row],[boys_6-12_reached]],education[[#This Row],[boys_13-18_reached]]),education[[#This Row],[total_boys]])</f>
        <v>0</v>
      </c>
      <c r="AD481" s="1">
        <f>IF(ISBLANK(education[[#This Row],[total_girls]]),SUM(education[[#This Row],[girls_0-5_reached]],education[[#This Row],[girls_6-12_reached]],education[[#This Row],[girls_13-18_reached]]),education[[#This Row],[total_girls]])</f>
        <v>0</v>
      </c>
      <c r="AE481" s="1">
        <f>IF(ISBLANK(education[[#This Row],[total_children]]),SUM(education[[#This Row],[calc_boys]],education[[#This Row],[calc_girls]]),education[[#This Row],[total_children]])</f>
        <v>0</v>
      </c>
      <c r="AF481" s="1">
        <f>IF(ISBLANK(education[[#This Row],[total_pwd]]),SUM(education[[#This Row],[total_pwd_men]],education[[#This Row],[total_pwd_women]]),education[[#This Row],[total_pwd]])</f>
        <v>0</v>
      </c>
      <c r="AG481" s="1">
        <f>IF(ISBLANK(education[[#This Row],[total_adults]]),SUM(education[[#This Row],[total_men]],education[[#This Row],[total_women]]),education[[#This Row],[total_adults]])</f>
        <v>0</v>
      </c>
      <c r="AH481" s="1">
        <f>IF(ISBLANK(education[[#This Row],[total_beneficiaries_reached]]),SUM(education[[#This Row],[calc_children]],education[[#This Row],[calc_adults]]),education[[#This Row],[total_beneficiaries_reached]])</f>
        <v>0</v>
      </c>
      <c r="AI481" s="49" t="str">
        <f ca="1">IF(B481="","",OFFSET(table_admin1[[#Headers],[ADM1_PT]],MATCH(B481,admin1,0),1))</f>
        <v/>
      </c>
      <c r="AJ481" s="49" t="str">
        <f t="shared" ca="1" si="16"/>
        <v/>
      </c>
      <c r="AK481" s="49" t="str">
        <f t="shared" ca="1" si="17"/>
        <v/>
      </c>
    </row>
    <row r="482" spans="29:37" x14ac:dyDescent="0.2">
      <c r="AC482" s="1">
        <f>IF(ISBLANK(education[[#This Row],[total_boys]]),SUM(education[[#This Row],[boys_0-5_reached]],education[[#This Row],[boys_6-12_reached]],education[[#This Row],[boys_13-18_reached]]),education[[#This Row],[total_boys]])</f>
        <v>0</v>
      </c>
      <c r="AD482" s="1">
        <f>IF(ISBLANK(education[[#This Row],[total_girls]]),SUM(education[[#This Row],[girls_0-5_reached]],education[[#This Row],[girls_6-12_reached]],education[[#This Row],[girls_13-18_reached]]),education[[#This Row],[total_girls]])</f>
        <v>0</v>
      </c>
      <c r="AE482" s="1">
        <f>IF(ISBLANK(education[[#This Row],[total_children]]),SUM(education[[#This Row],[calc_boys]],education[[#This Row],[calc_girls]]),education[[#This Row],[total_children]])</f>
        <v>0</v>
      </c>
      <c r="AF482" s="1">
        <f>IF(ISBLANK(education[[#This Row],[total_pwd]]),SUM(education[[#This Row],[total_pwd_men]],education[[#This Row],[total_pwd_women]]),education[[#This Row],[total_pwd]])</f>
        <v>0</v>
      </c>
      <c r="AG482" s="1">
        <f>IF(ISBLANK(education[[#This Row],[total_adults]]),SUM(education[[#This Row],[total_men]],education[[#This Row],[total_women]]),education[[#This Row],[total_adults]])</f>
        <v>0</v>
      </c>
      <c r="AH482" s="1">
        <f>IF(ISBLANK(education[[#This Row],[total_beneficiaries_reached]]),SUM(education[[#This Row],[calc_children]],education[[#This Row],[calc_adults]]),education[[#This Row],[total_beneficiaries_reached]])</f>
        <v>0</v>
      </c>
      <c r="AI482" s="49" t="str">
        <f ca="1">IF(B482="","",OFFSET(table_admin1[[#Headers],[ADM1_PT]],MATCH(B482,admin1,0),1))</f>
        <v/>
      </c>
      <c r="AJ482" s="49" t="str">
        <f t="shared" ca="1" si="16"/>
        <v/>
      </c>
      <c r="AK482" s="49" t="str">
        <f t="shared" ca="1" si="17"/>
        <v/>
      </c>
    </row>
    <row r="483" spans="29:37" x14ac:dyDescent="0.2">
      <c r="AC483" s="1">
        <f>IF(ISBLANK(education[[#This Row],[total_boys]]),SUM(education[[#This Row],[boys_0-5_reached]],education[[#This Row],[boys_6-12_reached]],education[[#This Row],[boys_13-18_reached]]),education[[#This Row],[total_boys]])</f>
        <v>0</v>
      </c>
      <c r="AD483" s="1">
        <f>IF(ISBLANK(education[[#This Row],[total_girls]]),SUM(education[[#This Row],[girls_0-5_reached]],education[[#This Row],[girls_6-12_reached]],education[[#This Row],[girls_13-18_reached]]),education[[#This Row],[total_girls]])</f>
        <v>0</v>
      </c>
      <c r="AE483" s="1">
        <f>IF(ISBLANK(education[[#This Row],[total_children]]),SUM(education[[#This Row],[calc_boys]],education[[#This Row],[calc_girls]]),education[[#This Row],[total_children]])</f>
        <v>0</v>
      </c>
      <c r="AF483" s="1">
        <f>IF(ISBLANK(education[[#This Row],[total_pwd]]),SUM(education[[#This Row],[total_pwd_men]],education[[#This Row],[total_pwd_women]]),education[[#This Row],[total_pwd]])</f>
        <v>0</v>
      </c>
      <c r="AG483" s="1">
        <f>IF(ISBLANK(education[[#This Row],[total_adults]]),SUM(education[[#This Row],[total_men]],education[[#This Row],[total_women]]),education[[#This Row],[total_adults]])</f>
        <v>0</v>
      </c>
      <c r="AH483" s="1">
        <f>IF(ISBLANK(education[[#This Row],[total_beneficiaries_reached]]),SUM(education[[#This Row],[calc_children]],education[[#This Row],[calc_adults]]),education[[#This Row],[total_beneficiaries_reached]])</f>
        <v>0</v>
      </c>
      <c r="AI483" s="49" t="str">
        <f ca="1">IF(B483="","",OFFSET(table_admin1[[#Headers],[ADM1_PT]],MATCH(B483,admin1,0),1))</f>
        <v/>
      </c>
      <c r="AJ483" s="49" t="str">
        <f t="shared" ca="1" si="16"/>
        <v/>
      </c>
      <c r="AK483" s="49" t="str">
        <f t="shared" ca="1" si="17"/>
        <v/>
      </c>
    </row>
    <row r="484" spans="29:37" x14ac:dyDescent="0.2">
      <c r="AC484" s="1">
        <f>IF(ISBLANK(education[[#This Row],[total_boys]]),SUM(education[[#This Row],[boys_0-5_reached]],education[[#This Row],[boys_6-12_reached]],education[[#This Row],[boys_13-18_reached]]),education[[#This Row],[total_boys]])</f>
        <v>0</v>
      </c>
      <c r="AD484" s="1">
        <f>IF(ISBLANK(education[[#This Row],[total_girls]]),SUM(education[[#This Row],[girls_0-5_reached]],education[[#This Row],[girls_6-12_reached]],education[[#This Row],[girls_13-18_reached]]),education[[#This Row],[total_girls]])</f>
        <v>0</v>
      </c>
      <c r="AE484" s="1">
        <f>IF(ISBLANK(education[[#This Row],[total_children]]),SUM(education[[#This Row],[calc_boys]],education[[#This Row],[calc_girls]]),education[[#This Row],[total_children]])</f>
        <v>0</v>
      </c>
      <c r="AF484" s="1">
        <f>IF(ISBLANK(education[[#This Row],[total_pwd]]),SUM(education[[#This Row],[total_pwd_men]],education[[#This Row],[total_pwd_women]]),education[[#This Row],[total_pwd]])</f>
        <v>0</v>
      </c>
      <c r="AG484" s="1">
        <f>IF(ISBLANK(education[[#This Row],[total_adults]]),SUM(education[[#This Row],[total_men]],education[[#This Row],[total_women]]),education[[#This Row],[total_adults]])</f>
        <v>0</v>
      </c>
      <c r="AH484" s="1">
        <f>IF(ISBLANK(education[[#This Row],[total_beneficiaries_reached]]),SUM(education[[#This Row],[calc_children]],education[[#This Row],[calc_adults]]),education[[#This Row],[total_beneficiaries_reached]])</f>
        <v>0</v>
      </c>
      <c r="AI484" s="49" t="str">
        <f ca="1">IF(B484="","",OFFSET(table_admin1[[#Headers],[ADM1_PT]],MATCH(B484,admin1,0),1))</f>
        <v/>
      </c>
      <c r="AJ484" s="49" t="str">
        <f t="shared" ca="1" si="16"/>
        <v/>
      </c>
      <c r="AK484" s="49" t="str">
        <f t="shared" ca="1" si="17"/>
        <v/>
      </c>
    </row>
    <row r="485" spans="29:37" x14ac:dyDescent="0.2">
      <c r="AC485" s="1">
        <f>IF(ISBLANK(education[[#This Row],[total_boys]]),SUM(education[[#This Row],[boys_0-5_reached]],education[[#This Row],[boys_6-12_reached]],education[[#This Row],[boys_13-18_reached]]),education[[#This Row],[total_boys]])</f>
        <v>0</v>
      </c>
      <c r="AD485" s="1">
        <f>IF(ISBLANK(education[[#This Row],[total_girls]]),SUM(education[[#This Row],[girls_0-5_reached]],education[[#This Row],[girls_6-12_reached]],education[[#This Row],[girls_13-18_reached]]),education[[#This Row],[total_girls]])</f>
        <v>0</v>
      </c>
      <c r="AE485" s="1">
        <f>IF(ISBLANK(education[[#This Row],[total_children]]),SUM(education[[#This Row],[calc_boys]],education[[#This Row],[calc_girls]]),education[[#This Row],[total_children]])</f>
        <v>0</v>
      </c>
      <c r="AF485" s="1">
        <f>IF(ISBLANK(education[[#This Row],[total_pwd]]),SUM(education[[#This Row],[total_pwd_men]],education[[#This Row],[total_pwd_women]]),education[[#This Row],[total_pwd]])</f>
        <v>0</v>
      </c>
      <c r="AG485" s="1">
        <f>IF(ISBLANK(education[[#This Row],[total_adults]]),SUM(education[[#This Row],[total_men]],education[[#This Row],[total_women]]),education[[#This Row],[total_adults]])</f>
        <v>0</v>
      </c>
      <c r="AH485" s="1">
        <f>IF(ISBLANK(education[[#This Row],[total_beneficiaries_reached]]),SUM(education[[#This Row],[calc_children]],education[[#This Row],[calc_adults]]),education[[#This Row],[total_beneficiaries_reached]])</f>
        <v>0</v>
      </c>
      <c r="AI485" s="49" t="str">
        <f ca="1">IF(B485="","",OFFSET(table_admin1[[#Headers],[ADM1_PT]],MATCH(B485,admin1,0),1))</f>
        <v/>
      </c>
      <c r="AJ485" s="49" t="str">
        <f t="shared" ca="1" si="16"/>
        <v/>
      </c>
      <c r="AK485" s="49" t="str">
        <f t="shared" ca="1" si="17"/>
        <v/>
      </c>
    </row>
    <row r="486" spans="29:37" x14ac:dyDescent="0.2">
      <c r="AC486" s="1">
        <f>IF(ISBLANK(education[[#This Row],[total_boys]]),SUM(education[[#This Row],[boys_0-5_reached]],education[[#This Row],[boys_6-12_reached]],education[[#This Row],[boys_13-18_reached]]),education[[#This Row],[total_boys]])</f>
        <v>0</v>
      </c>
      <c r="AD486" s="1">
        <f>IF(ISBLANK(education[[#This Row],[total_girls]]),SUM(education[[#This Row],[girls_0-5_reached]],education[[#This Row],[girls_6-12_reached]],education[[#This Row],[girls_13-18_reached]]),education[[#This Row],[total_girls]])</f>
        <v>0</v>
      </c>
      <c r="AE486" s="1">
        <f>IF(ISBLANK(education[[#This Row],[total_children]]),SUM(education[[#This Row],[calc_boys]],education[[#This Row],[calc_girls]]),education[[#This Row],[total_children]])</f>
        <v>0</v>
      </c>
      <c r="AF486" s="1">
        <f>IF(ISBLANK(education[[#This Row],[total_pwd]]),SUM(education[[#This Row],[total_pwd_men]],education[[#This Row],[total_pwd_women]]),education[[#This Row],[total_pwd]])</f>
        <v>0</v>
      </c>
      <c r="AG486" s="1">
        <f>IF(ISBLANK(education[[#This Row],[total_adults]]),SUM(education[[#This Row],[total_men]],education[[#This Row],[total_women]]),education[[#This Row],[total_adults]])</f>
        <v>0</v>
      </c>
      <c r="AH486" s="1">
        <f>IF(ISBLANK(education[[#This Row],[total_beneficiaries_reached]]),SUM(education[[#This Row],[calc_children]],education[[#This Row],[calc_adults]]),education[[#This Row],[total_beneficiaries_reached]])</f>
        <v>0</v>
      </c>
      <c r="AI486" s="49" t="str">
        <f ca="1">IF(B486="","",OFFSET(table_admin1[[#Headers],[ADM1_PT]],MATCH(B486,admin1,0),1))</f>
        <v/>
      </c>
      <c r="AJ486" s="49" t="str">
        <f t="shared" ca="1" si="16"/>
        <v/>
      </c>
      <c r="AK486" s="49" t="str">
        <f t="shared" ca="1" si="17"/>
        <v/>
      </c>
    </row>
    <row r="487" spans="29:37" x14ac:dyDescent="0.2">
      <c r="AC487" s="1">
        <f>IF(ISBLANK(education[[#This Row],[total_boys]]),SUM(education[[#This Row],[boys_0-5_reached]],education[[#This Row],[boys_6-12_reached]],education[[#This Row],[boys_13-18_reached]]),education[[#This Row],[total_boys]])</f>
        <v>0</v>
      </c>
      <c r="AD487" s="1">
        <f>IF(ISBLANK(education[[#This Row],[total_girls]]),SUM(education[[#This Row],[girls_0-5_reached]],education[[#This Row],[girls_6-12_reached]],education[[#This Row],[girls_13-18_reached]]),education[[#This Row],[total_girls]])</f>
        <v>0</v>
      </c>
      <c r="AE487" s="1">
        <f>IF(ISBLANK(education[[#This Row],[total_children]]),SUM(education[[#This Row],[calc_boys]],education[[#This Row],[calc_girls]]),education[[#This Row],[total_children]])</f>
        <v>0</v>
      </c>
      <c r="AF487" s="1">
        <f>IF(ISBLANK(education[[#This Row],[total_pwd]]),SUM(education[[#This Row],[total_pwd_men]],education[[#This Row],[total_pwd_women]]),education[[#This Row],[total_pwd]])</f>
        <v>0</v>
      </c>
      <c r="AG487" s="1">
        <f>IF(ISBLANK(education[[#This Row],[total_adults]]),SUM(education[[#This Row],[total_men]],education[[#This Row],[total_women]]),education[[#This Row],[total_adults]])</f>
        <v>0</v>
      </c>
      <c r="AH487" s="1">
        <f>IF(ISBLANK(education[[#This Row],[total_beneficiaries_reached]]),SUM(education[[#This Row],[calc_children]],education[[#This Row],[calc_adults]]),education[[#This Row],[total_beneficiaries_reached]])</f>
        <v>0</v>
      </c>
      <c r="AI487" s="49" t="str">
        <f ca="1">IF(B487="","",OFFSET(table_admin1[[#Headers],[ADM1_PT]],MATCH(B487,admin1,0),1))</f>
        <v/>
      </c>
      <c r="AJ487" s="49" t="str">
        <f t="shared" ca="1" si="16"/>
        <v/>
      </c>
      <c r="AK487" s="49" t="str">
        <f t="shared" ca="1" si="17"/>
        <v/>
      </c>
    </row>
    <row r="488" spans="29:37" x14ac:dyDescent="0.2">
      <c r="AC488" s="1">
        <f>IF(ISBLANK(education[[#This Row],[total_boys]]),SUM(education[[#This Row],[boys_0-5_reached]],education[[#This Row],[boys_6-12_reached]],education[[#This Row],[boys_13-18_reached]]),education[[#This Row],[total_boys]])</f>
        <v>0</v>
      </c>
      <c r="AD488" s="1">
        <f>IF(ISBLANK(education[[#This Row],[total_girls]]),SUM(education[[#This Row],[girls_0-5_reached]],education[[#This Row],[girls_6-12_reached]],education[[#This Row],[girls_13-18_reached]]),education[[#This Row],[total_girls]])</f>
        <v>0</v>
      </c>
      <c r="AE488" s="1">
        <f>IF(ISBLANK(education[[#This Row],[total_children]]),SUM(education[[#This Row],[calc_boys]],education[[#This Row],[calc_girls]]),education[[#This Row],[total_children]])</f>
        <v>0</v>
      </c>
      <c r="AF488" s="1">
        <f>IF(ISBLANK(education[[#This Row],[total_pwd]]),SUM(education[[#This Row],[total_pwd_men]],education[[#This Row],[total_pwd_women]]),education[[#This Row],[total_pwd]])</f>
        <v>0</v>
      </c>
      <c r="AG488" s="1">
        <f>IF(ISBLANK(education[[#This Row],[total_adults]]),SUM(education[[#This Row],[total_men]],education[[#This Row],[total_women]]),education[[#This Row],[total_adults]])</f>
        <v>0</v>
      </c>
      <c r="AH488" s="1">
        <f>IF(ISBLANK(education[[#This Row],[total_beneficiaries_reached]]),SUM(education[[#This Row],[calc_children]],education[[#This Row],[calc_adults]]),education[[#This Row],[total_beneficiaries_reached]])</f>
        <v>0</v>
      </c>
      <c r="AI488" s="49" t="str">
        <f ca="1">IF(B488="","",OFFSET(table_admin1[[#Headers],[ADM1_PT]],MATCH(B488,admin1,0),1))</f>
        <v/>
      </c>
      <c r="AJ488" s="49" t="str">
        <f t="shared" ca="1" si="16"/>
        <v/>
      </c>
      <c r="AK488" s="49" t="str">
        <f t="shared" ca="1" si="17"/>
        <v/>
      </c>
    </row>
    <row r="489" spans="29:37" x14ac:dyDescent="0.2">
      <c r="AC489" s="1">
        <f>IF(ISBLANK(education[[#This Row],[total_boys]]),SUM(education[[#This Row],[boys_0-5_reached]],education[[#This Row],[boys_6-12_reached]],education[[#This Row],[boys_13-18_reached]]),education[[#This Row],[total_boys]])</f>
        <v>0</v>
      </c>
      <c r="AD489" s="1">
        <f>IF(ISBLANK(education[[#This Row],[total_girls]]),SUM(education[[#This Row],[girls_0-5_reached]],education[[#This Row],[girls_6-12_reached]],education[[#This Row],[girls_13-18_reached]]),education[[#This Row],[total_girls]])</f>
        <v>0</v>
      </c>
      <c r="AE489" s="1">
        <f>IF(ISBLANK(education[[#This Row],[total_children]]),SUM(education[[#This Row],[calc_boys]],education[[#This Row],[calc_girls]]),education[[#This Row],[total_children]])</f>
        <v>0</v>
      </c>
      <c r="AF489" s="1">
        <f>IF(ISBLANK(education[[#This Row],[total_pwd]]),SUM(education[[#This Row],[total_pwd_men]],education[[#This Row],[total_pwd_women]]),education[[#This Row],[total_pwd]])</f>
        <v>0</v>
      </c>
      <c r="AG489" s="1">
        <f>IF(ISBLANK(education[[#This Row],[total_adults]]),SUM(education[[#This Row],[total_men]],education[[#This Row],[total_women]]),education[[#This Row],[total_adults]])</f>
        <v>0</v>
      </c>
      <c r="AH489" s="1">
        <f>IF(ISBLANK(education[[#This Row],[total_beneficiaries_reached]]),SUM(education[[#This Row],[calc_children]],education[[#This Row],[calc_adults]]),education[[#This Row],[total_beneficiaries_reached]])</f>
        <v>0</v>
      </c>
      <c r="AI489" s="49" t="str">
        <f ca="1">IF(B489="","",OFFSET(table_admin1[[#Headers],[ADM1_PT]],MATCH(B489,admin1,0),1))</f>
        <v/>
      </c>
      <c r="AJ489" s="49" t="str">
        <f t="shared" ca="1" si="16"/>
        <v/>
      </c>
      <c r="AK489" s="49" t="str">
        <f t="shared" ca="1" si="17"/>
        <v/>
      </c>
    </row>
    <row r="490" spans="29:37" x14ac:dyDescent="0.2">
      <c r="AC490" s="1">
        <f>IF(ISBLANK(education[[#This Row],[total_boys]]),SUM(education[[#This Row],[boys_0-5_reached]],education[[#This Row],[boys_6-12_reached]],education[[#This Row],[boys_13-18_reached]]),education[[#This Row],[total_boys]])</f>
        <v>0</v>
      </c>
      <c r="AD490" s="1">
        <f>IF(ISBLANK(education[[#This Row],[total_girls]]),SUM(education[[#This Row],[girls_0-5_reached]],education[[#This Row],[girls_6-12_reached]],education[[#This Row],[girls_13-18_reached]]),education[[#This Row],[total_girls]])</f>
        <v>0</v>
      </c>
      <c r="AE490" s="1">
        <f>IF(ISBLANK(education[[#This Row],[total_children]]),SUM(education[[#This Row],[calc_boys]],education[[#This Row],[calc_girls]]),education[[#This Row],[total_children]])</f>
        <v>0</v>
      </c>
      <c r="AF490" s="1">
        <f>IF(ISBLANK(education[[#This Row],[total_pwd]]),SUM(education[[#This Row],[total_pwd_men]],education[[#This Row],[total_pwd_women]]),education[[#This Row],[total_pwd]])</f>
        <v>0</v>
      </c>
      <c r="AG490" s="1">
        <f>IF(ISBLANK(education[[#This Row],[total_adults]]),SUM(education[[#This Row],[total_men]],education[[#This Row],[total_women]]),education[[#This Row],[total_adults]])</f>
        <v>0</v>
      </c>
      <c r="AH490" s="1">
        <f>IF(ISBLANK(education[[#This Row],[total_beneficiaries_reached]]),SUM(education[[#This Row],[calc_children]],education[[#This Row],[calc_adults]]),education[[#This Row],[total_beneficiaries_reached]])</f>
        <v>0</v>
      </c>
      <c r="AI490" s="49" t="str">
        <f ca="1">IF(B490="","",OFFSET(table_admin1[[#Headers],[ADM1_PT]],MATCH(B490,admin1,0),1))</f>
        <v/>
      </c>
      <c r="AJ490" s="49" t="str">
        <f t="shared" ca="1" si="16"/>
        <v/>
      </c>
      <c r="AK490" s="49" t="str">
        <f t="shared" ca="1" si="17"/>
        <v/>
      </c>
    </row>
    <row r="491" spans="29:37" x14ac:dyDescent="0.2">
      <c r="AC491" s="1">
        <f>IF(ISBLANK(education[[#This Row],[total_boys]]),SUM(education[[#This Row],[boys_0-5_reached]],education[[#This Row],[boys_6-12_reached]],education[[#This Row],[boys_13-18_reached]]),education[[#This Row],[total_boys]])</f>
        <v>0</v>
      </c>
      <c r="AD491" s="1">
        <f>IF(ISBLANK(education[[#This Row],[total_girls]]),SUM(education[[#This Row],[girls_0-5_reached]],education[[#This Row],[girls_6-12_reached]],education[[#This Row],[girls_13-18_reached]]),education[[#This Row],[total_girls]])</f>
        <v>0</v>
      </c>
      <c r="AE491" s="1">
        <f>IF(ISBLANK(education[[#This Row],[total_children]]),SUM(education[[#This Row],[calc_boys]],education[[#This Row],[calc_girls]]),education[[#This Row],[total_children]])</f>
        <v>0</v>
      </c>
      <c r="AF491" s="1">
        <f>IF(ISBLANK(education[[#This Row],[total_pwd]]),SUM(education[[#This Row],[total_pwd_men]],education[[#This Row],[total_pwd_women]]),education[[#This Row],[total_pwd]])</f>
        <v>0</v>
      </c>
      <c r="AG491" s="1">
        <f>IF(ISBLANK(education[[#This Row],[total_adults]]),SUM(education[[#This Row],[total_men]],education[[#This Row],[total_women]]),education[[#This Row],[total_adults]])</f>
        <v>0</v>
      </c>
      <c r="AH491" s="1">
        <f>IF(ISBLANK(education[[#This Row],[total_beneficiaries_reached]]),SUM(education[[#This Row],[calc_children]],education[[#This Row],[calc_adults]]),education[[#This Row],[total_beneficiaries_reached]])</f>
        <v>0</v>
      </c>
      <c r="AI491" s="49" t="str">
        <f ca="1">IF(B491="","",OFFSET(table_admin1[[#Headers],[ADM1_PT]],MATCH(B491,admin1,0),1))</f>
        <v/>
      </c>
      <c r="AJ491" s="49" t="str">
        <f t="shared" ca="1" si="16"/>
        <v/>
      </c>
      <c r="AK491" s="49" t="str">
        <f t="shared" ca="1" si="17"/>
        <v/>
      </c>
    </row>
    <row r="492" spans="29:37" x14ac:dyDescent="0.2">
      <c r="AC492" s="1">
        <f>IF(ISBLANK(education[[#This Row],[total_boys]]),SUM(education[[#This Row],[boys_0-5_reached]],education[[#This Row],[boys_6-12_reached]],education[[#This Row],[boys_13-18_reached]]),education[[#This Row],[total_boys]])</f>
        <v>0</v>
      </c>
      <c r="AD492" s="1">
        <f>IF(ISBLANK(education[[#This Row],[total_girls]]),SUM(education[[#This Row],[girls_0-5_reached]],education[[#This Row],[girls_6-12_reached]],education[[#This Row],[girls_13-18_reached]]),education[[#This Row],[total_girls]])</f>
        <v>0</v>
      </c>
      <c r="AE492" s="1">
        <f>IF(ISBLANK(education[[#This Row],[total_children]]),SUM(education[[#This Row],[calc_boys]],education[[#This Row],[calc_girls]]),education[[#This Row],[total_children]])</f>
        <v>0</v>
      </c>
      <c r="AF492" s="1">
        <f>IF(ISBLANK(education[[#This Row],[total_pwd]]),SUM(education[[#This Row],[total_pwd_men]],education[[#This Row],[total_pwd_women]]),education[[#This Row],[total_pwd]])</f>
        <v>0</v>
      </c>
      <c r="AG492" s="1">
        <f>IF(ISBLANK(education[[#This Row],[total_adults]]),SUM(education[[#This Row],[total_men]],education[[#This Row],[total_women]]),education[[#This Row],[total_adults]])</f>
        <v>0</v>
      </c>
      <c r="AH492" s="1">
        <f>IF(ISBLANK(education[[#This Row],[total_beneficiaries_reached]]),SUM(education[[#This Row],[calc_children]],education[[#This Row],[calc_adults]]),education[[#This Row],[total_beneficiaries_reached]])</f>
        <v>0</v>
      </c>
      <c r="AI492" s="49" t="str">
        <f ca="1">IF(B492="","",OFFSET(table_admin1[[#Headers],[ADM1_PT]],MATCH(B492,admin1,0),1))</f>
        <v/>
      </c>
      <c r="AJ492" s="49" t="str">
        <f t="shared" ca="1" si="16"/>
        <v/>
      </c>
      <c r="AK492" s="49" t="str">
        <f t="shared" ca="1" si="17"/>
        <v/>
      </c>
    </row>
    <row r="493" spans="29:37" x14ac:dyDescent="0.2">
      <c r="AC493" s="1">
        <f>IF(ISBLANK(education[[#This Row],[total_boys]]),SUM(education[[#This Row],[boys_0-5_reached]],education[[#This Row],[boys_6-12_reached]],education[[#This Row],[boys_13-18_reached]]),education[[#This Row],[total_boys]])</f>
        <v>0</v>
      </c>
      <c r="AD493" s="1">
        <f>IF(ISBLANK(education[[#This Row],[total_girls]]),SUM(education[[#This Row],[girls_0-5_reached]],education[[#This Row],[girls_6-12_reached]],education[[#This Row],[girls_13-18_reached]]),education[[#This Row],[total_girls]])</f>
        <v>0</v>
      </c>
      <c r="AE493" s="1">
        <f>IF(ISBLANK(education[[#This Row],[total_children]]),SUM(education[[#This Row],[calc_boys]],education[[#This Row],[calc_girls]]),education[[#This Row],[total_children]])</f>
        <v>0</v>
      </c>
      <c r="AF493" s="1">
        <f>IF(ISBLANK(education[[#This Row],[total_pwd]]),SUM(education[[#This Row],[total_pwd_men]],education[[#This Row],[total_pwd_women]]),education[[#This Row],[total_pwd]])</f>
        <v>0</v>
      </c>
      <c r="AG493" s="1">
        <f>IF(ISBLANK(education[[#This Row],[total_adults]]),SUM(education[[#This Row],[total_men]],education[[#This Row],[total_women]]),education[[#This Row],[total_adults]])</f>
        <v>0</v>
      </c>
      <c r="AH493" s="1">
        <f>IF(ISBLANK(education[[#This Row],[total_beneficiaries_reached]]),SUM(education[[#This Row],[calc_children]],education[[#This Row],[calc_adults]]),education[[#This Row],[total_beneficiaries_reached]])</f>
        <v>0</v>
      </c>
      <c r="AI493" s="49" t="str">
        <f ca="1">IF(B493="","",OFFSET(table_admin1[[#Headers],[ADM1_PT]],MATCH(B493,admin1,0),1))</f>
        <v/>
      </c>
      <c r="AJ493" s="49" t="str">
        <f t="shared" ca="1" si="16"/>
        <v/>
      </c>
      <c r="AK493" s="49" t="str">
        <f t="shared" ca="1" si="17"/>
        <v/>
      </c>
    </row>
    <row r="494" spans="29:37" x14ac:dyDescent="0.2">
      <c r="AC494" s="1">
        <f>IF(ISBLANK(education[[#This Row],[total_boys]]),SUM(education[[#This Row],[boys_0-5_reached]],education[[#This Row],[boys_6-12_reached]],education[[#This Row],[boys_13-18_reached]]),education[[#This Row],[total_boys]])</f>
        <v>0</v>
      </c>
      <c r="AD494" s="1">
        <f>IF(ISBLANK(education[[#This Row],[total_girls]]),SUM(education[[#This Row],[girls_0-5_reached]],education[[#This Row],[girls_6-12_reached]],education[[#This Row],[girls_13-18_reached]]),education[[#This Row],[total_girls]])</f>
        <v>0</v>
      </c>
      <c r="AE494" s="1">
        <f>IF(ISBLANK(education[[#This Row],[total_children]]),SUM(education[[#This Row],[calc_boys]],education[[#This Row],[calc_girls]]),education[[#This Row],[total_children]])</f>
        <v>0</v>
      </c>
      <c r="AF494" s="1">
        <f>IF(ISBLANK(education[[#This Row],[total_pwd]]),SUM(education[[#This Row],[total_pwd_men]],education[[#This Row],[total_pwd_women]]),education[[#This Row],[total_pwd]])</f>
        <v>0</v>
      </c>
      <c r="AG494" s="1">
        <f>IF(ISBLANK(education[[#This Row],[total_adults]]),SUM(education[[#This Row],[total_men]],education[[#This Row],[total_women]]),education[[#This Row],[total_adults]])</f>
        <v>0</v>
      </c>
      <c r="AH494" s="1">
        <f>IF(ISBLANK(education[[#This Row],[total_beneficiaries_reached]]),SUM(education[[#This Row],[calc_children]],education[[#This Row],[calc_adults]]),education[[#This Row],[total_beneficiaries_reached]])</f>
        <v>0</v>
      </c>
      <c r="AI494" s="49" t="str">
        <f ca="1">IF(B494="","",OFFSET(table_admin1[[#Headers],[ADM1_PT]],MATCH(B494,admin1,0),1))</f>
        <v/>
      </c>
      <c r="AJ494" s="49" t="str">
        <f t="shared" ca="1" si="16"/>
        <v/>
      </c>
      <c r="AK494" s="49" t="str">
        <f t="shared" ca="1" si="17"/>
        <v/>
      </c>
    </row>
    <row r="495" spans="29:37" x14ac:dyDescent="0.2">
      <c r="AC495" s="1">
        <f>IF(ISBLANK(education[[#This Row],[total_boys]]),SUM(education[[#This Row],[boys_0-5_reached]],education[[#This Row],[boys_6-12_reached]],education[[#This Row],[boys_13-18_reached]]),education[[#This Row],[total_boys]])</f>
        <v>0</v>
      </c>
      <c r="AD495" s="1">
        <f>IF(ISBLANK(education[[#This Row],[total_girls]]),SUM(education[[#This Row],[girls_0-5_reached]],education[[#This Row],[girls_6-12_reached]],education[[#This Row],[girls_13-18_reached]]),education[[#This Row],[total_girls]])</f>
        <v>0</v>
      </c>
      <c r="AE495" s="1">
        <f>IF(ISBLANK(education[[#This Row],[total_children]]),SUM(education[[#This Row],[calc_boys]],education[[#This Row],[calc_girls]]),education[[#This Row],[total_children]])</f>
        <v>0</v>
      </c>
      <c r="AF495" s="1">
        <f>IF(ISBLANK(education[[#This Row],[total_pwd]]),SUM(education[[#This Row],[total_pwd_men]],education[[#This Row],[total_pwd_women]]),education[[#This Row],[total_pwd]])</f>
        <v>0</v>
      </c>
      <c r="AG495" s="1">
        <f>IF(ISBLANK(education[[#This Row],[total_adults]]),SUM(education[[#This Row],[total_men]],education[[#This Row],[total_women]]),education[[#This Row],[total_adults]])</f>
        <v>0</v>
      </c>
      <c r="AH495" s="1">
        <f>IF(ISBLANK(education[[#This Row],[total_beneficiaries_reached]]),SUM(education[[#This Row],[calc_children]],education[[#This Row],[calc_adults]]),education[[#This Row],[total_beneficiaries_reached]])</f>
        <v>0</v>
      </c>
      <c r="AI495" s="49" t="str">
        <f ca="1">IF(B495="","",OFFSET(table_admin1[[#Headers],[ADM1_PT]],MATCH(B495,admin1,0),1))</f>
        <v/>
      </c>
      <c r="AJ495" s="49" t="str">
        <f t="shared" ca="1" si="16"/>
        <v/>
      </c>
      <c r="AK495" s="49" t="str">
        <f t="shared" ca="1" si="17"/>
        <v/>
      </c>
    </row>
    <row r="496" spans="29:37" x14ac:dyDescent="0.2">
      <c r="AC496" s="1">
        <f>IF(ISBLANK(education[[#This Row],[total_boys]]),SUM(education[[#This Row],[boys_0-5_reached]],education[[#This Row],[boys_6-12_reached]],education[[#This Row],[boys_13-18_reached]]),education[[#This Row],[total_boys]])</f>
        <v>0</v>
      </c>
      <c r="AD496" s="1">
        <f>IF(ISBLANK(education[[#This Row],[total_girls]]),SUM(education[[#This Row],[girls_0-5_reached]],education[[#This Row],[girls_6-12_reached]],education[[#This Row],[girls_13-18_reached]]),education[[#This Row],[total_girls]])</f>
        <v>0</v>
      </c>
      <c r="AE496" s="1">
        <f>IF(ISBLANK(education[[#This Row],[total_children]]),SUM(education[[#This Row],[calc_boys]],education[[#This Row],[calc_girls]]),education[[#This Row],[total_children]])</f>
        <v>0</v>
      </c>
      <c r="AF496" s="1">
        <f>IF(ISBLANK(education[[#This Row],[total_pwd]]),SUM(education[[#This Row],[total_pwd_men]],education[[#This Row],[total_pwd_women]]),education[[#This Row],[total_pwd]])</f>
        <v>0</v>
      </c>
      <c r="AG496" s="1">
        <f>IF(ISBLANK(education[[#This Row],[total_adults]]),SUM(education[[#This Row],[total_men]],education[[#This Row],[total_women]]),education[[#This Row],[total_adults]])</f>
        <v>0</v>
      </c>
      <c r="AH496" s="1">
        <f>IF(ISBLANK(education[[#This Row],[total_beneficiaries_reached]]),SUM(education[[#This Row],[calc_children]],education[[#This Row],[calc_adults]]),education[[#This Row],[total_beneficiaries_reached]])</f>
        <v>0</v>
      </c>
      <c r="AI496" s="49" t="str">
        <f ca="1">IF(B496="","",OFFSET(table_admin1[[#Headers],[ADM1_PT]],MATCH(B496,admin1,0),1))</f>
        <v/>
      </c>
      <c r="AJ496" s="49" t="str">
        <f t="shared" ca="1" si="16"/>
        <v/>
      </c>
      <c r="AK496" s="49" t="str">
        <f t="shared" ca="1" si="17"/>
        <v/>
      </c>
    </row>
    <row r="497" spans="29:37" x14ac:dyDescent="0.2">
      <c r="AC497" s="1">
        <f>IF(ISBLANK(education[[#This Row],[total_boys]]),SUM(education[[#This Row],[boys_0-5_reached]],education[[#This Row],[boys_6-12_reached]],education[[#This Row],[boys_13-18_reached]]),education[[#This Row],[total_boys]])</f>
        <v>0</v>
      </c>
      <c r="AD497" s="1">
        <f>IF(ISBLANK(education[[#This Row],[total_girls]]),SUM(education[[#This Row],[girls_0-5_reached]],education[[#This Row],[girls_6-12_reached]],education[[#This Row],[girls_13-18_reached]]),education[[#This Row],[total_girls]])</f>
        <v>0</v>
      </c>
      <c r="AE497" s="1">
        <f>IF(ISBLANK(education[[#This Row],[total_children]]),SUM(education[[#This Row],[calc_boys]],education[[#This Row],[calc_girls]]),education[[#This Row],[total_children]])</f>
        <v>0</v>
      </c>
      <c r="AF497" s="1">
        <f>IF(ISBLANK(education[[#This Row],[total_pwd]]),SUM(education[[#This Row],[total_pwd_men]],education[[#This Row],[total_pwd_women]]),education[[#This Row],[total_pwd]])</f>
        <v>0</v>
      </c>
      <c r="AG497" s="1">
        <f>IF(ISBLANK(education[[#This Row],[total_adults]]),SUM(education[[#This Row],[total_men]],education[[#This Row],[total_women]]),education[[#This Row],[total_adults]])</f>
        <v>0</v>
      </c>
      <c r="AH497" s="1">
        <f>IF(ISBLANK(education[[#This Row],[total_beneficiaries_reached]]),SUM(education[[#This Row],[calc_children]],education[[#This Row],[calc_adults]]),education[[#This Row],[total_beneficiaries_reached]])</f>
        <v>0</v>
      </c>
      <c r="AI497" s="49" t="str">
        <f ca="1">IF(B497="","",OFFSET(table_admin1[[#Headers],[ADM1_PT]],MATCH(B497,admin1,0),1))</f>
        <v/>
      </c>
      <c r="AJ497" s="49" t="str">
        <f t="shared" ca="1" si="16"/>
        <v/>
      </c>
      <c r="AK497" s="49" t="str">
        <f t="shared" ca="1" si="17"/>
        <v/>
      </c>
    </row>
    <row r="498" spans="29:37" x14ac:dyDescent="0.2">
      <c r="AC498" s="1">
        <f>IF(ISBLANK(education[[#This Row],[total_boys]]),SUM(education[[#This Row],[boys_0-5_reached]],education[[#This Row],[boys_6-12_reached]],education[[#This Row],[boys_13-18_reached]]),education[[#This Row],[total_boys]])</f>
        <v>0</v>
      </c>
      <c r="AD498" s="1">
        <f>IF(ISBLANK(education[[#This Row],[total_girls]]),SUM(education[[#This Row],[girls_0-5_reached]],education[[#This Row],[girls_6-12_reached]],education[[#This Row],[girls_13-18_reached]]),education[[#This Row],[total_girls]])</f>
        <v>0</v>
      </c>
      <c r="AE498" s="1">
        <f>IF(ISBLANK(education[[#This Row],[total_children]]),SUM(education[[#This Row],[calc_boys]],education[[#This Row],[calc_girls]]),education[[#This Row],[total_children]])</f>
        <v>0</v>
      </c>
      <c r="AF498" s="1">
        <f>IF(ISBLANK(education[[#This Row],[total_pwd]]),SUM(education[[#This Row],[total_pwd_men]],education[[#This Row],[total_pwd_women]]),education[[#This Row],[total_pwd]])</f>
        <v>0</v>
      </c>
      <c r="AG498" s="1">
        <f>IF(ISBLANK(education[[#This Row],[total_adults]]),SUM(education[[#This Row],[total_men]],education[[#This Row],[total_women]]),education[[#This Row],[total_adults]])</f>
        <v>0</v>
      </c>
      <c r="AH498" s="1">
        <f>IF(ISBLANK(education[[#This Row],[total_beneficiaries_reached]]),SUM(education[[#This Row],[calc_children]],education[[#This Row],[calc_adults]]),education[[#This Row],[total_beneficiaries_reached]])</f>
        <v>0</v>
      </c>
      <c r="AI498" s="49" t="str">
        <f ca="1">IF(B498="","",OFFSET(table_admin1[[#Headers],[ADM1_PT]],MATCH(B498,admin1,0),1))</f>
        <v/>
      </c>
      <c r="AJ498" s="49" t="str">
        <f t="shared" ca="1" si="16"/>
        <v/>
      </c>
      <c r="AK498" s="49" t="str">
        <f t="shared" ca="1" si="17"/>
        <v/>
      </c>
    </row>
    <row r="499" spans="29:37" x14ac:dyDescent="0.2">
      <c r="AC499" s="1">
        <f>IF(ISBLANK(education[[#This Row],[total_boys]]),SUM(education[[#This Row],[boys_0-5_reached]],education[[#This Row],[boys_6-12_reached]],education[[#This Row],[boys_13-18_reached]]),education[[#This Row],[total_boys]])</f>
        <v>0</v>
      </c>
      <c r="AD499" s="1">
        <f>IF(ISBLANK(education[[#This Row],[total_girls]]),SUM(education[[#This Row],[girls_0-5_reached]],education[[#This Row],[girls_6-12_reached]],education[[#This Row],[girls_13-18_reached]]),education[[#This Row],[total_girls]])</f>
        <v>0</v>
      </c>
      <c r="AE499" s="1">
        <f>IF(ISBLANK(education[[#This Row],[total_children]]),SUM(education[[#This Row],[calc_boys]],education[[#This Row],[calc_girls]]),education[[#This Row],[total_children]])</f>
        <v>0</v>
      </c>
      <c r="AF499" s="1">
        <f>IF(ISBLANK(education[[#This Row],[total_pwd]]),SUM(education[[#This Row],[total_pwd_men]],education[[#This Row],[total_pwd_women]]),education[[#This Row],[total_pwd]])</f>
        <v>0</v>
      </c>
      <c r="AG499" s="1">
        <f>IF(ISBLANK(education[[#This Row],[total_adults]]),SUM(education[[#This Row],[total_men]],education[[#This Row],[total_women]]),education[[#This Row],[total_adults]])</f>
        <v>0</v>
      </c>
      <c r="AH499" s="1">
        <f>IF(ISBLANK(education[[#This Row],[total_beneficiaries_reached]]),SUM(education[[#This Row],[calc_children]],education[[#This Row],[calc_adults]]),education[[#This Row],[total_beneficiaries_reached]])</f>
        <v>0</v>
      </c>
      <c r="AI499" s="49" t="str">
        <f ca="1">IF(B499="","",OFFSET(table_admin1[[#Headers],[ADM1_PT]],MATCH(B499,admin1,0),1))</f>
        <v/>
      </c>
      <c r="AJ499" s="49" t="str">
        <f t="shared" ca="1" si="16"/>
        <v/>
      </c>
      <c r="AK499" s="49" t="str">
        <f t="shared" ca="1" si="17"/>
        <v/>
      </c>
    </row>
    <row r="500" spans="29:37" x14ac:dyDescent="0.2">
      <c r="AC500" s="1">
        <f>IF(ISBLANK(education[[#This Row],[total_boys]]),SUM(education[[#This Row],[boys_0-5_reached]],education[[#This Row],[boys_6-12_reached]],education[[#This Row],[boys_13-18_reached]]),education[[#This Row],[total_boys]])</f>
        <v>0</v>
      </c>
      <c r="AD500" s="1">
        <f>IF(ISBLANK(education[[#This Row],[total_girls]]),SUM(education[[#This Row],[girls_0-5_reached]],education[[#This Row],[girls_6-12_reached]],education[[#This Row],[girls_13-18_reached]]),education[[#This Row],[total_girls]])</f>
        <v>0</v>
      </c>
      <c r="AE500" s="1">
        <f>IF(ISBLANK(education[[#This Row],[total_children]]),SUM(education[[#This Row],[calc_boys]],education[[#This Row],[calc_girls]]),education[[#This Row],[total_children]])</f>
        <v>0</v>
      </c>
      <c r="AF500" s="1">
        <f>IF(ISBLANK(education[[#This Row],[total_pwd]]),SUM(education[[#This Row],[total_pwd_men]],education[[#This Row],[total_pwd_women]]),education[[#This Row],[total_pwd]])</f>
        <v>0</v>
      </c>
      <c r="AG500" s="1">
        <f>IF(ISBLANK(education[[#This Row],[total_adults]]),SUM(education[[#This Row],[total_men]],education[[#This Row],[total_women]]),education[[#This Row],[total_adults]])</f>
        <v>0</v>
      </c>
      <c r="AH500" s="1">
        <f>IF(ISBLANK(education[[#This Row],[total_beneficiaries_reached]]),SUM(education[[#This Row],[calc_children]],education[[#This Row],[calc_adults]]),education[[#This Row],[total_beneficiaries_reached]])</f>
        <v>0</v>
      </c>
      <c r="AI500" s="49" t="str">
        <f ca="1">IF(B500="","",OFFSET(table_admin1[[#Headers],[ADM1_PT]],MATCH(B500,admin1,0),1))</f>
        <v/>
      </c>
      <c r="AJ500" s="49" t="str">
        <f t="shared" ca="1" si="16"/>
        <v/>
      </c>
      <c r="AK500" s="49" t="str">
        <f t="shared" ca="1" si="17"/>
        <v/>
      </c>
    </row>
    <row r="501" spans="29:37" x14ac:dyDescent="0.2">
      <c r="AC501" s="1">
        <f>IF(ISBLANK(education[[#This Row],[total_boys]]),SUM(education[[#This Row],[boys_0-5_reached]],education[[#This Row],[boys_6-12_reached]],education[[#This Row],[boys_13-18_reached]]),education[[#This Row],[total_boys]])</f>
        <v>0</v>
      </c>
      <c r="AD501" s="1">
        <f>IF(ISBLANK(education[[#This Row],[total_girls]]),SUM(education[[#This Row],[girls_0-5_reached]],education[[#This Row],[girls_6-12_reached]],education[[#This Row],[girls_13-18_reached]]),education[[#This Row],[total_girls]])</f>
        <v>0</v>
      </c>
      <c r="AE501" s="1">
        <f>IF(ISBLANK(education[[#This Row],[total_children]]),SUM(education[[#This Row],[calc_boys]],education[[#This Row],[calc_girls]]),education[[#This Row],[total_children]])</f>
        <v>0</v>
      </c>
      <c r="AF501" s="1">
        <f>IF(ISBLANK(education[[#This Row],[total_pwd]]),SUM(education[[#This Row],[total_pwd_men]],education[[#This Row],[total_pwd_women]]),education[[#This Row],[total_pwd]])</f>
        <v>0</v>
      </c>
      <c r="AG501" s="1">
        <f>IF(ISBLANK(education[[#This Row],[total_adults]]),SUM(education[[#This Row],[total_men]],education[[#This Row],[total_women]]),education[[#This Row],[total_adults]])</f>
        <v>0</v>
      </c>
      <c r="AH501" s="1">
        <f>IF(ISBLANK(education[[#This Row],[total_beneficiaries_reached]]),SUM(education[[#This Row],[calc_children]],education[[#This Row],[calc_adults]]),education[[#This Row],[total_beneficiaries_reached]])</f>
        <v>0</v>
      </c>
      <c r="AI501" s="49" t="str">
        <f ca="1">IF(B501="","",OFFSET(table_admin1[[#Headers],[ADM1_PT]],MATCH(B501,admin1,0),1))</f>
        <v/>
      </c>
      <c r="AJ501" s="49" t="str">
        <f t="shared" ca="1" si="16"/>
        <v/>
      </c>
      <c r="AK501" s="49" t="str">
        <f t="shared" ca="1" si="17"/>
        <v/>
      </c>
    </row>
    <row r="502" spans="29:37" x14ac:dyDescent="0.2">
      <c r="AC502" s="1">
        <f>IF(ISBLANK(education[[#This Row],[total_boys]]),SUM(education[[#This Row],[boys_0-5_reached]],education[[#This Row],[boys_6-12_reached]],education[[#This Row],[boys_13-18_reached]]),education[[#This Row],[total_boys]])</f>
        <v>0</v>
      </c>
      <c r="AD502" s="1">
        <f>IF(ISBLANK(education[[#This Row],[total_girls]]),SUM(education[[#This Row],[girls_0-5_reached]],education[[#This Row],[girls_6-12_reached]],education[[#This Row],[girls_13-18_reached]]),education[[#This Row],[total_girls]])</f>
        <v>0</v>
      </c>
      <c r="AE502" s="1">
        <f>IF(ISBLANK(education[[#This Row],[total_children]]),SUM(education[[#This Row],[calc_boys]],education[[#This Row],[calc_girls]]),education[[#This Row],[total_children]])</f>
        <v>0</v>
      </c>
      <c r="AF502" s="1">
        <f>IF(ISBLANK(education[[#This Row],[total_pwd]]),SUM(education[[#This Row],[total_pwd_men]],education[[#This Row],[total_pwd_women]]),education[[#This Row],[total_pwd]])</f>
        <v>0</v>
      </c>
      <c r="AG502" s="1">
        <f>IF(ISBLANK(education[[#This Row],[total_adults]]),SUM(education[[#This Row],[total_men]],education[[#This Row],[total_women]]),education[[#This Row],[total_adults]])</f>
        <v>0</v>
      </c>
      <c r="AH502" s="1">
        <f>IF(ISBLANK(education[[#This Row],[total_beneficiaries_reached]]),SUM(education[[#This Row],[calc_children]],education[[#This Row],[calc_adults]]),education[[#This Row],[total_beneficiaries_reached]])</f>
        <v>0</v>
      </c>
      <c r="AI502" s="49" t="str">
        <f ca="1">IF(B502="","",OFFSET(table_admin1[[#Headers],[ADM1_PT]],MATCH(B502,admin1,0),1))</f>
        <v/>
      </c>
      <c r="AJ502" s="49" t="str">
        <f t="shared" ca="1" si="16"/>
        <v/>
      </c>
      <c r="AK502" s="49" t="str">
        <f t="shared" ca="1" si="17"/>
        <v/>
      </c>
    </row>
    <row r="503" spans="29:37" x14ac:dyDescent="0.2">
      <c r="AC503" s="1">
        <f>IF(ISBLANK(education[[#This Row],[total_boys]]),SUM(education[[#This Row],[boys_0-5_reached]],education[[#This Row],[boys_6-12_reached]],education[[#This Row],[boys_13-18_reached]]),education[[#This Row],[total_boys]])</f>
        <v>0</v>
      </c>
      <c r="AD503" s="1">
        <f>IF(ISBLANK(education[[#This Row],[total_girls]]),SUM(education[[#This Row],[girls_0-5_reached]],education[[#This Row],[girls_6-12_reached]],education[[#This Row],[girls_13-18_reached]]),education[[#This Row],[total_girls]])</f>
        <v>0</v>
      </c>
      <c r="AE503" s="1">
        <f>IF(ISBLANK(education[[#This Row],[total_children]]),SUM(education[[#This Row],[calc_boys]],education[[#This Row],[calc_girls]]),education[[#This Row],[total_children]])</f>
        <v>0</v>
      </c>
      <c r="AF503" s="1">
        <f>IF(ISBLANK(education[[#This Row],[total_pwd]]),SUM(education[[#This Row],[total_pwd_men]],education[[#This Row],[total_pwd_women]]),education[[#This Row],[total_pwd]])</f>
        <v>0</v>
      </c>
      <c r="AG503" s="1">
        <f>IF(ISBLANK(education[[#This Row],[total_adults]]),SUM(education[[#This Row],[total_men]],education[[#This Row],[total_women]]),education[[#This Row],[total_adults]])</f>
        <v>0</v>
      </c>
      <c r="AH503" s="1">
        <f>IF(ISBLANK(education[[#This Row],[total_beneficiaries_reached]]),SUM(education[[#This Row],[calc_children]],education[[#This Row],[calc_adults]]),education[[#This Row],[total_beneficiaries_reached]])</f>
        <v>0</v>
      </c>
      <c r="AI503" s="49" t="str">
        <f ca="1">IF(B503="","",OFFSET(table_admin1[[#Headers],[ADM1_PT]],MATCH(B503,admin1,0),1))</f>
        <v/>
      </c>
      <c r="AJ503" s="49" t="str">
        <f t="shared" ca="1" si="16"/>
        <v/>
      </c>
      <c r="AK503" s="49" t="str">
        <f t="shared" ca="1" si="17"/>
        <v/>
      </c>
    </row>
    <row r="504" spans="29:37" x14ac:dyDescent="0.2">
      <c r="AC504" s="1">
        <f>IF(ISBLANK(education[[#This Row],[total_boys]]),SUM(education[[#This Row],[boys_0-5_reached]],education[[#This Row],[boys_6-12_reached]],education[[#This Row],[boys_13-18_reached]]),education[[#This Row],[total_boys]])</f>
        <v>0</v>
      </c>
      <c r="AD504" s="1">
        <f>IF(ISBLANK(education[[#This Row],[total_girls]]),SUM(education[[#This Row],[girls_0-5_reached]],education[[#This Row],[girls_6-12_reached]],education[[#This Row],[girls_13-18_reached]]),education[[#This Row],[total_girls]])</f>
        <v>0</v>
      </c>
      <c r="AE504" s="1">
        <f>IF(ISBLANK(education[[#This Row],[total_children]]),SUM(education[[#This Row],[calc_boys]],education[[#This Row],[calc_girls]]),education[[#This Row],[total_children]])</f>
        <v>0</v>
      </c>
      <c r="AF504" s="1">
        <f>IF(ISBLANK(education[[#This Row],[total_pwd]]),SUM(education[[#This Row],[total_pwd_men]],education[[#This Row],[total_pwd_women]]),education[[#This Row],[total_pwd]])</f>
        <v>0</v>
      </c>
      <c r="AG504" s="1">
        <f>IF(ISBLANK(education[[#This Row],[total_adults]]),SUM(education[[#This Row],[total_men]],education[[#This Row],[total_women]]),education[[#This Row],[total_adults]])</f>
        <v>0</v>
      </c>
      <c r="AH504" s="1">
        <f>IF(ISBLANK(education[[#This Row],[total_beneficiaries_reached]]),SUM(education[[#This Row],[calc_children]],education[[#This Row],[calc_adults]]),education[[#This Row],[total_beneficiaries_reached]])</f>
        <v>0</v>
      </c>
      <c r="AI504" s="49" t="str">
        <f ca="1">IF(B504="","",OFFSET(table_admin1[[#Headers],[ADM1_PT]],MATCH(B504,admin1,0),1))</f>
        <v/>
      </c>
      <c r="AJ504" s="49" t="str">
        <f t="shared" ca="1" si="16"/>
        <v/>
      </c>
      <c r="AK504" s="49" t="str">
        <f t="shared" ca="1" si="17"/>
        <v/>
      </c>
    </row>
    <row r="505" spans="29:37" x14ac:dyDescent="0.2">
      <c r="AC505" s="1">
        <f>IF(ISBLANK(education[[#This Row],[total_boys]]),SUM(education[[#This Row],[boys_0-5_reached]],education[[#This Row],[boys_6-12_reached]],education[[#This Row],[boys_13-18_reached]]),education[[#This Row],[total_boys]])</f>
        <v>0</v>
      </c>
      <c r="AD505" s="1">
        <f>IF(ISBLANK(education[[#This Row],[total_girls]]),SUM(education[[#This Row],[girls_0-5_reached]],education[[#This Row],[girls_6-12_reached]],education[[#This Row],[girls_13-18_reached]]),education[[#This Row],[total_girls]])</f>
        <v>0</v>
      </c>
      <c r="AE505" s="1">
        <f>IF(ISBLANK(education[[#This Row],[total_children]]),SUM(education[[#This Row],[calc_boys]],education[[#This Row],[calc_girls]]),education[[#This Row],[total_children]])</f>
        <v>0</v>
      </c>
      <c r="AF505" s="1">
        <f>IF(ISBLANK(education[[#This Row],[total_pwd]]),SUM(education[[#This Row],[total_pwd_men]],education[[#This Row],[total_pwd_women]]),education[[#This Row],[total_pwd]])</f>
        <v>0</v>
      </c>
      <c r="AG505" s="1">
        <f>IF(ISBLANK(education[[#This Row],[total_adults]]),SUM(education[[#This Row],[total_men]],education[[#This Row],[total_women]]),education[[#This Row],[total_adults]])</f>
        <v>0</v>
      </c>
      <c r="AH505" s="1">
        <f>IF(ISBLANK(education[[#This Row],[total_beneficiaries_reached]]),SUM(education[[#This Row],[calc_children]],education[[#This Row],[calc_adults]]),education[[#This Row],[total_beneficiaries_reached]])</f>
        <v>0</v>
      </c>
      <c r="AI505" s="49" t="str">
        <f ca="1">IF(B505="","",OFFSET(table_admin1[[#Headers],[ADM1_PT]],MATCH(B505,admin1,0),1))</f>
        <v/>
      </c>
      <c r="AJ505" s="49" t="str">
        <f t="shared" ca="1" si="16"/>
        <v/>
      </c>
      <c r="AK505" s="49" t="str">
        <f t="shared" ca="1" si="17"/>
        <v/>
      </c>
    </row>
    <row r="506" spans="29:37" x14ac:dyDescent="0.2">
      <c r="AC506" s="1">
        <f>IF(ISBLANK(education[[#This Row],[total_boys]]),SUM(education[[#This Row],[boys_0-5_reached]],education[[#This Row],[boys_6-12_reached]],education[[#This Row],[boys_13-18_reached]]),education[[#This Row],[total_boys]])</f>
        <v>0</v>
      </c>
      <c r="AD506" s="1">
        <f>IF(ISBLANK(education[[#This Row],[total_girls]]),SUM(education[[#This Row],[girls_0-5_reached]],education[[#This Row],[girls_6-12_reached]],education[[#This Row],[girls_13-18_reached]]),education[[#This Row],[total_girls]])</f>
        <v>0</v>
      </c>
      <c r="AE506" s="1">
        <f>IF(ISBLANK(education[[#This Row],[total_children]]),SUM(education[[#This Row],[calc_boys]],education[[#This Row],[calc_girls]]),education[[#This Row],[total_children]])</f>
        <v>0</v>
      </c>
      <c r="AF506" s="1">
        <f>IF(ISBLANK(education[[#This Row],[total_pwd]]),SUM(education[[#This Row],[total_pwd_men]],education[[#This Row],[total_pwd_women]]),education[[#This Row],[total_pwd]])</f>
        <v>0</v>
      </c>
      <c r="AG506" s="1">
        <f>IF(ISBLANK(education[[#This Row],[total_adults]]),SUM(education[[#This Row],[total_men]],education[[#This Row],[total_women]]),education[[#This Row],[total_adults]])</f>
        <v>0</v>
      </c>
      <c r="AH506" s="1">
        <f>IF(ISBLANK(education[[#This Row],[total_beneficiaries_reached]]),SUM(education[[#This Row],[calc_children]],education[[#This Row],[calc_adults]]),education[[#This Row],[total_beneficiaries_reached]])</f>
        <v>0</v>
      </c>
      <c r="AI506" s="49" t="str">
        <f ca="1">IF(B506="","",OFFSET(table_admin1[[#Headers],[ADM1_PT]],MATCH(B506,admin1,0),1))</f>
        <v/>
      </c>
      <c r="AJ506" s="49" t="str">
        <f t="shared" ca="1" si="16"/>
        <v/>
      </c>
      <c r="AK506" s="49" t="str">
        <f t="shared" ca="1" si="17"/>
        <v/>
      </c>
    </row>
    <row r="507" spans="29:37" x14ac:dyDescent="0.2">
      <c r="AC507" s="1">
        <f>IF(ISBLANK(education[[#This Row],[total_boys]]),SUM(education[[#This Row],[boys_0-5_reached]],education[[#This Row],[boys_6-12_reached]],education[[#This Row],[boys_13-18_reached]]),education[[#This Row],[total_boys]])</f>
        <v>0</v>
      </c>
      <c r="AD507" s="1">
        <f>IF(ISBLANK(education[[#This Row],[total_girls]]),SUM(education[[#This Row],[girls_0-5_reached]],education[[#This Row],[girls_6-12_reached]],education[[#This Row],[girls_13-18_reached]]),education[[#This Row],[total_girls]])</f>
        <v>0</v>
      </c>
      <c r="AE507" s="1">
        <f>IF(ISBLANK(education[[#This Row],[total_children]]),SUM(education[[#This Row],[calc_boys]],education[[#This Row],[calc_girls]]),education[[#This Row],[total_children]])</f>
        <v>0</v>
      </c>
      <c r="AF507" s="1">
        <f>IF(ISBLANK(education[[#This Row],[total_pwd]]),SUM(education[[#This Row],[total_pwd_men]],education[[#This Row],[total_pwd_women]]),education[[#This Row],[total_pwd]])</f>
        <v>0</v>
      </c>
      <c r="AG507" s="1">
        <f>IF(ISBLANK(education[[#This Row],[total_adults]]),SUM(education[[#This Row],[total_men]],education[[#This Row],[total_women]]),education[[#This Row],[total_adults]])</f>
        <v>0</v>
      </c>
      <c r="AH507" s="1">
        <f>IF(ISBLANK(education[[#This Row],[total_beneficiaries_reached]]),SUM(education[[#This Row],[calc_children]],education[[#This Row],[calc_adults]]),education[[#This Row],[total_beneficiaries_reached]])</f>
        <v>0</v>
      </c>
      <c r="AI507" s="49" t="str">
        <f ca="1">IF(B507="","",OFFSET(table_admin1[[#Headers],[ADM1_PT]],MATCH(B507,admin1,0),1))</f>
        <v/>
      </c>
      <c r="AJ507" s="49" t="str">
        <f t="shared" ca="1" si="16"/>
        <v/>
      </c>
      <c r="AK507" s="49" t="str">
        <f t="shared" ca="1" si="17"/>
        <v/>
      </c>
    </row>
    <row r="508" spans="29:37" x14ac:dyDescent="0.2">
      <c r="AC508" s="1">
        <f>IF(ISBLANK(education[[#This Row],[total_boys]]),SUM(education[[#This Row],[boys_0-5_reached]],education[[#This Row],[boys_6-12_reached]],education[[#This Row],[boys_13-18_reached]]),education[[#This Row],[total_boys]])</f>
        <v>0</v>
      </c>
      <c r="AD508" s="1">
        <f>IF(ISBLANK(education[[#This Row],[total_girls]]),SUM(education[[#This Row],[girls_0-5_reached]],education[[#This Row],[girls_6-12_reached]],education[[#This Row],[girls_13-18_reached]]),education[[#This Row],[total_girls]])</f>
        <v>0</v>
      </c>
      <c r="AE508" s="1">
        <f>IF(ISBLANK(education[[#This Row],[total_children]]),SUM(education[[#This Row],[calc_boys]],education[[#This Row],[calc_girls]]),education[[#This Row],[total_children]])</f>
        <v>0</v>
      </c>
      <c r="AF508" s="1">
        <f>IF(ISBLANK(education[[#This Row],[total_pwd]]),SUM(education[[#This Row],[total_pwd_men]],education[[#This Row],[total_pwd_women]]),education[[#This Row],[total_pwd]])</f>
        <v>0</v>
      </c>
      <c r="AG508" s="1">
        <f>IF(ISBLANK(education[[#This Row],[total_adults]]),SUM(education[[#This Row],[total_men]],education[[#This Row],[total_women]]),education[[#This Row],[total_adults]])</f>
        <v>0</v>
      </c>
      <c r="AH508" s="1">
        <f>IF(ISBLANK(education[[#This Row],[total_beneficiaries_reached]]),SUM(education[[#This Row],[calc_children]],education[[#This Row],[calc_adults]]),education[[#This Row],[total_beneficiaries_reached]])</f>
        <v>0</v>
      </c>
      <c r="AI508" s="49" t="str">
        <f ca="1">IF(B508="","",OFFSET(table_admin1[[#Headers],[ADM1_PT]],MATCH(B508,admin1,0),1))</f>
        <v/>
      </c>
      <c r="AJ508" s="49" t="str">
        <f t="shared" ca="1" si="16"/>
        <v/>
      </c>
      <c r="AK508" s="49" t="str">
        <f t="shared" ca="1" si="17"/>
        <v/>
      </c>
    </row>
    <row r="509" spans="29:37" x14ac:dyDescent="0.2">
      <c r="AC509" s="1">
        <f>IF(ISBLANK(education[[#This Row],[total_boys]]),SUM(education[[#This Row],[boys_0-5_reached]],education[[#This Row],[boys_6-12_reached]],education[[#This Row],[boys_13-18_reached]]),education[[#This Row],[total_boys]])</f>
        <v>0</v>
      </c>
      <c r="AD509" s="1">
        <f>IF(ISBLANK(education[[#This Row],[total_girls]]),SUM(education[[#This Row],[girls_0-5_reached]],education[[#This Row],[girls_6-12_reached]],education[[#This Row],[girls_13-18_reached]]),education[[#This Row],[total_girls]])</f>
        <v>0</v>
      </c>
      <c r="AE509" s="1">
        <f>IF(ISBLANK(education[[#This Row],[total_children]]),SUM(education[[#This Row],[calc_boys]],education[[#This Row],[calc_girls]]),education[[#This Row],[total_children]])</f>
        <v>0</v>
      </c>
      <c r="AF509" s="1">
        <f>IF(ISBLANK(education[[#This Row],[total_pwd]]),SUM(education[[#This Row],[total_pwd_men]],education[[#This Row],[total_pwd_women]]),education[[#This Row],[total_pwd]])</f>
        <v>0</v>
      </c>
      <c r="AG509" s="1">
        <f>IF(ISBLANK(education[[#This Row],[total_adults]]),SUM(education[[#This Row],[total_men]],education[[#This Row],[total_women]]),education[[#This Row],[total_adults]])</f>
        <v>0</v>
      </c>
      <c r="AH509" s="1">
        <f>IF(ISBLANK(education[[#This Row],[total_beneficiaries_reached]]),SUM(education[[#This Row],[calc_children]],education[[#This Row],[calc_adults]]),education[[#This Row],[total_beneficiaries_reached]])</f>
        <v>0</v>
      </c>
      <c r="AI509" s="49" t="str">
        <f ca="1">IF(B509="","",OFFSET(table_admin1[[#Headers],[ADM1_PT]],MATCH(B509,admin1,0),1))</f>
        <v/>
      </c>
      <c r="AJ509" s="49" t="str">
        <f t="shared" ca="1" si="16"/>
        <v/>
      </c>
      <c r="AK509" s="49" t="str">
        <f t="shared" ca="1" si="17"/>
        <v/>
      </c>
    </row>
    <row r="510" spans="29:37" x14ac:dyDescent="0.2">
      <c r="AC510" s="1">
        <f>IF(ISBLANK(education[[#This Row],[total_boys]]),SUM(education[[#This Row],[boys_0-5_reached]],education[[#This Row],[boys_6-12_reached]],education[[#This Row],[boys_13-18_reached]]),education[[#This Row],[total_boys]])</f>
        <v>0</v>
      </c>
      <c r="AD510" s="1">
        <f>IF(ISBLANK(education[[#This Row],[total_girls]]),SUM(education[[#This Row],[girls_0-5_reached]],education[[#This Row],[girls_6-12_reached]],education[[#This Row],[girls_13-18_reached]]),education[[#This Row],[total_girls]])</f>
        <v>0</v>
      </c>
      <c r="AE510" s="1">
        <f>IF(ISBLANK(education[[#This Row],[total_children]]),SUM(education[[#This Row],[calc_boys]],education[[#This Row],[calc_girls]]),education[[#This Row],[total_children]])</f>
        <v>0</v>
      </c>
      <c r="AF510" s="1">
        <f>IF(ISBLANK(education[[#This Row],[total_pwd]]),SUM(education[[#This Row],[total_pwd_men]],education[[#This Row],[total_pwd_women]]),education[[#This Row],[total_pwd]])</f>
        <v>0</v>
      </c>
      <c r="AG510" s="1">
        <f>IF(ISBLANK(education[[#This Row],[total_adults]]),SUM(education[[#This Row],[total_men]],education[[#This Row],[total_women]]),education[[#This Row],[total_adults]])</f>
        <v>0</v>
      </c>
      <c r="AH510" s="1">
        <f>IF(ISBLANK(education[[#This Row],[total_beneficiaries_reached]]),SUM(education[[#This Row],[calc_children]],education[[#This Row],[calc_adults]]),education[[#This Row],[total_beneficiaries_reached]])</f>
        <v>0</v>
      </c>
      <c r="AI510" s="49" t="str">
        <f ca="1">IF(B510="","",OFFSET(table_admin1[[#Headers],[ADM1_PT]],MATCH(B510,admin1,0),1))</f>
        <v/>
      </c>
      <c r="AJ510" s="49" t="str">
        <f t="shared" ca="1" si="16"/>
        <v/>
      </c>
      <c r="AK510" s="49" t="str">
        <f t="shared" ca="1" si="17"/>
        <v/>
      </c>
    </row>
    <row r="511" spans="29:37" x14ac:dyDescent="0.2">
      <c r="AC511" s="1">
        <f>IF(ISBLANK(education[[#This Row],[total_boys]]),SUM(education[[#This Row],[boys_0-5_reached]],education[[#This Row],[boys_6-12_reached]],education[[#This Row],[boys_13-18_reached]]),education[[#This Row],[total_boys]])</f>
        <v>0</v>
      </c>
      <c r="AD511" s="1">
        <f>IF(ISBLANK(education[[#This Row],[total_girls]]),SUM(education[[#This Row],[girls_0-5_reached]],education[[#This Row],[girls_6-12_reached]],education[[#This Row],[girls_13-18_reached]]),education[[#This Row],[total_girls]])</f>
        <v>0</v>
      </c>
      <c r="AE511" s="1">
        <f>IF(ISBLANK(education[[#This Row],[total_children]]),SUM(education[[#This Row],[calc_boys]],education[[#This Row],[calc_girls]]),education[[#This Row],[total_children]])</f>
        <v>0</v>
      </c>
      <c r="AF511" s="1">
        <f>IF(ISBLANK(education[[#This Row],[total_pwd]]),SUM(education[[#This Row],[total_pwd_men]],education[[#This Row],[total_pwd_women]]),education[[#This Row],[total_pwd]])</f>
        <v>0</v>
      </c>
      <c r="AG511" s="1">
        <f>IF(ISBLANK(education[[#This Row],[total_adults]]),SUM(education[[#This Row],[total_men]],education[[#This Row],[total_women]]),education[[#This Row],[total_adults]])</f>
        <v>0</v>
      </c>
      <c r="AH511" s="1">
        <f>IF(ISBLANK(education[[#This Row],[total_beneficiaries_reached]]),SUM(education[[#This Row],[calc_children]],education[[#This Row],[calc_adults]]),education[[#This Row],[total_beneficiaries_reached]])</f>
        <v>0</v>
      </c>
      <c r="AI511" s="49" t="str">
        <f ca="1">IF(B511="","",OFFSET(table_admin1[[#Headers],[ADM1_PT]],MATCH(B511,admin1,0),1))</f>
        <v/>
      </c>
      <c r="AJ511" s="49" t="str">
        <f t="shared" ca="1" si="16"/>
        <v/>
      </c>
      <c r="AK511" s="49" t="str">
        <f t="shared" ca="1" si="17"/>
        <v/>
      </c>
    </row>
    <row r="512" spans="29:37" x14ac:dyDescent="0.2">
      <c r="AC512" s="1">
        <f>IF(ISBLANK(education[[#This Row],[total_boys]]),SUM(education[[#This Row],[boys_0-5_reached]],education[[#This Row],[boys_6-12_reached]],education[[#This Row],[boys_13-18_reached]]),education[[#This Row],[total_boys]])</f>
        <v>0</v>
      </c>
      <c r="AD512" s="1">
        <f>IF(ISBLANK(education[[#This Row],[total_girls]]),SUM(education[[#This Row],[girls_0-5_reached]],education[[#This Row],[girls_6-12_reached]],education[[#This Row],[girls_13-18_reached]]),education[[#This Row],[total_girls]])</f>
        <v>0</v>
      </c>
      <c r="AE512" s="1">
        <f>IF(ISBLANK(education[[#This Row],[total_children]]),SUM(education[[#This Row],[calc_boys]],education[[#This Row],[calc_girls]]),education[[#This Row],[total_children]])</f>
        <v>0</v>
      </c>
      <c r="AF512" s="1">
        <f>IF(ISBLANK(education[[#This Row],[total_pwd]]),SUM(education[[#This Row],[total_pwd_men]],education[[#This Row],[total_pwd_women]]),education[[#This Row],[total_pwd]])</f>
        <v>0</v>
      </c>
      <c r="AG512" s="1">
        <f>IF(ISBLANK(education[[#This Row],[total_adults]]),SUM(education[[#This Row],[total_men]],education[[#This Row],[total_women]]),education[[#This Row],[total_adults]])</f>
        <v>0</v>
      </c>
      <c r="AH512" s="1">
        <f>IF(ISBLANK(education[[#This Row],[total_beneficiaries_reached]]),SUM(education[[#This Row],[calc_children]],education[[#This Row],[calc_adults]]),education[[#This Row],[total_beneficiaries_reached]])</f>
        <v>0</v>
      </c>
      <c r="AI512" s="49" t="str">
        <f ca="1">IF(B512="","",OFFSET(table_admin1[[#Headers],[ADM1_PT]],MATCH(B512,admin1,0),1))</f>
        <v/>
      </c>
      <c r="AJ512" s="49" t="str">
        <f t="shared" ca="1" si="16"/>
        <v/>
      </c>
      <c r="AK512" s="49" t="str">
        <f t="shared" ca="1" si="17"/>
        <v/>
      </c>
    </row>
    <row r="513" spans="29:37" x14ac:dyDescent="0.2">
      <c r="AC513" s="1">
        <f>IF(ISBLANK(education[[#This Row],[total_boys]]),SUM(education[[#This Row],[boys_0-5_reached]],education[[#This Row],[boys_6-12_reached]],education[[#This Row],[boys_13-18_reached]]),education[[#This Row],[total_boys]])</f>
        <v>0</v>
      </c>
      <c r="AD513" s="1">
        <f>IF(ISBLANK(education[[#This Row],[total_girls]]),SUM(education[[#This Row],[girls_0-5_reached]],education[[#This Row],[girls_6-12_reached]],education[[#This Row],[girls_13-18_reached]]),education[[#This Row],[total_girls]])</f>
        <v>0</v>
      </c>
      <c r="AE513" s="1">
        <f>IF(ISBLANK(education[[#This Row],[total_children]]),SUM(education[[#This Row],[calc_boys]],education[[#This Row],[calc_girls]]),education[[#This Row],[total_children]])</f>
        <v>0</v>
      </c>
      <c r="AF513" s="1">
        <f>IF(ISBLANK(education[[#This Row],[total_pwd]]),SUM(education[[#This Row],[total_pwd_men]],education[[#This Row],[total_pwd_women]]),education[[#This Row],[total_pwd]])</f>
        <v>0</v>
      </c>
      <c r="AG513" s="1">
        <f>IF(ISBLANK(education[[#This Row],[total_adults]]),SUM(education[[#This Row],[total_men]],education[[#This Row],[total_women]]),education[[#This Row],[total_adults]])</f>
        <v>0</v>
      </c>
      <c r="AH513" s="1">
        <f>IF(ISBLANK(education[[#This Row],[total_beneficiaries_reached]]),SUM(education[[#This Row],[calc_children]],education[[#This Row],[calc_adults]]),education[[#This Row],[total_beneficiaries_reached]])</f>
        <v>0</v>
      </c>
      <c r="AI513" s="49" t="str">
        <f ca="1">IF(B513="","",OFFSET(table_admin1[[#Headers],[ADM1_PT]],MATCH(B513,admin1,0),1))</f>
        <v/>
      </c>
      <c r="AJ513" s="49" t="str">
        <f t="shared" ca="1" si="16"/>
        <v/>
      </c>
      <c r="AK513" s="49" t="str">
        <f t="shared" ca="1" si="17"/>
        <v/>
      </c>
    </row>
    <row r="514" spans="29:37" x14ac:dyDescent="0.2">
      <c r="AC514" s="1">
        <f>IF(ISBLANK(education[[#This Row],[total_boys]]),SUM(education[[#This Row],[boys_0-5_reached]],education[[#This Row],[boys_6-12_reached]],education[[#This Row],[boys_13-18_reached]]),education[[#This Row],[total_boys]])</f>
        <v>0</v>
      </c>
      <c r="AD514" s="1">
        <f>IF(ISBLANK(education[[#This Row],[total_girls]]),SUM(education[[#This Row],[girls_0-5_reached]],education[[#This Row],[girls_6-12_reached]],education[[#This Row],[girls_13-18_reached]]),education[[#This Row],[total_girls]])</f>
        <v>0</v>
      </c>
      <c r="AE514" s="1">
        <f>IF(ISBLANK(education[[#This Row],[total_children]]),SUM(education[[#This Row],[calc_boys]],education[[#This Row],[calc_girls]]),education[[#This Row],[total_children]])</f>
        <v>0</v>
      </c>
      <c r="AF514" s="1">
        <f>IF(ISBLANK(education[[#This Row],[total_pwd]]),SUM(education[[#This Row],[total_pwd_men]],education[[#This Row],[total_pwd_women]]),education[[#This Row],[total_pwd]])</f>
        <v>0</v>
      </c>
      <c r="AG514" s="1">
        <f>IF(ISBLANK(education[[#This Row],[total_adults]]),SUM(education[[#This Row],[total_men]],education[[#This Row],[total_women]]),education[[#This Row],[total_adults]])</f>
        <v>0</v>
      </c>
      <c r="AH514" s="1">
        <f>IF(ISBLANK(education[[#This Row],[total_beneficiaries_reached]]),SUM(education[[#This Row],[calc_children]],education[[#This Row],[calc_adults]]),education[[#This Row],[total_beneficiaries_reached]])</f>
        <v>0</v>
      </c>
      <c r="AI514" s="49" t="str">
        <f ca="1">IF(B514="","",OFFSET(table_admin1[[#Headers],[ADM1_PT]],MATCH(B514,admin1,0),1))</f>
        <v/>
      </c>
      <c r="AJ514" s="49" t="str">
        <f t="shared" ca="1" si="16"/>
        <v/>
      </c>
      <c r="AK514" s="49" t="str">
        <f t="shared" ca="1" si="17"/>
        <v/>
      </c>
    </row>
    <row r="515" spans="29:37" x14ac:dyDescent="0.2">
      <c r="AC515" s="1">
        <f>IF(ISBLANK(education[[#This Row],[total_boys]]),SUM(education[[#This Row],[boys_0-5_reached]],education[[#This Row],[boys_6-12_reached]],education[[#This Row],[boys_13-18_reached]]),education[[#This Row],[total_boys]])</f>
        <v>0</v>
      </c>
      <c r="AD515" s="1">
        <f>IF(ISBLANK(education[[#This Row],[total_girls]]),SUM(education[[#This Row],[girls_0-5_reached]],education[[#This Row],[girls_6-12_reached]],education[[#This Row],[girls_13-18_reached]]),education[[#This Row],[total_girls]])</f>
        <v>0</v>
      </c>
      <c r="AE515" s="1">
        <f>IF(ISBLANK(education[[#This Row],[total_children]]),SUM(education[[#This Row],[calc_boys]],education[[#This Row],[calc_girls]]),education[[#This Row],[total_children]])</f>
        <v>0</v>
      </c>
      <c r="AF515" s="1">
        <f>IF(ISBLANK(education[[#This Row],[total_pwd]]),SUM(education[[#This Row],[total_pwd_men]],education[[#This Row],[total_pwd_women]]),education[[#This Row],[total_pwd]])</f>
        <v>0</v>
      </c>
      <c r="AG515" s="1">
        <f>IF(ISBLANK(education[[#This Row],[total_adults]]),SUM(education[[#This Row],[total_men]],education[[#This Row],[total_women]]),education[[#This Row],[total_adults]])</f>
        <v>0</v>
      </c>
      <c r="AH515" s="1">
        <f>IF(ISBLANK(education[[#This Row],[total_beneficiaries_reached]]),SUM(education[[#This Row],[calc_children]],education[[#This Row],[calc_adults]]),education[[#This Row],[total_beneficiaries_reached]])</f>
        <v>0</v>
      </c>
      <c r="AI515" s="49" t="str">
        <f ca="1">IF(B515="","",OFFSET(table_admin1[[#Headers],[ADM1_PT]],MATCH(B515,admin1,0),1))</f>
        <v/>
      </c>
      <c r="AJ515" s="49" t="str">
        <f t="shared" ca="1" si="16"/>
        <v/>
      </c>
      <c r="AK515" s="49" t="str">
        <f t="shared" ca="1" si="17"/>
        <v/>
      </c>
    </row>
    <row r="516" spans="29:37" x14ac:dyDescent="0.2">
      <c r="AC516" s="1">
        <f>IF(ISBLANK(education[[#This Row],[total_boys]]),SUM(education[[#This Row],[boys_0-5_reached]],education[[#This Row],[boys_6-12_reached]],education[[#This Row],[boys_13-18_reached]]),education[[#This Row],[total_boys]])</f>
        <v>0</v>
      </c>
      <c r="AD516" s="1">
        <f>IF(ISBLANK(education[[#This Row],[total_girls]]),SUM(education[[#This Row],[girls_0-5_reached]],education[[#This Row],[girls_6-12_reached]],education[[#This Row],[girls_13-18_reached]]),education[[#This Row],[total_girls]])</f>
        <v>0</v>
      </c>
      <c r="AE516" s="1">
        <f>IF(ISBLANK(education[[#This Row],[total_children]]),SUM(education[[#This Row],[calc_boys]],education[[#This Row],[calc_girls]]),education[[#This Row],[total_children]])</f>
        <v>0</v>
      </c>
      <c r="AF516" s="1">
        <f>IF(ISBLANK(education[[#This Row],[total_pwd]]),SUM(education[[#This Row],[total_pwd_men]],education[[#This Row],[total_pwd_women]]),education[[#This Row],[total_pwd]])</f>
        <v>0</v>
      </c>
      <c r="AG516" s="1">
        <f>IF(ISBLANK(education[[#This Row],[total_adults]]),SUM(education[[#This Row],[total_men]],education[[#This Row],[total_women]]),education[[#This Row],[total_adults]])</f>
        <v>0</v>
      </c>
      <c r="AH516" s="1">
        <f>IF(ISBLANK(education[[#This Row],[total_beneficiaries_reached]]),SUM(education[[#This Row],[calc_children]],education[[#This Row],[calc_adults]]),education[[#This Row],[total_beneficiaries_reached]])</f>
        <v>0</v>
      </c>
      <c r="AI516" s="49" t="str">
        <f ca="1">IF(B516="","",OFFSET(table_admin1[[#Headers],[ADM1_PT]],MATCH(B516,admin1,0),1))</f>
        <v/>
      </c>
      <c r="AJ516" s="49" t="str">
        <f t="shared" ca="1" si="16"/>
        <v/>
      </c>
      <c r="AK516" s="49" t="str">
        <f t="shared" ca="1" si="17"/>
        <v/>
      </c>
    </row>
    <row r="517" spans="29:37" x14ac:dyDescent="0.2">
      <c r="AC517" s="1">
        <f>IF(ISBLANK(education[[#This Row],[total_boys]]),SUM(education[[#This Row],[boys_0-5_reached]],education[[#This Row],[boys_6-12_reached]],education[[#This Row],[boys_13-18_reached]]),education[[#This Row],[total_boys]])</f>
        <v>0</v>
      </c>
      <c r="AD517" s="1">
        <f>IF(ISBLANK(education[[#This Row],[total_girls]]),SUM(education[[#This Row],[girls_0-5_reached]],education[[#This Row],[girls_6-12_reached]],education[[#This Row],[girls_13-18_reached]]),education[[#This Row],[total_girls]])</f>
        <v>0</v>
      </c>
      <c r="AE517" s="1">
        <f>IF(ISBLANK(education[[#This Row],[total_children]]),SUM(education[[#This Row],[calc_boys]],education[[#This Row],[calc_girls]]),education[[#This Row],[total_children]])</f>
        <v>0</v>
      </c>
      <c r="AF517" s="1">
        <f>IF(ISBLANK(education[[#This Row],[total_pwd]]),SUM(education[[#This Row],[total_pwd_men]],education[[#This Row],[total_pwd_women]]),education[[#This Row],[total_pwd]])</f>
        <v>0</v>
      </c>
      <c r="AG517" s="1">
        <f>IF(ISBLANK(education[[#This Row],[total_adults]]),SUM(education[[#This Row],[total_men]],education[[#This Row],[total_women]]),education[[#This Row],[total_adults]])</f>
        <v>0</v>
      </c>
      <c r="AH517" s="1">
        <f>IF(ISBLANK(education[[#This Row],[total_beneficiaries_reached]]),SUM(education[[#This Row],[calc_children]],education[[#This Row],[calc_adults]]),education[[#This Row],[total_beneficiaries_reached]])</f>
        <v>0</v>
      </c>
      <c r="AI517" s="49" t="str">
        <f ca="1">IF(B517="","",OFFSET(table_admin1[[#Headers],[ADM1_PT]],MATCH(B517,admin1,0),1))</f>
        <v/>
      </c>
      <c r="AJ517" s="49" t="str">
        <f t="shared" ca="1" si="16"/>
        <v/>
      </c>
      <c r="AK517" s="49" t="str">
        <f t="shared" ca="1" si="17"/>
        <v/>
      </c>
    </row>
    <row r="518" spans="29:37" x14ac:dyDescent="0.2">
      <c r="AC518" s="1">
        <f>IF(ISBLANK(education[[#This Row],[total_boys]]),SUM(education[[#This Row],[boys_0-5_reached]],education[[#This Row],[boys_6-12_reached]],education[[#This Row],[boys_13-18_reached]]),education[[#This Row],[total_boys]])</f>
        <v>0</v>
      </c>
      <c r="AD518" s="1">
        <f>IF(ISBLANK(education[[#This Row],[total_girls]]),SUM(education[[#This Row],[girls_0-5_reached]],education[[#This Row],[girls_6-12_reached]],education[[#This Row],[girls_13-18_reached]]),education[[#This Row],[total_girls]])</f>
        <v>0</v>
      </c>
      <c r="AE518" s="1">
        <f>IF(ISBLANK(education[[#This Row],[total_children]]),SUM(education[[#This Row],[calc_boys]],education[[#This Row],[calc_girls]]),education[[#This Row],[total_children]])</f>
        <v>0</v>
      </c>
      <c r="AF518" s="1">
        <f>IF(ISBLANK(education[[#This Row],[total_pwd]]),SUM(education[[#This Row],[total_pwd_men]],education[[#This Row],[total_pwd_women]]),education[[#This Row],[total_pwd]])</f>
        <v>0</v>
      </c>
      <c r="AG518" s="1">
        <f>IF(ISBLANK(education[[#This Row],[total_adults]]),SUM(education[[#This Row],[total_men]],education[[#This Row],[total_women]]),education[[#This Row],[total_adults]])</f>
        <v>0</v>
      </c>
      <c r="AH518" s="1">
        <f>IF(ISBLANK(education[[#This Row],[total_beneficiaries_reached]]),SUM(education[[#This Row],[calc_children]],education[[#This Row],[calc_adults]]),education[[#This Row],[total_beneficiaries_reached]])</f>
        <v>0</v>
      </c>
      <c r="AI518" s="49" t="str">
        <f ca="1">IF(B518="","",OFFSET(table_admin1[[#Headers],[ADM1_PT]],MATCH(B518,admin1,0),1))</f>
        <v/>
      </c>
      <c r="AJ518" s="49" t="str">
        <f t="shared" ca="1" si="16"/>
        <v/>
      </c>
      <c r="AK518" s="49" t="str">
        <f t="shared" ca="1" si="17"/>
        <v/>
      </c>
    </row>
    <row r="519" spans="29:37" x14ac:dyDescent="0.2">
      <c r="AC519" s="1">
        <f>IF(ISBLANK(education[[#This Row],[total_boys]]),SUM(education[[#This Row],[boys_0-5_reached]],education[[#This Row],[boys_6-12_reached]],education[[#This Row],[boys_13-18_reached]]),education[[#This Row],[total_boys]])</f>
        <v>0</v>
      </c>
      <c r="AD519" s="1">
        <f>IF(ISBLANK(education[[#This Row],[total_girls]]),SUM(education[[#This Row],[girls_0-5_reached]],education[[#This Row],[girls_6-12_reached]],education[[#This Row],[girls_13-18_reached]]),education[[#This Row],[total_girls]])</f>
        <v>0</v>
      </c>
      <c r="AE519" s="1">
        <f>IF(ISBLANK(education[[#This Row],[total_children]]),SUM(education[[#This Row],[calc_boys]],education[[#This Row],[calc_girls]]),education[[#This Row],[total_children]])</f>
        <v>0</v>
      </c>
      <c r="AF519" s="1">
        <f>IF(ISBLANK(education[[#This Row],[total_pwd]]),SUM(education[[#This Row],[total_pwd_men]],education[[#This Row],[total_pwd_women]]),education[[#This Row],[total_pwd]])</f>
        <v>0</v>
      </c>
      <c r="AG519" s="1">
        <f>IF(ISBLANK(education[[#This Row],[total_adults]]),SUM(education[[#This Row],[total_men]],education[[#This Row],[total_women]]),education[[#This Row],[total_adults]])</f>
        <v>0</v>
      </c>
      <c r="AH519" s="1">
        <f>IF(ISBLANK(education[[#This Row],[total_beneficiaries_reached]]),SUM(education[[#This Row],[calc_children]],education[[#This Row],[calc_adults]]),education[[#This Row],[total_beneficiaries_reached]])</f>
        <v>0</v>
      </c>
      <c r="AI519" s="49" t="str">
        <f ca="1">IF(B519="","",OFFSET(table_admin1[[#Headers],[ADM1_PT]],MATCH(B519,admin1,0),1))</f>
        <v/>
      </c>
      <c r="AJ519" s="49" t="str">
        <f t="shared" ref="AJ519:AJ582" ca="1" si="18">IF(C519="","",INDEX(admin2_pcode,MATCH(C519,OFFSET(admin2_start,MATCH(AI519,admin1_linked_pcode,0),0,COUNTIF(admin1_linked_pcode,AI519)),0)+MATCH(AI519,admin1_linked_pcode,0)-1))</f>
        <v/>
      </c>
      <c r="AK519" s="49" t="str">
        <f t="shared" ref="AK519:AK582" ca="1" si="19">IF(D519="","",INDEX(admin3_pcode,MATCH(D519,OFFSET(admin3_start,MATCH(AJ519,admin2_linked_pcode,0),0,COUNTIF(admin2_linked_pcode,AJ519)),0)+MATCH(AJ519,admin2_linked_pcode,0)-1))</f>
        <v/>
      </c>
    </row>
    <row r="520" spans="29:37" x14ac:dyDescent="0.2">
      <c r="AC520" s="1">
        <f>IF(ISBLANK(education[[#This Row],[total_boys]]),SUM(education[[#This Row],[boys_0-5_reached]],education[[#This Row],[boys_6-12_reached]],education[[#This Row],[boys_13-18_reached]]),education[[#This Row],[total_boys]])</f>
        <v>0</v>
      </c>
      <c r="AD520" s="1">
        <f>IF(ISBLANK(education[[#This Row],[total_girls]]),SUM(education[[#This Row],[girls_0-5_reached]],education[[#This Row],[girls_6-12_reached]],education[[#This Row],[girls_13-18_reached]]),education[[#This Row],[total_girls]])</f>
        <v>0</v>
      </c>
      <c r="AE520" s="1">
        <f>IF(ISBLANK(education[[#This Row],[total_children]]),SUM(education[[#This Row],[calc_boys]],education[[#This Row],[calc_girls]]),education[[#This Row],[total_children]])</f>
        <v>0</v>
      </c>
      <c r="AF520" s="1">
        <f>IF(ISBLANK(education[[#This Row],[total_pwd]]),SUM(education[[#This Row],[total_pwd_men]],education[[#This Row],[total_pwd_women]]),education[[#This Row],[total_pwd]])</f>
        <v>0</v>
      </c>
      <c r="AG520" s="1">
        <f>IF(ISBLANK(education[[#This Row],[total_adults]]),SUM(education[[#This Row],[total_men]],education[[#This Row],[total_women]]),education[[#This Row],[total_adults]])</f>
        <v>0</v>
      </c>
      <c r="AH520" s="1">
        <f>IF(ISBLANK(education[[#This Row],[total_beneficiaries_reached]]),SUM(education[[#This Row],[calc_children]],education[[#This Row],[calc_adults]]),education[[#This Row],[total_beneficiaries_reached]])</f>
        <v>0</v>
      </c>
      <c r="AI520" s="49" t="str">
        <f ca="1">IF(B520="","",OFFSET(table_admin1[[#Headers],[ADM1_PT]],MATCH(B520,admin1,0),1))</f>
        <v/>
      </c>
      <c r="AJ520" s="49" t="str">
        <f t="shared" ca="1" si="18"/>
        <v/>
      </c>
      <c r="AK520" s="49" t="str">
        <f t="shared" ca="1" si="19"/>
        <v/>
      </c>
    </row>
    <row r="521" spans="29:37" x14ac:dyDescent="0.2">
      <c r="AC521" s="1">
        <f>IF(ISBLANK(education[[#This Row],[total_boys]]),SUM(education[[#This Row],[boys_0-5_reached]],education[[#This Row],[boys_6-12_reached]],education[[#This Row],[boys_13-18_reached]]),education[[#This Row],[total_boys]])</f>
        <v>0</v>
      </c>
      <c r="AD521" s="1">
        <f>IF(ISBLANK(education[[#This Row],[total_girls]]),SUM(education[[#This Row],[girls_0-5_reached]],education[[#This Row],[girls_6-12_reached]],education[[#This Row],[girls_13-18_reached]]),education[[#This Row],[total_girls]])</f>
        <v>0</v>
      </c>
      <c r="AE521" s="1">
        <f>IF(ISBLANK(education[[#This Row],[total_children]]),SUM(education[[#This Row],[calc_boys]],education[[#This Row],[calc_girls]]),education[[#This Row],[total_children]])</f>
        <v>0</v>
      </c>
      <c r="AF521" s="1">
        <f>IF(ISBLANK(education[[#This Row],[total_pwd]]),SUM(education[[#This Row],[total_pwd_men]],education[[#This Row],[total_pwd_women]]),education[[#This Row],[total_pwd]])</f>
        <v>0</v>
      </c>
      <c r="AG521" s="1">
        <f>IF(ISBLANK(education[[#This Row],[total_adults]]),SUM(education[[#This Row],[total_men]],education[[#This Row],[total_women]]),education[[#This Row],[total_adults]])</f>
        <v>0</v>
      </c>
      <c r="AH521" s="1">
        <f>IF(ISBLANK(education[[#This Row],[total_beneficiaries_reached]]),SUM(education[[#This Row],[calc_children]],education[[#This Row],[calc_adults]]),education[[#This Row],[total_beneficiaries_reached]])</f>
        <v>0</v>
      </c>
      <c r="AI521" s="49" t="str">
        <f ca="1">IF(B521="","",OFFSET(table_admin1[[#Headers],[ADM1_PT]],MATCH(B521,admin1,0),1))</f>
        <v/>
      </c>
      <c r="AJ521" s="49" t="str">
        <f t="shared" ca="1" si="18"/>
        <v/>
      </c>
      <c r="AK521" s="49" t="str">
        <f t="shared" ca="1" si="19"/>
        <v/>
      </c>
    </row>
    <row r="522" spans="29:37" x14ac:dyDescent="0.2">
      <c r="AC522" s="1">
        <f>IF(ISBLANK(education[[#This Row],[total_boys]]),SUM(education[[#This Row],[boys_0-5_reached]],education[[#This Row],[boys_6-12_reached]],education[[#This Row],[boys_13-18_reached]]),education[[#This Row],[total_boys]])</f>
        <v>0</v>
      </c>
      <c r="AD522" s="1">
        <f>IF(ISBLANK(education[[#This Row],[total_girls]]),SUM(education[[#This Row],[girls_0-5_reached]],education[[#This Row],[girls_6-12_reached]],education[[#This Row],[girls_13-18_reached]]),education[[#This Row],[total_girls]])</f>
        <v>0</v>
      </c>
      <c r="AE522" s="1">
        <f>IF(ISBLANK(education[[#This Row],[total_children]]),SUM(education[[#This Row],[calc_boys]],education[[#This Row],[calc_girls]]),education[[#This Row],[total_children]])</f>
        <v>0</v>
      </c>
      <c r="AF522" s="1">
        <f>IF(ISBLANK(education[[#This Row],[total_pwd]]),SUM(education[[#This Row],[total_pwd_men]],education[[#This Row],[total_pwd_women]]),education[[#This Row],[total_pwd]])</f>
        <v>0</v>
      </c>
      <c r="AG522" s="1">
        <f>IF(ISBLANK(education[[#This Row],[total_adults]]),SUM(education[[#This Row],[total_men]],education[[#This Row],[total_women]]),education[[#This Row],[total_adults]])</f>
        <v>0</v>
      </c>
      <c r="AH522" s="1">
        <f>IF(ISBLANK(education[[#This Row],[total_beneficiaries_reached]]),SUM(education[[#This Row],[calc_children]],education[[#This Row],[calc_adults]]),education[[#This Row],[total_beneficiaries_reached]])</f>
        <v>0</v>
      </c>
      <c r="AI522" s="49" t="str">
        <f ca="1">IF(B522="","",OFFSET(table_admin1[[#Headers],[ADM1_PT]],MATCH(B522,admin1,0),1))</f>
        <v/>
      </c>
      <c r="AJ522" s="49" t="str">
        <f t="shared" ca="1" si="18"/>
        <v/>
      </c>
      <c r="AK522" s="49" t="str">
        <f t="shared" ca="1" si="19"/>
        <v/>
      </c>
    </row>
    <row r="523" spans="29:37" x14ac:dyDescent="0.2">
      <c r="AC523" s="1">
        <f>IF(ISBLANK(education[[#This Row],[total_boys]]),SUM(education[[#This Row],[boys_0-5_reached]],education[[#This Row],[boys_6-12_reached]],education[[#This Row],[boys_13-18_reached]]),education[[#This Row],[total_boys]])</f>
        <v>0</v>
      </c>
      <c r="AD523" s="1">
        <f>IF(ISBLANK(education[[#This Row],[total_girls]]),SUM(education[[#This Row],[girls_0-5_reached]],education[[#This Row],[girls_6-12_reached]],education[[#This Row],[girls_13-18_reached]]),education[[#This Row],[total_girls]])</f>
        <v>0</v>
      </c>
      <c r="AE523" s="1">
        <f>IF(ISBLANK(education[[#This Row],[total_children]]),SUM(education[[#This Row],[calc_boys]],education[[#This Row],[calc_girls]]),education[[#This Row],[total_children]])</f>
        <v>0</v>
      </c>
      <c r="AF523" s="1">
        <f>IF(ISBLANK(education[[#This Row],[total_pwd]]),SUM(education[[#This Row],[total_pwd_men]],education[[#This Row],[total_pwd_women]]),education[[#This Row],[total_pwd]])</f>
        <v>0</v>
      </c>
      <c r="AG523" s="1">
        <f>IF(ISBLANK(education[[#This Row],[total_adults]]),SUM(education[[#This Row],[total_men]],education[[#This Row],[total_women]]),education[[#This Row],[total_adults]])</f>
        <v>0</v>
      </c>
      <c r="AH523" s="1">
        <f>IF(ISBLANK(education[[#This Row],[total_beneficiaries_reached]]),SUM(education[[#This Row],[calc_children]],education[[#This Row],[calc_adults]]),education[[#This Row],[total_beneficiaries_reached]])</f>
        <v>0</v>
      </c>
      <c r="AI523" s="49" t="str">
        <f ca="1">IF(B523="","",OFFSET(table_admin1[[#Headers],[ADM1_PT]],MATCH(B523,admin1,0),1))</f>
        <v/>
      </c>
      <c r="AJ523" s="49" t="str">
        <f t="shared" ca="1" si="18"/>
        <v/>
      </c>
      <c r="AK523" s="49" t="str">
        <f t="shared" ca="1" si="19"/>
        <v/>
      </c>
    </row>
    <row r="524" spans="29:37" x14ac:dyDescent="0.2">
      <c r="AC524" s="1">
        <f>IF(ISBLANK(education[[#This Row],[total_boys]]),SUM(education[[#This Row],[boys_0-5_reached]],education[[#This Row],[boys_6-12_reached]],education[[#This Row],[boys_13-18_reached]]),education[[#This Row],[total_boys]])</f>
        <v>0</v>
      </c>
      <c r="AD524" s="1">
        <f>IF(ISBLANK(education[[#This Row],[total_girls]]),SUM(education[[#This Row],[girls_0-5_reached]],education[[#This Row],[girls_6-12_reached]],education[[#This Row],[girls_13-18_reached]]),education[[#This Row],[total_girls]])</f>
        <v>0</v>
      </c>
      <c r="AE524" s="1">
        <f>IF(ISBLANK(education[[#This Row],[total_children]]),SUM(education[[#This Row],[calc_boys]],education[[#This Row],[calc_girls]]),education[[#This Row],[total_children]])</f>
        <v>0</v>
      </c>
      <c r="AF524" s="1">
        <f>IF(ISBLANK(education[[#This Row],[total_pwd]]),SUM(education[[#This Row],[total_pwd_men]],education[[#This Row],[total_pwd_women]]),education[[#This Row],[total_pwd]])</f>
        <v>0</v>
      </c>
      <c r="AG524" s="1">
        <f>IF(ISBLANK(education[[#This Row],[total_adults]]),SUM(education[[#This Row],[total_men]],education[[#This Row],[total_women]]),education[[#This Row],[total_adults]])</f>
        <v>0</v>
      </c>
      <c r="AH524" s="1">
        <f>IF(ISBLANK(education[[#This Row],[total_beneficiaries_reached]]),SUM(education[[#This Row],[calc_children]],education[[#This Row],[calc_adults]]),education[[#This Row],[total_beneficiaries_reached]])</f>
        <v>0</v>
      </c>
      <c r="AI524" s="49" t="str">
        <f ca="1">IF(B524="","",OFFSET(table_admin1[[#Headers],[ADM1_PT]],MATCH(B524,admin1,0),1))</f>
        <v/>
      </c>
      <c r="AJ524" s="49" t="str">
        <f t="shared" ca="1" si="18"/>
        <v/>
      </c>
      <c r="AK524" s="49" t="str">
        <f t="shared" ca="1" si="19"/>
        <v/>
      </c>
    </row>
    <row r="525" spans="29:37" x14ac:dyDescent="0.2">
      <c r="AC525" s="1">
        <f>IF(ISBLANK(education[[#This Row],[total_boys]]),SUM(education[[#This Row],[boys_0-5_reached]],education[[#This Row],[boys_6-12_reached]],education[[#This Row],[boys_13-18_reached]]),education[[#This Row],[total_boys]])</f>
        <v>0</v>
      </c>
      <c r="AD525" s="1">
        <f>IF(ISBLANK(education[[#This Row],[total_girls]]),SUM(education[[#This Row],[girls_0-5_reached]],education[[#This Row],[girls_6-12_reached]],education[[#This Row],[girls_13-18_reached]]),education[[#This Row],[total_girls]])</f>
        <v>0</v>
      </c>
      <c r="AE525" s="1">
        <f>IF(ISBLANK(education[[#This Row],[total_children]]),SUM(education[[#This Row],[calc_boys]],education[[#This Row],[calc_girls]]),education[[#This Row],[total_children]])</f>
        <v>0</v>
      </c>
      <c r="AF525" s="1">
        <f>IF(ISBLANK(education[[#This Row],[total_pwd]]),SUM(education[[#This Row],[total_pwd_men]],education[[#This Row],[total_pwd_women]]),education[[#This Row],[total_pwd]])</f>
        <v>0</v>
      </c>
      <c r="AG525" s="1">
        <f>IF(ISBLANK(education[[#This Row],[total_adults]]),SUM(education[[#This Row],[total_men]],education[[#This Row],[total_women]]),education[[#This Row],[total_adults]])</f>
        <v>0</v>
      </c>
      <c r="AH525" s="1">
        <f>IF(ISBLANK(education[[#This Row],[total_beneficiaries_reached]]),SUM(education[[#This Row],[calc_children]],education[[#This Row],[calc_adults]]),education[[#This Row],[total_beneficiaries_reached]])</f>
        <v>0</v>
      </c>
      <c r="AI525" s="49" t="str">
        <f ca="1">IF(B525="","",OFFSET(table_admin1[[#Headers],[ADM1_PT]],MATCH(B525,admin1,0),1))</f>
        <v/>
      </c>
      <c r="AJ525" s="49" t="str">
        <f t="shared" ca="1" si="18"/>
        <v/>
      </c>
      <c r="AK525" s="49" t="str">
        <f t="shared" ca="1" si="19"/>
        <v/>
      </c>
    </row>
    <row r="526" spans="29:37" x14ac:dyDescent="0.2">
      <c r="AC526" s="1">
        <f>IF(ISBLANK(education[[#This Row],[total_boys]]),SUM(education[[#This Row],[boys_0-5_reached]],education[[#This Row],[boys_6-12_reached]],education[[#This Row],[boys_13-18_reached]]),education[[#This Row],[total_boys]])</f>
        <v>0</v>
      </c>
      <c r="AD526" s="1">
        <f>IF(ISBLANK(education[[#This Row],[total_girls]]),SUM(education[[#This Row],[girls_0-5_reached]],education[[#This Row],[girls_6-12_reached]],education[[#This Row],[girls_13-18_reached]]),education[[#This Row],[total_girls]])</f>
        <v>0</v>
      </c>
      <c r="AE526" s="1">
        <f>IF(ISBLANK(education[[#This Row],[total_children]]),SUM(education[[#This Row],[calc_boys]],education[[#This Row],[calc_girls]]),education[[#This Row],[total_children]])</f>
        <v>0</v>
      </c>
      <c r="AF526" s="1">
        <f>IF(ISBLANK(education[[#This Row],[total_pwd]]),SUM(education[[#This Row],[total_pwd_men]],education[[#This Row],[total_pwd_women]]),education[[#This Row],[total_pwd]])</f>
        <v>0</v>
      </c>
      <c r="AG526" s="1">
        <f>IF(ISBLANK(education[[#This Row],[total_adults]]),SUM(education[[#This Row],[total_men]],education[[#This Row],[total_women]]),education[[#This Row],[total_adults]])</f>
        <v>0</v>
      </c>
      <c r="AH526" s="1">
        <f>IF(ISBLANK(education[[#This Row],[total_beneficiaries_reached]]),SUM(education[[#This Row],[calc_children]],education[[#This Row],[calc_adults]]),education[[#This Row],[total_beneficiaries_reached]])</f>
        <v>0</v>
      </c>
      <c r="AI526" s="49" t="str">
        <f ca="1">IF(B526="","",OFFSET(table_admin1[[#Headers],[ADM1_PT]],MATCH(B526,admin1,0),1))</f>
        <v/>
      </c>
      <c r="AJ526" s="49" t="str">
        <f t="shared" ca="1" si="18"/>
        <v/>
      </c>
      <c r="AK526" s="49" t="str">
        <f t="shared" ca="1" si="19"/>
        <v/>
      </c>
    </row>
    <row r="527" spans="29:37" x14ac:dyDescent="0.2">
      <c r="AC527" s="1">
        <f>IF(ISBLANK(education[[#This Row],[total_boys]]),SUM(education[[#This Row],[boys_0-5_reached]],education[[#This Row],[boys_6-12_reached]],education[[#This Row],[boys_13-18_reached]]),education[[#This Row],[total_boys]])</f>
        <v>0</v>
      </c>
      <c r="AD527" s="1">
        <f>IF(ISBLANK(education[[#This Row],[total_girls]]),SUM(education[[#This Row],[girls_0-5_reached]],education[[#This Row],[girls_6-12_reached]],education[[#This Row],[girls_13-18_reached]]),education[[#This Row],[total_girls]])</f>
        <v>0</v>
      </c>
      <c r="AE527" s="1">
        <f>IF(ISBLANK(education[[#This Row],[total_children]]),SUM(education[[#This Row],[calc_boys]],education[[#This Row],[calc_girls]]),education[[#This Row],[total_children]])</f>
        <v>0</v>
      </c>
      <c r="AF527" s="1">
        <f>IF(ISBLANK(education[[#This Row],[total_pwd]]),SUM(education[[#This Row],[total_pwd_men]],education[[#This Row],[total_pwd_women]]),education[[#This Row],[total_pwd]])</f>
        <v>0</v>
      </c>
      <c r="AG527" s="1">
        <f>IF(ISBLANK(education[[#This Row],[total_adults]]),SUM(education[[#This Row],[total_men]],education[[#This Row],[total_women]]),education[[#This Row],[total_adults]])</f>
        <v>0</v>
      </c>
      <c r="AH527" s="1">
        <f>IF(ISBLANK(education[[#This Row],[total_beneficiaries_reached]]),SUM(education[[#This Row],[calc_children]],education[[#This Row],[calc_adults]]),education[[#This Row],[total_beneficiaries_reached]])</f>
        <v>0</v>
      </c>
      <c r="AI527" s="49" t="str">
        <f ca="1">IF(B527="","",OFFSET(table_admin1[[#Headers],[ADM1_PT]],MATCH(B527,admin1,0),1))</f>
        <v/>
      </c>
      <c r="AJ527" s="49" t="str">
        <f t="shared" ca="1" si="18"/>
        <v/>
      </c>
      <c r="AK527" s="49" t="str">
        <f t="shared" ca="1" si="19"/>
        <v/>
      </c>
    </row>
    <row r="528" spans="29:37" x14ac:dyDescent="0.2">
      <c r="AC528" s="1">
        <f>IF(ISBLANK(education[[#This Row],[total_boys]]),SUM(education[[#This Row],[boys_0-5_reached]],education[[#This Row],[boys_6-12_reached]],education[[#This Row],[boys_13-18_reached]]),education[[#This Row],[total_boys]])</f>
        <v>0</v>
      </c>
      <c r="AD528" s="1">
        <f>IF(ISBLANK(education[[#This Row],[total_girls]]),SUM(education[[#This Row],[girls_0-5_reached]],education[[#This Row],[girls_6-12_reached]],education[[#This Row],[girls_13-18_reached]]),education[[#This Row],[total_girls]])</f>
        <v>0</v>
      </c>
      <c r="AE528" s="1">
        <f>IF(ISBLANK(education[[#This Row],[total_children]]),SUM(education[[#This Row],[calc_boys]],education[[#This Row],[calc_girls]]),education[[#This Row],[total_children]])</f>
        <v>0</v>
      </c>
      <c r="AF528" s="1">
        <f>IF(ISBLANK(education[[#This Row],[total_pwd]]),SUM(education[[#This Row],[total_pwd_men]],education[[#This Row],[total_pwd_women]]),education[[#This Row],[total_pwd]])</f>
        <v>0</v>
      </c>
      <c r="AG528" s="1">
        <f>IF(ISBLANK(education[[#This Row],[total_adults]]),SUM(education[[#This Row],[total_men]],education[[#This Row],[total_women]]),education[[#This Row],[total_adults]])</f>
        <v>0</v>
      </c>
      <c r="AH528" s="1">
        <f>IF(ISBLANK(education[[#This Row],[total_beneficiaries_reached]]),SUM(education[[#This Row],[calc_children]],education[[#This Row],[calc_adults]]),education[[#This Row],[total_beneficiaries_reached]])</f>
        <v>0</v>
      </c>
      <c r="AI528" s="49" t="str">
        <f ca="1">IF(B528="","",OFFSET(table_admin1[[#Headers],[ADM1_PT]],MATCH(B528,admin1,0),1))</f>
        <v/>
      </c>
      <c r="AJ528" s="49" t="str">
        <f t="shared" ca="1" si="18"/>
        <v/>
      </c>
      <c r="AK528" s="49" t="str">
        <f t="shared" ca="1" si="19"/>
        <v/>
      </c>
    </row>
    <row r="529" spans="29:37" x14ac:dyDescent="0.2">
      <c r="AC529" s="1">
        <f>IF(ISBLANK(education[[#This Row],[total_boys]]),SUM(education[[#This Row],[boys_0-5_reached]],education[[#This Row],[boys_6-12_reached]],education[[#This Row],[boys_13-18_reached]]),education[[#This Row],[total_boys]])</f>
        <v>0</v>
      </c>
      <c r="AD529" s="1">
        <f>IF(ISBLANK(education[[#This Row],[total_girls]]),SUM(education[[#This Row],[girls_0-5_reached]],education[[#This Row],[girls_6-12_reached]],education[[#This Row],[girls_13-18_reached]]),education[[#This Row],[total_girls]])</f>
        <v>0</v>
      </c>
      <c r="AE529" s="1">
        <f>IF(ISBLANK(education[[#This Row],[total_children]]),SUM(education[[#This Row],[calc_boys]],education[[#This Row],[calc_girls]]),education[[#This Row],[total_children]])</f>
        <v>0</v>
      </c>
      <c r="AF529" s="1">
        <f>IF(ISBLANK(education[[#This Row],[total_pwd]]),SUM(education[[#This Row],[total_pwd_men]],education[[#This Row],[total_pwd_women]]),education[[#This Row],[total_pwd]])</f>
        <v>0</v>
      </c>
      <c r="AG529" s="1">
        <f>IF(ISBLANK(education[[#This Row],[total_adults]]),SUM(education[[#This Row],[total_men]],education[[#This Row],[total_women]]),education[[#This Row],[total_adults]])</f>
        <v>0</v>
      </c>
      <c r="AH529" s="1">
        <f>IF(ISBLANK(education[[#This Row],[total_beneficiaries_reached]]),SUM(education[[#This Row],[calc_children]],education[[#This Row],[calc_adults]]),education[[#This Row],[total_beneficiaries_reached]])</f>
        <v>0</v>
      </c>
      <c r="AI529" s="49" t="str">
        <f ca="1">IF(B529="","",OFFSET(table_admin1[[#Headers],[ADM1_PT]],MATCH(B529,admin1,0),1))</f>
        <v/>
      </c>
      <c r="AJ529" s="49" t="str">
        <f t="shared" ca="1" si="18"/>
        <v/>
      </c>
      <c r="AK529" s="49" t="str">
        <f t="shared" ca="1" si="19"/>
        <v/>
      </c>
    </row>
    <row r="530" spans="29:37" x14ac:dyDescent="0.2">
      <c r="AC530" s="1">
        <f>IF(ISBLANK(education[[#This Row],[total_boys]]),SUM(education[[#This Row],[boys_0-5_reached]],education[[#This Row],[boys_6-12_reached]],education[[#This Row],[boys_13-18_reached]]),education[[#This Row],[total_boys]])</f>
        <v>0</v>
      </c>
      <c r="AD530" s="1">
        <f>IF(ISBLANK(education[[#This Row],[total_girls]]),SUM(education[[#This Row],[girls_0-5_reached]],education[[#This Row],[girls_6-12_reached]],education[[#This Row],[girls_13-18_reached]]),education[[#This Row],[total_girls]])</f>
        <v>0</v>
      </c>
      <c r="AE530" s="1">
        <f>IF(ISBLANK(education[[#This Row],[total_children]]),SUM(education[[#This Row],[calc_boys]],education[[#This Row],[calc_girls]]),education[[#This Row],[total_children]])</f>
        <v>0</v>
      </c>
      <c r="AF530" s="1">
        <f>IF(ISBLANK(education[[#This Row],[total_pwd]]),SUM(education[[#This Row],[total_pwd_men]],education[[#This Row],[total_pwd_women]]),education[[#This Row],[total_pwd]])</f>
        <v>0</v>
      </c>
      <c r="AG530" s="1">
        <f>IF(ISBLANK(education[[#This Row],[total_adults]]),SUM(education[[#This Row],[total_men]],education[[#This Row],[total_women]]),education[[#This Row],[total_adults]])</f>
        <v>0</v>
      </c>
      <c r="AH530" s="1">
        <f>IF(ISBLANK(education[[#This Row],[total_beneficiaries_reached]]),SUM(education[[#This Row],[calc_children]],education[[#This Row],[calc_adults]]),education[[#This Row],[total_beneficiaries_reached]])</f>
        <v>0</v>
      </c>
      <c r="AI530" s="49" t="str">
        <f ca="1">IF(B530="","",OFFSET(table_admin1[[#Headers],[ADM1_PT]],MATCH(B530,admin1,0),1))</f>
        <v/>
      </c>
      <c r="AJ530" s="49" t="str">
        <f t="shared" ca="1" si="18"/>
        <v/>
      </c>
      <c r="AK530" s="49" t="str">
        <f t="shared" ca="1" si="19"/>
        <v/>
      </c>
    </row>
    <row r="531" spans="29:37" x14ac:dyDescent="0.2">
      <c r="AC531" s="1">
        <f>IF(ISBLANK(education[[#This Row],[total_boys]]),SUM(education[[#This Row],[boys_0-5_reached]],education[[#This Row],[boys_6-12_reached]],education[[#This Row],[boys_13-18_reached]]),education[[#This Row],[total_boys]])</f>
        <v>0</v>
      </c>
      <c r="AD531" s="1">
        <f>IF(ISBLANK(education[[#This Row],[total_girls]]),SUM(education[[#This Row],[girls_0-5_reached]],education[[#This Row],[girls_6-12_reached]],education[[#This Row],[girls_13-18_reached]]),education[[#This Row],[total_girls]])</f>
        <v>0</v>
      </c>
      <c r="AE531" s="1">
        <f>IF(ISBLANK(education[[#This Row],[total_children]]),SUM(education[[#This Row],[calc_boys]],education[[#This Row],[calc_girls]]),education[[#This Row],[total_children]])</f>
        <v>0</v>
      </c>
      <c r="AF531" s="1">
        <f>IF(ISBLANK(education[[#This Row],[total_pwd]]),SUM(education[[#This Row],[total_pwd_men]],education[[#This Row],[total_pwd_women]]),education[[#This Row],[total_pwd]])</f>
        <v>0</v>
      </c>
      <c r="AG531" s="1">
        <f>IF(ISBLANK(education[[#This Row],[total_adults]]),SUM(education[[#This Row],[total_men]],education[[#This Row],[total_women]]),education[[#This Row],[total_adults]])</f>
        <v>0</v>
      </c>
      <c r="AH531" s="1">
        <f>IF(ISBLANK(education[[#This Row],[total_beneficiaries_reached]]),SUM(education[[#This Row],[calc_children]],education[[#This Row],[calc_adults]]),education[[#This Row],[total_beneficiaries_reached]])</f>
        <v>0</v>
      </c>
      <c r="AI531" s="49" t="str">
        <f ca="1">IF(B531="","",OFFSET(table_admin1[[#Headers],[ADM1_PT]],MATCH(B531,admin1,0),1))</f>
        <v/>
      </c>
      <c r="AJ531" s="49" t="str">
        <f t="shared" ca="1" si="18"/>
        <v/>
      </c>
      <c r="AK531" s="49" t="str">
        <f t="shared" ca="1" si="19"/>
        <v/>
      </c>
    </row>
    <row r="532" spans="29:37" x14ac:dyDescent="0.2">
      <c r="AC532" s="1">
        <f>IF(ISBLANK(education[[#This Row],[total_boys]]),SUM(education[[#This Row],[boys_0-5_reached]],education[[#This Row],[boys_6-12_reached]],education[[#This Row],[boys_13-18_reached]]),education[[#This Row],[total_boys]])</f>
        <v>0</v>
      </c>
      <c r="AD532" s="1">
        <f>IF(ISBLANK(education[[#This Row],[total_girls]]),SUM(education[[#This Row],[girls_0-5_reached]],education[[#This Row],[girls_6-12_reached]],education[[#This Row],[girls_13-18_reached]]),education[[#This Row],[total_girls]])</f>
        <v>0</v>
      </c>
      <c r="AE532" s="1">
        <f>IF(ISBLANK(education[[#This Row],[total_children]]),SUM(education[[#This Row],[calc_boys]],education[[#This Row],[calc_girls]]),education[[#This Row],[total_children]])</f>
        <v>0</v>
      </c>
      <c r="AF532" s="1">
        <f>IF(ISBLANK(education[[#This Row],[total_pwd]]),SUM(education[[#This Row],[total_pwd_men]],education[[#This Row],[total_pwd_women]]),education[[#This Row],[total_pwd]])</f>
        <v>0</v>
      </c>
      <c r="AG532" s="1">
        <f>IF(ISBLANK(education[[#This Row],[total_adults]]),SUM(education[[#This Row],[total_men]],education[[#This Row],[total_women]]),education[[#This Row],[total_adults]])</f>
        <v>0</v>
      </c>
      <c r="AH532" s="1">
        <f>IF(ISBLANK(education[[#This Row],[total_beneficiaries_reached]]),SUM(education[[#This Row],[calc_children]],education[[#This Row],[calc_adults]]),education[[#This Row],[total_beneficiaries_reached]])</f>
        <v>0</v>
      </c>
      <c r="AI532" s="49" t="str">
        <f ca="1">IF(B532="","",OFFSET(table_admin1[[#Headers],[ADM1_PT]],MATCH(B532,admin1,0),1))</f>
        <v/>
      </c>
      <c r="AJ532" s="49" t="str">
        <f t="shared" ca="1" si="18"/>
        <v/>
      </c>
      <c r="AK532" s="49" t="str">
        <f t="shared" ca="1" si="19"/>
        <v/>
      </c>
    </row>
    <row r="533" spans="29:37" x14ac:dyDescent="0.2">
      <c r="AC533" s="1">
        <f>IF(ISBLANK(education[[#This Row],[total_boys]]),SUM(education[[#This Row],[boys_0-5_reached]],education[[#This Row],[boys_6-12_reached]],education[[#This Row],[boys_13-18_reached]]),education[[#This Row],[total_boys]])</f>
        <v>0</v>
      </c>
      <c r="AD533" s="1">
        <f>IF(ISBLANK(education[[#This Row],[total_girls]]),SUM(education[[#This Row],[girls_0-5_reached]],education[[#This Row],[girls_6-12_reached]],education[[#This Row],[girls_13-18_reached]]),education[[#This Row],[total_girls]])</f>
        <v>0</v>
      </c>
      <c r="AE533" s="1">
        <f>IF(ISBLANK(education[[#This Row],[total_children]]),SUM(education[[#This Row],[calc_boys]],education[[#This Row],[calc_girls]]),education[[#This Row],[total_children]])</f>
        <v>0</v>
      </c>
      <c r="AF533" s="1">
        <f>IF(ISBLANK(education[[#This Row],[total_pwd]]),SUM(education[[#This Row],[total_pwd_men]],education[[#This Row],[total_pwd_women]]),education[[#This Row],[total_pwd]])</f>
        <v>0</v>
      </c>
      <c r="AG533" s="1">
        <f>IF(ISBLANK(education[[#This Row],[total_adults]]),SUM(education[[#This Row],[total_men]],education[[#This Row],[total_women]]),education[[#This Row],[total_adults]])</f>
        <v>0</v>
      </c>
      <c r="AH533" s="1">
        <f>IF(ISBLANK(education[[#This Row],[total_beneficiaries_reached]]),SUM(education[[#This Row],[calc_children]],education[[#This Row],[calc_adults]]),education[[#This Row],[total_beneficiaries_reached]])</f>
        <v>0</v>
      </c>
      <c r="AI533" s="49" t="str">
        <f ca="1">IF(B533="","",OFFSET(table_admin1[[#Headers],[ADM1_PT]],MATCH(B533,admin1,0),1))</f>
        <v/>
      </c>
      <c r="AJ533" s="49" t="str">
        <f t="shared" ca="1" si="18"/>
        <v/>
      </c>
      <c r="AK533" s="49" t="str">
        <f t="shared" ca="1" si="19"/>
        <v/>
      </c>
    </row>
    <row r="534" spans="29:37" x14ac:dyDescent="0.2">
      <c r="AC534" s="1">
        <f>IF(ISBLANK(education[[#This Row],[total_boys]]),SUM(education[[#This Row],[boys_0-5_reached]],education[[#This Row],[boys_6-12_reached]],education[[#This Row],[boys_13-18_reached]]),education[[#This Row],[total_boys]])</f>
        <v>0</v>
      </c>
      <c r="AD534" s="1">
        <f>IF(ISBLANK(education[[#This Row],[total_girls]]),SUM(education[[#This Row],[girls_0-5_reached]],education[[#This Row],[girls_6-12_reached]],education[[#This Row],[girls_13-18_reached]]),education[[#This Row],[total_girls]])</f>
        <v>0</v>
      </c>
      <c r="AE534" s="1">
        <f>IF(ISBLANK(education[[#This Row],[total_children]]),SUM(education[[#This Row],[calc_boys]],education[[#This Row],[calc_girls]]),education[[#This Row],[total_children]])</f>
        <v>0</v>
      </c>
      <c r="AF534" s="1">
        <f>IF(ISBLANK(education[[#This Row],[total_pwd]]),SUM(education[[#This Row],[total_pwd_men]],education[[#This Row],[total_pwd_women]]),education[[#This Row],[total_pwd]])</f>
        <v>0</v>
      </c>
      <c r="AG534" s="1">
        <f>IF(ISBLANK(education[[#This Row],[total_adults]]),SUM(education[[#This Row],[total_men]],education[[#This Row],[total_women]]),education[[#This Row],[total_adults]])</f>
        <v>0</v>
      </c>
      <c r="AH534" s="1">
        <f>IF(ISBLANK(education[[#This Row],[total_beneficiaries_reached]]),SUM(education[[#This Row],[calc_children]],education[[#This Row],[calc_adults]]),education[[#This Row],[total_beneficiaries_reached]])</f>
        <v>0</v>
      </c>
      <c r="AI534" s="49" t="str">
        <f ca="1">IF(B534="","",OFFSET(table_admin1[[#Headers],[ADM1_PT]],MATCH(B534,admin1,0),1))</f>
        <v/>
      </c>
      <c r="AJ534" s="49" t="str">
        <f t="shared" ca="1" si="18"/>
        <v/>
      </c>
      <c r="AK534" s="49" t="str">
        <f t="shared" ca="1" si="19"/>
        <v/>
      </c>
    </row>
    <row r="535" spans="29:37" x14ac:dyDescent="0.2">
      <c r="AC535" s="1">
        <f>IF(ISBLANK(education[[#This Row],[total_boys]]),SUM(education[[#This Row],[boys_0-5_reached]],education[[#This Row],[boys_6-12_reached]],education[[#This Row],[boys_13-18_reached]]),education[[#This Row],[total_boys]])</f>
        <v>0</v>
      </c>
      <c r="AD535" s="1">
        <f>IF(ISBLANK(education[[#This Row],[total_girls]]),SUM(education[[#This Row],[girls_0-5_reached]],education[[#This Row],[girls_6-12_reached]],education[[#This Row],[girls_13-18_reached]]),education[[#This Row],[total_girls]])</f>
        <v>0</v>
      </c>
      <c r="AE535" s="1">
        <f>IF(ISBLANK(education[[#This Row],[total_children]]),SUM(education[[#This Row],[calc_boys]],education[[#This Row],[calc_girls]]),education[[#This Row],[total_children]])</f>
        <v>0</v>
      </c>
      <c r="AF535" s="1">
        <f>IF(ISBLANK(education[[#This Row],[total_pwd]]),SUM(education[[#This Row],[total_pwd_men]],education[[#This Row],[total_pwd_women]]),education[[#This Row],[total_pwd]])</f>
        <v>0</v>
      </c>
      <c r="AG535" s="1">
        <f>IF(ISBLANK(education[[#This Row],[total_adults]]),SUM(education[[#This Row],[total_men]],education[[#This Row],[total_women]]),education[[#This Row],[total_adults]])</f>
        <v>0</v>
      </c>
      <c r="AH535" s="1">
        <f>IF(ISBLANK(education[[#This Row],[total_beneficiaries_reached]]),SUM(education[[#This Row],[calc_children]],education[[#This Row],[calc_adults]]),education[[#This Row],[total_beneficiaries_reached]])</f>
        <v>0</v>
      </c>
      <c r="AI535" s="49" t="str">
        <f ca="1">IF(B535="","",OFFSET(table_admin1[[#Headers],[ADM1_PT]],MATCH(B535,admin1,0),1))</f>
        <v/>
      </c>
      <c r="AJ535" s="49" t="str">
        <f t="shared" ca="1" si="18"/>
        <v/>
      </c>
      <c r="AK535" s="49" t="str">
        <f t="shared" ca="1" si="19"/>
        <v/>
      </c>
    </row>
    <row r="536" spans="29:37" x14ac:dyDescent="0.2">
      <c r="AC536" s="1">
        <f>IF(ISBLANK(education[[#This Row],[total_boys]]),SUM(education[[#This Row],[boys_0-5_reached]],education[[#This Row],[boys_6-12_reached]],education[[#This Row],[boys_13-18_reached]]),education[[#This Row],[total_boys]])</f>
        <v>0</v>
      </c>
      <c r="AD536" s="1">
        <f>IF(ISBLANK(education[[#This Row],[total_girls]]),SUM(education[[#This Row],[girls_0-5_reached]],education[[#This Row],[girls_6-12_reached]],education[[#This Row],[girls_13-18_reached]]),education[[#This Row],[total_girls]])</f>
        <v>0</v>
      </c>
      <c r="AE536" s="1">
        <f>IF(ISBLANK(education[[#This Row],[total_children]]),SUM(education[[#This Row],[calc_boys]],education[[#This Row],[calc_girls]]),education[[#This Row],[total_children]])</f>
        <v>0</v>
      </c>
      <c r="AF536" s="1">
        <f>IF(ISBLANK(education[[#This Row],[total_pwd]]),SUM(education[[#This Row],[total_pwd_men]],education[[#This Row],[total_pwd_women]]),education[[#This Row],[total_pwd]])</f>
        <v>0</v>
      </c>
      <c r="AG536" s="1">
        <f>IF(ISBLANK(education[[#This Row],[total_adults]]),SUM(education[[#This Row],[total_men]],education[[#This Row],[total_women]]),education[[#This Row],[total_adults]])</f>
        <v>0</v>
      </c>
      <c r="AH536" s="1">
        <f>IF(ISBLANK(education[[#This Row],[total_beneficiaries_reached]]),SUM(education[[#This Row],[calc_children]],education[[#This Row],[calc_adults]]),education[[#This Row],[total_beneficiaries_reached]])</f>
        <v>0</v>
      </c>
      <c r="AI536" s="49" t="str">
        <f ca="1">IF(B536="","",OFFSET(table_admin1[[#Headers],[ADM1_PT]],MATCH(B536,admin1,0),1))</f>
        <v/>
      </c>
      <c r="AJ536" s="49" t="str">
        <f t="shared" ca="1" si="18"/>
        <v/>
      </c>
      <c r="AK536" s="49" t="str">
        <f t="shared" ca="1" si="19"/>
        <v/>
      </c>
    </row>
    <row r="537" spans="29:37" x14ac:dyDescent="0.2">
      <c r="AC537" s="1">
        <f>IF(ISBLANK(education[[#This Row],[total_boys]]),SUM(education[[#This Row],[boys_0-5_reached]],education[[#This Row],[boys_6-12_reached]],education[[#This Row],[boys_13-18_reached]]),education[[#This Row],[total_boys]])</f>
        <v>0</v>
      </c>
      <c r="AD537" s="1">
        <f>IF(ISBLANK(education[[#This Row],[total_girls]]),SUM(education[[#This Row],[girls_0-5_reached]],education[[#This Row],[girls_6-12_reached]],education[[#This Row],[girls_13-18_reached]]),education[[#This Row],[total_girls]])</f>
        <v>0</v>
      </c>
      <c r="AE537" s="1">
        <f>IF(ISBLANK(education[[#This Row],[total_children]]),SUM(education[[#This Row],[calc_boys]],education[[#This Row],[calc_girls]]),education[[#This Row],[total_children]])</f>
        <v>0</v>
      </c>
      <c r="AF537" s="1">
        <f>IF(ISBLANK(education[[#This Row],[total_pwd]]),SUM(education[[#This Row],[total_pwd_men]],education[[#This Row],[total_pwd_women]]),education[[#This Row],[total_pwd]])</f>
        <v>0</v>
      </c>
      <c r="AG537" s="1">
        <f>IF(ISBLANK(education[[#This Row],[total_adults]]),SUM(education[[#This Row],[total_men]],education[[#This Row],[total_women]]),education[[#This Row],[total_adults]])</f>
        <v>0</v>
      </c>
      <c r="AH537" s="1">
        <f>IF(ISBLANK(education[[#This Row],[total_beneficiaries_reached]]),SUM(education[[#This Row],[calc_children]],education[[#This Row],[calc_adults]]),education[[#This Row],[total_beneficiaries_reached]])</f>
        <v>0</v>
      </c>
      <c r="AI537" s="49" t="str">
        <f ca="1">IF(B537="","",OFFSET(table_admin1[[#Headers],[ADM1_PT]],MATCH(B537,admin1,0),1))</f>
        <v/>
      </c>
      <c r="AJ537" s="49" t="str">
        <f t="shared" ca="1" si="18"/>
        <v/>
      </c>
      <c r="AK537" s="49" t="str">
        <f t="shared" ca="1" si="19"/>
        <v/>
      </c>
    </row>
    <row r="538" spans="29:37" x14ac:dyDescent="0.2">
      <c r="AC538" s="1">
        <f>IF(ISBLANK(education[[#This Row],[total_boys]]),SUM(education[[#This Row],[boys_0-5_reached]],education[[#This Row],[boys_6-12_reached]],education[[#This Row],[boys_13-18_reached]]),education[[#This Row],[total_boys]])</f>
        <v>0</v>
      </c>
      <c r="AD538" s="1">
        <f>IF(ISBLANK(education[[#This Row],[total_girls]]),SUM(education[[#This Row],[girls_0-5_reached]],education[[#This Row],[girls_6-12_reached]],education[[#This Row],[girls_13-18_reached]]),education[[#This Row],[total_girls]])</f>
        <v>0</v>
      </c>
      <c r="AE538" s="1">
        <f>IF(ISBLANK(education[[#This Row],[total_children]]),SUM(education[[#This Row],[calc_boys]],education[[#This Row],[calc_girls]]),education[[#This Row],[total_children]])</f>
        <v>0</v>
      </c>
      <c r="AF538" s="1">
        <f>IF(ISBLANK(education[[#This Row],[total_pwd]]),SUM(education[[#This Row],[total_pwd_men]],education[[#This Row],[total_pwd_women]]),education[[#This Row],[total_pwd]])</f>
        <v>0</v>
      </c>
      <c r="AG538" s="1">
        <f>IF(ISBLANK(education[[#This Row],[total_adults]]),SUM(education[[#This Row],[total_men]],education[[#This Row],[total_women]]),education[[#This Row],[total_adults]])</f>
        <v>0</v>
      </c>
      <c r="AH538" s="1">
        <f>IF(ISBLANK(education[[#This Row],[total_beneficiaries_reached]]),SUM(education[[#This Row],[calc_children]],education[[#This Row],[calc_adults]]),education[[#This Row],[total_beneficiaries_reached]])</f>
        <v>0</v>
      </c>
      <c r="AI538" s="49" t="str">
        <f ca="1">IF(B538="","",OFFSET(table_admin1[[#Headers],[ADM1_PT]],MATCH(B538,admin1,0),1))</f>
        <v/>
      </c>
      <c r="AJ538" s="49" t="str">
        <f t="shared" ca="1" si="18"/>
        <v/>
      </c>
      <c r="AK538" s="49" t="str">
        <f t="shared" ca="1" si="19"/>
        <v/>
      </c>
    </row>
    <row r="539" spans="29:37" x14ac:dyDescent="0.2">
      <c r="AC539" s="1">
        <f>IF(ISBLANK(education[[#This Row],[total_boys]]),SUM(education[[#This Row],[boys_0-5_reached]],education[[#This Row],[boys_6-12_reached]],education[[#This Row],[boys_13-18_reached]]),education[[#This Row],[total_boys]])</f>
        <v>0</v>
      </c>
      <c r="AD539" s="1">
        <f>IF(ISBLANK(education[[#This Row],[total_girls]]),SUM(education[[#This Row],[girls_0-5_reached]],education[[#This Row],[girls_6-12_reached]],education[[#This Row],[girls_13-18_reached]]),education[[#This Row],[total_girls]])</f>
        <v>0</v>
      </c>
      <c r="AE539" s="1">
        <f>IF(ISBLANK(education[[#This Row],[total_children]]),SUM(education[[#This Row],[calc_boys]],education[[#This Row],[calc_girls]]),education[[#This Row],[total_children]])</f>
        <v>0</v>
      </c>
      <c r="AF539" s="1">
        <f>IF(ISBLANK(education[[#This Row],[total_pwd]]),SUM(education[[#This Row],[total_pwd_men]],education[[#This Row],[total_pwd_women]]),education[[#This Row],[total_pwd]])</f>
        <v>0</v>
      </c>
      <c r="AG539" s="1">
        <f>IF(ISBLANK(education[[#This Row],[total_adults]]),SUM(education[[#This Row],[total_men]],education[[#This Row],[total_women]]),education[[#This Row],[total_adults]])</f>
        <v>0</v>
      </c>
      <c r="AH539" s="1">
        <f>IF(ISBLANK(education[[#This Row],[total_beneficiaries_reached]]),SUM(education[[#This Row],[calc_children]],education[[#This Row],[calc_adults]]),education[[#This Row],[total_beneficiaries_reached]])</f>
        <v>0</v>
      </c>
      <c r="AI539" s="49" t="str">
        <f ca="1">IF(B539="","",OFFSET(table_admin1[[#Headers],[ADM1_PT]],MATCH(B539,admin1,0),1))</f>
        <v/>
      </c>
      <c r="AJ539" s="49" t="str">
        <f t="shared" ca="1" si="18"/>
        <v/>
      </c>
      <c r="AK539" s="49" t="str">
        <f t="shared" ca="1" si="19"/>
        <v/>
      </c>
    </row>
    <row r="540" spans="29:37" x14ac:dyDescent="0.2">
      <c r="AC540" s="1">
        <f>IF(ISBLANK(education[[#This Row],[total_boys]]),SUM(education[[#This Row],[boys_0-5_reached]],education[[#This Row],[boys_6-12_reached]],education[[#This Row],[boys_13-18_reached]]),education[[#This Row],[total_boys]])</f>
        <v>0</v>
      </c>
      <c r="AD540" s="1">
        <f>IF(ISBLANK(education[[#This Row],[total_girls]]),SUM(education[[#This Row],[girls_0-5_reached]],education[[#This Row],[girls_6-12_reached]],education[[#This Row],[girls_13-18_reached]]),education[[#This Row],[total_girls]])</f>
        <v>0</v>
      </c>
      <c r="AE540" s="1">
        <f>IF(ISBLANK(education[[#This Row],[total_children]]),SUM(education[[#This Row],[calc_boys]],education[[#This Row],[calc_girls]]),education[[#This Row],[total_children]])</f>
        <v>0</v>
      </c>
      <c r="AF540" s="1">
        <f>IF(ISBLANK(education[[#This Row],[total_pwd]]),SUM(education[[#This Row],[total_pwd_men]],education[[#This Row],[total_pwd_women]]),education[[#This Row],[total_pwd]])</f>
        <v>0</v>
      </c>
      <c r="AG540" s="1">
        <f>IF(ISBLANK(education[[#This Row],[total_adults]]),SUM(education[[#This Row],[total_men]],education[[#This Row],[total_women]]),education[[#This Row],[total_adults]])</f>
        <v>0</v>
      </c>
      <c r="AH540" s="1">
        <f>IF(ISBLANK(education[[#This Row],[total_beneficiaries_reached]]),SUM(education[[#This Row],[calc_children]],education[[#This Row],[calc_adults]]),education[[#This Row],[total_beneficiaries_reached]])</f>
        <v>0</v>
      </c>
      <c r="AI540" s="49" t="str">
        <f ca="1">IF(B540="","",OFFSET(table_admin1[[#Headers],[ADM1_PT]],MATCH(B540,admin1,0),1))</f>
        <v/>
      </c>
      <c r="AJ540" s="49" t="str">
        <f t="shared" ca="1" si="18"/>
        <v/>
      </c>
      <c r="AK540" s="49" t="str">
        <f t="shared" ca="1" si="19"/>
        <v/>
      </c>
    </row>
    <row r="541" spans="29:37" x14ac:dyDescent="0.2">
      <c r="AC541" s="1">
        <f>IF(ISBLANK(education[[#This Row],[total_boys]]),SUM(education[[#This Row],[boys_0-5_reached]],education[[#This Row],[boys_6-12_reached]],education[[#This Row],[boys_13-18_reached]]),education[[#This Row],[total_boys]])</f>
        <v>0</v>
      </c>
      <c r="AD541" s="1">
        <f>IF(ISBLANK(education[[#This Row],[total_girls]]),SUM(education[[#This Row],[girls_0-5_reached]],education[[#This Row],[girls_6-12_reached]],education[[#This Row],[girls_13-18_reached]]),education[[#This Row],[total_girls]])</f>
        <v>0</v>
      </c>
      <c r="AE541" s="1">
        <f>IF(ISBLANK(education[[#This Row],[total_children]]),SUM(education[[#This Row],[calc_boys]],education[[#This Row],[calc_girls]]),education[[#This Row],[total_children]])</f>
        <v>0</v>
      </c>
      <c r="AF541" s="1">
        <f>IF(ISBLANK(education[[#This Row],[total_pwd]]),SUM(education[[#This Row],[total_pwd_men]],education[[#This Row],[total_pwd_women]]),education[[#This Row],[total_pwd]])</f>
        <v>0</v>
      </c>
      <c r="AG541" s="1">
        <f>IF(ISBLANK(education[[#This Row],[total_adults]]),SUM(education[[#This Row],[total_men]],education[[#This Row],[total_women]]),education[[#This Row],[total_adults]])</f>
        <v>0</v>
      </c>
      <c r="AH541" s="1">
        <f>IF(ISBLANK(education[[#This Row],[total_beneficiaries_reached]]),SUM(education[[#This Row],[calc_children]],education[[#This Row],[calc_adults]]),education[[#This Row],[total_beneficiaries_reached]])</f>
        <v>0</v>
      </c>
      <c r="AI541" s="49" t="str">
        <f ca="1">IF(B541="","",OFFSET(table_admin1[[#Headers],[ADM1_PT]],MATCH(B541,admin1,0),1))</f>
        <v/>
      </c>
      <c r="AJ541" s="49" t="str">
        <f t="shared" ca="1" si="18"/>
        <v/>
      </c>
      <c r="AK541" s="49" t="str">
        <f t="shared" ca="1" si="19"/>
        <v/>
      </c>
    </row>
    <row r="542" spans="29:37" x14ac:dyDescent="0.2">
      <c r="AC542" s="1">
        <f>IF(ISBLANK(education[[#This Row],[total_boys]]),SUM(education[[#This Row],[boys_0-5_reached]],education[[#This Row],[boys_6-12_reached]],education[[#This Row],[boys_13-18_reached]]),education[[#This Row],[total_boys]])</f>
        <v>0</v>
      </c>
      <c r="AD542" s="1">
        <f>IF(ISBLANK(education[[#This Row],[total_girls]]),SUM(education[[#This Row],[girls_0-5_reached]],education[[#This Row],[girls_6-12_reached]],education[[#This Row],[girls_13-18_reached]]),education[[#This Row],[total_girls]])</f>
        <v>0</v>
      </c>
      <c r="AE542" s="1">
        <f>IF(ISBLANK(education[[#This Row],[total_children]]),SUM(education[[#This Row],[calc_boys]],education[[#This Row],[calc_girls]]),education[[#This Row],[total_children]])</f>
        <v>0</v>
      </c>
      <c r="AF542" s="1">
        <f>IF(ISBLANK(education[[#This Row],[total_pwd]]),SUM(education[[#This Row],[total_pwd_men]],education[[#This Row],[total_pwd_women]]),education[[#This Row],[total_pwd]])</f>
        <v>0</v>
      </c>
      <c r="AG542" s="1">
        <f>IF(ISBLANK(education[[#This Row],[total_adults]]),SUM(education[[#This Row],[total_men]],education[[#This Row],[total_women]]),education[[#This Row],[total_adults]])</f>
        <v>0</v>
      </c>
      <c r="AH542" s="1">
        <f>IF(ISBLANK(education[[#This Row],[total_beneficiaries_reached]]),SUM(education[[#This Row],[calc_children]],education[[#This Row],[calc_adults]]),education[[#This Row],[total_beneficiaries_reached]])</f>
        <v>0</v>
      </c>
      <c r="AI542" s="49" t="str">
        <f ca="1">IF(B542="","",OFFSET(table_admin1[[#Headers],[ADM1_PT]],MATCH(B542,admin1,0),1))</f>
        <v/>
      </c>
      <c r="AJ542" s="49" t="str">
        <f t="shared" ca="1" si="18"/>
        <v/>
      </c>
      <c r="AK542" s="49" t="str">
        <f t="shared" ca="1" si="19"/>
        <v/>
      </c>
    </row>
    <row r="543" spans="29:37" x14ac:dyDescent="0.2">
      <c r="AC543" s="1">
        <f>IF(ISBLANK(education[[#This Row],[total_boys]]),SUM(education[[#This Row],[boys_0-5_reached]],education[[#This Row],[boys_6-12_reached]],education[[#This Row],[boys_13-18_reached]]),education[[#This Row],[total_boys]])</f>
        <v>0</v>
      </c>
      <c r="AD543" s="1">
        <f>IF(ISBLANK(education[[#This Row],[total_girls]]),SUM(education[[#This Row],[girls_0-5_reached]],education[[#This Row],[girls_6-12_reached]],education[[#This Row],[girls_13-18_reached]]),education[[#This Row],[total_girls]])</f>
        <v>0</v>
      </c>
      <c r="AE543" s="1">
        <f>IF(ISBLANK(education[[#This Row],[total_children]]),SUM(education[[#This Row],[calc_boys]],education[[#This Row],[calc_girls]]),education[[#This Row],[total_children]])</f>
        <v>0</v>
      </c>
      <c r="AF543" s="1">
        <f>IF(ISBLANK(education[[#This Row],[total_pwd]]),SUM(education[[#This Row],[total_pwd_men]],education[[#This Row],[total_pwd_women]]),education[[#This Row],[total_pwd]])</f>
        <v>0</v>
      </c>
      <c r="AG543" s="1">
        <f>IF(ISBLANK(education[[#This Row],[total_adults]]),SUM(education[[#This Row],[total_men]],education[[#This Row],[total_women]]),education[[#This Row],[total_adults]])</f>
        <v>0</v>
      </c>
      <c r="AH543" s="1">
        <f>IF(ISBLANK(education[[#This Row],[total_beneficiaries_reached]]),SUM(education[[#This Row],[calc_children]],education[[#This Row],[calc_adults]]),education[[#This Row],[total_beneficiaries_reached]])</f>
        <v>0</v>
      </c>
      <c r="AI543" s="49" t="str">
        <f ca="1">IF(B543="","",OFFSET(table_admin1[[#Headers],[ADM1_PT]],MATCH(B543,admin1,0),1))</f>
        <v/>
      </c>
      <c r="AJ543" s="49" t="str">
        <f t="shared" ca="1" si="18"/>
        <v/>
      </c>
      <c r="AK543" s="49" t="str">
        <f t="shared" ca="1" si="19"/>
        <v/>
      </c>
    </row>
    <row r="544" spans="29:37" x14ac:dyDescent="0.2">
      <c r="AC544" s="1">
        <f>IF(ISBLANK(education[[#This Row],[total_boys]]),SUM(education[[#This Row],[boys_0-5_reached]],education[[#This Row],[boys_6-12_reached]],education[[#This Row],[boys_13-18_reached]]),education[[#This Row],[total_boys]])</f>
        <v>0</v>
      </c>
      <c r="AD544" s="1">
        <f>IF(ISBLANK(education[[#This Row],[total_girls]]),SUM(education[[#This Row],[girls_0-5_reached]],education[[#This Row],[girls_6-12_reached]],education[[#This Row],[girls_13-18_reached]]),education[[#This Row],[total_girls]])</f>
        <v>0</v>
      </c>
      <c r="AE544" s="1">
        <f>IF(ISBLANK(education[[#This Row],[total_children]]),SUM(education[[#This Row],[calc_boys]],education[[#This Row],[calc_girls]]),education[[#This Row],[total_children]])</f>
        <v>0</v>
      </c>
      <c r="AF544" s="1">
        <f>IF(ISBLANK(education[[#This Row],[total_pwd]]),SUM(education[[#This Row],[total_pwd_men]],education[[#This Row],[total_pwd_women]]),education[[#This Row],[total_pwd]])</f>
        <v>0</v>
      </c>
      <c r="AG544" s="1">
        <f>IF(ISBLANK(education[[#This Row],[total_adults]]),SUM(education[[#This Row],[total_men]],education[[#This Row],[total_women]]),education[[#This Row],[total_adults]])</f>
        <v>0</v>
      </c>
      <c r="AH544" s="1">
        <f>IF(ISBLANK(education[[#This Row],[total_beneficiaries_reached]]),SUM(education[[#This Row],[calc_children]],education[[#This Row],[calc_adults]]),education[[#This Row],[total_beneficiaries_reached]])</f>
        <v>0</v>
      </c>
      <c r="AI544" s="49" t="str">
        <f ca="1">IF(B544="","",OFFSET(table_admin1[[#Headers],[ADM1_PT]],MATCH(B544,admin1,0),1))</f>
        <v/>
      </c>
      <c r="AJ544" s="49" t="str">
        <f t="shared" ca="1" si="18"/>
        <v/>
      </c>
      <c r="AK544" s="49" t="str">
        <f t="shared" ca="1" si="19"/>
        <v/>
      </c>
    </row>
    <row r="545" spans="29:37" x14ac:dyDescent="0.2">
      <c r="AC545" s="1">
        <f>IF(ISBLANK(education[[#This Row],[total_boys]]),SUM(education[[#This Row],[boys_0-5_reached]],education[[#This Row],[boys_6-12_reached]],education[[#This Row],[boys_13-18_reached]]),education[[#This Row],[total_boys]])</f>
        <v>0</v>
      </c>
      <c r="AD545" s="1">
        <f>IF(ISBLANK(education[[#This Row],[total_girls]]),SUM(education[[#This Row],[girls_0-5_reached]],education[[#This Row],[girls_6-12_reached]],education[[#This Row],[girls_13-18_reached]]),education[[#This Row],[total_girls]])</f>
        <v>0</v>
      </c>
      <c r="AE545" s="1">
        <f>IF(ISBLANK(education[[#This Row],[total_children]]),SUM(education[[#This Row],[calc_boys]],education[[#This Row],[calc_girls]]),education[[#This Row],[total_children]])</f>
        <v>0</v>
      </c>
      <c r="AF545" s="1">
        <f>IF(ISBLANK(education[[#This Row],[total_pwd]]),SUM(education[[#This Row],[total_pwd_men]],education[[#This Row],[total_pwd_women]]),education[[#This Row],[total_pwd]])</f>
        <v>0</v>
      </c>
      <c r="AG545" s="1">
        <f>IF(ISBLANK(education[[#This Row],[total_adults]]),SUM(education[[#This Row],[total_men]],education[[#This Row],[total_women]]),education[[#This Row],[total_adults]])</f>
        <v>0</v>
      </c>
      <c r="AH545" s="1">
        <f>IF(ISBLANK(education[[#This Row],[total_beneficiaries_reached]]),SUM(education[[#This Row],[calc_children]],education[[#This Row],[calc_adults]]),education[[#This Row],[total_beneficiaries_reached]])</f>
        <v>0</v>
      </c>
      <c r="AI545" s="49" t="str">
        <f ca="1">IF(B545="","",OFFSET(table_admin1[[#Headers],[ADM1_PT]],MATCH(B545,admin1,0),1))</f>
        <v/>
      </c>
      <c r="AJ545" s="49" t="str">
        <f t="shared" ca="1" si="18"/>
        <v/>
      </c>
      <c r="AK545" s="49" t="str">
        <f t="shared" ca="1" si="19"/>
        <v/>
      </c>
    </row>
    <row r="546" spans="29:37" x14ac:dyDescent="0.2">
      <c r="AC546" s="1">
        <f>IF(ISBLANK(education[[#This Row],[total_boys]]),SUM(education[[#This Row],[boys_0-5_reached]],education[[#This Row],[boys_6-12_reached]],education[[#This Row],[boys_13-18_reached]]),education[[#This Row],[total_boys]])</f>
        <v>0</v>
      </c>
      <c r="AD546" s="1">
        <f>IF(ISBLANK(education[[#This Row],[total_girls]]),SUM(education[[#This Row],[girls_0-5_reached]],education[[#This Row],[girls_6-12_reached]],education[[#This Row],[girls_13-18_reached]]),education[[#This Row],[total_girls]])</f>
        <v>0</v>
      </c>
      <c r="AE546" s="1">
        <f>IF(ISBLANK(education[[#This Row],[total_children]]),SUM(education[[#This Row],[calc_boys]],education[[#This Row],[calc_girls]]),education[[#This Row],[total_children]])</f>
        <v>0</v>
      </c>
      <c r="AF546" s="1">
        <f>IF(ISBLANK(education[[#This Row],[total_pwd]]),SUM(education[[#This Row],[total_pwd_men]],education[[#This Row],[total_pwd_women]]),education[[#This Row],[total_pwd]])</f>
        <v>0</v>
      </c>
      <c r="AG546" s="1">
        <f>IF(ISBLANK(education[[#This Row],[total_adults]]),SUM(education[[#This Row],[total_men]],education[[#This Row],[total_women]]),education[[#This Row],[total_adults]])</f>
        <v>0</v>
      </c>
      <c r="AH546" s="1">
        <f>IF(ISBLANK(education[[#This Row],[total_beneficiaries_reached]]),SUM(education[[#This Row],[calc_children]],education[[#This Row],[calc_adults]]),education[[#This Row],[total_beneficiaries_reached]])</f>
        <v>0</v>
      </c>
      <c r="AI546" s="49" t="str">
        <f ca="1">IF(B546="","",OFFSET(table_admin1[[#Headers],[ADM1_PT]],MATCH(B546,admin1,0),1))</f>
        <v/>
      </c>
      <c r="AJ546" s="49" t="str">
        <f t="shared" ca="1" si="18"/>
        <v/>
      </c>
      <c r="AK546" s="49" t="str">
        <f t="shared" ca="1" si="19"/>
        <v/>
      </c>
    </row>
    <row r="547" spans="29:37" x14ac:dyDescent="0.2">
      <c r="AC547" s="1">
        <f>IF(ISBLANK(education[[#This Row],[total_boys]]),SUM(education[[#This Row],[boys_0-5_reached]],education[[#This Row],[boys_6-12_reached]],education[[#This Row],[boys_13-18_reached]]),education[[#This Row],[total_boys]])</f>
        <v>0</v>
      </c>
      <c r="AD547" s="1">
        <f>IF(ISBLANK(education[[#This Row],[total_girls]]),SUM(education[[#This Row],[girls_0-5_reached]],education[[#This Row],[girls_6-12_reached]],education[[#This Row],[girls_13-18_reached]]),education[[#This Row],[total_girls]])</f>
        <v>0</v>
      </c>
      <c r="AE547" s="1">
        <f>IF(ISBLANK(education[[#This Row],[total_children]]),SUM(education[[#This Row],[calc_boys]],education[[#This Row],[calc_girls]]),education[[#This Row],[total_children]])</f>
        <v>0</v>
      </c>
      <c r="AF547" s="1">
        <f>IF(ISBLANK(education[[#This Row],[total_pwd]]),SUM(education[[#This Row],[total_pwd_men]],education[[#This Row],[total_pwd_women]]),education[[#This Row],[total_pwd]])</f>
        <v>0</v>
      </c>
      <c r="AG547" s="1">
        <f>IF(ISBLANK(education[[#This Row],[total_adults]]),SUM(education[[#This Row],[total_men]],education[[#This Row],[total_women]]),education[[#This Row],[total_adults]])</f>
        <v>0</v>
      </c>
      <c r="AH547" s="1">
        <f>IF(ISBLANK(education[[#This Row],[total_beneficiaries_reached]]),SUM(education[[#This Row],[calc_children]],education[[#This Row],[calc_adults]]),education[[#This Row],[total_beneficiaries_reached]])</f>
        <v>0</v>
      </c>
      <c r="AI547" s="49" t="str">
        <f ca="1">IF(B547="","",OFFSET(table_admin1[[#Headers],[ADM1_PT]],MATCH(B547,admin1,0),1))</f>
        <v/>
      </c>
      <c r="AJ547" s="49" t="str">
        <f t="shared" ca="1" si="18"/>
        <v/>
      </c>
      <c r="AK547" s="49" t="str">
        <f t="shared" ca="1" si="19"/>
        <v/>
      </c>
    </row>
    <row r="548" spans="29:37" x14ac:dyDescent="0.2">
      <c r="AC548" s="1">
        <f>IF(ISBLANK(education[[#This Row],[total_boys]]),SUM(education[[#This Row],[boys_0-5_reached]],education[[#This Row],[boys_6-12_reached]],education[[#This Row],[boys_13-18_reached]]),education[[#This Row],[total_boys]])</f>
        <v>0</v>
      </c>
      <c r="AD548" s="1">
        <f>IF(ISBLANK(education[[#This Row],[total_girls]]),SUM(education[[#This Row],[girls_0-5_reached]],education[[#This Row],[girls_6-12_reached]],education[[#This Row],[girls_13-18_reached]]),education[[#This Row],[total_girls]])</f>
        <v>0</v>
      </c>
      <c r="AE548" s="1">
        <f>IF(ISBLANK(education[[#This Row],[total_children]]),SUM(education[[#This Row],[calc_boys]],education[[#This Row],[calc_girls]]),education[[#This Row],[total_children]])</f>
        <v>0</v>
      </c>
      <c r="AF548" s="1">
        <f>IF(ISBLANK(education[[#This Row],[total_pwd]]),SUM(education[[#This Row],[total_pwd_men]],education[[#This Row],[total_pwd_women]]),education[[#This Row],[total_pwd]])</f>
        <v>0</v>
      </c>
      <c r="AG548" s="1">
        <f>IF(ISBLANK(education[[#This Row],[total_adults]]),SUM(education[[#This Row],[total_men]],education[[#This Row],[total_women]]),education[[#This Row],[total_adults]])</f>
        <v>0</v>
      </c>
      <c r="AH548" s="1">
        <f>IF(ISBLANK(education[[#This Row],[total_beneficiaries_reached]]),SUM(education[[#This Row],[calc_children]],education[[#This Row],[calc_adults]]),education[[#This Row],[total_beneficiaries_reached]])</f>
        <v>0</v>
      </c>
      <c r="AI548" s="49" t="str">
        <f ca="1">IF(B548="","",OFFSET(table_admin1[[#Headers],[ADM1_PT]],MATCH(B548,admin1,0),1))</f>
        <v/>
      </c>
      <c r="AJ548" s="49" t="str">
        <f t="shared" ca="1" si="18"/>
        <v/>
      </c>
      <c r="AK548" s="49" t="str">
        <f t="shared" ca="1" si="19"/>
        <v/>
      </c>
    </row>
    <row r="549" spans="29:37" x14ac:dyDescent="0.2">
      <c r="AC549" s="1">
        <f>IF(ISBLANK(education[[#This Row],[total_boys]]),SUM(education[[#This Row],[boys_0-5_reached]],education[[#This Row],[boys_6-12_reached]],education[[#This Row],[boys_13-18_reached]]),education[[#This Row],[total_boys]])</f>
        <v>0</v>
      </c>
      <c r="AD549" s="1">
        <f>IF(ISBLANK(education[[#This Row],[total_girls]]),SUM(education[[#This Row],[girls_0-5_reached]],education[[#This Row],[girls_6-12_reached]],education[[#This Row],[girls_13-18_reached]]),education[[#This Row],[total_girls]])</f>
        <v>0</v>
      </c>
      <c r="AE549" s="1">
        <f>IF(ISBLANK(education[[#This Row],[total_children]]),SUM(education[[#This Row],[calc_boys]],education[[#This Row],[calc_girls]]),education[[#This Row],[total_children]])</f>
        <v>0</v>
      </c>
      <c r="AF549" s="1">
        <f>IF(ISBLANK(education[[#This Row],[total_pwd]]),SUM(education[[#This Row],[total_pwd_men]],education[[#This Row],[total_pwd_women]]),education[[#This Row],[total_pwd]])</f>
        <v>0</v>
      </c>
      <c r="AG549" s="1">
        <f>IF(ISBLANK(education[[#This Row],[total_adults]]),SUM(education[[#This Row],[total_men]],education[[#This Row],[total_women]]),education[[#This Row],[total_adults]])</f>
        <v>0</v>
      </c>
      <c r="AH549" s="1">
        <f>IF(ISBLANK(education[[#This Row],[total_beneficiaries_reached]]),SUM(education[[#This Row],[calc_children]],education[[#This Row],[calc_adults]]),education[[#This Row],[total_beneficiaries_reached]])</f>
        <v>0</v>
      </c>
      <c r="AI549" s="49" t="str">
        <f ca="1">IF(B549="","",OFFSET(table_admin1[[#Headers],[ADM1_PT]],MATCH(B549,admin1,0),1))</f>
        <v/>
      </c>
      <c r="AJ549" s="49" t="str">
        <f t="shared" ca="1" si="18"/>
        <v/>
      </c>
      <c r="AK549" s="49" t="str">
        <f t="shared" ca="1" si="19"/>
        <v/>
      </c>
    </row>
    <row r="550" spans="29:37" x14ac:dyDescent="0.2">
      <c r="AC550" s="1">
        <f>IF(ISBLANK(education[[#This Row],[total_boys]]),SUM(education[[#This Row],[boys_0-5_reached]],education[[#This Row],[boys_6-12_reached]],education[[#This Row],[boys_13-18_reached]]),education[[#This Row],[total_boys]])</f>
        <v>0</v>
      </c>
      <c r="AD550" s="1">
        <f>IF(ISBLANK(education[[#This Row],[total_girls]]),SUM(education[[#This Row],[girls_0-5_reached]],education[[#This Row],[girls_6-12_reached]],education[[#This Row],[girls_13-18_reached]]),education[[#This Row],[total_girls]])</f>
        <v>0</v>
      </c>
      <c r="AE550" s="1">
        <f>IF(ISBLANK(education[[#This Row],[total_children]]),SUM(education[[#This Row],[calc_boys]],education[[#This Row],[calc_girls]]),education[[#This Row],[total_children]])</f>
        <v>0</v>
      </c>
      <c r="AF550" s="1">
        <f>IF(ISBLANK(education[[#This Row],[total_pwd]]),SUM(education[[#This Row],[total_pwd_men]],education[[#This Row],[total_pwd_women]]),education[[#This Row],[total_pwd]])</f>
        <v>0</v>
      </c>
      <c r="AG550" s="1">
        <f>IF(ISBLANK(education[[#This Row],[total_adults]]),SUM(education[[#This Row],[total_men]],education[[#This Row],[total_women]]),education[[#This Row],[total_adults]])</f>
        <v>0</v>
      </c>
      <c r="AH550" s="1">
        <f>IF(ISBLANK(education[[#This Row],[total_beneficiaries_reached]]),SUM(education[[#This Row],[calc_children]],education[[#This Row],[calc_adults]]),education[[#This Row],[total_beneficiaries_reached]])</f>
        <v>0</v>
      </c>
      <c r="AI550" s="49" t="str">
        <f ca="1">IF(B550="","",OFFSET(table_admin1[[#Headers],[ADM1_PT]],MATCH(B550,admin1,0),1))</f>
        <v/>
      </c>
      <c r="AJ550" s="49" t="str">
        <f t="shared" ca="1" si="18"/>
        <v/>
      </c>
      <c r="AK550" s="49" t="str">
        <f t="shared" ca="1" si="19"/>
        <v/>
      </c>
    </row>
    <row r="551" spans="29:37" x14ac:dyDescent="0.2">
      <c r="AC551" s="1">
        <f>IF(ISBLANK(education[[#This Row],[total_boys]]),SUM(education[[#This Row],[boys_0-5_reached]],education[[#This Row],[boys_6-12_reached]],education[[#This Row],[boys_13-18_reached]]),education[[#This Row],[total_boys]])</f>
        <v>0</v>
      </c>
      <c r="AD551" s="1">
        <f>IF(ISBLANK(education[[#This Row],[total_girls]]),SUM(education[[#This Row],[girls_0-5_reached]],education[[#This Row],[girls_6-12_reached]],education[[#This Row],[girls_13-18_reached]]),education[[#This Row],[total_girls]])</f>
        <v>0</v>
      </c>
      <c r="AE551" s="1">
        <f>IF(ISBLANK(education[[#This Row],[total_children]]),SUM(education[[#This Row],[calc_boys]],education[[#This Row],[calc_girls]]),education[[#This Row],[total_children]])</f>
        <v>0</v>
      </c>
      <c r="AF551" s="1">
        <f>IF(ISBLANK(education[[#This Row],[total_pwd]]),SUM(education[[#This Row],[total_pwd_men]],education[[#This Row],[total_pwd_women]]),education[[#This Row],[total_pwd]])</f>
        <v>0</v>
      </c>
      <c r="AG551" s="1">
        <f>IF(ISBLANK(education[[#This Row],[total_adults]]),SUM(education[[#This Row],[total_men]],education[[#This Row],[total_women]]),education[[#This Row],[total_adults]])</f>
        <v>0</v>
      </c>
      <c r="AH551" s="1">
        <f>IF(ISBLANK(education[[#This Row],[total_beneficiaries_reached]]),SUM(education[[#This Row],[calc_children]],education[[#This Row],[calc_adults]]),education[[#This Row],[total_beneficiaries_reached]])</f>
        <v>0</v>
      </c>
      <c r="AI551" s="49" t="str">
        <f ca="1">IF(B551="","",OFFSET(table_admin1[[#Headers],[ADM1_PT]],MATCH(B551,admin1,0),1))</f>
        <v/>
      </c>
      <c r="AJ551" s="49" t="str">
        <f t="shared" ca="1" si="18"/>
        <v/>
      </c>
      <c r="AK551" s="49" t="str">
        <f t="shared" ca="1" si="19"/>
        <v/>
      </c>
    </row>
    <row r="552" spans="29:37" x14ac:dyDescent="0.2">
      <c r="AC552" s="1">
        <f>IF(ISBLANK(education[[#This Row],[total_boys]]),SUM(education[[#This Row],[boys_0-5_reached]],education[[#This Row],[boys_6-12_reached]],education[[#This Row],[boys_13-18_reached]]),education[[#This Row],[total_boys]])</f>
        <v>0</v>
      </c>
      <c r="AD552" s="1">
        <f>IF(ISBLANK(education[[#This Row],[total_girls]]),SUM(education[[#This Row],[girls_0-5_reached]],education[[#This Row],[girls_6-12_reached]],education[[#This Row],[girls_13-18_reached]]),education[[#This Row],[total_girls]])</f>
        <v>0</v>
      </c>
      <c r="AE552" s="1">
        <f>IF(ISBLANK(education[[#This Row],[total_children]]),SUM(education[[#This Row],[calc_boys]],education[[#This Row],[calc_girls]]),education[[#This Row],[total_children]])</f>
        <v>0</v>
      </c>
      <c r="AF552" s="1">
        <f>IF(ISBLANK(education[[#This Row],[total_pwd]]),SUM(education[[#This Row],[total_pwd_men]],education[[#This Row],[total_pwd_women]]),education[[#This Row],[total_pwd]])</f>
        <v>0</v>
      </c>
      <c r="AG552" s="1">
        <f>IF(ISBLANK(education[[#This Row],[total_adults]]),SUM(education[[#This Row],[total_men]],education[[#This Row],[total_women]]),education[[#This Row],[total_adults]])</f>
        <v>0</v>
      </c>
      <c r="AH552" s="1">
        <f>IF(ISBLANK(education[[#This Row],[total_beneficiaries_reached]]),SUM(education[[#This Row],[calc_children]],education[[#This Row],[calc_adults]]),education[[#This Row],[total_beneficiaries_reached]])</f>
        <v>0</v>
      </c>
      <c r="AI552" s="49" t="str">
        <f ca="1">IF(B552="","",OFFSET(table_admin1[[#Headers],[ADM1_PT]],MATCH(B552,admin1,0),1))</f>
        <v/>
      </c>
      <c r="AJ552" s="49" t="str">
        <f t="shared" ca="1" si="18"/>
        <v/>
      </c>
      <c r="AK552" s="49" t="str">
        <f t="shared" ca="1" si="19"/>
        <v/>
      </c>
    </row>
    <row r="553" spans="29:37" x14ac:dyDescent="0.2">
      <c r="AC553" s="1">
        <f>IF(ISBLANK(education[[#This Row],[total_boys]]),SUM(education[[#This Row],[boys_0-5_reached]],education[[#This Row],[boys_6-12_reached]],education[[#This Row],[boys_13-18_reached]]),education[[#This Row],[total_boys]])</f>
        <v>0</v>
      </c>
      <c r="AD553" s="1">
        <f>IF(ISBLANK(education[[#This Row],[total_girls]]),SUM(education[[#This Row],[girls_0-5_reached]],education[[#This Row],[girls_6-12_reached]],education[[#This Row],[girls_13-18_reached]]),education[[#This Row],[total_girls]])</f>
        <v>0</v>
      </c>
      <c r="AE553" s="1">
        <f>IF(ISBLANK(education[[#This Row],[total_children]]),SUM(education[[#This Row],[calc_boys]],education[[#This Row],[calc_girls]]),education[[#This Row],[total_children]])</f>
        <v>0</v>
      </c>
      <c r="AF553" s="1">
        <f>IF(ISBLANK(education[[#This Row],[total_pwd]]),SUM(education[[#This Row],[total_pwd_men]],education[[#This Row],[total_pwd_women]]),education[[#This Row],[total_pwd]])</f>
        <v>0</v>
      </c>
      <c r="AG553" s="1">
        <f>IF(ISBLANK(education[[#This Row],[total_adults]]),SUM(education[[#This Row],[total_men]],education[[#This Row],[total_women]]),education[[#This Row],[total_adults]])</f>
        <v>0</v>
      </c>
      <c r="AH553" s="1">
        <f>IF(ISBLANK(education[[#This Row],[total_beneficiaries_reached]]),SUM(education[[#This Row],[calc_children]],education[[#This Row],[calc_adults]]),education[[#This Row],[total_beneficiaries_reached]])</f>
        <v>0</v>
      </c>
      <c r="AI553" s="49" t="str">
        <f ca="1">IF(B553="","",OFFSET(table_admin1[[#Headers],[ADM1_PT]],MATCH(B553,admin1,0),1))</f>
        <v/>
      </c>
      <c r="AJ553" s="49" t="str">
        <f t="shared" ca="1" si="18"/>
        <v/>
      </c>
      <c r="AK553" s="49" t="str">
        <f t="shared" ca="1" si="19"/>
        <v/>
      </c>
    </row>
    <row r="554" spans="29:37" x14ac:dyDescent="0.2">
      <c r="AC554" s="1">
        <f>IF(ISBLANK(education[[#This Row],[total_boys]]),SUM(education[[#This Row],[boys_0-5_reached]],education[[#This Row],[boys_6-12_reached]],education[[#This Row],[boys_13-18_reached]]),education[[#This Row],[total_boys]])</f>
        <v>0</v>
      </c>
      <c r="AD554" s="1">
        <f>IF(ISBLANK(education[[#This Row],[total_girls]]),SUM(education[[#This Row],[girls_0-5_reached]],education[[#This Row],[girls_6-12_reached]],education[[#This Row],[girls_13-18_reached]]),education[[#This Row],[total_girls]])</f>
        <v>0</v>
      </c>
      <c r="AE554" s="1">
        <f>IF(ISBLANK(education[[#This Row],[total_children]]),SUM(education[[#This Row],[calc_boys]],education[[#This Row],[calc_girls]]),education[[#This Row],[total_children]])</f>
        <v>0</v>
      </c>
      <c r="AF554" s="1">
        <f>IF(ISBLANK(education[[#This Row],[total_pwd]]),SUM(education[[#This Row],[total_pwd_men]],education[[#This Row],[total_pwd_women]]),education[[#This Row],[total_pwd]])</f>
        <v>0</v>
      </c>
      <c r="AG554" s="1">
        <f>IF(ISBLANK(education[[#This Row],[total_adults]]),SUM(education[[#This Row],[total_men]],education[[#This Row],[total_women]]),education[[#This Row],[total_adults]])</f>
        <v>0</v>
      </c>
      <c r="AH554" s="1">
        <f>IF(ISBLANK(education[[#This Row],[total_beneficiaries_reached]]),SUM(education[[#This Row],[calc_children]],education[[#This Row],[calc_adults]]),education[[#This Row],[total_beneficiaries_reached]])</f>
        <v>0</v>
      </c>
      <c r="AI554" s="49" t="str">
        <f ca="1">IF(B554="","",OFFSET(table_admin1[[#Headers],[ADM1_PT]],MATCH(B554,admin1,0),1))</f>
        <v/>
      </c>
      <c r="AJ554" s="49" t="str">
        <f t="shared" ca="1" si="18"/>
        <v/>
      </c>
      <c r="AK554" s="49" t="str">
        <f t="shared" ca="1" si="19"/>
        <v/>
      </c>
    </row>
    <row r="555" spans="29:37" x14ac:dyDescent="0.2">
      <c r="AC555" s="1">
        <f>IF(ISBLANK(education[[#This Row],[total_boys]]),SUM(education[[#This Row],[boys_0-5_reached]],education[[#This Row],[boys_6-12_reached]],education[[#This Row],[boys_13-18_reached]]),education[[#This Row],[total_boys]])</f>
        <v>0</v>
      </c>
      <c r="AD555" s="1">
        <f>IF(ISBLANK(education[[#This Row],[total_girls]]),SUM(education[[#This Row],[girls_0-5_reached]],education[[#This Row],[girls_6-12_reached]],education[[#This Row],[girls_13-18_reached]]),education[[#This Row],[total_girls]])</f>
        <v>0</v>
      </c>
      <c r="AE555" s="1">
        <f>IF(ISBLANK(education[[#This Row],[total_children]]),SUM(education[[#This Row],[calc_boys]],education[[#This Row],[calc_girls]]),education[[#This Row],[total_children]])</f>
        <v>0</v>
      </c>
      <c r="AF555" s="1">
        <f>IF(ISBLANK(education[[#This Row],[total_pwd]]),SUM(education[[#This Row],[total_pwd_men]],education[[#This Row],[total_pwd_women]]),education[[#This Row],[total_pwd]])</f>
        <v>0</v>
      </c>
      <c r="AG555" s="1">
        <f>IF(ISBLANK(education[[#This Row],[total_adults]]),SUM(education[[#This Row],[total_men]],education[[#This Row],[total_women]]),education[[#This Row],[total_adults]])</f>
        <v>0</v>
      </c>
      <c r="AH555" s="1">
        <f>IF(ISBLANK(education[[#This Row],[total_beneficiaries_reached]]),SUM(education[[#This Row],[calc_children]],education[[#This Row],[calc_adults]]),education[[#This Row],[total_beneficiaries_reached]])</f>
        <v>0</v>
      </c>
      <c r="AI555" s="49" t="str">
        <f ca="1">IF(B555="","",OFFSET(table_admin1[[#Headers],[ADM1_PT]],MATCH(B555,admin1,0),1))</f>
        <v/>
      </c>
      <c r="AJ555" s="49" t="str">
        <f t="shared" ca="1" si="18"/>
        <v/>
      </c>
      <c r="AK555" s="49" t="str">
        <f t="shared" ca="1" si="19"/>
        <v/>
      </c>
    </row>
    <row r="556" spans="29:37" x14ac:dyDescent="0.2">
      <c r="AC556" s="1">
        <f>IF(ISBLANK(education[[#This Row],[total_boys]]),SUM(education[[#This Row],[boys_0-5_reached]],education[[#This Row],[boys_6-12_reached]],education[[#This Row],[boys_13-18_reached]]),education[[#This Row],[total_boys]])</f>
        <v>0</v>
      </c>
      <c r="AD556" s="1">
        <f>IF(ISBLANK(education[[#This Row],[total_girls]]),SUM(education[[#This Row],[girls_0-5_reached]],education[[#This Row],[girls_6-12_reached]],education[[#This Row],[girls_13-18_reached]]),education[[#This Row],[total_girls]])</f>
        <v>0</v>
      </c>
      <c r="AE556" s="1">
        <f>IF(ISBLANK(education[[#This Row],[total_children]]),SUM(education[[#This Row],[calc_boys]],education[[#This Row],[calc_girls]]),education[[#This Row],[total_children]])</f>
        <v>0</v>
      </c>
      <c r="AF556" s="1">
        <f>IF(ISBLANK(education[[#This Row],[total_pwd]]),SUM(education[[#This Row],[total_pwd_men]],education[[#This Row],[total_pwd_women]]),education[[#This Row],[total_pwd]])</f>
        <v>0</v>
      </c>
      <c r="AG556" s="1">
        <f>IF(ISBLANK(education[[#This Row],[total_adults]]),SUM(education[[#This Row],[total_men]],education[[#This Row],[total_women]]),education[[#This Row],[total_adults]])</f>
        <v>0</v>
      </c>
      <c r="AH556" s="1">
        <f>IF(ISBLANK(education[[#This Row],[total_beneficiaries_reached]]),SUM(education[[#This Row],[calc_children]],education[[#This Row],[calc_adults]]),education[[#This Row],[total_beneficiaries_reached]])</f>
        <v>0</v>
      </c>
      <c r="AI556" s="49" t="str">
        <f ca="1">IF(B556="","",OFFSET(table_admin1[[#Headers],[ADM1_PT]],MATCH(B556,admin1,0),1))</f>
        <v/>
      </c>
      <c r="AJ556" s="49" t="str">
        <f t="shared" ca="1" si="18"/>
        <v/>
      </c>
      <c r="AK556" s="49" t="str">
        <f t="shared" ca="1" si="19"/>
        <v/>
      </c>
    </row>
    <row r="557" spans="29:37" x14ac:dyDescent="0.2">
      <c r="AC557" s="1">
        <f>IF(ISBLANK(education[[#This Row],[total_boys]]),SUM(education[[#This Row],[boys_0-5_reached]],education[[#This Row],[boys_6-12_reached]],education[[#This Row],[boys_13-18_reached]]),education[[#This Row],[total_boys]])</f>
        <v>0</v>
      </c>
      <c r="AD557" s="1">
        <f>IF(ISBLANK(education[[#This Row],[total_girls]]),SUM(education[[#This Row],[girls_0-5_reached]],education[[#This Row],[girls_6-12_reached]],education[[#This Row],[girls_13-18_reached]]),education[[#This Row],[total_girls]])</f>
        <v>0</v>
      </c>
      <c r="AE557" s="1">
        <f>IF(ISBLANK(education[[#This Row],[total_children]]),SUM(education[[#This Row],[calc_boys]],education[[#This Row],[calc_girls]]),education[[#This Row],[total_children]])</f>
        <v>0</v>
      </c>
      <c r="AF557" s="1">
        <f>IF(ISBLANK(education[[#This Row],[total_pwd]]),SUM(education[[#This Row],[total_pwd_men]],education[[#This Row],[total_pwd_women]]),education[[#This Row],[total_pwd]])</f>
        <v>0</v>
      </c>
      <c r="AG557" s="1">
        <f>IF(ISBLANK(education[[#This Row],[total_adults]]),SUM(education[[#This Row],[total_men]],education[[#This Row],[total_women]]),education[[#This Row],[total_adults]])</f>
        <v>0</v>
      </c>
      <c r="AH557" s="1">
        <f>IF(ISBLANK(education[[#This Row],[total_beneficiaries_reached]]),SUM(education[[#This Row],[calc_children]],education[[#This Row],[calc_adults]]),education[[#This Row],[total_beneficiaries_reached]])</f>
        <v>0</v>
      </c>
      <c r="AI557" s="49" t="str">
        <f ca="1">IF(B557="","",OFFSET(table_admin1[[#Headers],[ADM1_PT]],MATCH(B557,admin1,0),1))</f>
        <v/>
      </c>
      <c r="AJ557" s="49" t="str">
        <f t="shared" ca="1" si="18"/>
        <v/>
      </c>
      <c r="AK557" s="49" t="str">
        <f t="shared" ca="1" si="19"/>
        <v/>
      </c>
    </row>
    <row r="558" spans="29:37" x14ac:dyDescent="0.2">
      <c r="AC558" s="1">
        <f>IF(ISBLANK(education[[#This Row],[total_boys]]),SUM(education[[#This Row],[boys_0-5_reached]],education[[#This Row],[boys_6-12_reached]],education[[#This Row],[boys_13-18_reached]]),education[[#This Row],[total_boys]])</f>
        <v>0</v>
      </c>
      <c r="AD558" s="1">
        <f>IF(ISBLANK(education[[#This Row],[total_girls]]),SUM(education[[#This Row],[girls_0-5_reached]],education[[#This Row],[girls_6-12_reached]],education[[#This Row],[girls_13-18_reached]]),education[[#This Row],[total_girls]])</f>
        <v>0</v>
      </c>
      <c r="AE558" s="1">
        <f>IF(ISBLANK(education[[#This Row],[total_children]]),SUM(education[[#This Row],[calc_boys]],education[[#This Row],[calc_girls]]),education[[#This Row],[total_children]])</f>
        <v>0</v>
      </c>
      <c r="AF558" s="1">
        <f>IF(ISBLANK(education[[#This Row],[total_pwd]]),SUM(education[[#This Row],[total_pwd_men]],education[[#This Row],[total_pwd_women]]),education[[#This Row],[total_pwd]])</f>
        <v>0</v>
      </c>
      <c r="AG558" s="1">
        <f>IF(ISBLANK(education[[#This Row],[total_adults]]),SUM(education[[#This Row],[total_men]],education[[#This Row],[total_women]]),education[[#This Row],[total_adults]])</f>
        <v>0</v>
      </c>
      <c r="AH558" s="1">
        <f>IF(ISBLANK(education[[#This Row],[total_beneficiaries_reached]]),SUM(education[[#This Row],[calc_children]],education[[#This Row],[calc_adults]]),education[[#This Row],[total_beneficiaries_reached]])</f>
        <v>0</v>
      </c>
      <c r="AI558" s="49" t="str">
        <f ca="1">IF(B558="","",OFFSET(table_admin1[[#Headers],[ADM1_PT]],MATCH(B558,admin1,0),1))</f>
        <v/>
      </c>
      <c r="AJ558" s="49" t="str">
        <f t="shared" ca="1" si="18"/>
        <v/>
      </c>
      <c r="AK558" s="49" t="str">
        <f t="shared" ca="1" si="19"/>
        <v/>
      </c>
    </row>
    <row r="559" spans="29:37" x14ac:dyDescent="0.2">
      <c r="AC559" s="1">
        <f>IF(ISBLANK(education[[#This Row],[total_boys]]),SUM(education[[#This Row],[boys_0-5_reached]],education[[#This Row],[boys_6-12_reached]],education[[#This Row],[boys_13-18_reached]]),education[[#This Row],[total_boys]])</f>
        <v>0</v>
      </c>
      <c r="AD559" s="1">
        <f>IF(ISBLANK(education[[#This Row],[total_girls]]),SUM(education[[#This Row],[girls_0-5_reached]],education[[#This Row],[girls_6-12_reached]],education[[#This Row],[girls_13-18_reached]]),education[[#This Row],[total_girls]])</f>
        <v>0</v>
      </c>
      <c r="AE559" s="1">
        <f>IF(ISBLANK(education[[#This Row],[total_children]]),SUM(education[[#This Row],[calc_boys]],education[[#This Row],[calc_girls]]),education[[#This Row],[total_children]])</f>
        <v>0</v>
      </c>
      <c r="AF559" s="1">
        <f>IF(ISBLANK(education[[#This Row],[total_pwd]]),SUM(education[[#This Row],[total_pwd_men]],education[[#This Row],[total_pwd_women]]),education[[#This Row],[total_pwd]])</f>
        <v>0</v>
      </c>
      <c r="AG559" s="1">
        <f>IF(ISBLANK(education[[#This Row],[total_adults]]),SUM(education[[#This Row],[total_men]],education[[#This Row],[total_women]]),education[[#This Row],[total_adults]])</f>
        <v>0</v>
      </c>
      <c r="AH559" s="1">
        <f>IF(ISBLANK(education[[#This Row],[total_beneficiaries_reached]]),SUM(education[[#This Row],[calc_children]],education[[#This Row],[calc_adults]]),education[[#This Row],[total_beneficiaries_reached]])</f>
        <v>0</v>
      </c>
      <c r="AI559" s="49" t="str">
        <f ca="1">IF(B559="","",OFFSET(table_admin1[[#Headers],[ADM1_PT]],MATCH(B559,admin1,0),1))</f>
        <v/>
      </c>
      <c r="AJ559" s="49" t="str">
        <f t="shared" ca="1" si="18"/>
        <v/>
      </c>
      <c r="AK559" s="49" t="str">
        <f t="shared" ca="1" si="19"/>
        <v/>
      </c>
    </row>
    <row r="560" spans="29:37" x14ac:dyDescent="0.2">
      <c r="AC560" s="1">
        <f>IF(ISBLANK(education[[#This Row],[total_boys]]),SUM(education[[#This Row],[boys_0-5_reached]],education[[#This Row],[boys_6-12_reached]],education[[#This Row],[boys_13-18_reached]]),education[[#This Row],[total_boys]])</f>
        <v>0</v>
      </c>
      <c r="AD560" s="1">
        <f>IF(ISBLANK(education[[#This Row],[total_girls]]),SUM(education[[#This Row],[girls_0-5_reached]],education[[#This Row],[girls_6-12_reached]],education[[#This Row],[girls_13-18_reached]]),education[[#This Row],[total_girls]])</f>
        <v>0</v>
      </c>
      <c r="AE560" s="1">
        <f>IF(ISBLANK(education[[#This Row],[total_children]]),SUM(education[[#This Row],[calc_boys]],education[[#This Row],[calc_girls]]),education[[#This Row],[total_children]])</f>
        <v>0</v>
      </c>
      <c r="AF560" s="1">
        <f>IF(ISBLANK(education[[#This Row],[total_pwd]]),SUM(education[[#This Row],[total_pwd_men]],education[[#This Row],[total_pwd_women]]),education[[#This Row],[total_pwd]])</f>
        <v>0</v>
      </c>
      <c r="AG560" s="1">
        <f>IF(ISBLANK(education[[#This Row],[total_adults]]),SUM(education[[#This Row],[total_men]],education[[#This Row],[total_women]]),education[[#This Row],[total_adults]])</f>
        <v>0</v>
      </c>
      <c r="AH560" s="1">
        <f>IF(ISBLANK(education[[#This Row],[total_beneficiaries_reached]]),SUM(education[[#This Row],[calc_children]],education[[#This Row],[calc_adults]]),education[[#This Row],[total_beneficiaries_reached]])</f>
        <v>0</v>
      </c>
      <c r="AI560" s="49" t="str">
        <f ca="1">IF(B560="","",OFFSET(table_admin1[[#Headers],[ADM1_PT]],MATCH(B560,admin1,0),1))</f>
        <v/>
      </c>
      <c r="AJ560" s="49" t="str">
        <f t="shared" ca="1" si="18"/>
        <v/>
      </c>
      <c r="AK560" s="49" t="str">
        <f t="shared" ca="1" si="19"/>
        <v/>
      </c>
    </row>
    <row r="561" spans="29:37" x14ac:dyDescent="0.2">
      <c r="AC561" s="1">
        <f>IF(ISBLANK(education[[#This Row],[total_boys]]),SUM(education[[#This Row],[boys_0-5_reached]],education[[#This Row],[boys_6-12_reached]],education[[#This Row],[boys_13-18_reached]]),education[[#This Row],[total_boys]])</f>
        <v>0</v>
      </c>
      <c r="AD561" s="1">
        <f>IF(ISBLANK(education[[#This Row],[total_girls]]),SUM(education[[#This Row],[girls_0-5_reached]],education[[#This Row],[girls_6-12_reached]],education[[#This Row],[girls_13-18_reached]]),education[[#This Row],[total_girls]])</f>
        <v>0</v>
      </c>
      <c r="AE561" s="1">
        <f>IF(ISBLANK(education[[#This Row],[total_children]]),SUM(education[[#This Row],[calc_boys]],education[[#This Row],[calc_girls]]),education[[#This Row],[total_children]])</f>
        <v>0</v>
      </c>
      <c r="AF561" s="1">
        <f>IF(ISBLANK(education[[#This Row],[total_pwd]]),SUM(education[[#This Row],[total_pwd_men]],education[[#This Row],[total_pwd_women]]),education[[#This Row],[total_pwd]])</f>
        <v>0</v>
      </c>
      <c r="AG561" s="1">
        <f>IF(ISBLANK(education[[#This Row],[total_adults]]),SUM(education[[#This Row],[total_men]],education[[#This Row],[total_women]]),education[[#This Row],[total_adults]])</f>
        <v>0</v>
      </c>
      <c r="AH561" s="1">
        <f>IF(ISBLANK(education[[#This Row],[total_beneficiaries_reached]]),SUM(education[[#This Row],[calc_children]],education[[#This Row],[calc_adults]]),education[[#This Row],[total_beneficiaries_reached]])</f>
        <v>0</v>
      </c>
      <c r="AI561" s="49" t="str">
        <f ca="1">IF(B561="","",OFFSET(table_admin1[[#Headers],[ADM1_PT]],MATCH(B561,admin1,0),1))</f>
        <v/>
      </c>
      <c r="AJ561" s="49" t="str">
        <f t="shared" ca="1" si="18"/>
        <v/>
      </c>
      <c r="AK561" s="49" t="str">
        <f t="shared" ca="1" si="19"/>
        <v/>
      </c>
    </row>
    <row r="562" spans="29:37" x14ac:dyDescent="0.2">
      <c r="AC562" s="1">
        <f>IF(ISBLANK(education[[#This Row],[total_boys]]),SUM(education[[#This Row],[boys_0-5_reached]],education[[#This Row],[boys_6-12_reached]],education[[#This Row],[boys_13-18_reached]]),education[[#This Row],[total_boys]])</f>
        <v>0</v>
      </c>
      <c r="AD562" s="1">
        <f>IF(ISBLANK(education[[#This Row],[total_girls]]),SUM(education[[#This Row],[girls_0-5_reached]],education[[#This Row],[girls_6-12_reached]],education[[#This Row],[girls_13-18_reached]]),education[[#This Row],[total_girls]])</f>
        <v>0</v>
      </c>
      <c r="AE562" s="1">
        <f>IF(ISBLANK(education[[#This Row],[total_children]]),SUM(education[[#This Row],[calc_boys]],education[[#This Row],[calc_girls]]),education[[#This Row],[total_children]])</f>
        <v>0</v>
      </c>
      <c r="AF562" s="1">
        <f>IF(ISBLANK(education[[#This Row],[total_pwd]]),SUM(education[[#This Row],[total_pwd_men]],education[[#This Row],[total_pwd_women]]),education[[#This Row],[total_pwd]])</f>
        <v>0</v>
      </c>
      <c r="AG562" s="1">
        <f>IF(ISBLANK(education[[#This Row],[total_adults]]),SUM(education[[#This Row],[total_men]],education[[#This Row],[total_women]]),education[[#This Row],[total_adults]])</f>
        <v>0</v>
      </c>
      <c r="AH562" s="1">
        <f>IF(ISBLANK(education[[#This Row],[total_beneficiaries_reached]]),SUM(education[[#This Row],[calc_children]],education[[#This Row],[calc_adults]]),education[[#This Row],[total_beneficiaries_reached]])</f>
        <v>0</v>
      </c>
      <c r="AI562" s="49" t="str">
        <f ca="1">IF(B562="","",OFFSET(table_admin1[[#Headers],[ADM1_PT]],MATCH(B562,admin1,0),1))</f>
        <v/>
      </c>
      <c r="AJ562" s="49" t="str">
        <f t="shared" ca="1" si="18"/>
        <v/>
      </c>
      <c r="AK562" s="49" t="str">
        <f t="shared" ca="1" si="19"/>
        <v/>
      </c>
    </row>
    <row r="563" spans="29:37" x14ac:dyDescent="0.2">
      <c r="AC563" s="1">
        <f>IF(ISBLANK(education[[#This Row],[total_boys]]),SUM(education[[#This Row],[boys_0-5_reached]],education[[#This Row],[boys_6-12_reached]],education[[#This Row],[boys_13-18_reached]]),education[[#This Row],[total_boys]])</f>
        <v>0</v>
      </c>
      <c r="AD563" s="1">
        <f>IF(ISBLANK(education[[#This Row],[total_girls]]),SUM(education[[#This Row],[girls_0-5_reached]],education[[#This Row],[girls_6-12_reached]],education[[#This Row],[girls_13-18_reached]]),education[[#This Row],[total_girls]])</f>
        <v>0</v>
      </c>
      <c r="AE563" s="1">
        <f>IF(ISBLANK(education[[#This Row],[total_children]]),SUM(education[[#This Row],[calc_boys]],education[[#This Row],[calc_girls]]),education[[#This Row],[total_children]])</f>
        <v>0</v>
      </c>
      <c r="AF563" s="1">
        <f>IF(ISBLANK(education[[#This Row],[total_pwd]]),SUM(education[[#This Row],[total_pwd_men]],education[[#This Row],[total_pwd_women]]),education[[#This Row],[total_pwd]])</f>
        <v>0</v>
      </c>
      <c r="AG563" s="1">
        <f>IF(ISBLANK(education[[#This Row],[total_adults]]),SUM(education[[#This Row],[total_men]],education[[#This Row],[total_women]]),education[[#This Row],[total_adults]])</f>
        <v>0</v>
      </c>
      <c r="AH563" s="1">
        <f>IF(ISBLANK(education[[#This Row],[total_beneficiaries_reached]]),SUM(education[[#This Row],[calc_children]],education[[#This Row],[calc_adults]]),education[[#This Row],[total_beneficiaries_reached]])</f>
        <v>0</v>
      </c>
      <c r="AI563" s="49" t="str">
        <f ca="1">IF(B563="","",OFFSET(table_admin1[[#Headers],[ADM1_PT]],MATCH(B563,admin1,0),1))</f>
        <v/>
      </c>
      <c r="AJ563" s="49" t="str">
        <f t="shared" ca="1" si="18"/>
        <v/>
      </c>
      <c r="AK563" s="49" t="str">
        <f t="shared" ca="1" si="19"/>
        <v/>
      </c>
    </row>
    <row r="564" spans="29:37" x14ac:dyDescent="0.2">
      <c r="AC564" s="1">
        <f>IF(ISBLANK(education[[#This Row],[total_boys]]),SUM(education[[#This Row],[boys_0-5_reached]],education[[#This Row],[boys_6-12_reached]],education[[#This Row],[boys_13-18_reached]]),education[[#This Row],[total_boys]])</f>
        <v>0</v>
      </c>
      <c r="AD564" s="1">
        <f>IF(ISBLANK(education[[#This Row],[total_girls]]),SUM(education[[#This Row],[girls_0-5_reached]],education[[#This Row],[girls_6-12_reached]],education[[#This Row],[girls_13-18_reached]]),education[[#This Row],[total_girls]])</f>
        <v>0</v>
      </c>
      <c r="AE564" s="1">
        <f>IF(ISBLANK(education[[#This Row],[total_children]]),SUM(education[[#This Row],[calc_boys]],education[[#This Row],[calc_girls]]),education[[#This Row],[total_children]])</f>
        <v>0</v>
      </c>
      <c r="AF564" s="1">
        <f>IF(ISBLANK(education[[#This Row],[total_pwd]]),SUM(education[[#This Row],[total_pwd_men]],education[[#This Row],[total_pwd_women]]),education[[#This Row],[total_pwd]])</f>
        <v>0</v>
      </c>
      <c r="AG564" s="1">
        <f>IF(ISBLANK(education[[#This Row],[total_adults]]),SUM(education[[#This Row],[total_men]],education[[#This Row],[total_women]]),education[[#This Row],[total_adults]])</f>
        <v>0</v>
      </c>
      <c r="AH564" s="1">
        <f>IF(ISBLANK(education[[#This Row],[total_beneficiaries_reached]]),SUM(education[[#This Row],[calc_children]],education[[#This Row],[calc_adults]]),education[[#This Row],[total_beneficiaries_reached]])</f>
        <v>0</v>
      </c>
      <c r="AI564" s="49" t="str">
        <f ca="1">IF(B564="","",OFFSET(table_admin1[[#Headers],[ADM1_PT]],MATCH(B564,admin1,0),1))</f>
        <v/>
      </c>
      <c r="AJ564" s="49" t="str">
        <f t="shared" ca="1" si="18"/>
        <v/>
      </c>
      <c r="AK564" s="49" t="str">
        <f t="shared" ca="1" si="19"/>
        <v/>
      </c>
    </row>
    <row r="565" spans="29:37" x14ac:dyDescent="0.2">
      <c r="AC565" s="1">
        <f>IF(ISBLANK(education[[#This Row],[total_boys]]),SUM(education[[#This Row],[boys_0-5_reached]],education[[#This Row],[boys_6-12_reached]],education[[#This Row],[boys_13-18_reached]]),education[[#This Row],[total_boys]])</f>
        <v>0</v>
      </c>
      <c r="AD565" s="1">
        <f>IF(ISBLANK(education[[#This Row],[total_girls]]),SUM(education[[#This Row],[girls_0-5_reached]],education[[#This Row],[girls_6-12_reached]],education[[#This Row],[girls_13-18_reached]]),education[[#This Row],[total_girls]])</f>
        <v>0</v>
      </c>
      <c r="AE565" s="1">
        <f>IF(ISBLANK(education[[#This Row],[total_children]]),SUM(education[[#This Row],[calc_boys]],education[[#This Row],[calc_girls]]),education[[#This Row],[total_children]])</f>
        <v>0</v>
      </c>
      <c r="AF565" s="1">
        <f>IF(ISBLANK(education[[#This Row],[total_pwd]]),SUM(education[[#This Row],[total_pwd_men]],education[[#This Row],[total_pwd_women]]),education[[#This Row],[total_pwd]])</f>
        <v>0</v>
      </c>
      <c r="AG565" s="1">
        <f>IF(ISBLANK(education[[#This Row],[total_adults]]),SUM(education[[#This Row],[total_men]],education[[#This Row],[total_women]]),education[[#This Row],[total_adults]])</f>
        <v>0</v>
      </c>
      <c r="AH565" s="1">
        <f>IF(ISBLANK(education[[#This Row],[total_beneficiaries_reached]]),SUM(education[[#This Row],[calc_children]],education[[#This Row],[calc_adults]]),education[[#This Row],[total_beneficiaries_reached]])</f>
        <v>0</v>
      </c>
      <c r="AI565" s="49" t="str">
        <f ca="1">IF(B565="","",OFFSET(table_admin1[[#Headers],[ADM1_PT]],MATCH(B565,admin1,0),1))</f>
        <v/>
      </c>
      <c r="AJ565" s="49" t="str">
        <f t="shared" ca="1" si="18"/>
        <v/>
      </c>
      <c r="AK565" s="49" t="str">
        <f t="shared" ca="1" si="19"/>
        <v/>
      </c>
    </row>
    <row r="566" spans="29:37" x14ac:dyDescent="0.2">
      <c r="AC566" s="1">
        <f>IF(ISBLANK(education[[#This Row],[total_boys]]),SUM(education[[#This Row],[boys_0-5_reached]],education[[#This Row],[boys_6-12_reached]],education[[#This Row],[boys_13-18_reached]]),education[[#This Row],[total_boys]])</f>
        <v>0</v>
      </c>
      <c r="AD566" s="1">
        <f>IF(ISBLANK(education[[#This Row],[total_girls]]),SUM(education[[#This Row],[girls_0-5_reached]],education[[#This Row],[girls_6-12_reached]],education[[#This Row],[girls_13-18_reached]]),education[[#This Row],[total_girls]])</f>
        <v>0</v>
      </c>
      <c r="AE566" s="1">
        <f>IF(ISBLANK(education[[#This Row],[total_children]]),SUM(education[[#This Row],[calc_boys]],education[[#This Row],[calc_girls]]),education[[#This Row],[total_children]])</f>
        <v>0</v>
      </c>
      <c r="AF566" s="1">
        <f>IF(ISBLANK(education[[#This Row],[total_pwd]]),SUM(education[[#This Row],[total_pwd_men]],education[[#This Row],[total_pwd_women]]),education[[#This Row],[total_pwd]])</f>
        <v>0</v>
      </c>
      <c r="AG566" s="1">
        <f>IF(ISBLANK(education[[#This Row],[total_adults]]),SUM(education[[#This Row],[total_men]],education[[#This Row],[total_women]]),education[[#This Row],[total_adults]])</f>
        <v>0</v>
      </c>
      <c r="AH566" s="1">
        <f>IF(ISBLANK(education[[#This Row],[total_beneficiaries_reached]]),SUM(education[[#This Row],[calc_children]],education[[#This Row],[calc_adults]]),education[[#This Row],[total_beneficiaries_reached]])</f>
        <v>0</v>
      </c>
      <c r="AI566" s="49" t="str">
        <f ca="1">IF(B566="","",OFFSET(table_admin1[[#Headers],[ADM1_PT]],MATCH(B566,admin1,0),1))</f>
        <v/>
      </c>
      <c r="AJ566" s="49" t="str">
        <f t="shared" ca="1" si="18"/>
        <v/>
      </c>
      <c r="AK566" s="49" t="str">
        <f t="shared" ca="1" si="19"/>
        <v/>
      </c>
    </row>
    <row r="567" spans="29:37" x14ac:dyDescent="0.2">
      <c r="AC567" s="1">
        <f>IF(ISBLANK(education[[#This Row],[total_boys]]),SUM(education[[#This Row],[boys_0-5_reached]],education[[#This Row],[boys_6-12_reached]],education[[#This Row],[boys_13-18_reached]]),education[[#This Row],[total_boys]])</f>
        <v>0</v>
      </c>
      <c r="AD567" s="1">
        <f>IF(ISBLANK(education[[#This Row],[total_girls]]),SUM(education[[#This Row],[girls_0-5_reached]],education[[#This Row],[girls_6-12_reached]],education[[#This Row],[girls_13-18_reached]]),education[[#This Row],[total_girls]])</f>
        <v>0</v>
      </c>
      <c r="AE567" s="1">
        <f>IF(ISBLANK(education[[#This Row],[total_children]]),SUM(education[[#This Row],[calc_boys]],education[[#This Row],[calc_girls]]),education[[#This Row],[total_children]])</f>
        <v>0</v>
      </c>
      <c r="AF567" s="1">
        <f>IF(ISBLANK(education[[#This Row],[total_pwd]]),SUM(education[[#This Row],[total_pwd_men]],education[[#This Row],[total_pwd_women]]),education[[#This Row],[total_pwd]])</f>
        <v>0</v>
      </c>
      <c r="AG567" s="1">
        <f>IF(ISBLANK(education[[#This Row],[total_adults]]),SUM(education[[#This Row],[total_men]],education[[#This Row],[total_women]]),education[[#This Row],[total_adults]])</f>
        <v>0</v>
      </c>
      <c r="AH567" s="1">
        <f>IF(ISBLANK(education[[#This Row],[total_beneficiaries_reached]]),SUM(education[[#This Row],[calc_children]],education[[#This Row],[calc_adults]]),education[[#This Row],[total_beneficiaries_reached]])</f>
        <v>0</v>
      </c>
      <c r="AI567" s="49" t="str">
        <f ca="1">IF(B567="","",OFFSET(table_admin1[[#Headers],[ADM1_PT]],MATCH(B567,admin1,0),1))</f>
        <v/>
      </c>
      <c r="AJ567" s="49" t="str">
        <f t="shared" ca="1" si="18"/>
        <v/>
      </c>
      <c r="AK567" s="49" t="str">
        <f t="shared" ca="1" si="19"/>
        <v/>
      </c>
    </row>
    <row r="568" spans="29:37" x14ac:dyDescent="0.2">
      <c r="AC568" s="1">
        <f>IF(ISBLANK(education[[#This Row],[total_boys]]),SUM(education[[#This Row],[boys_0-5_reached]],education[[#This Row],[boys_6-12_reached]],education[[#This Row],[boys_13-18_reached]]),education[[#This Row],[total_boys]])</f>
        <v>0</v>
      </c>
      <c r="AD568" s="1">
        <f>IF(ISBLANK(education[[#This Row],[total_girls]]),SUM(education[[#This Row],[girls_0-5_reached]],education[[#This Row],[girls_6-12_reached]],education[[#This Row],[girls_13-18_reached]]),education[[#This Row],[total_girls]])</f>
        <v>0</v>
      </c>
      <c r="AE568" s="1">
        <f>IF(ISBLANK(education[[#This Row],[total_children]]),SUM(education[[#This Row],[calc_boys]],education[[#This Row],[calc_girls]]),education[[#This Row],[total_children]])</f>
        <v>0</v>
      </c>
      <c r="AF568" s="1">
        <f>IF(ISBLANK(education[[#This Row],[total_pwd]]),SUM(education[[#This Row],[total_pwd_men]],education[[#This Row],[total_pwd_women]]),education[[#This Row],[total_pwd]])</f>
        <v>0</v>
      </c>
      <c r="AG568" s="1">
        <f>IF(ISBLANK(education[[#This Row],[total_adults]]),SUM(education[[#This Row],[total_men]],education[[#This Row],[total_women]]),education[[#This Row],[total_adults]])</f>
        <v>0</v>
      </c>
      <c r="AH568" s="1">
        <f>IF(ISBLANK(education[[#This Row],[total_beneficiaries_reached]]),SUM(education[[#This Row],[calc_children]],education[[#This Row],[calc_adults]]),education[[#This Row],[total_beneficiaries_reached]])</f>
        <v>0</v>
      </c>
      <c r="AI568" s="49" t="str">
        <f ca="1">IF(B568="","",OFFSET(table_admin1[[#Headers],[ADM1_PT]],MATCH(B568,admin1,0),1))</f>
        <v/>
      </c>
      <c r="AJ568" s="49" t="str">
        <f t="shared" ca="1" si="18"/>
        <v/>
      </c>
      <c r="AK568" s="49" t="str">
        <f t="shared" ca="1" si="19"/>
        <v/>
      </c>
    </row>
    <row r="569" spans="29:37" x14ac:dyDescent="0.2">
      <c r="AC569" s="1">
        <f>IF(ISBLANK(education[[#This Row],[total_boys]]),SUM(education[[#This Row],[boys_0-5_reached]],education[[#This Row],[boys_6-12_reached]],education[[#This Row],[boys_13-18_reached]]),education[[#This Row],[total_boys]])</f>
        <v>0</v>
      </c>
      <c r="AD569" s="1">
        <f>IF(ISBLANK(education[[#This Row],[total_girls]]),SUM(education[[#This Row],[girls_0-5_reached]],education[[#This Row],[girls_6-12_reached]],education[[#This Row],[girls_13-18_reached]]),education[[#This Row],[total_girls]])</f>
        <v>0</v>
      </c>
      <c r="AE569" s="1">
        <f>IF(ISBLANK(education[[#This Row],[total_children]]),SUM(education[[#This Row],[calc_boys]],education[[#This Row],[calc_girls]]),education[[#This Row],[total_children]])</f>
        <v>0</v>
      </c>
      <c r="AF569" s="1">
        <f>IF(ISBLANK(education[[#This Row],[total_pwd]]),SUM(education[[#This Row],[total_pwd_men]],education[[#This Row],[total_pwd_women]]),education[[#This Row],[total_pwd]])</f>
        <v>0</v>
      </c>
      <c r="AG569" s="1">
        <f>IF(ISBLANK(education[[#This Row],[total_adults]]),SUM(education[[#This Row],[total_men]],education[[#This Row],[total_women]]),education[[#This Row],[total_adults]])</f>
        <v>0</v>
      </c>
      <c r="AH569" s="1">
        <f>IF(ISBLANK(education[[#This Row],[total_beneficiaries_reached]]),SUM(education[[#This Row],[calc_children]],education[[#This Row],[calc_adults]]),education[[#This Row],[total_beneficiaries_reached]])</f>
        <v>0</v>
      </c>
      <c r="AI569" s="49" t="str">
        <f ca="1">IF(B569="","",OFFSET(table_admin1[[#Headers],[ADM1_PT]],MATCH(B569,admin1,0),1))</f>
        <v/>
      </c>
      <c r="AJ569" s="49" t="str">
        <f t="shared" ca="1" si="18"/>
        <v/>
      </c>
      <c r="AK569" s="49" t="str">
        <f t="shared" ca="1" si="19"/>
        <v/>
      </c>
    </row>
    <row r="570" spans="29:37" x14ac:dyDescent="0.2">
      <c r="AC570" s="1">
        <f>IF(ISBLANK(education[[#This Row],[total_boys]]),SUM(education[[#This Row],[boys_0-5_reached]],education[[#This Row],[boys_6-12_reached]],education[[#This Row],[boys_13-18_reached]]),education[[#This Row],[total_boys]])</f>
        <v>0</v>
      </c>
      <c r="AD570" s="1">
        <f>IF(ISBLANK(education[[#This Row],[total_girls]]),SUM(education[[#This Row],[girls_0-5_reached]],education[[#This Row],[girls_6-12_reached]],education[[#This Row],[girls_13-18_reached]]),education[[#This Row],[total_girls]])</f>
        <v>0</v>
      </c>
      <c r="AE570" s="1">
        <f>IF(ISBLANK(education[[#This Row],[total_children]]),SUM(education[[#This Row],[calc_boys]],education[[#This Row],[calc_girls]]),education[[#This Row],[total_children]])</f>
        <v>0</v>
      </c>
      <c r="AF570" s="1">
        <f>IF(ISBLANK(education[[#This Row],[total_pwd]]),SUM(education[[#This Row],[total_pwd_men]],education[[#This Row],[total_pwd_women]]),education[[#This Row],[total_pwd]])</f>
        <v>0</v>
      </c>
      <c r="AG570" s="1">
        <f>IF(ISBLANK(education[[#This Row],[total_adults]]),SUM(education[[#This Row],[total_men]],education[[#This Row],[total_women]]),education[[#This Row],[total_adults]])</f>
        <v>0</v>
      </c>
      <c r="AH570" s="1">
        <f>IF(ISBLANK(education[[#This Row],[total_beneficiaries_reached]]),SUM(education[[#This Row],[calc_children]],education[[#This Row],[calc_adults]]),education[[#This Row],[total_beneficiaries_reached]])</f>
        <v>0</v>
      </c>
      <c r="AI570" s="49" t="str">
        <f ca="1">IF(B570="","",OFFSET(table_admin1[[#Headers],[ADM1_PT]],MATCH(B570,admin1,0),1))</f>
        <v/>
      </c>
      <c r="AJ570" s="49" t="str">
        <f t="shared" ca="1" si="18"/>
        <v/>
      </c>
      <c r="AK570" s="49" t="str">
        <f t="shared" ca="1" si="19"/>
        <v/>
      </c>
    </row>
    <row r="571" spans="29:37" x14ac:dyDescent="0.2">
      <c r="AC571" s="1">
        <f>IF(ISBLANK(education[[#This Row],[total_boys]]),SUM(education[[#This Row],[boys_0-5_reached]],education[[#This Row],[boys_6-12_reached]],education[[#This Row],[boys_13-18_reached]]),education[[#This Row],[total_boys]])</f>
        <v>0</v>
      </c>
      <c r="AD571" s="1">
        <f>IF(ISBLANK(education[[#This Row],[total_girls]]),SUM(education[[#This Row],[girls_0-5_reached]],education[[#This Row],[girls_6-12_reached]],education[[#This Row],[girls_13-18_reached]]),education[[#This Row],[total_girls]])</f>
        <v>0</v>
      </c>
      <c r="AE571" s="1">
        <f>IF(ISBLANK(education[[#This Row],[total_children]]),SUM(education[[#This Row],[calc_boys]],education[[#This Row],[calc_girls]]),education[[#This Row],[total_children]])</f>
        <v>0</v>
      </c>
      <c r="AF571" s="1">
        <f>IF(ISBLANK(education[[#This Row],[total_pwd]]),SUM(education[[#This Row],[total_pwd_men]],education[[#This Row],[total_pwd_women]]),education[[#This Row],[total_pwd]])</f>
        <v>0</v>
      </c>
      <c r="AG571" s="1">
        <f>IF(ISBLANK(education[[#This Row],[total_adults]]),SUM(education[[#This Row],[total_men]],education[[#This Row],[total_women]]),education[[#This Row],[total_adults]])</f>
        <v>0</v>
      </c>
      <c r="AH571" s="1">
        <f>IF(ISBLANK(education[[#This Row],[total_beneficiaries_reached]]),SUM(education[[#This Row],[calc_children]],education[[#This Row],[calc_adults]]),education[[#This Row],[total_beneficiaries_reached]])</f>
        <v>0</v>
      </c>
      <c r="AI571" s="49" t="str">
        <f ca="1">IF(B571="","",OFFSET(table_admin1[[#Headers],[ADM1_PT]],MATCH(B571,admin1,0),1))</f>
        <v/>
      </c>
      <c r="AJ571" s="49" t="str">
        <f t="shared" ca="1" si="18"/>
        <v/>
      </c>
      <c r="AK571" s="49" t="str">
        <f t="shared" ca="1" si="19"/>
        <v/>
      </c>
    </row>
    <row r="572" spans="29:37" x14ac:dyDescent="0.2">
      <c r="AC572" s="1">
        <f>IF(ISBLANK(education[[#This Row],[total_boys]]),SUM(education[[#This Row],[boys_0-5_reached]],education[[#This Row],[boys_6-12_reached]],education[[#This Row],[boys_13-18_reached]]),education[[#This Row],[total_boys]])</f>
        <v>0</v>
      </c>
      <c r="AD572" s="1">
        <f>IF(ISBLANK(education[[#This Row],[total_girls]]),SUM(education[[#This Row],[girls_0-5_reached]],education[[#This Row],[girls_6-12_reached]],education[[#This Row],[girls_13-18_reached]]),education[[#This Row],[total_girls]])</f>
        <v>0</v>
      </c>
      <c r="AE572" s="1">
        <f>IF(ISBLANK(education[[#This Row],[total_children]]),SUM(education[[#This Row],[calc_boys]],education[[#This Row],[calc_girls]]),education[[#This Row],[total_children]])</f>
        <v>0</v>
      </c>
      <c r="AF572" s="1">
        <f>IF(ISBLANK(education[[#This Row],[total_pwd]]),SUM(education[[#This Row],[total_pwd_men]],education[[#This Row],[total_pwd_women]]),education[[#This Row],[total_pwd]])</f>
        <v>0</v>
      </c>
      <c r="AG572" s="1">
        <f>IF(ISBLANK(education[[#This Row],[total_adults]]),SUM(education[[#This Row],[total_men]],education[[#This Row],[total_women]]),education[[#This Row],[total_adults]])</f>
        <v>0</v>
      </c>
      <c r="AH572" s="1">
        <f>IF(ISBLANK(education[[#This Row],[total_beneficiaries_reached]]),SUM(education[[#This Row],[calc_children]],education[[#This Row],[calc_adults]]),education[[#This Row],[total_beneficiaries_reached]])</f>
        <v>0</v>
      </c>
      <c r="AI572" s="49" t="str">
        <f ca="1">IF(B572="","",OFFSET(table_admin1[[#Headers],[ADM1_PT]],MATCH(B572,admin1,0),1))</f>
        <v/>
      </c>
      <c r="AJ572" s="49" t="str">
        <f t="shared" ca="1" si="18"/>
        <v/>
      </c>
      <c r="AK572" s="49" t="str">
        <f t="shared" ca="1" si="19"/>
        <v/>
      </c>
    </row>
    <row r="573" spans="29:37" x14ac:dyDescent="0.2">
      <c r="AC573" s="1">
        <f>IF(ISBLANK(education[[#This Row],[total_boys]]),SUM(education[[#This Row],[boys_0-5_reached]],education[[#This Row],[boys_6-12_reached]],education[[#This Row],[boys_13-18_reached]]),education[[#This Row],[total_boys]])</f>
        <v>0</v>
      </c>
      <c r="AD573" s="1">
        <f>IF(ISBLANK(education[[#This Row],[total_girls]]),SUM(education[[#This Row],[girls_0-5_reached]],education[[#This Row],[girls_6-12_reached]],education[[#This Row],[girls_13-18_reached]]),education[[#This Row],[total_girls]])</f>
        <v>0</v>
      </c>
      <c r="AE573" s="1">
        <f>IF(ISBLANK(education[[#This Row],[total_children]]),SUM(education[[#This Row],[calc_boys]],education[[#This Row],[calc_girls]]),education[[#This Row],[total_children]])</f>
        <v>0</v>
      </c>
      <c r="AF573" s="1">
        <f>IF(ISBLANK(education[[#This Row],[total_pwd]]),SUM(education[[#This Row],[total_pwd_men]],education[[#This Row],[total_pwd_women]]),education[[#This Row],[total_pwd]])</f>
        <v>0</v>
      </c>
      <c r="AG573" s="1">
        <f>IF(ISBLANK(education[[#This Row],[total_adults]]),SUM(education[[#This Row],[total_men]],education[[#This Row],[total_women]]),education[[#This Row],[total_adults]])</f>
        <v>0</v>
      </c>
      <c r="AH573" s="1">
        <f>IF(ISBLANK(education[[#This Row],[total_beneficiaries_reached]]),SUM(education[[#This Row],[calc_children]],education[[#This Row],[calc_adults]]),education[[#This Row],[total_beneficiaries_reached]])</f>
        <v>0</v>
      </c>
      <c r="AI573" s="49" t="str">
        <f ca="1">IF(B573="","",OFFSET(table_admin1[[#Headers],[ADM1_PT]],MATCH(B573,admin1,0),1))</f>
        <v/>
      </c>
      <c r="AJ573" s="49" t="str">
        <f t="shared" ca="1" si="18"/>
        <v/>
      </c>
      <c r="AK573" s="49" t="str">
        <f t="shared" ca="1" si="19"/>
        <v/>
      </c>
    </row>
    <row r="574" spans="29:37" x14ac:dyDescent="0.2">
      <c r="AC574" s="1">
        <f>IF(ISBLANK(education[[#This Row],[total_boys]]),SUM(education[[#This Row],[boys_0-5_reached]],education[[#This Row],[boys_6-12_reached]],education[[#This Row],[boys_13-18_reached]]),education[[#This Row],[total_boys]])</f>
        <v>0</v>
      </c>
      <c r="AD574" s="1">
        <f>IF(ISBLANK(education[[#This Row],[total_girls]]),SUM(education[[#This Row],[girls_0-5_reached]],education[[#This Row],[girls_6-12_reached]],education[[#This Row],[girls_13-18_reached]]),education[[#This Row],[total_girls]])</f>
        <v>0</v>
      </c>
      <c r="AE574" s="1">
        <f>IF(ISBLANK(education[[#This Row],[total_children]]),SUM(education[[#This Row],[calc_boys]],education[[#This Row],[calc_girls]]),education[[#This Row],[total_children]])</f>
        <v>0</v>
      </c>
      <c r="AF574" s="1">
        <f>IF(ISBLANK(education[[#This Row],[total_pwd]]),SUM(education[[#This Row],[total_pwd_men]],education[[#This Row],[total_pwd_women]]),education[[#This Row],[total_pwd]])</f>
        <v>0</v>
      </c>
      <c r="AG574" s="1">
        <f>IF(ISBLANK(education[[#This Row],[total_adults]]),SUM(education[[#This Row],[total_men]],education[[#This Row],[total_women]]),education[[#This Row],[total_adults]])</f>
        <v>0</v>
      </c>
      <c r="AH574" s="1">
        <f>IF(ISBLANK(education[[#This Row],[total_beneficiaries_reached]]),SUM(education[[#This Row],[calc_children]],education[[#This Row],[calc_adults]]),education[[#This Row],[total_beneficiaries_reached]])</f>
        <v>0</v>
      </c>
      <c r="AI574" s="49" t="str">
        <f ca="1">IF(B574="","",OFFSET(table_admin1[[#Headers],[ADM1_PT]],MATCH(B574,admin1,0),1))</f>
        <v/>
      </c>
      <c r="AJ574" s="49" t="str">
        <f t="shared" ca="1" si="18"/>
        <v/>
      </c>
      <c r="AK574" s="49" t="str">
        <f t="shared" ca="1" si="19"/>
        <v/>
      </c>
    </row>
    <row r="575" spans="29:37" x14ac:dyDescent="0.2">
      <c r="AC575" s="1">
        <f>IF(ISBLANK(education[[#This Row],[total_boys]]),SUM(education[[#This Row],[boys_0-5_reached]],education[[#This Row],[boys_6-12_reached]],education[[#This Row],[boys_13-18_reached]]),education[[#This Row],[total_boys]])</f>
        <v>0</v>
      </c>
      <c r="AD575" s="1">
        <f>IF(ISBLANK(education[[#This Row],[total_girls]]),SUM(education[[#This Row],[girls_0-5_reached]],education[[#This Row],[girls_6-12_reached]],education[[#This Row],[girls_13-18_reached]]),education[[#This Row],[total_girls]])</f>
        <v>0</v>
      </c>
      <c r="AE575" s="1">
        <f>IF(ISBLANK(education[[#This Row],[total_children]]),SUM(education[[#This Row],[calc_boys]],education[[#This Row],[calc_girls]]),education[[#This Row],[total_children]])</f>
        <v>0</v>
      </c>
      <c r="AF575" s="1">
        <f>IF(ISBLANK(education[[#This Row],[total_pwd]]),SUM(education[[#This Row],[total_pwd_men]],education[[#This Row],[total_pwd_women]]),education[[#This Row],[total_pwd]])</f>
        <v>0</v>
      </c>
      <c r="AG575" s="1">
        <f>IF(ISBLANK(education[[#This Row],[total_adults]]),SUM(education[[#This Row],[total_men]],education[[#This Row],[total_women]]),education[[#This Row],[total_adults]])</f>
        <v>0</v>
      </c>
      <c r="AH575" s="1">
        <f>IF(ISBLANK(education[[#This Row],[total_beneficiaries_reached]]),SUM(education[[#This Row],[calc_children]],education[[#This Row],[calc_adults]]),education[[#This Row],[total_beneficiaries_reached]])</f>
        <v>0</v>
      </c>
      <c r="AI575" s="49" t="str">
        <f ca="1">IF(B575="","",OFFSET(table_admin1[[#Headers],[ADM1_PT]],MATCH(B575,admin1,0),1))</f>
        <v/>
      </c>
      <c r="AJ575" s="49" t="str">
        <f t="shared" ca="1" si="18"/>
        <v/>
      </c>
      <c r="AK575" s="49" t="str">
        <f t="shared" ca="1" si="19"/>
        <v/>
      </c>
    </row>
    <row r="576" spans="29:37" x14ac:dyDescent="0.2">
      <c r="AC576" s="1">
        <f>IF(ISBLANK(education[[#This Row],[total_boys]]),SUM(education[[#This Row],[boys_0-5_reached]],education[[#This Row],[boys_6-12_reached]],education[[#This Row],[boys_13-18_reached]]),education[[#This Row],[total_boys]])</f>
        <v>0</v>
      </c>
      <c r="AD576" s="1">
        <f>IF(ISBLANK(education[[#This Row],[total_girls]]),SUM(education[[#This Row],[girls_0-5_reached]],education[[#This Row],[girls_6-12_reached]],education[[#This Row],[girls_13-18_reached]]),education[[#This Row],[total_girls]])</f>
        <v>0</v>
      </c>
      <c r="AE576" s="1">
        <f>IF(ISBLANK(education[[#This Row],[total_children]]),SUM(education[[#This Row],[calc_boys]],education[[#This Row],[calc_girls]]),education[[#This Row],[total_children]])</f>
        <v>0</v>
      </c>
      <c r="AF576" s="1">
        <f>IF(ISBLANK(education[[#This Row],[total_pwd]]),SUM(education[[#This Row],[total_pwd_men]],education[[#This Row],[total_pwd_women]]),education[[#This Row],[total_pwd]])</f>
        <v>0</v>
      </c>
      <c r="AG576" s="1">
        <f>IF(ISBLANK(education[[#This Row],[total_adults]]),SUM(education[[#This Row],[total_men]],education[[#This Row],[total_women]]),education[[#This Row],[total_adults]])</f>
        <v>0</v>
      </c>
      <c r="AH576" s="1">
        <f>IF(ISBLANK(education[[#This Row],[total_beneficiaries_reached]]),SUM(education[[#This Row],[calc_children]],education[[#This Row],[calc_adults]]),education[[#This Row],[total_beneficiaries_reached]])</f>
        <v>0</v>
      </c>
      <c r="AI576" s="49" t="str">
        <f ca="1">IF(B576="","",OFFSET(table_admin1[[#Headers],[ADM1_PT]],MATCH(B576,admin1,0),1))</f>
        <v/>
      </c>
      <c r="AJ576" s="49" t="str">
        <f t="shared" ca="1" si="18"/>
        <v/>
      </c>
      <c r="AK576" s="49" t="str">
        <f t="shared" ca="1" si="19"/>
        <v/>
      </c>
    </row>
    <row r="577" spans="29:37" x14ac:dyDescent="0.2">
      <c r="AC577" s="1">
        <f>IF(ISBLANK(education[[#This Row],[total_boys]]),SUM(education[[#This Row],[boys_0-5_reached]],education[[#This Row],[boys_6-12_reached]],education[[#This Row],[boys_13-18_reached]]),education[[#This Row],[total_boys]])</f>
        <v>0</v>
      </c>
      <c r="AD577" s="1">
        <f>IF(ISBLANK(education[[#This Row],[total_girls]]),SUM(education[[#This Row],[girls_0-5_reached]],education[[#This Row],[girls_6-12_reached]],education[[#This Row],[girls_13-18_reached]]),education[[#This Row],[total_girls]])</f>
        <v>0</v>
      </c>
      <c r="AE577" s="1">
        <f>IF(ISBLANK(education[[#This Row],[total_children]]),SUM(education[[#This Row],[calc_boys]],education[[#This Row],[calc_girls]]),education[[#This Row],[total_children]])</f>
        <v>0</v>
      </c>
      <c r="AF577" s="1">
        <f>IF(ISBLANK(education[[#This Row],[total_pwd]]),SUM(education[[#This Row],[total_pwd_men]],education[[#This Row],[total_pwd_women]]),education[[#This Row],[total_pwd]])</f>
        <v>0</v>
      </c>
      <c r="AG577" s="1">
        <f>IF(ISBLANK(education[[#This Row],[total_adults]]),SUM(education[[#This Row],[total_men]],education[[#This Row],[total_women]]),education[[#This Row],[total_adults]])</f>
        <v>0</v>
      </c>
      <c r="AH577" s="1">
        <f>IF(ISBLANK(education[[#This Row],[total_beneficiaries_reached]]),SUM(education[[#This Row],[calc_children]],education[[#This Row],[calc_adults]]),education[[#This Row],[total_beneficiaries_reached]])</f>
        <v>0</v>
      </c>
      <c r="AI577" s="49" t="str">
        <f ca="1">IF(B577="","",OFFSET(table_admin1[[#Headers],[ADM1_PT]],MATCH(B577,admin1,0),1))</f>
        <v/>
      </c>
      <c r="AJ577" s="49" t="str">
        <f t="shared" ca="1" si="18"/>
        <v/>
      </c>
      <c r="AK577" s="49" t="str">
        <f t="shared" ca="1" si="19"/>
        <v/>
      </c>
    </row>
    <row r="578" spans="29:37" x14ac:dyDescent="0.2">
      <c r="AC578" s="1">
        <f>IF(ISBLANK(education[[#This Row],[total_boys]]),SUM(education[[#This Row],[boys_0-5_reached]],education[[#This Row],[boys_6-12_reached]],education[[#This Row],[boys_13-18_reached]]),education[[#This Row],[total_boys]])</f>
        <v>0</v>
      </c>
      <c r="AD578" s="1">
        <f>IF(ISBLANK(education[[#This Row],[total_girls]]),SUM(education[[#This Row],[girls_0-5_reached]],education[[#This Row],[girls_6-12_reached]],education[[#This Row],[girls_13-18_reached]]),education[[#This Row],[total_girls]])</f>
        <v>0</v>
      </c>
      <c r="AE578" s="1">
        <f>IF(ISBLANK(education[[#This Row],[total_children]]),SUM(education[[#This Row],[calc_boys]],education[[#This Row],[calc_girls]]),education[[#This Row],[total_children]])</f>
        <v>0</v>
      </c>
      <c r="AF578" s="1">
        <f>IF(ISBLANK(education[[#This Row],[total_pwd]]),SUM(education[[#This Row],[total_pwd_men]],education[[#This Row],[total_pwd_women]]),education[[#This Row],[total_pwd]])</f>
        <v>0</v>
      </c>
      <c r="AG578" s="1">
        <f>IF(ISBLANK(education[[#This Row],[total_adults]]),SUM(education[[#This Row],[total_men]],education[[#This Row],[total_women]]),education[[#This Row],[total_adults]])</f>
        <v>0</v>
      </c>
      <c r="AH578" s="1">
        <f>IF(ISBLANK(education[[#This Row],[total_beneficiaries_reached]]),SUM(education[[#This Row],[calc_children]],education[[#This Row],[calc_adults]]),education[[#This Row],[total_beneficiaries_reached]])</f>
        <v>0</v>
      </c>
      <c r="AI578" s="49" t="str">
        <f ca="1">IF(B578="","",OFFSET(table_admin1[[#Headers],[ADM1_PT]],MATCH(B578,admin1,0),1))</f>
        <v/>
      </c>
      <c r="AJ578" s="49" t="str">
        <f t="shared" ca="1" si="18"/>
        <v/>
      </c>
      <c r="AK578" s="49" t="str">
        <f t="shared" ca="1" si="19"/>
        <v/>
      </c>
    </row>
    <row r="579" spans="29:37" x14ac:dyDescent="0.2">
      <c r="AC579" s="1">
        <f>IF(ISBLANK(education[[#This Row],[total_boys]]),SUM(education[[#This Row],[boys_0-5_reached]],education[[#This Row],[boys_6-12_reached]],education[[#This Row],[boys_13-18_reached]]),education[[#This Row],[total_boys]])</f>
        <v>0</v>
      </c>
      <c r="AD579" s="1">
        <f>IF(ISBLANK(education[[#This Row],[total_girls]]),SUM(education[[#This Row],[girls_0-5_reached]],education[[#This Row],[girls_6-12_reached]],education[[#This Row],[girls_13-18_reached]]),education[[#This Row],[total_girls]])</f>
        <v>0</v>
      </c>
      <c r="AE579" s="1">
        <f>IF(ISBLANK(education[[#This Row],[total_children]]),SUM(education[[#This Row],[calc_boys]],education[[#This Row],[calc_girls]]),education[[#This Row],[total_children]])</f>
        <v>0</v>
      </c>
      <c r="AF579" s="1">
        <f>IF(ISBLANK(education[[#This Row],[total_pwd]]),SUM(education[[#This Row],[total_pwd_men]],education[[#This Row],[total_pwd_women]]),education[[#This Row],[total_pwd]])</f>
        <v>0</v>
      </c>
      <c r="AG579" s="1">
        <f>IF(ISBLANK(education[[#This Row],[total_adults]]),SUM(education[[#This Row],[total_men]],education[[#This Row],[total_women]]),education[[#This Row],[total_adults]])</f>
        <v>0</v>
      </c>
      <c r="AH579" s="1">
        <f>IF(ISBLANK(education[[#This Row],[total_beneficiaries_reached]]),SUM(education[[#This Row],[calc_children]],education[[#This Row],[calc_adults]]),education[[#This Row],[total_beneficiaries_reached]])</f>
        <v>0</v>
      </c>
      <c r="AI579" s="49" t="str">
        <f ca="1">IF(B579="","",OFFSET(table_admin1[[#Headers],[ADM1_PT]],MATCH(B579,admin1,0),1))</f>
        <v/>
      </c>
      <c r="AJ579" s="49" t="str">
        <f t="shared" ca="1" si="18"/>
        <v/>
      </c>
      <c r="AK579" s="49" t="str">
        <f t="shared" ca="1" si="19"/>
        <v/>
      </c>
    </row>
    <row r="580" spans="29:37" x14ac:dyDescent="0.2">
      <c r="AC580" s="1">
        <f>IF(ISBLANK(education[[#This Row],[total_boys]]),SUM(education[[#This Row],[boys_0-5_reached]],education[[#This Row],[boys_6-12_reached]],education[[#This Row],[boys_13-18_reached]]),education[[#This Row],[total_boys]])</f>
        <v>0</v>
      </c>
      <c r="AD580" s="1">
        <f>IF(ISBLANK(education[[#This Row],[total_girls]]),SUM(education[[#This Row],[girls_0-5_reached]],education[[#This Row],[girls_6-12_reached]],education[[#This Row],[girls_13-18_reached]]),education[[#This Row],[total_girls]])</f>
        <v>0</v>
      </c>
      <c r="AE580" s="1">
        <f>IF(ISBLANK(education[[#This Row],[total_children]]),SUM(education[[#This Row],[calc_boys]],education[[#This Row],[calc_girls]]),education[[#This Row],[total_children]])</f>
        <v>0</v>
      </c>
      <c r="AF580" s="1">
        <f>IF(ISBLANK(education[[#This Row],[total_pwd]]),SUM(education[[#This Row],[total_pwd_men]],education[[#This Row],[total_pwd_women]]),education[[#This Row],[total_pwd]])</f>
        <v>0</v>
      </c>
      <c r="AG580" s="1">
        <f>IF(ISBLANK(education[[#This Row],[total_adults]]),SUM(education[[#This Row],[total_men]],education[[#This Row],[total_women]]),education[[#This Row],[total_adults]])</f>
        <v>0</v>
      </c>
      <c r="AH580" s="1">
        <f>IF(ISBLANK(education[[#This Row],[total_beneficiaries_reached]]),SUM(education[[#This Row],[calc_children]],education[[#This Row],[calc_adults]]),education[[#This Row],[total_beneficiaries_reached]])</f>
        <v>0</v>
      </c>
      <c r="AI580" s="49" t="str">
        <f ca="1">IF(B580="","",OFFSET(table_admin1[[#Headers],[ADM1_PT]],MATCH(B580,admin1,0),1))</f>
        <v/>
      </c>
      <c r="AJ580" s="49" t="str">
        <f t="shared" ca="1" si="18"/>
        <v/>
      </c>
      <c r="AK580" s="49" t="str">
        <f t="shared" ca="1" si="19"/>
        <v/>
      </c>
    </row>
    <row r="581" spans="29:37" x14ac:dyDescent="0.2">
      <c r="AC581" s="1">
        <f>IF(ISBLANK(education[[#This Row],[total_boys]]),SUM(education[[#This Row],[boys_0-5_reached]],education[[#This Row],[boys_6-12_reached]],education[[#This Row],[boys_13-18_reached]]),education[[#This Row],[total_boys]])</f>
        <v>0</v>
      </c>
      <c r="AD581" s="1">
        <f>IF(ISBLANK(education[[#This Row],[total_girls]]),SUM(education[[#This Row],[girls_0-5_reached]],education[[#This Row],[girls_6-12_reached]],education[[#This Row],[girls_13-18_reached]]),education[[#This Row],[total_girls]])</f>
        <v>0</v>
      </c>
      <c r="AE581" s="1">
        <f>IF(ISBLANK(education[[#This Row],[total_children]]),SUM(education[[#This Row],[calc_boys]],education[[#This Row],[calc_girls]]),education[[#This Row],[total_children]])</f>
        <v>0</v>
      </c>
      <c r="AF581" s="1">
        <f>IF(ISBLANK(education[[#This Row],[total_pwd]]),SUM(education[[#This Row],[total_pwd_men]],education[[#This Row],[total_pwd_women]]),education[[#This Row],[total_pwd]])</f>
        <v>0</v>
      </c>
      <c r="AG581" s="1">
        <f>IF(ISBLANK(education[[#This Row],[total_adults]]),SUM(education[[#This Row],[total_men]],education[[#This Row],[total_women]]),education[[#This Row],[total_adults]])</f>
        <v>0</v>
      </c>
      <c r="AH581" s="1">
        <f>IF(ISBLANK(education[[#This Row],[total_beneficiaries_reached]]),SUM(education[[#This Row],[calc_children]],education[[#This Row],[calc_adults]]),education[[#This Row],[total_beneficiaries_reached]])</f>
        <v>0</v>
      </c>
      <c r="AI581" s="49" t="str">
        <f ca="1">IF(B581="","",OFFSET(table_admin1[[#Headers],[ADM1_PT]],MATCH(B581,admin1,0),1))</f>
        <v/>
      </c>
      <c r="AJ581" s="49" t="str">
        <f t="shared" ca="1" si="18"/>
        <v/>
      </c>
      <c r="AK581" s="49" t="str">
        <f t="shared" ca="1" si="19"/>
        <v/>
      </c>
    </row>
    <row r="582" spans="29:37" x14ac:dyDescent="0.2">
      <c r="AC582" s="1">
        <f>IF(ISBLANK(education[[#This Row],[total_boys]]),SUM(education[[#This Row],[boys_0-5_reached]],education[[#This Row],[boys_6-12_reached]],education[[#This Row],[boys_13-18_reached]]),education[[#This Row],[total_boys]])</f>
        <v>0</v>
      </c>
      <c r="AD582" s="1">
        <f>IF(ISBLANK(education[[#This Row],[total_girls]]),SUM(education[[#This Row],[girls_0-5_reached]],education[[#This Row],[girls_6-12_reached]],education[[#This Row],[girls_13-18_reached]]),education[[#This Row],[total_girls]])</f>
        <v>0</v>
      </c>
      <c r="AE582" s="1">
        <f>IF(ISBLANK(education[[#This Row],[total_children]]),SUM(education[[#This Row],[calc_boys]],education[[#This Row],[calc_girls]]),education[[#This Row],[total_children]])</f>
        <v>0</v>
      </c>
      <c r="AF582" s="1">
        <f>IF(ISBLANK(education[[#This Row],[total_pwd]]),SUM(education[[#This Row],[total_pwd_men]],education[[#This Row],[total_pwd_women]]),education[[#This Row],[total_pwd]])</f>
        <v>0</v>
      </c>
      <c r="AG582" s="1">
        <f>IF(ISBLANK(education[[#This Row],[total_adults]]),SUM(education[[#This Row],[total_men]],education[[#This Row],[total_women]]),education[[#This Row],[total_adults]])</f>
        <v>0</v>
      </c>
      <c r="AH582" s="1">
        <f>IF(ISBLANK(education[[#This Row],[total_beneficiaries_reached]]),SUM(education[[#This Row],[calc_children]],education[[#This Row],[calc_adults]]),education[[#This Row],[total_beneficiaries_reached]])</f>
        <v>0</v>
      </c>
      <c r="AI582" s="49" t="str">
        <f ca="1">IF(B582="","",OFFSET(table_admin1[[#Headers],[ADM1_PT]],MATCH(B582,admin1,0),1))</f>
        <v/>
      </c>
      <c r="AJ582" s="49" t="str">
        <f t="shared" ca="1" si="18"/>
        <v/>
      </c>
      <c r="AK582" s="49" t="str">
        <f t="shared" ca="1" si="19"/>
        <v/>
      </c>
    </row>
    <row r="583" spans="29:37" x14ac:dyDescent="0.2">
      <c r="AC583" s="1">
        <f>IF(ISBLANK(education[[#This Row],[total_boys]]),SUM(education[[#This Row],[boys_0-5_reached]],education[[#This Row],[boys_6-12_reached]],education[[#This Row],[boys_13-18_reached]]),education[[#This Row],[total_boys]])</f>
        <v>0</v>
      </c>
      <c r="AD583" s="1">
        <f>IF(ISBLANK(education[[#This Row],[total_girls]]),SUM(education[[#This Row],[girls_0-5_reached]],education[[#This Row],[girls_6-12_reached]],education[[#This Row],[girls_13-18_reached]]),education[[#This Row],[total_girls]])</f>
        <v>0</v>
      </c>
      <c r="AE583" s="1">
        <f>IF(ISBLANK(education[[#This Row],[total_children]]),SUM(education[[#This Row],[calc_boys]],education[[#This Row],[calc_girls]]),education[[#This Row],[total_children]])</f>
        <v>0</v>
      </c>
      <c r="AF583" s="1">
        <f>IF(ISBLANK(education[[#This Row],[total_pwd]]),SUM(education[[#This Row],[total_pwd_men]],education[[#This Row],[total_pwd_women]]),education[[#This Row],[total_pwd]])</f>
        <v>0</v>
      </c>
      <c r="AG583" s="1">
        <f>IF(ISBLANK(education[[#This Row],[total_adults]]),SUM(education[[#This Row],[total_men]],education[[#This Row],[total_women]]),education[[#This Row],[total_adults]])</f>
        <v>0</v>
      </c>
      <c r="AH583" s="1">
        <f>IF(ISBLANK(education[[#This Row],[total_beneficiaries_reached]]),SUM(education[[#This Row],[calc_children]],education[[#This Row],[calc_adults]]),education[[#This Row],[total_beneficiaries_reached]])</f>
        <v>0</v>
      </c>
      <c r="AI583" s="49" t="str">
        <f ca="1">IF(B583="","",OFFSET(table_admin1[[#Headers],[ADM1_PT]],MATCH(B583,admin1,0),1))</f>
        <v/>
      </c>
      <c r="AJ583" s="49" t="str">
        <f t="shared" ref="AJ583:AJ646" ca="1" si="20">IF(C583="","",INDEX(admin2_pcode,MATCH(C583,OFFSET(admin2_start,MATCH(AI583,admin1_linked_pcode,0),0,COUNTIF(admin1_linked_pcode,AI583)),0)+MATCH(AI583,admin1_linked_pcode,0)-1))</f>
        <v/>
      </c>
      <c r="AK583" s="49" t="str">
        <f t="shared" ref="AK583:AK646" ca="1" si="21">IF(D583="","",INDEX(admin3_pcode,MATCH(D583,OFFSET(admin3_start,MATCH(AJ583,admin2_linked_pcode,0),0,COUNTIF(admin2_linked_pcode,AJ583)),0)+MATCH(AJ583,admin2_linked_pcode,0)-1))</f>
        <v/>
      </c>
    </row>
    <row r="584" spans="29:37" x14ac:dyDescent="0.2">
      <c r="AC584" s="1">
        <f>IF(ISBLANK(education[[#This Row],[total_boys]]),SUM(education[[#This Row],[boys_0-5_reached]],education[[#This Row],[boys_6-12_reached]],education[[#This Row],[boys_13-18_reached]]),education[[#This Row],[total_boys]])</f>
        <v>0</v>
      </c>
      <c r="AD584" s="1">
        <f>IF(ISBLANK(education[[#This Row],[total_girls]]),SUM(education[[#This Row],[girls_0-5_reached]],education[[#This Row],[girls_6-12_reached]],education[[#This Row],[girls_13-18_reached]]),education[[#This Row],[total_girls]])</f>
        <v>0</v>
      </c>
      <c r="AE584" s="1">
        <f>IF(ISBLANK(education[[#This Row],[total_children]]),SUM(education[[#This Row],[calc_boys]],education[[#This Row],[calc_girls]]),education[[#This Row],[total_children]])</f>
        <v>0</v>
      </c>
      <c r="AF584" s="1">
        <f>IF(ISBLANK(education[[#This Row],[total_pwd]]),SUM(education[[#This Row],[total_pwd_men]],education[[#This Row],[total_pwd_women]]),education[[#This Row],[total_pwd]])</f>
        <v>0</v>
      </c>
      <c r="AG584" s="1">
        <f>IF(ISBLANK(education[[#This Row],[total_adults]]),SUM(education[[#This Row],[total_men]],education[[#This Row],[total_women]]),education[[#This Row],[total_adults]])</f>
        <v>0</v>
      </c>
      <c r="AH584" s="1">
        <f>IF(ISBLANK(education[[#This Row],[total_beneficiaries_reached]]),SUM(education[[#This Row],[calc_children]],education[[#This Row],[calc_adults]]),education[[#This Row],[total_beneficiaries_reached]])</f>
        <v>0</v>
      </c>
      <c r="AI584" s="49" t="str">
        <f ca="1">IF(B584="","",OFFSET(table_admin1[[#Headers],[ADM1_PT]],MATCH(B584,admin1,0),1))</f>
        <v/>
      </c>
      <c r="AJ584" s="49" t="str">
        <f t="shared" ca="1" si="20"/>
        <v/>
      </c>
      <c r="AK584" s="49" t="str">
        <f t="shared" ca="1" si="21"/>
        <v/>
      </c>
    </row>
    <row r="585" spans="29:37" x14ac:dyDescent="0.2">
      <c r="AC585" s="1">
        <f>IF(ISBLANK(education[[#This Row],[total_boys]]),SUM(education[[#This Row],[boys_0-5_reached]],education[[#This Row],[boys_6-12_reached]],education[[#This Row],[boys_13-18_reached]]),education[[#This Row],[total_boys]])</f>
        <v>0</v>
      </c>
      <c r="AD585" s="1">
        <f>IF(ISBLANK(education[[#This Row],[total_girls]]),SUM(education[[#This Row],[girls_0-5_reached]],education[[#This Row],[girls_6-12_reached]],education[[#This Row],[girls_13-18_reached]]),education[[#This Row],[total_girls]])</f>
        <v>0</v>
      </c>
      <c r="AE585" s="1">
        <f>IF(ISBLANK(education[[#This Row],[total_children]]),SUM(education[[#This Row],[calc_boys]],education[[#This Row],[calc_girls]]),education[[#This Row],[total_children]])</f>
        <v>0</v>
      </c>
      <c r="AF585" s="1">
        <f>IF(ISBLANK(education[[#This Row],[total_pwd]]),SUM(education[[#This Row],[total_pwd_men]],education[[#This Row],[total_pwd_women]]),education[[#This Row],[total_pwd]])</f>
        <v>0</v>
      </c>
      <c r="AG585" s="1">
        <f>IF(ISBLANK(education[[#This Row],[total_adults]]),SUM(education[[#This Row],[total_men]],education[[#This Row],[total_women]]),education[[#This Row],[total_adults]])</f>
        <v>0</v>
      </c>
      <c r="AH585" s="1">
        <f>IF(ISBLANK(education[[#This Row],[total_beneficiaries_reached]]),SUM(education[[#This Row],[calc_children]],education[[#This Row],[calc_adults]]),education[[#This Row],[total_beneficiaries_reached]])</f>
        <v>0</v>
      </c>
      <c r="AI585" s="49" t="str">
        <f ca="1">IF(B585="","",OFFSET(table_admin1[[#Headers],[ADM1_PT]],MATCH(B585,admin1,0),1))</f>
        <v/>
      </c>
      <c r="AJ585" s="49" t="str">
        <f t="shared" ca="1" si="20"/>
        <v/>
      </c>
      <c r="AK585" s="49" t="str">
        <f t="shared" ca="1" si="21"/>
        <v/>
      </c>
    </row>
    <row r="586" spans="29:37" x14ac:dyDescent="0.2">
      <c r="AC586" s="1">
        <f>IF(ISBLANK(education[[#This Row],[total_boys]]),SUM(education[[#This Row],[boys_0-5_reached]],education[[#This Row],[boys_6-12_reached]],education[[#This Row],[boys_13-18_reached]]),education[[#This Row],[total_boys]])</f>
        <v>0</v>
      </c>
      <c r="AD586" s="1">
        <f>IF(ISBLANK(education[[#This Row],[total_girls]]),SUM(education[[#This Row],[girls_0-5_reached]],education[[#This Row],[girls_6-12_reached]],education[[#This Row],[girls_13-18_reached]]),education[[#This Row],[total_girls]])</f>
        <v>0</v>
      </c>
      <c r="AE586" s="1">
        <f>IF(ISBLANK(education[[#This Row],[total_children]]),SUM(education[[#This Row],[calc_boys]],education[[#This Row],[calc_girls]]),education[[#This Row],[total_children]])</f>
        <v>0</v>
      </c>
      <c r="AF586" s="1">
        <f>IF(ISBLANK(education[[#This Row],[total_pwd]]),SUM(education[[#This Row],[total_pwd_men]],education[[#This Row],[total_pwd_women]]),education[[#This Row],[total_pwd]])</f>
        <v>0</v>
      </c>
      <c r="AG586" s="1">
        <f>IF(ISBLANK(education[[#This Row],[total_adults]]),SUM(education[[#This Row],[total_men]],education[[#This Row],[total_women]]),education[[#This Row],[total_adults]])</f>
        <v>0</v>
      </c>
      <c r="AH586" s="1">
        <f>IF(ISBLANK(education[[#This Row],[total_beneficiaries_reached]]),SUM(education[[#This Row],[calc_children]],education[[#This Row],[calc_adults]]),education[[#This Row],[total_beneficiaries_reached]])</f>
        <v>0</v>
      </c>
      <c r="AI586" s="49" t="str">
        <f ca="1">IF(B586="","",OFFSET(table_admin1[[#Headers],[ADM1_PT]],MATCH(B586,admin1,0),1))</f>
        <v/>
      </c>
      <c r="AJ586" s="49" t="str">
        <f t="shared" ca="1" si="20"/>
        <v/>
      </c>
      <c r="AK586" s="49" t="str">
        <f t="shared" ca="1" si="21"/>
        <v/>
      </c>
    </row>
    <row r="587" spans="29:37" x14ac:dyDescent="0.2">
      <c r="AC587" s="1">
        <f>IF(ISBLANK(education[[#This Row],[total_boys]]),SUM(education[[#This Row],[boys_0-5_reached]],education[[#This Row],[boys_6-12_reached]],education[[#This Row],[boys_13-18_reached]]),education[[#This Row],[total_boys]])</f>
        <v>0</v>
      </c>
      <c r="AD587" s="1">
        <f>IF(ISBLANK(education[[#This Row],[total_girls]]),SUM(education[[#This Row],[girls_0-5_reached]],education[[#This Row],[girls_6-12_reached]],education[[#This Row],[girls_13-18_reached]]),education[[#This Row],[total_girls]])</f>
        <v>0</v>
      </c>
      <c r="AE587" s="1">
        <f>IF(ISBLANK(education[[#This Row],[total_children]]),SUM(education[[#This Row],[calc_boys]],education[[#This Row],[calc_girls]]),education[[#This Row],[total_children]])</f>
        <v>0</v>
      </c>
      <c r="AF587" s="1">
        <f>IF(ISBLANK(education[[#This Row],[total_pwd]]),SUM(education[[#This Row],[total_pwd_men]],education[[#This Row],[total_pwd_women]]),education[[#This Row],[total_pwd]])</f>
        <v>0</v>
      </c>
      <c r="AG587" s="1">
        <f>IF(ISBLANK(education[[#This Row],[total_adults]]),SUM(education[[#This Row],[total_men]],education[[#This Row],[total_women]]),education[[#This Row],[total_adults]])</f>
        <v>0</v>
      </c>
      <c r="AH587" s="1">
        <f>IF(ISBLANK(education[[#This Row],[total_beneficiaries_reached]]),SUM(education[[#This Row],[calc_children]],education[[#This Row],[calc_adults]]),education[[#This Row],[total_beneficiaries_reached]])</f>
        <v>0</v>
      </c>
      <c r="AI587" s="49" t="str">
        <f ca="1">IF(B587="","",OFFSET(table_admin1[[#Headers],[ADM1_PT]],MATCH(B587,admin1,0),1))</f>
        <v/>
      </c>
      <c r="AJ587" s="49" t="str">
        <f t="shared" ca="1" si="20"/>
        <v/>
      </c>
      <c r="AK587" s="49" t="str">
        <f t="shared" ca="1" si="21"/>
        <v/>
      </c>
    </row>
    <row r="588" spans="29:37" x14ac:dyDescent="0.2">
      <c r="AC588" s="1">
        <f>IF(ISBLANK(education[[#This Row],[total_boys]]),SUM(education[[#This Row],[boys_0-5_reached]],education[[#This Row],[boys_6-12_reached]],education[[#This Row],[boys_13-18_reached]]),education[[#This Row],[total_boys]])</f>
        <v>0</v>
      </c>
      <c r="AD588" s="1">
        <f>IF(ISBLANK(education[[#This Row],[total_girls]]),SUM(education[[#This Row],[girls_0-5_reached]],education[[#This Row],[girls_6-12_reached]],education[[#This Row],[girls_13-18_reached]]),education[[#This Row],[total_girls]])</f>
        <v>0</v>
      </c>
      <c r="AE588" s="1">
        <f>IF(ISBLANK(education[[#This Row],[total_children]]),SUM(education[[#This Row],[calc_boys]],education[[#This Row],[calc_girls]]),education[[#This Row],[total_children]])</f>
        <v>0</v>
      </c>
      <c r="AF588" s="1">
        <f>IF(ISBLANK(education[[#This Row],[total_pwd]]),SUM(education[[#This Row],[total_pwd_men]],education[[#This Row],[total_pwd_women]]),education[[#This Row],[total_pwd]])</f>
        <v>0</v>
      </c>
      <c r="AG588" s="1">
        <f>IF(ISBLANK(education[[#This Row],[total_adults]]),SUM(education[[#This Row],[total_men]],education[[#This Row],[total_women]]),education[[#This Row],[total_adults]])</f>
        <v>0</v>
      </c>
      <c r="AH588" s="1">
        <f>IF(ISBLANK(education[[#This Row],[total_beneficiaries_reached]]),SUM(education[[#This Row],[calc_children]],education[[#This Row],[calc_adults]]),education[[#This Row],[total_beneficiaries_reached]])</f>
        <v>0</v>
      </c>
      <c r="AI588" s="49" t="str">
        <f ca="1">IF(B588="","",OFFSET(table_admin1[[#Headers],[ADM1_PT]],MATCH(B588,admin1,0),1))</f>
        <v/>
      </c>
      <c r="AJ588" s="49" t="str">
        <f t="shared" ca="1" si="20"/>
        <v/>
      </c>
      <c r="AK588" s="49" t="str">
        <f t="shared" ca="1" si="21"/>
        <v/>
      </c>
    </row>
    <row r="589" spans="29:37" x14ac:dyDescent="0.2">
      <c r="AC589" s="1">
        <f>IF(ISBLANK(education[[#This Row],[total_boys]]),SUM(education[[#This Row],[boys_0-5_reached]],education[[#This Row],[boys_6-12_reached]],education[[#This Row],[boys_13-18_reached]]),education[[#This Row],[total_boys]])</f>
        <v>0</v>
      </c>
      <c r="AD589" s="1">
        <f>IF(ISBLANK(education[[#This Row],[total_girls]]),SUM(education[[#This Row],[girls_0-5_reached]],education[[#This Row],[girls_6-12_reached]],education[[#This Row],[girls_13-18_reached]]),education[[#This Row],[total_girls]])</f>
        <v>0</v>
      </c>
      <c r="AE589" s="1">
        <f>IF(ISBLANK(education[[#This Row],[total_children]]),SUM(education[[#This Row],[calc_boys]],education[[#This Row],[calc_girls]]),education[[#This Row],[total_children]])</f>
        <v>0</v>
      </c>
      <c r="AF589" s="1">
        <f>IF(ISBLANK(education[[#This Row],[total_pwd]]),SUM(education[[#This Row],[total_pwd_men]],education[[#This Row],[total_pwd_women]]),education[[#This Row],[total_pwd]])</f>
        <v>0</v>
      </c>
      <c r="AG589" s="1">
        <f>IF(ISBLANK(education[[#This Row],[total_adults]]),SUM(education[[#This Row],[total_men]],education[[#This Row],[total_women]]),education[[#This Row],[total_adults]])</f>
        <v>0</v>
      </c>
      <c r="AH589" s="1">
        <f>IF(ISBLANK(education[[#This Row],[total_beneficiaries_reached]]),SUM(education[[#This Row],[calc_children]],education[[#This Row],[calc_adults]]),education[[#This Row],[total_beneficiaries_reached]])</f>
        <v>0</v>
      </c>
      <c r="AI589" s="49" t="str">
        <f ca="1">IF(B589="","",OFFSET(table_admin1[[#Headers],[ADM1_PT]],MATCH(B589,admin1,0),1))</f>
        <v/>
      </c>
      <c r="AJ589" s="49" t="str">
        <f t="shared" ca="1" si="20"/>
        <v/>
      </c>
      <c r="AK589" s="49" t="str">
        <f t="shared" ca="1" si="21"/>
        <v/>
      </c>
    </row>
    <row r="590" spans="29:37" x14ac:dyDescent="0.2">
      <c r="AC590" s="1">
        <f>IF(ISBLANK(education[[#This Row],[total_boys]]),SUM(education[[#This Row],[boys_0-5_reached]],education[[#This Row],[boys_6-12_reached]],education[[#This Row],[boys_13-18_reached]]),education[[#This Row],[total_boys]])</f>
        <v>0</v>
      </c>
      <c r="AD590" s="1">
        <f>IF(ISBLANK(education[[#This Row],[total_girls]]),SUM(education[[#This Row],[girls_0-5_reached]],education[[#This Row],[girls_6-12_reached]],education[[#This Row],[girls_13-18_reached]]),education[[#This Row],[total_girls]])</f>
        <v>0</v>
      </c>
      <c r="AE590" s="1">
        <f>IF(ISBLANK(education[[#This Row],[total_children]]),SUM(education[[#This Row],[calc_boys]],education[[#This Row],[calc_girls]]),education[[#This Row],[total_children]])</f>
        <v>0</v>
      </c>
      <c r="AF590" s="1">
        <f>IF(ISBLANK(education[[#This Row],[total_pwd]]),SUM(education[[#This Row],[total_pwd_men]],education[[#This Row],[total_pwd_women]]),education[[#This Row],[total_pwd]])</f>
        <v>0</v>
      </c>
      <c r="AG590" s="1">
        <f>IF(ISBLANK(education[[#This Row],[total_adults]]),SUM(education[[#This Row],[total_men]],education[[#This Row],[total_women]]),education[[#This Row],[total_adults]])</f>
        <v>0</v>
      </c>
      <c r="AH590" s="1">
        <f>IF(ISBLANK(education[[#This Row],[total_beneficiaries_reached]]),SUM(education[[#This Row],[calc_children]],education[[#This Row],[calc_adults]]),education[[#This Row],[total_beneficiaries_reached]])</f>
        <v>0</v>
      </c>
      <c r="AI590" s="49" t="str">
        <f ca="1">IF(B590="","",OFFSET(table_admin1[[#Headers],[ADM1_PT]],MATCH(B590,admin1,0),1))</f>
        <v/>
      </c>
      <c r="AJ590" s="49" t="str">
        <f t="shared" ca="1" si="20"/>
        <v/>
      </c>
      <c r="AK590" s="49" t="str">
        <f t="shared" ca="1" si="21"/>
        <v/>
      </c>
    </row>
    <row r="591" spans="29:37" x14ac:dyDescent="0.2">
      <c r="AC591" s="1">
        <f>IF(ISBLANK(education[[#This Row],[total_boys]]),SUM(education[[#This Row],[boys_0-5_reached]],education[[#This Row],[boys_6-12_reached]],education[[#This Row],[boys_13-18_reached]]),education[[#This Row],[total_boys]])</f>
        <v>0</v>
      </c>
      <c r="AD591" s="1">
        <f>IF(ISBLANK(education[[#This Row],[total_girls]]),SUM(education[[#This Row],[girls_0-5_reached]],education[[#This Row],[girls_6-12_reached]],education[[#This Row],[girls_13-18_reached]]),education[[#This Row],[total_girls]])</f>
        <v>0</v>
      </c>
      <c r="AE591" s="1">
        <f>IF(ISBLANK(education[[#This Row],[total_children]]),SUM(education[[#This Row],[calc_boys]],education[[#This Row],[calc_girls]]),education[[#This Row],[total_children]])</f>
        <v>0</v>
      </c>
      <c r="AF591" s="1">
        <f>IF(ISBLANK(education[[#This Row],[total_pwd]]),SUM(education[[#This Row],[total_pwd_men]],education[[#This Row],[total_pwd_women]]),education[[#This Row],[total_pwd]])</f>
        <v>0</v>
      </c>
      <c r="AG591" s="1">
        <f>IF(ISBLANK(education[[#This Row],[total_adults]]),SUM(education[[#This Row],[total_men]],education[[#This Row],[total_women]]),education[[#This Row],[total_adults]])</f>
        <v>0</v>
      </c>
      <c r="AH591" s="1">
        <f>IF(ISBLANK(education[[#This Row],[total_beneficiaries_reached]]),SUM(education[[#This Row],[calc_children]],education[[#This Row],[calc_adults]]),education[[#This Row],[total_beneficiaries_reached]])</f>
        <v>0</v>
      </c>
      <c r="AI591" s="49" t="str">
        <f ca="1">IF(B591="","",OFFSET(table_admin1[[#Headers],[ADM1_PT]],MATCH(B591,admin1,0),1))</f>
        <v/>
      </c>
      <c r="AJ591" s="49" t="str">
        <f t="shared" ca="1" si="20"/>
        <v/>
      </c>
      <c r="AK591" s="49" t="str">
        <f t="shared" ca="1" si="21"/>
        <v/>
      </c>
    </row>
    <row r="592" spans="29:37" x14ac:dyDescent="0.2">
      <c r="AC592" s="1">
        <f>IF(ISBLANK(education[[#This Row],[total_boys]]),SUM(education[[#This Row],[boys_0-5_reached]],education[[#This Row],[boys_6-12_reached]],education[[#This Row],[boys_13-18_reached]]),education[[#This Row],[total_boys]])</f>
        <v>0</v>
      </c>
      <c r="AD592" s="1">
        <f>IF(ISBLANK(education[[#This Row],[total_girls]]),SUM(education[[#This Row],[girls_0-5_reached]],education[[#This Row],[girls_6-12_reached]],education[[#This Row],[girls_13-18_reached]]),education[[#This Row],[total_girls]])</f>
        <v>0</v>
      </c>
      <c r="AE592" s="1">
        <f>IF(ISBLANK(education[[#This Row],[total_children]]),SUM(education[[#This Row],[calc_boys]],education[[#This Row],[calc_girls]]),education[[#This Row],[total_children]])</f>
        <v>0</v>
      </c>
      <c r="AF592" s="1">
        <f>IF(ISBLANK(education[[#This Row],[total_pwd]]),SUM(education[[#This Row],[total_pwd_men]],education[[#This Row],[total_pwd_women]]),education[[#This Row],[total_pwd]])</f>
        <v>0</v>
      </c>
      <c r="AG592" s="1">
        <f>IF(ISBLANK(education[[#This Row],[total_adults]]),SUM(education[[#This Row],[total_men]],education[[#This Row],[total_women]]),education[[#This Row],[total_adults]])</f>
        <v>0</v>
      </c>
      <c r="AH592" s="1">
        <f>IF(ISBLANK(education[[#This Row],[total_beneficiaries_reached]]),SUM(education[[#This Row],[calc_children]],education[[#This Row],[calc_adults]]),education[[#This Row],[total_beneficiaries_reached]])</f>
        <v>0</v>
      </c>
      <c r="AI592" s="49" t="str">
        <f ca="1">IF(B592="","",OFFSET(table_admin1[[#Headers],[ADM1_PT]],MATCH(B592,admin1,0),1))</f>
        <v/>
      </c>
      <c r="AJ592" s="49" t="str">
        <f t="shared" ca="1" si="20"/>
        <v/>
      </c>
      <c r="AK592" s="49" t="str">
        <f t="shared" ca="1" si="21"/>
        <v/>
      </c>
    </row>
    <row r="593" spans="29:37" x14ac:dyDescent="0.2">
      <c r="AC593" s="1">
        <f>IF(ISBLANK(education[[#This Row],[total_boys]]),SUM(education[[#This Row],[boys_0-5_reached]],education[[#This Row],[boys_6-12_reached]],education[[#This Row],[boys_13-18_reached]]),education[[#This Row],[total_boys]])</f>
        <v>0</v>
      </c>
      <c r="AD593" s="1">
        <f>IF(ISBLANK(education[[#This Row],[total_girls]]),SUM(education[[#This Row],[girls_0-5_reached]],education[[#This Row],[girls_6-12_reached]],education[[#This Row],[girls_13-18_reached]]),education[[#This Row],[total_girls]])</f>
        <v>0</v>
      </c>
      <c r="AE593" s="1">
        <f>IF(ISBLANK(education[[#This Row],[total_children]]),SUM(education[[#This Row],[calc_boys]],education[[#This Row],[calc_girls]]),education[[#This Row],[total_children]])</f>
        <v>0</v>
      </c>
      <c r="AF593" s="1">
        <f>IF(ISBLANK(education[[#This Row],[total_pwd]]),SUM(education[[#This Row],[total_pwd_men]],education[[#This Row],[total_pwd_women]]),education[[#This Row],[total_pwd]])</f>
        <v>0</v>
      </c>
      <c r="AG593" s="1">
        <f>IF(ISBLANK(education[[#This Row],[total_adults]]),SUM(education[[#This Row],[total_men]],education[[#This Row],[total_women]]),education[[#This Row],[total_adults]])</f>
        <v>0</v>
      </c>
      <c r="AH593" s="1">
        <f>IF(ISBLANK(education[[#This Row],[total_beneficiaries_reached]]),SUM(education[[#This Row],[calc_children]],education[[#This Row],[calc_adults]]),education[[#This Row],[total_beneficiaries_reached]])</f>
        <v>0</v>
      </c>
      <c r="AI593" s="49" t="str">
        <f ca="1">IF(B593="","",OFFSET(table_admin1[[#Headers],[ADM1_PT]],MATCH(B593,admin1,0),1))</f>
        <v/>
      </c>
      <c r="AJ593" s="49" t="str">
        <f t="shared" ca="1" si="20"/>
        <v/>
      </c>
      <c r="AK593" s="49" t="str">
        <f t="shared" ca="1" si="21"/>
        <v/>
      </c>
    </row>
    <row r="594" spans="29:37" x14ac:dyDescent="0.2">
      <c r="AC594" s="1">
        <f>IF(ISBLANK(education[[#This Row],[total_boys]]),SUM(education[[#This Row],[boys_0-5_reached]],education[[#This Row],[boys_6-12_reached]],education[[#This Row],[boys_13-18_reached]]),education[[#This Row],[total_boys]])</f>
        <v>0</v>
      </c>
      <c r="AD594" s="1">
        <f>IF(ISBLANK(education[[#This Row],[total_girls]]),SUM(education[[#This Row],[girls_0-5_reached]],education[[#This Row],[girls_6-12_reached]],education[[#This Row],[girls_13-18_reached]]),education[[#This Row],[total_girls]])</f>
        <v>0</v>
      </c>
      <c r="AE594" s="1">
        <f>IF(ISBLANK(education[[#This Row],[total_children]]),SUM(education[[#This Row],[calc_boys]],education[[#This Row],[calc_girls]]),education[[#This Row],[total_children]])</f>
        <v>0</v>
      </c>
      <c r="AF594" s="1">
        <f>IF(ISBLANK(education[[#This Row],[total_pwd]]),SUM(education[[#This Row],[total_pwd_men]],education[[#This Row],[total_pwd_women]]),education[[#This Row],[total_pwd]])</f>
        <v>0</v>
      </c>
      <c r="AG594" s="1">
        <f>IF(ISBLANK(education[[#This Row],[total_adults]]),SUM(education[[#This Row],[total_men]],education[[#This Row],[total_women]]),education[[#This Row],[total_adults]])</f>
        <v>0</v>
      </c>
      <c r="AH594" s="1">
        <f>IF(ISBLANK(education[[#This Row],[total_beneficiaries_reached]]),SUM(education[[#This Row],[calc_children]],education[[#This Row],[calc_adults]]),education[[#This Row],[total_beneficiaries_reached]])</f>
        <v>0</v>
      </c>
      <c r="AI594" s="49" t="str">
        <f ca="1">IF(B594="","",OFFSET(table_admin1[[#Headers],[ADM1_PT]],MATCH(B594,admin1,0),1))</f>
        <v/>
      </c>
      <c r="AJ594" s="49" t="str">
        <f t="shared" ca="1" si="20"/>
        <v/>
      </c>
      <c r="AK594" s="49" t="str">
        <f t="shared" ca="1" si="21"/>
        <v/>
      </c>
    </row>
    <row r="595" spans="29:37" x14ac:dyDescent="0.2">
      <c r="AC595" s="1">
        <f>IF(ISBLANK(education[[#This Row],[total_boys]]),SUM(education[[#This Row],[boys_0-5_reached]],education[[#This Row],[boys_6-12_reached]],education[[#This Row],[boys_13-18_reached]]),education[[#This Row],[total_boys]])</f>
        <v>0</v>
      </c>
      <c r="AD595" s="1">
        <f>IF(ISBLANK(education[[#This Row],[total_girls]]),SUM(education[[#This Row],[girls_0-5_reached]],education[[#This Row],[girls_6-12_reached]],education[[#This Row],[girls_13-18_reached]]),education[[#This Row],[total_girls]])</f>
        <v>0</v>
      </c>
      <c r="AE595" s="1">
        <f>IF(ISBLANK(education[[#This Row],[total_children]]),SUM(education[[#This Row],[calc_boys]],education[[#This Row],[calc_girls]]),education[[#This Row],[total_children]])</f>
        <v>0</v>
      </c>
      <c r="AF595" s="1">
        <f>IF(ISBLANK(education[[#This Row],[total_pwd]]),SUM(education[[#This Row],[total_pwd_men]],education[[#This Row],[total_pwd_women]]),education[[#This Row],[total_pwd]])</f>
        <v>0</v>
      </c>
      <c r="AG595" s="1">
        <f>IF(ISBLANK(education[[#This Row],[total_adults]]),SUM(education[[#This Row],[total_men]],education[[#This Row],[total_women]]),education[[#This Row],[total_adults]])</f>
        <v>0</v>
      </c>
      <c r="AH595" s="1">
        <f>IF(ISBLANK(education[[#This Row],[total_beneficiaries_reached]]),SUM(education[[#This Row],[calc_children]],education[[#This Row],[calc_adults]]),education[[#This Row],[total_beneficiaries_reached]])</f>
        <v>0</v>
      </c>
      <c r="AI595" s="49" t="str">
        <f ca="1">IF(B595="","",OFFSET(table_admin1[[#Headers],[ADM1_PT]],MATCH(B595,admin1,0),1))</f>
        <v/>
      </c>
      <c r="AJ595" s="49" t="str">
        <f t="shared" ca="1" si="20"/>
        <v/>
      </c>
      <c r="AK595" s="49" t="str">
        <f t="shared" ca="1" si="21"/>
        <v/>
      </c>
    </row>
    <row r="596" spans="29:37" x14ac:dyDescent="0.2">
      <c r="AC596" s="1">
        <f>IF(ISBLANK(education[[#This Row],[total_boys]]),SUM(education[[#This Row],[boys_0-5_reached]],education[[#This Row],[boys_6-12_reached]],education[[#This Row],[boys_13-18_reached]]),education[[#This Row],[total_boys]])</f>
        <v>0</v>
      </c>
      <c r="AD596" s="1">
        <f>IF(ISBLANK(education[[#This Row],[total_girls]]),SUM(education[[#This Row],[girls_0-5_reached]],education[[#This Row],[girls_6-12_reached]],education[[#This Row],[girls_13-18_reached]]),education[[#This Row],[total_girls]])</f>
        <v>0</v>
      </c>
      <c r="AE596" s="1">
        <f>IF(ISBLANK(education[[#This Row],[total_children]]),SUM(education[[#This Row],[calc_boys]],education[[#This Row],[calc_girls]]),education[[#This Row],[total_children]])</f>
        <v>0</v>
      </c>
      <c r="AF596" s="1">
        <f>IF(ISBLANK(education[[#This Row],[total_pwd]]),SUM(education[[#This Row],[total_pwd_men]],education[[#This Row],[total_pwd_women]]),education[[#This Row],[total_pwd]])</f>
        <v>0</v>
      </c>
      <c r="AG596" s="1">
        <f>IF(ISBLANK(education[[#This Row],[total_adults]]),SUM(education[[#This Row],[total_men]],education[[#This Row],[total_women]]),education[[#This Row],[total_adults]])</f>
        <v>0</v>
      </c>
      <c r="AH596" s="1">
        <f>IF(ISBLANK(education[[#This Row],[total_beneficiaries_reached]]),SUM(education[[#This Row],[calc_children]],education[[#This Row],[calc_adults]]),education[[#This Row],[total_beneficiaries_reached]])</f>
        <v>0</v>
      </c>
      <c r="AI596" s="49" t="str">
        <f ca="1">IF(B596="","",OFFSET(table_admin1[[#Headers],[ADM1_PT]],MATCH(B596,admin1,0),1))</f>
        <v/>
      </c>
      <c r="AJ596" s="49" t="str">
        <f t="shared" ca="1" si="20"/>
        <v/>
      </c>
      <c r="AK596" s="49" t="str">
        <f t="shared" ca="1" si="21"/>
        <v/>
      </c>
    </row>
    <row r="597" spans="29:37" x14ac:dyDescent="0.2">
      <c r="AC597" s="1">
        <f>IF(ISBLANK(education[[#This Row],[total_boys]]),SUM(education[[#This Row],[boys_0-5_reached]],education[[#This Row],[boys_6-12_reached]],education[[#This Row],[boys_13-18_reached]]),education[[#This Row],[total_boys]])</f>
        <v>0</v>
      </c>
      <c r="AD597" s="1">
        <f>IF(ISBLANK(education[[#This Row],[total_girls]]),SUM(education[[#This Row],[girls_0-5_reached]],education[[#This Row],[girls_6-12_reached]],education[[#This Row],[girls_13-18_reached]]),education[[#This Row],[total_girls]])</f>
        <v>0</v>
      </c>
      <c r="AE597" s="1">
        <f>IF(ISBLANK(education[[#This Row],[total_children]]),SUM(education[[#This Row],[calc_boys]],education[[#This Row],[calc_girls]]),education[[#This Row],[total_children]])</f>
        <v>0</v>
      </c>
      <c r="AF597" s="1">
        <f>IF(ISBLANK(education[[#This Row],[total_pwd]]),SUM(education[[#This Row],[total_pwd_men]],education[[#This Row],[total_pwd_women]]),education[[#This Row],[total_pwd]])</f>
        <v>0</v>
      </c>
      <c r="AG597" s="1">
        <f>IF(ISBLANK(education[[#This Row],[total_adults]]),SUM(education[[#This Row],[total_men]],education[[#This Row],[total_women]]),education[[#This Row],[total_adults]])</f>
        <v>0</v>
      </c>
      <c r="AH597" s="1">
        <f>IF(ISBLANK(education[[#This Row],[total_beneficiaries_reached]]),SUM(education[[#This Row],[calc_children]],education[[#This Row],[calc_adults]]),education[[#This Row],[total_beneficiaries_reached]])</f>
        <v>0</v>
      </c>
      <c r="AI597" s="49" t="str">
        <f ca="1">IF(B597="","",OFFSET(table_admin1[[#Headers],[ADM1_PT]],MATCH(B597,admin1,0),1))</f>
        <v/>
      </c>
      <c r="AJ597" s="49" t="str">
        <f t="shared" ca="1" si="20"/>
        <v/>
      </c>
      <c r="AK597" s="49" t="str">
        <f t="shared" ca="1" si="21"/>
        <v/>
      </c>
    </row>
    <row r="598" spans="29:37" x14ac:dyDescent="0.2">
      <c r="AC598" s="1">
        <f>IF(ISBLANK(education[[#This Row],[total_boys]]),SUM(education[[#This Row],[boys_0-5_reached]],education[[#This Row],[boys_6-12_reached]],education[[#This Row],[boys_13-18_reached]]),education[[#This Row],[total_boys]])</f>
        <v>0</v>
      </c>
      <c r="AD598" s="1">
        <f>IF(ISBLANK(education[[#This Row],[total_girls]]),SUM(education[[#This Row],[girls_0-5_reached]],education[[#This Row],[girls_6-12_reached]],education[[#This Row],[girls_13-18_reached]]),education[[#This Row],[total_girls]])</f>
        <v>0</v>
      </c>
      <c r="AE598" s="1">
        <f>IF(ISBLANK(education[[#This Row],[total_children]]),SUM(education[[#This Row],[calc_boys]],education[[#This Row],[calc_girls]]),education[[#This Row],[total_children]])</f>
        <v>0</v>
      </c>
      <c r="AF598" s="1">
        <f>IF(ISBLANK(education[[#This Row],[total_pwd]]),SUM(education[[#This Row],[total_pwd_men]],education[[#This Row],[total_pwd_women]]),education[[#This Row],[total_pwd]])</f>
        <v>0</v>
      </c>
      <c r="AG598" s="1">
        <f>IF(ISBLANK(education[[#This Row],[total_adults]]),SUM(education[[#This Row],[total_men]],education[[#This Row],[total_women]]),education[[#This Row],[total_adults]])</f>
        <v>0</v>
      </c>
      <c r="AH598" s="1">
        <f>IF(ISBLANK(education[[#This Row],[total_beneficiaries_reached]]),SUM(education[[#This Row],[calc_children]],education[[#This Row],[calc_adults]]),education[[#This Row],[total_beneficiaries_reached]])</f>
        <v>0</v>
      </c>
      <c r="AI598" s="49" t="str">
        <f ca="1">IF(B598="","",OFFSET(table_admin1[[#Headers],[ADM1_PT]],MATCH(B598,admin1,0),1))</f>
        <v/>
      </c>
      <c r="AJ598" s="49" t="str">
        <f t="shared" ca="1" si="20"/>
        <v/>
      </c>
      <c r="AK598" s="49" t="str">
        <f t="shared" ca="1" si="21"/>
        <v/>
      </c>
    </row>
    <row r="599" spans="29:37" x14ac:dyDescent="0.2">
      <c r="AC599" s="1">
        <f>IF(ISBLANK(education[[#This Row],[total_boys]]),SUM(education[[#This Row],[boys_0-5_reached]],education[[#This Row],[boys_6-12_reached]],education[[#This Row],[boys_13-18_reached]]),education[[#This Row],[total_boys]])</f>
        <v>0</v>
      </c>
      <c r="AD599" s="1">
        <f>IF(ISBLANK(education[[#This Row],[total_girls]]),SUM(education[[#This Row],[girls_0-5_reached]],education[[#This Row],[girls_6-12_reached]],education[[#This Row],[girls_13-18_reached]]),education[[#This Row],[total_girls]])</f>
        <v>0</v>
      </c>
      <c r="AE599" s="1">
        <f>IF(ISBLANK(education[[#This Row],[total_children]]),SUM(education[[#This Row],[calc_boys]],education[[#This Row],[calc_girls]]),education[[#This Row],[total_children]])</f>
        <v>0</v>
      </c>
      <c r="AF599" s="1">
        <f>IF(ISBLANK(education[[#This Row],[total_pwd]]),SUM(education[[#This Row],[total_pwd_men]],education[[#This Row],[total_pwd_women]]),education[[#This Row],[total_pwd]])</f>
        <v>0</v>
      </c>
      <c r="AG599" s="1">
        <f>IF(ISBLANK(education[[#This Row],[total_adults]]),SUM(education[[#This Row],[total_men]],education[[#This Row],[total_women]]),education[[#This Row],[total_adults]])</f>
        <v>0</v>
      </c>
      <c r="AH599" s="1">
        <f>IF(ISBLANK(education[[#This Row],[total_beneficiaries_reached]]),SUM(education[[#This Row],[calc_children]],education[[#This Row],[calc_adults]]),education[[#This Row],[total_beneficiaries_reached]])</f>
        <v>0</v>
      </c>
      <c r="AI599" s="49" t="str">
        <f ca="1">IF(B599="","",OFFSET(table_admin1[[#Headers],[ADM1_PT]],MATCH(B599,admin1,0),1))</f>
        <v/>
      </c>
      <c r="AJ599" s="49" t="str">
        <f t="shared" ca="1" si="20"/>
        <v/>
      </c>
      <c r="AK599" s="49" t="str">
        <f t="shared" ca="1" si="21"/>
        <v/>
      </c>
    </row>
    <row r="600" spans="29:37" x14ac:dyDescent="0.2">
      <c r="AC600" s="1">
        <f>IF(ISBLANK(education[[#This Row],[total_boys]]),SUM(education[[#This Row],[boys_0-5_reached]],education[[#This Row],[boys_6-12_reached]],education[[#This Row],[boys_13-18_reached]]),education[[#This Row],[total_boys]])</f>
        <v>0</v>
      </c>
      <c r="AD600" s="1">
        <f>IF(ISBLANK(education[[#This Row],[total_girls]]),SUM(education[[#This Row],[girls_0-5_reached]],education[[#This Row],[girls_6-12_reached]],education[[#This Row],[girls_13-18_reached]]),education[[#This Row],[total_girls]])</f>
        <v>0</v>
      </c>
      <c r="AE600" s="1">
        <f>IF(ISBLANK(education[[#This Row],[total_children]]),SUM(education[[#This Row],[calc_boys]],education[[#This Row],[calc_girls]]),education[[#This Row],[total_children]])</f>
        <v>0</v>
      </c>
      <c r="AF600" s="1">
        <f>IF(ISBLANK(education[[#This Row],[total_pwd]]),SUM(education[[#This Row],[total_pwd_men]],education[[#This Row],[total_pwd_women]]),education[[#This Row],[total_pwd]])</f>
        <v>0</v>
      </c>
      <c r="AG600" s="1">
        <f>IF(ISBLANK(education[[#This Row],[total_adults]]),SUM(education[[#This Row],[total_men]],education[[#This Row],[total_women]]),education[[#This Row],[total_adults]])</f>
        <v>0</v>
      </c>
      <c r="AH600" s="1">
        <f>IF(ISBLANK(education[[#This Row],[total_beneficiaries_reached]]),SUM(education[[#This Row],[calc_children]],education[[#This Row],[calc_adults]]),education[[#This Row],[total_beneficiaries_reached]])</f>
        <v>0</v>
      </c>
      <c r="AI600" s="49" t="str">
        <f ca="1">IF(B600="","",OFFSET(table_admin1[[#Headers],[ADM1_PT]],MATCH(B600,admin1,0),1))</f>
        <v/>
      </c>
      <c r="AJ600" s="49" t="str">
        <f t="shared" ca="1" si="20"/>
        <v/>
      </c>
      <c r="AK600" s="49" t="str">
        <f t="shared" ca="1" si="21"/>
        <v/>
      </c>
    </row>
    <row r="601" spans="29:37" x14ac:dyDescent="0.2">
      <c r="AC601" s="1">
        <f>IF(ISBLANK(education[[#This Row],[total_boys]]),SUM(education[[#This Row],[boys_0-5_reached]],education[[#This Row],[boys_6-12_reached]],education[[#This Row],[boys_13-18_reached]]),education[[#This Row],[total_boys]])</f>
        <v>0</v>
      </c>
      <c r="AD601" s="1">
        <f>IF(ISBLANK(education[[#This Row],[total_girls]]),SUM(education[[#This Row],[girls_0-5_reached]],education[[#This Row],[girls_6-12_reached]],education[[#This Row],[girls_13-18_reached]]),education[[#This Row],[total_girls]])</f>
        <v>0</v>
      </c>
      <c r="AE601" s="1">
        <f>IF(ISBLANK(education[[#This Row],[total_children]]),SUM(education[[#This Row],[calc_boys]],education[[#This Row],[calc_girls]]),education[[#This Row],[total_children]])</f>
        <v>0</v>
      </c>
      <c r="AF601" s="1">
        <f>IF(ISBLANK(education[[#This Row],[total_pwd]]),SUM(education[[#This Row],[total_pwd_men]],education[[#This Row],[total_pwd_women]]),education[[#This Row],[total_pwd]])</f>
        <v>0</v>
      </c>
      <c r="AG601" s="1">
        <f>IF(ISBLANK(education[[#This Row],[total_adults]]),SUM(education[[#This Row],[total_men]],education[[#This Row],[total_women]]),education[[#This Row],[total_adults]])</f>
        <v>0</v>
      </c>
      <c r="AH601" s="1">
        <f>IF(ISBLANK(education[[#This Row],[total_beneficiaries_reached]]),SUM(education[[#This Row],[calc_children]],education[[#This Row],[calc_adults]]),education[[#This Row],[total_beneficiaries_reached]])</f>
        <v>0</v>
      </c>
      <c r="AI601" s="49" t="str">
        <f ca="1">IF(B601="","",OFFSET(table_admin1[[#Headers],[ADM1_PT]],MATCH(B601,admin1,0),1))</f>
        <v/>
      </c>
      <c r="AJ601" s="49" t="str">
        <f t="shared" ca="1" si="20"/>
        <v/>
      </c>
      <c r="AK601" s="49" t="str">
        <f t="shared" ca="1" si="21"/>
        <v/>
      </c>
    </row>
    <row r="602" spans="29:37" x14ac:dyDescent="0.2">
      <c r="AC602" s="1">
        <f>IF(ISBLANK(education[[#This Row],[total_boys]]),SUM(education[[#This Row],[boys_0-5_reached]],education[[#This Row],[boys_6-12_reached]],education[[#This Row],[boys_13-18_reached]]),education[[#This Row],[total_boys]])</f>
        <v>0</v>
      </c>
      <c r="AD602" s="1">
        <f>IF(ISBLANK(education[[#This Row],[total_girls]]),SUM(education[[#This Row],[girls_0-5_reached]],education[[#This Row],[girls_6-12_reached]],education[[#This Row],[girls_13-18_reached]]),education[[#This Row],[total_girls]])</f>
        <v>0</v>
      </c>
      <c r="AE602" s="1">
        <f>IF(ISBLANK(education[[#This Row],[total_children]]),SUM(education[[#This Row],[calc_boys]],education[[#This Row],[calc_girls]]),education[[#This Row],[total_children]])</f>
        <v>0</v>
      </c>
      <c r="AF602" s="1">
        <f>IF(ISBLANK(education[[#This Row],[total_pwd]]),SUM(education[[#This Row],[total_pwd_men]],education[[#This Row],[total_pwd_women]]),education[[#This Row],[total_pwd]])</f>
        <v>0</v>
      </c>
      <c r="AG602" s="1">
        <f>IF(ISBLANK(education[[#This Row],[total_adults]]),SUM(education[[#This Row],[total_men]],education[[#This Row],[total_women]]),education[[#This Row],[total_adults]])</f>
        <v>0</v>
      </c>
      <c r="AH602" s="1">
        <f>IF(ISBLANK(education[[#This Row],[total_beneficiaries_reached]]),SUM(education[[#This Row],[calc_children]],education[[#This Row],[calc_adults]]),education[[#This Row],[total_beneficiaries_reached]])</f>
        <v>0</v>
      </c>
      <c r="AI602" s="49" t="str">
        <f ca="1">IF(B602="","",OFFSET(table_admin1[[#Headers],[ADM1_PT]],MATCH(B602,admin1,0),1))</f>
        <v/>
      </c>
      <c r="AJ602" s="49" t="str">
        <f t="shared" ca="1" si="20"/>
        <v/>
      </c>
      <c r="AK602" s="49" t="str">
        <f t="shared" ca="1" si="21"/>
        <v/>
      </c>
    </row>
    <row r="603" spans="29:37" x14ac:dyDescent="0.2">
      <c r="AC603" s="1">
        <f>IF(ISBLANK(education[[#This Row],[total_boys]]),SUM(education[[#This Row],[boys_0-5_reached]],education[[#This Row],[boys_6-12_reached]],education[[#This Row],[boys_13-18_reached]]),education[[#This Row],[total_boys]])</f>
        <v>0</v>
      </c>
      <c r="AD603" s="1">
        <f>IF(ISBLANK(education[[#This Row],[total_girls]]),SUM(education[[#This Row],[girls_0-5_reached]],education[[#This Row],[girls_6-12_reached]],education[[#This Row],[girls_13-18_reached]]),education[[#This Row],[total_girls]])</f>
        <v>0</v>
      </c>
      <c r="AE603" s="1">
        <f>IF(ISBLANK(education[[#This Row],[total_children]]),SUM(education[[#This Row],[calc_boys]],education[[#This Row],[calc_girls]]),education[[#This Row],[total_children]])</f>
        <v>0</v>
      </c>
      <c r="AF603" s="1">
        <f>IF(ISBLANK(education[[#This Row],[total_pwd]]),SUM(education[[#This Row],[total_pwd_men]],education[[#This Row],[total_pwd_women]]),education[[#This Row],[total_pwd]])</f>
        <v>0</v>
      </c>
      <c r="AG603" s="1">
        <f>IF(ISBLANK(education[[#This Row],[total_adults]]),SUM(education[[#This Row],[total_men]],education[[#This Row],[total_women]]),education[[#This Row],[total_adults]])</f>
        <v>0</v>
      </c>
      <c r="AH603" s="1">
        <f>IF(ISBLANK(education[[#This Row],[total_beneficiaries_reached]]),SUM(education[[#This Row],[calc_children]],education[[#This Row],[calc_adults]]),education[[#This Row],[total_beneficiaries_reached]])</f>
        <v>0</v>
      </c>
      <c r="AI603" s="49" t="str">
        <f ca="1">IF(B603="","",OFFSET(table_admin1[[#Headers],[ADM1_PT]],MATCH(B603,admin1,0),1))</f>
        <v/>
      </c>
      <c r="AJ603" s="49" t="str">
        <f t="shared" ca="1" si="20"/>
        <v/>
      </c>
      <c r="AK603" s="49" t="str">
        <f t="shared" ca="1" si="21"/>
        <v/>
      </c>
    </row>
    <row r="604" spans="29:37" x14ac:dyDescent="0.2">
      <c r="AC604" s="1">
        <f>IF(ISBLANK(education[[#This Row],[total_boys]]),SUM(education[[#This Row],[boys_0-5_reached]],education[[#This Row],[boys_6-12_reached]],education[[#This Row],[boys_13-18_reached]]),education[[#This Row],[total_boys]])</f>
        <v>0</v>
      </c>
      <c r="AD604" s="1">
        <f>IF(ISBLANK(education[[#This Row],[total_girls]]),SUM(education[[#This Row],[girls_0-5_reached]],education[[#This Row],[girls_6-12_reached]],education[[#This Row],[girls_13-18_reached]]),education[[#This Row],[total_girls]])</f>
        <v>0</v>
      </c>
      <c r="AE604" s="1">
        <f>IF(ISBLANK(education[[#This Row],[total_children]]),SUM(education[[#This Row],[calc_boys]],education[[#This Row],[calc_girls]]),education[[#This Row],[total_children]])</f>
        <v>0</v>
      </c>
      <c r="AF604" s="1">
        <f>IF(ISBLANK(education[[#This Row],[total_pwd]]),SUM(education[[#This Row],[total_pwd_men]],education[[#This Row],[total_pwd_women]]),education[[#This Row],[total_pwd]])</f>
        <v>0</v>
      </c>
      <c r="AG604" s="1">
        <f>IF(ISBLANK(education[[#This Row],[total_adults]]),SUM(education[[#This Row],[total_men]],education[[#This Row],[total_women]]),education[[#This Row],[total_adults]])</f>
        <v>0</v>
      </c>
      <c r="AH604" s="1">
        <f>IF(ISBLANK(education[[#This Row],[total_beneficiaries_reached]]),SUM(education[[#This Row],[calc_children]],education[[#This Row],[calc_adults]]),education[[#This Row],[total_beneficiaries_reached]])</f>
        <v>0</v>
      </c>
      <c r="AI604" s="49" t="str">
        <f ca="1">IF(B604="","",OFFSET(table_admin1[[#Headers],[ADM1_PT]],MATCH(B604,admin1,0),1))</f>
        <v/>
      </c>
      <c r="AJ604" s="49" t="str">
        <f t="shared" ca="1" si="20"/>
        <v/>
      </c>
      <c r="AK604" s="49" t="str">
        <f t="shared" ca="1" si="21"/>
        <v/>
      </c>
    </row>
    <row r="605" spans="29:37" x14ac:dyDescent="0.2">
      <c r="AC605" s="1">
        <f>IF(ISBLANK(education[[#This Row],[total_boys]]),SUM(education[[#This Row],[boys_0-5_reached]],education[[#This Row],[boys_6-12_reached]],education[[#This Row],[boys_13-18_reached]]),education[[#This Row],[total_boys]])</f>
        <v>0</v>
      </c>
      <c r="AD605" s="1">
        <f>IF(ISBLANK(education[[#This Row],[total_girls]]),SUM(education[[#This Row],[girls_0-5_reached]],education[[#This Row],[girls_6-12_reached]],education[[#This Row],[girls_13-18_reached]]),education[[#This Row],[total_girls]])</f>
        <v>0</v>
      </c>
      <c r="AE605" s="1">
        <f>IF(ISBLANK(education[[#This Row],[total_children]]),SUM(education[[#This Row],[calc_boys]],education[[#This Row],[calc_girls]]),education[[#This Row],[total_children]])</f>
        <v>0</v>
      </c>
      <c r="AF605" s="1">
        <f>IF(ISBLANK(education[[#This Row],[total_pwd]]),SUM(education[[#This Row],[total_pwd_men]],education[[#This Row],[total_pwd_women]]),education[[#This Row],[total_pwd]])</f>
        <v>0</v>
      </c>
      <c r="AG605" s="1">
        <f>IF(ISBLANK(education[[#This Row],[total_adults]]),SUM(education[[#This Row],[total_men]],education[[#This Row],[total_women]]),education[[#This Row],[total_adults]])</f>
        <v>0</v>
      </c>
      <c r="AH605" s="1">
        <f>IF(ISBLANK(education[[#This Row],[total_beneficiaries_reached]]),SUM(education[[#This Row],[calc_children]],education[[#This Row],[calc_adults]]),education[[#This Row],[total_beneficiaries_reached]])</f>
        <v>0</v>
      </c>
      <c r="AI605" s="49" t="str">
        <f ca="1">IF(B605="","",OFFSET(table_admin1[[#Headers],[ADM1_PT]],MATCH(B605,admin1,0),1))</f>
        <v/>
      </c>
      <c r="AJ605" s="49" t="str">
        <f t="shared" ca="1" si="20"/>
        <v/>
      </c>
      <c r="AK605" s="49" t="str">
        <f t="shared" ca="1" si="21"/>
        <v/>
      </c>
    </row>
    <row r="606" spans="29:37" x14ac:dyDescent="0.2">
      <c r="AC606" s="1">
        <f>IF(ISBLANK(education[[#This Row],[total_boys]]),SUM(education[[#This Row],[boys_0-5_reached]],education[[#This Row],[boys_6-12_reached]],education[[#This Row],[boys_13-18_reached]]),education[[#This Row],[total_boys]])</f>
        <v>0</v>
      </c>
      <c r="AD606" s="1">
        <f>IF(ISBLANK(education[[#This Row],[total_girls]]),SUM(education[[#This Row],[girls_0-5_reached]],education[[#This Row],[girls_6-12_reached]],education[[#This Row],[girls_13-18_reached]]),education[[#This Row],[total_girls]])</f>
        <v>0</v>
      </c>
      <c r="AE606" s="1">
        <f>IF(ISBLANK(education[[#This Row],[total_children]]),SUM(education[[#This Row],[calc_boys]],education[[#This Row],[calc_girls]]),education[[#This Row],[total_children]])</f>
        <v>0</v>
      </c>
      <c r="AF606" s="1">
        <f>IF(ISBLANK(education[[#This Row],[total_pwd]]),SUM(education[[#This Row],[total_pwd_men]],education[[#This Row],[total_pwd_women]]),education[[#This Row],[total_pwd]])</f>
        <v>0</v>
      </c>
      <c r="AG606" s="1">
        <f>IF(ISBLANK(education[[#This Row],[total_adults]]),SUM(education[[#This Row],[total_men]],education[[#This Row],[total_women]]),education[[#This Row],[total_adults]])</f>
        <v>0</v>
      </c>
      <c r="AH606" s="1">
        <f>IF(ISBLANK(education[[#This Row],[total_beneficiaries_reached]]),SUM(education[[#This Row],[calc_children]],education[[#This Row],[calc_adults]]),education[[#This Row],[total_beneficiaries_reached]])</f>
        <v>0</v>
      </c>
      <c r="AI606" s="49" t="str">
        <f ca="1">IF(B606="","",OFFSET(table_admin1[[#Headers],[ADM1_PT]],MATCH(B606,admin1,0),1))</f>
        <v/>
      </c>
      <c r="AJ606" s="49" t="str">
        <f t="shared" ca="1" si="20"/>
        <v/>
      </c>
      <c r="AK606" s="49" t="str">
        <f t="shared" ca="1" si="21"/>
        <v/>
      </c>
    </row>
    <row r="607" spans="29:37" x14ac:dyDescent="0.2">
      <c r="AC607" s="1">
        <f>IF(ISBLANK(education[[#This Row],[total_boys]]),SUM(education[[#This Row],[boys_0-5_reached]],education[[#This Row],[boys_6-12_reached]],education[[#This Row],[boys_13-18_reached]]),education[[#This Row],[total_boys]])</f>
        <v>0</v>
      </c>
      <c r="AD607" s="1">
        <f>IF(ISBLANK(education[[#This Row],[total_girls]]),SUM(education[[#This Row],[girls_0-5_reached]],education[[#This Row],[girls_6-12_reached]],education[[#This Row],[girls_13-18_reached]]),education[[#This Row],[total_girls]])</f>
        <v>0</v>
      </c>
      <c r="AE607" s="1">
        <f>IF(ISBLANK(education[[#This Row],[total_children]]),SUM(education[[#This Row],[calc_boys]],education[[#This Row],[calc_girls]]),education[[#This Row],[total_children]])</f>
        <v>0</v>
      </c>
      <c r="AF607" s="1">
        <f>IF(ISBLANK(education[[#This Row],[total_pwd]]),SUM(education[[#This Row],[total_pwd_men]],education[[#This Row],[total_pwd_women]]),education[[#This Row],[total_pwd]])</f>
        <v>0</v>
      </c>
      <c r="AG607" s="1">
        <f>IF(ISBLANK(education[[#This Row],[total_adults]]),SUM(education[[#This Row],[total_men]],education[[#This Row],[total_women]]),education[[#This Row],[total_adults]])</f>
        <v>0</v>
      </c>
      <c r="AH607" s="1">
        <f>IF(ISBLANK(education[[#This Row],[total_beneficiaries_reached]]),SUM(education[[#This Row],[calc_children]],education[[#This Row],[calc_adults]]),education[[#This Row],[total_beneficiaries_reached]])</f>
        <v>0</v>
      </c>
      <c r="AI607" s="49" t="str">
        <f ca="1">IF(B607="","",OFFSET(table_admin1[[#Headers],[ADM1_PT]],MATCH(B607,admin1,0),1))</f>
        <v/>
      </c>
      <c r="AJ607" s="49" t="str">
        <f t="shared" ca="1" si="20"/>
        <v/>
      </c>
      <c r="AK607" s="49" t="str">
        <f t="shared" ca="1" si="21"/>
        <v/>
      </c>
    </row>
    <row r="608" spans="29:37" x14ac:dyDescent="0.2">
      <c r="AC608" s="1">
        <f>IF(ISBLANK(education[[#This Row],[total_boys]]),SUM(education[[#This Row],[boys_0-5_reached]],education[[#This Row],[boys_6-12_reached]],education[[#This Row],[boys_13-18_reached]]),education[[#This Row],[total_boys]])</f>
        <v>0</v>
      </c>
      <c r="AD608" s="1">
        <f>IF(ISBLANK(education[[#This Row],[total_girls]]),SUM(education[[#This Row],[girls_0-5_reached]],education[[#This Row],[girls_6-12_reached]],education[[#This Row],[girls_13-18_reached]]),education[[#This Row],[total_girls]])</f>
        <v>0</v>
      </c>
      <c r="AE608" s="1">
        <f>IF(ISBLANK(education[[#This Row],[total_children]]),SUM(education[[#This Row],[calc_boys]],education[[#This Row],[calc_girls]]),education[[#This Row],[total_children]])</f>
        <v>0</v>
      </c>
      <c r="AF608" s="1">
        <f>IF(ISBLANK(education[[#This Row],[total_pwd]]),SUM(education[[#This Row],[total_pwd_men]],education[[#This Row],[total_pwd_women]]),education[[#This Row],[total_pwd]])</f>
        <v>0</v>
      </c>
      <c r="AG608" s="1">
        <f>IF(ISBLANK(education[[#This Row],[total_adults]]),SUM(education[[#This Row],[total_men]],education[[#This Row],[total_women]]),education[[#This Row],[total_adults]])</f>
        <v>0</v>
      </c>
      <c r="AH608" s="1">
        <f>IF(ISBLANK(education[[#This Row],[total_beneficiaries_reached]]),SUM(education[[#This Row],[calc_children]],education[[#This Row],[calc_adults]]),education[[#This Row],[total_beneficiaries_reached]])</f>
        <v>0</v>
      </c>
      <c r="AI608" s="49" t="str">
        <f ca="1">IF(B608="","",OFFSET(table_admin1[[#Headers],[ADM1_PT]],MATCH(B608,admin1,0),1))</f>
        <v/>
      </c>
      <c r="AJ608" s="49" t="str">
        <f t="shared" ca="1" si="20"/>
        <v/>
      </c>
      <c r="AK608" s="49" t="str">
        <f t="shared" ca="1" si="21"/>
        <v/>
      </c>
    </row>
    <row r="609" spans="29:37" x14ac:dyDescent="0.2">
      <c r="AC609" s="1">
        <f>IF(ISBLANK(education[[#This Row],[total_boys]]),SUM(education[[#This Row],[boys_0-5_reached]],education[[#This Row],[boys_6-12_reached]],education[[#This Row],[boys_13-18_reached]]),education[[#This Row],[total_boys]])</f>
        <v>0</v>
      </c>
      <c r="AD609" s="1">
        <f>IF(ISBLANK(education[[#This Row],[total_girls]]),SUM(education[[#This Row],[girls_0-5_reached]],education[[#This Row],[girls_6-12_reached]],education[[#This Row],[girls_13-18_reached]]),education[[#This Row],[total_girls]])</f>
        <v>0</v>
      </c>
      <c r="AE609" s="1">
        <f>IF(ISBLANK(education[[#This Row],[total_children]]),SUM(education[[#This Row],[calc_boys]],education[[#This Row],[calc_girls]]),education[[#This Row],[total_children]])</f>
        <v>0</v>
      </c>
      <c r="AF609" s="1">
        <f>IF(ISBLANK(education[[#This Row],[total_pwd]]),SUM(education[[#This Row],[total_pwd_men]],education[[#This Row],[total_pwd_women]]),education[[#This Row],[total_pwd]])</f>
        <v>0</v>
      </c>
      <c r="AG609" s="1">
        <f>IF(ISBLANK(education[[#This Row],[total_adults]]),SUM(education[[#This Row],[total_men]],education[[#This Row],[total_women]]),education[[#This Row],[total_adults]])</f>
        <v>0</v>
      </c>
      <c r="AH609" s="1">
        <f>IF(ISBLANK(education[[#This Row],[total_beneficiaries_reached]]),SUM(education[[#This Row],[calc_children]],education[[#This Row],[calc_adults]]),education[[#This Row],[total_beneficiaries_reached]])</f>
        <v>0</v>
      </c>
      <c r="AI609" s="49" t="str">
        <f ca="1">IF(B609="","",OFFSET(table_admin1[[#Headers],[ADM1_PT]],MATCH(B609,admin1,0),1))</f>
        <v/>
      </c>
      <c r="AJ609" s="49" t="str">
        <f t="shared" ca="1" si="20"/>
        <v/>
      </c>
      <c r="AK609" s="49" t="str">
        <f t="shared" ca="1" si="21"/>
        <v/>
      </c>
    </row>
    <row r="610" spans="29:37" x14ac:dyDescent="0.2">
      <c r="AC610" s="1">
        <f>IF(ISBLANK(education[[#This Row],[total_boys]]),SUM(education[[#This Row],[boys_0-5_reached]],education[[#This Row],[boys_6-12_reached]],education[[#This Row],[boys_13-18_reached]]),education[[#This Row],[total_boys]])</f>
        <v>0</v>
      </c>
      <c r="AD610" s="1">
        <f>IF(ISBLANK(education[[#This Row],[total_girls]]),SUM(education[[#This Row],[girls_0-5_reached]],education[[#This Row],[girls_6-12_reached]],education[[#This Row],[girls_13-18_reached]]),education[[#This Row],[total_girls]])</f>
        <v>0</v>
      </c>
      <c r="AE610" s="1">
        <f>IF(ISBLANK(education[[#This Row],[total_children]]),SUM(education[[#This Row],[calc_boys]],education[[#This Row],[calc_girls]]),education[[#This Row],[total_children]])</f>
        <v>0</v>
      </c>
      <c r="AF610" s="1">
        <f>IF(ISBLANK(education[[#This Row],[total_pwd]]),SUM(education[[#This Row],[total_pwd_men]],education[[#This Row],[total_pwd_women]]),education[[#This Row],[total_pwd]])</f>
        <v>0</v>
      </c>
      <c r="AG610" s="1">
        <f>IF(ISBLANK(education[[#This Row],[total_adults]]),SUM(education[[#This Row],[total_men]],education[[#This Row],[total_women]]),education[[#This Row],[total_adults]])</f>
        <v>0</v>
      </c>
      <c r="AH610" s="1">
        <f>IF(ISBLANK(education[[#This Row],[total_beneficiaries_reached]]),SUM(education[[#This Row],[calc_children]],education[[#This Row],[calc_adults]]),education[[#This Row],[total_beneficiaries_reached]])</f>
        <v>0</v>
      </c>
      <c r="AI610" s="49" t="str">
        <f ca="1">IF(B610="","",OFFSET(table_admin1[[#Headers],[ADM1_PT]],MATCH(B610,admin1,0),1))</f>
        <v/>
      </c>
      <c r="AJ610" s="49" t="str">
        <f t="shared" ca="1" si="20"/>
        <v/>
      </c>
      <c r="AK610" s="49" t="str">
        <f t="shared" ca="1" si="21"/>
        <v/>
      </c>
    </row>
    <row r="611" spans="29:37" x14ac:dyDescent="0.2">
      <c r="AC611" s="1">
        <f>IF(ISBLANK(education[[#This Row],[total_boys]]),SUM(education[[#This Row],[boys_0-5_reached]],education[[#This Row],[boys_6-12_reached]],education[[#This Row],[boys_13-18_reached]]),education[[#This Row],[total_boys]])</f>
        <v>0</v>
      </c>
      <c r="AD611" s="1">
        <f>IF(ISBLANK(education[[#This Row],[total_girls]]),SUM(education[[#This Row],[girls_0-5_reached]],education[[#This Row],[girls_6-12_reached]],education[[#This Row],[girls_13-18_reached]]),education[[#This Row],[total_girls]])</f>
        <v>0</v>
      </c>
      <c r="AE611" s="1">
        <f>IF(ISBLANK(education[[#This Row],[total_children]]),SUM(education[[#This Row],[calc_boys]],education[[#This Row],[calc_girls]]),education[[#This Row],[total_children]])</f>
        <v>0</v>
      </c>
      <c r="AF611" s="1">
        <f>IF(ISBLANK(education[[#This Row],[total_pwd]]),SUM(education[[#This Row],[total_pwd_men]],education[[#This Row],[total_pwd_women]]),education[[#This Row],[total_pwd]])</f>
        <v>0</v>
      </c>
      <c r="AG611" s="1">
        <f>IF(ISBLANK(education[[#This Row],[total_adults]]),SUM(education[[#This Row],[total_men]],education[[#This Row],[total_women]]),education[[#This Row],[total_adults]])</f>
        <v>0</v>
      </c>
      <c r="AH611" s="1">
        <f>IF(ISBLANK(education[[#This Row],[total_beneficiaries_reached]]),SUM(education[[#This Row],[calc_children]],education[[#This Row],[calc_adults]]),education[[#This Row],[total_beneficiaries_reached]])</f>
        <v>0</v>
      </c>
      <c r="AI611" s="49" t="str">
        <f ca="1">IF(B611="","",OFFSET(table_admin1[[#Headers],[ADM1_PT]],MATCH(B611,admin1,0),1))</f>
        <v/>
      </c>
      <c r="AJ611" s="49" t="str">
        <f t="shared" ca="1" si="20"/>
        <v/>
      </c>
      <c r="AK611" s="49" t="str">
        <f t="shared" ca="1" si="21"/>
        <v/>
      </c>
    </row>
    <row r="612" spans="29:37" x14ac:dyDescent="0.2">
      <c r="AC612" s="1">
        <f>IF(ISBLANK(education[[#This Row],[total_boys]]),SUM(education[[#This Row],[boys_0-5_reached]],education[[#This Row],[boys_6-12_reached]],education[[#This Row],[boys_13-18_reached]]),education[[#This Row],[total_boys]])</f>
        <v>0</v>
      </c>
      <c r="AD612" s="1">
        <f>IF(ISBLANK(education[[#This Row],[total_girls]]),SUM(education[[#This Row],[girls_0-5_reached]],education[[#This Row],[girls_6-12_reached]],education[[#This Row],[girls_13-18_reached]]),education[[#This Row],[total_girls]])</f>
        <v>0</v>
      </c>
      <c r="AE612" s="1">
        <f>IF(ISBLANK(education[[#This Row],[total_children]]),SUM(education[[#This Row],[calc_boys]],education[[#This Row],[calc_girls]]),education[[#This Row],[total_children]])</f>
        <v>0</v>
      </c>
      <c r="AF612" s="1">
        <f>IF(ISBLANK(education[[#This Row],[total_pwd]]),SUM(education[[#This Row],[total_pwd_men]],education[[#This Row],[total_pwd_women]]),education[[#This Row],[total_pwd]])</f>
        <v>0</v>
      </c>
      <c r="AG612" s="1">
        <f>IF(ISBLANK(education[[#This Row],[total_adults]]),SUM(education[[#This Row],[total_men]],education[[#This Row],[total_women]]),education[[#This Row],[total_adults]])</f>
        <v>0</v>
      </c>
      <c r="AH612" s="1">
        <f>IF(ISBLANK(education[[#This Row],[total_beneficiaries_reached]]),SUM(education[[#This Row],[calc_children]],education[[#This Row],[calc_adults]]),education[[#This Row],[total_beneficiaries_reached]])</f>
        <v>0</v>
      </c>
      <c r="AI612" s="49" t="str">
        <f ca="1">IF(B612="","",OFFSET(table_admin1[[#Headers],[ADM1_PT]],MATCH(B612,admin1,0),1))</f>
        <v/>
      </c>
      <c r="AJ612" s="49" t="str">
        <f t="shared" ca="1" si="20"/>
        <v/>
      </c>
      <c r="AK612" s="49" t="str">
        <f t="shared" ca="1" si="21"/>
        <v/>
      </c>
    </row>
    <row r="613" spans="29:37" x14ac:dyDescent="0.2">
      <c r="AC613" s="1">
        <f>IF(ISBLANK(education[[#This Row],[total_boys]]),SUM(education[[#This Row],[boys_0-5_reached]],education[[#This Row],[boys_6-12_reached]],education[[#This Row],[boys_13-18_reached]]),education[[#This Row],[total_boys]])</f>
        <v>0</v>
      </c>
      <c r="AD613" s="1">
        <f>IF(ISBLANK(education[[#This Row],[total_girls]]),SUM(education[[#This Row],[girls_0-5_reached]],education[[#This Row],[girls_6-12_reached]],education[[#This Row],[girls_13-18_reached]]),education[[#This Row],[total_girls]])</f>
        <v>0</v>
      </c>
      <c r="AE613" s="1">
        <f>IF(ISBLANK(education[[#This Row],[total_children]]),SUM(education[[#This Row],[calc_boys]],education[[#This Row],[calc_girls]]),education[[#This Row],[total_children]])</f>
        <v>0</v>
      </c>
      <c r="AF613" s="1">
        <f>IF(ISBLANK(education[[#This Row],[total_pwd]]),SUM(education[[#This Row],[total_pwd_men]],education[[#This Row],[total_pwd_women]]),education[[#This Row],[total_pwd]])</f>
        <v>0</v>
      </c>
      <c r="AG613" s="1">
        <f>IF(ISBLANK(education[[#This Row],[total_adults]]),SUM(education[[#This Row],[total_men]],education[[#This Row],[total_women]]),education[[#This Row],[total_adults]])</f>
        <v>0</v>
      </c>
      <c r="AH613" s="1">
        <f>IF(ISBLANK(education[[#This Row],[total_beneficiaries_reached]]),SUM(education[[#This Row],[calc_children]],education[[#This Row],[calc_adults]]),education[[#This Row],[total_beneficiaries_reached]])</f>
        <v>0</v>
      </c>
      <c r="AI613" s="49" t="str">
        <f ca="1">IF(B613="","",OFFSET(table_admin1[[#Headers],[ADM1_PT]],MATCH(B613,admin1,0),1))</f>
        <v/>
      </c>
      <c r="AJ613" s="49" t="str">
        <f t="shared" ca="1" si="20"/>
        <v/>
      </c>
      <c r="AK613" s="49" t="str">
        <f t="shared" ca="1" si="21"/>
        <v/>
      </c>
    </row>
    <row r="614" spans="29:37" x14ac:dyDescent="0.2">
      <c r="AC614" s="1">
        <f>IF(ISBLANK(education[[#This Row],[total_boys]]),SUM(education[[#This Row],[boys_0-5_reached]],education[[#This Row],[boys_6-12_reached]],education[[#This Row],[boys_13-18_reached]]),education[[#This Row],[total_boys]])</f>
        <v>0</v>
      </c>
      <c r="AD614" s="1">
        <f>IF(ISBLANK(education[[#This Row],[total_girls]]),SUM(education[[#This Row],[girls_0-5_reached]],education[[#This Row],[girls_6-12_reached]],education[[#This Row],[girls_13-18_reached]]),education[[#This Row],[total_girls]])</f>
        <v>0</v>
      </c>
      <c r="AE614" s="1">
        <f>IF(ISBLANK(education[[#This Row],[total_children]]),SUM(education[[#This Row],[calc_boys]],education[[#This Row],[calc_girls]]),education[[#This Row],[total_children]])</f>
        <v>0</v>
      </c>
      <c r="AF614" s="1">
        <f>IF(ISBLANK(education[[#This Row],[total_pwd]]),SUM(education[[#This Row],[total_pwd_men]],education[[#This Row],[total_pwd_women]]),education[[#This Row],[total_pwd]])</f>
        <v>0</v>
      </c>
      <c r="AG614" s="1">
        <f>IF(ISBLANK(education[[#This Row],[total_adults]]),SUM(education[[#This Row],[total_men]],education[[#This Row],[total_women]]),education[[#This Row],[total_adults]])</f>
        <v>0</v>
      </c>
      <c r="AH614" s="1">
        <f>IF(ISBLANK(education[[#This Row],[total_beneficiaries_reached]]),SUM(education[[#This Row],[calc_children]],education[[#This Row],[calc_adults]]),education[[#This Row],[total_beneficiaries_reached]])</f>
        <v>0</v>
      </c>
      <c r="AI614" s="49" t="str">
        <f ca="1">IF(B614="","",OFFSET(table_admin1[[#Headers],[ADM1_PT]],MATCH(B614,admin1,0),1))</f>
        <v/>
      </c>
      <c r="AJ614" s="49" t="str">
        <f t="shared" ca="1" si="20"/>
        <v/>
      </c>
      <c r="AK614" s="49" t="str">
        <f t="shared" ca="1" si="21"/>
        <v/>
      </c>
    </row>
    <row r="615" spans="29:37" x14ac:dyDescent="0.2">
      <c r="AC615" s="1">
        <f>IF(ISBLANK(education[[#This Row],[total_boys]]),SUM(education[[#This Row],[boys_0-5_reached]],education[[#This Row],[boys_6-12_reached]],education[[#This Row],[boys_13-18_reached]]),education[[#This Row],[total_boys]])</f>
        <v>0</v>
      </c>
      <c r="AD615" s="1">
        <f>IF(ISBLANK(education[[#This Row],[total_girls]]),SUM(education[[#This Row],[girls_0-5_reached]],education[[#This Row],[girls_6-12_reached]],education[[#This Row],[girls_13-18_reached]]),education[[#This Row],[total_girls]])</f>
        <v>0</v>
      </c>
      <c r="AE615" s="1">
        <f>IF(ISBLANK(education[[#This Row],[total_children]]),SUM(education[[#This Row],[calc_boys]],education[[#This Row],[calc_girls]]),education[[#This Row],[total_children]])</f>
        <v>0</v>
      </c>
      <c r="AF615" s="1">
        <f>IF(ISBLANK(education[[#This Row],[total_pwd]]),SUM(education[[#This Row],[total_pwd_men]],education[[#This Row],[total_pwd_women]]),education[[#This Row],[total_pwd]])</f>
        <v>0</v>
      </c>
      <c r="AG615" s="1">
        <f>IF(ISBLANK(education[[#This Row],[total_adults]]),SUM(education[[#This Row],[total_men]],education[[#This Row],[total_women]]),education[[#This Row],[total_adults]])</f>
        <v>0</v>
      </c>
      <c r="AH615" s="1">
        <f>IF(ISBLANK(education[[#This Row],[total_beneficiaries_reached]]),SUM(education[[#This Row],[calc_children]],education[[#This Row],[calc_adults]]),education[[#This Row],[total_beneficiaries_reached]])</f>
        <v>0</v>
      </c>
      <c r="AI615" s="49" t="str">
        <f ca="1">IF(B615="","",OFFSET(table_admin1[[#Headers],[ADM1_PT]],MATCH(B615,admin1,0),1))</f>
        <v/>
      </c>
      <c r="AJ615" s="49" t="str">
        <f t="shared" ca="1" si="20"/>
        <v/>
      </c>
      <c r="AK615" s="49" t="str">
        <f t="shared" ca="1" si="21"/>
        <v/>
      </c>
    </row>
    <row r="616" spans="29:37" x14ac:dyDescent="0.2">
      <c r="AC616" s="1">
        <f>IF(ISBLANK(education[[#This Row],[total_boys]]),SUM(education[[#This Row],[boys_0-5_reached]],education[[#This Row],[boys_6-12_reached]],education[[#This Row],[boys_13-18_reached]]),education[[#This Row],[total_boys]])</f>
        <v>0</v>
      </c>
      <c r="AD616" s="1">
        <f>IF(ISBLANK(education[[#This Row],[total_girls]]),SUM(education[[#This Row],[girls_0-5_reached]],education[[#This Row],[girls_6-12_reached]],education[[#This Row],[girls_13-18_reached]]),education[[#This Row],[total_girls]])</f>
        <v>0</v>
      </c>
      <c r="AE616" s="1">
        <f>IF(ISBLANK(education[[#This Row],[total_children]]),SUM(education[[#This Row],[calc_boys]],education[[#This Row],[calc_girls]]),education[[#This Row],[total_children]])</f>
        <v>0</v>
      </c>
      <c r="AF616" s="1">
        <f>IF(ISBLANK(education[[#This Row],[total_pwd]]),SUM(education[[#This Row],[total_pwd_men]],education[[#This Row],[total_pwd_women]]),education[[#This Row],[total_pwd]])</f>
        <v>0</v>
      </c>
      <c r="AG616" s="1">
        <f>IF(ISBLANK(education[[#This Row],[total_adults]]),SUM(education[[#This Row],[total_men]],education[[#This Row],[total_women]]),education[[#This Row],[total_adults]])</f>
        <v>0</v>
      </c>
      <c r="AH616" s="1">
        <f>IF(ISBLANK(education[[#This Row],[total_beneficiaries_reached]]),SUM(education[[#This Row],[calc_children]],education[[#This Row],[calc_adults]]),education[[#This Row],[total_beneficiaries_reached]])</f>
        <v>0</v>
      </c>
      <c r="AI616" s="49" t="str">
        <f ca="1">IF(B616="","",OFFSET(table_admin1[[#Headers],[ADM1_PT]],MATCH(B616,admin1,0),1))</f>
        <v/>
      </c>
      <c r="AJ616" s="49" t="str">
        <f t="shared" ca="1" si="20"/>
        <v/>
      </c>
      <c r="AK616" s="49" t="str">
        <f t="shared" ca="1" si="21"/>
        <v/>
      </c>
    </row>
    <row r="617" spans="29:37" x14ac:dyDescent="0.2">
      <c r="AC617" s="1">
        <f>IF(ISBLANK(education[[#This Row],[total_boys]]),SUM(education[[#This Row],[boys_0-5_reached]],education[[#This Row],[boys_6-12_reached]],education[[#This Row],[boys_13-18_reached]]),education[[#This Row],[total_boys]])</f>
        <v>0</v>
      </c>
      <c r="AD617" s="1">
        <f>IF(ISBLANK(education[[#This Row],[total_girls]]),SUM(education[[#This Row],[girls_0-5_reached]],education[[#This Row],[girls_6-12_reached]],education[[#This Row],[girls_13-18_reached]]),education[[#This Row],[total_girls]])</f>
        <v>0</v>
      </c>
      <c r="AE617" s="1">
        <f>IF(ISBLANK(education[[#This Row],[total_children]]),SUM(education[[#This Row],[calc_boys]],education[[#This Row],[calc_girls]]),education[[#This Row],[total_children]])</f>
        <v>0</v>
      </c>
      <c r="AF617" s="1">
        <f>IF(ISBLANK(education[[#This Row],[total_pwd]]),SUM(education[[#This Row],[total_pwd_men]],education[[#This Row],[total_pwd_women]]),education[[#This Row],[total_pwd]])</f>
        <v>0</v>
      </c>
      <c r="AG617" s="1">
        <f>IF(ISBLANK(education[[#This Row],[total_adults]]),SUM(education[[#This Row],[total_men]],education[[#This Row],[total_women]]),education[[#This Row],[total_adults]])</f>
        <v>0</v>
      </c>
      <c r="AH617" s="1">
        <f>IF(ISBLANK(education[[#This Row],[total_beneficiaries_reached]]),SUM(education[[#This Row],[calc_children]],education[[#This Row],[calc_adults]]),education[[#This Row],[total_beneficiaries_reached]])</f>
        <v>0</v>
      </c>
      <c r="AI617" s="49" t="str">
        <f ca="1">IF(B617="","",OFFSET(table_admin1[[#Headers],[ADM1_PT]],MATCH(B617,admin1,0),1))</f>
        <v/>
      </c>
      <c r="AJ617" s="49" t="str">
        <f t="shared" ca="1" si="20"/>
        <v/>
      </c>
      <c r="AK617" s="49" t="str">
        <f t="shared" ca="1" si="21"/>
        <v/>
      </c>
    </row>
    <row r="618" spans="29:37" x14ac:dyDescent="0.2">
      <c r="AC618" s="1">
        <f>IF(ISBLANK(education[[#This Row],[total_boys]]),SUM(education[[#This Row],[boys_0-5_reached]],education[[#This Row],[boys_6-12_reached]],education[[#This Row],[boys_13-18_reached]]),education[[#This Row],[total_boys]])</f>
        <v>0</v>
      </c>
      <c r="AD618" s="1">
        <f>IF(ISBLANK(education[[#This Row],[total_girls]]),SUM(education[[#This Row],[girls_0-5_reached]],education[[#This Row],[girls_6-12_reached]],education[[#This Row],[girls_13-18_reached]]),education[[#This Row],[total_girls]])</f>
        <v>0</v>
      </c>
      <c r="AE618" s="1">
        <f>IF(ISBLANK(education[[#This Row],[total_children]]),SUM(education[[#This Row],[calc_boys]],education[[#This Row],[calc_girls]]),education[[#This Row],[total_children]])</f>
        <v>0</v>
      </c>
      <c r="AF618" s="1">
        <f>IF(ISBLANK(education[[#This Row],[total_pwd]]),SUM(education[[#This Row],[total_pwd_men]],education[[#This Row],[total_pwd_women]]),education[[#This Row],[total_pwd]])</f>
        <v>0</v>
      </c>
      <c r="AG618" s="1">
        <f>IF(ISBLANK(education[[#This Row],[total_adults]]),SUM(education[[#This Row],[total_men]],education[[#This Row],[total_women]]),education[[#This Row],[total_adults]])</f>
        <v>0</v>
      </c>
      <c r="AH618" s="1">
        <f>IF(ISBLANK(education[[#This Row],[total_beneficiaries_reached]]),SUM(education[[#This Row],[calc_children]],education[[#This Row],[calc_adults]]),education[[#This Row],[total_beneficiaries_reached]])</f>
        <v>0</v>
      </c>
      <c r="AI618" s="49" t="str">
        <f ca="1">IF(B618="","",OFFSET(table_admin1[[#Headers],[ADM1_PT]],MATCH(B618,admin1,0),1))</f>
        <v/>
      </c>
      <c r="AJ618" s="49" t="str">
        <f t="shared" ca="1" si="20"/>
        <v/>
      </c>
      <c r="AK618" s="49" t="str">
        <f t="shared" ca="1" si="21"/>
        <v/>
      </c>
    </row>
    <row r="619" spans="29:37" x14ac:dyDescent="0.2">
      <c r="AC619" s="1">
        <f>IF(ISBLANK(education[[#This Row],[total_boys]]),SUM(education[[#This Row],[boys_0-5_reached]],education[[#This Row],[boys_6-12_reached]],education[[#This Row],[boys_13-18_reached]]),education[[#This Row],[total_boys]])</f>
        <v>0</v>
      </c>
      <c r="AD619" s="1">
        <f>IF(ISBLANK(education[[#This Row],[total_girls]]),SUM(education[[#This Row],[girls_0-5_reached]],education[[#This Row],[girls_6-12_reached]],education[[#This Row],[girls_13-18_reached]]),education[[#This Row],[total_girls]])</f>
        <v>0</v>
      </c>
      <c r="AE619" s="1">
        <f>IF(ISBLANK(education[[#This Row],[total_children]]),SUM(education[[#This Row],[calc_boys]],education[[#This Row],[calc_girls]]),education[[#This Row],[total_children]])</f>
        <v>0</v>
      </c>
      <c r="AF619" s="1">
        <f>IF(ISBLANK(education[[#This Row],[total_pwd]]),SUM(education[[#This Row],[total_pwd_men]],education[[#This Row],[total_pwd_women]]),education[[#This Row],[total_pwd]])</f>
        <v>0</v>
      </c>
      <c r="AG619" s="1">
        <f>IF(ISBLANK(education[[#This Row],[total_adults]]),SUM(education[[#This Row],[total_men]],education[[#This Row],[total_women]]),education[[#This Row],[total_adults]])</f>
        <v>0</v>
      </c>
      <c r="AH619" s="1">
        <f>IF(ISBLANK(education[[#This Row],[total_beneficiaries_reached]]),SUM(education[[#This Row],[calc_children]],education[[#This Row],[calc_adults]]),education[[#This Row],[total_beneficiaries_reached]])</f>
        <v>0</v>
      </c>
      <c r="AI619" s="49" t="str">
        <f ca="1">IF(B619="","",OFFSET(table_admin1[[#Headers],[ADM1_PT]],MATCH(B619,admin1,0),1))</f>
        <v/>
      </c>
      <c r="AJ619" s="49" t="str">
        <f t="shared" ca="1" si="20"/>
        <v/>
      </c>
      <c r="AK619" s="49" t="str">
        <f t="shared" ca="1" si="21"/>
        <v/>
      </c>
    </row>
    <row r="620" spans="29:37" x14ac:dyDescent="0.2">
      <c r="AC620" s="1">
        <f>IF(ISBLANK(education[[#This Row],[total_boys]]),SUM(education[[#This Row],[boys_0-5_reached]],education[[#This Row],[boys_6-12_reached]],education[[#This Row],[boys_13-18_reached]]),education[[#This Row],[total_boys]])</f>
        <v>0</v>
      </c>
      <c r="AD620" s="1">
        <f>IF(ISBLANK(education[[#This Row],[total_girls]]),SUM(education[[#This Row],[girls_0-5_reached]],education[[#This Row],[girls_6-12_reached]],education[[#This Row],[girls_13-18_reached]]),education[[#This Row],[total_girls]])</f>
        <v>0</v>
      </c>
      <c r="AE620" s="1">
        <f>IF(ISBLANK(education[[#This Row],[total_children]]),SUM(education[[#This Row],[calc_boys]],education[[#This Row],[calc_girls]]),education[[#This Row],[total_children]])</f>
        <v>0</v>
      </c>
      <c r="AF620" s="1">
        <f>IF(ISBLANK(education[[#This Row],[total_pwd]]),SUM(education[[#This Row],[total_pwd_men]],education[[#This Row],[total_pwd_women]]),education[[#This Row],[total_pwd]])</f>
        <v>0</v>
      </c>
      <c r="AG620" s="1">
        <f>IF(ISBLANK(education[[#This Row],[total_adults]]),SUM(education[[#This Row],[total_men]],education[[#This Row],[total_women]]),education[[#This Row],[total_adults]])</f>
        <v>0</v>
      </c>
      <c r="AH620" s="1">
        <f>IF(ISBLANK(education[[#This Row],[total_beneficiaries_reached]]),SUM(education[[#This Row],[calc_children]],education[[#This Row],[calc_adults]]),education[[#This Row],[total_beneficiaries_reached]])</f>
        <v>0</v>
      </c>
      <c r="AI620" s="49" t="str">
        <f ca="1">IF(B620="","",OFFSET(table_admin1[[#Headers],[ADM1_PT]],MATCH(B620,admin1,0),1))</f>
        <v/>
      </c>
      <c r="AJ620" s="49" t="str">
        <f t="shared" ca="1" si="20"/>
        <v/>
      </c>
      <c r="AK620" s="49" t="str">
        <f t="shared" ca="1" si="21"/>
        <v/>
      </c>
    </row>
    <row r="621" spans="29:37" x14ac:dyDescent="0.2">
      <c r="AC621" s="1">
        <f>IF(ISBLANK(education[[#This Row],[total_boys]]),SUM(education[[#This Row],[boys_0-5_reached]],education[[#This Row],[boys_6-12_reached]],education[[#This Row],[boys_13-18_reached]]),education[[#This Row],[total_boys]])</f>
        <v>0</v>
      </c>
      <c r="AD621" s="1">
        <f>IF(ISBLANK(education[[#This Row],[total_girls]]),SUM(education[[#This Row],[girls_0-5_reached]],education[[#This Row],[girls_6-12_reached]],education[[#This Row],[girls_13-18_reached]]),education[[#This Row],[total_girls]])</f>
        <v>0</v>
      </c>
      <c r="AE621" s="1">
        <f>IF(ISBLANK(education[[#This Row],[total_children]]),SUM(education[[#This Row],[calc_boys]],education[[#This Row],[calc_girls]]),education[[#This Row],[total_children]])</f>
        <v>0</v>
      </c>
      <c r="AF621" s="1">
        <f>IF(ISBLANK(education[[#This Row],[total_pwd]]),SUM(education[[#This Row],[total_pwd_men]],education[[#This Row],[total_pwd_women]]),education[[#This Row],[total_pwd]])</f>
        <v>0</v>
      </c>
      <c r="AG621" s="1">
        <f>IF(ISBLANK(education[[#This Row],[total_adults]]),SUM(education[[#This Row],[total_men]],education[[#This Row],[total_women]]),education[[#This Row],[total_adults]])</f>
        <v>0</v>
      </c>
      <c r="AH621" s="1">
        <f>IF(ISBLANK(education[[#This Row],[total_beneficiaries_reached]]),SUM(education[[#This Row],[calc_children]],education[[#This Row],[calc_adults]]),education[[#This Row],[total_beneficiaries_reached]])</f>
        <v>0</v>
      </c>
      <c r="AI621" s="49" t="str">
        <f ca="1">IF(B621="","",OFFSET(table_admin1[[#Headers],[ADM1_PT]],MATCH(B621,admin1,0),1))</f>
        <v/>
      </c>
      <c r="AJ621" s="49" t="str">
        <f t="shared" ca="1" si="20"/>
        <v/>
      </c>
      <c r="AK621" s="49" t="str">
        <f t="shared" ca="1" si="21"/>
        <v/>
      </c>
    </row>
    <row r="622" spans="29:37" x14ac:dyDescent="0.2">
      <c r="AC622" s="1">
        <f>IF(ISBLANK(education[[#This Row],[total_boys]]),SUM(education[[#This Row],[boys_0-5_reached]],education[[#This Row],[boys_6-12_reached]],education[[#This Row],[boys_13-18_reached]]),education[[#This Row],[total_boys]])</f>
        <v>0</v>
      </c>
      <c r="AD622" s="1">
        <f>IF(ISBLANK(education[[#This Row],[total_girls]]),SUM(education[[#This Row],[girls_0-5_reached]],education[[#This Row],[girls_6-12_reached]],education[[#This Row],[girls_13-18_reached]]),education[[#This Row],[total_girls]])</f>
        <v>0</v>
      </c>
      <c r="AE622" s="1">
        <f>IF(ISBLANK(education[[#This Row],[total_children]]),SUM(education[[#This Row],[calc_boys]],education[[#This Row],[calc_girls]]),education[[#This Row],[total_children]])</f>
        <v>0</v>
      </c>
      <c r="AF622" s="1">
        <f>IF(ISBLANK(education[[#This Row],[total_pwd]]),SUM(education[[#This Row],[total_pwd_men]],education[[#This Row],[total_pwd_women]]),education[[#This Row],[total_pwd]])</f>
        <v>0</v>
      </c>
      <c r="AG622" s="1">
        <f>IF(ISBLANK(education[[#This Row],[total_adults]]),SUM(education[[#This Row],[total_men]],education[[#This Row],[total_women]]),education[[#This Row],[total_adults]])</f>
        <v>0</v>
      </c>
      <c r="AH622" s="1">
        <f>IF(ISBLANK(education[[#This Row],[total_beneficiaries_reached]]),SUM(education[[#This Row],[calc_children]],education[[#This Row],[calc_adults]]),education[[#This Row],[total_beneficiaries_reached]])</f>
        <v>0</v>
      </c>
      <c r="AI622" s="49" t="str">
        <f ca="1">IF(B622="","",OFFSET(table_admin1[[#Headers],[ADM1_PT]],MATCH(B622,admin1,0),1))</f>
        <v/>
      </c>
      <c r="AJ622" s="49" t="str">
        <f t="shared" ca="1" si="20"/>
        <v/>
      </c>
      <c r="AK622" s="49" t="str">
        <f t="shared" ca="1" si="21"/>
        <v/>
      </c>
    </row>
    <row r="623" spans="29:37" x14ac:dyDescent="0.2">
      <c r="AC623" s="1">
        <f>IF(ISBLANK(education[[#This Row],[total_boys]]),SUM(education[[#This Row],[boys_0-5_reached]],education[[#This Row],[boys_6-12_reached]],education[[#This Row],[boys_13-18_reached]]),education[[#This Row],[total_boys]])</f>
        <v>0</v>
      </c>
      <c r="AD623" s="1">
        <f>IF(ISBLANK(education[[#This Row],[total_girls]]),SUM(education[[#This Row],[girls_0-5_reached]],education[[#This Row],[girls_6-12_reached]],education[[#This Row],[girls_13-18_reached]]),education[[#This Row],[total_girls]])</f>
        <v>0</v>
      </c>
      <c r="AE623" s="1">
        <f>IF(ISBLANK(education[[#This Row],[total_children]]),SUM(education[[#This Row],[calc_boys]],education[[#This Row],[calc_girls]]),education[[#This Row],[total_children]])</f>
        <v>0</v>
      </c>
      <c r="AF623" s="1">
        <f>IF(ISBLANK(education[[#This Row],[total_pwd]]),SUM(education[[#This Row],[total_pwd_men]],education[[#This Row],[total_pwd_women]]),education[[#This Row],[total_pwd]])</f>
        <v>0</v>
      </c>
      <c r="AG623" s="1">
        <f>IF(ISBLANK(education[[#This Row],[total_adults]]),SUM(education[[#This Row],[total_men]],education[[#This Row],[total_women]]),education[[#This Row],[total_adults]])</f>
        <v>0</v>
      </c>
      <c r="AH623" s="1">
        <f>IF(ISBLANK(education[[#This Row],[total_beneficiaries_reached]]),SUM(education[[#This Row],[calc_children]],education[[#This Row],[calc_adults]]),education[[#This Row],[total_beneficiaries_reached]])</f>
        <v>0</v>
      </c>
      <c r="AI623" s="49" t="str">
        <f ca="1">IF(B623="","",OFFSET(table_admin1[[#Headers],[ADM1_PT]],MATCH(B623,admin1,0),1))</f>
        <v/>
      </c>
      <c r="AJ623" s="49" t="str">
        <f t="shared" ca="1" si="20"/>
        <v/>
      </c>
      <c r="AK623" s="49" t="str">
        <f t="shared" ca="1" si="21"/>
        <v/>
      </c>
    </row>
    <row r="624" spans="29:37" x14ac:dyDescent="0.2">
      <c r="AC624" s="1">
        <f>IF(ISBLANK(education[[#This Row],[total_boys]]),SUM(education[[#This Row],[boys_0-5_reached]],education[[#This Row],[boys_6-12_reached]],education[[#This Row],[boys_13-18_reached]]),education[[#This Row],[total_boys]])</f>
        <v>0</v>
      </c>
      <c r="AD624" s="1">
        <f>IF(ISBLANK(education[[#This Row],[total_girls]]),SUM(education[[#This Row],[girls_0-5_reached]],education[[#This Row],[girls_6-12_reached]],education[[#This Row],[girls_13-18_reached]]),education[[#This Row],[total_girls]])</f>
        <v>0</v>
      </c>
      <c r="AE624" s="1">
        <f>IF(ISBLANK(education[[#This Row],[total_children]]),SUM(education[[#This Row],[calc_boys]],education[[#This Row],[calc_girls]]),education[[#This Row],[total_children]])</f>
        <v>0</v>
      </c>
      <c r="AF624" s="1">
        <f>IF(ISBLANK(education[[#This Row],[total_pwd]]),SUM(education[[#This Row],[total_pwd_men]],education[[#This Row],[total_pwd_women]]),education[[#This Row],[total_pwd]])</f>
        <v>0</v>
      </c>
      <c r="AG624" s="1">
        <f>IF(ISBLANK(education[[#This Row],[total_adults]]),SUM(education[[#This Row],[total_men]],education[[#This Row],[total_women]]),education[[#This Row],[total_adults]])</f>
        <v>0</v>
      </c>
      <c r="AH624" s="1">
        <f>IF(ISBLANK(education[[#This Row],[total_beneficiaries_reached]]),SUM(education[[#This Row],[calc_children]],education[[#This Row],[calc_adults]]),education[[#This Row],[total_beneficiaries_reached]])</f>
        <v>0</v>
      </c>
      <c r="AI624" s="49" t="str">
        <f ca="1">IF(B624="","",OFFSET(table_admin1[[#Headers],[ADM1_PT]],MATCH(B624,admin1,0),1))</f>
        <v/>
      </c>
      <c r="AJ624" s="49" t="str">
        <f t="shared" ca="1" si="20"/>
        <v/>
      </c>
      <c r="AK624" s="49" t="str">
        <f t="shared" ca="1" si="21"/>
        <v/>
      </c>
    </row>
    <row r="625" spans="29:37" x14ac:dyDescent="0.2">
      <c r="AC625" s="1">
        <f>IF(ISBLANK(education[[#This Row],[total_boys]]),SUM(education[[#This Row],[boys_0-5_reached]],education[[#This Row],[boys_6-12_reached]],education[[#This Row],[boys_13-18_reached]]),education[[#This Row],[total_boys]])</f>
        <v>0</v>
      </c>
      <c r="AD625" s="1">
        <f>IF(ISBLANK(education[[#This Row],[total_girls]]),SUM(education[[#This Row],[girls_0-5_reached]],education[[#This Row],[girls_6-12_reached]],education[[#This Row],[girls_13-18_reached]]),education[[#This Row],[total_girls]])</f>
        <v>0</v>
      </c>
      <c r="AE625" s="1">
        <f>IF(ISBLANK(education[[#This Row],[total_children]]),SUM(education[[#This Row],[calc_boys]],education[[#This Row],[calc_girls]]),education[[#This Row],[total_children]])</f>
        <v>0</v>
      </c>
      <c r="AF625" s="1">
        <f>IF(ISBLANK(education[[#This Row],[total_pwd]]),SUM(education[[#This Row],[total_pwd_men]],education[[#This Row],[total_pwd_women]]),education[[#This Row],[total_pwd]])</f>
        <v>0</v>
      </c>
      <c r="AG625" s="1">
        <f>IF(ISBLANK(education[[#This Row],[total_adults]]),SUM(education[[#This Row],[total_men]],education[[#This Row],[total_women]]),education[[#This Row],[total_adults]])</f>
        <v>0</v>
      </c>
      <c r="AH625" s="1">
        <f>IF(ISBLANK(education[[#This Row],[total_beneficiaries_reached]]),SUM(education[[#This Row],[calc_children]],education[[#This Row],[calc_adults]]),education[[#This Row],[total_beneficiaries_reached]])</f>
        <v>0</v>
      </c>
      <c r="AI625" s="49" t="str">
        <f ca="1">IF(B625="","",OFFSET(table_admin1[[#Headers],[ADM1_PT]],MATCH(B625,admin1,0),1))</f>
        <v/>
      </c>
      <c r="AJ625" s="49" t="str">
        <f t="shared" ca="1" si="20"/>
        <v/>
      </c>
      <c r="AK625" s="49" t="str">
        <f t="shared" ca="1" si="21"/>
        <v/>
      </c>
    </row>
    <row r="626" spans="29:37" x14ac:dyDescent="0.2">
      <c r="AC626" s="1">
        <f>IF(ISBLANK(education[[#This Row],[total_boys]]),SUM(education[[#This Row],[boys_0-5_reached]],education[[#This Row],[boys_6-12_reached]],education[[#This Row],[boys_13-18_reached]]),education[[#This Row],[total_boys]])</f>
        <v>0</v>
      </c>
      <c r="AD626" s="1">
        <f>IF(ISBLANK(education[[#This Row],[total_girls]]),SUM(education[[#This Row],[girls_0-5_reached]],education[[#This Row],[girls_6-12_reached]],education[[#This Row],[girls_13-18_reached]]),education[[#This Row],[total_girls]])</f>
        <v>0</v>
      </c>
      <c r="AE626" s="1">
        <f>IF(ISBLANK(education[[#This Row],[total_children]]),SUM(education[[#This Row],[calc_boys]],education[[#This Row],[calc_girls]]),education[[#This Row],[total_children]])</f>
        <v>0</v>
      </c>
      <c r="AF626" s="1">
        <f>IF(ISBLANK(education[[#This Row],[total_pwd]]),SUM(education[[#This Row],[total_pwd_men]],education[[#This Row],[total_pwd_women]]),education[[#This Row],[total_pwd]])</f>
        <v>0</v>
      </c>
      <c r="AG626" s="1">
        <f>IF(ISBLANK(education[[#This Row],[total_adults]]),SUM(education[[#This Row],[total_men]],education[[#This Row],[total_women]]),education[[#This Row],[total_adults]])</f>
        <v>0</v>
      </c>
      <c r="AH626" s="1">
        <f>IF(ISBLANK(education[[#This Row],[total_beneficiaries_reached]]),SUM(education[[#This Row],[calc_children]],education[[#This Row],[calc_adults]]),education[[#This Row],[total_beneficiaries_reached]])</f>
        <v>0</v>
      </c>
      <c r="AI626" s="49" t="str">
        <f ca="1">IF(B626="","",OFFSET(table_admin1[[#Headers],[ADM1_PT]],MATCH(B626,admin1,0),1))</f>
        <v/>
      </c>
      <c r="AJ626" s="49" t="str">
        <f t="shared" ca="1" si="20"/>
        <v/>
      </c>
      <c r="AK626" s="49" t="str">
        <f t="shared" ca="1" si="21"/>
        <v/>
      </c>
    </row>
    <row r="627" spans="29:37" x14ac:dyDescent="0.2">
      <c r="AC627" s="1">
        <f>IF(ISBLANK(education[[#This Row],[total_boys]]),SUM(education[[#This Row],[boys_0-5_reached]],education[[#This Row],[boys_6-12_reached]],education[[#This Row],[boys_13-18_reached]]),education[[#This Row],[total_boys]])</f>
        <v>0</v>
      </c>
      <c r="AD627" s="1">
        <f>IF(ISBLANK(education[[#This Row],[total_girls]]),SUM(education[[#This Row],[girls_0-5_reached]],education[[#This Row],[girls_6-12_reached]],education[[#This Row],[girls_13-18_reached]]),education[[#This Row],[total_girls]])</f>
        <v>0</v>
      </c>
      <c r="AE627" s="1">
        <f>IF(ISBLANK(education[[#This Row],[total_children]]),SUM(education[[#This Row],[calc_boys]],education[[#This Row],[calc_girls]]),education[[#This Row],[total_children]])</f>
        <v>0</v>
      </c>
      <c r="AF627" s="1">
        <f>IF(ISBLANK(education[[#This Row],[total_pwd]]),SUM(education[[#This Row],[total_pwd_men]],education[[#This Row],[total_pwd_women]]),education[[#This Row],[total_pwd]])</f>
        <v>0</v>
      </c>
      <c r="AG627" s="1">
        <f>IF(ISBLANK(education[[#This Row],[total_adults]]),SUM(education[[#This Row],[total_men]],education[[#This Row],[total_women]]),education[[#This Row],[total_adults]])</f>
        <v>0</v>
      </c>
      <c r="AH627" s="1">
        <f>IF(ISBLANK(education[[#This Row],[total_beneficiaries_reached]]),SUM(education[[#This Row],[calc_children]],education[[#This Row],[calc_adults]]),education[[#This Row],[total_beneficiaries_reached]])</f>
        <v>0</v>
      </c>
      <c r="AI627" s="49" t="str">
        <f ca="1">IF(B627="","",OFFSET(table_admin1[[#Headers],[ADM1_PT]],MATCH(B627,admin1,0),1))</f>
        <v/>
      </c>
      <c r="AJ627" s="49" t="str">
        <f t="shared" ca="1" si="20"/>
        <v/>
      </c>
      <c r="AK627" s="49" t="str">
        <f t="shared" ca="1" si="21"/>
        <v/>
      </c>
    </row>
    <row r="628" spans="29:37" x14ac:dyDescent="0.2">
      <c r="AC628" s="1">
        <f>IF(ISBLANK(education[[#This Row],[total_boys]]),SUM(education[[#This Row],[boys_0-5_reached]],education[[#This Row],[boys_6-12_reached]],education[[#This Row],[boys_13-18_reached]]),education[[#This Row],[total_boys]])</f>
        <v>0</v>
      </c>
      <c r="AD628" s="1">
        <f>IF(ISBLANK(education[[#This Row],[total_girls]]),SUM(education[[#This Row],[girls_0-5_reached]],education[[#This Row],[girls_6-12_reached]],education[[#This Row],[girls_13-18_reached]]),education[[#This Row],[total_girls]])</f>
        <v>0</v>
      </c>
      <c r="AE628" s="1">
        <f>IF(ISBLANK(education[[#This Row],[total_children]]),SUM(education[[#This Row],[calc_boys]],education[[#This Row],[calc_girls]]),education[[#This Row],[total_children]])</f>
        <v>0</v>
      </c>
      <c r="AF628" s="1">
        <f>IF(ISBLANK(education[[#This Row],[total_pwd]]),SUM(education[[#This Row],[total_pwd_men]],education[[#This Row],[total_pwd_women]]),education[[#This Row],[total_pwd]])</f>
        <v>0</v>
      </c>
      <c r="AG628" s="1">
        <f>IF(ISBLANK(education[[#This Row],[total_adults]]),SUM(education[[#This Row],[total_men]],education[[#This Row],[total_women]]),education[[#This Row],[total_adults]])</f>
        <v>0</v>
      </c>
      <c r="AH628" s="1">
        <f>IF(ISBLANK(education[[#This Row],[total_beneficiaries_reached]]),SUM(education[[#This Row],[calc_children]],education[[#This Row],[calc_adults]]),education[[#This Row],[total_beneficiaries_reached]])</f>
        <v>0</v>
      </c>
      <c r="AI628" s="49" t="str">
        <f ca="1">IF(B628="","",OFFSET(table_admin1[[#Headers],[ADM1_PT]],MATCH(B628,admin1,0),1))</f>
        <v/>
      </c>
      <c r="AJ628" s="49" t="str">
        <f t="shared" ca="1" si="20"/>
        <v/>
      </c>
      <c r="AK628" s="49" t="str">
        <f t="shared" ca="1" si="21"/>
        <v/>
      </c>
    </row>
    <row r="629" spans="29:37" x14ac:dyDescent="0.2">
      <c r="AC629" s="1">
        <f>IF(ISBLANK(education[[#This Row],[total_boys]]),SUM(education[[#This Row],[boys_0-5_reached]],education[[#This Row],[boys_6-12_reached]],education[[#This Row],[boys_13-18_reached]]),education[[#This Row],[total_boys]])</f>
        <v>0</v>
      </c>
      <c r="AD629" s="1">
        <f>IF(ISBLANK(education[[#This Row],[total_girls]]),SUM(education[[#This Row],[girls_0-5_reached]],education[[#This Row],[girls_6-12_reached]],education[[#This Row],[girls_13-18_reached]]),education[[#This Row],[total_girls]])</f>
        <v>0</v>
      </c>
      <c r="AE629" s="1">
        <f>IF(ISBLANK(education[[#This Row],[total_children]]),SUM(education[[#This Row],[calc_boys]],education[[#This Row],[calc_girls]]),education[[#This Row],[total_children]])</f>
        <v>0</v>
      </c>
      <c r="AF629" s="1">
        <f>IF(ISBLANK(education[[#This Row],[total_pwd]]),SUM(education[[#This Row],[total_pwd_men]],education[[#This Row],[total_pwd_women]]),education[[#This Row],[total_pwd]])</f>
        <v>0</v>
      </c>
      <c r="AG629" s="1">
        <f>IF(ISBLANK(education[[#This Row],[total_adults]]),SUM(education[[#This Row],[total_men]],education[[#This Row],[total_women]]),education[[#This Row],[total_adults]])</f>
        <v>0</v>
      </c>
      <c r="AH629" s="1">
        <f>IF(ISBLANK(education[[#This Row],[total_beneficiaries_reached]]),SUM(education[[#This Row],[calc_children]],education[[#This Row],[calc_adults]]),education[[#This Row],[total_beneficiaries_reached]])</f>
        <v>0</v>
      </c>
      <c r="AI629" s="49" t="str">
        <f ca="1">IF(B629="","",OFFSET(table_admin1[[#Headers],[ADM1_PT]],MATCH(B629,admin1,0),1))</f>
        <v/>
      </c>
      <c r="AJ629" s="49" t="str">
        <f t="shared" ca="1" si="20"/>
        <v/>
      </c>
      <c r="AK629" s="49" t="str">
        <f t="shared" ca="1" si="21"/>
        <v/>
      </c>
    </row>
    <row r="630" spans="29:37" x14ac:dyDescent="0.2">
      <c r="AC630" s="1">
        <f>IF(ISBLANK(education[[#This Row],[total_boys]]),SUM(education[[#This Row],[boys_0-5_reached]],education[[#This Row],[boys_6-12_reached]],education[[#This Row],[boys_13-18_reached]]),education[[#This Row],[total_boys]])</f>
        <v>0</v>
      </c>
      <c r="AD630" s="1">
        <f>IF(ISBLANK(education[[#This Row],[total_girls]]),SUM(education[[#This Row],[girls_0-5_reached]],education[[#This Row],[girls_6-12_reached]],education[[#This Row],[girls_13-18_reached]]),education[[#This Row],[total_girls]])</f>
        <v>0</v>
      </c>
      <c r="AE630" s="1">
        <f>IF(ISBLANK(education[[#This Row],[total_children]]),SUM(education[[#This Row],[calc_boys]],education[[#This Row],[calc_girls]]),education[[#This Row],[total_children]])</f>
        <v>0</v>
      </c>
      <c r="AF630" s="1">
        <f>IF(ISBLANK(education[[#This Row],[total_pwd]]),SUM(education[[#This Row],[total_pwd_men]],education[[#This Row],[total_pwd_women]]),education[[#This Row],[total_pwd]])</f>
        <v>0</v>
      </c>
      <c r="AG630" s="1">
        <f>IF(ISBLANK(education[[#This Row],[total_adults]]),SUM(education[[#This Row],[total_men]],education[[#This Row],[total_women]]),education[[#This Row],[total_adults]])</f>
        <v>0</v>
      </c>
      <c r="AH630" s="1">
        <f>IF(ISBLANK(education[[#This Row],[total_beneficiaries_reached]]),SUM(education[[#This Row],[calc_children]],education[[#This Row],[calc_adults]]),education[[#This Row],[total_beneficiaries_reached]])</f>
        <v>0</v>
      </c>
      <c r="AI630" s="49" t="str">
        <f ca="1">IF(B630="","",OFFSET(table_admin1[[#Headers],[ADM1_PT]],MATCH(B630,admin1,0),1))</f>
        <v/>
      </c>
      <c r="AJ630" s="49" t="str">
        <f t="shared" ca="1" si="20"/>
        <v/>
      </c>
      <c r="AK630" s="49" t="str">
        <f t="shared" ca="1" si="21"/>
        <v/>
      </c>
    </row>
    <row r="631" spans="29:37" x14ac:dyDescent="0.2">
      <c r="AC631" s="1">
        <f>IF(ISBLANK(education[[#This Row],[total_boys]]),SUM(education[[#This Row],[boys_0-5_reached]],education[[#This Row],[boys_6-12_reached]],education[[#This Row],[boys_13-18_reached]]),education[[#This Row],[total_boys]])</f>
        <v>0</v>
      </c>
      <c r="AD631" s="1">
        <f>IF(ISBLANK(education[[#This Row],[total_girls]]),SUM(education[[#This Row],[girls_0-5_reached]],education[[#This Row],[girls_6-12_reached]],education[[#This Row],[girls_13-18_reached]]),education[[#This Row],[total_girls]])</f>
        <v>0</v>
      </c>
      <c r="AE631" s="1">
        <f>IF(ISBLANK(education[[#This Row],[total_children]]),SUM(education[[#This Row],[calc_boys]],education[[#This Row],[calc_girls]]),education[[#This Row],[total_children]])</f>
        <v>0</v>
      </c>
      <c r="AF631" s="1">
        <f>IF(ISBLANK(education[[#This Row],[total_pwd]]),SUM(education[[#This Row],[total_pwd_men]],education[[#This Row],[total_pwd_women]]),education[[#This Row],[total_pwd]])</f>
        <v>0</v>
      </c>
      <c r="AG631" s="1">
        <f>IF(ISBLANK(education[[#This Row],[total_adults]]),SUM(education[[#This Row],[total_men]],education[[#This Row],[total_women]]),education[[#This Row],[total_adults]])</f>
        <v>0</v>
      </c>
      <c r="AH631" s="1">
        <f>IF(ISBLANK(education[[#This Row],[total_beneficiaries_reached]]),SUM(education[[#This Row],[calc_children]],education[[#This Row],[calc_adults]]),education[[#This Row],[total_beneficiaries_reached]])</f>
        <v>0</v>
      </c>
      <c r="AI631" s="49" t="str">
        <f ca="1">IF(B631="","",OFFSET(table_admin1[[#Headers],[ADM1_PT]],MATCH(B631,admin1,0),1))</f>
        <v/>
      </c>
      <c r="AJ631" s="49" t="str">
        <f t="shared" ca="1" si="20"/>
        <v/>
      </c>
      <c r="AK631" s="49" t="str">
        <f t="shared" ca="1" si="21"/>
        <v/>
      </c>
    </row>
    <row r="632" spans="29:37" x14ac:dyDescent="0.2">
      <c r="AC632" s="1">
        <f>IF(ISBLANK(education[[#This Row],[total_boys]]),SUM(education[[#This Row],[boys_0-5_reached]],education[[#This Row],[boys_6-12_reached]],education[[#This Row],[boys_13-18_reached]]),education[[#This Row],[total_boys]])</f>
        <v>0</v>
      </c>
      <c r="AD632" s="1">
        <f>IF(ISBLANK(education[[#This Row],[total_girls]]),SUM(education[[#This Row],[girls_0-5_reached]],education[[#This Row],[girls_6-12_reached]],education[[#This Row],[girls_13-18_reached]]),education[[#This Row],[total_girls]])</f>
        <v>0</v>
      </c>
      <c r="AE632" s="1">
        <f>IF(ISBLANK(education[[#This Row],[total_children]]),SUM(education[[#This Row],[calc_boys]],education[[#This Row],[calc_girls]]),education[[#This Row],[total_children]])</f>
        <v>0</v>
      </c>
      <c r="AF632" s="1">
        <f>IF(ISBLANK(education[[#This Row],[total_pwd]]),SUM(education[[#This Row],[total_pwd_men]],education[[#This Row],[total_pwd_women]]),education[[#This Row],[total_pwd]])</f>
        <v>0</v>
      </c>
      <c r="AG632" s="1">
        <f>IF(ISBLANK(education[[#This Row],[total_adults]]),SUM(education[[#This Row],[total_men]],education[[#This Row],[total_women]]),education[[#This Row],[total_adults]])</f>
        <v>0</v>
      </c>
      <c r="AH632" s="1">
        <f>IF(ISBLANK(education[[#This Row],[total_beneficiaries_reached]]),SUM(education[[#This Row],[calc_children]],education[[#This Row],[calc_adults]]),education[[#This Row],[total_beneficiaries_reached]])</f>
        <v>0</v>
      </c>
      <c r="AI632" s="49" t="str">
        <f ca="1">IF(B632="","",OFFSET(table_admin1[[#Headers],[ADM1_PT]],MATCH(B632,admin1,0),1))</f>
        <v/>
      </c>
      <c r="AJ632" s="49" t="str">
        <f t="shared" ca="1" si="20"/>
        <v/>
      </c>
      <c r="AK632" s="49" t="str">
        <f t="shared" ca="1" si="21"/>
        <v/>
      </c>
    </row>
    <row r="633" spans="29:37" x14ac:dyDescent="0.2">
      <c r="AC633" s="1">
        <f>IF(ISBLANK(education[[#This Row],[total_boys]]),SUM(education[[#This Row],[boys_0-5_reached]],education[[#This Row],[boys_6-12_reached]],education[[#This Row],[boys_13-18_reached]]),education[[#This Row],[total_boys]])</f>
        <v>0</v>
      </c>
      <c r="AD633" s="1">
        <f>IF(ISBLANK(education[[#This Row],[total_girls]]),SUM(education[[#This Row],[girls_0-5_reached]],education[[#This Row],[girls_6-12_reached]],education[[#This Row],[girls_13-18_reached]]),education[[#This Row],[total_girls]])</f>
        <v>0</v>
      </c>
      <c r="AE633" s="1">
        <f>IF(ISBLANK(education[[#This Row],[total_children]]),SUM(education[[#This Row],[calc_boys]],education[[#This Row],[calc_girls]]),education[[#This Row],[total_children]])</f>
        <v>0</v>
      </c>
      <c r="AF633" s="1">
        <f>IF(ISBLANK(education[[#This Row],[total_pwd]]),SUM(education[[#This Row],[total_pwd_men]],education[[#This Row],[total_pwd_women]]),education[[#This Row],[total_pwd]])</f>
        <v>0</v>
      </c>
      <c r="AG633" s="1">
        <f>IF(ISBLANK(education[[#This Row],[total_adults]]),SUM(education[[#This Row],[total_men]],education[[#This Row],[total_women]]),education[[#This Row],[total_adults]])</f>
        <v>0</v>
      </c>
      <c r="AH633" s="1">
        <f>IF(ISBLANK(education[[#This Row],[total_beneficiaries_reached]]),SUM(education[[#This Row],[calc_children]],education[[#This Row],[calc_adults]]),education[[#This Row],[total_beneficiaries_reached]])</f>
        <v>0</v>
      </c>
      <c r="AI633" s="49" t="str">
        <f ca="1">IF(B633="","",OFFSET(table_admin1[[#Headers],[ADM1_PT]],MATCH(B633,admin1,0),1))</f>
        <v/>
      </c>
      <c r="AJ633" s="49" t="str">
        <f t="shared" ca="1" si="20"/>
        <v/>
      </c>
      <c r="AK633" s="49" t="str">
        <f t="shared" ca="1" si="21"/>
        <v/>
      </c>
    </row>
    <row r="634" spans="29:37" x14ac:dyDescent="0.2">
      <c r="AC634" s="1">
        <f>IF(ISBLANK(education[[#This Row],[total_boys]]),SUM(education[[#This Row],[boys_0-5_reached]],education[[#This Row],[boys_6-12_reached]],education[[#This Row],[boys_13-18_reached]]),education[[#This Row],[total_boys]])</f>
        <v>0</v>
      </c>
      <c r="AD634" s="1">
        <f>IF(ISBLANK(education[[#This Row],[total_girls]]),SUM(education[[#This Row],[girls_0-5_reached]],education[[#This Row],[girls_6-12_reached]],education[[#This Row],[girls_13-18_reached]]),education[[#This Row],[total_girls]])</f>
        <v>0</v>
      </c>
      <c r="AE634" s="1">
        <f>IF(ISBLANK(education[[#This Row],[total_children]]),SUM(education[[#This Row],[calc_boys]],education[[#This Row],[calc_girls]]),education[[#This Row],[total_children]])</f>
        <v>0</v>
      </c>
      <c r="AF634" s="1">
        <f>IF(ISBLANK(education[[#This Row],[total_pwd]]),SUM(education[[#This Row],[total_pwd_men]],education[[#This Row],[total_pwd_women]]),education[[#This Row],[total_pwd]])</f>
        <v>0</v>
      </c>
      <c r="AG634" s="1">
        <f>IF(ISBLANK(education[[#This Row],[total_adults]]),SUM(education[[#This Row],[total_men]],education[[#This Row],[total_women]]),education[[#This Row],[total_adults]])</f>
        <v>0</v>
      </c>
      <c r="AH634" s="1">
        <f>IF(ISBLANK(education[[#This Row],[total_beneficiaries_reached]]),SUM(education[[#This Row],[calc_children]],education[[#This Row],[calc_adults]]),education[[#This Row],[total_beneficiaries_reached]])</f>
        <v>0</v>
      </c>
      <c r="AI634" s="49" t="str">
        <f ca="1">IF(B634="","",OFFSET(table_admin1[[#Headers],[ADM1_PT]],MATCH(B634,admin1,0),1))</f>
        <v/>
      </c>
      <c r="AJ634" s="49" t="str">
        <f t="shared" ca="1" si="20"/>
        <v/>
      </c>
      <c r="AK634" s="49" t="str">
        <f t="shared" ca="1" si="21"/>
        <v/>
      </c>
    </row>
    <row r="635" spans="29:37" x14ac:dyDescent="0.2">
      <c r="AC635" s="1">
        <f>IF(ISBLANK(education[[#This Row],[total_boys]]),SUM(education[[#This Row],[boys_0-5_reached]],education[[#This Row],[boys_6-12_reached]],education[[#This Row],[boys_13-18_reached]]),education[[#This Row],[total_boys]])</f>
        <v>0</v>
      </c>
      <c r="AD635" s="1">
        <f>IF(ISBLANK(education[[#This Row],[total_girls]]),SUM(education[[#This Row],[girls_0-5_reached]],education[[#This Row],[girls_6-12_reached]],education[[#This Row],[girls_13-18_reached]]),education[[#This Row],[total_girls]])</f>
        <v>0</v>
      </c>
      <c r="AE635" s="1">
        <f>IF(ISBLANK(education[[#This Row],[total_children]]),SUM(education[[#This Row],[calc_boys]],education[[#This Row],[calc_girls]]),education[[#This Row],[total_children]])</f>
        <v>0</v>
      </c>
      <c r="AF635" s="1">
        <f>IF(ISBLANK(education[[#This Row],[total_pwd]]),SUM(education[[#This Row],[total_pwd_men]],education[[#This Row],[total_pwd_women]]),education[[#This Row],[total_pwd]])</f>
        <v>0</v>
      </c>
      <c r="AG635" s="1">
        <f>IF(ISBLANK(education[[#This Row],[total_adults]]),SUM(education[[#This Row],[total_men]],education[[#This Row],[total_women]]),education[[#This Row],[total_adults]])</f>
        <v>0</v>
      </c>
      <c r="AH635" s="1">
        <f>IF(ISBLANK(education[[#This Row],[total_beneficiaries_reached]]),SUM(education[[#This Row],[calc_children]],education[[#This Row],[calc_adults]]),education[[#This Row],[total_beneficiaries_reached]])</f>
        <v>0</v>
      </c>
      <c r="AI635" s="49" t="str">
        <f ca="1">IF(B635="","",OFFSET(table_admin1[[#Headers],[ADM1_PT]],MATCH(B635,admin1,0),1))</f>
        <v/>
      </c>
      <c r="AJ635" s="49" t="str">
        <f t="shared" ca="1" si="20"/>
        <v/>
      </c>
      <c r="AK635" s="49" t="str">
        <f t="shared" ca="1" si="21"/>
        <v/>
      </c>
    </row>
    <row r="636" spans="29:37" x14ac:dyDescent="0.2">
      <c r="AC636" s="1">
        <f>IF(ISBLANK(education[[#This Row],[total_boys]]),SUM(education[[#This Row],[boys_0-5_reached]],education[[#This Row],[boys_6-12_reached]],education[[#This Row],[boys_13-18_reached]]),education[[#This Row],[total_boys]])</f>
        <v>0</v>
      </c>
      <c r="AD636" s="1">
        <f>IF(ISBLANK(education[[#This Row],[total_girls]]),SUM(education[[#This Row],[girls_0-5_reached]],education[[#This Row],[girls_6-12_reached]],education[[#This Row],[girls_13-18_reached]]),education[[#This Row],[total_girls]])</f>
        <v>0</v>
      </c>
      <c r="AE636" s="1">
        <f>IF(ISBLANK(education[[#This Row],[total_children]]),SUM(education[[#This Row],[calc_boys]],education[[#This Row],[calc_girls]]),education[[#This Row],[total_children]])</f>
        <v>0</v>
      </c>
      <c r="AF636" s="1">
        <f>IF(ISBLANK(education[[#This Row],[total_pwd]]),SUM(education[[#This Row],[total_pwd_men]],education[[#This Row],[total_pwd_women]]),education[[#This Row],[total_pwd]])</f>
        <v>0</v>
      </c>
      <c r="AG636" s="1">
        <f>IF(ISBLANK(education[[#This Row],[total_adults]]),SUM(education[[#This Row],[total_men]],education[[#This Row],[total_women]]),education[[#This Row],[total_adults]])</f>
        <v>0</v>
      </c>
      <c r="AH636" s="1">
        <f>IF(ISBLANK(education[[#This Row],[total_beneficiaries_reached]]),SUM(education[[#This Row],[calc_children]],education[[#This Row],[calc_adults]]),education[[#This Row],[total_beneficiaries_reached]])</f>
        <v>0</v>
      </c>
      <c r="AI636" s="49" t="str">
        <f ca="1">IF(B636="","",OFFSET(table_admin1[[#Headers],[ADM1_PT]],MATCH(B636,admin1,0),1))</f>
        <v/>
      </c>
      <c r="AJ636" s="49" t="str">
        <f t="shared" ca="1" si="20"/>
        <v/>
      </c>
      <c r="AK636" s="49" t="str">
        <f t="shared" ca="1" si="21"/>
        <v/>
      </c>
    </row>
    <row r="637" spans="29:37" x14ac:dyDescent="0.2">
      <c r="AC637" s="1">
        <f>IF(ISBLANK(education[[#This Row],[total_boys]]),SUM(education[[#This Row],[boys_0-5_reached]],education[[#This Row],[boys_6-12_reached]],education[[#This Row],[boys_13-18_reached]]),education[[#This Row],[total_boys]])</f>
        <v>0</v>
      </c>
      <c r="AD637" s="1">
        <f>IF(ISBLANK(education[[#This Row],[total_girls]]),SUM(education[[#This Row],[girls_0-5_reached]],education[[#This Row],[girls_6-12_reached]],education[[#This Row],[girls_13-18_reached]]),education[[#This Row],[total_girls]])</f>
        <v>0</v>
      </c>
      <c r="AE637" s="1">
        <f>IF(ISBLANK(education[[#This Row],[total_children]]),SUM(education[[#This Row],[calc_boys]],education[[#This Row],[calc_girls]]),education[[#This Row],[total_children]])</f>
        <v>0</v>
      </c>
      <c r="AF637" s="1">
        <f>IF(ISBLANK(education[[#This Row],[total_pwd]]),SUM(education[[#This Row],[total_pwd_men]],education[[#This Row],[total_pwd_women]]),education[[#This Row],[total_pwd]])</f>
        <v>0</v>
      </c>
      <c r="AG637" s="1">
        <f>IF(ISBLANK(education[[#This Row],[total_adults]]),SUM(education[[#This Row],[total_men]],education[[#This Row],[total_women]]),education[[#This Row],[total_adults]])</f>
        <v>0</v>
      </c>
      <c r="AH637" s="1">
        <f>IF(ISBLANK(education[[#This Row],[total_beneficiaries_reached]]),SUM(education[[#This Row],[calc_children]],education[[#This Row],[calc_adults]]),education[[#This Row],[total_beneficiaries_reached]])</f>
        <v>0</v>
      </c>
      <c r="AI637" s="49" t="str">
        <f ca="1">IF(B637="","",OFFSET(table_admin1[[#Headers],[ADM1_PT]],MATCH(B637,admin1,0),1))</f>
        <v/>
      </c>
      <c r="AJ637" s="49" t="str">
        <f t="shared" ca="1" si="20"/>
        <v/>
      </c>
      <c r="AK637" s="49" t="str">
        <f t="shared" ca="1" si="21"/>
        <v/>
      </c>
    </row>
    <row r="638" spans="29:37" x14ac:dyDescent="0.2">
      <c r="AC638" s="1">
        <f>IF(ISBLANK(education[[#This Row],[total_boys]]),SUM(education[[#This Row],[boys_0-5_reached]],education[[#This Row],[boys_6-12_reached]],education[[#This Row],[boys_13-18_reached]]),education[[#This Row],[total_boys]])</f>
        <v>0</v>
      </c>
      <c r="AD638" s="1">
        <f>IF(ISBLANK(education[[#This Row],[total_girls]]),SUM(education[[#This Row],[girls_0-5_reached]],education[[#This Row],[girls_6-12_reached]],education[[#This Row],[girls_13-18_reached]]),education[[#This Row],[total_girls]])</f>
        <v>0</v>
      </c>
      <c r="AE638" s="1">
        <f>IF(ISBLANK(education[[#This Row],[total_children]]),SUM(education[[#This Row],[calc_boys]],education[[#This Row],[calc_girls]]),education[[#This Row],[total_children]])</f>
        <v>0</v>
      </c>
      <c r="AF638" s="1">
        <f>IF(ISBLANK(education[[#This Row],[total_pwd]]),SUM(education[[#This Row],[total_pwd_men]],education[[#This Row],[total_pwd_women]]),education[[#This Row],[total_pwd]])</f>
        <v>0</v>
      </c>
      <c r="AG638" s="1">
        <f>IF(ISBLANK(education[[#This Row],[total_adults]]),SUM(education[[#This Row],[total_men]],education[[#This Row],[total_women]]),education[[#This Row],[total_adults]])</f>
        <v>0</v>
      </c>
      <c r="AH638" s="1">
        <f>IF(ISBLANK(education[[#This Row],[total_beneficiaries_reached]]),SUM(education[[#This Row],[calc_children]],education[[#This Row],[calc_adults]]),education[[#This Row],[total_beneficiaries_reached]])</f>
        <v>0</v>
      </c>
      <c r="AI638" s="49" t="str">
        <f ca="1">IF(B638="","",OFFSET(table_admin1[[#Headers],[ADM1_PT]],MATCH(B638,admin1,0),1))</f>
        <v/>
      </c>
      <c r="AJ638" s="49" t="str">
        <f t="shared" ca="1" si="20"/>
        <v/>
      </c>
      <c r="AK638" s="49" t="str">
        <f t="shared" ca="1" si="21"/>
        <v/>
      </c>
    </row>
    <row r="639" spans="29:37" x14ac:dyDescent="0.2">
      <c r="AC639" s="1">
        <f>IF(ISBLANK(education[[#This Row],[total_boys]]),SUM(education[[#This Row],[boys_0-5_reached]],education[[#This Row],[boys_6-12_reached]],education[[#This Row],[boys_13-18_reached]]),education[[#This Row],[total_boys]])</f>
        <v>0</v>
      </c>
      <c r="AD639" s="1">
        <f>IF(ISBLANK(education[[#This Row],[total_girls]]),SUM(education[[#This Row],[girls_0-5_reached]],education[[#This Row],[girls_6-12_reached]],education[[#This Row],[girls_13-18_reached]]),education[[#This Row],[total_girls]])</f>
        <v>0</v>
      </c>
      <c r="AE639" s="1">
        <f>IF(ISBLANK(education[[#This Row],[total_children]]),SUM(education[[#This Row],[calc_boys]],education[[#This Row],[calc_girls]]),education[[#This Row],[total_children]])</f>
        <v>0</v>
      </c>
      <c r="AF639" s="1">
        <f>IF(ISBLANK(education[[#This Row],[total_pwd]]),SUM(education[[#This Row],[total_pwd_men]],education[[#This Row],[total_pwd_women]]),education[[#This Row],[total_pwd]])</f>
        <v>0</v>
      </c>
      <c r="AG639" s="1">
        <f>IF(ISBLANK(education[[#This Row],[total_adults]]),SUM(education[[#This Row],[total_men]],education[[#This Row],[total_women]]),education[[#This Row],[total_adults]])</f>
        <v>0</v>
      </c>
      <c r="AH639" s="1">
        <f>IF(ISBLANK(education[[#This Row],[total_beneficiaries_reached]]),SUM(education[[#This Row],[calc_children]],education[[#This Row],[calc_adults]]),education[[#This Row],[total_beneficiaries_reached]])</f>
        <v>0</v>
      </c>
      <c r="AI639" s="49" t="str">
        <f ca="1">IF(B639="","",OFFSET(table_admin1[[#Headers],[ADM1_PT]],MATCH(B639,admin1,0),1))</f>
        <v/>
      </c>
      <c r="AJ639" s="49" t="str">
        <f t="shared" ca="1" si="20"/>
        <v/>
      </c>
      <c r="AK639" s="49" t="str">
        <f t="shared" ca="1" si="21"/>
        <v/>
      </c>
    </row>
    <row r="640" spans="29:37" x14ac:dyDescent="0.2">
      <c r="AC640" s="1">
        <f>IF(ISBLANK(education[[#This Row],[total_boys]]),SUM(education[[#This Row],[boys_0-5_reached]],education[[#This Row],[boys_6-12_reached]],education[[#This Row],[boys_13-18_reached]]),education[[#This Row],[total_boys]])</f>
        <v>0</v>
      </c>
      <c r="AD640" s="1">
        <f>IF(ISBLANK(education[[#This Row],[total_girls]]),SUM(education[[#This Row],[girls_0-5_reached]],education[[#This Row],[girls_6-12_reached]],education[[#This Row],[girls_13-18_reached]]),education[[#This Row],[total_girls]])</f>
        <v>0</v>
      </c>
      <c r="AE640" s="1">
        <f>IF(ISBLANK(education[[#This Row],[total_children]]),SUM(education[[#This Row],[calc_boys]],education[[#This Row],[calc_girls]]),education[[#This Row],[total_children]])</f>
        <v>0</v>
      </c>
      <c r="AF640" s="1">
        <f>IF(ISBLANK(education[[#This Row],[total_pwd]]),SUM(education[[#This Row],[total_pwd_men]],education[[#This Row],[total_pwd_women]]),education[[#This Row],[total_pwd]])</f>
        <v>0</v>
      </c>
      <c r="AG640" s="1">
        <f>IF(ISBLANK(education[[#This Row],[total_adults]]),SUM(education[[#This Row],[total_men]],education[[#This Row],[total_women]]),education[[#This Row],[total_adults]])</f>
        <v>0</v>
      </c>
      <c r="AH640" s="1">
        <f>IF(ISBLANK(education[[#This Row],[total_beneficiaries_reached]]),SUM(education[[#This Row],[calc_children]],education[[#This Row],[calc_adults]]),education[[#This Row],[total_beneficiaries_reached]])</f>
        <v>0</v>
      </c>
      <c r="AI640" s="49" t="str">
        <f ca="1">IF(B640="","",OFFSET(table_admin1[[#Headers],[ADM1_PT]],MATCH(B640,admin1,0),1))</f>
        <v/>
      </c>
      <c r="AJ640" s="49" t="str">
        <f t="shared" ca="1" si="20"/>
        <v/>
      </c>
      <c r="AK640" s="49" t="str">
        <f t="shared" ca="1" si="21"/>
        <v/>
      </c>
    </row>
    <row r="641" spans="29:37" x14ac:dyDescent="0.2">
      <c r="AC641" s="1">
        <f>IF(ISBLANK(education[[#This Row],[total_boys]]),SUM(education[[#This Row],[boys_0-5_reached]],education[[#This Row],[boys_6-12_reached]],education[[#This Row],[boys_13-18_reached]]),education[[#This Row],[total_boys]])</f>
        <v>0</v>
      </c>
      <c r="AD641" s="1">
        <f>IF(ISBLANK(education[[#This Row],[total_girls]]),SUM(education[[#This Row],[girls_0-5_reached]],education[[#This Row],[girls_6-12_reached]],education[[#This Row],[girls_13-18_reached]]),education[[#This Row],[total_girls]])</f>
        <v>0</v>
      </c>
      <c r="AE641" s="1">
        <f>IF(ISBLANK(education[[#This Row],[total_children]]),SUM(education[[#This Row],[calc_boys]],education[[#This Row],[calc_girls]]),education[[#This Row],[total_children]])</f>
        <v>0</v>
      </c>
      <c r="AF641" s="1">
        <f>IF(ISBLANK(education[[#This Row],[total_pwd]]),SUM(education[[#This Row],[total_pwd_men]],education[[#This Row],[total_pwd_women]]),education[[#This Row],[total_pwd]])</f>
        <v>0</v>
      </c>
      <c r="AG641" s="1">
        <f>IF(ISBLANK(education[[#This Row],[total_adults]]),SUM(education[[#This Row],[total_men]],education[[#This Row],[total_women]]),education[[#This Row],[total_adults]])</f>
        <v>0</v>
      </c>
      <c r="AH641" s="1">
        <f>IF(ISBLANK(education[[#This Row],[total_beneficiaries_reached]]),SUM(education[[#This Row],[calc_children]],education[[#This Row],[calc_adults]]),education[[#This Row],[total_beneficiaries_reached]])</f>
        <v>0</v>
      </c>
      <c r="AI641" s="49" t="str">
        <f ca="1">IF(B641="","",OFFSET(table_admin1[[#Headers],[ADM1_PT]],MATCH(B641,admin1,0),1))</f>
        <v/>
      </c>
      <c r="AJ641" s="49" t="str">
        <f t="shared" ca="1" si="20"/>
        <v/>
      </c>
      <c r="AK641" s="49" t="str">
        <f t="shared" ca="1" si="21"/>
        <v/>
      </c>
    </row>
    <row r="642" spans="29:37" x14ac:dyDescent="0.2">
      <c r="AC642" s="1">
        <f>IF(ISBLANK(education[[#This Row],[total_boys]]),SUM(education[[#This Row],[boys_0-5_reached]],education[[#This Row],[boys_6-12_reached]],education[[#This Row],[boys_13-18_reached]]),education[[#This Row],[total_boys]])</f>
        <v>0</v>
      </c>
      <c r="AD642" s="1">
        <f>IF(ISBLANK(education[[#This Row],[total_girls]]),SUM(education[[#This Row],[girls_0-5_reached]],education[[#This Row],[girls_6-12_reached]],education[[#This Row],[girls_13-18_reached]]),education[[#This Row],[total_girls]])</f>
        <v>0</v>
      </c>
      <c r="AE642" s="1">
        <f>IF(ISBLANK(education[[#This Row],[total_children]]),SUM(education[[#This Row],[calc_boys]],education[[#This Row],[calc_girls]]),education[[#This Row],[total_children]])</f>
        <v>0</v>
      </c>
      <c r="AF642" s="1">
        <f>IF(ISBLANK(education[[#This Row],[total_pwd]]),SUM(education[[#This Row],[total_pwd_men]],education[[#This Row],[total_pwd_women]]),education[[#This Row],[total_pwd]])</f>
        <v>0</v>
      </c>
      <c r="AG642" s="1">
        <f>IF(ISBLANK(education[[#This Row],[total_adults]]),SUM(education[[#This Row],[total_men]],education[[#This Row],[total_women]]),education[[#This Row],[total_adults]])</f>
        <v>0</v>
      </c>
      <c r="AH642" s="1">
        <f>IF(ISBLANK(education[[#This Row],[total_beneficiaries_reached]]),SUM(education[[#This Row],[calc_children]],education[[#This Row],[calc_adults]]),education[[#This Row],[total_beneficiaries_reached]])</f>
        <v>0</v>
      </c>
      <c r="AI642" s="49" t="str">
        <f ca="1">IF(B642="","",OFFSET(table_admin1[[#Headers],[ADM1_PT]],MATCH(B642,admin1,0),1))</f>
        <v/>
      </c>
      <c r="AJ642" s="49" t="str">
        <f t="shared" ca="1" si="20"/>
        <v/>
      </c>
      <c r="AK642" s="49" t="str">
        <f t="shared" ca="1" si="21"/>
        <v/>
      </c>
    </row>
    <row r="643" spans="29:37" x14ac:dyDescent="0.2">
      <c r="AC643" s="1">
        <f>IF(ISBLANK(education[[#This Row],[total_boys]]),SUM(education[[#This Row],[boys_0-5_reached]],education[[#This Row],[boys_6-12_reached]],education[[#This Row],[boys_13-18_reached]]),education[[#This Row],[total_boys]])</f>
        <v>0</v>
      </c>
      <c r="AD643" s="1">
        <f>IF(ISBLANK(education[[#This Row],[total_girls]]),SUM(education[[#This Row],[girls_0-5_reached]],education[[#This Row],[girls_6-12_reached]],education[[#This Row],[girls_13-18_reached]]),education[[#This Row],[total_girls]])</f>
        <v>0</v>
      </c>
      <c r="AE643" s="1">
        <f>IF(ISBLANK(education[[#This Row],[total_children]]),SUM(education[[#This Row],[calc_boys]],education[[#This Row],[calc_girls]]),education[[#This Row],[total_children]])</f>
        <v>0</v>
      </c>
      <c r="AF643" s="1">
        <f>IF(ISBLANK(education[[#This Row],[total_pwd]]),SUM(education[[#This Row],[total_pwd_men]],education[[#This Row],[total_pwd_women]]),education[[#This Row],[total_pwd]])</f>
        <v>0</v>
      </c>
      <c r="AG643" s="1">
        <f>IF(ISBLANK(education[[#This Row],[total_adults]]),SUM(education[[#This Row],[total_men]],education[[#This Row],[total_women]]),education[[#This Row],[total_adults]])</f>
        <v>0</v>
      </c>
      <c r="AH643" s="1">
        <f>IF(ISBLANK(education[[#This Row],[total_beneficiaries_reached]]),SUM(education[[#This Row],[calc_children]],education[[#This Row],[calc_adults]]),education[[#This Row],[total_beneficiaries_reached]])</f>
        <v>0</v>
      </c>
      <c r="AI643" s="49" t="str">
        <f ca="1">IF(B643="","",OFFSET(table_admin1[[#Headers],[ADM1_PT]],MATCH(B643,admin1,0),1))</f>
        <v/>
      </c>
      <c r="AJ643" s="49" t="str">
        <f t="shared" ca="1" si="20"/>
        <v/>
      </c>
      <c r="AK643" s="49" t="str">
        <f t="shared" ca="1" si="21"/>
        <v/>
      </c>
    </row>
    <row r="644" spans="29:37" x14ac:dyDescent="0.2">
      <c r="AC644" s="1">
        <f>IF(ISBLANK(education[[#This Row],[total_boys]]),SUM(education[[#This Row],[boys_0-5_reached]],education[[#This Row],[boys_6-12_reached]],education[[#This Row],[boys_13-18_reached]]),education[[#This Row],[total_boys]])</f>
        <v>0</v>
      </c>
      <c r="AD644" s="1">
        <f>IF(ISBLANK(education[[#This Row],[total_girls]]),SUM(education[[#This Row],[girls_0-5_reached]],education[[#This Row],[girls_6-12_reached]],education[[#This Row],[girls_13-18_reached]]),education[[#This Row],[total_girls]])</f>
        <v>0</v>
      </c>
      <c r="AE644" s="1">
        <f>IF(ISBLANK(education[[#This Row],[total_children]]),SUM(education[[#This Row],[calc_boys]],education[[#This Row],[calc_girls]]),education[[#This Row],[total_children]])</f>
        <v>0</v>
      </c>
      <c r="AF644" s="1">
        <f>IF(ISBLANK(education[[#This Row],[total_pwd]]),SUM(education[[#This Row],[total_pwd_men]],education[[#This Row],[total_pwd_women]]),education[[#This Row],[total_pwd]])</f>
        <v>0</v>
      </c>
      <c r="AG644" s="1">
        <f>IF(ISBLANK(education[[#This Row],[total_adults]]),SUM(education[[#This Row],[total_men]],education[[#This Row],[total_women]]),education[[#This Row],[total_adults]])</f>
        <v>0</v>
      </c>
      <c r="AH644" s="1">
        <f>IF(ISBLANK(education[[#This Row],[total_beneficiaries_reached]]),SUM(education[[#This Row],[calc_children]],education[[#This Row],[calc_adults]]),education[[#This Row],[total_beneficiaries_reached]])</f>
        <v>0</v>
      </c>
      <c r="AI644" s="49" t="str">
        <f ca="1">IF(B644="","",OFFSET(table_admin1[[#Headers],[ADM1_PT]],MATCH(B644,admin1,0),1))</f>
        <v/>
      </c>
      <c r="AJ644" s="49" t="str">
        <f t="shared" ca="1" si="20"/>
        <v/>
      </c>
      <c r="AK644" s="49" t="str">
        <f t="shared" ca="1" si="21"/>
        <v/>
      </c>
    </row>
    <row r="645" spans="29:37" x14ac:dyDescent="0.2">
      <c r="AC645" s="1">
        <f>IF(ISBLANK(education[[#This Row],[total_boys]]),SUM(education[[#This Row],[boys_0-5_reached]],education[[#This Row],[boys_6-12_reached]],education[[#This Row],[boys_13-18_reached]]),education[[#This Row],[total_boys]])</f>
        <v>0</v>
      </c>
      <c r="AD645" s="1">
        <f>IF(ISBLANK(education[[#This Row],[total_girls]]),SUM(education[[#This Row],[girls_0-5_reached]],education[[#This Row],[girls_6-12_reached]],education[[#This Row],[girls_13-18_reached]]),education[[#This Row],[total_girls]])</f>
        <v>0</v>
      </c>
      <c r="AE645" s="1">
        <f>IF(ISBLANK(education[[#This Row],[total_children]]),SUM(education[[#This Row],[calc_boys]],education[[#This Row],[calc_girls]]),education[[#This Row],[total_children]])</f>
        <v>0</v>
      </c>
      <c r="AF645" s="1">
        <f>IF(ISBLANK(education[[#This Row],[total_pwd]]),SUM(education[[#This Row],[total_pwd_men]],education[[#This Row],[total_pwd_women]]),education[[#This Row],[total_pwd]])</f>
        <v>0</v>
      </c>
      <c r="AG645" s="1">
        <f>IF(ISBLANK(education[[#This Row],[total_adults]]),SUM(education[[#This Row],[total_men]],education[[#This Row],[total_women]]),education[[#This Row],[total_adults]])</f>
        <v>0</v>
      </c>
      <c r="AH645" s="1">
        <f>IF(ISBLANK(education[[#This Row],[total_beneficiaries_reached]]),SUM(education[[#This Row],[calc_children]],education[[#This Row],[calc_adults]]),education[[#This Row],[total_beneficiaries_reached]])</f>
        <v>0</v>
      </c>
      <c r="AI645" s="49" t="str">
        <f ca="1">IF(B645="","",OFFSET(table_admin1[[#Headers],[ADM1_PT]],MATCH(B645,admin1,0),1))</f>
        <v/>
      </c>
      <c r="AJ645" s="49" t="str">
        <f t="shared" ca="1" si="20"/>
        <v/>
      </c>
      <c r="AK645" s="49" t="str">
        <f t="shared" ca="1" si="21"/>
        <v/>
      </c>
    </row>
    <row r="646" spans="29:37" x14ac:dyDescent="0.2">
      <c r="AC646" s="1">
        <f>IF(ISBLANK(education[[#This Row],[total_boys]]),SUM(education[[#This Row],[boys_0-5_reached]],education[[#This Row],[boys_6-12_reached]],education[[#This Row],[boys_13-18_reached]]),education[[#This Row],[total_boys]])</f>
        <v>0</v>
      </c>
      <c r="AD646" s="1">
        <f>IF(ISBLANK(education[[#This Row],[total_girls]]),SUM(education[[#This Row],[girls_0-5_reached]],education[[#This Row],[girls_6-12_reached]],education[[#This Row],[girls_13-18_reached]]),education[[#This Row],[total_girls]])</f>
        <v>0</v>
      </c>
      <c r="AE646" s="1">
        <f>IF(ISBLANK(education[[#This Row],[total_children]]),SUM(education[[#This Row],[calc_boys]],education[[#This Row],[calc_girls]]),education[[#This Row],[total_children]])</f>
        <v>0</v>
      </c>
      <c r="AF646" s="1">
        <f>IF(ISBLANK(education[[#This Row],[total_pwd]]),SUM(education[[#This Row],[total_pwd_men]],education[[#This Row],[total_pwd_women]]),education[[#This Row],[total_pwd]])</f>
        <v>0</v>
      </c>
      <c r="AG646" s="1">
        <f>IF(ISBLANK(education[[#This Row],[total_adults]]),SUM(education[[#This Row],[total_men]],education[[#This Row],[total_women]]),education[[#This Row],[total_adults]])</f>
        <v>0</v>
      </c>
      <c r="AH646" s="1">
        <f>IF(ISBLANK(education[[#This Row],[total_beneficiaries_reached]]),SUM(education[[#This Row],[calc_children]],education[[#This Row],[calc_adults]]),education[[#This Row],[total_beneficiaries_reached]])</f>
        <v>0</v>
      </c>
      <c r="AI646" s="49" t="str">
        <f ca="1">IF(B646="","",OFFSET(table_admin1[[#Headers],[ADM1_PT]],MATCH(B646,admin1,0),1))</f>
        <v/>
      </c>
      <c r="AJ646" s="49" t="str">
        <f t="shared" ca="1" si="20"/>
        <v/>
      </c>
      <c r="AK646" s="49" t="str">
        <f t="shared" ca="1" si="21"/>
        <v/>
      </c>
    </row>
    <row r="647" spans="29:37" x14ac:dyDescent="0.2">
      <c r="AC647" s="1">
        <f>IF(ISBLANK(education[[#This Row],[total_boys]]),SUM(education[[#This Row],[boys_0-5_reached]],education[[#This Row],[boys_6-12_reached]],education[[#This Row],[boys_13-18_reached]]),education[[#This Row],[total_boys]])</f>
        <v>0</v>
      </c>
      <c r="AD647" s="1">
        <f>IF(ISBLANK(education[[#This Row],[total_girls]]),SUM(education[[#This Row],[girls_0-5_reached]],education[[#This Row],[girls_6-12_reached]],education[[#This Row],[girls_13-18_reached]]),education[[#This Row],[total_girls]])</f>
        <v>0</v>
      </c>
      <c r="AE647" s="1">
        <f>IF(ISBLANK(education[[#This Row],[total_children]]),SUM(education[[#This Row],[calc_boys]],education[[#This Row],[calc_girls]]),education[[#This Row],[total_children]])</f>
        <v>0</v>
      </c>
      <c r="AF647" s="1">
        <f>IF(ISBLANK(education[[#This Row],[total_pwd]]),SUM(education[[#This Row],[total_pwd_men]],education[[#This Row],[total_pwd_women]]),education[[#This Row],[total_pwd]])</f>
        <v>0</v>
      </c>
      <c r="AG647" s="1">
        <f>IF(ISBLANK(education[[#This Row],[total_adults]]),SUM(education[[#This Row],[total_men]],education[[#This Row],[total_women]]),education[[#This Row],[total_adults]])</f>
        <v>0</v>
      </c>
      <c r="AH647" s="1">
        <f>IF(ISBLANK(education[[#This Row],[total_beneficiaries_reached]]),SUM(education[[#This Row],[calc_children]],education[[#This Row],[calc_adults]]),education[[#This Row],[total_beneficiaries_reached]])</f>
        <v>0</v>
      </c>
      <c r="AI647" s="49" t="str">
        <f ca="1">IF(B647="","",OFFSET(table_admin1[[#Headers],[ADM1_PT]],MATCH(B647,admin1,0),1))</f>
        <v/>
      </c>
      <c r="AJ647" s="49" t="str">
        <f t="shared" ref="AJ647:AJ710" ca="1" si="22">IF(C647="","",INDEX(admin2_pcode,MATCH(C647,OFFSET(admin2_start,MATCH(AI647,admin1_linked_pcode,0),0,COUNTIF(admin1_linked_pcode,AI647)),0)+MATCH(AI647,admin1_linked_pcode,0)-1))</f>
        <v/>
      </c>
      <c r="AK647" s="49" t="str">
        <f t="shared" ref="AK647:AK710" ca="1" si="23">IF(D647="","",INDEX(admin3_pcode,MATCH(D647,OFFSET(admin3_start,MATCH(AJ647,admin2_linked_pcode,0),0,COUNTIF(admin2_linked_pcode,AJ647)),0)+MATCH(AJ647,admin2_linked_pcode,0)-1))</f>
        <v/>
      </c>
    </row>
    <row r="648" spans="29:37" x14ac:dyDescent="0.2">
      <c r="AC648" s="1">
        <f>IF(ISBLANK(education[[#This Row],[total_boys]]),SUM(education[[#This Row],[boys_0-5_reached]],education[[#This Row],[boys_6-12_reached]],education[[#This Row],[boys_13-18_reached]]),education[[#This Row],[total_boys]])</f>
        <v>0</v>
      </c>
      <c r="AD648" s="1">
        <f>IF(ISBLANK(education[[#This Row],[total_girls]]),SUM(education[[#This Row],[girls_0-5_reached]],education[[#This Row],[girls_6-12_reached]],education[[#This Row],[girls_13-18_reached]]),education[[#This Row],[total_girls]])</f>
        <v>0</v>
      </c>
      <c r="AE648" s="1">
        <f>IF(ISBLANK(education[[#This Row],[total_children]]),SUM(education[[#This Row],[calc_boys]],education[[#This Row],[calc_girls]]),education[[#This Row],[total_children]])</f>
        <v>0</v>
      </c>
      <c r="AF648" s="1">
        <f>IF(ISBLANK(education[[#This Row],[total_pwd]]),SUM(education[[#This Row],[total_pwd_men]],education[[#This Row],[total_pwd_women]]),education[[#This Row],[total_pwd]])</f>
        <v>0</v>
      </c>
      <c r="AG648" s="1">
        <f>IF(ISBLANK(education[[#This Row],[total_adults]]),SUM(education[[#This Row],[total_men]],education[[#This Row],[total_women]]),education[[#This Row],[total_adults]])</f>
        <v>0</v>
      </c>
      <c r="AH648" s="1">
        <f>IF(ISBLANK(education[[#This Row],[total_beneficiaries_reached]]),SUM(education[[#This Row],[calc_children]],education[[#This Row],[calc_adults]]),education[[#This Row],[total_beneficiaries_reached]])</f>
        <v>0</v>
      </c>
      <c r="AI648" s="49" t="str">
        <f ca="1">IF(B648="","",OFFSET(table_admin1[[#Headers],[ADM1_PT]],MATCH(B648,admin1,0),1))</f>
        <v/>
      </c>
      <c r="AJ648" s="49" t="str">
        <f t="shared" ca="1" si="22"/>
        <v/>
      </c>
      <c r="AK648" s="49" t="str">
        <f t="shared" ca="1" si="23"/>
        <v/>
      </c>
    </row>
    <row r="649" spans="29:37" x14ac:dyDescent="0.2">
      <c r="AC649" s="1">
        <f>IF(ISBLANK(education[[#This Row],[total_boys]]),SUM(education[[#This Row],[boys_0-5_reached]],education[[#This Row],[boys_6-12_reached]],education[[#This Row],[boys_13-18_reached]]),education[[#This Row],[total_boys]])</f>
        <v>0</v>
      </c>
      <c r="AD649" s="1">
        <f>IF(ISBLANK(education[[#This Row],[total_girls]]),SUM(education[[#This Row],[girls_0-5_reached]],education[[#This Row],[girls_6-12_reached]],education[[#This Row],[girls_13-18_reached]]),education[[#This Row],[total_girls]])</f>
        <v>0</v>
      </c>
      <c r="AE649" s="1">
        <f>IF(ISBLANK(education[[#This Row],[total_children]]),SUM(education[[#This Row],[calc_boys]],education[[#This Row],[calc_girls]]),education[[#This Row],[total_children]])</f>
        <v>0</v>
      </c>
      <c r="AF649" s="1">
        <f>IF(ISBLANK(education[[#This Row],[total_pwd]]),SUM(education[[#This Row],[total_pwd_men]],education[[#This Row],[total_pwd_women]]),education[[#This Row],[total_pwd]])</f>
        <v>0</v>
      </c>
      <c r="AG649" s="1">
        <f>IF(ISBLANK(education[[#This Row],[total_adults]]),SUM(education[[#This Row],[total_men]],education[[#This Row],[total_women]]),education[[#This Row],[total_adults]])</f>
        <v>0</v>
      </c>
      <c r="AH649" s="1">
        <f>IF(ISBLANK(education[[#This Row],[total_beneficiaries_reached]]),SUM(education[[#This Row],[calc_children]],education[[#This Row],[calc_adults]]),education[[#This Row],[total_beneficiaries_reached]])</f>
        <v>0</v>
      </c>
      <c r="AI649" s="49" t="str">
        <f ca="1">IF(B649="","",OFFSET(table_admin1[[#Headers],[ADM1_PT]],MATCH(B649,admin1,0),1))</f>
        <v/>
      </c>
      <c r="AJ649" s="49" t="str">
        <f t="shared" ca="1" si="22"/>
        <v/>
      </c>
      <c r="AK649" s="49" t="str">
        <f t="shared" ca="1" si="23"/>
        <v/>
      </c>
    </row>
    <row r="650" spans="29:37" x14ac:dyDescent="0.2">
      <c r="AC650" s="1">
        <f>IF(ISBLANK(education[[#This Row],[total_boys]]),SUM(education[[#This Row],[boys_0-5_reached]],education[[#This Row],[boys_6-12_reached]],education[[#This Row],[boys_13-18_reached]]),education[[#This Row],[total_boys]])</f>
        <v>0</v>
      </c>
      <c r="AD650" s="1">
        <f>IF(ISBLANK(education[[#This Row],[total_girls]]),SUM(education[[#This Row],[girls_0-5_reached]],education[[#This Row],[girls_6-12_reached]],education[[#This Row],[girls_13-18_reached]]),education[[#This Row],[total_girls]])</f>
        <v>0</v>
      </c>
      <c r="AE650" s="1">
        <f>IF(ISBLANK(education[[#This Row],[total_children]]),SUM(education[[#This Row],[calc_boys]],education[[#This Row],[calc_girls]]),education[[#This Row],[total_children]])</f>
        <v>0</v>
      </c>
      <c r="AF650" s="1">
        <f>IF(ISBLANK(education[[#This Row],[total_pwd]]),SUM(education[[#This Row],[total_pwd_men]],education[[#This Row],[total_pwd_women]]),education[[#This Row],[total_pwd]])</f>
        <v>0</v>
      </c>
      <c r="AG650" s="1">
        <f>IF(ISBLANK(education[[#This Row],[total_adults]]),SUM(education[[#This Row],[total_men]],education[[#This Row],[total_women]]),education[[#This Row],[total_adults]])</f>
        <v>0</v>
      </c>
      <c r="AH650" s="1">
        <f>IF(ISBLANK(education[[#This Row],[total_beneficiaries_reached]]),SUM(education[[#This Row],[calc_children]],education[[#This Row],[calc_adults]]),education[[#This Row],[total_beneficiaries_reached]])</f>
        <v>0</v>
      </c>
      <c r="AI650" s="49" t="str">
        <f ca="1">IF(B650="","",OFFSET(table_admin1[[#Headers],[ADM1_PT]],MATCH(B650,admin1,0),1))</f>
        <v/>
      </c>
      <c r="AJ650" s="49" t="str">
        <f t="shared" ca="1" si="22"/>
        <v/>
      </c>
      <c r="AK650" s="49" t="str">
        <f t="shared" ca="1" si="23"/>
        <v/>
      </c>
    </row>
    <row r="651" spans="29:37" x14ac:dyDescent="0.2">
      <c r="AC651" s="1">
        <f>IF(ISBLANK(education[[#This Row],[total_boys]]),SUM(education[[#This Row],[boys_0-5_reached]],education[[#This Row],[boys_6-12_reached]],education[[#This Row],[boys_13-18_reached]]),education[[#This Row],[total_boys]])</f>
        <v>0</v>
      </c>
      <c r="AD651" s="1">
        <f>IF(ISBLANK(education[[#This Row],[total_girls]]),SUM(education[[#This Row],[girls_0-5_reached]],education[[#This Row],[girls_6-12_reached]],education[[#This Row],[girls_13-18_reached]]),education[[#This Row],[total_girls]])</f>
        <v>0</v>
      </c>
      <c r="AE651" s="1">
        <f>IF(ISBLANK(education[[#This Row],[total_children]]),SUM(education[[#This Row],[calc_boys]],education[[#This Row],[calc_girls]]),education[[#This Row],[total_children]])</f>
        <v>0</v>
      </c>
      <c r="AF651" s="1">
        <f>IF(ISBLANK(education[[#This Row],[total_pwd]]),SUM(education[[#This Row],[total_pwd_men]],education[[#This Row],[total_pwd_women]]),education[[#This Row],[total_pwd]])</f>
        <v>0</v>
      </c>
      <c r="AG651" s="1">
        <f>IF(ISBLANK(education[[#This Row],[total_adults]]),SUM(education[[#This Row],[total_men]],education[[#This Row],[total_women]]),education[[#This Row],[total_adults]])</f>
        <v>0</v>
      </c>
      <c r="AH651" s="1">
        <f>IF(ISBLANK(education[[#This Row],[total_beneficiaries_reached]]),SUM(education[[#This Row],[calc_children]],education[[#This Row],[calc_adults]]),education[[#This Row],[total_beneficiaries_reached]])</f>
        <v>0</v>
      </c>
      <c r="AI651" s="49" t="str">
        <f ca="1">IF(B651="","",OFFSET(table_admin1[[#Headers],[ADM1_PT]],MATCH(B651,admin1,0),1))</f>
        <v/>
      </c>
      <c r="AJ651" s="49" t="str">
        <f t="shared" ca="1" si="22"/>
        <v/>
      </c>
      <c r="AK651" s="49" t="str">
        <f t="shared" ca="1" si="23"/>
        <v/>
      </c>
    </row>
    <row r="652" spans="29:37" x14ac:dyDescent="0.2">
      <c r="AC652" s="1">
        <f>IF(ISBLANK(education[[#This Row],[total_boys]]),SUM(education[[#This Row],[boys_0-5_reached]],education[[#This Row],[boys_6-12_reached]],education[[#This Row],[boys_13-18_reached]]),education[[#This Row],[total_boys]])</f>
        <v>0</v>
      </c>
      <c r="AD652" s="1">
        <f>IF(ISBLANK(education[[#This Row],[total_girls]]),SUM(education[[#This Row],[girls_0-5_reached]],education[[#This Row],[girls_6-12_reached]],education[[#This Row],[girls_13-18_reached]]),education[[#This Row],[total_girls]])</f>
        <v>0</v>
      </c>
      <c r="AE652" s="1">
        <f>IF(ISBLANK(education[[#This Row],[total_children]]),SUM(education[[#This Row],[calc_boys]],education[[#This Row],[calc_girls]]),education[[#This Row],[total_children]])</f>
        <v>0</v>
      </c>
      <c r="AF652" s="1">
        <f>IF(ISBLANK(education[[#This Row],[total_pwd]]),SUM(education[[#This Row],[total_pwd_men]],education[[#This Row],[total_pwd_women]]),education[[#This Row],[total_pwd]])</f>
        <v>0</v>
      </c>
      <c r="AG652" s="1">
        <f>IF(ISBLANK(education[[#This Row],[total_adults]]),SUM(education[[#This Row],[total_men]],education[[#This Row],[total_women]]),education[[#This Row],[total_adults]])</f>
        <v>0</v>
      </c>
      <c r="AH652" s="1">
        <f>IF(ISBLANK(education[[#This Row],[total_beneficiaries_reached]]),SUM(education[[#This Row],[calc_children]],education[[#This Row],[calc_adults]]),education[[#This Row],[total_beneficiaries_reached]])</f>
        <v>0</v>
      </c>
      <c r="AI652" s="49" t="str">
        <f ca="1">IF(B652="","",OFFSET(table_admin1[[#Headers],[ADM1_PT]],MATCH(B652,admin1,0),1))</f>
        <v/>
      </c>
      <c r="AJ652" s="49" t="str">
        <f t="shared" ca="1" si="22"/>
        <v/>
      </c>
      <c r="AK652" s="49" t="str">
        <f t="shared" ca="1" si="23"/>
        <v/>
      </c>
    </row>
    <row r="653" spans="29:37" x14ac:dyDescent="0.2">
      <c r="AC653" s="1">
        <f>IF(ISBLANK(education[[#This Row],[total_boys]]),SUM(education[[#This Row],[boys_0-5_reached]],education[[#This Row],[boys_6-12_reached]],education[[#This Row],[boys_13-18_reached]]),education[[#This Row],[total_boys]])</f>
        <v>0</v>
      </c>
      <c r="AD653" s="1">
        <f>IF(ISBLANK(education[[#This Row],[total_girls]]),SUM(education[[#This Row],[girls_0-5_reached]],education[[#This Row],[girls_6-12_reached]],education[[#This Row],[girls_13-18_reached]]),education[[#This Row],[total_girls]])</f>
        <v>0</v>
      </c>
      <c r="AE653" s="1">
        <f>IF(ISBLANK(education[[#This Row],[total_children]]),SUM(education[[#This Row],[calc_boys]],education[[#This Row],[calc_girls]]),education[[#This Row],[total_children]])</f>
        <v>0</v>
      </c>
      <c r="AF653" s="1">
        <f>IF(ISBLANK(education[[#This Row],[total_pwd]]),SUM(education[[#This Row],[total_pwd_men]],education[[#This Row],[total_pwd_women]]),education[[#This Row],[total_pwd]])</f>
        <v>0</v>
      </c>
      <c r="AG653" s="1">
        <f>IF(ISBLANK(education[[#This Row],[total_adults]]),SUM(education[[#This Row],[total_men]],education[[#This Row],[total_women]]),education[[#This Row],[total_adults]])</f>
        <v>0</v>
      </c>
      <c r="AH653" s="1">
        <f>IF(ISBLANK(education[[#This Row],[total_beneficiaries_reached]]),SUM(education[[#This Row],[calc_children]],education[[#This Row],[calc_adults]]),education[[#This Row],[total_beneficiaries_reached]])</f>
        <v>0</v>
      </c>
      <c r="AI653" s="49" t="str">
        <f ca="1">IF(B653="","",OFFSET(table_admin1[[#Headers],[ADM1_PT]],MATCH(B653,admin1,0),1))</f>
        <v/>
      </c>
      <c r="AJ653" s="49" t="str">
        <f t="shared" ca="1" si="22"/>
        <v/>
      </c>
      <c r="AK653" s="49" t="str">
        <f t="shared" ca="1" si="23"/>
        <v/>
      </c>
    </row>
    <row r="654" spans="29:37" x14ac:dyDescent="0.2">
      <c r="AC654" s="1">
        <f>IF(ISBLANK(education[[#This Row],[total_boys]]),SUM(education[[#This Row],[boys_0-5_reached]],education[[#This Row],[boys_6-12_reached]],education[[#This Row],[boys_13-18_reached]]),education[[#This Row],[total_boys]])</f>
        <v>0</v>
      </c>
      <c r="AD654" s="1">
        <f>IF(ISBLANK(education[[#This Row],[total_girls]]),SUM(education[[#This Row],[girls_0-5_reached]],education[[#This Row],[girls_6-12_reached]],education[[#This Row],[girls_13-18_reached]]),education[[#This Row],[total_girls]])</f>
        <v>0</v>
      </c>
      <c r="AE654" s="1">
        <f>IF(ISBLANK(education[[#This Row],[total_children]]),SUM(education[[#This Row],[calc_boys]],education[[#This Row],[calc_girls]]),education[[#This Row],[total_children]])</f>
        <v>0</v>
      </c>
      <c r="AF654" s="1">
        <f>IF(ISBLANK(education[[#This Row],[total_pwd]]),SUM(education[[#This Row],[total_pwd_men]],education[[#This Row],[total_pwd_women]]),education[[#This Row],[total_pwd]])</f>
        <v>0</v>
      </c>
      <c r="AG654" s="1">
        <f>IF(ISBLANK(education[[#This Row],[total_adults]]),SUM(education[[#This Row],[total_men]],education[[#This Row],[total_women]]),education[[#This Row],[total_adults]])</f>
        <v>0</v>
      </c>
      <c r="AH654" s="1">
        <f>IF(ISBLANK(education[[#This Row],[total_beneficiaries_reached]]),SUM(education[[#This Row],[calc_children]],education[[#This Row],[calc_adults]]),education[[#This Row],[total_beneficiaries_reached]])</f>
        <v>0</v>
      </c>
      <c r="AI654" s="49" t="str">
        <f ca="1">IF(B654="","",OFFSET(table_admin1[[#Headers],[ADM1_PT]],MATCH(B654,admin1,0),1))</f>
        <v/>
      </c>
      <c r="AJ654" s="49" t="str">
        <f t="shared" ca="1" si="22"/>
        <v/>
      </c>
      <c r="AK654" s="49" t="str">
        <f t="shared" ca="1" si="23"/>
        <v/>
      </c>
    </row>
    <row r="655" spans="29:37" x14ac:dyDescent="0.2">
      <c r="AC655" s="1">
        <f>IF(ISBLANK(education[[#This Row],[total_boys]]),SUM(education[[#This Row],[boys_0-5_reached]],education[[#This Row],[boys_6-12_reached]],education[[#This Row],[boys_13-18_reached]]),education[[#This Row],[total_boys]])</f>
        <v>0</v>
      </c>
      <c r="AD655" s="1">
        <f>IF(ISBLANK(education[[#This Row],[total_girls]]),SUM(education[[#This Row],[girls_0-5_reached]],education[[#This Row],[girls_6-12_reached]],education[[#This Row],[girls_13-18_reached]]),education[[#This Row],[total_girls]])</f>
        <v>0</v>
      </c>
      <c r="AE655" s="1">
        <f>IF(ISBLANK(education[[#This Row],[total_children]]),SUM(education[[#This Row],[calc_boys]],education[[#This Row],[calc_girls]]),education[[#This Row],[total_children]])</f>
        <v>0</v>
      </c>
      <c r="AF655" s="1">
        <f>IF(ISBLANK(education[[#This Row],[total_pwd]]),SUM(education[[#This Row],[total_pwd_men]],education[[#This Row],[total_pwd_women]]),education[[#This Row],[total_pwd]])</f>
        <v>0</v>
      </c>
      <c r="AG655" s="1">
        <f>IF(ISBLANK(education[[#This Row],[total_adults]]),SUM(education[[#This Row],[total_men]],education[[#This Row],[total_women]]),education[[#This Row],[total_adults]])</f>
        <v>0</v>
      </c>
      <c r="AH655" s="1">
        <f>IF(ISBLANK(education[[#This Row],[total_beneficiaries_reached]]),SUM(education[[#This Row],[calc_children]],education[[#This Row],[calc_adults]]),education[[#This Row],[total_beneficiaries_reached]])</f>
        <v>0</v>
      </c>
      <c r="AI655" s="49" t="str">
        <f ca="1">IF(B655="","",OFFSET(table_admin1[[#Headers],[ADM1_PT]],MATCH(B655,admin1,0),1))</f>
        <v/>
      </c>
      <c r="AJ655" s="49" t="str">
        <f t="shared" ca="1" si="22"/>
        <v/>
      </c>
      <c r="AK655" s="49" t="str">
        <f t="shared" ca="1" si="23"/>
        <v/>
      </c>
    </row>
    <row r="656" spans="29:37" x14ac:dyDescent="0.2">
      <c r="AC656" s="1">
        <f>IF(ISBLANK(education[[#This Row],[total_boys]]),SUM(education[[#This Row],[boys_0-5_reached]],education[[#This Row],[boys_6-12_reached]],education[[#This Row],[boys_13-18_reached]]),education[[#This Row],[total_boys]])</f>
        <v>0</v>
      </c>
      <c r="AD656" s="1">
        <f>IF(ISBLANK(education[[#This Row],[total_girls]]),SUM(education[[#This Row],[girls_0-5_reached]],education[[#This Row],[girls_6-12_reached]],education[[#This Row],[girls_13-18_reached]]),education[[#This Row],[total_girls]])</f>
        <v>0</v>
      </c>
      <c r="AE656" s="1">
        <f>IF(ISBLANK(education[[#This Row],[total_children]]),SUM(education[[#This Row],[calc_boys]],education[[#This Row],[calc_girls]]),education[[#This Row],[total_children]])</f>
        <v>0</v>
      </c>
      <c r="AF656" s="1">
        <f>IF(ISBLANK(education[[#This Row],[total_pwd]]),SUM(education[[#This Row],[total_pwd_men]],education[[#This Row],[total_pwd_women]]),education[[#This Row],[total_pwd]])</f>
        <v>0</v>
      </c>
      <c r="AG656" s="1">
        <f>IF(ISBLANK(education[[#This Row],[total_adults]]),SUM(education[[#This Row],[total_men]],education[[#This Row],[total_women]]),education[[#This Row],[total_adults]])</f>
        <v>0</v>
      </c>
      <c r="AH656" s="1">
        <f>IF(ISBLANK(education[[#This Row],[total_beneficiaries_reached]]),SUM(education[[#This Row],[calc_children]],education[[#This Row],[calc_adults]]),education[[#This Row],[total_beneficiaries_reached]])</f>
        <v>0</v>
      </c>
      <c r="AI656" s="49" t="str">
        <f ca="1">IF(B656="","",OFFSET(table_admin1[[#Headers],[ADM1_PT]],MATCH(B656,admin1,0),1))</f>
        <v/>
      </c>
      <c r="AJ656" s="49" t="str">
        <f t="shared" ca="1" si="22"/>
        <v/>
      </c>
      <c r="AK656" s="49" t="str">
        <f t="shared" ca="1" si="23"/>
        <v/>
      </c>
    </row>
    <row r="657" spans="29:37" x14ac:dyDescent="0.2">
      <c r="AC657" s="1">
        <f>IF(ISBLANK(education[[#This Row],[total_boys]]),SUM(education[[#This Row],[boys_0-5_reached]],education[[#This Row],[boys_6-12_reached]],education[[#This Row],[boys_13-18_reached]]),education[[#This Row],[total_boys]])</f>
        <v>0</v>
      </c>
      <c r="AD657" s="1">
        <f>IF(ISBLANK(education[[#This Row],[total_girls]]),SUM(education[[#This Row],[girls_0-5_reached]],education[[#This Row],[girls_6-12_reached]],education[[#This Row],[girls_13-18_reached]]),education[[#This Row],[total_girls]])</f>
        <v>0</v>
      </c>
      <c r="AE657" s="1">
        <f>IF(ISBLANK(education[[#This Row],[total_children]]),SUM(education[[#This Row],[calc_boys]],education[[#This Row],[calc_girls]]),education[[#This Row],[total_children]])</f>
        <v>0</v>
      </c>
      <c r="AF657" s="1">
        <f>IF(ISBLANK(education[[#This Row],[total_pwd]]),SUM(education[[#This Row],[total_pwd_men]],education[[#This Row],[total_pwd_women]]),education[[#This Row],[total_pwd]])</f>
        <v>0</v>
      </c>
      <c r="AG657" s="1">
        <f>IF(ISBLANK(education[[#This Row],[total_adults]]),SUM(education[[#This Row],[total_men]],education[[#This Row],[total_women]]),education[[#This Row],[total_adults]])</f>
        <v>0</v>
      </c>
      <c r="AH657" s="1">
        <f>IF(ISBLANK(education[[#This Row],[total_beneficiaries_reached]]),SUM(education[[#This Row],[calc_children]],education[[#This Row],[calc_adults]]),education[[#This Row],[total_beneficiaries_reached]])</f>
        <v>0</v>
      </c>
      <c r="AI657" s="49" t="str">
        <f ca="1">IF(B657="","",OFFSET(table_admin1[[#Headers],[ADM1_PT]],MATCH(B657,admin1,0),1))</f>
        <v/>
      </c>
      <c r="AJ657" s="49" t="str">
        <f t="shared" ca="1" si="22"/>
        <v/>
      </c>
      <c r="AK657" s="49" t="str">
        <f t="shared" ca="1" si="23"/>
        <v/>
      </c>
    </row>
    <row r="658" spans="29:37" x14ac:dyDescent="0.2">
      <c r="AC658" s="1">
        <f>IF(ISBLANK(education[[#This Row],[total_boys]]),SUM(education[[#This Row],[boys_0-5_reached]],education[[#This Row],[boys_6-12_reached]],education[[#This Row],[boys_13-18_reached]]),education[[#This Row],[total_boys]])</f>
        <v>0</v>
      </c>
      <c r="AD658" s="1">
        <f>IF(ISBLANK(education[[#This Row],[total_girls]]),SUM(education[[#This Row],[girls_0-5_reached]],education[[#This Row],[girls_6-12_reached]],education[[#This Row],[girls_13-18_reached]]),education[[#This Row],[total_girls]])</f>
        <v>0</v>
      </c>
      <c r="AE658" s="1">
        <f>IF(ISBLANK(education[[#This Row],[total_children]]),SUM(education[[#This Row],[calc_boys]],education[[#This Row],[calc_girls]]),education[[#This Row],[total_children]])</f>
        <v>0</v>
      </c>
      <c r="AF658" s="1">
        <f>IF(ISBLANK(education[[#This Row],[total_pwd]]),SUM(education[[#This Row],[total_pwd_men]],education[[#This Row],[total_pwd_women]]),education[[#This Row],[total_pwd]])</f>
        <v>0</v>
      </c>
      <c r="AG658" s="1">
        <f>IF(ISBLANK(education[[#This Row],[total_adults]]),SUM(education[[#This Row],[total_men]],education[[#This Row],[total_women]]),education[[#This Row],[total_adults]])</f>
        <v>0</v>
      </c>
      <c r="AH658" s="1">
        <f>IF(ISBLANK(education[[#This Row],[total_beneficiaries_reached]]),SUM(education[[#This Row],[calc_children]],education[[#This Row],[calc_adults]]),education[[#This Row],[total_beneficiaries_reached]])</f>
        <v>0</v>
      </c>
      <c r="AI658" s="49" t="str">
        <f ca="1">IF(B658="","",OFFSET(table_admin1[[#Headers],[ADM1_PT]],MATCH(B658,admin1,0),1))</f>
        <v/>
      </c>
      <c r="AJ658" s="49" t="str">
        <f t="shared" ca="1" si="22"/>
        <v/>
      </c>
      <c r="AK658" s="49" t="str">
        <f t="shared" ca="1" si="23"/>
        <v/>
      </c>
    </row>
    <row r="659" spans="29:37" x14ac:dyDescent="0.2">
      <c r="AC659" s="1">
        <f>IF(ISBLANK(education[[#This Row],[total_boys]]),SUM(education[[#This Row],[boys_0-5_reached]],education[[#This Row],[boys_6-12_reached]],education[[#This Row],[boys_13-18_reached]]),education[[#This Row],[total_boys]])</f>
        <v>0</v>
      </c>
      <c r="AD659" s="1">
        <f>IF(ISBLANK(education[[#This Row],[total_girls]]),SUM(education[[#This Row],[girls_0-5_reached]],education[[#This Row],[girls_6-12_reached]],education[[#This Row],[girls_13-18_reached]]),education[[#This Row],[total_girls]])</f>
        <v>0</v>
      </c>
      <c r="AE659" s="1">
        <f>IF(ISBLANK(education[[#This Row],[total_children]]),SUM(education[[#This Row],[calc_boys]],education[[#This Row],[calc_girls]]),education[[#This Row],[total_children]])</f>
        <v>0</v>
      </c>
      <c r="AF659" s="1">
        <f>IF(ISBLANK(education[[#This Row],[total_pwd]]),SUM(education[[#This Row],[total_pwd_men]],education[[#This Row],[total_pwd_women]]),education[[#This Row],[total_pwd]])</f>
        <v>0</v>
      </c>
      <c r="AG659" s="1">
        <f>IF(ISBLANK(education[[#This Row],[total_adults]]),SUM(education[[#This Row],[total_men]],education[[#This Row],[total_women]]),education[[#This Row],[total_adults]])</f>
        <v>0</v>
      </c>
      <c r="AH659" s="1">
        <f>IF(ISBLANK(education[[#This Row],[total_beneficiaries_reached]]),SUM(education[[#This Row],[calc_children]],education[[#This Row],[calc_adults]]),education[[#This Row],[total_beneficiaries_reached]])</f>
        <v>0</v>
      </c>
      <c r="AI659" s="49" t="str">
        <f ca="1">IF(B659="","",OFFSET(table_admin1[[#Headers],[ADM1_PT]],MATCH(B659,admin1,0),1))</f>
        <v/>
      </c>
      <c r="AJ659" s="49" t="str">
        <f t="shared" ca="1" si="22"/>
        <v/>
      </c>
      <c r="AK659" s="49" t="str">
        <f t="shared" ca="1" si="23"/>
        <v/>
      </c>
    </row>
    <row r="660" spans="29:37" x14ac:dyDescent="0.2">
      <c r="AC660" s="1">
        <f>IF(ISBLANK(education[[#This Row],[total_boys]]),SUM(education[[#This Row],[boys_0-5_reached]],education[[#This Row],[boys_6-12_reached]],education[[#This Row],[boys_13-18_reached]]),education[[#This Row],[total_boys]])</f>
        <v>0</v>
      </c>
      <c r="AD660" s="1">
        <f>IF(ISBLANK(education[[#This Row],[total_girls]]),SUM(education[[#This Row],[girls_0-5_reached]],education[[#This Row],[girls_6-12_reached]],education[[#This Row],[girls_13-18_reached]]),education[[#This Row],[total_girls]])</f>
        <v>0</v>
      </c>
      <c r="AE660" s="1">
        <f>IF(ISBLANK(education[[#This Row],[total_children]]),SUM(education[[#This Row],[calc_boys]],education[[#This Row],[calc_girls]]),education[[#This Row],[total_children]])</f>
        <v>0</v>
      </c>
      <c r="AF660" s="1">
        <f>IF(ISBLANK(education[[#This Row],[total_pwd]]),SUM(education[[#This Row],[total_pwd_men]],education[[#This Row],[total_pwd_women]]),education[[#This Row],[total_pwd]])</f>
        <v>0</v>
      </c>
      <c r="AG660" s="1">
        <f>IF(ISBLANK(education[[#This Row],[total_adults]]),SUM(education[[#This Row],[total_men]],education[[#This Row],[total_women]]),education[[#This Row],[total_adults]])</f>
        <v>0</v>
      </c>
      <c r="AH660" s="1">
        <f>IF(ISBLANK(education[[#This Row],[total_beneficiaries_reached]]),SUM(education[[#This Row],[calc_children]],education[[#This Row],[calc_adults]]),education[[#This Row],[total_beneficiaries_reached]])</f>
        <v>0</v>
      </c>
      <c r="AI660" s="49" t="str">
        <f ca="1">IF(B660="","",OFFSET(table_admin1[[#Headers],[ADM1_PT]],MATCH(B660,admin1,0),1))</f>
        <v/>
      </c>
      <c r="AJ660" s="49" t="str">
        <f t="shared" ca="1" si="22"/>
        <v/>
      </c>
      <c r="AK660" s="49" t="str">
        <f t="shared" ca="1" si="23"/>
        <v/>
      </c>
    </row>
    <row r="661" spans="29:37" x14ac:dyDescent="0.2">
      <c r="AC661" s="1">
        <f>IF(ISBLANK(education[[#This Row],[total_boys]]),SUM(education[[#This Row],[boys_0-5_reached]],education[[#This Row],[boys_6-12_reached]],education[[#This Row],[boys_13-18_reached]]),education[[#This Row],[total_boys]])</f>
        <v>0</v>
      </c>
      <c r="AD661" s="1">
        <f>IF(ISBLANK(education[[#This Row],[total_girls]]),SUM(education[[#This Row],[girls_0-5_reached]],education[[#This Row],[girls_6-12_reached]],education[[#This Row],[girls_13-18_reached]]),education[[#This Row],[total_girls]])</f>
        <v>0</v>
      </c>
      <c r="AE661" s="1">
        <f>IF(ISBLANK(education[[#This Row],[total_children]]),SUM(education[[#This Row],[calc_boys]],education[[#This Row],[calc_girls]]),education[[#This Row],[total_children]])</f>
        <v>0</v>
      </c>
      <c r="AF661" s="1">
        <f>IF(ISBLANK(education[[#This Row],[total_pwd]]),SUM(education[[#This Row],[total_pwd_men]],education[[#This Row],[total_pwd_women]]),education[[#This Row],[total_pwd]])</f>
        <v>0</v>
      </c>
      <c r="AG661" s="1">
        <f>IF(ISBLANK(education[[#This Row],[total_adults]]),SUM(education[[#This Row],[total_men]],education[[#This Row],[total_women]]),education[[#This Row],[total_adults]])</f>
        <v>0</v>
      </c>
      <c r="AH661" s="1">
        <f>IF(ISBLANK(education[[#This Row],[total_beneficiaries_reached]]),SUM(education[[#This Row],[calc_children]],education[[#This Row],[calc_adults]]),education[[#This Row],[total_beneficiaries_reached]])</f>
        <v>0</v>
      </c>
      <c r="AI661" s="49" t="str">
        <f ca="1">IF(B661="","",OFFSET(table_admin1[[#Headers],[ADM1_PT]],MATCH(B661,admin1,0),1))</f>
        <v/>
      </c>
      <c r="AJ661" s="49" t="str">
        <f t="shared" ca="1" si="22"/>
        <v/>
      </c>
      <c r="AK661" s="49" t="str">
        <f t="shared" ca="1" si="23"/>
        <v/>
      </c>
    </row>
    <row r="662" spans="29:37" x14ac:dyDescent="0.2">
      <c r="AC662" s="1">
        <f>IF(ISBLANK(education[[#This Row],[total_boys]]),SUM(education[[#This Row],[boys_0-5_reached]],education[[#This Row],[boys_6-12_reached]],education[[#This Row],[boys_13-18_reached]]),education[[#This Row],[total_boys]])</f>
        <v>0</v>
      </c>
      <c r="AD662" s="1">
        <f>IF(ISBLANK(education[[#This Row],[total_girls]]),SUM(education[[#This Row],[girls_0-5_reached]],education[[#This Row],[girls_6-12_reached]],education[[#This Row],[girls_13-18_reached]]),education[[#This Row],[total_girls]])</f>
        <v>0</v>
      </c>
      <c r="AE662" s="1">
        <f>IF(ISBLANK(education[[#This Row],[total_children]]),SUM(education[[#This Row],[calc_boys]],education[[#This Row],[calc_girls]]),education[[#This Row],[total_children]])</f>
        <v>0</v>
      </c>
      <c r="AF662" s="1">
        <f>IF(ISBLANK(education[[#This Row],[total_pwd]]),SUM(education[[#This Row],[total_pwd_men]],education[[#This Row],[total_pwd_women]]),education[[#This Row],[total_pwd]])</f>
        <v>0</v>
      </c>
      <c r="AG662" s="1">
        <f>IF(ISBLANK(education[[#This Row],[total_adults]]),SUM(education[[#This Row],[total_men]],education[[#This Row],[total_women]]),education[[#This Row],[total_adults]])</f>
        <v>0</v>
      </c>
      <c r="AH662" s="1">
        <f>IF(ISBLANK(education[[#This Row],[total_beneficiaries_reached]]),SUM(education[[#This Row],[calc_children]],education[[#This Row],[calc_adults]]),education[[#This Row],[total_beneficiaries_reached]])</f>
        <v>0</v>
      </c>
      <c r="AI662" s="49" t="str">
        <f ca="1">IF(B662="","",OFFSET(table_admin1[[#Headers],[ADM1_PT]],MATCH(B662,admin1,0),1))</f>
        <v/>
      </c>
      <c r="AJ662" s="49" t="str">
        <f t="shared" ca="1" si="22"/>
        <v/>
      </c>
      <c r="AK662" s="49" t="str">
        <f t="shared" ca="1" si="23"/>
        <v/>
      </c>
    </row>
    <row r="663" spans="29:37" x14ac:dyDescent="0.2">
      <c r="AC663" s="1">
        <f>IF(ISBLANK(education[[#This Row],[total_boys]]),SUM(education[[#This Row],[boys_0-5_reached]],education[[#This Row],[boys_6-12_reached]],education[[#This Row],[boys_13-18_reached]]),education[[#This Row],[total_boys]])</f>
        <v>0</v>
      </c>
      <c r="AD663" s="1">
        <f>IF(ISBLANK(education[[#This Row],[total_girls]]),SUM(education[[#This Row],[girls_0-5_reached]],education[[#This Row],[girls_6-12_reached]],education[[#This Row],[girls_13-18_reached]]),education[[#This Row],[total_girls]])</f>
        <v>0</v>
      </c>
      <c r="AE663" s="1">
        <f>IF(ISBLANK(education[[#This Row],[total_children]]),SUM(education[[#This Row],[calc_boys]],education[[#This Row],[calc_girls]]),education[[#This Row],[total_children]])</f>
        <v>0</v>
      </c>
      <c r="AF663" s="1">
        <f>IF(ISBLANK(education[[#This Row],[total_pwd]]),SUM(education[[#This Row],[total_pwd_men]],education[[#This Row],[total_pwd_women]]),education[[#This Row],[total_pwd]])</f>
        <v>0</v>
      </c>
      <c r="AG663" s="1">
        <f>IF(ISBLANK(education[[#This Row],[total_adults]]),SUM(education[[#This Row],[total_men]],education[[#This Row],[total_women]]),education[[#This Row],[total_adults]])</f>
        <v>0</v>
      </c>
      <c r="AH663" s="1">
        <f>IF(ISBLANK(education[[#This Row],[total_beneficiaries_reached]]),SUM(education[[#This Row],[calc_children]],education[[#This Row],[calc_adults]]),education[[#This Row],[total_beneficiaries_reached]])</f>
        <v>0</v>
      </c>
      <c r="AI663" s="49" t="str">
        <f ca="1">IF(B663="","",OFFSET(table_admin1[[#Headers],[ADM1_PT]],MATCH(B663,admin1,0),1))</f>
        <v/>
      </c>
      <c r="AJ663" s="49" t="str">
        <f t="shared" ca="1" si="22"/>
        <v/>
      </c>
      <c r="AK663" s="49" t="str">
        <f t="shared" ca="1" si="23"/>
        <v/>
      </c>
    </row>
    <row r="664" spans="29:37" x14ac:dyDescent="0.2">
      <c r="AC664" s="1">
        <f>IF(ISBLANK(education[[#This Row],[total_boys]]),SUM(education[[#This Row],[boys_0-5_reached]],education[[#This Row],[boys_6-12_reached]],education[[#This Row],[boys_13-18_reached]]),education[[#This Row],[total_boys]])</f>
        <v>0</v>
      </c>
      <c r="AD664" s="1">
        <f>IF(ISBLANK(education[[#This Row],[total_girls]]),SUM(education[[#This Row],[girls_0-5_reached]],education[[#This Row],[girls_6-12_reached]],education[[#This Row],[girls_13-18_reached]]),education[[#This Row],[total_girls]])</f>
        <v>0</v>
      </c>
      <c r="AE664" s="1">
        <f>IF(ISBLANK(education[[#This Row],[total_children]]),SUM(education[[#This Row],[calc_boys]],education[[#This Row],[calc_girls]]),education[[#This Row],[total_children]])</f>
        <v>0</v>
      </c>
      <c r="AF664" s="1">
        <f>IF(ISBLANK(education[[#This Row],[total_pwd]]),SUM(education[[#This Row],[total_pwd_men]],education[[#This Row],[total_pwd_women]]),education[[#This Row],[total_pwd]])</f>
        <v>0</v>
      </c>
      <c r="AG664" s="1">
        <f>IF(ISBLANK(education[[#This Row],[total_adults]]),SUM(education[[#This Row],[total_men]],education[[#This Row],[total_women]]),education[[#This Row],[total_adults]])</f>
        <v>0</v>
      </c>
      <c r="AH664" s="1">
        <f>IF(ISBLANK(education[[#This Row],[total_beneficiaries_reached]]),SUM(education[[#This Row],[calc_children]],education[[#This Row],[calc_adults]]),education[[#This Row],[total_beneficiaries_reached]])</f>
        <v>0</v>
      </c>
      <c r="AI664" s="49" t="str">
        <f ca="1">IF(B664="","",OFFSET(table_admin1[[#Headers],[ADM1_PT]],MATCH(B664,admin1,0),1))</f>
        <v/>
      </c>
      <c r="AJ664" s="49" t="str">
        <f t="shared" ca="1" si="22"/>
        <v/>
      </c>
      <c r="AK664" s="49" t="str">
        <f t="shared" ca="1" si="23"/>
        <v/>
      </c>
    </row>
    <row r="665" spans="29:37" x14ac:dyDescent="0.2">
      <c r="AC665" s="1">
        <f>IF(ISBLANK(education[[#This Row],[total_boys]]),SUM(education[[#This Row],[boys_0-5_reached]],education[[#This Row],[boys_6-12_reached]],education[[#This Row],[boys_13-18_reached]]),education[[#This Row],[total_boys]])</f>
        <v>0</v>
      </c>
      <c r="AD665" s="1">
        <f>IF(ISBLANK(education[[#This Row],[total_girls]]),SUM(education[[#This Row],[girls_0-5_reached]],education[[#This Row],[girls_6-12_reached]],education[[#This Row],[girls_13-18_reached]]),education[[#This Row],[total_girls]])</f>
        <v>0</v>
      </c>
      <c r="AE665" s="1">
        <f>IF(ISBLANK(education[[#This Row],[total_children]]),SUM(education[[#This Row],[calc_boys]],education[[#This Row],[calc_girls]]),education[[#This Row],[total_children]])</f>
        <v>0</v>
      </c>
      <c r="AF665" s="1">
        <f>IF(ISBLANK(education[[#This Row],[total_pwd]]),SUM(education[[#This Row],[total_pwd_men]],education[[#This Row],[total_pwd_women]]),education[[#This Row],[total_pwd]])</f>
        <v>0</v>
      </c>
      <c r="AG665" s="1">
        <f>IF(ISBLANK(education[[#This Row],[total_adults]]),SUM(education[[#This Row],[total_men]],education[[#This Row],[total_women]]),education[[#This Row],[total_adults]])</f>
        <v>0</v>
      </c>
      <c r="AH665" s="1">
        <f>IF(ISBLANK(education[[#This Row],[total_beneficiaries_reached]]),SUM(education[[#This Row],[calc_children]],education[[#This Row],[calc_adults]]),education[[#This Row],[total_beneficiaries_reached]])</f>
        <v>0</v>
      </c>
      <c r="AI665" s="49" t="str">
        <f ca="1">IF(B665="","",OFFSET(table_admin1[[#Headers],[ADM1_PT]],MATCH(B665,admin1,0),1))</f>
        <v/>
      </c>
      <c r="AJ665" s="49" t="str">
        <f t="shared" ca="1" si="22"/>
        <v/>
      </c>
      <c r="AK665" s="49" t="str">
        <f t="shared" ca="1" si="23"/>
        <v/>
      </c>
    </row>
    <row r="666" spans="29:37" x14ac:dyDescent="0.2">
      <c r="AC666" s="1">
        <f>IF(ISBLANK(education[[#This Row],[total_boys]]),SUM(education[[#This Row],[boys_0-5_reached]],education[[#This Row],[boys_6-12_reached]],education[[#This Row],[boys_13-18_reached]]),education[[#This Row],[total_boys]])</f>
        <v>0</v>
      </c>
      <c r="AD666" s="1">
        <f>IF(ISBLANK(education[[#This Row],[total_girls]]),SUM(education[[#This Row],[girls_0-5_reached]],education[[#This Row],[girls_6-12_reached]],education[[#This Row],[girls_13-18_reached]]),education[[#This Row],[total_girls]])</f>
        <v>0</v>
      </c>
      <c r="AE666" s="1">
        <f>IF(ISBLANK(education[[#This Row],[total_children]]),SUM(education[[#This Row],[calc_boys]],education[[#This Row],[calc_girls]]),education[[#This Row],[total_children]])</f>
        <v>0</v>
      </c>
      <c r="AF666" s="1">
        <f>IF(ISBLANK(education[[#This Row],[total_pwd]]),SUM(education[[#This Row],[total_pwd_men]],education[[#This Row],[total_pwd_women]]),education[[#This Row],[total_pwd]])</f>
        <v>0</v>
      </c>
      <c r="AG666" s="1">
        <f>IF(ISBLANK(education[[#This Row],[total_adults]]),SUM(education[[#This Row],[total_men]],education[[#This Row],[total_women]]),education[[#This Row],[total_adults]])</f>
        <v>0</v>
      </c>
      <c r="AH666" s="1">
        <f>IF(ISBLANK(education[[#This Row],[total_beneficiaries_reached]]),SUM(education[[#This Row],[calc_children]],education[[#This Row],[calc_adults]]),education[[#This Row],[total_beneficiaries_reached]])</f>
        <v>0</v>
      </c>
      <c r="AI666" s="49" t="str">
        <f ca="1">IF(B666="","",OFFSET(table_admin1[[#Headers],[ADM1_PT]],MATCH(B666,admin1,0),1))</f>
        <v/>
      </c>
      <c r="AJ666" s="49" t="str">
        <f t="shared" ca="1" si="22"/>
        <v/>
      </c>
      <c r="AK666" s="49" t="str">
        <f t="shared" ca="1" si="23"/>
        <v/>
      </c>
    </row>
    <row r="667" spans="29:37" x14ac:dyDescent="0.2">
      <c r="AC667" s="1">
        <f>IF(ISBLANK(education[[#This Row],[total_boys]]),SUM(education[[#This Row],[boys_0-5_reached]],education[[#This Row],[boys_6-12_reached]],education[[#This Row],[boys_13-18_reached]]),education[[#This Row],[total_boys]])</f>
        <v>0</v>
      </c>
      <c r="AD667" s="1">
        <f>IF(ISBLANK(education[[#This Row],[total_girls]]),SUM(education[[#This Row],[girls_0-5_reached]],education[[#This Row],[girls_6-12_reached]],education[[#This Row],[girls_13-18_reached]]),education[[#This Row],[total_girls]])</f>
        <v>0</v>
      </c>
      <c r="AE667" s="1">
        <f>IF(ISBLANK(education[[#This Row],[total_children]]),SUM(education[[#This Row],[calc_boys]],education[[#This Row],[calc_girls]]),education[[#This Row],[total_children]])</f>
        <v>0</v>
      </c>
      <c r="AF667" s="1">
        <f>IF(ISBLANK(education[[#This Row],[total_pwd]]),SUM(education[[#This Row],[total_pwd_men]],education[[#This Row],[total_pwd_women]]),education[[#This Row],[total_pwd]])</f>
        <v>0</v>
      </c>
      <c r="AG667" s="1">
        <f>IF(ISBLANK(education[[#This Row],[total_adults]]),SUM(education[[#This Row],[total_men]],education[[#This Row],[total_women]]),education[[#This Row],[total_adults]])</f>
        <v>0</v>
      </c>
      <c r="AH667" s="1">
        <f>IF(ISBLANK(education[[#This Row],[total_beneficiaries_reached]]),SUM(education[[#This Row],[calc_children]],education[[#This Row],[calc_adults]]),education[[#This Row],[total_beneficiaries_reached]])</f>
        <v>0</v>
      </c>
      <c r="AI667" s="49" t="str">
        <f ca="1">IF(B667="","",OFFSET(table_admin1[[#Headers],[ADM1_PT]],MATCH(B667,admin1,0),1))</f>
        <v/>
      </c>
      <c r="AJ667" s="49" t="str">
        <f t="shared" ca="1" si="22"/>
        <v/>
      </c>
      <c r="AK667" s="49" t="str">
        <f t="shared" ca="1" si="23"/>
        <v/>
      </c>
    </row>
    <row r="668" spans="29:37" x14ac:dyDescent="0.2">
      <c r="AC668" s="1">
        <f>IF(ISBLANK(education[[#This Row],[total_boys]]),SUM(education[[#This Row],[boys_0-5_reached]],education[[#This Row],[boys_6-12_reached]],education[[#This Row],[boys_13-18_reached]]),education[[#This Row],[total_boys]])</f>
        <v>0</v>
      </c>
      <c r="AD668" s="1">
        <f>IF(ISBLANK(education[[#This Row],[total_girls]]),SUM(education[[#This Row],[girls_0-5_reached]],education[[#This Row],[girls_6-12_reached]],education[[#This Row],[girls_13-18_reached]]),education[[#This Row],[total_girls]])</f>
        <v>0</v>
      </c>
      <c r="AE668" s="1">
        <f>IF(ISBLANK(education[[#This Row],[total_children]]),SUM(education[[#This Row],[calc_boys]],education[[#This Row],[calc_girls]]),education[[#This Row],[total_children]])</f>
        <v>0</v>
      </c>
      <c r="AF668" s="1">
        <f>IF(ISBLANK(education[[#This Row],[total_pwd]]),SUM(education[[#This Row],[total_pwd_men]],education[[#This Row],[total_pwd_women]]),education[[#This Row],[total_pwd]])</f>
        <v>0</v>
      </c>
      <c r="AG668" s="1">
        <f>IF(ISBLANK(education[[#This Row],[total_adults]]),SUM(education[[#This Row],[total_men]],education[[#This Row],[total_women]]),education[[#This Row],[total_adults]])</f>
        <v>0</v>
      </c>
      <c r="AH668" s="1">
        <f>IF(ISBLANK(education[[#This Row],[total_beneficiaries_reached]]),SUM(education[[#This Row],[calc_children]],education[[#This Row],[calc_adults]]),education[[#This Row],[total_beneficiaries_reached]])</f>
        <v>0</v>
      </c>
      <c r="AI668" s="49" t="str">
        <f ca="1">IF(B668="","",OFFSET(table_admin1[[#Headers],[ADM1_PT]],MATCH(B668,admin1,0),1))</f>
        <v/>
      </c>
      <c r="AJ668" s="49" t="str">
        <f t="shared" ca="1" si="22"/>
        <v/>
      </c>
      <c r="AK668" s="49" t="str">
        <f t="shared" ca="1" si="23"/>
        <v/>
      </c>
    </row>
    <row r="669" spans="29:37" x14ac:dyDescent="0.2">
      <c r="AC669" s="1">
        <f>IF(ISBLANK(education[[#This Row],[total_boys]]),SUM(education[[#This Row],[boys_0-5_reached]],education[[#This Row],[boys_6-12_reached]],education[[#This Row],[boys_13-18_reached]]),education[[#This Row],[total_boys]])</f>
        <v>0</v>
      </c>
      <c r="AD669" s="1">
        <f>IF(ISBLANK(education[[#This Row],[total_girls]]),SUM(education[[#This Row],[girls_0-5_reached]],education[[#This Row],[girls_6-12_reached]],education[[#This Row],[girls_13-18_reached]]),education[[#This Row],[total_girls]])</f>
        <v>0</v>
      </c>
      <c r="AE669" s="1">
        <f>IF(ISBLANK(education[[#This Row],[total_children]]),SUM(education[[#This Row],[calc_boys]],education[[#This Row],[calc_girls]]),education[[#This Row],[total_children]])</f>
        <v>0</v>
      </c>
      <c r="AF669" s="1">
        <f>IF(ISBLANK(education[[#This Row],[total_pwd]]),SUM(education[[#This Row],[total_pwd_men]],education[[#This Row],[total_pwd_women]]),education[[#This Row],[total_pwd]])</f>
        <v>0</v>
      </c>
      <c r="AG669" s="1">
        <f>IF(ISBLANK(education[[#This Row],[total_adults]]),SUM(education[[#This Row],[total_men]],education[[#This Row],[total_women]]),education[[#This Row],[total_adults]])</f>
        <v>0</v>
      </c>
      <c r="AH669" s="1">
        <f>IF(ISBLANK(education[[#This Row],[total_beneficiaries_reached]]),SUM(education[[#This Row],[calc_children]],education[[#This Row],[calc_adults]]),education[[#This Row],[total_beneficiaries_reached]])</f>
        <v>0</v>
      </c>
      <c r="AI669" s="49" t="str">
        <f ca="1">IF(B669="","",OFFSET(table_admin1[[#Headers],[ADM1_PT]],MATCH(B669,admin1,0),1))</f>
        <v/>
      </c>
      <c r="AJ669" s="49" t="str">
        <f t="shared" ca="1" si="22"/>
        <v/>
      </c>
      <c r="AK669" s="49" t="str">
        <f t="shared" ca="1" si="23"/>
        <v/>
      </c>
    </row>
    <row r="670" spans="29:37" x14ac:dyDescent="0.2">
      <c r="AC670" s="1">
        <f>IF(ISBLANK(education[[#This Row],[total_boys]]),SUM(education[[#This Row],[boys_0-5_reached]],education[[#This Row],[boys_6-12_reached]],education[[#This Row],[boys_13-18_reached]]),education[[#This Row],[total_boys]])</f>
        <v>0</v>
      </c>
      <c r="AD670" s="1">
        <f>IF(ISBLANK(education[[#This Row],[total_girls]]),SUM(education[[#This Row],[girls_0-5_reached]],education[[#This Row],[girls_6-12_reached]],education[[#This Row],[girls_13-18_reached]]),education[[#This Row],[total_girls]])</f>
        <v>0</v>
      </c>
      <c r="AE670" s="1">
        <f>IF(ISBLANK(education[[#This Row],[total_children]]),SUM(education[[#This Row],[calc_boys]],education[[#This Row],[calc_girls]]),education[[#This Row],[total_children]])</f>
        <v>0</v>
      </c>
      <c r="AF670" s="1">
        <f>IF(ISBLANK(education[[#This Row],[total_pwd]]),SUM(education[[#This Row],[total_pwd_men]],education[[#This Row],[total_pwd_women]]),education[[#This Row],[total_pwd]])</f>
        <v>0</v>
      </c>
      <c r="AG670" s="1">
        <f>IF(ISBLANK(education[[#This Row],[total_adults]]),SUM(education[[#This Row],[total_men]],education[[#This Row],[total_women]]),education[[#This Row],[total_adults]])</f>
        <v>0</v>
      </c>
      <c r="AH670" s="1">
        <f>IF(ISBLANK(education[[#This Row],[total_beneficiaries_reached]]),SUM(education[[#This Row],[calc_children]],education[[#This Row],[calc_adults]]),education[[#This Row],[total_beneficiaries_reached]])</f>
        <v>0</v>
      </c>
      <c r="AI670" s="49" t="str">
        <f ca="1">IF(B670="","",OFFSET(table_admin1[[#Headers],[ADM1_PT]],MATCH(B670,admin1,0),1))</f>
        <v/>
      </c>
      <c r="AJ670" s="49" t="str">
        <f t="shared" ca="1" si="22"/>
        <v/>
      </c>
      <c r="AK670" s="49" t="str">
        <f t="shared" ca="1" si="23"/>
        <v/>
      </c>
    </row>
    <row r="671" spans="29:37" x14ac:dyDescent="0.2">
      <c r="AC671" s="1">
        <f>IF(ISBLANK(education[[#This Row],[total_boys]]),SUM(education[[#This Row],[boys_0-5_reached]],education[[#This Row],[boys_6-12_reached]],education[[#This Row],[boys_13-18_reached]]),education[[#This Row],[total_boys]])</f>
        <v>0</v>
      </c>
      <c r="AD671" s="1">
        <f>IF(ISBLANK(education[[#This Row],[total_girls]]),SUM(education[[#This Row],[girls_0-5_reached]],education[[#This Row],[girls_6-12_reached]],education[[#This Row],[girls_13-18_reached]]),education[[#This Row],[total_girls]])</f>
        <v>0</v>
      </c>
      <c r="AE671" s="1">
        <f>IF(ISBLANK(education[[#This Row],[total_children]]),SUM(education[[#This Row],[calc_boys]],education[[#This Row],[calc_girls]]),education[[#This Row],[total_children]])</f>
        <v>0</v>
      </c>
      <c r="AF671" s="1">
        <f>IF(ISBLANK(education[[#This Row],[total_pwd]]),SUM(education[[#This Row],[total_pwd_men]],education[[#This Row],[total_pwd_women]]),education[[#This Row],[total_pwd]])</f>
        <v>0</v>
      </c>
      <c r="AG671" s="1">
        <f>IF(ISBLANK(education[[#This Row],[total_adults]]),SUM(education[[#This Row],[total_men]],education[[#This Row],[total_women]]),education[[#This Row],[total_adults]])</f>
        <v>0</v>
      </c>
      <c r="AH671" s="1">
        <f>IF(ISBLANK(education[[#This Row],[total_beneficiaries_reached]]),SUM(education[[#This Row],[calc_children]],education[[#This Row],[calc_adults]]),education[[#This Row],[total_beneficiaries_reached]])</f>
        <v>0</v>
      </c>
      <c r="AI671" s="49" t="str">
        <f ca="1">IF(B671="","",OFFSET(table_admin1[[#Headers],[ADM1_PT]],MATCH(B671,admin1,0),1))</f>
        <v/>
      </c>
      <c r="AJ671" s="49" t="str">
        <f t="shared" ca="1" si="22"/>
        <v/>
      </c>
      <c r="AK671" s="49" t="str">
        <f t="shared" ca="1" si="23"/>
        <v/>
      </c>
    </row>
    <row r="672" spans="29:37" x14ac:dyDescent="0.2">
      <c r="AC672" s="1">
        <f>IF(ISBLANK(education[[#This Row],[total_boys]]),SUM(education[[#This Row],[boys_0-5_reached]],education[[#This Row],[boys_6-12_reached]],education[[#This Row],[boys_13-18_reached]]),education[[#This Row],[total_boys]])</f>
        <v>0</v>
      </c>
      <c r="AD672" s="1">
        <f>IF(ISBLANK(education[[#This Row],[total_girls]]),SUM(education[[#This Row],[girls_0-5_reached]],education[[#This Row],[girls_6-12_reached]],education[[#This Row],[girls_13-18_reached]]),education[[#This Row],[total_girls]])</f>
        <v>0</v>
      </c>
      <c r="AE672" s="1">
        <f>IF(ISBLANK(education[[#This Row],[total_children]]),SUM(education[[#This Row],[calc_boys]],education[[#This Row],[calc_girls]]),education[[#This Row],[total_children]])</f>
        <v>0</v>
      </c>
      <c r="AF672" s="1">
        <f>IF(ISBLANK(education[[#This Row],[total_pwd]]),SUM(education[[#This Row],[total_pwd_men]],education[[#This Row],[total_pwd_women]]),education[[#This Row],[total_pwd]])</f>
        <v>0</v>
      </c>
      <c r="AG672" s="1">
        <f>IF(ISBLANK(education[[#This Row],[total_adults]]),SUM(education[[#This Row],[total_men]],education[[#This Row],[total_women]]),education[[#This Row],[total_adults]])</f>
        <v>0</v>
      </c>
      <c r="AH672" s="1">
        <f>IF(ISBLANK(education[[#This Row],[total_beneficiaries_reached]]),SUM(education[[#This Row],[calc_children]],education[[#This Row],[calc_adults]]),education[[#This Row],[total_beneficiaries_reached]])</f>
        <v>0</v>
      </c>
      <c r="AI672" s="49" t="str">
        <f ca="1">IF(B672="","",OFFSET(table_admin1[[#Headers],[ADM1_PT]],MATCH(B672,admin1,0),1))</f>
        <v/>
      </c>
      <c r="AJ672" s="49" t="str">
        <f t="shared" ca="1" si="22"/>
        <v/>
      </c>
      <c r="AK672" s="49" t="str">
        <f t="shared" ca="1" si="23"/>
        <v/>
      </c>
    </row>
    <row r="673" spans="29:37" x14ac:dyDescent="0.2">
      <c r="AC673" s="1">
        <f>IF(ISBLANK(education[[#This Row],[total_boys]]),SUM(education[[#This Row],[boys_0-5_reached]],education[[#This Row],[boys_6-12_reached]],education[[#This Row],[boys_13-18_reached]]),education[[#This Row],[total_boys]])</f>
        <v>0</v>
      </c>
      <c r="AD673" s="1">
        <f>IF(ISBLANK(education[[#This Row],[total_girls]]),SUM(education[[#This Row],[girls_0-5_reached]],education[[#This Row],[girls_6-12_reached]],education[[#This Row],[girls_13-18_reached]]),education[[#This Row],[total_girls]])</f>
        <v>0</v>
      </c>
      <c r="AE673" s="1">
        <f>IF(ISBLANK(education[[#This Row],[total_children]]),SUM(education[[#This Row],[calc_boys]],education[[#This Row],[calc_girls]]),education[[#This Row],[total_children]])</f>
        <v>0</v>
      </c>
      <c r="AF673" s="1">
        <f>IF(ISBLANK(education[[#This Row],[total_pwd]]),SUM(education[[#This Row],[total_pwd_men]],education[[#This Row],[total_pwd_women]]),education[[#This Row],[total_pwd]])</f>
        <v>0</v>
      </c>
      <c r="AG673" s="1">
        <f>IF(ISBLANK(education[[#This Row],[total_adults]]),SUM(education[[#This Row],[total_men]],education[[#This Row],[total_women]]),education[[#This Row],[total_adults]])</f>
        <v>0</v>
      </c>
      <c r="AH673" s="1">
        <f>IF(ISBLANK(education[[#This Row],[total_beneficiaries_reached]]),SUM(education[[#This Row],[calc_children]],education[[#This Row],[calc_adults]]),education[[#This Row],[total_beneficiaries_reached]])</f>
        <v>0</v>
      </c>
      <c r="AI673" s="49" t="str">
        <f ca="1">IF(B673="","",OFFSET(table_admin1[[#Headers],[ADM1_PT]],MATCH(B673,admin1,0),1))</f>
        <v/>
      </c>
      <c r="AJ673" s="49" t="str">
        <f t="shared" ca="1" si="22"/>
        <v/>
      </c>
      <c r="AK673" s="49" t="str">
        <f t="shared" ca="1" si="23"/>
        <v/>
      </c>
    </row>
    <row r="674" spans="29:37" x14ac:dyDescent="0.2">
      <c r="AC674" s="1">
        <f>IF(ISBLANK(education[[#This Row],[total_boys]]),SUM(education[[#This Row],[boys_0-5_reached]],education[[#This Row],[boys_6-12_reached]],education[[#This Row],[boys_13-18_reached]]),education[[#This Row],[total_boys]])</f>
        <v>0</v>
      </c>
      <c r="AD674" s="1">
        <f>IF(ISBLANK(education[[#This Row],[total_girls]]),SUM(education[[#This Row],[girls_0-5_reached]],education[[#This Row],[girls_6-12_reached]],education[[#This Row],[girls_13-18_reached]]),education[[#This Row],[total_girls]])</f>
        <v>0</v>
      </c>
      <c r="AE674" s="1">
        <f>IF(ISBLANK(education[[#This Row],[total_children]]),SUM(education[[#This Row],[calc_boys]],education[[#This Row],[calc_girls]]),education[[#This Row],[total_children]])</f>
        <v>0</v>
      </c>
      <c r="AF674" s="1">
        <f>IF(ISBLANK(education[[#This Row],[total_pwd]]),SUM(education[[#This Row],[total_pwd_men]],education[[#This Row],[total_pwd_women]]),education[[#This Row],[total_pwd]])</f>
        <v>0</v>
      </c>
      <c r="AG674" s="1">
        <f>IF(ISBLANK(education[[#This Row],[total_adults]]),SUM(education[[#This Row],[total_men]],education[[#This Row],[total_women]]),education[[#This Row],[total_adults]])</f>
        <v>0</v>
      </c>
      <c r="AH674" s="1">
        <f>IF(ISBLANK(education[[#This Row],[total_beneficiaries_reached]]),SUM(education[[#This Row],[calc_children]],education[[#This Row],[calc_adults]]),education[[#This Row],[total_beneficiaries_reached]])</f>
        <v>0</v>
      </c>
      <c r="AI674" s="49" t="str">
        <f ca="1">IF(B674="","",OFFSET(table_admin1[[#Headers],[ADM1_PT]],MATCH(B674,admin1,0),1))</f>
        <v/>
      </c>
      <c r="AJ674" s="49" t="str">
        <f t="shared" ca="1" si="22"/>
        <v/>
      </c>
      <c r="AK674" s="49" t="str">
        <f t="shared" ca="1" si="23"/>
        <v/>
      </c>
    </row>
    <row r="675" spans="29:37" x14ac:dyDescent="0.2">
      <c r="AC675" s="1">
        <f>IF(ISBLANK(education[[#This Row],[total_boys]]),SUM(education[[#This Row],[boys_0-5_reached]],education[[#This Row],[boys_6-12_reached]],education[[#This Row],[boys_13-18_reached]]),education[[#This Row],[total_boys]])</f>
        <v>0</v>
      </c>
      <c r="AD675" s="1">
        <f>IF(ISBLANK(education[[#This Row],[total_girls]]),SUM(education[[#This Row],[girls_0-5_reached]],education[[#This Row],[girls_6-12_reached]],education[[#This Row],[girls_13-18_reached]]),education[[#This Row],[total_girls]])</f>
        <v>0</v>
      </c>
      <c r="AE675" s="1">
        <f>IF(ISBLANK(education[[#This Row],[total_children]]),SUM(education[[#This Row],[calc_boys]],education[[#This Row],[calc_girls]]),education[[#This Row],[total_children]])</f>
        <v>0</v>
      </c>
      <c r="AF675" s="1">
        <f>IF(ISBLANK(education[[#This Row],[total_pwd]]),SUM(education[[#This Row],[total_pwd_men]],education[[#This Row],[total_pwd_women]]),education[[#This Row],[total_pwd]])</f>
        <v>0</v>
      </c>
      <c r="AG675" s="1">
        <f>IF(ISBLANK(education[[#This Row],[total_adults]]),SUM(education[[#This Row],[total_men]],education[[#This Row],[total_women]]),education[[#This Row],[total_adults]])</f>
        <v>0</v>
      </c>
      <c r="AH675" s="1">
        <f>IF(ISBLANK(education[[#This Row],[total_beneficiaries_reached]]),SUM(education[[#This Row],[calc_children]],education[[#This Row],[calc_adults]]),education[[#This Row],[total_beneficiaries_reached]])</f>
        <v>0</v>
      </c>
      <c r="AI675" s="49" t="str">
        <f ca="1">IF(B675="","",OFFSET(table_admin1[[#Headers],[ADM1_PT]],MATCH(B675,admin1,0),1))</f>
        <v/>
      </c>
      <c r="AJ675" s="49" t="str">
        <f t="shared" ca="1" si="22"/>
        <v/>
      </c>
      <c r="AK675" s="49" t="str">
        <f t="shared" ca="1" si="23"/>
        <v/>
      </c>
    </row>
    <row r="676" spans="29:37" x14ac:dyDescent="0.2">
      <c r="AC676" s="1">
        <f>IF(ISBLANK(education[[#This Row],[total_boys]]),SUM(education[[#This Row],[boys_0-5_reached]],education[[#This Row],[boys_6-12_reached]],education[[#This Row],[boys_13-18_reached]]),education[[#This Row],[total_boys]])</f>
        <v>0</v>
      </c>
      <c r="AD676" s="1">
        <f>IF(ISBLANK(education[[#This Row],[total_girls]]),SUM(education[[#This Row],[girls_0-5_reached]],education[[#This Row],[girls_6-12_reached]],education[[#This Row],[girls_13-18_reached]]),education[[#This Row],[total_girls]])</f>
        <v>0</v>
      </c>
      <c r="AE676" s="1">
        <f>IF(ISBLANK(education[[#This Row],[total_children]]),SUM(education[[#This Row],[calc_boys]],education[[#This Row],[calc_girls]]),education[[#This Row],[total_children]])</f>
        <v>0</v>
      </c>
      <c r="AF676" s="1">
        <f>IF(ISBLANK(education[[#This Row],[total_pwd]]),SUM(education[[#This Row],[total_pwd_men]],education[[#This Row],[total_pwd_women]]),education[[#This Row],[total_pwd]])</f>
        <v>0</v>
      </c>
      <c r="AG676" s="1">
        <f>IF(ISBLANK(education[[#This Row],[total_adults]]),SUM(education[[#This Row],[total_men]],education[[#This Row],[total_women]]),education[[#This Row],[total_adults]])</f>
        <v>0</v>
      </c>
      <c r="AH676" s="1">
        <f>IF(ISBLANK(education[[#This Row],[total_beneficiaries_reached]]),SUM(education[[#This Row],[calc_children]],education[[#This Row],[calc_adults]]),education[[#This Row],[total_beneficiaries_reached]])</f>
        <v>0</v>
      </c>
      <c r="AI676" s="49" t="str">
        <f ca="1">IF(B676="","",OFFSET(table_admin1[[#Headers],[ADM1_PT]],MATCH(B676,admin1,0),1))</f>
        <v/>
      </c>
      <c r="AJ676" s="49" t="str">
        <f t="shared" ca="1" si="22"/>
        <v/>
      </c>
      <c r="AK676" s="49" t="str">
        <f t="shared" ca="1" si="23"/>
        <v/>
      </c>
    </row>
    <row r="677" spans="29:37" x14ac:dyDescent="0.2">
      <c r="AC677" s="1">
        <f>IF(ISBLANK(education[[#This Row],[total_boys]]),SUM(education[[#This Row],[boys_0-5_reached]],education[[#This Row],[boys_6-12_reached]],education[[#This Row],[boys_13-18_reached]]),education[[#This Row],[total_boys]])</f>
        <v>0</v>
      </c>
      <c r="AD677" s="1">
        <f>IF(ISBLANK(education[[#This Row],[total_girls]]),SUM(education[[#This Row],[girls_0-5_reached]],education[[#This Row],[girls_6-12_reached]],education[[#This Row],[girls_13-18_reached]]),education[[#This Row],[total_girls]])</f>
        <v>0</v>
      </c>
      <c r="AE677" s="1">
        <f>IF(ISBLANK(education[[#This Row],[total_children]]),SUM(education[[#This Row],[calc_boys]],education[[#This Row],[calc_girls]]),education[[#This Row],[total_children]])</f>
        <v>0</v>
      </c>
      <c r="AF677" s="1">
        <f>IF(ISBLANK(education[[#This Row],[total_pwd]]),SUM(education[[#This Row],[total_pwd_men]],education[[#This Row],[total_pwd_women]]),education[[#This Row],[total_pwd]])</f>
        <v>0</v>
      </c>
      <c r="AG677" s="1">
        <f>IF(ISBLANK(education[[#This Row],[total_adults]]),SUM(education[[#This Row],[total_men]],education[[#This Row],[total_women]]),education[[#This Row],[total_adults]])</f>
        <v>0</v>
      </c>
      <c r="AH677" s="1">
        <f>IF(ISBLANK(education[[#This Row],[total_beneficiaries_reached]]),SUM(education[[#This Row],[calc_children]],education[[#This Row],[calc_adults]]),education[[#This Row],[total_beneficiaries_reached]])</f>
        <v>0</v>
      </c>
      <c r="AI677" s="49" t="str">
        <f ca="1">IF(B677="","",OFFSET(table_admin1[[#Headers],[ADM1_PT]],MATCH(B677,admin1,0),1))</f>
        <v/>
      </c>
      <c r="AJ677" s="49" t="str">
        <f t="shared" ca="1" si="22"/>
        <v/>
      </c>
      <c r="AK677" s="49" t="str">
        <f t="shared" ca="1" si="23"/>
        <v/>
      </c>
    </row>
    <row r="678" spans="29:37" x14ac:dyDescent="0.2">
      <c r="AC678" s="1">
        <f>IF(ISBLANK(education[[#This Row],[total_boys]]),SUM(education[[#This Row],[boys_0-5_reached]],education[[#This Row],[boys_6-12_reached]],education[[#This Row],[boys_13-18_reached]]),education[[#This Row],[total_boys]])</f>
        <v>0</v>
      </c>
      <c r="AD678" s="1">
        <f>IF(ISBLANK(education[[#This Row],[total_girls]]),SUM(education[[#This Row],[girls_0-5_reached]],education[[#This Row],[girls_6-12_reached]],education[[#This Row],[girls_13-18_reached]]),education[[#This Row],[total_girls]])</f>
        <v>0</v>
      </c>
      <c r="AE678" s="1">
        <f>IF(ISBLANK(education[[#This Row],[total_children]]),SUM(education[[#This Row],[calc_boys]],education[[#This Row],[calc_girls]]),education[[#This Row],[total_children]])</f>
        <v>0</v>
      </c>
      <c r="AF678" s="1">
        <f>IF(ISBLANK(education[[#This Row],[total_pwd]]),SUM(education[[#This Row],[total_pwd_men]],education[[#This Row],[total_pwd_women]]),education[[#This Row],[total_pwd]])</f>
        <v>0</v>
      </c>
      <c r="AG678" s="1">
        <f>IF(ISBLANK(education[[#This Row],[total_adults]]),SUM(education[[#This Row],[total_men]],education[[#This Row],[total_women]]),education[[#This Row],[total_adults]])</f>
        <v>0</v>
      </c>
      <c r="AH678" s="1">
        <f>IF(ISBLANK(education[[#This Row],[total_beneficiaries_reached]]),SUM(education[[#This Row],[calc_children]],education[[#This Row],[calc_adults]]),education[[#This Row],[total_beneficiaries_reached]])</f>
        <v>0</v>
      </c>
      <c r="AI678" s="49" t="str">
        <f ca="1">IF(B678="","",OFFSET(table_admin1[[#Headers],[ADM1_PT]],MATCH(B678,admin1,0),1))</f>
        <v/>
      </c>
      <c r="AJ678" s="49" t="str">
        <f t="shared" ca="1" si="22"/>
        <v/>
      </c>
      <c r="AK678" s="49" t="str">
        <f t="shared" ca="1" si="23"/>
        <v/>
      </c>
    </row>
    <row r="679" spans="29:37" x14ac:dyDescent="0.2">
      <c r="AC679" s="1">
        <f>IF(ISBLANK(education[[#This Row],[total_boys]]),SUM(education[[#This Row],[boys_0-5_reached]],education[[#This Row],[boys_6-12_reached]],education[[#This Row],[boys_13-18_reached]]),education[[#This Row],[total_boys]])</f>
        <v>0</v>
      </c>
      <c r="AD679" s="1">
        <f>IF(ISBLANK(education[[#This Row],[total_girls]]),SUM(education[[#This Row],[girls_0-5_reached]],education[[#This Row],[girls_6-12_reached]],education[[#This Row],[girls_13-18_reached]]),education[[#This Row],[total_girls]])</f>
        <v>0</v>
      </c>
      <c r="AE679" s="1">
        <f>IF(ISBLANK(education[[#This Row],[total_children]]),SUM(education[[#This Row],[calc_boys]],education[[#This Row],[calc_girls]]),education[[#This Row],[total_children]])</f>
        <v>0</v>
      </c>
      <c r="AF679" s="1">
        <f>IF(ISBLANK(education[[#This Row],[total_pwd]]),SUM(education[[#This Row],[total_pwd_men]],education[[#This Row],[total_pwd_women]]),education[[#This Row],[total_pwd]])</f>
        <v>0</v>
      </c>
      <c r="AG679" s="1">
        <f>IF(ISBLANK(education[[#This Row],[total_adults]]),SUM(education[[#This Row],[total_men]],education[[#This Row],[total_women]]),education[[#This Row],[total_adults]])</f>
        <v>0</v>
      </c>
      <c r="AH679" s="1">
        <f>IF(ISBLANK(education[[#This Row],[total_beneficiaries_reached]]),SUM(education[[#This Row],[calc_children]],education[[#This Row],[calc_adults]]),education[[#This Row],[total_beneficiaries_reached]])</f>
        <v>0</v>
      </c>
      <c r="AI679" s="49" t="str">
        <f ca="1">IF(B679="","",OFFSET(table_admin1[[#Headers],[ADM1_PT]],MATCH(B679,admin1,0),1))</f>
        <v/>
      </c>
      <c r="AJ679" s="49" t="str">
        <f t="shared" ca="1" si="22"/>
        <v/>
      </c>
      <c r="AK679" s="49" t="str">
        <f t="shared" ca="1" si="23"/>
        <v/>
      </c>
    </row>
    <row r="680" spans="29:37" x14ac:dyDescent="0.2">
      <c r="AC680" s="1">
        <f>IF(ISBLANK(education[[#This Row],[total_boys]]),SUM(education[[#This Row],[boys_0-5_reached]],education[[#This Row],[boys_6-12_reached]],education[[#This Row],[boys_13-18_reached]]),education[[#This Row],[total_boys]])</f>
        <v>0</v>
      </c>
      <c r="AD680" s="1">
        <f>IF(ISBLANK(education[[#This Row],[total_girls]]),SUM(education[[#This Row],[girls_0-5_reached]],education[[#This Row],[girls_6-12_reached]],education[[#This Row],[girls_13-18_reached]]),education[[#This Row],[total_girls]])</f>
        <v>0</v>
      </c>
      <c r="AE680" s="1">
        <f>IF(ISBLANK(education[[#This Row],[total_children]]),SUM(education[[#This Row],[calc_boys]],education[[#This Row],[calc_girls]]),education[[#This Row],[total_children]])</f>
        <v>0</v>
      </c>
      <c r="AF680" s="1">
        <f>IF(ISBLANK(education[[#This Row],[total_pwd]]),SUM(education[[#This Row],[total_pwd_men]],education[[#This Row],[total_pwd_women]]),education[[#This Row],[total_pwd]])</f>
        <v>0</v>
      </c>
      <c r="AG680" s="1">
        <f>IF(ISBLANK(education[[#This Row],[total_adults]]),SUM(education[[#This Row],[total_men]],education[[#This Row],[total_women]]),education[[#This Row],[total_adults]])</f>
        <v>0</v>
      </c>
      <c r="AH680" s="1">
        <f>IF(ISBLANK(education[[#This Row],[total_beneficiaries_reached]]),SUM(education[[#This Row],[calc_children]],education[[#This Row],[calc_adults]]),education[[#This Row],[total_beneficiaries_reached]])</f>
        <v>0</v>
      </c>
      <c r="AI680" s="49" t="str">
        <f ca="1">IF(B680="","",OFFSET(table_admin1[[#Headers],[ADM1_PT]],MATCH(B680,admin1,0),1))</f>
        <v/>
      </c>
      <c r="AJ680" s="49" t="str">
        <f t="shared" ca="1" si="22"/>
        <v/>
      </c>
      <c r="AK680" s="49" t="str">
        <f t="shared" ca="1" si="23"/>
        <v/>
      </c>
    </row>
    <row r="681" spans="29:37" x14ac:dyDescent="0.2">
      <c r="AC681" s="1">
        <f>IF(ISBLANK(education[[#This Row],[total_boys]]),SUM(education[[#This Row],[boys_0-5_reached]],education[[#This Row],[boys_6-12_reached]],education[[#This Row],[boys_13-18_reached]]),education[[#This Row],[total_boys]])</f>
        <v>0</v>
      </c>
      <c r="AD681" s="1">
        <f>IF(ISBLANK(education[[#This Row],[total_girls]]),SUM(education[[#This Row],[girls_0-5_reached]],education[[#This Row],[girls_6-12_reached]],education[[#This Row],[girls_13-18_reached]]),education[[#This Row],[total_girls]])</f>
        <v>0</v>
      </c>
      <c r="AE681" s="1">
        <f>IF(ISBLANK(education[[#This Row],[total_children]]),SUM(education[[#This Row],[calc_boys]],education[[#This Row],[calc_girls]]),education[[#This Row],[total_children]])</f>
        <v>0</v>
      </c>
      <c r="AF681" s="1">
        <f>IF(ISBLANK(education[[#This Row],[total_pwd]]),SUM(education[[#This Row],[total_pwd_men]],education[[#This Row],[total_pwd_women]]),education[[#This Row],[total_pwd]])</f>
        <v>0</v>
      </c>
      <c r="AG681" s="1">
        <f>IF(ISBLANK(education[[#This Row],[total_adults]]),SUM(education[[#This Row],[total_men]],education[[#This Row],[total_women]]),education[[#This Row],[total_adults]])</f>
        <v>0</v>
      </c>
      <c r="AH681" s="1">
        <f>IF(ISBLANK(education[[#This Row],[total_beneficiaries_reached]]),SUM(education[[#This Row],[calc_children]],education[[#This Row],[calc_adults]]),education[[#This Row],[total_beneficiaries_reached]])</f>
        <v>0</v>
      </c>
      <c r="AI681" s="49" t="str">
        <f ca="1">IF(B681="","",OFFSET(table_admin1[[#Headers],[ADM1_PT]],MATCH(B681,admin1,0),1))</f>
        <v/>
      </c>
      <c r="AJ681" s="49" t="str">
        <f t="shared" ca="1" si="22"/>
        <v/>
      </c>
      <c r="AK681" s="49" t="str">
        <f t="shared" ca="1" si="23"/>
        <v/>
      </c>
    </row>
    <row r="682" spans="29:37" x14ac:dyDescent="0.2">
      <c r="AC682" s="1">
        <f>IF(ISBLANK(education[[#This Row],[total_boys]]),SUM(education[[#This Row],[boys_0-5_reached]],education[[#This Row],[boys_6-12_reached]],education[[#This Row],[boys_13-18_reached]]),education[[#This Row],[total_boys]])</f>
        <v>0</v>
      </c>
      <c r="AD682" s="1">
        <f>IF(ISBLANK(education[[#This Row],[total_girls]]),SUM(education[[#This Row],[girls_0-5_reached]],education[[#This Row],[girls_6-12_reached]],education[[#This Row],[girls_13-18_reached]]),education[[#This Row],[total_girls]])</f>
        <v>0</v>
      </c>
      <c r="AE682" s="1">
        <f>IF(ISBLANK(education[[#This Row],[total_children]]),SUM(education[[#This Row],[calc_boys]],education[[#This Row],[calc_girls]]),education[[#This Row],[total_children]])</f>
        <v>0</v>
      </c>
      <c r="AF682" s="1">
        <f>IF(ISBLANK(education[[#This Row],[total_pwd]]),SUM(education[[#This Row],[total_pwd_men]],education[[#This Row],[total_pwd_women]]),education[[#This Row],[total_pwd]])</f>
        <v>0</v>
      </c>
      <c r="AG682" s="1">
        <f>IF(ISBLANK(education[[#This Row],[total_adults]]),SUM(education[[#This Row],[total_men]],education[[#This Row],[total_women]]),education[[#This Row],[total_adults]])</f>
        <v>0</v>
      </c>
      <c r="AH682" s="1">
        <f>IF(ISBLANK(education[[#This Row],[total_beneficiaries_reached]]),SUM(education[[#This Row],[calc_children]],education[[#This Row],[calc_adults]]),education[[#This Row],[total_beneficiaries_reached]])</f>
        <v>0</v>
      </c>
      <c r="AI682" s="49" t="str">
        <f ca="1">IF(B682="","",OFFSET(table_admin1[[#Headers],[ADM1_PT]],MATCH(B682,admin1,0),1))</f>
        <v/>
      </c>
      <c r="AJ682" s="49" t="str">
        <f t="shared" ca="1" si="22"/>
        <v/>
      </c>
      <c r="AK682" s="49" t="str">
        <f t="shared" ca="1" si="23"/>
        <v/>
      </c>
    </row>
    <row r="683" spans="29:37" x14ac:dyDescent="0.2">
      <c r="AC683" s="1">
        <f>IF(ISBLANK(education[[#This Row],[total_boys]]),SUM(education[[#This Row],[boys_0-5_reached]],education[[#This Row],[boys_6-12_reached]],education[[#This Row],[boys_13-18_reached]]),education[[#This Row],[total_boys]])</f>
        <v>0</v>
      </c>
      <c r="AD683" s="1">
        <f>IF(ISBLANK(education[[#This Row],[total_girls]]),SUM(education[[#This Row],[girls_0-5_reached]],education[[#This Row],[girls_6-12_reached]],education[[#This Row],[girls_13-18_reached]]),education[[#This Row],[total_girls]])</f>
        <v>0</v>
      </c>
      <c r="AE683" s="1">
        <f>IF(ISBLANK(education[[#This Row],[total_children]]),SUM(education[[#This Row],[calc_boys]],education[[#This Row],[calc_girls]]),education[[#This Row],[total_children]])</f>
        <v>0</v>
      </c>
      <c r="AF683" s="1">
        <f>IF(ISBLANK(education[[#This Row],[total_pwd]]),SUM(education[[#This Row],[total_pwd_men]],education[[#This Row],[total_pwd_women]]),education[[#This Row],[total_pwd]])</f>
        <v>0</v>
      </c>
      <c r="AG683" s="1">
        <f>IF(ISBLANK(education[[#This Row],[total_adults]]),SUM(education[[#This Row],[total_men]],education[[#This Row],[total_women]]),education[[#This Row],[total_adults]])</f>
        <v>0</v>
      </c>
      <c r="AH683" s="1">
        <f>IF(ISBLANK(education[[#This Row],[total_beneficiaries_reached]]),SUM(education[[#This Row],[calc_children]],education[[#This Row],[calc_adults]]),education[[#This Row],[total_beneficiaries_reached]])</f>
        <v>0</v>
      </c>
      <c r="AI683" s="49" t="str">
        <f ca="1">IF(B683="","",OFFSET(table_admin1[[#Headers],[ADM1_PT]],MATCH(B683,admin1,0),1))</f>
        <v/>
      </c>
      <c r="AJ683" s="49" t="str">
        <f t="shared" ca="1" si="22"/>
        <v/>
      </c>
      <c r="AK683" s="49" t="str">
        <f t="shared" ca="1" si="23"/>
        <v/>
      </c>
    </row>
    <row r="684" spans="29:37" x14ac:dyDescent="0.2">
      <c r="AC684" s="1">
        <f>IF(ISBLANK(education[[#This Row],[total_boys]]),SUM(education[[#This Row],[boys_0-5_reached]],education[[#This Row],[boys_6-12_reached]],education[[#This Row],[boys_13-18_reached]]),education[[#This Row],[total_boys]])</f>
        <v>0</v>
      </c>
      <c r="AD684" s="1">
        <f>IF(ISBLANK(education[[#This Row],[total_girls]]),SUM(education[[#This Row],[girls_0-5_reached]],education[[#This Row],[girls_6-12_reached]],education[[#This Row],[girls_13-18_reached]]),education[[#This Row],[total_girls]])</f>
        <v>0</v>
      </c>
      <c r="AE684" s="1">
        <f>IF(ISBLANK(education[[#This Row],[total_children]]),SUM(education[[#This Row],[calc_boys]],education[[#This Row],[calc_girls]]),education[[#This Row],[total_children]])</f>
        <v>0</v>
      </c>
      <c r="AF684" s="1">
        <f>IF(ISBLANK(education[[#This Row],[total_pwd]]),SUM(education[[#This Row],[total_pwd_men]],education[[#This Row],[total_pwd_women]]),education[[#This Row],[total_pwd]])</f>
        <v>0</v>
      </c>
      <c r="AG684" s="1">
        <f>IF(ISBLANK(education[[#This Row],[total_adults]]),SUM(education[[#This Row],[total_men]],education[[#This Row],[total_women]]),education[[#This Row],[total_adults]])</f>
        <v>0</v>
      </c>
      <c r="AH684" s="1">
        <f>IF(ISBLANK(education[[#This Row],[total_beneficiaries_reached]]),SUM(education[[#This Row],[calc_children]],education[[#This Row],[calc_adults]]),education[[#This Row],[total_beneficiaries_reached]])</f>
        <v>0</v>
      </c>
      <c r="AI684" s="49" t="str">
        <f ca="1">IF(B684="","",OFFSET(table_admin1[[#Headers],[ADM1_PT]],MATCH(B684,admin1,0),1))</f>
        <v/>
      </c>
      <c r="AJ684" s="49" t="str">
        <f t="shared" ca="1" si="22"/>
        <v/>
      </c>
      <c r="AK684" s="49" t="str">
        <f t="shared" ca="1" si="23"/>
        <v/>
      </c>
    </row>
    <row r="685" spans="29:37" x14ac:dyDescent="0.2">
      <c r="AC685" s="1">
        <f>IF(ISBLANK(education[[#This Row],[total_boys]]),SUM(education[[#This Row],[boys_0-5_reached]],education[[#This Row],[boys_6-12_reached]],education[[#This Row],[boys_13-18_reached]]),education[[#This Row],[total_boys]])</f>
        <v>0</v>
      </c>
      <c r="AD685" s="1">
        <f>IF(ISBLANK(education[[#This Row],[total_girls]]),SUM(education[[#This Row],[girls_0-5_reached]],education[[#This Row],[girls_6-12_reached]],education[[#This Row],[girls_13-18_reached]]),education[[#This Row],[total_girls]])</f>
        <v>0</v>
      </c>
      <c r="AE685" s="1">
        <f>IF(ISBLANK(education[[#This Row],[total_children]]),SUM(education[[#This Row],[calc_boys]],education[[#This Row],[calc_girls]]),education[[#This Row],[total_children]])</f>
        <v>0</v>
      </c>
      <c r="AF685" s="1">
        <f>IF(ISBLANK(education[[#This Row],[total_pwd]]),SUM(education[[#This Row],[total_pwd_men]],education[[#This Row],[total_pwd_women]]),education[[#This Row],[total_pwd]])</f>
        <v>0</v>
      </c>
      <c r="AG685" s="1">
        <f>IF(ISBLANK(education[[#This Row],[total_adults]]),SUM(education[[#This Row],[total_men]],education[[#This Row],[total_women]]),education[[#This Row],[total_adults]])</f>
        <v>0</v>
      </c>
      <c r="AH685" s="1">
        <f>IF(ISBLANK(education[[#This Row],[total_beneficiaries_reached]]),SUM(education[[#This Row],[calc_children]],education[[#This Row],[calc_adults]]),education[[#This Row],[total_beneficiaries_reached]])</f>
        <v>0</v>
      </c>
      <c r="AI685" s="49" t="str">
        <f ca="1">IF(B685="","",OFFSET(table_admin1[[#Headers],[ADM1_PT]],MATCH(B685,admin1,0),1))</f>
        <v/>
      </c>
      <c r="AJ685" s="49" t="str">
        <f t="shared" ca="1" si="22"/>
        <v/>
      </c>
      <c r="AK685" s="49" t="str">
        <f t="shared" ca="1" si="23"/>
        <v/>
      </c>
    </row>
    <row r="686" spans="29:37" x14ac:dyDescent="0.2">
      <c r="AC686" s="1">
        <f>IF(ISBLANK(education[[#This Row],[total_boys]]),SUM(education[[#This Row],[boys_0-5_reached]],education[[#This Row],[boys_6-12_reached]],education[[#This Row],[boys_13-18_reached]]),education[[#This Row],[total_boys]])</f>
        <v>0</v>
      </c>
      <c r="AD686" s="1">
        <f>IF(ISBLANK(education[[#This Row],[total_girls]]),SUM(education[[#This Row],[girls_0-5_reached]],education[[#This Row],[girls_6-12_reached]],education[[#This Row],[girls_13-18_reached]]),education[[#This Row],[total_girls]])</f>
        <v>0</v>
      </c>
      <c r="AE686" s="1">
        <f>IF(ISBLANK(education[[#This Row],[total_children]]),SUM(education[[#This Row],[calc_boys]],education[[#This Row],[calc_girls]]),education[[#This Row],[total_children]])</f>
        <v>0</v>
      </c>
      <c r="AF686" s="1">
        <f>IF(ISBLANK(education[[#This Row],[total_pwd]]),SUM(education[[#This Row],[total_pwd_men]],education[[#This Row],[total_pwd_women]]),education[[#This Row],[total_pwd]])</f>
        <v>0</v>
      </c>
      <c r="AG686" s="1">
        <f>IF(ISBLANK(education[[#This Row],[total_adults]]),SUM(education[[#This Row],[total_men]],education[[#This Row],[total_women]]),education[[#This Row],[total_adults]])</f>
        <v>0</v>
      </c>
      <c r="AH686" s="1">
        <f>IF(ISBLANK(education[[#This Row],[total_beneficiaries_reached]]),SUM(education[[#This Row],[calc_children]],education[[#This Row],[calc_adults]]),education[[#This Row],[total_beneficiaries_reached]])</f>
        <v>0</v>
      </c>
      <c r="AI686" s="49" t="str">
        <f ca="1">IF(B686="","",OFFSET(table_admin1[[#Headers],[ADM1_PT]],MATCH(B686,admin1,0),1))</f>
        <v/>
      </c>
      <c r="AJ686" s="49" t="str">
        <f t="shared" ca="1" si="22"/>
        <v/>
      </c>
      <c r="AK686" s="49" t="str">
        <f t="shared" ca="1" si="23"/>
        <v/>
      </c>
    </row>
    <row r="687" spans="29:37" x14ac:dyDescent="0.2">
      <c r="AC687" s="1">
        <f>IF(ISBLANK(education[[#This Row],[total_boys]]),SUM(education[[#This Row],[boys_0-5_reached]],education[[#This Row],[boys_6-12_reached]],education[[#This Row],[boys_13-18_reached]]),education[[#This Row],[total_boys]])</f>
        <v>0</v>
      </c>
      <c r="AD687" s="1">
        <f>IF(ISBLANK(education[[#This Row],[total_girls]]),SUM(education[[#This Row],[girls_0-5_reached]],education[[#This Row],[girls_6-12_reached]],education[[#This Row],[girls_13-18_reached]]),education[[#This Row],[total_girls]])</f>
        <v>0</v>
      </c>
      <c r="AE687" s="1">
        <f>IF(ISBLANK(education[[#This Row],[total_children]]),SUM(education[[#This Row],[calc_boys]],education[[#This Row],[calc_girls]]),education[[#This Row],[total_children]])</f>
        <v>0</v>
      </c>
      <c r="AF687" s="1">
        <f>IF(ISBLANK(education[[#This Row],[total_pwd]]),SUM(education[[#This Row],[total_pwd_men]],education[[#This Row],[total_pwd_women]]),education[[#This Row],[total_pwd]])</f>
        <v>0</v>
      </c>
      <c r="AG687" s="1">
        <f>IF(ISBLANK(education[[#This Row],[total_adults]]),SUM(education[[#This Row],[total_men]],education[[#This Row],[total_women]]),education[[#This Row],[total_adults]])</f>
        <v>0</v>
      </c>
      <c r="AH687" s="1">
        <f>IF(ISBLANK(education[[#This Row],[total_beneficiaries_reached]]),SUM(education[[#This Row],[calc_children]],education[[#This Row],[calc_adults]]),education[[#This Row],[total_beneficiaries_reached]])</f>
        <v>0</v>
      </c>
      <c r="AI687" s="49" t="str">
        <f ca="1">IF(B687="","",OFFSET(table_admin1[[#Headers],[ADM1_PT]],MATCH(B687,admin1,0),1))</f>
        <v/>
      </c>
      <c r="AJ687" s="49" t="str">
        <f t="shared" ca="1" si="22"/>
        <v/>
      </c>
      <c r="AK687" s="49" t="str">
        <f t="shared" ca="1" si="23"/>
        <v/>
      </c>
    </row>
    <row r="688" spans="29:37" x14ac:dyDescent="0.2">
      <c r="AC688" s="1">
        <f>IF(ISBLANK(education[[#This Row],[total_boys]]),SUM(education[[#This Row],[boys_0-5_reached]],education[[#This Row],[boys_6-12_reached]],education[[#This Row],[boys_13-18_reached]]),education[[#This Row],[total_boys]])</f>
        <v>0</v>
      </c>
      <c r="AD688" s="1">
        <f>IF(ISBLANK(education[[#This Row],[total_girls]]),SUM(education[[#This Row],[girls_0-5_reached]],education[[#This Row],[girls_6-12_reached]],education[[#This Row],[girls_13-18_reached]]),education[[#This Row],[total_girls]])</f>
        <v>0</v>
      </c>
      <c r="AE688" s="1">
        <f>IF(ISBLANK(education[[#This Row],[total_children]]),SUM(education[[#This Row],[calc_boys]],education[[#This Row],[calc_girls]]),education[[#This Row],[total_children]])</f>
        <v>0</v>
      </c>
      <c r="AF688" s="1">
        <f>IF(ISBLANK(education[[#This Row],[total_pwd]]),SUM(education[[#This Row],[total_pwd_men]],education[[#This Row],[total_pwd_women]]),education[[#This Row],[total_pwd]])</f>
        <v>0</v>
      </c>
      <c r="AG688" s="1">
        <f>IF(ISBLANK(education[[#This Row],[total_adults]]),SUM(education[[#This Row],[total_men]],education[[#This Row],[total_women]]),education[[#This Row],[total_adults]])</f>
        <v>0</v>
      </c>
      <c r="AH688" s="1">
        <f>IF(ISBLANK(education[[#This Row],[total_beneficiaries_reached]]),SUM(education[[#This Row],[calc_children]],education[[#This Row],[calc_adults]]),education[[#This Row],[total_beneficiaries_reached]])</f>
        <v>0</v>
      </c>
      <c r="AI688" s="49" t="str">
        <f ca="1">IF(B688="","",OFFSET(table_admin1[[#Headers],[ADM1_PT]],MATCH(B688,admin1,0),1))</f>
        <v/>
      </c>
      <c r="AJ688" s="49" t="str">
        <f t="shared" ca="1" si="22"/>
        <v/>
      </c>
      <c r="AK688" s="49" t="str">
        <f t="shared" ca="1" si="23"/>
        <v/>
      </c>
    </row>
    <row r="689" spans="29:37" x14ac:dyDescent="0.2">
      <c r="AC689" s="1">
        <f>IF(ISBLANK(education[[#This Row],[total_boys]]),SUM(education[[#This Row],[boys_0-5_reached]],education[[#This Row],[boys_6-12_reached]],education[[#This Row],[boys_13-18_reached]]),education[[#This Row],[total_boys]])</f>
        <v>0</v>
      </c>
      <c r="AD689" s="1">
        <f>IF(ISBLANK(education[[#This Row],[total_girls]]),SUM(education[[#This Row],[girls_0-5_reached]],education[[#This Row],[girls_6-12_reached]],education[[#This Row],[girls_13-18_reached]]),education[[#This Row],[total_girls]])</f>
        <v>0</v>
      </c>
      <c r="AE689" s="1">
        <f>IF(ISBLANK(education[[#This Row],[total_children]]),SUM(education[[#This Row],[calc_boys]],education[[#This Row],[calc_girls]]),education[[#This Row],[total_children]])</f>
        <v>0</v>
      </c>
      <c r="AF689" s="1">
        <f>IF(ISBLANK(education[[#This Row],[total_pwd]]),SUM(education[[#This Row],[total_pwd_men]],education[[#This Row],[total_pwd_women]]),education[[#This Row],[total_pwd]])</f>
        <v>0</v>
      </c>
      <c r="AG689" s="1">
        <f>IF(ISBLANK(education[[#This Row],[total_adults]]),SUM(education[[#This Row],[total_men]],education[[#This Row],[total_women]]),education[[#This Row],[total_adults]])</f>
        <v>0</v>
      </c>
      <c r="AH689" s="1">
        <f>IF(ISBLANK(education[[#This Row],[total_beneficiaries_reached]]),SUM(education[[#This Row],[calc_children]],education[[#This Row],[calc_adults]]),education[[#This Row],[total_beneficiaries_reached]])</f>
        <v>0</v>
      </c>
      <c r="AI689" s="49" t="str">
        <f ca="1">IF(B689="","",OFFSET(table_admin1[[#Headers],[ADM1_PT]],MATCH(B689,admin1,0),1))</f>
        <v/>
      </c>
      <c r="AJ689" s="49" t="str">
        <f t="shared" ca="1" si="22"/>
        <v/>
      </c>
      <c r="AK689" s="49" t="str">
        <f t="shared" ca="1" si="23"/>
        <v/>
      </c>
    </row>
    <row r="690" spans="29:37" x14ac:dyDescent="0.2">
      <c r="AC690" s="1">
        <f>IF(ISBLANK(education[[#This Row],[total_boys]]),SUM(education[[#This Row],[boys_0-5_reached]],education[[#This Row],[boys_6-12_reached]],education[[#This Row],[boys_13-18_reached]]),education[[#This Row],[total_boys]])</f>
        <v>0</v>
      </c>
      <c r="AD690" s="1">
        <f>IF(ISBLANK(education[[#This Row],[total_girls]]),SUM(education[[#This Row],[girls_0-5_reached]],education[[#This Row],[girls_6-12_reached]],education[[#This Row],[girls_13-18_reached]]),education[[#This Row],[total_girls]])</f>
        <v>0</v>
      </c>
      <c r="AE690" s="1">
        <f>IF(ISBLANK(education[[#This Row],[total_children]]),SUM(education[[#This Row],[calc_boys]],education[[#This Row],[calc_girls]]),education[[#This Row],[total_children]])</f>
        <v>0</v>
      </c>
      <c r="AF690" s="1">
        <f>IF(ISBLANK(education[[#This Row],[total_pwd]]),SUM(education[[#This Row],[total_pwd_men]],education[[#This Row],[total_pwd_women]]),education[[#This Row],[total_pwd]])</f>
        <v>0</v>
      </c>
      <c r="AG690" s="1">
        <f>IF(ISBLANK(education[[#This Row],[total_adults]]),SUM(education[[#This Row],[total_men]],education[[#This Row],[total_women]]),education[[#This Row],[total_adults]])</f>
        <v>0</v>
      </c>
      <c r="AH690" s="1">
        <f>IF(ISBLANK(education[[#This Row],[total_beneficiaries_reached]]),SUM(education[[#This Row],[calc_children]],education[[#This Row],[calc_adults]]),education[[#This Row],[total_beneficiaries_reached]])</f>
        <v>0</v>
      </c>
      <c r="AI690" s="49" t="str">
        <f ca="1">IF(B690="","",OFFSET(table_admin1[[#Headers],[ADM1_PT]],MATCH(B690,admin1,0),1))</f>
        <v/>
      </c>
      <c r="AJ690" s="49" t="str">
        <f t="shared" ca="1" si="22"/>
        <v/>
      </c>
      <c r="AK690" s="49" t="str">
        <f t="shared" ca="1" si="23"/>
        <v/>
      </c>
    </row>
    <row r="691" spans="29:37" x14ac:dyDescent="0.2">
      <c r="AC691" s="1">
        <f>IF(ISBLANK(education[[#This Row],[total_boys]]),SUM(education[[#This Row],[boys_0-5_reached]],education[[#This Row],[boys_6-12_reached]],education[[#This Row],[boys_13-18_reached]]),education[[#This Row],[total_boys]])</f>
        <v>0</v>
      </c>
      <c r="AD691" s="1">
        <f>IF(ISBLANK(education[[#This Row],[total_girls]]),SUM(education[[#This Row],[girls_0-5_reached]],education[[#This Row],[girls_6-12_reached]],education[[#This Row],[girls_13-18_reached]]),education[[#This Row],[total_girls]])</f>
        <v>0</v>
      </c>
      <c r="AE691" s="1">
        <f>IF(ISBLANK(education[[#This Row],[total_children]]),SUM(education[[#This Row],[calc_boys]],education[[#This Row],[calc_girls]]),education[[#This Row],[total_children]])</f>
        <v>0</v>
      </c>
      <c r="AF691" s="1">
        <f>IF(ISBLANK(education[[#This Row],[total_pwd]]),SUM(education[[#This Row],[total_pwd_men]],education[[#This Row],[total_pwd_women]]),education[[#This Row],[total_pwd]])</f>
        <v>0</v>
      </c>
      <c r="AG691" s="1">
        <f>IF(ISBLANK(education[[#This Row],[total_adults]]),SUM(education[[#This Row],[total_men]],education[[#This Row],[total_women]]),education[[#This Row],[total_adults]])</f>
        <v>0</v>
      </c>
      <c r="AH691" s="1">
        <f>IF(ISBLANK(education[[#This Row],[total_beneficiaries_reached]]),SUM(education[[#This Row],[calc_children]],education[[#This Row],[calc_adults]]),education[[#This Row],[total_beneficiaries_reached]])</f>
        <v>0</v>
      </c>
      <c r="AI691" s="49" t="str">
        <f ca="1">IF(B691="","",OFFSET(table_admin1[[#Headers],[ADM1_PT]],MATCH(B691,admin1,0),1))</f>
        <v/>
      </c>
      <c r="AJ691" s="49" t="str">
        <f t="shared" ca="1" si="22"/>
        <v/>
      </c>
      <c r="AK691" s="49" t="str">
        <f t="shared" ca="1" si="23"/>
        <v/>
      </c>
    </row>
    <row r="692" spans="29:37" x14ac:dyDescent="0.2">
      <c r="AC692" s="1">
        <f>IF(ISBLANK(education[[#This Row],[total_boys]]),SUM(education[[#This Row],[boys_0-5_reached]],education[[#This Row],[boys_6-12_reached]],education[[#This Row],[boys_13-18_reached]]),education[[#This Row],[total_boys]])</f>
        <v>0</v>
      </c>
      <c r="AD692" s="1">
        <f>IF(ISBLANK(education[[#This Row],[total_girls]]),SUM(education[[#This Row],[girls_0-5_reached]],education[[#This Row],[girls_6-12_reached]],education[[#This Row],[girls_13-18_reached]]),education[[#This Row],[total_girls]])</f>
        <v>0</v>
      </c>
      <c r="AE692" s="1">
        <f>IF(ISBLANK(education[[#This Row],[total_children]]),SUM(education[[#This Row],[calc_boys]],education[[#This Row],[calc_girls]]),education[[#This Row],[total_children]])</f>
        <v>0</v>
      </c>
      <c r="AF692" s="1">
        <f>IF(ISBLANK(education[[#This Row],[total_pwd]]),SUM(education[[#This Row],[total_pwd_men]],education[[#This Row],[total_pwd_women]]),education[[#This Row],[total_pwd]])</f>
        <v>0</v>
      </c>
      <c r="AG692" s="1">
        <f>IF(ISBLANK(education[[#This Row],[total_adults]]),SUM(education[[#This Row],[total_men]],education[[#This Row],[total_women]]),education[[#This Row],[total_adults]])</f>
        <v>0</v>
      </c>
      <c r="AH692" s="1">
        <f>IF(ISBLANK(education[[#This Row],[total_beneficiaries_reached]]),SUM(education[[#This Row],[calc_children]],education[[#This Row],[calc_adults]]),education[[#This Row],[total_beneficiaries_reached]])</f>
        <v>0</v>
      </c>
      <c r="AI692" s="49" t="str">
        <f ca="1">IF(B692="","",OFFSET(table_admin1[[#Headers],[ADM1_PT]],MATCH(B692,admin1,0),1))</f>
        <v/>
      </c>
      <c r="AJ692" s="49" t="str">
        <f t="shared" ca="1" si="22"/>
        <v/>
      </c>
      <c r="AK692" s="49" t="str">
        <f t="shared" ca="1" si="23"/>
        <v/>
      </c>
    </row>
    <row r="693" spans="29:37" x14ac:dyDescent="0.2">
      <c r="AC693" s="1">
        <f>IF(ISBLANK(education[[#This Row],[total_boys]]),SUM(education[[#This Row],[boys_0-5_reached]],education[[#This Row],[boys_6-12_reached]],education[[#This Row],[boys_13-18_reached]]),education[[#This Row],[total_boys]])</f>
        <v>0</v>
      </c>
      <c r="AD693" s="1">
        <f>IF(ISBLANK(education[[#This Row],[total_girls]]),SUM(education[[#This Row],[girls_0-5_reached]],education[[#This Row],[girls_6-12_reached]],education[[#This Row],[girls_13-18_reached]]),education[[#This Row],[total_girls]])</f>
        <v>0</v>
      </c>
      <c r="AE693" s="1">
        <f>IF(ISBLANK(education[[#This Row],[total_children]]),SUM(education[[#This Row],[calc_boys]],education[[#This Row],[calc_girls]]),education[[#This Row],[total_children]])</f>
        <v>0</v>
      </c>
      <c r="AF693" s="1">
        <f>IF(ISBLANK(education[[#This Row],[total_pwd]]),SUM(education[[#This Row],[total_pwd_men]],education[[#This Row],[total_pwd_women]]),education[[#This Row],[total_pwd]])</f>
        <v>0</v>
      </c>
      <c r="AG693" s="1">
        <f>IF(ISBLANK(education[[#This Row],[total_adults]]),SUM(education[[#This Row],[total_men]],education[[#This Row],[total_women]]),education[[#This Row],[total_adults]])</f>
        <v>0</v>
      </c>
      <c r="AH693" s="1">
        <f>IF(ISBLANK(education[[#This Row],[total_beneficiaries_reached]]),SUM(education[[#This Row],[calc_children]],education[[#This Row],[calc_adults]]),education[[#This Row],[total_beneficiaries_reached]])</f>
        <v>0</v>
      </c>
      <c r="AI693" s="49" t="str">
        <f ca="1">IF(B693="","",OFFSET(table_admin1[[#Headers],[ADM1_PT]],MATCH(B693,admin1,0),1))</f>
        <v/>
      </c>
      <c r="AJ693" s="49" t="str">
        <f t="shared" ca="1" si="22"/>
        <v/>
      </c>
      <c r="AK693" s="49" t="str">
        <f t="shared" ca="1" si="23"/>
        <v/>
      </c>
    </row>
    <row r="694" spans="29:37" x14ac:dyDescent="0.2">
      <c r="AC694" s="1">
        <f>IF(ISBLANK(education[[#This Row],[total_boys]]),SUM(education[[#This Row],[boys_0-5_reached]],education[[#This Row],[boys_6-12_reached]],education[[#This Row],[boys_13-18_reached]]),education[[#This Row],[total_boys]])</f>
        <v>0</v>
      </c>
      <c r="AD694" s="1">
        <f>IF(ISBLANK(education[[#This Row],[total_girls]]),SUM(education[[#This Row],[girls_0-5_reached]],education[[#This Row],[girls_6-12_reached]],education[[#This Row],[girls_13-18_reached]]),education[[#This Row],[total_girls]])</f>
        <v>0</v>
      </c>
      <c r="AE694" s="1">
        <f>IF(ISBLANK(education[[#This Row],[total_children]]),SUM(education[[#This Row],[calc_boys]],education[[#This Row],[calc_girls]]),education[[#This Row],[total_children]])</f>
        <v>0</v>
      </c>
      <c r="AF694" s="1">
        <f>IF(ISBLANK(education[[#This Row],[total_pwd]]),SUM(education[[#This Row],[total_pwd_men]],education[[#This Row],[total_pwd_women]]),education[[#This Row],[total_pwd]])</f>
        <v>0</v>
      </c>
      <c r="AG694" s="1">
        <f>IF(ISBLANK(education[[#This Row],[total_adults]]),SUM(education[[#This Row],[total_men]],education[[#This Row],[total_women]]),education[[#This Row],[total_adults]])</f>
        <v>0</v>
      </c>
      <c r="AH694" s="1">
        <f>IF(ISBLANK(education[[#This Row],[total_beneficiaries_reached]]),SUM(education[[#This Row],[calc_children]],education[[#This Row],[calc_adults]]),education[[#This Row],[total_beneficiaries_reached]])</f>
        <v>0</v>
      </c>
      <c r="AI694" s="49" t="str">
        <f ca="1">IF(B694="","",OFFSET(table_admin1[[#Headers],[ADM1_PT]],MATCH(B694,admin1,0),1))</f>
        <v/>
      </c>
      <c r="AJ694" s="49" t="str">
        <f t="shared" ca="1" si="22"/>
        <v/>
      </c>
      <c r="AK694" s="49" t="str">
        <f t="shared" ca="1" si="23"/>
        <v/>
      </c>
    </row>
    <row r="695" spans="29:37" x14ac:dyDescent="0.2">
      <c r="AC695" s="1">
        <f>IF(ISBLANK(education[[#This Row],[total_boys]]),SUM(education[[#This Row],[boys_0-5_reached]],education[[#This Row],[boys_6-12_reached]],education[[#This Row],[boys_13-18_reached]]),education[[#This Row],[total_boys]])</f>
        <v>0</v>
      </c>
      <c r="AD695" s="1">
        <f>IF(ISBLANK(education[[#This Row],[total_girls]]),SUM(education[[#This Row],[girls_0-5_reached]],education[[#This Row],[girls_6-12_reached]],education[[#This Row],[girls_13-18_reached]]),education[[#This Row],[total_girls]])</f>
        <v>0</v>
      </c>
      <c r="AE695" s="1">
        <f>IF(ISBLANK(education[[#This Row],[total_children]]),SUM(education[[#This Row],[calc_boys]],education[[#This Row],[calc_girls]]),education[[#This Row],[total_children]])</f>
        <v>0</v>
      </c>
      <c r="AF695" s="1">
        <f>IF(ISBLANK(education[[#This Row],[total_pwd]]),SUM(education[[#This Row],[total_pwd_men]],education[[#This Row],[total_pwd_women]]),education[[#This Row],[total_pwd]])</f>
        <v>0</v>
      </c>
      <c r="AG695" s="1">
        <f>IF(ISBLANK(education[[#This Row],[total_adults]]),SUM(education[[#This Row],[total_men]],education[[#This Row],[total_women]]),education[[#This Row],[total_adults]])</f>
        <v>0</v>
      </c>
      <c r="AH695" s="1">
        <f>IF(ISBLANK(education[[#This Row],[total_beneficiaries_reached]]),SUM(education[[#This Row],[calc_children]],education[[#This Row],[calc_adults]]),education[[#This Row],[total_beneficiaries_reached]])</f>
        <v>0</v>
      </c>
      <c r="AI695" s="49" t="str">
        <f ca="1">IF(B695="","",OFFSET(table_admin1[[#Headers],[ADM1_PT]],MATCH(B695,admin1,0),1))</f>
        <v/>
      </c>
      <c r="AJ695" s="49" t="str">
        <f t="shared" ca="1" si="22"/>
        <v/>
      </c>
      <c r="AK695" s="49" t="str">
        <f t="shared" ca="1" si="23"/>
        <v/>
      </c>
    </row>
    <row r="696" spans="29:37" x14ac:dyDescent="0.2">
      <c r="AC696" s="1">
        <f>IF(ISBLANK(education[[#This Row],[total_boys]]),SUM(education[[#This Row],[boys_0-5_reached]],education[[#This Row],[boys_6-12_reached]],education[[#This Row],[boys_13-18_reached]]),education[[#This Row],[total_boys]])</f>
        <v>0</v>
      </c>
      <c r="AD696" s="1">
        <f>IF(ISBLANK(education[[#This Row],[total_girls]]),SUM(education[[#This Row],[girls_0-5_reached]],education[[#This Row],[girls_6-12_reached]],education[[#This Row],[girls_13-18_reached]]),education[[#This Row],[total_girls]])</f>
        <v>0</v>
      </c>
      <c r="AE696" s="1">
        <f>IF(ISBLANK(education[[#This Row],[total_children]]),SUM(education[[#This Row],[calc_boys]],education[[#This Row],[calc_girls]]),education[[#This Row],[total_children]])</f>
        <v>0</v>
      </c>
      <c r="AF696" s="1">
        <f>IF(ISBLANK(education[[#This Row],[total_pwd]]),SUM(education[[#This Row],[total_pwd_men]],education[[#This Row],[total_pwd_women]]),education[[#This Row],[total_pwd]])</f>
        <v>0</v>
      </c>
      <c r="AG696" s="1">
        <f>IF(ISBLANK(education[[#This Row],[total_adults]]),SUM(education[[#This Row],[total_men]],education[[#This Row],[total_women]]),education[[#This Row],[total_adults]])</f>
        <v>0</v>
      </c>
      <c r="AH696" s="1">
        <f>IF(ISBLANK(education[[#This Row],[total_beneficiaries_reached]]),SUM(education[[#This Row],[calc_children]],education[[#This Row],[calc_adults]]),education[[#This Row],[total_beneficiaries_reached]])</f>
        <v>0</v>
      </c>
      <c r="AI696" s="49" t="str">
        <f ca="1">IF(B696="","",OFFSET(table_admin1[[#Headers],[ADM1_PT]],MATCH(B696,admin1,0),1))</f>
        <v/>
      </c>
      <c r="AJ696" s="49" t="str">
        <f t="shared" ca="1" si="22"/>
        <v/>
      </c>
      <c r="AK696" s="49" t="str">
        <f t="shared" ca="1" si="23"/>
        <v/>
      </c>
    </row>
    <row r="697" spans="29:37" x14ac:dyDescent="0.2">
      <c r="AC697" s="1">
        <f>IF(ISBLANK(education[[#This Row],[total_boys]]),SUM(education[[#This Row],[boys_0-5_reached]],education[[#This Row],[boys_6-12_reached]],education[[#This Row],[boys_13-18_reached]]),education[[#This Row],[total_boys]])</f>
        <v>0</v>
      </c>
      <c r="AD697" s="1">
        <f>IF(ISBLANK(education[[#This Row],[total_girls]]),SUM(education[[#This Row],[girls_0-5_reached]],education[[#This Row],[girls_6-12_reached]],education[[#This Row],[girls_13-18_reached]]),education[[#This Row],[total_girls]])</f>
        <v>0</v>
      </c>
      <c r="AE697" s="1">
        <f>IF(ISBLANK(education[[#This Row],[total_children]]),SUM(education[[#This Row],[calc_boys]],education[[#This Row],[calc_girls]]),education[[#This Row],[total_children]])</f>
        <v>0</v>
      </c>
      <c r="AF697" s="1">
        <f>IF(ISBLANK(education[[#This Row],[total_pwd]]),SUM(education[[#This Row],[total_pwd_men]],education[[#This Row],[total_pwd_women]]),education[[#This Row],[total_pwd]])</f>
        <v>0</v>
      </c>
      <c r="AG697" s="1">
        <f>IF(ISBLANK(education[[#This Row],[total_adults]]),SUM(education[[#This Row],[total_men]],education[[#This Row],[total_women]]),education[[#This Row],[total_adults]])</f>
        <v>0</v>
      </c>
      <c r="AH697" s="1">
        <f>IF(ISBLANK(education[[#This Row],[total_beneficiaries_reached]]),SUM(education[[#This Row],[calc_children]],education[[#This Row],[calc_adults]]),education[[#This Row],[total_beneficiaries_reached]])</f>
        <v>0</v>
      </c>
      <c r="AI697" s="49" t="str">
        <f ca="1">IF(B697="","",OFFSET(table_admin1[[#Headers],[ADM1_PT]],MATCH(B697,admin1,0),1))</f>
        <v/>
      </c>
      <c r="AJ697" s="49" t="str">
        <f t="shared" ca="1" si="22"/>
        <v/>
      </c>
      <c r="AK697" s="49" t="str">
        <f t="shared" ca="1" si="23"/>
        <v/>
      </c>
    </row>
    <row r="698" spans="29:37" x14ac:dyDescent="0.2">
      <c r="AC698" s="1">
        <f>IF(ISBLANK(education[[#This Row],[total_boys]]),SUM(education[[#This Row],[boys_0-5_reached]],education[[#This Row],[boys_6-12_reached]],education[[#This Row],[boys_13-18_reached]]),education[[#This Row],[total_boys]])</f>
        <v>0</v>
      </c>
      <c r="AD698" s="1">
        <f>IF(ISBLANK(education[[#This Row],[total_girls]]),SUM(education[[#This Row],[girls_0-5_reached]],education[[#This Row],[girls_6-12_reached]],education[[#This Row],[girls_13-18_reached]]),education[[#This Row],[total_girls]])</f>
        <v>0</v>
      </c>
      <c r="AE698" s="1">
        <f>IF(ISBLANK(education[[#This Row],[total_children]]),SUM(education[[#This Row],[calc_boys]],education[[#This Row],[calc_girls]]),education[[#This Row],[total_children]])</f>
        <v>0</v>
      </c>
      <c r="AF698" s="1">
        <f>IF(ISBLANK(education[[#This Row],[total_pwd]]),SUM(education[[#This Row],[total_pwd_men]],education[[#This Row],[total_pwd_women]]),education[[#This Row],[total_pwd]])</f>
        <v>0</v>
      </c>
      <c r="AG698" s="1">
        <f>IF(ISBLANK(education[[#This Row],[total_adults]]),SUM(education[[#This Row],[total_men]],education[[#This Row],[total_women]]),education[[#This Row],[total_adults]])</f>
        <v>0</v>
      </c>
      <c r="AH698" s="1">
        <f>IF(ISBLANK(education[[#This Row],[total_beneficiaries_reached]]),SUM(education[[#This Row],[calc_children]],education[[#This Row],[calc_adults]]),education[[#This Row],[total_beneficiaries_reached]])</f>
        <v>0</v>
      </c>
      <c r="AI698" s="49" t="str">
        <f ca="1">IF(B698="","",OFFSET(table_admin1[[#Headers],[ADM1_PT]],MATCH(B698,admin1,0),1))</f>
        <v/>
      </c>
      <c r="AJ698" s="49" t="str">
        <f t="shared" ca="1" si="22"/>
        <v/>
      </c>
      <c r="AK698" s="49" t="str">
        <f t="shared" ca="1" si="23"/>
        <v/>
      </c>
    </row>
    <row r="699" spans="29:37" x14ac:dyDescent="0.2">
      <c r="AC699" s="1">
        <f>IF(ISBLANK(education[[#This Row],[total_boys]]),SUM(education[[#This Row],[boys_0-5_reached]],education[[#This Row],[boys_6-12_reached]],education[[#This Row],[boys_13-18_reached]]),education[[#This Row],[total_boys]])</f>
        <v>0</v>
      </c>
      <c r="AD699" s="1">
        <f>IF(ISBLANK(education[[#This Row],[total_girls]]),SUM(education[[#This Row],[girls_0-5_reached]],education[[#This Row],[girls_6-12_reached]],education[[#This Row],[girls_13-18_reached]]),education[[#This Row],[total_girls]])</f>
        <v>0</v>
      </c>
      <c r="AE699" s="1">
        <f>IF(ISBLANK(education[[#This Row],[total_children]]),SUM(education[[#This Row],[calc_boys]],education[[#This Row],[calc_girls]]),education[[#This Row],[total_children]])</f>
        <v>0</v>
      </c>
      <c r="AF699" s="1">
        <f>IF(ISBLANK(education[[#This Row],[total_pwd]]),SUM(education[[#This Row],[total_pwd_men]],education[[#This Row],[total_pwd_women]]),education[[#This Row],[total_pwd]])</f>
        <v>0</v>
      </c>
      <c r="AG699" s="1">
        <f>IF(ISBLANK(education[[#This Row],[total_adults]]),SUM(education[[#This Row],[total_men]],education[[#This Row],[total_women]]),education[[#This Row],[total_adults]])</f>
        <v>0</v>
      </c>
      <c r="AH699" s="1">
        <f>IF(ISBLANK(education[[#This Row],[total_beneficiaries_reached]]),SUM(education[[#This Row],[calc_children]],education[[#This Row],[calc_adults]]),education[[#This Row],[total_beneficiaries_reached]])</f>
        <v>0</v>
      </c>
      <c r="AI699" s="49" t="str">
        <f ca="1">IF(B699="","",OFFSET(table_admin1[[#Headers],[ADM1_PT]],MATCH(B699,admin1,0),1))</f>
        <v/>
      </c>
      <c r="AJ699" s="49" t="str">
        <f t="shared" ca="1" si="22"/>
        <v/>
      </c>
      <c r="AK699" s="49" t="str">
        <f t="shared" ca="1" si="23"/>
        <v/>
      </c>
    </row>
    <row r="700" spans="29:37" x14ac:dyDescent="0.2">
      <c r="AC700" s="1">
        <f>IF(ISBLANK(education[[#This Row],[total_boys]]),SUM(education[[#This Row],[boys_0-5_reached]],education[[#This Row],[boys_6-12_reached]],education[[#This Row],[boys_13-18_reached]]),education[[#This Row],[total_boys]])</f>
        <v>0</v>
      </c>
      <c r="AD700" s="1">
        <f>IF(ISBLANK(education[[#This Row],[total_girls]]),SUM(education[[#This Row],[girls_0-5_reached]],education[[#This Row],[girls_6-12_reached]],education[[#This Row],[girls_13-18_reached]]),education[[#This Row],[total_girls]])</f>
        <v>0</v>
      </c>
      <c r="AE700" s="1">
        <f>IF(ISBLANK(education[[#This Row],[total_children]]),SUM(education[[#This Row],[calc_boys]],education[[#This Row],[calc_girls]]),education[[#This Row],[total_children]])</f>
        <v>0</v>
      </c>
      <c r="AF700" s="1">
        <f>IF(ISBLANK(education[[#This Row],[total_pwd]]),SUM(education[[#This Row],[total_pwd_men]],education[[#This Row],[total_pwd_women]]),education[[#This Row],[total_pwd]])</f>
        <v>0</v>
      </c>
      <c r="AG700" s="1">
        <f>IF(ISBLANK(education[[#This Row],[total_adults]]),SUM(education[[#This Row],[total_men]],education[[#This Row],[total_women]]),education[[#This Row],[total_adults]])</f>
        <v>0</v>
      </c>
      <c r="AH700" s="1">
        <f>IF(ISBLANK(education[[#This Row],[total_beneficiaries_reached]]),SUM(education[[#This Row],[calc_children]],education[[#This Row],[calc_adults]]),education[[#This Row],[total_beneficiaries_reached]])</f>
        <v>0</v>
      </c>
      <c r="AI700" s="49" t="str">
        <f ca="1">IF(B700="","",OFFSET(table_admin1[[#Headers],[ADM1_PT]],MATCH(B700,admin1,0),1))</f>
        <v/>
      </c>
      <c r="AJ700" s="49" t="str">
        <f t="shared" ca="1" si="22"/>
        <v/>
      </c>
      <c r="AK700" s="49" t="str">
        <f t="shared" ca="1" si="23"/>
        <v/>
      </c>
    </row>
    <row r="701" spans="29:37" x14ac:dyDescent="0.2">
      <c r="AC701" s="1">
        <f>IF(ISBLANK(education[[#This Row],[total_boys]]),SUM(education[[#This Row],[boys_0-5_reached]],education[[#This Row],[boys_6-12_reached]],education[[#This Row],[boys_13-18_reached]]),education[[#This Row],[total_boys]])</f>
        <v>0</v>
      </c>
      <c r="AD701" s="1">
        <f>IF(ISBLANK(education[[#This Row],[total_girls]]),SUM(education[[#This Row],[girls_0-5_reached]],education[[#This Row],[girls_6-12_reached]],education[[#This Row],[girls_13-18_reached]]),education[[#This Row],[total_girls]])</f>
        <v>0</v>
      </c>
      <c r="AE701" s="1">
        <f>IF(ISBLANK(education[[#This Row],[total_children]]),SUM(education[[#This Row],[calc_boys]],education[[#This Row],[calc_girls]]),education[[#This Row],[total_children]])</f>
        <v>0</v>
      </c>
      <c r="AF701" s="1">
        <f>IF(ISBLANK(education[[#This Row],[total_pwd]]),SUM(education[[#This Row],[total_pwd_men]],education[[#This Row],[total_pwd_women]]),education[[#This Row],[total_pwd]])</f>
        <v>0</v>
      </c>
      <c r="AG701" s="1">
        <f>IF(ISBLANK(education[[#This Row],[total_adults]]),SUM(education[[#This Row],[total_men]],education[[#This Row],[total_women]]),education[[#This Row],[total_adults]])</f>
        <v>0</v>
      </c>
      <c r="AH701" s="1">
        <f>IF(ISBLANK(education[[#This Row],[total_beneficiaries_reached]]),SUM(education[[#This Row],[calc_children]],education[[#This Row],[calc_adults]]),education[[#This Row],[total_beneficiaries_reached]])</f>
        <v>0</v>
      </c>
      <c r="AI701" s="49" t="str">
        <f ca="1">IF(B701="","",OFFSET(table_admin1[[#Headers],[ADM1_PT]],MATCH(B701,admin1,0),1))</f>
        <v/>
      </c>
      <c r="AJ701" s="49" t="str">
        <f t="shared" ca="1" si="22"/>
        <v/>
      </c>
      <c r="AK701" s="49" t="str">
        <f t="shared" ca="1" si="23"/>
        <v/>
      </c>
    </row>
    <row r="702" spans="29:37" x14ac:dyDescent="0.2">
      <c r="AC702" s="1">
        <f>IF(ISBLANK(education[[#This Row],[total_boys]]),SUM(education[[#This Row],[boys_0-5_reached]],education[[#This Row],[boys_6-12_reached]],education[[#This Row],[boys_13-18_reached]]),education[[#This Row],[total_boys]])</f>
        <v>0</v>
      </c>
      <c r="AD702" s="1">
        <f>IF(ISBLANK(education[[#This Row],[total_girls]]),SUM(education[[#This Row],[girls_0-5_reached]],education[[#This Row],[girls_6-12_reached]],education[[#This Row],[girls_13-18_reached]]),education[[#This Row],[total_girls]])</f>
        <v>0</v>
      </c>
      <c r="AE702" s="1">
        <f>IF(ISBLANK(education[[#This Row],[total_children]]),SUM(education[[#This Row],[calc_boys]],education[[#This Row],[calc_girls]]),education[[#This Row],[total_children]])</f>
        <v>0</v>
      </c>
      <c r="AF702" s="1">
        <f>IF(ISBLANK(education[[#This Row],[total_pwd]]),SUM(education[[#This Row],[total_pwd_men]],education[[#This Row],[total_pwd_women]]),education[[#This Row],[total_pwd]])</f>
        <v>0</v>
      </c>
      <c r="AG702" s="1">
        <f>IF(ISBLANK(education[[#This Row],[total_adults]]),SUM(education[[#This Row],[total_men]],education[[#This Row],[total_women]]),education[[#This Row],[total_adults]])</f>
        <v>0</v>
      </c>
      <c r="AH702" s="1">
        <f>IF(ISBLANK(education[[#This Row],[total_beneficiaries_reached]]),SUM(education[[#This Row],[calc_children]],education[[#This Row],[calc_adults]]),education[[#This Row],[total_beneficiaries_reached]])</f>
        <v>0</v>
      </c>
      <c r="AI702" s="49" t="str">
        <f ca="1">IF(B702="","",OFFSET(table_admin1[[#Headers],[ADM1_PT]],MATCH(B702,admin1,0),1))</f>
        <v/>
      </c>
      <c r="AJ702" s="49" t="str">
        <f t="shared" ca="1" si="22"/>
        <v/>
      </c>
      <c r="AK702" s="49" t="str">
        <f t="shared" ca="1" si="23"/>
        <v/>
      </c>
    </row>
    <row r="703" spans="29:37" x14ac:dyDescent="0.2">
      <c r="AC703" s="1">
        <f>IF(ISBLANK(education[[#This Row],[total_boys]]),SUM(education[[#This Row],[boys_0-5_reached]],education[[#This Row],[boys_6-12_reached]],education[[#This Row],[boys_13-18_reached]]),education[[#This Row],[total_boys]])</f>
        <v>0</v>
      </c>
      <c r="AD703" s="1">
        <f>IF(ISBLANK(education[[#This Row],[total_girls]]),SUM(education[[#This Row],[girls_0-5_reached]],education[[#This Row],[girls_6-12_reached]],education[[#This Row],[girls_13-18_reached]]),education[[#This Row],[total_girls]])</f>
        <v>0</v>
      </c>
      <c r="AE703" s="1">
        <f>IF(ISBLANK(education[[#This Row],[total_children]]),SUM(education[[#This Row],[calc_boys]],education[[#This Row],[calc_girls]]),education[[#This Row],[total_children]])</f>
        <v>0</v>
      </c>
      <c r="AF703" s="1">
        <f>IF(ISBLANK(education[[#This Row],[total_pwd]]),SUM(education[[#This Row],[total_pwd_men]],education[[#This Row],[total_pwd_women]]),education[[#This Row],[total_pwd]])</f>
        <v>0</v>
      </c>
      <c r="AG703" s="1">
        <f>IF(ISBLANK(education[[#This Row],[total_adults]]),SUM(education[[#This Row],[total_men]],education[[#This Row],[total_women]]),education[[#This Row],[total_adults]])</f>
        <v>0</v>
      </c>
      <c r="AH703" s="1">
        <f>IF(ISBLANK(education[[#This Row],[total_beneficiaries_reached]]),SUM(education[[#This Row],[calc_children]],education[[#This Row],[calc_adults]]),education[[#This Row],[total_beneficiaries_reached]])</f>
        <v>0</v>
      </c>
      <c r="AI703" s="49" t="str">
        <f ca="1">IF(B703="","",OFFSET(table_admin1[[#Headers],[ADM1_PT]],MATCH(B703,admin1,0),1))</f>
        <v/>
      </c>
      <c r="AJ703" s="49" t="str">
        <f t="shared" ca="1" si="22"/>
        <v/>
      </c>
      <c r="AK703" s="49" t="str">
        <f t="shared" ca="1" si="23"/>
        <v/>
      </c>
    </row>
    <row r="704" spans="29:37" x14ac:dyDescent="0.2">
      <c r="AC704" s="1">
        <f>IF(ISBLANK(education[[#This Row],[total_boys]]),SUM(education[[#This Row],[boys_0-5_reached]],education[[#This Row],[boys_6-12_reached]],education[[#This Row],[boys_13-18_reached]]),education[[#This Row],[total_boys]])</f>
        <v>0</v>
      </c>
      <c r="AD704" s="1">
        <f>IF(ISBLANK(education[[#This Row],[total_girls]]),SUM(education[[#This Row],[girls_0-5_reached]],education[[#This Row],[girls_6-12_reached]],education[[#This Row],[girls_13-18_reached]]),education[[#This Row],[total_girls]])</f>
        <v>0</v>
      </c>
      <c r="AE704" s="1">
        <f>IF(ISBLANK(education[[#This Row],[total_children]]),SUM(education[[#This Row],[calc_boys]],education[[#This Row],[calc_girls]]),education[[#This Row],[total_children]])</f>
        <v>0</v>
      </c>
      <c r="AF704" s="1">
        <f>IF(ISBLANK(education[[#This Row],[total_pwd]]),SUM(education[[#This Row],[total_pwd_men]],education[[#This Row],[total_pwd_women]]),education[[#This Row],[total_pwd]])</f>
        <v>0</v>
      </c>
      <c r="AG704" s="1">
        <f>IF(ISBLANK(education[[#This Row],[total_adults]]),SUM(education[[#This Row],[total_men]],education[[#This Row],[total_women]]),education[[#This Row],[total_adults]])</f>
        <v>0</v>
      </c>
      <c r="AH704" s="1">
        <f>IF(ISBLANK(education[[#This Row],[total_beneficiaries_reached]]),SUM(education[[#This Row],[calc_children]],education[[#This Row],[calc_adults]]),education[[#This Row],[total_beneficiaries_reached]])</f>
        <v>0</v>
      </c>
      <c r="AI704" s="49" t="str">
        <f ca="1">IF(B704="","",OFFSET(table_admin1[[#Headers],[ADM1_PT]],MATCH(B704,admin1,0),1))</f>
        <v/>
      </c>
      <c r="AJ704" s="49" t="str">
        <f t="shared" ca="1" si="22"/>
        <v/>
      </c>
      <c r="AK704" s="49" t="str">
        <f t="shared" ca="1" si="23"/>
        <v/>
      </c>
    </row>
    <row r="705" spans="29:37" x14ac:dyDescent="0.2">
      <c r="AC705" s="1">
        <f>IF(ISBLANK(education[[#This Row],[total_boys]]),SUM(education[[#This Row],[boys_0-5_reached]],education[[#This Row],[boys_6-12_reached]],education[[#This Row],[boys_13-18_reached]]),education[[#This Row],[total_boys]])</f>
        <v>0</v>
      </c>
      <c r="AD705" s="1">
        <f>IF(ISBLANK(education[[#This Row],[total_girls]]),SUM(education[[#This Row],[girls_0-5_reached]],education[[#This Row],[girls_6-12_reached]],education[[#This Row],[girls_13-18_reached]]),education[[#This Row],[total_girls]])</f>
        <v>0</v>
      </c>
      <c r="AE705" s="1">
        <f>IF(ISBLANK(education[[#This Row],[total_children]]),SUM(education[[#This Row],[calc_boys]],education[[#This Row],[calc_girls]]),education[[#This Row],[total_children]])</f>
        <v>0</v>
      </c>
      <c r="AF705" s="1">
        <f>IF(ISBLANK(education[[#This Row],[total_pwd]]),SUM(education[[#This Row],[total_pwd_men]],education[[#This Row],[total_pwd_women]]),education[[#This Row],[total_pwd]])</f>
        <v>0</v>
      </c>
      <c r="AG705" s="1">
        <f>IF(ISBLANK(education[[#This Row],[total_adults]]),SUM(education[[#This Row],[total_men]],education[[#This Row],[total_women]]),education[[#This Row],[total_adults]])</f>
        <v>0</v>
      </c>
      <c r="AH705" s="1">
        <f>IF(ISBLANK(education[[#This Row],[total_beneficiaries_reached]]),SUM(education[[#This Row],[calc_children]],education[[#This Row],[calc_adults]]),education[[#This Row],[total_beneficiaries_reached]])</f>
        <v>0</v>
      </c>
      <c r="AI705" s="49" t="str">
        <f ca="1">IF(B705="","",OFFSET(table_admin1[[#Headers],[ADM1_PT]],MATCH(B705,admin1,0),1))</f>
        <v/>
      </c>
      <c r="AJ705" s="49" t="str">
        <f t="shared" ca="1" si="22"/>
        <v/>
      </c>
      <c r="AK705" s="49" t="str">
        <f t="shared" ca="1" si="23"/>
        <v/>
      </c>
    </row>
    <row r="706" spans="29:37" x14ac:dyDescent="0.2">
      <c r="AC706" s="1">
        <f>IF(ISBLANK(education[[#This Row],[total_boys]]),SUM(education[[#This Row],[boys_0-5_reached]],education[[#This Row],[boys_6-12_reached]],education[[#This Row],[boys_13-18_reached]]),education[[#This Row],[total_boys]])</f>
        <v>0</v>
      </c>
      <c r="AD706" s="1">
        <f>IF(ISBLANK(education[[#This Row],[total_girls]]),SUM(education[[#This Row],[girls_0-5_reached]],education[[#This Row],[girls_6-12_reached]],education[[#This Row],[girls_13-18_reached]]),education[[#This Row],[total_girls]])</f>
        <v>0</v>
      </c>
      <c r="AE706" s="1">
        <f>IF(ISBLANK(education[[#This Row],[total_children]]),SUM(education[[#This Row],[calc_boys]],education[[#This Row],[calc_girls]]),education[[#This Row],[total_children]])</f>
        <v>0</v>
      </c>
      <c r="AF706" s="1">
        <f>IF(ISBLANK(education[[#This Row],[total_pwd]]),SUM(education[[#This Row],[total_pwd_men]],education[[#This Row],[total_pwd_women]]),education[[#This Row],[total_pwd]])</f>
        <v>0</v>
      </c>
      <c r="AG706" s="1">
        <f>IF(ISBLANK(education[[#This Row],[total_adults]]),SUM(education[[#This Row],[total_men]],education[[#This Row],[total_women]]),education[[#This Row],[total_adults]])</f>
        <v>0</v>
      </c>
      <c r="AH706" s="1">
        <f>IF(ISBLANK(education[[#This Row],[total_beneficiaries_reached]]),SUM(education[[#This Row],[calc_children]],education[[#This Row],[calc_adults]]),education[[#This Row],[total_beneficiaries_reached]])</f>
        <v>0</v>
      </c>
      <c r="AI706" s="49" t="str">
        <f ca="1">IF(B706="","",OFFSET(table_admin1[[#Headers],[ADM1_PT]],MATCH(B706,admin1,0),1))</f>
        <v/>
      </c>
      <c r="AJ706" s="49" t="str">
        <f t="shared" ca="1" si="22"/>
        <v/>
      </c>
      <c r="AK706" s="49" t="str">
        <f t="shared" ca="1" si="23"/>
        <v/>
      </c>
    </row>
    <row r="707" spans="29:37" x14ac:dyDescent="0.2">
      <c r="AC707" s="1">
        <f>IF(ISBLANK(education[[#This Row],[total_boys]]),SUM(education[[#This Row],[boys_0-5_reached]],education[[#This Row],[boys_6-12_reached]],education[[#This Row],[boys_13-18_reached]]),education[[#This Row],[total_boys]])</f>
        <v>0</v>
      </c>
      <c r="AD707" s="1">
        <f>IF(ISBLANK(education[[#This Row],[total_girls]]),SUM(education[[#This Row],[girls_0-5_reached]],education[[#This Row],[girls_6-12_reached]],education[[#This Row],[girls_13-18_reached]]),education[[#This Row],[total_girls]])</f>
        <v>0</v>
      </c>
      <c r="AE707" s="1">
        <f>IF(ISBLANK(education[[#This Row],[total_children]]),SUM(education[[#This Row],[calc_boys]],education[[#This Row],[calc_girls]]),education[[#This Row],[total_children]])</f>
        <v>0</v>
      </c>
      <c r="AF707" s="1">
        <f>IF(ISBLANK(education[[#This Row],[total_pwd]]),SUM(education[[#This Row],[total_pwd_men]],education[[#This Row],[total_pwd_women]]),education[[#This Row],[total_pwd]])</f>
        <v>0</v>
      </c>
      <c r="AG707" s="1">
        <f>IF(ISBLANK(education[[#This Row],[total_adults]]),SUM(education[[#This Row],[total_men]],education[[#This Row],[total_women]]),education[[#This Row],[total_adults]])</f>
        <v>0</v>
      </c>
      <c r="AH707" s="1">
        <f>IF(ISBLANK(education[[#This Row],[total_beneficiaries_reached]]),SUM(education[[#This Row],[calc_children]],education[[#This Row],[calc_adults]]),education[[#This Row],[total_beneficiaries_reached]])</f>
        <v>0</v>
      </c>
      <c r="AI707" s="49" t="str">
        <f ca="1">IF(B707="","",OFFSET(table_admin1[[#Headers],[ADM1_PT]],MATCH(B707,admin1,0),1))</f>
        <v/>
      </c>
      <c r="AJ707" s="49" t="str">
        <f t="shared" ca="1" si="22"/>
        <v/>
      </c>
      <c r="AK707" s="49" t="str">
        <f t="shared" ca="1" si="23"/>
        <v/>
      </c>
    </row>
    <row r="708" spans="29:37" x14ac:dyDescent="0.2">
      <c r="AC708" s="1">
        <f>IF(ISBLANK(education[[#This Row],[total_boys]]),SUM(education[[#This Row],[boys_0-5_reached]],education[[#This Row],[boys_6-12_reached]],education[[#This Row],[boys_13-18_reached]]),education[[#This Row],[total_boys]])</f>
        <v>0</v>
      </c>
      <c r="AD708" s="1">
        <f>IF(ISBLANK(education[[#This Row],[total_girls]]),SUM(education[[#This Row],[girls_0-5_reached]],education[[#This Row],[girls_6-12_reached]],education[[#This Row],[girls_13-18_reached]]),education[[#This Row],[total_girls]])</f>
        <v>0</v>
      </c>
      <c r="AE708" s="1">
        <f>IF(ISBLANK(education[[#This Row],[total_children]]),SUM(education[[#This Row],[calc_boys]],education[[#This Row],[calc_girls]]),education[[#This Row],[total_children]])</f>
        <v>0</v>
      </c>
      <c r="AF708" s="1">
        <f>IF(ISBLANK(education[[#This Row],[total_pwd]]),SUM(education[[#This Row],[total_pwd_men]],education[[#This Row],[total_pwd_women]]),education[[#This Row],[total_pwd]])</f>
        <v>0</v>
      </c>
      <c r="AG708" s="1">
        <f>IF(ISBLANK(education[[#This Row],[total_adults]]),SUM(education[[#This Row],[total_men]],education[[#This Row],[total_women]]),education[[#This Row],[total_adults]])</f>
        <v>0</v>
      </c>
      <c r="AH708" s="1">
        <f>IF(ISBLANK(education[[#This Row],[total_beneficiaries_reached]]),SUM(education[[#This Row],[calc_children]],education[[#This Row],[calc_adults]]),education[[#This Row],[total_beneficiaries_reached]])</f>
        <v>0</v>
      </c>
      <c r="AI708" s="49" t="str">
        <f ca="1">IF(B708="","",OFFSET(table_admin1[[#Headers],[ADM1_PT]],MATCH(B708,admin1,0),1))</f>
        <v/>
      </c>
      <c r="AJ708" s="49" t="str">
        <f t="shared" ca="1" si="22"/>
        <v/>
      </c>
      <c r="AK708" s="49" t="str">
        <f t="shared" ca="1" si="23"/>
        <v/>
      </c>
    </row>
    <row r="709" spans="29:37" x14ac:dyDescent="0.2">
      <c r="AC709" s="1">
        <f>IF(ISBLANK(education[[#This Row],[total_boys]]),SUM(education[[#This Row],[boys_0-5_reached]],education[[#This Row],[boys_6-12_reached]],education[[#This Row],[boys_13-18_reached]]),education[[#This Row],[total_boys]])</f>
        <v>0</v>
      </c>
      <c r="AD709" s="1">
        <f>IF(ISBLANK(education[[#This Row],[total_girls]]),SUM(education[[#This Row],[girls_0-5_reached]],education[[#This Row],[girls_6-12_reached]],education[[#This Row],[girls_13-18_reached]]),education[[#This Row],[total_girls]])</f>
        <v>0</v>
      </c>
      <c r="AE709" s="1">
        <f>IF(ISBLANK(education[[#This Row],[total_children]]),SUM(education[[#This Row],[calc_boys]],education[[#This Row],[calc_girls]]),education[[#This Row],[total_children]])</f>
        <v>0</v>
      </c>
      <c r="AF709" s="1">
        <f>IF(ISBLANK(education[[#This Row],[total_pwd]]),SUM(education[[#This Row],[total_pwd_men]],education[[#This Row],[total_pwd_women]]),education[[#This Row],[total_pwd]])</f>
        <v>0</v>
      </c>
      <c r="AG709" s="1">
        <f>IF(ISBLANK(education[[#This Row],[total_adults]]),SUM(education[[#This Row],[total_men]],education[[#This Row],[total_women]]),education[[#This Row],[total_adults]])</f>
        <v>0</v>
      </c>
      <c r="AH709" s="1">
        <f>IF(ISBLANK(education[[#This Row],[total_beneficiaries_reached]]),SUM(education[[#This Row],[calc_children]],education[[#This Row],[calc_adults]]),education[[#This Row],[total_beneficiaries_reached]])</f>
        <v>0</v>
      </c>
      <c r="AI709" s="49" t="str">
        <f ca="1">IF(B709="","",OFFSET(table_admin1[[#Headers],[ADM1_PT]],MATCH(B709,admin1,0),1))</f>
        <v/>
      </c>
      <c r="AJ709" s="49" t="str">
        <f t="shared" ca="1" si="22"/>
        <v/>
      </c>
      <c r="AK709" s="49" t="str">
        <f t="shared" ca="1" si="23"/>
        <v/>
      </c>
    </row>
    <row r="710" spans="29:37" x14ac:dyDescent="0.2">
      <c r="AC710" s="1">
        <f>IF(ISBLANK(education[[#This Row],[total_boys]]),SUM(education[[#This Row],[boys_0-5_reached]],education[[#This Row],[boys_6-12_reached]],education[[#This Row],[boys_13-18_reached]]),education[[#This Row],[total_boys]])</f>
        <v>0</v>
      </c>
      <c r="AD710" s="1">
        <f>IF(ISBLANK(education[[#This Row],[total_girls]]),SUM(education[[#This Row],[girls_0-5_reached]],education[[#This Row],[girls_6-12_reached]],education[[#This Row],[girls_13-18_reached]]),education[[#This Row],[total_girls]])</f>
        <v>0</v>
      </c>
      <c r="AE710" s="1">
        <f>IF(ISBLANK(education[[#This Row],[total_children]]),SUM(education[[#This Row],[calc_boys]],education[[#This Row],[calc_girls]]),education[[#This Row],[total_children]])</f>
        <v>0</v>
      </c>
      <c r="AF710" s="1">
        <f>IF(ISBLANK(education[[#This Row],[total_pwd]]),SUM(education[[#This Row],[total_pwd_men]],education[[#This Row],[total_pwd_women]]),education[[#This Row],[total_pwd]])</f>
        <v>0</v>
      </c>
      <c r="AG710" s="1">
        <f>IF(ISBLANK(education[[#This Row],[total_adults]]),SUM(education[[#This Row],[total_men]],education[[#This Row],[total_women]]),education[[#This Row],[total_adults]])</f>
        <v>0</v>
      </c>
      <c r="AH710" s="1">
        <f>IF(ISBLANK(education[[#This Row],[total_beneficiaries_reached]]),SUM(education[[#This Row],[calc_children]],education[[#This Row],[calc_adults]]),education[[#This Row],[total_beneficiaries_reached]])</f>
        <v>0</v>
      </c>
      <c r="AI710" s="49" t="str">
        <f ca="1">IF(B710="","",OFFSET(table_admin1[[#Headers],[ADM1_PT]],MATCH(B710,admin1,0),1))</f>
        <v/>
      </c>
      <c r="AJ710" s="49" t="str">
        <f t="shared" ca="1" si="22"/>
        <v/>
      </c>
      <c r="AK710" s="49" t="str">
        <f t="shared" ca="1" si="23"/>
        <v/>
      </c>
    </row>
    <row r="711" spans="29:37" x14ac:dyDescent="0.2">
      <c r="AC711" s="1">
        <f>IF(ISBLANK(education[[#This Row],[total_boys]]),SUM(education[[#This Row],[boys_0-5_reached]],education[[#This Row],[boys_6-12_reached]],education[[#This Row],[boys_13-18_reached]]),education[[#This Row],[total_boys]])</f>
        <v>0</v>
      </c>
      <c r="AD711" s="1">
        <f>IF(ISBLANK(education[[#This Row],[total_girls]]),SUM(education[[#This Row],[girls_0-5_reached]],education[[#This Row],[girls_6-12_reached]],education[[#This Row],[girls_13-18_reached]]),education[[#This Row],[total_girls]])</f>
        <v>0</v>
      </c>
      <c r="AE711" s="1">
        <f>IF(ISBLANK(education[[#This Row],[total_children]]),SUM(education[[#This Row],[calc_boys]],education[[#This Row],[calc_girls]]),education[[#This Row],[total_children]])</f>
        <v>0</v>
      </c>
      <c r="AF711" s="1">
        <f>IF(ISBLANK(education[[#This Row],[total_pwd]]),SUM(education[[#This Row],[total_pwd_men]],education[[#This Row],[total_pwd_women]]),education[[#This Row],[total_pwd]])</f>
        <v>0</v>
      </c>
      <c r="AG711" s="1">
        <f>IF(ISBLANK(education[[#This Row],[total_adults]]),SUM(education[[#This Row],[total_men]],education[[#This Row],[total_women]]),education[[#This Row],[total_adults]])</f>
        <v>0</v>
      </c>
      <c r="AH711" s="1">
        <f>IF(ISBLANK(education[[#This Row],[total_beneficiaries_reached]]),SUM(education[[#This Row],[calc_children]],education[[#This Row],[calc_adults]]),education[[#This Row],[total_beneficiaries_reached]])</f>
        <v>0</v>
      </c>
      <c r="AI711" s="49" t="str">
        <f ca="1">IF(B711="","",OFFSET(table_admin1[[#Headers],[ADM1_PT]],MATCH(B711,admin1,0),1))</f>
        <v/>
      </c>
      <c r="AJ711" s="49" t="str">
        <f t="shared" ref="AJ711:AJ774" ca="1" si="24">IF(C711="","",INDEX(admin2_pcode,MATCH(C711,OFFSET(admin2_start,MATCH(AI711,admin1_linked_pcode,0),0,COUNTIF(admin1_linked_pcode,AI711)),0)+MATCH(AI711,admin1_linked_pcode,0)-1))</f>
        <v/>
      </c>
      <c r="AK711" s="49" t="str">
        <f t="shared" ref="AK711:AK774" ca="1" si="25">IF(D711="","",INDEX(admin3_pcode,MATCH(D711,OFFSET(admin3_start,MATCH(AJ711,admin2_linked_pcode,0),0,COUNTIF(admin2_linked_pcode,AJ711)),0)+MATCH(AJ711,admin2_linked_pcode,0)-1))</f>
        <v/>
      </c>
    </row>
    <row r="712" spans="29:37" x14ac:dyDescent="0.2">
      <c r="AC712" s="1">
        <f>IF(ISBLANK(education[[#This Row],[total_boys]]),SUM(education[[#This Row],[boys_0-5_reached]],education[[#This Row],[boys_6-12_reached]],education[[#This Row],[boys_13-18_reached]]),education[[#This Row],[total_boys]])</f>
        <v>0</v>
      </c>
      <c r="AD712" s="1">
        <f>IF(ISBLANK(education[[#This Row],[total_girls]]),SUM(education[[#This Row],[girls_0-5_reached]],education[[#This Row],[girls_6-12_reached]],education[[#This Row],[girls_13-18_reached]]),education[[#This Row],[total_girls]])</f>
        <v>0</v>
      </c>
      <c r="AE712" s="1">
        <f>IF(ISBLANK(education[[#This Row],[total_children]]),SUM(education[[#This Row],[calc_boys]],education[[#This Row],[calc_girls]]),education[[#This Row],[total_children]])</f>
        <v>0</v>
      </c>
      <c r="AF712" s="1">
        <f>IF(ISBLANK(education[[#This Row],[total_pwd]]),SUM(education[[#This Row],[total_pwd_men]],education[[#This Row],[total_pwd_women]]),education[[#This Row],[total_pwd]])</f>
        <v>0</v>
      </c>
      <c r="AG712" s="1">
        <f>IF(ISBLANK(education[[#This Row],[total_adults]]),SUM(education[[#This Row],[total_men]],education[[#This Row],[total_women]]),education[[#This Row],[total_adults]])</f>
        <v>0</v>
      </c>
      <c r="AH712" s="1">
        <f>IF(ISBLANK(education[[#This Row],[total_beneficiaries_reached]]),SUM(education[[#This Row],[calc_children]],education[[#This Row],[calc_adults]]),education[[#This Row],[total_beneficiaries_reached]])</f>
        <v>0</v>
      </c>
      <c r="AI712" s="49" t="str">
        <f ca="1">IF(B712="","",OFFSET(table_admin1[[#Headers],[ADM1_PT]],MATCH(B712,admin1,0),1))</f>
        <v/>
      </c>
      <c r="AJ712" s="49" t="str">
        <f t="shared" ca="1" si="24"/>
        <v/>
      </c>
      <c r="AK712" s="49" t="str">
        <f t="shared" ca="1" si="25"/>
        <v/>
      </c>
    </row>
    <row r="713" spans="29:37" x14ac:dyDescent="0.2">
      <c r="AC713" s="1">
        <f>IF(ISBLANK(education[[#This Row],[total_boys]]),SUM(education[[#This Row],[boys_0-5_reached]],education[[#This Row],[boys_6-12_reached]],education[[#This Row],[boys_13-18_reached]]),education[[#This Row],[total_boys]])</f>
        <v>0</v>
      </c>
      <c r="AD713" s="1">
        <f>IF(ISBLANK(education[[#This Row],[total_girls]]),SUM(education[[#This Row],[girls_0-5_reached]],education[[#This Row],[girls_6-12_reached]],education[[#This Row],[girls_13-18_reached]]),education[[#This Row],[total_girls]])</f>
        <v>0</v>
      </c>
      <c r="AE713" s="1">
        <f>IF(ISBLANK(education[[#This Row],[total_children]]),SUM(education[[#This Row],[calc_boys]],education[[#This Row],[calc_girls]]),education[[#This Row],[total_children]])</f>
        <v>0</v>
      </c>
      <c r="AF713" s="1">
        <f>IF(ISBLANK(education[[#This Row],[total_pwd]]),SUM(education[[#This Row],[total_pwd_men]],education[[#This Row],[total_pwd_women]]),education[[#This Row],[total_pwd]])</f>
        <v>0</v>
      </c>
      <c r="AG713" s="1">
        <f>IF(ISBLANK(education[[#This Row],[total_adults]]),SUM(education[[#This Row],[total_men]],education[[#This Row],[total_women]]),education[[#This Row],[total_adults]])</f>
        <v>0</v>
      </c>
      <c r="AH713" s="1">
        <f>IF(ISBLANK(education[[#This Row],[total_beneficiaries_reached]]),SUM(education[[#This Row],[calc_children]],education[[#This Row],[calc_adults]]),education[[#This Row],[total_beneficiaries_reached]])</f>
        <v>0</v>
      </c>
      <c r="AI713" s="49" t="str">
        <f ca="1">IF(B713="","",OFFSET(table_admin1[[#Headers],[ADM1_PT]],MATCH(B713,admin1,0),1))</f>
        <v/>
      </c>
      <c r="AJ713" s="49" t="str">
        <f t="shared" ca="1" si="24"/>
        <v/>
      </c>
      <c r="AK713" s="49" t="str">
        <f t="shared" ca="1" si="25"/>
        <v/>
      </c>
    </row>
    <row r="714" spans="29:37" x14ac:dyDescent="0.2">
      <c r="AC714" s="1">
        <f>IF(ISBLANK(education[[#This Row],[total_boys]]),SUM(education[[#This Row],[boys_0-5_reached]],education[[#This Row],[boys_6-12_reached]],education[[#This Row],[boys_13-18_reached]]),education[[#This Row],[total_boys]])</f>
        <v>0</v>
      </c>
      <c r="AD714" s="1">
        <f>IF(ISBLANK(education[[#This Row],[total_girls]]),SUM(education[[#This Row],[girls_0-5_reached]],education[[#This Row],[girls_6-12_reached]],education[[#This Row],[girls_13-18_reached]]),education[[#This Row],[total_girls]])</f>
        <v>0</v>
      </c>
      <c r="AE714" s="1">
        <f>IF(ISBLANK(education[[#This Row],[total_children]]),SUM(education[[#This Row],[calc_boys]],education[[#This Row],[calc_girls]]),education[[#This Row],[total_children]])</f>
        <v>0</v>
      </c>
      <c r="AF714" s="1">
        <f>IF(ISBLANK(education[[#This Row],[total_pwd]]),SUM(education[[#This Row],[total_pwd_men]],education[[#This Row],[total_pwd_women]]),education[[#This Row],[total_pwd]])</f>
        <v>0</v>
      </c>
      <c r="AG714" s="1">
        <f>IF(ISBLANK(education[[#This Row],[total_adults]]),SUM(education[[#This Row],[total_men]],education[[#This Row],[total_women]]),education[[#This Row],[total_adults]])</f>
        <v>0</v>
      </c>
      <c r="AH714" s="1">
        <f>IF(ISBLANK(education[[#This Row],[total_beneficiaries_reached]]),SUM(education[[#This Row],[calc_children]],education[[#This Row],[calc_adults]]),education[[#This Row],[total_beneficiaries_reached]])</f>
        <v>0</v>
      </c>
      <c r="AI714" s="49" t="str">
        <f ca="1">IF(B714="","",OFFSET(table_admin1[[#Headers],[ADM1_PT]],MATCH(B714,admin1,0),1))</f>
        <v/>
      </c>
      <c r="AJ714" s="49" t="str">
        <f t="shared" ca="1" si="24"/>
        <v/>
      </c>
      <c r="AK714" s="49" t="str">
        <f t="shared" ca="1" si="25"/>
        <v/>
      </c>
    </row>
    <row r="715" spans="29:37" x14ac:dyDescent="0.2">
      <c r="AC715" s="1">
        <f>IF(ISBLANK(education[[#This Row],[total_boys]]),SUM(education[[#This Row],[boys_0-5_reached]],education[[#This Row],[boys_6-12_reached]],education[[#This Row],[boys_13-18_reached]]),education[[#This Row],[total_boys]])</f>
        <v>0</v>
      </c>
      <c r="AD715" s="1">
        <f>IF(ISBLANK(education[[#This Row],[total_girls]]),SUM(education[[#This Row],[girls_0-5_reached]],education[[#This Row],[girls_6-12_reached]],education[[#This Row],[girls_13-18_reached]]),education[[#This Row],[total_girls]])</f>
        <v>0</v>
      </c>
      <c r="AE715" s="1">
        <f>IF(ISBLANK(education[[#This Row],[total_children]]),SUM(education[[#This Row],[calc_boys]],education[[#This Row],[calc_girls]]),education[[#This Row],[total_children]])</f>
        <v>0</v>
      </c>
      <c r="AF715" s="1">
        <f>IF(ISBLANK(education[[#This Row],[total_pwd]]),SUM(education[[#This Row],[total_pwd_men]],education[[#This Row],[total_pwd_women]]),education[[#This Row],[total_pwd]])</f>
        <v>0</v>
      </c>
      <c r="AG715" s="1">
        <f>IF(ISBLANK(education[[#This Row],[total_adults]]),SUM(education[[#This Row],[total_men]],education[[#This Row],[total_women]]),education[[#This Row],[total_adults]])</f>
        <v>0</v>
      </c>
      <c r="AH715" s="1">
        <f>IF(ISBLANK(education[[#This Row],[total_beneficiaries_reached]]),SUM(education[[#This Row],[calc_children]],education[[#This Row],[calc_adults]]),education[[#This Row],[total_beneficiaries_reached]])</f>
        <v>0</v>
      </c>
      <c r="AI715" s="49" t="str">
        <f ca="1">IF(B715="","",OFFSET(table_admin1[[#Headers],[ADM1_PT]],MATCH(B715,admin1,0),1))</f>
        <v/>
      </c>
      <c r="AJ715" s="49" t="str">
        <f t="shared" ca="1" si="24"/>
        <v/>
      </c>
      <c r="AK715" s="49" t="str">
        <f t="shared" ca="1" si="25"/>
        <v/>
      </c>
    </row>
    <row r="716" spans="29:37" x14ac:dyDescent="0.2">
      <c r="AC716" s="1">
        <f>IF(ISBLANK(education[[#This Row],[total_boys]]),SUM(education[[#This Row],[boys_0-5_reached]],education[[#This Row],[boys_6-12_reached]],education[[#This Row],[boys_13-18_reached]]),education[[#This Row],[total_boys]])</f>
        <v>0</v>
      </c>
      <c r="AD716" s="1">
        <f>IF(ISBLANK(education[[#This Row],[total_girls]]),SUM(education[[#This Row],[girls_0-5_reached]],education[[#This Row],[girls_6-12_reached]],education[[#This Row],[girls_13-18_reached]]),education[[#This Row],[total_girls]])</f>
        <v>0</v>
      </c>
      <c r="AE716" s="1">
        <f>IF(ISBLANK(education[[#This Row],[total_children]]),SUM(education[[#This Row],[calc_boys]],education[[#This Row],[calc_girls]]),education[[#This Row],[total_children]])</f>
        <v>0</v>
      </c>
      <c r="AF716" s="1">
        <f>IF(ISBLANK(education[[#This Row],[total_pwd]]),SUM(education[[#This Row],[total_pwd_men]],education[[#This Row],[total_pwd_women]]),education[[#This Row],[total_pwd]])</f>
        <v>0</v>
      </c>
      <c r="AG716" s="1">
        <f>IF(ISBLANK(education[[#This Row],[total_adults]]),SUM(education[[#This Row],[total_men]],education[[#This Row],[total_women]]),education[[#This Row],[total_adults]])</f>
        <v>0</v>
      </c>
      <c r="AH716" s="1">
        <f>IF(ISBLANK(education[[#This Row],[total_beneficiaries_reached]]),SUM(education[[#This Row],[calc_children]],education[[#This Row],[calc_adults]]),education[[#This Row],[total_beneficiaries_reached]])</f>
        <v>0</v>
      </c>
      <c r="AI716" s="49" t="str">
        <f ca="1">IF(B716="","",OFFSET(table_admin1[[#Headers],[ADM1_PT]],MATCH(B716,admin1,0),1))</f>
        <v/>
      </c>
      <c r="AJ716" s="49" t="str">
        <f t="shared" ca="1" si="24"/>
        <v/>
      </c>
      <c r="AK716" s="49" t="str">
        <f t="shared" ca="1" si="25"/>
        <v/>
      </c>
    </row>
    <row r="717" spans="29:37" x14ac:dyDescent="0.2">
      <c r="AC717" s="1">
        <f>IF(ISBLANK(education[[#This Row],[total_boys]]),SUM(education[[#This Row],[boys_0-5_reached]],education[[#This Row],[boys_6-12_reached]],education[[#This Row],[boys_13-18_reached]]),education[[#This Row],[total_boys]])</f>
        <v>0</v>
      </c>
      <c r="AD717" s="1">
        <f>IF(ISBLANK(education[[#This Row],[total_girls]]),SUM(education[[#This Row],[girls_0-5_reached]],education[[#This Row],[girls_6-12_reached]],education[[#This Row],[girls_13-18_reached]]),education[[#This Row],[total_girls]])</f>
        <v>0</v>
      </c>
      <c r="AE717" s="1">
        <f>IF(ISBLANK(education[[#This Row],[total_children]]),SUM(education[[#This Row],[calc_boys]],education[[#This Row],[calc_girls]]),education[[#This Row],[total_children]])</f>
        <v>0</v>
      </c>
      <c r="AF717" s="1">
        <f>IF(ISBLANK(education[[#This Row],[total_pwd]]),SUM(education[[#This Row],[total_pwd_men]],education[[#This Row],[total_pwd_women]]),education[[#This Row],[total_pwd]])</f>
        <v>0</v>
      </c>
      <c r="AG717" s="1">
        <f>IF(ISBLANK(education[[#This Row],[total_adults]]),SUM(education[[#This Row],[total_men]],education[[#This Row],[total_women]]),education[[#This Row],[total_adults]])</f>
        <v>0</v>
      </c>
      <c r="AH717" s="1">
        <f>IF(ISBLANK(education[[#This Row],[total_beneficiaries_reached]]),SUM(education[[#This Row],[calc_children]],education[[#This Row],[calc_adults]]),education[[#This Row],[total_beneficiaries_reached]])</f>
        <v>0</v>
      </c>
      <c r="AI717" s="49" t="str">
        <f ca="1">IF(B717="","",OFFSET(table_admin1[[#Headers],[ADM1_PT]],MATCH(B717,admin1,0),1))</f>
        <v/>
      </c>
      <c r="AJ717" s="49" t="str">
        <f t="shared" ca="1" si="24"/>
        <v/>
      </c>
      <c r="AK717" s="49" t="str">
        <f t="shared" ca="1" si="25"/>
        <v/>
      </c>
    </row>
    <row r="718" spans="29:37" x14ac:dyDescent="0.2">
      <c r="AC718" s="1">
        <f>IF(ISBLANK(education[[#This Row],[total_boys]]),SUM(education[[#This Row],[boys_0-5_reached]],education[[#This Row],[boys_6-12_reached]],education[[#This Row],[boys_13-18_reached]]),education[[#This Row],[total_boys]])</f>
        <v>0</v>
      </c>
      <c r="AD718" s="1">
        <f>IF(ISBLANK(education[[#This Row],[total_girls]]),SUM(education[[#This Row],[girls_0-5_reached]],education[[#This Row],[girls_6-12_reached]],education[[#This Row],[girls_13-18_reached]]),education[[#This Row],[total_girls]])</f>
        <v>0</v>
      </c>
      <c r="AE718" s="1">
        <f>IF(ISBLANK(education[[#This Row],[total_children]]),SUM(education[[#This Row],[calc_boys]],education[[#This Row],[calc_girls]]),education[[#This Row],[total_children]])</f>
        <v>0</v>
      </c>
      <c r="AF718" s="1">
        <f>IF(ISBLANK(education[[#This Row],[total_pwd]]),SUM(education[[#This Row],[total_pwd_men]],education[[#This Row],[total_pwd_women]]),education[[#This Row],[total_pwd]])</f>
        <v>0</v>
      </c>
      <c r="AG718" s="1">
        <f>IF(ISBLANK(education[[#This Row],[total_adults]]),SUM(education[[#This Row],[total_men]],education[[#This Row],[total_women]]),education[[#This Row],[total_adults]])</f>
        <v>0</v>
      </c>
      <c r="AH718" s="1">
        <f>IF(ISBLANK(education[[#This Row],[total_beneficiaries_reached]]),SUM(education[[#This Row],[calc_children]],education[[#This Row],[calc_adults]]),education[[#This Row],[total_beneficiaries_reached]])</f>
        <v>0</v>
      </c>
      <c r="AI718" s="49" t="str">
        <f ca="1">IF(B718="","",OFFSET(table_admin1[[#Headers],[ADM1_PT]],MATCH(B718,admin1,0),1))</f>
        <v/>
      </c>
      <c r="AJ718" s="49" t="str">
        <f t="shared" ca="1" si="24"/>
        <v/>
      </c>
      <c r="AK718" s="49" t="str">
        <f t="shared" ca="1" si="25"/>
        <v/>
      </c>
    </row>
    <row r="719" spans="29:37" x14ac:dyDescent="0.2">
      <c r="AC719" s="1">
        <f>IF(ISBLANK(education[[#This Row],[total_boys]]),SUM(education[[#This Row],[boys_0-5_reached]],education[[#This Row],[boys_6-12_reached]],education[[#This Row],[boys_13-18_reached]]),education[[#This Row],[total_boys]])</f>
        <v>0</v>
      </c>
      <c r="AD719" s="1">
        <f>IF(ISBLANK(education[[#This Row],[total_girls]]),SUM(education[[#This Row],[girls_0-5_reached]],education[[#This Row],[girls_6-12_reached]],education[[#This Row],[girls_13-18_reached]]),education[[#This Row],[total_girls]])</f>
        <v>0</v>
      </c>
      <c r="AE719" s="1">
        <f>IF(ISBLANK(education[[#This Row],[total_children]]),SUM(education[[#This Row],[calc_boys]],education[[#This Row],[calc_girls]]),education[[#This Row],[total_children]])</f>
        <v>0</v>
      </c>
      <c r="AF719" s="1">
        <f>IF(ISBLANK(education[[#This Row],[total_pwd]]),SUM(education[[#This Row],[total_pwd_men]],education[[#This Row],[total_pwd_women]]),education[[#This Row],[total_pwd]])</f>
        <v>0</v>
      </c>
      <c r="AG719" s="1">
        <f>IF(ISBLANK(education[[#This Row],[total_adults]]),SUM(education[[#This Row],[total_men]],education[[#This Row],[total_women]]),education[[#This Row],[total_adults]])</f>
        <v>0</v>
      </c>
      <c r="AH719" s="1">
        <f>IF(ISBLANK(education[[#This Row],[total_beneficiaries_reached]]),SUM(education[[#This Row],[calc_children]],education[[#This Row],[calc_adults]]),education[[#This Row],[total_beneficiaries_reached]])</f>
        <v>0</v>
      </c>
      <c r="AI719" s="49" t="str">
        <f ca="1">IF(B719="","",OFFSET(table_admin1[[#Headers],[ADM1_PT]],MATCH(B719,admin1,0),1))</f>
        <v/>
      </c>
      <c r="AJ719" s="49" t="str">
        <f t="shared" ca="1" si="24"/>
        <v/>
      </c>
      <c r="AK719" s="49" t="str">
        <f t="shared" ca="1" si="25"/>
        <v/>
      </c>
    </row>
    <row r="720" spans="29:37" x14ac:dyDescent="0.2">
      <c r="AC720" s="1">
        <f>IF(ISBLANK(education[[#This Row],[total_boys]]),SUM(education[[#This Row],[boys_0-5_reached]],education[[#This Row],[boys_6-12_reached]],education[[#This Row],[boys_13-18_reached]]),education[[#This Row],[total_boys]])</f>
        <v>0</v>
      </c>
      <c r="AD720" s="1">
        <f>IF(ISBLANK(education[[#This Row],[total_girls]]),SUM(education[[#This Row],[girls_0-5_reached]],education[[#This Row],[girls_6-12_reached]],education[[#This Row],[girls_13-18_reached]]),education[[#This Row],[total_girls]])</f>
        <v>0</v>
      </c>
      <c r="AE720" s="1">
        <f>IF(ISBLANK(education[[#This Row],[total_children]]),SUM(education[[#This Row],[calc_boys]],education[[#This Row],[calc_girls]]),education[[#This Row],[total_children]])</f>
        <v>0</v>
      </c>
      <c r="AF720" s="1">
        <f>IF(ISBLANK(education[[#This Row],[total_pwd]]),SUM(education[[#This Row],[total_pwd_men]],education[[#This Row],[total_pwd_women]]),education[[#This Row],[total_pwd]])</f>
        <v>0</v>
      </c>
      <c r="AG720" s="1">
        <f>IF(ISBLANK(education[[#This Row],[total_adults]]),SUM(education[[#This Row],[total_men]],education[[#This Row],[total_women]]),education[[#This Row],[total_adults]])</f>
        <v>0</v>
      </c>
      <c r="AH720" s="1">
        <f>IF(ISBLANK(education[[#This Row],[total_beneficiaries_reached]]),SUM(education[[#This Row],[calc_children]],education[[#This Row],[calc_adults]]),education[[#This Row],[total_beneficiaries_reached]])</f>
        <v>0</v>
      </c>
      <c r="AI720" s="49" t="str">
        <f ca="1">IF(B720="","",OFFSET(table_admin1[[#Headers],[ADM1_PT]],MATCH(B720,admin1,0),1))</f>
        <v/>
      </c>
      <c r="AJ720" s="49" t="str">
        <f t="shared" ca="1" si="24"/>
        <v/>
      </c>
      <c r="AK720" s="49" t="str">
        <f t="shared" ca="1" si="25"/>
        <v/>
      </c>
    </row>
    <row r="721" spans="29:37" x14ac:dyDescent="0.2">
      <c r="AC721" s="1">
        <f>IF(ISBLANK(education[[#This Row],[total_boys]]),SUM(education[[#This Row],[boys_0-5_reached]],education[[#This Row],[boys_6-12_reached]],education[[#This Row],[boys_13-18_reached]]),education[[#This Row],[total_boys]])</f>
        <v>0</v>
      </c>
      <c r="AD721" s="1">
        <f>IF(ISBLANK(education[[#This Row],[total_girls]]),SUM(education[[#This Row],[girls_0-5_reached]],education[[#This Row],[girls_6-12_reached]],education[[#This Row],[girls_13-18_reached]]),education[[#This Row],[total_girls]])</f>
        <v>0</v>
      </c>
      <c r="AE721" s="1">
        <f>IF(ISBLANK(education[[#This Row],[total_children]]),SUM(education[[#This Row],[calc_boys]],education[[#This Row],[calc_girls]]),education[[#This Row],[total_children]])</f>
        <v>0</v>
      </c>
      <c r="AF721" s="1">
        <f>IF(ISBLANK(education[[#This Row],[total_pwd]]),SUM(education[[#This Row],[total_pwd_men]],education[[#This Row],[total_pwd_women]]),education[[#This Row],[total_pwd]])</f>
        <v>0</v>
      </c>
      <c r="AG721" s="1">
        <f>IF(ISBLANK(education[[#This Row],[total_adults]]),SUM(education[[#This Row],[total_men]],education[[#This Row],[total_women]]),education[[#This Row],[total_adults]])</f>
        <v>0</v>
      </c>
      <c r="AH721" s="1">
        <f>IF(ISBLANK(education[[#This Row],[total_beneficiaries_reached]]),SUM(education[[#This Row],[calc_children]],education[[#This Row],[calc_adults]]),education[[#This Row],[total_beneficiaries_reached]])</f>
        <v>0</v>
      </c>
      <c r="AI721" s="49" t="str">
        <f ca="1">IF(B721="","",OFFSET(table_admin1[[#Headers],[ADM1_PT]],MATCH(B721,admin1,0),1))</f>
        <v/>
      </c>
      <c r="AJ721" s="49" t="str">
        <f t="shared" ca="1" si="24"/>
        <v/>
      </c>
      <c r="AK721" s="49" t="str">
        <f t="shared" ca="1" si="25"/>
        <v/>
      </c>
    </row>
    <row r="722" spans="29:37" x14ac:dyDescent="0.2">
      <c r="AC722" s="1">
        <f>IF(ISBLANK(education[[#This Row],[total_boys]]),SUM(education[[#This Row],[boys_0-5_reached]],education[[#This Row],[boys_6-12_reached]],education[[#This Row],[boys_13-18_reached]]),education[[#This Row],[total_boys]])</f>
        <v>0</v>
      </c>
      <c r="AD722" s="1">
        <f>IF(ISBLANK(education[[#This Row],[total_girls]]),SUM(education[[#This Row],[girls_0-5_reached]],education[[#This Row],[girls_6-12_reached]],education[[#This Row],[girls_13-18_reached]]),education[[#This Row],[total_girls]])</f>
        <v>0</v>
      </c>
      <c r="AE722" s="1">
        <f>IF(ISBLANK(education[[#This Row],[total_children]]),SUM(education[[#This Row],[calc_boys]],education[[#This Row],[calc_girls]]),education[[#This Row],[total_children]])</f>
        <v>0</v>
      </c>
      <c r="AF722" s="1">
        <f>IF(ISBLANK(education[[#This Row],[total_pwd]]),SUM(education[[#This Row],[total_pwd_men]],education[[#This Row],[total_pwd_women]]),education[[#This Row],[total_pwd]])</f>
        <v>0</v>
      </c>
      <c r="AG722" s="1">
        <f>IF(ISBLANK(education[[#This Row],[total_adults]]),SUM(education[[#This Row],[total_men]],education[[#This Row],[total_women]]),education[[#This Row],[total_adults]])</f>
        <v>0</v>
      </c>
      <c r="AH722" s="1">
        <f>IF(ISBLANK(education[[#This Row],[total_beneficiaries_reached]]),SUM(education[[#This Row],[calc_children]],education[[#This Row],[calc_adults]]),education[[#This Row],[total_beneficiaries_reached]])</f>
        <v>0</v>
      </c>
      <c r="AI722" s="49" t="str">
        <f ca="1">IF(B722="","",OFFSET(table_admin1[[#Headers],[ADM1_PT]],MATCH(B722,admin1,0),1))</f>
        <v/>
      </c>
      <c r="AJ722" s="49" t="str">
        <f t="shared" ca="1" si="24"/>
        <v/>
      </c>
      <c r="AK722" s="49" t="str">
        <f t="shared" ca="1" si="25"/>
        <v/>
      </c>
    </row>
    <row r="723" spans="29:37" x14ac:dyDescent="0.2">
      <c r="AC723" s="1">
        <f>IF(ISBLANK(education[[#This Row],[total_boys]]),SUM(education[[#This Row],[boys_0-5_reached]],education[[#This Row],[boys_6-12_reached]],education[[#This Row],[boys_13-18_reached]]),education[[#This Row],[total_boys]])</f>
        <v>0</v>
      </c>
      <c r="AD723" s="1">
        <f>IF(ISBLANK(education[[#This Row],[total_girls]]),SUM(education[[#This Row],[girls_0-5_reached]],education[[#This Row],[girls_6-12_reached]],education[[#This Row],[girls_13-18_reached]]),education[[#This Row],[total_girls]])</f>
        <v>0</v>
      </c>
      <c r="AE723" s="1">
        <f>IF(ISBLANK(education[[#This Row],[total_children]]),SUM(education[[#This Row],[calc_boys]],education[[#This Row],[calc_girls]]),education[[#This Row],[total_children]])</f>
        <v>0</v>
      </c>
      <c r="AF723" s="1">
        <f>IF(ISBLANK(education[[#This Row],[total_pwd]]),SUM(education[[#This Row],[total_pwd_men]],education[[#This Row],[total_pwd_women]]),education[[#This Row],[total_pwd]])</f>
        <v>0</v>
      </c>
      <c r="AG723" s="1">
        <f>IF(ISBLANK(education[[#This Row],[total_adults]]),SUM(education[[#This Row],[total_men]],education[[#This Row],[total_women]]),education[[#This Row],[total_adults]])</f>
        <v>0</v>
      </c>
      <c r="AH723" s="1">
        <f>IF(ISBLANK(education[[#This Row],[total_beneficiaries_reached]]),SUM(education[[#This Row],[calc_children]],education[[#This Row],[calc_adults]]),education[[#This Row],[total_beneficiaries_reached]])</f>
        <v>0</v>
      </c>
      <c r="AI723" s="49" t="str">
        <f ca="1">IF(B723="","",OFFSET(table_admin1[[#Headers],[ADM1_PT]],MATCH(B723,admin1,0),1))</f>
        <v/>
      </c>
      <c r="AJ723" s="49" t="str">
        <f t="shared" ca="1" si="24"/>
        <v/>
      </c>
      <c r="AK723" s="49" t="str">
        <f t="shared" ca="1" si="25"/>
        <v/>
      </c>
    </row>
    <row r="724" spans="29:37" x14ac:dyDescent="0.2">
      <c r="AC724" s="1">
        <f>IF(ISBLANK(education[[#This Row],[total_boys]]),SUM(education[[#This Row],[boys_0-5_reached]],education[[#This Row],[boys_6-12_reached]],education[[#This Row],[boys_13-18_reached]]),education[[#This Row],[total_boys]])</f>
        <v>0</v>
      </c>
      <c r="AD724" s="1">
        <f>IF(ISBLANK(education[[#This Row],[total_girls]]),SUM(education[[#This Row],[girls_0-5_reached]],education[[#This Row],[girls_6-12_reached]],education[[#This Row],[girls_13-18_reached]]),education[[#This Row],[total_girls]])</f>
        <v>0</v>
      </c>
      <c r="AE724" s="1">
        <f>IF(ISBLANK(education[[#This Row],[total_children]]),SUM(education[[#This Row],[calc_boys]],education[[#This Row],[calc_girls]]),education[[#This Row],[total_children]])</f>
        <v>0</v>
      </c>
      <c r="AF724" s="1">
        <f>IF(ISBLANK(education[[#This Row],[total_pwd]]),SUM(education[[#This Row],[total_pwd_men]],education[[#This Row],[total_pwd_women]]),education[[#This Row],[total_pwd]])</f>
        <v>0</v>
      </c>
      <c r="AG724" s="1">
        <f>IF(ISBLANK(education[[#This Row],[total_adults]]),SUM(education[[#This Row],[total_men]],education[[#This Row],[total_women]]),education[[#This Row],[total_adults]])</f>
        <v>0</v>
      </c>
      <c r="AH724" s="1">
        <f>IF(ISBLANK(education[[#This Row],[total_beneficiaries_reached]]),SUM(education[[#This Row],[calc_children]],education[[#This Row],[calc_adults]]),education[[#This Row],[total_beneficiaries_reached]])</f>
        <v>0</v>
      </c>
      <c r="AI724" s="49" t="str">
        <f ca="1">IF(B724="","",OFFSET(table_admin1[[#Headers],[ADM1_PT]],MATCH(B724,admin1,0),1))</f>
        <v/>
      </c>
      <c r="AJ724" s="49" t="str">
        <f t="shared" ca="1" si="24"/>
        <v/>
      </c>
      <c r="AK724" s="49" t="str">
        <f t="shared" ca="1" si="25"/>
        <v/>
      </c>
    </row>
    <row r="725" spans="29:37" x14ac:dyDescent="0.2">
      <c r="AC725" s="1">
        <f>IF(ISBLANK(education[[#This Row],[total_boys]]),SUM(education[[#This Row],[boys_0-5_reached]],education[[#This Row],[boys_6-12_reached]],education[[#This Row],[boys_13-18_reached]]),education[[#This Row],[total_boys]])</f>
        <v>0</v>
      </c>
      <c r="AD725" s="1">
        <f>IF(ISBLANK(education[[#This Row],[total_girls]]),SUM(education[[#This Row],[girls_0-5_reached]],education[[#This Row],[girls_6-12_reached]],education[[#This Row],[girls_13-18_reached]]),education[[#This Row],[total_girls]])</f>
        <v>0</v>
      </c>
      <c r="AE725" s="1">
        <f>IF(ISBLANK(education[[#This Row],[total_children]]),SUM(education[[#This Row],[calc_boys]],education[[#This Row],[calc_girls]]),education[[#This Row],[total_children]])</f>
        <v>0</v>
      </c>
      <c r="AF725" s="1">
        <f>IF(ISBLANK(education[[#This Row],[total_pwd]]),SUM(education[[#This Row],[total_pwd_men]],education[[#This Row],[total_pwd_women]]),education[[#This Row],[total_pwd]])</f>
        <v>0</v>
      </c>
      <c r="AG725" s="1">
        <f>IF(ISBLANK(education[[#This Row],[total_adults]]),SUM(education[[#This Row],[total_men]],education[[#This Row],[total_women]]),education[[#This Row],[total_adults]])</f>
        <v>0</v>
      </c>
      <c r="AH725" s="1">
        <f>IF(ISBLANK(education[[#This Row],[total_beneficiaries_reached]]),SUM(education[[#This Row],[calc_children]],education[[#This Row],[calc_adults]]),education[[#This Row],[total_beneficiaries_reached]])</f>
        <v>0</v>
      </c>
      <c r="AI725" s="49" t="str">
        <f ca="1">IF(B725="","",OFFSET(table_admin1[[#Headers],[ADM1_PT]],MATCH(B725,admin1,0),1))</f>
        <v/>
      </c>
      <c r="AJ725" s="49" t="str">
        <f t="shared" ca="1" si="24"/>
        <v/>
      </c>
      <c r="AK725" s="49" t="str">
        <f t="shared" ca="1" si="25"/>
        <v/>
      </c>
    </row>
    <row r="726" spans="29:37" x14ac:dyDescent="0.2">
      <c r="AC726" s="1">
        <f>IF(ISBLANK(education[[#This Row],[total_boys]]),SUM(education[[#This Row],[boys_0-5_reached]],education[[#This Row],[boys_6-12_reached]],education[[#This Row],[boys_13-18_reached]]),education[[#This Row],[total_boys]])</f>
        <v>0</v>
      </c>
      <c r="AD726" s="1">
        <f>IF(ISBLANK(education[[#This Row],[total_girls]]),SUM(education[[#This Row],[girls_0-5_reached]],education[[#This Row],[girls_6-12_reached]],education[[#This Row],[girls_13-18_reached]]),education[[#This Row],[total_girls]])</f>
        <v>0</v>
      </c>
      <c r="AE726" s="1">
        <f>IF(ISBLANK(education[[#This Row],[total_children]]),SUM(education[[#This Row],[calc_boys]],education[[#This Row],[calc_girls]]),education[[#This Row],[total_children]])</f>
        <v>0</v>
      </c>
      <c r="AF726" s="1">
        <f>IF(ISBLANK(education[[#This Row],[total_pwd]]),SUM(education[[#This Row],[total_pwd_men]],education[[#This Row],[total_pwd_women]]),education[[#This Row],[total_pwd]])</f>
        <v>0</v>
      </c>
      <c r="AG726" s="1">
        <f>IF(ISBLANK(education[[#This Row],[total_adults]]),SUM(education[[#This Row],[total_men]],education[[#This Row],[total_women]]),education[[#This Row],[total_adults]])</f>
        <v>0</v>
      </c>
      <c r="AH726" s="1">
        <f>IF(ISBLANK(education[[#This Row],[total_beneficiaries_reached]]),SUM(education[[#This Row],[calc_children]],education[[#This Row],[calc_adults]]),education[[#This Row],[total_beneficiaries_reached]])</f>
        <v>0</v>
      </c>
      <c r="AI726" s="49" t="str">
        <f ca="1">IF(B726="","",OFFSET(table_admin1[[#Headers],[ADM1_PT]],MATCH(B726,admin1,0),1))</f>
        <v/>
      </c>
      <c r="AJ726" s="49" t="str">
        <f t="shared" ca="1" si="24"/>
        <v/>
      </c>
      <c r="AK726" s="49" t="str">
        <f t="shared" ca="1" si="25"/>
        <v/>
      </c>
    </row>
    <row r="727" spans="29:37" x14ac:dyDescent="0.2">
      <c r="AC727" s="1">
        <f>IF(ISBLANK(education[[#This Row],[total_boys]]),SUM(education[[#This Row],[boys_0-5_reached]],education[[#This Row],[boys_6-12_reached]],education[[#This Row],[boys_13-18_reached]]),education[[#This Row],[total_boys]])</f>
        <v>0</v>
      </c>
      <c r="AD727" s="1">
        <f>IF(ISBLANK(education[[#This Row],[total_girls]]),SUM(education[[#This Row],[girls_0-5_reached]],education[[#This Row],[girls_6-12_reached]],education[[#This Row],[girls_13-18_reached]]),education[[#This Row],[total_girls]])</f>
        <v>0</v>
      </c>
      <c r="AE727" s="1">
        <f>IF(ISBLANK(education[[#This Row],[total_children]]),SUM(education[[#This Row],[calc_boys]],education[[#This Row],[calc_girls]]),education[[#This Row],[total_children]])</f>
        <v>0</v>
      </c>
      <c r="AF727" s="1">
        <f>IF(ISBLANK(education[[#This Row],[total_pwd]]),SUM(education[[#This Row],[total_pwd_men]],education[[#This Row],[total_pwd_women]]),education[[#This Row],[total_pwd]])</f>
        <v>0</v>
      </c>
      <c r="AG727" s="1">
        <f>IF(ISBLANK(education[[#This Row],[total_adults]]),SUM(education[[#This Row],[total_men]],education[[#This Row],[total_women]]),education[[#This Row],[total_adults]])</f>
        <v>0</v>
      </c>
      <c r="AH727" s="1">
        <f>IF(ISBLANK(education[[#This Row],[total_beneficiaries_reached]]),SUM(education[[#This Row],[calc_children]],education[[#This Row],[calc_adults]]),education[[#This Row],[total_beneficiaries_reached]])</f>
        <v>0</v>
      </c>
      <c r="AI727" s="49" t="str">
        <f ca="1">IF(B727="","",OFFSET(table_admin1[[#Headers],[ADM1_PT]],MATCH(B727,admin1,0),1))</f>
        <v/>
      </c>
      <c r="AJ727" s="49" t="str">
        <f t="shared" ca="1" si="24"/>
        <v/>
      </c>
      <c r="AK727" s="49" t="str">
        <f t="shared" ca="1" si="25"/>
        <v/>
      </c>
    </row>
    <row r="728" spans="29:37" x14ac:dyDescent="0.2">
      <c r="AC728" s="1">
        <f>IF(ISBLANK(education[[#This Row],[total_boys]]),SUM(education[[#This Row],[boys_0-5_reached]],education[[#This Row],[boys_6-12_reached]],education[[#This Row],[boys_13-18_reached]]),education[[#This Row],[total_boys]])</f>
        <v>0</v>
      </c>
      <c r="AD728" s="1">
        <f>IF(ISBLANK(education[[#This Row],[total_girls]]),SUM(education[[#This Row],[girls_0-5_reached]],education[[#This Row],[girls_6-12_reached]],education[[#This Row],[girls_13-18_reached]]),education[[#This Row],[total_girls]])</f>
        <v>0</v>
      </c>
      <c r="AE728" s="1">
        <f>IF(ISBLANK(education[[#This Row],[total_children]]),SUM(education[[#This Row],[calc_boys]],education[[#This Row],[calc_girls]]),education[[#This Row],[total_children]])</f>
        <v>0</v>
      </c>
      <c r="AF728" s="1">
        <f>IF(ISBLANK(education[[#This Row],[total_pwd]]),SUM(education[[#This Row],[total_pwd_men]],education[[#This Row],[total_pwd_women]]),education[[#This Row],[total_pwd]])</f>
        <v>0</v>
      </c>
      <c r="AG728" s="1">
        <f>IF(ISBLANK(education[[#This Row],[total_adults]]),SUM(education[[#This Row],[total_men]],education[[#This Row],[total_women]]),education[[#This Row],[total_adults]])</f>
        <v>0</v>
      </c>
      <c r="AH728" s="1">
        <f>IF(ISBLANK(education[[#This Row],[total_beneficiaries_reached]]),SUM(education[[#This Row],[calc_children]],education[[#This Row],[calc_adults]]),education[[#This Row],[total_beneficiaries_reached]])</f>
        <v>0</v>
      </c>
      <c r="AI728" s="49" t="str">
        <f ca="1">IF(B728="","",OFFSET(table_admin1[[#Headers],[ADM1_PT]],MATCH(B728,admin1,0),1))</f>
        <v/>
      </c>
      <c r="AJ728" s="49" t="str">
        <f t="shared" ca="1" si="24"/>
        <v/>
      </c>
      <c r="AK728" s="49" t="str">
        <f t="shared" ca="1" si="25"/>
        <v/>
      </c>
    </row>
    <row r="729" spans="29:37" x14ac:dyDescent="0.2">
      <c r="AC729" s="1">
        <f>IF(ISBLANK(education[[#This Row],[total_boys]]),SUM(education[[#This Row],[boys_0-5_reached]],education[[#This Row],[boys_6-12_reached]],education[[#This Row],[boys_13-18_reached]]),education[[#This Row],[total_boys]])</f>
        <v>0</v>
      </c>
      <c r="AD729" s="1">
        <f>IF(ISBLANK(education[[#This Row],[total_girls]]),SUM(education[[#This Row],[girls_0-5_reached]],education[[#This Row],[girls_6-12_reached]],education[[#This Row],[girls_13-18_reached]]),education[[#This Row],[total_girls]])</f>
        <v>0</v>
      </c>
      <c r="AE729" s="1">
        <f>IF(ISBLANK(education[[#This Row],[total_children]]),SUM(education[[#This Row],[calc_boys]],education[[#This Row],[calc_girls]]),education[[#This Row],[total_children]])</f>
        <v>0</v>
      </c>
      <c r="AF729" s="1">
        <f>IF(ISBLANK(education[[#This Row],[total_pwd]]),SUM(education[[#This Row],[total_pwd_men]],education[[#This Row],[total_pwd_women]]),education[[#This Row],[total_pwd]])</f>
        <v>0</v>
      </c>
      <c r="AG729" s="1">
        <f>IF(ISBLANK(education[[#This Row],[total_adults]]),SUM(education[[#This Row],[total_men]],education[[#This Row],[total_women]]),education[[#This Row],[total_adults]])</f>
        <v>0</v>
      </c>
      <c r="AH729" s="1">
        <f>IF(ISBLANK(education[[#This Row],[total_beneficiaries_reached]]),SUM(education[[#This Row],[calc_children]],education[[#This Row],[calc_adults]]),education[[#This Row],[total_beneficiaries_reached]])</f>
        <v>0</v>
      </c>
      <c r="AI729" s="49" t="str">
        <f ca="1">IF(B729="","",OFFSET(table_admin1[[#Headers],[ADM1_PT]],MATCH(B729,admin1,0),1))</f>
        <v/>
      </c>
      <c r="AJ729" s="49" t="str">
        <f t="shared" ca="1" si="24"/>
        <v/>
      </c>
      <c r="AK729" s="49" t="str">
        <f t="shared" ca="1" si="25"/>
        <v/>
      </c>
    </row>
    <row r="730" spans="29:37" x14ac:dyDescent="0.2">
      <c r="AC730" s="1">
        <f>IF(ISBLANK(education[[#This Row],[total_boys]]),SUM(education[[#This Row],[boys_0-5_reached]],education[[#This Row],[boys_6-12_reached]],education[[#This Row],[boys_13-18_reached]]),education[[#This Row],[total_boys]])</f>
        <v>0</v>
      </c>
      <c r="AD730" s="1">
        <f>IF(ISBLANK(education[[#This Row],[total_girls]]),SUM(education[[#This Row],[girls_0-5_reached]],education[[#This Row],[girls_6-12_reached]],education[[#This Row],[girls_13-18_reached]]),education[[#This Row],[total_girls]])</f>
        <v>0</v>
      </c>
      <c r="AE730" s="1">
        <f>IF(ISBLANK(education[[#This Row],[total_children]]),SUM(education[[#This Row],[calc_boys]],education[[#This Row],[calc_girls]]),education[[#This Row],[total_children]])</f>
        <v>0</v>
      </c>
      <c r="AF730" s="1">
        <f>IF(ISBLANK(education[[#This Row],[total_pwd]]),SUM(education[[#This Row],[total_pwd_men]],education[[#This Row],[total_pwd_women]]),education[[#This Row],[total_pwd]])</f>
        <v>0</v>
      </c>
      <c r="AG730" s="1">
        <f>IF(ISBLANK(education[[#This Row],[total_adults]]),SUM(education[[#This Row],[total_men]],education[[#This Row],[total_women]]),education[[#This Row],[total_adults]])</f>
        <v>0</v>
      </c>
      <c r="AH730" s="1">
        <f>IF(ISBLANK(education[[#This Row],[total_beneficiaries_reached]]),SUM(education[[#This Row],[calc_children]],education[[#This Row],[calc_adults]]),education[[#This Row],[total_beneficiaries_reached]])</f>
        <v>0</v>
      </c>
      <c r="AI730" s="49" t="str">
        <f ca="1">IF(B730="","",OFFSET(table_admin1[[#Headers],[ADM1_PT]],MATCH(B730,admin1,0),1))</f>
        <v/>
      </c>
      <c r="AJ730" s="49" t="str">
        <f t="shared" ca="1" si="24"/>
        <v/>
      </c>
      <c r="AK730" s="49" t="str">
        <f t="shared" ca="1" si="25"/>
        <v/>
      </c>
    </row>
    <row r="731" spans="29:37" x14ac:dyDescent="0.2">
      <c r="AC731" s="1">
        <f>IF(ISBLANK(education[[#This Row],[total_boys]]),SUM(education[[#This Row],[boys_0-5_reached]],education[[#This Row],[boys_6-12_reached]],education[[#This Row],[boys_13-18_reached]]),education[[#This Row],[total_boys]])</f>
        <v>0</v>
      </c>
      <c r="AD731" s="1">
        <f>IF(ISBLANK(education[[#This Row],[total_girls]]),SUM(education[[#This Row],[girls_0-5_reached]],education[[#This Row],[girls_6-12_reached]],education[[#This Row],[girls_13-18_reached]]),education[[#This Row],[total_girls]])</f>
        <v>0</v>
      </c>
      <c r="AE731" s="1">
        <f>IF(ISBLANK(education[[#This Row],[total_children]]),SUM(education[[#This Row],[calc_boys]],education[[#This Row],[calc_girls]]),education[[#This Row],[total_children]])</f>
        <v>0</v>
      </c>
      <c r="AF731" s="1">
        <f>IF(ISBLANK(education[[#This Row],[total_pwd]]),SUM(education[[#This Row],[total_pwd_men]],education[[#This Row],[total_pwd_women]]),education[[#This Row],[total_pwd]])</f>
        <v>0</v>
      </c>
      <c r="AG731" s="1">
        <f>IF(ISBLANK(education[[#This Row],[total_adults]]),SUM(education[[#This Row],[total_men]],education[[#This Row],[total_women]]),education[[#This Row],[total_adults]])</f>
        <v>0</v>
      </c>
      <c r="AH731" s="1">
        <f>IF(ISBLANK(education[[#This Row],[total_beneficiaries_reached]]),SUM(education[[#This Row],[calc_children]],education[[#This Row],[calc_adults]]),education[[#This Row],[total_beneficiaries_reached]])</f>
        <v>0</v>
      </c>
      <c r="AI731" s="49" t="str">
        <f ca="1">IF(B731="","",OFFSET(table_admin1[[#Headers],[ADM1_PT]],MATCH(B731,admin1,0),1))</f>
        <v/>
      </c>
      <c r="AJ731" s="49" t="str">
        <f t="shared" ca="1" si="24"/>
        <v/>
      </c>
      <c r="AK731" s="49" t="str">
        <f t="shared" ca="1" si="25"/>
        <v/>
      </c>
    </row>
    <row r="732" spans="29:37" x14ac:dyDescent="0.2">
      <c r="AC732" s="1">
        <f>IF(ISBLANK(education[[#This Row],[total_boys]]),SUM(education[[#This Row],[boys_0-5_reached]],education[[#This Row],[boys_6-12_reached]],education[[#This Row],[boys_13-18_reached]]),education[[#This Row],[total_boys]])</f>
        <v>0</v>
      </c>
      <c r="AD732" s="1">
        <f>IF(ISBLANK(education[[#This Row],[total_girls]]),SUM(education[[#This Row],[girls_0-5_reached]],education[[#This Row],[girls_6-12_reached]],education[[#This Row],[girls_13-18_reached]]),education[[#This Row],[total_girls]])</f>
        <v>0</v>
      </c>
      <c r="AE732" s="1">
        <f>IF(ISBLANK(education[[#This Row],[total_children]]),SUM(education[[#This Row],[calc_boys]],education[[#This Row],[calc_girls]]),education[[#This Row],[total_children]])</f>
        <v>0</v>
      </c>
      <c r="AF732" s="1">
        <f>IF(ISBLANK(education[[#This Row],[total_pwd]]),SUM(education[[#This Row],[total_pwd_men]],education[[#This Row],[total_pwd_women]]),education[[#This Row],[total_pwd]])</f>
        <v>0</v>
      </c>
      <c r="AG732" s="1">
        <f>IF(ISBLANK(education[[#This Row],[total_adults]]),SUM(education[[#This Row],[total_men]],education[[#This Row],[total_women]]),education[[#This Row],[total_adults]])</f>
        <v>0</v>
      </c>
      <c r="AH732" s="1">
        <f>IF(ISBLANK(education[[#This Row],[total_beneficiaries_reached]]),SUM(education[[#This Row],[calc_children]],education[[#This Row],[calc_adults]]),education[[#This Row],[total_beneficiaries_reached]])</f>
        <v>0</v>
      </c>
      <c r="AI732" s="49" t="str">
        <f ca="1">IF(B732="","",OFFSET(table_admin1[[#Headers],[ADM1_PT]],MATCH(B732,admin1,0),1))</f>
        <v/>
      </c>
      <c r="AJ732" s="49" t="str">
        <f t="shared" ca="1" si="24"/>
        <v/>
      </c>
      <c r="AK732" s="49" t="str">
        <f t="shared" ca="1" si="25"/>
        <v/>
      </c>
    </row>
    <row r="733" spans="29:37" x14ac:dyDescent="0.2">
      <c r="AC733" s="1">
        <f>IF(ISBLANK(education[[#This Row],[total_boys]]),SUM(education[[#This Row],[boys_0-5_reached]],education[[#This Row],[boys_6-12_reached]],education[[#This Row],[boys_13-18_reached]]),education[[#This Row],[total_boys]])</f>
        <v>0</v>
      </c>
      <c r="AD733" s="1">
        <f>IF(ISBLANK(education[[#This Row],[total_girls]]),SUM(education[[#This Row],[girls_0-5_reached]],education[[#This Row],[girls_6-12_reached]],education[[#This Row],[girls_13-18_reached]]),education[[#This Row],[total_girls]])</f>
        <v>0</v>
      </c>
      <c r="AE733" s="1">
        <f>IF(ISBLANK(education[[#This Row],[total_children]]),SUM(education[[#This Row],[calc_boys]],education[[#This Row],[calc_girls]]),education[[#This Row],[total_children]])</f>
        <v>0</v>
      </c>
      <c r="AF733" s="1">
        <f>IF(ISBLANK(education[[#This Row],[total_pwd]]),SUM(education[[#This Row],[total_pwd_men]],education[[#This Row],[total_pwd_women]]),education[[#This Row],[total_pwd]])</f>
        <v>0</v>
      </c>
      <c r="AG733" s="1">
        <f>IF(ISBLANK(education[[#This Row],[total_adults]]),SUM(education[[#This Row],[total_men]],education[[#This Row],[total_women]]),education[[#This Row],[total_adults]])</f>
        <v>0</v>
      </c>
      <c r="AH733" s="1">
        <f>IF(ISBLANK(education[[#This Row],[total_beneficiaries_reached]]),SUM(education[[#This Row],[calc_children]],education[[#This Row],[calc_adults]]),education[[#This Row],[total_beneficiaries_reached]])</f>
        <v>0</v>
      </c>
      <c r="AI733" s="49" t="str">
        <f ca="1">IF(B733="","",OFFSET(table_admin1[[#Headers],[ADM1_PT]],MATCH(B733,admin1,0),1))</f>
        <v/>
      </c>
      <c r="AJ733" s="49" t="str">
        <f t="shared" ca="1" si="24"/>
        <v/>
      </c>
      <c r="AK733" s="49" t="str">
        <f t="shared" ca="1" si="25"/>
        <v/>
      </c>
    </row>
    <row r="734" spans="29:37" x14ac:dyDescent="0.2">
      <c r="AC734" s="1">
        <f>IF(ISBLANK(education[[#This Row],[total_boys]]),SUM(education[[#This Row],[boys_0-5_reached]],education[[#This Row],[boys_6-12_reached]],education[[#This Row],[boys_13-18_reached]]),education[[#This Row],[total_boys]])</f>
        <v>0</v>
      </c>
      <c r="AD734" s="1">
        <f>IF(ISBLANK(education[[#This Row],[total_girls]]),SUM(education[[#This Row],[girls_0-5_reached]],education[[#This Row],[girls_6-12_reached]],education[[#This Row],[girls_13-18_reached]]),education[[#This Row],[total_girls]])</f>
        <v>0</v>
      </c>
      <c r="AE734" s="1">
        <f>IF(ISBLANK(education[[#This Row],[total_children]]),SUM(education[[#This Row],[calc_boys]],education[[#This Row],[calc_girls]]),education[[#This Row],[total_children]])</f>
        <v>0</v>
      </c>
      <c r="AF734" s="1">
        <f>IF(ISBLANK(education[[#This Row],[total_pwd]]),SUM(education[[#This Row],[total_pwd_men]],education[[#This Row],[total_pwd_women]]),education[[#This Row],[total_pwd]])</f>
        <v>0</v>
      </c>
      <c r="AG734" s="1">
        <f>IF(ISBLANK(education[[#This Row],[total_adults]]),SUM(education[[#This Row],[total_men]],education[[#This Row],[total_women]]),education[[#This Row],[total_adults]])</f>
        <v>0</v>
      </c>
      <c r="AH734" s="1">
        <f>IF(ISBLANK(education[[#This Row],[total_beneficiaries_reached]]),SUM(education[[#This Row],[calc_children]],education[[#This Row],[calc_adults]]),education[[#This Row],[total_beneficiaries_reached]])</f>
        <v>0</v>
      </c>
      <c r="AI734" s="49" t="str">
        <f ca="1">IF(B734="","",OFFSET(table_admin1[[#Headers],[ADM1_PT]],MATCH(B734,admin1,0),1))</f>
        <v/>
      </c>
      <c r="AJ734" s="49" t="str">
        <f t="shared" ca="1" si="24"/>
        <v/>
      </c>
      <c r="AK734" s="49" t="str">
        <f t="shared" ca="1" si="25"/>
        <v/>
      </c>
    </row>
    <row r="735" spans="29:37" x14ac:dyDescent="0.2">
      <c r="AC735" s="1">
        <f>IF(ISBLANK(education[[#This Row],[total_boys]]),SUM(education[[#This Row],[boys_0-5_reached]],education[[#This Row],[boys_6-12_reached]],education[[#This Row],[boys_13-18_reached]]),education[[#This Row],[total_boys]])</f>
        <v>0</v>
      </c>
      <c r="AD735" s="1">
        <f>IF(ISBLANK(education[[#This Row],[total_girls]]),SUM(education[[#This Row],[girls_0-5_reached]],education[[#This Row],[girls_6-12_reached]],education[[#This Row],[girls_13-18_reached]]),education[[#This Row],[total_girls]])</f>
        <v>0</v>
      </c>
      <c r="AE735" s="1">
        <f>IF(ISBLANK(education[[#This Row],[total_children]]),SUM(education[[#This Row],[calc_boys]],education[[#This Row],[calc_girls]]),education[[#This Row],[total_children]])</f>
        <v>0</v>
      </c>
      <c r="AF735" s="1">
        <f>IF(ISBLANK(education[[#This Row],[total_pwd]]),SUM(education[[#This Row],[total_pwd_men]],education[[#This Row],[total_pwd_women]]),education[[#This Row],[total_pwd]])</f>
        <v>0</v>
      </c>
      <c r="AG735" s="1">
        <f>IF(ISBLANK(education[[#This Row],[total_adults]]),SUM(education[[#This Row],[total_men]],education[[#This Row],[total_women]]),education[[#This Row],[total_adults]])</f>
        <v>0</v>
      </c>
      <c r="AH735" s="1">
        <f>IF(ISBLANK(education[[#This Row],[total_beneficiaries_reached]]),SUM(education[[#This Row],[calc_children]],education[[#This Row],[calc_adults]]),education[[#This Row],[total_beneficiaries_reached]])</f>
        <v>0</v>
      </c>
      <c r="AI735" s="49" t="str">
        <f ca="1">IF(B735="","",OFFSET(table_admin1[[#Headers],[ADM1_PT]],MATCH(B735,admin1,0),1))</f>
        <v/>
      </c>
      <c r="AJ735" s="49" t="str">
        <f t="shared" ca="1" si="24"/>
        <v/>
      </c>
      <c r="AK735" s="49" t="str">
        <f t="shared" ca="1" si="25"/>
        <v/>
      </c>
    </row>
    <row r="736" spans="29:37" x14ac:dyDescent="0.2">
      <c r="AC736" s="1">
        <f>IF(ISBLANK(education[[#This Row],[total_boys]]),SUM(education[[#This Row],[boys_0-5_reached]],education[[#This Row],[boys_6-12_reached]],education[[#This Row],[boys_13-18_reached]]),education[[#This Row],[total_boys]])</f>
        <v>0</v>
      </c>
      <c r="AD736" s="1">
        <f>IF(ISBLANK(education[[#This Row],[total_girls]]),SUM(education[[#This Row],[girls_0-5_reached]],education[[#This Row],[girls_6-12_reached]],education[[#This Row],[girls_13-18_reached]]),education[[#This Row],[total_girls]])</f>
        <v>0</v>
      </c>
      <c r="AE736" s="1">
        <f>IF(ISBLANK(education[[#This Row],[total_children]]),SUM(education[[#This Row],[calc_boys]],education[[#This Row],[calc_girls]]),education[[#This Row],[total_children]])</f>
        <v>0</v>
      </c>
      <c r="AF736" s="1">
        <f>IF(ISBLANK(education[[#This Row],[total_pwd]]),SUM(education[[#This Row],[total_pwd_men]],education[[#This Row],[total_pwd_women]]),education[[#This Row],[total_pwd]])</f>
        <v>0</v>
      </c>
      <c r="AG736" s="1">
        <f>IF(ISBLANK(education[[#This Row],[total_adults]]),SUM(education[[#This Row],[total_men]],education[[#This Row],[total_women]]),education[[#This Row],[total_adults]])</f>
        <v>0</v>
      </c>
      <c r="AH736" s="1">
        <f>IF(ISBLANK(education[[#This Row],[total_beneficiaries_reached]]),SUM(education[[#This Row],[calc_children]],education[[#This Row],[calc_adults]]),education[[#This Row],[total_beneficiaries_reached]])</f>
        <v>0</v>
      </c>
      <c r="AI736" s="49" t="str">
        <f ca="1">IF(B736="","",OFFSET(table_admin1[[#Headers],[ADM1_PT]],MATCH(B736,admin1,0),1))</f>
        <v/>
      </c>
      <c r="AJ736" s="49" t="str">
        <f t="shared" ca="1" si="24"/>
        <v/>
      </c>
      <c r="AK736" s="49" t="str">
        <f t="shared" ca="1" si="25"/>
        <v/>
      </c>
    </row>
    <row r="737" spans="29:37" x14ac:dyDescent="0.2">
      <c r="AC737" s="1">
        <f>IF(ISBLANK(education[[#This Row],[total_boys]]),SUM(education[[#This Row],[boys_0-5_reached]],education[[#This Row],[boys_6-12_reached]],education[[#This Row],[boys_13-18_reached]]),education[[#This Row],[total_boys]])</f>
        <v>0</v>
      </c>
      <c r="AD737" s="1">
        <f>IF(ISBLANK(education[[#This Row],[total_girls]]),SUM(education[[#This Row],[girls_0-5_reached]],education[[#This Row],[girls_6-12_reached]],education[[#This Row],[girls_13-18_reached]]),education[[#This Row],[total_girls]])</f>
        <v>0</v>
      </c>
      <c r="AE737" s="1">
        <f>IF(ISBLANK(education[[#This Row],[total_children]]),SUM(education[[#This Row],[calc_boys]],education[[#This Row],[calc_girls]]),education[[#This Row],[total_children]])</f>
        <v>0</v>
      </c>
      <c r="AF737" s="1">
        <f>IF(ISBLANK(education[[#This Row],[total_pwd]]),SUM(education[[#This Row],[total_pwd_men]],education[[#This Row],[total_pwd_women]]),education[[#This Row],[total_pwd]])</f>
        <v>0</v>
      </c>
      <c r="AG737" s="1">
        <f>IF(ISBLANK(education[[#This Row],[total_adults]]),SUM(education[[#This Row],[total_men]],education[[#This Row],[total_women]]),education[[#This Row],[total_adults]])</f>
        <v>0</v>
      </c>
      <c r="AH737" s="1">
        <f>IF(ISBLANK(education[[#This Row],[total_beneficiaries_reached]]),SUM(education[[#This Row],[calc_children]],education[[#This Row],[calc_adults]]),education[[#This Row],[total_beneficiaries_reached]])</f>
        <v>0</v>
      </c>
      <c r="AI737" s="49" t="str">
        <f ca="1">IF(B737="","",OFFSET(table_admin1[[#Headers],[ADM1_PT]],MATCH(B737,admin1,0),1))</f>
        <v/>
      </c>
      <c r="AJ737" s="49" t="str">
        <f t="shared" ca="1" si="24"/>
        <v/>
      </c>
      <c r="AK737" s="49" t="str">
        <f t="shared" ca="1" si="25"/>
        <v/>
      </c>
    </row>
    <row r="738" spans="29:37" x14ac:dyDescent="0.2">
      <c r="AC738" s="1">
        <f>IF(ISBLANK(education[[#This Row],[total_boys]]),SUM(education[[#This Row],[boys_0-5_reached]],education[[#This Row],[boys_6-12_reached]],education[[#This Row],[boys_13-18_reached]]),education[[#This Row],[total_boys]])</f>
        <v>0</v>
      </c>
      <c r="AD738" s="1">
        <f>IF(ISBLANK(education[[#This Row],[total_girls]]),SUM(education[[#This Row],[girls_0-5_reached]],education[[#This Row],[girls_6-12_reached]],education[[#This Row],[girls_13-18_reached]]),education[[#This Row],[total_girls]])</f>
        <v>0</v>
      </c>
      <c r="AE738" s="1">
        <f>IF(ISBLANK(education[[#This Row],[total_children]]),SUM(education[[#This Row],[calc_boys]],education[[#This Row],[calc_girls]]),education[[#This Row],[total_children]])</f>
        <v>0</v>
      </c>
      <c r="AF738" s="1">
        <f>IF(ISBLANK(education[[#This Row],[total_pwd]]),SUM(education[[#This Row],[total_pwd_men]],education[[#This Row],[total_pwd_women]]),education[[#This Row],[total_pwd]])</f>
        <v>0</v>
      </c>
      <c r="AG738" s="1">
        <f>IF(ISBLANK(education[[#This Row],[total_adults]]),SUM(education[[#This Row],[total_men]],education[[#This Row],[total_women]]),education[[#This Row],[total_adults]])</f>
        <v>0</v>
      </c>
      <c r="AH738" s="1">
        <f>IF(ISBLANK(education[[#This Row],[total_beneficiaries_reached]]),SUM(education[[#This Row],[calc_children]],education[[#This Row],[calc_adults]]),education[[#This Row],[total_beneficiaries_reached]])</f>
        <v>0</v>
      </c>
      <c r="AI738" s="49" t="str">
        <f ca="1">IF(B738="","",OFFSET(table_admin1[[#Headers],[ADM1_PT]],MATCH(B738,admin1,0),1))</f>
        <v/>
      </c>
      <c r="AJ738" s="49" t="str">
        <f t="shared" ca="1" si="24"/>
        <v/>
      </c>
      <c r="AK738" s="49" t="str">
        <f t="shared" ca="1" si="25"/>
        <v/>
      </c>
    </row>
    <row r="739" spans="29:37" x14ac:dyDescent="0.2">
      <c r="AC739" s="1">
        <f>IF(ISBLANK(education[[#This Row],[total_boys]]),SUM(education[[#This Row],[boys_0-5_reached]],education[[#This Row],[boys_6-12_reached]],education[[#This Row],[boys_13-18_reached]]),education[[#This Row],[total_boys]])</f>
        <v>0</v>
      </c>
      <c r="AD739" s="1">
        <f>IF(ISBLANK(education[[#This Row],[total_girls]]),SUM(education[[#This Row],[girls_0-5_reached]],education[[#This Row],[girls_6-12_reached]],education[[#This Row],[girls_13-18_reached]]),education[[#This Row],[total_girls]])</f>
        <v>0</v>
      </c>
      <c r="AE739" s="1">
        <f>IF(ISBLANK(education[[#This Row],[total_children]]),SUM(education[[#This Row],[calc_boys]],education[[#This Row],[calc_girls]]),education[[#This Row],[total_children]])</f>
        <v>0</v>
      </c>
      <c r="AF739" s="1">
        <f>IF(ISBLANK(education[[#This Row],[total_pwd]]),SUM(education[[#This Row],[total_pwd_men]],education[[#This Row],[total_pwd_women]]),education[[#This Row],[total_pwd]])</f>
        <v>0</v>
      </c>
      <c r="AG739" s="1">
        <f>IF(ISBLANK(education[[#This Row],[total_adults]]),SUM(education[[#This Row],[total_men]],education[[#This Row],[total_women]]),education[[#This Row],[total_adults]])</f>
        <v>0</v>
      </c>
      <c r="AH739" s="1">
        <f>IF(ISBLANK(education[[#This Row],[total_beneficiaries_reached]]),SUM(education[[#This Row],[calc_children]],education[[#This Row],[calc_adults]]),education[[#This Row],[total_beneficiaries_reached]])</f>
        <v>0</v>
      </c>
      <c r="AI739" s="49" t="str">
        <f ca="1">IF(B739="","",OFFSET(table_admin1[[#Headers],[ADM1_PT]],MATCH(B739,admin1,0),1))</f>
        <v/>
      </c>
      <c r="AJ739" s="49" t="str">
        <f t="shared" ca="1" si="24"/>
        <v/>
      </c>
      <c r="AK739" s="49" t="str">
        <f t="shared" ca="1" si="25"/>
        <v/>
      </c>
    </row>
    <row r="740" spans="29:37" x14ac:dyDescent="0.2">
      <c r="AC740" s="1">
        <f>IF(ISBLANK(education[[#This Row],[total_boys]]),SUM(education[[#This Row],[boys_0-5_reached]],education[[#This Row],[boys_6-12_reached]],education[[#This Row],[boys_13-18_reached]]),education[[#This Row],[total_boys]])</f>
        <v>0</v>
      </c>
      <c r="AD740" s="1">
        <f>IF(ISBLANK(education[[#This Row],[total_girls]]),SUM(education[[#This Row],[girls_0-5_reached]],education[[#This Row],[girls_6-12_reached]],education[[#This Row],[girls_13-18_reached]]),education[[#This Row],[total_girls]])</f>
        <v>0</v>
      </c>
      <c r="AE740" s="1">
        <f>IF(ISBLANK(education[[#This Row],[total_children]]),SUM(education[[#This Row],[calc_boys]],education[[#This Row],[calc_girls]]),education[[#This Row],[total_children]])</f>
        <v>0</v>
      </c>
      <c r="AF740" s="1">
        <f>IF(ISBLANK(education[[#This Row],[total_pwd]]),SUM(education[[#This Row],[total_pwd_men]],education[[#This Row],[total_pwd_women]]),education[[#This Row],[total_pwd]])</f>
        <v>0</v>
      </c>
      <c r="AG740" s="1">
        <f>IF(ISBLANK(education[[#This Row],[total_adults]]),SUM(education[[#This Row],[total_men]],education[[#This Row],[total_women]]),education[[#This Row],[total_adults]])</f>
        <v>0</v>
      </c>
      <c r="AH740" s="1">
        <f>IF(ISBLANK(education[[#This Row],[total_beneficiaries_reached]]),SUM(education[[#This Row],[calc_children]],education[[#This Row],[calc_adults]]),education[[#This Row],[total_beneficiaries_reached]])</f>
        <v>0</v>
      </c>
      <c r="AI740" s="49" t="str">
        <f ca="1">IF(B740="","",OFFSET(table_admin1[[#Headers],[ADM1_PT]],MATCH(B740,admin1,0),1))</f>
        <v/>
      </c>
      <c r="AJ740" s="49" t="str">
        <f t="shared" ca="1" si="24"/>
        <v/>
      </c>
      <c r="AK740" s="49" t="str">
        <f t="shared" ca="1" si="25"/>
        <v/>
      </c>
    </row>
    <row r="741" spans="29:37" x14ac:dyDescent="0.2">
      <c r="AC741" s="1">
        <f>IF(ISBLANK(education[[#This Row],[total_boys]]),SUM(education[[#This Row],[boys_0-5_reached]],education[[#This Row],[boys_6-12_reached]],education[[#This Row],[boys_13-18_reached]]),education[[#This Row],[total_boys]])</f>
        <v>0</v>
      </c>
      <c r="AD741" s="1">
        <f>IF(ISBLANK(education[[#This Row],[total_girls]]),SUM(education[[#This Row],[girls_0-5_reached]],education[[#This Row],[girls_6-12_reached]],education[[#This Row],[girls_13-18_reached]]),education[[#This Row],[total_girls]])</f>
        <v>0</v>
      </c>
      <c r="AE741" s="1">
        <f>IF(ISBLANK(education[[#This Row],[total_children]]),SUM(education[[#This Row],[calc_boys]],education[[#This Row],[calc_girls]]),education[[#This Row],[total_children]])</f>
        <v>0</v>
      </c>
      <c r="AF741" s="1">
        <f>IF(ISBLANK(education[[#This Row],[total_pwd]]),SUM(education[[#This Row],[total_pwd_men]],education[[#This Row],[total_pwd_women]]),education[[#This Row],[total_pwd]])</f>
        <v>0</v>
      </c>
      <c r="AG741" s="1">
        <f>IF(ISBLANK(education[[#This Row],[total_adults]]),SUM(education[[#This Row],[total_men]],education[[#This Row],[total_women]]),education[[#This Row],[total_adults]])</f>
        <v>0</v>
      </c>
      <c r="AH741" s="1">
        <f>IF(ISBLANK(education[[#This Row],[total_beneficiaries_reached]]),SUM(education[[#This Row],[calc_children]],education[[#This Row],[calc_adults]]),education[[#This Row],[total_beneficiaries_reached]])</f>
        <v>0</v>
      </c>
      <c r="AI741" s="49" t="str">
        <f ca="1">IF(B741="","",OFFSET(table_admin1[[#Headers],[ADM1_PT]],MATCH(B741,admin1,0),1))</f>
        <v/>
      </c>
      <c r="AJ741" s="49" t="str">
        <f t="shared" ca="1" si="24"/>
        <v/>
      </c>
      <c r="AK741" s="49" t="str">
        <f t="shared" ca="1" si="25"/>
        <v/>
      </c>
    </row>
    <row r="742" spans="29:37" x14ac:dyDescent="0.2">
      <c r="AC742" s="1">
        <f>IF(ISBLANK(education[[#This Row],[total_boys]]),SUM(education[[#This Row],[boys_0-5_reached]],education[[#This Row],[boys_6-12_reached]],education[[#This Row],[boys_13-18_reached]]),education[[#This Row],[total_boys]])</f>
        <v>0</v>
      </c>
      <c r="AD742" s="1">
        <f>IF(ISBLANK(education[[#This Row],[total_girls]]),SUM(education[[#This Row],[girls_0-5_reached]],education[[#This Row],[girls_6-12_reached]],education[[#This Row],[girls_13-18_reached]]),education[[#This Row],[total_girls]])</f>
        <v>0</v>
      </c>
      <c r="AE742" s="1">
        <f>IF(ISBLANK(education[[#This Row],[total_children]]),SUM(education[[#This Row],[calc_boys]],education[[#This Row],[calc_girls]]),education[[#This Row],[total_children]])</f>
        <v>0</v>
      </c>
      <c r="AF742" s="1">
        <f>IF(ISBLANK(education[[#This Row],[total_pwd]]),SUM(education[[#This Row],[total_pwd_men]],education[[#This Row],[total_pwd_women]]),education[[#This Row],[total_pwd]])</f>
        <v>0</v>
      </c>
      <c r="AG742" s="1">
        <f>IF(ISBLANK(education[[#This Row],[total_adults]]),SUM(education[[#This Row],[total_men]],education[[#This Row],[total_women]]),education[[#This Row],[total_adults]])</f>
        <v>0</v>
      </c>
      <c r="AH742" s="1">
        <f>IF(ISBLANK(education[[#This Row],[total_beneficiaries_reached]]),SUM(education[[#This Row],[calc_children]],education[[#This Row],[calc_adults]]),education[[#This Row],[total_beneficiaries_reached]])</f>
        <v>0</v>
      </c>
      <c r="AI742" s="49" t="str">
        <f ca="1">IF(B742="","",OFFSET(table_admin1[[#Headers],[ADM1_PT]],MATCH(B742,admin1,0),1))</f>
        <v/>
      </c>
      <c r="AJ742" s="49" t="str">
        <f t="shared" ca="1" si="24"/>
        <v/>
      </c>
      <c r="AK742" s="49" t="str">
        <f t="shared" ca="1" si="25"/>
        <v/>
      </c>
    </row>
    <row r="743" spans="29:37" x14ac:dyDescent="0.2">
      <c r="AC743" s="1">
        <f>IF(ISBLANK(education[[#This Row],[total_boys]]),SUM(education[[#This Row],[boys_0-5_reached]],education[[#This Row],[boys_6-12_reached]],education[[#This Row],[boys_13-18_reached]]),education[[#This Row],[total_boys]])</f>
        <v>0</v>
      </c>
      <c r="AD743" s="1">
        <f>IF(ISBLANK(education[[#This Row],[total_girls]]),SUM(education[[#This Row],[girls_0-5_reached]],education[[#This Row],[girls_6-12_reached]],education[[#This Row],[girls_13-18_reached]]),education[[#This Row],[total_girls]])</f>
        <v>0</v>
      </c>
      <c r="AE743" s="1">
        <f>IF(ISBLANK(education[[#This Row],[total_children]]),SUM(education[[#This Row],[calc_boys]],education[[#This Row],[calc_girls]]),education[[#This Row],[total_children]])</f>
        <v>0</v>
      </c>
      <c r="AF743" s="1">
        <f>IF(ISBLANK(education[[#This Row],[total_pwd]]),SUM(education[[#This Row],[total_pwd_men]],education[[#This Row],[total_pwd_women]]),education[[#This Row],[total_pwd]])</f>
        <v>0</v>
      </c>
      <c r="AG743" s="1">
        <f>IF(ISBLANK(education[[#This Row],[total_adults]]),SUM(education[[#This Row],[total_men]],education[[#This Row],[total_women]]),education[[#This Row],[total_adults]])</f>
        <v>0</v>
      </c>
      <c r="AH743" s="1">
        <f>IF(ISBLANK(education[[#This Row],[total_beneficiaries_reached]]),SUM(education[[#This Row],[calc_children]],education[[#This Row],[calc_adults]]),education[[#This Row],[total_beneficiaries_reached]])</f>
        <v>0</v>
      </c>
      <c r="AI743" s="49" t="str">
        <f ca="1">IF(B743="","",OFFSET(table_admin1[[#Headers],[ADM1_PT]],MATCH(B743,admin1,0),1))</f>
        <v/>
      </c>
      <c r="AJ743" s="49" t="str">
        <f t="shared" ca="1" si="24"/>
        <v/>
      </c>
      <c r="AK743" s="49" t="str">
        <f t="shared" ca="1" si="25"/>
        <v/>
      </c>
    </row>
    <row r="744" spans="29:37" x14ac:dyDescent="0.2">
      <c r="AC744" s="1">
        <f>IF(ISBLANK(education[[#This Row],[total_boys]]),SUM(education[[#This Row],[boys_0-5_reached]],education[[#This Row],[boys_6-12_reached]],education[[#This Row],[boys_13-18_reached]]),education[[#This Row],[total_boys]])</f>
        <v>0</v>
      </c>
      <c r="AD744" s="1">
        <f>IF(ISBLANK(education[[#This Row],[total_girls]]),SUM(education[[#This Row],[girls_0-5_reached]],education[[#This Row],[girls_6-12_reached]],education[[#This Row],[girls_13-18_reached]]),education[[#This Row],[total_girls]])</f>
        <v>0</v>
      </c>
      <c r="AE744" s="1">
        <f>IF(ISBLANK(education[[#This Row],[total_children]]),SUM(education[[#This Row],[calc_boys]],education[[#This Row],[calc_girls]]),education[[#This Row],[total_children]])</f>
        <v>0</v>
      </c>
      <c r="AF744" s="1">
        <f>IF(ISBLANK(education[[#This Row],[total_pwd]]),SUM(education[[#This Row],[total_pwd_men]],education[[#This Row],[total_pwd_women]]),education[[#This Row],[total_pwd]])</f>
        <v>0</v>
      </c>
      <c r="AG744" s="1">
        <f>IF(ISBLANK(education[[#This Row],[total_adults]]),SUM(education[[#This Row],[total_men]],education[[#This Row],[total_women]]),education[[#This Row],[total_adults]])</f>
        <v>0</v>
      </c>
      <c r="AH744" s="1">
        <f>IF(ISBLANK(education[[#This Row],[total_beneficiaries_reached]]),SUM(education[[#This Row],[calc_children]],education[[#This Row],[calc_adults]]),education[[#This Row],[total_beneficiaries_reached]])</f>
        <v>0</v>
      </c>
      <c r="AI744" s="49" t="str">
        <f ca="1">IF(B744="","",OFFSET(table_admin1[[#Headers],[ADM1_PT]],MATCH(B744,admin1,0),1))</f>
        <v/>
      </c>
      <c r="AJ744" s="49" t="str">
        <f t="shared" ca="1" si="24"/>
        <v/>
      </c>
      <c r="AK744" s="49" t="str">
        <f t="shared" ca="1" si="25"/>
        <v/>
      </c>
    </row>
    <row r="745" spans="29:37" x14ac:dyDescent="0.2">
      <c r="AC745" s="1">
        <f>IF(ISBLANK(education[[#This Row],[total_boys]]),SUM(education[[#This Row],[boys_0-5_reached]],education[[#This Row],[boys_6-12_reached]],education[[#This Row],[boys_13-18_reached]]),education[[#This Row],[total_boys]])</f>
        <v>0</v>
      </c>
      <c r="AD745" s="1">
        <f>IF(ISBLANK(education[[#This Row],[total_girls]]),SUM(education[[#This Row],[girls_0-5_reached]],education[[#This Row],[girls_6-12_reached]],education[[#This Row],[girls_13-18_reached]]),education[[#This Row],[total_girls]])</f>
        <v>0</v>
      </c>
      <c r="AE745" s="1">
        <f>IF(ISBLANK(education[[#This Row],[total_children]]),SUM(education[[#This Row],[calc_boys]],education[[#This Row],[calc_girls]]),education[[#This Row],[total_children]])</f>
        <v>0</v>
      </c>
      <c r="AF745" s="1">
        <f>IF(ISBLANK(education[[#This Row],[total_pwd]]),SUM(education[[#This Row],[total_pwd_men]],education[[#This Row],[total_pwd_women]]),education[[#This Row],[total_pwd]])</f>
        <v>0</v>
      </c>
      <c r="AG745" s="1">
        <f>IF(ISBLANK(education[[#This Row],[total_adults]]),SUM(education[[#This Row],[total_men]],education[[#This Row],[total_women]]),education[[#This Row],[total_adults]])</f>
        <v>0</v>
      </c>
      <c r="AH745" s="1">
        <f>IF(ISBLANK(education[[#This Row],[total_beneficiaries_reached]]),SUM(education[[#This Row],[calc_children]],education[[#This Row],[calc_adults]]),education[[#This Row],[total_beneficiaries_reached]])</f>
        <v>0</v>
      </c>
      <c r="AI745" s="49" t="str">
        <f ca="1">IF(B745="","",OFFSET(table_admin1[[#Headers],[ADM1_PT]],MATCH(B745,admin1,0),1))</f>
        <v/>
      </c>
      <c r="AJ745" s="49" t="str">
        <f t="shared" ca="1" si="24"/>
        <v/>
      </c>
      <c r="AK745" s="49" t="str">
        <f t="shared" ca="1" si="25"/>
        <v/>
      </c>
    </row>
    <row r="746" spans="29:37" x14ac:dyDescent="0.2">
      <c r="AC746" s="1">
        <f>IF(ISBLANK(education[[#This Row],[total_boys]]),SUM(education[[#This Row],[boys_0-5_reached]],education[[#This Row],[boys_6-12_reached]],education[[#This Row],[boys_13-18_reached]]),education[[#This Row],[total_boys]])</f>
        <v>0</v>
      </c>
      <c r="AD746" s="1">
        <f>IF(ISBLANK(education[[#This Row],[total_girls]]),SUM(education[[#This Row],[girls_0-5_reached]],education[[#This Row],[girls_6-12_reached]],education[[#This Row],[girls_13-18_reached]]),education[[#This Row],[total_girls]])</f>
        <v>0</v>
      </c>
      <c r="AE746" s="1">
        <f>IF(ISBLANK(education[[#This Row],[total_children]]),SUM(education[[#This Row],[calc_boys]],education[[#This Row],[calc_girls]]),education[[#This Row],[total_children]])</f>
        <v>0</v>
      </c>
      <c r="AF746" s="1">
        <f>IF(ISBLANK(education[[#This Row],[total_pwd]]),SUM(education[[#This Row],[total_pwd_men]],education[[#This Row],[total_pwd_women]]),education[[#This Row],[total_pwd]])</f>
        <v>0</v>
      </c>
      <c r="AG746" s="1">
        <f>IF(ISBLANK(education[[#This Row],[total_adults]]),SUM(education[[#This Row],[total_men]],education[[#This Row],[total_women]]),education[[#This Row],[total_adults]])</f>
        <v>0</v>
      </c>
      <c r="AH746" s="1">
        <f>IF(ISBLANK(education[[#This Row],[total_beneficiaries_reached]]),SUM(education[[#This Row],[calc_children]],education[[#This Row],[calc_adults]]),education[[#This Row],[total_beneficiaries_reached]])</f>
        <v>0</v>
      </c>
      <c r="AI746" s="49" t="str">
        <f ca="1">IF(B746="","",OFFSET(table_admin1[[#Headers],[ADM1_PT]],MATCH(B746,admin1,0),1))</f>
        <v/>
      </c>
      <c r="AJ746" s="49" t="str">
        <f t="shared" ca="1" si="24"/>
        <v/>
      </c>
      <c r="AK746" s="49" t="str">
        <f t="shared" ca="1" si="25"/>
        <v/>
      </c>
    </row>
    <row r="747" spans="29:37" x14ac:dyDescent="0.2">
      <c r="AC747" s="1">
        <f>IF(ISBLANK(education[[#This Row],[total_boys]]),SUM(education[[#This Row],[boys_0-5_reached]],education[[#This Row],[boys_6-12_reached]],education[[#This Row],[boys_13-18_reached]]),education[[#This Row],[total_boys]])</f>
        <v>0</v>
      </c>
      <c r="AD747" s="1">
        <f>IF(ISBLANK(education[[#This Row],[total_girls]]),SUM(education[[#This Row],[girls_0-5_reached]],education[[#This Row],[girls_6-12_reached]],education[[#This Row],[girls_13-18_reached]]),education[[#This Row],[total_girls]])</f>
        <v>0</v>
      </c>
      <c r="AE747" s="1">
        <f>IF(ISBLANK(education[[#This Row],[total_children]]),SUM(education[[#This Row],[calc_boys]],education[[#This Row],[calc_girls]]),education[[#This Row],[total_children]])</f>
        <v>0</v>
      </c>
      <c r="AF747" s="1">
        <f>IF(ISBLANK(education[[#This Row],[total_pwd]]),SUM(education[[#This Row],[total_pwd_men]],education[[#This Row],[total_pwd_women]]),education[[#This Row],[total_pwd]])</f>
        <v>0</v>
      </c>
      <c r="AG747" s="1">
        <f>IF(ISBLANK(education[[#This Row],[total_adults]]),SUM(education[[#This Row],[total_men]],education[[#This Row],[total_women]]),education[[#This Row],[total_adults]])</f>
        <v>0</v>
      </c>
      <c r="AH747" s="1">
        <f>IF(ISBLANK(education[[#This Row],[total_beneficiaries_reached]]),SUM(education[[#This Row],[calc_children]],education[[#This Row],[calc_adults]]),education[[#This Row],[total_beneficiaries_reached]])</f>
        <v>0</v>
      </c>
      <c r="AI747" s="49" t="str">
        <f ca="1">IF(B747="","",OFFSET(table_admin1[[#Headers],[ADM1_PT]],MATCH(B747,admin1,0),1))</f>
        <v/>
      </c>
      <c r="AJ747" s="49" t="str">
        <f t="shared" ca="1" si="24"/>
        <v/>
      </c>
      <c r="AK747" s="49" t="str">
        <f t="shared" ca="1" si="25"/>
        <v/>
      </c>
    </row>
    <row r="748" spans="29:37" x14ac:dyDescent="0.2">
      <c r="AC748" s="1">
        <f>IF(ISBLANK(education[[#This Row],[total_boys]]),SUM(education[[#This Row],[boys_0-5_reached]],education[[#This Row],[boys_6-12_reached]],education[[#This Row],[boys_13-18_reached]]),education[[#This Row],[total_boys]])</f>
        <v>0</v>
      </c>
      <c r="AD748" s="1">
        <f>IF(ISBLANK(education[[#This Row],[total_girls]]),SUM(education[[#This Row],[girls_0-5_reached]],education[[#This Row],[girls_6-12_reached]],education[[#This Row],[girls_13-18_reached]]),education[[#This Row],[total_girls]])</f>
        <v>0</v>
      </c>
      <c r="AE748" s="1">
        <f>IF(ISBLANK(education[[#This Row],[total_children]]),SUM(education[[#This Row],[calc_boys]],education[[#This Row],[calc_girls]]),education[[#This Row],[total_children]])</f>
        <v>0</v>
      </c>
      <c r="AF748" s="1">
        <f>IF(ISBLANK(education[[#This Row],[total_pwd]]),SUM(education[[#This Row],[total_pwd_men]],education[[#This Row],[total_pwd_women]]),education[[#This Row],[total_pwd]])</f>
        <v>0</v>
      </c>
      <c r="AG748" s="1">
        <f>IF(ISBLANK(education[[#This Row],[total_adults]]),SUM(education[[#This Row],[total_men]],education[[#This Row],[total_women]]),education[[#This Row],[total_adults]])</f>
        <v>0</v>
      </c>
      <c r="AH748" s="1">
        <f>IF(ISBLANK(education[[#This Row],[total_beneficiaries_reached]]),SUM(education[[#This Row],[calc_children]],education[[#This Row],[calc_adults]]),education[[#This Row],[total_beneficiaries_reached]])</f>
        <v>0</v>
      </c>
      <c r="AI748" s="49" t="str">
        <f ca="1">IF(B748="","",OFFSET(table_admin1[[#Headers],[ADM1_PT]],MATCH(B748,admin1,0),1))</f>
        <v/>
      </c>
      <c r="AJ748" s="49" t="str">
        <f t="shared" ca="1" si="24"/>
        <v/>
      </c>
      <c r="AK748" s="49" t="str">
        <f t="shared" ca="1" si="25"/>
        <v/>
      </c>
    </row>
    <row r="749" spans="29:37" x14ac:dyDescent="0.2">
      <c r="AC749" s="1">
        <f>IF(ISBLANK(education[[#This Row],[total_boys]]),SUM(education[[#This Row],[boys_0-5_reached]],education[[#This Row],[boys_6-12_reached]],education[[#This Row],[boys_13-18_reached]]),education[[#This Row],[total_boys]])</f>
        <v>0</v>
      </c>
      <c r="AD749" s="1">
        <f>IF(ISBLANK(education[[#This Row],[total_girls]]),SUM(education[[#This Row],[girls_0-5_reached]],education[[#This Row],[girls_6-12_reached]],education[[#This Row],[girls_13-18_reached]]),education[[#This Row],[total_girls]])</f>
        <v>0</v>
      </c>
      <c r="AE749" s="1">
        <f>IF(ISBLANK(education[[#This Row],[total_children]]),SUM(education[[#This Row],[calc_boys]],education[[#This Row],[calc_girls]]),education[[#This Row],[total_children]])</f>
        <v>0</v>
      </c>
      <c r="AF749" s="1">
        <f>IF(ISBLANK(education[[#This Row],[total_pwd]]),SUM(education[[#This Row],[total_pwd_men]],education[[#This Row],[total_pwd_women]]),education[[#This Row],[total_pwd]])</f>
        <v>0</v>
      </c>
      <c r="AG749" s="1">
        <f>IF(ISBLANK(education[[#This Row],[total_adults]]),SUM(education[[#This Row],[total_men]],education[[#This Row],[total_women]]),education[[#This Row],[total_adults]])</f>
        <v>0</v>
      </c>
      <c r="AH749" s="1">
        <f>IF(ISBLANK(education[[#This Row],[total_beneficiaries_reached]]),SUM(education[[#This Row],[calc_children]],education[[#This Row],[calc_adults]]),education[[#This Row],[total_beneficiaries_reached]])</f>
        <v>0</v>
      </c>
      <c r="AI749" s="49" t="str">
        <f ca="1">IF(B749="","",OFFSET(table_admin1[[#Headers],[ADM1_PT]],MATCH(B749,admin1,0),1))</f>
        <v/>
      </c>
      <c r="AJ749" s="49" t="str">
        <f t="shared" ca="1" si="24"/>
        <v/>
      </c>
      <c r="AK749" s="49" t="str">
        <f t="shared" ca="1" si="25"/>
        <v/>
      </c>
    </row>
    <row r="750" spans="29:37" x14ac:dyDescent="0.2">
      <c r="AC750" s="1">
        <f>IF(ISBLANK(education[[#This Row],[total_boys]]),SUM(education[[#This Row],[boys_0-5_reached]],education[[#This Row],[boys_6-12_reached]],education[[#This Row],[boys_13-18_reached]]),education[[#This Row],[total_boys]])</f>
        <v>0</v>
      </c>
      <c r="AD750" s="1">
        <f>IF(ISBLANK(education[[#This Row],[total_girls]]),SUM(education[[#This Row],[girls_0-5_reached]],education[[#This Row],[girls_6-12_reached]],education[[#This Row],[girls_13-18_reached]]),education[[#This Row],[total_girls]])</f>
        <v>0</v>
      </c>
      <c r="AE750" s="1">
        <f>IF(ISBLANK(education[[#This Row],[total_children]]),SUM(education[[#This Row],[calc_boys]],education[[#This Row],[calc_girls]]),education[[#This Row],[total_children]])</f>
        <v>0</v>
      </c>
      <c r="AF750" s="1">
        <f>IF(ISBLANK(education[[#This Row],[total_pwd]]),SUM(education[[#This Row],[total_pwd_men]],education[[#This Row],[total_pwd_women]]),education[[#This Row],[total_pwd]])</f>
        <v>0</v>
      </c>
      <c r="AG750" s="1">
        <f>IF(ISBLANK(education[[#This Row],[total_adults]]),SUM(education[[#This Row],[total_men]],education[[#This Row],[total_women]]),education[[#This Row],[total_adults]])</f>
        <v>0</v>
      </c>
      <c r="AH750" s="1">
        <f>IF(ISBLANK(education[[#This Row],[total_beneficiaries_reached]]),SUM(education[[#This Row],[calc_children]],education[[#This Row],[calc_adults]]),education[[#This Row],[total_beneficiaries_reached]])</f>
        <v>0</v>
      </c>
      <c r="AI750" s="49" t="str">
        <f ca="1">IF(B750="","",OFFSET(table_admin1[[#Headers],[ADM1_PT]],MATCH(B750,admin1,0),1))</f>
        <v/>
      </c>
      <c r="AJ750" s="49" t="str">
        <f t="shared" ca="1" si="24"/>
        <v/>
      </c>
      <c r="AK750" s="49" t="str">
        <f t="shared" ca="1" si="25"/>
        <v/>
      </c>
    </row>
    <row r="751" spans="29:37" x14ac:dyDescent="0.2">
      <c r="AC751" s="1">
        <f>IF(ISBLANK(education[[#This Row],[total_boys]]),SUM(education[[#This Row],[boys_0-5_reached]],education[[#This Row],[boys_6-12_reached]],education[[#This Row],[boys_13-18_reached]]),education[[#This Row],[total_boys]])</f>
        <v>0</v>
      </c>
      <c r="AD751" s="1">
        <f>IF(ISBLANK(education[[#This Row],[total_girls]]),SUM(education[[#This Row],[girls_0-5_reached]],education[[#This Row],[girls_6-12_reached]],education[[#This Row],[girls_13-18_reached]]),education[[#This Row],[total_girls]])</f>
        <v>0</v>
      </c>
      <c r="AE751" s="1">
        <f>IF(ISBLANK(education[[#This Row],[total_children]]),SUM(education[[#This Row],[calc_boys]],education[[#This Row],[calc_girls]]),education[[#This Row],[total_children]])</f>
        <v>0</v>
      </c>
      <c r="AF751" s="1">
        <f>IF(ISBLANK(education[[#This Row],[total_pwd]]),SUM(education[[#This Row],[total_pwd_men]],education[[#This Row],[total_pwd_women]]),education[[#This Row],[total_pwd]])</f>
        <v>0</v>
      </c>
      <c r="AG751" s="1">
        <f>IF(ISBLANK(education[[#This Row],[total_adults]]),SUM(education[[#This Row],[total_men]],education[[#This Row],[total_women]]),education[[#This Row],[total_adults]])</f>
        <v>0</v>
      </c>
      <c r="AH751" s="1">
        <f>IF(ISBLANK(education[[#This Row],[total_beneficiaries_reached]]),SUM(education[[#This Row],[calc_children]],education[[#This Row],[calc_adults]]),education[[#This Row],[total_beneficiaries_reached]])</f>
        <v>0</v>
      </c>
      <c r="AI751" s="49" t="str">
        <f ca="1">IF(B751="","",OFFSET(table_admin1[[#Headers],[ADM1_PT]],MATCH(B751,admin1,0),1))</f>
        <v/>
      </c>
      <c r="AJ751" s="49" t="str">
        <f t="shared" ca="1" si="24"/>
        <v/>
      </c>
      <c r="AK751" s="49" t="str">
        <f t="shared" ca="1" si="25"/>
        <v/>
      </c>
    </row>
    <row r="752" spans="29:37" x14ac:dyDescent="0.2">
      <c r="AC752" s="1">
        <f>IF(ISBLANK(education[[#This Row],[total_boys]]),SUM(education[[#This Row],[boys_0-5_reached]],education[[#This Row],[boys_6-12_reached]],education[[#This Row],[boys_13-18_reached]]),education[[#This Row],[total_boys]])</f>
        <v>0</v>
      </c>
      <c r="AD752" s="1">
        <f>IF(ISBLANK(education[[#This Row],[total_girls]]),SUM(education[[#This Row],[girls_0-5_reached]],education[[#This Row],[girls_6-12_reached]],education[[#This Row],[girls_13-18_reached]]),education[[#This Row],[total_girls]])</f>
        <v>0</v>
      </c>
      <c r="AE752" s="1">
        <f>IF(ISBLANK(education[[#This Row],[total_children]]),SUM(education[[#This Row],[calc_boys]],education[[#This Row],[calc_girls]]),education[[#This Row],[total_children]])</f>
        <v>0</v>
      </c>
      <c r="AF752" s="1">
        <f>IF(ISBLANK(education[[#This Row],[total_pwd]]),SUM(education[[#This Row],[total_pwd_men]],education[[#This Row],[total_pwd_women]]),education[[#This Row],[total_pwd]])</f>
        <v>0</v>
      </c>
      <c r="AG752" s="1">
        <f>IF(ISBLANK(education[[#This Row],[total_adults]]),SUM(education[[#This Row],[total_men]],education[[#This Row],[total_women]]),education[[#This Row],[total_adults]])</f>
        <v>0</v>
      </c>
      <c r="AH752" s="1">
        <f>IF(ISBLANK(education[[#This Row],[total_beneficiaries_reached]]),SUM(education[[#This Row],[calc_children]],education[[#This Row],[calc_adults]]),education[[#This Row],[total_beneficiaries_reached]])</f>
        <v>0</v>
      </c>
      <c r="AI752" s="49" t="str">
        <f ca="1">IF(B752="","",OFFSET(table_admin1[[#Headers],[ADM1_PT]],MATCH(B752,admin1,0),1))</f>
        <v/>
      </c>
      <c r="AJ752" s="49" t="str">
        <f t="shared" ca="1" si="24"/>
        <v/>
      </c>
      <c r="AK752" s="49" t="str">
        <f t="shared" ca="1" si="25"/>
        <v/>
      </c>
    </row>
    <row r="753" spans="29:37" x14ac:dyDescent="0.2">
      <c r="AC753" s="1">
        <f>IF(ISBLANK(education[[#This Row],[total_boys]]),SUM(education[[#This Row],[boys_0-5_reached]],education[[#This Row],[boys_6-12_reached]],education[[#This Row],[boys_13-18_reached]]),education[[#This Row],[total_boys]])</f>
        <v>0</v>
      </c>
      <c r="AD753" s="1">
        <f>IF(ISBLANK(education[[#This Row],[total_girls]]),SUM(education[[#This Row],[girls_0-5_reached]],education[[#This Row],[girls_6-12_reached]],education[[#This Row],[girls_13-18_reached]]),education[[#This Row],[total_girls]])</f>
        <v>0</v>
      </c>
      <c r="AE753" s="1">
        <f>IF(ISBLANK(education[[#This Row],[total_children]]),SUM(education[[#This Row],[calc_boys]],education[[#This Row],[calc_girls]]),education[[#This Row],[total_children]])</f>
        <v>0</v>
      </c>
      <c r="AF753" s="1">
        <f>IF(ISBLANK(education[[#This Row],[total_pwd]]),SUM(education[[#This Row],[total_pwd_men]],education[[#This Row],[total_pwd_women]]),education[[#This Row],[total_pwd]])</f>
        <v>0</v>
      </c>
      <c r="AG753" s="1">
        <f>IF(ISBLANK(education[[#This Row],[total_adults]]),SUM(education[[#This Row],[total_men]],education[[#This Row],[total_women]]),education[[#This Row],[total_adults]])</f>
        <v>0</v>
      </c>
      <c r="AH753" s="1">
        <f>IF(ISBLANK(education[[#This Row],[total_beneficiaries_reached]]),SUM(education[[#This Row],[calc_children]],education[[#This Row],[calc_adults]]),education[[#This Row],[total_beneficiaries_reached]])</f>
        <v>0</v>
      </c>
      <c r="AI753" s="49" t="str">
        <f ca="1">IF(B753="","",OFFSET(table_admin1[[#Headers],[ADM1_PT]],MATCH(B753,admin1,0),1))</f>
        <v/>
      </c>
      <c r="AJ753" s="49" t="str">
        <f t="shared" ca="1" si="24"/>
        <v/>
      </c>
      <c r="AK753" s="49" t="str">
        <f t="shared" ca="1" si="25"/>
        <v/>
      </c>
    </row>
    <row r="754" spans="29:37" x14ac:dyDescent="0.2">
      <c r="AC754" s="1">
        <f>IF(ISBLANK(education[[#This Row],[total_boys]]),SUM(education[[#This Row],[boys_0-5_reached]],education[[#This Row],[boys_6-12_reached]],education[[#This Row],[boys_13-18_reached]]),education[[#This Row],[total_boys]])</f>
        <v>0</v>
      </c>
      <c r="AD754" s="1">
        <f>IF(ISBLANK(education[[#This Row],[total_girls]]),SUM(education[[#This Row],[girls_0-5_reached]],education[[#This Row],[girls_6-12_reached]],education[[#This Row],[girls_13-18_reached]]),education[[#This Row],[total_girls]])</f>
        <v>0</v>
      </c>
      <c r="AE754" s="1">
        <f>IF(ISBLANK(education[[#This Row],[total_children]]),SUM(education[[#This Row],[calc_boys]],education[[#This Row],[calc_girls]]),education[[#This Row],[total_children]])</f>
        <v>0</v>
      </c>
      <c r="AF754" s="1">
        <f>IF(ISBLANK(education[[#This Row],[total_pwd]]),SUM(education[[#This Row],[total_pwd_men]],education[[#This Row],[total_pwd_women]]),education[[#This Row],[total_pwd]])</f>
        <v>0</v>
      </c>
      <c r="AG754" s="1">
        <f>IF(ISBLANK(education[[#This Row],[total_adults]]),SUM(education[[#This Row],[total_men]],education[[#This Row],[total_women]]),education[[#This Row],[total_adults]])</f>
        <v>0</v>
      </c>
      <c r="AH754" s="1">
        <f>IF(ISBLANK(education[[#This Row],[total_beneficiaries_reached]]),SUM(education[[#This Row],[calc_children]],education[[#This Row],[calc_adults]]),education[[#This Row],[total_beneficiaries_reached]])</f>
        <v>0</v>
      </c>
      <c r="AI754" s="49" t="str">
        <f ca="1">IF(B754="","",OFFSET(table_admin1[[#Headers],[ADM1_PT]],MATCH(B754,admin1,0),1))</f>
        <v/>
      </c>
      <c r="AJ754" s="49" t="str">
        <f t="shared" ca="1" si="24"/>
        <v/>
      </c>
      <c r="AK754" s="49" t="str">
        <f t="shared" ca="1" si="25"/>
        <v/>
      </c>
    </row>
    <row r="755" spans="29:37" x14ac:dyDescent="0.2">
      <c r="AC755" s="1">
        <f>IF(ISBLANK(education[[#This Row],[total_boys]]),SUM(education[[#This Row],[boys_0-5_reached]],education[[#This Row],[boys_6-12_reached]],education[[#This Row],[boys_13-18_reached]]),education[[#This Row],[total_boys]])</f>
        <v>0</v>
      </c>
      <c r="AD755" s="1">
        <f>IF(ISBLANK(education[[#This Row],[total_girls]]),SUM(education[[#This Row],[girls_0-5_reached]],education[[#This Row],[girls_6-12_reached]],education[[#This Row],[girls_13-18_reached]]),education[[#This Row],[total_girls]])</f>
        <v>0</v>
      </c>
      <c r="AE755" s="1">
        <f>IF(ISBLANK(education[[#This Row],[total_children]]),SUM(education[[#This Row],[calc_boys]],education[[#This Row],[calc_girls]]),education[[#This Row],[total_children]])</f>
        <v>0</v>
      </c>
      <c r="AF755" s="1">
        <f>IF(ISBLANK(education[[#This Row],[total_pwd]]),SUM(education[[#This Row],[total_pwd_men]],education[[#This Row],[total_pwd_women]]),education[[#This Row],[total_pwd]])</f>
        <v>0</v>
      </c>
      <c r="AG755" s="1">
        <f>IF(ISBLANK(education[[#This Row],[total_adults]]),SUM(education[[#This Row],[total_men]],education[[#This Row],[total_women]]),education[[#This Row],[total_adults]])</f>
        <v>0</v>
      </c>
      <c r="AH755" s="1">
        <f>IF(ISBLANK(education[[#This Row],[total_beneficiaries_reached]]),SUM(education[[#This Row],[calc_children]],education[[#This Row],[calc_adults]]),education[[#This Row],[total_beneficiaries_reached]])</f>
        <v>0</v>
      </c>
      <c r="AI755" s="49" t="str">
        <f ca="1">IF(B755="","",OFFSET(table_admin1[[#Headers],[ADM1_PT]],MATCH(B755,admin1,0),1))</f>
        <v/>
      </c>
      <c r="AJ755" s="49" t="str">
        <f t="shared" ca="1" si="24"/>
        <v/>
      </c>
      <c r="AK755" s="49" t="str">
        <f t="shared" ca="1" si="25"/>
        <v/>
      </c>
    </row>
    <row r="756" spans="29:37" x14ac:dyDescent="0.2">
      <c r="AC756" s="1">
        <f>IF(ISBLANK(education[[#This Row],[total_boys]]),SUM(education[[#This Row],[boys_0-5_reached]],education[[#This Row],[boys_6-12_reached]],education[[#This Row],[boys_13-18_reached]]),education[[#This Row],[total_boys]])</f>
        <v>0</v>
      </c>
      <c r="AD756" s="1">
        <f>IF(ISBLANK(education[[#This Row],[total_girls]]),SUM(education[[#This Row],[girls_0-5_reached]],education[[#This Row],[girls_6-12_reached]],education[[#This Row],[girls_13-18_reached]]),education[[#This Row],[total_girls]])</f>
        <v>0</v>
      </c>
      <c r="AE756" s="1">
        <f>IF(ISBLANK(education[[#This Row],[total_children]]),SUM(education[[#This Row],[calc_boys]],education[[#This Row],[calc_girls]]),education[[#This Row],[total_children]])</f>
        <v>0</v>
      </c>
      <c r="AF756" s="1">
        <f>IF(ISBLANK(education[[#This Row],[total_pwd]]),SUM(education[[#This Row],[total_pwd_men]],education[[#This Row],[total_pwd_women]]),education[[#This Row],[total_pwd]])</f>
        <v>0</v>
      </c>
      <c r="AG756" s="1">
        <f>IF(ISBLANK(education[[#This Row],[total_adults]]),SUM(education[[#This Row],[total_men]],education[[#This Row],[total_women]]),education[[#This Row],[total_adults]])</f>
        <v>0</v>
      </c>
      <c r="AH756" s="1">
        <f>IF(ISBLANK(education[[#This Row],[total_beneficiaries_reached]]),SUM(education[[#This Row],[calc_children]],education[[#This Row],[calc_adults]]),education[[#This Row],[total_beneficiaries_reached]])</f>
        <v>0</v>
      </c>
      <c r="AI756" s="49" t="str">
        <f ca="1">IF(B756="","",OFFSET(table_admin1[[#Headers],[ADM1_PT]],MATCH(B756,admin1,0),1))</f>
        <v/>
      </c>
      <c r="AJ756" s="49" t="str">
        <f t="shared" ca="1" si="24"/>
        <v/>
      </c>
      <c r="AK756" s="49" t="str">
        <f t="shared" ca="1" si="25"/>
        <v/>
      </c>
    </row>
    <row r="757" spans="29:37" x14ac:dyDescent="0.2">
      <c r="AC757" s="1">
        <f>IF(ISBLANK(education[[#This Row],[total_boys]]),SUM(education[[#This Row],[boys_0-5_reached]],education[[#This Row],[boys_6-12_reached]],education[[#This Row],[boys_13-18_reached]]),education[[#This Row],[total_boys]])</f>
        <v>0</v>
      </c>
      <c r="AD757" s="1">
        <f>IF(ISBLANK(education[[#This Row],[total_girls]]),SUM(education[[#This Row],[girls_0-5_reached]],education[[#This Row],[girls_6-12_reached]],education[[#This Row],[girls_13-18_reached]]),education[[#This Row],[total_girls]])</f>
        <v>0</v>
      </c>
      <c r="AE757" s="1">
        <f>IF(ISBLANK(education[[#This Row],[total_children]]),SUM(education[[#This Row],[calc_boys]],education[[#This Row],[calc_girls]]),education[[#This Row],[total_children]])</f>
        <v>0</v>
      </c>
      <c r="AF757" s="1">
        <f>IF(ISBLANK(education[[#This Row],[total_pwd]]),SUM(education[[#This Row],[total_pwd_men]],education[[#This Row],[total_pwd_women]]),education[[#This Row],[total_pwd]])</f>
        <v>0</v>
      </c>
      <c r="AG757" s="1">
        <f>IF(ISBLANK(education[[#This Row],[total_adults]]),SUM(education[[#This Row],[total_men]],education[[#This Row],[total_women]]),education[[#This Row],[total_adults]])</f>
        <v>0</v>
      </c>
      <c r="AH757" s="1">
        <f>IF(ISBLANK(education[[#This Row],[total_beneficiaries_reached]]),SUM(education[[#This Row],[calc_children]],education[[#This Row],[calc_adults]]),education[[#This Row],[total_beneficiaries_reached]])</f>
        <v>0</v>
      </c>
      <c r="AI757" s="49" t="str">
        <f ca="1">IF(B757="","",OFFSET(table_admin1[[#Headers],[ADM1_PT]],MATCH(B757,admin1,0),1))</f>
        <v/>
      </c>
      <c r="AJ757" s="49" t="str">
        <f t="shared" ca="1" si="24"/>
        <v/>
      </c>
      <c r="AK757" s="49" t="str">
        <f t="shared" ca="1" si="25"/>
        <v/>
      </c>
    </row>
    <row r="758" spans="29:37" x14ac:dyDescent="0.2">
      <c r="AC758" s="1">
        <f>IF(ISBLANK(education[[#This Row],[total_boys]]),SUM(education[[#This Row],[boys_0-5_reached]],education[[#This Row],[boys_6-12_reached]],education[[#This Row],[boys_13-18_reached]]),education[[#This Row],[total_boys]])</f>
        <v>0</v>
      </c>
      <c r="AD758" s="1">
        <f>IF(ISBLANK(education[[#This Row],[total_girls]]),SUM(education[[#This Row],[girls_0-5_reached]],education[[#This Row],[girls_6-12_reached]],education[[#This Row],[girls_13-18_reached]]),education[[#This Row],[total_girls]])</f>
        <v>0</v>
      </c>
      <c r="AE758" s="1">
        <f>IF(ISBLANK(education[[#This Row],[total_children]]),SUM(education[[#This Row],[calc_boys]],education[[#This Row],[calc_girls]]),education[[#This Row],[total_children]])</f>
        <v>0</v>
      </c>
      <c r="AF758" s="1">
        <f>IF(ISBLANK(education[[#This Row],[total_pwd]]),SUM(education[[#This Row],[total_pwd_men]],education[[#This Row],[total_pwd_women]]),education[[#This Row],[total_pwd]])</f>
        <v>0</v>
      </c>
      <c r="AG758" s="1">
        <f>IF(ISBLANK(education[[#This Row],[total_adults]]),SUM(education[[#This Row],[total_men]],education[[#This Row],[total_women]]),education[[#This Row],[total_adults]])</f>
        <v>0</v>
      </c>
      <c r="AH758" s="1">
        <f>IF(ISBLANK(education[[#This Row],[total_beneficiaries_reached]]),SUM(education[[#This Row],[calc_children]],education[[#This Row],[calc_adults]]),education[[#This Row],[total_beneficiaries_reached]])</f>
        <v>0</v>
      </c>
      <c r="AI758" s="49" t="str">
        <f ca="1">IF(B758="","",OFFSET(table_admin1[[#Headers],[ADM1_PT]],MATCH(B758,admin1,0),1))</f>
        <v/>
      </c>
      <c r="AJ758" s="49" t="str">
        <f t="shared" ca="1" si="24"/>
        <v/>
      </c>
      <c r="AK758" s="49" t="str">
        <f t="shared" ca="1" si="25"/>
        <v/>
      </c>
    </row>
    <row r="759" spans="29:37" x14ac:dyDescent="0.2">
      <c r="AC759" s="1">
        <f>IF(ISBLANK(education[[#This Row],[total_boys]]),SUM(education[[#This Row],[boys_0-5_reached]],education[[#This Row],[boys_6-12_reached]],education[[#This Row],[boys_13-18_reached]]),education[[#This Row],[total_boys]])</f>
        <v>0</v>
      </c>
      <c r="AD759" s="1">
        <f>IF(ISBLANK(education[[#This Row],[total_girls]]),SUM(education[[#This Row],[girls_0-5_reached]],education[[#This Row],[girls_6-12_reached]],education[[#This Row],[girls_13-18_reached]]),education[[#This Row],[total_girls]])</f>
        <v>0</v>
      </c>
      <c r="AE759" s="1">
        <f>IF(ISBLANK(education[[#This Row],[total_children]]),SUM(education[[#This Row],[calc_boys]],education[[#This Row],[calc_girls]]),education[[#This Row],[total_children]])</f>
        <v>0</v>
      </c>
      <c r="AF759" s="1">
        <f>IF(ISBLANK(education[[#This Row],[total_pwd]]),SUM(education[[#This Row],[total_pwd_men]],education[[#This Row],[total_pwd_women]]),education[[#This Row],[total_pwd]])</f>
        <v>0</v>
      </c>
      <c r="AG759" s="1">
        <f>IF(ISBLANK(education[[#This Row],[total_adults]]),SUM(education[[#This Row],[total_men]],education[[#This Row],[total_women]]),education[[#This Row],[total_adults]])</f>
        <v>0</v>
      </c>
      <c r="AH759" s="1">
        <f>IF(ISBLANK(education[[#This Row],[total_beneficiaries_reached]]),SUM(education[[#This Row],[calc_children]],education[[#This Row],[calc_adults]]),education[[#This Row],[total_beneficiaries_reached]])</f>
        <v>0</v>
      </c>
      <c r="AI759" s="49" t="str">
        <f ca="1">IF(B759="","",OFFSET(table_admin1[[#Headers],[ADM1_PT]],MATCH(B759,admin1,0),1))</f>
        <v/>
      </c>
      <c r="AJ759" s="49" t="str">
        <f t="shared" ca="1" si="24"/>
        <v/>
      </c>
      <c r="AK759" s="49" t="str">
        <f t="shared" ca="1" si="25"/>
        <v/>
      </c>
    </row>
    <row r="760" spans="29:37" x14ac:dyDescent="0.2">
      <c r="AC760" s="1">
        <f>IF(ISBLANK(education[[#This Row],[total_boys]]),SUM(education[[#This Row],[boys_0-5_reached]],education[[#This Row],[boys_6-12_reached]],education[[#This Row],[boys_13-18_reached]]),education[[#This Row],[total_boys]])</f>
        <v>0</v>
      </c>
      <c r="AD760" s="1">
        <f>IF(ISBLANK(education[[#This Row],[total_girls]]),SUM(education[[#This Row],[girls_0-5_reached]],education[[#This Row],[girls_6-12_reached]],education[[#This Row],[girls_13-18_reached]]),education[[#This Row],[total_girls]])</f>
        <v>0</v>
      </c>
      <c r="AE760" s="1">
        <f>IF(ISBLANK(education[[#This Row],[total_children]]),SUM(education[[#This Row],[calc_boys]],education[[#This Row],[calc_girls]]),education[[#This Row],[total_children]])</f>
        <v>0</v>
      </c>
      <c r="AF760" s="1">
        <f>IF(ISBLANK(education[[#This Row],[total_pwd]]),SUM(education[[#This Row],[total_pwd_men]],education[[#This Row],[total_pwd_women]]),education[[#This Row],[total_pwd]])</f>
        <v>0</v>
      </c>
      <c r="AG760" s="1">
        <f>IF(ISBLANK(education[[#This Row],[total_adults]]),SUM(education[[#This Row],[total_men]],education[[#This Row],[total_women]]),education[[#This Row],[total_adults]])</f>
        <v>0</v>
      </c>
      <c r="AH760" s="1">
        <f>IF(ISBLANK(education[[#This Row],[total_beneficiaries_reached]]),SUM(education[[#This Row],[calc_children]],education[[#This Row],[calc_adults]]),education[[#This Row],[total_beneficiaries_reached]])</f>
        <v>0</v>
      </c>
      <c r="AI760" s="49" t="str">
        <f ca="1">IF(B760="","",OFFSET(table_admin1[[#Headers],[ADM1_PT]],MATCH(B760,admin1,0),1))</f>
        <v/>
      </c>
      <c r="AJ760" s="49" t="str">
        <f t="shared" ca="1" si="24"/>
        <v/>
      </c>
      <c r="AK760" s="49" t="str">
        <f t="shared" ca="1" si="25"/>
        <v/>
      </c>
    </row>
    <row r="761" spans="29:37" x14ac:dyDescent="0.2">
      <c r="AC761" s="1">
        <f>IF(ISBLANK(education[[#This Row],[total_boys]]),SUM(education[[#This Row],[boys_0-5_reached]],education[[#This Row],[boys_6-12_reached]],education[[#This Row],[boys_13-18_reached]]),education[[#This Row],[total_boys]])</f>
        <v>0</v>
      </c>
      <c r="AD761" s="1">
        <f>IF(ISBLANK(education[[#This Row],[total_girls]]),SUM(education[[#This Row],[girls_0-5_reached]],education[[#This Row],[girls_6-12_reached]],education[[#This Row],[girls_13-18_reached]]),education[[#This Row],[total_girls]])</f>
        <v>0</v>
      </c>
      <c r="AE761" s="1">
        <f>IF(ISBLANK(education[[#This Row],[total_children]]),SUM(education[[#This Row],[calc_boys]],education[[#This Row],[calc_girls]]),education[[#This Row],[total_children]])</f>
        <v>0</v>
      </c>
      <c r="AF761" s="1">
        <f>IF(ISBLANK(education[[#This Row],[total_pwd]]),SUM(education[[#This Row],[total_pwd_men]],education[[#This Row],[total_pwd_women]]),education[[#This Row],[total_pwd]])</f>
        <v>0</v>
      </c>
      <c r="AG761" s="1">
        <f>IF(ISBLANK(education[[#This Row],[total_adults]]),SUM(education[[#This Row],[total_men]],education[[#This Row],[total_women]]),education[[#This Row],[total_adults]])</f>
        <v>0</v>
      </c>
      <c r="AH761" s="1">
        <f>IF(ISBLANK(education[[#This Row],[total_beneficiaries_reached]]),SUM(education[[#This Row],[calc_children]],education[[#This Row],[calc_adults]]),education[[#This Row],[total_beneficiaries_reached]])</f>
        <v>0</v>
      </c>
      <c r="AI761" s="49" t="str">
        <f ca="1">IF(B761="","",OFFSET(table_admin1[[#Headers],[ADM1_PT]],MATCH(B761,admin1,0),1))</f>
        <v/>
      </c>
      <c r="AJ761" s="49" t="str">
        <f t="shared" ca="1" si="24"/>
        <v/>
      </c>
      <c r="AK761" s="49" t="str">
        <f t="shared" ca="1" si="25"/>
        <v/>
      </c>
    </row>
    <row r="762" spans="29:37" x14ac:dyDescent="0.2">
      <c r="AC762" s="1">
        <f>IF(ISBLANK(education[[#This Row],[total_boys]]),SUM(education[[#This Row],[boys_0-5_reached]],education[[#This Row],[boys_6-12_reached]],education[[#This Row],[boys_13-18_reached]]),education[[#This Row],[total_boys]])</f>
        <v>0</v>
      </c>
      <c r="AD762" s="1">
        <f>IF(ISBLANK(education[[#This Row],[total_girls]]),SUM(education[[#This Row],[girls_0-5_reached]],education[[#This Row],[girls_6-12_reached]],education[[#This Row],[girls_13-18_reached]]),education[[#This Row],[total_girls]])</f>
        <v>0</v>
      </c>
      <c r="AE762" s="1">
        <f>IF(ISBLANK(education[[#This Row],[total_children]]),SUM(education[[#This Row],[calc_boys]],education[[#This Row],[calc_girls]]),education[[#This Row],[total_children]])</f>
        <v>0</v>
      </c>
      <c r="AF762" s="1">
        <f>IF(ISBLANK(education[[#This Row],[total_pwd]]),SUM(education[[#This Row],[total_pwd_men]],education[[#This Row],[total_pwd_women]]),education[[#This Row],[total_pwd]])</f>
        <v>0</v>
      </c>
      <c r="AG762" s="1">
        <f>IF(ISBLANK(education[[#This Row],[total_adults]]),SUM(education[[#This Row],[total_men]],education[[#This Row],[total_women]]),education[[#This Row],[total_adults]])</f>
        <v>0</v>
      </c>
      <c r="AH762" s="1">
        <f>IF(ISBLANK(education[[#This Row],[total_beneficiaries_reached]]),SUM(education[[#This Row],[calc_children]],education[[#This Row],[calc_adults]]),education[[#This Row],[total_beneficiaries_reached]])</f>
        <v>0</v>
      </c>
      <c r="AI762" s="49" t="str">
        <f ca="1">IF(B762="","",OFFSET(table_admin1[[#Headers],[ADM1_PT]],MATCH(B762,admin1,0),1))</f>
        <v/>
      </c>
      <c r="AJ762" s="49" t="str">
        <f t="shared" ca="1" si="24"/>
        <v/>
      </c>
      <c r="AK762" s="49" t="str">
        <f t="shared" ca="1" si="25"/>
        <v/>
      </c>
    </row>
    <row r="763" spans="29:37" x14ac:dyDescent="0.2">
      <c r="AC763" s="1">
        <f>IF(ISBLANK(education[[#This Row],[total_boys]]),SUM(education[[#This Row],[boys_0-5_reached]],education[[#This Row],[boys_6-12_reached]],education[[#This Row],[boys_13-18_reached]]),education[[#This Row],[total_boys]])</f>
        <v>0</v>
      </c>
      <c r="AD763" s="1">
        <f>IF(ISBLANK(education[[#This Row],[total_girls]]),SUM(education[[#This Row],[girls_0-5_reached]],education[[#This Row],[girls_6-12_reached]],education[[#This Row],[girls_13-18_reached]]),education[[#This Row],[total_girls]])</f>
        <v>0</v>
      </c>
      <c r="AE763" s="1">
        <f>IF(ISBLANK(education[[#This Row],[total_children]]),SUM(education[[#This Row],[calc_boys]],education[[#This Row],[calc_girls]]),education[[#This Row],[total_children]])</f>
        <v>0</v>
      </c>
      <c r="AF763" s="1">
        <f>IF(ISBLANK(education[[#This Row],[total_pwd]]),SUM(education[[#This Row],[total_pwd_men]],education[[#This Row],[total_pwd_women]]),education[[#This Row],[total_pwd]])</f>
        <v>0</v>
      </c>
      <c r="AG763" s="1">
        <f>IF(ISBLANK(education[[#This Row],[total_adults]]),SUM(education[[#This Row],[total_men]],education[[#This Row],[total_women]]),education[[#This Row],[total_adults]])</f>
        <v>0</v>
      </c>
      <c r="AH763" s="1">
        <f>IF(ISBLANK(education[[#This Row],[total_beneficiaries_reached]]),SUM(education[[#This Row],[calc_children]],education[[#This Row],[calc_adults]]),education[[#This Row],[total_beneficiaries_reached]])</f>
        <v>0</v>
      </c>
      <c r="AI763" s="49" t="str">
        <f ca="1">IF(B763="","",OFFSET(table_admin1[[#Headers],[ADM1_PT]],MATCH(B763,admin1,0),1))</f>
        <v/>
      </c>
      <c r="AJ763" s="49" t="str">
        <f t="shared" ca="1" si="24"/>
        <v/>
      </c>
      <c r="AK763" s="49" t="str">
        <f t="shared" ca="1" si="25"/>
        <v/>
      </c>
    </row>
    <row r="764" spans="29:37" x14ac:dyDescent="0.2">
      <c r="AC764" s="1">
        <f>IF(ISBLANK(education[[#This Row],[total_boys]]),SUM(education[[#This Row],[boys_0-5_reached]],education[[#This Row],[boys_6-12_reached]],education[[#This Row],[boys_13-18_reached]]),education[[#This Row],[total_boys]])</f>
        <v>0</v>
      </c>
      <c r="AD764" s="1">
        <f>IF(ISBLANK(education[[#This Row],[total_girls]]),SUM(education[[#This Row],[girls_0-5_reached]],education[[#This Row],[girls_6-12_reached]],education[[#This Row],[girls_13-18_reached]]),education[[#This Row],[total_girls]])</f>
        <v>0</v>
      </c>
      <c r="AE764" s="1">
        <f>IF(ISBLANK(education[[#This Row],[total_children]]),SUM(education[[#This Row],[calc_boys]],education[[#This Row],[calc_girls]]),education[[#This Row],[total_children]])</f>
        <v>0</v>
      </c>
      <c r="AF764" s="1">
        <f>IF(ISBLANK(education[[#This Row],[total_pwd]]),SUM(education[[#This Row],[total_pwd_men]],education[[#This Row],[total_pwd_women]]),education[[#This Row],[total_pwd]])</f>
        <v>0</v>
      </c>
      <c r="AG764" s="1">
        <f>IF(ISBLANK(education[[#This Row],[total_adults]]),SUM(education[[#This Row],[total_men]],education[[#This Row],[total_women]]),education[[#This Row],[total_adults]])</f>
        <v>0</v>
      </c>
      <c r="AH764" s="1">
        <f>IF(ISBLANK(education[[#This Row],[total_beneficiaries_reached]]),SUM(education[[#This Row],[calc_children]],education[[#This Row],[calc_adults]]),education[[#This Row],[total_beneficiaries_reached]])</f>
        <v>0</v>
      </c>
      <c r="AI764" s="49" t="str">
        <f ca="1">IF(B764="","",OFFSET(table_admin1[[#Headers],[ADM1_PT]],MATCH(B764,admin1,0),1))</f>
        <v/>
      </c>
      <c r="AJ764" s="49" t="str">
        <f t="shared" ca="1" si="24"/>
        <v/>
      </c>
      <c r="AK764" s="49" t="str">
        <f t="shared" ca="1" si="25"/>
        <v/>
      </c>
    </row>
    <row r="765" spans="29:37" x14ac:dyDescent="0.2">
      <c r="AC765" s="1">
        <f>IF(ISBLANK(education[[#This Row],[total_boys]]),SUM(education[[#This Row],[boys_0-5_reached]],education[[#This Row],[boys_6-12_reached]],education[[#This Row],[boys_13-18_reached]]),education[[#This Row],[total_boys]])</f>
        <v>0</v>
      </c>
      <c r="AD765" s="1">
        <f>IF(ISBLANK(education[[#This Row],[total_girls]]),SUM(education[[#This Row],[girls_0-5_reached]],education[[#This Row],[girls_6-12_reached]],education[[#This Row],[girls_13-18_reached]]),education[[#This Row],[total_girls]])</f>
        <v>0</v>
      </c>
      <c r="AE765" s="1">
        <f>IF(ISBLANK(education[[#This Row],[total_children]]),SUM(education[[#This Row],[calc_boys]],education[[#This Row],[calc_girls]]),education[[#This Row],[total_children]])</f>
        <v>0</v>
      </c>
      <c r="AF765" s="1">
        <f>IF(ISBLANK(education[[#This Row],[total_pwd]]),SUM(education[[#This Row],[total_pwd_men]],education[[#This Row],[total_pwd_women]]),education[[#This Row],[total_pwd]])</f>
        <v>0</v>
      </c>
      <c r="AG765" s="1">
        <f>IF(ISBLANK(education[[#This Row],[total_adults]]),SUM(education[[#This Row],[total_men]],education[[#This Row],[total_women]]),education[[#This Row],[total_adults]])</f>
        <v>0</v>
      </c>
      <c r="AH765" s="1">
        <f>IF(ISBLANK(education[[#This Row],[total_beneficiaries_reached]]),SUM(education[[#This Row],[calc_children]],education[[#This Row],[calc_adults]]),education[[#This Row],[total_beneficiaries_reached]])</f>
        <v>0</v>
      </c>
      <c r="AI765" s="49" t="str">
        <f ca="1">IF(B765="","",OFFSET(table_admin1[[#Headers],[ADM1_PT]],MATCH(B765,admin1,0),1))</f>
        <v/>
      </c>
      <c r="AJ765" s="49" t="str">
        <f t="shared" ca="1" si="24"/>
        <v/>
      </c>
      <c r="AK765" s="49" t="str">
        <f t="shared" ca="1" si="25"/>
        <v/>
      </c>
    </row>
    <row r="766" spans="29:37" x14ac:dyDescent="0.2">
      <c r="AC766" s="1">
        <f>IF(ISBLANK(education[[#This Row],[total_boys]]),SUM(education[[#This Row],[boys_0-5_reached]],education[[#This Row],[boys_6-12_reached]],education[[#This Row],[boys_13-18_reached]]),education[[#This Row],[total_boys]])</f>
        <v>0</v>
      </c>
      <c r="AD766" s="1">
        <f>IF(ISBLANK(education[[#This Row],[total_girls]]),SUM(education[[#This Row],[girls_0-5_reached]],education[[#This Row],[girls_6-12_reached]],education[[#This Row],[girls_13-18_reached]]),education[[#This Row],[total_girls]])</f>
        <v>0</v>
      </c>
      <c r="AE766" s="1">
        <f>IF(ISBLANK(education[[#This Row],[total_children]]),SUM(education[[#This Row],[calc_boys]],education[[#This Row],[calc_girls]]),education[[#This Row],[total_children]])</f>
        <v>0</v>
      </c>
      <c r="AF766" s="1">
        <f>IF(ISBLANK(education[[#This Row],[total_pwd]]),SUM(education[[#This Row],[total_pwd_men]],education[[#This Row],[total_pwd_women]]),education[[#This Row],[total_pwd]])</f>
        <v>0</v>
      </c>
      <c r="AG766" s="1">
        <f>IF(ISBLANK(education[[#This Row],[total_adults]]),SUM(education[[#This Row],[total_men]],education[[#This Row],[total_women]]),education[[#This Row],[total_adults]])</f>
        <v>0</v>
      </c>
      <c r="AH766" s="1">
        <f>IF(ISBLANK(education[[#This Row],[total_beneficiaries_reached]]),SUM(education[[#This Row],[calc_children]],education[[#This Row],[calc_adults]]),education[[#This Row],[total_beneficiaries_reached]])</f>
        <v>0</v>
      </c>
      <c r="AI766" s="49" t="str">
        <f ca="1">IF(B766="","",OFFSET(table_admin1[[#Headers],[ADM1_PT]],MATCH(B766,admin1,0),1))</f>
        <v/>
      </c>
      <c r="AJ766" s="49" t="str">
        <f t="shared" ca="1" si="24"/>
        <v/>
      </c>
      <c r="AK766" s="49" t="str">
        <f t="shared" ca="1" si="25"/>
        <v/>
      </c>
    </row>
    <row r="767" spans="29:37" x14ac:dyDescent="0.2">
      <c r="AC767" s="1">
        <f>IF(ISBLANK(education[[#This Row],[total_boys]]),SUM(education[[#This Row],[boys_0-5_reached]],education[[#This Row],[boys_6-12_reached]],education[[#This Row],[boys_13-18_reached]]),education[[#This Row],[total_boys]])</f>
        <v>0</v>
      </c>
      <c r="AD767" s="1">
        <f>IF(ISBLANK(education[[#This Row],[total_girls]]),SUM(education[[#This Row],[girls_0-5_reached]],education[[#This Row],[girls_6-12_reached]],education[[#This Row],[girls_13-18_reached]]),education[[#This Row],[total_girls]])</f>
        <v>0</v>
      </c>
      <c r="AE767" s="1">
        <f>IF(ISBLANK(education[[#This Row],[total_children]]),SUM(education[[#This Row],[calc_boys]],education[[#This Row],[calc_girls]]),education[[#This Row],[total_children]])</f>
        <v>0</v>
      </c>
      <c r="AF767" s="1">
        <f>IF(ISBLANK(education[[#This Row],[total_pwd]]),SUM(education[[#This Row],[total_pwd_men]],education[[#This Row],[total_pwd_women]]),education[[#This Row],[total_pwd]])</f>
        <v>0</v>
      </c>
      <c r="AG767" s="1">
        <f>IF(ISBLANK(education[[#This Row],[total_adults]]),SUM(education[[#This Row],[total_men]],education[[#This Row],[total_women]]),education[[#This Row],[total_adults]])</f>
        <v>0</v>
      </c>
      <c r="AH767" s="1">
        <f>IF(ISBLANK(education[[#This Row],[total_beneficiaries_reached]]),SUM(education[[#This Row],[calc_children]],education[[#This Row],[calc_adults]]),education[[#This Row],[total_beneficiaries_reached]])</f>
        <v>0</v>
      </c>
      <c r="AI767" s="49" t="str">
        <f ca="1">IF(B767="","",OFFSET(table_admin1[[#Headers],[ADM1_PT]],MATCH(B767,admin1,0),1))</f>
        <v/>
      </c>
      <c r="AJ767" s="49" t="str">
        <f t="shared" ca="1" si="24"/>
        <v/>
      </c>
      <c r="AK767" s="49" t="str">
        <f t="shared" ca="1" si="25"/>
        <v/>
      </c>
    </row>
    <row r="768" spans="29:37" x14ac:dyDescent="0.2">
      <c r="AC768" s="1">
        <f>IF(ISBLANK(education[[#This Row],[total_boys]]),SUM(education[[#This Row],[boys_0-5_reached]],education[[#This Row],[boys_6-12_reached]],education[[#This Row],[boys_13-18_reached]]),education[[#This Row],[total_boys]])</f>
        <v>0</v>
      </c>
      <c r="AD768" s="1">
        <f>IF(ISBLANK(education[[#This Row],[total_girls]]),SUM(education[[#This Row],[girls_0-5_reached]],education[[#This Row],[girls_6-12_reached]],education[[#This Row],[girls_13-18_reached]]),education[[#This Row],[total_girls]])</f>
        <v>0</v>
      </c>
      <c r="AE768" s="1">
        <f>IF(ISBLANK(education[[#This Row],[total_children]]),SUM(education[[#This Row],[calc_boys]],education[[#This Row],[calc_girls]]),education[[#This Row],[total_children]])</f>
        <v>0</v>
      </c>
      <c r="AF768" s="1">
        <f>IF(ISBLANK(education[[#This Row],[total_pwd]]),SUM(education[[#This Row],[total_pwd_men]],education[[#This Row],[total_pwd_women]]),education[[#This Row],[total_pwd]])</f>
        <v>0</v>
      </c>
      <c r="AG768" s="1">
        <f>IF(ISBLANK(education[[#This Row],[total_adults]]),SUM(education[[#This Row],[total_men]],education[[#This Row],[total_women]]),education[[#This Row],[total_adults]])</f>
        <v>0</v>
      </c>
      <c r="AH768" s="1">
        <f>IF(ISBLANK(education[[#This Row],[total_beneficiaries_reached]]),SUM(education[[#This Row],[calc_children]],education[[#This Row],[calc_adults]]),education[[#This Row],[total_beneficiaries_reached]])</f>
        <v>0</v>
      </c>
      <c r="AI768" s="49" t="str">
        <f ca="1">IF(B768="","",OFFSET(table_admin1[[#Headers],[ADM1_PT]],MATCH(B768,admin1,0),1))</f>
        <v/>
      </c>
      <c r="AJ768" s="49" t="str">
        <f t="shared" ca="1" si="24"/>
        <v/>
      </c>
      <c r="AK768" s="49" t="str">
        <f t="shared" ca="1" si="25"/>
        <v/>
      </c>
    </row>
    <row r="769" spans="29:37" x14ac:dyDescent="0.2">
      <c r="AC769" s="1">
        <f>IF(ISBLANK(education[[#This Row],[total_boys]]),SUM(education[[#This Row],[boys_0-5_reached]],education[[#This Row],[boys_6-12_reached]],education[[#This Row],[boys_13-18_reached]]),education[[#This Row],[total_boys]])</f>
        <v>0</v>
      </c>
      <c r="AD769" s="1">
        <f>IF(ISBLANK(education[[#This Row],[total_girls]]),SUM(education[[#This Row],[girls_0-5_reached]],education[[#This Row],[girls_6-12_reached]],education[[#This Row],[girls_13-18_reached]]),education[[#This Row],[total_girls]])</f>
        <v>0</v>
      </c>
      <c r="AE769" s="1">
        <f>IF(ISBLANK(education[[#This Row],[total_children]]),SUM(education[[#This Row],[calc_boys]],education[[#This Row],[calc_girls]]),education[[#This Row],[total_children]])</f>
        <v>0</v>
      </c>
      <c r="AF769" s="1">
        <f>IF(ISBLANK(education[[#This Row],[total_pwd]]),SUM(education[[#This Row],[total_pwd_men]],education[[#This Row],[total_pwd_women]]),education[[#This Row],[total_pwd]])</f>
        <v>0</v>
      </c>
      <c r="AG769" s="1">
        <f>IF(ISBLANK(education[[#This Row],[total_adults]]),SUM(education[[#This Row],[total_men]],education[[#This Row],[total_women]]),education[[#This Row],[total_adults]])</f>
        <v>0</v>
      </c>
      <c r="AH769" s="1">
        <f>IF(ISBLANK(education[[#This Row],[total_beneficiaries_reached]]),SUM(education[[#This Row],[calc_children]],education[[#This Row],[calc_adults]]),education[[#This Row],[total_beneficiaries_reached]])</f>
        <v>0</v>
      </c>
      <c r="AI769" s="49" t="str">
        <f ca="1">IF(B769="","",OFFSET(table_admin1[[#Headers],[ADM1_PT]],MATCH(B769,admin1,0),1))</f>
        <v/>
      </c>
      <c r="AJ769" s="49" t="str">
        <f t="shared" ca="1" si="24"/>
        <v/>
      </c>
      <c r="AK769" s="49" t="str">
        <f t="shared" ca="1" si="25"/>
        <v/>
      </c>
    </row>
    <row r="770" spans="29:37" x14ac:dyDescent="0.2">
      <c r="AC770" s="1">
        <f>IF(ISBLANK(education[[#This Row],[total_boys]]),SUM(education[[#This Row],[boys_0-5_reached]],education[[#This Row],[boys_6-12_reached]],education[[#This Row],[boys_13-18_reached]]),education[[#This Row],[total_boys]])</f>
        <v>0</v>
      </c>
      <c r="AD770" s="1">
        <f>IF(ISBLANK(education[[#This Row],[total_girls]]),SUM(education[[#This Row],[girls_0-5_reached]],education[[#This Row],[girls_6-12_reached]],education[[#This Row],[girls_13-18_reached]]),education[[#This Row],[total_girls]])</f>
        <v>0</v>
      </c>
      <c r="AE770" s="1">
        <f>IF(ISBLANK(education[[#This Row],[total_children]]),SUM(education[[#This Row],[calc_boys]],education[[#This Row],[calc_girls]]),education[[#This Row],[total_children]])</f>
        <v>0</v>
      </c>
      <c r="AF770" s="1">
        <f>IF(ISBLANK(education[[#This Row],[total_pwd]]),SUM(education[[#This Row],[total_pwd_men]],education[[#This Row],[total_pwd_women]]),education[[#This Row],[total_pwd]])</f>
        <v>0</v>
      </c>
      <c r="AG770" s="1">
        <f>IF(ISBLANK(education[[#This Row],[total_adults]]),SUM(education[[#This Row],[total_men]],education[[#This Row],[total_women]]),education[[#This Row],[total_adults]])</f>
        <v>0</v>
      </c>
      <c r="AH770" s="1">
        <f>IF(ISBLANK(education[[#This Row],[total_beneficiaries_reached]]),SUM(education[[#This Row],[calc_children]],education[[#This Row],[calc_adults]]),education[[#This Row],[total_beneficiaries_reached]])</f>
        <v>0</v>
      </c>
      <c r="AI770" s="49" t="str">
        <f ca="1">IF(B770="","",OFFSET(table_admin1[[#Headers],[ADM1_PT]],MATCH(B770,admin1,0),1))</f>
        <v/>
      </c>
      <c r="AJ770" s="49" t="str">
        <f t="shared" ca="1" si="24"/>
        <v/>
      </c>
      <c r="AK770" s="49" t="str">
        <f t="shared" ca="1" si="25"/>
        <v/>
      </c>
    </row>
    <row r="771" spans="29:37" x14ac:dyDescent="0.2">
      <c r="AC771" s="1">
        <f>IF(ISBLANK(education[[#This Row],[total_boys]]),SUM(education[[#This Row],[boys_0-5_reached]],education[[#This Row],[boys_6-12_reached]],education[[#This Row],[boys_13-18_reached]]),education[[#This Row],[total_boys]])</f>
        <v>0</v>
      </c>
      <c r="AD771" s="1">
        <f>IF(ISBLANK(education[[#This Row],[total_girls]]),SUM(education[[#This Row],[girls_0-5_reached]],education[[#This Row],[girls_6-12_reached]],education[[#This Row],[girls_13-18_reached]]),education[[#This Row],[total_girls]])</f>
        <v>0</v>
      </c>
      <c r="AE771" s="1">
        <f>IF(ISBLANK(education[[#This Row],[total_children]]),SUM(education[[#This Row],[calc_boys]],education[[#This Row],[calc_girls]]),education[[#This Row],[total_children]])</f>
        <v>0</v>
      </c>
      <c r="AF771" s="1">
        <f>IF(ISBLANK(education[[#This Row],[total_pwd]]),SUM(education[[#This Row],[total_pwd_men]],education[[#This Row],[total_pwd_women]]),education[[#This Row],[total_pwd]])</f>
        <v>0</v>
      </c>
      <c r="AG771" s="1">
        <f>IF(ISBLANK(education[[#This Row],[total_adults]]),SUM(education[[#This Row],[total_men]],education[[#This Row],[total_women]]),education[[#This Row],[total_adults]])</f>
        <v>0</v>
      </c>
      <c r="AH771" s="1">
        <f>IF(ISBLANK(education[[#This Row],[total_beneficiaries_reached]]),SUM(education[[#This Row],[calc_children]],education[[#This Row],[calc_adults]]),education[[#This Row],[total_beneficiaries_reached]])</f>
        <v>0</v>
      </c>
      <c r="AI771" s="49" t="str">
        <f ca="1">IF(B771="","",OFFSET(table_admin1[[#Headers],[ADM1_PT]],MATCH(B771,admin1,0),1))</f>
        <v/>
      </c>
      <c r="AJ771" s="49" t="str">
        <f t="shared" ca="1" si="24"/>
        <v/>
      </c>
      <c r="AK771" s="49" t="str">
        <f t="shared" ca="1" si="25"/>
        <v/>
      </c>
    </row>
    <row r="772" spans="29:37" x14ac:dyDescent="0.2">
      <c r="AC772" s="1">
        <f>IF(ISBLANK(education[[#This Row],[total_boys]]),SUM(education[[#This Row],[boys_0-5_reached]],education[[#This Row],[boys_6-12_reached]],education[[#This Row],[boys_13-18_reached]]),education[[#This Row],[total_boys]])</f>
        <v>0</v>
      </c>
      <c r="AD772" s="1">
        <f>IF(ISBLANK(education[[#This Row],[total_girls]]),SUM(education[[#This Row],[girls_0-5_reached]],education[[#This Row],[girls_6-12_reached]],education[[#This Row],[girls_13-18_reached]]),education[[#This Row],[total_girls]])</f>
        <v>0</v>
      </c>
      <c r="AE772" s="1">
        <f>IF(ISBLANK(education[[#This Row],[total_children]]),SUM(education[[#This Row],[calc_boys]],education[[#This Row],[calc_girls]]),education[[#This Row],[total_children]])</f>
        <v>0</v>
      </c>
      <c r="AF772" s="1">
        <f>IF(ISBLANK(education[[#This Row],[total_pwd]]),SUM(education[[#This Row],[total_pwd_men]],education[[#This Row],[total_pwd_women]]),education[[#This Row],[total_pwd]])</f>
        <v>0</v>
      </c>
      <c r="AG772" s="1">
        <f>IF(ISBLANK(education[[#This Row],[total_adults]]),SUM(education[[#This Row],[total_men]],education[[#This Row],[total_women]]),education[[#This Row],[total_adults]])</f>
        <v>0</v>
      </c>
      <c r="AH772" s="1">
        <f>IF(ISBLANK(education[[#This Row],[total_beneficiaries_reached]]),SUM(education[[#This Row],[calc_children]],education[[#This Row],[calc_adults]]),education[[#This Row],[total_beneficiaries_reached]])</f>
        <v>0</v>
      </c>
      <c r="AI772" s="49" t="str">
        <f ca="1">IF(B772="","",OFFSET(table_admin1[[#Headers],[ADM1_PT]],MATCH(B772,admin1,0),1))</f>
        <v/>
      </c>
      <c r="AJ772" s="49" t="str">
        <f t="shared" ca="1" si="24"/>
        <v/>
      </c>
      <c r="AK772" s="49" t="str">
        <f t="shared" ca="1" si="25"/>
        <v/>
      </c>
    </row>
    <row r="773" spans="29:37" x14ac:dyDescent="0.2">
      <c r="AC773" s="1">
        <f>IF(ISBLANK(education[[#This Row],[total_boys]]),SUM(education[[#This Row],[boys_0-5_reached]],education[[#This Row],[boys_6-12_reached]],education[[#This Row],[boys_13-18_reached]]),education[[#This Row],[total_boys]])</f>
        <v>0</v>
      </c>
      <c r="AD773" s="1">
        <f>IF(ISBLANK(education[[#This Row],[total_girls]]),SUM(education[[#This Row],[girls_0-5_reached]],education[[#This Row],[girls_6-12_reached]],education[[#This Row],[girls_13-18_reached]]),education[[#This Row],[total_girls]])</f>
        <v>0</v>
      </c>
      <c r="AE773" s="1">
        <f>IF(ISBLANK(education[[#This Row],[total_children]]),SUM(education[[#This Row],[calc_boys]],education[[#This Row],[calc_girls]]),education[[#This Row],[total_children]])</f>
        <v>0</v>
      </c>
      <c r="AF773" s="1">
        <f>IF(ISBLANK(education[[#This Row],[total_pwd]]),SUM(education[[#This Row],[total_pwd_men]],education[[#This Row],[total_pwd_women]]),education[[#This Row],[total_pwd]])</f>
        <v>0</v>
      </c>
      <c r="AG773" s="1">
        <f>IF(ISBLANK(education[[#This Row],[total_adults]]),SUM(education[[#This Row],[total_men]],education[[#This Row],[total_women]]),education[[#This Row],[total_adults]])</f>
        <v>0</v>
      </c>
      <c r="AH773" s="1">
        <f>IF(ISBLANK(education[[#This Row],[total_beneficiaries_reached]]),SUM(education[[#This Row],[calc_children]],education[[#This Row],[calc_adults]]),education[[#This Row],[total_beneficiaries_reached]])</f>
        <v>0</v>
      </c>
      <c r="AI773" s="49" t="str">
        <f ca="1">IF(B773="","",OFFSET(table_admin1[[#Headers],[ADM1_PT]],MATCH(B773,admin1,0),1))</f>
        <v/>
      </c>
      <c r="AJ773" s="49" t="str">
        <f t="shared" ca="1" si="24"/>
        <v/>
      </c>
      <c r="AK773" s="49" t="str">
        <f t="shared" ca="1" si="25"/>
        <v/>
      </c>
    </row>
    <row r="774" spans="29:37" x14ac:dyDescent="0.2">
      <c r="AC774" s="1">
        <f>IF(ISBLANK(education[[#This Row],[total_boys]]),SUM(education[[#This Row],[boys_0-5_reached]],education[[#This Row],[boys_6-12_reached]],education[[#This Row],[boys_13-18_reached]]),education[[#This Row],[total_boys]])</f>
        <v>0</v>
      </c>
      <c r="AD774" s="1">
        <f>IF(ISBLANK(education[[#This Row],[total_girls]]),SUM(education[[#This Row],[girls_0-5_reached]],education[[#This Row],[girls_6-12_reached]],education[[#This Row],[girls_13-18_reached]]),education[[#This Row],[total_girls]])</f>
        <v>0</v>
      </c>
      <c r="AE774" s="1">
        <f>IF(ISBLANK(education[[#This Row],[total_children]]),SUM(education[[#This Row],[calc_boys]],education[[#This Row],[calc_girls]]),education[[#This Row],[total_children]])</f>
        <v>0</v>
      </c>
      <c r="AF774" s="1">
        <f>IF(ISBLANK(education[[#This Row],[total_pwd]]),SUM(education[[#This Row],[total_pwd_men]],education[[#This Row],[total_pwd_women]]),education[[#This Row],[total_pwd]])</f>
        <v>0</v>
      </c>
      <c r="AG774" s="1">
        <f>IF(ISBLANK(education[[#This Row],[total_adults]]),SUM(education[[#This Row],[total_men]],education[[#This Row],[total_women]]),education[[#This Row],[total_adults]])</f>
        <v>0</v>
      </c>
      <c r="AH774" s="1">
        <f>IF(ISBLANK(education[[#This Row],[total_beneficiaries_reached]]),SUM(education[[#This Row],[calc_children]],education[[#This Row],[calc_adults]]),education[[#This Row],[total_beneficiaries_reached]])</f>
        <v>0</v>
      </c>
      <c r="AI774" s="49" t="str">
        <f ca="1">IF(B774="","",OFFSET(table_admin1[[#Headers],[ADM1_PT]],MATCH(B774,admin1,0),1))</f>
        <v/>
      </c>
      <c r="AJ774" s="49" t="str">
        <f t="shared" ca="1" si="24"/>
        <v/>
      </c>
      <c r="AK774" s="49" t="str">
        <f t="shared" ca="1" si="25"/>
        <v/>
      </c>
    </row>
    <row r="775" spans="29:37" x14ac:dyDescent="0.2">
      <c r="AC775" s="1">
        <f>IF(ISBLANK(education[[#This Row],[total_boys]]),SUM(education[[#This Row],[boys_0-5_reached]],education[[#This Row],[boys_6-12_reached]],education[[#This Row],[boys_13-18_reached]]),education[[#This Row],[total_boys]])</f>
        <v>0</v>
      </c>
      <c r="AD775" s="1">
        <f>IF(ISBLANK(education[[#This Row],[total_girls]]),SUM(education[[#This Row],[girls_0-5_reached]],education[[#This Row],[girls_6-12_reached]],education[[#This Row],[girls_13-18_reached]]),education[[#This Row],[total_girls]])</f>
        <v>0</v>
      </c>
      <c r="AE775" s="1">
        <f>IF(ISBLANK(education[[#This Row],[total_children]]),SUM(education[[#This Row],[calc_boys]],education[[#This Row],[calc_girls]]),education[[#This Row],[total_children]])</f>
        <v>0</v>
      </c>
      <c r="AF775" s="1">
        <f>IF(ISBLANK(education[[#This Row],[total_pwd]]),SUM(education[[#This Row],[total_pwd_men]],education[[#This Row],[total_pwd_women]]),education[[#This Row],[total_pwd]])</f>
        <v>0</v>
      </c>
      <c r="AG775" s="1">
        <f>IF(ISBLANK(education[[#This Row],[total_adults]]),SUM(education[[#This Row],[total_men]],education[[#This Row],[total_women]]),education[[#This Row],[total_adults]])</f>
        <v>0</v>
      </c>
      <c r="AH775" s="1">
        <f>IF(ISBLANK(education[[#This Row],[total_beneficiaries_reached]]),SUM(education[[#This Row],[calc_children]],education[[#This Row],[calc_adults]]),education[[#This Row],[total_beneficiaries_reached]])</f>
        <v>0</v>
      </c>
      <c r="AI775" s="49" t="str">
        <f ca="1">IF(B775="","",OFFSET(table_admin1[[#Headers],[ADM1_PT]],MATCH(B775,admin1,0),1))</f>
        <v/>
      </c>
      <c r="AJ775" s="49" t="str">
        <f t="shared" ref="AJ775:AJ838" ca="1" si="26">IF(C775="","",INDEX(admin2_pcode,MATCH(C775,OFFSET(admin2_start,MATCH(AI775,admin1_linked_pcode,0),0,COUNTIF(admin1_linked_pcode,AI775)),0)+MATCH(AI775,admin1_linked_pcode,0)-1))</f>
        <v/>
      </c>
      <c r="AK775" s="49" t="str">
        <f t="shared" ref="AK775:AK838" ca="1" si="27">IF(D775="","",INDEX(admin3_pcode,MATCH(D775,OFFSET(admin3_start,MATCH(AJ775,admin2_linked_pcode,0),0,COUNTIF(admin2_linked_pcode,AJ775)),0)+MATCH(AJ775,admin2_linked_pcode,0)-1))</f>
        <v/>
      </c>
    </row>
    <row r="776" spans="29:37" x14ac:dyDescent="0.2">
      <c r="AC776" s="1">
        <f>IF(ISBLANK(education[[#This Row],[total_boys]]),SUM(education[[#This Row],[boys_0-5_reached]],education[[#This Row],[boys_6-12_reached]],education[[#This Row],[boys_13-18_reached]]),education[[#This Row],[total_boys]])</f>
        <v>0</v>
      </c>
      <c r="AD776" s="1">
        <f>IF(ISBLANK(education[[#This Row],[total_girls]]),SUM(education[[#This Row],[girls_0-5_reached]],education[[#This Row],[girls_6-12_reached]],education[[#This Row],[girls_13-18_reached]]),education[[#This Row],[total_girls]])</f>
        <v>0</v>
      </c>
      <c r="AE776" s="1">
        <f>IF(ISBLANK(education[[#This Row],[total_children]]),SUM(education[[#This Row],[calc_boys]],education[[#This Row],[calc_girls]]),education[[#This Row],[total_children]])</f>
        <v>0</v>
      </c>
      <c r="AF776" s="1">
        <f>IF(ISBLANK(education[[#This Row],[total_pwd]]),SUM(education[[#This Row],[total_pwd_men]],education[[#This Row],[total_pwd_women]]),education[[#This Row],[total_pwd]])</f>
        <v>0</v>
      </c>
      <c r="AG776" s="1">
        <f>IF(ISBLANK(education[[#This Row],[total_adults]]),SUM(education[[#This Row],[total_men]],education[[#This Row],[total_women]]),education[[#This Row],[total_adults]])</f>
        <v>0</v>
      </c>
      <c r="AH776" s="1">
        <f>IF(ISBLANK(education[[#This Row],[total_beneficiaries_reached]]),SUM(education[[#This Row],[calc_children]],education[[#This Row],[calc_adults]]),education[[#This Row],[total_beneficiaries_reached]])</f>
        <v>0</v>
      </c>
      <c r="AI776" s="49" t="str">
        <f ca="1">IF(B776="","",OFFSET(table_admin1[[#Headers],[ADM1_PT]],MATCH(B776,admin1,0),1))</f>
        <v/>
      </c>
      <c r="AJ776" s="49" t="str">
        <f t="shared" ca="1" si="26"/>
        <v/>
      </c>
      <c r="AK776" s="49" t="str">
        <f t="shared" ca="1" si="27"/>
        <v/>
      </c>
    </row>
    <row r="777" spans="29:37" x14ac:dyDescent="0.2">
      <c r="AC777" s="1">
        <f>IF(ISBLANK(education[[#This Row],[total_boys]]),SUM(education[[#This Row],[boys_0-5_reached]],education[[#This Row],[boys_6-12_reached]],education[[#This Row],[boys_13-18_reached]]),education[[#This Row],[total_boys]])</f>
        <v>0</v>
      </c>
      <c r="AD777" s="1">
        <f>IF(ISBLANK(education[[#This Row],[total_girls]]),SUM(education[[#This Row],[girls_0-5_reached]],education[[#This Row],[girls_6-12_reached]],education[[#This Row],[girls_13-18_reached]]),education[[#This Row],[total_girls]])</f>
        <v>0</v>
      </c>
      <c r="AE777" s="1">
        <f>IF(ISBLANK(education[[#This Row],[total_children]]),SUM(education[[#This Row],[calc_boys]],education[[#This Row],[calc_girls]]),education[[#This Row],[total_children]])</f>
        <v>0</v>
      </c>
      <c r="AF777" s="1">
        <f>IF(ISBLANK(education[[#This Row],[total_pwd]]),SUM(education[[#This Row],[total_pwd_men]],education[[#This Row],[total_pwd_women]]),education[[#This Row],[total_pwd]])</f>
        <v>0</v>
      </c>
      <c r="AG777" s="1">
        <f>IF(ISBLANK(education[[#This Row],[total_adults]]),SUM(education[[#This Row],[total_men]],education[[#This Row],[total_women]]),education[[#This Row],[total_adults]])</f>
        <v>0</v>
      </c>
      <c r="AH777" s="1">
        <f>IF(ISBLANK(education[[#This Row],[total_beneficiaries_reached]]),SUM(education[[#This Row],[calc_children]],education[[#This Row],[calc_adults]]),education[[#This Row],[total_beneficiaries_reached]])</f>
        <v>0</v>
      </c>
      <c r="AI777" s="49" t="str">
        <f ca="1">IF(B777="","",OFFSET(table_admin1[[#Headers],[ADM1_PT]],MATCH(B777,admin1,0),1))</f>
        <v/>
      </c>
      <c r="AJ777" s="49" t="str">
        <f t="shared" ca="1" si="26"/>
        <v/>
      </c>
      <c r="AK777" s="49" t="str">
        <f t="shared" ca="1" si="27"/>
        <v/>
      </c>
    </row>
    <row r="778" spans="29:37" x14ac:dyDescent="0.2">
      <c r="AC778" s="1">
        <f>IF(ISBLANK(education[[#This Row],[total_boys]]),SUM(education[[#This Row],[boys_0-5_reached]],education[[#This Row],[boys_6-12_reached]],education[[#This Row],[boys_13-18_reached]]),education[[#This Row],[total_boys]])</f>
        <v>0</v>
      </c>
      <c r="AD778" s="1">
        <f>IF(ISBLANK(education[[#This Row],[total_girls]]),SUM(education[[#This Row],[girls_0-5_reached]],education[[#This Row],[girls_6-12_reached]],education[[#This Row],[girls_13-18_reached]]),education[[#This Row],[total_girls]])</f>
        <v>0</v>
      </c>
      <c r="AE778" s="1">
        <f>IF(ISBLANK(education[[#This Row],[total_children]]),SUM(education[[#This Row],[calc_boys]],education[[#This Row],[calc_girls]]),education[[#This Row],[total_children]])</f>
        <v>0</v>
      </c>
      <c r="AF778" s="1">
        <f>IF(ISBLANK(education[[#This Row],[total_pwd]]),SUM(education[[#This Row],[total_pwd_men]],education[[#This Row],[total_pwd_women]]),education[[#This Row],[total_pwd]])</f>
        <v>0</v>
      </c>
      <c r="AG778" s="1">
        <f>IF(ISBLANK(education[[#This Row],[total_adults]]),SUM(education[[#This Row],[total_men]],education[[#This Row],[total_women]]),education[[#This Row],[total_adults]])</f>
        <v>0</v>
      </c>
      <c r="AH778" s="1">
        <f>IF(ISBLANK(education[[#This Row],[total_beneficiaries_reached]]),SUM(education[[#This Row],[calc_children]],education[[#This Row],[calc_adults]]),education[[#This Row],[total_beneficiaries_reached]])</f>
        <v>0</v>
      </c>
      <c r="AI778" s="49" t="str">
        <f ca="1">IF(B778="","",OFFSET(table_admin1[[#Headers],[ADM1_PT]],MATCH(B778,admin1,0),1))</f>
        <v/>
      </c>
      <c r="AJ778" s="49" t="str">
        <f t="shared" ca="1" si="26"/>
        <v/>
      </c>
      <c r="AK778" s="49" t="str">
        <f t="shared" ca="1" si="27"/>
        <v/>
      </c>
    </row>
    <row r="779" spans="29:37" x14ac:dyDescent="0.2">
      <c r="AC779" s="1">
        <f>IF(ISBLANK(education[[#This Row],[total_boys]]),SUM(education[[#This Row],[boys_0-5_reached]],education[[#This Row],[boys_6-12_reached]],education[[#This Row],[boys_13-18_reached]]),education[[#This Row],[total_boys]])</f>
        <v>0</v>
      </c>
      <c r="AD779" s="1">
        <f>IF(ISBLANK(education[[#This Row],[total_girls]]),SUM(education[[#This Row],[girls_0-5_reached]],education[[#This Row],[girls_6-12_reached]],education[[#This Row],[girls_13-18_reached]]),education[[#This Row],[total_girls]])</f>
        <v>0</v>
      </c>
      <c r="AE779" s="1">
        <f>IF(ISBLANK(education[[#This Row],[total_children]]),SUM(education[[#This Row],[calc_boys]],education[[#This Row],[calc_girls]]),education[[#This Row],[total_children]])</f>
        <v>0</v>
      </c>
      <c r="AF779" s="1">
        <f>IF(ISBLANK(education[[#This Row],[total_pwd]]),SUM(education[[#This Row],[total_pwd_men]],education[[#This Row],[total_pwd_women]]),education[[#This Row],[total_pwd]])</f>
        <v>0</v>
      </c>
      <c r="AG779" s="1">
        <f>IF(ISBLANK(education[[#This Row],[total_adults]]),SUM(education[[#This Row],[total_men]],education[[#This Row],[total_women]]),education[[#This Row],[total_adults]])</f>
        <v>0</v>
      </c>
      <c r="AH779" s="1">
        <f>IF(ISBLANK(education[[#This Row],[total_beneficiaries_reached]]),SUM(education[[#This Row],[calc_children]],education[[#This Row],[calc_adults]]),education[[#This Row],[total_beneficiaries_reached]])</f>
        <v>0</v>
      </c>
      <c r="AI779" s="49" t="str">
        <f ca="1">IF(B779="","",OFFSET(table_admin1[[#Headers],[ADM1_PT]],MATCH(B779,admin1,0),1))</f>
        <v/>
      </c>
      <c r="AJ779" s="49" t="str">
        <f t="shared" ca="1" si="26"/>
        <v/>
      </c>
      <c r="AK779" s="49" t="str">
        <f t="shared" ca="1" si="27"/>
        <v/>
      </c>
    </row>
    <row r="780" spans="29:37" x14ac:dyDescent="0.2">
      <c r="AC780" s="1">
        <f>IF(ISBLANK(education[[#This Row],[total_boys]]),SUM(education[[#This Row],[boys_0-5_reached]],education[[#This Row],[boys_6-12_reached]],education[[#This Row],[boys_13-18_reached]]),education[[#This Row],[total_boys]])</f>
        <v>0</v>
      </c>
      <c r="AD780" s="1">
        <f>IF(ISBLANK(education[[#This Row],[total_girls]]),SUM(education[[#This Row],[girls_0-5_reached]],education[[#This Row],[girls_6-12_reached]],education[[#This Row],[girls_13-18_reached]]),education[[#This Row],[total_girls]])</f>
        <v>0</v>
      </c>
      <c r="AE780" s="1">
        <f>IF(ISBLANK(education[[#This Row],[total_children]]),SUM(education[[#This Row],[calc_boys]],education[[#This Row],[calc_girls]]),education[[#This Row],[total_children]])</f>
        <v>0</v>
      </c>
      <c r="AF780" s="1">
        <f>IF(ISBLANK(education[[#This Row],[total_pwd]]),SUM(education[[#This Row],[total_pwd_men]],education[[#This Row],[total_pwd_women]]),education[[#This Row],[total_pwd]])</f>
        <v>0</v>
      </c>
      <c r="AG780" s="1">
        <f>IF(ISBLANK(education[[#This Row],[total_adults]]),SUM(education[[#This Row],[total_men]],education[[#This Row],[total_women]]),education[[#This Row],[total_adults]])</f>
        <v>0</v>
      </c>
      <c r="AH780" s="1">
        <f>IF(ISBLANK(education[[#This Row],[total_beneficiaries_reached]]),SUM(education[[#This Row],[calc_children]],education[[#This Row],[calc_adults]]),education[[#This Row],[total_beneficiaries_reached]])</f>
        <v>0</v>
      </c>
      <c r="AI780" s="49" t="str">
        <f ca="1">IF(B780="","",OFFSET(table_admin1[[#Headers],[ADM1_PT]],MATCH(B780,admin1,0),1))</f>
        <v/>
      </c>
      <c r="AJ780" s="49" t="str">
        <f t="shared" ca="1" si="26"/>
        <v/>
      </c>
      <c r="AK780" s="49" t="str">
        <f t="shared" ca="1" si="27"/>
        <v/>
      </c>
    </row>
    <row r="781" spans="29:37" x14ac:dyDescent="0.2">
      <c r="AC781" s="1">
        <f>IF(ISBLANK(education[[#This Row],[total_boys]]),SUM(education[[#This Row],[boys_0-5_reached]],education[[#This Row],[boys_6-12_reached]],education[[#This Row],[boys_13-18_reached]]),education[[#This Row],[total_boys]])</f>
        <v>0</v>
      </c>
      <c r="AD781" s="1">
        <f>IF(ISBLANK(education[[#This Row],[total_girls]]),SUM(education[[#This Row],[girls_0-5_reached]],education[[#This Row],[girls_6-12_reached]],education[[#This Row],[girls_13-18_reached]]),education[[#This Row],[total_girls]])</f>
        <v>0</v>
      </c>
      <c r="AE781" s="1">
        <f>IF(ISBLANK(education[[#This Row],[total_children]]),SUM(education[[#This Row],[calc_boys]],education[[#This Row],[calc_girls]]),education[[#This Row],[total_children]])</f>
        <v>0</v>
      </c>
      <c r="AF781" s="1">
        <f>IF(ISBLANK(education[[#This Row],[total_pwd]]),SUM(education[[#This Row],[total_pwd_men]],education[[#This Row],[total_pwd_women]]),education[[#This Row],[total_pwd]])</f>
        <v>0</v>
      </c>
      <c r="AG781" s="1">
        <f>IF(ISBLANK(education[[#This Row],[total_adults]]),SUM(education[[#This Row],[total_men]],education[[#This Row],[total_women]]),education[[#This Row],[total_adults]])</f>
        <v>0</v>
      </c>
      <c r="AH781" s="1">
        <f>IF(ISBLANK(education[[#This Row],[total_beneficiaries_reached]]),SUM(education[[#This Row],[calc_children]],education[[#This Row],[calc_adults]]),education[[#This Row],[total_beneficiaries_reached]])</f>
        <v>0</v>
      </c>
      <c r="AI781" s="49" t="str">
        <f ca="1">IF(B781="","",OFFSET(table_admin1[[#Headers],[ADM1_PT]],MATCH(B781,admin1,0),1))</f>
        <v/>
      </c>
      <c r="AJ781" s="49" t="str">
        <f t="shared" ca="1" si="26"/>
        <v/>
      </c>
      <c r="AK781" s="49" t="str">
        <f t="shared" ca="1" si="27"/>
        <v/>
      </c>
    </row>
    <row r="782" spans="29:37" x14ac:dyDescent="0.2">
      <c r="AC782" s="1">
        <f>IF(ISBLANK(education[[#This Row],[total_boys]]),SUM(education[[#This Row],[boys_0-5_reached]],education[[#This Row],[boys_6-12_reached]],education[[#This Row],[boys_13-18_reached]]),education[[#This Row],[total_boys]])</f>
        <v>0</v>
      </c>
      <c r="AD782" s="1">
        <f>IF(ISBLANK(education[[#This Row],[total_girls]]),SUM(education[[#This Row],[girls_0-5_reached]],education[[#This Row],[girls_6-12_reached]],education[[#This Row],[girls_13-18_reached]]),education[[#This Row],[total_girls]])</f>
        <v>0</v>
      </c>
      <c r="AE782" s="1">
        <f>IF(ISBLANK(education[[#This Row],[total_children]]),SUM(education[[#This Row],[calc_boys]],education[[#This Row],[calc_girls]]),education[[#This Row],[total_children]])</f>
        <v>0</v>
      </c>
      <c r="AF782" s="1">
        <f>IF(ISBLANK(education[[#This Row],[total_pwd]]),SUM(education[[#This Row],[total_pwd_men]],education[[#This Row],[total_pwd_women]]),education[[#This Row],[total_pwd]])</f>
        <v>0</v>
      </c>
      <c r="AG782" s="1">
        <f>IF(ISBLANK(education[[#This Row],[total_adults]]),SUM(education[[#This Row],[total_men]],education[[#This Row],[total_women]]),education[[#This Row],[total_adults]])</f>
        <v>0</v>
      </c>
      <c r="AH782" s="1">
        <f>IF(ISBLANK(education[[#This Row],[total_beneficiaries_reached]]),SUM(education[[#This Row],[calc_children]],education[[#This Row],[calc_adults]]),education[[#This Row],[total_beneficiaries_reached]])</f>
        <v>0</v>
      </c>
      <c r="AI782" s="49" t="str">
        <f ca="1">IF(B782="","",OFFSET(table_admin1[[#Headers],[ADM1_PT]],MATCH(B782,admin1,0),1))</f>
        <v/>
      </c>
      <c r="AJ782" s="49" t="str">
        <f t="shared" ca="1" si="26"/>
        <v/>
      </c>
      <c r="AK782" s="49" t="str">
        <f t="shared" ca="1" si="27"/>
        <v/>
      </c>
    </row>
    <row r="783" spans="29:37" x14ac:dyDescent="0.2">
      <c r="AC783" s="1">
        <f>IF(ISBLANK(education[[#This Row],[total_boys]]),SUM(education[[#This Row],[boys_0-5_reached]],education[[#This Row],[boys_6-12_reached]],education[[#This Row],[boys_13-18_reached]]),education[[#This Row],[total_boys]])</f>
        <v>0</v>
      </c>
      <c r="AD783" s="1">
        <f>IF(ISBLANK(education[[#This Row],[total_girls]]),SUM(education[[#This Row],[girls_0-5_reached]],education[[#This Row],[girls_6-12_reached]],education[[#This Row],[girls_13-18_reached]]),education[[#This Row],[total_girls]])</f>
        <v>0</v>
      </c>
      <c r="AE783" s="1">
        <f>IF(ISBLANK(education[[#This Row],[total_children]]),SUM(education[[#This Row],[calc_boys]],education[[#This Row],[calc_girls]]),education[[#This Row],[total_children]])</f>
        <v>0</v>
      </c>
      <c r="AF783" s="1">
        <f>IF(ISBLANK(education[[#This Row],[total_pwd]]),SUM(education[[#This Row],[total_pwd_men]],education[[#This Row],[total_pwd_women]]),education[[#This Row],[total_pwd]])</f>
        <v>0</v>
      </c>
      <c r="AG783" s="1">
        <f>IF(ISBLANK(education[[#This Row],[total_adults]]),SUM(education[[#This Row],[total_men]],education[[#This Row],[total_women]]),education[[#This Row],[total_adults]])</f>
        <v>0</v>
      </c>
      <c r="AH783" s="1">
        <f>IF(ISBLANK(education[[#This Row],[total_beneficiaries_reached]]),SUM(education[[#This Row],[calc_children]],education[[#This Row],[calc_adults]]),education[[#This Row],[total_beneficiaries_reached]])</f>
        <v>0</v>
      </c>
      <c r="AI783" s="49" t="str">
        <f ca="1">IF(B783="","",OFFSET(table_admin1[[#Headers],[ADM1_PT]],MATCH(B783,admin1,0),1))</f>
        <v/>
      </c>
      <c r="AJ783" s="49" t="str">
        <f t="shared" ca="1" si="26"/>
        <v/>
      </c>
      <c r="AK783" s="49" t="str">
        <f t="shared" ca="1" si="27"/>
        <v/>
      </c>
    </row>
    <row r="784" spans="29:37" x14ac:dyDescent="0.2">
      <c r="AC784" s="1">
        <f>IF(ISBLANK(education[[#This Row],[total_boys]]),SUM(education[[#This Row],[boys_0-5_reached]],education[[#This Row],[boys_6-12_reached]],education[[#This Row],[boys_13-18_reached]]),education[[#This Row],[total_boys]])</f>
        <v>0</v>
      </c>
      <c r="AD784" s="1">
        <f>IF(ISBLANK(education[[#This Row],[total_girls]]),SUM(education[[#This Row],[girls_0-5_reached]],education[[#This Row],[girls_6-12_reached]],education[[#This Row],[girls_13-18_reached]]),education[[#This Row],[total_girls]])</f>
        <v>0</v>
      </c>
      <c r="AE784" s="1">
        <f>IF(ISBLANK(education[[#This Row],[total_children]]),SUM(education[[#This Row],[calc_boys]],education[[#This Row],[calc_girls]]),education[[#This Row],[total_children]])</f>
        <v>0</v>
      </c>
      <c r="AF784" s="1">
        <f>IF(ISBLANK(education[[#This Row],[total_pwd]]),SUM(education[[#This Row],[total_pwd_men]],education[[#This Row],[total_pwd_women]]),education[[#This Row],[total_pwd]])</f>
        <v>0</v>
      </c>
      <c r="AG784" s="1">
        <f>IF(ISBLANK(education[[#This Row],[total_adults]]),SUM(education[[#This Row],[total_men]],education[[#This Row],[total_women]]),education[[#This Row],[total_adults]])</f>
        <v>0</v>
      </c>
      <c r="AH784" s="1">
        <f>IF(ISBLANK(education[[#This Row],[total_beneficiaries_reached]]),SUM(education[[#This Row],[calc_children]],education[[#This Row],[calc_adults]]),education[[#This Row],[total_beneficiaries_reached]])</f>
        <v>0</v>
      </c>
      <c r="AI784" s="49" t="str">
        <f ca="1">IF(B784="","",OFFSET(table_admin1[[#Headers],[ADM1_PT]],MATCH(B784,admin1,0),1))</f>
        <v/>
      </c>
      <c r="AJ784" s="49" t="str">
        <f t="shared" ca="1" si="26"/>
        <v/>
      </c>
      <c r="AK784" s="49" t="str">
        <f t="shared" ca="1" si="27"/>
        <v/>
      </c>
    </row>
    <row r="785" spans="29:37" x14ac:dyDescent="0.2">
      <c r="AC785" s="1">
        <f>IF(ISBLANK(education[[#This Row],[total_boys]]),SUM(education[[#This Row],[boys_0-5_reached]],education[[#This Row],[boys_6-12_reached]],education[[#This Row],[boys_13-18_reached]]),education[[#This Row],[total_boys]])</f>
        <v>0</v>
      </c>
      <c r="AD785" s="1">
        <f>IF(ISBLANK(education[[#This Row],[total_girls]]),SUM(education[[#This Row],[girls_0-5_reached]],education[[#This Row],[girls_6-12_reached]],education[[#This Row],[girls_13-18_reached]]),education[[#This Row],[total_girls]])</f>
        <v>0</v>
      </c>
      <c r="AE785" s="1">
        <f>IF(ISBLANK(education[[#This Row],[total_children]]),SUM(education[[#This Row],[calc_boys]],education[[#This Row],[calc_girls]]),education[[#This Row],[total_children]])</f>
        <v>0</v>
      </c>
      <c r="AF785" s="1">
        <f>IF(ISBLANK(education[[#This Row],[total_pwd]]),SUM(education[[#This Row],[total_pwd_men]],education[[#This Row],[total_pwd_women]]),education[[#This Row],[total_pwd]])</f>
        <v>0</v>
      </c>
      <c r="AG785" s="1">
        <f>IF(ISBLANK(education[[#This Row],[total_adults]]),SUM(education[[#This Row],[total_men]],education[[#This Row],[total_women]]),education[[#This Row],[total_adults]])</f>
        <v>0</v>
      </c>
      <c r="AH785" s="1">
        <f>IF(ISBLANK(education[[#This Row],[total_beneficiaries_reached]]),SUM(education[[#This Row],[calc_children]],education[[#This Row],[calc_adults]]),education[[#This Row],[total_beneficiaries_reached]])</f>
        <v>0</v>
      </c>
      <c r="AI785" s="49" t="str">
        <f ca="1">IF(B785="","",OFFSET(table_admin1[[#Headers],[ADM1_PT]],MATCH(B785,admin1,0),1))</f>
        <v/>
      </c>
      <c r="AJ785" s="49" t="str">
        <f t="shared" ca="1" si="26"/>
        <v/>
      </c>
      <c r="AK785" s="49" t="str">
        <f t="shared" ca="1" si="27"/>
        <v/>
      </c>
    </row>
    <row r="786" spans="29:37" x14ac:dyDescent="0.2">
      <c r="AC786" s="1">
        <f>IF(ISBLANK(education[[#This Row],[total_boys]]),SUM(education[[#This Row],[boys_0-5_reached]],education[[#This Row],[boys_6-12_reached]],education[[#This Row],[boys_13-18_reached]]),education[[#This Row],[total_boys]])</f>
        <v>0</v>
      </c>
      <c r="AD786" s="1">
        <f>IF(ISBLANK(education[[#This Row],[total_girls]]),SUM(education[[#This Row],[girls_0-5_reached]],education[[#This Row],[girls_6-12_reached]],education[[#This Row],[girls_13-18_reached]]),education[[#This Row],[total_girls]])</f>
        <v>0</v>
      </c>
      <c r="AE786" s="1">
        <f>IF(ISBLANK(education[[#This Row],[total_children]]),SUM(education[[#This Row],[calc_boys]],education[[#This Row],[calc_girls]]),education[[#This Row],[total_children]])</f>
        <v>0</v>
      </c>
      <c r="AF786" s="1">
        <f>IF(ISBLANK(education[[#This Row],[total_pwd]]),SUM(education[[#This Row],[total_pwd_men]],education[[#This Row],[total_pwd_women]]),education[[#This Row],[total_pwd]])</f>
        <v>0</v>
      </c>
      <c r="AG786" s="1">
        <f>IF(ISBLANK(education[[#This Row],[total_adults]]),SUM(education[[#This Row],[total_men]],education[[#This Row],[total_women]]),education[[#This Row],[total_adults]])</f>
        <v>0</v>
      </c>
      <c r="AH786" s="1">
        <f>IF(ISBLANK(education[[#This Row],[total_beneficiaries_reached]]),SUM(education[[#This Row],[calc_children]],education[[#This Row],[calc_adults]]),education[[#This Row],[total_beneficiaries_reached]])</f>
        <v>0</v>
      </c>
      <c r="AI786" s="49" t="str">
        <f ca="1">IF(B786="","",OFFSET(table_admin1[[#Headers],[ADM1_PT]],MATCH(B786,admin1,0),1))</f>
        <v/>
      </c>
      <c r="AJ786" s="49" t="str">
        <f t="shared" ca="1" si="26"/>
        <v/>
      </c>
      <c r="AK786" s="49" t="str">
        <f t="shared" ca="1" si="27"/>
        <v/>
      </c>
    </row>
    <row r="787" spans="29:37" x14ac:dyDescent="0.2">
      <c r="AC787" s="1">
        <f>IF(ISBLANK(education[[#This Row],[total_boys]]),SUM(education[[#This Row],[boys_0-5_reached]],education[[#This Row],[boys_6-12_reached]],education[[#This Row],[boys_13-18_reached]]),education[[#This Row],[total_boys]])</f>
        <v>0</v>
      </c>
      <c r="AD787" s="1">
        <f>IF(ISBLANK(education[[#This Row],[total_girls]]),SUM(education[[#This Row],[girls_0-5_reached]],education[[#This Row],[girls_6-12_reached]],education[[#This Row],[girls_13-18_reached]]),education[[#This Row],[total_girls]])</f>
        <v>0</v>
      </c>
      <c r="AE787" s="1">
        <f>IF(ISBLANK(education[[#This Row],[total_children]]),SUM(education[[#This Row],[calc_boys]],education[[#This Row],[calc_girls]]),education[[#This Row],[total_children]])</f>
        <v>0</v>
      </c>
      <c r="AF787" s="1">
        <f>IF(ISBLANK(education[[#This Row],[total_pwd]]),SUM(education[[#This Row],[total_pwd_men]],education[[#This Row],[total_pwd_women]]),education[[#This Row],[total_pwd]])</f>
        <v>0</v>
      </c>
      <c r="AG787" s="1">
        <f>IF(ISBLANK(education[[#This Row],[total_adults]]),SUM(education[[#This Row],[total_men]],education[[#This Row],[total_women]]),education[[#This Row],[total_adults]])</f>
        <v>0</v>
      </c>
      <c r="AH787" s="1">
        <f>IF(ISBLANK(education[[#This Row],[total_beneficiaries_reached]]),SUM(education[[#This Row],[calc_children]],education[[#This Row],[calc_adults]]),education[[#This Row],[total_beneficiaries_reached]])</f>
        <v>0</v>
      </c>
      <c r="AI787" s="49" t="str">
        <f ca="1">IF(B787="","",OFFSET(table_admin1[[#Headers],[ADM1_PT]],MATCH(B787,admin1,0),1))</f>
        <v/>
      </c>
      <c r="AJ787" s="49" t="str">
        <f t="shared" ca="1" si="26"/>
        <v/>
      </c>
      <c r="AK787" s="49" t="str">
        <f t="shared" ca="1" si="27"/>
        <v/>
      </c>
    </row>
    <row r="788" spans="29:37" x14ac:dyDescent="0.2">
      <c r="AC788" s="1">
        <f>IF(ISBLANK(education[[#This Row],[total_boys]]),SUM(education[[#This Row],[boys_0-5_reached]],education[[#This Row],[boys_6-12_reached]],education[[#This Row],[boys_13-18_reached]]),education[[#This Row],[total_boys]])</f>
        <v>0</v>
      </c>
      <c r="AD788" s="1">
        <f>IF(ISBLANK(education[[#This Row],[total_girls]]),SUM(education[[#This Row],[girls_0-5_reached]],education[[#This Row],[girls_6-12_reached]],education[[#This Row],[girls_13-18_reached]]),education[[#This Row],[total_girls]])</f>
        <v>0</v>
      </c>
      <c r="AE788" s="1">
        <f>IF(ISBLANK(education[[#This Row],[total_children]]),SUM(education[[#This Row],[calc_boys]],education[[#This Row],[calc_girls]]),education[[#This Row],[total_children]])</f>
        <v>0</v>
      </c>
      <c r="AF788" s="1">
        <f>IF(ISBLANK(education[[#This Row],[total_pwd]]),SUM(education[[#This Row],[total_pwd_men]],education[[#This Row],[total_pwd_women]]),education[[#This Row],[total_pwd]])</f>
        <v>0</v>
      </c>
      <c r="AG788" s="1">
        <f>IF(ISBLANK(education[[#This Row],[total_adults]]),SUM(education[[#This Row],[total_men]],education[[#This Row],[total_women]]),education[[#This Row],[total_adults]])</f>
        <v>0</v>
      </c>
      <c r="AH788" s="1">
        <f>IF(ISBLANK(education[[#This Row],[total_beneficiaries_reached]]),SUM(education[[#This Row],[calc_children]],education[[#This Row],[calc_adults]]),education[[#This Row],[total_beneficiaries_reached]])</f>
        <v>0</v>
      </c>
      <c r="AI788" s="49" t="str">
        <f ca="1">IF(B788="","",OFFSET(table_admin1[[#Headers],[ADM1_PT]],MATCH(B788,admin1,0),1))</f>
        <v/>
      </c>
      <c r="AJ788" s="49" t="str">
        <f t="shared" ca="1" si="26"/>
        <v/>
      </c>
      <c r="AK788" s="49" t="str">
        <f t="shared" ca="1" si="27"/>
        <v/>
      </c>
    </row>
    <row r="789" spans="29:37" x14ac:dyDescent="0.2">
      <c r="AC789" s="1">
        <f>IF(ISBLANK(education[[#This Row],[total_boys]]),SUM(education[[#This Row],[boys_0-5_reached]],education[[#This Row],[boys_6-12_reached]],education[[#This Row],[boys_13-18_reached]]),education[[#This Row],[total_boys]])</f>
        <v>0</v>
      </c>
      <c r="AD789" s="1">
        <f>IF(ISBLANK(education[[#This Row],[total_girls]]),SUM(education[[#This Row],[girls_0-5_reached]],education[[#This Row],[girls_6-12_reached]],education[[#This Row],[girls_13-18_reached]]),education[[#This Row],[total_girls]])</f>
        <v>0</v>
      </c>
      <c r="AE789" s="1">
        <f>IF(ISBLANK(education[[#This Row],[total_children]]),SUM(education[[#This Row],[calc_boys]],education[[#This Row],[calc_girls]]),education[[#This Row],[total_children]])</f>
        <v>0</v>
      </c>
      <c r="AF789" s="1">
        <f>IF(ISBLANK(education[[#This Row],[total_pwd]]),SUM(education[[#This Row],[total_pwd_men]],education[[#This Row],[total_pwd_women]]),education[[#This Row],[total_pwd]])</f>
        <v>0</v>
      </c>
      <c r="AG789" s="1">
        <f>IF(ISBLANK(education[[#This Row],[total_adults]]),SUM(education[[#This Row],[total_men]],education[[#This Row],[total_women]]),education[[#This Row],[total_adults]])</f>
        <v>0</v>
      </c>
      <c r="AH789" s="1">
        <f>IF(ISBLANK(education[[#This Row],[total_beneficiaries_reached]]),SUM(education[[#This Row],[calc_children]],education[[#This Row],[calc_adults]]),education[[#This Row],[total_beneficiaries_reached]])</f>
        <v>0</v>
      </c>
      <c r="AI789" s="49" t="str">
        <f ca="1">IF(B789="","",OFFSET(table_admin1[[#Headers],[ADM1_PT]],MATCH(B789,admin1,0),1))</f>
        <v/>
      </c>
      <c r="AJ789" s="49" t="str">
        <f t="shared" ca="1" si="26"/>
        <v/>
      </c>
      <c r="AK789" s="49" t="str">
        <f t="shared" ca="1" si="27"/>
        <v/>
      </c>
    </row>
    <row r="790" spans="29:37" x14ac:dyDescent="0.2">
      <c r="AC790" s="1">
        <f>IF(ISBLANK(education[[#This Row],[total_boys]]),SUM(education[[#This Row],[boys_0-5_reached]],education[[#This Row],[boys_6-12_reached]],education[[#This Row],[boys_13-18_reached]]),education[[#This Row],[total_boys]])</f>
        <v>0</v>
      </c>
      <c r="AD790" s="1">
        <f>IF(ISBLANK(education[[#This Row],[total_girls]]),SUM(education[[#This Row],[girls_0-5_reached]],education[[#This Row],[girls_6-12_reached]],education[[#This Row],[girls_13-18_reached]]),education[[#This Row],[total_girls]])</f>
        <v>0</v>
      </c>
      <c r="AE790" s="1">
        <f>IF(ISBLANK(education[[#This Row],[total_children]]),SUM(education[[#This Row],[calc_boys]],education[[#This Row],[calc_girls]]),education[[#This Row],[total_children]])</f>
        <v>0</v>
      </c>
      <c r="AF790" s="1">
        <f>IF(ISBLANK(education[[#This Row],[total_pwd]]),SUM(education[[#This Row],[total_pwd_men]],education[[#This Row],[total_pwd_women]]),education[[#This Row],[total_pwd]])</f>
        <v>0</v>
      </c>
      <c r="AG790" s="1">
        <f>IF(ISBLANK(education[[#This Row],[total_adults]]),SUM(education[[#This Row],[total_men]],education[[#This Row],[total_women]]),education[[#This Row],[total_adults]])</f>
        <v>0</v>
      </c>
      <c r="AH790" s="1">
        <f>IF(ISBLANK(education[[#This Row],[total_beneficiaries_reached]]),SUM(education[[#This Row],[calc_children]],education[[#This Row],[calc_adults]]),education[[#This Row],[total_beneficiaries_reached]])</f>
        <v>0</v>
      </c>
      <c r="AI790" s="49" t="str">
        <f ca="1">IF(B790="","",OFFSET(table_admin1[[#Headers],[ADM1_PT]],MATCH(B790,admin1,0),1))</f>
        <v/>
      </c>
      <c r="AJ790" s="49" t="str">
        <f t="shared" ca="1" si="26"/>
        <v/>
      </c>
      <c r="AK790" s="49" t="str">
        <f t="shared" ca="1" si="27"/>
        <v/>
      </c>
    </row>
    <row r="791" spans="29:37" x14ac:dyDescent="0.2">
      <c r="AC791" s="1">
        <f>IF(ISBLANK(education[[#This Row],[total_boys]]),SUM(education[[#This Row],[boys_0-5_reached]],education[[#This Row],[boys_6-12_reached]],education[[#This Row],[boys_13-18_reached]]),education[[#This Row],[total_boys]])</f>
        <v>0</v>
      </c>
      <c r="AD791" s="1">
        <f>IF(ISBLANK(education[[#This Row],[total_girls]]),SUM(education[[#This Row],[girls_0-5_reached]],education[[#This Row],[girls_6-12_reached]],education[[#This Row],[girls_13-18_reached]]),education[[#This Row],[total_girls]])</f>
        <v>0</v>
      </c>
      <c r="AE791" s="1">
        <f>IF(ISBLANK(education[[#This Row],[total_children]]),SUM(education[[#This Row],[calc_boys]],education[[#This Row],[calc_girls]]),education[[#This Row],[total_children]])</f>
        <v>0</v>
      </c>
      <c r="AF791" s="1">
        <f>IF(ISBLANK(education[[#This Row],[total_pwd]]),SUM(education[[#This Row],[total_pwd_men]],education[[#This Row],[total_pwd_women]]),education[[#This Row],[total_pwd]])</f>
        <v>0</v>
      </c>
      <c r="AG791" s="1">
        <f>IF(ISBLANK(education[[#This Row],[total_adults]]),SUM(education[[#This Row],[total_men]],education[[#This Row],[total_women]]),education[[#This Row],[total_adults]])</f>
        <v>0</v>
      </c>
      <c r="AH791" s="1">
        <f>IF(ISBLANK(education[[#This Row],[total_beneficiaries_reached]]),SUM(education[[#This Row],[calc_children]],education[[#This Row],[calc_adults]]),education[[#This Row],[total_beneficiaries_reached]])</f>
        <v>0</v>
      </c>
      <c r="AI791" s="49" t="str">
        <f ca="1">IF(B791="","",OFFSET(table_admin1[[#Headers],[ADM1_PT]],MATCH(B791,admin1,0),1))</f>
        <v/>
      </c>
      <c r="AJ791" s="49" t="str">
        <f t="shared" ca="1" si="26"/>
        <v/>
      </c>
      <c r="AK791" s="49" t="str">
        <f t="shared" ca="1" si="27"/>
        <v/>
      </c>
    </row>
    <row r="792" spans="29:37" x14ac:dyDescent="0.2">
      <c r="AC792" s="1">
        <f>IF(ISBLANK(education[[#This Row],[total_boys]]),SUM(education[[#This Row],[boys_0-5_reached]],education[[#This Row],[boys_6-12_reached]],education[[#This Row],[boys_13-18_reached]]),education[[#This Row],[total_boys]])</f>
        <v>0</v>
      </c>
      <c r="AD792" s="1">
        <f>IF(ISBLANK(education[[#This Row],[total_girls]]),SUM(education[[#This Row],[girls_0-5_reached]],education[[#This Row],[girls_6-12_reached]],education[[#This Row],[girls_13-18_reached]]),education[[#This Row],[total_girls]])</f>
        <v>0</v>
      </c>
      <c r="AE792" s="1">
        <f>IF(ISBLANK(education[[#This Row],[total_children]]),SUM(education[[#This Row],[calc_boys]],education[[#This Row],[calc_girls]]),education[[#This Row],[total_children]])</f>
        <v>0</v>
      </c>
      <c r="AF792" s="1">
        <f>IF(ISBLANK(education[[#This Row],[total_pwd]]),SUM(education[[#This Row],[total_pwd_men]],education[[#This Row],[total_pwd_women]]),education[[#This Row],[total_pwd]])</f>
        <v>0</v>
      </c>
      <c r="AG792" s="1">
        <f>IF(ISBLANK(education[[#This Row],[total_adults]]),SUM(education[[#This Row],[total_men]],education[[#This Row],[total_women]]),education[[#This Row],[total_adults]])</f>
        <v>0</v>
      </c>
      <c r="AH792" s="1">
        <f>IF(ISBLANK(education[[#This Row],[total_beneficiaries_reached]]),SUM(education[[#This Row],[calc_children]],education[[#This Row],[calc_adults]]),education[[#This Row],[total_beneficiaries_reached]])</f>
        <v>0</v>
      </c>
      <c r="AI792" s="49" t="str">
        <f ca="1">IF(B792="","",OFFSET(table_admin1[[#Headers],[ADM1_PT]],MATCH(B792,admin1,0),1))</f>
        <v/>
      </c>
      <c r="AJ792" s="49" t="str">
        <f t="shared" ca="1" si="26"/>
        <v/>
      </c>
      <c r="AK792" s="49" t="str">
        <f t="shared" ca="1" si="27"/>
        <v/>
      </c>
    </row>
    <row r="793" spans="29:37" x14ac:dyDescent="0.2">
      <c r="AC793" s="1">
        <f>IF(ISBLANK(education[[#This Row],[total_boys]]),SUM(education[[#This Row],[boys_0-5_reached]],education[[#This Row],[boys_6-12_reached]],education[[#This Row],[boys_13-18_reached]]),education[[#This Row],[total_boys]])</f>
        <v>0</v>
      </c>
      <c r="AD793" s="1">
        <f>IF(ISBLANK(education[[#This Row],[total_girls]]),SUM(education[[#This Row],[girls_0-5_reached]],education[[#This Row],[girls_6-12_reached]],education[[#This Row],[girls_13-18_reached]]),education[[#This Row],[total_girls]])</f>
        <v>0</v>
      </c>
      <c r="AE793" s="1">
        <f>IF(ISBLANK(education[[#This Row],[total_children]]),SUM(education[[#This Row],[calc_boys]],education[[#This Row],[calc_girls]]),education[[#This Row],[total_children]])</f>
        <v>0</v>
      </c>
      <c r="AF793" s="1">
        <f>IF(ISBLANK(education[[#This Row],[total_pwd]]),SUM(education[[#This Row],[total_pwd_men]],education[[#This Row],[total_pwd_women]]),education[[#This Row],[total_pwd]])</f>
        <v>0</v>
      </c>
      <c r="AG793" s="1">
        <f>IF(ISBLANK(education[[#This Row],[total_adults]]),SUM(education[[#This Row],[total_men]],education[[#This Row],[total_women]]),education[[#This Row],[total_adults]])</f>
        <v>0</v>
      </c>
      <c r="AH793" s="1">
        <f>IF(ISBLANK(education[[#This Row],[total_beneficiaries_reached]]),SUM(education[[#This Row],[calc_children]],education[[#This Row],[calc_adults]]),education[[#This Row],[total_beneficiaries_reached]])</f>
        <v>0</v>
      </c>
      <c r="AI793" s="49" t="str">
        <f ca="1">IF(B793="","",OFFSET(table_admin1[[#Headers],[ADM1_PT]],MATCH(B793,admin1,0),1))</f>
        <v/>
      </c>
      <c r="AJ793" s="49" t="str">
        <f t="shared" ca="1" si="26"/>
        <v/>
      </c>
      <c r="AK793" s="49" t="str">
        <f t="shared" ca="1" si="27"/>
        <v/>
      </c>
    </row>
    <row r="794" spans="29:37" x14ac:dyDescent="0.2">
      <c r="AC794" s="1">
        <f>IF(ISBLANK(education[[#This Row],[total_boys]]),SUM(education[[#This Row],[boys_0-5_reached]],education[[#This Row],[boys_6-12_reached]],education[[#This Row],[boys_13-18_reached]]),education[[#This Row],[total_boys]])</f>
        <v>0</v>
      </c>
      <c r="AD794" s="1">
        <f>IF(ISBLANK(education[[#This Row],[total_girls]]),SUM(education[[#This Row],[girls_0-5_reached]],education[[#This Row],[girls_6-12_reached]],education[[#This Row],[girls_13-18_reached]]),education[[#This Row],[total_girls]])</f>
        <v>0</v>
      </c>
      <c r="AE794" s="1">
        <f>IF(ISBLANK(education[[#This Row],[total_children]]),SUM(education[[#This Row],[calc_boys]],education[[#This Row],[calc_girls]]),education[[#This Row],[total_children]])</f>
        <v>0</v>
      </c>
      <c r="AF794" s="1">
        <f>IF(ISBLANK(education[[#This Row],[total_pwd]]),SUM(education[[#This Row],[total_pwd_men]],education[[#This Row],[total_pwd_women]]),education[[#This Row],[total_pwd]])</f>
        <v>0</v>
      </c>
      <c r="AG794" s="1">
        <f>IF(ISBLANK(education[[#This Row],[total_adults]]),SUM(education[[#This Row],[total_men]],education[[#This Row],[total_women]]),education[[#This Row],[total_adults]])</f>
        <v>0</v>
      </c>
      <c r="AH794" s="1">
        <f>IF(ISBLANK(education[[#This Row],[total_beneficiaries_reached]]),SUM(education[[#This Row],[calc_children]],education[[#This Row],[calc_adults]]),education[[#This Row],[total_beneficiaries_reached]])</f>
        <v>0</v>
      </c>
      <c r="AI794" s="49" t="str">
        <f ca="1">IF(B794="","",OFFSET(table_admin1[[#Headers],[ADM1_PT]],MATCH(B794,admin1,0),1))</f>
        <v/>
      </c>
      <c r="AJ794" s="49" t="str">
        <f t="shared" ca="1" si="26"/>
        <v/>
      </c>
      <c r="AK794" s="49" t="str">
        <f t="shared" ca="1" si="27"/>
        <v/>
      </c>
    </row>
    <row r="795" spans="29:37" x14ac:dyDescent="0.2">
      <c r="AC795" s="1">
        <f>IF(ISBLANK(education[[#This Row],[total_boys]]),SUM(education[[#This Row],[boys_0-5_reached]],education[[#This Row],[boys_6-12_reached]],education[[#This Row],[boys_13-18_reached]]),education[[#This Row],[total_boys]])</f>
        <v>0</v>
      </c>
      <c r="AD795" s="1">
        <f>IF(ISBLANK(education[[#This Row],[total_girls]]),SUM(education[[#This Row],[girls_0-5_reached]],education[[#This Row],[girls_6-12_reached]],education[[#This Row],[girls_13-18_reached]]),education[[#This Row],[total_girls]])</f>
        <v>0</v>
      </c>
      <c r="AE795" s="1">
        <f>IF(ISBLANK(education[[#This Row],[total_children]]),SUM(education[[#This Row],[calc_boys]],education[[#This Row],[calc_girls]]),education[[#This Row],[total_children]])</f>
        <v>0</v>
      </c>
      <c r="AF795" s="1">
        <f>IF(ISBLANK(education[[#This Row],[total_pwd]]),SUM(education[[#This Row],[total_pwd_men]],education[[#This Row],[total_pwd_women]]),education[[#This Row],[total_pwd]])</f>
        <v>0</v>
      </c>
      <c r="AG795" s="1">
        <f>IF(ISBLANK(education[[#This Row],[total_adults]]),SUM(education[[#This Row],[total_men]],education[[#This Row],[total_women]]),education[[#This Row],[total_adults]])</f>
        <v>0</v>
      </c>
      <c r="AH795" s="1">
        <f>IF(ISBLANK(education[[#This Row],[total_beneficiaries_reached]]),SUM(education[[#This Row],[calc_children]],education[[#This Row],[calc_adults]]),education[[#This Row],[total_beneficiaries_reached]])</f>
        <v>0</v>
      </c>
      <c r="AI795" s="49" t="str">
        <f ca="1">IF(B795="","",OFFSET(table_admin1[[#Headers],[ADM1_PT]],MATCH(B795,admin1,0),1))</f>
        <v/>
      </c>
      <c r="AJ795" s="49" t="str">
        <f t="shared" ca="1" si="26"/>
        <v/>
      </c>
      <c r="AK795" s="49" t="str">
        <f t="shared" ca="1" si="27"/>
        <v/>
      </c>
    </row>
    <row r="796" spans="29:37" x14ac:dyDescent="0.2">
      <c r="AC796" s="1">
        <f>IF(ISBLANK(education[[#This Row],[total_boys]]),SUM(education[[#This Row],[boys_0-5_reached]],education[[#This Row],[boys_6-12_reached]],education[[#This Row],[boys_13-18_reached]]),education[[#This Row],[total_boys]])</f>
        <v>0</v>
      </c>
      <c r="AD796" s="1">
        <f>IF(ISBLANK(education[[#This Row],[total_girls]]),SUM(education[[#This Row],[girls_0-5_reached]],education[[#This Row],[girls_6-12_reached]],education[[#This Row],[girls_13-18_reached]]),education[[#This Row],[total_girls]])</f>
        <v>0</v>
      </c>
      <c r="AE796" s="1">
        <f>IF(ISBLANK(education[[#This Row],[total_children]]),SUM(education[[#This Row],[calc_boys]],education[[#This Row],[calc_girls]]),education[[#This Row],[total_children]])</f>
        <v>0</v>
      </c>
      <c r="AF796" s="1">
        <f>IF(ISBLANK(education[[#This Row],[total_pwd]]),SUM(education[[#This Row],[total_pwd_men]],education[[#This Row],[total_pwd_women]]),education[[#This Row],[total_pwd]])</f>
        <v>0</v>
      </c>
      <c r="AG796" s="1">
        <f>IF(ISBLANK(education[[#This Row],[total_adults]]),SUM(education[[#This Row],[total_men]],education[[#This Row],[total_women]]),education[[#This Row],[total_adults]])</f>
        <v>0</v>
      </c>
      <c r="AH796" s="1">
        <f>IF(ISBLANK(education[[#This Row],[total_beneficiaries_reached]]),SUM(education[[#This Row],[calc_children]],education[[#This Row],[calc_adults]]),education[[#This Row],[total_beneficiaries_reached]])</f>
        <v>0</v>
      </c>
      <c r="AI796" s="49" t="str">
        <f ca="1">IF(B796="","",OFFSET(table_admin1[[#Headers],[ADM1_PT]],MATCH(B796,admin1,0),1))</f>
        <v/>
      </c>
      <c r="AJ796" s="49" t="str">
        <f t="shared" ca="1" si="26"/>
        <v/>
      </c>
      <c r="AK796" s="49" t="str">
        <f t="shared" ca="1" si="27"/>
        <v/>
      </c>
    </row>
    <row r="797" spans="29:37" x14ac:dyDescent="0.2">
      <c r="AC797" s="1">
        <f>IF(ISBLANK(education[[#This Row],[total_boys]]),SUM(education[[#This Row],[boys_0-5_reached]],education[[#This Row],[boys_6-12_reached]],education[[#This Row],[boys_13-18_reached]]),education[[#This Row],[total_boys]])</f>
        <v>0</v>
      </c>
      <c r="AD797" s="1">
        <f>IF(ISBLANK(education[[#This Row],[total_girls]]),SUM(education[[#This Row],[girls_0-5_reached]],education[[#This Row],[girls_6-12_reached]],education[[#This Row],[girls_13-18_reached]]),education[[#This Row],[total_girls]])</f>
        <v>0</v>
      </c>
      <c r="AE797" s="1">
        <f>IF(ISBLANK(education[[#This Row],[total_children]]),SUM(education[[#This Row],[calc_boys]],education[[#This Row],[calc_girls]]),education[[#This Row],[total_children]])</f>
        <v>0</v>
      </c>
      <c r="AF797" s="1">
        <f>IF(ISBLANK(education[[#This Row],[total_pwd]]),SUM(education[[#This Row],[total_pwd_men]],education[[#This Row],[total_pwd_women]]),education[[#This Row],[total_pwd]])</f>
        <v>0</v>
      </c>
      <c r="AG797" s="1">
        <f>IF(ISBLANK(education[[#This Row],[total_adults]]),SUM(education[[#This Row],[total_men]],education[[#This Row],[total_women]]),education[[#This Row],[total_adults]])</f>
        <v>0</v>
      </c>
      <c r="AH797" s="1">
        <f>IF(ISBLANK(education[[#This Row],[total_beneficiaries_reached]]),SUM(education[[#This Row],[calc_children]],education[[#This Row],[calc_adults]]),education[[#This Row],[total_beneficiaries_reached]])</f>
        <v>0</v>
      </c>
      <c r="AI797" s="49" t="str">
        <f ca="1">IF(B797="","",OFFSET(table_admin1[[#Headers],[ADM1_PT]],MATCH(B797,admin1,0),1))</f>
        <v/>
      </c>
      <c r="AJ797" s="49" t="str">
        <f t="shared" ca="1" si="26"/>
        <v/>
      </c>
      <c r="AK797" s="49" t="str">
        <f t="shared" ca="1" si="27"/>
        <v/>
      </c>
    </row>
    <row r="798" spans="29:37" x14ac:dyDescent="0.2">
      <c r="AC798" s="1">
        <f>IF(ISBLANK(education[[#This Row],[total_boys]]),SUM(education[[#This Row],[boys_0-5_reached]],education[[#This Row],[boys_6-12_reached]],education[[#This Row],[boys_13-18_reached]]),education[[#This Row],[total_boys]])</f>
        <v>0</v>
      </c>
      <c r="AD798" s="1">
        <f>IF(ISBLANK(education[[#This Row],[total_girls]]),SUM(education[[#This Row],[girls_0-5_reached]],education[[#This Row],[girls_6-12_reached]],education[[#This Row],[girls_13-18_reached]]),education[[#This Row],[total_girls]])</f>
        <v>0</v>
      </c>
      <c r="AE798" s="1">
        <f>IF(ISBLANK(education[[#This Row],[total_children]]),SUM(education[[#This Row],[calc_boys]],education[[#This Row],[calc_girls]]),education[[#This Row],[total_children]])</f>
        <v>0</v>
      </c>
      <c r="AF798" s="1">
        <f>IF(ISBLANK(education[[#This Row],[total_pwd]]),SUM(education[[#This Row],[total_pwd_men]],education[[#This Row],[total_pwd_women]]),education[[#This Row],[total_pwd]])</f>
        <v>0</v>
      </c>
      <c r="AG798" s="1">
        <f>IF(ISBLANK(education[[#This Row],[total_adults]]),SUM(education[[#This Row],[total_men]],education[[#This Row],[total_women]]),education[[#This Row],[total_adults]])</f>
        <v>0</v>
      </c>
      <c r="AH798" s="1">
        <f>IF(ISBLANK(education[[#This Row],[total_beneficiaries_reached]]),SUM(education[[#This Row],[calc_children]],education[[#This Row],[calc_adults]]),education[[#This Row],[total_beneficiaries_reached]])</f>
        <v>0</v>
      </c>
      <c r="AI798" s="49" t="str">
        <f ca="1">IF(B798="","",OFFSET(table_admin1[[#Headers],[ADM1_PT]],MATCH(B798,admin1,0),1))</f>
        <v/>
      </c>
      <c r="AJ798" s="49" t="str">
        <f t="shared" ca="1" si="26"/>
        <v/>
      </c>
      <c r="AK798" s="49" t="str">
        <f t="shared" ca="1" si="27"/>
        <v/>
      </c>
    </row>
    <row r="799" spans="29:37" x14ac:dyDescent="0.2">
      <c r="AC799" s="1">
        <f>IF(ISBLANK(education[[#This Row],[total_boys]]),SUM(education[[#This Row],[boys_0-5_reached]],education[[#This Row],[boys_6-12_reached]],education[[#This Row],[boys_13-18_reached]]),education[[#This Row],[total_boys]])</f>
        <v>0</v>
      </c>
      <c r="AD799" s="1">
        <f>IF(ISBLANK(education[[#This Row],[total_girls]]),SUM(education[[#This Row],[girls_0-5_reached]],education[[#This Row],[girls_6-12_reached]],education[[#This Row],[girls_13-18_reached]]),education[[#This Row],[total_girls]])</f>
        <v>0</v>
      </c>
      <c r="AE799" s="1">
        <f>IF(ISBLANK(education[[#This Row],[total_children]]),SUM(education[[#This Row],[calc_boys]],education[[#This Row],[calc_girls]]),education[[#This Row],[total_children]])</f>
        <v>0</v>
      </c>
      <c r="AF799" s="1">
        <f>IF(ISBLANK(education[[#This Row],[total_pwd]]),SUM(education[[#This Row],[total_pwd_men]],education[[#This Row],[total_pwd_women]]),education[[#This Row],[total_pwd]])</f>
        <v>0</v>
      </c>
      <c r="AG799" s="1">
        <f>IF(ISBLANK(education[[#This Row],[total_adults]]),SUM(education[[#This Row],[total_men]],education[[#This Row],[total_women]]),education[[#This Row],[total_adults]])</f>
        <v>0</v>
      </c>
      <c r="AH799" s="1">
        <f>IF(ISBLANK(education[[#This Row],[total_beneficiaries_reached]]),SUM(education[[#This Row],[calc_children]],education[[#This Row],[calc_adults]]),education[[#This Row],[total_beneficiaries_reached]])</f>
        <v>0</v>
      </c>
      <c r="AI799" s="49" t="str">
        <f ca="1">IF(B799="","",OFFSET(table_admin1[[#Headers],[ADM1_PT]],MATCH(B799,admin1,0),1))</f>
        <v/>
      </c>
      <c r="AJ799" s="49" t="str">
        <f t="shared" ca="1" si="26"/>
        <v/>
      </c>
      <c r="AK799" s="49" t="str">
        <f t="shared" ca="1" si="27"/>
        <v/>
      </c>
    </row>
    <row r="800" spans="29:37" x14ac:dyDescent="0.2">
      <c r="AC800" s="1">
        <f>IF(ISBLANK(education[[#This Row],[total_boys]]),SUM(education[[#This Row],[boys_0-5_reached]],education[[#This Row],[boys_6-12_reached]],education[[#This Row],[boys_13-18_reached]]),education[[#This Row],[total_boys]])</f>
        <v>0</v>
      </c>
      <c r="AD800" s="1">
        <f>IF(ISBLANK(education[[#This Row],[total_girls]]),SUM(education[[#This Row],[girls_0-5_reached]],education[[#This Row],[girls_6-12_reached]],education[[#This Row],[girls_13-18_reached]]),education[[#This Row],[total_girls]])</f>
        <v>0</v>
      </c>
      <c r="AE800" s="1">
        <f>IF(ISBLANK(education[[#This Row],[total_children]]),SUM(education[[#This Row],[calc_boys]],education[[#This Row],[calc_girls]]),education[[#This Row],[total_children]])</f>
        <v>0</v>
      </c>
      <c r="AF800" s="1">
        <f>IF(ISBLANK(education[[#This Row],[total_pwd]]),SUM(education[[#This Row],[total_pwd_men]],education[[#This Row],[total_pwd_women]]),education[[#This Row],[total_pwd]])</f>
        <v>0</v>
      </c>
      <c r="AG800" s="1">
        <f>IF(ISBLANK(education[[#This Row],[total_adults]]),SUM(education[[#This Row],[total_men]],education[[#This Row],[total_women]]),education[[#This Row],[total_adults]])</f>
        <v>0</v>
      </c>
      <c r="AH800" s="1">
        <f>IF(ISBLANK(education[[#This Row],[total_beneficiaries_reached]]),SUM(education[[#This Row],[calc_children]],education[[#This Row],[calc_adults]]),education[[#This Row],[total_beneficiaries_reached]])</f>
        <v>0</v>
      </c>
      <c r="AI800" s="49" t="str">
        <f ca="1">IF(B800="","",OFFSET(table_admin1[[#Headers],[ADM1_PT]],MATCH(B800,admin1,0),1))</f>
        <v/>
      </c>
      <c r="AJ800" s="49" t="str">
        <f t="shared" ca="1" si="26"/>
        <v/>
      </c>
      <c r="AK800" s="49" t="str">
        <f t="shared" ca="1" si="27"/>
        <v/>
      </c>
    </row>
    <row r="801" spans="29:37" x14ac:dyDescent="0.2">
      <c r="AC801" s="1">
        <f>IF(ISBLANK(education[[#This Row],[total_boys]]),SUM(education[[#This Row],[boys_0-5_reached]],education[[#This Row],[boys_6-12_reached]],education[[#This Row],[boys_13-18_reached]]),education[[#This Row],[total_boys]])</f>
        <v>0</v>
      </c>
      <c r="AD801" s="1">
        <f>IF(ISBLANK(education[[#This Row],[total_girls]]),SUM(education[[#This Row],[girls_0-5_reached]],education[[#This Row],[girls_6-12_reached]],education[[#This Row],[girls_13-18_reached]]),education[[#This Row],[total_girls]])</f>
        <v>0</v>
      </c>
      <c r="AE801" s="1">
        <f>IF(ISBLANK(education[[#This Row],[total_children]]),SUM(education[[#This Row],[calc_boys]],education[[#This Row],[calc_girls]]),education[[#This Row],[total_children]])</f>
        <v>0</v>
      </c>
      <c r="AF801" s="1">
        <f>IF(ISBLANK(education[[#This Row],[total_pwd]]),SUM(education[[#This Row],[total_pwd_men]],education[[#This Row],[total_pwd_women]]),education[[#This Row],[total_pwd]])</f>
        <v>0</v>
      </c>
      <c r="AG801" s="1">
        <f>IF(ISBLANK(education[[#This Row],[total_adults]]),SUM(education[[#This Row],[total_men]],education[[#This Row],[total_women]]),education[[#This Row],[total_adults]])</f>
        <v>0</v>
      </c>
      <c r="AH801" s="1">
        <f>IF(ISBLANK(education[[#This Row],[total_beneficiaries_reached]]),SUM(education[[#This Row],[calc_children]],education[[#This Row],[calc_adults]]),education[[#This Row],[total_beneficiaries_reached]])</f>
        <v>0</v>
      </c>
      <c r="AI801" s="49" t="str">
        <f ca="1">IF(B801="","",OFFSET(table_admin1[[#Headers],[ADM1_PT]],MATCH(B801,admin1,0),1))</f>
        <v/>
      </c>
      <c r="AJ801" s="49" t="str">
        <f t="shared" ca="1" si="26"/>
        <v/>
      </c>
      <c r="AK801" s="49" t="str">
        <f t="shared" ca="1" si="27"/>
        <v/>
      </c>
    </row>
    <row r="802" spans="29:37" x14ac:dyDescent="0.2">
      <c r="AC802" s="1">
        <f>IF(ISBLANK(education[[#This Row],[total_boys]]),SUM(education[[#This Row],[boys_0-5_reached]],education[[#This Row],[boys_6-12_reached]],education[[#This Row],[boys_13-18_reached]]),education[[#This Row],[total_boys]])</f>
        <v>0</v>
      </c>
      <c r="AD802" s="1">
        <f>IF(ISBLANK(education[[#This Row],[total_girls]]),SUM(education[[#This Row],[girls_0-5_reached]],education[[#This Row],[girls_6-12_reached]],education[[#This Row],[girls_13-18_reached]]),education[[#This Row],[total_girls]])</f>
        <v>0</v>
      </c>
      <c r="AE802" s="1">
        <f>IF(ISBLANK(education[[#This Row],[total_children]]),SUM(education[[#This Row],[calc_boys]],education[[#This Row],[calc_girls]]),education[[#This Row],[total_children]])</f>
        <v>0</v>
      </c>
      <c r="AF802" s="1">
        <f>IF(ISBLANK(education[[#This Row],[total_pwd]]),SUM(education[[#This Row],[total_pwd_men]],education[[#This Row],[total_pwd_women]]),education[[#This Row],[total_pwd]])</f>
        <v>0</v>
      </c>
      <c r="AG802" s="1">
        <f>IF(ISBLANK(education[[#This Row],[total_adults]]),SUM(education[[#This Row],[total_men]],education[[#This Row],[total_women]]),education[[#This Row],[total_adults]])</f>
        <v>0</v>
      </c>
      <c r="AH802" s="1">
        <f>IF(ISBLANK(education[[#This Row],[total_beneficiaries_reached]]),SUM(education[[#This Row],[calc_children]],education[[#This Row],[calc_adults]]),education[[#This Row],[total_beneficiaries_reached]])</f>
        <v>0</v>
      </c>
      <c r="AI802" s="49" t="str">
        <f ca="1">IF(B802="","",OFFSET(table_admin1[[#Headers],[ADM1_PT]],MATCH(B802,admin1,0),1))</f>
        <v/>
      </c>
      <c r="AJ802" s="49" t="str">
        <f t="shared" ca="1" si="26"/>
        <v/>
      </c>
      <c r="AK802" s="49" t="str">
        <f t="shared" ca="1" si="27"/>
        <v/>
      </c>
    </row>
    <row r="803" spans="29:37" x14ac:dyDescent="0.2">
      <c r="AC803" s="1">
        <f>IF(ISBLANK(education[[#This Row],[total_boys]]),SUM(education[[#This Row],[boys_0-5_reached]],education[[#This Row],[boys_6-12_reached]],education[[#This Row],[boys_13-18_reached]]),education[[#This Row],[total_boys]])</f>
        <v>0</v>
      </c>
      <c r="AD803" s="1">
        <f>IF(ISBLANK(education[[#This Row],[total_girls]]),SUM(education[[#This Row],[girls_0-5_reached]],education[[#This Row],[girls_6-12_reached]],education[[#This Row],[girls_13-18_reached]]),education[[#This Row],[total_girls]])</f>
        <v>0</v>
      </c>
      <c r="AE803" s="1">
        <f>IF(ISBLANK(education[[#This Row],[total_children]]),SUM(education[[#This Row],[calc_boys]],education[[#This Row],[calc_girls]]),education[[#This Row],[total_children]])</f>
        <v>0</v>
      </c>
      <c r="AF803" s="1">
        <f>IF(ISBLANK(education[[#This Row],[total_pwd]]),SUM(education[[#This Row],[total_pwd_men]],education[[#This Row],[total_pwd_women]]),education[[#This Row],[total_pwd]])</f>
        <v>0</v>
      </c>
      <c r="AG803" s="1">
        <f>IF(ISBLANK(education[[#This Row],[total_adults]]),SUM(education[[#This Row],[total_men]],education[[#This Row],[total_women]]),education[[#This Row],[total_adults]])</f>
        <v>0</v>
      </c>
      <c r="AH803" s="1">
        <f>IF(ISBLANK(education[[#This Row],[total_beneficiaries_reached]]),SUM(education[[#This Row],[calc_children]],education[[#This Row],[calc_adults]]),education[[#This Row],[total_beneficiaries_reached]])</f>
        <v>0</v>
      </c>
      <c r="AI803" s="49" t="str">
        <f ca="1">IF(B803="","",OFFSET(table_admin1[[#Headers],[ADM1_PT]],MATCH(B803,admin1,0),1))</f>
        <v/>
      </c>
      <c r="AJ803" s="49" t="str">
        <f t="shared" ca="1" si="26"/>
        <v/>
      </c>
      <c r="AK803" s="49" t="str">
        <f t="shared" ca="1" si="27"/>
        <v/>
      </c>
    </row>
    <row r="804" spans="29:37" x14ac:dyDescent="0.2">
      <c r="AC804" s="1">
        <f>IF(ISBLANK(education[[#This Row],[total_boys]]),SUM(education[[#This Row],[boys_0-5_reached]],education[[#This Row],[boys_6-12_reached]],education[[#This Row],[boys_13-18_reached]]),education[[#This Row],[total_boys]])</f>
        <v>0</v>
      </c>
      <c r="AD804" s="1">
        <f>IF(ISBLANK(education[[#This Row],[total_girls]]),SUM(education[[#This Row],[girls_0-5_reached]],education[[#This Row],[girls_6-12_reached]],education[[#This Row],[girls_13-18_reached]]),education[[#This Row],[total_girls]])</f>
        <v>0</v>
      </c>
      <c r="AE804" s="1">
        <f>IF(ISBLANK(education[[#This Row],[total_children]]),SUM(education[[#This Row],[calc_boys]],education[[#This Row],[calc_girls]]),education[[#This Row],[total_children]])</f>
        <v>0</v>
      </c>
      <c r="AF804" s="1">
        <f>IF(ISBLANK(education[[#This Row],[total_pwd]]),SUM(education[[#This Row],[total_pwd_men]],education[[#This Row],[total_pwd_women]]),education[[#This Row],[total_pwd]])</f>
        <v>0</v>
      </c>
      <c r="AG804" s="1">
        <f>IF(ISBLANK(education[[#This Row],[total_adults]]),SUM(education[[#This Row],[total_men]],education[[#This Row],[total_women]]),education[[#This Row],[total_adults]])</f>
        <v>0</v>
      </c>
      <c r="AH804" s="1">
        <f>IF(ISBLANK(education[[#This Row],[total_beneficiaries_reached]]),SUM(education[[#This Row],[calc_children]],education[[#This Row],[calc_adults]]),education[[#This Row],[total_beneficiaries_reached]])</f>
        <v>0</v>
      </c>
      <c r="AI804" s="49" t="str">
        <f ca="1">IF(B804="","",OFFSET(table_admin1[[#Headers],[ADM1_PT]],MATCH(B804,admin1,0),1))</f>
        <v/>
      </c>
      <c r="AJ804" s="49" t="str">
        <f t="shared" ca="1" si="26"/>
        <v/>
      </c>
      <c r="AK804" s="49" t="str">
        <f t="shared" ca="1" si="27"/>
        <v/>
      </c>
    </row>
    <row r="805" spans="29:37" x14ac:dyDescent="0.2">
      <c r="AC805" s="1">
        <f>IF(ISBLANK(education[[#This Row],[total_boys]]),SUM(education[[#This Row],[boys_0-5_reached]],education[[#This Row],[boys_6-12_reached]],education[[#This Row],[boys_13-18_reached]]),education[[#This Row],[total_boys]])</f>
        <v>0</v>
      </c>
      <c r="AD805" s="1">
        <f>IF(ISBLANK(education[[#This Row],[total_girls]]),SUM(education[[#This Row],[girls_0-5_reached]],education[[#This Row],[girls_6-12_reached]],education[[#This Row],[girls_13-18_reached]]),education[[#This Row],[total_girls]])</f>
        <v>0</v>
      </c>
      <c r="AE805" s="1">
        <f>IF(ISBLANK(education[[#This Row],[total_children]]),SUM(education[[#This Row],[calc_boys]],education[[#This Row],[calc_girls]]),education[[#This Row],[total_children]])</f>
        <v>0</v>
      </c>
      <c r="AF805" s="1">
        <f>IF(ISBLANK(education[[#This Row],[total_pwd]]),SUM(education[[#This Row],[total_pwd_men]],education[[#This Row],[total_pwd_women]]),education[[#This Row],[total_pwd]])</f>
        <v>0</v>
      </c>
      <c r="AG805" s="1">
        <f>IF(ISBLANK(education[[#This Row],[total_adults]]),SUM(education[[#This Row],[total_men]],education[[#This Row],[total_women]]),education[[#This Row],[total_adults]])</f>
        <v>0</v>
      </c>
      <c r="AH805" s="1">
        <f>IF(ISBLANK(education[[#This Row],[total_beneficiaries_reached]]),SUM(education[[#This Row],[calc_children]],education[[#This Row],[calc_adults]]),education[[#This Row],[total_beneficiaries_reached]])</f>
        <v>0</v>
      </c>
      <c r="AI805" s="49" t="str">
        <f ca="1">IF(B805="","",OFFSET(table_admin1[[#Headers],[ADM1_PT]],MATCH(B805,admin1,0),1))</f>
        <v/>
      </c>
      <c r="AJ805" s="49" t="str">
        <f t="shared" ca="1" si="26"/>
        <v/>
      </c>
      <c r="AK805" s="49" t="str">
        <f t="shared" ca="1" si="27"/>
        <v/>
      </c>
    </row>
    <row r="806" spans="29:37" x14ac:dyDescent="0.2">
      <c r="AC806" s="1">
        <f>IF(ISBLANK(education[[#This Row],[total_boys]]),SUM(education[[#This Row],[boys_0-5_reached]],education[[#This Row],[boys_6-12_reached]],education[[#This Row],[boys_13-18_reached]]),education[[#This Row],[total_boys]])</f>
        <v>0</v>
      </c>
      <c r="AD806" s="1">
        <f>IF(ISBLANK(education[[#This Row],[total_girls]]),SUM(education[[#This Row],[girls_0-5_reached]],education[[#This Row],[girls_6-12_reached]],education[[#This Row],[girls_13-18_reached]]),education[[#This Row],[total_girls]])</f>
        <v>0</v>
      </c>
      <c r="AE806" s="1">
        <f>IF(ISBLANK(education[[#This Row],[total_children]]),SUM(education[[#This Row],[calc_boys]],education[[#This Row],[calc_girls]]),education[[#This Row],[total_children]])</f>
        <v>0</v>
      </c>
      <c r="AF806" s="1">
        <f>IF(ISBLANK(education[[#This Row],[total_pwd]]),SUM(education[[#This Row],[total_pwd_men]],education[[#This Row],[total_pwd_women]]),education[[#This Row],[total_pwd]])</f>
        <v>0</v>
      </c>
      <c r="AG806" s="1">
        <f>IF(ISBLANK(education[[#This Row],[total_adults]]),SUM(education[[#This Row],[total_men]],education[[#This Row],[total_women]]),education[[#This Row],[total_adults]])</f>
        <v>0</v>
      </c>
      <c r="AH806" s="1">
        <f>IF(ISBLANK(education[[#This Row],[total_beneficiaries_reached]]),SUM(education[[#This Row],[calc_children]],education[[#This Row],[calc_adults]]),education[[#This Row],[total_beneficiaries_reached]])</f>
        <v>0</v>
      </c>
      <c r="AI806" s="49" t="str">
        <f ca="1">IF(B806="","",OFFSET(table_admin1[[#Headers],[ADM1_PT]],MATCH(B806,admin1,0),1))</f>
        <v/>
      </c>
      <c r="AJ806" s="49" t="str">
        <f t="shared" ca="1" si="26"/>
        <v/>
      </c>
      <c r="AK806" s="49" t="str">
        <f t="shared" ca="1" si="27"/>
        <v/>
      </c>
    </row>
    <row r="807" spans="29:37" x14ac:dyDescent="0.2">
      <c r="AC807" s="1">
        <f>IF(ISBLANK(education[[#This Row],[total_boys]]),SUM(education[[#This Row],[boys_0-5_reached]],education[[#This Row],[boys_6-12_reached]],education[[#This Row],[boys_13-18_reached]]),education[[#This Row],[total_boys]])</f>
        <v>0</v>
      </c>
      <c r="AD807" s="1">
        <f>IF(ISBLANK(education[[#This Row],[total_girls]]),SUM(education[[#This Row],[girls_0-5_reached]],education[[#This Row],[girls_6-12_reached]],education[[#This Row],[girls_13-18_reached]]),education[[#This Row],[total_girls]])</f>
        <v>0</v>
      </c>
      <c r="AE807" s="1">
        <f>IF(ISBLANK(education[[#This Row],[total_children]]),SUM(education[[#This Row],[calc_boys]],education[[#This Row],[calc_girls]]),education[[#This Row],[total_children]])</f>
        <v>0</v>
      </c>
      <c r="AF807" s="1">
        <f>IF(ISBLANK(education[[#This Row],[total_pwd]]),SUM(education[[#This Row],[total_pwd_men]],education[[#This Row],[total_pwd_women]]),education[[#This Row],[total_pwd]])</f>
        <v>0</v>
      </c>
      <c r="AG807" s="1">
        <f>IF(ISBLANK(education[[#This Row],[total_adults]]),SUM(education[[#This Row],[total_men]],education[[#This Row],[total_women]]),education[[#This Row],[total_adults]])</f>
        <v>0</v>
      </c>
      <c r="AH807" s="1">
        <f>IF(ISBLANK(education[[#This Row],[total_beneficiaries_reached]]),SUM(education[[#This Row],[calc_children]],education[[#This Row],[calc_adults]]),education[[#This Row],[total_beneficiaries_reached]])</f>
        <v>0</v>
      </c>
      <c r="AI807" s="49" t="str">
        <f ca="1">IF(B807="","",OFFSET(table_admin1[[#Headers],[ADM1_PT]],MATCH(B807,admin1,0),1))</f>
        <v/>
      </c>
      <c r="AJ807" s="49" t="str">
        <f t="shared" ca="1" si="26"/>
        <v/>
      </c>
      <c r="AK807" s="49" t="str">
        <f t="shared" ca="1" si="27"/>
        <v/>
      </c>
    </row>
    <row r="808" spans="29:37" x14ac:dyDescent="0.2">
      <c r="AC808" s="1">
        <f>IF(ISBLANK(education[[#This Row],[total_boys]]),SUM(education[[#This Row],[boys_0-5_reached]],education[[#This Row],[boys_6-12_reached]],education[[#This Row],[boys_13-18_reached]]),education[[#This Row],[total_boys]])</f>
        <v>0</v>
      </c>
      <c r="AD808" s="1">
        <f>IF(ISBLANK(education[[#This Row],[total_girls]]),SUM(education[[#This Row],[girls_0-5_reached]],education[[#This Row],[girls_6-12_reached]],education[[#This Row],[girls_13-18_reached]]),education[[#This Row],[total_girls]])</f>
        <v>0</v>
      </c>
      <c r="AE808" s="1">
        <f>IF(ISBLANK(education[[#This Row],[total_children]]),SUM(education[[#This Row],[calc_boys]],education[[#This Row],[calc_girls]]),education[[#This Row],[total_children]])</f>
        <v>0</v>
      </c>
      <c r="AF808" s="1">
        <f>IF(ISBLANK(education[[#This Row],[total_pwd]]),SUM(education[[#This Row],[total_pwd_men]],education[[#This Row],[total_pwd_women]]),education[[#This Row],[total_pwd]])</f>
        <v>0</v>
      </c>
      <c r="AG808" s="1">
        <f>IF(ISBLANK(education[[#This Row],[total_adults]]),SUM(education[[#This Row],[total_men]],education[[#This Row],[total_women]]),education[[#This Row],[total_adults]])</f>
        <v>0</v>
      </c>
      <c r="AH808" s="1">
        <f>IF(ISBLANK(education[[#This Row],[total_beneficiaries_reached]]),SUM(education[[#This Row],[calc_children]],education[[#This Row],[calc_adults]]),education[[#This Row],[total_beneficiaries_reached]])</f>
        <v>0</v>
      </c>
      <c r="AI808" s="49" t="str">
        <f ca="1">IF(B808="","",OFFSET(table_admin1[[#Headers],[ADM1_PT]],MATCH(B808,admin1,0),1))</f>
        <v/>
      </c>
      <c r="AJ808" s="49" t="str">
        <f t="shared" ca="1" si="26"/>
        <v/>
      </c>
      <c r="AK808" s="49" t="str">
        <f t="shared" ca="1" si="27"/>
        <v/>
      </c>
    </row>
    <row r="809" spans="29:37" x14ac:dyDescent="0.2">
      <c r="AC809" s="1">
        <f>IF(ISBLANK(education[[#This Row],[total_boys]]),SUM(education[[#This Row],[boys_0-5_reached]],education[[#This Row],[boys_6-12_reached]],education[[#This Row],[boys_13-18_reached]]),education[[#This Row],[total_boys]])</f>
        <v>0</v>
      </c>
      <c r="AD809" s="1">
        <f>IF(ISBLANK(education[[#This Row],[total_girls]]),SUM(education[[#This Row],[girls_0-5_reached]],education[[#This Row],[girls_6-12_reached]],education[[#This Row],[girls_13-18_reached]]),education[[#This Row],[total_girls]])</f>
        <v>0</v>
      </c>
      <c r="AE809" s="1">
        <f>IF(ISBLANK(education[[#This Row],[total_children]]),SUM(education[[#This Row],[calc_boys]],education[[#This Row],[calc_girls]]),education[[#This Row],[total_children]])</f>
        <v>0</v>
      </c>
      <c r="AF809" s="1">
        <f>IF(ISBLANK(education[[#This Row],[total_pwd]]),SUM(education[[#This Row],[total_pwd_men]],education[[#This Row],[total_pwd_women]]),education[[#This Row],[total_pwd]])</f>
        <v>0</v>
      </c>
      <c r="AG809" s="1">
        <f>IF(ISBLANK(education[[#This Row],[total_adults]]),SUM(education[[#This Row],[total_men]],education[[#This Row],[total_women]]),education[[#This Row],[total_adults]])</f>
        <v>0</v>
      </c>
      <c r="AH809" s="1">
        <f>IF(ISBLANK(education[[#This Row],[total_beneficiaries_reached]]),SUM(education[[#This Row],[calc_children]],education[[#This Row],[calc_adults]]),education[[#This Row],[total_beneficiaries_reached]])</f>
        <v>0</v>
      </c>
      <c r="AI809" s="49" t="str">
        <f ca="1">IF(B809="","",OFFSET(table_admin1[[#Headers],[ADM1_PT]],MATCH(B809,admin1,0),1))</f>
        <v/>
      </c>
      <c r="AJ809" s="49" t="str">
        <f t="shared" ca="1" si="26"/>
        <v/>
      </c>
      <c r="AK809" s="49" t="str">
        <f t="shared" ca="1" si="27"/>
        <v/>
      </c>
    </row>
    <row r="810" spans="29:37" x14ac:dyDescent="0.2">
      <c r="AC810" s="1">
        <f>IF(ISBLANK(education[[#This Row],[total_boys]]),SUM(education[[#This Row],[boys_0-5_reached]],education[[#This Row],[boys_6-12_reached]],education[[#This Row],[boys_13-18_reached]]),education[[#This Row],[total_boys]])</f>
        <v>0</v>
      </c>
      <c r="AD810" s="1">
        <f>IF(ISBLANK(education[[#This Row],[total_girls]]),SUM(education[[#This Row],[girls_0-5_reached]],education[[#This Row],[girls_6-12_reached]],education[[#This Row],[girls_13-18_reached]]),education[[#This Row],[total_girls]])</f>
        <v>0</v>
      </c>
      <c r="AE810" s="1">
        <f>IF(ISBLANK(education[[#This Row],[total_children]]),SUM(education[[#This Row],[calc_boys]],education[[#This Row],[calc_girls]]),education[[#This Row],[total_children]])</f>
        <v>0</v>
      </c>
      <c r="AF810" s="1">
        <f>IF(ISBLANK(education[[#This Row],[total_pwd]]),SUM(education[[#This Row],[total_pwd_men]],education[[#This Row],[total_pwd_women]]),education[[#This Row],[total_pwd]])</f>
        <v>0</v>
      </c>
      <c r="AG810" s="1">
        <f>IF(ISBLANK(education[[#This Row],[total_adults]]),SUM(education[[#This Row],[total_men]],education[[#This Row],[total_women]]),education[[#This Row],[total_adults]])</f>
        <v>0</v>
      </c>
      <c r="AH810" s="1">
        <f>IF(ISBLANK(education[[#This Row],[total_beneficiaries_reached]]),SUM(education[[#This Row],[calc_children]],education[[#This Row],[calc_adults]]),education[[#This Row],[total_beneficiaries_reached]])</f>
        <v>0</v>
      </c>
      <c r="AI810" s="49" t="str">
        <f ca="1">IF(B810="","",OFFSET(table_admin1[[#Headers],[ADM1_PT]],MATCH(B810,admin1,0),1))</f>
        <v/>
      </c>
      <c r="AJ810" s="49" t="str">
        <f t="shared" ca="1" si="26"/>
        <v/>
      </c>
      <c r="AK810" s="49" t="str">
        <f t="shared" ca="1" si="27"/>
        <v/>
      </c>
    </row>
    <row r="811" spans="29:37" x14ac:dyDescent="0.2">
      <c r="AC811" s="1">
        <f>IF(ISBLANK(education[[#This Row],[total_boys]]),SUM(education[[#This Row],[boys_0-5_reached]],education[[#This Row],[boys_6-12_reached]],education[[#This Row],[boys_13-18_reached]]),education[[#This Row],[total_boys]])</f>
        <v>0</v>
      </c>
      <c r="AD811" s="1">
        <f>IF(ISBLANK(education[[#This Row],[total_girls]]),SUM(education[[#This Row],[girls_0-5_reached]],education[[#This Row],[girls_6-12_reached]],education[[#This Row],[girls_13-18_reached]]),education[[#This Row],[total_girls]])</f>
        <v>0</v>
      </c>
      <c r="AE811" s="1">
        <f>IF(ISBLANK(education[[#This Row],[total_children]]),SUM(education[[#This Row],[calc_boys]],education[[#This Row],[calc_girls]]),education[[#This Row],[total_children]])</f>
        <v>0</v>
      </c>
      <c r="AF811" s="1">
        <f>IF(ISBLANK(education[[#This Row],[total_pwd]]),SUM(education[[#This Row],[total_pwd_men]],education[[#This Row],[total_pwd_women]]),education[[#This Row],[total_pwd]])</f>
        <v>0</v>
      </c>
      <c r="AG811" s="1">
        <f>IF(ISBLANK(education[[#This Row],[total_adults]]),SUM(education[[#This Row],[total_men]],education[[#This Row],[total_women]]),education[[#This Row],[total_adults]])</f>
        <v>0</v>
      </c>
      <c r="AH811" s="1">
        <f>IF(ISBLANK(education[[#This Row],[total_beneficiaries_reached]]),SUM(education[[#This Row],[calc_children]],education[[#This Row],[calc_adults]]),education[[#This Row],[total_beneficiaries_reached]])</f>
        <v>0</v>
      </c>
      <c r="AI811" s="49" t="str">
        <f ca="1">IF(B811="","",OFFSET(table_admin1[[#Headers],[ADM1_PT]],MATCH(B811,admin1,0),1))</f>
        <v/>
      </c>
      <c r="AJ811" s="49" t="str">
        <f t="shared" ca="1" si="26"/>
        <v/>
      </c>
      <c r="AK811" s="49" t="str">
        <f t="shared" ca="1" si="27"/>
        <v/>
      </c>
    </row>
    <row r="812" spans="29:37" x14ac:dyDescent="0.2">
      <c r="AC812" s="1">
        <f>IF(ISBLANK(education[[#This Row],[total_boys]]),SUM(education[[#This Row],[boys_0-5_reached]],education[[#This Row],[boys_6-12_reached]],education[[#This Row],[boys_13-18_reached]]),education[[#This Row],[total_boys]])</f>
        <v>0</v>
      </c>
      <c r="AD812" s="1">
        <f>IF(ISBLANK(education[[#This Row],[total_girls]]),SUM(education[[#This Row],[girls_0-5_reached]],education[[#This Row],[girls_6-12_reached]],education[[#This Row],[girls_13-18_reached]]),education[[#This Row],[total_girls]])</f>
        <v>0</v>
      </c>
      <c r="AE812" s="1">
        <f>IF(ISBLANK(education[[#This Row],[total_children]]),SUM(education[[#This Row],[calc_boys]],education[[#This Row],[calc_girls]]),education[[#This Row],[total_children]])</f>
        <v>0</v>
      </c>
      <c r="AF812" s="1">
        <f>IF(ISBLANK(education[[#This Row],[total_pwd]]),SUM(education[[#This Row],[total_pwd_men]],education[[#This Row],[total_pwd_women]]),education[[#This Row],[total_pwd]])</f>
        <v>0</v>
      </c>
      <c r="AG812" s="1">
        <f>IF(ISBLANK(education[[#This Row],[total_adults]]),SUM(education[[#This Row],[total_men]],education[[#This Row],[total_women]]),education[[#This Row],[total_adults]])</f>
        <v>0</v>
      </c>
      <c r="AH812" s="1">
        <f>IF(ISBLANK(education[[#This Row],[total_beneficiaries_reached]]),SUM(education[[#This Row],[calc_children]],education[[#This Row],[calc_adults]]),education[[#This Row],[total_beneficiaries_reached]])</f>
        <v>0</v>
      </c>
      <c r="AI812" s="49" t="str">
        <f ca="1">IF(B812="","",OFFSET(table_admin1[[#Headers],[ADM1_PT]],MATCH(B812,admin1,0),1))</f>
        <v/>
      </c>
      <c r="AJ812" s="49" t="str">
        <f t="shared" ca="1" si="26"/>
        <v/>
      </c>
      <c r="AK812" s="49" t="str">
        <f t="shared" ca="1" si="27"/>
        <v/>
      </c>
    </row>
    <row r="813" spans="29:37" x14ac:dyDescent="0.2">
      <c r="AC813" s="1">
        <f>IF(ISBLANK(education[[#This Row],[total_boys]]),SUM(education[[#This Row],[boys_0-5_reached]],education[[#This Row],[boys_6-12_reached]],education[[#This Row],[boys_13-18_reached]]),education[[#This Row],[total_boys]])</f>
        <v>0</v>
      </c>
      <c r="AD813" s="1">
        <f>IF(ISBLANK(education[[#This Row],[total_girls]]),SUM(education[[#This Row],[girls_0-5_reached]],education[[#This Row],[girls_6-12_reached]],education[[#This Row],[girls_13-18_reached]]),education[[#This Row],[total_girls]])</f>
        <v>0</v>
      </c>
      <c r="AE813" s="1">
        <f>IF(ISBLANK(education[[#This Row],[total_children]]),SUM(education[[#This Row],[calc_boys]],education[[#This Row],[calc_girls]]),education[[#This Row],[total_children]])</f>
        <v>0</v>
      </c>
      <c r="AF813" s="1">
        <f>IF(ISBLANK(education[[#This Row],[total_pwd]]),SUM(education[[#This Row],[total_pwd_men]],education[[#This Row],[total_pwd_women]]),education[[#This Row],[total_pwd]])</f>
        <v>0</v>
      </c>
      <c r="AG813" s="1">
        <f>IF(ISBLANK(education[[#This Row],[total_adults]]),SUM(education[[#This Row],[total_men]],education[[#This Row],[total_women]]),education[[#This Row],[total_adults]])</f>
        <v>0</v>
      </c>
      <c r="AH813" s="1">
        <f>IF(ISBLANK(education[[#This Row],[total_beneficiaries_reached]]),SUM(education[[#This Row],[calc_children]],education[[#This Row],[calc_adults]]),education[[#This Row],[total_beneficiaries_reached]])</f>
        <v>0</v>
      </c>
      <c r="AI813" s="49" t="str">
        <f ca="1">IF(B813="","",OFFSET(table_admin1[[#Headers],[ADM1_PT]],MATCH(B813,admin1,0),1))</f>
        <v/>
      </c>
      <c r="AJ813" s="49" t="str">
        <f t="shared" ca="1" si="26"/>
        <v/>
      </c>
      <c r="AK813" s="49" t="str">
        <f t="shared" ca="1" si="27"/>
        <v/>
      </c>
    </row>
    <row r="814" spans="29:37" x14ac:dyDescent="0.2">
      <c r="AC814" s="1">
        <f>IF(ISBLANK(education[[#This Row],[total_boys]]),SUM(education[[#This Row],[boys_0-5_reached]],education[[#This Row],[boys_6-12_reached]],education[[#This Row],[boys_13-18_reached]]),education[[#This Row],[total_boys]])</f>
        <v>0</v>
      </c>
      <c r="AD814" s="1">
        <f>IF(ISBLANK(education[[#This Row],[total_girls]]),SUM(education[[#This Row],[girls_0-5_reached]],education[[#This Row],[girls_6-12_reached]],education[[#This Row],[girls_13-18_reached]]),education[[#This Row],[total_girls]])</f>
        <v>0</v>
      </c>
      <c r="AE814" s="1">
        <f>IF(ISBLANK(education[[#This Row],[total_children]]),SUM(education[[#This Row],[calc_boys]],education[[#This Row],[calc_girls]]),education[[#This Row],[total_children]])</f>
        <v>0</v>
      </c>
      <c r="AF814" s="1">
        <f>IF(ISBLANK(education[[#This Row],[total_pwd]]),SUM(education[[#This Row],[total_pwd_men]],education[[#This Row],[total_pwd_women]]),education[[#This Row],[total_pwd]])</f>
        <v>0</v>
      </c>
      <c r="AG814" s="1">
        <f>IF(ISBLANK(education[[#This Row],[total_adults]]),SUM(education[[#This Row],[total_men]],education[[#This Row],[total_women]]),education[[#This Row],[total_adults]])</f>
        <v>0</v>
      </c>
      <c r="AH814" s="1">
        <f>IF(ISBLANK(education[[#This Row],[total_beneficiaries_reached]]),SUM(education[[#This Row],[calc_children]],education[[#This Row],[calc_adults]]),education[[#This Row],[total_beneficiaries_reached]])</f>
        <v>0</v>
      </c>
      <c r="AI814" s="49" t="str">
        <f ca="1">IF(B814="","",OFFSET(table_admin1[[#Headers],[ADM1_PT]],MATCH(B814,admin1,0),1))</f>
        <v/>
      </c>
      <c r="AJ814" s="49" t="str">
        <f t="shared" ca="1" si="26"/>
        <v/>
      </c>
      <c r="AK814" s="49" t="str">
        <f t="shared" ca="1" si="27"/>
        <v/>
      </c>
    </row>
    <row r="815" spans="29:37" x14ac:dyDescent="0.2">
      <c r="AC815" s="1">
        <f>IF(ISBLANK(education[[#This Row],[total_boys]]),SUM(education[[#This Row],[boys_0-5_reached]],education[[#This Row],[boys_6-12_reached]],education[[#This Row],[boys_13-18_reached]]),education[[#This Row],[total_boys]])</f>
        <v>0</v>
      </c>
      <c r="AD815" s="1">
        <f>IF(ISBLANK(education[[#This Row],[total_girls]]),SUM(education[[#This Row],[girls_0-5_reached]],education[[#This Row],[girls_6-12_reached]],education[[#This Row],[girls_13-18_reached]]),education[[#This Row],[total_girls]])</f>
        <v>0</v>
      </c>
      <c r="AE815" s="1">
        <f>IF(ISBLANK(education[[#This Row],[total_children]]),SUM(education[[#This Row],[calc_boys]],education[[#This Row],[calc_girls]]),education[[#This Row],[total_children]])</f>
        <v>0</v>
      </c>
      <c r="AF815" s="1">
        <f>IF(ISBLANK(education[[#This Row],[total_pwd]]),SUM(education[[#This Row],[total_pwd_men]],education[[#This Row],[total_pwd_women]]),education[[#This Row],[total_pwd]])</f>
        <v>0</v>
      </c>
      <c r="AG815" s="1">
        <f>IF(ISBLANK(education[[#This Row],[total_adults]]),SUM(education[[#This Row],[total_men]],education[[#This Row],[total_women]]),education[[#This Row],[total_adults]])</f>
        <v>0</v>
      </c>
      <c r="AH815" s="1">
        <f>IF(ISBLANK(education[[#This Row],[total_beneficiaries_reached]]),SUM(education[[#This Row],[calc_children]],education[[#This Row],[calc_adults]]),education[[#This Row],[total_beneficiaries_reached]])</f>
        <v>0</v>
      </c>
      <c r="AI815" s="49" t="str">
        <f ca="1">IF(B815="","",OFFSET(table_admin1[[#Headers],[ADM1_PT]],MATCH(B815,admin1,0),1))</f>
        <v/>
      </c>
      <c r="AJ815" s="49" t="str">
        <f t="shared" ca="1" si="26"/>
        <v/>
      </c>
      <c r="AK815" s="49" t="str">
        <f t="shared" ca="1" si="27"/>
        <v/>
      </c>
    </row>
    <row r="816" spans="29:37" x14ac:dyDescent="0.2">
      <c r="AC816" s="1">
        <f>IF(ISBLANK(education[[#This Row],[total_boys]]),SUM(education[[#This Row],[boys_0-5_reached]],education[[#This Row],[boys_6-12_reached]],education[[#This Row],[boys_13-18_reached]]),education[[#This Row],[total_boys]])</f>
        <v>0</v>
      </c>
      <c r="AD816" s="1">
        <f>IF(ISBLANK(education[[#This Row],[total_girls]]),SUM(education[[#This Row],[girls_0-5_reached]],education[[#This Row],[girls_6-12_reached]],education[[#This Row],[girls_13-18_reached]]),education[[#This Row],[total_girls]])</f>
        <v>0</v>
      </c>
      <c r="AE816" s="1">
        <f>IF(ISBLANK(education[[#This Row],[total_children]]),SUM(education[[#This Row],[calc_boys]],education[[#This Row],[calc_girls]]),education[[#This Row],[total_children]])</f>
        <v>0</v>
      </c>
      <c r="AF816" s="1">
        <f>IF(ISBLANK(education[[#This Row],[total_pwd]]),SUM(education[[#This Row],[total_pwd_men]],education[[#This Row],[total_pwd_women]]),education[[#This Row],[total_pwd]])</f>
        <v>0</v>
      </c>
      <c r="AG816" s="1">
        <f>IF(ISBLANK(education[[#This Row],[total_adults]]),SUM(education[[#This Row],[total_men]],education[[#This Row],[total_women]]),education[[#This Row],[total_adults]])</f>
        <v>0</v>
      </c>
      <c r="AH816" s="1">
        <f>IF(ISBLANK(education[[#This Row],[total_beneficiaries_reached]]),SUM(education[[#This Row],[calc_children]],education[[#This Row],[calc_adults]]),education[[#This Row],[total_beneficiaries_reached]])</f>
        <v>0</v>
      </c>
      <c r="AI816" s="49" t="str">
        <f ca="1">IF(B816="","",OFFSET(table_admin1[[#Headers],[ADM1_PT]],MATCH(B816,admin1,0),1))</f>
        <v/>
      </c>
      <c r="AJ816" s="49" t="str">
        <f t="shared" ca="1" si="26"/>
        <v/>
      </c>
      <c r="AK816" s="49" t="str">
        <f t="shared" ca="1" si="27"/>
        <v/>
      </c>
    </row>
    <row r="817" spans="29:37" x14ac:dyDescent="0.2">
      <c r="AC817" s="1">
        <f>IF(ISBLANK(education[[#This Row],[total_boys]]),SUM(education[[#This Row],[boys_0-5_reached]],education[[#This Row],[boys_6-12_reached]],education[[#This Row],[boys_13-18_reached]]),education[[#This Row],[total_boys]])</f>
        <v>0</v>
      </c>
      <c r="AD817" s="1">
        <f>IF(ISBLANK(education[[#This Row],[total_girls]]),SUM(education[[#This Row],[girls_0-5_reached]],education[[#This Row],[girls_6-12_reached]],education[[#This Row],[girls_13-18_reached]]),education[[#This Row],[total_girls]])</f>
        <v>0</v>
      </c>
      <c r="AE817" s="1">
        <f>IF(ISBLANK(education[[#This Row],[total_children]]),SUM(education[[#This Row],[calc_boys]],education[[#This Row],[calc_girls]]),education[[#This Row],[total_children]])</f>
        <v>0</v>
      </c>
      <c r="AF817" s="1">
        <f>IF(ISBLANK(education[[#This Row],[total_pwd]]),SUM(education[[#This Row],[total_pwd_men]],education[[#This Row],[total_pwd_women]]),education[[#This Row],[total_pwd]])</f>
        <v>0</v>
      </c>
      <c r="AG817" s="1">
        <f>IF(ISBLANK(education[[#This Row],[total_adults]]),SUM(education[[#This Row],[total_men]],education[[#This Row],[total_women]]),education[[#This Row],[total_adults]])</f>
        <v>0</v>
      </c>
      <c r="AH817" s="1">
        <f>IF(ISBLANK(education[[#This Row],[total_beneficiaries_reached]]),SUM(education[[#This Row],[calc_children]],education[[#This Row],[calc_adults]]),education[[#This Row],[total_beneficiaries_reached]])</f>
        <v>0</v>
      </c>
      <c r="AI817" s="49" t="str">
        <f ca="1">IF(B817="","",OFFSET(table_admin1[[#Headers],[ADM1_PT]],MATCH(B817,admin1,0),1))</f>
        <v/>
      </c>
      <c r="AJ817" s="49" t="str">
        <f t="shared" ca="1" si="26"/>
        <v/>
      </c>
      <c r="AK817" s="49" t="str">
        <f t="shared" ca="1" si="27"/>
        <v/>
      </c>
    </row>
    <row r="818" spans="29:37" x14ac:dyDescent="0.2">
      <c r="AC818" s="1">
        <f>IF(ISBLANK(education[[#This Row],[total_boys]]),SUM(education[[#This Row],[boys_0-5_reached]],education[[#This Row],[boys_6-12_reached]],education[[#This Row],[boys_13-18_reached]]),education[[#This Row],[total_boys]])</f>
        <v>0</v>
      </c>
      <c r="AD818" s="1">
        <f>IF(ISBLANK(education[[#This Row],[total_girls]]),SUM(education[[#This Row],[girls_0-5_reached]],education[[#This Row],[girls_6-12_reached]],education[[#This Row],[girls_13-18_reached]]),education[[#This Row],[total_girls]])</f>
        <v>0</v>
      </c>
      <c r="AE818" s="1">
        <f>IF(ISBLANK(education[[#This Row],[total_children]]),SUM(education[[#This Row],[calc_boys]],education[[#This Row],[calc_girls]]),education[[#This Row],[total_children]])</f>
        <v>0</v>
      </c>
      <c r="AF818" s="1">
        <f>IF(ISBLANK(education[[#This Row],[total_pwd]]),SUM(education[[#This Row],[total_pwd_men]],education[[#This Row],[total_pwd_women]]),education[[#This Row],[total_pwd]])</f>
        <v>0</v>
      </c>
      <c r="AG818" s="1">
        <f>IF(ISBLANK(education[[#This Row],[total_adults]]),SUM(education[[#This Row],[total_men]],education[[#This Row],[total_women]]),education[[#This Row],[total_adults]])</f>
        <v>0</v>
      </c>
      <c r="AH818" s="1">
        <f>IF(ISBLANK(education[[#This Row],[total_beneficiaries_reached]]),SUM(education[[#This Row],[calc_children]],education[[#This Row],[calc_adults]]),education[[#This Row],[total_beneficiaries_reached]])</f>
        <v>0</v>
      </c>
      <c r="AI818" s="49" t="str">
        <f ca="1">IF(B818="","",OFFSET(table_admin1[[#Headers],[ADM1_PT]],MATCH(B818,admin1,0),1))</f>
        <v/>
      </c>
      <c r="AJ818" s="49" t="str">
        <f t="shared" ca="1" si="26"/>
        <v/>
      </c>
      <c r="AK818" s="49" t="str">
        <f t="shared" ca="1" si="27"/>
        <v/>
      </c>
    </row>
    <row r="819" spans="29:37" x14ac:dyDescent="0.2">
      <c r="AC819" s="1">
        <f>IF(ISBLANK(education[[#This Row],[total_boys]]),SUM(education[[#This Row],[boys_0-5_reached]],education[[#This Row],[boys_6-12_reached]],education[[#This Row],[boys_13-18_reached]]),education[[#This Row],[total_boys]])</f>
        <v>0</v>
      </c>
      <c r="AD819" s="1">
        <f>IF(ISBLANK(education[[#This Row],[total_girls]]),SUM(education[[#This Row],[girls_0-5_reached]],education[[#This Row],[girls_6-12_reached]],education[[#This Row],[girls_13-18_reached]]),education[[#This Row],[total_girls]])</f>
        <v>0</v>
      </c>
      <c r="AE819" s="1">
        <f>IF(ISBLANK(education[[#This Row],[total_children]]),SUM(education[[#This Row],[calc_boys]],education[[#This Row],[calc_girls]]),education[[#This Row],[total_children]])</f>
        <v>0</v>
      </c>
      <c r="AF819" s="1">
        <f>IF(ISBLANK(education[[#This Row],[total_pwd]]),SUM(education[[#This Row],[total_pwd_men]],education[[#This Row],[total_pwd_women]]),education[[#This Row],[total_pwd]])</f>
        <v>0</v>
      </c>
      <c r="AG819" s="1">
        <f>IF(ISBLANK(education[[#This Row],[total_adults]]),SUM(education[[#This Row],[total_men]],education[[#This Row],[total_women]]),education[[#This Row],[total_adults]])</f>
        <v>0</v>
      </c>
      <c r="AH819" s="1">
        <f>IF(ISBLANK(education[[#This Row],[total_beneficiaries_reached]]),SUM(education[[#This Row],[calc_children]],education[[#This Row],[calc_adults]]),education[[#This Row],[total_beneficiaries_reached]])</f>
        <v>0</v>
      </c>
      <c r="AI819" s="49" t="str">
        <f ca="1">IF(B819="","",OFFSET(table_admin1[[#Headers],[ADM1_PT]],MATCH(B819,admin1,0),1))</f>
        <v/>
      </c>
      <c r="AJ819" s="49" t="str">
        <f t="shared" ca="1" si="26"/>
        <v/>
      </c>
      <c r="AK819" s="49" t="str">
        <f t="shared" ca="1" si="27"/>
        <v/>
      </c>
    </row>
    <row r="820" spans="29:37" x14ac:dyDescent="0.2">
      <c r="AC820" s="1">
        <f>IF(ISBLANK(education[[#This Row],[total_boys]]),SUM(education[[#This Row],[boys_0-5_reached]],education[[#This Row],[boys_6-12_reached]],education[[#This Row],[boys_13-18_reached]]),education[[#This Row],[total_boys]])</f>
        <v>0</v>
      </c>
      <c r="AD820" s="1">
        <f>IF(ISBLANK(education[[#This Row],[total_girls]]),SUM(education[[#This Row],[girls_0-5_reached]],education[[#This Row],[girls_6-12_reached]],education[[#This Row],[girls_13-18_reached]]),education[[#This Row],[total_girls]])</f>
        <v>0</v>
      </c>
      <c r="AE820" s="1">
        <f>IF(ISBLANK(education[[#This Row],[total_children]]),SUM(education[[#This Row],[calc_boys]],education[[#This Row],[calc_girls]]),education[[#This Row],[total_children]])</f>
        <v>0</v>
      </c>
      <c r="AF820" s="1">
        <f>IF(ISBLANK(education[[#This Row],[total_pwd]]),SUM(education[[#This Row],[total_pwd_men]],education[[#This Row],[total_pwd_women]]),education[[#This Row],[total_pwd]])</f>
        <v>0</v>
      </c>
      <c r="AG820" s="1">
        <f>IF(ISBLANK(education[[#This Row],[total_adults]]),SUM(education[[#This Row],[total_men]],education[[#This Row],[total_women]]),education[[#This Row],[total_adults]])</f>
        <v>0</v>
      </c>
      <c r="AH820" s="1">
        <f>IF(ISBLANK(education[[#This Row],[total_beneficiaries_reached]]),SUM(education[[#This Row],[calc_children]],education[[#This Row],[calc_adults]]),education[[#This Row],[total_beneficiaries_reached]])</f>
        <v>0</v>
      </c>
      <c r="AI820" s="49" t="str">
        <f ca="1">IF(B820="","",OFFSET(table_admin1[[#Headers],[ADM1_PT]],MATCH(B820,admin1,0),1))</f>
        <v/>
      </c>
      <c r="AJ820" s="49" t="str">
        <f t="shared" ca="1" si="26"/>
        <v/>
      </c>
      <c r="AK820" s="49" t="str">
        <f t="shared" ca="1" si="27"/>
        <v/>
      </c>
    </row>
    <row r="821" spans="29:37" x14ac:dyDescent="0.2">
      <c r="AC821" s="1">
        <f>IF(ISBLANK(education[[#This Row],[total_boys]]),SUM(education[[#This Row],[boys_0-5_reached]],education[[#This Row],[boys_6-12_reached]],education[[#This Row],[boys_13-18_reached]]),education[[#This Row],[total_boys]])</f>
        <v>0</v>
      </c>
      <c r="AD821" s="1">
        <f>IF(ISBLANK(education[[#This Row],[total_girls]]),SUM(education[[#This Row],[girls_0-5_reached]],education[[#This Row],[girls_6-12_reached]],education[[#This Row],[girls_13-18_reached]]),education[[#This Row],[total_girls]])</f>
        <v>0</v>
      </c>
      <c r="AE821" s="1">
        <f>IF(ISBLANK(education[[#This Row],[total_children]]),SUM(education[[#This Row],[calc_boys]],education[[#This Row],[calc_girls]]),education[[#This Row],[total_children]])</f>
        <v>0</v>
      </c>
      <c r="AF821" s="1">
        <f>IF(ISBLANK(education[[#This Row],[total_pwd]]),SUM(education[[#This Row],[total_pwd_men]],education[[#This Row],[total_pwd_women]]),education[[#This Row],[total_pwd]])</f>
        <v>0</v>
      </c>
      <c r="AG821" s="1">
        <f>IF(ISBLANK(education[[#This Row],[total_adults]]),SUM(education[[#This Row],[total_men]],education[[#This Row],[total_women]]),education[[#This Row],[total_adults]])</f>
        <v>0</v>
      </c>
      <c r="AH821" s="1">
        <f>IF(ISBLANK(education[[#This Row],[total_beneficiaries_reached]]),SUM(education[[#This Row],[calc_children]],education[[#This Row],[calc_adults]]),education[[#This Row],[total_beneficiaries_reached]])</f>
        <v>0</v>
      </c>
      <c r="AI821" s="49" t="str">
        <f ca="1">IF(B821="","",OFFSET(table_admin1[[#Headers],[ADM1_PT]],MATCH(B821,admin1,0),1))</f>
        <v/>
      </c>
      <c r="AJ821" s="49" t="str">
        <f t="shared" ca="1" si="26"/>
        <v/>
      </c>
      <c r="AK821" s="49" t="str">
        <f t="shared" ca="1" si="27"/>
        <v/>
      </c>
    </row>
    <row r="822" spans="29:37" x14ac:dyDescent="0.2">
      <c r="AC822" s="1">
        <f>IF(ISBLANK(education[[#This Row],[total_boys]]),SUM(education[[#This Row],[boys_0-5_reached]],education[[#This Row],[boys_6-12_reached]],education[[#This Row],[boys_13-18_reached]]),education[[#This Row],[total_boys]])</f>
        <v>0</v>
      </c>
      <c r="AD822" s="1">
        <f>IF(ISBLANK(education[[#This Row],[total_girls]]),SUM(education[[#This Row],[girls_0-5_reached]],education[[#This Row],[girls_6-12_reached]],education[[#This Row],[girls_13-18_reached]]),education[[#This Row],[total_girls]])</f>
        <v>0</v>
      </c>
      <c r="AE822" s="1">
        <f>IF(ISBLANK(education[[#This Row],[total_children]]),SUM(education[[#This Row],[calc_boys]],education[[#This Row],[calc_girls]]),education[[#This Row],[total_children]])</f>
        <v>0</v>
      </c>
      <c r="AF822" s="1">
        <f>IF(ISBLANK(education[[#This Row],[total_pwd]]),SUM(education[[#This Row],[total_pwd_men]],education[[#This Row],[total_pwd_women]]),education[[#This Row],[total_pwd]])</f>
        <v>0</v>
      </c>
      <c r="AG822" s="1">
        <f>IF(ISBLANK(education[[#This Row],[total_adults]]),SUM(education[[#This Row],[total_men]],education[[#This Row],[total_women]]),education[[#This Row],[total_adults]])</f>
        <v>0</v>
      </c>
      <c r="AH822" s="1">
        <f>IF(ISBLANK(education[[#This Row],[total_beneficiaries_reached]]),SUM(education[[#This Row],[calc_children]],education[[#This Row],[calc_adults]]),education[[#This Row],[total_beneficiaries_reached]])</f>
        <v>0</v>
      </c>
      <c r="AI822" s="49" t="str">
        <f ca="1">IF(B822="","",OFFSET(table_admin1[[#Headers],[ADM1_PT]],MATCH(B822,admin1,0),1))</f>
        <v/>
      </c>
      <c r="AJ822" s="49" t="str">
        <f t="shared" ca="1" si="26"/>
        <v/>
      </c>
      <c r="AK822" s="49" t="str">
        <f t="shared" ca="1" si="27"/>
        <v/>
      </c>
    </row>
    <row r="823" spans="29:37" x14ac:dyDescent="0.2">
      <c r="AC823" s="1">
        <f>IF(ISBLANK(education[[#This Row],[total_boys]]),SUM(education[[#This Row],[boys_0-5_reached]],education[[#This Row],[boys_6-12_reached]],education[[#This Row],[boys_13-18_reached]]),education[[#This Row],[total_boys]])</f>
        <v>0</v>
      </c>
      <c r="AD823" s="1">
        <f>IF(ISBLANK(education[[#This Row],[total_girls]]),SUM(education[[#This Row],[girls_0-5_reached]],education[[#This Row],[girls_6-12_reached]],education[[#This Row],[girls_13-18_reached]]),education[[#This Row],[total_girls]])</f>
        <v>0</v>
      </c>
      <c r="AE823" s="1">
        <f>IF(ISBLANK(education[[#This Row],[total_children]]),SUM(education[[#This Row],[calc_boys]],education[[#This Row],[calc_girls]]),education[[#This Row],[total_children]])</f>
        <v>0</v>
      </c>
      <c r="AF823" s="1">
        <f>IF(ISBLANK(education[[#This Row],[total_pwd]]),SUM(education[[#This Row],[total_pwd_men]],education[[#This Row],[total_pwd_women]]),education[[#This Row],[total_pwd]])</f>
        <v>0</v>
      </c>
      <c r="AG823" s="1">
        <f>IF(ISBLANK(education[[#This Row],[total_adults]]),SUM(education[[#This Row],[total_men]],education[[#This Row],[total_women]]),education[[#This Row],[total_adults]])</f>
        <v>0</v>
      </c>
      <c r="AH823" s="1">
        <f>IF(ISBLANK(education[[#This Row],[total_beneficiaries_reached]]),SUM(education[[#This Row],[calc_children]],education[[#This Row],[calc_adults]]),education[[#This Row],[total_beneficiaries_reached]])</f>
        <v>0</v>
      </c>
      <c r="AI823" s="49" t="str">
        <f ca="1">IF(B823="","",OFFSET(table_admin1[[#Headers],[ADM1_PT]],MATCH(B823,admin1,0),1))</f>
        <v/>
      </c>
      <c r="AJ823" s="49" t="str">
        <f t="shared" ca="1" si="26"/>
        <v/>
      </c>
      <c r="AK823" s="49" t="str">
        <f t="shared" ca="1" si="27"/>
        <v/>
      </c>
    </row>
    <row r="824" spans="29:37" x14ac:dyDescent="0.2">
      <c r="AC824" s="1">
        <f>IF(ISBLANK(education[[#This Row],[total_boys]]),SUM(education[[#This Row],[boys_0-5_reached]],education[[#This Row],[boys_6-12_reached]],education[[#This Row],[boys_13-18_reached]]),education[[#This Row],[total_boys]])</f>
        <v>0</v>
      </c>
      <c r="AD824" s="1">
        <f>IF(ISBLANK(education[[#This Row],[total_girls]]),SUM(education[[#This Row],[girls_0-5_reached]],education[[#This Row],[girls_6-12_reached]],education[[#This Row],[girls_13-18_reached]]),education[[#This Row],[total_girls]])</f>
        <v>0</v>
      </c>
      <c r="AE824" s="1">
        <f>IF(ISBLANK(education[[#This Row],[total_children]]),SUM(education[[#This Row],[calc_boys]],education[[#This Row],[calc_girls]]),education[[#This Row],[total_children]])</f>
        <v>0</v>
      </c>
      <c r="AF824" s="1">
        <f>IF(ISBLANK(education[[#This Row],[total_pwd]]),SUM(education[[#This Row],[total_pwd_men]],education[[#This Row],[total_pwd_women]]),education[[#This Row],[total_pwd]])</f>
        <v>0</v>
      </c>
      <c r="AG824" s="1">
        <f>IF(ISBLANK(education[[#This Row],[total_adults]]),SUM(education[[#This Row],[total_men]],education[[#This Row],[total_women]]),education[[#This Row],[total_adults]])</f>
        <v>0</v>
      </c>
      <c r="AH824" s="1">
        <f>IF(ISBLANK(education[[#This Row],[total_beneficiaries_reached]]),SUM(education[[#This Row],[calc_children]],education[[#This Row],[calc_adults]]),education[[#This Row],[total_beneficiaries_reached]])</f>
        <v>0</v>
      </c>
      <c r="AI824" s="49" t="str">
        <f ca="1">IF(B824="","",OFFSET(table_admin1[[#Headers],[ADM1_PT]],MATCH(B824,admin1,0),1))</f>
        <v/>
      </c>
      <c r="AJ824" s="49" t="str">
        <f t="shared" ca="1" si="26"/>
        <v/>
      </c>
      <c r="AK824" s="49" t="str">
        <f t="shared" ca="1" si="27"/>
        <v/>
      </c>
    </row>
    <row r="825" spans="29:37" x14ac:dyDescent="0.2">
      <c r="AC825" s="1">
        <f>IF(ISBLANK(education[[#This Row],[total_boys]]),SUM(education[[#This Row],[boys_0-5_reached]],education[[#This Row],[boys_6-12_reached]],education[[#This Row],[boys_13-18_reached]]),education[[#This Row],[total_boys]])</f>
        <v>0</v>
      </c>
      <c r="AD825" s="1">
        <f>IF(ISBLANK(education[[#This Row],[total_girls]]),SUM(education[[#This Row],[girls_0-5_reached]],education[[#This Row],[girls_6-12_reached]],education[[#This Row],[girls_13-18_reached]]),education[[#This Row],[total_girls]])</f>
        <v>0</v>
      </c>
      <c r="AE825" s="1">
        <f>IF(ISBLANK(education[[#This Row],[total_children]]),SUM(education[[#This Row],[calc_boys]],education[[#This Row],[calc_girls]]),education[[#This Row],[total_children]])</f>
        <v>0</v>
      </c>
      <c r="AF825" s="1">
        <f>IF(ISBLANK(education[[#This Row],[total_pwd]]),SUM(education[[#This Row],[total_pwd_men]],education[[#This Row],[total_pwd_women]]),education[[#This Row],[total_pwd]])</f>
        <v>0</v>
      </c>
      <c r="AG825" s="1">
        <f>IF(ISBLANK(education[[#This Row],[total_adults]]),SUM(education[[#This Row],[total_men]],education[[#This Row],[total_women]]),education[[#This Row],[total_adults]])</f>
        <v>0</v>
      </c>
      <c r="AH825" s="1">
        <f>IF(ISBLANK(education[[#This Row],[total_beneficiaries_reached]]),SUM(education[[#This Row],[calc_children]],education[[#This Row],[calc_adults]]),education[[#This Row],[total_beneficiaries_reached]])</f>
        <v>0</v>
      </c>
      <c r="AI825" s="49" t="str">
        <f ca="1">IF(B825="","",OFFSET(table_admin1[[#Headers],[ADM1_PT]],MATCH(B825,admin1,0),1))</f>
        <v/>
      </c>
      <c r="AJ825" s="49" t="str">
        <f t="shared" ca="1" si="26"/>
        <v/>
      </c>
      <c r="AK825" s="49" t="str">
        <f t="shared" ca="1" si="27"/>
        <v/>
      </c>
    </row>
    <row r="826" spans="29:37" x14ac:dyDescent="0.2">
      <c r="AC826" s="1">
        <f>IF(ISBLANK(education[[#This Row],[total_boys]]),SUM(education[[#This Row],[boys_0-5_reached]],education[[#This Row],[boys_6-12_reached]],education[[#This Row],[boys_13-18_reached]]),education[[#This Row],[total_boys]])</f>
        <v>0</v>
      </c>
      <c r="AD826" s="1">
        <f>IF(ISBLANK(education[[#This Row],[total_girls]]),SUM(education[[#This Row],[girls_0-5_reached]],education[[#This Row],[girls_6-12_reached]],education[[#This Row],[girls_13-18_reached]]),education[[#This Row],[total_girls]])</f>
        <v>0</v>
      </c>
      <c r="AE826" s="1">
        <f>IF(ISBLANK(education[[#This Row],[total_children]]),SUM(education[[#This Row],[calc_boys]],education[[#This Row],[calc_girls]]),education[[#This Row],[total_children]])</f>
        <v>0</v>
      </c>
      <c r="AF826" s="1">
        <f>IF(ISBLANK(education[[#This Row],[total_pwd]]),SUM(education[[#This Row],[total_pwd_men]],education[[#This Row],[total_pwd_women]]),education[[#This Row],[total_pwd]])</f>
        <v>0</v>
      </c>
      <c r="AG826" s="1">
        <f>IF(ISBLANK(education[[#This Row],[total_adults]]),SUM(education[[#This Row],[total_men]],education[[#This Row],[total_women]]),education[[#This Row],[total_adults]])</f>
        <v>0</v>
      </c>
      <c r="AH826" s="1">
        <f>IF(ISBLANK(education[[#This Row],[total_beneficiaries_reached]]),SUM(education[[#This Row],[calc_children]],education[[#This Row],[calc_adults]]),education[[#This Row],[total_beneficiaries_reached]])</f>
        <v>0</v>
      </c>
      <c r="AI826" s="49" t="str">
        <f ca="1">IF(B826="","",OFFSET(table_admin1[[#Headers],[ADM1_PT]],MATCH(B826,admin1,0),1))</f>
        <v/>
      </c>
      <c r="AJ826" s="49" t="str">
        <f t="shared" ca="1" si="26"/>
        <v/>
      </c>
      <c r="AK826" s="49" t="str">
        <f t="shared" ca="1" si="27"/>
        <v/>
      </c>
    </row>
    <row r="827" spans="29:37" x14ac:dyDescent="0.2">
      <c r="AC827" s="1">
        <f>IF(ISBLANK(education[[#This Row],[total_boys]]),SUM(education[[#This Row],[boys_0-5_reached]],education[[#This Row],[boys_6-12_reached]],education[[#This Row],[boys_13-18_reached]]),education[[#This Row],[total_boys]])</f>
        <v>0</v>
      </c>
      <c r="AD827" s="1">
        <f>IF(ISBLANK(education[[#This Row],[total_girls]]),SUM(education[[#This Row],[girls_0-5_reached]],education[[#This Row],[girls_6-12_reached]],education[[#This Row],[girls_13-18_reached]]),education[[#This Row],[total_girls]])</f>
        <v>0</v>
      </c>
      <c r="AE827" s="1">
        <f>IF(ISBLANK(education[[#This Row],[total_children]]),SUM(education[[#This Row],[calc_boys]],education[[#This Row],[calc_girls]]),education[[#This Row],[total_children]])</f>
        <v>0</v>
      </c>
      <c r="AF827" s="1">
        <f>IF(ISBLANK(education[[#This Row],[total_pwd]]),SUM(education[[#This Row],[total_pwd_men]],education[[#This Row],[total_pwd_women]]),education[[#This Row],[total_pwd]])</f>
        <v>0</v>
      </c>
      <c r="AG827" s="1">
        <f>IF(ISBLANK(education[[#This Row],[total_adults]]),SUM(education[[#This Row],[total_men]],education[[#This Row],[total_women]]),education[[#This Row],[total_adults]])</f>
        <v>0</v>
      </c>
      <c r="AH827" s="1">
        <f>IF(ISBLANK(education[[#This Row],[total_beneficiaries_reached]]),SUM(education[[#This Row],[calc_children]],education[[#This Row],[calc_adults]]),education[[#This Row],[total_beneficiaries_reached]])</f>
        <v>0</v>
      </c>
      <c r="AI827" s="49" t="str">
        <f ca="1">IF(B827="","",OFFSET(table_admin1[[#Headers],[ADM1_PT]],MATCH(B827,admin1,0),1))</f>
        <v/>
      </c>
      <c r="AJ827" s="49" t="str">
        <f t="shared" ca="1" si="26"/>
        <v/>
      </c>
      <c r="AK827" s="49" t="str">
        <f t="shared" ca="1" si="27"/>
        <v/>
      </c>
    </row>
    <row r="828" spans="29:37" x14ac:dyDescent="0.2">
      <c r="AC828" s="1">
        <f>IF(ISBLANK(education[[#This Row],[total_boys]]),SUM(education[[#This Row],[boys_0-5_reached]],education[[#This Row],[boys_6-12_reached]],education[[#This Row],[boys_13-18_reached]]),education[[#This Row],[total_boys]])</f>
        <v>0</v>
      </c>
      <c r="AD828" s="1">
        <f>IF(ISBLANK(education[[#This Row],[total_girls]]),SUM(education[[#This Row],[girls_0-5_reached]],education[[#This Row],[girls_6-12_reached]],education[[#This Row],[girls_13-18_reached]]),education[[#This Row],[total_girls]])</f>
        <v>0</v>
      </c>
      <c r="AE828" s="1">
        <f>IF(ISBLANK(education[[#This Row],[total_children]]),SUM(education[[#This Row],[calc_boys]],education[[#This Row],[calc_girls]]),education[[#This Row],[total_children]])</f>
        <v>0</v>
      </c>
      <c r="AF828" s="1">
        <f>IF(ISBLANK(education[[#This Row],[total_pwd]]),SUM(education[[#This Row],[total_pwd_men]],education[[#This Row],[total_pwd_women]]),education[[#This Row],[total_pwd]])</f>
        <v>0</v>
      </c>
      <c r="AG828" s="1">
        <f>IF(ISBLANK(education[[#This Row],[total_adults]]),SUM(education[[#This Row],[total_men]],education[[#This Row],[total_women]]),education[[#This Row],[total_adults]])</f>
        <v>0</v>
      </c>
      <c r="AH828" s="1">
        <f>IF(ISBLANK(education[[#This Row],[total_beneficiaries_reached]]),SUM(education[[#This Row],[calc_children]],education[[#This Row],[calc_adults]]),education[[#This Row],[total_beneficiaries_reached]])</f>
        <v>0</v>
      </c>
      <c r="AI828" s="49" t="str">
        <f ca="1">IF(B828="","",OFFSET(table_admin1[[#Headers],[ADM1_PT]],MATCH(B828,admin1,0),1))</f>
        <v/>
      </c>
      <c r="AJ828" s="49" t="str">
        <f t="shared" ca="1" si="26"/>
        <v/>
      </c>
      <c r="AK828" s="49" t="str">
        <f t="shared" ca="1" si="27"/>
        <v/>
      </c>
    </row>
    <row r="829" spans="29:37" x14ac:dyDescent="0.2">
      <c r="AC829" s="1">
        <f>IF(ISBLANK(education[[#This Row],[total_boys]]),SUM(education[[#This Row],[boys_0-5_reached]],education[[#This Row],[boys_6-12_reached]],education[[#This Row],[boys_13-18_reached]]),education[[#This Row],[total_boys]])</f>
        <v>0</v>
      </c>
      <c r="AD829" s="1">
        <f>IF(ISBLANK(education[[#This Row],[total_girls]]),SUM(education[[#This Row],[girls_0-5_reached]],education[[#This Row],[girls_6-12_reached]],education[[#This Row],[girls_13-18_reached]]),education[[#This Row],[total_girls]])</f>
        <v>0</v>
      </c>
      <c r="AE829" s="1">
        <f>IF(ISBLANK(education[[#This Row],[total_children]]),SUM(education[[#This Row],[calc_boys]],education[[#This Row],[calc_girls]]),education[[#This Row],[total_children]])</f>
        <v>0</v>
      </c>
      <c r="AF829" s="1">
        <f>IF(ISBLANK(education[[#This Row],[total_pwd]]),SUM(education[[#This Row],[total_pwd_men]],education[[#This Row],[total_pwd_women]]),education[[#This Row],[total_pwd]])</f>
        <v>0</v>
      </c>
      <c r="AG829" s="1">
        <f>IF(ISBLANK(education[[#This Row],[total_adults]]),SUM(education[[#This Row],[total_men]],education[[#This Row],[total_women]]),education[[#This Row],[total_adults]])</f>
        <v>0</v>
      </c>
      <c r="AH829" s="1">
        <f>IF(ISBLANK(education[[#This Row],[total_beneficiaries_reached]]),SUM(education[[#This Row],[calc_children]],education[[#This Row],[calc_adults]]),education[[#This Row],[total_beneficiaries_reached]])</f>
        <v>0</v>
      </c>
      <c r="AI829" s="49" t="str">
        <f ca="1">IF(B829="","",OFFSET(table_admin1[[#Headers],[ADM1_PT]],MATCH(B829,admin1,0),1))</f>
        <v/>
      </c>
      <c r="AJ829" s="49" t="str">
        <f t="shared" ca="1" si="26"/>
        <v/>
      </c>
      <c r="AK829" s="49" t="str">
        <f t="shared" ca="1" si="27"/>
        <v/>
      </c>
    </row>
    <row r="830" spans="29:37" x14ac:dyDescent="0.2">
      <c r="AC830" s="1">
        <f>IF(ISBLANK(education[[#This Row],[total_boys]]),SUM(education[[#This Row],[boys_0-5_reached]],education[[#This Row],[boys_6-12_reached]],education[[#This Row],[boys_13-18_reached]]),education[[#This Row],[total_boys]])</f>
        <v>0</v>
      </c>
      <c r="AD830" s="1">
        <f>IF(ISBLANK(education[[#This Row],[total_girls]]),SUM(education[[#This Row],[girls_0-5_reached]],education[[#This Row],[girls_6-12_reached]],education[[#This Row],[girls_13-18_reached]]),education[[#This Row],[total_girls]])</f>
        <v>0</v>
      </c>
      <c r="AE830" s="1">
        <f>IF(ISBLANK(education[[#This Row],[total_children]]),SUM(education[[#This Row],[calc_boys]],education[[#This Row],[calc_girls]]),education[[#This Row],[total_children]])</f>
        <v>0</v>
      </c>
      <c r="AF830" s="1">
        <f>IF(ISBLANK(education[[#This Row],[total_pwd]]),SUM(education[[#This Row],[total_pwd_men]],education[[#This Row],[total_pwd_women]]),education[[#This Row],[total_pwd]])</f>
        <v>0</v>
      </c>
      <c r="AG830" s="1">
        <f>IF(ISBLANK(education[[#This Row],[total_adults]]),SUM(education[[#This Row],[total_men]],education[[#This Row],[total_women]]),education[[#This Row],[total_adults]])</f>
        <v>0</v>
      </c>
      <c r="AH830" s="1">
        <f>IF(ISBLANK(education[[#This Row],[total_beneficiaries_reached]]),SUM(education[[#This Row],[calc_children]],education[[#This Row],[calc_adults]]),education[[#This Row],[total_beneficiaries_reached]])</f>
        <v>0</v>
      </c>
      <c r="AI830" s="49" t="str">
        <f ca="1">IF(B830="","",OFFSET(table_admin1[[#Headers],[ADM1_PT]],MATCH(B830,admin1,0),1))</f>
        <v/>
      </c>
      <c r="AJ830" s="49" t="str">
        <f t="shared" ca="1" si="26"/>
        <v/>
      </c>
      <c r="AK830" s="49" t="str">
        <f t="shared" ca="1" si="27"/>
        <v/>
      </c>
    </row>
    <row r="831" spans="29:37" x14ac:dyDescent="0.2">
      <c r="AC831" s="1">
        <f>IF(ISBLANK(education[[#This Row],[total_boys]]),SUM(education[[#This Row],[boys_0-5_reached]],education[[#This Row],[boys_6-12_reached]],education[[#This Row],[boys_13-18_reached]]),education[[#This Row],[total_boys]])</f>
        <v>0</v>
      </c>
      <c r="AD831" s="1">
        <f>IF(ISBLANK(education[[#This Row],[total_girls]]),SUM(education[[#This Row],[girls_0-5_reached]],education[[#This Row],[girls_6-12_reached]],education[[#This Row],[girls_13-18_reached]]),education[[#This Row],[total_girls]])</f>
        <v>0</v>
      </c>
      <c r="AE831" s="1">
        <f>IF(ISBLANK(education[[#This Row],[total_children]]),SUM(education[[#This Row],[calc_boys]],education[[#This Row],[calc_girls]]),education[[#This Row],[total_children]])</f>
        <v>0</v>
      </c>
      <c r="AF831" s="1">
        <f>IF(ISBLANK(education[[#This Row],[total_pwd]]),SUM(education[[#This Row],[total_pwd_men]],education[[#This Row],[total_pwd_women]]),education[[#This Row],[total_pwd]])</f>
        <v>0</v>
      </c>
      <c r="AG831" s="1">
        <f>IF(ISBLANK(education[[#This Row],[total_adults]]),SUM(education[[#This Row],[total_men]],education[[#This Row],[total_women]]),education[[#This Row],[total_adults]])</f>
        <v>0</v>
      </c>
      <c r="AH831" s="1">
        <f>IF(ISBLANK(education[[#This Row],[total_beneficiaries_reached]]),SUM(education[[#This Row],[calc_children]],education[[#This Row],[calc_adults]]),education[[#This Row],[total_beneficiaries_reached]])</f>
        <v>0</v>
      </c>
      <c r="AI831" s="49" t="str">
        <f ca="1">IF(B831="","",OFFSET(table_admin1[[#Headers],[ADM1_PT]],MATCH(B831,admin1,0),1))</f>
        <v/>
      </c>
      <c r="AJ831" s="49" t="str">
        <f t="shared" ca="1" si="26"/>
        <v/>
      </c>
      <c r="AK831" s="49" t="str">
        <f t="shared" ca="1" si="27"/>
        <v/>
      </c>
    </row>
    <row r="832" spans="29:37" x14ac:dyDescent="0.2">
      <c r="AC832" s="1">
        <f>IF(ISBLANK(education[[#This Row],[total_boys]]),SUM(education[[#This Row],[boys_0-5_reached]],education[[#This Row],[boys_6-12_reached]],education[[#This Row],[boys_13-18_reached]]),education[[#This Row],[total_boys]])</f>
        <v>0</v>
      </c>
      <c r="AD832" s="1">
        <f>IF(ISBLANK(education[[#This Row],[total_girls]]),SUM(education[[#This Row],[girls_0-5_reached]],education[[#This Row],[girls_6-12_reached]],education[[#This Row],[girls_13-18_reached]]),education[[#This Row],[total_girls]])</f>
        <v>0</v>
      </c>
      <c r="AE832" s="1">
        <f>IF(ISBLANK(education[[#This Row],[total_children]]),SUM(education[[#This Row],[calc_boys]],education[[#This Row],[calc_girls]]),education[[#This Row],[total_children]])</f>
        <v>0</v>
      </c>
      <c r="AF832" s="1">
        <f>IF(ISBLANK(education[[#This Row],[total_pwd]]),SUM(education[[#This Row],[total_pwd_men]],education[[#This Row],[total_pwd_women]]),education[[#This Row],[total_pwd]])</f>
        <v>0</v>
      </c>
      <c r="AG832" s="1">
        <f>IF(ISBLANK(education[[#This Row],[total_adults]]),SUM(education[[#This Row],[total_men]],education[[#This Row],[total_women]]),education[[#This Row],[total_adults]])</f>
        <v>0</v>
      </c>
      <c r="AH832" s="1">
        <f>IF(ISBLANK(education[[#This Row],[total_beneficiaries_reached]]),SUM(education[[#This Row],[calc_children]],education[[#This Row],[calc_adults]]),education[[#This Row],[total_beneficiaries_reached]])</f>
        <v>0</v>
      </c>
      <c r="AI832" s="49" t="str">
        <f ca="1">IF(B832="","",OFFSET(table_admin1[[#Headers],[ADM1_PT]],MATCH(B832,admin1,0),1))</f>
        <v/>
      </c>
      <c r="AJ832" s="49" t="str">
        <f t="shared" ca="1" si="26"/>
        <v/>
      </c>
      <c r="AK832" s="49" t="str">
        <f t="shared" ca="1" si="27"/>
        <v/>
      </c>
    </row>
    <row r="833" spans="29:37" x14ac:dyDescent="0.2">
      <c r="AC833" s="1">
        <f>IF(ISBLANK(education[[#This Row],[total_boys]]),SUM(education[[#This Row],[boys_0-5_reached]],education[[#This Row],[boys_6-12_reached]],education[[#This Row],[boys_13-18_reached]]),education[[#This Row],[total_boys]])</f>
        <v>0</v>
      </c>
      <c r="AD833" s="1">
        <f>IF(ISBLANK(education[[#This Row],[total_girls]]),SUM(education[[#This Row],[girls_0-5_reached]],education[[#This Row],[girls_6-12_reached]],education[[#This Row],[girls_13-18_reached]]),education[[#This Row],[total_girls]])</f>
        <v>0</v>
      </c>
      <c r="AE833" s="1">
        <f>IF(ISBLANK(education[[#This Row],[total_children]]),SUM(education[[#This Row],[calc_boys]],education[[#This Row],[calc_girls]]),education[[#This Row],[total_children]])</f>
        <v>0</v>
      </c>
      <c r="AF833" s="1">
        <f>IF(ISBLANK(education[[#This Row],[total_pwd]]),SUM(education[[#This Row],[total_pwd_men]],education[[#This Row],[total_pwd_women]]),education[[#This Row],[total_pwd]])</f>
        <v>0</v>
      </c>
      <c r="AG833" s="1">
        <f>IF(ISBLANK(education[[#This Row],[total_adults]]),SUM(education[[#This Row],[total_men]],education[[#This Row],[total_women]]),education[[#This Row],[total_adults]])</f>
        <v>0</v>
      </c>
      <c r="AH833" s="1">
        <f>IF(ISBLANK(education[[#This Row],[total_beneficiaries_reached]]),SUM(education[[#This Row],[calc_children]],education[[#This Row],[calc_adults]]),education[[#This Row],[total_beneficiaries_reached]])</f>
        <v>0</v>
      </c>
      <c r="AI833" s="49" t="str">
        <f ca="1">IF(B833="","",OFFSET(table_admin1[[#Headers],[ADM1_PT]],MATCH(B833,admin1,0),1))</f>
        <v/>
      </c>
      <c r="AJ833" s="49" t="str">
        <f t="shared" ca="1" si="26"/>
        <v/>
      </c>
      <c r="AK833" s="49" t="str">
        <f t="shared" ca="1" si="27"/>
        <v/>
      </c>
    </row>
    <row r="834" spans="29:37" x14ac:dyDescent="0.2">
      <c r="AC834" s="1">
        <f>IF(ISBLANK(education[[#This Row],[total_boys]]),SUM(education[[#This Row],[boys_0-5_reached]],education[[#This Row],[boys_6-12_reached]],education[[#This Row],[boys_13-18_reached]]),education[[#This Row],[total_boys]])</f>
        <v>0</v>
      </c>
      <c r="AD834" s="1">
        <f>IF(ISBLANK(education[[#This Row],[total_girls]]),SUM(education[[#This Row],[girls_0-5_reached]],education[[#This Row],[girls_6-12_reached]],education[[#This Row],[girls_13-18_reached]]),education[[#This Row],[total_girls]])</f>
        <v>0</v>
      </c>
      <c r="AE834" s="1">
        <f>IF(ISBLANK(education[[#This Row],[total_children]]),SUM(education[[#This Row],[calc_boys]],education[[#This Row],[calc_girls]]),education[[#This Row],[total_children]])</f>
        <v>0</v>
      </c>
      <c r="AF834" s="1">
        <f>IF(ISBLANK(education[[#This Row],[total_pwd]]),SUM(education[[#This Row],[total_pwd_men]],education[[#This Row],[total_pwd_women]]),education[[#This Row],[total_pwd]])</f>
        <v>0</v>
      </c>
      <c r="AG834" s="1">
        <f>IF(ISBLANK(education[[#This Row],[total_adults]]),SUM(education[[#This Row],[total_men]],education[[#This Row],[total_women]]),education[[#This Row],[total_adults]])</f>
        <v>0</v>
      </c>
      <c r="AH834" s="1">
        <f>IF(ISBLANK(education[[#This Row],[total_beneficiaries_reached]]),SUM(education[[#This Row],[calc_children]],education[[#This Row],[calc_adults]]),education[[#This Row],[total_beneficiaries_reached]])</f>
        <v>0</v>
      </c>
      <c r="AI834" s="49" t="str">
        <f ca="1">IF(B834="","",OFFSET(table_admin1[[#Headers],[ADM1_PT]],MATCH(B834,admin1,0),1))</f>
        <v/>
      </c>
      <c r="AJ834" s="49" t="str">
        <f t="shared" ca="1" si="26"/>
        <v/>
      </c>
      <c r="AK834" s="49" t="str">
        <f t="shared" ca="1" si="27"/>
        <v/>
      </c>
    </row>
    <row r="835" spans="29:37" x14ac:dyDescent="0.2">
      <c r="AC835" s="1">
        <f>IF(ISBLANK(education[[#This Row],[total_boys]]),SUM(education[[#This Row],[boys_0-5_reached]],education[[#This Row],[boys_6-12_reached]],education[[#This Row],[boys_13-18_reached]]),education[[#This Row],[total_boys]])</f>
        <v>0</v>
      </c>
      <c r="AD835" s="1">
        <f>IF(ISBLANK(education[[#This Row],[total_girls]]),SUM(education[[#This Row],[girls_0-5_reached]],education[[#This Row],[girls_6-12_reached]],education[[#This Row],[girls_13-18_reached]]),education[[#This Row],[total_girls]])</f>
        <v>0</v>
      </c>
      <c r="AE835" s="1">
        <f>IF(ISBLANK(education[[#This Row],[total_children]]),SUM(education[[#This Row],[calc_boys]],education[[#This Row],[calc_girls]]),education[[#This Row],[total_children]])</f>
        <v>0</v>
      </c>
      <c r="AF835" s="1">
        <f>IF(ISBLANK(education[[#This Row],[total_pwd]]),SUM(education[[#This Row],[total_pwd_men]],education[[#This Row],[total_pwd_women]]),education[[#This Row],[total_pwd]])</f>
        <v>0</v>
      </c>
      <c r="AG835" s="1">
        <f>IF(ISBLANK(education[[#This Row],[total_adults]]),SUM(education[[#This Row],[total_men]],education[[#This Row],[total_women]]),education[[#This Row],[total_adults]])</f>
        <v>0</v>
      </c>
      <c r="AH835" s="1">
        <f>IF(ISBLANK(education[[#This Row],[total_beneficiaries_reached]]),SUM(education[[#This Row],[calc_children]],education[[#This Row],[calc_adults]]),education[[#This Row],[total_beneficiaries_reached]])</f>
        <v>0</v>
      </c>
      <c r="AI835" s="49" t="str">
        <f ca="1">IF(B835="","",OFFSET(table_admin1[[#Headers],[ADM1_PT]],MATCH(B835,admin1,0),1))</f>
        <v/>
      </c>
      <c r="AJ835" s="49" t="str">
        <f t="shared" ca="1" si="26"/>
        <v/>
      </c>
      <c r="AK835" s="49" t="str">
        <f t="shared" ca="1" si="27"/>
        <v/>
      </c>
    </row>
    <row r="836" spans="29:37" x14ac:dyDescent="0.2">
      <c r="AC836" s="1">
        <f>IF(ISBLANK(education[[#This Row],[total_boys]]),SUM(education[[#This Row],[boys_0-5_reached]],education[[#This Row],[boys_6-12_reached]],education[[#This Row],[boys_13-18_reached]]),education[[#This Row],[total_boys]])</f>
        <v>0</v>
      </c>
      <c r="AD836" s="1">
        <f>IF(ISBLANK(education[[#This Row],[total_girls]]),SUM(education[[#This Row],[girls_0-5_reached]],education[[#This Row],[girls_6-12_reached]],education[[#This Row],[girls_13-18_reached]]),education[[#This Row],[total_girls]])</f>
        <v>0</v>
      </c>
      <c r="AE836" s="1">
        <f>IF(ISBLANK(education[[#This Row],[total_children]]),SUM(education[[#This Row],[calc_boys]],education[[#This Row],[calc_girls]]),education[[#This Row],[total_children]])</f>
        <v>0</v>
      </c>
      <c r="AF836" s="1">
        <f>IF(ISBLANK(education[[#This Row],[total_pwd]]),SUM(education[[#This Row],[total_pwd_men]],education[[#This Row],[total_pwd_women]]),education[[#This Row],[total_pwd]])</f>
        <v>0</v>
      </c>
      <c r="AG836" s="1">
        <f>IF(ISBLANK(education[[#This Row],[total_adults]]),SUM(education[[#This Row],[total_men]],education[[#This Row],[total_women]]),education[[#This Row],[total_adults]])</f>
        <v>0</v>
      </c>
      <c r="AH836" s="1">
        <f>IF(ISBLANK(education[[#This Row],[total_beneficiaries_reached]]),SUM(education[[#This Row],[calc_children]],education[[#This Row],[calc_adults]]),education[[#This Row],[total_beneficiaries_reached]])</f>
        <v>0</v>
      </c>
      <c r="AI836" s="49" t="str">
        <f ca="1">IF(B836="","",OFFSET(table_admin1[[#Headers],[ADM1_PT]],MATCH(B836,admin1,0),1))</f>
        <v/>
      </c>
      <c r="AJ836" s="49" t="str">
        <f t="shared" ca="1" si="26"/>
        <v/>
      </c>
      <c r="AK836" s="49" t="str">
        <f t="shared" ca="1" si="27"/>
        <v/>
      </c>
    </row>
    <row r="837" spans="29:37" x14ac:dyDescent="0.2">
      <c r="AC837" s="1">
        <f>IF(ISBLANK(education[[#This Row],[total_boys]]),SUM(education[[#This Row],[boys_0-5_reached]],education[[#This Row],[boys_6-12_reached]],education[[#This Row],[boys_13-18_reached]]),education[[#This Row],[total_boys]])</f>
        <v>0</v>
      </c>
      <c r="AD837" s="1">
        <f>IF(ISBLANK(education[[#This Row],[total_girls]]),SUM(education[[#This Row],[girls_0-5_reached]],education[[#This Row],[girls_6-12_reached]],education[[#This Row],[girls_13-18_reached]]),education[[#This Row],[total_girls]])</f>
        <v>0</v>
      </c>
      <c r="AE837" s="1">
        <f>IF(ISBLANK(education[[#This Row],[total_children]]),SUM(education[[#This Row],[calc_boys]],education[[#This Row],[calc_girls]]),education[[#This Row],[total_children]])</f>
        <v>0</v>
      </c>
      <c r="AF837" s="1">
        <f>IF(ISBLANK(education[[#This Row],[total_pwd]]),SUM(education[[#This Row],[total_pwd_men]],education[[#This Row],[total_pwd_women]]),education[[#This Row],[total_pwd]])</f>
        <v>0</v>
      </c>
      <c r="AG837" s="1">
        <f>IF(ISBLANK(education[[#This Row],[total_adults]]),SUM(education[[#This Row],[total_men]],education[[#This Row],[total_women]]),education[[#This Row],[total_adults]])</f>
        <v>0</v>
      </c>
      <c r="AH837" s="1">
        <f>IF(ISBLANK(education[[#This Row],[total_beneficiaries_reached]]),SUM(education[[#This Row],[calc_children]],education[[#This Row],[calc_adults]]),education[[#This Row],[total_beneficiaries_reached]])</f>
        <v>0</v>
      </c>
      <c r="AI837" s="49" t="str">
        <f ca="1">IF(B837="","",OFFSET(table_admin1[[#Headers],[ADM1_PT]],MATCH(B837,admin1,0),1))</f>
        <v/>
      </c>
      <c r="AJ837" s="49" t="str">
        <f t="shared" ca="1" si="26"/>
        <v/>
      </c>
      <c r="AK837" s="49" t="str">
        <f t="shared" ca="1" si="27"/>
        <v/>
      </c>
    </row>
    <row r="838" spans="29:37" x14ac:dyDescent="0.2">
      <c r="AC838" s="1">
        <f>IF(ISBLANK(education[[#This Row],[total_boys]]),SUM(education[[#This Row],[boys_0-5_reached]],education[[#This Row],[boys_6-12_reached]],education[[#This Row],[boys_13-18_reached]]),education[[#This Row],[total_boys]])</f>
        <v>0</v>
      </c>
      <c r="AD838" s="1">
        <f>IF(ISBLANK(education[[#This Row],[total_girls]]),SUM(education[[#This Row],[girls_0-5_reached]],education[[#This Row],[girls_6-12_reached]],education[[#This Row],[girls_13-18_reached]]),education[[#This Row],[total_girls]])</f>
        <v>0</v>
      </c>
      <c r="AE838" s="1">
        <f>IF(ISBLANK(education[[#This Row],[total_children]]),SUM(education[[#This Row],[calc_boys]],education[[#This Row],[calc_girls]]),education[[#This Row],[total_children]])</f>
        <v>0</v>
      </c>
      <c r="AF838" s="1">
        <f>IF(ISBLANK(education[[#This Row],[total_pwd]]),SUM(education[[#This Row],[total_pwd_men]],education[[#This Row],[total_pwd_women]]),education[[#This Row],[total_pwd]])</f>
        <v>0</v>
      </c>
      <c r="AG838" s="1">
        <f>IF(ISBLANK(education[[#This Row],[total_adults]]),SUM(education[[#This Row],[total_men]],education[[#This Row],[total_women]]),education[[#This Row],[total_adults]])</f>
        <v>0</v>
      </c>
      <c r="AH838" s="1">
        <f>IF(ISBLANK(education[[#This Row],[total_beneficiaries_reached]]),SUM(education[[#This Row],[calc_children]],education[[#This Row],[calc_adults]]),education[[#This Row],[total_beneficiaries_reached]])</f>
        <v>0</v>
      </c>
      <c r="AI838" s="49" t="str">
        <f ca="1">IF(B838="","",OFFSET(table_admin1[[#Headers],[ADM1_PT]],MATCH(B838,admin1,0),1))</f>
        <v/>
      </c>
      <c r="AJ838" s="49" t="str">
        <f t="shared" ca="1" si="26"/>
        <v/>
      </c>
      <c r="AK838" s="49" t="str">
        <f t="shared" ca="1" si="27"/>
        <v/>
      </c>
    </row>
    <row r="839" spans="29:37" x14ac:dyDescent="0.2">
      <c r="AC839" s="1">
        <f>IF(ISBLANK(education[[#This Row],[total_boys]]),SUM(education[[#This Row],[boys_0-5_reached]],education[[#This Row],[boys_6-12_reached]],education[[#This Row],[boys_13-18_reached]]),education[[#This Row],[total_boys]])</f>
        <v>0</v>
      </c>
      <c r="AD839" s="1">
        <f>IF(ISBLANK(education[[#This Row],[total_girls]]),SUM(education[[#This Row],[girls_0-5_reached]],education[[#This Row],[girls_6-12_reached]],education[[#This Row],[girls_13-18_reached]]),education[[#This Row],[total_girls]])</f>
        <v>0</v>
      </c>
      <c r="AE839" s="1">
        <f>IF(ISBLANK(education[[#This Row],[total_children]]),SUM(education[[#This Row],[calc_boys]],education[[#This Row],[calc_girls]]),education[[#This Row],[total_children]])</f>
        <v>0</v>
      </c>
      <c r="AF839" s="1">
        <f>IF(ISBLANK(education[[#This Row],[total_pwd]]),SUM(education[[#This Row],[total_pwd_men]],education[[#This Row],[total_pwd_women]]),education[[#This Row],[total_pwd]])</f>
        <v>0</v>
      </c>
      <c r="AG839" s="1">
        <f>IF(ISBLANK(education[[#This Row],[total_adults]]),SUM(education[[#This Row],[total_men]],education[[#This Row],[total_women]]),education[[#This Row],[total_adults]])</f>
        <v>0</v>
      </c>
      <c r="AH839" s="1">
        <f>IF(ISBLANK(education[[#This Row],[total_beneficiaries_reached]]),SUM(education[[#This Row],[calc_children]],education[[#This Row],[calc_adults]]),education[[#This Row],[total_beneficiaries_reached]])</f>
        <v>0</v>
      </c>
      <c r="AI839" s="49" t="str">
        <f ca="1">IF(B839="","",OFFSET(table_admin1[[#Headers],[ADM1_PT]],MATCH(B839,admin1,0),1))</f>
        <v/>
      </c>
      <c r="AJ839" s="49" t="str">
        <f t="shared" ref="AJ839:AJ902" ca="1" si="28">IF(C839="","",INDEX(admin2_pcode,MATCH(C839,OFFSET(admin2_start,MATCH(AI839,admin1_linked_pcode,0),0,COUNTIF(admin1_linked_pcode,AI839)),0)+MATCH(AI839,admin1_linked_pcode,0)-1))</f>
        <v/>
      </c>
      <c r="AK839" s="49" t="str">
        <f t="shared" ref="AK839:AK902" ca="1" si="29">IF(D839="","",INDEX(admin3_pcode,MATCH(D839,OFFSET(admin3_start,MATCH(AJ839,admin2_linked_pcode,0),0,COUNTIF(admin2_linked_pcode,AJ839)),0)+MATCH(AJ839,admin2_linked_pcode,0)-1))</f>
        <v/>
      </c>
    </row>
    <row r="840" spans="29:37" x14ac:dyDescent="0.2">
      <c r="AC840" s="1">
        <f>IF(ISBLANK(education[[#This Row],[total_boys]]),SUM(education[[#This Row],[boys_0-5_reached]],education[[#This Row],[boys_6-12_reached]],education[[#This Row],[boys_13-18_reached]]),education[[#This Row],[total_boys]])</f>
        <v>0</v>
      </c>
      <c r="AD840" s="1">
        <f>IF(ISBLANK(education[[#This Row],[total_girls]]),SUM(education[[#This Row],[girls_0-5_reached]],education[[#This Row],[girls_6-12_reached]],education[[#This Row],[girls_13-18_reached]]),education[[#This Row],[total_girls]])</f>
        <v>0</v>
      </c>
      <c r="AE840" s="1">
        <f>IF(ISBLANK(education[[#This Row],[total_children]]),SUM(education[[#This Row],[calc_boys]],education[[#This Row],[calc_girls]]),education[[#This Row],[total_children]])</f>
        <v>0</v>
      </c>
      <c r="AF840" s="1">
        <f>IF(ISBLANK(education[[#This Row],[total_pwd]]),SUM(education[[#This Row],[total_pwd_men]],education[[#This Row],[total_pwd_women]]),education[[#This Row],[total_pwd]])</f>
        <v>0</v>
      </c>
      <c r="AG840" s="1">
        <f>IF(ISBLANK(education[[#This Row],[total_adults]]),SUM(education[[#This Row],[total_men]],education[[#This Row],[total_women]]),education[[#This Row],[total_adults]])</f>
        <v>0</v>
      </c>
      <c r="AH840" s="1">
        <f>IF(ISBLANK(education[[#This Row],[total_beneficiaries_reached]]),SUM(education[[#This Row],[calc_children]],education[[#This Row],[calc_adults]]),education[[#This Row],[total_beneficiaries_reached]])</f>
        <v>0</v>
      </c>
      <c r="AI840" s="49" t="str">
        <f ca="1">IF(B840="","",OFFSET(table_admin1[[#Headers],[ADM1_PT]],MATCH(B840,admin1,0),1))</f>
        <v/>
      </c>
      <c r="AJ840" s="49" t="str">
        <f t="shared" ca="1" si="28"/>
        <v/>
      </c>
      <c r="AK840" s="49" t="str">
        <f t="shared" ca="1" si="29"/>
        <v/>
      </c>
    </row>
    <row r="841" spans="29:37" x14ac:dyDescent="0.2">
      <c r="AC841" s="1">
        <f>IF(ISBLANK(education[[#This Row],[total_boys]]),SUM(education[[#This Row],[boys_0-5_reached]],education[[#This Row],[boys_6-12_reached]],education[[#This Row],[boys_13-18_reached]]),education[[#This Row],[total_boys]])</f>
        <v>0</v>
      </c>
      <c r="AD841" s="1">
        <f>IF(ISBLANK(education[[#This Row],[total_girls]]),SUM(education[[#This Row],[girls_0-5_reached]],education[[#This Row],[girls_6-12_reached]],education[[#This Row],[girls_13-18_reached]]),education[[#This Row],[total_girls]])</f>
        <v>0</v>
      </c>
      <c r="AE841" s="1">
        <f>IF(ISBLANK(education[[#This Row],[total_children]]),SUM(education[[#This Row],[calc_boys]],education[[#This Row],[calc_girls]]),education[[#This Row],[total_children]])</f>
        <v>0</v>
      </c>
      <c r="AF841" s="1">
        <f>IF(ISBLANK(education[[#This Row],[total_pwd]]),SUM(education[[#This Row],[total_pwd_men]],education[[#This Row],[total_pwd_women]]),education[[#This Row],[total_pwd]])</f>
        <v>0</v>
      </c>
      <c r="AG841" s="1">
        <f>IF(ISBLANK(education[[#This Row],[total_adults]]),SUM(education[[#This Row],[total_men]],education[[#This Row],[total_women]]),education[[#This Row],[total_adults]])</f>
        <v>0</v>
      </c>
      <c r="AH841" s="1">
        <f>IF(ISBLANK(education[[#This Row],[total_beneficiaries_reached]]),SUM(education[[#This Row],[calc_children]],education[[#This Row],[calc_adults]]),education[[#This Row],[total_beneficiaries_reached]])</f>
        <v>0</v>
      </c>
      <c r="AI841" s="49" t="str">
        <f ca="1">IF(B841="","",OFFSET(table_admin1[[#Headers],[ADM1_PT]],MATCH(B841,admin1,0),1))</f>
        <v/>
      </c>
      <c r="AJ841" s="49" t="str">
        <f t="shared" ca="1" si="28"/>
        <v/>
      </c>
      <c r="AK841" s="49" t="str">
        <f t="shared" ca="1" si="29"/>
        <v/>
      </c>
    </row>
    <row r="842" spans="29:37" x14ac:dyDescent="0.2">
      <c r="AC842" s="1">
        <f>IF(ISBLANK(education[[#This Row],[total_boys]]),SUM(education[[#This Row],[boys_0-5_reached]],education[[#This Row],[boys_6-12_reached]],education[[#This Row],[boys_13-18_reached]]),education[[#This Row],[total_boys]])</f>
        <v>0</v>
      </c>
      <c r="AD842" s="1">
        <f>IF(ISBLANK(education[[#This Row],[total_girls]]),SUM(education[[#This Row],[girls_0-5_reached]],education[[#This Row],[girls_6-12_reached]],education[[#This Row],[girls_13-18_reached]]),education[[#This Row],[total_girls]])</f>
        <v>0</v>
      </c>
      <c r="AE842" s="1">
        <f>IF(ISBLANK(education[[#This Row],[total_children]]),SUM(education[[#This Row],[calc_boys]],education[[#This Row],[calc_girls]]),education[[#This Row],[total_children]])</f>
        <v>0</v>
      </c>
      <c r="AF842" s="1">
        <f>IF(ISBLANK(education[[#This Row],[total_pwd]]),SUM(education[[#This Row],[total_pwd_men]],education[[#This Row],[total_pwd_women]]),education[[#This Row],[total_pwd]])</f>
        <v>0</v>
      </c>
      <c r="AG842" s="1">
        <f>IF(ISBLANK(education[[#This Row],[total_adults]]),SUM(education[[#This Row],[total_men]],education[[#This Row],[total_women]]),education[[#This Row],[total_adults]])</f>
        <v>0</v>
      </c>
      <c r="AH842" s="1">
        <f>IF(ISBLANK(education[[#This Row],[total_beneficiaries_reached]]),SUM(education[[#This Row],[calc_children]],education[[#This Row],[calc_adults]]),education[[#This Row],[total_beneficiaries_reached]])</f>
        <v>0</v>
      </c>
      <c r="AI842" s="49" t="str">
        <f ca="1">IF(B842="","",OFFSET(table_admin1[[#Headers],[ADM1_PT]],MATCH(B842,admin1,0),1))</f>
        <v/>
      </c>
      <c r="AJ842" s="49" t="str">
        <f t="shared" ca="1" si="28"/>
        <v/>
      </c>
      <c r="AK842" s="49" t="str">
        <f t="shared" ca="1" si="29"/>
        <v/>
      </c>
    </row>
    <row r="843" spans="29:37" x14ac:dyDescent="0.2">
      <c r="AC843" s="1">
        <f>IF(ISBLANK(education[[#This Row],[total_boys]]),SUM(education[[#This Row],[boys_0-5_reached]],education[[#This Row],[boys_6-12_reached]],education[[#This Row],[boys_13-18_reached]]),education[[#This Row],[total_boys]])</f>
        <v>0</v>
      </c>
      <c r="AD843" s="1">
        <f>IF(ISBLANK(education[[#This Row],[total_girls]]),SUM(education[[#This Row],[girls_0-5_reached]],education[[#This Row],[girls_6-12_reached]],education[[#This Row],[girls_13-18_reached]]),education[[#This Row],[total_girls]])</f>
        <v>0</v>
      </c>
      <c r="AE843" s="1">
        <f>IF(ISBLANK(education[[#This Row],[total_children]]),SUM(education[[#This Row],[calc_boys]],education[[#This Row],[calc_girls]]),education[[#This Row],[total_children]])</f>
        <v>0</v>
      </c>
      <c r="AF843" s="1">
        <f>IF(ISBLANK(education[[#This Row],[total_pwd]]),SUM(education[[#This Row],[total_pwd_men]],education[[#This Row],[total_pwd_women]]),education[[#This Row],[total_pwd]])</f>
        <v>0</v>
      </c>
      <c r="AG843" s="1">
        <f>IF(ISBLANK(education[[#This Row],[total_adults]]),SUM(education[[#This Row],[total_men]],education[[#This Row],[total_women]]),education[[#This Row],[total_adults]])</f>
        <v>0</v>
      </c>
      <c r="AH843" s="1">
        <f>IF(ISBLANK(education[[#This Row],[total_beneficiaries_reached]]),SUM(education[[#This Row],[calc_children]],education[[#This Row],[calc_adults]]),education[[#This Row],[total_beneficiaries_reached]])</f>
        <v>0</v>
      </c>
      <c r="AI843" s="49" t="str">
        <f ca="1">IF(B843="","",OFFSET(table_admin1[[#Headers],[ADM1_PT]],MATCH(B843,admin1,0),1))</f>
        <v/>
      </c>
      <c r="AJ843" s="49" t="str">
        <f t="shared" ca="1" si="28"/>
        <v/>
      </c>
      <c r="AK843" s="49" t="str">
        <f t="shared" ca="1" si="29"/>
        <v/>
      </c>
    </row>
    <row r="844" spans="29:37" x14ac:dyDescent="0.2">
      <c r="AC844" s="1">
        <f>IF(ISBLANK(education[[#This Row],[total_boys]]),SUM(education[[#This Row],[boys_0-5_reached]],education[[#This Row],[boys_6-12_reached]],education[[#This Row],[boys_13-18_reached]]),education[[#This Row],[total_boys]])</f>
        <v>0</v>
      </c>
      <c r="AD844" s="1">
        <f>IF(ISBLANK(education[[#This Row],[total_girls]]),SUM(education[[#This Row],[girls_0-5_reached]],education[[#This Row],[girls_6-12_reached]],education[[#This Row],[girls_13-18_reached]]),education[[#This Row],[total_girls]])</f>
        <v>0</v>
      </c>
      <c r="AE844" s="1">
        <f>IF(ISBLANK(education[[#This Row],[total_children]]),SUM(education[[#This Row],[calc_boys]],education[[#This Row],[calc_girls]]),education[[#This Row],[total_children]])</f>
        <v>0</v>
      </c>
      <c r="AF844" s="1">
        <f>IF(ISBLANK(education[[#This Row],[total_pwd]]),SUM(education[[#This Row],[total_pwd_men]],education[[#This Row],[total_pwd_women]]),education[[#This Row],[total_pwd]])</f>
        <v>0</v>
      </c>
      <c r="AG844" s="1">
        <f>IF(ISBLANK(education[[#This Row],[total_adults]]),SUM(education[[#This Row],[total_men]],education[[#This Row],[total_women]]),education[[#This Row],[total_adults]])</f>
        <v>0</v>
      </c>
      <c r="AH844" s="1">
        <f>IF(ISBLANK(education[[#This Row],[total_beneficiaries_reached]]),SUM(education[[#This Row],[calc_children]],education[[#This Row],[calc_adults]]),education[[#This Row],[total_beneficiaries_reached]])</f>
        <v>0</v>
      </c>
      <c r="AI844" s="49" t="str">
        <f ca="1">IF(B844="","",OFFSET(table_admin1[[#Headers],[ADM1_PT]],MATCH(B844,admin1,0),1))</f>
        <v/>
      </c>
      <c r="AJ844" s="49" t="str">
        <f t="shared" ca="1" si="28"/>
        <v/>
      </c>
      <c r="AK844" s="49" t="str">
        <f t="shared" ca="1" si="29"/>
        <v/>
      </c>
    </row>
    <row r="845" spans="29:37" x14ac:dyDescent="0.2">
      <c r="AC845" s="1">
        <f>IF(ISBLANK(education[[#This Row],[total_boys]]),SUM(education[[#This Row],[boys_0-5_reached]],education[[#This Row],[boys_6-12_reached]],education[[#This Row],[boys_13-18_reached]]),education[[#This Row],[total_boys]])</f>
        <v>0</v>
      </c>
      <c r="AD845" s="1">
        <f>IF(ISBLANK(education[[#This Row],[total_girls]]),SUM(education[[#This Row],[girls_0-5_reached]],education[[#This Row],[girls_6-12_reached]],education[[#This Row],[girls_13-18_reached]]),education[[#This Row],[total_girls]])</f>
        <v>0</v>
      </c>
      <c r="AE845" s="1">
        <f>IF(ISBLANK(education[[#This Row],[total_children]]),SUM(education[[#This Row],[calc_boys]],education[[#This Row],[calc_girls]]),education[[#This Row],[total_children]])</f>
        <v>0</v>
      </c>
      <c r="AF845" s="1">
        <f>IF(ISBLANK(education[[#This Row],[total_pwd]]),SUM(education[[#This Row],[total_pwd_men]],education[[#This Row],[total_pwd_women]]),education[[#This Row],[total_pwd]])</f>
        <v>0</v>
      </c>
      <c r="AG845" s="1">
        <f>IF(ISBLANK(education[[#This Row],[total_adults]]),SUM(education[[#This Row],[total_men]],education[[#This Row],[total_women]]),education[[#This Row],[total_adults]])</f>
        <v>0</v>
      </c>
      <c r="AH845" s="1">
        <f>IF(ISBLANK(education[[#This Row],[total_beneficiaries_reached]]),SUM(education[[#This Row],[calc_children]],education[[#This Row],[calc_adults]]),education[[#This Row],[total_beneficiaries_reached]])</f>
        <v>0</v>
      </c>
      <c r="AI845" s="49" t="str">
        <f ca="1">IF(B845="","",OFFSET(table_admin1[[#Headers],[ADM1_PT]],MATCH(B845,admin1,0),1))</f>
        <v/>
      </c>
      <c r="AJ845" s="49" t="str">
        <f t="shared" ca="1" si="28"/>
        <v/>
      </c>
      <c r="AK845" s="49" t="str">
        <f t="shared" ca="1" si="29"/>
        <v/>
      </c>
    </row>
    <row r="846" spans="29:37" x14ac:dyDescent="0.2">
      <c r="AC846" s="1">
        <f>IF(ISBLANK(education[[#This Row],[total_boys]]),SUM(education[[#This Row],[boys_0-5_reached]],education[[#This Row],[boys_6-12_reached]],education[[#This Row],[boys_13-18_reached]]),education[[#This Row],[total_boys]])</f>
        <v>0</v>
      </c>
      <c r="AD846" s="1">
        <f>IF(ISBLANK(education[[#This Row],[total_girls]]),SUM(education[[#This Row],[girls_0-5_reached]],education[[#This Row],[girls_6-12_reached]],education[[#This Row],[girls_13-18_reached]]),education[[#This Row],[total_girls]])</f>
        <v>0</v>
      </c>
      <c r="AE846" s="1">
        <f>IF(ISBLANK(education[[#This Row],[total_children]]),SUM(education[[#This Row],[calc_boys]],education[[#This Row],[calc_girls]]),education[[#This Row],[total_children]])</f>
        <v>0</v>
      </c>
      <c r="AF846" s="1">
        <f>IF(ISBLANK(education[[#This Row],[total_pwd]]),SUM(education[[#This Row],[total_pwd_men]],education[[#This Row],[total_pwd_women]]),education[[#This Row],[total_pwd]])</f>
        <v>0</v>
      </c>
      <c r="AG846" s="1">
        <f>IF(ISBLANK(education[[#This Row],[total_adults]]),SUM(education[[#This Row],[total_men]],education[[#This Row],[total_women]]),education[[#This Row],[total_adults]])</f>
        <v>0</v>
      </c>
      <c r="AH846" s="1">
        <f>IF(ISBLANK(education[[#This Row],[total_beneficiaries_reached]]),SUM(education[[#This Row],[calc_children]],education[[#This Row],[calc_adults]]),education[[#This Row],[total_beneficiaries_reached]])</f>
        <v>0</v>
      </c>
      <c r="AI846" s="49" t="str">
        <f ca="1">IF(B846="","",OFFSET(table_admin1[[#Headers],[ADM1_PT]],MATCH(B846,admin1,0),1))</f>
        <v/>
      </c>
      <c r="AJ846" s="49" t="str">
        <f t="shared" ca="1" si="28"/>
        <v/>
      </c>
      <c r="AK846" s="49" t="str">
        <f t="shared" ca="1" si="29"/>
        <v/>
      </c>
    </row>
    <row r="847" spans="29:37" x14ac:dyDescent="0.2">
      <c r="AC847" s="1">
        <f>IF(ISBLANK(education[[#This Row],[total_boys]]),SUM(education[[#This Row],[boys_0-5_reached]],education[[#This Row],[boys_6-12_reached]],education[[#This Row],[boys_13-18_reached]]),education[[#This Row],[total_boys]])</f>
        <v>0</v>
      </c>
      <c r="AD847" s="1">
        <f>IF(ISBLANK(education[[#This Row],[total_girls]]),SUM(education[[#This Row],[girls_0-5_reached]],education[[#This Row],[girls_6-12_reached]],education[[#This Row],[girls_13-18_reached]]),education[[#This Row],[total_girls]])</f>
        <v>0</v>
      </c>
      <c r="AE847" s="1">
        <f>IF(ISBLANK(education[[#This Row],[total_children]]),SUM(education[[#This Row],[calc_boys]],education[[#This Row],[calc_girls]]),education[[#This Row],[total_children]])</f>
        <v>0</v>
      </c>
      <c r="AF847" s="1">
        <f>IF(ISBLANK(education[[#This Row],[total_pwd]]),SUM(education[[#This Row],[total_pwd_men]],education[[#This Row],[total_pwd_women]]),education[[#This Row],[total_pwd]])</f>
        <v>0</v>
      </c>
      <c r="AG847" s="1">
        <f>IF(ISBLANK(education[[#This Row],[total_adults]]),SUM(education[[#This Row],[total_men]],education[[#This Row],[total_women]]),education[[#This Row],[total_adults]])</f>
        <v>0</v>
      </c>
      <c r="AH847" s="1">
        <f>IF(ISBLANK(education[[#This Row],[total_beneficiaries_reached]]),SUM(education[[#This Row],[calc_children]],education[[#This Row],[calc_adults]]),education[[#This Row],[total_beneficiaries_reached]])</f>
        <v>0</v>
      </c>
      <c r="AI847" s="49" t="str">
        <f ca="1">IF(B847="","",OFFSET(table_admin1[[#Headers],[ADM1_PT]],MATCH(B847,admin1,0),1))</f>
        <v/>
      </c>
      <c r="AJ847" s="49" t="str">
        <f t="shared" ca="1" si="28"/>
        <v/>
      </c>
      <c r="AK847" s="49" t="str">
        <f t="shared" ca="1" si="29"/>
        <v/>
      </c>
    </row>
    <row r="848" spans="29:37" x14ac:dyDescent="0.2">
      <c r="AC848" s="1">
        <f>IF(ISBLANK(education[[#This Row],[total_boys]]),SUM(education[[#This Row],[boys_0-5_reached]],education[[#This Row],[boys_6-12_reached]],education[[#This Row],[boys_13-18_reached]]),education[[#This Row],[total_boys]])</f>
        <v>0</v>
      </c>
      <c r="AD848" s="1">
        <f>IF(ISBLANK(education[[#This Row],[total_girls]]),SUM(education[[#This Row],[girls_0-5_reached]],education[[#This Row],[girls_6-12_reached]],education[[#This Row],[girls_13-18_reached]]),education[[#This Row],[total_girls]])</f>
        <v>0</v>
      </c>
      <c r="AE848" s="1">
        <f>IF(ISBLANK(education[[#This Row],[total_children]]),SUM(education[[#This Row],[calc_boys]],education[[#This Row],[calc_girls]]),education[[#This Row],[total_children]])</f>
        <v>0</v>
      </c>
      <c r="AF848" s="1">
        <f>IF(ISBLANK(education[[#This Row],[total_pwd]]),SUM(education[[#This Row],[total_pwd_men]],education[[#This Row],[total_pwd_women]]),education[[#This Row],[total_pwd]])</f>
        <v>0</v>
      </c>
      <c r="AG848" s="1">
        <f>IF(ISBLANK(education[[#This Row],[total_adults]]),SUM(education[[#This Row],[total_men]],education[[#This Row],[total_women]]),education[[#This Row],[total_adults]])</f>
        <v>0</v>
      </c>
      <c r="AH848" s="1">
        <f>IF(ISBLANK(education[[#This Row],[total_beneficiaries_reached]]),SUM(education[[#This Row],[calc_children]],education[[#This Row],[calc_adults]]),education[[#This Row],[total_beneficiaries_reached]])</f>
        <v>0</v>
      </c>
      <c r="AI848" s="49" t="str">
        <f ca="1">IF(B848="","",OFFSET(table_admin1[[#Headers],[ADM1_PT]],MATCH(B848,admin1,0),1))</f>
        <v/>
      </c>
      <c r="AJ848" s="49" t="str">
        <f t="shared" ca="1" si="28"/>
        <v/>
      </c>
      <c r="AK848" s="49" t="str">
        <f t="shared" ca="1" si="29"/>
        <v/>
      </c>
    </row>
    <row r="849" spans="29:37" x14ac:dyDescent="0.2">
      <c r="AC849" s="1">
        <f>IF(ISBLANK(education[[#This Row],[total_boys]]),SUM(education[[#This Row],[boys_0-5_reached]],education[[#This Row],[boys_6-12_reached]],education[[#This Row],[boys_13-18_reached]]),education[[#This Row],[total_boys]])</f>
        <v>0</v>
      </c>
      <c r="AD849" s="1">
        <f>IF(ISBLANK(education[[#This Row],[total_girls]]),SUM(education[[#This Row],[girls_0-5_reached]],education[[#This Row],[girls_6-12_reached]],education[[#This Row],[girls_13-18_reached]]),education[[#This Row],[total_girls]])</f>
        <v>0</v>
      </c>
      <c r="AE849" s="1">
        <f>IF(ISBLANK(education[[#This Row],[total_children]]),SUM(education[[#This Row],[calc_boys]],education[[#This Row],[calc_girls]]),education[[#This Row],[total_children]])</f>
        <v>0</v>
      </c>
      <c r="AF849" s="1">
        <f>IF(ISBLANK(education[[#This Row],[total_pwd]]),SUM(education[[#This Row],[total_pwd_men]],education[[#This Row],[total_pwd_women]]),education[[#This Row],[total_pwd]])</f>
        <v>0</v>
      </c>
      <c r="AG849" s="1">
        <f>IF(ISBLANK(education[[#This Row],[total_adults]]),SUM(education[[#This Row],[total_men]],education[[#This Row],[total_women]]),education[[#This Row],[total_adults]])</f>
        <v>0</v>
      </c>
      <c r="AH849" s="1">
        <f>IF(ISBLANK(education[[#This Row],[total_beneficiaries_reached]]),SUM(education[[#This Row],[calc_children]],education[[#This Row],[calc_adults]]),education[[#This Row],[total_beneficiaries_reached]])</f>
        <v>0</v>
      </c>
      <c r="AI849" s="49" t="str">
        <f ca="1">IF(B849="","",OFFSET(table_admin1[[#Headers],[ADM1_PT]],MATCH(B849,admin1,0),1))</f>
        <v/>
      </c>
      <c r="AJ849" s="49" t="str">
        <f t="shared" ca="1" si="28"/>
        <v/>
      </c>
      <c r="AK849" s="49" t="str">
        <f t="shared" ca="1" si="29"/>
        <v/>
      </c>
    </row>
    <row r="850" spans="29:37" x14ac:dyDescent="0.2">
      <c r="AC850" s="1">
        <f>IF(ISBLANK(education[[#This Row],[total_boys]]),SUM(education[[#This Row],[boys_0-5_reached]],education[[#This Row],[boys_6-12_reached]],education[[#This Row],[boys_13-18_reached]]),education[[#This Row],[total_boys]])</f>
        <v>0</v>
      </c>
      <c r="AD850" s="1">
        <f>IF(ISBLANK(education[[#This Row],[total_girls]]),SUM(education[[#This Row],[girls_0-5_reached]],education[[#This Row],[girls_6-12_reached]],education[[#This Row],[girls_13-18_reached]]),education[[#This Row],[total_girls]])</f>
        <v>0</v>
      </c>
      <c r="AE850" s="1">
        <f>IF(ISBLANK(education[[#This Row],[total_children]]),SUM(education[[#This Row],[calc_boys]],education[[#This Row],[calc_girls]]),education[[#This Row],[total_children]])</f>
        <v>0</v>
      </c>
      <c r="AF850" s="1">
        <f>IF(ISBLANK(education[[#This Row],[total_pwd]]),SUM(education[[#This Row],[total_pwd_men]],education[[#This Row],[total_pwd_women]]),education[[#This Row],[total_pwd]])</f>
        <v>0</v>
      </c>
      <c r="AG850" s="1">
        <f>IF(ISBLANK(education[[#This Row],[total_adults]]),SUM(education[[#This Row],[total_men]],education[[#This Row],[total_women]]),education[[#This Row],[total_adults]])</f>
        <v>0</v>
      </c>
      <c r="AH850" s="1">
        <f>IF(ISBLANK(education[[#This Row],[total_beneficiaries_reached]]),SUM(education[[#This Row],[calc_children]],education[[#This Row],[calc_adults]]),education[[#This Row],[total_beneficiaries_reached]])</f>
        <v>0</v>
      </c>
      <c r="AI850" s="49" t="str">
        <f ca="1">IF(B850="","",OFFSET(table_admin1[[#Headers],[ADM1_PT]],MATCH(B850,admin1,0),1))</f>
        <v/>
      </c>
      <c r="AJ850" s="49" t="str">
        <f t="shared" ca="1" si="28"/>
        <v/>
      </c>
      <c r="AK850" s="49" t="str">
        <f t="shared" ca="1" si="29"/>
        <v/>
      </c>
    </row>
    <row r="851" spans="29:37" x14ac:dyDescent="0.2">
      <c r="AC851" s="1">
        <f>IF(ISBLANK(education[[#This Row],[total_boys]]),SUM(education[[#This Row],[boys_0-5_reached]],education[[#This Row],[boys_6-12_reached]],education[[#This Row],[boys_13-18_reached]]),education[[#This Row],[total_boys]])</f>
        <v>0</v>
      </c>
      <c r="AD851" s="1">
        <f>IF(ISBLANK(education[[#This Row],[total_girls]]),SUM(education[[#This Row],[girls_0-5_reached]],education[[#This Row],[girls_6-12_reached]],education[[#This Row],[girls_13-18_reached]]),education[[#This Row],[total_girls]])</f>
        <v>0</v>
      </c>
      <c r="AE851" s="1">
        <f>IF(ISBLANK(education[[#This Row],[total_children]]),SUM(education[[#This Row],[calc_boys]],education[[#This Row],[calc_girls]]),education[[#This Row],[total_children]])</f>
        <v>0</v>
      </c>
      <c r="AF851" s="1">
        <f>IF(ISBLANK(education[[#This Row],[total_pwd]]),SUM(education[[#This Row],[total_pwd_men]],education[[#This Row],[total_pwd_women]]),education[[#This Row],[total_pwd]])</f>
        <v>0</v>
      </c>
      <c r="AG851" s="1">
        <f>IF(ISBLANK(education[[#This Row],[total_adults]]),SUM(education[[#This Row],[total_men]],education[[#This Row],[total_women]]),education[[#This Row],[total_adults]])</f>
        <v>0</v>
      </c>
      <c r="AH851" s="1">
        <f>IF(ISBLANK(education[[#This Row],[total_beneficiaries_reached]]),SUM(education[[#This Row],[calc_children]],education[[#This Row],[calc_adults]]),education[[#This Row],[total_beneficiaries_reached]])</f>
        <v>0</v>
      </c>
      <c r="AI851" s="49" t="str">
        <f ca="1">IF(B851="","",OFFSET(table_admin1[[#Headers],[ADM1_PT]],MATCH(B851,admin1,0),1))</f>
        <v/>
      </c>
      <c r="AJ851" s="49" t="str">
        <f t="shared" ca="1" si="28"/>
        <v/>
      </c>
      <c r="AK851" s="49" t="str">
        <f t="shared" ca="1" si="29"/>
        <v/>
      </c>
    </row>
    <row r="852" spans="29:37" x14ac:dyDescent="0.2">
      <c r="AC852" s="1">
        <f>IF(ISBLANK(education[[#This Row],[total_boys]]),SUM(education[[#This Row],[boys_0-5_reached]],education[[#This Row],[boys_6-12_reached]],education[[#This Row],[boys_13-18_reached]]),education[[#This Row],[total_boys]])</f>
        <v>0</v>
      </c>
      <c r="AD852" s="1">
        <f>IF(ISBLANK(education[[#This Row],[total_girls]]),SUM(education[[#This Row],[girls_0-5_reached]],education[[#This Row],[girls_6-12_reached]],education[[#This Row],[girls_13-18_reached]]),education[[#This Row],[total_girls]])</f>
        <v>0</v>
      </c>
      <c r="AE852" s="1">
        <f>IF(ISBLANK(education[[#This Row],[total_children]]),SUM(education[[#This Row],[calc_boys]],education[[#This Row],[calc_girls]]),education[[#This Row],[total_children]])</f>
        <v>0</v>
      </c>
      <c r="AF852" s="1">
        <f>IF(ISBLANK(education[[#This Row],[total_pwd]]),SUM(education[[#This Row],[total_pwd_men]],education[[#This Row],[total_pwd_women]]),education[[#This Row],[total_pwd]])</f>
        <v>0</v>
      </c>
      <c r="AG852" s="1">
        <f>IF(ISBLANK(education[[#This Row],[total_adults]]),SUM(education[[#This Row],[total_men]],education[[#This Row],[total_women]]),education[[#This Row],[total_adults]])</f>
        <v>0</v>
      </c>
      <c r="AH852" s="1">
        <f>IF(ISBLANK(education[[#This Row],[total_beneficiaries_reached]]),SUM(education[[#This Row],[calc_children]],education[[#This Row],[calc_adults]]),education[[#This Row],[total_beneficiaries_reached]])</f>
        <v>0</v>
      </c>
      <c r="AI852" s="49" t="str">
        <f ca="1">IF(B852="","",OFFSET(table_admin1[[#Headers],[ADM1_PT]],MATCH(B852,admin1,0),1))</f>
        <v/>
      </c>
      <c r="AJ852" s="49" t="str">
        <f t="shared" ca="1" si="28"/>
        <v/>
      </c>
      <c r="AK852" s="49" t="str">
        <f t="shared" ca="1" si="29"/>
        <v/>
      </c>
    </row>
    <row r="853" spans="29:37" x14ac:dyDescent="0.2">
      <c r="AC853" s="1">
        <f>IF(ISBLANK(education[[#This Row],[total_boys]]),SUM(education[[#This Row],[boys_0-5_reached]],education[[#This Row],[boys_6-12_reached]],education[[#This Row],[boys_13-18_reached]]),education[[#This Row],[total_boys]])</f>
        <v>0</v>
      </c>
      <c r="AD853" s="1">
        <f>IF(ISBLANK(education[[#This Row],[total_girls]]),SUM(education[[#This Row],[girls_0-5_reached]],education[[#This Row],[girls_6-12_reached]],education[[#This Row],[girls_13-18_reached]]),education[[#This Row],[total_girls]])</f>
        <v>0</v>
      </c>
      <c r="AE853" s="1">
        <f>IF(ISBLANK(education[[#This Row],[total_children]]),SUM(education[[#This Row],[calc_boys]],education[[#This Row],[calc_girls]]),education[[#This Row],[total_children]])</f>
        <v>0</v>
      </c>
      <c r="AF853" s="1">
        <f>IF(ISBLANK(education[[#This Row],[total_pwd]]),SUM(education[[#This Row],[total_pwd_men]],education[[#This Row],[total_pwd_women]]),education[[#This Row],[total_pwd]])</f>
        <v>0</v>
      </c>
      <c r="AG853" s="1">
        <f>IF(ISBLANK(education[[#This Row],[total_adults]]),SUM(education[[#This Row],[total_men]],education[[#This Row],[total_women]]),education[[#This Row],[total_adults]])</f>
        <v>0</v>
      </c>
      <c r="AH853" s="1">
        <f>IF(ISBLANK(education[[#This Row],[total_beneficiaries_reached]]),SUM(education[[#This Row],[calc_children]],education[[#This Row],[calc_adults]]),education[[#This Row],[total_beneficiaries_reached]])</f>
        <v>0</v>
      </c>
      <c r="AI853" s="49" t="str">
        <f ca="1">IF(B853="","",OFFSET(table_admin1[[#Headers],[ADM1_PT]],MATCH(B853,admin1,0),1))</f>
        <v/>
      </c>
      <c r="AJ853" s="49" t="str">
        <f t="shared" ca="1" si="28"/>
        <v/>
      </c>
      <c r="AK853" s="49" t="str">
        <f t="shared" ca="1" si="29"/>
        <v/>
      </c>
    </row>
    <row r="854" spans="29:37" x14ac:dyDescent="0.2">
      <c r="AC854" s="1">
        <f>IF(ISBLANK(education[[#This Row],[total_boys]]),SUM(education[[#This Row],[boys_0-5_reached]],education[[#This Row],[boys_6-12_reached]],education[[#This Row],[boys_13-18_reached]]),education[[#This Row],[total_boys]])</f>
        <v>0</v>
      </c>
      <c r="AD854" s="1">
        <f>IF(ISBLANK(education[[#This Row],[total_girls]]),SUM(education[[#This Row],[girls_0-5_reached]],education[[#This Row],[girls_6-12_reached]],education[[#This Row],[girls_13-18_reached]]),education[[#This Row],[total_girls]])</f>
        <v>0</v>
      </c>
      <c r="AE854" s="1">
        <f>IF(ISBLANK(education[[#This Row],[total_children]]),SUM(education[[#This Row],[calc_boys]],education[[#This Row],[calc_girls]]),education[[#This Row],[total_children]])</f>
        <v>0</v>
      </c>
      <c r="AF854" s="1">
        <f>IF(ISBLANK(education[[#This Row],[total_pwd]]),SUM(education[[#This Row],[total_pwd_men]],education[[#This Row],[total_pwd_women]]),education[[#This Row],[total_pwd]])</f>
        <v>0</v>
      </c>
      <c r="AG854" s="1">
        <f>IF(ISBLANK(education[[#This Row],[total_adults]]),SUM(education[[#This Row],[total_men]],education[[#This Row],[total_women]]),education[[#This Row],[total_adults]])</f>
        <v>0</v>
      </c>
      <c r="AH854" s="1">
        <f>IF(ISBLANK(education[[#This Row],[total_beneficiaries_reached]]),SUM(education[[#This Row],[calc_children]],education[[#This Row],[calc_adults]]),education[[#This Row],[total_beneficiaries_reached]])</f>
        <v>0</v>
      </c>
      <c r="AI854" s="49" t="str">
        <f ca="1">IF(B854="","",OFFSET(table_admin1[[#Headers],[ADM1_PT]],MATCH(B854,admin1,0),1))</f>
        <v/>
      </c>
      <c r="AJ854" s="49" t="str">
        <f t="shared" ca="1" si="28"/>
        <v/>
      </c>
      <c r="AK854" s="49" t="str">
        <f t="shared" ca="1" si="29"/>
        <v/>
      </c>
    </row>
    <row r="855" spans="29:37" x14ac:dyDescent="0.2">
      <c r="AC855" s="1">
        <f>IF(ISBLANK(education[[#This Row],[total_boys]]),SUM(education[[#This Row],[boys_0-5_reached]],education[[#This Row],[boys_6-12_reached]],education[[#This Row],[boys_13-18_reached]]),education[[#This Row],[total_boys]])</f>
        <v>0</v>
      </c>
      <c r="AD855" s="1">
        <f>IF(ISBLANK(education[[#This Row],[total_girls]]),SUM(education[[#This Row],[girls_0-5_reached]],education[[#This Row],[girls_6-12_reached]],education[[#This Row],[girls_13-18_reached]]),education[[#This Row],[total_girls]])</f>
        <v>0</v>
      </c>
      <c r="AE855" s="1">
        <f>IF(ISBLANK(education[[#This Row],[total_children]]),SUM(education[[#This Row],[calc_boys]],education[[#This Row],[calc_girls]]),education[[#This Row],[total_children]])</f>
        <v>0</v>
      </c>
      <c r="AF855" s="1">
        <f>IF(ISBLANK(education[[#This Row],[total_pwd]]),SUM(education[[#This Row],[total_pwd_men]],education[[#This Row],[total_pwd_women]]),education[[#This Row],[total_pwd]])</f>
        <v>0</v>
      </c>
      <c r="AG855" s="1">
        <f>IF(ISBLANK(education[[#This Row],[total_adults]]),SUM(education[[#This Row],[total_men]],education[[#This Row],[total_women]]),education[[#This Row],[total_adults]])</f>
        <v>0</v>
      </c>
      <c r="AH855" s="1">
        <f>IF(ISBLANK(education[[#This Row],[total_beneficiaries_reached]]),SUM(education[[#This Row],[calc_children]],education[[#This Row],[calc_adults]]),education[[#This Row],[total_beneficiaries_reached]])</f>
        <v>0</v>
      </c>
      <c r="AI855" s="49" t="str">
        <f ca="1">IF(B855="","",OFFSET(table_admin1[[#Headers],[ADM1_PT]],MATCH(B855,admin1,0),1))</f>
        <v/>
      </c>
      <c r="AJ855" s="49" t="str">
        <f t="shared" ca="1" si="28"/>
        <v/>
      </c>
      <c r="AK855" s="49" t="str">
        <f t="shared" ca="1" si="29"/>
        <v/>
      </c>
    </row>
    <row r="856" spans="29:37" x14ac:dyDescent="0.2">
      <c r="AC856" s="1">
        <f>IF(ISBLANK(education[[#This Row],[total_boys]]),SUM(education[[#This Row],[boys_0-5_reached]],education[[#This Row],[boys_6-12_reached]],education[[#This Row],[boys_13-18_reached]]),education[[#This Row],[total_boys]])</f>
        <v>0</v>
      </c>
      <c r="AD856" s="1">
        <f>IF(ISBLANK(education[[#This Row],[total_girls]]),SUM(education[[#This Row],[girls_0-5_reached]],education[[#This Row],[girls_6-12_reached]],education[[#This Row],[girls_13-18_reached]]),education[[#This Row],[total_girls]])</f>
        <v>0</v>
      </c>
      <c r="AE856" s="1">
        <f>IF(ISBLANK(education[[#This Row],[total_children]]),SUM(education[[#This Row],[calc_boys]],education[[#This Row],[calc_girls]]),education[[#This Row],[total_children]])</f>
        <v>0</v>
      </c>
      <c r="AF856" s="1">
        <f>IF(ISBLANK(education[[#This Row],[total_pwd]]),SUM(education[[#This Row],[total_pwd_men]],education[[#This Row],[total_pwd_women]]),education[[#This Row],[total_pwd]])</f>
        <v>0</v>
      </c>
      <c r="AG856" s="1">
        <f>IF(ISBLANK(education[[#This Row],[total_adults]]),SUM(education[[#This Row],[total_men]],education[[#This Row],[total_women]]),education[[#This Row],[total_adults]])</f>
        <v>0</v>
      </c>
      <c r="AH856" s="1">
        <f>IF(ISBLANK(education[[#This Row],[total_beneficiaries_reached]]),SUM(education[[#This Row],[calc_children]],education[[#This Row],[calc_adults]]),education[[#This Row],[total_beneficiaries_reached]])</f>
        <v>0</v>
      </c>
      <c r="AI856" s="49" t="str">
        <f ca="1">IF(B856="","",OFFSET(table_admin1[[#Headers],[ADM1_PT]],MATCH(B856,admin1,0),1))</f>
        <v/>
      </c>
      <c r="AJ856" s="49" t="str">
        <f t="shared" ca="1" si="28"/>
        <v/>
      </c>
      <c r="AK856" s="49" t="str">
        <f t="shared" ca="1" si="29"/>
        <v/>
      </c>
    </row>
    <row r="857" spans="29:37" x14ac:dyDescent="0.2">
      <c r="AC857" s="1">
        <f>IF(ISBLANK(education[[#This Row],[total_boys]]),SUM(education[[#This Row],[boys_0-5_reached]],education[[#This Row],[boys_6-12_reached]],education[[#This Row],[boys_13-18_reached]]),education[[#This Row],[total_boys]])</f>
        <v>0</v>
      </c>
      <c r="AD857" s="1">
        <f>IF(ISBLANK(education[[#This Row],[total_girls]]),SUM(education[[#This Row],[girls_0-5_reached]],education[[#This Row],[girls_6-12_reached]],education[[#This Row],[girls_13-18_reached]]),education[[#This Row],[total_girls]])</f>
        <v>0</v>
      </c>
      <c r="AE857" s="1">
        <f>IF(ISBLANK(education[[#This Row],[total_children]]),SUM(education[[#This Row],[calc_boys]],education[[#This Row],[calc_girls]]),education[[#This Row],[total_children]])</f>
        <v>0</v>
      </c>
      <c r="AF857" s="1">
        <f>IF(ISBLANK(education[[#This Row],[total_pwd]]),SUM(education[[#This Row],[total_pwd_men]],education[[#This Row],[total_pwd_women]]),education[[#This Row],[total_pwd]])</f>
        <v>0</v>
      </c>
      <c r="AG857" s="1">
        <f>IF(ISBLANK(education[[#This Row],[total_adults]]),SUM(education[[#This Row],[total_men]],education[[#This Row],[total_women]]),education[[#This Row],[total_adults]])</f>
        <v>0</v>
      </c>
      <c r="AH857" s="1">
        <f>IF(ISBLANK(education[[#This Row],[total_beneficiaries_reached]]),SUM(education[[#This Row],[calc_children]],education[[#This Row],[calc_adults]]),education[[#This Row],[total_beneficiaries_reached]])</f>
        <v>0</v>
      </c>
      <c r="AI857" s="49" t="str">
        <f ca="1">IF(B857="","",OFFSET(table_admin1[[#Headers],[ADM1_PT]],MATCH(B857,admin1,0),1))</f>
        <v/>
      </c>
      <c r="AJ857" s="49" t="str">
        <f t="shared" ca="1" si="28"/>
        <v/>
      </c>
      <c r="AK857" s="49" t="str">
        <f t="shared" ca="1" si="29"/>
        <v/>
      </c>
    </row>
    <row r="858" spans="29:37" x14ac:dyDescent="0.2">
      <c r="AC858" s="1">
        <f>IF(ISBLANK(education[[#This Row],[total_boys]]),SUM(education[[#This Row],[boys_0-5_reached]],education[[#This Row],[boys_6-12_reached]],education[[#This Row],[boys_13-18_reached]]),education[[#This Row],[total_boys]])</f>
        <v>0</v>
      </c>
      <c r="AD858" s="1">
        <f>IF(ISBLANK(education[[#This Row],[total_girls]]),SUM(education[[#This Row],[girls_0-5_reached]],education[[#This Row],[girls_6-12_reached]],education[[#This Row],[girls_13-18_reached]]),education[[#This Row],[total_girls]])</f>
        <v>0</v>
      </c>
      <c r="AE858" s="1">
        <f>IF(ISBLANK(education[[#This Row],[total_children]]),SUM(education[[#This Row],[calc_boys]],education[[#This Row],[calc_girls]]),education[[#This Row],[total_children]])</f>
        <v>0</v>
      </c>
      <c r="AF858" s="1">
        <f>IF(ISBLANK(education[[#This Row],[total_pwd]]),SUM(education[[#This Row],[total_pwd_men]],education[[#This Row],[total_pwd_women]]),education[[#This Row],[total_pwd]])</f>
        <v>0</v>
      </c>
      <c r="AG858" s="1">
        <f>IF(ISBLANK(education[[#This Row],[total_adults]]),SUM(education[[#This Row],[total_men]],education[[#This Row],[total_women]]),education[[#This Row],[total_adults]])</f>
        <v>0</v>
      </c>
      <c r="AH858" s="1">
        <f>IF(ISBLANK(education[[#This Row],[total_beneficiaries_reached]]),SUM(education[[#This Row],[calc_children]],education[[#This Row],[calc_adults]]),education[[#This Row],[total_beneficiaries_reached]])</f>
        <v>0</v>
      </c>
      <c r="AI858" s="49" t="str">
        <f ca="1">IF(B858="","",OFFSET(table_admin1[[#Headers],[ADM1_PT]],MATCH(B858,admin1,0),1))</f>
        <v/>
      </c>
      <c r="AJ858" s="49" t="str">
        <f t="shared" ca="1" si="28"/>
        <v/>
      </c>
      <c r="AK858" s="49" t="str">
        <f t="shared" ca="1" si="29"/>
        <v/>
      </c>
    </row>
    <row r="859" spans="29:37" x14ac:dyDescent="0.2">
      <c r="AC859" s="1">
        <f>IF(ISBLANK(education[[#This Row],[total_boys]]),SUM(education[[#This Row],[boys_0-5_reached]],education[[#This Row],[boys_6-12_reached]],education[[#This Row],[boys_13-18_reached]]),education[[#This Row],[total_boys]])</f>
        <v>0</v>
      </c>
      <c r="AD859" s="1">
        <f>IF(ISBLANK(education[[#This Row],[total_girls]]),SUM(education[[#This Row],[girls_0-5_reached]],education[[#This Row],[girls_6-12_reached]],education[[#This Row],[girls_13-18_reached]]),education[[#This Row],[total_girls]])</f>
        <v>0</v>
      </c>
      <c r="AE859" s="1">
        <f>IF(ISBLANK(education[[#This Row],[total_children]]),SUM(education[[#This Row],[calc_boys]],education[[#This Row],[calc_girls]]),education[[#This Row],[total_children]])</f>
        <v>0</v>
      </c>
      <c r="AF859" s="1">
        <f>IF(ISBLANK(education[[#This Row],[total_pwd]]),SUM(education[[#This Row],[total_pwd_men]],education[[#This Row],[total_pwd_women]]),education[[#This Row],[total_pwd]])</f>
        <v>0</v>
      </c>
      <c r="AG859" s="1">
        <f>IF(ISBLANK(education[[#This Row],[total_adults]]),SUM(education[[#This Row],[total_men]],education[[#This Row],[total_women]]),education[[#This Row],[total_adults]])</f>
        <v>0</v>
      </c>
      <c r="AH859" s="1">
        <f>IF(ISBLANK(education[[#This Row],[total_beneficiaries_reached]]),SUM(education[[#This Row],[calc_children]],education[[#This Row],[calc_adults]]),education[[#This Row],[total_beneficiaries_reached]])</f>
        <v>0</v>
      </c>
      <c r="AI859" s="49" t="str">
        <f ca="1">IF(B859="","",OFFSET(table_admin1[[#Headers],[ADM1_PT]],MATCH(B859,admin1,0),1))</f>
        <v/>
      </c>
      <c r="AJ859" s="49" t="str">
        <f t="shared" ca="1" si="28"/>
        <v/>
      </c>
      <c r="AK859" s="49" t="str">
        <f t="shared" ca="1" si="29"/>
        <v/>
      </c>
    </row>
    <row r="860" spans="29:37" x14ac:dyDescent="0.2">
      <c r="AC860" s="1">
        <f>IF(ISBLANK(education[[#This Row],[total_boys]]),SUM(education[[#This Row],[boys_0-5_reached]],education[[#This Row],[boys_6-12_reached]],education[[#This Row],[boys_13-18_reached]]),education[[#This Row],[total_boys]])</f>
        <v>0</v>
      </c>
      <c r="AD860" s="1">
        <f>IF(ISBLANK(education[[#This Row],[total_girls]]),SUM(education[[#This Row],[girls_0-5_reached]],education[[#This Row],[girls_6-12_reached]],education[[#This Row],[girls_13-18_reached]]),education[[#This Row],[total_girls]])</f>
        <v>0</v>
      </c>
      <c r="AE860" s="1">
        <f>IF(ISBLANK(education[[#This Row],[total_children]]),SUM(education[[#This Row],[calc_boys]],education[[#This Row],[calc_girls]]),education[[#This Row],[total_children]])</f>
        <v>0</v>
      </c>
      <c r="AF860" s="1">
        <f>IF(ISBLANK(education[[#This Row],[total_pwd]]),SUM(education[[#This Row],[total_pwd_men]],education[[#This Row],[total_pwd_women]]),education[[#This Row],[total_pwd]])</f>
        <v>0</v>
      </c>
      <c r="AG860" s="1">
        <f>IF(ISBLANK(education[[#This Row],[total_adults]]),SUM(education[[#This Row],[total_men]],education[[#This Row],[total_women]]),education[[#This Row],[total_adults]])</f>
        <v>0</v>
      </c>
      <c r="AH860" s="1">
        <f>IF(ISBLANK(education[[#This Row],[total_beneficiaries_reached]]),SUM(education[[#This Row],[calc_children]],education[[#This Row],[calc_adults]]),education[[#This Row],[total_beneficiaries_reached]])</f>
        <v>0</v>
      </c>
      <c r="AI860" s="49" t="str">
        <f ca="1">IF(B860="","",OFFSET(table_admin1[[#Headers],[ADM1_PT]],MATCH(B860,admin1,0),1))</f>
        <v/>
      </c>
      <c r="AJ860" s="49" t="str">
        <f t="shared" ca="1" si="28"/>
        <v/>
      </c>
      <c r="AK860" s="49" t="str">
        <f t="shared" ca="1" si="29"/>
        <v/>
      </c>
    </row>
    <row r="861" spans="29:37" x14ac:dyDescent="0.2">
      <c r="AC861" s="1">
        <f>IF(ISBLANK(education[[#This Row],[total_boys]]),SUM(education[[#This Row],[boys_0-5_reached]],education[[#This Row],[boys_6-12_reached]],education[[#This Row],[boys_13-18_reached]]),education[[#This Row],[total_boys]])</f>
        <v>0</v>
      </c>
      <c r="AD861" s="1">
        <f>IF(ISBLANK(education[[#This Row],[total_girls]]),SUM(education[[#This Row],[girls_0-5_reached]],education[[#This Row],[girls_6-12_reached]],education[[#This Row],[girls_13-18_reached]]),education[[#This Row],[total_girls]])</f>
        <v>0</v>
      </c>
      <c r="AE861" s="1">
        <f>IF(ISBLANK(education[[#This Row],[total_children]]),SUM(education[[#This Row],[calc_boys]],education[[#This Row],[calc_girls]]),education[[#This Row],[total_children]])</f>
        <v>0</v>
      </c>
      <c r="AF861" s="1">
        <f>IF(ISBLANK(education[[#This Row],[total_pwd]]),SUM(education[[#This Row],[total_pwd_men]],education[[#This Row],[total_pwd_women]]),education[[#This Row],[total_pwd]])</f>
        <v>0</v>
      </c>
      <c r="AG861" s="1">
        <f>IF(ISBLANK(education[[#This Row],[total_adults]]),SUM(education[[#This Row],[total_men]],education[[#This Row],[total_women]]),education[[#This Row],[total_adults]])</f>
        <v>0</v>
      </c>
      <c r="AH861" s="1">
        <f>IF(ISBLANK(education[[#This Row],[total_beneficiaries_reached]]),SUM(education[[#This Row],[calc_children]],education[[#This Row],[calc_adults]]),education[[#This Row],[total_beneficiaries_reached]])</f>
        <v>0</v>
      </c>
      <c r="AI861" s="49" t="str">
        <f ca="1">IF(B861="","",OFFSET(table_admin1[[#Headers],[ADM1_PT]],MATCH(B861,admin1,0),1))</f>
        <v/>
      </c>
      <c r="AJ861" s="49" t="str">
        <f t="shared" ca="1" si="28"/>
        <v/>
      </c>
      <c r="AK861" s="49" t="str">
        <f t="shared" ca="1" si="29"/>
        <v/>
      </c>
    </row>
    <row r="862" spans="29:37" x14ac:dyDescent="0.2">
      <c r="AC862" s="1">
        <f>IF(ISBLANK(education[[#This Row],[total_boys]]),SUM(education[[#This Row],[boys_0-5_reached]],education[[#This Row],[boys_6-12_reached]],education[[#This Row],[boys_13-18_reached]]),education[[#This Row],[total_boys]])</f>
        <v>0</v>
      </c>
      <c r="AD862" s="1">
        <f>IF(ISBLANK(education[[#This Row],[total_girls]]),SUM(education[[#This Row],[girls_0-5_reached]],education[[#This Row],[girls_6-12_reached]],education[[#This Row],[girls_13-18_reached]]),education[[#This Row],[total_girls]])</f>
        <v>0</v>
      </c>
      <c r="AE862" s="1">
        <f>IF(ISBLANK(education[[#This Row],[total_children]]),SUM(education[[#This Row],[calc_boys]],education[[#This Row],[calc_girls]]),education[[#This Row],[total_children]])</f>
        <v>0</v>
      </c>
      <c r="AF862" s="1">
        <f>IF(ISBLANK(education[[#This Row],[total_pwd]]),SUM(education[[#This Row],[total_pwd_men]],education[[#This Row],[total_pwd_women]]),education[[#This Row],[total_pwd]])</f>
        <v>0</v>
      </c>
      <c r="AG862" s="1">
        <f>IF(ISBLANK(education[[#This Row],[total_adults]]),SUM(education[[#This Row],[total_men]],education[[#This Row],[total_women]]),education[[#This Row],[total_adults]])</f>
        <v>0</v>
      </c>
      <c r="AH862" s="1">
        <f>IF(ISBLANK(education[[#This Row],[total_beneficiaries_reached]]),SUM(education[[#This Row],[calc_children]],education[[#This Row],[calc_adults]]),education[[#This Row],[total_beneficiaries_reached]])</f>
        <v>0</v>
      </c>
      <c r="AI862" s="49" t="str">
        <f ca="1">IF(B862="","",OFFSET(table_admin1[[#Headers],[ADM1_PT]],MATCH(B862,admin1,0),1))</f>
        <v/>
      </c>
      <c r="AJ862" s="49" t="str">
        <f t="shared" ca="1" si="28"/>
        <v/>
      </c>
      <c r="AK862" s="49" t="str">
        <f t="shared" ca="1" si="29"/>
        <v/>
      </c>
    </row>
    <row r="863" spans="29:37" x14ac:dyDescent="0.2">
      <c r="AC863" s="1">
        <f>IF(ISBLANK(education[[#This Row],[total_boys]]),SUM(education[[#This Row],[boys_0-5_reached]],education[[#This Row],[boys_6-12_reached]],education[[#This Row],[boys_13-18_reached]]),education[[#This Row],[total_boys]])</f>
        <v>0</v>
      </c>
      <c r="AD863" s="1">
        <f>IF(ISBLANK(education[[#This Row],[total_girls]]),SUM(education[[#This Row],[girls_0-5_reached]],education[[#This Row],[girls_6-12_reached]],education[[#This Row],[girls_13-18_reached]]),education[[#This Row],[total_girls]])</f>
        <v>0</v>
      </c>
      <c r="AE863" s="1">
        <f>IF(ISBLANK(education[[#This Row],[total_children]]),SUM(education[[#This Row],[calc_boys]],education[[#This Row],[calc_girls]]),education[[#This Row],[total_children]])</f>
        <v>0</v>
      </c>
      <c r="AF863" s="1">
        <f>IF(ISBLANK(education[[#This Row],[total_pwd]]),SUM(education[[#This Row],[total_pwd_men]],education[[#This Row],[total_pwd_women]]),education[[#This Row],[total_pwd]])</f>
        <v>0</v>
      </c>
      <c r="AG863" s="1">
        <f>IF(ISBLANK(education[[#This Row],[total_adults]]),SUM(education[[#This Row],[total_men]],education[[#This Row],[total_women]]),education[[#This Row],[total_adults]])</f>
        <v>0</v>
      </c>
      <c r="AH863" s="1">
        <f>IF(ISBLANK(education[[#This Row],[total_beneficiaries_reached]]),SUM(education[[#This Row],[calc_children]],education[[#This Row],[calc_adults]]),education[[#This Row],[total_beneficiaries_reached]])</f>
        <v>0</v>
      </c>
      <c r="AI863" s="49" t="str">
        <f ca="1">IF(B863="","",OFFSET(table_admin1[[#Headers],[ADM1_PT]],MATCH(B863,admin1,0),1))</f>
        <v/>
      </c>
      <c r="AJ863" s="49" t="str">
        <f t="shared" ca="1" si="28"/>
        <v/>
      </c>
      <c r="AK863" s="49" t="str">
        <f t="shared" ca="1" si="29"/>
        <v/>
      </c>
    </row>
    <row r="864" spans="29:37" x14ac:dyDescent="0.2">
      <c r="AC864" s="1">
        <f>IF(ISBLANK(education[[#This Row],[total_boys]]),SUM(education[[#This Row],[boys_0-5_reached]],education[[#This Row],[boys_6-12_reached]],education[[#This Row],[boys_13-18_reached]]),education[[#This Row],[total_boys]])</f>
        <v>0</v>
      </c>
      <c r="AD864" s="1">
        <f>IF(ISBLANK(education[[#This Row],[total_girls]]),SUM(education[[#This Row],[girls_0-5_reached]],education[[#This Row],[girls_6-12_reached]],education[[#This Row],[girls_13-18_reached]]),education[[#This Row],[total_girls]])</f>
        <v>0</v>
      </c>
      <c r="AE864" s="1">
        <f>IF(ISBLANK(education[[#This Row],[total_children]]),SUM(education[[#This Row],[calc_boys]],education[[#This Row],[calc_girls]]),education[[#This Row],[total_children]])</f>
        <v>0</v>
      </c>
      <c r="AF864" s="1">
        <f>IF(ISBLANK(education[[#This Row],[total_pwd]]),SUM(education[[#This Row],[total_pwd_men]],education[[#This Row],[total_pwd_women]]),education[[#This Row],[total_pwd]])</f>
        <v>0</v>
      </c>
      <c r="AG864" s="1">
        <f>IF(ISBLANK(education[[#This Row],[total_adults]]),SUM(education[[#This Row],[total_men]],education[[#This Row],[total_women]]),education[[#This Row],[total_adults]])</f>
        <v>0</v>
      </c>
      <c r="AH864" s="1">
        <f>IF(ISBLANK(education[[#This Row],[total_beneficiaries_reached]]),SUM(education[[#This Row],[calc_children]],education[[#This Row],[calc_adults]]),education[[#This Row],[total_beneficiaries_reached]])</f>
        <v>0</v>
      </c>
      <c r="AI864" s="49" t="str">
        <f ca="1">IF(B864="","",OFFSET(table_admin1[[#Headers],[ADM1_PT]],MATCH(B864,admin1,0),1))</f>
        <v/>
      </c>
      <c r="AJ864" s="49" t="str">
        <f t="shared" ca="1" si="28"/>
        <v/>
      </c>
      <c r="AK864" s="49" t="str">
        <f t="shared" ca="1" si="29"/>
        <v/>
      </c>
    </row>
    <row r="865" spans="29:37" x14ac:dyDescent="0.2">
      <c r="AC865" s="1">
        <f>IF(ISBLANK(education[[#This Row],[total_boys]]),SUM(education[[#This Row],[boys_0-5_reached]],education[[#This Row],[boys_6-12_reached]],education[[#This Row],[boys_13-18_reached]]),education[[#This Row],[total_boys]])</f>
        <v>0</v>
      </c>
      <c r="AD865" s="1">
        <f>IF(ISBLANK(education[[#This Row],[total_girls]]),SUM(education[[#This Row],[girls_0-5_reached]],education[[#This Row],[girls_6-12_reached]],education[[#This Row],[girls_13-18_reached]]),education[[#This Row],[total_girls]])</f>
        <v>0</v>
      </c>
      <c r="AE865" s="1">
        <f>IF(ISBLANK(education[[#This Row],[total_children]]),SUM(education[[#This Row],[calc_boys]],education[[#This Row],[calc_girls]]),education[[#This Row],[total_children]])</f>
        <v>0</v>
      </c>
      <c r="AF865" s="1">
        <f>IF(ISBLANK(education[[#This Row],[total_pwd]]),SUM(education[[#This Row],[total_pwd_men]],education[[#This Row],[total_pwd_women]]),education[[#This Row],[total_pwd]])</f>
        <v>0</v>
      </c>
      <c r="AG865" s="1">
        <f>IF(ISBLANK(education[[#This Row],[total_adults]]),SUM(education[[#This Row],[total_men]],education[[#This Row],[total_women]]),education[[#This Row],[total_adults]])</f>
        <v>0</v>
      </c>
      <c r="AH865" s="1">
        <f>IF(ISBLANK(education[[#This Row],[total_beneficiaries_reached]]),SUM(education[[#This Row],[calc_children]],education[[#This Row],[calc_adults]]),education[[#This Row],[total_beneficiaries_reached]])</f>
        <v>0</v>
      </c>
      <c r="AI865" s="49" t="str">
        <f ca="1">IF(B865="","",OFFSET(table_admin1[[#Headers],[ADM1_PT]],MATCH(B865,admin1,0),1))</f>
        <v/>
      </c>
      <c r="AJ865" s="49" t="str">
        <f t="shared" ca="1" si="28"/>
        <v/>
      </c>
      <c r="AK865" s="49" t="str">
        <f t="shared" ca="1" si="29"/>
        <v/>
      </c>
    </row>
    <row r="866" spans="29:37" x14ac:dyDescent="0.2">
      <c r="AC866" s="1">
        <f>IF(ISBLANK(education[[#This Row],[total_boys]]),SUM(education[[#This Row],[boys_0-5_reached]],education[[#This Row],[boys_6-12_reached]],education[[#This Row],[boys_13-18_reached]]),education[[#This Row],[total_boys]])</f>
        <v>0</v>
      </c>
      <c r="AD866" s="1">
        <f>IF(ISBLANK(education[[#This Row],[total_girls]]),SUM(education[[#This Row],[girls_0-5_reached]],education[[#This Row],[girls_6-12_reached]],education[[#This Row],[girls_13-18_reached]]),education[[#This Row],[total_girls]])</f>
        <v>0</v>
      </c>
      <c r="AE866" s="1">
        <f>IF(ISBLANK(education[[#This Row],[total_children]]),SUM(education[[#This Row],[calc_boys]],education[[#This Row],[calc_girls]]),education[[#This Row],[total_children]])</f>
        <v>0</v>
      </c>
      <c r="AF866" s="1">
        <f>IF(ISBLANK(education[[#This Row],[total_pwd]]),SUM(education[[#This Row],[total_pwd_men]],education[[#This Row],[total_pwd_women]]),education[[#This Row],[total_pwd]])</f>
        <v>0</v>
      </c>
      <c r="AG866" s="1">
        <f>IF(ISBLANK(education[[#This Row],[total_adults]]),SUM(education[[#This Row],[total_men]],education[[#This Row],[total_women]]),education[[#This Row],[total_adults]])</f>
        <v>0</v>
      </c>
      <c r="AH866" s="1">
        <f>IF(ISBLANK(education[[#This Row],[total_beneficiaries_reached]]),SUM(education[[#This Row],[calc_children]],education[[#This Row],[calc_adults]]),education[[#This Row],[total_beneficiaries_reached]])</f>
        <v>0</v>
      </c>
      <c r="AI866" s="49" t="str">
        <f ca="1">IF(B866="","",OFFSET(table_admin1[[#Headers],[ADM1_PT]],MATCH(B866,admin1,0),1))</f>
        <v/>
      </c>
      <c r="AJ866" s="49" t="str">
        <f t="shared" ca="1" si="28"/>
        <v/>
      </c>
      <c r="AK866" s="49" t="str">
        <f t="shared" ca="1" si="29"/>
        <v/>
      </c>
    </row>
    <row r="867" spans="29:37" x14ac:dyDescent="0.2">
      <c r="AC867" s="1">
        <f>IF(ISBLANK(education[[#This Row],[total_boys]]),SUM(education[[#This Row],[boys_0-5_reached]],education[[#This Row],[boys_6-12_reached]],education[[#This Row],[boys_13-18_reached]]),education[[#This Row],[total_boys]])</f>
        <v>0</v>
      </c>
      <c r="AD867" s="1">
        <f>IF(ISBLANK(education[[#This Row],[total_girls]]),SUM(education[[#This Row],[girls_0-5_reached]],education[[#This Row],[girls_6-12_reached]],education[[#This Row],[girls_13-18_reached]]),education[[#This Row],[total_girls]])</f>
        <v>0</v>
      </c>
      <c r="AE867" s="1">
        <f>IF(ISBLANK(education[[#This Row],[total_children]]),SUM(education[[#This Row],[calc_boys]],education[[#This Row],[calc_girls]]),education[[#This Row],[total_children]])</f>
        <v>0</v>
      </c>
      <c r="AF867" s="1">
        <f>IF(ISBLANK(education[[#This Row],[total_pwd]]),SUM(education[[#This Row],[total_pwd_men]],education[[#This Row],[total_pwd_women]]),education[[#This Row],[total_pwd]])</f>
        <v>0</v>
      </c>
      <c r="AG867" s="1">
        <f>IF(ISBLANK(education[[#This Row],[total_adults]]),SUM(education[[#This Row],[total_men]],education[[#This Row],[total_women]]),education[[#This Row],[total_adults]])</f>
        <v>0</v>
      </c>
      <c r="AH867" s="1">
        <f>IF(ISBLANK(education[[#This Row],[total_beneficiaries_reached]]),SUM(education[[#This Row],[calc_children]],education[[#This Row],[calc_adults]]),education[[#This Row],[total_beneficiaries_reached]])</f>
        <v>0</v>
      </c>
      <c r="AI867" s="49" t="str">
        <f ca="1">IF(B867="","",OFFSET(table_admin1[[#Headers],[ADM1_PT]],MATCH(B867,admin1,0),1))</f>
        <v/>
      </c>
      <c r="AJ867" s="49" t="str">
        <f t="shared" ca="1" si="28"/>
        <v/>
      </c>
      <c r="AK867" s="49" t="str">
        <f t="shared" ca="1" si="29"/>
        <v/>
      </c>
    </row>
    <row r="868" spans="29:37" x14ac:dyDescent="0.2">
      <c r="AC868" s="1">
        <f>IF(ISBLANK(education[[#This Row],[total_boys]]),SUM(education[[#This Row],[boys_0-5_reached]],education[[#This Row],[boys_6-12_reached]],education[[#This Row],[boys_13-18_reached]]),education[[#This Row],[total_boys]])</f>
        <v>0</v>
      </c>
      <c r="AD868" s="1">
        <f>IF(ISBLANK(education[[#This Row],[total_girls]]),SUM(education[[#This Row],[girls_0-5_reached]],education[[#This Row],[girls_6-12_reached]],education[[#This Row],[girls_13-18_reached]]),education[[#This Row],[total_girls]])</f>
        <v>0</v>
      </c>
      <c r="AE868" s="1">
        <f>IF(ISBLANK(education[[#This Row],[total_children]]),SUM(education[[#This Row],[calc_boys]],education[[#This Row],[calc_girls]]),education[[#This Row],[total_children]])</f>
        <v>0</v>
      </c>
      <c r="AF868" s="1">
        <f>IF(ISBLANK(education[[#This Row],[total_pwd]]),SUM(education[[#This Row],[total_pwd_men]],education[[#This Row],[total_pwd_women]]),education[[#This Row],[total_pwd]])</f>
        <v>0</v>
      </c>
      <c r="AG868" s="1">
        <f>IF(ISBLANK(education[[#This Row],[total_adults]]),SUM(education[[#This Row],[total_men]],education[[#This Row],[total_women]]),education[[#This Row],[total_adults]])</f>
        <v>0</v>
      </c>
      <c r="AH868" s="1">
        <f>IF(ISBLANK(education[[#This Row],[total_beneficiaries_reached]]),SUM(education[[#This Row],[calc_children]],education[[#This Row],[calc_adults]]),education[[#This Row],[total_beneficiaries_reached]])</f>
        <v>0</v>
      </c>
      <c r="AI868" s="49" t="str">
        <f ca="1">IF(B868="","",OFFSET(table_admin1[[#Headers],[ADM1_PT]],MATCH(B868,admin1,0),1))</f>
        <v/>
      </c>
      <c r="AJ868" s="49" t="str">
        <f t="shared" ca="1" si="28"/>
        <v/>
      </c>
      <c r="AK868" s="49" t="str">
        <f t="shared" ca="1" si="29"/>
        <v/>
      </c>
    </row>
    <row r="869" spans="29:37" x14ac:dyDescent="0.2">
      <c r="AC869" s="1">
        <f>IF(ISBLANK(education[[#This Row],[total_boys]]),SUM(education[[#This Row],[boys_0-5_reached]],education[[#This Row],[boys_6-12_reached]],education[[#This Row],[boys_13-18_reached]]),education[[#This Row],[total_boys]])</f>
        <v>0</v>
      </c>
      <c r="AD869" s="1">
        <f>IF(ISBLANK(education[[#This Row],[total_girls]]),SUM(education[[#This Row],[girls_0-5_reached]],education[[#This Row],[girls_6-12_reached]],education[[#This Row],[girls_13-18_reached]]),education[[#This Row],[total_girls]])</f>
        <v>0</v>
      </c>
      <c r="AE869" s="1">
        <f>IF(ISBLANK(education[[#This Row],[total_children]]),SUM(education[[#This Row],[calc_boys]],education[[#This Row],[calc_girls]]),education[[#This Row],[total_children]])</f>
        <v>0</v>
      </c>
      <c r="AF869" s="1">
        <f>IF(ISBLANK(education[[#This Row],[total_pwd]]),SUM(education[[#This Row],[total_pwd_men]],education[[#This Row],[total_pwd_women]]),education[[#This Row],[total_pwd]])</f>
        <v>0</v>
      </c>
      <c r="AG869" s="1">
        <f>IF(ISBLANK(education[[#This Row],[total_adults]]),SUM(education[[#This Row],[total_men]],education[[#This Row],[total_women]]),education[[#This Row],[total_adults]])</f>
        <v>0</v>
      </c>
      <c r="AH869" s="1">
        <f>IF(ISBLANK(education[[#This Row],[total_beneficiaries_reached]]),SUM(education[[#This Row],[calc_children]],education[[#This Row],[calc_adults]]),education[[#This Row],[total_beneficiaries_reached]])</f>
        <v>0</v>
      </c>
      <c r="AI869" s="49" t="str">
        <f ca="1">IF(B869="","",OFFSET(table_admin1[[#Headers],[ADM1_PT]],MATCH(B869,admin1,0),1))</f>
        <v/>
      </c>
      <c r="AJ869" s="49" t="str">
        <f t="shared" ca="1" si="28"/>
        <v/>
      </c>
      <c r="AK869" s="49" t="str">
        <f t="shared" ca="1" si="29"/>
        <v/>
      </c>
    </row>
    <row r="870" spans="29:37" x14ac:dyDescent="0.2">
      <c r="AC870" s="1">
        <f>IF(ISBLANK(education[[#This Row],[total_boys]]),SUM(education[[#This Row],[boys_0-5_reached]],education[[#This Row],[boys_6-12_reached]],education[[#This Row],[boys_13-18_reached]]),education[[#This Row],[total_boys]])</f>
        <v>0</v>
      </c>
      <c r="AD870" s="1">
        <f>IF(ISBLANK(education[[#This Row],[total_girls]]),SUM(education[[#This Row],[girls_0-5_reached]],education[[#This Row],[girls_6-12_reached]],education[[#This Row],[girls_13-18_reached]]),education[[#This Row],[total_girls]])</f>
        <v>0</v>
      </c>
      <c r="AE870" s="1">
        <f>IF(ISBLANK(education[[#This Row],[total_children]]),SUM(education[[#This Row],[calc_boys]],education[[#This Row],[calc_girls]]),education[[#This Row],[total_children]])</f>
        <v>0</v>
      </c>
      <c r="AF870" s="1">
        <f>IF(ISBLANK(education[[#This Row],[total_pwd]]),SUM(education[[#This Row],[total_pwd_men]],education[[#This Row],[total_pwd_women]]),education[[#This Row],[total_pwd]])</f>
        <v>0</v>
      </c>
      <c r="AG870" s="1">
        <f>IF(ISBLANK(education[[#This Row],[total_adults]]),SUM(education[[#This Row],[total_men]],education[[#This Row],[total_women]]),education[[#This Row],[total_adults]])</f>
        <v>0</v>
      </c>
      <c r="AH870" s="1">
        <f>IF(ISBLANK(education[[#This Row],[total_beneficiaries_reached]]),SUM(education[[#This Row],[calc_children]],education[[#This Row],[calc_adults]]),education[[#This Row],[total_beneficiaries_reached]])</f>
        <v>0</v>
      </c>
      <c r="AI870" s="49" t="str">
        <f ca="1">IF(B870="","",OFFSET(table_admin1[[#Headers],[ADM1_PT]],MATCH(B870,admin1,0),1))</f>
        <v/>
      </c>
      <c r="AJ870" s="49" t="str">
        <f t="shared" ca="1" si="28"/>
        <v/>
      </c>
      <c r="AK870" s="49" t="str">
        <f t="shared" ca="1" si="29"/>
        <v/>
      </c>
    </row>
    <row r="871" spans="29:37" x14ac:dyDescent="0.2">
      <c r="AC871" s="1">
        <f>IF(ISBLANK(education[[#This Row],[total_boys]]),SUM(education[[#This Row],[boys_0-5_reached]],education[[#This Row],[boys_6-12_reached]],education[[#This Row],[boys_13-18_reached]]),education[[#This Row],[total_boys]])</f>
        <v>0</v>
      </c>
      <c r="AD871" s="1">
        <f>IF(ISBLANK(education[[#This Row],[total_girls]]),SUM(education[[#This Row],[girls_0-5_reached]],education[[#This Row],[girls_6-12_reached]],education[[#This Row],[girls_13-18_reached]]),education[[#This Row],[total_girls]])</f>
        <v>0</v>
      </c>
      <c r="AE871" s="1">
        <f>IF(ISBLANK(education[[#This Row],[total_children]]),SUM(education[[#This Row],[calc_boys]],education[[#This Row],[calc_girls]]),education[[#This Row],[total_children]])</f>
        <v>0</v>
      </c>
      <c r="AF871" s="1">
        <f>IF(ISBLANK(education[[#This Row],[total_pwd]]),SUM(education[[#This Row],[total_pwd_men]],education[[#This Row],[total_pwd_women]]),education[[#This Row],[total_pwd]])</f>
        <v>0</v>
      </c>
      <c r="AG871" s="1">
        <f>IF(ISBLANK(education[[#This Row],[total_adults]]),SUM(education[[#This Row],[total_men]],education[[#This Row],[total_women]]),education[[#This Row],[total_adults]])</f>
        <v>0</v>
      </c>
      <c r="AH871" s="1">
        <f>IF(ISBLANK(education[[#This Row],[total_beneficiaries_reached]]),SUM(education[[#This Row],[calc_children]],education[[#This Row],[calc_adults]]),education[[#This Row],[total_beneficiaries_reached]])</f>
        <v>0</v>
      </c>
      <c r="AI871" s="49" t="str">
        <f ca="1">IF(B871="","",OFFSET(table_admin1[[#Headers],[ADM1_PT]],MATCH(B871,admin1,0),1))</f>
        <v/>
      </c>
      <c r="AJ871" s="49" t="str">
        <f t="shared" ca="1" si="28"/>
        <v/>
      </c>
      <c r="AK871" s="49" t="str">
        <f t="shared" ca="1" si="29"/>
        <v/>
      </c>
    </row>
    <row r="872" spans="29:37" x14ac:dyDescent="0.2">
      <c r="AC872" s="1">
        <f>IF(ISBLANK(education[[#This Row],[total_boys]]),SUM(education[[#This Row],[boys_0-5_reached]],education[[#This Row],[boys_6-12_reached]],education[[#This Row],[boys_13-18_reached]]),education[[#This Row],[total_boys]])</f>
        <v>0</v>
      </c>
      <c r="AD872" s="1">
        <f>IF(ISBLANK(education[[#This Row],[total_girls]]),SUM(education[[#This Row],[girls_0-5_reached]],education[[#This Row],[girls_6-12_reached]],education[[#This Row],[girls_13-18_reached]]),education[[#This Row],[total_girls]])</f>
        <v>0</v>
      </c>
      <c r="AE872" s="1">
        <f>IF(ISBLANK(education[[#This Row],[total_children]]),SUM(education[[#This Row],[calc_boys]],education[[#This Row],[calc_girls]]),education[[#This Row],[total_children]])</f>
        <v>0</v>
      </c>
      <c r="AF872" s="1">
        <f>IF(ISBLANK(education[[#This Row],[total_pwd]]),SUM(education[[#This Row],[total_pwd_men]],education[[#This Row],[total_pwd_women]]),education[[#This Row],[total_pwd]])</f>
        <v>0</v>
      </c>
      <c r="AG872" s="1">
        <f>IF(ISBLANK(education[[#This Row],[total_adults]]),SUM(education[[#This Row],[total_men]],education[[#This Row],[total_women]]),education[[#This Row],[total_adults]])</f>
        <v>0</v>
      </c>
      <c r="AH872" s="1">
        <f>IF(ISBLANK(education[[#This Row],[total_beneficiaries_reached]]),SUM(education[[#This Row],[calc_children]],education[[#This Row],[calc_adults]]),education[[#This Row],[total_beneficiaries_reached]])</f>
        <v>0</v>
      </c>
      <c r="AI872" s="49" t="str">
        <f ca="1">IF(B872="","",OFFSET(table_admin1[[#Headers],[ADM1_PT]],MATCH(B872,admin1,0),1))</f>
        <v/>
      </c>
      <c r="AJ872" s="49" t="str">
        <f t="shared" ca="1" si="28"/>
        <v/>
      </c>
      <c r="AK872" s="49" t="str">
        <f t="shared" ca="1" si="29"/>
        <v/>
      </c>
    </row>
    <row r="873" spans="29:37" x14ac:dyDescent="0.2">
      <c r="AC873" s="1">
        <f>IF(ISBLANK(education[[#This Row],[total_boys]]),SUM(education[[#This Row],[boys_0-5_reached]],education[[#This Row],[boys_6-12_reached]],education[[#This Row],[boys_13-18_reached]]),education[[#This Row],[total_boys]])</f>
        <v>0</v>
      </c>
      <c r="AD873" s="1">
        <f>IF(ISBLANK(education[[#This Row],[total_girls]]),SUM(education[[#This Row],[girls_0-5_reached]],education[[#This Row],[girls_6-12_reached]],education[[#This Row],[girls_13-18_reached]]),education[[#This Row],[total_girls]])</f>
        <v>0</v>
      </c>
      <c r="AE873" s="1">
        <f>IF(ISBLANK(education[[#This Row],[total_children]]),SUM(education[[#This Row],[calc_boys]],education[[#This Row],[calc_girls]]),education[[#This Row],[total_children]])</f>
        <v>0</v>
      </c>
      <c r="AF873" s="1">
        <f>IF(ISBLANK(education[[#This Row],[total_pwd]]),SUM(education[[#This Row],[total_pwd_men]],education[[#This Row],[total_pwd_women]]),education[[#This Row],[total_pwd]])</f>
        <v>0</v>
      </c>
      <c r="AG873" s="1">
        <f>IF(ISBLANK(education[[#This Row],[total_adults]]),SUM(education[[#This Row],[total_men]],education[[#This Row],[total_women]]),education[[#This Row],[total_adults]])</f>
        <v>0</v>
      </c>
      <c r="AH873" s="1">
        <f>IF(ISBLANK(education[[#This Row],[total_beneficiaries_reached]]),SUM(education[[#This Row],[calc_children]],education[[#This Row],[calc_adults]]),education[[#This Row],[total_beneficiaries_reached]])</f>
        <v>0</v>
      </c>
      <c r="AI873" s="49" t="str">
        <f ca="1">IF(B873="","",OFFSET(table_admin1[[#Headers],[ADM1_PT]],MATCH(B873,admin1,0),1))</f>
        <v/>
      </c>
      <c r="AJ873" s="49" t="str">
        <f t="shared" ca="1" si="28"/>
        <v/>
      </c>
      <c r="AK873" s="49" t="str">
        <f t="shared" ca="1" si="29"/>
        <v/>
      </c>
    </row>
    <row r="874" spans="29:37" x14ac:dyDescent="0.2">
      <c r="AC874" s="1">
        <f>IF(ISBLANK(education[[#This Row],[total_boys]]),SUM(education[[#This Row],[boys_0-5_reached]],education[[#This Row],[boys_6-12_reached]],education[[#This Row],[boys_13-18_reached]]),education[[#This Row],[total_boys]])</f>
        <v>0</v>
      </c>
      <c r="AD874" s="1">
        <f>IF(ISBLANK(education[[#This Row],[total_girls]]),SUM(education[[#This Row],[girls_0-5_reached]],education[[#This Row],[girls_6-12_reached]],education[[#This Row],[girls_13-18_reached]]),education[[#This Row],[total_girls]])</f>
        <v>0</v>
      </c>
      <c r="AE874" s="1">
        <f>IF(ISBLANK(education[[#This Row],[total_children]]),SUM(education[[#This Row],[calc_boys]],education[[#This Row],[calc_girls]]),education[[#This Row],[total_children]])</f>
        <v>0</v>
      </c>
      <c r="AF874" s="1">
        <f>IF(ISBLANK(education[[#This Row],[total_pwd]]),SUM(education[[#This Row],[total_pwd_men]],education[[#This Row],[total_pwd_women]]),education[[#This Row],[total_pwd]])</f>
        <v>0</v>
      </c>
      <c r="AG874" s="1">
        <f>IF(ISBLANK(education[[#This Row],[total_adults]]),SUM(education[[#This Row],[total_men]],education[[#This Row],[total_women]]),education[[#This Row],[total_adults]])</f>
        <v>0</v>
      </c>
      <c r="AH874" s="1">
        <f>IF(ISBLANK(education[[#This Row],[total_beneficiaries_reached]]),SUM(education[[#This Row],[calc_children]],education[[#This Row],[calc_adults]]),education[[#This Row],[total_beneficiaries_reached]])</f>
        <v>0</v>
      </c>
      <c r="AI874" s="49" t="str">
        <f ca="1">IF(B874="","",OFFSET(table_admin1[[#Headers],[ADM1_PT]],MATCH(B874,admin1,0),1))</f>
        <v/>
      </c>
      <c r="AJ874" s="49" t="str">
        <f t="shared" ca="1" si="28"/>
        <v/>
      </c>
      <c r="AK874" s="49" t="str">
        <f t="shared" ca="1" si="29"/>
        <v/>
      </c>
    </row>
    <row r="875" spans="29:37" x14ac:dyDescent="0.2">
      <c r="AC875" s="1">
        <f>IF(ISBLANK(education[[#This Row],[total_boys]]),SUM(education[[#This Row],[boys_0-5_reached]],education[[#This Row],[boys_6-12_reached]],education[[#This Row],[boys_13-18_reached]]),education[[#This Row],[total_boys]])</f>
        <v>0</v>
      </c>
      <c r="AD875" s="1">
        <f>IF(ISBLANK(education[[#This Row],[total_girls]]),SUM(education[[#This Row],[girls_0-5_reached]],education[[#This Row],[girls_6-12_reached]],education[[#This Row],[girls_13-18_reached]]),education[[#This Row],[total_girls]])</f>
        <v>0</v>
      </c>
      <c r="AE875" s="1">
        <f>IF(ISBLANK(education[[#This Row],[total_children]]),SUM(education[[#This Row],[calc_boys]],education[[#This Row],[calc_girls]]),education[[#This Row],[total_children]])</f>
        <v>0</v>
      </c>
      <c r="AF875" s="1">
        <f>IF(ISBLANK(education[[#This Row],[total_pwd]]),SUM(education[[#This Row],[total_pwd_men]],education[[#This Row],[total_pwd_women]]),education[[#This Row],[total_pwd]])</f>
        <v>0</v>
      </c>
      <c r="AG875" s="1">
        <f>IF(ISBLANK(education[[#This Row],[total_adults]]),SUM(education[[#This Row],[total_men]],education[[#This Row],[total_women]]),education[[#This Row],[total_adults]])</f>
        <v>0</v>
      </c>
      <c r="AH875" s="1">
        <f>IF(ISBLANK(education[[#This Row],[total_beneficiaries_reached]]),SUM(education[[#This Row],[calc_children]],education[[#This Row],[calc_adults]]),education[[#This Row],[total_beneficiaries_reached]])</f>
        <v>0</v>
      </c>
      <c r="AI875" s="49" t="str">
        <f ca="1">IF(B875="","",OFFSET(table_admin1[[#Headers],[ADM1_PT]],MATCH(B875,admin1,0),1))</f>
        <v/>
      </c>
      <c r="AJ875" s="49" t="str">
        <f t="shared" ca="1" si="28"/>
        <v/>
      </c>
      <c r="AK875" s="49" t="str">
        <f t="shared" ca="1" si="29"/>
        <v/>
      </c>
    </row>
    <row r="876" spans="29:37" x14ac:dyDescent="0.2">
      <c r="AC876" s="1">
        <f>IF(ISBLANK(education[[#This Row],[total_boys]]),SUM(education[[#This Row],[boys_0-5_reached]],education[[#This Row],[boys_6-12_reached]],education[[#This Row],[boys_13-18_reached]]),education[[#This Row],[total_boys]])</f>
        <v>0</v>
      </c>
      <c r="AD876" s="1">
        <f>IF(ISBLANK(education[[#This Row],[total_girls]]),SUM(education[[#This Row],[girls_0-5_reached]],education[[#This Row],[girls_6-12_reached]],education[[#This Row],[girls_13-18_reached]]),education[[#This Row],[total_girls]])</f>
        <v>0</v>
      </c>
      <c r="AE876" s="1">
        <f>IF(ISBLANK(education[[#This Row],[total_children]]),SUM(education[[#This Row],[calc_boys]],education[[#This Row],[calc_girls]]),education[[#This Row],[total_children]])</f>
        <v>0</v>
      </c>
      <c r="AF876" s="1">
        <f>IF(ISBLANK(education[[#This Row],[total_pwd]]),SUM(education[[#This Row],[total_pwd_men]],education[[#This Row],[total_pwd_women]]),education[[#This Row],[total_pwd]])</f>
        <v>0</v>
      </c>
      <c r="AG876" s="1">
        <f>IF(ISBLANK(education[[#This Row],[total_adults]]),SUM(education[[#This Row],[total_men]],education[[#This Row],[total_women]]),education[[#This Row],[total_adults]])</f>
        <v>0</v>
      </c>
      <c r="AH876" s="1">
        <f>IF(ISBLANK(education[[#This Row],[total_beneficiaries_reached]]),SUM(education[[#This Row],[calc_children]],education[[#This Row],[calc_adults]]),education[[#This Row],[total_beneficiaries_reached]])</f>
        <v>0</v>
      </c>
      <c r="AI876" s="49" t="str">
        <f ca="1">IF(B876="","",OFFSET(table_admin1[[#Headers],[ADM1_PT]],MATCH(B876,admin1,0),1))</f>
        <v/>
      </c>
      <c r="AJ876" s="49" t="str">
        <f t="shared" ca="1" si="28"/>
        <v/>
      </c>
      <c r="AK876" s="49" t="str">
        <f t="shared" ca="1" si="29"/>
        <v/>
      </c>
    </row>
    <row r="877" spans="29:37" x14ac:dyDescent="0.2">
      <c r="AC877" s="1">
        <f>IF(ISBLANK(education[[#This Row],[total_boys]]),SUM(education[[#This Row],[boys_0-5_reached]],education[[#This Row],[boys_6-12_reached]],education[[#This Row],[boys_13-18_reached]]),education[[#This Row],[total_boys]])</f>
        <v>0</v>
      </c>
      <c r="AD877" s="1">
        <f>IF(ISBLANK(education[[#This Row],[total_girls]]),SUM(education[[#This Row],[girls_0-5_reached]],education[[#This Row],[girls_6-12_reached]],education[[#This Row],[girls_13-18_reached]]),education[[#This Row],[total_girls]])</f>
        <v>0</v>
      </c>
      <c r="AE877" s="1">
        <f>IF(ISBLANK(education[[#This Row],[total_children]]),SUM(education[[#This Row],[calc_boys]],education[[#This Row],[calc_girls]]),education[[#This Row],[total_children]])</f>
        <v>0</v>
      </c>
      <c r="AF877" s="1">
        <f>IF(ISBLANK(education[[#This Row],[total_pwd]]),SUM(education[[#This Row],[total_pwd_men]],education[[#This Row],[total_pwd_women]]),education[[#This Row],[total_pwd]])</f>
        <v>0</v>
      </c>
      <c r="AG877" s="1">
        <f>IF(ISBLANK(education[[#This Row],[total_adults]]),SUM(education[[#This Row],[total_men]],education[[#This Row],[total_women]]),education[[#This Row],[total_adults]])</f>
        <v>0</v>
      </c>
      <c r="AH877" s="1">
        <f>IF(ISBLANK(education[[#This Row],[total_beneficiaries_reached]]),SUM(education[[#This Row],[calc_children]],education[[#This Row],[calc_adults]]),education[[#This Row],[total_beneficiaries_reached]])</f>
        <v>0</v>
      </c>
      <c r="AI877" s="49" t="str">
        <f ca="1">IF(B877="","",OFFSET(table_admin1[[#Headers],[ADM1_PT]],MATCH(B877,admin1,0),1))</f>
        <v/>
      </c>
      <c r="AJ877" s="49" t="str">
        <f t="shared" ca="1" si="28"/>
        <v/>
      </c>
      <c r="AK877" s="49" t="str">
        <f t="shared" ca="1" si="29"/>
        <v/>
      </c>
    </row>
    <row r="878" spans="29:37" x14ac:dyDescent="0.2">
      <c r="AC878" s="1">
        <f>IF(ISBLANK(education[[#This Row],[total_boys]]),SUM(education[[#This Row],[boys_0-5_reached]],education[[#This Row],[boys_6-12_reached]],education[[#This Row],[boys_13-18_reached]]),education[[#This Row],[total_boys]])</f>
        <v>0</v>
      </c>
      <c r="AD878" s="1">
        <f>IF(ISBLANK(education[[#This Row],[total_girls]]),SUM(education[[#This Row],[girls_0-5_reached]],education[[#This Row],[girls_6-12_reached]],education[[#This Row],[girls_13-18_reached]]),education[[#This Row],[total_girls]])</f>
        <v>0</v>
      </c>
      <c r="AE878" s="1">
        <f>IF(ISBLANK(education[[#This Row],[total_children]]),SUM(education[[#This Row],[calc_boys]],education[[#This Row],[calc_girls]]),education[[#This Row],[total_children]])</f>
        <v>0</v>
      </c>
      <c r="AF878" s="1">
        <f>IF(ISBLANK(education[[#This Row],[total_pwd]]),SUM(education[[#This Row],[total_pwd_men]],education[[#This Row],[total_pwd_women]]),education[[#This Row],[total_pwd]])</f>
        <v>0</v>
      </c>
      <c r="AG878" s="1">
        <f>IF(ISBLANK(education[[#This Row],[total_adults]]),SUM(education[[#This Row],[total_men]],education[[#This Row],[total_women]]),education[[#This Row],[total_adults]])</f>
        <v>0</v>
      </c>
      <c r="AH878" s="1">
        <f>IF(ISBLANK(education[[#This Row],[total_beneficiaries_reached]]),SUM(education[[#This Row],[calc_children]],education[[#This Row],[calc_adults]]),education[[#This Row],[total_beneficiaries_reached]])</f>
        <v>0</v>
      </c>
      <c r="AI878" s="49" t="str">
        <f ca="1">IF(B878="","",OFFSET(table_admin1[[#Headers],[ADM1_PT]],MATCH(B878,admin1,0),1))</f>
        <v/>
      </c>
      <c r="AJ878" s="49" t="str">
        <f t="shared" ca="1" si="28"/>
        <v/>
      </c>
      <c r="AK878" s="49" t="str">
        <f t="shared" ca="1" si="29"/>
        <v/>
      </c>
    </row>
    <row r="879" spans="29:37" x14ac:dyDescent="0.2">
      <c r="AC879" s="1">
        <f>IF(ISBLANK(education[[#This Row],[total_boys]]),SUM(education[[#This Row],[boys_0-5_reached]],education[[#This Row],[boys_6-12_reached]],education[[#This Row],[boys_13-18_reached]]),education[[#This Row],[total_boys]])</f>
        <v>0</v>
      </c>
      <c r="AD879" s="1">
        <f>IF(ISBLANK(education[[#This Row],[total_girls]]),SUM(education[[#This Row],[girls_0-5_reached]],education[[#This Row],[girls_6-12_reached]],education[[#This Row],[girls_13-18_reached]]),education[[#This Row],[total_girls]])</f>
        <v>0</v>
      </c>
      <c r="AE879" s="1">
        <f>IF(ISBLANK(education[[#This Row],[total_children]]),SUM(education[[#This Row],[calc_boys]],education[[#This Row],[calc_girls]]),education[[#This Row],[total_children]])</f>
        <v>0</v>
      </c>
      <c r="AF879" s="1">
        <f>IF(ISBLANK(education[[#This Row],[total_pwd]]),SUM(education[[#This Row],[total_pwd_men]],education[[#This Row],[total_pwd_women]]),education[[#This Row],[total_pwd]])</f>
        <v>0</v>
      </c>
      <c r="AG879" s="1">
        <f>IF(ISBLANK(education[[#This Row],[total_adults]]),SUM(education[[#This Row],[total_men]],education[[#This Row],[total_women]]),education[[#This Row],[total_adults]])</f>
        <v>0</v>
      </c>
      <c r="AH879" s="1">
        <f>IF(ISBLANK(education[[#This Row],[total_beneficiaries_reached]]),SUM(education[[#This Row],[calc_children]],education[[#This Row],[calc_adults]]),education[[#This Row],[total_beneficiaries_reached]])</f>
        <v>0</v>
      </c>
      <c r="AI879" s="49" t="str">
        <f ca="1">IF(B879="","",OFFSET(table_admin1[[#Headers],[ADM1_PT]],MATCH(B879,admin1,0),1))</f>
        <v/>
      </c>
      <c r="AJ879" s="49" t="str">
        <f t="shared" ca="1" si="28"/>
        <v/>
      </c>
      <c r="AK879" s="49" t="str">
        <f t="shared" ca="1" si="29"/>
        <v/>
      </c>
    </row>
    <row r="880" spans="29:37" x14ac:dyDescent="0.2">
      <c r="AC880" s="1">
        <f>IF(ISBLANK(education[[#This Row],[total_boys]]),SUM(education[[#This Row],[boys_0-5_reached]],education[[#This Row],[boys_6-12_reached]],education[[#This Row],[boys_13-18_reached]]),education[[#This Row],[total_boys]])</f>
        <v>0</v>
      </c>
      <c r="AD880" s="1">
        <f>IF(ISBLANK(education[[#This Row],[total_girls]]),SUM(education[[#This Row],[girls_0-5_reached]],education[[#This Row],[girls_6-12_reached]],education[[#This Row],[girls_13-18_reached]]),education[[#This Row],[total_girls]])</f>
        <v>0</v>
      </c>
      <c r="AE880" s="1">
        <f>IF(ISBLANK(education[[#This Row],[total_children]]),SUM(education[[#This Row],[calc_boys]],education[[#This Row],[calc_girls]]),education[[#This Row],[total_children]])</f>
        <v>0</v>
      </c>
      <c r="AF880" s="1">
        <f>IF(ISBLANK(education[[#This Row],[total_pwd]]),SUM(education[[#This Row],[total_pwd_men]],education[[#This Row],[total_pwd_women]]),education[[#This Row],[total_pwd]])</f>
        <v>0</v>
      </c>
      <c r="AG880" s="1">
        <f>IF(ISBLANK(education[[#This Row],[total_adults]]),SUM(education[[#This Row],[total_men]],education[[#This Row],[total_women]]),education[[#This Row],[total_adults]])</f>
        <v>0</v>
      </c>
      <c r="AH880" s="1">
        <f>IF(ISBLANK(education[[#This Row],[total_beneficiaries_reached]]),SUM(education[[#This Row],[calc_children]],education[[#This Row],[calc_adults]]),education[[#This Row],[total_beneficiaries_reached]])</f>
        <v>0</v>
      </c>
      <c r="AI880" s="49" t="str">
        <f ca="1">IF(B880="","",OFFSET(table_admin1[[#Headers],[ADM1_PT]],MATCH(B880,admin1,0),1))</f>
        <v/>
      </c>
      <c r="AJ880" s="49" t="str">
        <f t="shared" ca="1" si="28"/>
        <v/>
      </c>
      <c r="AK880" s="49" t="str">
        <f t="shared" ca="1" si="29"/>
        <v/>
      </c>
    </row>
    <row r="881" spans="29:37" x14ac:dyDescent="0.2">
      <c r="AC881" s="1">
        <f>IF(ISBLANK(education[[#This Row],[total_boys]]),SUM(education[[#This Row],[boys_0-5_reached]],education[[#This Row],[boys_6-12_reached]],education[[#This Row],[boys_13-18_reached]]),education[[#This Row],[total_boys]])</f>
        <v>0</v>
      </c>
      <c r="AD881" s="1">
        <f>IF(ISBLANK(education[[#This Row],[total_girls]]),SUM(education[[#This Row],[girls_0-5_reached]],education[[#This Row],[girls_6-12_reached]],education[[#This Row],[girls_13-18_reached]]),education[[#This Row],[total_girls]])</f>
        <v>0</v>
      </c>
      <c r="AE881" s="1">
        <f>IF(ISBLANK(education[[#This Row],[total_children]]),SUM(education[[#This Row],[calc_boys]],education[[#This Row],[calc_girls]]),education[[#This Row],[total_children]])</f>
        <v>0</v>
      </c>
      <c r="AF881" s="1">
        <f>IF(ISBLANK(education[[#This Row],[total_pwd]]),SUM(education[[#This Row],[total_pwd_men]],education[[#This Row],[total_pwd_women]]),education[[#This Row],[total_pwd]])</f>
        <v>0</v>
      </c>
      <c r="AG881" s="1">
        <f>IF(ISBLANK(education[[#This Row],[total_adults]]),SUM(education[[#This Row],[total_men]],education[[#This Row],[total_women]]),education[[#This Row],[total_adults]])</f>
        <v>0</v>
      </c>
      <c r="AH881" s="1">
        <f>IF(ISBLANK(education[[#This Row],[total_beneficiaries_reached]]),SUM(education[[#This Row],[calc_children]],education[[#This Row],[calc_adults]]),education[[#This Row],[total_beneficiaries_reached]])</f>
        <v>0</v>
      </c>
      <c r="AI881" s="49" t="str">
        <f ca="1">IF(B881="","",OFFSET(table_admin1[[#Headers],[ADM1_PT]],MATCH(B881,admin1,0),1))</f>
        <v/>
      </c>
      <c r="AJ881" s="49" t="str">
        <f t="shared" ca="1" si="28"/>
        <v/>
      </c>
      <c r="AK881" s="49" t="str">
        <f t="shared" ca="1" si="29"/>
        <v/>
      </c>
    </row>
    <row r="882" spans="29:37" x14ac:dyDescent="0.2">
      <c r="AC882" s="1">
        <f>IF(ISBLANK(education[[#This Row],[total_boys]]),SUM(education[[#This Row],[boys_0-5_reached]],education[[#This Row],[boys_6-12_reached]],education[[#This Row],[boys_13-18_reached]]),education[[#This Row],[total_boys]])</f>
        <v>0</v>
      </c>
      <c r="AD882" s="1">
        <f>IF(ISBLANK(education[[#This Row],[total_girls]]),SUM(education[[#This Row],[girls_0-5_reached]],education[[#This Row],[girls_6-12_reached]],education[[#This Row],[girls_13-18_reached]]),education[[#This Row],[total_girls]])</f>
        <v>0</v>
      </c>
      <c r="AE882" s="1">
        <f>IF(ISBLANK(education[[#This Row],[total_children]]),SUM(education[[#This Row],[calc_boys]],education[[#This Row],[calc_girls]]),education[[#This Row],[total_children]])</f>
        <v>0</v>
      </c>
      <c r="AF882" s="1">
        <f>IF(ISBLANK(education[[#This Row],[total_pwd]]),SUM(education[[#This Row],[total_pwd_men]],education[[#This Row],[total_pwd_women]]),education[[#This Row],[total_pwd]])</f>
        <v>0</v>
      </c>
      <c r="AG882" s="1">
        <f>IF(ISBLANK(education[[#This Row],[total_adults]]),SUM(education[[#This Row],[total_men]],education[[#This Row],[total_women]]),education[[#This Row],[total_adults]])</f>
        <v>0</v>
      </c>
      <c r="AH882" s="1">
        <f>IF(ISBLANK(education[[#This Row],[total_beneficiaries_reached]]),SUM(education[[#This Row],[calc_children]],education[[#This Row],[calc_adults]]),education[[#This Row],[total_beneficiaries_reached]])</f>
        <v>0</v>
      </c>
      <c r="AI882" s="49" t="str">
        <f ca="1">IF(B882="","",OFFSET(table_admin1[[#Headers],[ADM1_PT]],MATCH(B882,admin1,0),1))</f>
        <v/>
      </c>
      <c r="AJ882" s="49" t="str">
        <f t="shared" ca="1" si="28"/>
        <v/>
      </c>
      <c r="AK882" s="49" t="str">
        <f t="shared" ca="1" si="29"/>
        <v/>
      </c>
    </row>
    <row r="883" spans="29:37" x14ac:dyDescent="0.2">
      <c r="AC883" s="1">
        <f>IF(ISBLANK(education[[#This Row],[total_boys]]),SUM(education[[#This Row],[boys_0-5_reached]],education[[#This Row],[boys_6-12_reached]],education[[#This Row],[boys_13-18_reached]]),education[[#This Row],[total_boys]])</f>
        <v>0</v>
      </c>
      <c r="AD883" s="1">
        <f>IF(ISBLANK(education[[#This Row],[total_girls]]),SUM(education[[#This Row],[girls_0-5_reached]],education[[#This Row],[girls_6-12_reached]],education[[#This Row],[girls_13-18_reached]]),education[[#This Row],[total_girls]])</f>
        <v>0</v>
      </c>
      <c r="AE883" s="1">
        <f>IF(ISBLANK(education[[#This Row],[total_children]]),SUM(education[[#This Row],[calc_boys]],education[[#This Row],[calc_girls]]),education[[#This Row],[total_children]])</f>
        <v>0</v>
      </c>
      <c r="AF883" s="1">
        <f>IF(ISBLANK(education[[#This Row],[total_pwd]]),SUM(education[[#This Row],[total_pwd_men]],education[[#This Row],[total_pwd_women]]),education[[#This Row],[total_pwd]])</f>
        <v>0</v>
      </c>
      <c r="AG883" s="1">
        <f>IF(ISBLANK(education[[#This Row],[total_adults]]),SUM(education[[#This Row],[total_men]],education[[#This Row],[total_women]]),education[[#This Row],[total_adults]])</f>
        <v>0</v>
      </c>
      <c r="AH883" s="1">
        <f>IF(ISBLANK(education[[#This Row],[total_beneficiaries_reached]]),SUM(education[[#This Row],[calc_children]],education[[#This Row],[calc_adults]]),education[[#This Row],[total_beneficiaries_reached]])</f>
        <v>0</v>
      </c>
      <c r="AI883" s="49" t="str">
        <f ca="1">IF(B883="","",OFFSET(table_admin1[[#Headers],[ADM1_PT]],MATCH(B883,admin1,0),1))</f>
        <v/>
      </c>
      <c r="AJ883" s="49" t="str">
        <f t="shared" ca="1" si="28"/>
        <v/>
      </c>
      <c r="AK883" s="49" t="str">
        <f t="shared" ca="1" si="29"/>
        <v/>
      </c>
    </row>
    <row r="884" spans="29:37" x14ac:dyDescent="0.2">
      <c r="AC884" s="1">
        <f>IF(ISBLANK(education[[#This Row],[total_boys]]),SUM(education[[#This Row],[boys_0-5_reached]],education[[#This Row],[boys_6-12_reached]],education[[#This Row],[boys_13-18_reached]]),education[[#This Row],[total_boys]])</f>
        <v>0</v>
      </c>
      <c r="AD884" s="1">
        <f>IF(ISBLANK(education[[#This Row],[total_girls]]),SUM(education[[#This Row],[girls_0-5_reached]],education[[#This Row],[girls_6-12_reached]],education[[#This Row],[girls_13-18_reached]]),education[[#This Row],[total_girls]])</f>
        <v>0</v>
      </c>
      <c r="AE884" s="1">
        <f>IF(ISBLANK(education[[#This Row],[total_children]]),SUM(education[[#This Row],[calc_boys]],education[[#This Row],[calc_girls]]),education[[#This Row],[total_children]])</f>
        <v>0</v>
      </c>
      <c r="AF884" s="1">
        <f>IF(ISBLANK(education[[#This Row],[total_pwd]]),SUM(education[[#This Row],[total_pwd_men]],education[[#This Row],[total_pwd_women]]),education[[#This Row],[total_pwd]])</f>
        <v>0</v>
      </c>
      <c r="AG884" s="1">
        <f>IF(ISBLANK(education[[#This Row],[total_adults]]),SUM(education[[#This Row],[total_men]],education[[#This Row],[total_women]]),education[[#This Row],[total_adults]])</f>
        <v>0</v>
      </c>
      <c r="AH884" s="1">
        <f>IF(ISBLANK(education[[#This Row],[total_beneficiaries_reached]]),SUM(education[[#This Row],[calc_children]],education[[#This Row],[calc_adults]]),education[[#This Row],[total_beneficiaries_reached]])</f>
        <v>0</v>
      </c>
      <c r="AI884" s="49" t="str">
        <f ca="1">IF(B884="","",OFFSET(table_admin1[[#Headers],[ADM1_PT]],MATCH(B884,admin1,0),1))</f>
        <v/>
      </c>
      <c r="AJ884" s="49" t="str">
        <f t="shared" ca="1" si="28"/>
        <v/>
      </c>
      <c r="AK884" s="49" t="str">
        <f t="shared" ca="1" si="29"/>
        <v/>
      </c>
    </row>
    <row r="885" spans="29:37" x14ac:dyDescent="0.2">
      <c r="AC885" s="1">
        <f>IF(ISBLANK(education[[#This Row],[total_boys]]),SUM(education[[#This Row],[boys_0-5_reached]],education[[#This Row],[boys_6-12_reached]],education[[#This Row],[boys_13-18_reached]]),education[[#This Row],[total_boys]])</f>
        <v>0</v>
      </c>
      <c r="AD885" s="1">
        <f>IF(ISBLANK(education[[#This Row],[total_girls]]),SUM(education[[#This Row],[girls_0-5_reached]],education[[#This Row],[girls_6-12_reached]],education[[#This Row],[girls_13-18_reached]]),education[[#This Row],[total_girls]])</f>
        <v>0</v>
      </c>
      <c r="AE885" s="1">
        <f>IF(ISBLANK(education[[#This Row],[total_children]]),SUM(education[[#This Row],[calc_boys]],education[[#This Row],[calc_girls]]),education[[#This Row],[total_children]])</f>
        <v>0</v>
      </c>
      <c r="AF885" s="1">
        <f>IF(ISBLANK(education[[#This Row],[total_pwd]]),SUM(education[[#This Row],[total_pwd_men]],education[[#This Row],[total_pwd_women]]),education[[#This Row],[total_pwd]])</f>
        <v>0</v>
      </c>
      <c r="AG885" s="1">
        <f>IF(ISBLANK(education[[#This Row],[total_adults]]),SUM(education[[#This Row],[total_men]],education[[#This Row],[total_women]]),education[[#This Row],[total_adults]])</f>
        <v>0</v>
      </c>
      <c r="AH885" s="1">
        <f>IF(ISBLANK(education[[#This Row],[total_beneficiaries_reached]]),SUM(education[[#This Row],[calc_children]],education[[#This Row],[calc_adults]]),education[[#This Row],[total_beneficiaries_reached]])</f>
        <v>0</v>
      </c>
      <c r="AI885" s="49" t="str">
        <f ca="1">IF(B885="","",OFFSET(table_admin1[[#Headers],[ADM1_PT]],MATCH(B885,admin1,0),1))</f>
        <v/>
      </c>
      <c r="AJ885" s="49" t="str">
        <f t="shared" ca="1" si="28"/>
        <v/>
      </c>
      <c r="AK885" s="49" t="str">
        <f t="shared" ca="1" si="29"/>
        <v/>
      </c>
    </row>
    <row r="886" spans="29:37" x14ac:dyDescent="0.2">
      <c r="AC886" s="1">
        <f>IF(ISBLANK(education[[#This Row],[total_boys]]),SUM(education[[#This Row],[boys_0-5_reached]],education[[#This Row],[boys_6-12_reached]],education[[#This Row],[boys_13-18_reached]]),education[[#This Row],[total_boys]])</f>
        <v>0</v>
      </c>
      <c r="AD886" s="1">
        <f>IF(ISBLANK(education[[#This Row],[total_girls]]),SUM(education[[#This Row],[girls_0-5_reached]],education[[#This Row],[girls_6-12_reached]],education[[#This Row],[girls_13-18_reached]]),education[[#This Row],[total_girls]])</f>
        <v>0</v>
      </c>
      <c r="AE886" s="1">
        <f>IF(ISBLANK(education[[#This Row],[total_children]]),SUM(education[[#This Row],[calc_boys]],education[[#This Row],[calc_girls]]),education[[#This Row],[total_children]])</f>
        <v>0</v>
      </c>
      <c r="AF886" s="1">
        <f>IF(ISBLANK(education[[#This Row],[total_pwd]]),SUM(education[[#This Row],[total_pwd_men]],education[[#This Row],[total_pwd_women]]),education[[#This Row],[total_pwd]])</f>
        <v>0</v>
      </c>
      <c r="AG886" s="1">
        <f>IF(ISBLANK(education[[#This Row],[total_adults]]),SUM(education[[#This Row],[total_men]],education[[#This Row],[total_women]]),education[[#This Row],[total_adults]])</f>
        <v>0</v>
      </c>
      <c r="AH886" s="1">
        <f>IF(ISBLANK(education[[#This Row],[total_beneficiaries_reached]]),SUM(education[[#This Row],[calc_children]],education[[#This Row],[calc_adults]]),education[[#This Row],[total_beneficiaries_reached]])</f>
        <v>0</v>
      </c>
      <c r="AI886" s="49" t="str">
        <f ca="1">IF(B886="","",OFFSET(table_admin1[[#Headers],[ADM1_PT]],MATCH(B886,admin1,0),1))</f>
        <v/>
      </c>
      <c r="AJ886" s="49" t="str">
        <f t="shared" ca="1" si="28"/>
        <v/>
      </c>
      <c r="AK886" s="49" t="str">
        <f t="shared" ca="1" si="29"/>
        <v/>
      </c>
    </row>
    <row r="887" spans="29:37" x14ac:dyDescent="0.2">
      <c r="AC887" s="1">
        <f>IF(ISBLANK(education[[#This Row],[total_boys]]),SUM(education[[#This Row],[boys_0-5_reached]],education[[#This Row],[boys_6-12_reached]],education[[#This Row],[boys_13-18_reached]]),education[[#This Row],[total_boys]])</f>
        <v>0</v>
      </c>
      <c r="AD887" s="1">
        <f>IF(ISBLANK(education[[#This Row],[total_girls]]),SUM(education[[#This Row],[girls_0-5_reached]],education[[#This Row],[girls_6-12_reached]],education[[#This Row],[girls_13-18_reached]]),education[[#This Row],[total_girls]])</f>
        <v>0</v>
      </c>
      <c r="AE887" s="1">
        <f>IF(ISBLANK(education[[#This Row],[total_children]]),SUM(education[[#This Row],[calc_boys]],education[[#This Row],[calc_girls]]),education[[#This Row],[total_children]])</f>
        <v>0</v>
      </c>
      <c r="AF887" s="1">
        <f>IF(ISBLANK(education[[#This Row],[total_pwd]]),SUM(education[[#This Row],[total_pwd_men]],education[[#This Row],[total_pwd_women]]),education[[#This Row],[total_pwd]])</f>
        <v>0</v>
      </c>
      <c r="AG887" s="1">
        <f>IF(ISBLANK(education[[#This Row],[total_adults]]),SUM(education[[#This Row],[total_men]],education[[#This Row],[total_women]]),education[[#This Row],[total_adults]])</f>
        <v>0</v>
      </c>
      <c r="AH887" s="1">
        <f>IF(ISBLANK(education[[#This Row],[total_beneficiaries_reached]]),SUM(education[[#This Row],[calc_children]],education[[#This Row],[calc_adults]]),education[[#This Row],[total_beneficiaries_reached]])</f>
        <v>0</v>
      </c>
      <c r="AI887" s="49" t="str">
        <f ca="1">IF(B887="","",OFFSET(table_admin1[[#Headers],[ADM1_PT]],MATCH(B887,admin1,0),1))</f>
        <v/>
      </c>
      <c r="AJ887" s="49" t="str">
        <f t="shared" ca="1" si="28"/>
        <v/>
      </c>
      <c r="AK887" s="49" t="str">
        <f t="shared" ca="1" si="29"/>
        <v/>
      </c>
    </row>
    <row r="888" spans="29:37" x14ac:dyDescent="0.2">
      <c r="AC888" s="1">
        <f>IF(ISBLANK(education[[#This Row],[total_boys]]),SUM(education[[#This Row],[boys_0-5_reached]],education[[#This Row],[boys_6-12_reached]],education[[#This Row],[boys_13-18_reached]]),education[[#This Row],[total_boys]])</f>
        <v>0</v>
      </c>
      <c r="AD888" s="1">
        <f>IF(ISBLANK(education[[#This Row],[total_girls]]),SUM(education[[#This Row],[girls_0-5_reached]],education[[#This Row],[girls_6-12_reached]],education[[#This Row],[girls_13-18_reached]]),education[[#This Row],[total_girls]])</f>
        <v>0</v>
      </c>
      <c r="AE888" s="1">
        <f>IF(ISBLANK(education[[#This Row],[total_children]]),SUM(education[[#This Row],[calc_boys]],education[[#This Row],[calc_girls]]),education[[#This Row],[total_children]])</f>
        <v>0</v>
      </c>
      <c r="AF888" s="1">
        <f>IF(ISBLANK(education[[#This Row],[total_pwd]]),SUM(education[[#This Row],[total_pwd_men]],education[[#This Row],[total_pwd_women]]),education[[#This Row],[total_pwd]])</f>
        <v>0</v>
      </c>
      <c r="AG888" s="1">
        <f>IF(ISBLANK(education[[#This Row],[total_adults]]),SUM(education[[#This Row],[total_men]],education[[#This Row],[total_women]]),education[[#This Row],[total_adults]])</f>
        <v>0</v>
      </c>
      <c r="AH888" s="1">
        <f>IF(ISBLANK(education[[#This Row],[total_beneficiaries_reached]]),SUM(education[[#This Row],[calc_children]],education[[#This Row],[calc_adults]]),education[[#This Row],[total_beneficiaries_reached]])</f>
        <v>0</v>
      </c>
      <c r="AI888" s="49" t="str">
        <f ca="1">IF(B888="","",OFFSET(table_admin1[[#Headers],[ADM1_PT]],MATCH(B888,admin1,0),1))</f>
        <v/>
      </c>
      <c r="AJ888" s="49" t="str">
        <f t="shared" ca="1" si="28"/>
        <v/>
      </c>
      <c r="AK888" s="49" t="str">
        <f t="shared" ca="1" si="29"/>
        <v/>
      </c>
    </row>
    <row r="889" spans="29:37" x14ac:dyDescent="0.2">
      <c r="AC889" s="1">
        <f>IF(ISBLANK(education[[#This Row],[total_boys]]),SUM(education[[#This Row],[boys_0-5_reached]],education[[#This Row],[boys_6-12_reached]],education[[#This Row],[boys_13-18_reached]]),education[[#This Row],[total_boys]])</f>
        <v>0</v>
      </c>
      <c r="AD889" s="1">
        <f>IF(ISBLANK(education[[#This Row],[total_girls]]),SUM(education[[#This Row],[girls_0-5_reached]],education[[#This Row],[girls_6-12_reached]],education[[#This Row],[girls_13-18_reached]]),education[[#This Row],[total_girls]])</f>
        <v>0</v>
      </c>
      <c r="AE889" s="1">
        <f>IF(ISBLANK(education[[#This Row],[total_children]]),SUM(education[[#This Row],[calc_boys]],education[[#This Row],[calc_girls]]),education[[#This Row],[total_children]])</f>
        <v>0</v>
      </c>
      <c r="AF889" s="1">
        <f>IF(ISBLANK(education[[#This Row],[total_pwd]]),SUM(education[[#This Row],[total_pwd_men]],education[[#This Row],[total_pwd_women]]),education[[#This Row],[total_pwd]])</f>
        <v>0</v>
      </c>
      <c r="AG889" s="1">
        <f>IF(ISBLANK(education[[#This Row],[total_adults]]),SUM(education[[#This Row],[total_men]],education[[#This Row],[total_women]]),education[[#This Row],[total_adults]])</f>
        <v>0</v>
      </c>
      <c r="AH889" s="1">
        <f>IF(ISBLANK(education[[#This Row],[total_beneficiaries_reached]]),SUM(education[[#This Row],[calc_children]],education[[#This Row],[calc_adults]]),education[[#This Row],[total_beneficiaries_reached]])</f>
        <v>0</v>
      </c>
      <c r="AI889" s="49" t="str">
        <f ca="1">IF(B889="","",OFFSET(table_admin1[[#Headers],[ADM1_PT]],MATCH(B889,admin1,0),1))</f>
        <v/>
      </c>
      <c r="AJ889" s="49" t="str">
        <f t="shared" ca="1" si="28"/>
        <v/>
      </c>
      <c r="AK889" s="49" t="str">
        <f t="shared" ca="1" si="29"/>
        <v/>
      </c>
    </row>
    <row r="890" spans="29:37" x14ac:dyDescent="0.2">
      <c r="AC890" s="1">
        <f>IF(ISBLANK(education[[#This Row],[total_boys]]),SUM(education[[#This Row],[boys_0-5_reached]],education[[#This Row],[boys_6-12_reached]],education[[#This Row],[boys_13-18_reached]]),education[[#This Row],[total_boys]])</f>
        <v>0</v>
      </c>
      <c r="AD890" s="1">
        <f>IF(ISBLANK(education[[#This Row],[total_girls]]),SUM(education[[#This Row],[girls_0-5_reached]],education[[#This Row],[girls_6-12_reached]],education[[#This Row],[girls_13-18_reached]]),education[[#This Row],[total_girls]])</f>
        <v>0</v>
      </c>
      <c r="AE890" s="1">
        <f>IF(ISBLANK(education[[#This Row],[total_children]]),SUM(education[[#This Row],[calc_boys]],education[[#This Row],[calc_girls]]),education[[#This Row],[total_children]])</f>
        <v>0</v>
      </c>
      <c r="AF890" s="1">
        <f>IF(ISBLANK(education[[#This Row],[total_pwd]]),SUM(education[[#This Row],[total_pwd_men]],education[[#This Row],[total_pwd_women]]),education[[#This Row],[total_pwd]])</f>
        <v>0</v>
      </c>
      <c r="AG890" s="1">
        <f>IF(ISBLANK(education[[#This Row],[total_adults]]),SUM(education[[#This Row],[total_men]],education[[#This Row],[total_women]]),education[[#This Row],[total_adults]])</f>
        <v>0</v>
      </c>
      <c r="AH890" s="1">
        <f>IF(ISBLANK(education[[#This Row],[total_beneficiaries_reached]]),SUM(education[[#This Row],[calc_children]],education[[#This Row],[calc_adults]]),education[[#This Row],[total_beneficiaries_reached]])</f>
        <v>0</v>
      </c>
      <c r="AI890" s="49" t="str">
        <f ca="1">IF(B890="","",OFFSET(table_admin1[[#Headers],[ADM1_PT]],MATCH(B890,admin1,0),1))</f>
        <v/>
      </c>
      <c r="AJ890" s="49" t="str">
        <f t="shared" ca="1" si="28"/>
        <v/>
      </c>
      <c r="AK890" s="49" t="str">
        <f t="shared" ca="1" si="29"/>
        <v/>
      </c>
    </row>
    <row r="891" spans="29:37" x14ac:dyDescent="0.2">
      <c r="AC891" s="1">
        <f>IF(ISBLANK(education[[#This Row],[total_boys]]),SUM(education[[#This Row],[boys_0-5_reached]],education[[#This Row],[boys_6-12_reached]],education[[#This Row],[boys_13-18_reached]]),education[[#This Row],[total_boys]])</f>
        <v>0</v>
      </c>
      <c r="AD891" s="1">
        <f>IF(ISBLANK(education[[#This Row],[total_girls]]),SUM(education[[#This Row],[girls_0-5_reached]],education[[#This Row],[girls_6-12_reached]],education[[#This Row],[girls_13-18_reached]]),education[[#This Row],[total_girls]])</f>
        <v>0</v>
      </c>
      <c r="AE891" s="1">
        <f>IF(ISBLANK(education[[#This Row],[total_children]]),SUM(education[[#This Row],[calc_boys]],education[[#This Row],[calc_girls]]),education[[#This Row],[total_children]])</f>
        <v>0</v>
      </c>
      <c r="AF891" s="1">
        <f>IF(ISBLANK(education[[#This Row],[total_pwd]]),SUM(education[[#This Row],[total_pwd_men]],education[[#This Row],[total_pwd_women]]),education[[#This Row],[total_pwd]])</f>
        <v>0</v>
      </c>
      <c r="AG891" s="1">
        <f>IF(ISBLANK(education[[#This Row],[total_adults]]),SUM(education[[#This Row],[total_men]],education[[#This Row],[total_women]]),education[[#This Row],[total_adults]])</f>
        <v>0</v>
      </c>
      <c r="AH891" s="1">
        <f>IF(ISBLANK(education[[#This Row],[total_beneficiaries_reached]]),SUM(education[[#This Row],[calc_children]],education[[#This Row],[calc_adults]]),education[[#This Row],[total_beneficiaries_reached]])</f>
        <v>0</v>
      </c>
      <c r="AI891" s="49" t="str">
        <f ca="1">IF(B891="","",OFFSET(table_admin1[[#Headers],[ADM1_PT]],MATCH(B891,admin1,0),1))</f>
        <v/>
      </c>
      <c r="AJ891" s="49" t="str">
        <f t="shared" ca="1" si="28"/>
        <v/>
      </c>
      <c r="AK891" s="49" t="str">
        <f t="shared" ca="1" si="29"/>
        <v/>
      </c>
    </row>
    <row r="892" spans="29:37" x14ac:dyDescent="0.2">
      <c r="AC892" s="1">
        <f>IF(ISBLANK(education[[#This Row],[total_boys]]),SUM(education[[#This Row],[boys_0-5_reached]],education[[#This Row],[boys_6-12_reached]],education[[#This Row],[boys_13-18_reached]]),education[[#This Row],[total_boys]])</f>
        <v>0</v>
      </c>
      <c r="AD892" s="1">
        <f>IF(ISBLANK(education[[#This Row],[total_girls]]),SUM(education[[#This Row],[girls_0-5_reached]],education[[#This Row],[girls_6-12_reached]],education[[#This Row],[girls_13-18_reached]]),education[[#This Row],[total_girls]])</f>
        <v>0</v>
      </c>
      <c r="AE892" s="1">
        <f>IF(ISBLANK(education[[#This Row],[total_children]]),SUM(education[[#This Row],[calc_boys]],education[[#This Row],[calc_girls]]),education[[#This Row],[total_children]])</f>
        <v>0</v>
      </c>
      <c r="AF892" s="1">
        <f>IF(ISBLANK(education[[#This Row],[total_pwd]]),SUM(education[[#This Row],[total_pwd_men]],education[[#This Row],[total_pwd_women]]),education[[#This Row],[total_pwd]])</f>
        <v>0</v>
      </c>
      <c r="AG892" s="1">
        <f>IF(ISBLANK(education[[#This Row],[total_adults]]),SUM(education[[#This Row],[total_men]],education[[#This Row],[total_women]]),education[[#This Row],[total_adults]])</f>
        <v>0</v>
      </c>
      <c r="AH892" s="1">
        <f>IF(ISBLANK(education[[#This Row],[total_beneficiaries_reached]]),SUM(education[[#This Row],[calc_children]],education[[#This Row],[calc_adults]]),education[[#This Row],[total_beneficiaries_reached]])</f>
        <v>0</v>
      </c>
      <c r="AI892" s="49" t="str">
        <f ca="1">IF(B892="","",OFFSET(table_admin1[[#Headers],[ADM1_PT]],MATCH(B892,admin1,0),1))</f>
        <v/>
      </c>
      <c r="AJ892" s="49" t="str">
        <f t="shared" ca="1" si="28"/>
        <v/>
      </c>
      <c r="AK892" s="49" t="str">
        <f t="shared" ca="1" si="29"/>
        <v/>
      </c>
    </row>
    <row r="893" spans="29:37" x14ac:dyDescent="0.2">
      <c r="AC893" s="1">
        <f>IF(ISBLANK(education[[#This Row],[total_boys]]),SUM(education[[#This Row],[boys_0-5_reached]],education[[#This Row],[boys_6-12_reached]],education[[#This Row],[boys_13-18_reached]]),education[[#This Row],[total_boys]])</f>
        <v>0</v>
      </c>
      <c r="AD893" s="1">
        <f>IF(ISBLANK(education[[#This Row],[total_girls]]),SUM(education[[#This Row],[girls_0-5_reached]],education[[#This Row],[girls_6-12_reached]],education[[#This Row],[girls_13-18_reached]]),education[[#This Row],[total_girls]])</f>
        <v>0</v>
      </c>
      <c r="AE893" s="1">
        <f>IF(ISBLANK(education[[#This Row],[total_children]]),SUM(education[[#This Row],[calc_boys]],education[[#This Row],[calc_girls]]),education[[#This Row],[total_children]])</f>
        <v>0</v>
      </c>
      <c r="AF893" s="1">
        <f>IF(ISBLANK(education[[#This Row],[total_pwd]]),SUM(education[[#This Row],[total_pwd_men]],education[[#This Row],[total_pwd_women]]),education[[#This Row],[total_pwd]])</f>
        <v>0</v>
      </c>
      <c r="AG893" s="1">
        <f>IF(ISBLANK(education[[#This Row],[total_adults]]),SUM(education[[#This Row],[total_men]],education[[#This Row],[total_women]]),education[[#This Row],[total_adults]])</f>
        <v>0</v>
      </c>
      <c r="AH893" s="1">
        <f>IF(ISBLANK(education[[#This Row],[total_beneficiaries_reached]]),SUM(education[[#This Row],[calc_children]],education[[#This Row],[calc_adults]]),education[[#This Row],[total_beneficiaries_reached]])</f>
        <v>0</v>
      </c>
      <c r="AI893" s="49" t="str">
        <f ca="1">IF(B893="","",OFFSET(table_admin1[[#Headers],[ADM1_PT]],MATCH(B893,admin1,0),1))</f>
        <v/>
      </c>
      <c r="AJ893" s="49" t="str">
        <f t="shared" ca="1" si="28"/>
        <v/>
      </c>
      <c r="AK893" s="49" t="str">
        <f t="shared" ca="1" si="29"/>
        <v/>
      </c>
    </row>
    <row r="894" spans="29:37" x14ac:dyDescent="0.2">
      <c r="AC894" s="1">
        <f>IF(ISBLANK(education[[#This Row],[total_boys]]),SUM(education[[#This Row],[boys_0-5_reached]],education[[#This Row],[boys_6-12_reached]],education[[#This Row],[boys_13-18_reached]]),education[[#This Row],[total_boys]])</f>
        <v>0</v>
      </c>
      <c r="AD894" s="1">
        <f>IF(ISBLANK(education[[#This Row],[total_girls]]),SUM(education[[#This Row],[girls_0-5_reached]],education[[#This Row],[girls_6-12_reached]],education[[#This Row],[girls_13-18_reached]]),education[[#This Row],[total_girls]])</f>
        <v>0</v>
      </c>
      <c r="AE894" s="1">
        <f>IF(ISBLANK(education[[#This Row],[total_children]]),SUM(education[[#This Row],[calc_boys]],education[[#This Row],[calc_girls]]),education[[#This Row],[total_children]])</f>
        <v>0</v>
      </c>
      <c r="AF894" s="1">
        <f>IF(ISBLANK(education[[#This Row],[total_pwd]]),SUM(education[[#This Row],[total_pwd_men]],education[[#This Row],[total_pwd_women]]),education[[#This Row],[total_pwd]])</f>
        <v>0</v>
      </c>
      <c r="AG894" s="1">
        <f>IF(ISBLANK(education[[#This Row],[total_adults]]),SUM(education[[#This Row],[total_men]],education[[#This Row],[total_women]]),education[[#This Row],[total_adults]])</f>
        <v>0</v>
      </c>
      <c r="AH894" s="1">
        <f>IF(ISBLANK(education[[#This Row],[total_beneficiaries_reached]]),SUM(education[[#This Row],[calc_children]],education[[#This Row],[calc_adults]]),education[[#This Row],[total_beneficiaries_reached]])</f>
        <v>0</v>
      </c>
      <c r="AI894" s="49" t="str">
        <f ca="1">IF(B894="","",OFFSET(table_admin1[[#Headers],[ADM1_PT]],MATCH(B894,admin1,0),1))</f>
        <v/>
      </c>
      <c r="AJ894" s="49" t="str">
        <f t="shared" ca="1" si="28"/>
        <v/>
      </c>
      <c r="AK894" s="49" t="str">
        <f t="shared" ca="1" si="29"/>
        <v/>
      </c>
    </row>
    <row r="895" spans="29:37" x14ac:dyDescent="0.2">
      <c r="AC895" s="1">
        <f>IF(ISBLANK(education[[#This Row],[total_boys]]),SUM(education[[#This Row],[boys_0-5_reached]],education[[#This Row],[boys_6-12_reached]],education[[#This Row],[boys_13-18_reached]]),education[[#This Row],[total_boys]])</f>
        <v>0</v>
      </c>
      <c r="AD895" s="1">
        <f>IF(ISBLANK(education[[#This Row],[total_girls]]),SUM(education[[#This Row],[girls_0-5_reached]],education[[#This Row],[girls_6-12_reached]],education[[#This Row],[girls_13-18_reached]]),education[[#This Row],[total_girls]])</f>
        <v>0</v>
      </c>
      <c r="AE895" s="1">
        <f>IF(ISBLANK(education[[#This Row],[total_children]]),SUM(education[[#This Row],[calc_boys]],education[[#This Row],[calc_girls]]),education[[#This Row],[total_children]])</f>
        <v>0</v>
      </c>
      <c r="AF895" s="1">
        <f>IF(ISBLANK(education[[#This Row],[total_pwd]]),SUM(education[[#This Row],[total_pwd_men]],education[[#This Row],[total_pwd_women]]),education[[#This Row],[total_pwd]])</f>
        <v>0</v>
      </c>
      <c r="AG895" s="1">
        <f>IF(ISBLANK(education[[#This Row],[total_adults]]),SUM(education[[#This Row],[total_men]],education[[#This Row],[total_women]]),education[[#This Row],[total_adults]])</f>
        <v>0</v>
      </c>
      <c r="AH895" s="1">
        <f>IF(ISBLANK(education[[#This Row],[total_beneficiaries_reached]]),SUM(education[[#This Row],[calc_children]],education[[#This Row],[calc_adults]]),education[[#This Row],[total_beneficiaries_reached]])</f>
        <v>0</v>
      </c>
      <c r="AI895" s="49" t="str">
        <f ca="1">IF(B895="","",OFFSET(table_admin1[[#Headers],[ADM1_PT]],MATCH(B895,admin1,0),1))</f>
        <v/>
      </c>
      <c r="AJ895" s="49" t="str">
        <f t="shared" ca="1" si="28"/>
        <v/>
      </c>
      <c r="AK895" s="49" t="str">
        <f t="shared" ca="1" si="29"/>
        <v/>
      </c>
    </row>
    <row r="896" spans="29:37" x14ac:dyDescent="0.2">
      <c r="AC896" s="1">
        <f>IF(ISBLANK(education[[#This Row],[total_boys]]),SUM(education[[#This Row],[boys_0-5_reached]],education[[#This Row],[boys_6-12_reached]],education[[#This Row],[boys_13-18_reached]]),education[[#This Row],[total_boys]])</f>
        <v>0</v>
      </c>
      <c r="AD896" s="1">
        <f>IF(ISBLANK(education[[#This Row],[total_girls]]),SUM(education[[#This Row],[girls_0-5_reached]],education[[#This Row],[girls_6-12_reached]],education[[#This Row],[girls_13-18_reached]]),education[[#This Row],[total_girls]])</f>
        <v>0</v>
      </c>
      <c r="AE896" s="1">
        <f>IF(ISBLANK(education[[#This Row],[total_children]]),SUM(education[[#This Row],[calc_boys]],education[[#This Row],[calc_girls]]),education[[#This Row],[total_children]])</f>
        <v>0</v>
      </c>
      <c r="AF896" s="1">
        <f>IF(ISBLANK(education[[#This Row],[total_pwd]]),SUM(education[[#This Row],[total_pwd_men]],education[[#This Row],[total_pwd_women]]),education[[#This Row],[total_pwd]])</f>
        <v>0</v>
      </c>
      <c r="AG896" s="1">
        <f>IF(ISBLANK(education[[#This Row],[total_adults]]),SUM(education[[#This Row],[total_men]],education[[#This Row],[total_women]]),education[[#This Row],[total_adults]])</f>
        <v>0</v>
      </c>
      <c r="AH896" s="1">
        <f>IF(ISBLANK(education[[#This Row],[total_beneficiaries_reached]]),SUM(education[[#This Row],[calc_children]],education[[#This Row],[calc_adults]]),education[[#This Row],[total_beneficiaries_reached]])</f>
        <v>0</v>
      </c>
      <c r="AI896" s="49" t="str">
        <f ca="1">IF(B896="","",OFFSET(table_admin1[[#Headers],[ADM1_PT]],MATCH(B896,admin1,0),1))</f>
        <v/>
      </c>
      <c r="AJ896" s="49" t="str">
        <f t="shared" ca="1" si="28"/>
        <v/>
      </c>
      <c r="AK896" s="49" t="str">
        <f t="shared" ca="1" si="29"/>
        <v/>
      </c>
    </row>
    <row r="897" spans="29:37" x14ac:dyDescent="0.2">
      <c r="AC897" s="1">
        <f>IF(ISBLANK(education[[#This Row],[total_boys]]),SUM(education[[#This Row],[boys_0-5_reached]],education[[#This Row],[boys_6-12_reached]],education[[#This Row],[boys_13-18_reached]]),education[[#This Row],[total_boys]])</f>
        <v>0</v>
      </c>
      <c r="AD897" s="1">
        <f>IF(ISBLANK(education[[#This Row],[total_girls]]),SUM(education[[#This Row],[girls_0-5_reached]],education[[#This Row],[girls_6-12_reached]],education[[#This Row],[girls_13-18_reached]]),education[[#This Row],[total_girls]])</f>
        <v>0</v>
      </c>
      <c r="AE897" s="1">
        <f>IF(ISBLANK(education[[#This Row],[total_children]]),SUM(education[[#This Row],[calc_boys]],education[[#This Row],[calc_girls]]),education[[#This Row],[total_children]])</f>
        <v>0</v>
      </c>
      <c r="AF897" s="1">
        <f>IF(ISBLANK(education[[#This Row],[total_pwd]]),SUM(education[[#This Row],[total_pwd_men]],education[[#This Row],[total_pwd_women]]),education[[#This Row],[total_pwd]])</f>
        <v>0</v>
      </c>
      <c r="AG897" s="1">
        <f>IF(ISBLANK(education[[#This Row],[total_adults]]),SUM(education[[#This Row],[total_men]],education[[#This Row],[total_women]]),education[[#This Row],[total_adults]])</f>
        <v>0</v>
      </c>
      <c r="AH897" s="1">
        <f>IF(ISBLANK(education[[#This Row],[total_beneficiaries_reached]]),SUM(education[[#This Row],[calc_children]],education[[#This Row],[calc_adults]]),education[[#This Row],[total_beneficiaries_reached]])</f>
        <v>0</v>
      </c>
      <c r="AI897" s="49" t="str">
        <f ca="1">IF(B897="","",OFFSET(table_admin1[[#Headers],[ADM1_PT]],MATCH(B897,admin1,0),1))</f>
        <v/>
      </c>
      <c r="AJ897" s="49" t="str">
        <f t="shared" ca="1" si="28"/>
        <v/>
      </c>
      <c r="AK897" s="49" t="str">
        <f t="shared" ca="1" si="29"/>
        <v/>
      </c>
    </row>
    <row r="898" spans="29:37" x14ac:dyDescent="0.2">
      <c r="AC898" s="1">
        <f>IF(ISBLANK(education[[#This Row],[total_boys]]),SUM(education[[#This Row],[boys_0-5_reached]],education[[#This Row],[boys_6-12_reached]],education[[#This Row],[boys_13-18_reached]]),education[[#This Row],[total_boys]])</f>
        <v>0</v>
      </c>
      <c r="AD898" s="1">
        <f>IF(ISBLANK(education[[#This Row],[total_girls]]),SUM(education[[#This Row],[girls_0-5_reached]],education[[#This Row],[girls_6-12_reached]],education[[#This Row],[girls_13-18_reached]]),education[[#This Row],[total_girls]])</f>
        <v>0</v>
      </c>
      <c r="AE898" s="1">
        <f>IF(ISBLANK(education[[#This Row],[total_children]]),SUM(education[[#This Row],[calc_boys]],education[[#This Row],[calc_girls]]),education[[#This Row],[total_children]])</f>
        <v>0</v>
      </c>
      <c r="AF898" s="1">
        <f>IF(ISBLANK(education[[#This Row],[total_pwd]]),SUM(education[[#This Row],[total_pwd_men]],education[[#This Row],[total_pwd_women]]),education[[#This Row],[total_pwd]])</f>
        <v>0</v>
      </c>
      <c r="AG898" s="1">
        <f>IF(ISBLANK(education[[#This Row],[total_adults]]),SUM(education[[#This Row],[total_men]],education[[#This Row],[total_women]]),education[[#This Row],[total_adults]])</f>
        <v>0</v>
      </c>
      <c r="AH898" s="1">
        <f>IF(ISBLANK(education[[#This Row],[total_beneficiaries_reached]]),SUM(education[[#This Row],[calc_children]],education[[#This Row],[calc_adults]]),education[[#This Row],[total_beneficiaries_reached]])</f>
        <v>0</v>
      </c>
      <c r="AI898" s="49" t="str">
        <f ca="1">IF(B898="","",OFFSET(table_admin1[[#Headers],[ADM1_PT]],MATCH(B898,admin1,0),1))</f>
        <v/>
      </c>
      <c r="AJ898" s="49" t="str">
        <f t="shared" ca="1" si="28"/>
        <v/>
      </c>
      <c r="AK898" s="49" t="str">
        <f t="shared" ca="1" si="29"/>
        <v/>
      </c>
    </row>
    <row r="899" spans="29:37" x14ac:dyDescent="0.2">
      <c r="AC899" s="1">
        <f>IF(ISBLANK(education[[#This Row],[total_boys]]),SUM(education[[#This Row],[boys_0-5_reached]],education[[#This Row],[boys_6-12_reached]],education[[#This Row],[boys_13-18_reached]]),education[[#This Row],[total_boys]])</f>
        <v>0</v>
      </c>
      <c r="AD899" s="1">
        <f>IF(ISBLANK(education[[#This Row],[total_girls]]),SUM(education[[#This Row],[girls_0-5_reached]],education[[#This Row],[girls_6-12_reached]],education[[#This Row],[girls_13-18_reached]]),education[[#This Row],[total_girls]])</f>
        <v>0</v>
      </c>
      <c r="AE899" s="1">
        <f>IF(ISBLANK(education[[#This Row],[total_children]]),SUM(education[[#This Row],[calc_boys]],education[[#This Row],[calc_girls]]),education[[#This Row],[total_children]])</f>
        <v>0</v>
      </c>
      <c r="AF899" s="1">
        <f>IF(ISBLANK(education[[#This Row],[total_pwd]]),SUM(education[[#This Row],[total_pwd_men]],education[[#This Row],[total_pwd_women]]),education[[#This Row],[total_pwd]])</f>
        <v>0</v>
      </c>
      <c r="AG899" s="1">
        <f>IF(ISBLANK(education[[#This Row],[total_adults]]),SUM(education[[#This Row],[total_men]],education[[#This Row],[total_women]]),education[[#This Row],[total_adults]])</f>
        <v>0</v>
      </c>
      <c r="AH899" s="1">
        <f>IF(ISBLANK(education[[#This Row],[total_beneficiaries_reached]]),SUM(education[[#This Row],[calc_children]],education[[#This Row],[calc_adults]]),education[[#This Row],[total_beneficiaries_reached]])</f>
        <v>0</v>
      </c>
      <c r="AI899" s="49" t="str">
        <f ca="1">IF(B899="","",OFFSET(table_admin1[[#Headers],[ADM1_PT]],MATCH(B899,admin1,0),1))</f>
        <v/>
      </c>
      <c r="AJ899" s="49" t="str">
        <f t="shared" ca="1" si="28"/>
        <v/>
      </c>
      <c r="AK899" s="49" t="str">
        <f t="shared" ca="1" si="29"/>
        <v/>
      </c>
    </row>
    <row r="900" spans="29:37" x14ac:dyDescent="0.2">
      <c r="AC900" s="1">
        <f>IF(ISBLANK(education[[#This Row],[total_boys]]),SUM(education[[#This Row],[boys_0-5_reached]],education[[#This Row],[boys_6-12_reached]],education[[#This Row],[boys_13-18_reached]]),education[[#This Row],[total_boys]])</f>
        <v>0</v>
      </c>
      <c r="AD900" s="1">
        <f>IF(ISBLANK(education[[#This Row],[total_girls]]),SUM(education[[#This Row],[girls_0-5_reached]],education[[#This Row],[girls_6-12_reached]],education[[#This Row],[girls_13-18_reached]]),education[[#This Row],[total_girls]])</f>
        <v>0</v>
      </c>
      <c r="AE900" s="1">
        <f>IF(ISBLANK(education[[#This Row],[total_children]]),SUM(education[[#This Row],[calc_boys]],education[[#This Row],[calc_girls]]),education[[#This Row],[total_children]])</f>
        <v>0</v>
      </c>
      <c r="AF900" s="1">
        <f>IF(ISBLANK(education[[#This Row],[total_pwd]]),SUM(education[[#This Row],[total_pwd_men]],education[[#This Row],[total_pwd_women]]),education[[#This Row],[total_pwd]])</f>
        <v>0</v>
      </c>
      <c r="AG900" s="1">
        <f>IF(ISBLANK(education[[#This Row],[total_adults]]),SUM(education[[#This Row],[total_men]],education[[#This Row],[total_women]]),education[[#This Row],[total_adults]])</f>
        <v>0</v>
      </c>
      <c r="AH900" s="1">
        <f>IF(ISBLANK(education[[#This Row],[total_beneficiaries_reached]]),SUM(education[[#This Row],[calc_children]],education[[#This Row],[calc_adults]]),education[[#This Row],[total_beneficiaries_reached]])</f>
        <v>0</v>
      </c>
      <c r="AI900" s="49" t="str">
        <f ca="1">IF(B900="","",OFFSET(table_admin1[[#Headers],[ADM1_PT]],MATCH(B900,admin1,0),1))</f>
        <v/>
      </c>
      <c r="AJ900" s="49" t="str">
        <f t="shared" ca="1" si="28"/>
        <v/>
      </c>
      <c r="AK900" s="49" t="str">
        <f t="shared" ca="1" si="29"/>
        <v/>
      </c>
    </row>
    <row r="901" spans="29:37" x14ac:dyDescent="0.2">
      <c r="AC901" s="1">
        <f>IF(ISBLANK(education[[#This Row],[total_boys]]),SUM(education[[#This Row],[boys_0-5_reached]],education[[#This Row],[boys_6-12_reached]],education[[#This Row],[boys_13-18_reached]]),education[[#This Row],[total_boys]])</f>
        <v>0</v>
      </c>
      <c r="AD901" s="1">
        <f>IF(ISBLANK(education[[#This Row],[total_girls]]),SUM(education[[#This Row],[girls_0-5_reached]],education[[#This Row],[girls_6-12_reached]],education[[#This Row],[girls_13-18_reached]]),education[[#This Row],[total_girls]])</f>
        <v>0</v>
      </c>
      <c r="AE901" s="1">
        <f>IF(ISBLANK(education[[#This Row],[total_children]]),SUM(education[[#This Row],[calc_boys]],education[[#This Row],[calc_girls]]),education[[#This Row],[total_children]])</f>
        <v>0</v>
      </c>
      <c r="AF901" s="1">
        <f>IF(ISBLANK(education[[#This Row],[total_pwd]]),SUM(education[[#This Row],[total_pwd_men]],education[[#This Row],[total_pwd_women]]),education[[#This Row],[total_pwd]])</f>
        <v>0</v>
      </c>
      <c r="AG901" s="1">
        <f>IF(ISBLANK(education[[#This Row],[total_adults]]),SUM(education[[#This Row],[total_men]],education[[#This Row],[total_women]]),education[[#This Row],[total_adults]])</f>
        <v>0</v>
      </c>
      <c r="AH901" s="1">
        <f>IF(ISBLANK(education[[#This Row],[total_beneficiaries_reached]]),SUM(education[[#This Row],[calc_children]],education[[#This Row],[calc_adults]]),education[[#This Row],[total_beneficiaries_reached]])</f>
        <v>0</v>
      </c>
      <c r="AI901" s="49" t="str">
        <f ca="1">IF(B901="","",OFFSET(table_admin1[[#Headers],[ADM1_PT]],MATCH(B901,admin1,0),1))</f>
        <v/>
      </c>
      <c r="AJ901" s="49" t="str">
        <f t="shared" ca="1" si="28"/>
        <v/>
      </c>
      <c r="AK901" s="49" t="str">
        <f t="shared" ca="1" si="29"/>
        <v/>
      </c>
    </row>
    <row r="902" spans="29:37" x14ac:dyDescent="0.2">
      <c r="AC902" s="1">
        <f>IF(ISBLANK(education[[#This Row],[total_boys]]),SUM(education[[#This Row],[boys_0-5_reached]],education[[#This Row],[boys_6-12_reached]],education[[#This Row],[boys_13-18_reached]]),education[[#This Row],[total_boys]])</f>
        <v>0</v>
      </c>
      <c r="AD902" s="1">
        <f>IF(ISBLANK(education[[#This Row],[total_girls]]),SUM(education[[#This Row],[girls_0-5_reached]],education[[#This Row],[girls_6-12_reached]],education[[#This Row],[girls_13-18_reached]]),education[[#This Row],[total_girls]])</f>
        <v>0</v>
      </c>
      <c r="AE902" s="1">
        <f>IF(ISBLANK(education[[#This Row],[total_children]]),SUM(education[[#This Row],[calc_boys]],education[[#This Row],[calc_girls]]),education[[#This Row],[total_children]])</f>
        <v>0</v>
      </c>
      <c r="AF902" s="1">
        <f>IF(ISBLANK(education[[#This Row],[total_pwd]]),SUM(education[[#This Row],[total_pwd_men]],education[[#This Row],[total_pwd_women]]),education[[#This Row],[total_pwd]])</f>
        <v>0</v>
      </c>
      <c r="AG902" s="1">
        <f>IF(ISBLANK(education[[#This Row],[total_adults]]),SUM(education[[#This Row],[total_men]],education[[#This Row],[total_women]]),education[[#This Row],[total_adults]])</f>
        <v>0</v>
      </c>
      <c r="AH902" s="1">
        <f>IF(ISBLANK(education[[#This Row],[total_beneficiaries_reached]]),SUM(education[[#This Row],[calc_children]],education[[#This Row],[calc_adults]]),education[[#This Row],[total_beneficiaries_reached]])</f>
        <v>0</v>
      </c>
      <c r="AI902" s="49" t="str">
        <f ca="1">IF(B902="","",OFFSET(table_admin1[[#Headers],[ADM1_PT]],MATCH(B902,admin1,0),1))</f>
        <v/>
      </c>
      <c r="AJ902" s="49" t="str">
        <f t="shared" ca="1" si="28"/>
        <v/>
      </c>
      <c r="AK902" s="49" t="str">
        <f t="shared" ca="1" si="29"/>
        <v/>
      </c>
    </row>
    <row r="903" spans="29:37" x14ac:dyDescent="0.2">
      <c r="AC903" s="1">
        <f>IF(ISBLANK(education[[#This Row],[total_boys]]),SUM(education[[#This Row],[boys_0-5_reached]],education[[#This Row],[boys_6-12_reached]],education[[#This Row],[boys_13-18_reached]]),education[[#This Row],[total_boys]])</f>
        <v>0</v>
      </c>
      <c r="AD903" s="1">
        <f>IF(ISBLANK(education[[#This Row],[total_girls]]),SUM(education[[#This Row],[girls_0-5_reached]],education[[#This Row],[girls_6-12_reached]],education[[#This Row],[girls_13-18_reached]]),education[[#This Row],[total_girls]])</f>
        <v>0</v>
      </c>
      <c r="AE903" s="1">
        <f>IF(ISBLANK(education[[#This Row],[total_children]]),SUM(education[[#This Row],[calc_boys]],education[[#This Row],[calc_girls]]),education[[#This Row],[total_children]])</f>
        <v>0</v>
      </c>
      <c r="AF903" s="1">
        <f>IF(ISBLANK(education[[#This Row],[total_pwd]]),SUM(education[[#This Row],[total_pwd_men]],education[[#This Row],[total_pwd_women]]),education[[#This Row],[total_pwd]])</f>
        <v>0</v>
      </c>
      <c r="AG903" s="1">
        <f>IF(ISBLANK(education[[#This Row],[total_adults]]),SUM(education[[#This Row],[total_men]],education[[#This Row],[total_women]]),education[[#This Row],[total_adults]])</f>
        <v>0</v>
      </c>
      <c r="AH903" s="1">
        <f>IF(ISBLANK(education[[#This Row],[total_beneficiaries_reached]]),SUM(education[[#This Row],[calc_children]],education[[#This Row],[calc_adults]]),education[[#This Row],[total_beneficiaries_reached]])</f>
        <v>0</v>
      </c>
      <c r="AI903" s="49" t="str">
        <f ca="1">IF(B903="","",OFFSET(table_admin1[[#Headers],[ADM1_PT]],MATCH(B903,admin1,0),1))</f>
        <v/>
      </c>
      <c r="AJ903" s="49" t="str">
        <f t="shared" ref="AJ903:AJ966" ca="1" si="30">IF(C903="","",INDEX(admin2_pcode,MATCH(C903,OFFSET(admin2_start,MATCH(AI903,admin1_linked_pcode,0),0,COUNTIF(admin1_linked_pcode,AI903)),0)+MATCH(AI903,admin1_linked_pcode,0)-1))</f>
        <v/>
      </c>
      <c r="AK903" s="49" t="str">
        <f t="shared" ref="AK903:AK966" ca="1" si="31">IF(D903="","",INDEX(admin3_pcode,MATCH(D903,OFFSET(admin3_start,MATCH(AJ903,admin2_linked_pcode,0),0,COUNTIF(admin2_linked_pcode,AJ903)),0)+MATCH(AJ903,admin2_linked_pcode,0)-1))</f>
        <v/>
      </c>
    </row>
    <row r="904" spans="29:37" x14ac:dyDescent="0.2">
      <c r="AC904" s="1">
        <f>IF(ISBLANK(education[[#This Row],[total_boys]]),SUM(education[[#This Row],[boys_0-5_reached]],education[[#This Row],[boys_6-12_reached]],education[[#This Row],[boys_13-18_reached]]),education[[#This Row],[total_boys]])</f>
        <v>0</v>
      </c>
      <c r="AD904" s="1">
        <f>IF(ISBLANK(education[[#This Row],[total_girls]]),SUM(education[[#This Row],[girls_0-5_reached]],education[[#This Row],[girls_6-12_reached]],education[[#This Row],[girls_13-18_reached]]),education[[#This Row],[total_girls]])</f>
        <v>0</v>
      </c>
      <c r="AE904" s="1">
        <f>IF(ISBLANK(education[[#This Row],[total_children]]),SUM(education[[#This Row],[calc_boys]],education[[#This Row],[calc_girls]]),education[[#This Row],[total_children]])</f>
        <v>0</v>
      </c>
      <c r="AF904" s="1">
        <f>IF(ISBLANK(education[[#This Row],[total_pwd]]),SUM(education[[#This Row],[total_pwd_men]],education[[#This Row],[total_pwd_women]]),education[[#This Row],[total_pwd]])</f>
        <v>0</v>
      </c>
      <c r="AG904" s="1">
        <f>IF(ISBLANK(education[[#This Row],[total_adults]]),SUM(education[[#This Row],[total_men]],education[[#This Row],[total_women]]),education[[#This Row],[total_adults]])</f>
        <v>0</v>
      </c>
      <c r="AH904" s="1">
        <f>IF(ISBLANK(education[[#This Row],[total_beneficiaries_reached]]),SUM(education[[#This Row],[calc_children]],education[[#This Row],[calc_adults]]),education[[#This Row],[total_beneficiaries_reached]])</f>
        <v>0</v>
      </c>
      <c r="AI904" s="49" t="str">
        <f ca="1">IF(B904="","",OFFSET(table_admin1[[#Headers],[ADM1_PT]],MATCH(B904,admin1,0),1))</f>
        <v/>
      </c>
      <c r="AJ904" s="49" t="str">
        <f t="shared" ca="1" si="30"/>
        <v/>
      </c>
      <c r="AK904" s="49" t="str">
        <f t="shared" ca="1" si="31"/>
        <v/>
      </c>
    </row>
    <row r="905" spans="29:37" x14ac:dyDescent="0.2">
      <c r="AC905" s="1">
        <f>IF(ISBLANK(education[[#This Row],[total_boys]]),SUM(education[[#This Row],[boys_0-5_reached]],education[[#This Row],[boys_6-12_reached]],education[[#This Row],[boys_13-18_reached]]),education[[#This Row],[total_boys]])</f>
        <v>0</v>
      </c>
      <c r="AD905" s="1">
        <f>IF(ISBLANK(education[[#This Row],[total_girls]]),SUM(education[[#This Row],[girls_0-5_reached]],education[[#This Row],[girls_6-12_reached]],education[[#This Row],[girls_13-18_reached]]),education[[#This Row],[total_girls]])</f>
        <v>0</v>
      </c>
      <c r="AE905" s="1">
        <f>IF(ISBLANK(education[[#This Row],[total_children]]),SUM(education[[#This Row],[calc_boys]],education[[#This Row],[calc_girls]]),education[[#This Row],[total_children]])</f>
        <v>0</v>
      </c>
      <c r="AF905" s="1">
        <f>IF(ISBLANK(education[[#This Row],[total_pwd]]),SUM(education[[#This Row],[total_pwd_men]],education[[#This Row],[total_pwd_women]]),education[[#This Row],[total_pwd]])</f>
        <v>0</v>
      </c>
      <c r="AG905" s="1">
        <f>IF(ISBLANK(education[[#This Row],[total_adults]]),SUM(education[[#This Row],[total_men]],education[[#This Row],[total_women]]),education[[#This Row],[total_adults]])</f>
        <v>0</v>
      </c>
      <c r="AH905" s="1">
        <f>IF(ISBLANK(education[[#This Row],[total_beneficiaries_reached]]),SUM(education[[#This Row],[calc_children]],education[[#This Row],[calc_adults]]),education[[#This Row],[total_beneficiaries_reached]])</f>
        <v>0</v>
      </c>
      <c r="AI905" s="49" t="str">
        <f ca="1">IF(B905="","",OFFSET(table_admin1[[#Headers],[ADM1_PT]],MATCH(B905,admin1,0),1))</f>
        <v/>
      </c>
      <c r="AJ905" s="49" t="str">
        <f t="shared" ca="1" si="30"/>
        <v/>
      </c>
      <c r="AK905" s="49" t="str">
        <f t="shared" ca="1" si="31"/>
        <v/>
      </c>
    </row>
    <row r="906" spans="29:37" x14ac:dyDescent="0.2">
      <c r="AC906" s="1">
        <f>IF(ISBLANK(education[[#This Row],[total_boys]]),SUM(education[[#This Row],[boys_0-5_reached]],education[[#This Row],[boys_6-12_reached]],education[[#This Row],[boys_13-18_reached]]),education[[#This Row],[total_boys]])</f>
        <v>0</v>
      </c>
      <c r="AD906" s="1">
        <f>IF(ISBLANK(education[[#This Row],[total_girls]]),SUM(education[[#This Row],[girls_0-5_reached]],education[[#This Row],[girls_6-12_reached]],education[[#This Row],[girls_13-18_reached]]),education[[#This Row],[total_girls]])</f>
        <v>0</v>
      </c>
      <c r="AE906" s="1">
        <f>IF(ISBLANK(education[[#This Row],[total_children]]),SUM(education[[#This Row],[calc_boys]],education[[#This Row],[calc_girls]]),education[[#This Row],[total_children]])</f>
        <v>0</v>
      </c>
      <c r="AF906" s="1">
        <f>IF(ISBLANK(education[[#This Row],[total_pwd]]),SUM(education[[#This Row],[total_pwd_men]],education[[#This Row],[total_pwd_women]]),education[[#This Row],[total_pwd]])</f>
        <v>0</v>
      </c>
      <c r="AG906" s="1">
        <f>IF(ISBLANK(education[[#This Row],[total_adults]]),SUM(education[[#This Row],[total_men]],education[[#This Row],[total_women]]),education[[#This Row],[total_adults]])</f>
        <v>0</v>
      </c>
      <c r="AH906" s="1">
        <f>IF(ISBLANK(education[[#This Row],[total_beneficiaries_reached]]),SUM(education[[#This Row],[calc_children]],education[[#This Row],[calc_adults]]),education[[#This Row],[total_beneficiaries_reached]])</f>
        <v>0</v>
      </c>
      <c r="AI906" s="49" t="str">
        <f ca="1">IF(B906="","",OFFSET(table_admin1[[#Headers],[ADM1_PT]],MATCH(B906,admin1,0),1))</f>
        <v/>
      </c>
      <c r="AJ906" s="49" t="str">
        <f t="shared" ca="1" si="30"/>
        <v/>
      </c>
      <c r="AK906" s="49" t="str">
        <f t="shared" ca="1" si="31"/>
        <v/>
      </c>
    </row>
    <row r="907" spans="29:37" x14ac:dyDescent="0.2">
      <c r="AC907" s="1">
        <f>IF(ISBLANK(education[[#This Row],[total_boys]]),SUM(education[[#This Row],[boys_0-5_reached]],education[[#This Row],[boys_6-12_reached]],education[[#This Row],[boys_13-18_reached]]),education[[#This Row],[total_boys]])</f>
        <v>0</v>
      </c>
      <c r="AD907" s="1">
        <f>IF(ISBLANK(education[[#This Row],[total_girls]]),SUM(education[[#This Row],[girls_0-5_reached]],education[[#This Row],[girls_6-12_reached]],education[[#This Row],[girls_13-18_reached]]),education[[#This Row],[total_girls]])</f>
        <v>0</v>
      </c>
      <c r="AE907" s="1">
        <f>IF(ISBLANK(education[[#This Row],[total_children]]),SUM(education[[#This Row],[calc_boys]],education[[#This Row],[calc_girls]]),education[[#This Row],[total_children]])</f>
        <v>0</v>
      </c>
      <c r="AF907" s="1">
        <f>IF(ISBLANK(education[[#This Row],[total_pwd]]),SUM(education[[#This Row],[total_pwd_men]],education[[#This Row],[total_pwd_women]]),education[[#This Row],[total_pwd]])</f>
        <v>0</v>
      </c>
      <c r="AG907" s="1">
        <f>IF(ISBLANK(education[[#This Row],[total_adults]]),SUM(education[[#This Row],[total_men]],education[[#This Row],[total_women]]),education[[#This Row],[total_adults]])</f>
        <v>0</v>
      </c>
      <c r="AH907" s="1">
        <f>IF(ISBLANK(education[[#This Row],[total_beneficiaries_reached]]),SUM(education[[#This Row],[calc_children]],education[[#This Row],[calc_adults]]),education[[#This Row],[total_beneficiaries_reached]])</f>
        <v>0</v>
      </c>
      <c r="AI907" s="49" t="str">
        <f ca="1">IF(B907="","",OFFSET(table_admin1[[#Headers],[ADM1_PT]],MATCH(B907,admin1,0),1))</f>
        <v/>
      </c>
      <c r="AJ907" s="49" t="str">
        <f t="shared" ca="1" si="30"/>
        <v/>
      </c>
      <c r="AK907" s="49" t="str">
        <f t="shared" ca="1" si="31"/>
        <v/>
      </c>
    </row>
    <row r="908" spans="29:37" x14ac:dyDescent="0.2">
      <c r="AC908" s="1">
        <f>IF(ISBLANK(education[[#This Row],[total_boys]]),SUM(education[[#This Row],[boys_0-5_reached]],education[[#This Row],[boys_6-12_reached]],education[[#This Row],[boys_13-18_reached]]),education[[#This Row],[total_boys]])</f>
        <v>0</v>
      </c>
      <c r="AD908" s="1">
        <f>IF(ISBLANK(education[[#This Row],[total_girls]]),SUM(education[[#This Row],[girls_0-5_reached]],education[[#This Row],[girls_6-12_reached]],education[[#This Row],[girls_13-18_reached]]),education[[#This Row],[total_girls]])</f>
        <v>0</v>
      </c>
      <c r="AE908" s="1">
        <f>IF(ISBLANK(education[[#This Row],[total_children]]),SUM(education[[#This Row],[calc_boys]],education[[#This Row],[calc_girls]]),education[[#This Row],[total_children]])</f>
        <v>0</v>
      </c>
      <c r="AF908" s="1">
        <f>IF(ISBLANK(education[[#This Row],[total_pwd]]),SUM(education[[#This Row],[total_pwd_men]],education[[#This Row],[total_pwd_women]]),education[[#This Row],[total_pwd]])</f>
        <v>0</v>
      </c>
      <c r="AG908" s="1">
        <f>IF(ISBLANK(education[[#This Row],[total_adults]]),SUM(education[[#This Row],[total_men]],education[[#This Row],[total_women]]),education[[#This Row],[total_adults]])</f>
        <v>0</v>
      </c>
      <c r="AH908" s="1">
        <f>IF(ISBLANK(education[[#This Row],[total_beneficiaries_reached]]),SUM(education[[#This Row],[calc_children]],education[[#This Row],[calc_adults]]),education[[#This Row],[total_beneficiaries_reached]])</f>
        <v>0</v>
      </c>
      <c r="AI908" s="49" t="str">
        <f ca="1">IF(B908="","",OFFSET(table_admin1[[#Headers],[ADM1_PT]],MATCH(B908,admin1,0),1))</f>
        <v/>
      </c>
      <c r="AJ908" s="49" t="str">
        <f t="shared" ca="1" si="30"/>
        <v/>
      </c>
      <c r="AK908" s="49" t="str">
        <f t="shared" ca="1" si="31"/>
        <v/>
      </c>
    </row>
    <row r="909" spans="29:37" x14ac:dyDescent="0.2">
      <c r="AC909" s="1">
        <f>IF(ISBLANK(education[[#This Row],[total_boys]]),SUM(education[[#This Row],[boys_0-5_reached]],education[[#This Row],[boys_6-12_reached]],education[[#This Row],[boys_13-18_reached]]),education[[#This Row],[total_boys]])</f>
        <v>0</v>
      </c>
      <c r="AD909" s="1">
        <f>IF(ISBLANK(education[[#This Row],[total_girls]]),SUM(education[[#This Row],[girls_0-5_reached]],education[[#This Row],[girls_6-12_reached]],education[[#This Row],[girls_13-18_reached]]),education[[#This Row],[total_girls]])</f>
        <v>0</v>
      </c>
      <c r="AE909" s="1">
        <f>IF(ISBLANK(education[[#This Row],[total_children]]),SUM(education[[#This Row],[calc_boys]],education[[#This Row],[calc_girls]]),education[[#This Row],[total_children]])</f>
        <v>0</v>
      </c>
      <c r="AF909" s="1">
        <f>IF(ISBLANK(education[[#This Row],[total_pwd]]),SUM(education[[#This Row],[total_pwd_men]],education[[#This Row],[total_pwd_women]]),education[[#This Row],[total_pwd]])</f>
        <v>0</v>
      </c>
      <c r="AG909" s="1">
        <f>IF(ISBLANK(education[[#This Row],[total_adults]]),SUM(education[[#This Row],[total_men]],education[[#This Row],[total_women]]),education[[#This Row],[total_adults]])</f>
        <v>0</v>
      </c>
      <c r="AH909" s="1">
        <f>IF(ISBLANK(education[[#This Row],[total_beneficiaries_reached]]),SUM(education[[#This Row],[calc_children]],education[[#This Row],[calc_adults]]),education[[#This Row],[total_beneficiaries_reached]])</f>
        <v>0</v>
      </c>
      <c r="AI909" s="49" t="str">
        <f ca="1">IF(B909="","",OFFSET(table_admin1[[#Headers],[ADM1_PT]],MATCH(B909,admin1,0),1))</f>
        <v/>
      </c>
      <c r="AJ909" s="49" t="str">
        <f t="shared" ca="1" si="30"/>
        <v/>
      </c>
      <c r="AK909" s="49" t="str">
        <f t="shared" ca="1" si="31"/>
        <v/>
      </c>
    </row>
    <row r="910" spans="29:37" x14ac:dyDescent="0.2">
      <c r="AC910" s="1">
        <f>IF(ISBLANK(education[[#This Row],[total_boys]]),SUM(education[[#This Row],[boys_0-5_reached]],education[[#This Row],[boys_6-12_reached]],education[[#This Row],[boys_13-18_reached]]),education[[#This Row],[total_boys]])</f>
        <v>0</v>
      </c>
      <c r="AD910" s="1">
        <f>IF(ISBLANK(education[[#This Row],[total_girls]]),SUM(education[[#This Row],[girls_0-5_reached]],education[[#This Row],[girls_6-12_reached]],education[[#This Row],[girls_13-18_reached]]),education[[#This Row],[total_girls]])</f>
        <v>0</v>
      </c>
      <c r="AE910" s="1">
        <f>IF(ISBLANK(education[[#This Row],[total_children]]),SUM(education[[#This Row],[calc_boys]],education[[#This Row],[calc_girls]]),education[[#This Row],[total_children]])</f>
        <v>0</v>
      </c>
      <c r="AF910" s="1">
        <f>IF(ISBLANK(education[[#This Row],[total_pwd]]),SUM(education[[#This Row],[total_pwd_men]],education[[#This Row],[total_pwd_women]]),education[[#This Row],[total_pwd]])</f>
        <v>0</v>
      </c>
      <c r="AG910" s="1">
        <f>IF(ISBLANK(education[[#This Row],[total_adults]]),SUM(education[[#This Row],[total_men]],education[[#This Row],[total_women]]),education[[#This Row],[total_adults]])</f>
        <v>0</v>
      </c>
      <c r="AH910" s="1">
        <f>IF(ISBLANK(education[[#This Row],[total_beneficiaries_reached]]),SUM(education[[#This Row],[calc_children]],education[[#This Row],[calc_adults]]),education[[#This Row],[total_beneficiaries_reached]])</f>
        <v>0</v>
      </c>
      <c r="AI910" s="49" t="str">
        <f ca="1">IF(B910="","",OFFSET(table_admin1[[#Headers],[ADM1_PT]],MATCH(B910,admin1,0),1))</f>
        <v/>
      </c>
      <c r="AJ910" s="49" t="str">
        <f t="shared" ca="1" si="30"/>
        <v/>
      </c>
      <c r="AK910" s="49" t="str">
        <f t="shared" ca="1" si="31"/>
        <v/>
      </c>
    </row>
    <row r="911" spans="29:37" x14ac:dyDescent="0.2">
      <c r="AC911" s="1">
        <f>IF(ISBLANK(education[[#This Row],[total_boys]]),SUM(education[[#This Row],[boys_0-5_reached]],education[[#This Row],[boys_6-12_reached]],education[[#This Row],[boys_13-18_reached]]),education[[#This Row],[total_boys]])</f>
        <v>0</v>
      </c>
      <c r="AD911" s="1">
        <f>IF(ISBLANK(education[[#This Row],[total_girls]]),SUM(education[[#This Row],[girls_0-5_reached]],education[[#This Row],[girls_6-12_reached]],education[[#This Row],[girls_13-18_reached]]),education[[#This Row],[total_girls]])</f>
        <v>0</v>
      </c>
      <c r="AE911" s="1">
        <f>IF(ISBLANK(education[[#This Row],[total_children]]),SUM(education[[#This Row],[calc_boys]],education[[#This Row],[calc_girls]]),education[[#This Row],[total_children]])</f>
        <v>0</v>
      </c>
      <c r="AF911" s="1">
        <f>IF(ISBLANK(education[[#This Row],[total_pwd]]),SUM(education[[#This Row],[total_pwd_men]],education[[#This Row],[total_pwd_women]]),education[[#This Row],[total_pwd]])</f>
        <v>0</v>
      </c>
      <c r="AG911" s="1">
        <f>IF(ISBLANK(education[[#This Row],[total_adults]]),SUM(education[[#This Row],[total_men]],education[[#This Row],[total_women]]),education[[#This Row],[total_adults]])</f>
        <v>0</v>
      </c>
      <c r="AH911" s="1">
        <f>IF(ISBLANK(education[[#This Row],[total_beneficiaries_reached]]),SUM(education[[#This Row],[calc_children]],education[[#This Row],[calc_adults]]),education[[#This Row],[total_beneficiaries_reached]])</f>
        <v>0</v>
      </c>
      <c r="AI911" s="49" t="str">
        <f ca="1">IF(B911="","",OFFSET(table_admin1[[#Headers],[ADM1_PT]],MATCH(B911,admin1,0),1))</f>
        <v/>
      </c>
      <c r="AJ911" s="49" t="str">
        <f t="shared" ca="1" si="30"/>
        <v/>
      </c>
      <c r="AK911" s="49" t="str">
        <f t="shared" ca="1" si="31"/>
        <v/>
      </c>
    </row>
    <row r="912" spans="29:37" x14ac:dyDescent="0.2">
      <c r="AC912" s="1">
        <f>IF(ISBLANK(education[[#This Row],[total_boys]]),SUM(education[[#This Row],[boys_0-5_reached]],education[[#This Row],[boys_6-12_reached]],education[[#This Row],[boys_13-18_reached]]),education[[#This Row],[total_boys]])</f>
        <v>0</v>
      </c>
      <c r="AD912" s="1">
        <f>IF(ISBLANK(education[[#This Row],[total_girls]]),SUM(education[[#This Row],[girls_0-5_reached]],education[[#This Row],[girls_6-12_reached]],education[[#This Row],[girls_13-18_reached]]),education[[#This Row],[total_girls]])</f>
        <v>0</v>
      </c>
      <c r="AE912" s="1">
        <f>IF(ISBLANK(education[[#This Row],[total_children]]),SUM(education[[#This Row],[calc_boys]],education[[#This Row],[calc_girls]]),education[[#This Row],[total_children]])</f>
        <v>0</v>
      </c>
      <c r="AF912" s="1">
        <f>IF(ISBLANK(education[[#This Row],[total_pwd]]),SUM(education[[#This Row],[total_pwd_men]],education[[#This Row],[total_pwd_women]]),education[[#This Row],[total_pwd]])</f>
        <v>0</v>
      </c>
      <c r="AG912" s="1">
        <f>IF(ISBLANK(education[[#This Row],[total_adults]]),SUM(education[[#This Row],[total_men]],education[[#This Row],[total_women]]),education[[#This Row],[total_adults]])</f>
        <v>0</v>
      </c>
      <c r="AH912" s="1">
        <f>IF(ISBLANK(education[[#This Row],[total_beneficiaries_reached]]),SUM(education[[#This Row],[calc_children]],education[[#This Row],[calc_adults]]),education[[#This Row],[total_beneficiaries_reached]])</f>
        <v>0</v>
      </c>
      <c r="AI912" s="49" t="str">
        <f ca="1">IF(B912="","",OFFSET(table_admin1[[#Headers],[ADM1_PT]],MATCH(B912,admin1,0),1))</f>
        <v/>
      </c>
      <c r="AJ912" s="49" t="str">
        <f t="shared" ca="1" si="30"/>
        <v/>
      </c>
      <c r="AK912" s="49" t="str">
        <f t="shared" ca="1" si="31"/>
        <v/>
      </c>
    </row>
    <row r="913" spans="29:37" x14ac:dyDescent="0.2">
      <c r="AC913" s="1">
        <f>IF(ISBLANK(education[[#This Row],[total_boys]]),SUM(education[[#This Row],[boys_0-5_reached]],education[[#This Row],[boys_6-12_reached]],education[[#This Row],[boys_13-18_reached]]),education[[#This Row],[total_boys]])</f>
        <v>0</v>
      </c>
      <c r="AD913" s="1">
        <f>IF(ISBLANK(education[[#This Row],[total_girls]]),SUM(education[[#This Row],[girls_0-5_reached]],education[[#This Row],[girls_6-12_reached]],education[[#This Row],[girls_13-18_reached]]),education[[#This Row],[total_girls]])</f>
        <v>0</v>
      </c>
      <c r="AE913" s="1">
        <f>IF(ISBLANK(education[[#This Row],[total_children]]),SUM(education[[#This Row],[calc_boys]],education[[#This Row],[calc_girls]]),education[[#This Row],[total_children]])</f>
        <v>0</v>
      </c>
      <c r="AF913" s="1">
        <f>IF(ISBLANK(education[[#This Row],[total_pwd]]),SUM(education[[#This Row],[total_pwd_men]],education[[#This Row],[total_pwd_women]]),education[[#This Row],[total_pwd]])</f>
        <v>0</v>
      </c>
      <c r="AG913" s="1">
        <f>IF(ISBLANK(education[[#This Row],[total_adults]]),SUM(education[[#This Row],[total_men]],education[[#This Row],[total_women]]),education[[#This Row],[total_adults]])</f>
        <v>0</v>
      </c>
      <c r="AH913" s="1">
        <f>IF(ISBLANK(education[[#This Row],[total_beneficiaries_reached]]),SUM(education[[#This Row],[calc_children]],education[[#This Row],[calc_adults]]),education[[#This Row],[total_beneficiaries_reached]])</f>
        <v>0</v>
      </c>
      <c r="AI913" s="49" t="str">
        <f ca="1">IF(B913="","",OFFSET(table_admin1[[#Headers],[ADM1_PT]],MATCH(B913,admin1,0),1))</f>
        <v/>
      </c>
      <c r="AJ913" s="49" t="str">
        <f t="shared" ca="1" si="30"/>
        <v/>
      </c>
      <c r="AK913" s="49" t="str">
        <f t="shared" ca="1" si="31"/>
        <v/>
      </c>
    </row>
    <row r="914" spans="29:37" x14ac:dyDescent="0.2">
      <c r="AC914" s="1">
        <f>IF(ISBLANK(education[[#This Row],[total_boys]]),SUM(education[[#This Row],[boys_0-5_reached]],education[[#This Row],[boys_6-12_reached]],education[[#This Row],[boys_13-18_reached]]),education[[#This Row],[total_boys]])</f>
        <v>0</v>
      </c>
      <c r="AD914" s="1">
        <f>IF(ISBLANK(education[[#This Row],[total_girls]]),SUM(education[[#This Row],[girls_0-5_reached]],education[[#This Row],[girls_6-12_reached]],education[[#This Row],[girls_13-18_reached]]),education[[#This Row],[total_girls]])</f>
        <v>0</v>
      </c>
      <c r="AE914" s="1">
        <f>IF(ISBLANK(education[[#This Row],[total_children]]),SUM(education[[#This Row],[calc_boys]],education[[#This Row],[calc_girls]]),education[[#This Row],[total_children]])</f>
        <v>0</v>
      </c>
      <c r="AF914" s="1">
        <f>IF(ISBLANK(education[[#This Row],[total_pwd]]),SUM(education[[#This Row],[total_pwd_men]],education[[#This Row],[total_pwd_women]]),education[[#This Row],[total_pwd]])</f>
        <v>0</v>
      </c>
      <c r="AG914" s="1">
        <f>IF(ISBLANK(education[[#This Row],[total_adults]]),SUM(education[[#This Row],[total_men]],education[[#This Row],[total_women]]),education[[#This Row],[total_adults]])</f>
        <v>0</v>
      </c>
      <c r="AH914" s="1">
        <f>IF(ISBLANK(education[[#This Row],[total_beneficiaries_reached]]),SUM(education[[#This Row],[calc_children]],education[[#This Row],[calc_adults]]),education[[#This Row],[total_beneficiaries_reached]])</f>
        <v>0</v>
      </c>
      <c r="AI914" s="49" t="str">
        <f ca="1">IF(B914="","",OFFSET(table_admin1[[#Headers],[ADM1_PT]],MATCH(B914,admin1,0),1))</f>
        <v/>
      </c>
      <c r="AJ914" s="49" t="str">
        <f t="shared" ca="1" si="30"/>
        <v/>
      </c>
      <c r="AK914" s="49" t="str">
        <f t="shared" ca="1" si="31"/>
        <v/>
      </c>
    </row>
    <row r="915" spans="29:37" x14ac:dyDescent="0.2">
      <c r="AC915" s="1">
        <f>IF(ISBLANK(education[[#This Row],[total_boys]]),SUM(education[[#This Row],[boys_0-5_reached]],education[[#This Row],[boys_6-12_reached]],education[[#This Row],[boys_13-18_reached]]),education[[#This Row],[total_boys]])</f>
        <v>0</v>
      </c>
      <c r="AD915" s="1">
        <f>IF(ISBLANK(education[[#This Row],[total_girls]]),SUM(education[[#This Row],[girls_0-5_reached]],education[[#This Row],[girls_6-12_reached]],education[[#This Row],[girls_13-18_reached]]),education[[#This Row],[total_girls]])</f>
        <v>0</v>
      </c>
      <c r="AE915" s="1">
        <f>IF(ISBLANK(education[[#This Row],[total_children]]),SUM(education[[#This Row],[calc_boys]],education[[#This Row],[calc_girls]]),education[[#This Row],[total_children]])</f>
        <v>0</v>
      </c>
      <c r="AF915" s="1">
        <f>IF(ISBLANK(education[[#This Row],[total_pwd]]),SUM(education[[#This Row],[total_pwd_men]],education[[#This Row],[total_pwd_women]]),education[[#This Row],[total_pwd]])</f>
        <v>0</v>
      </c>
      <c r="AG915" s="1">
        <f>IF(ISBLANK(education[[#This Row],[total_adults]]),SUM(education[[#This Row],[total_men]],education[[#This Row],[total_women]]),education[[#This Row],[total_adults]])</f>
        <v>0</v>
      </c>
      <c r="AH915" s="1">
        <f>IF(ISBLANK(education[[#This Row],[total_beneficiaries_reached]]),SUM(education[[#This Row],[calc_children]],education[[#This Row],[calc_adults]]),education[[#This Row],[total_beneficiaries_reached]])</f>
        <v>0</v>
      </c>
      <c r="AI915" s="49" t="str">
        <f ca="1">IF(B915="","",OFFSET(table_admin1[[#Headers],[ADM1_PT]],MATCH(B915,admin1,0),1))</f>
        <v/>
      </c>
      <c r="AJ915" s="49" t="str">
        <f t="shared" ca="1" si="30"/>
        <v/>
      </c>
      <c r="AK915" s="49" t="str">
        <f t="shared" ca="1" si="31"/>
        <v/>
      </c>
    </row>
    <row r="916" spans="29:37" x14ac:dyDescent="0.2">
      <c r="AC916" s="1">
        <f>IF(ISBLANK(education[[#This Row],[total_boys]]),SUM(education[[#This Row],[boys_0-5_reached]],education[[#This Row],[boys_6-12_reached]],education[[#This Row],[boys_13-18_reached]]),education[[#This Row],[total_boys]])</f>
        <v>0</v>
      </c>
      <c r="AD916" s="1">
        <f>IF(ISBLANK(education[[#This Row],[total_girls]]),SUM(education[[#This Row],[girls_0-5_reached]],education[[#This Row],[girls_6-12_reached]],education[[#This Row],[girls_13-18_reached]]),education[[#This Row],[total_girls]])</f>
        <v>0</v>
      </c>
      <c r="AE916" s="1">
        <f>IF(ISBLANK(education[[#This Row],[total_children]]),SUM(education[[#This Row],[calc_boys]],education[[#This Row],[calc_girls]]),education[[#This Row],[total_children]])</f>
        <v>0</v>
      </c>
      <c r="AF916" s="1">
        <f>IF(ISBLANK(education[[#This Row],[total_pwd]]),SUM(education[[#This Row],[total_pwd_men]],education[[#This Row],[total_pwd_women]]),education[[#This Row],[total_pwd]])</f>
        <v>0</v>
      </c>
      <c r="AG916" s="1">
        <f>IF(ISBLANK(education[[#This Row],[total_adults]]),SUM(education[[#This Row],[total_men]],education[[#This Row],[total_women]]),education[[#This Row],[total_adults]])</f>
        <v>0</v>
      </c>
      <c r="AH916" s="1">
        <f>IF(ISBLANK(education[[#This Row],[total_beneficiaries_reached]]),SUM(education[[#This Row],[calc_children]],education[[#This Row],[calc_adults]]),education[[#This Row],[total_beneficiaries_reached]])</f>
        <v>0</v>
      </c>
      <c r="AI916" s="49" t="str">
        <f ca="1">IF(B916="","",OFFSET(table_admin1[[#Headers],[ADM1_PT]],MATCH(B916,admin1,0),1))</f>
        <v/>
      </c>
      <c r="AJ916" s="49" t="str">
        <f t="shared" ca="1" si="30"/>
        <v/>
      </c>
      <c r="AK916" s="49" t="str">
        <f t="shared" ca="1" si="31"/>
        <v/>
      </c>
    </row>
    <row r="917" spans="29:37" x14ac:dyDescent="0.2">
      <c r="AC917" s="1">
        <f>IF(ISBLANK(education[[#This Row],[total_boys]]),SUM(education[[#This Row],[boys_0-5_reached]],education[[#This Row],[boys_6-12_reached]],education[[#This Row],[boys_13-18_reached]]),education[[#This Row],[total_boys]])</f>
        <v>0</v>
      </c>
      <c r="AD917" s="1">
        <f>IF(ISBLANK(education[[#This Row],[total_girls]]),SUM(education[[#This Row],[girls_0-5_reached]],education[[#This Row],[girls_6-12_reached]],education[[#This Row],[girls_13-18_reached]]),education[[#This Row],[total_girls]])</f>
        <v>0</v>
      </c>
      <c r="AE917" s="1">
        <f>IF(ISBLANK(education[[#This Row],[total_children]]),SUM(education[[#This Row],[calc_boys]],education[[#This Row],[calc_girls]]),education[[#This Row],[total_children]])</f>
        <v>0</v>
      </c>
      <c r="AF917" s="1">
        <f>IF(ISBLANK(education[[#This Row],[total_pwd]]),SUM(education[[#This Row],[total_pwd_men]],education[[#This Row],[total_pwd_women]]),education[[#This Row],[total_pwd]])</f>
        <v>0</v>
      </c>
      <c r="AG917" s="1">
        <f>IF(ISBLANK(education[[#This Row],[total_adults]]),SUM(education[[#This Row],[total_men]],education[[#This Row],[total_women]]),education[[#This Row],[total_adults]])</f>
        <v>0</v>
      </c>
      <c r="AH917" s="1">
        <f>IF(ISBLANK(education[[#This Row],[total_beneficiaries_reached]]),SUM(education[[#This Row],[calc_children]],education[[#This Row],[calc_adults]]),education[[#This Row],[total_beneficiaries_reached]])</f>
        <v>0</v>
      </c>
      <c r="AI917" s="49" t="str">
        <f ca="1">IF(B917="","",OFFSET(table_admin1[[#Headers],[ADM1_PT]],MATCH(B917,admin1,0),1))</f>
        <v/>
      </c>
      <c r="AJ917" s="49" t="str">
        <f t="shared" ca="1" si="30"/>
        <v/>
      </c>
      <c r="AK917" s="49" t="str">
        <f t="shared" ca="1" si="31"/>
        <v/>
      </c>
    </row>
    <row r="918" spans="29:37" x14ac:dyDescent="0.2">
      <c r="AC918" s="1">
        <f>IF(ISBLANK(education[[#This Row],[total_boys]]),SUM(education[[#This Row],[boys_0-5_reached]],education[[#This Row],[boys_6-12_reached]],education[[#This Row],[boys_13-18_reached]]),education[[#This Row],[total_boys]])</f>
        <v>0</v>
      </c>
      <c r="AD918" s="1">
        <f>IF(ISBLANK(education[[#This Row],[total_girls]]),SUM(education[[#This Row],[girls_0-5_reached]],education[[#This Row],[girls_6-12_reached]],education[[#This Row],[girls_13-18_reached]]),education[[#This Row],[total_girls]])</f>
        <v>0</v>
      </c>
      <c r="AE918" s="1">
        <f>IF(ISBLANK(education[[#This Row],[total_children]]),SUM(education[[#This Row],[calc_boys]],education[[#This Row],[calc_girls]]),education[[#This Row],[total_children]])</f>
        <v>0</v>
      </c>
      <c r="AF918" s="1">
        <f>IF(ISBLANK(education[[#This Row],[total_pwd]]),SUM(education[[#This Row],[total_pwd_men]],education[[#This Row],[total_pwd_women]]),education[[#This Row],[total_pwd]])</f>
        <v>0</v>
      </c>
      <c r="AG918" s="1">
        <f>IF(ISBLANK(education[[#This Row],[total_adults]]),SUM(education[[#This Row],[total_men]],education[[#This Row],[total_women]]),education[[#This Row],[total_adults]])</f>
        <v>0</v>
      </c>
      <c r="AH918" s="1">
        <f>IF(ISBLANK(education[[#This Row],[total_beneficiaries_reached]]),SUM(education[[#This Row],[calc_children]],education[[#This Row],[calc_adults]]),education[[#This Row],[total_beneficiaries_reached]])</f>
        <v>0</v>
      </c>
      <c r="AI918" s="49" t="str">
        <f ca="1">IF(B918="","",OFFSET(table_admin1[[#Headers],[ADM1_PT]],MATCH(B918,admin1,0),1))</f>
        <v/>
      </c>
      <c r="AJ918" s="49" t="str">
        <f t="shared" ca="1" si="30"/>
        <v/>
      </c>
      <c r="AK918" s="49" t="str">
        <f t="shared" ca="1" si="31"/>
        <v/>
      </c>
    </row>
    <row r="919" spans="29:37" x14ac:dyDescent="0.2">
      <c r="AC919" s="1">
        <f>IF(ISBLANK(education[[#This Row],[total_boys]]),SUM(education[[#This Row],[boys_0-5_reached]],education[[#This Row],[boys_6-12_reached]],education[[#This Row],[boys_13-18_reached]]),education[[#This Row],[total_boys]])</f>
        <v>0</v>
      </c>
      <c r="AD919" s="1">
        <f>IF(ISBLANK(education[[#This Row],[total_girls]]),SUM(education[[#This Row],[girls_0-5_reached]],education[[#This Row],[girls_6-12_reached]],education[[#This Row],[girls_13-18_reached]]),education[[#This Row],[total_girls]])</f>
        <v>0</v>
      </c>
      <c r="AE919" s="1">
        <f>IF(ISBLANK(education[[#This Row],[total_children]]),SUM(education[[#This Row],[calc_boys]],education[[#This Row],[calc_girls]]),education[[#This Row],[total_children]])</f>
        <v>0</v>
      </c>
      <c r="AF919" s="1">
        <f>IF(ISBLANK(education[[#This Row],[total_pwd]]),SUM(education[[#This Row],[total_pwd_men]],education[[#This Row],[total_pwd_women]]),education[[#This Row],[total_pwd]])</f>
        <v>0</v>
      </c>
      <c r="AG919" s="1">
        <f>IF(ISBLANK(education[[#This Row],[total_adults]]),SUM(education[[#This Row],[total_men]],education[[#This Row],[total_women]]),education[[#This Row],[total_adults]])</f>
        <v>0</v>
      </c>
      <c r="AH919" s="1">
        <f>IF(ISBLANK(education[[#This Row],[total_beneficiaries_reached]]),SUM(education[[#This Row],[calc_children]],education[[#This Row],[calc_adults]]),education[[#This Row],[total_beneficiaries_reached]])</f>
        <v>0</v>
      </c>
      <c r="AI919" s="49" t="str">
        <f ca="1">IF(B919="","",OFFSET(table_admin1[[#Headers],[ADM1_PT]],MATCH(B919,admin1,0),1))</f>
        <v/>
      </c>
      <c r="AJ919" s="49" t="str">
        <f t="shared" ca="1" si="30"/>
        <v/>
      </c>
      <c r="AK919" s="49" t="str">
        <f t="shared" ca="1" si="31"/>
        <v/>
      </c>
    </row>
    <row r="920" spans="29:37" x14ac:dyDescent="0.2">
      <c r="AC920" s="1">
        <f>IF(ISBLANK(education[[#This Row],[total_boys]]),SUM(education[[#This Row],[boys_0-5_reached]],education[[#This Row],[boys_6-12_reached]],education[[#This Row],[boys_13-18_reached]]),education[[#This Row],[total_boys]])</f>
        <v>0</v>
      </c>
      <c r="AD920" s="1">
        <f>IF(ISBLANK(education[[#This Row],[total_girls]]),SUM(education[[#This Row],[girls_0-5_reached]],education[[#This Row],[girls_6-12_reached]],education[[#This Row],[girls_13-18_reached]]),education[[#This Row],[total_girls]])</f>
        <v>0</v>
      </c>
      <c r="AE920" s="1">
        <f>IF(ISBLANK(education[[#This Row],[total_children]]),SUM(education[[#This Row],[calc_boys]],education[[#This Row],[calc_girls]]),education[[#This Row],[total_children]])</f>
        <v>0</v>
      </c>
      <c r="AF920" s="1">
        <f>IF(ISBLANK(education[[#This Row],[total_pwd]]),SUM(education[[#This Row],[total_pwd_men]],education[[#This Row],[total_pwd_women]]),education[[#This Row],[total_pwd]])</f>
        <v>0</v>
      </c>
      <c r="AG920" s="1">
        <f>IF(ISBLANK(education[[#This Row],[total_adults]]),SUM(education[[#This Row],[total_men]],education[[#This Row],[total_women]]),education[[#This Row],[total_adults]])</f>
        <v>0</v>
      </c>
      <c r="AH920" s="1">
        <f>IF(ISBLANK(education[[#This Row],[total_beneficiaries_reached]]),SUM(education[[#This Row],[calc_children]],education[[#This Row],[calc_adults]]),education[[#This Row],[total_beneficiaries_reached]])</f>
        <v>0</v>
      </c>
      <c r="AI920" s="49" t="str">
        <f ca="1">IF(B920="","",OFFSET(table_admin1[[#Headers],[ADM1_PT]],MATCH(B920,admin1,0),1))</f>
        <v/>
      </c>
      <c r="AJ920" s="49" t="str">
        <f t="shared" ca="1" si="30"/>
        <v/>
      </c>
      <c r="AK920" s="49" t="str">
        <f t="shared" ca="1" si="31"/>
        <v/>
      </c>
    </row>
    <row r="921" spans="29:37" x14ac:dyDescent="0.2">
      <c r="AC921" s="1">
        <f>IF(ISBLANK(education[[#This Row],[total_boys]]),SUM(education[[#This Row],[boys_0-5_reached]],education[[#This Row],[boys_6-12_reached]],education[[#This Row],[boys_13-18_reached]]),education[[#This Row],[total_boys]])</f>
        <v>0</v>
      </c>
      <c r="AD921" s="1">
        <f>IF(ISBLANK(education[[#This Row],[total_girls]]),SUM(education[[#This Row],[girls_0-5_reached]],education[[#This Row],[girls_6-12_reached]],education[[#This Row],[girls_13-18_reached]]),education[[#This Row],[total_girls]])</f>
        <v>0</v>
      </c>
      <c r="AE921" s="1">
        <f>IF(ISBLANK(education[[#This Row],[total_children]]),SUM(education[[#This Row],[calc_boys]],education[[#This Row],[calc_girls]]),education[[#This Row],[total_children]])</f>
        <v>0</v>
      </c>
      <c r="AF921" s="1">
        <f>IF(ISBLANK(education[[#This Row],[total_pwd]]),SUM(education[[#This Row],[total_pwd_men]],education[[#This Row],[total_pwd_women]]),education[[#This Row],[total_pwd]])</f>
        <v>0</v>
      </c>
      <c r="AG921" s="1">
        <f>IF(ISBLANK(education[[#This Row],[total_adults]]),SUM(education[[#This Row],[total_men]],education[[#This Row],[total_women]]),education[[#This Row],[total_adults]])</f>
        <v>0</v>
      </c>
      <c r="AH921" s="1">
        <f>IF(ISBLANK(education[[#This Row],[total_beneficiaries_reached]]),SUM(education[[#This Row],[calc_children]],education[[#This Row],[calc_adults]]),education[[#This Row],[total_beneficiaries_reached]])</f>
        <v>0</v>
      </c>
      <c r="AI921" s="49" t="str">
        <f ca="1">IF(B921="","",OFFSET(table_admin1[[#Headers],[ADM1_PT]],MATCH(B921,admin1,0),1))</f>
        <v/>
      </c>
      <c r="AJ921" s="49" t="str">
        <f t="shared" ca="1" si="30"/>
        <v/>
      </c>
      <c r="AK921" s="49" t="str">
        <f t="shared" ca="1" si="31"/>
        <v/>
      </c>
    </row>
    <row r="922" spans="29:37" x14ac:dyDescent="0.2">
      <c r="AC922" s="1">
        <f>IF(ISBLANK(education[[#This Row],[total_boys]]),SUM(education[[#This Row],[boys_0-5_reached]],education[[#This Row],[boys_6-12_reached]],education[[#This Row],[boys_13-18_reached]]),education[[#This Row],[total_boys]])</f>
        <v>0</v>
      </c>
      <c r="AD922" s="1">
        <f>IF(ISBLANK(education[[#This Row],[total_girls]]),SUM(education[[#This Row],[girls_0-5_reached]],education[[#This Row],[girls_6-12_reached]],education[[#This Row],[girls_13-18_reached]]),education[[#This Row],[total_girls]])</f>
        <v>0</v>
      </c>
      <c r="AE922" s="1">
        <f>IF(ISBLANK(education[[#This Row],[total_children]]),SUM(education[[#This Row],[calc_boys]],education[[#This Row],[calc_girls]]),education[[#This Row],[total_children]])</f>
        <v>0</v>
      </c>
      <c r="AF922" s="1">
        <f>IF(ISBLANK(education[[#This Row],[total_pwd]]),SUM(education[[#This Row],[total_pwd_men]],education[[#This Row],[total_pwd_women]]),education[[#This Row],[total_pwd]])</f>
        <v>0</v>
      </c>
      <c r="AG922" s="1">
        <f>IF(ISBLANK(education[[#This Row],[total_adults]]),SUM(education[[#This Row],[total_men]],education[[#This Row],[total_women]]),education[[#This Row],[total_adults]])</f>
        <v>0</v>
      </c>
      <c r="AH922" s="1">
        <f>IF(ISBLANK(education[[#This Row],[total_beneficiaries_reached]]),SUM(education[[#This Row],[calc_children]],education[[#This Row],[calc_adults]]),education[[#This Row],[total_beneficiaries_reached]])</f>
        <v>0</v>
      </c>
      <c r="AI922" s="49" t="str">
        <f ca="1">IF(B922="","",OFFSET(table_admin1[[#Headers],[ADM1_PT]],MATCH(B922,admin1,0),1))</f>
        <v/>
      </c>
      <c r="AJ922" s="49" t="str">
        <f t="shared" ca="1" si="30"/>
        <v/>
      </c>
      <c r="AK922" s="49" t="str">
        <f t="shared" ca="1" si="31"/>
        <v/>
      </c>
    </row>
    <row r="923" spans="29:37" x14ac:dyDescent="0.2">
      <c r="AC923" s="1">
        <f>IF(ISBLANK(education[[#This Row],[total_boys]]),SUM(education[[#This Row],[boys_0-5_reached]],education[[#This Row],[boys_6-12_reached]],education[[#This Row],[boys_13-18_reached]]),education[[#This Row],[total_boys]])</f>
        <v>0</v>
      </c>
      <c r="AD923" s="1">
        <f>IF(ISBLANK(education[[#This Row],[total_girls]]),SUM(education[[#This Row],[girls_0-5_reached]],education[[#This Row],[girls_6-12_reached]],education[[#This Row],[girls_13-18_reached]]),education[[#This Row],[total_girls]])</f>
        <v>0</v>
      </c>
      <c r="AE923" s="1">
        <f>IF(ISBLANK(education[[#This Row],[total_children]]),SUM(education[[#This Row],[calc_boys]],education[[#This Row],[calc_girls]]),education[[#This Row],[total_children]])</f>
        <v>0</v>
      </c>
      <c r="AF923" s="1">
        <f>IF(ISBLANK(education[[#This Row],[total_pwd]]),SUM(education[[#This Row],[total_pwd_men]],education[[#This Row],[total_pwd_women]]),education[[#This Row],[total_pwd]])</f>
        <v>0</v>
      </c>
      <c r="AG923" s="1">
        <f>IF(ISBLANK(education[[#This Row],[total_adults]]),SUM(education[[#This Row],[total_men]],education[[#This Row],[total_women]]),education[[#This Row],[total_adults]])</f>
        <v>0</v>
      </c>
      <c r="AH923" s="1">
        <f>IF(ISBLANK(education[[#This Row],[total_beneficiaries_reached]]),SUM(education[[#This Row],[calc_children]],education[[#This Row],[calc_adults]]),education[[#This Row],[total_beneficiaries_reached]])</f>
        <v>0</v>
      </c>
      <c r="AI923" s="49" t="str">
        <f ca="1">IF(B923="","",OFFSET(table_admin1[[#Headers],[ADM1_PT]],MATCH(B923,admin1,0),1))</f>
        <v/>
      </c>
      <c r="AJ923" s="49" t="str">
        <f t="shared" ca="1" si="30"/>
        <v/>
      </c>
      <c r="AK923" s="49" t="str">
        <f t="shared" ca="1" si="31"/>
        <v/>
      </c>
    </row>
    <row r="924" spans="29:37" x14ac:dyDescent="0.2">
      <c r="AC924" s="1">
        <f>IF(ISBLANK(education[[#This Row],[total_boys]]),SUM(education[[#This Row],[boys_0-5_reached]],education[[#This Row],[boys_6-12_reached]],education[[#This Row],[boys_13-18_reached]]),education[[#This Row],[total_boys]])</f>
        <v>0</v>
      </c>
      <c r="AD924" s="1">
        <f>IF(ISBLANK(education[[#This Row],[total_girls]]),SUM(education[[#This Row],[girls_0-5_reached]],education[[#This Row],[girls_6-12_reached]],education[[#This Row],[girls_13-18_reached]]),education[[#This Row],[total_girls]])</f>
        <v>0</v>
      </c>
      <c r="AE924" s="1">
        <f>IF(ISBLANK(education[[#This Row],[total_children]]),SUM(education[[#This Row],[calc_boys]],education[[#This Row],[calc_girls]]),education[[#This Row],[total_children]])</f>
        <v>0</v>
      </c>
      <c r="AF924" s="1">
        <f>IF(ISBLANK(education[[#This Row],[total_pwd]]),SUM(education[[#This Row],[total_pwd_men]],education[[#This Row],[total_pwd_women]]),education[[#This Row],[total_pwd]])</f>
        <v>0</v>
      </c>
      <c r="AG924" s="1">
        <f>IF(ISBLANK(education[[#This Row],[total_adults]]),SUM(education[[#This Row],[total_men]],education[[#This Row],[total_women]]),education[[#This Row],[total_adults]])</f>
        <v>0</v>
      </c>
      <c r="AH924" s="1">
        <f>IF(ISBLANK(education[[#This Row],[total_beneficiaries_reached]]),SUM(education[[#This Row],[calc_children]],education[[#This Row],[calc_adults]]),education[[#This Row],[total_beneficiaries_reached]])</f>
        <v>0</v>
      </c>
      <c r="AI924" s="49" t="str">
        <f ca="1">IF(B924="","",OFFSET(table_admin1[[#Headers],[ADM1_PT]],MATCH(B924,admin1,0),1))</f>
        <v/>
      </c>
      <c r="AJ924" s="49" t="str">
        <f t="shared" ca="1" si="30"/>
        <v/>
      </c>
      <c r="AK924" s="49" t="str">
        <f t="shared" ca="1" si="31"/>
        <v/>
      </c>
    </row>
    <row r="925" spans="29:37" x14ac:dyDescent="0.2">
      <c r="AC925" s="1">
        <f>IF(ISBLANK(education[[#This Row],[total_boys]]),SUM(education[[#This Row],[boys_0-5_reached]],education[[#This Row],[boys_6-12_reached]],education[[#This Row],[boys_13-18_reached]]),education[[#This Row],[total_boys]])</f>
        <v>0</v>
      </c>
      <c r="AD925" s="1">
        <f>IF(ISBLANK(education[[#This Row],[total_girls]]),SUM(education[[#This Row],[girls_0-5_reached]],education[[#This Row],[girls_6-12_reached]],education[[#This Row],[girls_13-18_reached]]),education[[#This Row],[total_girls]])</f>
        <v>0</v>
      </c>
      <c r="AE925" s="1">
        <f>IF(ISBLANK(education[[#This Row],[total_children]]),SUM(education[[#This Row],[calc_boys]],education[[#This Row],[calc_girls]]),education[[#This Row],[total_children]])</f>
        <v>0</v>
      </c>
      <c r="AF925" s="1">
        <f>IF(ISBLANK(education[[#This Row],[total_pwd]]),SUM(education[[#This Row],[total_pwd_men]],education[[#This Row],[total_pwd_women]]),education[[#This Row],[total_pwd]])</f>
        <v>0</v>
      </c>
      <c r="AG925" s="1">
        <f>IF(ISBLANK(education[[#This Row],[total_adults]]),SUM(education[[#This Row],[total_men]],education[[#This Row],[total_women]]),education[[#This Row],[total_adults]])</f>
        <v>0</v>
      </c>
      <c r="AH925" s="1">
        <f>IF(ISBLANK(education[[#This Row],[total_beneficiaries_reached]]),SUM(education[[#This Row],[calc_children]],education[[#This Row],[calc_adults]]),education[[#This Row],[total_beneficiaries_reached]])</f>
        <v>0</v>
      </c>
      <c r="AI925" s="49" t="str">
        <f ca="1">IF(B925="","",OFFSET(table_admin1[[#Headers],[ADM1_PT]],MATCH(B925,admin1,0),1))</f>
        <v/>
      </c>
      <c r="AJ925" s="49" t="str">
        <f t="shared" ca="1" si="30"/>
        <v/>
      </c>
      <c r="AK925" s="49" t="str">
        <f t="shared" ca="1" si="31"/>
        <v/>
      </c>
    </row>
    <row r="926" spans="29:37" x14ac:dyDescent="0.2">
      <c r="AC926" s="1">
        <f>IF(ISBLANK(education[[#This Row],[total_boys]]),SUM(education[[#This Row],[boys_0-5_reached]],education[[#This Row],[boys_6-12_reached]],education[[#This Row],[boys_13-18_reached]]),education[[#This Row],[total_boys]])</f>
        <v>0</v>
      </c>
      <c r="AD926" s="1">
        <f>IF(ISBLANK(education[[#This Row],[total_girls]]),SUM(education[[#This Row],[girls_0-5_reached]],education[[#This Row],[girls_6-12_reached]],education[[#This Row],[girls_13-18_reached]]),education[[#This Row],[total_girls]])</f>
        <v>0</v>
      </c>
      <c r="AE926" s="1">
        <f>IF(ISBLANK(education[[#This Row],[total_children]]),SUM(education[[#This Row],[calc_boys]],education[[#This Row],[calc_girls]]),education[[#This Row],[total_children]])</f>
        <v>0</v>
      </c>
      <c r="AF926" s="1">
        <f>IF(ISBLANK(education[[#This Row],[total_pwd]]),SUM(education[[#This Row],[total_pwd_men]],education[[#This Row],[total_pwd_women]]),education[[#This Row],[total_pwd]])</f>
        <v>0</v>
      </c>
      <c r="AG926" s="1">
        <f>IF(ISBLANK(education[[#This Row],[total_adults]]),SUM(education[[#This Row],[total_men]],education[[#This Row],[total_women]]),education[[#This Row],[total_adults]])</f>
        <v>0</v>
      </c>
      <c r="AH926" s="1">
        <f>IF(ISBLANK(education[[#This Row],[total_beneficiaries_reached]]),SUM(education[[#This Row],[calc_children]],education[[#This Row],[calc_adults]]),education[[#This Row],[total_beneficiaries_reached]])</f>
        <v>0</v>
      </c>
      <c r="AI926" s="49" t="str">
        <f ca="1">IF(B926="","",OFFSET(table_admin1[[#Headers],[ADM1_PT]],MATCH(B926,admin1,0),1))</f>
        <v/>
      </c>
      <c r="AJ926" s="49" t="str">
        <f t="shared" ca="1" si="30"/>
        <v/>
      </c>
      <c r="AK926" s="49" t="str">
        <f t="shared" ca="1" si="31"/>
        <v/>
      </c>
    </row>
    <row r="927" spans="29:37" x14ac:dyDescent="0.2">
      <c r="AC927" s="1">
        <f>IF(ISBLANK(education[[#This Row],[total_boys]]),SUM(education[[#This Row],[boys_0-5_reached]],education[[#This Row],[boys_6-12_reached]],education[[#This Row],[boys_13-18_reached]]),education[[#This Row],[total_boys]])</f>
        <v>0</v>
      </c>
      <c r="AD927" s="1">
        <f>IF(ISBLANK(education[[#This Row],[total_girls]]),SUM(education[[#This Row],[girls_0-5_reached]],education[[#This Row],[girls_6-12_reached]],education[[#This Row],[girls_13-18_reached]]),education[[#This Row],[total_girls]])</f>
        <v>0</v>
      </c>
      <c r="AE927" s="1">
        <f>IF(ISBLANK(education[[#This Row],[total_children]]),SUM(education[[#This Row],[calc_boys]],education[[#This Row],[calc_girls]]),education[[#This Row],[total_children]])</f>
        <v>0</v>
      </c>
      <c r="AF927" s="1">
        <f>IF(ISBLANK(education[[#This Row],[total_pwd]]),SUM(education[[#This Row],[total_pwd_men]],education[[#This Row],[total_pwd_women]]),education[[#This Row],[total_pwd]])</f>
        <v>0</v>
      </c>
      <c r="AG927" s="1">
        <f>IF(ISBLANK(education[[#This Row],[total_adults]]),SUM(education[[#This Row],[total_men]],education[[#This Row],[total_women]]),education[[#This Row],[total_adults]])</f>
        <v>0</v>
      </c>
      <c r="AH927" s="1">
        <f>IF(ISBLANK(education[[#This Row],[total_beneficiaries_reached]]),SUM(education[[#This Row],[calc_children]],education[[#This Row],[calc_adults]]),education[[#This Row],[total_beneficiaries_reached]])</f>
        <v>0</v>
      </c>
      <c r="AI927" s="49" t="str">
        <f ca="1">IF(B927="","",OFFSET(table_admin1[[#Headers],[ADM1_PT]],MATCH(B927,admin1,0),1))</f>
        <v/>
      </c>
      <c r="AJ927" s="49" t="str">
        <f t="shared" ca="1" si="30"/>
        <v/>
      </c>
      <c r="AK927" s="49" t="str">
        <f t="shared" ca="1" si="31"/>
        <v/>
      </c>
    </row>
    <row r="928" spans="29:37" x14ac:dyDescent="0.2">
      <c r="AC928" s="1">
        <f>IF(ISBLANK(education[[#This Row],[total_boys]]),SUM(education[[#This Row],[boys_0-5_reached]],education[[#This Row],[boys_6-12_reached]],education[[#This Row],[boys_13-18_reached]]),education[[#This Row],[total_boys]])</f>
        <v>0</v>
      </c>
      <c r="AD928" s="1">
        <f>IF(ISBLANK(education[[#This Row],[total_girls]]),SUM(education[[#This Row],[girls_0-5_reached]],education[[#This Row],[girls_6-12_reached]],education[[#This Row],[girls_13-18_reached]]),education[[#This Row],[total_girls]])</f>
        <v>0</v>
      </c>
      <c r="AE928" s="1">
        <f>IF(ISBLANK(education[[#This Row],[total_children]]),SUM(education[[#This Row],[calc_boys]],education[[#This Row],[calc_girls]]),education[[#This Row],[total_children]])</f>
        <v>0</v>
      </c>
      <c r="AF928" s="1">
        <f>IF(ISBLANK(education[[#This Row],[total_pwd]]),SUM(education[[#This Row],[total_pwd_men]],education[[#This Row],[total_pwd_women]]),education[[#This Row],[total_pwd]])</f>
        <v>0</v>
      </c>
      <c r="AG928" s="1">
        <f>IF(ISBLANK(education[[#This Row],[total_adults]]),SUM(education[[#This Row],[total_men]],education[[#This Row],[total_women]]),education[[#This Row],[total_adults]])</f>
        <v>0</v>
      </c>
      <c r="AH928" s="1">
        <f>IF(ISBLANK(education[[#This Row],[total_beneficiaries_reached]]),SUM(education[[#This Row],[calc_children]],education[[#This Row],[calc_adults]]),education[[#This Row],[total_beneficiaries_reached]])</f>
        <v>0</v>
      </c>
      <c r="AI928" s="49" t="str">
        <f ca="1">IF(B928="","",OFFSET(table_admin1[[#Headers],[ADM1_PT]],MATCH(B928,admin1,0),1))</f>
        <v/>
      </c>
      <c r="AJ928" s="49" t="str">
        <f t="shared" ca="1" si="30"/>
        <v/>
      </c>
      <c r="AK928" s="49" t="str">
        <f t="shared" ca="1" si="31"/>
        <v/>
      </c>
    </row>
    <row r="929" spans="29:37" x14ac:dyDescent="0.2">
      <c r="AC929" s="1">
        <f>IF(ISBLANK(education[[#This Row],[total_boys]]),SUM(education[[#This Row],[boys_0-5_reached]],education[[#This Row],[boys_6-12_reached]],education[[#This Row],[boys_13-18_reached]]),education[[#This Row],[total_boys]])</f>
        <v>0</v>
      </c>
      <c r="AD929" s="1">
        <f>IF(ISBLANK(education[[#This Row],[total_girls]]),SUM(education[[#This Row],[girls_0-5_reached]],education[[#This Row],[girls_6-12_reached]],education[[#This Row],[girls_13-18_reached]]),education[[#This Row],[total_girls]])</f>
        <v>0</v>
      </c>
      <c r="AE929" s="1">
        <f>IF(ISBLANK(education[[#This Row],[total_children]]),SUM(education[[#This Row],[calc_boys]],education[[#This Row],[calc_girls]]),education[[#This Row],[total_children]])</f>
        <v>0</v>
      </c>
      <c r="AF929" s="1">
        <f>IF(ISBLANK(education[[#This Row],[total_pwd]]),SUM(education[[#This Row],[total_pwd_men]],education[[#This Row],[total_pwd_women]]),education[[#This Row],[total_pwd]])</f>
        <v>0</v>
      </c>
      <c r="AG929" s="1">
        <f>IF(ISBLANK(education[[#This Row],[total_adults]]),SUM(education[[#This Row],[total_men]],education[[#This Row],[total_women]]),education[[#This Row],[total_adults]])</f>
        <v>0</v>
      </c>
      <c r="AH929" s="1">
        <f>IF(ISBLANK(education[[#This Row],[total_beneficiaries_reached]]),SUM(education[[#This Row],[calc_children]],education[[#This Row],[calc_adults]]),education[[#This Row],[total_beneficiaries_reached]])</f>
        <v>0</v>
      </c>
      <c r="AI929" s="49" t="str">
        <f ca="1">IF(B929="","",OFFSET(table_admin1[[#Headers],[ADM1_PT]],MATCH(B929,admin1,0),1))</f>
        <v/>
      </c>
      <c r="AJ929" s="49" t="str">
        <f t="shared" ca="1" si="30"/>
        <v/>
      </c>
      <c r="AK929" s="49" t="str">
        <f t="shared" ca="1" si="31"/>
        <v/>
      </c>
    </row>
    <row r="930" spans="29:37" x14ac:dyDescent="0.2">
      <c r="AC930" s="1">
        <f>IF(ISBLANK(education[[#This Row],[total_boys]]),SUM(education[[#This Row],[boys_0-5_reached]],education[[#This Row],[boys_6-12_reached]],education[[#This Row],[boys_13-18_reached]]),education[[#This Row],[total_boys]])</f>
        <v>0</v>
      </c>
      <c r="AD930" s="1">
        <f>IF(ISBLANK(education[[#This Row],[total_girls]]),SUM(education[[#This Row],[girls_0-5_reached]],education[[#This Row],[girls_6-12_reached]],education[[#This Row],[girls_13-18_reached]]),education[[#This Row],[total_girls]])</f>
        <v>0</v>
      </c>
      <c r="AE930" s="1">
        <f>IF(ISBLANK(education[[#This Row],[total_children]]),SUM(education[[#This Row],[calc_boys]],education[[#This Row],[calc_girls]]),education[[#This Row],[total_children]])</f>
        <v>0</v>
      </c>
      <c r="AF930" s="1">
        <f>IF(ISBLANK(education[[#This Row],[total_pwd]]),SUM(education[[#This Row],[total_pwd_men]],education[[#This Row],[total_pwd_women]]),education[[#This Row],[total_pwd]])</f>
        <v>0</v>
      </c>
      <c r="AG930" s="1">
        <f>IF(ISBLANK(education[[#This Row],[total_adults]]),SUM(education[[#This Row],[total_men]],education[[#This Row],[total_women]]),education[[#This Row],[total_adults]])</f>
        <v>0</v>
      </c>
      <c r="AH930" s="1">
        <f>IF(ISBLANK(education[[#This Row],[total_beneficiaries_reached]]),SUM(education[[#This Row],[calc_children]],education[[#This Row],[calc_adults]]),education[[#This Row],[total_beneficiaries_reached]])</f>
        <v>0</v>
      </c>
      <c r="AI930" s="49" t="str">
        <f ca="1">IF(B930="","",OFFSET(table_admin1[[#Headers],[ADM1_PT]],MATCH(B930,admin1,0),1))</f>
        <v/>
      </c>
      <c r="AJ930" s="49" t="str">
        <f t="shared" ca="1" si="30"/>
        <v/>
      </c>
      <c r="AK930" s="49" t="str">
        <f t="shared" ca="1" si="31"/>
        <v/>
      </c>
    </row>
    <row r="931" spans="29:37" x14ac:dyDescent="0.2">
      <c r="AC931" s="1">
        <f>IF(ISBLANK(education[[#This Row],[total_boys]]),SUM(education[[#This Row],[boys_0-5_reached]],education[[#This Row],[boys_6-12_reached]],education[[#This Row],[boys_13-18_reached]]),education[[#This Row],[total_boys]])</f>
        <v>0</v>
      </c>
      <c r="AD931" s="1">
        <f>IF(ISBLANK(education[[#This Row],[total_girls]]),SUM(education[[#This Row],[girls_0-5_reached]],education[[#This Row],[girls_6-12_reached]],education[[#This Row],[girls_13-18_reached]]),education[[#This Row],[total_girls]])</f>
        <v>0</v>
      </c>
      <c r="AE931" s="1">
        <f>IF(ISBLANK(education[[#This Row],[total_children]]),SUM(education[[#This Row],[calc_boys]],education[[#This Row],[calc_girls]]),education[[#This Row],[total_children]])</f>
        <v>0</v>
      </c>
      <c r="AF931" s="1">
        <f>IF(ISBLANK(education[[#This Row],[total_pwd]]),SUM(education[[#This Row],[total_pwd_men]],education[[#This Row],[total_pwd_women]]),education[[#This Row],[total_pwd]])</f>
        <v>0</v>
      </c>
      <c r="AG931" s="1">
        <f>IF(ISBLANK(education[[#This Row],[total_adults]]),SUM(education[[#This Row],[total_men]],education[[#This Row],[total_women]]),education[[#This Row],[total_adults]])</f>
        <v>0</v>
      </c>
      <c r="AH931" s="1">
        <f>IF(ISBLANK(education[[#This Row],[total_beneficiaries_reached]]),SUM(education[[#This Row],[calc_children]],education[[#This Row],[calc_adults]]),education[[#This Row],[total_beneficiaries_reached]])</f>
        <v>0</v>
      </c>
      <c r="AI931" s="49" t="str">
        <f ca="1">IF(B931="","",OFFSET(table_admin1[[#Headers],[ADM1_PT]],MATCH(B931,admin1,0),1))</f>
        <v/>
      </c>
      <c r="AJ931" s="49" t="str">
        <f t="shared" ca="1" si="30"/>
        <v/>
      </c>
      <c r="AK931" s="49" t="str">
        <f t="shared" ca="1" si="31"/>
        <v/>
      </c>
    </row>
    <row r="932" spans="29:37" x14ac:dyDescent="0.2">
      <c r="AC932" s="1">
        <f>IF(ISBLANK(education[[#This Row],[total_boys]]),SUM(education[[#This Row],[boys_0-5_reached]],education[[#This Row],[boys_6-12_reached]],education[[#This Row],[boys_13-18_reached]]),education[[#This Row],[total_boys]])</f>
        <v>0</v>
      </c>
      <c r="AD932" s="1">
        <f>IF(ISBLANK(education[[#This Row],[total_girls]]),SUM(education[[#This Row],[girls_0-5_reached]],education[[#This Row],[girls_6-12_reached]],education[[#This Row],[girls_13-18_reached]]),education[[#This Row],[total_girls]])</f>
        <v>0</v>
      </c>
      <c r="AE932" s="1">
        <f>IF(ISBLANK(education[[#This Row],[total_children]]),SUM(education[[#This Row],[calc_boys]],education[[#This Row],[calc_girls]]),education[[#This Row],[total_children]])</f>
        <v>0</v>
      </c>
      <c r="AF932" s="1">
        <f>IF(ISBLANK(education[[#This Row],[total_pwd]]),SUM(education[[#This Row],[total_pwd_men]],education[[#This Row],[total_pwd_women]]),education[[#This Row],[total_pwd]])</f>
        <v>0</v>
      </c>
      <c r="AG932" s="1">
        <f>IF(ISBLANK(education[[#This Row],[total_adults]]),SUM(education[[#This Row],[total_men]],education[[#This Row],[total_women]]),education[[#This Row],[total_adults]])</f>
        <v>0</v>
      </c>
      <c r="AH932" s="1">
        <f>IF(ISBLANK(education[[#This Row],[total_beneficiaries_reached]]),SUM(education[[#This Row],[calc_children]],education[[#This Row],[calc_adults]]),education[[#This Row],[total_beneficiaries_reached]])</f>
        <v>0</v>
      </c>
      <c r="AI932" s="49" t="str">
        <f ca="1">IF(B932="","",OFFSET(table_admin1[[#Headers],[ADM1_PT]],MATCH(B932,admin1,0),1))</f>
        <v/>
      </c>
      <c r="AJ932" s="49" t="str">
        <f t="shared" ca="1" si="30"/>
        <v/>
      </c>
      <c r="AK932" s="49" t="str">
        <f t="shared" ca="1" si="31"/>
        <v/>
      </c>
    </row>
    <row r="933" spans="29:37" x14ac:dyDescent="0.2">
      <c r="AC933" s="1">
        <f>IF(ISBLANK(education[[#This Row],[total_boys]]),SUM(education[[#This Row],[boys_0-5_reached]],education[[#This Row],[boys_6-12_reached]],education[[#This Row],[boys_13-18_reached]]),education[[#This Row],[total_boys]])</f>
        <v>0</v>
      </c>
      <c r="AD933" s="1">
        <f>IF(ISBLANK(education[[#This Row],[total_girls]]),SUM(education[[#This Row],[girls_0-5_reached]],education[[#This Row],[girls_6-12_reached]],education[[#This Row],[girls_13-18_reached]]),education[[#This Row],[total_girls]])</f>
        <v>0</v>
      </c>
      <c r="AE933" s="1">
        <f>IF(ISBLANK(education[[#This Row],[total_children]]),SUM(education[[#This Row],[calc_boys]],education[[#This Row],[calc_girls]]),education[[#This Row],[total_children]])</f>
        <v>0</v>
      </c>
      <c r="AF933" s="1">
        <f>IF(ISBLANK(education[[#This Row],[total_pwd]]),SUM(education[[#This Row],[total_pwd_men]],education[[#This Row],[total_pwd_women]]),education[[#This Row],[total_pwd]])</f>
        <v>0</v>
      </c>
      <c r="AG933" s="1">
        <f>IF(ISBLANK(education[[#This Row],[total_adults]]),SUM(education[[#This Row],[total_men]],education[[#This Row],[total_women]]),education[[#This Row],[total_adults]])</f>
        <v>0</v>
      </c>
      <c r="AH933" s="1">
        <f>IF(ISBLANK(education[[#This Row],[total_beneficiaries_reached]]),SUM(education[[#This Row],[calc_children]],education[[#This Row],[calc_adults]]),education[[#This Row],[total_beneficiaries_reached]])</f>
        <v>0</v>
      </c>
      <c r="AI933" s="49" t="str">
        <f ca="1">IF(B933="","",OFFSET(table_admin1[[#Headers],[ADM1_PT]],MATCH(B933,admin1,0),1))</f>
        <v/>
      </c>
      <c r="AJ933" s="49" t="str">
        <f t="shared" ca="1" si="30"/>
        <v/>
      </c>
      <c r="AK933" s="49" t="str">
        <f t="shared" ca="1" si="31"/>
        <v/>
      </c>
    </row>
    <row r="934" spans="29:37" x14ac:dyDescent="0.2">
      <c r="AC934" s="1">
        <f>IF(ISBLANK(education[[#This Row],[total_boys]]),SUM(education[[#This Row],[boys_0-5_reached]],education[[#This Row],[boys_6-12_reached]],education[[#This Row],[boys_13-18_reached]]),education[[#This Row],[total_boys]])</f>
        <v>0</v>
      </c>
      <c r="AD934" s="1">
        <f>IF(ISBLANK(education[[#This Row],[total_girls]]),SUM(education[[#This Row],[girls_0-5_reached]],education[[#This Row],[girls_6-12_reached]],education[[#This Row],[girls_13-18_reached]]),education[[#This Row],[total_girls]])</f>
        <v>0</v>
      </c>
      <c r="AE934" s="1">
        <f>IF(ISBLANK(education[[#This Row],[total_children]]),SUM(education[[#This Row],[calc_boys]],education[[#This Row],[calc_girls]]),education[[#This Row],[total_children]])</f>
        <v>0</v>
      </c>
      <c r="AF934" s="1">
        <f>IF(ISBLANK(education[[#This Row],[total_pwd]]),SUM(education[[#This Row],[total_pwd_men]],education[[#This Row],[total_pwd_women]]),education[[#This Row],[total_pwd]])</f>
        <v>0</v>
      </c>
      <c r="AG934" s="1">
        <f>IF(ISBLANK(education[[#This Row],[total_adults]]),SUM(education[[#This Row],[total_men]],education[[#This Row],[total_women]]),education[[#This Row],[total_adults]])</f>
        <v>0</v>
      </c>
      <c r="AH934" s="1">
        <f>IF(ISBLANK(education[[#This Row],[total_beneficiaries_reached]]),SUM(education[[#This Row],[calc_children]],education[[#This Row],[calc_adults]]),education[[#This Row],[total_beneficiaries_reached]])</f>
        <v>0</v>
      </c>
      <c r="AI934" s="49" t="str">
        <f ca="1">IF(B934="","",OFFSET(table_admin1[[#Headers],[ADM1_PT]],MATCH(B934,admin1,0),1))</f>
        <v/>
      </c>
      <c r="AJ934" s="49" t="str">
        <f t="shared" ca="1" si="30"/>
        <v/>
      </c>
      <c r="AK934" s="49" t="str">
        <f t="shared" ca="1" si="31"/>
        <v/>
      </c>
    </row>
    <row r="935" spans="29:37" x14ac:dyDescent="0.2">
      <c r="AC935" s="1">
        <f>IF(ISBLANK(education[[#This Row],[total_boys]]),SUM(education[[#This Row],[boys_0-5_reached]],education[[#This Row],[boys_6-12_reached]],education[[#This Row],[boys_13-18_reached]]),education[[#This Row],[total_boys]])</f>
        <v>0</v>
      </c>
      <c r="AD935" s="1">
        <f>IF(ISBLANK(education[[#This Row],[total_girls]]),SUM(education[[#This Row],[girls_0-5_reached]],education[[#This Row],[girls_6-12_reached]],education[[#This Row],[girls_13-18_reached]]),education[[#This Row],[total_girls]])</f>
        <v>0</v>
      </c>
      <c r="AE935" s="1">
        <f>IF(ISBLANK(education[[#This Row],[total_children]]),SUM(education[[#This Row],[calc_boys]],education[[#This Row],[calc_girls]]),education[[#This Row],[total_children]])</f>
        <v>0</v>
      </c>
      <c r="AF935" s="1">
        <f>IF(ISBLANK(education[[#This Row],[total_pwd]]),SUM(education[[#This Row],[total_pwd_men]],education[[#This Row],[total_pwd_women]]),education[[#This Row],[total_pwd]])</f>
        <v>0</v>
      </c>
      <c r="AG935" s="1">
        <f>IF(ISBLANK(education[[#This Row],[total_adults]]),SUM(education[[#This Row],[total_men]],education[[#This Row],[total_women]]),education[[#This Row],[total_adults]])</f>
        <v>0</v>
      </c>
      <c r="AH935" s="1">
        <f>IF(ISBLANK(education[[#This Row],[total_beneficiaries_reached]]),SUM(education[[#This Row],[calc_children]],education[[#This Row],[calc_adults]]),education[[#This Row],[total_beneficiaries_reached]])</f>
        <v>0</v>
      </c>
      <c r="AI935" s="49" t="str">
        <f ca="1">IF(B935="","",OFFSET(table_admin1[[#Headers],[ADM1_PT]],MATCH(B935,admin1,0),1))</f>
        <v/>
      </c>
      <c r="AJ935" s="49" t="str">
        <f t="shared" ca="1" si="30"/>
        <v/>
      </c>
      <c r="AK935" s="49" t="str">
        <f t="shared" ca="1" si="31"/>
        <v/>
      </c>
    </row>
    <row r="936" spans="29:37" x14ac:dyDescent="0.2">
      <c r="AC936" s="1">
        <f>IF(ISBLANK(education[[#This Row],[total_boys]]),SUM(education[[#This Row],[boys_0-5_reached]],education[[#This Row],[boys_6-12_reached]],education[[#This Row],[boys_13-18_reached]]),education[[#This Row],[total_boys]])</f>
        <v>0</v>
      </c>
      <c r="AD936" s="1">
        <f>IF(ISBLANK(education[[#This Row],[total_girls]]),SUM(education[[#This Row],[girls_0-5_reached]],education[[#This Row],[girls_6-12_reached]],education[[#This Row],[girls_13-18_reached]]),education[[#This Row],[total_girls]])</f>
        <v>0</v>
      </c>
      <c r="AE936" s="1">
        <f>IF(ISBLANK(education[[#This Row],[total_children]]),SUM(education[[#This Row],[calc_boys]],education[[#This Row],[calc_girls]]),education[[#This Row],[total_children]])</f>
        <v>0</v>
      </c>
      <c r="AF936" s="1">
        <f>IF(ISBLANK(education[[#This Row],[total_pwd]]),SUM(education[[#This Row],[total_pwd_men]],education[[#This Row],[total_pwd_women]]),education[[#This Row],[total_pwd]])</f>
        <v>0</v>
      </c>
      <c r="AG936" s="1">
        <f>IF(ISBLANK(education[[#This Row],[total_adults]]),SUM(education[[#This Row],[total_men]],education[[#This Row],[total_women]]),education[[#This Row],[total_adults]])</f>
        <v>0</v>
      </c>
      <c r="AH936" s="1">
        <f>IF(ISBLANK(education[[#This Row],[total_beneficiaries_reached]]),SUM(education[[#This Row],[calc_children]],education[[#This Row],[calc_adults]]),education[[#This Row],[total_beneficiaries_reached]])</f>
        <v>0</v>
      </c>
      <c r="AI936" s="49" t="str">
        <f ca="1">IF(B936="","",OFFSET(table_admin1[[#Headers],[ADM1_PT]],MATCH(B936,admin1,0),1))</f>
        <v/>
      </c>
      <c r="AJ936" s="49" t="str">
        <f t="shared" ca="1" si="30"/>
        <v/>
      </c>
      <c r="AK936" s="49" t="str">
        <f t="shared" ca="1" si="31"/>
        <v/>
      </c>
    </row>
    <row r="937" spans="29:37" x14ac:dyDescent="0.2">
      <c r="AC937" s="1">
        <f>IF(ISBLANK(education[[#This Row],[total_boys]]),SUM(education[[#This Row],[boys_0-5_reached]],education[[#This Row],[boys_6-12_reached]],education[[#This Row],[boys_13-18_reached]]),education[[#This Row],[total_boys]])</f>
        <v>0</v>
      </c>
      <c r="AD937" s="1">
        <f>IF(ISBLANK(education[[#This Row],[total_girls]]),SUM(education[[#This Row],[girls_0-5_reached]],education[[#This Row],[girls_6-12_reached]],education[[#This Row],[girls_13-18_reached]]),education[[#This Row],[total_girls]])</f>
        <v>0</v>
      </c>
      <c r="AE937" s="1">
        <f>IF(ISBLANK(education[[#This Row],[total_children]]),SUM(education[[#This Row],[calc_boys]],education[[#This Row],[calc_girls]]),education[[#This Row],[total_children]])</f>
        <v>0</v>
      </c>
      <c r="AF937" s="1">
        <f>IF(ISBLANK(education[[#This Row],[total_pwd]]),SUM(education[[#This Row],[total_pwd_men]],education[[#This Row],[total_pwd_women]]),education[[#This Row],[total_pwd]])</f>
        <v>0</v>
      </c>
      <c r="AG937" s="1">
        <f>IF(ISBLANK(education[[#This Row],[total_adults]]),SUM(education[[#This Row],[total_men]],education[[#This Row],[total_women]]),education[[#This Row],[total_adults]])</f>
        <v>0</v>
      </c>
      <c r="AH937" s="1">
        <f>IF(ISBLANK(education[[#This Row],[total_beneficiaries_reached]]),SUM(education[[#This Row],[calc_children]],education[[#This Row],[calc_adults]]),education[[#This Row],[total_beneficiaries_reached]])</f>
        <v>0</v>
      </c>
      <c r="AI937" s="49" t="str">
        <f ca="1">IF(B937="","",OFFSET(table_admin1[[#Headers],[ADM1_PT]],MATCH(B937,admin1,0),1))</f>
        <v/>
      </c>
      <c r="AJ937" s="49" t="str">
        <f t="shared" ca="1" si="30"/>
        <v/>
      </c>
      <c r="AK937" s="49" t="str">
        <f t="shared" ca="1" si="31"/>
        <v/>
      </c>
    </row>
    <row r="938" spans="29:37" x14ac:dyDescent="0.2">
      <c r="AC938" s="1">
        <f>IF(ISBLANK(education[[#This Row],[total_boys]]),SUM(education[[#This Row],[boys_0-5_reached]],education[[#This Row],[boys_6-12_reached]],education[[#This Row],[boys_13-18_reached]]),education[[#This Row],[total_boys]])</f>
        <v>0</v>
      </c>
      <c r="AD938" s="1">
        <f>IF(ISBLANK(education[[#This Row],[total_girls]]),SUM(education[[#This Row],[girls_0-5_reached]],education[[#This Row],[girls_6-12_reached]],education[[#This Row],[girls_13-18_reached]]),education[[#This Row],[total_girls]])</f>
        <v>0</v>
      </c>
      <c r="AE938" s="1">
        <f>IF(ISBLANK(education[[#This Row],[total_children]]),SUM(education[[#This Row],[calc_boys]],education[[#This Row],[calc_girls]]),education[[#This Row],[total_children]])</f>
        <v>0</v>
      </c>
      <c r="AF938" s="1">
        <f>IF(ISBLANK(education[[#This Row],[total_pwd]]),SUM(education[[#This Row],[total_pwd_men]],education[[#This Row],[total_pwd_women]]),education[[#This Row],[total_pwd]])</f>
        <v>0</v>
      </c>
      <c r="AG938" s="1">
        <f>IF(ISBLANK(education[[#This Row],[total_adults]]),SUM(education[[#This Row],[total_men]],education[[#This Row],[total_women]]),education[[#This Row],[total_adults]])</f>
        <v>0</v>
      </c>
      <c r="AH938" s="1">
        <f>IF(ISBLANK(education[[#This Row],[total_beneficiaries_reached]]),SUM(education[[#This Row],[calc_children]],education[[#This Row],[calc_adults]]),education[[#This Row],[total_beneficiaries_reached]])</f>
        <v>0</v>
      </c>
      <c r="AI938" s="49" t="str">
        <f ca="1">IF(B938="","",OFFSET(table_admin1[[#Headers],[ADM1_PT]],MATCH(B938,admin1,0),1))</f>
        <v/>
      </c>
      <c r="AJ938" s="49" t="str">
        <f t="shared" ca="1" si="30"/>
        <v/>
      </c>
      <c r="AK938" s="49" t="str">
        <f t="shared" ca="1" si="31"/>
        <v/>
      </c>
    </row>
    <row r="939" spans="29:37" x14ac:dyDescent="0.2">
      <c r="AC939" s="1">
        <f>IF(ISBLANK(education[[#This Row],[total_boys]]),SUM(education[[#This Row],[boys_0-5_reached]],education[[#This Row],[boys_6-12_reached]],education[[#This Row],[boys_13-18_reached]]),education[[#This Row],[total_boys]])</f>
        <v>0</v>
      </c>
      <c r="AD939" s="1">
        <f>IF(ISBLANK(education[[#This Row],[total_girls]]),SUM(education[[#This Row],[girls_0-5_reached]],education[[#This Row],[girls_6-12_reached]],education[[#This Row],[girls_13-18_reached]]),education[[#This Row],[total_girls]])</f>
        <v>0</v>
      </c>
      <c r="AE939" s="1">
        <f>IF(ISBLANK(education[[#This Row],[total_children]]),SUM(education[[#This Row],[calc_boys]],education[[#This Row],[calc_girls]]),education[[#This Row],[total_children]])</f>
        <v>0</v>
      </c>
      <c r="AF939" s="1">
        <f>IF(ISBLANK(education[[#This Row],[total_pwd]]),SUM(education[[#This Row],[total_pwd_men]],education[[#This Row],[total_pwd_women]]),education[[#This Row],[total_pwd]])</f>
        <v>0</v>
      </c>
      <c r="AG939" s="1">
        <f>IF(ISBLANK(education[[#This Row],[total_adults]]),SUM(education[[#This Row],[total_men]],education[[#This Row],[total_women]]),education[[#This Row],[total_adults]])</f>
        <v>0</v>
      </c>
      <c r="AH939" s="1">
        <f>IF(ISBLANK(education[[#This Row],[total_beneficiaries_reached]]),SUM(education[[#This Row],[calc_children]],education[[#This Row],[calc_adults]]),education[[#This Row],[total_beneficiaries_reached]])</f>
        <v>0</v>
      </c>
      <c r="AI939" s="49" t="str">
        <f ca="1">IF(B939="","",OFFSET(table_admin1[[#Headers],[ADM1_PT]],MATCH(B939,admin1,0),1))</f>
        <v/>
      </c>
      <c r="AJ939" s="49" t="str">
        <f t="shared" ca="1" si="30"/>
        <v/>
      </c>
      <c r="AK939" s="49" t="str">
        <f t="shared" ca="1" si="31"/>
        <v/>
      </c>
    </row>
    <row r="940" spans="29:37" x14ac:dyDescent="0.2">
      <c r="AC940" s="1">
        <f>IF(ISBLANK(education[[#This Row],[total_boys]]),SUM(education[[#This Row],[boys_0-5_reached]],education[[#This Row],[boys_6-12_reached]],education[[#This Row],[boys_13-18_reached]]),education[[#This Row],[total_boys]])</f>
        <v>0</v>
      </c>
      <c r="AD940" s="1">
        <f>IF(ISBLANK(education[[#This Row],[total_girls]]),SUM(education[[#This Row],[girls_0-5_reached]],education[[#This Row],[girls_6-12_reached]],education[[#This Row],[girls_13-18_reached]]),education[[#This Row],[total_girls]])</f>
        <v>0</v>
      </c>
      <c r="AE940" s="1">
        <f>IF(ISBLANK(education[[#This Row],[total_children]]),SUM(education[[#This Row],[calc_boys]],education[[#This Row],[calc_girls]]),education[[#This Row],[total_children]])</f>
        <v>0</v>
      </c>
      <c r="AF940" s="1">
        <f>IF(ISBLANK(education[[#This Row],[total_pwd]]),SUM(education[[#This Row],[total_pwd_men]],education[[#This Row],[total_pwd_women]]),education[[#This Row],[total_pwd]])</f>
        <v>0</v>
      </c>
      <c r="AG940" s="1">
        <f>IF(ISBLANK(education[[#This Row],[total_adults]]),SUM(education[[#This Row],[total_men]],education[[#This Row],[total_women]]),education[[#This Row],[total_adults]])</f>
        <v>0</v>
      </c>
      <c r="AH940" s="1">
        <f>IF(ISBLANK(education[[#This Row],[total_beneficiaries_reached]]),SUM(education[[#This Row],[calc_children]],education[[#This Row],[calc_adults]]),education[[#This Row],[total_beneficiaries_reached]])</f>
        <v>0</v>
      </c>
      <c r="AI940" s="49" t="str">
        <f ca="1">IF(B940="","",OFFSET(table_admin1[[#Headers],[ADM1_PT]],MATCH(B940,admin1,0),1))</f>
        <v/>
      </c>
      <c r="AJ940" s="49" t="str">
        <f t="shared" ca="1" si="30"/>
        <v/>
      </c>
      <c r="AK940" s="49" t="str">
        <f t="shared" ca="1" si="31"/>
        <v/>
      </c>
    </row>
    <row r="941" spans="29:37" x14ac:dyDescent="0.2">
      <c r="AC941" s="1">
        <f>IF(ISBLANK(education[[#This Row],[total_boys]]),SUM(education[[#This Row],[boys_0-5_reached]],education[[#This Row],[boys_6-12_reached]],education[[#This Row],[boys_13-18_reached]]),education[[#This Row],[total_boys]])</f>
        <v>0</v>
      </c>
      <c r="AD941" s="1">
        <f>IF(ISBLANK(education[[#This Row],[total_girls]]),SUM(education[[#This Row],[girls_0-5_reached]],education[[#This Row],[girls_6-12_reached]],education[[#This Row],[girls_13-18_reached]]),education[[#This Row],[total_girls]])</f>
        <v>0</v>
      </c>
      <c r="AE941" s="1">
        <f>IF(ISBLANK(education[[#This Row],[total_children]]),SUM(education[[#This Row],[calc_boys]],education[[#This Row],[calc_girls]]),education[[#This Row],[total_children]])</f>
        <v>0</v>
      </c>
      <c r="AF941" s="1">
        <f>IF(ISBLANK(education[[#This Row],[total_pwd]]),SUM(education[[#This Row],[total_pwd_men]],education[[#This Row],[total_pwd_women]]),education[[#This Row],[total_pwd]])</f>
        <v>0</v>
      </c>
      <c r="AG941" s="1">
        <f>IF(ISBLANK(education[[#This Row],[total_adults]]),SUM(education[[#This Row],[total_men]],education[[#This Row],[total_women]]),education[[#This Row],[total_adults]])</f>
        <v>0</v>
      </c>
      <c r="AH941" s="1">
        <f>IF(ISBLANK(education[[#This Row],[total_beneficiaries_reached]]),SUM(education[[#This Row],[calc_children]],education[[#This Row],[calc_adults]]),education[[#This Row],[total_beneficiaries_reached]])</f>
        <v>0</v>
      </c>
      <c r="AI941" s="49" t="str">
        <f ca="1">IF(B941="","",OFFSET(table_admin1[[#Headers],[ADM1_PT]],MATCH(B941,admin1,0),1))</f>
        <v/>
      </c>
      <c r="AJ941" s="49" t="str">
        <f t="shared" ca="1" si="30"/>
        <v/>
      </c>
      <c r="AK941" s="49" t="str">
        <f t="shared" ca="1" si="31"/>
        <v/>
      </c>
    </row>
    <row r="942" spans="29:37" x14ac:dyDescent="0.2">
      <c r="AC942" s="1">
        <f>IF(ISBLANK(education[[#This Row],[total_boys]]),SUM(education[[#This Row],[boys_0-5_reached]],education[[#This Row],[boys_6-12_reached]],education[[#This Row],[boys_13-18_reached]]),education[[#This Row],[total_boys]])</f>
        <v>0</v>
      </c>
      <c r="AD942" s="1">
        <f>IF(ISBLANK(education[[#This Row],[total_girls]]),SUM(education[[#This Row],[girls_0-5_reached]],education[[#This Row],[girls_6-12_reached]],education[[#This Row],[girls_13-18_reached]]),education[[#This Row],[total_girls]])</f>
        <v>0</v>
      </c>
      <c r="AE942" s="1">
        <f>IF(ISBLANK(education[[#This Row],[total_children]]),SUM(education[[#This Row],[calc_boys]],education[[#This Row],[calc_girls]]),education[[#This Row],[total_children]])</f>
        <v>0</v>
      </c>
      <c r="AF942" s="1">
        <f>IF(ISBLANK(education[[#This Row],[total_pwd]]),SUM(education[[#This Row],[total_pwd_men]],education[[#This Row],[total_pwd_women]]),education[[#This Row],[total_pwd]])</f>
        <v>0</v>
      </c>
      <c r="AG942" s="1">
        <f>IF(ISBLANK(education[[#This Row],[total_adults]]),SUM(education[[#This Row],[total_men]],education[[#This Row],[total_women]]),education[[#This Row],[total_adults]])</f>
        <v>0</v>
      </c>
      <c r="AH942" s="1">
        <f>IF(ISBLANK(education[[#This Row],[total_beneficiaries_reached]]),SUM(education[[#This Row],[calc_children]],education[[#This Row],[calc_adults]]),education[[#This Row],[total_beneficiaries_reached]])</f>
        <v>0</v>
      </c>
      <c r="AI942" s="49" t="str">
        <f ca="1">IF(B942="","",OFFSET(table_admin1[[#Headers],[ADM1_PT]],MATCH(B942,admin1,0),1))</f>
        <v/>
      </c>
      <c r="AJ942" s="49" t="str">
        <f t="shared" ca="1" si="30"/>
        <v/>
      </c>
      <c r="AK942" s="49" t="str">
        <f t="shared" ca="1" si="31"/>
        <v/>
      </c>
    </row>
    <row r="943" spans="29:37" x14ac:dyDescent="0.2">
      <c r="AC943" s="1">
        <f>IF(ISBLANK(education[[#This Row],[total_boys]]),SUM(education[[#This Row],[boys_0-5_reached]],education[[#This Row],[boys_6-12_reached]],education[[#This Row],[boys_13-18_reached]]),education[[#This Row],[total_boys]])</f>
        <v>0</v>
      </c>
      <c r="AD943" s="1">
        <f>IF(ISBLANK(education[[#This Row],[total_girls]]),SUM(education[[#This Row],[girls_0-5_reached]],education[[#This Row],[girls_6-12_reached]],education[[#This Row],[girls_13-18_reached]]),education[[#This Row],[total_girls]])</f>
        <v>0</v>
      </c>
      <c r="AE943" s="1">
        <f>IF(ISBLANK(education[[#This Row],[total_children]]),SUM(education[[#This Row],[calc_boys]],education[[#This Row],[calc_girls]]),education[[#This Row],[total_children]])</f>
        <v>0</v>
      </c>
      <c r="AF943" s="1">
        <f>IF(ISBLANK(education[[#This Row],[total_pwd]]),SUM(education[[#This Row],[total_pwd_men]],education[[#This Row],[total_pwd_women]]),education[[#This Row],[total_pwd]])</f>
        <v>0</v>
      </c>
      <c r="AG943" s="1">
        <f>IF(ISBLANK(education[[#This Row],[total_adults]]),SUM(education[[#This Row],[total_men]],education[[#This Row],[total_women]]),education[[#This Row],[total_adults]])</f>
        <v>0</v>
      </c>
      <c r="AH943" s="1">
        <f>IF(ISBLANK(education[[#This Row],[total_beneficiaries_reached]]),SUM(education[[#This Row],[calc_children]],education[[#This Row],[calc_adults]]),education[[#This Row],[total_beneficiaries_reached]])</f>
        <v>0</v>
      </c>
      <c r="AI943" s="49" t="str">
        <f ca="1">IF(B943="","",OFFSET(table_admin1[[#Headers],[ADM1_PT]],MATCH(B943,admin1,0),1))</f>
        <v/>
      </c>
      <c r="AJ943" s="49" t="str">
        <f t="shared" ca="1" si="30"/>
        <v/>
      </c>
      <c r="AK943" s="49" t="str">
        <f t="shared" ca="1" si="31"/>
        <v/>
      </c>
    </row>
    <row r="944" spans="29:37" x14ac:dyDescent="0.2">
      <c r="AC944" s="1">
        <f>IF(ISBLANK(education[[#This Row],[total_boys]]),SUM(education[[#This Row],[boys_0-5_reached]],education[[#This Row],[boys_6-12_reached]],education[[#This Row],[boys_13-18_reached]]),education[[#This Row],[total_boys]])</f>
        <v>0</v>
      </c>
      <c r="AD944" s="1">
        <f>IF(ISBLANK(education[[#This Row],[total_girls]]),SUM(education[[#This Row],[girls_0-5_reached]],education[[#This Row],[girls_6-12_reached]],education[[#This Row],[girls_13-18_reached]]),education[[#This Row],[total_girls]])</f>
        <v>0</v>
      </c>
      <c r="AE944" s="1">
        <f>IF(ISBLANK(education[[#This Row],[total_children]]),SUM(education[[#This Row],[calc_boys]],education[[#This Row],[calc_girls]]),education[[#This Row],[total_children]])</f>
        <v>0</v>
      </c>
      <c r="AF944" s="1">
        <f>IF(ISBLANK(education[[#This Row],[total_pwd]]),SUM(education[[#This Row],[total_pwd_men]],education[[#This Row],[total_pwd_women]]),education[[#This Row],[total_pwd]])</f>
        <v>0</v>
      </c>
      <c r="AG944" s="1">
        <f>IF(ISBLANK(education[[#This Row],[total_adults]]),SUM(education[[#This Row],[total_men]],education[[#This Row],[total_women]]),education[[#This Row],[total_adults]])</f>
        <v>0</v>
      </c>
      <c r="AH944" s="1">
        <f>IF(ISBLANK(education[[#This Row],[total_beneficiaries_reached]]),SUM(education[[#This Row],[calc_children]],education[[#This Row],[calc_adults]]),education[[#This Row],[total_beneficiaries_reached]])</f>
        <v>0</v>
      </c>
      <c r="AI944" s="49" t="str">
        <f ca="1">IF(B944="","",OFFSET(table_admin1[[#Headers],[ADM1_PT]],MATCH(B944,admin1,0),1))</f>
        <v/>
      </c>
      <c r="AJ944" s="49" t="str">
        <f t="shared" ca="1" si="30"/>
        <v/>
      </c>
      <c r="AK944" s="49" t="str">
        <f t="shared" ca="1" si="31"/>
        <v/>
      </c>
    </row>
    <row r="945" spans="29:37" x14ac:dyDescent="0.2">
      <c r="AC945" s="1">
        <f>IF(ISBLANK(education[[#This Row],[total_boys]]),SUM(education[[#This Row],[boys_0-5_reached]],education[[#This Row],[boys_6-12_reached]],education[[#This Row],[boys_13-18_reached]]),education[[#This Row],[total_boys]])</f>
        <v>0</v>
      </c>
      <c r="AD945" s="1">
        <f>IF(ISBLANK(education[[#This Row],[total_girls]]),SUM(education[[#This Row],[girls_0-5_reached]],education[[#This Row],[girls_6-12_reached]],education[[#This Row],[girls_13-18_reached]]),education[[#This Row],[total_girls]])</f>
        <v>0</v>
      </c>
      <c r="AE945" s="1">
        <f>IF(ISBLANK(education[[#This Row],[total_children]]),SUM(education[[#This Row],[calc_boys]],education[[#This Row],[calc_girls]]),education[[#This Row],[total_children]])</f>
        <v>0</v>
      </c>
      <c r="AF945" s="1">
        <f>IF(ISBLANK(education[[#This Row],[total_pwd]]),SUM(education[[#This Row],[total_pwd_men]],education[[#This Row],[total_pwd_women]]),education[[#This Row],[total_pwd]])</f>
        <v>0</v>
      </c>
      <c r="AG945" s="1">
        <f>IF(ISBLANK(education[[#This Row],[total_adults]]),SUM(education[[#This Row],[total_men]],education[[#This Row],[total_women]]),education[[#This Row],[total_adults]])</f>
        <v>0</v>
      </c>
      <c r="AH945" s="1">
        <f>IF(ISBLANK(education[[#This Row],[total_beneficiaries_reached]]),SUM(education[[#This Row],[calc_children]],education[[#This Row],[calc_adults]]),education[[#This Row],[total_beneficiaries_reached]])</f>
        <v>0</v>
      </c>
      <c r="AI945" s="49" t="str">
        <f ca="1">IF(B945="","",OFFSET(table_admin1[[#Headers],[ADM1_PT]],MATCH(B945,admin1,0),1))</f>
        <v/>
      </c>
      <c r="AJ945" s="49" t="str">
        <f t="shared" ca="1" si="30"/>
        <v/>
      </c>
      <c r="AK945" s="49" t="str">
        <f t="shared" ca="1" si="31"/>
        <v/>
      </c>
    </row>
    <row r="946" spans="29:37" x14ac:dyDescent="0.2">
      <c r="AC946" s="1">
        <f>IF(ISBLANK(education[[#This Row],[total_boys]]),SUM(education[[#This Row],[boys_0-5_reached]],education[[#This Row],[boys_6-12_reached]],education[[#This Row],[boys_13-18_reached]]),education[[#This Row],[total_boys]])</f>
        <v>0</v>
      </c>
      <c r="AD946" s="1">
        <f>IF(ISBLANK(education[[#This Row],[total_girls]]),SUM(education[[#This Row],[girls_0-5_reached]],education[[#This Row],[girls_6-12_reached]],education[[#This Row],[girls_13-18_reached]]),education[[#This Row],[total_girls]])</f>
        <v>0</v>
      </c>
      <c r="AE946" s="1">
        <f>IF(ISBLANK(education[[#This Row],[total_children]]),SUM(education[[#This Row],[calc_boys]],education[[#This Row],[calc_girls]]),education[[#This Row],[total_children]])</f>
        <v>0</v>
      </c>
      <c r="AF946" s="1">
        <f>IF(ISBLANK(education[[#This Row],[total_pwd]]),SUM(education[[#This Row],[total_pwd_men]],education[[#This Row],[total_pwd_women]]),education[[#This Row],[total_pwd]])</f>
        <v>0</v>
      </c>
      <c r="AG946" s="1">
        <f>IF(ISBLANK(education[[#This Row],[total_adults]]),SUM(education[[#This Row],[total_men]],education[[#This Row],[total_women]]),education[[#This Row],[total_adults]])</f>
        <v>0</v>
      </c>
      <c r="AH946" s="1">
        <f>IF(ISBLANK(education[[#This Row],[total_beneficiaries_reached]]),SUM(education[[#This Row],[calc_children]],education[[#This Row],[calc_adults]]),education[[#This Row],[total_beneficiaries_reached]])</f>
        <v>0</v>
      </c>
      <c r="AI946" s="49" t="str">
        <f ca="1">IF(B946="","",OFFSET(table_admin1[[#Headers],[ADM1_PT]],MATCH(B946,admin1,0),1))</f>
        <v/>
      </c>
      <c r="AJ946" s="49" t="str">
        <f t="shared" ca="1" si="30"/>
        <v/>
      </c>
      <c r="AK946" s="49" t="str">
        <f t="shared" ca="1" si="31"/>
        <v/>
      </c>
    </row>
    <row r="947" spans="29:37" x14ac:dyDescent="0.2">
      <c r="AC947" s="1">
        <f>IF(ISBLANK(education[[#This Row],[total_boys]]),SUM(education[[#This Row],[boys_0-5_reached]],education[[#This Row],[boys_6-12_reached]],education[[#This Row],[boys_13-18_reached]]),education[[#This Row],[total_boys]])</f>
        <v>0</v>
      </c>
      <c r="AD947" s="1">
        <f>IF(ISBLANK(education[[#This Row],[total_girls]]),SUM(education[[#This Row],[girls_0-5_reached]],education[[#This Row],[girls_6-12_reached]],education[[#This Row],[girls_13-18_reached]]),education[[#This Row],[total_girls]])</f>
        <v>0</v>
      </c>
      <c r="AE947" s="1">
        <f>IF(ISBLANK(education[[#This Row],[total_children]]),SUM(education[[#This Row],[calc_boys]],education[[#This Row],[calc_girls]]),education[[#This Row],[total_children]])</f>
        <v>0</v>
      </c>
      <c r="AF947" s="1">
        <f>IF(ISBLANK(education[[#This Row],[total_pwd]]),SUM(education[[#This Row],[total_pwd_men]],education[[#This Row],[total_pwd_women]]),education[[#This Row],[total_pwd]])</f>
        <v>0</v>
      </c>
      <c r="AG947" s="1">
        <f>IF(ISBLANK(education[[#This Row],[total_adults]]),SUM(education[[#This Row],[total_men]],education[[#This Row],[total_women]]),education[[#This Row],[total_adults]])</f>
        <v>0</v>
      </c>
      <c r="AH947" s="1">
        <f>IF(ISBLANK(education[[#This Row],[total_beneficiaries_reached]]),SUM(education[[#This Row],[calc_children]],education[[#This Row],[calc_adults]]),education[[#This Row],[total_beneficiaries_reached]])</f>
        <v>0</v>
      </c>
      <c r="AI947" s="49" t="str">
        <f ca="1">IF(B947="","",OFFSET(table_admin1[[#Headers],[ADM1_PT]],MATCH(B947,admin1,0),1))</f>
        <v/>
      </c>
      <c r="AJ947" s="49" t="str">
        <f t="shared" ca="1" si="30"/>
        <v/>
      </c>
      <c r="AK947" s="49" t="str">
        <f t="shared" ca="1" si="31"/>
        <v/>
      </c>
    </row>
    <row r="948" spans="29:37" x14ac:dyDescent="0.2">
      <c r="AC948" s="1">
        <f>IF(ISBLANK(education[[#This Row],[total_boys]]),SUM(education[[#This Row],[boys_0-5_reached]],education[[#This Row],[boys_6-12_reached]],education[[#This Row],[boys_13-18_reached]]),education[[#This Row],[total_boys]])</f>
        <v>0</v>
      </c>
      <c r="AD948" s="1">
        <f>IF(ISBLANK(education[[#This Row],[total_girls]]),SUM(education[[#This Row],[girls_0-5_reached]],education[[#This Row],[girls_6-12_reached]],education[[#This Row],[girls_13-18_reached]]),education[[#This Row],[total_girls]])</f>
        <v>0</v>
      </c>
      <c r="AE948" s="1">
        <f>IF(ISBLANK(education[[#This Row],[total_children]]),SUM(education[[#This Row],[calc_boys]],education[[#This Row],[calc_girls]]),education[[#This Row],[total_children]])</f>
        <v>0</v>
      </c>
      <c r="AF948" s="1">
        <f>IF(ISBLANK(education[[#This Row],[total_pwd]]),SUM(education[[#This Row],[total_pwd_men]],education[[#This Row],[total_pwd_women]]),education[[#This Row],[total_pwd]])</f>
        <v>0</v>
      </c>
      <c r="AG948" s="1">
        <f>IF(ISBLANK(education[[#This Row],[total_adults]]),SUM(education[[#This Row],[total_men]],education[[#This Row],[total_women]]),education[[#This Row],[total_adults]])</f>
        <v>0</v>
      </c>
      <c r="AH948" s="1">
        <f>IF(ISBLANK(education[[#This Row],[total_beneficiaries_reached]]),SUM(education[[#This Row],[calc_children]],education[[#This Row],[calc_adults]]),education[[#This Row],[total_beneficiaries_reached]])</f>
        <v>0</v>
      </c>
      <c r="AI948" s="49" t="str">
        <f ca="1">IF(B948="","",OFFSET(table_admin1[[#Headers],[ADM1_PT]],MATCH(B948,admin1,0),1))</f>
        <v/>
      </c>
      <c r="AJ948" s="49" t="str">
        <f t="shared" ca="1" si="30"/>
        <v/>
      </c>
      <c r="AK948" s="49" t="str">
        <f t="shared" ca="1" si="31"/>
        <v/>
      </c>
    </row>
    <row r="949" spans="29:37" x14ac:dyDescent="0.2">
      <c r="AC949" s="1">
        <f>IF(ISBLANK(education[[#This Row],[total_boys]]),SUM(education[[#This Row],[boys_0-5_reached]],education[[#This Row],[boys_6-12_reached]],education[[#This Row],[boys_13-18_reached]]),education[[#This Row],[total_boys]])</f>
        <v>0</v>
      </c>
      <c r="AD949" s="1">
        <f>IF(ISBLANK(education[[#This Row],[total_girls]]),SUM(education[[#This Row],[girls_0-5_reached]],education[[#This Row],[girls_6-12_reached]],education[[#This Row],[girls_13-18_reached]]),education[[#This Row],[total_girls]])</f>
        <v>0</v>
      </c>
      <c r="AE949" s="1">
        <f>IF(ISBLANK(education[[#This Row],[total_children]]),SUM(education[[#This Row],[calc_boys]],education[[#This Row],[calc_girls]]),education[[#This Row],[total_children]])</f>
        <v>0</v>
      </c>
      <c r="AF949" s="1">
        <f>IF(ISBLANK(education[[#This Row],[total_pwd]]),SUM(education[[#This Row],[total_pwd_men]],education[[#This Row],[total_pwd_women]]),education[[#This Row],[total_pwd]])</f>
        <v>0</v>
      </c>
      <c r="AG949" s="1">
        <f>IF(ISBLANK(education[[#This Row],[total_adults]]),SUM(education[[#This Row],[total_men]],education[[#This Row],[total_women]]),education[[#This Row],[total_adults]])</f>
        <v>0</v>
      </c>
      <c r="AH949" s="1">
        <f>IF(ISBLANK(education[[#This Row],[total_beneficiaries_reached]]),SUM(education[[#This Row],[calc_children]],education[[#This Row],[calc_adults]]),education[[#This Row],[total_beneficiaries_reached]])</f>
        <v>0</v>
      </c>
      <c r="AI949" s="49" t="str">
        <f ca="1">IF(B949="","",OFFSET(table_admin1[[#Headers],[ADM1_PT]],MATCH(B949,admin1,0),1))</f>
        <v/>
      </c>
      <c r="AJ949" s="49" t="str">
        <f t="shared" ca="1" si="30"/>
        <v/>
      </c>
      <c r="AK949" s="49" t="str">
        <f t="shared" ca="1" si="31"/>
        <v/>
      </c>
    </row>
    <row r="950" spans="29:37" x14ac:dyDescent="0.2">
      <c r="AC950" s="1">
        <f>IF(ISBLANK(education[[#This Row],[total_boys]]),SUM(education[[#This Row],[boys_0-5_reached]],education[[#This Row],[boys_6-12_reached]],education[[#This Row],[boys_13-18_reached]]),education[[#This Row],[total_boys]])</f>
        <v>0</v>
      </c>
      <c r="AD950" s="1">
        <f>IF(ISBLANK(education[[#This Row],[total_girls]]),SUM(education[[#This Row],[girls_0-5_reached]],education[[#This Row],[girls_6-12_reached]],education[[#This Row],[girls_13-18_reached]]),education[[#This Row],[total_girls]])</f>
        <v>0</v>
      </c>
      <c r="AE950" s="1">
        <f>IF(ISBLANK(education[[#This Row],[total_children]]),SUM(education[[#This Row],[calc_boys]],education[[#This Row],[calc_girls]]),education[[#This Row],[total_children]])</f>
        <v>0</v>
      </c>
      <c r="AF950" s="1">
        <f>IF(ISBLANK(education[[#This Row],[total_pwd]]),SUM(education[[#This Row],[total_pwd_men]],education[[#This Row],[total_pwd_women]]),education[[#This Row],[total_pwd]])</f>
        <v>0</v>
      </c>
      <c r="AG950" s="1">
        <f>IF(ISBLANK(education[[#This Row],[total_adults]]),SUM(education[[#This Row],[total_men]],education[[#This Row],[total_women]]),education[[#This Row],[total_adults]])</f>
        <v>0</v>
      </c>
      <c r="AH950" s="1">
        <f>IF(ISBLANK(education[[#This Row],[total_beneficiaries_reached]]),SUM(education[[#This Row],[calc_children]],education[[#This Row],[calc_adults]]),education[[#This Row],[total_beneficiaries_reached]])</f>
        <v>0</v>
      </c>
      <c r="AI950" s="49" t="str">
        <f ca="1">IF(B950="","",OFFSET(table_admin1[[#Headers],[ADM1_PT]],MATCH(B950,admin1,0),1))</f>
        <v/>
      </c>
      <c r="AJ950" s="49" t="str">
        <f t="shared" ca="1" si="30"/>
        <v/>
      </c>
      <c r="AK950" s="49" t="str">
        <f t="shared" ca="1" si="31"/>
        <v/>
      </c>
    </row>
    <row r="951" spans="29:37" x14ac:dyDescent="0.2">
      <c r="AC951" s="1">
        <f>IF(ISBLANK(education[[#This Row],[total_boys]]),SUM(education[[#This Row],[boys_0-5_reached]],education[[#This Row],[boys_6-12_reached]],education[[#This Row],[boys_13-18_reached]]),education[[#This Row],[total_boys]])</f>
        <v>0</v>
      </c>
      <c r="AD951" s="1">
        <f>IF(ISBLANK(education[[#This Row],[total_girls]]),SUM(education[[#This Row],[girls_0-5_reached]],education[[#This Row],[girls_6-12_reached]],education[[#This Row],[girls_13-18_reached]]),education[[#This Row],[total_girls]])</f>
        <v>0</v>
      </c>
      <c r="AE951" s="1">
        <f>IF(ISBLANK(education[[#This Row],[total_children]]),SUM(education[[#This Row],[calc_boys]],education[[#This Row],[calc_girls]]),education[[#This Row],[total_children]])</f>
        <v>0</v>
      </c>
      <c r="AF951" s="1">
        <f>IF(ISBLANK(education[[#This Row],[total_pwd]]),SUM(education[[#This Row],[total_pwd_men]],education[[#This Row],[total_pwd_women]]),education[[#This Row],[total_pwd]])</f>
        <v>0</v>
      </c>
      <c r="AG951" s="1">
        <f>IF(ISBLANK(education[[#This Row],[total_adults]]),SUM(education[[#This Row],[total_men]],education[[#This Row],[total_women]]),education[[#This Row],[total_adults]])</f>
        <v>0</v>
      </c>
      <c r="AH951" s="1">
        <f>IF(ISBLANK(education[[#This Row],[total_beneficiaries_reached]]),SUM(education[[#This Row],[calc_children]],education[[#This Row],[calc_adults]]),education[[#This Row],[total_beneficiaries_reached]])</f>
        <v>0</v>
      </c>
      <c r="AI951" s="49" t="str">
        <f ca="1">IF(B951="","",OFFSET(table_admin1[[#Headers],[ADM1_PT]],MATCH(B951,admin1,0),1))</f>
        <v/>
      </c>
      <c r="AJ951" s="49" t="str">
        <f t="shared" ca="1" si="30"/>
        <v/>
      </c>
      <c r="AK951" s="49" t="str">
        <f t="shared" ca="1" si="31"/>
        <v/>
      </c>
    </row>
    <row r="952" spans="29:37" x14ac:dyDescent="0.2">
      <c r="AC952" s="1">
        <f>IF(ISBLANK(education[[#This Row],[total_boys]]),SUM(education[[#This Row],[boys_0-5_reached]],education[[#This Row],[boys_6-12_reached]],education[[#This Row],[boys_13-18_reached]]),education[[#This Row],[total_boys]])</f>
        <v>0</v>
      </c>
      <c r="AD952" s="1">
        <f>IF(ISBLANK(education[[#This Row],[total_girls]]),SUM(education[[#This Row],[girls_0-5_reached]],education[[#This Row],[girls_6-12_reached]],education[[#This Row],[girls_13-18_reached]]),education[[#This Row],[total_girls]])</f>
        <v>0</v>
      </c>
      <c r="AE952" s="1">
        <f>IF(ISBLANK(education[[#This Row],[total_children]]),SUM(education[[#This Row],[calc_boys]],education[[#This Row],[calc_girls]]),education[[#This Row],[total_children]])</f>
        <v>0</v>
      </c>
      <c r="AF952" s="1">
        <f>IF(ISBLANK(education[[#This Row],[total_pwd]]),SUM(education[[#This Row],[total_pwd_men]],education[[#This Row],[total_pwd_women]]),education[[#This Row],[total_pwd]])</f>
        <v>0</v>
      </c>
      <c r="AG952" s="1">
        <f>IF(ISBLANK(education[[#This Row],[total_adults]]),SUM(education[[#This Row],[total_men]],education[[#This Row],[total_women]]),education[[#This Row],[total_adults]])</f>
        <v>0</v>
      </c>
      <c r="AH952" s="1">
        <f>IF(ISBLANK(education[[#This Row],[total_beneficiaries_reached]]),SUM(education[[#This Row],[calc_children]],education[[#This Row],[calc_adults]]),education[[#This Row],[total_beneficiaries_reached]])</f>
        <v>0</v>
      </c>
      <c r="AI952" s="49" t="str">
        <f ca="1">IF(B952="","",OFFSET(table_admin1[[#Headers],[ADM1_PT]],MATCH(B952,admin1,0),1))</f>
        <v/>
      </c>
      <c r="AJ952" s="49" t="str">
        <f t="shared" ca="1" si="30"/>
        <v/>
      </c>
      <c r="AK952" s="49" t="str">
        <f t="shared" ca="1" si="31"/>
        <v/>
      </c>
    </row>
    <row r="953" spans="29:37" x14ac:dyDescent="0.2">
      <c r="AC953" s="1">
        <f>IF(ISBLANK(education[[#This Row],[total_boys]]),SUM(education[[#This Row],[boys_0-5_reached]],education[[#This Row],[boys_6-12_reached]],education[[#This Row],[boys_13-18_reached]]),education[[#This Row],[total_boys]])</f>
        <v>0</v>
      </c>
      <c r="AD953" s="1">
        <f>IF(ISBLANK(education[[#This Row],[total_girls]]),SUM(education[[#This Row],[girls_0-5_reached]],education[[#This Row],[girls_6-12_reached]],education[[#This Row],[girls_13-18_reached]]),education[[#This Row],[total_girls]])</f>
        <v>0</v>
      </c>
      <c r="AE953" s="1">
        <f>IF(ISBLANK(education[[#This Row],[total_children]]),SUM(education[[#This Row],[calc_boys]],education[[#This Row],[calc_girls]]),education[[#This Row],[total_children]])</f>
        <v>0</v>
      </c>
      <c r="AF953" s="1">
        <f>IF(ISBLANK(education[[#This Row],[total_pwd]]),SUM(education[[#This Row],[total_pwd_men]],education[[#This Row],[total_pwd_women]]),education[[#This Row],[total_pwd]])</f>
        <v>0</v>
      </c>
      <c r="AG953" s="1">
        <f>IF(ISBLANK(education[[#This Row],[total_adults]]),SUM(education[[#This Row],[total_men]],education[[#This Row],[total_women]]),education[[#This Row],[total_adults]])</f>
        <v>0</v>
      </c>
      <c r="AH953" s="1">
        <f>IF(ISBLANK(education[[#This Row],[total_beneficiaries_reached]]),SUM(education[[#This Row],[calc_children]],education[[#This Row],[calc_adults]]),education[[#This Row],[total_beneficiaries_reached]])</f>
        <v>0</v>
      </c>
      <c r="AI953" s="49" t="str">
        <f ca="1">IF(B953="","",OFFSET(table_admin1[[#Headers],[ADM1_PT]],MATCH(B953,admin1,0),1))</f>
        <v/>
      </c>
      <c r="AJ953" s="49" t="str">
        <f t="shared" ca="1" si="30"/>
        <v/>
      </c>
      <c r="AK953" s="49" t="str">
        <f t="shared" ca="1" si="31"/>
        <v/>
      </c>
    </row>
    <row r="954" spans="29:37" x14ac:dyDescent="0.2">
      <c r="AC954" s="1">
        <f>IF(ISBLANK(education[[#This Row],[total_boys]]),SUM(education[[#This Row],[boys_0-5_reached]],education[[#This Row],[boys_6-12_reached]],education[[#This Row],[boys_13-18_reached]]),education[[#This Row],[total_boys]])</f>
        <v>0</v>
      </c>
      <c r="AD954" s="1">
        <f>IF(ISBLANK(education[[#This Row],[total_girls]]),SUM(education[[#This Row],[girls_0-5_reached]],education[[#This Row],[girls_6-12_reached]],education[[#This Row],[girls_13-18_reached]]),education[[#This Row],[total_girls]])</f>
        <v>0</v>
      </c>
      <c r="AE954" s="1">
        <f>IF(ISBLANK(education[[#This Row],[total_children]]),SUM(education[[#This Row],[calc_boys]],education[[#This Row],[calc_girls]]),education[[#This Row],[total_children]])</f>
        <v>0</v>
      </c>
      <c r="AF954" s="1">
        <f>IF(ISBLANK(education[[#This Row],[total_pwd]]),SUM(education[[#This Row],[total_pwd_men]],education[[#This Row],[total_pwd_women]]),education[[#This Row],[total_pwd]])</f>
        <v>0</v>
      </c>
      <c r="AG954" s="1">
        <f>IF(ISBLANK(education[[#This Row],[total_adults]]),SUM(education[[#This Row],[total_men]],education[[#This Row],[total_women]]),education[[#This Row],[total_adults]])</f>
        <v>0</v>
      </c>
      <c r="AH954" s="1">
        <f>IF(ISBLANK(education[[#This Row],[total_beneficiaries_reached]]),SUM(education[[#This Row],[calc_children]],education[[#This Row],[calc_adults]]),education[[#This Row],[total_beneficiaries_reached]])</f>
        <v>0</v>
      </c>
      <c r="AI954" s="49" t="str">
        <f ca="1">IF(B954="","",OFFSET(table_admin1[[#Headers],[ADM1_PT]],MATCH(B954,admin1,0),1))</f>
        <v/>
      </c>
      <c r="AJ954" s="49" t="str">
        <f t="shared" ca="1" si="30"/>
        <v/>
      </c>
      <c r="AK954" s="49" t="str">
        <f t="shared" ca="1" si="31"/>
        <v/>
      </c>
    </row>
    <row r="955" spans="29:37" x14ac:dyDescent="0.2">
      <c r="AC955" s="1">
        <f>IF(ISBLANK(education[[#This Row],[total_boys]]),SUM(education[[#This Row],[boys_0-5_reached]],education[[#This Row],[boys_6-12_reached]],education[[#This Row],[boys_13-18_reached]]),education[[#This Row],[total_boys]])</f>
        <v>0</v>
      </c>
      <c r="AD955" s="1">
        <f>IF(ISBLANK(education[[#This Row],[total_girls]]),SUM(education[[#This Row],[girls_0-5_reached]],education[[#This Row],[girls_6-12_reached]],education[[#This Row],[girls_13-18_reached]]),education[[#This Row],[total_girls]])</f>
        <v>0</v>
      </c>
      <c r="AE955" s="1">
        <f>IF(ISBLANK(education[[#This Row],[total_children]]),SUM(education[[#This Row],[calc_boys]],education[[#This Row],[calc_girls]]),education[[#This Row],[total_children]])</f>
        <v>0</v>
      </c>
      <c r="AF955" s="1">
        <f>IF(ISBLANK(education[[#This Row],[total_pwd]]),SUM(education[[#This Row],[total_pwd_men]],education[[#This Row],[total_pwd_women]]),education[[#This Row],[total_pwd]])</f>
        <v>0</v>
      </c>
      <c r="AG955" s="1">
        <f>IF(ISBLANK(education[[#This Row],[total_adults]]),SUM(education[[#This Row],[total_men]],education[[#This Row],[total_women]]),education[[#This Row],[total_adults]])</f>
        <v>0</v>
      </c>
      <c r="AH955" s="1">
        <f>IF(ISBLANK(education[[#This Row],[total_beneficiaries_reached]]),SUM(education[[#This Row],[calc_children]],education[[#This Row],[calc_adults]]),education[[#This Row],[total_beneficiaries_reached]])</f>
        <v>0</v>
      </c>
      <c r="AI955" s="49" t="str">
        <f ca="1">IF(B955="","",OFFSET(table_admin1[[#Headers],[ADM1_PT]],MATCH(B955,admin1,0),1))</f>
        <v/>
      </c>
      <c r="AJ955" s="49" t="str">
        <f t="shared" ca="1" si="30"/>
        <v/>
      </c>
      <c r="AK955" s="49" t="str">
        <f t="shared" ca="1" si="31"/>
        <v/>
      </c>
    </row>
    <row r="956" spans="29:37" x14ac:dyDescent="0.2">
      <c r="AC956" s="1">
        <f>IF(ISBLANK(education[[#This Row],[total_boys]]),SUM(education[[#This Row],[boys_0-5_reached]],education[[#This Row],[boys_6-12_reached]],education[[#This Row],[boys_13-18_reached]]),education[[#This Row],[total_boys]])</f>
        <v>0</v>
      </c>
      <c r="AD956" s="1">
        <f>IF(ISBLANK(education[[#This Row],[total_girls]]),SUM(education[[#This Row],[girls_0-5_reached]],education[[#This Row],[girls_6-12_reached]],education[[#This Row],[girls_13-18_reached]]),education[[#This Row],[total_girls]])</f>
        <v>0</v>
      </c>
      <c r="AE956" s="1">
        <f>IF(ISBLANK(education[[#This Row],[total_children]]),SUM(education[[#This Row],[calc_boys]],education[[#This Row],[calc_girls]]),education[[#This Row],[total_children]])</f>
        <v>0</v>
      </c>
      <c r="AF956" s="1">
        <f>IF(ISBLANK(education[[#This Row],[total_pwd]]),SUM(education[[#This Row],[total_pwd_men]],education[[#This Row],[total_pwd_women]]),education[[#This Row],[total_pwd]])</f>
        <v>0</v>
      </c>
      <c r="AG956" s="1">
        <f>IF(ISBLANK(education[[#This Row],[total_adults]]),SUM(education[[#This Row],[total_men]],education[[#This Row],[total_women]]),education[[#This Row],[total_adults]])</f>
        <v>0</v>
      </c>
      <c r="AH956" s="1">
        <f>IF(ISBLANK(education[[#This Row],[total_beneficiaries_reached]]),SUM(education[[#This Row],[calc_children]],education[[#This Row],[calc_adults]]),education[[#This Row],[total_beneficiaries_reached]])</f>
        <v>0</v>
      </c>
      <c r="AI956" s="49" t="str">
        <f ca="1">IF(B956="","",OFFSET(table_admin1[[#Headers],[ADM1_PT]],MATCH(B956,admin1,0),1))</f>
        <v/>
      </c>
      <c r="AJ956" s="49" t="str">
        <f t="shared" ca="1" si="30"/>
        <v/>
      </c>
      <c r="AK956" s="49" t="str">
        <f t="shared" ca="1" si="31"/>
        <v/>
      </c>
    </row>
    <row r="957" spans="29:37" x14ac:dyDescent="0.2">
      <c r="AC957" s="1">
        <f>IF(ISBLANK(education[[#This Row],[total_boys]]),SUM(education[[#This Row],[boys_0-5_reached]],education[[#This Row],[boys_6-12_reached]],education[[#This Row],[boys_13-18_reached]]),education[[#This Row],[total_boys]])</f>
        <v>0</v>
      </c>
      <c r="AD957" s="1">
        <f>IF(ISBLANK(education[[#This Row],[total_girls]]),SUM(education[[#This Row],[girls_0-5_reached]],education[[#This Row],[girls_6-12_reached]],education[[#This Row],[girls_13-18_reached]]),education[[#This Row],[total_girls]])</f>
        <v>0</v>
      </c>
      <c r="AE957" s="1">
        <f>IF(ISBLANK(education[[#This Row],[total_children]]),SUM(education[[#This Row],[calc_boys]],education[[#This Row],[calc_girls]]),education[[#This Row],[total_children]])</f>
        <v>0</v>
      </c>
      <c r="AF957" s="1">
        <f>IF(ISBLANK(education[[#This Row],[total_pwd]]),SUM(education[[#This Row],[total_pwd_men]],education[[#This Row],[total_pwd_women]]),education[[#This Row],[total_pwd]])</f>
        <v>0</v>
      </c>
      <c r="AG957" s="1">
        <f>IF(ISBLANK(education[[#This Row],[total_adults]]),SUM(education[[#This Row],[total_men]],education[[#This Row],[total_women]]),education[[#This Row],[total_adults]])</f>
        <v>0</v>
      </c>
      <c r="AH957" s="1">
        <f>IF(ISBLANK(education[[#This Row],[total_beneficiaries_reached]]),SUM(education[[#This Row],[calc_children]],education[[#This Row],[calc_adults]]),education[[#This Row],[total_beneficiaries_reached]])</f>
        <v>0</v>
      </c>
      <c r="AI957" s="49" t="str">
        <f ca="1">IF(B957="","",OFFSET(table_admin1[[#Headers],[ADM1_PT]],MATCH(B957,admin1,0),1))</f>
        <v/>
      </c>
      <c r="AJ957" s="49" t="str">
        <f t="shared" ca="1" si="30"/>
        <v/>
      </c>
      <c r="AK957" s="49" t="str">
        <f t="shared" ca="1" si="31"/>
        <v/>
      </c>
    </row>
    <row r="958" spans="29:37" x14ac:dyDescent="0.2">
      <c r="AC958" s="1">
        <f>IF(ISBLANK(education[[#This Row],[total_boys]]),SUM(education[[#This Row],[boys_0-5_reached]],education[[#This Row],[boys_6-12_reached]],education[[#This Row],[boys_13-18_reached]]),education[[#This Row],[total_boys]])</f>
        <v>0</v>
      </c>
      <c r="AD958" s="1">
        <f>IF(ISBLANK(education[[#This Row],[total_girls]]),SUM(education[[#This Row],[girls_0-5_reached]],education[[#This Row],[girls_6-12_reached]],education[[#This Row],[girls_13-18_reached]]),education[[#This Row],[total_girls]])</f>
        <v>0</v>
      </c>
      <c r="AE958" s="1">
        <f>IF(ISBLANK(education[[#This Row],[total_children]]),SUM(education[[#This Row],[calc_boys]],education[[#This Row],[calc_girls]]),education[[#This Row],[total_children]])</f>
        <v>0</v>
      </c>
      <c r="AF958" s="1">
        <f>IF(ISBLANK(education[[#This Row],[total_pwd]]),SUM(education[[#This Row],[total_pwd_men]],education[[#This Row],[total_pwd_women]]),education[[#This Row],[total_pwd]])</f>
        <v>0</v>
      </c>
      <c r="AG958" s="1">
        <f>IF(ISBLANK(education[[#This Row],[total_adults]]),SUM(education[[#This Row],[total_men]],education[[#This Row],[total_women]]),education[[#This Row],[total_adults]])</f>
        <v>0</v>
      </c>
      <c r="AH958" s="1">
        <f>IF(ISBLANK(education[[#This Row],[total_beneficiaries_reached]]),SUM(education[[#This Row],[calc_children]],education[[#This Row],[calc_adults]]),education[[#This Row],[total_beneficiaries_reached]])</f>
        <v>0</v>
      </c>
      <c r="AI958" s="49" t="str">
        <f ca="1">IF(B958="","",OFFSET(table_admin1[[#Headers],[ADM1_PT]],MATCH(B958,admin1,0),1))</f>
        <v/>
      </c>
      <c r="AJ958" s="49" t="str">
        <f t="shared" ca="1" si="30"/>
        <v/>
      </c>
      <c r="AK958" s="49" t="str">
        <f t="shared" ca="1" si="31"/>
        <v/>
      </c>
    </row>
    <row r="959" spans="29:37" x14ac:dyDescent="0.2">
      <c r="AC959" s="1">
        <f>IF(ISBLANK(education[[#This Row],[total_boys]]),SUM(education[[#This Row],[boys_0-5_reached]],education[[#This Row],[boys_6-12_reached]],education[[#This Row],[boys_13-18_reached]]),education[[#This Row],[total_boys]])</f>
        <v>0</v>
      </c>
      <c r="AD959" s="1">
        <f>IF(ISBLANK(education[[#This Row],[total_girls]]),SUM(education[[#This Row],[girls_0-5_reached]],education[[#This Row],[girls_6-12_reached]],education[[#This Row],[girls_13-18_reached]]),education[[#This Row],[total_girls]])</f>
        <v>0</v>
      </c>
      <c r="AE959" s="1">
        <f>IF(ISBLANK(education[[#This Row],[total_children]]),SUM(education[[#This Row],[calc_boys]],education[[#This Row],[calc_girls]]),education[[#This Row],[total_children]])</f>
        <v>0</v>
      </c>
      <c r="AF959" s="1">
        <f>IF(ISBLANK(education[[#This Row],[total_pwd]]),SUM(education[[#This Row],[total_pwd_men]],education[[#This Row],[total_pwd_women]]),education[[#This Row],[total_pwd]])</f>
        <v>0</v>
      </c>
      <c r="AG959" s="1">
        <f>IF(ISBLANK(education[[#This Row],[total_adults]]),SUM(education[[#This Row],[total_men]],education[[#This Row],[total_women]]),education[[#This Row],[total_adults]])</f>
        <v>0</v>
      </c>
      <c r="AH959" s="1">
        <f>IF(ISBLANK(education[[#This Row],[total_beneficiaries_reached]]),SUM(education[[#This Row],[calc_children]],education[[#This Row],[calc_adults]]),education[[#This Row],[total_beneficiaries_reached]])</f>
        <v>0</v>
      </c>
      <c r="AI959" s="49" t="str">
        <f ca="1">IF(B959="","",OFFSET(table_admin1[[#Headers],[ADM1_PT]],MATCH(B959,admin1,0),1))</f>
        <v/>
      </c>
      <c r="AJ959" s="49" t="str">
        <f t="shared" ca="1" si="30"/>
        <v/>
      </c>
      <c r="AK959" s="49" t="str">
        <f t="shared" ca="1" si="31"/>
        <v/>
      </c>
    </row>
    <row r="960" spans="29:37" x14ac:dyDescent="0.2">
      <c r="AC960" s="1">
        <f>IF(ISBLANK(education[[#This Row],[total_boys]]),SUM(education[[#This Row],[boys_0-5_reached]],education[[#This Row],[boys_6-12_reached]],education[[#This Row],[boys_13-18_reached]]),education[[#This Row],[total_boys]])</f>
        <v>0</v>
      </c>
      <c r="AD960" s="1">
        <f>IF(ISBLANK(education[[#This Row],[total_girls]]),SUM(education[[#This Row],[girls_0-5_reached]],education[[#This Row],[girls_6-12_reached]],education[[#This Row],[girls_13-18_reached]]),education[[#This Row],[total_girls]])</f>
        <v>0</v>
      </c>
      <c r="AE960" s="1">
        <f>IF(ISBLANK(education[[#This Row],[total_children]]),SUM(education[[#This Row],[calc_boys]],education[[#This Row],[calc_girls]]),education[[#This Row],[total_children]])</f>
        <v>0</v>
      </c>
      <c r="AF960" s="1">
        <f>IF(ISBLANK(education[[#This Row],[total_pwd]]),SUM(education[[#This Row],[total_pwd_men]],education[[#This Row],[total_pwd_women]]),education[[#This Row],[total_pwd]])</f>
        <v>0</v>
      </c>
      <c r="AG960" s="1">
        <f>IF(ISBLANK(education[[#This Row],[total_adults]]),SUM(education[[#This Row],[total_men]],education[[#This Row],[total_women]]),education[[#This Row],[total_adults]])</f>
        <v>0</v>
      </c>
      <c r="AH960" s="1">
        <f>IF(ISBLANK(education[[#This Row],[total_beneficiaries_reached]]),SUM(education[[#This Row],[calc_children]],education[[#This Row],[calc_adults]]),education[[#This Row],[total_beneficiaries_reached]])</f>
        <v>0</v>
      </c>
      <c r="AI960" s="49" t="str">
        <f ca="1">IF(B960="","",OFFSET(table_admin1[[#Headers],[ADM1_PT]],MATCH(B960,admin1,0),1))</f>
        <v/>
      </c>
      <c r="AJ960" s="49" t="str">
        <f t="shared" ca="1" si="30"/>
        <v/>
      </c>
      <c r="AK960" s="49" t="str">
        <f t="shared" ca="1" si="31"/>
        <v/>
      </c>
    </row>
    <row r="961" spans="29:37" x14ac:dyDescent="0.2">
      <c r="AC961" s="1">
        <f>IF(ISBLANK(education[[#This Row],[total_boys]]),SUM(education[[#This Row],[boys_0-5_reached]],education[[#This Row],[boys_6-12_reached]],education[[#This Row],[boys_13-18_reached]]),education[[#This Row],[total_boys]])</f>
        <v>0</v>
      </c>
      <c r="AD961" s="1">
        <f>IF(ISBLANK(education[[#This Row],[total_girls]]),SUM(education[[#This Row],[girls_0-5_reached]],education[[#This Row],[girls_6-12_reached]],education[[#This Row],[girls_13-18_reached]]),education[[#This Row],[total_girls]])</f>
        <v>0</v>
      </c>
      <c r="AE961" s="1">
        <f>IF(ISBLANK(education[[#This Row],[total_children]]),SUM(education[[#This Row],[calc_boys]],education[[#This Row],[calc_girls]]),education[[#This Row],[total_children]])</f>
        <v>0</v>
      </c>
      <c r="AF961" s="1">
        <f>IF(ISBLANK(education[[#This Row],[total_pwd]]),SUM(education[[#This Row],[total_pwd_men]],education[[#This Row],[total_pwd_women]]),education[[#This Row],[total_pwd]])</f>
        <v>0</v>
      </c>
      <c r="AG961" s="1">
        <f>IF(ISBLANK(education[[#This Row],[total_adults]]),SUM(education[[#This Row],[total_men]],education[[#This Row],[total_women]]),education[[#This Row],[total_adults]])</f>
        <v>0</v>
      </c>
      <c r="AH961" s="1">
        <f>IF(ISBLANK(education[[#This Row],[total_beneficiaries_reached]]),SUM(education[[#This Row],[calc_children]],education[[#This Row],[calc_adults]]),education[[#This Row],[total_beneficiaries_reached]])</f>
        <v>0</v>
      </c>
      <c r="AI961" s="49" t="str">
        <f ca="1">IF(B961="","",OFFSET(table_admin1[[#Headers],[ADM1_PT]],MATCH(B961,admin1,0),1))</f>
        <v/>
      </c>
      <c r="AJ961" s="49" t="str">
        <f t="shared" ca="1" si="30"/>
        <v/>
      </c>
      <c r="AK961" s="49" t="str">
        <f t="shared" ca="1" si="31"/>
        <v/>
      </c>
    </row>
    <row r="962" spans="29:37" x14ac:dyDescent="0.2">
      <c r="AC962" s="1">
        <f>IF(ISBLANK(education[[#This Row],[total_boys]]),SUM(education[[#This Row],[boys_0-5_reached]],education[[#This Row],[boys_6-12_reached]],education[[#This Row],[boys_13-18_reached]]),education[[#This Row],[total_boys]])</f>
        <v>0</v>
      </c>
      <c r="AD962" s="1">
        <f>IF(ISBLANK(education[[#This Row],[total_girls]]),SUM(education[[#This Row],[girls_0-5_reached]],education[[#This Row],[girls_6-12_reached]],education[[#This Row],[girls_13-18_reached]]),education[[#This Row],[total_girls]])</f>
        <v>0</v>
      </c>
      <c r="AE962" s="1">
        <f>IF(ISBLANK(education[[#This Row],[total_children]]),SUM(education[[#This Row],[calc_boys]],education[[#This Row],[calc_girls]]),education[[#This Row],[total_children]])</f>
        <v>0</v>
      </c>
      <c r="AF962" s="1">
        <f>IF(ISBLANK(education[[#This Row],[total_pwd]]),SUM(education[[#This Row],[total_pwd_men]],education[[#This Row],[total_pwd_women]]),education[[#This Row],[total_pwd]])</f>
        <v>0</v>
      </c>
      <c r="AG962" s="1">
        <f>IF(ISBLANK(education[[#This Row],[total_adults]]),SUM(education[[#This Row],[total_men]],education[[#This Row],[total_women]]),education[[#This Row],[total_adults]])</f>
        <v>0</v>
      </c>
      <c r="AH962" s="1">
        <f>IF(ISBLANK(education[[#This Row],[total_beneficiaries_reached]]),SUM(education[[#This Row],[calc_children]],education[[#This Row],[calc_adults]]),education[[#This Row],[total_beneficiaries_reached]])</f>
        <v>0</v>
      </c>
      <c r="AI962" s="49" t="str">
        <f ca="1">IF(B962="","",OFFSET(table_admin1[[#Headers],[ADM1_PT]],MATCH(B962,admin1,0),1))</f>
        <v/>
      </c>
      <c r="AJ962" s="49" t="str">
        <f t="shared" ca="1" si="30"/>
        <v/>
      </c>
      <c r="AK962" s="49" t="str">
        <f t="shared" ca="1" si="31"/>
        <v/>
      </c>
    </row>
    <row r="963" spans="29:37" x14ac:dyDescent="0.2">
      <c r="AC963" s="1">
        <f>IF(ISBLANK(education[[#This Row],[total_boys]]),SUM(education[[#This Row],[boys_0-5_reached]],education[[#This Row],[boys_6-12_reached]],education[[#This Row],[boys_13-18_reached]]),education[[#This Row],[total_boys]])</f>
        <v>0</v>
      </c>
      <c r="AD963" s="1">
        <f>IF(ISBLANK(education[[#This Row],[total_girls]]),SUM(education[[#This Row],[girls_0-5_reached]],education[[#This Row],[girls_6-12_reached]],education[[#This Row],[girls_13-18_reached]]),education[[#This Row],[total_girls]])</f>
        <v>0</v>
      </c>
      <c r="AE963" s="1">
        <f>IF(ISBLANK(education[[#This Row],[total_children]]),SUM(education[[#This Row],[calc_boys]],education[[#This Row],[calc_girls]]),education[[#This Row],[total_children]])</f>
        <v>0</v>
      </c>
      <c r="AF963" s="1">
        <f>IF(ISBLANK(education[[#This Row],[total_pwd]]),SUM(education[[#This Row],[total_pwd_men]],education[[#This Row],[total_pwd_women]]),education[[#This Row],[total_pwd]])</f>
        <v>0</v>
      </c>
      <c r="AG963" s="1">
        <f>IF(ISBLANK(education[[#This Row],[total_adults]]),SUM(education[[#This Row],[total_men]],education[[#This Row],[total_women]]),education[[#This Row],[total_adults]])</f>
        <v>0</v>
      </c>
      <c r="AH963" s="1">
        <f>IF(ISBLANK(education[[#This Row],[total_beneficiaries_reached]]),SUM(education[[#This Row],[calc_children]],education[[#This Row],[calc_adults]]),education[[#This Row],[total_beneficiaries_reached]])</f>
        <v>0</v>
      </c>
      <c r="AI963" s="49" t="str">
        <f ca="1">IF(B963="","",OFFSET(table_admin1[[#Headers],[ADM1_PT]],MATCH(B963,admin1,0),1))</f>
        <v/>
      </c>
      <c r="AJ963" s="49" t="str">
        <f t="shared" ca="1" si="30"/>
        <v/>
      </c>
      <c r="AK963" s="49" t="str">
        <f t="shared" ca="1" si="31"/>
        <v/>
      </c>
    </row>
    <row r="964" spans="29:37" x14ac:dyDescent="0.2">
      <c r="AC964" s="1">
        <f>IF(ISBLANK(education[[#This Row],[total_boys]]),SUM(education[[#This Row],[boys_0-5_reached]],education[[#This Row],[boys_6-12_reached]],education[[#This Row],[boys_13-18_reached]]),education[[#This Row],[total_boys]])</f>
        <v>0</v>
      </c>
      <c r="AD964" s="1">
        <f>IF(ISBLANK(education[[#This Row],[total_girls]]),SUM(education[[#This Row],[girls_0-5_reached]],education[[#This Row],[girls_6-12_reached]],education[[#This Row],[girls_13-18_reached]]),education[[#This Row],[total_girls]])</f>
        <v>0</v>
      </c>
      <c r="AE964" s="1">
        <f>IF(ISBLANK(education[[#This Row],[total_children]]),SUM(education[[#This Row],[calc_boys]],education[[#This Row],[calc_girls]]),education[[#This Row],[total_children]])</f>
        <v>0</v>
      </c>
      <c r="AF964" s="1">
        <f>IF(ISBLANK(education[[#This Row],[total_pwd]]),SUM(education[[#This Row],[total_pwd_men]],education[[#This Row],[total_pwd_women]]),education[[#This Row],[total_pwd]])</f>
        <v>0</v>
      </c>
      <c r="AG964" s="1">
        <f>IF(ISBLANK(education[[#This Row],[total_adults]]),SUM(education[[#This Row],[total_men]],education[[#This Row],[total_women]]),education[[#This Row],[total_adults]])</f>
        <v>0</v>
      </c>
      <c r="AH964" s="1">
        <f>IF(ISBLANK(education[[#This Row],[total_beneficiaries_reached]]),SUM(education[[#This Row],[calc_children]],education[[#This Row],[calc_adults]]),education[[#This Row],[total_beneficiaries_reached]])</f>
        <v>0</v>
      </c>
      <c r="AI964" s="49" t="str">
        <f ca="1">IF(B964="","",OFFSET(table_admin1[[#Headers],[ADM1_PT]],MATCH(B964,admin1,0),1))</f>
        <v/>
      </c>
      <c r="AJ964" s="49" t="str">
        <f t="shared" ca="1" si="30"/>
        <v/>
      </c>
      <c r="AK964" s="49" t="str">
        <f t="shared" ca="1" si="31"/>
        <v/>
      </c>
    </row>
    <row r="965" spans="29:37" x14ac:dyDescent="0.2">
      <c r="AC965" s="1">
        <f>IF(ISBLANK(education[[#This Row],[total_boys]]),SUM(education[[#This Row],[boys_0-5_reached]],education[[#This Row],[boys_6-12_reached]],education[[#This Row],[boys_13-18_reached]]),education[[#This Row],[total_boys]])</f>
        <v>0</v>
      </c>
      <c r="AD965" s="1">
        <f>IF(ISBLANK(education[[#This Row],[total_girls]]),SUM(education[[#This Row],[girls_0-5_reached]],education[[#This Row],[girls_6-12_reached]],education[[#This Row],[girls_13-18_reached]]),education[[#This Row],[total_girls]])</f>
        <v>0</v>
      </c>
      <c r="AE965" s="1">
        <f>IF(ISBLANK(education[[#This Row],[total_children]]),SUM(education[[#This Row],[calc_boys]],education[[#This Row],[calc_girls]]),education[[#This Row],[total_children]])</f>
        <v>0</v>
      </c>
      <c r="AF965" s="1">
        <f>IF(ISBLANK(education[[#This Row],[total_pwd]]),SUM(education[[#This Row],[total_pwd_men]],education[[#This Row],[total_pwd_women]]),education[[#This Row],[total_pwd]])</f>
        <v>0</v>
      </c>
      <c r="AG965" s="1">
        <f>IF(ISBLANK(education[[#This Row],[total_adults]]),SUM(education[[#This Row],[total_men]],education[[#This Row],[total_women]]),education[[#This Row],[total_adults]])</f>
        <v>0</v>
      </c>
      <c r="AH965" s="1">
        <f>IF(ISBLANK(education[[#This Row],[total_beneficiaries_reached]]),SUM(education[[#This Row],[calc_children]],education[[#This Row],[calc_adults]]),education[[#This Row],[total_beneficiaries_reached]])</f>
        <v>0</v>
      </c>
      <c r="AI965" s="49" t="str">
        <f ca="1">IF(B965="","",OFFSET(table_admin1[[#Headers],[ADM1_PT]],MATCH(B965,admin1,0),1))</f>
        <v/>
      </c>
      <c r="AJ965" s="49" t="str">
        <f t="shared" ca="1" si="30"/>
        <v/>
      </c>
      <c r="AK965" s="49" t="str">
        <f t="shared" ca="1" si="31"/>
        <v/>
      </c>
    </row>
    <row r="966" spans="29:37" x14ac:dyDescent="0.2">
      <c r="AC966" s="1">
        <f>IF(ISBLANK(education[[#This Row],[total_boys]]),SUM(education[[#This Row],[boys_0-5_reached]],education[[#This Row],[boys_6-12_reached]],education[[#This Row],[boys_13-18_reached]]),education[[#This Row],[total_boys]])</f>
        <v>0</v>
      </c>
      <c r="AD966" s="1">
        <f>IF(ISBLANK(education[[#This Row],[total_girls]]),SUM(education[[#This Row],[girls_0-5_reached]],education[[#This Row],[girls_6-12_reached]],education[[#This Row],[girls_13-18_reached]]),education[[#This Row],[total_girls]])</f>
        <v>0</v>
      </c>
      <c r="AE966" s="1">
        <f>IF(ISBLANK(education[[#This Row],[total_children]]),SUM(education[[#This Row],[calc_boys]],education[[#This Row],[calc_girls]]),education[[#This Row],[total_children]])</f>
        <v>0</v>
      </c>
      <c r="AF966" s="1">
        <f>IF(ISBLANK(education[[#This Row],[total_pwd]]),SUM(education[[#This Row],[total_pwd_men]],education[[#This Row],[total_pwd_women]]),education[[#This Row],[total_pwd]])</f>
        <v>0</v>
      </c>
      <c r="AG966" s="1">
        <f>IF(ISBLANK(education[[#This Row],[total_adults]]),SUM(education[[#This Row],[total_men]],education[[#This Row],[total_women]]),education[[#This Row],[total_adults]])</f>
        <v>0</v>
      </c>
      <c r="AH966" s="1">
        <f>IF(ISBLANK(education[[#This Row],[total_beneficiaries_reached]]),SUM(education[[#This Row],[calc_children]],education[[#This Row],[calc_adults]]),education[[#This Row],[total_beneficiaries_reached]])</f>
        <v>0</v>
      </c>
      <c r="AI966" s="49" t="str">
        <f ca="1">IF(B966="","",OFFSET(table_admin1[[#Headers],[ADM1_PT]],MATCH(B966,admin1,0),1))</f>
        <v/>
      </c>
      <c r="AJ966" s="49" t="str">
        <f t="shared" ca="1" si="30"/>
        <v/>
      </c>
      <c r="AK966" s="49" t="str">
        <f t="shared" ca="1" si="31"/>
        <v/>
      </c>
    </row>
    <row r="967" spans="29:37" x14ac:dyDescent="0.2">
      <c r="AC967" s="1">
        <f>IF(ISBLANK(education[[#This Row],[total_boys]]),SUM(education[[#This Row],[boys_0-5_reached]],education[[#This Row],[boys_6-12_reached]],education[[#This Row],[boys_13-18_reached]]),education[[#This Row],[total_boys]])</f>
        <v>0</v>
      </c>
      <c r="AD967" s="1">
        <f>IF(ISBLANK(education[[#This Row],[total_girls]]),SUM(education[[#This Row],[girls_0-5_reached]],education[[#This Row],[girls_6-12_reached]],education[[#This Row],[girls_13-18_reached]]),education[[#This Row],[total_girls]])</f>
        <v>0</v>
      </c>
      <c r="AE967" s="1">
        <f>IF(ISBLANK(education[[#This Row],[total_children]]),SUM(education[[#This Row],[calc_boys]],education[[#This Row],[calc_girls]]),education[[#This Row],[total_children]])</f>
        <v>0</v>
      </c>
      <c r="AF967" s="1">
        <f>IF(ISBLANK(education[[#This Row],[total_pwd]]),SUM(education[[#This Row],[total_pwd_men]],education[[#This Row],[total_pwd_women]]),education[[#This Row],[total_pwd]])</f>
        <v>0</v>
      </c>
      <c r="AG967" s="1">
        <f>IF(ISBLANK(education[[#This Row],[total_adults]]),SUM(education[[#This Row],[total_men]],education[[#This Row],[total_women]]),education[[#This Row],[total_adults]])</f>
        <v>0</v>
      </c>
      <c r="AH967" s="1">
        <f>IF(ISBLANK(education[[#This Row],[total_beneficiaries_reached]]),SUM(education[[#This Row],[calc_children]],education[[#This Row],[calc_adults]]),education[[#This Row],[total_beneficiaries_reached]])</f>
        <v>0</v>
      </c>
      <c r="AI967" s="49" t="str">
        <f ca="1">IF(B967="","",OFFSET(table_admin1[[#Headers],[ADM1_PT]],MATCH(B967,admin1,0),1))</f>
        <v/>
      </c>
      <c r="AJ967" s="49" t="str">
        <f t="shared" ref="AJ967:AJ1000" ca="1" si="32">IF(C967="","",INDEX(admin2_pcode,MATCH(C967,OFFSET(admin2_start,MATCH(AI967,admin1_linked_pcode,0),0,COUNTIF(admin1_linked_pcode,AI967)),0)+MATCH(AI967,admin1_linked_pcode,0)-1))</f>
        <v/>
      </c>
      <c r="AK967" s="49" t="str">
        <f t="shared" ref="AK967:AK1000" ca="1" si="33">IF(D967="","",INDEX(admin3_pcode,MATCH(D967,OFFSET(admin3_start,MATCH(AJ967,admin2_linked_pcode,0),0,COUNTIF(admin2_linked_pcode,AJ967)),0)+MATCH(AJ967,admin2_linked_pcode,0)-1))</f>
        <v/>
      </c>
    </row>
    <row r="968" spans="29:37" x14ac:dyDescent="0.2">
      <c r="AC968" s="1">
        <f>IF(ISBLANK(education[[#This Row],[total_boys]]),SUM(education[[#This Row],[boys_0-5_reached]],education[[#This Row],[boys_6-12_reached]],education[[#This Row],[boys_13-18_reached]]),education[[#This Row],[total_boys]])</f>
        <v>0</v>
      </c>
      <c r="AD968" s="1">
        <f>IF(ISBLANK(education[[#This Row],[total_girls]]),SUM(education[[#This Row],[girls_0-5_reached]],education[[#This Row],[girls_6-12_reached]],education[[#This Row],[girls_13-18_reached]]),education[[#This Row],[total_girls]])</f>
        <v>0</v>
      </c>
      <c r="AE968" s="1">
        <f>IF(ISBLANK(education[[#This Row],[total_children]]),SUM(education[[#This Row],[calc_boys]],education[[#This Row],[calc_girls]]),education[[#This Row],[total_children]])</f>
        <v>0</v>
      </c>
      <c r="AF968" s="1">
        <f>IF(ISBLANK(education[[#This Row],[total_pwd]]),SUM(education[[#This Row],[total_pwd_men]],education[[#This Row],[total_pwd_women]]),education[[#This Row],[total_pwd]])</f>
        <v>0</v>
      </c>
      <c r="AG968" s="1">
        <f>IF(ISBLANK(education[[#This Row],[total_adults]]),SUM(education[[#This Row],[total_men]],education[[#This Row],[total_women]]),education[[#This Row],[total_adults]])</f>
        <v>0</v>
      </c>
      <c r="AH968" s="1">
        <f>IF(ISBLANK(education[[#This Row],[total_beneficiaries_reached]]),SUM(education[[#This Row],[calc_children]],education[[#This Row],[calc_adults]]),education[[#This Row],[total_beneficiaries_reached]])</f>
        <v>0</v>
      </c>
      <c r="AI968" s="49" t="str">
        <f ca="1">IF(B968="","",OFFSET(table_admin1[[#Headers],[ADM1_PT]],MATCH(B968,admin1,0),1))</f>
        <v/>
      </c>
      <c r="AJ968" s="49" t="str">
        <f t="shared" ca="1" si="32"/>
        <v/>
      </c>
      <c r="AK968" s="49" t="str">
        <f t="shared" ca="1" si="33"/>
        <v/>
      </c>
    </row>
    <row r="969" spans="29:37" x14ac:dyDescent="0.2">
      <c r="AC969" s="1">
        <f>IF(ISBLANK(education[[#This Row],[total_boys]]),SUM(education[[#This Row],[boys_0-5_reached]],education[[#This Row],[boys_6-12_reached]],education[[#This Row],[boys_13-18_reached]]),education[[#This Row],[total_boys]])</f>
        <v>0</v>
      </c>
      <c r="AD969" s="1">
        <f>IF(ISBLANK(education[[#This Row],[total_girls]]),SUM(education[[#This Row],[girls_0-5_reached]],education[[#This Row],[girls_6-12_reached]],education[[#This Row],[girls_13-18_reached]]),education[[#This Row],[total_girls]])</f>
        <v>0</v>
      </c>
      <c r="AE969" s="1">
        <f>IF(ISBLANK(education[[#This Row],[total_children]]),SUM(education[[#This Row],[calc_boys]],education[[#This Row],[calc_girls]]),education[[#This Row],[total_children]])</f>
        <v>0</v>
      </c>
      <c r="AF969" s="1">
        <f>IF(ISBLANK(education[[#This Row],[total_pwd]]),SUM(education[[#This Row],[total_pwd_men]],education[[#This Row],[total_pwd_women]]),education[[#This Row],[total_pwd]])</f>
        <v>0</v>
      </c>
      <c r="AG969" s="1">
        <f>IF(ISBLANK(education[[#This Row],[total_adults]]),SUM(education[[#This Row],[total_men]],education[[#This Row],[total_women]]),education[[#This Row],[total_adults]])</f>
        <v>0</v>
      </c>
      <c r="AH969" s="1">
        <f>IF(ISBLANK(education[[#This Row],[total_beneficiaries_reached]]),SUM(education[[#This Row],[calc_children]],education[[#This Row],[calc_adults]]),education[[#This Row],[total_beneficiaries_reached]])</f>
        <v>0</v>
      </c>
      <c r="AI969" s="49" t="str">
        <f ca="1">IF(B969="","",OFFSET(table_admin1[[#Headers],[ADM1_PT]],MATCH(B969,admin1,0),1))</f>
        <v/>
      </c>
      <c r="AJ969" s="49" t="str">
        <f t="shared" ca="1" si="32"/>
        <v/>
      </c>
      <c r="AK969" s="49" t="str">
        <f t="shared" ca="1" si="33"/>
        <v/>
      </c>
    </row>
    <row r="970" spans="29:37" x14ac:dyDescent="0.2">
      <c r="AC970" s="1">
        <f>IF(ISBLANK(education[[#This Row],[total_boys]]),SUM(education[[#This Row],[boys_0-5_reached]],education[[#This Row],[boys_6-12_reached]],education[[#This Row],[boys_13-18_reached]]),education[[#This Row],[total_boys]])</f>
        <v>0</v>
      </c>
      <c r="AD970" s="1">
        <f>IF(ISBLANK(education[[#This Row],[total_girls]]),SUM(education[[#This Row],[girls_0-5_reached]],education[[#This Row],[girls_6-12_reached]],education[[#This Row],[girls_13-18_reached]]),education[[#This Row],[total_girls]])</f>
        <v>0</v>
      </c>
      <c r="AE970" s="1">
        <f>IF(ISBLANK(education[[#This Row],[total_children]]),SUM(education[[#This Row],[calc_boys]],education[[#This Row],[calc_girls]]),education[[#This Row],[total_children]])</f>
        <v>0</v>
      </c>
      <c r="AF970" s="1">
        <f>IF(ISBLANK(education[[#This Row],[total_pwd]]),SUM(education[[#This Row],[total_pwd_men]],education[[#This Row],[total_pwd_women]]),education[[#This Row],[total_pwd]])</f>
        <v>0</v>
      </c>
      <c r="AG970" s="1">
        <f>IF(ISBLANK(education[[#This Row],[total_adults]]),SUM(education[[#This Row],[total_men]],education[[#This Row],[total_women]]),education[[#This Row],[total_adults]])</f>
        <v>0</v>
      </c>
      <c r="AH970" s="1">
        <f>IF(ISBLANK(education[[#This Row],[total_beneficiaries_reached]]),SUM(education[[#This Row],[calc_children]],education[[#This Row],[calc_adults]]),education[[#This Row],[total_beneficiaries_reached]])</f>
        <v>0</v>
      </c>
      <c r="AI970" s="49" t="str">
        <f ca="1">IF(B970="","",OFFSET(table_admin1[[#Headers],[ADM1_PT]],MATCH(B970,admin1,0),1))</f>
        <v/>
      </c>
      <c r="AJ970" s="49" t="str">
        <f t="shared" ca="1" si="32"/>
        <v/>
      </c>
      <c r="AK970" s="49" t="str">
        <f t="shared" ca="1" si="33"/>
        <v/>
      </c>
    </row>
    <row r="971" spans="29:37" x14ac:dyDescent="0.2">
      <c r="AC971" s="1">
        <f>IF(ISBLANK(education[[#This Row],[total_boys]]),SUM(education[[#This Row],[boys_0-5_reached]],education[[#This Row],[boys_6-12_reached]],education[[#This Row],[boys_13-18_reached]]),education[[#This Row],[total_boys]])</f>
        <v>0</v>
      </c>
      <c r="AD971" s="1">
        <f>IF(ISBLANK(education[[#This Row],[total_girls]]),SUM(education[[#This Row],[girls_0-5_reached]],education[[#This Row],[girls_6-12_reached]],education[[#This Row],[girls_13-18_reached]]),education[[#This Row],[total_girls]])</f>
        <v>0</v>
      </c>
      <c r="AE971" s="1">
        <f>IF(ISBLANK(education[[#This Row],[total_children]]),SUM(education[[#This Row],[calc_boys]],education[[#This Row],[calc_girls]]),education[[#This Row],[total_children]])</f>
        <v>0</v>
      </c>
      <c r="AF971" s="1">
        <f>IF(ISBLANK(education[[#This Row],[total_pwd]]),SUM(education[[#This Row],[total_pwd_men]],education[[#This Row],[total_pwd_women]]),education[[#This Row],[total_pwd]])</f>
        <v>0</v>
      </c>
      <c r="AG971" s="1">
        <f>IF(ISBLANK(education[[#This Row],[total_adults]]),SUM(education[[#This Row],[total_men]],education[[#This Row],[total_women]]),education[[#This Row],[total_adults]])</f>
        <v>0</v>
      </c>
      <c r="AH971" s="1">
        <f>IF(ISBLANK(education[[#This Row],[total_beneficiaries_reached]]),SUM(education[[#This Row],[calc_children]],education[[#This Row],[calc_adults]]),education[[#This Row],[total_beneficiaries_reached]])</f>
        <v>0</v>
      </c>
      <c r="AI971" s="49" t="str">
        <f ca="1">IF(B971="","",OFFSET(table_admin1[[#Headers],[ADM1_PT]],MATCH(B971,admin1,0),1))</f>
        <v/>
      </c>
      <c r="AJ971" s="49" t="str">
        <f t="shared" ca="1" si="32"/>
        <v/>
      </c>
      <c r="AK971" s="49" t="str">
        <f t="shared" ca="1" si="33"/>
        <v/>
      </c>
    </row>
    <row r="972" spans="29:37" x14ac:dyDescent="0.2">
      <c r="AC972" s="1">
        <f>IF(ISBLANK(education[[#This Row],[total_boys]]),SUM(education[[#This Row],[boys_0-5_reached]],education[[#This Row],[boys_6-12_reached]],education[[#This Row],[boys_13-18_reached]]),education[[#This Row],[total_boys]])</f>
        <v>0</v>
      </c>
      <c r="AD972" s="1">
        <f>IF(ISBLANK(education[[#This Row],[total_girls]]),SUM(education[[#This Row],[girls_0-5_reached]],education[[#This Row],[girls_6-12_reached]],education[[#This Row],[girls_13-18_reached]]),education[[#This Row],[total_girls]])</f>
        <v>0</v>
      </c>
      <c r="AE972" s="1">
        <f>IF(ISBLANK(education[[#This Row],[total_children]]),SUM(education[[#This Row],[calc_boys]],education[[#This Row],[calc_girls]]),education[[#This Row],[total_children]])</f>
        <v>0</v>
      </c>
      <c r="AF972" s="1">
        <f>IF(ISBLANK(education[[#This Row],[total_pwd]]),SUM(education[[#This Row],[total_pwd_men]],education[[#This Row],[total_pwd_women]]),education[[#This Row],[total_pwd]])</f>
        <v>0</v>
      </c>
      <c r="AG972" s="1">
        <f>IF(ISBLANK(education[[#This Row],[total_adults]]),SUM(education[[#This Row],[total_men]],education[[#This Row],[total_women]]),education[[#This Row],[total_adults]])</f>
        <v>0</v>
      </c>
      <c r="AH972" s="1">
        <f>IF(ISBLANK(education[[#This Row],[total_beneficiaries_reached]]),SUM(education[[#This Row],[calc_children]],education[[#This Row],[calc_adults]]),education[[#This Row],[total_beneficiaries_reached]])</f>
        <v>0</v>
      </c>
      <c r="AI972" s="49" t="str">
        <f ca="1">IF(B972="","",OFFSET(table_admin1[[#Headers],[ADM1_PT]],MATCH(B972,admin1,0),1))</f>
        <v/>
      </c>
      <c r="AJ972" s="49" t="str">
        <f t="shared" ca="1" si="32"/>
        <v/>
      </c>
      <c r="AK972" s="49" t="str">
        <f t="shared" ca="1" si="33"/>
        <v/>
      </c>
    </row>
    <row r="973" spans="29:37" x14ac:dyDescent="0.2">
      <c r="AC973" s="1">
        <f>IF(ISBLANK(education[[#This Row],[total_boys]]),SUM(education[[#This Row],[boys_0-5_reached]],education[[#This Row],[boys_6-12_reached]],education[[#This Row],[boys_13-18_reached]]),education[[#This Row],[total_boys]])</f>
        <v>0</v>
      </c>
      <c r="AD973" s="1">
        <f>IF(ISBLANK(education[[#This Row],[total_girls]]),SUM(education[[#This Row],[girls_0-5_reached]],education[[#This Row],[girls_6-12_reached]],education[[#This Row],[girls_13-18_reached]]),education[[#This Row],[total_girls]])</f>
        <v>0</v>
      </c>
      <c r="AE973" s="1">
        <f>IF(ISBLANK(education[[#This Row],[total_children]]),SUM(education[[#This Row],[calc_boys]],education[[#This Row],[calc_girls]]),education[[#This Row],[total_children]])</f>
        <v>0</v>
      </c>
      <c r="AF973" s="1">
        <f>IF(ISBLANK(education[[#This Row],[total_pwd]]),SUM(education[[#This Row],[total_pwd_men]],education[[#This Row],[total_pwd_women]]),education[[#This Row],[total_pwd]])</f>
        <v>0</v>
      </c>
      <c r="AG973" s="1">
        <f>IF(ISBLANK(education[[#This Row],[total_adults]]),SUM(education[[#This Row],[total_men]],education[[#This Row],[total_women]]),education[[#This Row],[total_adults]])</f>
        <v>0</v>
      </c>
      <c r="AH973" s="1">
        <f>IF(ISBLANK(education[[#This Row],[total_beneficiaries_reached]]),SUM(education[[#This Row],[calc_children]],education[[#This Row],[calc_adults]]),education[[#This Row],[total_beneficiaries_reached]])</f>
        <v>0</v>
      </c>
      <c r="AI973" s="49" t="str">
        <f ca="1">IF(B973="","",OFFSET(table_admin1[[#Headers],[ADM1_PT]],MATCH(B973,admin1,0),1))</f>
        <v/>
      </c>
      <c r="AJ973" s="49" t="str">
        <f t="shared" ca="1" si="32"/>
        <v/>
      </c>
      <c r="AK973" s="49" t="str">
        <f t="shared" ca="1" si="33"/>
        <v/>
      </c>
    </row>
    <row r="974" spans="29:37" x14ac:dyDescent="0.2">
      <c r="AC974" s="1">
        <f>IF(ISBLANK(education[[#This Row],[total_boys]]),SUM(education[[#This Row],[boys_0-5_reached]],education[[#This Row],[boys_6-12_reached]],education[[#This Row],[boys_13-18_reached]]),education[[#This Row],[total_boys]])</f>
        <v>0</v>
      </c>
      <c r="AD974" s="1">
        <f>IF(ISBLANK(education[[#This Row],[total_girls]]),SUM(education[[#This Row],[girls_0-5_reached]],education[[#This Row],[girls_6-12_reached]],education[[#This Row],[girls_13-18_reached]]),education[[#This Row],[total_girls]])</f>
        <v>0</v>
      </c>
      <c r="AE974" s="1">
        <f>IF(ISBLANK(education[[#This Row],[total_children]]),SUM(education[[#This Row],[calc_boys]],education[[#This Row],[calc_girls]]),education[[#This Row],[total_children]])</f>
        <v>0</v>
      </c>
      <c r="AF974" s="1">
        <f>IF(ISBLANK(education[[#This Row],[total_pwd]]),SUM(education[[#This Row],[total_pwd_men]],education[[#This Row],[total_pwd_women]]),education[[#This Row],[total_pwd]])</f>
        <v>0</v>
      </c>
      <c r="AG974" s="1">
        <f>IF(ISBLANK(education[[#This Row],[total_adults]]),SUM(education[[#This Row],[total_men]],education[[#This Row],[total_women]]),education[[#This Row],[total_adults]])</f>
        <v>0</v>
      </c>
      <c r="AH974" s="1">
        <f>IF(ISBLANK(education[[#This Row],[total_beneficiaries_reached]]),SUM(education[[#This Row],[calc_children]],education[[#This Row],[calc_adults]]),education[[#This Row],[total_beneficiaries_reached]])</f>
        <v>0</v>
      </c>
      <c r="AI974" s="49" t="str">
        <f ca="1">IF(B974="","",OFFSET(table_admin1[[#Headers],[ADM1_PT]],MATCH(B974,admin1,0),1))</f>
        <v/>
      </c>
      <c r="AJ974" s="49" t="str">
        <f t="shared" ca="1" si="32"/>
        <v/>
      </c>
      <c r="AK974" s="49" t="str">
        <f t="shared" ca="1" si="33"/>
        <v/>
      </c>
    </row>
    <row r="975" spans="29:37" x14ac:dyDescent="0.2">
      <c r="AC975" s="1">
        <f>IF(ISBLANK(education[[#This Row],[total_boys]]),SUM(education[[#This Row],[boys_0-5_reached]],education[[#This Row],[boys_6-12_reached]],education[[#This Row],[boys_13-18_reached]]),education[[#This Row],[total_boys]])</f>
        <v>0</v>
      </c>
      <c r="AD975" s="1">
        <f>IF(ISBLANK(education[[#This Row],[total_girls]]),SUM(education[[#This Row],[girls_0-5_reached]],education[[#This Row],[girls_6-12_reached]],education[[#This Row],[girls_13-18_reached]]),education[[#This Row],[total_girls]])</f>
        <v>0</v>
      </c>
      <c r="AE975" s="1">
        <f>IF(ISBLANK(education[[#This Row],[total_children]]),SUM(education[[#This Row],[calc_boys]],education[[#This Row],[calc_girls]]),education[[#This Row],[total_children]])</f>
        <v>0</v>
      </c>
      <c r="AF975" s="1">
        <f>IF(ISBLANK(education[[#This Row],[total_pwd]]),SUM(education[[#This Row],[total_pwd_men]],education[[#This Row],[total_pwd_women]]),education[[#This Row],[total_pwd]])</f>
        <v>0</v>
      </c>
      <c r="AG975" s="1">
        <f>IF(ISBLANK(education[[#This Row],[total_adults]]),SUM(education[[#This Row],[total_men]],education[[#This Row],[total_women]]),education[[#This Row],[total_adults]])</f>
        <v>0</v>
      </c>
      <c r="AH975" s="1">
        <f>IF(ISBLANK(education[[#This Row],[total_beneficiaries_reached]]),SUM(education[[#This Row],[calc_children]],education[[#This Row],[calc_adults]]),education[[#This Row],[total_beneficiaries_reached]])</f>
        <v>0</v>
      </c>
      <c r="AI975" s="49" t="str">
        <f ca="1">IF(B975="","",OFFSET(table_admin1[[#Headers],[ADM1_PT]],MATCH(B975,admin1,0),1))</f>
        <v/>
      </c>
      <c r="AJ975" s="49" t="str">
        <f t="shared" ca="1" si="32"/>
        <v/>
      </c>
      <c r="AK975" s="49" t="str">
        <f t="shared" ca="1" si="33"/>
        <v/>
      </c>
    </row>
    <row r="976" spans="29:37" x14ac:dyDescent="0.2">
      <c r="AC976" s="1">
        <f>IF(ISBLANK(education[[#This Row],[total_boys]]),SUM(education[[#This Row],[boys_0-5_reached]],education[[#This Row],[boys_6-12_reached]],education[[#This Row],[boys_13-18_reached]]),education[[#This Row],[total_boys]])</f>
        <v>0</v>
      </c>
      <c r="AD976" s="1">
        <f>IF(ISBLANK(education[[#This Row],[total_girls]]),SUM(education[[#This Row],[girls_0-5_reached]],education[[#This Row],[girls_6-12_reached]],education[[#This Row],[girls_13-18_reached]]),education[[#This Row],[total_girls]])</f>
        <v>0</v>
      </c>
      <c r="AE976" s="1">
        <f>IF(ISBLANK(education[[#This Row],[total_children]]),SUM(education[[#This Row],[calc_boys]],education[[#This Row],[calc_girls]]),education[[#This Row],[total_children]])</f>
        <v>0</v>
      </c>
      <c r="AF976" s="1">
        <f>IF(ISBLANK(education[[#This Row],[total_pwd]]),SUM(education[[#This Row],[total_pwd_men]],education[[#This Row],[total_pwd_women]]),education[[#This Row],[total_pwd]])</f>
        <v>0</v>
      </c>
      <c r="AG976" s="1">
        <f>IF(ISBLANK(education[[#This Row],[total_adults]]),SUM(education[[#This Row],[total_men]],education[[#This Row],[total_women]]),education[[#This Row],[total_adults]])</f>
        <v>0</v>
      </c>
      <c r="AH976" s="1">
        <f>IF(ISBLANK(education[[#This Row],[total_beneficiaries_reached]]),SUM(education[[#This Row],[calc_children]],education[[#This Row],[calc_adults]]),education[[#This Row],[total_beneficiaries_reached]])</f>
        <v>0</v>
      </c>
      <c r="AI976" s="49" t="str">
        <f ca="1">IF(B976="","",OFFSET(table_admin1[[#Headers],[ADM1_PT]],MATCH(B976,admin1,0),1))</f>
        <v/>
      </c>
      <c r="AJ976" s="49" t="str">
        <f t="shared" ca="1" si="32"/>
        <v/>
      </c>
      <c r="AK976" s="49" t="str">
        <f t="shared" ca="1" si="33"/>
        <v/>
      </c>
    </row>
    <row r="977" spans="29:37" x14ac:dyDescent="0.2">
      <c r="AC977" s="1">
        <f>IF(ISBLANK(education[[#This Row],[total_boys]]),SUM(education[[#This Row],[boys_0-5_reached]],education[[#This Row],[boys_6-12_reached]],education[[#This Row],[boys_13-18_reached]]),education[[#This Row],[total_boys]])</f>
        <v>0</v>
      </c>
      <c r="AD977" s="1">
        <f>IF(ISBLANK(education[[#This Row],[total_girls]]),SUM(education[[#This Row],[girls_0-5_reached]],education[[#This Row],[girls_6-12_reached]],education[[#This Row],[girls_13-18_reached]]),education[[#This Row],[total_girls]])</f>
        <v>0</v>
      </c>
      <c r="AE977" s="1">
        <f>IF(ISBLANK(education[[#This Row],[total_children]]),SUM(education[[#This Row],[calc_boys]],education[[#This Row],[calc_girls]]),education[[#This Row],[total_children]])</f>
        <v>0</v>
      </c>
      <c r="AF977" s="1">
        <f>IF(ISBLANK(education[[#This Row],[total_pwd]]),SUM(education[[#This Row],[total_pwd_men]],education[[#This Row],[total_pwd_women]]),education[[#This Row],[total_pwd]])</f>
        <v>0</v>
      </c>
      <c r="AG977" s="1">
        <f>IF(ISBLANK(education[[#This Row],[total_adults]]),SUM(education[[#This Row],[total_men]],education[[#This Row],[total_women]]),education[[#This Row],[total_adults]])</f>
        <v>0</v>
      </c>
      <c r="AH977" s="1">
        <f>IF(ISBLANK(education[[#This Row],[total_beneficiaries_reached]]),SUM(education[[#This Row],[calc_children]],education[[#This Row],[calc_adults]]),education[[#This Row],[total_beneficiaries_reached]])</f>
        <v>0</v>
      </c>
      <c r="AI977" s="49" t="str">
        <f ca="1">IF(B977="","",OFFSET(table_admin1[[#Headers],[ADM1_PT]],MATCH(B977,admin1,0),1))</f>
        <v/>
      </c>
      <c r="AJ977" s="49" t="str">
        <f t="shared" ca="1" si="32"/>
        <v/>
      </c>
      <c r="AK977" s="49" t="str">
        <f t="shared" ca="1" si="33"/>
        <v/>
      </c>
    </row>
    <row r="978" spans="29:37" x14ac:dyDescent="0.2">
      <c r="AC978" s="1">
        <f>IF(ISBLANK(education[[#This Row],[total_boys]]),SUM(education[[#This Row],[boys_0-5_reached]],education[[#This Row],[boys_6-12_reached]],education[[#This Row],[boys_13-18_reached]]),education[[#This Row],[total_boys]])</f>
        <v>0</v>
      </c>
      <c r="AD978" s="1">
        <f>IF(ISBLANK(education[[#This Row],[total_girls]]),SUM(education[[#This Row],[girls_0-5_reached]],education[[#This Row],[girls_6-12_reached]],education[[#This Row],[girls_13-18_reached]]),education[[#This Row],[total_girls]])</f>
        <v>0</v>
      </c>
      <c r="AE978" s="1">
        <f>IF(ISBLANK(education[[#This Row],[total_children]]),SUM(education[[#This Row],[calc_boys]],education[[#This Row],[calc_girls]]),education[[#This Row],[total_children]])</f>
        <v>0</v>
      </c>
      <c r="AF978" s="1">
        <f>IF(ISBLANK(education[[#This Row],[total_pwd]]),SUM(education[[#This Row],[total_pwd_men]],education[[#This Row],[total_pwd_women]]),education[[#This Row],[total_pwd]])</f>
        <v>0</v>
      </c>
      <c r="AG978" s="1">
        <f>IF(ISBLANK(education[[#This Row],[total_adults]]),SUM(education[[#This Row],[total_men]],education[[#This Row],[total_women]]),education[[#This Row],[total_adults]])</f>
        <v>0</v>
      </c>
      <c r="AH978" s="1">
        <f>IF(ISBLANK(education[[#This Row],[total_beneficiaries_reached]]),SUM(education[[#This Row],[calc_children]],education[[#This Row],[calc_adults]]),education[[#This Row],[total_beneficiaries_reached]])</f>
        <v>0</v>
      </c>
      <c r="AI978" s="49" t="str">
        <f ca="1">IF(B978="","",OFFSET(table_admin1[[#Headers],[ADM1_PT]],MATCH(B978,admin1,0),1))</f>
        <v/>
      </c>
      <c r="AJ978" s="49" t="str">
        <f t="shared" ca="1" si="32"/>
        <v/>
      </c>
      <c r="AK978" s="49" t="str">
        <f t="shared" ca="1" si="33"/>
        <v/>
      </c>
    </row>
    <row r="979" spans="29:37" x14ac:dyDescent="0.2">
      <c r="AC979" s="1">
        <f>IF(ISBLANK(education[[#This Row],[total_boys]]),SUM(education[[#This Row],[boys_0-5_reached]],education[[#This Row],[boys_6-12_reached]],education[[#This Row],[boys_13-18_reached]]),education[[#This Row],[total_boys]])</f>
        <v>0</v>
      </c>
      <c r="AD979" s="1">
        <f>IF(ISBLANK(education[[#This Row],[total_girls]]),SUM(education[[#This Row],[girls_0-5_reached]],education[[#This Row],[girls_6-12_reached]],education[[#This Row],[girls_13-18_reached]]),education[[#This Row],[total_girls]])</f>
        <v>0</v>
      </c>
      <c r="AE979" s="1">
        <f>IF(ISBLANK(education[[#This Row],[total_children]]),SUM(education[[#This Row],[calc_boys]],education[[#This Row],[calc_girls]]),education[[#This Row],[total_children]])</f>
        <v>0</v>
      </c>
      <c r="AF979" s="1">
        <f>IF(ISBLANK(education[[#This Row],[total_pwd]]),SUM(education[[#This Row],[total_pwd_men]],education[[#This Row],[total_pwd_women]]),education[[#This Row],[total_pwd]])</f>
        <v>0</v>
      </c>
      <c r="AG979" s="1">
        <f>IF(ISBLANK(education[[#This Row],[total_adults]]),SUM(education[[#This Row],[total_men]],education[[#This Row],[total_women]]),education[[#This Row],[total_adults]])</f>
        <v>0</v>
      </c>
      <c r="AH979" s="1">
        <f>IF(ISBLANK(education[[#This Row],[total_beneficiaries_reached]]),SUM(education[[#This Row],[calc_children]],education[[#This Row],[calc_adults]]),education[[#This Row],[total_beneficiaries_reached]])</f>
        <v>0</v>
      </c>
      <c r="AI979" s="49" t="str">
        <f ca="1">IF(B979="","",OFFSET(table_admin1[[#Headers],[ADM1_PT]],MATCH(B979,admin1,0),1))</f>
        <v/>
      </c>
      <c r="AJ979" s="49" t="str">
        <f t="shared" ca="1" si="32"/>
        <v/>
      </c>
      <c r="AK979" s="49" t="str">
        <f t="shared" ca="1" si="33"/>
        <v/>
      </c>
    </row>
    <row r="980" spans="29:37" x14ac:dyDescent="0.2">
      <c r="AC980" s="1">
        <f>IF(ISBLANK(education[[#This Row],[total_boys]]),SUM(education[[#This Row],[boys_0-5_reached]],education[[#This Row],[boys_6-12_reached]],education[[#This Row],[boys_13-18_reached]]),education[[#This Row],[total_boys]])</f>
        <v>0</v>
      </c>
      <c r="AD980" s="1">
        <f>IF(ISBLANK(education[[#This Row],[total_girls]]),SUM(education[[#This Row],[girls_0-5_reached]],education[[#This Row],[girls_6-12_reached]],education[[#This Row],[girls_13-18_reached]]),education[[#This Row],[total_girls]])</f>
        <v>0</v>
      </c>
      <c r="AE980" s="1">
        <f>IF(ISBLANK(education[[#This Row],[total_children]]),SUM(education[[#This Row],[calc_boys]],education[[#This Row],[calc_girls]]),education[[#This Row],[total_children]])</f>
        <v>0</v>
      </c>
      <c r="AF980" s="1">
        <f>IF(ISBLANK(education[[#This Row],[total_pwd]]),SUM(education[[#This Row],[total_pwd_men]],education[[#This Row],[total_pwd_women]]),education[[#This Row],[total_pwd]])</f>
        <v>0</v>
      </c>
      <c r="AG980" s="1">
        <f>IF(ISBLANK(education[[#This Row],[total_adults]]),SUM(education[[#This Row],[total_men]],education[[#This Row],[total_women]]),education[[#This Row],[total_adults]])</f>
        <v>0</v>
      </c>
      <c r="AH980" s="1">
        <f>IF(ISBLANK(education[[#This Row],[total_beneficiaries_reached]]),SUM(education[[#This Row],[calc_children]],education[[#This Row],[calc_adults]]),education[[#This Row],[total_beneficiaries_reached]])</f>
        <v>0</v>
      </c>
      <c r="AI980" s="49" t="str">
        <f ca="1">IF(B980="","",OFFSET(table_admin1[[#Headers],[ADM1_PT]],MATCH(B980,admin1,0),1))</f>
        <v/>
      </c>
      <c r="AJ980" s="49" t="str">
        <f t="shared" ca="1" si="32"/>
        <v/>
      </c>
      <c r="AK980" s="49" t="str">
        <f t="shared" ca="1" si="33"/>
        <v/>
      </c>
    </row>
    <row r="981" spans="29:37" x14ac:dyDescent="0.2">
      <c r="AC981" s="1">
        <f>IF(ISBLANK(education[[#This Row],[total_boys]]),SUM(education[[#This Row],[boys_0-5_reached]],education[[#This Row],[boys_6-12_reached]],education[[#This Row],[boys_13-18_reached]]),education[[#This Row],[total_boys]])</f>
        <v>0</v>
      </c>
      <c r="AD981" s="1">
        <f>IF(ISBLANK(education[[#This Row],[total_girls]]),SUM(education[[#This Row],[girls_0-5_reached]],education[[#This Row],[girls_6-12_reached]],education[[#This Row],[girls_13-18_reached]]),education[[#This Row],[total_girls]])</f>
        <v>0</v>
      </c>
      <c r="AE981" s="1">
        <f>IF(ISBLANK(education[[#This Row],[total_children]]),SUM(education[[#This Row],[calc_boys]],education[[#This Row],[calc_girls]]),education[[#This Row],[total_children]])</f>
        <v>0</v>
      </c>
      <c r="AF981" s="1">
        <f>IF(ISBLANK(education[[#This Row],[total_pwd]]),SUM(education[[#This Row],[total_pwd_men]],education[[#This Row],[total_pwd_women]]),education[[#This Row],[total_pwd]])</f>
        <v>0</v>
      </c>
      <c r="AG981" s="1">
        <f>IF(ISBLANK(education[[#This Row],[total_adults]]),SUM(education[[#This Row],[total_men]],education[[#This Row],[total_women]]),education[[#This Row],[total_adults]])</f>
        <v>0</v>
      </c>
      <c r="AH981" s="1">
        <f>IF(ISBLANK(education[[#This Row],[total_beneficiaries_reached]]),SUM(education[[#This Row],[calc_children]],education[[#This Row],[calc_adults]]),education[[#This Row],[total_beneficiaries_reached]])</f>
        <v>0</v>
      </c>
      <c r="AI981" s="49" t="str">
        <f ca="1">IF(B981="","",OFFSET(table_admin1[[#Headers],[ADM1_PT]],MATCH(B981,admin1,0),1))</f>
        <v/>
      </c>
      <c r="AJ981" s="49" t="str">
        <f t="shared" ca="1" si="32"/>
        <v/>
      </c>
      <c r="AK981" s="49" t="str">
        <f t="shared" ca="1" si="33"/>
        <v/>
      </c>
    </row>
    <row r="982" spans="29:37" x14ac:dyDescent="0.2">
      <c r="AC982" s="1">
        <f>IF(ISBLANK(education[[#This Row],[total_boys]]),SUM(education[[#This Row],[boys_0-5_reached]],education[[#This Row],[boys_6-12_reached]],education[[#This Row],[boys_13-18_reached]]),education[[#This Row],[total_boys]])</f>
        <v>0</v>
      </c>
      <c r="AD982" s="1">
        <f>IF(ISBLANK(education[[#This Row],[total_girls]]),SUM(education[[#This Row],[girls_0-5_reached]],education[[#This Row],[girls_6-12_reached]],education[[#This Row],[girls_13-18_reached]]),education[[#This Row],[total_girls]])</f>
        <v>0</v>
      </c>
      <c r="AE982" s="1">
        <f>IF(ISBLANK(education[[#This Row],[total_children]]),SUM(education[[#This Row],[calc_boys]],education[[#This Row],[calc_girls]]),education[[#This Row],[total_children]])</f>
        <v>0</v>
      </c>
      <c r="AF982" s="1">
        <f>IF(ISBLANK(education[[#This Row],[total_pwd]]),SUM(education[[#This Row],[total_pwd_men]],education[[#This Row],[total_pwd_women]]),education[[#This Row],[total_pwd]])</f>
        <v>0</v>
      </c>
      <c r="AG982" s="1">
        <f>IF(ISBLANK(education[[#This Row],[total_adults]]),SUM(education[[#This Row],[total_men]],education[[#This Row],[total_women]]),education[[#This Row],[total_adults]])</f>
        <v>0</v>
      </c>
      <c r="AH982" s="1">
        <f>IF(ISBLANK(education[[#This Row],[total_beneficiaries_reached]]),SUM(education[[#This Row],[calc_children]],education[[#This Row],[calc_adults]]),education[[#This Row],[total_beneficiaries_reached]])</f>
        <v>0</v>
      </c>
      <c r="AI982" s="49" t="str">
        <f ca="1">IF(B982="","",OFFSET(table_admin1[[#Headers],[ADM1_PT]],MATCH(B982,admin1,0),1))</f>
        <v/>
      </c>
      <c r="AJ982" s="49" t="str">
        <f t="shared" ca="1" si="32"/>
        <v/>
      </c>
      <c r="AK982" s="49" t="str">
        <f t="shared" ca="1" si="33"/>
        <v/>
      </c>
    </row>
    <row r="983" spans="29:37" x14ac:dyDescent="0.2">
      <c r="AC983" s="1">
        <f>IF(ISBLANK(education[[#This Row],[total_boys]]),SUM(education[[#This Row],[boys_0-5_reached]],education[[#This Row],[boys_6-12_reached]],education[[#This Row],[boys_13-18_reached]]),education[[#This Row],[total_boys]])</f>
        <v>0</v>
      </c>
      <c r="AD983" s="1">
        <f>IF(ISBLANK(education[[#This Row],[total_girls]]),SUM(education[[#This Row],[girls_0-5_reached]],education[[#This Row],[girls_6-12_reached]],education[[#This Row],[girls_13-18_reached]]),education[[#This Row],[total_girls]])</f>
        <v>0</v>
      </c>
      <c r="AE983" s="1">
        <f>IF(ISBLANK(education[[#This Row],[total_children]]),SUM(education[[#This Row],[calc_boys]],education[[#This Row],[calc_girls]]),education[[#This Row],[total_children]])</f>
        <v>0</v>
      </c>
      <c r="AF983" s="1">
        <f>IF(ISBLANK(education[[#This Row],[total_pwd]]),SUM(education[[#This Row],[total_pwd_men]],education[[#This Row],[total_pwd_women]]),education[[#This Row],[total_pwd]])</f>
        <v>0</v>
      </c>
      <c r="AG983" s="1">
        <f>IF(ISBLANK(education[[#This Row],[total_adults]]),SUM(education[[#This Row],[total_men]],education[[#This Row],[total_women]]),education[[#This Row],[total_adults]])</f>
        <v>0</v>
      </c>
      <c r="AH983" s="1">
        <f>IF(ISBLANK(education[[#This Row],[total_beneficiaries_reached]]),SUM(education[[#This Row],[calc_children]],education[[#This Row],[calc_adults]]),education[[#This Row],[total_beneficiaries_reached]])</f>
        <v>0</v>
      </c>
      <c r="AI983" s="49" t="str">
        <f ca="1">IF(B983="","",OFFSET(table_admin1[[#Headers],[ADM1_PT]],MATCH(B983,admin1,0),1))</f>
        <v/>
      </c>
      <c r="AJ983" s="49" t="str">
        <f t="shared" ca="1" si="32"/>
        <v/>
      </c>
      <c r="AK983" s="49" t="str">
        <f t="shared" ca="1" si="33"/>
        <v/>
      </c>
    </row>
    <row r="984" spans="29:37" x14ac:dyDescent="0.2">
      <c r="AC984" s="1">
        <f>IF(ISBLANK(education[[#This Row],[total_boys]]),SUM(education[[#This Row],[boys_0-5_reached]],education[[#This Row],[boys_6-12_reached]],education[[#This Row],[boys_13-18_reached]]),education[[#This Row],[total_boys]])</f>
        <v>0</v>
      </c>
      <c r="AD984" s="1">
        <f>IF(ISBLANK(education[[#This Row],[total_girls]]),SUM(education[[#This Row],[girls_0-5_reached]],education[[#This Row],[girls_6-12_reached]],education[[#This Row],[girls_13-18_reached]]),education[[#This Row],[total_girls]])</f>
        <v>0</v>
      </c>
      <c r="AE984" s="1">
        <f>IF(ISBLANK(education[[#This Row],[total_children]]),SUM(education[[#This Row],[calc_boys]],education[[#This Row],[calc_girls]]),education[[#This Row],[total_children]])</f>
        <v>0</v>
      </c>
      <c r="AF984" s="1">
        <f>IF(ISBLANK(education[[#This Row],[total_pwd]]),SUM(education[[#This Row],[total_pwd_men]],education[[#This Row],[total_pwd_women]]),education[[#This Row],[total_pwd]])</f>
        <v>0</v>
      </c>
      <c r="AG984" s="1">
        <f>IF(ISBLANK(education[[#This Row],[total_adults]]),SUM(education[[#This Row],[total_men]],education[[#This Row],[total_women]]),education[[#This Row],[total_adults]])</f>
        <v>0</v>
      </c>
      <c r="AH984" s="1">
        <f>IF(ISBLANK(education[[#This Row],[total_beneficiaries_reached]]),SUM(education[[#This Row],[calc_children]],education[[#This Row],[calc_adults]]),education[[#This Row],[total_beneficiaries_reached]])</f>
        <v>0</v>
      </c>
      <c r="AI984" s="49" t="str">
        <f ca="1">IF(B984="","",OFFSET(table_admin1[[#Headers],[ADM1_PT]],MATCH(B984,admin1,0),1))</f>
        <v/>
      </c>
      <c r="AJ984" s="49" t="str">
        <f t="shared" ca="1" si="32"/>
        <v/>
      </c>
      <c r="AK984" s="49" t="str">
        <f t="shared" ca="1" si="33"/>
        <v/>
      </c>
    </row>
    <row r="985" spans="29:37" x14ac:dyDescent="0.2">
      <c r="AC985" s="1">
        <f>IF(ISBLANK(education[[#This Row],[total_boys]]),SUM(education[[#This Row],[boys_0-5_reached]],education[[#This Row],[boys_6-12_reached]],education[[#This Row],[boys_13-18_reached]]),education[[#This Row],[total_boys]])</f>
        <v>0</v>
      </c>
      <c r="AD985" s="1">
        <f>IF(ISBLANK(education[[#This Row],[total_girls]]),SUM(education[[#This Row],[girls_0-5_reached]],education[[#This Row],[girls_6-12_reached]],education[[#This Row],[girls_13-18_reached]]),education[[#This Row],[total_girls]])</f>
        <v>0</v>
      </c>
      <c r="AE985" s="1">
        <f>IF(ISBLANK(education[[#This Row],[total_children]]),SUM(education[[#This Row],[calc_boys]],education[[#This Row],[calc_girls]]),education[[#This Row],[total_children]])</f>
        <v>0</v>
      </c>
      <c r="AF985" s="1">
        <f>IF(ISBLANK(education[[#This Row],[total_pwd]]),SUM(education[[#This Row],[total_pwd_men]],education[[#This Row],[total_pwd_women]]),education[[#This Row],[total_pwd]])</f>
        <v>0</v>
      </c>
      <c r="AG985" s="1">
        <f>IF(ISBLANK(education[[#This Row],[total_adults]]),SUM(education[[#This Row],[total_men]],education[[#This Row],[total_women]]),education[[#This Row],[total_adults]])</f>
        <v>0</v>
      </c>
      <c r="AH985" s="1">
        <f>IF(ISBLANK(education[[#This Row],[total_beneficiaries_reached]]),SUM(education[[#This Row],[calc_children]],education[[#This Row],[calc_adults]]),education[[#This Row],[total_beneficiaries_reached]])</f>
        <v>0</v>
      </c>
      <c r="AI985" s="49" t="str">
        <f ca="1">IF(B985="","",OFFSET(table_admin1[[#Headers],[ADM1_PT]],MATCH(B985,admin1,0),1))</f>
        <v/>
      </c>
      <c r="AJ985" s="49" t="str">
        <f t="shared" ca="1" si="32"/>
        <v/>
      </c>
      <c r="AK985" s="49" t="str">
        <f t="shared" ca="1" si="33"/>
        <v/>
      </c>
    </row>
    <row r="986" spans="29:37" x14ac:dyDescent="0.2">
      <c r="AC986" s="1">
        <f>IF(ISBLANK(education[[#This Row],[total_boys]]),SUM(education[[#This Row],[boys_0-5_reached]],education[[#This Row],[boys_6-12_reached]],education[[#This Row],[boys_13-18_reached]]),education[[#This Row],[total_boys]])</f>
        <v>0</v>
      </c>
      <c r="AD986" s="1">
        <f>IF(ISBLANK(education[[#This Row],[total_girls]]),SUM(education[[#This Row],[girls_0-5_reached]],education[[#This Row],[girls_6-12_reached]],education[[#This Row],[girls_13-18_reached]]),education[[#This Row],[total_girls]])</f>
        <v>0</v>
      </c>
      <c r="AE986" s="1">
        <f>IF(ISBLANK(education[[#This Row],[total_children]]),SUM(education[[#This Row],[calc_boys]],education[[#This Row],[calc_girls]]),education[[#This Row],[total_children]])</f>
        <v>0</v>
      </c>
      <c r="AF986" s="1">
        <f>IF(ISBLANK(education[[#This Row],[total_pwd]]),SUM(education[[#This Row],[total_pwd_men]],education[[#This Row],[total_pwd_women]]),education[[#This Row],[total_pwd]])</f>
        <v>0</v>
      </c>
      <c r="AG986" s="1">
        <f>IF(ISBLANK(education[[#This Row],[total_adults]]),SUM(education[[#This Row],[total_men]],education[[#This Row],[total_women]]),education[[#This Row],[total_adults]])</f>
        <v>0</v>
      </c>
      <c r="AH986" s="1">
        <f>IF(ISBLANK(education[[#This Row],[total_beneficiaries_reached]]),SUM(education[[#This Row],[calc_children]],education[[#This Row],[calc_adults]]),education[[#This Row],[total_beneficiaries_reached]])</f>
        <v>0</v>
      </c>
      <c r="AI986" s="49" t="str">
        <f ca="1">IF(B986="","",OFFSET(table_admin1[[#Headers],[ADM1_PT]],MATCH(B986,admin1,0),1))</f>
        <v/>
      </c>
      <c r="AJ986" s="49" t="str">
        <f t="shared" ca="1" si="32"/>
        <v/>
      </c>
      <c r="AK986" s="49" t="str">
        <f t="shared" ca="1" si="33"/>
        <v/>
      </c>
    </row>
    <row r="987" spans="29:37" x14ac:dyDescent="0.2">
      <c r="AC987" s="1">
        <f>IF(ISBLANK(education[[#This Row],[total_boys]]),SUM(education[[#This Row],[boys_0-5_reached]],education[[#This Row],[boys_6-12_reached]],education[[#This Row],[boys_13-18_reached]]),education[[#This Row],[total_boys]])</f>
        <v>0</v>
      </c>
      <c r="AD987" s="1">
        <f>IF(ISBLANK(education[[#This Row],[total_girls]]),SUM(education[[#This Row],[girls_0-5_reached]],education[[#This Row],[girls_6-12_reached]],education[[#This Row],[girls_13-18_reached]]),education[[#This Row],[total_girls]])</f>
        <v>0</v>
      </c>
      <c r="AE987" s="1">
        <f>IF(ISBLANK(education[[#This Row],[total_children]]),SUM(education[[#This Row],[calc_boys]],education[[#This Row],[calc_girls]]),education[[#This Row],[total_children]])</f>
        <v>0</v>
      </c>
      <c r="AF987" s="1">
        <f>IF(ISBLANK(education[[#This Row],[total_pwd]]),SUM(education[[#This Row],[total_pwd_men]],education[[#This Row],[total_pwd_women]]),education[[#This Row],[total_pwd]])</f>
        <v>0</v>
      </c>
      <c r="AG987" s="1">
        <f>IF(ISBLANK(education[[#This Row],[total_adults]]),SUM(education[[#This Row],[total_men]],education[[#This Row],[total_women]]),education[[#This Row],[total_adults]])</f>
        <v>0</v>
      </c>
      <c r="AH987" s="1">
        <f>IF(ISBLANK(education[[#This Row],[total_beneficiaries_reached]]),SUM(education[[#This Row],[calc_children]],education[[#This Row],[calc_adults]]),education[[#This Row],[total_beneficiaries_reached]])</f>
        <v>0</v>
      </c>
      <c r="AI987" s="49" t="str">
        <f ca="1">IF(B987="","",OFFSET(table_admin1[[#Headers],[ADM1_PT]],MATCH(B987,admin1,0),1))</f>
        <v/>
      </c>
      <c r="AJ987" s="49" t="str">
        <f t="shared" ca="1" si="32"/>
        <v/>
      </c>
      <c r="AK987" s="49" t="str">
        <f t="shared" ca="1" si="33"/>
        <v/>
      </c>
    </row>
    <row r="988" spans="29:37" x14ac:dyDescent="0.2">
      <c r="AC988" s="1">
        <f>IF(ISBLANK(education[[#This Row],[total_boys]]),SUM(education[[#This Row],[boys_0-5_reached]],education[[#This Row],[boys_6-12_reached]],education[[#This Row],[boys_13-18_reached]]),education[[#This Row],[total_boys]])</f>
        <v>0</v>
      </c>
      <c r="AD988" s="1">
        <f>IF(ISBLANK(education[[#This Row],[total_girls]]),SUM(education[[#This Row],[girls_0-5_reached]],education[[#This Row],[girls_6-12_reached]],education[[#This Row],[girls_13-18_reached]]),education[[#This Row],[total_girls]])</f>
        <v>0</v>
      </c>
      <c r="AE988" s="1">
        <f>IF(ISBLANK(education[[#This Row],[total_children]]),SUM(education[[#This Row],[calc_boys]],education[[#This Row],[calc_girls]]),education[[#This Row],[total_children]])</f>
        <v>0</v>
      </c>
      <c r="AF988" s="1">
        <f>IF(ISBLANK(education[[#This Row],[total_pwd]]),SUM(education[[#This Row],[total_pwd_men]],education[[#This Row],[total_pwd_women]]),education[[#This Row],[total_pwd]])</f>
        <v>0</v>
      </c>
      <c r="AG988" s="1">
        <f>IF(ISBLANK(education[[#This Row],[total_adults]]),SUM(education[[#This Row],[total_men]],education[[#This Row],[total_women]]),education[[#This Row],[total_adults]])</f>
        <v>0</v>
      </c>
      <c r="AH988" s="1">
        <f>IF(ISBLANK(education[[#This Row],[total_beneficiaries_reached]]),SUM(education[[#This Row],[calc_children]],education[[#This Row],[calc_adults]]),education[[#This Row],[total_beneficiaries_reached]])</f>
        <v>0</v>
      </c>
      <c r="AI988" s="49" t="str">
        <f ca="1">IF(B988="","",OFFSET(table_admin1[[#Headers],[ADM1_PT]],MATCH(B988,admin1,0),1))</f>
        <v/>
      </c>
      <c r="AJ988" s="49" t="str">
        <f t="shared" ca="1" si="32"/>
        <v/>
      </c>
      <c r="AK988" s="49" t="str">
        <f t="shared" ca="1" si="33"/>
        <v/>
      </c>
    </row>
    <row r="989" spans="29:37" x14ac:dyDescent="0.2">
      <c r="AC989" s="1">
        <f>IF(ISBLANK(education[[#This Row],[total_boys]]),SUM(education[[#This Row],[boys_0-5_reached]],education[[#This Row],[boys_6-12_reached]],education[[#This Row],[boys_13-18_reached]]),education[[#This Row],[total_boys]])</f>
        <v>0</v>
      </c>
      <c r="AD989" s="1">
        <f>IF(ISBLANK(education[[#This Row],[total_girls]]),SUM(education[[#This Row],[girls_0-5_reached]],education[[#This Row],[girls_6-12_reached]],education[[#This Row],[girls_13-18_reached]]),education[[#This Row],[total_girls]])</f>
        <v>0</v>
      </c>
      <c r="AE989" s="1">
        <f>IF(ISBLANK(education[[#This Row],[total_children]]),SUM(education[[#This Row],[calc_boys]],education[[#This Row],[calc_girls]]),education[[#This Row],[total_children]])</f>
        <v>0</v>
      </c>
      <c r="AF989" s="1">
        <f>IF(ISBLANK(education[[#This Row],[total_pwd]]),SUM(education[[#This Row],[total_pwd_men]],education[[#This Row],[total_pwd_women]]),education[[#This Row],[total_pwd]])</f>
        <v>0</v>
      </c>
      <c r="AG989" s="1">
        <f>IF(ISBLANK(education[[#This Row],[total_adults]]),SUM(education[[#This Row],[total_men]],education[[#This Row],[total_women]]),education[[#This Row],[total_adults]])</f>
        <v>0</v>
      </c>
      <c r="AH989" s="1">
        <f>IF(ISBLANK(education[[#This Row],[total_beneficiaries_reached]]),SUM(education[[#This Row],[calc_children]],education[[#This Row],[calc_adults]]),education[[#This Row],[total_beneficiaries_reached]])</f>
        <v>0</v>
      </c>
      <c r="AI989" s="49" t="str">
        <f ca="1">IF(B989="","",OFFSET(table_admin1[[#Headers],[ADM1_PT]],MATCH(B989,admin1,0),1))</f>
        <v/>
      </c>
      <c r="AJ989" s="49" t="str">
        <f t="shared" ca="1" si="32"/>
        <v/>
      </c>
      <c r="AK989" s="49" t="str">
        <f t="shared" ca="1" si="33"/>
        <v/>
      </c>
    </row>
    <row r="990" spans="29:37" x14ac:dyDescent="0.2">
      <c r="AC990" s="1">
        <f>IF(ISBLANK(education[[#This Row],[total_boys]]),SUM(education[[#This Row],[boys_0-5_reached]],education[[#This Row],[boys_6-12_reached]],education[[#This Row],[boys_13-18_reached]]),education[[#This Row],[total_boys]])</f>
        <v>0</v>
      </c>
      <c r="AD990" s="1">
        <f>IF(ISBLANK(education[[#This Row],[total_girls]]),SUM(education[[#This Row],[girls_0-5_reached]],education[[#This Row],[girls_6-12_reached]],education[[#This Row],[girls_13-18_reached]]),education[[#This Row],[total_girls]])</f>
        <v>0</v>
      </c>
      <c r="AE990" s="1">
        <f>IF(ISBLANK(education[[#This Row],[total_children]]),SUM(education[[#This Row],[calc_boys]],education[[#This Row],[calc_girls]]),education[[#This Row],[total_children]])</f>
        <v>0</v>
      </c>
      <c r="AF990" s="1">
        <f>IF(ISBLANK(education[[#This Row],[total_pwd]]),SUM(education[[#This Row],[total_pwd_men]],education[[#This Row],[total_pwd_women]]),education[[#This Row],[total_pwd]])</f>
        <v>0</v>
      </c>
      <c r="AG990" s="1">
        <f>IF(ISBLANK(education[[#This Row],[total_adults]]),SUM(education[[#This Row],[total_men]],education[[#This Row],[total_women]]),education[[#This Row],[total_adults]])</f>
        <v>0</v>
      </c>
      <c r="AH990" s="1">
        <f>IF(ISBLANK(education[[#This Row],[total_beneficiaries_reached]]),SUM(education[[#This Row],[calc_children]],education[[#This Row],[calc_adults]]),education[[#This Row],[total_beneficiaries_reached]])</f>
        <v>0</v>
      </c>
      <c r="AI990" s="49" t="str">
        <f ca="1">IF(B990="","",OFFSET(table_admin1[[#Headers],[ADM1_PT]],MATCH(B990,admin1,0),1))</f>
        <v/>
      </c>
      <c r="AJ990" s="49" t="str">
        <f t="shared" ca="1" si="32"/>
        <v/>
      </c>
      <c r="AK990" s="49" t="str">
        <f t="shared" ca="1" si="33"/>
        <v/>
      </c>
    </row>
    <row r="991" spans="29:37" x14ac:dyDescent="0.2">
      <c r="AC991" s="1">
        <f>IF(ISBLANK(education[[#This Row],[total_boys]]),SUM(education[[#This Row],[boys_0-5_reached]],education[[#This Row],[boys_6-12_reached]],education[[#This Row],[boys_13-18_reached]]),education[[#This Row],[total_boys]])</f>
        <v>0</v>
      </c>
      <c r="AD991" s="1">
        <f>IF(ISBLANK(education[[#This Row],[total_girls]]),SUM(education[[#This Row],[girls_0-5_reached]],education[[#This Row],[girls_6-12_reached]],education[[#This Row],[girls_13-18_reached]]),education[[#This Row],[total_girls]])</f>
        <v>0</v>
      </c>
      <c r="AE991" s="1">
        <f>IF(ISBLANK(education[[#This Row],[total_children]]),SUM(education[[#This Row],[calc_boys]],education[[#This Row],[calc_girls]]),education[[#This Row],[total_children]])</f>
        <v>0</v>
      </c>
      <c r="AF991" s="1">
        <f>IF(ISBLANK(education[[#This Row],[total_pwd]]),SUM(education[[#This Row],[total_pwd_men]],education[[#This Row],[total_pwd_women]]),education[[#This Row],[total_pwd]])</f>
        <v>0</v>
      </c>
      <c r="AG991" s="1">
        <f>IF(ISBLANK(education[[#This Row],[total_adults]]),SUM(education[[#This Row],[total_men]],education[[#This Row],[total_women]]),education[[#This Row],[total_adults]])</f>
        <v>0</v>
      </c>
      <c r="AH991" s="1">
        <f>IF(ISBLANK(education[[#This Row],[total_beneficiaries_reached]]),SUM(education[[#This Row],[calc_children]],education[[#This Row],[calc_adults]]),education[[#This Row],[total_beneficiaries_reached]])</f>
        <v>0</v>
      </c>
      <c r="AI991" s="49" t="str">
        <f ca="1">IF(B991="","",OFFSET(table_admin1[[#Headers],[ADM1_PT]],MATCH(B991,admin1,0),1))</f>
        <v/>
      </c>
      <c r="AJ991" s="49" t="str">
        <f t="shared" ca="1" si="32"/>
        <v/>
      </c>
      <c r="AK991" s="49" t="str">
        <f t="shared" ca="1" si="33"/>
        <v/>
      </c>
    </row>
    <row r="992" spans="29:37" x14ac:dyDescent="0.2">
      <c r="AC992" s="1">
        <f>IF(ISBLANK(education[[#This Row],[total_boys]]),SUM(education[[#This Row],[boys_0-5_reached]],education[[#This Row],[boys_6-12_reached]],education[[#This Row],[boys_13-18_reached]]),education[[#This Row],[total_boys]])</f>
        <v>0</v>
      </c>
      <c r="AD992" s="1">
        <f>IF(ISBLANK(education[[#This Row],[total_girls]]),SUM(education[[#This Row],[girls_0-5_reached]],education[[#This Row],[girls_6-12_reached]],education[[#This Row],[girls_13-18_reached]]),education[[#This Row],[total_girls]])</f>
        <v>0</v>
      </c>
      <c r="AE992" s="1">
        <f>IF(ISBLANK(education[[#This Row],[total_children]]),SUM(education[[#This Row],[calc_boys]],education[[#This Row],[calc_girls]]),education[[#This Row],[total_children]])</f>
        <v>0</v>
      </c>
      <c r="AF992" s="1">
        <f>IF(ISBLANK(education[[#This Row],[total_pwd]]),SUM(education[[#This Row],[total_pwd_men]],education[[#This Row],[total_pwd_women]]),education[[#This Row],[total_pwd]])</f>
        <v>0</v>
      </c>
      <c r="AG992" s="1">
        <f>IF(ISBLANK(education[[#This Row],[total_adults]]),SUM(education[[#This Row],[total_men]],education[[#This Row],[total_women]]),education[[#This Row],[total_adults]])</f>
        <v>0</v>
      </c>
      <c r="AH992" s="1">
        <f>IF(ISBLANK(education[[#This Row],[total_beneficiaries_reached]]),SUM(education[[#This Row],[calc_children]],education[[#This Row],[calc_adults]]),education[[#This Row],[total_beneficiaries_reached]])</f>
        <v>0</v>
      </c>
      <c r="AI992" s="49" t="str">
        <f ca="1">IF(B992="","",OFFSET(table_admin1[[#Headers],[ADM1_PT]],MATCH(B992,admin1,0),1))</f>
        <v/>
      </c>
      <c r="AJ992" s="49" t="str">
        <f t="shared" ca="1" si="32"/>
        <v/>
      </c>
      <c r="AK992" s="49" t="str">
        <f t="shared" ca="1" si="33"/>
        <v/>
      </c>
    </row>
    <row r="993" spans="29:37" x14ac:dyDescent="0.2">
      <c r="AC993" s="1">
        <f>IF(ISBLANK(education[[#This Row],[total_boys]]),SUM(education[[#This Row],[boys_0-5_reached]],education[[#This Row],[boys_6-12_reached]],education[[#This Row],[boys_13-18_reached]]),education[[#This Row],[total_boys]])</f>
        <v>0</v>
      </c>
      <c r="AD993" s="1">
        <f>IF(ISBLANK(education[[#This Row],[total_girls]]),SUM(education[[#This Row],[girls_0-5_reached]],education[[#This Row],[girls_6-12_reached]],education[[#This Row],[girls_13-18_reached]]),education[[#This Row],[total_girls]])</f>
        <v>0</v>
      </c>
      <c r="AE993" s="1">
        <f>IF(ISBLANK(education[[#This Row],[total_children]]),SUM(education[[#This Row],[calc_boys]],education[[#This Row],[calc_girls]]),education[[#This Row],[total_children]])</f>
        <v>0</v>
      </c>
      <c r="AF993" s="1">
        <f>IF(ISBLANK(education[[#This Row],[total_pwd]]),SUM(education[[#This Row],[total_pwd_men]],education[[#This Row],[total_pwd_women]]),education[[#This Row],[total_pwd]])</f>
        <v>0</v>
      </c>
      <c r="AG993" s="1">
        <f>IF(ISBLANK(education[[#This Row],[total_adults]]),SUM(education[[#This Row],[total_men]],education[[#This Row],[total_women]]),education[[#This Row],[total_adults]])</f>
        <v>0</v>
      </c>
      <c r="AH993" s="1">
        <f>IF(ISBLANK(education[[#This Row],[total_beneficiaries_reached]]),SUM(education[[#This Row],[calc_children]],education[[#This Row],[calc_adults]]),education[[#This Row],[total_beneficiaries_reached]])</f>
        <v>0</v>
      </c>
      <c r="AI993" s="49" t="str">
        <f ca="1">IF(B993="","",OFFSET(table_admin1[[#Headers],[ADM1_PT]],MATCH(B993,admin1,0),1))</f>
        <v/>
      </c>
      <c r="AJ993" s="49" t="str">
        <f t="shared" ca="1" si="32"/>
        <v/>
      </c>
      <c r="AK993" s="49" t="str">
        <f t="shared" ca="1" si="33"/>
        <v/>
      </c>
    </row>
    <row r="994" spans="29:37" x14ac:dyDescent="0.2">
      <c r="AC994" s="1">
        <f>IF(ISBLANK(education[[#This Row],[total_boys]]),SUM(education[[#This Row],[boys_0-5_reached]],education[[#This Row],[boys_6-12_reached]],education[[#This Row],[boys_13-18_reached]]),education[[#This Row],[total_boys]])</f>
        <v>0</v>
      </c>
      <c r="AD994" s="1">
        <f>IF(ISBLANK(education[[#This Row],[total_girls]]),SUM(education[[#This Row],[girls_0-5_reached]],education[[#This Row],[girls_6-12_reached]],education[[#This Row],[girls_13-18_reached]]),education[[#This Row],[total_girls]])</f>
        <v>0</v>
      </c>
      <c r="AE994" s="1">
        <f>IF(ISBLANK(education[[#This Row],[total_children]]),SUM(education[[#This Row],[calc_boys]],education[[#This Row],[calc_girls]]),education[[#This Row],[total_children]])</f>
        <v>0</v>
      </c>
      <c r="AF994" s="1">
        <f>IF(ISBLANK(education[[#This Row],[total_pwd]]),SUM(education[[#This Row],[total_pwd_men]],education[[#This Row],[total_pwd_women]]),education[[#This Row],[total_pwd]])</f>
        <v>0</v>
      </c>
      <c r="AG994" s="1">
        <f>IF(ISBLANK(education[[#This Row],[total_adults]]),SUM(education[[#This Row],[total_men]],education[[#This Row],[total_women]]),education[[#This Row],[total_adults]])</f>
        <v>0</v>
      </c>
      <c r="AH994" s="1">
        <f>IF(ISBLANK(education[[#This Row],[total_beneficiaries_reached]]),SUM(education[[#This Row],[calc_children]],education[[#This Row],[calc_adults]]),education[[#This Row],[total_beneficiaries_reached]])</f>
        <v>0</v>
      </c>
      <c r="AI994" s="49" t="str">
        <f ca="1">IF(B994="","",OFFSET(table_admin1[[#Headers],[ADM1_PT]],MATCH(B994,admin1,0),1))</f>
        <v/>
      </c>
      <c r="AJ994" s="49" t="str">
        <f t="shared" ca="1" si="32"/>
        <v/>
      </c>
      <c r="AK994" s="49" t="str">
        <f t="shared" ca="1" si="33"/>
        <v/>
      </c>
    </row>
    <row r="995" spans="29:37" x14ac:dyDescent="0.2">
      <c r="AC995" s="1">
        <f>IF(ISBLANK(education[[#This Row],[total_boys]]),SUM(education[[#This Row],[boys_0-5_reached]],education[[#This Row],[boys_6-12_reached]],education[[#This Row],[boys_13-18_reached]]),education[[#This Row],[total_boys]])</f>
        <v>0</v>
      </c>
      <c r="AD995" s="1">
        <f>IF(ISBLANK(education[[#This Row],[total_girls]]),SUM(education[[#This Row],[girls_0-5_reached]],education[[#This Row],[girls_6-12_reached]],education[[#This Row],[girls_13-18_reached]]),education[[#This Row],[total_girls]])</f>
        <v>0</v>
      </c>
      <c r="AE995" s="1">
        <f>IF(ISBLANK(education[[#This Row],[total_children]]),SUM(education[[#This Row],[calc_boys]],education[[#This Row],[calc_girls]]),education[[#This Row],[total_children]])</f>
        <v>0</v>
      </c>
      <c r="AF995" s="1">
        <f>IF(ISBLANK(education[[#This Row],[total_pwd]]),SUM(education[[#This Row],[total_pwd_men]],education[[#This Row],[total_pwd_women]]),education[[#This Row],[total_pwd]])</f>
        <v>0</v>
      </c>
      <c r="AG995" s="1">
        <f>IF(ISBLANK(education[[#This Row],[total_adults]]),SUM(education[[#This Row],[total_men]],education[[#This Row],[total_women]]),education[[#This Row],[total_adults]])</f>
        <v>0</v>
      </c>
      <c r="AH995" s="1">
        <f>IF(ISBLANK(education[[#This Row],[total_beneficiaries_reached]]),SUM(education[[#This Row],[calc_children]],education[[#This Row],[calc_adults]]),education[[#This Row],[total_beneficiaries_reached]])</f>
        <v>0</v>
      </c>
      <c r="AI995" s="49" t="str">
        <f ca="1">IF(B995="","",OFFSET(table_admin1[[#Headers],[ADM1_PT]],MATCH(B995,admin1,0),1))</f>
        <v/>
      </c>
      <c r="AJ995" s="49" t="str">
        <f t="shared" ca="1" si="32"/>
        <v/>
      </c>
      <c r="AK995" s="49" t="str">
        <f t="shared" ca="1" si="33"/>
        <v/>
      </c>
    </row>
    <row r="996" spans="29:37" x14ac:dyDescent="0.2">
      <c r="AC996" s="1">
        <f>IF(ISBLANK(education[[#This Row],[total_boys]]),SUM(education[[#This Row],[boys_0-5_reached]],education[[#This Row],[boys_6-12_reached]],education[[#This Row],[boys_13-18_reached]]),education[[#This Row],[total_boys]])</f>
        <v>0</v>
      </c>
      <c r="AD996" s="1">
        <f>IF(ISBLANK(education[[#This Row],[total_girls]]),SUM(education[[#This Row],[girls_0-5_reached]],education[[#This Row],[girls_6-12_reached]],education[[#This Row],[girls_13-18_reached]]),education[[#This Row],[total_girls]])</f>
        <v>0</v>
      </c>
      <c r="AE996" s="1">
        <f>IF(ISBLANK(education[[#This Row],[total_children]]),SUM(education[[#This Row],[calc_boys]],education[[#This Row],[calc_girls]]),education[[#This Row],[total_children]])</f>
        <v>0</v>
      </c>
      <c r="AF996" s="1">
        <f>IF(ISBLANK(education[[#This Row],[total_pwd]]),SUM(education[[#This Row],[total_pwd_men]],education[[#This Row],[total_pwd_women]]),education[[#This Row],[total_pwd]])</f>
        <v>0</v>
      </c>
      <c r="AG996" s="1">
        <f>IF(ISBLANK(education[[#This Row],[total_adults]]),SUM(education[[#This Row],[total_men]],education[[#This Row],[total_women]]),education[[#This Row],[total_adults]])</f>
        <v>0</v>
      </c>
      <c r="AH996" s="1">
        <f>IF(ISBLANK(education[[#This Row],[total_beneficiaries_reached]]),SUM(education[[#This Row],[calc_children]],education[[#This Row],[calc_adults]]),education[[#This Row],[total_beneficiaries_reached]])</f>
        <v>0</v>
      </c>
      <c r="AI996" s="49" t="str">
        <f ca="1">IF(B996="","",OFFSET(table_admin1[[#Headers],[ADM1_PT]],MATCH(B996,admin1,0),1))</f>
        <v/>
      </c>
      <c r="AJ996" s="49" t="str">
        <f t="shared" ca="1" si="32"/>
        <v/>
      </c>
      <c r="AK996" s="49" t="str">
        <f t="shared" ca="1" si="33"/>
        <v/>
      </c>
    </row>
    <row r="997" spans="29:37" x14ac:dyDescent="0.2">
      <c r="AC997" s="1">
        <f>IF(ISBLANK(education[[#This Row],[total_boys]]),SUM(education[[#This Row],[boys_0-5_reached]],education[[#This Row],[boys_6-12_reached]],education[[#This Row],[boys_13-18_reached]]),education[[#This Row],[total_boys]])</f>
        <v>0</v>
      </c>
      <c r="AD997" s="1">
        <f>IF(ISBLANK(education[[#This Row],[total_girls]]),SUM(education[[#This Row],[girls_0-5_reached]],education[[#This Row],[girls_6-12_reached]],education[[#This Row],[girls_13-18_reached]]),education[[#This Row],[total_girls]])</f>
        <v>0</v>
      </c>
      <c r="AE997" s="1">
        <f>IF(ISBLANK(education[[#This Row],[total_children]]),SUM(education[[#This Row],[calc_boys]],education[[#This Row],[calc_girls]]),education[[#This Row],[total_children]])</f>
        <v>0</v>
      </c>
      <c r="AF997" s="1">
        <f>IF(ISBLANK(education[[#This Row],[total_pwd]]),SUM(education[[#This Row],[total_pwd_men]],education[[#This Row],[total_pwd_women]]),education[[#This Row],[total_pwd]])</f>
        <v>0</v>
      </c>
      <c r="AG997" s="1">
        <f>IF(ISBLANK(education[[#This Row],[total_adults]]),SUM(education[[#This Row],[total_men]],education[[#This Row],[total_women]]),education[[#This Row],[total_adults]])</f>
        <v>0</v>
      </c>
      <c r="AH997" s="1">
        <f>IF(ISBLANK(education[[#This Row],[total_beneficiaries_reached]]),SUM(education[[#This Row],[calc_children]],education[[#This Row],[calc_adults]]),education[[#This Row],[total_beneficiaries_reached]])</f>
        <v>0</v>
      </c>
      <c r="AI997" s="49" t="str">
        <f ca="1">IF(B997="","",OFFSET(table_admin1[[#Headers],[ADM1_PT]],MATCH(B997,admin1,0),1))</f>
        <v/>
      </c>
      <c r="AJ997" s="49" t="str">
        <f t="shared" ca="1" si="32"/>
        <v/>
      </c>
      <c r="AK997" s="49" t="str">
        <f t="shared" ca="1" si="33"/>
        <v/>
      </c>
    </row>
    <row r="998" spans="29:37" x14ac:dyDescent="0.2">
      <c r="AC998" s="1">
        <f>IF(ISBLANK(education[[#This Row],[total_boys]]),SUM(education[[#This Row],[boys_0-5_reached]],education[[#This Row],[boys_6-12_reached]],education[[#This Row],[boys_13-18_reached]]),education[[#This Row],[total_boys]])</f>
        <v>0</v>
      </c>
      <c r="AD998" s="1">
        <f>IF(ISBLANK(education[[#This Row],[total_girls]]),SUM(education[[#This Row],[girls_0-5_reached]],education[[#This Row],[girls_6-12_reached]],education[[#This Row],[girls_13-18_reached]]),education[[#This Row],[total_girls]])</f>
        <v>0</v>
      </c>
      <c r="AE998" s="1">
        <f>IF(ISBLANK(education[[#This Row],[total_children]]),SUM(education[[#This Row],[calc_boys]],education[[#This Row],[calc_girls]]),education[[#This Row],[total_children]])</f>
        <v>0</v>
      </c>
      <c r="AF998" s="1">
        <f>IF(ISBLANK(education[[#This Row],[total_pwd]]),SUM(education[[#This Row],[total_pwd_men]],education[[#This Row],[total_pwd_women]]),education[[#This Row],[total_pwd]])</f>
        <v>0</v>
      </c>
      <c r="AG998" s="1">
        <f>IF(ISBLANK(education[[#This Row],[total_adults]]),SUM(education[[#This Row],[total_men]],education[[#This Row],[total_women]]),education[[#This Row],[total_adults]])</f>
        <v>0</v>
      </c>
      <c r="AH998" s="1">
        <f>IF(ISBLANK(education[[#This Row],[total_beneficiaries_reached]]),SUM(education[[#This Row],[calc_children]],education[[#This Row],[calc_adults]]),education[[#This Row],[total_beneficiaries_reached]])</f>
        <v>0</v>
      </c>
      <c r="AI998" s="49" t="str">
        <f ca="1">IF(B998="","",OFFSET(table_admin1[[#Headers],[ADM1_PT]],MATCH(B998,admin1,0),1))</f>
        <v/>
      </c>
      <c r="AJ998" s="49" t="str">
        <f t="shared" ca="1" si="32"/>
        <v/>
      </c>
      <c r="AK998" s="49" t="str">
        <f t="shared" ca="1" si="33"/>
        <v/>
      </c>
    </row>
    <row r="999" spans="29:37" x14ac:dyDescent="0.2">
      <c r="AC999" s="1">
        <f>IF(ISBLANK(education[[#This Row],[total_boys]]),SUM(education[[#This Row],[boys_0-5_reached]],education[[#This Row],[boys_6-12_reached]],education[[#This Row],[boys_13-18_reached]]),education[[#This Row],[total_boys]])</f>
        <v>0</v>
      </c>
      <c r="AD999" s="1">
        <f>IF(ISBLANK(education[[#This Row],[total_girls]]),SUM(education[[#This Row],[girls_0-5_reached]],education[[#This Row],[girls_6-12_reached]],education[[#This Row],[girls_13-18_reached]]),education[[#This Row],[total_girls]])</f>
        <v>0</v>
      </c>
      <c r="AE999" s="1">
        <f>IF(ISBLANK(education[[#This Row],[total_children]]),SUM(education[[#This Row],[calc_boys]],education[[#This Row],[calc_girls]]),education[[#This Row],[total_children]])</f>
        <v>0</v>
      </c>
      <c r="AF999" s="1">
        <f>IF(ISBLANK(education[[#This Row],[total_pwd]]),SUM(education[[#This Row],[total_pwd_men]],education[[#This Row],[total_pwd_women]]),education[[#This Row],[total_pwd]])</f>
        <v>0</v>
      </c>
      <c r="AG999" s="1">
        <f>IF(ISBLANK(education[[#This Row],[total_adults]]),SUM(education[[#This Row],[total_men]],education[[#This Row],[total_women]]),education[[#This Row],[total_adults]])</f>
        <v>0</v>
      </c>
      <c r="AH999" s="1">
        <f>IF(ISBLANK(education[[#This Row],[total_beneficiaries_reached]]),SUM(education[[#This Row],[calc_children]],education[[#This Row],[calc_adults]]),education[[#This Row],[total_beneficiaries_reached]])</f>
        <v>0</v>
      </c>
      <c r="AI999" s="49" t="str">
        <f ca="1">IF(B999="","",OFFSET(table_admin1[[#Headers],[ADM1_PT]],MATCH(B999,admin1,0),1))</f>
        <v/>
      </c>
      <c r="AJ999" s="49" t="str">
        <f t="shared" ca="1" si="32"/>
        <v/>
      </c>
      <c r="AK999" s="49" t="str">
        <f t="shared" ca="1" si="33"/>
        <v/>
      </c>
    </row>
    <row r="1000" spans="29:37" x14ac:dyDescent="0.2">
      <c r="AC1000" s="1">
        <f>IF(ISBLANK(education[[#This Row],[total_boys]]),SUM(education[[#This Row],[boys_0-5_reached]],education[[#This Row],[boys_6-12_reached]],education[[#This Row],[boys_13-18_reached]]),education[[#This Row],[total_boys]])</f>
        <v>0</v>
      </c>
      <c r="AD1000" s="1">
        <f>IF(ISBLANK(education[[#This Row],[total_girls]]),SUM(education[[#This Row],[girls_0-5_reached]],education[[#This Row],[girls_6-12_reached]],education[[#This Row],[girls_13-18_reached]]),education[[#This Row],[total_girls]])</f>
        <v>0</v>
      </c>
      <c r="AE1000" s="1">
        <f>IF(ISBLANK(education[[#This Row],[total_children]]),SUM(education[[#This Row],[calc_boys]],education[[#This Row],[calc_girls]]),education[[#This Row],[total_children]])</f>
        <v>0</v>
      </c>
      <c r="AF1000" s="1">
        <f>IF(ISBLANK(education[[#This Row],[total_pwd]]),SUM(education[[#This Row],[total_pwd_men]],education[[#This Row],[total_pwd_women]]),education[[#This Row],[total_pwd]])</f>
        <v>0</v>
      </c>
      <c r="AG1000" s="1">
        <f>IF(ISBLANK(education[[#This Row],[total_adults]]),SUM(education[[#This Row],[total_men]],education[[#This Row],[total_women]]),education[[#This Row],[total_adults]])</f>
        <v>0</v>
      </c>
      <c r="AH1000" s="1">
        <f>IF(ISBLANK(education[[#This Row],[total_beneficiaries_reached]]),SUM(education[[#This Row],[calc_children]],education[[#This Row],[calc_adults]]),education[[#This Row],[total_beneficiaries_reached]])</f>
        <v>0</v>
      </c>
      <c r="AI1000" s="49" t="str">
        <f ca="1">IF(B1000="","",OFFSET(table_admin1[[#Headers],[ADM1_PT]],MATCH(B1000,admin1,0),1))</f>
        <v/>
      </c>
      <c r="AJ1000" s="49" t="str">
        <f t="shared" ca="1" si="32"/>
        <v/>
      </c>
      <c r="AK1000" s="49" t="str">
        <f t="shared" ca="1" si="33"/>
        <v/>
      </c>
    </row>
  </sheetData>
  <sheetProtection sheet="1" formatColumns="0" insertRows="0" deleteRows="0" sort="0" autoFilter="0"/>
  <conditionalFormatting sqref="A6:A1000">
    <cfRule type="expression" dxfId="346" priority="94">
      <formula>ISERROR(MATCH(A6, period, 0))</formula>
    </cfRule>
  </conditionalFormatting>
  <conditionalFormatting sqref="B6:B1000">
    <cfRule type="expression" dxfId="345" priority="102">
      <formula>ISERROR(MATCH(B6, admin1, 0))</formula>
    </cfRule>
  </conditionalFormatting>
  <conditionalFormatting sqref="C6:C1000">
    <cfRule type="expression" dxfId="344" priority="101">
      <formula>ISERROR(MATCH(C6, OFFSET(admin2,MATCH(AI6,admin1_linked_pcode,0)-1,0,COUNTIF(admin1_linked_pcode,AI6)), 0))</formula>
    </cfRule>
  </conditionalFormatting>
  <conditionalFormatting sqref="D6:D1000">
    <cfRule type="expression" dxfId="343" priority="100">
      <formula>ISERROR(MATCH(D6, OFFSET(admin3,MATCH(AJ6,admin2_linked_pcode,0)-1,0,COUNTIF(admin2_linked_pcode,AJ6)), 0))</formula>
    </cfRule>
  </conditionalFormatting>
  <conditionalFormatting sqref="F6:F1000">
    <cfRule type="expression" dxfId="342" priority="99">
      <formula>ISERROR(MATCH(F6, project_type, 0))</formula>
    </cfRule>
  </conditionalFormatting>
  <conditionalFormatting sqref="G6:G1000">
    <cfRule type="expression" dxfId="341" priority="98">
      <formula>ISERROR(MATCH(G6, risk_events, 0))</formula>
    </cfRule>
  </conditionalFormatting>
  <conditionalFormatting sqref="H6:H1000">
    <cfRule type="expression" dxfId="340" priority="95">
      <formula>ISERROR(MATCH(H6, education_indicators, 0))</formula>
    </cfRule>
  </conditionalFormatting>
  <conditionalFormatting sqref="I6:I1000">
    <cfRule type="expression" dxfId="339" priority="97">
      <formula>ISERROR(MATCH(I6, type_ip, 0))</formula>
    </cfRule>
  </conditionalFormatting>
  <conditionalFormatting sqref="K6:K1000">
    <cfRule type="expression" dxfId="338" priority="96">
      <formula>ISERROR(MATCH(K6, type_beneficiaries, 0))</formula>
    </cfRule>
  </conditionalFormatting>
  <conditionalFormatting sqref="L6:L1000">
    <cfRule type="expression" dxfId="337" priority="30" stopIfTrue="1">
      <formula>NOT(ISNUMBER(L6))</formula>
    </cfRule>
    <cfRule type="expression" dxfId="336" priority="31">
      <formula>(L6&lt;&gt;INT(L6))</formula>
    </cfRule>
  </conditionalFormatting>
  <conditionalFormatting sqref="M6:M1000">
    <cfRule type="expression" dxfId="335" priority="20" stopIfTrue="1">
      <formula>NOT(ISNUMBER(M6))</formula>
    </cfRule>
    <cfRule type="expression" dxfId="334" priority="21">
      <formula>(M6&lt;&gt;INT(M6))</formula>
    </cfRule>
  </conditionalFormatting>
  <conditionalFormatting sqref="N6:N1000">
    <cfRule type="expression" dxfId="333" priority="18" stopIfTrue="1">
      <formula>NOT(ISNUMBER(N6))</formula>
    </cfRule>
    <cfRule type="expression" dxfId="332" priority="19">
      <formula>(N6&lt;&gt;INT(N6))</formula>
    </cfRule>
  </conditionalFormatting>
  <conditionalFormatting sqref="O6:O1000">
    <cfRule type="expression" dxfId="331" priority="16" stopIfTrue="1">
      <formula>NOT(ISNUMBER(O6))</formula>
    </cfRule>
    <cfRule type="expression" dxfId="330" priority="17">
      <formula>(O6&lt;&gt;INT(O6))</formula>
    </cfRule>
  </conditionalFormatting>
  <conditionalFormatting sqref="P6:P1000">
    <cfRule type="expression" dxfId="329" priority="14" stopIfTrue="1">
      <formula>NOT(ISNUMBER(P6))</formula>
    </cfRule>
    <cfRule type="expression" dxfId="328" priority="15">
      <formula>(P6&lt;&gt;INT(P6))</formula>
    </cfRule>
  </conditionalFormatting>
  <conditionalFormatting sqref="Q6:Q1000">
    <cfRule type="expression" dxfId="327" priority="12" stopIfTrue="1">
      <formula>NOT(ISNUMBER(Q6))</formula>
    </cfRule>
    <cfRule type="expression" dxfId="326" priority="13">
      <formula>(Q6&lt;&gt;INT(Q6))</formula>
    </cfRule>
  </conditionalFormatting>
  <conditionalFormatting sqref="R6:R1000">
    <cfRule type="expression" dxfId="325" priority="28" stopIfTrue="1">
      <formula>NOT(ISNUMBER(R6))</formula>
    </cfRule>
    <cfRule type="expression" dxfId="324" priority="29">
      <formula>(R6&lt;&gt;INT(R6))</formula>
    </cfRule>
    <cfRule type="expression" dxfId="323" priority="35">
      <formula>AND(COUNTA(L6, N6, P6)&gt;0, R6&lt;&gt;SUM(L6,N6,P6))</formula>
    </cfRule>
  </conditionalFormatting>
  <conditionalFormatting sqref="S6:S1000">
    <cfRule type="expression" dxfId="322" priority="26" stopIfTrue="1">
      <formula>NOT(ISNUMBER(S6))</formula>
    </cfRule>
    <cfRule type="expression" dxfId="321" priority="27">
      <formula>(S6&lt;&gt;INT(S6))</formula>
    </cfRule>
    <cfRule type="expression" dxfId="320" priority="34">
      <formula>AND(COUNTA(M6, O6, Q6)&gt;0, S6&lt;&gt;SUM(M6,O6,Q6))</formula>
    </cfRule>
  </conditionalFormatting>
  <conditionalFormatting sqref="T6:T1000">
    <cfRule type="expression" dxfId="319" priority="32" stopIfTrue="1">
      <formula>NOT(ISNUMBER(T6))</formula>
    </cfRule>
    <cfRule type="expression" dxfId="318" priority="33">
      <formula>(T6&lt;&gt;INT(T6))</formula>
    </cfRule>
    <cfRule type="expression" dxfId="317" priority="36">
      <formula>AND(COUNTA(R6,S6)&gt;0, T6&lt;&gt;(R6+S6))</formula>
    </cfRule>
  </conditionalFormatting>
  <conditionalFormatting sqref="U6:U1000">
    <cfRule type="expression" dxfId="316" priority="7" stopIfTrue="1">
      <formula>NOT(ISNUMBER(U6))</formula>
    </cfRule>
    <cfRule type="expression" dxfId="315" priority="8">
      <formula>(U6&lt;&gt;INT(U6))</formula>
    </cfRule>
  </conditionalFormatting>
  <conditionalFormatting sqref="V6:V1000">
    <cfRule type="expression" dxfId="314" priority="5" stopIfTrue="1">
      <formula>NOT(ISNUMBER(V6))</formula>
    </cfRule>
    <cfRule type="expression" dxfId="313" priority="6">
      <formula>(V6&lt;&gt;INT(V6))</formula>
    </cfRule>
  </conditionalFormatting>
  <conditionalFormatting sqref="W6:W1000">
    <cfRule type="expression" dxfId="312" priority="9" stopIfTrue="1">
      <formula>NOT(ISNUMBER(W6))</formula>
    </cfRule>
    <cfRule type="expression" dxfId="311" priority="10">
      <formula>(W6&lt;&gt;INT(W6))</formula>
    </cfRule>
    <cfRule type="expression" dxfId="310" priority="11">
      <formula>AND(COUNTA(U6,V6)&gt;0, W6&lt;&gt;(U6+V6))</formula>
    </cfRule>
  </conditionalFormatting>
  <conditionalFormatting sqref="X6:X1000">
    <cfRule type="expression" dxfId="309" priority="3" stopIfTrue="1">
      <formula>NOT(ISNUMBER(X6))</formula>
    </cfRule>
    <cfRule type="expression" dxfId="308" priority="4">
      <formula>(X6&lt;&gt;INT(X6))</formula>
    </cfRule>
  </conditionalFormatting>
  <conditionalFormatting sqref="Y6:Y1000">
    <cfRule type="expression" dxfId="307" priority="1" stopIfTrue="1">
      <formula>NOT(ISNUMBER(Y6))</formula>
    </cfRule>
    <cfRule type="expression" dxfId="306" priority="2">
      <formula>(Y6&lt;&gt;INT(Y6))</formula>
    </cfRule>
  </conditionalFormatting>
  <conditionalFormatting sqref="Z6:Z1000">
    <cfRule type="expression" dxfId="305" priority="24" stopIfTrue="1">
      <formula>NOT(ISNUMBER(Z6))</formula>
    </cfRule>
    <cfRule type="expression" dxfId="304" priority="25">
      <formula>(Z6&lt;&gt;INT(Z6))</formula>
    </cfRule>
    <cfRule type="expression" dxfId="303" priority="37">
      <formula>AND(COUNTA(X6, Y6)&gt;0, Z6&lt;&gt;(X6+Y6))</formula>
    </cfRule>
  </conditionalFormatting>
  <conditionalFormatting sqref="AA6:AA1000">
    <cfRule type="expression" dxfId="302" priority="22" stopIfTrue="1">
      <formula>NOT(ISNUMBER(AA6))</formula>
    </cfRule>
    <cfRule type="expression" dxfId="301" priority="23">
      <formula>(AA6&lt;&gt;INT(AA6))</formula>
    </cfRule>
    <cfRule type="expression" dxfId="300" priority="38">
      <formula>AND(COUNTA(T6, W6, Z6)&gt;0, AA6&lt;&gt;SUM(T6, Z6))</formula>
    </cfRule>
  </conditionalFormatting>
  <dataValidations count="10">
    <dataValidation type="list" allowBlank="1" showInputMessage="1" showErrorMessage="1" sqref="F6:F1000" xr:uid="{00000000-0002-0000-0100-000003000000}">
      <formula1>project_type</formula1>
    </dataValidation>
    <dataValidation type="list" allowBlank="1" showInputMessage="1" showErrorMessage="1" sqref="A6:A1000" xr:uid="{00000000-0002-0000-0100-000001000000}">
      <formula1>period</formula1>
    </dataValidation>
    <dataValidation type="list" allowBlank="1" showInputMessage="1" showErrorMessage="1" sqref="G6:G1000" xr:uid="{00000000-0002-0000-0100-000004000000}">
      <formula1>risk_events</formula1>
    </dataValidation>
    <dataValidation type="list" allowBlank="1" showInputMessage="1" showErrorMessage="1" sqref="H6:H1000" xr:uid="{00000000-0002-0000-0100-000005000000}">
      <formula1>education_indicators</formula1>
    </dataValidation>
    <dataValidation type="list" allowBlank="1" showInputMessage="1" showErrorMessage="1" sqref="I6:I1000" xr:uid="{00000000-0002-0000-0100-000006000000}">
      <formula1>type_ip</formula1>
    </dataValidation>
    <dataValidation type="list" allowBlank="1" showInputMessage="1" showErrorMessage="1" sqref="K6:K1000" xr:uid="{00000000-0002-0000-0100-000007000000}">
      <formula1>type_beneficiaries</formula1>
    </dataValidation>
    <dataValidation type="list" allowBlank="1" showInputMessage="1" showErrorMessage="1" sqref="B6:B1000" xr:uid="{A34E1B86-7618-EA43-A9D5-63213650160B}">
      <formula1>admin1</formula1>
    </dataValidation>
    <dataValidation type="whole" operator="greaterThanOrEqual" allowBlank="1" showInputMessage="1" showErrorMessage="1" sqref="L6:AA1000" xr:uid="{00000000-0002-0000-0100-000000000000}">
      <formula1>0</formula1>
    </dataValidation>
    <dataValidation type="list" allowBlank="1" showInputMessage="1" showErrorMessage="1" sqref="C6:C1000" xr:uid="{78131DD5-C0BC-FE4A-AE3B-20D1BAE29B0B}">
      <formula1>OFFSET(admin2,MATCH(AI6,admin1_linked_pcode,0)-1,0,COUNTIF(admin1_linked_pcode,AI6))</formula1>
    </dataValidation>
    <dataValidation type="list" allowBlank="1" showInputMessage="1" showErrorMessage="1" sqref="D6:D1000" xr:uid="{00000000-0002-0000-0100-000009000000}">
      <formula1>OFFSET(admin3,MATCH(AJ6,admin2_linked_pcode,0)-1,0,COUNTIF(admin2_linked_pcode,AJ6))</formula1>
    </dataValidation>
  </dataValidations>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74DE-118C-9C40-9A05-BE37675D9C36}">
  <sheetPr codeName="Sheet13">
    <tabColor theme="3" tint="0.59999389629810485"/>
  </sheetPr>
  <dimension ref="A1:N1000"/>
  <sheetViews>
    <sheetView showGridLines="0" zoomScaleNormal="100" workbookViewId="0">
      <pane ySplit="5" topLeftCell="A7" activePane="bottomLeft" state="frozen"/>
      <selection activeCell="A7" sqref="A7"/>
      <selection pane="bottomLeft" activeCell="G66" sqref="G66"/>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10.6640625" style="49" bestFit="1" customWidth="1"/>
    <col min="5" max="5" width="11.6640625" style="49" bestFit="1" customWidth="1"/>
    <col min="6" max="6" width="11.33203125" style="49" bestFit="1" customWidth="1"/>
    <col min="7" max="7" width="15.83203125" style="49" bestFit="1" customWidth="1"/>
    <col min="8" max="8" width="18.1640625" style="49" bestFit="1" customWidth="1"/>
    <col min="9" max="9" width="11.6640625" style="49" bestFit="1" customWidth="1"/>
    <col min="10" max="10" width="14" style="49" bestFit="1" customWidth="1"/>
    <col min="11" max="11" width="25.6640625" style="49" bestFit="1" customWidth="1"/>
    <col min="12" max="14" width="13.6640625" style="49" hidden="1" customWidth="1"/>
    <col min="15" max="16384" width="11.5" style="49"/>
  </cols>
  <sheetData>
    <row r="1" spans="1:14" ht="19" x14ac:dyDescent="0.2">
      <c r="A1" s="56"/>
      <c r="B1"/>
      <c r="C1"/>
      <c r="D1" s="73" t="s">
        <v>56</v>
      </c>
      <c r="E1"/>
      <c r="F1"/>
      <c r="G1"/>
      <c r="H1"/>
      <c r="I1"/>
      <c r="J1"/>
      <c r="K1"/>
    </row>
    <row r="2" spans="1:14" ht="19" x14ac:dyDescent="0.2">
      <c r="A2" s="68" t="s">
        <v>112</v>
      </c>
      <c r="B2" s="61"/>
      <c r="C2"/>
      <c r="D2" s="102" t="s">
        <v>1227</v>
      </c>
      <c r="F2"/>
      <c r="G2"/>
      <c r="H2"/>
      <c r="I2"/>
      <c r="J2"/>
      <c r="K2"/>
    </row>
    <row r="3" spans="1:14" x14ac:dyDescent="0.2">
      <c r="A3" s="56"/>
      <c r="B3"/>
      <c r="C3"/>
      <c r="D3"/>
      <c r="E3"/>
      <c r="F3"/>
      <c r="G3"/>
      <c r="H3"/>
      <c r="I3"/>
      <c r="J3"/>
      <c r="K3"/>
    </row>
    <row r="4" spans="1:14" x14ac:dyDescent="0.2">
      <c r="A4" s="67" t="s">
        <v>57</v>
      </c>
      <c r="B4" s="50" t="s">
        <v>58</v>
      </c>
      <c r="C4" s="50" t="s">
        <v>59</v>
      </c>
      <c r="D4" s="50" t="s">
        <v>64</v>
      </c>
      <c r="E4" s="50" t="s">
        <v>73</v>
      </c>
      <c r="F4" s="50" t="s">
        <v>74</v>
      </c>
      <c r="G4" s="50" t="s">
        <v>1225</v>
      </c>
      <c r="H4" s="50" t="s">
        <v>1226</v>
      </c>
      <c r="I4" s="50" t="s">
        <v>77</v>
      </c>
      <c r="J4" s="50" t="s">
        <v>78</v>
      </c>
      <c r="K4" s="51" t="s">
        <v>80</v>
      </c>
    </row>
    <row r="5" spans="1:14" x14ac:dyDescent="0.2">
      <c r="A5" s="119" t="s">
        <v>82</v>
      </c>
      <c r="B5" s="120" t="s">
        <v>83</v>
      </c>
      <c r="C5" s="120" t="s">
        <v>84</v>
      </c>
      <c r="D5" s="120" t="s">
        <v>89</v>
      </c>
      <c r="E5" s="120" t="s">
        <v>98</v>
      </c>
      <c r="F5" s="120" t="s">
        <v>99</v>
      </c>
      <c r="G5" s="120" t="s">
        <v>101</v>
      </c>
      <c r="H5" s="120" t="s">
        <v>102</v>
      </c>
      <c r="I5" s="120" t="s">
        <v>104</v>
      </c>
      <c r="J5" s="120" t="s">
        <v>105</v>
      </c>
      <c r="K5" s="120" t="s">
        <v>107</v>
      </c>
      <c r="L5" s="49" t="s">
        <v>109</v>
      </c>
      <c r="M5" s="49" t="s">
        <v>110</v>
      </c>
      <c r="N5" s="49" t="s">
        <v>111</v>
      </c>
    </row>
    <row r="6" spans="1:14" hidden="1" x14ac:dyDescent="0.2">
      <c r="L6" s="49" t="str">
        <f ca="1">IF(B6="","",OFFSET(table_admin1[[#Headers],[ADM1_PT]],MATCH(B6,admin1,0),1))</f>
        <v/>
      </c>
      <c r="M6" s="49" t="str">
        <f t="shared" ref="M6:M69" ca="1" si="0">IF(C6="","",INDEX(admin2_pcode,MATCH(C6,OFFSET(admin2_start,MATCH(L6,admin1_linked_pcode,0),0,COUNTIF(admin1_linked_pcode,L6)),0)+MATCH(L6,admin1_linked_pcode,0)-1))</f>
        <v/>
      </c>
      <c r="N6" s="49" t="e">
        <f ca="1">IF(#REF!="","",INDEX(admin3_pcode,MATCH(#REF!,OFFSET(admin3_start,MATCH(M6,admin2_linked_pcode,0),0,COUNTIF(admin2_linked_pcode,M6)),0)+MATCH(M6,admin2_linked_pcode,0)-1))</f>
        <v>#REF!</v>
      </c>
    </row>
    <row r="7" spans="1:14" x14ac:dyDescent="0.2">
      <c r="A7" s="58">
        <v>45292</v>
      </c>
      <c r="B7" s="49" t="s">
        <v>120</v>
      </c>
      <c r="C7" s="49" t="s">
        <v>127</v>
      </c>
      <c r="D7" s="49" t="s">
        <v>117</v>
      </c>
      <c r="E7" s="49">
        <v>1172</v>
      </c>
      <c r="F7" s="49">
        <v>869</v>
      </c>
      <c r="G7" s="49">
        <v>0</v>
      </c>
      <c r="H7" s="49">
        <v>0</v>
      </c>
      <c r="I7" s="49">
        <v>0</v>
      </c>
      <c r="J7" s="49">
        <v>0</v>
      </c>
      <c r="K7" s="49">
        <v>2041</v>
      </c>
      <c r="L7" s="49" t="str">
        <f ca="1">IF(B7="","",OFFSET(table_admin1[[#Headers],[ADM1_PT]],MATCH(B7,admin1,0),1))</f>
        <v>MZ01</v>
      </c>
      <c r="M7" s="49" t="str">
        <f t="shared" ca="1" si="0"/>
        <v>MZ0101</v>
      </c>
      <c r="N7" s="49" t="e">
        <f ca="1">IF(#REF!="","",INDEX(admin3_pcode,MATCH(#REF!,OFFSET(admin3_start,MATCH(M7,admin2_linked_pcode,0),0,COUNTIF(admin2_linked_pcode,M7)),0)+MATCH(M7,admin2_linked_pcode,0)-1))</f>
        <v>#REF!</v>
      </c>
    </row>
    <row r="8" spans="1:14" x14ac:dyDescent="0.2">
      <c r="A8" s="58">
        <v>45292</v>
      </c>
      <c r="B8" s="49" t="s">
        <v>120</v>
      </c>
      <c r="C8" s="49" t="s">
        <v>126</v>
      </c>
      <c r="D8" s="49" t="s">
        <v>117</v>
      </c>
      <c r="E8" s="49">
        <v>375</v>
      </c>
      <c r="F8" s="49">
        <v>276</v>
      </c>
      <c r="G8" s="49">
        <v>0</v>
      </c>
      <c r="H8" s="49">
        <v>0</v>
      </c>
      <c r="I8" s="49">
        <v>0</v>
      </c>
      <c r="J8" s="49">
        <v>0</v>
      </c>
      <c r="K8" s="49">
        <v>651</v>
      </c>
      <c r="L8" s="49" t="str">
        <f ca="1">IF(B8="","",OFFSET(table_admin1[[#Headers],[ADM1_PT]],MATCH(B8,admin1,0),1))</f>
        <v>MZ01</v>
      </c>
      <c r="M8" s="49" t="str">
        <f t="shared" ca="1" si="0"/>
        <v>MZ0103</v>
      </c>
      <c r="N8" s="49" t="e">
        <f ca="1">IF(#REF!="","",INDEX(admin3_pcode,MATCH(#REF!,OFFSET(admin3_start,MATCH(M8,admin2_linked_pcode,0),0,COUNTIF(admin2_linked_pcode,M8)),0)+MATCH(M8,admin2_linked_pcode,0)-1))</f>
        <v>#REF!</v>
      </c>
    </row>
    <row r="9" spans="1:14" x14ac:dyDescent="0.2">
      <c r="A9" s="58">
        <v>45292</v>
      </c>
      <c r="B9" s="49" t="s">
        <v>120</v>
      </c>
      <c r="C9" s="49" t="s">
        <v>194</v>
      </c>
      <c r="D9" s="49" t="s">
        <v>117</v>
      </c>
      <c r="E9" s="49">
        <v>67</v>
      </c>
      <c r="F9" s="49">
        <v>35</v>
      </c>
      <c r="G9" s="49">
        <v>0</v>
      </c>
      <c r="H9" s="49">
        <v>0</v>
      </c>
      <c r="I9" s="49">
        <v>43</v>
      </c>
      <c r="J9" s="49">
        <v>155</v>
      </c>
      <c r="K9" s="49">
        <v>300</v>
      </c>
      <c r="L9" s="49" t="str">
        <f ca="1">IF(B9="","",OFFSET(table_admin1[[#Headers],[ADM1_PT]],MATCH(B9,admin1,0),1))</f>
        <v>MZ01</v>
      </c>
      <c r="M9" s="49" t="str">
        <f t="shared" ca="1" si="0"/>
        <v>MZ0104</v>
      </c>
      <c r="N9" s="49" t="e">
        <f ca="1">IF(#REF!="","",INDEX(admin3_pcode,MATCH(#REF!,OFFSET(admin3_start,MATCH(M9,admin2_linked_pcode,0),0,COUNTIF(admin2_linked_pcode,M9)),0)+MATCH(M9,admin2_linked_pcode,0)-1))</f>
        <v>#REF!</v>
      </c>
    </row>
    <row r="10" spans="1:14" x14ac:dyDescent="0.2">
      <c r="A10" s="58">
        <v>45292</v>
      </c>
      <c r="B10" s="49" t="s">
        <v>120</v>
      </c>
      <c r="C10" s="49" t="s">
        <v>199</v>
      </c>
      <c r="D10" s="49" t="s">
        <v>117</v>
      </c>
      <c r="E10" s="49">
        <v>96</v>
      </c>
      <c r="F10" s="49">
        <v>123</v>
      </c>
      <c r="G10" s="49">
        <v>1</v>
      </c>
      <c r="H10" s="49">
        <v>0</v>
      </c>
      <c r="I10" s="49">
        <v>0</v>
      </c>
      <c r="J10" s="49">
        <v>0</v>
      </c>
      <c r="K10" s="49">
        <v>219</v>
      </c>
      <c r="L10" s="49" t="str">
        <f ca="1">IF(B10="","",OFFSET(table_admin1[[#Headers],[ADM1_PT]],MATCH(B10,admin1,0),1))</f>
        <v>MZ01</v>
      </c>
      <c r="M10" s="49" t="str">
        <f t="shared" ca="1" si="0"/>
        <v>MZ0105</v>
      </c>
      <c r="N10" s="49" t="e">
        <f ca="1">IF(#REF!="","",INDEX(admin3_pcode,MATCH(#REF!,OFFSET(admin3_start,MATCH(M10,admin2_linked_pcode,0),0,COUNTIF(admin2_linked_pcode,M10)),0)+MATCH(M10,admin2_linked_pcode,0)-1))</f>
        <v>#REF!</v>
      </c>
    </row>
    <row r="11" spans="1:14" x14ac:dyDescent="0.2">
      <c r="A11" s="58">
        <v>45292</v>
      </c>
      <c r="B11" s="49" t="s">
        <v>120</v>
      </c>
      <c r="C11" s="49" t="s">
        <v>199</v>
      </c>
      <c r="D11" s="49" t="s">
        <v>150</v>
      </c>
      <c r="E11" s="49">
        <v>0</v>
      </c>
      <c r="F11" s="49">
        <v>0</v>
      </c>
      <c r="G11" s="49">
        <v>0</v>
      </c>
      <c r="H11" s="49">
        <v>0</v>
      </c>
      <c r="I11" s="49">
        <v>34</v>
      </c>
      <c r="J11" s="49">
        <v>9</v>
      </c>
      <c r="K11" s="49">
        <v>43</v>
      </c>
      <c r="L11" s="49" t="str">
        <f ca="1">IF(B11="","",OFFSET(table_admin1[[#Headers],[ADM1_PT]],MATCH(B11,admin1,0),1))</f>
        <v>MZ01</v>
      </c>
      <c r="M11" s="49" t="str">
        <f t="shared" ca="1" si="0"/>
        <v>MZ0105</v>
      </c>
      <c r="N11" s="49" t="e">
        <f ca="1">IF(#REF!="","",INDEX(admin3_pcode,MATCH(#REF!,OFFSET(admin3_start,MATCH(M11,admin2_linked_pcode,0),0,COUNTIF(admin2_linked_pcode,M11)),0)+MATCH(M11,admin2_linked_pcode,0)-1))</f>
        <v>#REF!</v>
      </c>
    </row>
    <row r="12" spans="1:14" x14ac:dyDescent="0.2">
      <c r="A12" s="58">
        <v>45292</v>
      </c>
      <c r="B12" s="49" t="s">
        <v>120</v>
      </c>
      <c r="C12" s="49" t="s">
        <v>220</v>
      </c>
      <c r="D12" s="49" t="s">
        <v>117</v>
      </c>
      <c r="E12" s="49">
        <v>1632</v>
      </c>
      <c r="F12" s="49">
        <v>1758</v>
      </c>
      <c r="G12" s="49">
        <v>0</v>
      </c>
      <c r="H12" s="49">
        <v>0</v>
      </c>
      <c r="I12" s="49">
        <v>40</v>
      </c>
      <c r="J12" s="49">
        <v>96</v>
      </c>
      <c r="K12" s="49">
        <v>3526</v>
      </c>
      <c r="L12" s="49" t="str">
        <f ca="1">IF(B12="","",OFFSET(table_admin1[[#Headers],[ADM1_PT]],MATCH(B12,admin1,0),1))</f>
        <v>MZ01</v>
      </c>
      <c r="M12" s="49" t="str">
        <f t="shared" ca="1" si="0"/>
        <v>MZ0109</v>
      </c>
      <c r="N12" s="49" t="e">
        <f ca="1">IF(#REF!="","",INDEX(admin3_pcode,MATCH(#REF!,OFFSET(admin3_start,MATCH(M12,admin2_linked_pcode,0),0,COUNTIF(admin2_linked_pcode,M12)),0)+MATCH(M12,admin2_linked_pcode,0)-1))</f>
        <v>#REF!</v>
      </c>
    </row>
    <row r="13" spans="1:14" x14ac:dyDescent="0.2">
      <c r="A13" s="58">
        <v>45292</v>
      </c>
      <c r="B13" s="49" t="s">
        <v>120</v>
      </c>
      <c r="C13" s="49" t="s">
        <v>129</v>
      </c>
      <c r="D13" s="49" t="s">
        <v>150</v>
      </c>
      <c r="E13" s="49">
        <v>0</v>
      </c>
      <c r="F13" s="49">
        <v>0</v>
      </c>
      <c r="G13" s="49">
        <v>0</v>
      </c>
      <c r="H13" s="49">
        <v>0</v>
      </c>
      <c r="I13" s="49">
        <v>8</v>
      </c>
      <c r="J13" s="49">
        <v>2</v>
      </c>
      <c r="K13" s="49">
        <v>10</v>
      </c>
      <c r="L13" s="49" t="str">
        <f ca="1">IF(B13="","",OFFSET(table_admin1[[#Headers],[ADM1_PT]],MATCH(B13,admin1,0),1))</f>
        <v>MZ01</v>
      </c>
      <c r="M13" s="49" t="str">
        <f t="shared" ca="1" si="0"/>
        <v>MZ0110</v>
      </c>
      <c r="N13" s="49" t="e">
        <f ca="1">IF(#REF!="","",INDEX(admin3_pcode,MATCH(#REF!,OFFSET(admin3_start,MATCH(M13,admin2_linked_pcode,0),0,COUNTIF(admin2_linked_pcode,M13)),0)+MATCH(M13,admin2_linked_pcode,0)-1))</f>
        <v>#REF!</v>
      </c>
    </row>
    <row r="14" spans="1:14" x14ac:dyDescent="0.2">
      <c r="A14" s="58">
        <v>45292</v>
      </c>
      <c r="B14" s="49" t="s">
        <v>120</v>
      </c>
      <c r="C14" s="49" t="s">
        <v>128</v>
      </c>
      <c r="D14" s="49" t="s">
        <v>150</v>
      </c>
      <c r="E14" s="49">
        <v>0</v>
      </c>
      <c r="F14" s="49">
        <v>0</v>
      </c>
      <c r="G14" s="49">
        <v>0</v>
      </c>
      <c r="H14" s="49">
        <v>0</v>
      </c>
      <c r="I14" s="49">
        <v>8</v>
      </c>
      <c r="J14" s="49">
        <v>7</v>
      </c>
      <c r="K14" s="49">
        <v>15</v>
      </c>
      <c r="L14" s="49" t="str">
        <f ca="1">IF(B14="","",OFFSET(table_admin1[[#Headers],[ADM1_PT]],MATCH(B14,admin1,0),1))</f>
        <v>MZ01</v>
      </c>
      <c r="M14" s="49" t="str">
        <f t="shared" ca="1" si="0"/>
        <v>MZ0112</v>
      </c>
      <c r="N14" s="49" t="e">
        <f ca="1">IF(#REF!="","",INDEX(admin3_pcode,MATCH(#REF!,OFFSET(admin3_start,MATCH(M14,admin2_linked_pcode,0),0,COUNTIF(admin2_linked_pcode,M14)),0)+MATCH(M14,admin2_linked_pcode,0)-1))</f>
        <v>#REF!</v>
      </c>
    </row>
    <row r="15" spans="1:14" x14ac:dyDescent="0.2">
      <c r="A15" s="58">
        <v>45292</v>
      </c>
      <c r="B15" s="49" t="s">
        <v>120</v>
      </c>
      <c r="C15" s="49" t="s">
        <v>121</v>
      </c>
      <c r="D15" s="49" t="s">
        <v>117</v>
      </c>
      <c r="E15" s="49">
        <v>72</v>
      </c>
      <c r="F15" s="49">
        <v>58</v>
      </c>
      <c r="G15" s="49">
        <v>2</v>
      </c>
      <c r="H15" s="49">
        <v>4</v>
      </c>
      <c r="I15" s="49">
        <v>0</v>
      </c>
      <c r="J15" s="49">
        <v>0</v>
      </c>
      <c r="K15" s="49">
        <v>130</v>
      </c>
      <c r="L15" s="49" t="str">
        <f ca="1">IF(B15="","",OFFSET(table_admin1[[#Headers],[ADM1_PT]],MATCH(B15,admin1,0),1))</f>
        <v>MZ01</v>
      </c>
      <c r="M15" s="49" t="str">
        <f t="shared" ca="1" si="0"/>
        <v>MZ0118</v>
      </c>
      <c r="N15" s="49" t="e">
        <f ca="1">IF(#REF!="","",INDEX(admin3_pcode,MATCH(#REF!,OFFSET(admin3_start,MATCH(M15,admin2_linked_pcode,0),0,COUNTIF(admin2_linked_pcode,M15)),0)+MATCH(M15,admin2_linked_pcode,0)-1))</f>
        <v>#REF!</v>
      </c>
    </row>
    <row r="16" spans="1:14" x14ac:dyDescent="0.2">
      <c r="A16" s="58">
        <v>45292</v>
      </c>
      <c r="B16" s="49" t="s">
        <v>209</v>
      </c>
      <c r="C16" s="49" t="s">
        <v>475</v>
      </c>
      <c r="D16" s="49" t="s">
        <v>117</v>
      </c>
      <c r="E16" s="49">
        <v>223</v>
      </c>
      <c r="F16" s="49">
        <v>255</v>
      </c>
      <c r="G16" s="49">
        <v>0</v>
      </c>
      <c r="H16" s="49">
        <v>0</v>
      </c>
      <c r="I16" s="49">
        <v>0</v>
      </c>
      <c r="J16" s="49">
        <v>0</v>
      </c>
      <c r="K16" s="49">
        <v>478</v>
      </c>
      <c r="L16" s="49" t="str">
        <f ca="1">IF(B16="","",OFFSET(table_admin1[[#Headers],[ADM1_PT]],MATCH(B16,admin1,0),1))</f>
        <v>MZ07</v>
      </c>
      <c r="M16" s="49" t="str">
        <f t="shared" ca="1" si="0"/>
        <v>MZ0711</v>
      </c>
      <c r="N16" s="49" t="e">
        <f ca="1">IF(#REF!="","",INDEX(admin3_pcode,MATCH(#REF!,OFFSET(admin3_start,MATCH(M16,admin2_linked_pcode,0),0,COUNTIF(admin2_linked_pcode,M16)),0)+MATCH(M16,admin2_linked_pcode,0)-1))</f>
        <v>#REF!</v>
      </c>
    </row>
    <row r="17" spans="1:14" x14ac:dyDescent="0.2">
      <c r="A17" s="58">
        <v>45323</v>
      </c>
      <c r="B17" s="49" t="s">
        <v>120</v>
      </c>
      <c r="C17" s="49" t="s">
        <v>127</v>
      </c>
      <c r="D17" s="49" t="s">
        <v>117</v>
      </c>
      <c r="E17" s="49">
        <v>6544</v>
      </c>
      <c r="F17" s="49">
        <v>7385</v>
      </c>
      <c r="G17" s="49">
        <v>0</v>
      </c>
      <c r="H17" s="49">
        <v>0</v>
      </c>
      <c r="I17" s="49">
        <v>0</v>
      </c>
      <c r="J17" s="49">
        <v>0</v>
      </c>
      <c r="K17" s="49">
        <v>13929</v>
      </c>
      <c r="L17" s="49" t="str">
        <f ca="1">IF(B17="","",OFFSET(table_admin1[[#Headers],[ADM1_PT]],MATCH(B17,admin1,0),1))</f>
        <v>MZ01</v>
      </c>
      <c r="M17" s="49" t="str">
        <f t="shared" ca="1" si="0"/>
        <v>MZ0101</v>
      </c>
      <c r="N17" s="49" t="e">
        <f ca="1">IF(#REF!="","",INDEX(admin3_pcode,MATCH(#REF!,OFFSET(admin3_start,MATCH(M17,admin2_linked_pcode,0),0,COUNTIF(admin2_linked_pcode,M17)),0)+MATCH(M17,admin2_linked_pcode,0)-1))</f>
        <v>#REF!</v>
      </c>
    </row>
    <row r="18" spans="1:14" x14ac:dyDescent="0.2">
      <c r="A18" s="58">
        <v>45323</v>
      </c>
      <c r="B18" s="49" t="s">
        <v>120</v>
      </c>
      <c r="C18" s="49" t="s">
        <v>126</v>
      </c>
      <c r="D18" s="49" t="s">
        <v>117</v>
      </c>
      <c r="E18" s="49">
        <v>125</v>
      </c>
      <c r="F18" s="49">
        <v>92</v>
      </c>
      <c r="G18" s="49">
        <v>0</v>
      </c>
      <c r="H18" s="49">
        <v>0</v>
      </c>
      <c r="I18" s="49">
        <v>0</v>
      </c>
      <c r="J18" s="49">
        <v>0</v>
      </c>
      <c r="K18" s="49">
        <v>217</v>
      </c>
      <c r="L18" s="49" t="str">
        <f ca="1">IF(B18="","",OFFSET(table_admin1[[#Headers],[ADM1_PT]],MATCH(B18,admin1,0),1))</f>
        <v>MZ01</v>
      </c>
      <c r="M18" s="49" t="str">
        <f t="shared" ca="1" si="0"/>
        <v>MZ0103</v>
      </c>
      <c r="N18" s="49" t="e">
        <f ca="1">IF(#REF!="","",INDEX(admin3_pcode,MATCH(#REF!,OFFSET(admin3_start,MATCH(M18,admin2_linked_pcode,0),0,COUNTIF(admin2_linked_pcode,M18)),0)+MATCH(M18,admin2_linked_pcode,0)-1))</f>
        <v>#REF!</v>
      </c>
    </row>
    <row r="19" spans="1:14" x14ac:dyDescent="0.2">
      <c r="A19" s="58">
        <v>45323</v>
      </c>
      <c r="B19" s="49" t="s">
        <v>120</v>
      </c>
      <c r="C19" s="49" t="s">
        <v>194</v>
      </c>
      <c r="D19" s="49" t="s">
        <v>117</v>
      </c>
      <c r="E19" s="49">
        <v>2907</v>
      </c>
      <c r="F19" s="49">
        <v>4141</v>
      </c>
      <c r="G19" s="49">
        <v>0</v>
      </c>
      <c r="H19" s="49">
        <v>0</v>
      </c>
      <c r="I19" s="49">
        <v>31</v>
      </c>
      <c r="J19" s="49">
        <v>57</v>
      </c>
      <c r="K19" s="49">
        <v>7136</v>
      </c>
      <c r="L19" s="49" t="str">
        <f ca="1">IF(B19="","",OFFSET(table_admin1[[#Headers],[ADM1_PT]],MATCH(B19,admin1,0),1))</f>
        <v>MZ01</v>
      </c>
      <c r="M19" s="49" t="str">
        <f t="shared" ca="1" si="0"/>
        <v>MZ0104</v>
      </c>
      <c r="N19" s="49" t="e">
        <f ca="1">IF(#REF!="","",INDEX(admin3_pcode,MATCH(#REF!,OFFSET(admin3_start,MATCH(M19,admin2_linked_pcode,0),0,COUNTIF(admin2_linked_pcode,M19)),0)+MATCH(M19,admin2_linked_pcode,0)-1))</f>
        <v>#REF!</v>
      </c>
    </row>
    <row r="20" spans="1:14" x14ac:dyDescent="0.2">
      <c r="A20" s="58">
        <v>45323</v>
      </c>
      <c r="B20" s="49" t="s">
        <v>120</v>
      </c>
      <c r="C20" s="49" t="s">
        <v>199</v>
      </c>
      <c r="D20" s="49" t="s">
        <v>117</v>
      </c>
      <c r="E20" s="49">
        <v>113</v>
      </c>
      <c r="F20" s="49">
        <v>116</v>
      </c>
      <c r="G20" s="49">
        <v>0</v>
      </c>
      <c r="H20" s="49">
        <v>0</v>
      </c>
      <c r="I20" s="49">
        <v>0</v>
      </c>
      <c r="J20" s="49">
        <v>0</v>
      </c>
      <c r="K20" s="49">
        <v>229</v>
      </c>
      <c r="L20" s="49" t="str">
        <f ca="1">IF(B20="","",OFFSET(table_admin1[[#Headers],[ADM1_PT]],MATCH(B20,admin1,0),1))</f>
        <v>MZ01</v>
      </c>
      <c r="M20" s="49" t="str">
        <f t="shared" ca="1" si="0"/>
        <v>MZ0105</v>
      </c>
      <c r="N20" s="49" t="e">
        <f ca="1">IF(#REF!="","",INDEX(admin3_pcode,MATCH(#REF!,OFFSET(admin3_start,MATCH(M20,admin2_linked_pcode,0),0,COUNTIF(admin2_linked_pcode,M20)),0)+MATCH(M20,admin2_linked_pcode,0)-1))</f>
        <v>#REF!</v>
      </c>
    </row>
    <row r="21" spans="1:14" x14ac:dyDescent="0.2">
      <c r="A21" s="58">
        <v>45323</v>
      </c>
      <c r="B21" s="49" t="s">
        <v>120</v>
      </c>
      <c r="C21" s="49" t="s">
        <v>216</v>
      </c>
      <c r="D21" s="49" t="s">
        <v>117</v>
      </c>
      <c r="E21" s="49">
        <v>1100</v>
      </c>
      <c r="F21" s="49">
        <v>1654</v>
      </c>
      <c r="G21" s="49">
        <v>0</v>
      </c>
      <c r="H21" s="49">
        <v>0</v>
      </c>
      <c r="I21" s="49">
        <v>0</v>
      </c>
      <c r="J21" s="49">
        <v>0</v>
      </c>
      <c r="K21" s="49">
        <v>2754</v>
      </c>
      <c r="L21" s="49" t="str">
        <f ca="1">IF(B21="","",OFFSET(table_admin1[[#Headers],[ADM1_PT]],MATCH(B21,admin1,0),1))</f>
        <v>MZ01</v>
      </c>
      <c r="M21" s="49" t="str">
        <f t="shared" ca="1" si="0"/>
        <v>MZ0108</v>
      </c>
      <c r="N21" s="49" t="e">
        <f ca="1">IF(#REF!="","",INDEX(admin3_pcode,MATCH(#REF!,OFFSET(admin3_start,MATCH(M21,admin2_linked_pcode,0),0,COUNTIF(admin2_linked_pcode,M21)),0)+MATCH(M21,admin2_linked_pcode,0)-1))</f>
        <v>#REF!</v>
      </c>
    </row>
    <row r="22" spans="1:14" x14ac:dyDescent="0.2">
      <c r="A22" s="58">
        <v>45323</v>
      </c>
      <c r="B22" s="49" t="s">
        <v>120</v>
      </c>
      <c r="C22" s="49" t="s">
        <v>220</v>
      </c>
      <c r="D22" s="49" t="s">
        <v>117</v>
      </c>
      <c r="E22" s="49">
        <v>4705</v>
      </c>
      <c r="F22" s="49">
        <v>4547</v>
      </c>
      <c r="G22" s="49">
        <v>0</v>
      </c>
      <c r="H22" s="49">
        <v>0</v>
      </c>
      <c r="I22" s="49">
        <v>0</v>
      </c>
      <c r="J22" s="49">
        <v>0</v>
      </c>
      <c r="K22" s="49">
        <v>9252</v>
      </c>
      <c r="L22" s="49" t="str">
        <f ca="1">IF(B22="","",OFFSET(table_admin1[[#Headers],[ADM1_PT]],MATCH(B22,admin1,0),1))</f>
        <v>MZ01</v>
      </c>
      <c r="M22" s="49" t="str">
        <f t="shared" ca="1" si="0"/>
        <v>MZ0109</v>
      </c>
      <c r="N22" s="49" t="e">
        <f ca="1">IF(#REF!="","",INDEX(admin3_pcode,MATCH(#REF!,OFFSET(admin3_start,MATCH(M22,admin2_linked_pcode,0),0,COUNTIF(admin2_linked_pcode,M22)),0)+MATCH(M22,admin2_linked_pcode,0)-1))</f>
        <v>#REF!</v>
      </c>
    </row>
    <row r="23" spans="1:14" x14ac:dyDescent="0.2">
      <c r="A23" s="58">
        <v>45323</v>
      </c>
      <c r="B23" s="49" t="s">
        <v>120</v>
      </c>
      <c r="C23" s="49" t="s">
        <v>231</v>
      </c>
      <c r="D23" s="49" t="s">
        <v>117</v>
      </c>
      <c r="E23" s="49">
        <v>1481</v>
      </c>
      <c r="F23" s="49">
        <v>2052</v>
      </c>
      <c r="G23" s="49">
        <v>0</v>
      </c>
      <c r="H23" s="49">
        <v>0</v>
      </c>
      <c r="I23" s="49">
        <v>0</v>
      </c>
      <c r="J23" s="49">
        <v>0</v>
      </c>
      <c r="K23" s="49">
        <v>3533</v>
      </c>
      <c r="L23" s="49" t="str">
        <f ca="1">IF(B23="","",OFFSET(table_admin1[[#Headers],[ADM1_PT]],MATCH(B23,admin1,0),1))</f>
        <v>MZ01</v>
      </c>
      <c r="M23" s="49" t="str">
        <f t="shared" ca="1" si="0"/>
        <v>MZ0111</v>
      </c>
      <c r="N23" s="49" t="e">
        <f ca="1">IF(#REF!="","",INDEX(admin3_pcode,MATCH(#REF!,OFFSET(admin3_start,MATCH(M23,admin2_linked_pcode,0),0,COUNTIF(admin2_linked_pcode,M23)),0)+MATCH(M23,admin2_linked_pcode,0)-1))</f>
        <v>#REF!</v>
      </c>
    </row>
    <row r="24" spans="1:14" x14ac:dyDescent="0.2">
      <c r="A24" s="58">
        <v>45323</v>
      </c>
      <c r="B24" s="49" t="s">
        <v>120</v>
      </c>
      <c r="C24" s="49" t="s">
        <v>128</v>
      </c>
      <c r="D24" s="49" t="s">
        <v>117</v>
      </c>
      <c r="E24" s="49">
        <v>388</v>
      </c>
      <c r="F24" s="49">
        <v>647</v>
      </c>
      <c r="G24" s="49">
        <v>0</v>
      </c>
      <c r="H24" s="49">
        <v>0</v>
      </c>
      <c r="I24" s="49">
        <v>0</v>
      </c>
      <c r="J24" s="49">
        <v>0</v>
      </c>
      <c r="K24" s="49">
        <v>1035</v>
      </c>
      <c r="L24" s="49" t="str">
        <f ca="1">IF(B24="","",OFFSET(table_admin1[[#Headers],[ADM1_PT]],MATCH(B24,admin1,0),1))</f>
        <v>MZ01</v>
      </c>
      <c r="M24" s="49" t="str">
        <f t="shared" ca="1" si="0"/>
        <v>MZ0112</v>
      </c>
      <c r="N24" s="49" t="e">
        <f ca="1">IF(#REF!="","",INDEX(admin3_pcode,MATCH(#REF!,OFFSET(admin3_start,MATCH(M24,admin2_linked_pcode,0),0,COUNTIF(admin2_linked_pcode,M24)),0)+MATCH(M24,admin2_linked_pcode,0)-1))</f>
        <v>#REF!</v>
      </c>
    </row>
    <row r="25" spans="1:14" x14ac:dyDescent="0.2">
      <c r="A25" s="58">
        <v>45323</v>
      </c>
      <c r="B25" s="49" t="s">
        <v>120</v>
      </c>
      <c r="C25" s="49" t="s">
        <v>238</v>
      </c>
      <c r="D25" s="49" t="s">
        <v>117</v>
      </c>
      <c r="E25" s="49">
        <v>1496</v>
      </c>
      <c r="F25" s="49">
        <v>2245</v>
      </c>
      <c r="G25" s="49">
        <v>0</v>
      </c>
      <c r="H25" s="49">
        <v>0</v>
      </c>
      <c r="I25" s="49">
        <v>0</v>
      </c>
      <c r="J25" s="49">
        <v>0</v>
      </c>
      <c r="K25" s="49">
        <v>3741</v>
      </c>
      <c r="L25" s="49" t="str">
        <f ca="1">IF(B25="","",OFFSET(table_admin1[[#Headers],[ADM1_PT]],MATCH(B25,admin1,0),1))</f>
        <v>MZ01</v>
      </c>
      <c r="M25" s="49" t="str">
        <f t="shared" ca="1" si="0"/>
        <v>MZ0113</v>
      </c>
      <c r="N25" s="49" t="e">
        <f ca="1">IF(#REF!="","",INDEX(admin3_pcode,MATCH(#REF!,OFFSET(admin3_start,MATCH(M25,admin2_linked_pcode,0),0,COUNTIF(admin2_linked_pcode,M25)),0)+MATCH(M25,admin2_linked_pcode,0)-1))</f>
        <v>#REF!</v>
      </c>
    </row>
    <row r="26" spans="1:14" x14ac:dyDescent="0.2">
      <c r="A26" s="58">
        <v>45323</v>
      </c>
      <c r="B26" s="49" t="s">
        <v>120</v>
      </c>
      <c r="C26" s="49" t="s">
        <v>248</v>
      </c>
      <c r="D26" s="49" t="s">
        <v>117</v>
      </c>
      <c r="E26" s="49">
        <v>885</v>
      </c>
      <c r="F26" s="49">
        <v>1330</v>
      </c>
      <c r="G26" s="49">
        <v>0</v>
      </c>
      <c r="H26" s="49">
        <v>0</v>
      </c>
      <c r="I26" s="49">
        <v>0</v>
      </c>
      <c r="J26" s="49">
        <v>0</v>
      </c>
      <c r="K26" s="49">
        <v>2215</v>
      </c>
      <c r="L26" s="49" t="str">
        <f ca="1">IF(B26="","",OFFSET(table_admin1[[#Headers],[ADM1_PT]],MATCH(B26,admin1,0),1))</f>
        <v>MZ01</v>
      </c>
      <c r="M26" s="49" t="str">
        <f t="shared" ca="1" si="0"/>
        <v>MZ0116</v>
      </c>
      <c r="N26" s="49" t="e">
        <f ca="1">IF(#REF!="","",INDEX(admin3_pcode,MATCH(#REF!,OFFSET(admin3_start,MATCH(M26,admin2_linked_pcode,0),0,COUNTIF(admin2_linked_pcode,M26)),0)+MATCH(M26,admin2_linked_pcode,0)-1))</f>
        <v>#REF!</v>
      </c>
    </row>
    <row r="27" spans="1:14" x14ac:dyDescent="0.2">
      <c r="A27" s="58">
        <v>45323</v>
      </c>
      <c r="B27" s="49" t="s">
        <v>209</v>
      </c>
      <c r="C27" s="49" t="s">
        <v>475</v>
      </c>
      <c r="D27" s="49" t="s">
        <v>117</v>
      </c>
      <c r="E27" s="49">
        <v>349</v>
      </c>
      <c r="F27" s="49">
        <v>377</v>
      </c>
      <c r="G27" s="49">
        <v>0</v>
      </c>
      <c r="H27" s="49">
        <v>0</v>
      </c>
      <c r="I27" s="49">
        <v>0</v>
      </c>
      <c r="J27" s="49">
        <v>0</v>
      </c>
      <c r="K27" s="49">
        <v>726</v>
      </c>
      <c r="L27" s="49" t="str">
        <f ca="1">IF(B27="","",OFFSET(table_admin1[[#Headers],[ADM1_PT]],MATCH(B27,admin1,0),1))</f>
        <v>MZ07</v>
      </c>
      <c r="M27" s="49" t="str">
        <f t="shared" ca="1" si="0"/>
        <v>MZ0711</v>
      </c>
      <c r="N27" s="49" t="e">
        <f ca="1">IF(#REF!="","",INDEX(admin3_pcode,MATCH(#REF!,OFFSET(admin3_start,MATCH(M27,admin2_linked_pcode,0),0,COUNTIF(admin2_linked_pcode,M27)),0)+MATCH(M27,admin2_linked_pcode,0)-1))</f>
        <v>#REF!</v>
      </c>
    </row>
    <row r="28" spans="1:14" x14ac:dyDescent="0.2">
      <c r="A28" s="58">
        <v>45352</v>
      </c>
      <c r="B28" s="49" t="s">
        <v>120</v>
      </c>
      <c r="C28" s="49" t="s">
        <v>127</v>
      </c>
      <c r="D28" s="49" t="s">
        <v>117</v>
      </c>
      <c r="E28" s="49">
        <v>5050</v>
      </c>
      <c r="F28" s="49">
        <v>3597</v>
      </c>
      <c r="G28" s="49">
        <v>0</v>
      </c>
      <c r="H28" s="49">
        <v>0</v>
      </c>
      <c r="I28" s="49">
        <v>0</v>
      </c>
      <c r="J28" s="49">
        <v>0</v>
      </c>
      <c r="K28" s="49">
        <v>8647</v>
      </c>
      <c r="L28" s="49" t="str">
        <f ca="1">IF(B28="","",OFFSET(table_admin1[[#Headers],[ADM1_PT]],MATCH(B28,admin1,0),1))</f>
        <v>MZ01</v>
      </c>
      <c r="M28" s="49" t="str">
        <f t="shared" ca="1" si="0"/>
        <v>MZ0101</v>
      </c>
      <c r="N28" s="49" t="e">
        <f ca="1">IF(#REF!="","",INDEX(admin3_pcode,MATCH(#REF!,OFFSET(admin3_start,MATCH(M28,admin2_linked_pcode,0),0,COUNTIF(admin2_linked_pcode,M28)),0)+MATCH(M28,admin2_linked_pcode,0)-1))</f>
        <v>#REF!</v>
      </c>
    </row>
    <row r="29" spans="1:14" x14ac:dyDescent="0.2">
      <c r="A29" s="58">
        <v>45352</v>
      </c>
      <c r="B29" s="49" t="s">
        <v>120</v>
      </c>
      <c r="C29" s="49" t="s">
        <v>127</v>
      </c>
      <c r="D29" s="49" t="s">
        <v>150</v>
      </c>
      <c r="E29" s="49">
        <v>0</v>
      </c>
      <c r="F29" s="49">
        <v>0</v>
      </c>
      <c r="G29" s="49">
        <v>0</v>
      </c>
      <c r="H29" s="49">
        <v>0</v>
      </c>
      <c r="I29" s="49">
        <v>17</v>
      </c>
      <c r="J29" s="49">
        <v>12</v>
      </c>
      <c r="K29" s="49">
        <v>29</v>
      </c>
      <c r="L29" s="49" t="str">
        <f ca="1">IF(B29="","",OFFSET(table_admin1[[#Headers],[ADM1_PT]],MATCH(B29,admin1,0),1))</f>
        <v>MZ01</v>
      </c>
      <c r="M29" s="49" t="str">
        <f t="shared" ca="1" si="0"/>
        <v>MZ0101</v>
      </c>
      <c r="N29" s="49" t="e">
        <f ca="1">IF(#REF!="","",INDEX(admin3_pcode,MATCH(#REF!,OFFSET(admin3_start,MATCH(M29,admin2_linked_pcode,0),0,COUNTIF(admin2_linked_pcode,M29)),0)+MATCH(M29,admin2_linked_pcode,0)-1))</f>
        <v>#REF!</v>
      </c>
    </row>
    <row r="30" spans="1:14" x14ac:dyDescent="0.2">
      <c r="A30" s="58">
        <v>45352</v>
      </c>
      <c r="B30" s="49" t="s">
        <v>120</v>
      </c>
      <c r="C30" s="49" t="s">
        <v>126</v>
      </c>
      <c r="D30" s="49" t="s">
        <v>117</v>
      </c>
      <c r="E30" s="49">
        <v>221</v>
      </c>
      <c r="F30" s="49">
        <v>243</v>
      </c>
      <c r="G30" s="49">
        <v>0</v>
      </c>
      <c r="H30" s="49">
        <v>0</v>
      </c>
      <c r="I30" s="49">
        <v>0</v>
      </c>
      <c r="J30" s="49">
        <v>0</v>
      </c>
      <c r="K30" s="49">
        <v>464</v>
      </c>
      <c r="L30" s="49" t="str">
        <f ca="1">IF(B30="","",OFFSET(table_admin1[[#Headers],[ADM1_PT]],MATCH(B30,admin1,0),1))</f>
        <v>MZ01</v>
      </c>
      <c r="M30" s="49" t="str">
        <f t="shared" ca="1" si="0"/>
        <v>MZ0103</v>
      </c>
      <c r="N30" s="49" t="e">
        <f ca="1">IF(#REF!="","",INDEX(admin3_pcode,MATCH(#REF!,OFFSET(admin3_start,MATCH(M30,admin2_linked_pcode,0),0,COUNTIF(admin2_linked_pcode,M30)),0)+MATCH(M30,admin2_linked_pcode,0)-1))</f>
        <v>#REF!</v>
      </c>
    </row>
    <row r="31" spans="1:14" x14ac:dyDescent="0.2">
      <c r="A31" s="58">
        <v>45352</v>
      </c>
      <c r="B31" s="49" t="s">
        <v>120</v>
      </c>
      <c r="C31" s="49" t="s">
        <v>194</v>
      </c>
      <c r="D31" s="49" t="s">
        <v>117</v>
      </c>
      <c r="E31" s="49">
        <v>354</v>
      </c>
      <c r="F31" s="49">
        <v>459</v>
      </c>
      <c r="G31" s="49">
        <v>0</v>
      </c>
      <c r="H31" s="49">
        <v>0</v>
      </c>
      <c r="I31" s="49">
        <v>0</v>
      </c>
      <c r="J31" s="49">
        <v>0</v>
      </c>
      <c r="K31" s="49">
        <v>813</v>
      </c>
      <c r="L31" s="49" t="str">
        <f ca="1">IF(B31="","",OFFSET(table_admin1[[#Headers],[ADM1_PT]],MATCH(B31,admin1,0),1))</f>
        <v>MZ01</v>
      </c>
      <c r="M31" s="49" t="str">
        <f t="shared" ca="1" si="0"/>
        <v>MZ0104</v>
      </c>
      <c r="N31" s="49" t="e">
        <f ca="1">IF(#REF!="","",INDEX(admin3_pcode,MATCH(#REF!,OFFSET(admin3_start,MATCH(M31,admin2_linked_pcode,0),0,COUNTIF(admin2_linked_pcode,M31)),0)+MATCH(M31,admin2_linked_pcode,0)-1))</f>
        <v>#REF!</v>
      </c>
    </row>
    <row r="32" spans="1:14" x14ac:dyDescent="0.2">
      <c r="A32" s="58">
        <v>45352</v>
      </c>
      <c r="B32" s="49" t="s">
        <v>120</v>
      </c>
      <c r="C32" s="49" t="s">
        <v>205</v>
      </c>
      <c r="D32" s="49" t="s">
        <v>117</v>
      </c>
      <c r="E32" s="49">
        <v>6646</v>
      </c>
      <c r="F32" s="49">
        <v>5810</v>
      </c>
      <c r="G32" s="49">
        <v>3</v>
      </c>
      <c r="H32" s="49">
        <v>4</v>
      </c>
      <c r="I32" s="49">
        <v>0</v>
      </c>
      <c r="J32" s="49">
        <v>0</v>
      </c>
      <c r="K32" s="49">
        <v>12456</v>
      </c>
      <c r="L32" s="49" t="str">
        <f ca="1">IF(B32="","",OFFSET(table_admin1[[#Headers],[ADM1_PT]],MATCH(B32,admin1,0),1))</f>
        <v>MZ01</v>
      </c>
      <c r="M32" s="49" t="str">
        <f t="shared" ca="1" si="0"/>
        <v>MZ0106</v>
      </c>
      <c r="N32" s="49" t="e">
        <f ca="1">IF(#REF!="","",INDEX(admin3_pcode,MATCH(#REF!,OFFSET(admin3_start,MATCH(M32,admin2_linked_pcode,0),0,COUNTIF(admin2_linked_pcode,M32)),0)+MATCH(M32,admin2_linked_pcode,0)-1))</f>
        <v>#REF!</v>
      </c>
    </row>
    <row r="33" spans="1:14" x14ac:dyDescent="0.2">
      <c r="A33" s="58">
        <v>45352</v>
      </c>
      <c r="B33" s="49" t="s">
        <v>120</v>
      </c>
      <c r="C33" s="49" t="s">
        <v>220</v>
      </c>
      <c r="D33" s="49" t="s">
        <v>117</v>
      </c>
      <c r="E33" s="49">
        <v>3304</v>
      </c>
      <c r="F33" s="49">
        <v>1185</v>
      </c>
      <c r="G33" s="49">
        <v>0</v>
      </c>
      <c r="H33" s="49">
        <v>0</v>
      </c>
      <c r="I33" s="49">
        <v>0</v>
      </c>
      <c r="J33" s="49">
        <v>0</v>
      </c>
      <c r="K33" s="49">
        <v>4489</v>
      </c>
      <c r="L33" s="49" t="str">
        <f ca="1">IF(B33="","",OFFSET(table_admin1[[#Headers],[ADM1_PT]],MATCH(B33,admin1,0),1))</f>
        <v>MZ01</v>
      </c>
      <c r="M33" s="49" t="str">
        <f t="shared" ca="1" si="0"/>
        <v>MZ0109</v>
      </c>
      <c r="N33" s="49" t="e">
        <f ca="1">IF(#REF!="","",INDEX(admin3_pcode,MATCH(#REF!,OFFSET(admin3_start,MATCH(M33,admin2_linked_pcode,0),0,COUNTIF(admin2_linked_pcode,M33)),0)+MATCH(M33,admin2_linked_pcode,0)-1))</f>
        <v>#REF!</v>
      </c>
    </row>
    <row r="34" spans="1:14" x14ac:dyDescent="0.2">
      <c r="A34" s="58">
        <v>45352</v>
      </c>
      <c r="B34" s="49" t="s">
        <v>120</v>
      </c>
      <c r="C34" s="49" t="s">
        <v>220</v>
      </c>
      <c r="D34" s="49" t="s">
        <v>150</v>
      </c>
      <c r="E34" s="49">
        <v>5141</v>
      </c>
      <c r="F34" s="49">
        <v>4807</v>
      </c>
      <c r="G34" s="49">
        <v>0</v>
      </c>
      <c r="H34" s="49">
        <v>1</v>
      </c>
      <c r="I34" s="49">
        <v>22</v>
      </c>
      <c r="J34" s="49">
        <v>15</v>
      </c>
      <c r="K34" s="49">
        <v>9985</v>
      </c>
      <c r="L34" s="49" t="str">
        <f ca="1">IF(B34="","",OFFSET(table_admin1[[#Headers],[ADM1_PT]],MATCH(B34,admin1,0),1))</f>
        <v>MZ01</v>
      </c>
      <c r="M34" s="49" t="str">
        <f t="shared" ca="1" si="0"/>
        <v>MZ0109</v>
      </c>
      <c r="N34" s="49" t="e">
        <f ca="1">IF(#REF!="","",INDEX(admin3_pcode,MATCH(#REF!,OFFSET(admin3_start,MATCH(M34,admin2_linked_pcode,0),0,COUNTIF(admin2_linked_pcode,M34)),0)+MATCH(M34,admin2_linked_pcode,0)-1))</f>
        <v>#REF!</v>
      </c>
    </row>
    <row r="35" spans="1:14" x14ac:dyDescent="0.2">
      <c r="A35" s="58">
        <v>45352</v>
      </c>
      <c r="B35" s="49" t="s">
        <v>120</v>
      </c>
      <c r="C35" s="49" t="s">
        <v>129</v>
      </c>
      <c r="D35" s="49" t="s">
        <v>117</v>
      </c>
      <c r="E35" s="49">
        <v>3622</v>
      </c>
      <c r="F35" s="49">
        <v>3363</v>
      </c>
      <c r="G35" s="49">
        <v>0</v>
      </c>
      <c r="H35" s="49">
        <v>0</v>
      </c>
      <c r="I35" s="49">
        <v>0</v>
      </c>
      <c r="J35" s="49">
        <v>0</v>
      </c>
      <c r="K35" s="49">
        <v>6985</v>
      </c>
      <c r="L35" s="49" t="str">
        <f ca="1">IF(B35="","",OFFSET(table_admin1[[#Headers],[ADM1_PT]],MATCH(B35,admin1,0),1))</f>
        <v>MZ01</v>
      </c>
      <c r="M35" s="49" t="str">
        <f t="shared" ca="1" si="0"/>
        <v>MZ0110</v>
      </c>
      <c r="N35" s="49" t="e">
        <f ca="1">IF(#REF!="","",INDEX(admin3_pcode,MATCH(#REF!,OFFSET(admin3_start,MATCH(M35,admin2_linked_pcode,0),0,COUNTIF(admin2_linked_pcode,M35)),0)+MATCH(M35,admin2_linked_pcode,0)-1))</f>
        <v>#REF!</v>
      </c>
    </row>
    <row r="36" spans="1:14" x14ac:dyDescent="0.2">
      <c r="A36" s="58">
        <v>45352</v>
      </c>
      <c r="B36" s="49" t="s">
        <v>120</v>
      </c>
      <c r="C36" s="49" t="s">
        <v>129</v>
      </c>
      <c r="D36" s="49" t="s">
        <v>150</v>
      </c>
      <c r="E36" s="49">
        <v>0</v>
      </c>
      <c r="F36" s="49">
        <v>0</v>
      </c>
      <c r="G36" s="49">
        <v>0</v>
      </c>
      <c r="H36" s="49">
        <v>0</v>
      </c>
      <c r="I36" s="49">
        <v>8</v>
      </c>
      <c r="J36" s="49">
        <v>2</v>
      </c>
      <c r="K36" s="49">
        <v>10</v>
      </c>
      <c r="L36" s="49" t="str">
        <f ca="1">IF(B36="","",OFFSET(table_admin1[[#Headers],[ADM1_PT]],MATCH(B36,admin1,0),1))</f>
        <v>MZ01</v>
      </c>
      <c r="M36" s="49" t="str">
        <f t="shared" ca="1" si="0"/>
        <v>MZ0110</v>
      </c>
      <c r="N36" s="49" t="e">
        <f ca="1">IF(#REF!="","",INDEX(admin3_pcode,MATCH(#REF!,OFFSET(admin3_start,MATCH(M36,admin2_linked_pcode,0),0,COUNTIF(admin2_linked_pcode,M36)),0)+MATCH(M36,admin2_linked_pcode,0)-1))</f>
        <v>#REF!</v>
      </c>
    </row>
    <row r="37" spans="1:14" x14ac:dyDescent="0.2">
      <c r="A37" s="58">
        <v>45352</v>
      </c>
      <c r="B37" s="49" t="s">
        <v>120</v>
      </c>
      <c r="C37" s="49" t="s">
        <v>231</v>
      </c>
      <c r="D37" s="49" t="s">
        <v>117</v>
      </c>
      <c r="E37" s="49">
        <v>14468</v>
      </c>
      <c r="F37" s="49">
        <v>13819</v>
      </c>
      <c r="G37" s="49">
        <v>0</v>
      </c>
      <c r="H37" s="49">
        <v>0</v>
      </c>
      <c r="I37" s="49">
        <v>5</v>
      </c>
      <c r="J37" s="49">
        <v>6</v>
      </c>
      <c r="K37" s="49">
        <v>28298</v>
      </c>
      <c r="L37" s="49" t="str">
        <f ca="1">IF(B37="","",OFFSET(table_admin1[[#Headers],[ADM1_PT]],MATCH(B37,admin1,0),1))</f>
        <v>MZ01</v>
      </c>
      <c r="M37" s="49" t="str">
        <f t="shared" ca="1" si="0"/>
        <v>MZ0111</v>
      </c>
      <c r="N37" s="49" t="e">
        <f ca="1">IF(#REF!="","",INDEX(admin3_pcode,MATCH(#REF!,OFFSET(admin3_start,MATCH(M37,admin2_linked_pcode,0),0,COUNTIF(admin2_linked_pcode,M37)),0)+MATCH(M37,admin2_linked_pcode,0)-1))</f>
        <v>#REF!</v>
      </c>
    </row>
    <row r="38" spans="1:14" x14ac:dyDescent="0.2">
      <c r="A38" s="58">
        <v>45352</v>
      </c>
      <c r="B38" s="49" t="s">
        <v>120</v>
      </c>
      <c r="C38" s="49" t="s">
        <v>231</v>
      </c>
      <c r="D38" s="49" t="s">
        <v>150</v>
      </c>
      <c r="E38" s="49">
        <v>91</v>
      </c>
      <c r="F38" s="49">
        <v>58</v>
      </c>
      <c r="G38" s="49">
        <v>0</v>
      </c>
      <c r="H38" s="49">
        <v>0</v>
      </c>
      <c r="I38" s="49">
        <v>60</v>
      </c>
      <c r="J38" s="49">
        <v>48</v>
      </c>
      <c r="K38" s="49">
        <v>257</v>
      </c>
      <c r="L38" s="49" t="str">
        <f ca="1">IF(B38="","",OFFSET(table_admin1[[#Headers],[ADM1_PT]],MATCH(B38,admin1,0),1))</f>
        <v>MZ01</v>
      </c>
      <c r="M38" s="49" t="str">
        <f t="shared" ca="1" si="0"/>
        <v>MZ0111</v>
      </c>
      <c r="N38" s="49" t="e">
        <f ca="1">IF(#REF!="","",INDEX(admin3_pcode,MATCH(#REF!,OFFSET(admin3_start,MATCH(M38,admin2_linked_pcode,0),0,COUNTIF(admin2_linked_pcode,M38)),0)+MATCH(M38,admin2_linked_pcode,0)-1))</f>
        <v>#REF!</v>
      </c>
    </row>
    <row r="39" spans="1:14" x14ac:dyDescent="0.2">
      <c r="A39" s="58">
        <v>45352</v>
      </c>
      <c r="B39" s="49" t="s">
        <v>120</v>
      </c>
      <c r="C39" s="49" t="s">
        <v>128</v>
      </c>
      <c r="D39" s="49" t="s">
        <v>117</v>
      </c>
      <c r="E39" s="49">
        <v>789</v>
      </c>
      <c r="F39" s="49">
        <v>511</v>
      </c>
      <c r="G39" s="49">
        <v>2</v>
      </c>
      <c r="H39" s="49">
        <v>4</v>
      </c>
      <c r="I39" s="49">
        <v>13</v>
      </c>
      <c r="J39" s="49">
        <v>5</v>
      </c>
      <c r="K39" s="49">
        <v>1318</v>
      </c>
      <c r="L39" s="49" t="str">
        <f ca="1">IF(B39="","",OFFSET(table_admin1[[#Headers],[ADM1_PT]],MATCH(B39,admin1,0),1))</f>
        <v>MZ01</v>
      </c>
      <c r="M39" s="49" t="str">
        <f t="shared" ca="1" si="0"/>
        <v>MZ0112</v>
      </c>
      <c r="N39" s="49" t="e">
        <f ca="1">IF(#REF!="","",INDEX(admin3_pcode,MATCH(#REF!,OFFSET(admin3_start,MATCH(M39,admin2_linked_pcode,0),0,COUNTIF(admin2_linked_pcode,M39)),0)+MATCH(M39,admin2_linked_pcode,0)-1))</f>
        <v>#REF!</v>
      </c>
    </row>
    <row r="40" spans="1:14" x14ac:dyDescent="0.2">
      <c r="A40" s="58">
        <v>45352</v>
      </c>
      <c r="B40" s="49" t="s">
        <v>120</v>
      </c>
      <c r="C40" s="49" t="s">
        <v>128</v>
      </c>
      <c r="D40" s="49" t="s">
        <v>150</v>
      </c>
      <c r="E40" s="49">
        <v>0</v>
      </c>
      <c r="F40" s="49">
        <v>0</v>
      </c>
      <c r="G40" s="49">
        <v>0</v>
      </c>
      <c r="H40" s="49">
        <v>0</v>
      </c>
      <c r="I40" s="49">
        <v>128</v>
      </c>
      <c r="J40" s="49">
        <v>85</v>
      </c>
      <c r="K40" s="49">
        <v>213</v>
      </c>
      <c r="L40" s="49" t="str">
        <f ca="1">IF(B40="","",OFFSET(table_admin1[[#Headers],[ADM1_PT]],MATCH(B40,admin1,0),1))</f>
        <v>MZ01</v>
      </c>
      <c r="M40" s="49" t="str">
        <f t="shared" ca="1" si="0"/>
        <v>MZ0112</v>
      </c>
      <c r="N40" s="49" t="e">
        <f ca="1">IF(#REF!="","",INDEX(admin3_pcode,MATCH(#REF!,OFFSET(admin3_start,MATCH(M40,admin2_linked_pcode,0),0,COUNTIF(admin2_linked_pcode,M40)),0)+MATCH(M40,admin2_linked_pcode,0)-1))</f>
        <v>#REF!</v>
      </c>
    </row>
    <row r="41" spans="1:14" x14ac:dyDescent="0.2">
      <c r="A41" s="58">
        <v>45352</v>
      </c>
      <c r="B41" s="49" t="s">
        <v>120</v>
      </c>
      <c r="C41" s="49" t="s">
        <v>245</v>
      </c>
      <c r="D41" s="49" t="s">
        <v>117</v>
      </c>
      <c r="E41" s="49">
        <v>138</v>
      </c>
      <c r="F41" s="49">
        <v>224</v>
      </c>
      <c r="G41" s="49">
        <v>0</v>
      </c>
      <c r="H41" s="49">
        <v>0</v>
      </c>
      <c r="I41" s="49">
        <v>0</v>
      </c>
      <c r="J41" s="49">
        <v>0</v>
      </c>
      <c r="K41" s="49">
        <v>362</v>
      </c>
      <c r="L41" s="49" t="str">
        <f ca="1">IF(B41="","",OFFSET(table_admin1[[#Headers],[ADM1_PT]],MATCH(B41,admin1,0),1))</f>
        <v>MZ01</v>
      </c>
      <c r="M41" s="49" t="str">
        <f t="shared" ca="1" si="0"/>
        <v>MZ0115</v>
      </c>
      <c r="N41" s="49" t="e">
        <f ca="1">IF(#REF!="","",INDEX(admin3_pcode,MATCH(#REF!,OFFSET(admin3_start,MATCH(M41,admin2_linked_pcode,0),0,COUNTIF(admin2_linked_pcode,M41)),0)+MATCH(M41,admin2_linked_pcode,0)-1))</f>
        <v>#REF!</v>
      </c>
    </row>
    <row r="42" spans="1:14" x14ac:dyDescent="0.2">
      <c r="A42" s="58">
        <v>45352</v>
      </c>
      <c r="B42" s="49" t="s">
        <v>120</v>
      </c>
      <c r="C42" s="49" t="s">
        <v>245</v>
      </c>
      <c r="D42" s="49" t="s">
        <v>150</v>
      </c>
      <c r="E42" s="49">
        <v>0</v>
      </c>
      <c r="F42" s="49">
        <v>0</v>
      </c>
      <c r="G42" s="49">
        <v>0</v>
      </c>
      <c r="H42" s="49">
        <v>0</v>
      </c>
      <c r="I42" s="49">
        <v>120</v>
      </c>
      <c r="J42" s="49">
        <v>34</v>
      </c>
      <c r="K42" s="49">
        <v>154</v>
      </c>
      <c r="L42" s="49" t="str">
        <f ca="1">IF(B42="","",OFFSET(table_admin1[[#Headers],[ADM1_PT]],MATCH(B42,admin1,0),1))</f>
        <v>MZ01</v>
      </c>
      <c r="M42" s="49" t="str">
        <f t="shared" ca="1" si="0"/>
        <v>MZ0115</v>
      </c>
      <c r="N42" s="49" t="e">
        <f ca="1">IF(#REF!="","",INDEX(admin3_pcode,MATCH(#REF!,OFFSET(admin3_start,MATCH(M42,admin2_linked_pcode,0),0,COUNTIF(admin2_linked_pcode,M42)),0)+MATCH(M42,admin2_linked_pcode,0)-1))</f>
        <v>#REF!</v>
      </c>
    </row>
    <row r="43" spans="1:14" x14ac:dyDescent="0.2">
      <c r="A43" s="58">
        <v>45352</v>
      </c>
      <c r="B43" s="49" t="s">
        <v>120</v>
      </c>
      <c r="C43" s="49" t="s">
        <v>248</v>
      </c>
      <c r="D43" s="49" t="s">
        <v>117</v>
      </c>
      <c r="E43" s="49">
        <v>767</v>
      </c>
      <c r="F43" s="49">
        <v>697</v>
      </c>
      <c r="G43" s="49">
        <v>0</v>
      </c>
      <c r="H43" s="49">
        <v>0</v>
      </c>
      <c r="I43" s="49">
        <v>0</v>
      </c>
      <c r="J43" s="49">
        <v>0</v>
      </c>
      <c r="K43" s="49">
        <v>1464</v>
      </c>
      <c r="L43" s="49" t="str">
        <f ca="1">IF(B43="","",OFFSET(table_admin1[[#Headers],[ADM1_PT]],MATCH(B43,admin1,0),1))</f>
        <v>MZ01</v>
      </c>
      <c r="M43" s="49" t="str">
        <f t="shared" ca="1" si="0"/>
        <v>MZ0116</v>
      </c>
      <c r="N43" s="49" t="e">
        <f ca="1">IF(#REF!="","",INDEX(admin3_pcode,MATCH(#REF!,OFFSET(admin3_start,MATCH(M43,admin2_linked_pcode,0),0,COUNTIF(admin2_linked_pcode,M43)),0)+MATCH(M43,admin2_linked_pcode,0)-1))</f>
        <v>#REF!</v>
      </c>
    </row>
    <row r="44" spans="1:14" x14ac:dyDescent="0.2">
      <c r="A44" s="58">
        <v>45352</v>
      </c>
      <c r="B44" s="49" t="s">
        <v>209</v>
      </c>
      <c r="C44" s="49" t="s">
        <v>445</v>
      </c>
      <c r="D44" s="49" t="s">
        <v>117</v>
      </c>
      <c r="E44" s="49">
        <v>11474</v>
      </c>
      <c r="F44" s="49">
        <v>8435</v>
      </c>
      <c r="G44" s="49">
        <v>45</v>
      </c>
      <c r="H44" s="49">
        <v>23</v>
      </c>
      <c r="I44" s="49">
        <v>84</v>
      </c>
      <c r="J44" s="49">
        <v>215</v>
      </c>
      <c r="K44" s="49">
        <v>20208</v>
      </c>
      <c r="L44" s="49" t="str">
        <f ca="1">IF(B44="","",OFFSET(table_admin1[[#Headers],[ADM1_PT]],MATCH(B44,admin1,0),1))</f>
        <v>MZ07</v>
      </c>
      <c r="M44" s="49" t="str">
        <f t="shared" ca="1" si="0"/>
        <v>MZ0703</v>
      </c>
      <c r="N44" s="49" t="e">
        <f ca="1">IF(#REF!="","",INDEX(admin3_pcode,MATCH(#REF!,OFFSET(admin3_start,MATCH(M44,admin2_linked_pcode,0),0,COUNTIF(admin2_linked_pcode,M44)),0)+MATCH(M44,admin2_linked_pcode,0)-1))</f>
        <v>#REF!</v>
      </c>
    </row>
    <row r="45" spans="1:14" x14ac:dyDescent="0.2">
      <c r="A45" s="58">
        <v>45352</v>
      </c>
      <c r="B45" s="49" t="s">
        <v>209</v>
      </c>
      <c r="C45" s="49" t="s">
        <v>475</v>
      </c>
      <c r="D45" s="49" t="s">
        <v>117</v>
      </c>
      <c r="E45" s="49">
        <v>530</v>
      </c>
      <c r="F45" s="49">
        <v>570</v>
      </c>
      <c r="G45" s="49">
        <v>0</v>
      </c>
      <c r="H45" s="49">
        <v>0</v>
      </c>
      <c r="I45" s="49">
        <v>10</v>
      </c>
      <c r="J45" s="49">
        <v>7</v>
      </c>
      <c r="K45" s="49">
        <v>1117</v>
      </c>
      <c r="L45" s="49" t="str">
        <f ca="1">IF(B45="","",OFFSET(table_admin1[[#Headers],[ADM1_PT]],MATCH(B45,admin1,0),1))</f>
        <v>MZ07</v>
      </c>
      <c r="M45" s="49" t="str">
        <f t="shared" ca="1" si="0"/>
        <v>MZ0711</v>
      </c>
      <c r="N45" s="49" t="e">
        <f ca="1">IF(#REF!="","",INDEX(admin3_pcode,MATCH(#REF!,OFFSET(admin3_start,MATCH(M45,admin2_linked_pcode,0),0,COUNTIF(admin2_linked_pcode,M45)),0)+MATCH(M45,admin2_linked_pcode,0)-1))</f>
        <v>#REF!</v>
      </c>
    </row>
    <row r="46" spans="1:14" x14ac:dyDescent="0.2">
      <c r="A46" s="58">
        <v>45352</v>
      </c>
      <c r="B46" s="49" t="s">
        <v>209</v>
      </c>
      <c r="C46" s="49" t="s">
        <v>475</v>
      </c>
      <c r="D46" s="49" t="s">
        <v>150</v>
      </c>
      <c r="E46" s="49">
        <v>0</v>
      </c>
      <c r="F46" s="49">
        <v>0</v>
      </c>
      <c r="G46" s="49">
        <v>0</v>
      </c>
      <c r="H46" s="49">
        <v>0</v>
      </c>
      <c r="I46" s="49">
        <v>324</v>
      </c>
      <c r="J46" s="49">
        <v>343</v>
      </c>
      <c r="K46" s="49">
        <v>667</v>
      </c>
      <c r="L46" s="49" t="str">
        <f ca="1">IF(B46="","",OFFSET(table_admin1[[#Headers],[ADM1_PT]],MATCH(B46,admin1,0),1))</f>
        <v>MZ07</v>
      </c>
      <c r="M46" s="49" t="str">
        <f t="shared" ca="1" si="0"/>
        <v>MZ0711</v>
      </c>
      <c r="N46" s="49" t="e">
        <f ca="1">IF(#REF!="","",INDEX(admin3_pcode,MATCH(#REF!,OFFSET(admin3_start,MATCH(M46,admin2_linked_pcode,0),0,COUNTIF(admin2_linked_pcode,M46)),0)+MATCH(M46,admin2_linked_pcode,0)-1))</f>
        <v>#REF!</v>
      </c>
    </row>
    <row r="47" spans="1:14" x14ac:dyDescent="0.2">
      <c r="A47" s="58">
        <v>45352</v>
      </c>
      <c r="B47" s="49" t="s">
        <v>229</v>
      </c>
      <c r="C47" s="49" t="s">
        <v>719</v>
      </c>
      <c r="D47" s="49" t="s">
        <v>117</v>
      </c>
      <c r="E47" s="49">
        <v>5904</v>
      </c>
      <c r="F47" s="49">
        <v>4596</v>
      </c>
      <c r="G47" s="49">
        <v>0</v>
      </c>
      <c r="H47" s="49">
        <v>0</v>
      </c>
      <c r="I47" s="49">
        <v>0</v>
      </c>
      <c r="J47" s="49">
        <v>0</v>
      </c>
      <c r="K47" s="49">
        <v>10500</v>
      </c>
      <c r="L47" s="49" t="str">
        <f ca="1">IF(B47="","",OFFSET(table_admin1[[#Headers],[ADM1_PT]],MATCH(B47,admin1,0),1))</f>
        <v>MZ11</v>
      </c>
      <c r="M47" s="49" t="str">
        <f t="shared" ca="1" si="0"/>
        <v>MZ1108</v>
      </c>
      <c r="N47" s="49" t="e">
        <f ca="1">IF(#REF!="","",INDEX(admin3_pcode,MATCH(#REF!,OFFSET(admin3_start,MATCH(M47,admin2_linked_pcode,0),0,COUNTIF(admin2_linked_pcode,M47)),0)+MATCH(M47,admin2_linked_pcode,0)-1))</f>
        <v>#REF!</v>
      </c>
    </row>
    <row r="48" spans="1:14" x14ac:dyDescent="0.2">
      <c r="A48" s="58">
        <v>45352</v>
      </c>
      <c r="B48" s="49" t="s">
        <v>229</v>
      </c>
      <c r="C48" s="49" t="s">
        <v>729</v>
      </c>
      <c r="D48" s="49" t="s">
        <v>117</v>
      </c>
      <c r="E48" s="49">
        <v>13826</v>
      </c>
      <c r="F48" s="49">
        <v>11483</v>
      </c>
      <c r="G48" s="49">
        <v>0</v>
      </c>
      <c r="H48" s="49">
        <v>0</v>
      </c>
      <c r="I48" s="49">
        <v>129</v>
      </c>
      <c r="J48" s="49">
        <v>73</v>
      </c>
      <c r="K48" s="49">
        <v>25511</v>
      </c>
      <c r="L48" s="49" t="str">
        <f ca="1">IF(B48="","",OFFSET(table_admin1[[#Headers],[ADM1_PT]],MATCH(B48,admin1,0),1))</f>
        <v>MZ11</v>
      </c>
      <c r="M48" s="49" t="str">
        <f t="shared" ca="1" si="0"/>
        <v>MZ1111</v>
      </c>
      <c r="N48" s="49" t="e">
        <f ca="1">IF(#REF!="","",INDEX(admin3_pcode,MATCH(#REF!,OFFSET(admin3_start,MATCH(M48,admin2_linked_pcode,0),0,COUNTIF(admin2_linked_pcode,M48)),0)+MATCH(M48,admin2_linked_pcode,0)-1))</f>
        <v>#REF!</v>
      </c>
    </row>
    <row r="49" spans="1:14" x14ac:dyDescent="0.2">
      <c r="A49" s="58">
        <v>45352</v>
      </c>
      <c r="B49" s="49" t="s">
        <v>229</v>
      </c>
      <c r="C49" s="49" t="s">
        <v>733</v>
      </c>
      <c r="D49" s="49" t="s">
        <v>117</v>
      </c>
      <c r="E49" s="49">
        <v>5482</v>
      </c>
      <c r="F49" s="49">
        <v>4518</v>
      </c>
      <c r="G49" s="49">
        <v>0</v>
      </c>
      <c r="H49" s="49">
        <v>0</v>
      </c>
      <c r="I49" s="49">
        <v>0</v>
      </c>
      <c r="J49" s="49">
        <v>0</v>
      </c>
      <c r="K49" s="49">
        <v>10000</v>
      </c>
      <c r="L49" s="49" t="str">
        <f ca="1">IF(B49="","",OFFSET(table_admin1[[#Headers],[ADM1_PT]],MATCH(B49,admin1,0),1))</f>
        <v>MZ11</v>
      </c>
      <c r="M49" s="49" t="str">
        <f t="shared" ca="1" si="0"/>
        <v>MZ1112</v>
      </c>
      <c r="N49" s="49" t="e">
        <f ca="1">IF(#REF!="","",INDEX(admin3_pcode,MATCH(#REF!,OFFSET(admin3_start,MATCH(M49,admin2_linked_pcode,0),0,COUNTIF(admin2_linked_pcode,M49)),0)+MATCH(M49,admin2_linked_pcode,0)-1))</f>
        <v>#REF!</v>
      </c>
    </row>
    <row r="50" spans="1:14" x14ac:dyDescent="0.2">
      <c r="A50" s="58">
        <v>45352</v>
      </c>
      <c r="B50" s="49" t="s">
        <v>229</v>
      </c>
      <c r="C50" s="49" t="s">
        <v>752</v>
      </c>
      <c r="D50" s="49" t="s">
        <v>117</v>
      </c>
      <c r="E50" s="49">
        <v>5985</v>
      </c>
      <c r="F50" s="49">
        <v>4515</v>
      </c>
      <c r="G50" s="49">
        <v>0</v>
      </c>
      <c r="H50" s="49">
        <v>0</v>
      </c>
      <c r="I50" s="49">
        <v>0</v>
      </c>
      <c r="J50" s="49">
        <v>0</v>
      </c>
      <c r="K50" s="49">
        <v>10500</v>
      </c>
      <c r="L50" s="49" t="str">
        <f ca="1">IF(B50="","",OFFSET(table_admin1[[#Headers],[ADM1_PT]],MATCH(B50,admin1,0),1))</f>
        <v>MZ11</v>
      </c>
      <c r="M50" s="49" t="str">
        <f t="shared" ca="1" si="0"/>
        <v>MZ1117</v>
      </c>
      <c r="N50" s="49" t="e">
        <f ca="1">IF(#REF!="","",INDEX(admin3_pcode,MATCH(#REF!,OFFSET(admin3_start,MATCH(M50,admin2_linked_pcode,0),0,COUNTIF(admin2_linked_pcode,M50)),0)+MATCH(M50,admin2_linked_pcode,0)-1))</f>
        <v>#REF!</v>
      </c>
    </row>
    <row r="51" spans="1:14" x14ac:dyDescent="0.2">
      <c r="A51" s="58">
        <v>45352</v>
      </c>
      <c r="B51" s="49" t="s">
        <v>229</v>
      </c>
      <c r="C51" s="49" t="s">
        <v>764</v>
      </c>
      <c r="D51" s="49" t="s">
        <v>117</v>
      </c>
      <c r="E51" s="49">
        <v>13468</v>
      </c>
      <c r="F51" s="49">
        <v>13492</v>
      </c>
      <c r="G51" s="49">
        <v>0</v>
      </c>
      <c r="H51" s="49">
        <v>0</v>
      </c>
      <c r="I51" s="49">
        <v>87</v>
      </c>
      <c r="J51" s="49">
        <v>139</v>
      </c>
      <c r="K51" s="49">
        <v>27186</v>
      </c>
      <c r="L51" s="49" t="str">
        <f ca="1">IF(B51="","",OFFSET(table_admin1[[#Headers],[ADM1_PT]],MATCH(B51,admin1,0),1))</f>
        <v>MZ11</v>
      </c>
      <c r="M51" s="49" t="str">
        <f t="shared" ca="1" si="0"/>
        <v>MZ1120</v>
      </c>
      <c r="N51" s="49" t="e">
        <f ca="1">IF(#REF!="","",INDEX(admin3_pcode,MATCH(#REF!,OFFSET(admin3_start,MATCH(M51,admin2_linked_pcode,0),0,COUNTIF(admin2_linked_pcode,M51)),0)+MATCH(M51,admin2_linked_pcode,0)-1))</f>
        <v>#REF!</v>
      </c>
    </row>
    <row r="52" spans="1:14" x14ac:dyDescent="0.2">
      <c r="A52" s="58">
        <v>45352</v>
      </c>
      <c r="B52" s="49" t="s">
        <v>229</v>
      </c>
      <c r="C52" s="49" t="s">
        <v>772</v>
      </c>
      <c r="D52" s="49" t="s">
        <v>117</v>
      </c>
      <c r="E52" s="49">
        <v>7453</v>
      </c>
      <c r="F52" s="49">
        <v>8547</v>
      </c>
      <c r="G52" s="49">
        <v>0</v>
      </c>
      <c r="H52" s="49">
        <v>0</v>
      </c>
      <c r="I52" s="49">
        <v>0</v>
      </c>
      <c r="J52" s="49">
        <v>0</v>
      </c>
      <c r="K52" s="49">
        <v>16000</v>
      </c>
      <c r="L52" s="49" t="str">
        <f ca="1">IF(B52="","",OFFSET(table_admin1[[#Headers],[ADM1_PT]],MATCH(B52,admin1,0),1))</f>
        <v>MZ11</v>
      </c>
      <c r="M52" s="49" t="str">
        <f t="shared" ca="1" si="0"/>
        <v>MZ1122</v>
      </c>
      <c r="N52" s="49" t="e">
        <f ca="1">IF(#REF!="","",INDEX(admin3_pcode,MATCH(#REF!,OFFSET(admin3_start,MATCH(M52,admin2_linked_pcode,0),0,COUNTIF(admin2_linked_pcode,M52)),0)+MATCH(M52,admin2_linked_pcode,0)-1))</f>
        <v>#REF!</v>
      </c>
    </row>
    <row r="53" spans="1:14" x14ac:dyDescent="0.2">
      <c r="L53" s="49" t="str">
        <f ca="1">IF(B53="","",OFFSET(table_admin1[[#Headers],[ADM1_PT]],MATCH(B53,admin1,0),1))</f>
        <v/>
      </c>
      <c r="M53" s="49" t="str">
        <f t="shared" ca="1" si="0"/>
        <v/>
      </c>
      <c r="N53" s="49" t="e">
        <f ca="1">IF(#REF!="","",INDEX(admin3_pcode,MATCH(#REF!,OFFSET(admin3_start,MATCH(M53,admin2_linked_pcode,0),0,COUNTIF(admin2_linked_pcode,M53)),0)+MATCH(M53,admin2_linked_pcode,0)-1))</f>
        <v>#REF!</v>
      </c>
    </row>
    <row r="54" spans="1:14" x14ac:dyDescent="0.2">
      <c r="L54" s="49" t="str">
        <f ca="1">IF(B54="","",OFFSET(table_admin1[[#Headers],[ADM1_PT]],MATCH(B54,admin1,0),1))</f>
        <v/>
      </c>
      <c r="M54" s="49" t="str">
        <f t="shared" ca="1" si="0"/>
        <v/>
      </c>
      <c r="N54" s="49" t="e">
        <f ca="1">IF(#REF!="","",INDEX(admin3_pcode,MATCH(#REF!,OFFSET(admin3_start,MATCH(M54,admin2_linked_pcode,0),0,COUNTIF(admin2_linked_pcode,M54)),0)+MATCH(M54,admin2_linked_pcode,0)-1))</f>
        <v>#REF!</v>
      </c>
    </row>
    <row r="55" spans="1:14" x14ac:dyDescent="0.2">
      <c r="L55" s="49" t="str">
        <f ca="1">IF(B55="","",OFFSET(table_admin1[[#Headers],[ADM1_PT]],MATCH(B55,admin1,0),1))</f>
        <v/>
      </c>
      <c r="M55" s="49" t="str">
        <f t="shared" ca="1" si="0"/>
        <v/>
      </c>
      <c r="N55" s="49" t="e">
        <f ca="1">IF(#REF!="","",INDEX(admin3_pcode,MATCH(#REF!,OFFSET(admin3_start,MATCH(M55,admin2_linked_pcode,0),0,COUNTIF(admin2_linked_pcode,M55)),0)+MATCH(M55,admin2_linked_pcode,0)-1))</f>
        <v>#REF!</v>
      </c>
    </row>
    <row r="56" spans="1:14" x14ac:dyDescent="0.2">
      <c r="L56" s="49" t="str">
        <f ca="1">IF(B56="","",OFFSET(table_admin1[[#Headers],[ADM1_PT]],MATCH(B56,admin1,0),1))</f>
        <v/>
      </c>
      <c r="M56" s="49" t="str">
        <f t="shared" ca="1" si="0"/>
        <v/>
      </c>
      <c r="N56" s="49" t="e">
        <f ca="1">IF(#REF!="","",INDEX(admin3_pcode,MATCH(#REF!,OFFSET(admin3_start,MATCH(M56,admin2_linked_pcode,0),0,COUNTIF(admin2_linked_pcode,M56)),0)+MATCH(M56,admin2_linked_pcode,0)-1))</f>
        <v>#REF!</v>
      </c>
    </row>
    <row r="57" spans="1:14" x14ac:dyDescent="0.2">
      <c r="L57" s="49" t="str">
        <f ca="1">IF(B57="","",OFFSET(table_admin1[[#Headers],[ADM1_PT]],MATCH(B57,admin1,0),1))</f>
        <v/>
      </c>
      <c r="M57" s="49" t="str">
        <f t="shared" ca="1" si="0"/>
        <v/>
      </c>
      <c r="N57" s="49" t="e">
        <f ca="1">IF(#REF!="","",INDEX(admin3_pcode,MATCH(#REF!,OFFSET(admin3_start,MATCH(M57,admin2_linked_pcode,0),0,COUNTIF(admin2_linked_pcode,M57)),0)+MATCH(M57,admin2_linked_pcode,0)-1))</f>
        <v>#REF!</v>
      </c>
    </row>
    <row r="58" spans="1:14" x14ac:dyDescent="0.2">
      <c r="L58" s="49" t="str">
        <f ca="1">IF(B58="","",OFFSET(table_admin1[[#Headers],[ADM1_PT]],MATCH(B58,admin1,0),1))</f>
        <v/>
      </c>
      <c r="M58" s="49" t="str">
        <f t="shared" ca="1" si="0"/>
        <v/>
      </c>
      <c r="N58" s="49" t="e">
        <f ca="1">IF(#REF!="","",INDEX(admin3_pcode,MATCH(#REF!,OFFSET(admin3_start,MATCH(M58,admin2_linked_pcode,0),0,COUNTIF(admin2_linked_pcode,M58)),0)+MATCH(M58,admin2_linked_pcode,0)-1))</f>
        <v>#REF!</v>
      </c>
    </row>
    <row r="59" spans="1:14" x14ac:dyDescent="0.2">
      <c r="L59" s="49" t="str">
        <f ca="1">IF(B59="","",OFFSET(table_admin1[[#Headers],[ADM1_PT]],MATCH(B59,admin1,0),1))</f>
        <v/>
      </c>
      <c r="M59" s="49" t="str">
        <f t="shared" ca="1" si="0"/>
        <v/>
      </c>
      <c r="N59" s="49" t="e">
        <f ca="1">IF(#REF!="","",INDEX(admin3_pcode,MATCH(#REF!,OFFSET(admin3_start,MATCH(M59,admin2_linked_pcode,0),0,COUNTIF(admin2_linked_pcode,M59)),0)+MATCH(M59,admin2_linked_pcode,0)-1))</f>
        <v>#REF!</v>
      </c>
    </row>
    <row r="60" spans="1:14" x14ac:dyDescent="0.2">
      <c r="L60" s="49" t="str">
        <f ca="1">IF(B60="","",OFFSET(table_admin1[[#Headers],[ADM1_PT]],MATCH(B60,admin1,0),1))</f>
        <v/>
      </c>
      <c r="M60" s="49" t="str">
        <f t="shared" ca="1" si="0"/>
        <v/>
      </c>
      <c r="N60" s="49" t="e">
        <f ca="1">IF(#REF!="","",INDEX(admin3_pcode,MATCH(#REF!,OFFSET(admin3_start,MATCH(M60,admin2_linked_pcode,0),0,COUNTIF(admin2_linked_pcode,M60)),0)+MATCH(M60,admin2_linked_pcode,0)-1))</f>
        <v>#REF!</v>
      </c>
    </row>
    <row r="61" spans="1:14" x14ac:dyDescent="0.2">
      <c r="L61" s="49" t="str">
        <f ca="1">IF(B61="","",OFFSET(table_admin1[[#Headers],[ADM1_PT]],MATCH(B61,admin1,0),1))</f>
        <v/>
      </c>
      <c r="M61" s="49" t="str">
        <f t="shared" ca="1" si="0"/>
        <v/>
      </c>
      <c r="N61" s="49" t="e">
        <f ca="1">IF(#REF!="","",INDEX(admin3_pcode,MATCH(#REF!,OFFSET(admin3_start,MATCH(M61,admin2_linked_pcode,0),0,COUNTIF(admin2_linked_pcode,M61)),0)+MATCH(M61,admin2_linked_pcode,0)-1))</f>
        <v>#REF!</v>
      </c>
    </row>
    <row r="62" spans="1:14" x14ac:dyDescent="0.2">
      <c r="L62" s="49" t="str">
        <f ca="1">IF(B62="","",OFFSET(table_admin1[[#Headers],[ADM1_PT]],MATCH(B62,admin1,0),1))</f>
        <v/>
      </c>
      <c r="M62" s="49" t="str">
        <f t="shared" ca="1" si="0"/>
        <v/>
      </c>
      <c r="N62" s="49" t="e">
        <f ca="1">IF(#REF!="","",INDEX(admin3_pcode,MATCH(#REF!,OFFSET(admin3_start,MATCH(M62,admin2_linked_pcode,0),0,COUNTIF(admin2_linked_pcode,M62)),0)+MATCH(M62,admin2_linked_pcode,0)-1))</f>
        <v>#REF!</v>
      </c>
    </row>
    <row r="63" spans="1:14" x14ac:dyDescent="0.2">
      <c r="L63" s="49" t="str">
        <f ca="1">IF(B63="","",OFFSET(table_admin1[[#Headers],[ADM1_PT]],MATCH(B63,admin1,0),1))</f>
        <v/>
      </c>
      <c r="M63" s="49" t="str">
        <f t="shared" ca="1" si="0"/>
        <v/>
      </c>
      <c r="N63" s="49" t="e">
        <f ca="1">IF(#REF!="","",INDEX(admin3_pcode,MATCH(#REF!,OFFSET(admin3_start,MATCH(M63,admin2_linked_pcode,0),0,COUNTIF(admin2_linked_pcode,M63)),0)+MATCH(M63,admin2_linked_pcode,0)-1))</f>
        <v>#REF!</v>
      </c>
    </row>
    <row r="64" spans="1:14" x14ac:dyDescent="0.2">
      <c r="L64" s="49" t="str">
        <f ca="1">IF(B64="","",OFFSET(table_admin1[[#Headers],[ADM1_PT]],MATCH(B64,admin1,0),1))</f>
        <v/>
      </c>
      <c r="M64" s="49" t="str">
        <f t="shared" ca="1" si="0"/>
        <v/>
      </c>
      <c r="N64" s="49" t="e">
        <f ca="1">IF(#REF!="","",INDEX(admin3_pcode,MATCH(#REF!,OFFSET(admin3_start,MATCH(M64,admin2_linked_pcode,0),0,COUNTIF(admin2_linked_pcode,M64)),0)+MATCH(M64,admin2_linked_pcode,0)-1))</f>
        <v>#REF!</v>
      </c>
    </row>
    <row r="65" spans="12:14" x14ac:dyDescent="0.2">
      <c r="L65" s="49" t="str">
        <f ca="1">IF(B65="","",OFFSET(table_admin1[[#Headers],[ADM1_PT]],MATCH(B65,admin1,0),1))</f>
        <v/>
      </c>
      <c r="M65" s="49" t="str">
        <f t="shared" ca="1" si="0"/>
        <v/>
      </c>
      <c r="N65" s="49" t="e">
        <f ca="1">IF(#REF!="","",INDEX(admin3_pcode,MATCH(#REF!,OFFSET(admin3_start,MATCH(M65,admin2_linked_pcode,0),0,COUNTIF(admin2_linked_pcode,M65)),0)+MATCH(M65,admin2_linked_pcode,0)-1))</f>
        <v>#REF!</v>
      </c>
    </row>
    <row r="66" spans="12:14" x14ac:dyDescent="0.2">
      <c r="L66" s="49" t="str">
        <f ca="1">IF(B66="","",OFFSET(table_admin1[[#Headers],[ADM1_PT]],MATCH(B66,admin1,0),1))</f>
        <v/>
      </c>
      <c r="M66" s="49" t="str">
        <f t="shared" ca="1" si="0"/>
        <v/>
      </c>
      <c r="N66" s="49" t="e">
        <f ca="1">IF(#REF!="","",INDEX(admin3_pcode,MATCH(#REF!,OFFSET(admin3_start,MATCH(M66,admin2_linked_pcode,0),0,COUNTIF(admin2_linked_pcode,M66)),0)+MATCH(M66,admin2_linked_pcode,0)-1))</f>
        <v>#REF!</v>
      </c>
    </row>
    <row r="67" spans="12:14" x14ac:dyDescent="0.2">
      <c r="L67" s="49" t="str">
        <f ca="1">IF(B67="","",OFFSET(table_admin1[[#Headers],[ADM1_PT]],MATCH(B67,admin1,0),1))</f>
        <v/>
      </c>
      <c r="M67" s="49" t="str">
        <f t="shared" ca="1" si="0"/>
        <v/>
      </c>
      <c r="N67" s="49" t="e">
        <f ca="1">IF(#REF!="","",INDEX(admin3_pcode,MATCH(#REF!,OFFSET(admin3_start,MATCH(M67,admin2_linked_pcode,0),0,COUNTIF(admin2_linked_pcode,M67)),0)+MATCH(M67,admin2_linked_pcode,0)-1))</f>
        <v>#REF!</v>
      </c>
    </row>
    <row r="68" spans="12:14" x14ac:dyDescent="0.2">
      <c r="L68" s="49" t="str">
        <f ca="1">IF(B68="","",OFFSET(table_admin1[[#Headers],[ADM1_PT]],MATCH(B68,admin1,0),1))</f>
        <v/>
      </c>
      <c r="M68" s="49" t="str">
        <f t="shared" ca="1" si="0"/>
        <v/>
      </c>
      <c r="N68" s="49" t="e">
        <f ca="1">IF(#REF!="","",INDEX(admin3_pcode,MATCH(#REF!,OFFSET(admin3_start,MATCH(M68,admin2_linked_pcode,0),0,COUNTIF(admin2_linked_pcode,M68)),0)+MATCH(M68,admin2_linked_pcode,0)-1))</f>
        <v>#REF!</v>
      </c>
    </row>
    <row r="69" spans="12:14" x14ac:dyDescent="0.2">
      <c r="L69" s="49" t="str">
        <f ca="1">IF(B69="","",OFFSET(table_admin1[[#Headers],[ADM1_PT]],MATCH(B69,admin1,0),1))</f>
        <v/>
      </c>
      <c r="M69" s="49" t="str">
        <f t="shared" ca="1" si="0"/>
        <v/>
      </c>
      <c r="N69" s="49" t="e">
        <f ca="1">IF(#REF!="","",INDEX(admin3_pcode,MATCH(#REF!,OFFSET(admin3_start,MATCH(M69,admin2_linked_pcode,0),0,COUNTIF(admin2_linked_pcode,M69)),0)+MATCH(M69,admin2_linked_pcode,0)-1))</f>
        <v>#REF!</v>
      </c>
    </row>
    <row r="70" spans="12:14" x14ac:dyDescent="0.2">
      <c r="L70" s="49" t="str">
        <f ca="1">IF(B70="","",OFFSET(table_admin1[[#Headers],[ADM1_PT]],MATCH(B70,admin1,0),1))</f>
        <v/>
      </c>
      <c r="M70" s="49" t="str">
        <f t="shared" ref="M70:M133" ca="1" si="1">IF(C70="","",INDEX(admin2_pcode,MATCH(C70,OFFSET(admin2_start,MATCH(L70,admin1_linked_pcode,0),0,COUNTIF(admin1_linked_pcode,L70)),0)+MATCH(L70,admin1_linked_pcode,0)-1))</f>
        <v/>
      </c>
      <c r="N70" s="49" t="e">
        <f ca="1">IF(#REF!="","",INDEX(admin3_pcode,MATCH(#REF!,OFFSET(admin3_start,MATCH(M70,admin2_linked_pcode,0),0,COUNTIF(admin2_linked_pcode,M70)),0)+MATCH(M70,admin2_linked_pcode,0)-1))</f>
        <v>#REF!</v>
      </c>
    </row>
    <row r="71" spans="12:14" x14ac:dyDescent="0.2">
      <c r="L71" s="49" t="str">
        <f ca="1">IF(B71="","",OFFSET(table_admin1[[#Headers],[ADM1_PT]],MATCH(B71,admin1,0),1))</f>
        <v/>
      </c>
      <c r="M71" s="49" t="str">
        <f t="shared" ca="1" si="1"/>
        <v/>
      </c>
      <c r="N71" s="49" t="e">
        <f ca="1">IF(#REF!="","",INDEX(admin3_pcode,MATCH(#REF!,OFFSET(admin3_start,MATCH(M71,admin2_linked_pcode,0),0,COUNTIF(admin2_linked_pcode,M71)),0)+MATCH(M71,admin2_linked_pcode,0)-1))</f>
        <v>#REF!</v>
      </c>
    </row>
    <row r="72" spans="12:14" x14ac:dyDescent="0.2">
      <c r="L72" s="49" t="str">
        <f ca="1">IF(B72="","",OFFSET(table_admin1[[#Headers],[ADM1_PT]],MATCH(B72,admin1,0),1))</f>
        <v/>
      </c>
      <c r="M72" s="49" t="str">
        <f t="shared" ca="1" si="1"/>
        <v/>
      </c>
      <c r="N72" s="49" t="e">
        <f ca="1">IF(#REF!="","",INDEX(admin3_pcode,MATCH(#REF!,OFFSET(admin3_start,MATCH(M72,admin2_linked_pcode,0),0,COUNTIF(admin2_linked_pcode,M72)),0)+MATCH(M72,admin2_linked_pcode,0)-1))</f>
        <v>#REF!</v>
      </c>
    </row>
    <row r="73" spans="12:14" x14ac:dyDescent="0.2">
      <c r="L73" s="49" t="str">
        <f ca="1">IF(B73="","",OFFSET(table_admin1[[#Headers],[ADM1_PT]],MATCH(B73,admin1,0),1))</f>
        <v/>
      </c>
      <c r="M73" s="49" t="str">
        <f t="shared" ca="1" si="1"/>
        <v/>
      </c>
      <c r="N73" s="49" t="e">
        <f ca="1">IF(#REF!="","",INDEX(admin3_pcode,MATCH(#REF!,OFFSET(admin3_start,MATCH(M73,admin2_linked_pcode,0),0,COUNTIF(admin2_linked_pcode,M73)),0)+MATCH(M73,admin2_linked_pcode,0)-1))</f>
        <v>#REF!</v>
      </c>
    </row>
    <row r="74" spans="12:14" x14ac:dyDescent="0.2">
      <c r="L74" s="49" t="str">
        <f ca="1">IF(B74="","",OFFSET(table_admin1[[#Headers],[ADM1_PT]],MATCH(B74,admin1,0),1))</f>
        <v/>
      </c>
      <c r="M74" s="49" t="str">
        <f t="shared" ca="1" si="1"/>
        <v/>
      </c>
      <c r="N74" s="49" t="e">
        <f ca="1">IF(#REF!="","",INDEX(admin3_pcode,MATCH(#REF!,OFFSET(admin3_start,MATCH(M74,admin2_linked_pcode,0),0,COUNTIF(admin2_linked_pcode,M74)),0)+MATCH(M74,admin2_linked_pcode,0)-1))</f>
        <v>#REF!</v>
      </c>
    </row>
    <row r="75" spans="12:14" x14ac:dyDescent="0.2">
      <c r="L75" s="49" t="str">
        <f ca="1">IF(B75="","",OFFSET(table_admin1[[#Headers],[ADM1_PT]],MATCH(B75,admin1,0),1))</f>
        <v/>
      </c>
      <c r="M75" s="49" t="str">
        <f t="shared" ca="1" si="1"/>
        <v/>
      </c>
      <c r="N75" s="49" t="e">
        <f ca="1">IF(#REF!="","",INDEX(admin3_pcode,MATCH(#REF!,OFFSET(admin3_start,MATCH(M75,admin2_linked_pcode,0),0,COUNTIF(admin2_linked_pcode,M75)),0)+MATCH(M75,admin2_linked_pcode,0)-1))</f>
        <v>#REF!</v>
      </c>
    </row>
    <row r="76" spans="12:14" x14ac:dyDescent="0.2">
      <c r="L76" s="49" t="str">
        <f ca="1">IF(B76="","",OFFSET(table_admin1[[#Headers],[ADM1_PT]],MATCH(B76,admin1,0),1))</f>
        <v/>
      </c>
      <c r="M76" s="49" t="str">
        <f t="shared" ca="1" si="1"/>
        <v/>
      </c>
      <c r="N76" s="49" t="e">
        <f ca="1">IF(#REF!="","",INDEX(admin3_pcode,MATCH(#REF!,OFFSET(admin3_start,MATCH(M76,admin2_linked_pcode,0),0,COUNTIF(admin2_linked_pcode,M76)),0)+MATCH(M76,admin2_linked_pcode,0)-1))</f>
        <v>#REF!</v>
      </c>
    </row>
    <row r="77" spans="12:14" x14ac:dyDescent="0.2">
      <c r="L77" s="49" t="str">
        <f ca="1">IF(B77="","",OFFSET(table_admin1[[#Headers],[ADM1_PT]],MATCH(B77,admin1,0),1))</f>
        <v/>
      </c>
      <c r="M77" s="49" t="str">
        <f t="shared" ca="1" si="1"/>
        <v/>
      </c>
      <c r="N77" s="49" t="e">
        <f ca="1">IF(#REF!="","",INDEX(admin3_pcode,MATCH(#REF!,OFFSET(admin3_start,MATCH(M77,admin2_linked_pcode,0),0,COUNTIF(admin2_linked_pcode,M77)),0)+MATCH(M77,admin2_linked_pcode,0)-1))</f>
        <v>#REF!</v>
      </c>
    </row>
    <row r="78" spans="12:14" x14ac:dyDescent="0.2">
      <c r="L78" s="49" t="str">
        <f ca="1">IF(B78="","",OFFSET(table_admin1[[#Headers],[ADM1_PT]],MATCH(B78,admin1,0),1))</f>
        <v/>
      </c>
      <c r="M78" s="49" t="str">
        <f t="shared" ca="1" si="1"/>
        <v/>
      </c>
      <c r="N78" s="49" t="e">
        <f ca="1">IF(#REF!="","",INDEX(admin3_pcode,MATCH(#REF!,OFFSET(admin3_start,MATCH(M78,admin2_linked_pcode,0),0,COUNTIF(admin2_linked_pcode,M78)),0)+MATCH(M78,admin2_linked_pcode,0)-1))</f>
        <v>#REF!</v>
      </c>
    </row>
    <row r="79" spans="12:14" x14ac:dyDescent="0.2">
      <c r="L79" s="49" t="str">
        <f ca="1">IF(B79="","",OFFSET(table_admin1[[#Headers],[ADM1_PT]],MATCH(B79,admin1,0),1))</f>
        <v/>
      </c>
      <c r="M79" s="49" t="str">
        <f t="shared" ca="1" si="1"/>
        <v/>
      </c>
      <c r="N79" s="49" t="e">
        <f ca="1">IF(#REF!="","",INDEX(admin3_pcode,MATCH(#REF!,OFFSET(admin3_start,MATCH(M79,admin2_linked_pcode,0),0,COUNTIF(admin2_linked_pcode,M79)),0)+MATCH(M79,admin2_linked_pcode,0)-1))</f>
        <v>#REF!</v>
      </c>
    </row>
    <row r="80" spans="12:14" x14ac:dyDescent="0.2">
      <c r="L80" s="49" t="str">
        <f ca="1">IF(B80="","",OFFSET(table_admin1[[#Headers],[ADM1_PT]],MATCH(B80,admin1,0),1))</f>
        <v/>
      </c>
      <c r="M80" s="49" t="str">
        <f t="shared" ca="1" si="1"/>
        <v/>
      </c>
      <c r="N80" s="49" t="e">
        <f ca="1">IF(#REF!="","",INDEX(admin3_pcode,MATCH(#REF!,OFFSET(admin3_start,MATCH(M80,admin2_linked_pcode,0),0,COUNTIF(admin2_linked_pcode,M80)),0)+MATCH(M80,admin2_linked_pcode,0)-1))</f>
        <v>#REF!</v>
      </c>
    </row>
    <row r="81" spans="12:14" x14ac:dyDescent="0.2">
      <c r="L81" s="49" t="str">
        <f ca="1">IF(B81="","",OFFSET(table_admin1[[#Headers],[ADM1_PT]],MATCH(B81,admin1,0),1))</f>
        <v/>
      </c>
      <c r="M81" s="49" t="str">
        <f t="shared" ca="1" si="1"/>
        <v/>
      </c>
      <c r="N81" s="49" t="e">
        <f ca="1">IF(#REF!="","",INDEX(admin3_pcode,MATCH(#REF!,OFFSET(admin3_start,MATCH(M81,admin2_linked_pcode,0),0,COUNTIF(admin2_linked_pcode,M81)),0)+MATCH(M81,admin2_linked_pcode,0)-1))</f>
        <v>#REF!</v>
      </c>
    </row>
    <row r="82" spans="12:14" x14ac:dyDescent="0.2">
      <c r="L82" s="49" t="str">
        <f ca="1">IF(B82="","",OFFSET(table_admin1[[#Headers],[ADM1_PT]],MATCH(B82,admin1,0),1))</f>
        <v/>
      </c>
      <c r="M82" s="49" t="str">
        <f t="shared" ca="1" si="1"/>
        <v/>
      </c>
      <c r="N82" s="49" t="e">
        <f ca="1">IF(#REF!="","",INDEX(admin3_pcode,MATCH(#REF!,OFFSET(admin3_start,MATCH(M82,admin2_linked_pcode,0),0,COUNTIF(admin2_linked_pcode,M82)),0)+MATCH(M82,admin2_linked_pcode,0)-1))</f>
        <v>#REF!</v>
      </c>
    </row>
    <row r="83" spans="12:14" x14ac:dyDescent="0.2">
      <c r="L83" s="49" t="str">
        <f ca="1">IF(B83="","",OFFSET(table_admin1[[#Headers],[ADM1_PT]],MATCH(B83,admin1,0),1))</f>
        <v/>
      </c>
      <c r="M83" s="49" t="str">
        <f t="shared" ca="1" si="1"/>
        <v/>
      </c>
      <c r="N83" s="49" t="e">
        <f ca="1">IF(#REF!="","",INDEX(admin3_pcode,MATCH(#REF!,OFFSET(admin3_start,MATCH(M83,admin2_linked_pcode,0),0,COUNTIF(admin2_linked_pcode,M83)),0)+MATCH(M83,admin2_linked_pcode,0)-1))</f>
        <v>#REF!</v>
      </c>
    </row>
    <row r="84" spans="12:14" x14ac:dyDescent="0.2">
      <c r="L84" s="49" t="str">
        <f ca="1">IF(B84="","",OFFSET(table_admin1[[#Headers],[ADM1_PT]],MATCH(B84,admin1,0),1))</f>
        <v/>
      </c>
      <c r="M84" s="49" t="str">
        <f t="shared" ca="1" si="1"/>
        <v/>
      </c>
      <c r="N84" s="49" t="e">
        <f ca="1">IF(#REF!="","",INDEX(admin3_pcode,MATCH(#REF!,OFFSET(admin3_start,MATCH(M84,admin2_linked_pcode,0),0,COUNTIF(admin2_linked_pcode,M84)),0)+MATCH(M84,admin2_linked_pcode,0)-1))</f>
        <v>#REF!</v>
      </c>
    </row>
    <row r="85" spans="12:14" x14ac:dyDescent="0.2">
      <c r="L85" s="49" t="str">
        <f ca="1">IF(B85="","",OFFSET(table_admin1[[#Headers],[ADM1_PT]],MATCH(B85,admin1,0),1))</f>
        <v/>
      </c>
      <c r="M85" s="49" t="str">
        <f t="shared" ca="1" si="1"/>
        <v/>
      </c>
      <c r="N85" s="49" t="e">
        <f ca="1">IF(#REF!="","",INDEX(admin3_pcode,MATCH(#REF!,OFFSET(admin3_start,MATCH(M85,admin2_linked_pcode,0),0,COUNTIF(admin2_linked_pcode,M85)),0)+MATCH(M85,admin2_linked_pcode,0)-1))</f>
        <v>#REF!</v>
      </c>
    </row>
    <row r="86" spans="12:14" x14ac:dyDescent="0.2">
      <c r="L86" s="49" t="str">
        <f ca="1">IF(B86="","",OFFSET(table_admin1[[#Headers],[ADM1_PT]],MATCH(B86,admin1,0),1))</f>
        <v/>
      </c>
      <c r="M86" s="49" t="str">
        <f t="shared" ca="1" si="1"/>
        <v/>
      </c>
      <c r="N86" s="49" t="e">
        <f ca="1">IF(#REF!="","",INDEX(admin3_pcode,MATCH(#REF!,OFFSET(admin3_start,MATCH(M86,admin2_linked_pcode,0),0,COUNTIF(admin2_linked_pcode,M86)),0)+MATCH(M86,admin2_linked_pcode,0)-1))</f>
        <v>#REF!</v>
      </c>
    </row>
    <row r="87" spans="12:14" x14ac:dyDescent="0.2">
      <c r="L87" s="49" t="str">
        <f ca="1">IF(B87="","",OFFSET(table_admin1[[#Headers],[ADM1_PT]],MATCH(B87,admin1,0),1))</f>
        <v/>
      </c>
      <c r="M87" s="49" t="str">
        <f t="shared" ca="1" si="1"/>
        <v/>
      </c>
      <c r="N87" s="49" t="e">
        <f ca="1">IF(#REF!="","",INDEX(admin3_pcode,MATCH(#REF!,OFFSET(admin3_start,MATCH(M87,admin2_linked_pcode,0),0,COUNTIF(admin2_linked_pcode,M87)),0)+MATCH(M87,admin2_linked_pcode,0)-1))</f>
        <v>#REF!</v>
      </c>
    </row>
    <row r="88" spans="12:14" x14ac:dyDescent="0.2">
      <c r="L88" s="49" t="str">
        <f ca="1">IF(B88="","",OFFSET(table_admin1[[#Headers],[ADM1_PT]],MATCH(B88,admin1,0),1))</f>
        <v/>
      </c>
      <c r="M88" s="49" t="str">
        <f t="shared" ca="1" si="1"/>
        <v/>
      </c>
      <c r="N88" s="49" t="e">
        <f ca="1">IF(#REF!="","",INDEX(admin3_pcode,MATCH(#REF!,OFFSET(admin3_start,MATCH(M88,admin2_linked_pcode,0),0,COUNTIF(admin2_linked_pcode,M88)),0)+MATCH(M88,admin2_linked_pcode,0)-1))</f>
        <v>#REF!</v>
      </c>
    </row>
    <row r="89" spans="12:14" x14ac:dyDescent="0.2">
      <c r="L89" s="49" t="str">
        <f ca="1">IF(B89="","",OFFSET(table_admin1[[#Headers],[ADM1_PT]],MATCH(B89,admin1,0),1))</f>
        <v/>
      </c>
      <c r="M89" s="49" t="str">
        <f t="shared" ca="1" si="1"/>
        <v/>
      </c>
      <c r="N89" s="49" t="e">
        <f ca="1">IF(#REF!="","",INDEX(admin3_pcode,MATCH(#REF!,OFFSET(admin3_start,MATCH(M89,admin2_linked_pcode,0),0,COUNTIF(admin2_linked_pcode,M89)),0)+MATCH(M89,admin2_linked_pcode,0)-1))</f>
        <v>#REF!</v>
      </c>
    </row>
    <row r="90" spans="12:14" x14ac:dyDescent="0.2">
      <c r="L90" s="49" t="str">
        <f ca="1">IF(B90="","",OFFSET(table_admin1[[#Headers],[ADM1_PT]],MATCH(B90,admin1,0),1))</f>
        <v/>
      </c>
      <c r="M90" s="49" t="str">
        <f t="shared" ca="1" si="1"/>
        <v/>
      </c>
      <c r="N90" s="49" t="e">
        <f ca="1">IF(#REF!="","",INDEX(admin3_pcode,MATCH(#REF!,OFFSET(admin3_start,MATCH(M90,admin2_linked_pcode,0),0,COUNTIF(admin2_linked_pcode,M90)),0)+MATCH(M90,admin2_linked_pcode,0)-1))</f>
        <v>#REF!</v>
      </c>
    </row>
    <row r="91" spans="12:14" x14ac:dyDescent="0.2">
      <c r="L91" s="49" t="str">
        <f ca="1">IF(B91="","",OFFSET(table_admin1[[#Headers],[ADM1_PT]],MATCH(B91,admin1,0),1))</f>
        <v/>
      </c>
      <c r="M91" s="49" t="str">
        <f t="shared" ca="1" si="1"/>
        <v/>
      </c>
      <c r="N91" s="49" t="e">
        <f ca="1">IF(#REF!="","",INDEX(admin3_pcode,MATCH(#REF!,OFFSET(admin3_start,MATCH(M91,admin2_linked_pcode,0),0,COUNTIF(admin2_linked_pcode,M91)),0)+MATCH(M91,admin2_linked_pcode,0)-1))</f>
        <v>#REF!</v>
      </c>
    </row>
    <row r="92" spans="12:14" x14ac:dyDescent="0.2">
      <c r="L92" s="49" t="str">
        <f ca="1">IF(B92="","",OFFSET(table_admin1[[#Headers],[ADM1_PT]],MATCH(B92,admin1,0),1))</f>
        <v/>
      </c>
      <c r="M92" s="49" t="str">
        <f t="shared" ca="1" si="1"/>
        <v/>
      </c>
      <c r="N92" s="49" t="e">
        <f ca="1">IF(#REF!="","",INDEX(admin3_pcode,MATCH(#REF!,OFFSET(admin3_start,MATCH(M92,admin2_linked_pcode,0),0,COUNTIF(admin2_linked_pcode,M92)),0)+MATCH(M92,admin2_linked_pcode,0)-1))</f>
        <v>#REF!</v>
      </c>
    </row>
    <row r="93" spans="12:14" x14ac:dyDescent="0.2">
      <c r="L93" s="49" t="str">
        <f ca="1">IF(B93="","",OFFSET(table_admin1[[#Headers],[ADM1_PT]],MATCH(B93,admin1,0),1))</f>
        <v/>
      </c>
      <c r="M93" s="49" t="str">
        <f t="shared" ca="1" si="1"/>
        <v/>
      </c>
      <c r="N93" s="49" t="e">
        <f ca="1">IF(#REF!="","",INDEX(admin3_pcode,MATCH(#REF!,OFFSET(admin3_start,MATCH(M93,admin2_linked_pcode,0),0,COUNTIF(admin2_linked_pcode,M93)),0)+MATCH(M93,admin2_linked_pcode,0)-1))</f>
        <v>#REF!</v>
      </c>
    </row>
    <row r="94" spans="12:14" x14ac:dyDescent="0.2">
      <c r="L94" s="49" t="str">
        <f ca="1">IF(B94="","",OFFSET(table_admin1[[#Headers],[ADM1_PT]],MATCH(B94,admin1,0),1))</f>
        <v/>
      </c>
      <c r="M94" s="49" t="str">
        <f t="shared" ca="1" si="1"/>
        <v/>
      </c>
      <c r="N94" s="49" t="e">
        <f ca="1">IF(#REF!="","",INDEX(admin3_pcode,MATCH(#REF!,OFFSET(admin3_start,MATCH(M94,admin2_linked_pcode,0),0,COUNTIF(admin2_linked_pcode,M94)),0)+MATCH(M94,admin2_linked_pcode,0)-1))</f>
        <v>#REF!</v>
      </c>
    </row>
    <row r="95" spans="12:14" x14ac:dyDescent="0.2">
      <c r="L95" s="49" t="str">
        <f ca="1">IF(B95="","",OFFSET(table_admin1[[#Headers],[ADM1_PT]],MATCH(B95,admin1,0),1))</f>
        <v/>
      </c>
      <c r="M95" s="49" t="str">
        <f t="shared" ca="1" si="1"/>
        <v/>
      </c>
      <c r="N95" s="49" t="e">
        <f ca="1">IF(#REF!="","",INDEX(admin3_pcode,MATCH(#REF!,OFFSET(admin3_start,MATCH(M95,admin2_linked_pcode,0),0,COUNTIF(admin2_linked_pcode,M95)),0)+MATCH(M95,admin2_linked_pcode,0)-1))</f>
        <v>#REF!</v>
      </c>
    </row>
    <row r="96" spans="12:14" x14ac:dyDescent="0.2">
      <c r="L96" s="49" t="str">
        <f ca="1">IF(B96="","",OFFSET(table_admin1[[#Headers],[ADM1_PT]],MATCH(B96,admin1,0),1))</f>
        <v/>
      </c>
      <c r="M96" s="49" t="str">
        <f t="shared" ca="1" si="1"/>
        <v/>
      </c>
      <c r="N96" s="49" t="e">
        <f ca="1">IF(#REF!="","",INDEX(admin3_pcode,MATCH(#REF!,OFFSET(admin3_start,MATCH(M96,admin2_linked_pcode,0),0,COUNTIF(admin2_linked_pcode,M96)),0)+MATCH(M96,admin2_linked_pcode,0)-1))</f>
        <v>#REF!</v>
      </c>
    </row>
    <row r="97" spans="12:14" x14ac:dyDescent="0.2">
      <c r="L97" s="49" t="str">
        <f ca="1">IF(B97="","",OFFSET(table_admin1[[#Headers],[ADM1_PT]],MATCH(B97,admin1,0),1))</f>
        <v/>
      </c>
      <c r="M97" s="49" t="str">
        <f t="shared" ca="1" si="1"/>
        <v/>
      </c>
      <c r="N97" s="49" t="e">
        <f ca="1">IF(#REF!="","",INDEX(admin3_pcode,MATCH(#REF!,OFFSET(admin3_start,MATCH(M97,admin2_linked_pcode,0),0,COUNTIF(admin2_linked_pcode,M97)),0)+MATCH(M97,admin2_linked_pcode,0)-1))</f>
        <v>#REF!</v>
      </c>
    </row>
    <row r="98" spans="12:14" x14ac:dyDescent="0.2">
      <c r="L98" s="49" t="str">
        <f ca="1">IF(B98="","",OFFSET(table_admin1[[#Headers],[ADM1_PT]],MATCH(B98,admin1,0),1))</f>
        <v/>
      </c>
      <c r="M98" s="49" t="str">
        <f t="shared" ca="1" si="1"/>
        <v/>
      </c>
      <c r="N98" s="49" t="e">
        <f ca="1">IF(#REF!="","",INDEX(admin3_pcode,MATCH(#REF!,OFFSET(admin3_start,MATCH(M98,admin2_linked_pcode,0),0,COUNTIF(admin2_linked_pcode,M98)),0)+MATCH(M98,admin2_linked_pcode,0)-1))</f>
        <v>#REF!</v>
      </c>
    </row>
    <row r="99" spans="12:14" x14ac:dyDescent="0.2">
      <c r="L99" s="49" t="str">
        <f ca="1">IF(B99="","",OFFSET(table_admin1[[#Headers],[ADM1_PT]],MATCH(B99,admin1,0),1))</f>
        <v/>
      </c>
      <c r="M99" s="49" t="str">
        <f t="shared" ca="1" si="1"/>
        <v/>
      </c>
      <c r="N99" s="49" t="e">
        <f ca="1">IF(#REF!="","",INDEX(admin3_pcode,MATCH(#REF!,OFFSET(admin3_start,MATCH(M99,admin2_linked_pcode,0),0,COUNTIF(admin2_linked_pcode,M99)),0)+MATCH(M99,admin2_linked_pcode,0)-1))</f>
        <v>#REF!</v>
      </c>
    </row>
    <row r="100" spans="12:14" x14ac:dyDescent="0.2">
      <c r="L100" s="49" t="str">
        <f ca="1">IF(B100="","",OFFSET(table_admin1[[#Headers],[ADM1_PT]],MATCH(B100,admin1,0),1))</f>
        <v/>
      </c>
      <c r="M100" s="49" t="str">
        <f t="shared" ca="1" si="1"/>
        <v/>
      </c>
      <c r="N100" s="49" t="e">
        <f ca="1">IF(#REF!="","",INDEX(admin3_pcode,MATCH(#REF!,OFFSET(admin3_start,MATCH(M100,admin2_linked_pcode,0),0,COUNTIF(admin2_linked_pcode,M100)),0)+MATCH(M100,admin2_linked_pcode,0)-1))</f>
        <v>#REF!</v>
      </c>
    </row>
    <row r="101" spans="12:14" x14ac:dyDescent="0.2">
      <c r="L101" s="49" t="str">
        <f ca="1">IF(B101="","",OFFSET(table_admin1[[#Headers],[ADM1_PT]],MATCH(B101,admin1,0),1))</f>
        <v/>
      </c>
      <c r="M101" s="49" t="str">
        <f t="shared" ca="1" si="1"/>
        <v/>
      </c>
      <c r="N101" s="49" t="e">
        <f ca="1">IF(#REF!="","",INDEX(admin3_pcode,MATCH(#REF!,OFFSET(admin3_start,MATCH(M101,admin2_linked_pcode,0),0,COUNTIF(admin2_linked_pcode,M101)),0)+MATCH(M101,admin2_linked_pcode,0)-1))</f>
        <v>#REF!</v>
      </c>
    </row>
    <row r="102" spans="12:14" x14ac:dyDescent="0.2">
      <c r="L102" s="49" t="str">
        <f ca="1">IF(B102="","",OFFSET(table_admin1[[#Headers],[ADM1_PT]],MATCH(B102,admin1,0),1))</f>
        <v/>
      </c>
      <c r="M102" s="49" t="str">
        <f t="shared" ca="1" si="1"/>
        <v/>
      </c>
      <c r="N102" s="49" t="e">
        <f ca="1">IF(#REF!="","",INDEX(admin3_pcode,MATCH(#REF!,OFFSET(admin3_start,MATCH(M102,admin2_linked_pcode,0),0,COUNTIF(admin2_linked_pcode,M102)),0)+MATCH(M102,admin2_linked_pcode,0)-1))</f>
        <v>#REF!</v>
      </c>
    </row>
    <row r="103" spans="12:14" x14ac:dyDescent="0.2">
      <c r="L103" s="49" t="str">
        <f ca="1">IF(B103="","",OFFSET(table_admin1[[#Headers],[ADM1_PT]],MATCH(B103,admin1,0),1))</f>
        <v/>
      </c>
      <c r="M103" s="49" t="str">
        <f t="shared" ca="1" si="1"/>
        <v/>
      </c>
      <c r="N103" s="49" t="e">
        <f ca="1">IF(#REF!="","",INDEX(admin3_pcode,MATCH(#REF!,OFFSET(admin3_start,MATCH(M103,admin2_linked_pcode,0),0,COUNTIF(admin2_linked_pcode,M103)),0)+MATCH(M103,admin2_linked_pcode,0)-1))</f>
        <v>#REF!</v>
      </c>
    </row>
    <row r="104" spans="12:14" x14ac:dyDescent="0.2">
      <c r="L104" s="49" t="str">
        <f ca="1">IF(B104="","",OFFSET(table_admin1[[#Headers],[ADM1_PT]],MATCH(B104,admin1,0),1))</f>
        <v/>
      </c>
      <c r="M104" s="49" t="str">
        <f t="shared" ca="1" si="1"/>
        <v/>
      </c>
      <c r="N104" s="49" t="e">
        <f ca="1">IF(#REF!="","",INDEX(admin3_pcode,MATCH(#REF!,OFFSET(admin3_start,MATCH(M104,admin2_linked_pcode,0),0,COUNTIF(admin2_linked_pcode,M104)),0)+MATCH(M104,admin2_linked_pcode,0)-1))</f>
        <v>#REF!</v>
      </c>
    </row>
    <row r="105" spans="12:14" x14ac:dyDescent="0.2">
      <c r="L105" s="49" t="str">
        <f ca="1">IF(B105="","",OFFSET(table_admin1[[#Headers],[ADM1_PT]],MATCH(B105,admin1,0),1))</f>
        <v/>
      </c>
      <c r="M105" s="49" t="str">
        <f t="shared" ca="1" si="1"/>
        <v/>
      </c>
      <c r="N105" s="49" t="e">
        <f ca="1">IF(#REF!="","",INDEX(admin3_pcode,MATCH(#REF!,OFFSET(admin3_start,MATCH(M105,admin2_linked_pcode,0),0,COUNTIF(admin2_linked_pcode,M105)),0)+MATCH(M105,admin2_linked_pcode,0)-1))</f>
        <v>#REF!</v>
      </c>
    </row>
    <row r="106" spans="12:14" x14ac:dyDescent="0.2">
      <c r="L106" s="49" t="str">
        <f ca="1">IF(B106="","",OFFSET(table_admin1[[#Headers],[ADM1_PT]],MATCH(B106,admin1,0),1))</f>
        <v/>
      </c>
      <c r="M106" s="49" t="str">
        <f t="shared" ca="1" si="1"/>
        <v/>
      </c>
      <c r="N106" s="49" t="e">
        <f ca="1">IF(#REF!="","",INDEX(admin3_pcode,MATCH(#REF!,OFFSET(admin3_start,MATCH(M106,admin2_linked_pcode,0),0,COUNTIF(admin2_linked_pcode,M106)),0)+MATCH(M106,admin2_linked_pcode,0)-1))</f>
        <v>#REF!</v>
      </c>
    </row>
    <row r="107" spans="12:14" x14ac:dyDescent="0.2">
      <c r="L107" s="49" t="str">
        <f ca="1">IF(B107="","",OFFSET(table_admin1[[#Headers],[ADM1_PT]],MATCH(B107,admin1,0),1))</f>
        <v/>
      </c>
      <c r="M107" s="49" t="str">
        <f t="shared" ca="1" si="1"/>
        <v/>
      </c>
      <c r="N107" s="49" t="e">
        <f ca="1">IF(#REF!="","",INDEX(admin3_pcode,MATCH(#REF!,OFFSET(admin3_start,MATCH(M107,admin2_linked_pcode,0),0,COUNTIF(admin2_linked_pcode,M107)),0)+MATCH(M107,admin2_linked_pcode,0)-1))</f>
        <v>#REF!</v>
      </c>
    </row>
    <row r="108" spans="12:14" x14ac:dyDescent="0.2">
      <c r="L108" s="49" t="str">
        <f ca="1">IF(B108="","",OFFSET(table_admin1[[#Headers],[ADM1_PT]],MATCH(B108,admin1,0),1))</f>
        <v/>
      </c>
      <c r="M108" s="49" t="str">
        <f t="shared" ca="1" si="1"/>
        <v/>
      </c>
      <c r="N108" s="49" t="e">
        <f ca="1">IF(#REF!="","",INDEX(admin3_pcode,MATCH(#REF!,OFFSET(admin3_start,MATCH(M108,admin2_linked_pcode,0),0,COUNTIF(admin2_linked_pcode,M108)),0)+MATCH(M108,admin2_linked_pcode,0)-1))</f>
        <v>#REF!</v>
      </c>
    </row>
    <row r="109" spans="12:14" x14ac:dyDescent="0.2">
      <c r="L109" s="49" t="str">
        <f ca="1">IF(B109="","",OFFSET(table_admin1[[#Headers],[ADM1_PT]],MATCH(B109,admin1,0),1))</f>
        <v/>
      </c>
      <c r="M109" s="49" t="str">
        <f t="shared" ca="1" si="1"/>
        <v/>
      </c>
      <c r="N109" s="49" t="e">
        <f ca="1">IF(#REF!="","",INDEX(admin3_pcode,MATCH(#REF!,OFFSET(admin3_start,MATCH(M109,admin2_linked_pcode,0),0,COUNTIF(admin2_linked_pcode,M109)),0)+MATCH(M109,admin2_linked_pcode,0)-1))</f>
        <v>#REF!</v>
      </c>
    </row>
    <row r="110" spans="12:14" x14ac:dyDescent="0.2">
      <c r="L110" s="49" t="str">
        <f ca="1">IF(B110="","",OFFSET(table_admin1[[#Headers],[ADM1_PT]],MATCH(B110,admin1,0),1))</f>
        <v/>
      </c>
      <c r="M110" s="49" t="str">
        <f t="shared" ca="1" si="1"/>
        <v/>
      </c>
      <c r="N110" s="49" t="e">
        <f ca="1">IF(#REF!="","",INDEX(admin3_pcode,MATCH(#REF!,OFFSET(admin3_start,MATCH(M110,admin2_linked_pcode,0),0,COUNTIF(admin2_linked_pcode,M110)),0)+MATCH(M110,admin2_linked_pcode,0)-1))</f>
        <v>#REF!</v>
      </c>
    </row>
    <row r="111" spans="12:14" x14ac:dyDescent="0.2">
      <c r="L111" s="49" t="str">
        <f ca="1">IF(B111="","",OFFSET(table_admin1[[#Headers],[ADM1_PT]],MATCH(B111,admin1,0),1))</f>
        <v/>
      </c>
      <c r="M111" s="49" t="str">
        <f t="shared" ca="1" si="1"/>
        <v/>
      </c>
      <c r="N111" s="49" t="e">
        <f ca="1">IF(#REF!="","",INDEX(admin3_pcode,MATCH(#REF!,OFFSET(admin3_start,MATCH(M111,admin2_linked_pcode,0),0,COUNTIF(admin2_linked_pcode,M111)),0)+MATCH(M111,admin2_linked_pcode,0)-1))</f>
        <v>#REF!</v>
      </c>
    </row>
    <row r="112" spans="12:14" x14ac:dyDescent="0.2">
      <c r="L112" s="49" t="str">
        <f ca="1">IF(B112="","",OFFSET(table_admin1[[#Headers],[ADM1_PT]],MATCH(B112,admin1,0),1))</f>
        <v/>
      </c>
      <c r="M112" s="49" t="str">
        <f t="shared" ca="1" si="1"/>
        <v/>
      </c>
      <c r="N112" s="49" t="e">
        <f ca="1">IF(#REF!="","",INDEX(admin3_pcode,MATCH(#REF!,OFFSET(admin3_start,MATCH(M112,admin2_linked_pcode,0),0,COUNTIF(admin2_linked_pcode,M112)),0)+MATCH(M112,admin2_linked_pcode,0)-1))</f>
        <v>#REF!</v>
      </c>
    </row>
    <row r="113" spans="12:14" x14ac:dyDescent="0.2">
      <c r="L113" s="49" t="str">
        <f ca="1">IF(B113="","",OFFSET(table_admin1[[#Headers],[ADM1_PT]],MATCH(B113,admin1,0),1))</f>
        <v/>
      </c>
      <c r="M113" s="49" t="str">
        <f t="shared" ca="1" si="1"/>
        <v/>
      </c>
      <c r="N113" s="49" t="e">
        <f ca="1">IF(#REF!="","",INDEX(admin3_pcode,MATCH(#REF!,OFFSET(admin3_start,MATCH(M113,admin2_linked_pcode,0),0,COUNTIF(admin2_linked_pcode,M113)),0)+MATCH(M113,admin2_linked_pcode,0)-1))</f>
        <v>#REF!</v>
      </c>
    </row>
    <row r="114" spans="12:14" x14ac:dyDescent="0.2">
      <c r="L114" s="49" t="str">
        <f ca="1">IF(B114="","",OFFSET(table_admin1[[#Headers],[ADM1_PT]],MATCH(B114,admin1,0),1))</f>
        <v/>
      </c>
      <c r="M114" s="49" t="str">
        <f t="shared" ca="1" si="1"/>
        <v/>
      </c>
      <c r="N114" s="49" t="e">
        <f ca="1">IF(#REF!="","",INDEX(admin3_pcode,MATCH(#REF!,OFFSET(admin3_start,MATCH(M114,admin2_linked_pcode,0),0,COUNTIF(admin2_linked_pcode,M114)),0)+MATCH(M114,admin2_linked_pcode,0)-1))</f>
        <v>#REF!</v>
      </c>
    </row>
    <row r="115" spans="12:14" x14ac:dyDescent="0.2">
      <c r="L115" s="49" t="str">
        <f ca="1">IF(B115="","",OFFSET(table_admin1[[#Headers],[ADM1_PT]],MATCH(B115,admin1,0),1))</f>
        <v/>
      </c>
      <c r="M115" s="49" t="str">
        <f t="shared" ca="1" si="1"/>
        <v/>
      </c>
      <c r="N115" s="49" t="e">
        <f ca="1">IF(#REF!="","",INDEX(admin3_pcode,MATCH(#REF!,OFFSET(admin3_start,MATCH(M115,admin2_linked_pcode,0),0,COUNTIF(admin2_linked_pcode,M115)),0)+MATCH(M115,admin2_linked_pcode,0)-1))</f>
        <v>#REF!</v>
      </c>
    </row>
    <row r="116" spans="12:14" x14ac:dyDescent="0.2">
      <c r="L116" s="49" t="str">
        <f ca="1">IF(B116="","",OFFSET(table_admin1[[#Headers],[ADM1_PT]],MATCH(B116,admin1,0),1))</f>
        <v/>
      </c>
      <c r="M116" s="49" t="str">
        <f t="shared" ca="1" si="1"/>
        <v/>
      </c>
      <c r="N116" s="49" t="e">
        <f ca="1">IF(#REF!="","",INDEX(admin3_pcode,MATCH(#REF!,OFFSET(admin3_start,MATCH(M116,admin2_linked_pcode,0),0,COUNTIF(admin2_linked_pcode,M116)),0)+MATCH(M116,admin2_linked_pcode,0)-1))</f>
        <v>#REF!</v>
      </c>
    </row>
    <row r="117" spans="12:14" x14ac:dyDescent="0.2">
      <c r="L117" s="49" t="str">
        <f ca="1">IF(B117="","",OFFSET(table_admin1[[#Headers],[ADM1_PT]],MATCH(B117,admin1,0),1))</f>
        <v/>
      </c>
      <c r="M117" s="49" t="str">
        <f t="shared" ca="1" si="1"/>
        <v/>
      </c>
      <c r="N117" s="49" t="e">
        <f ca="1">IF(#REF!="","",INDEX(admin3_pcode,MATCH(#REF!,OFFSET(admin3_start,MATCH(M117,admin2_linked_pcode,0),0,COUNTIF(admin2_linked_pcode,M117)),0)+MATCH(M117,admin2_linked_pcode,0)-1))</f>
        <v>#REF!</v>
      </c>
    </row>
    <row r="118" spans="12:14" x14ac:dyDescent="0.2">
      <c r="L118" s="49" t="str">
        <f ca="1">IF(B118="","",OFFSET(table_admin1[[#Headers],[ADM1_PT]],MATCH(B118,admin1,0),1))</f>
        <v/>
      </c>
      <c r="M118" s="49" t="str">
        <f t="shared" ca="1" si="1"/>
        <v/>
      </c>
      <c r="N118" s="49" t="e">
        <f ca="1">IF(#REF!="","",INDEX(admin3_pcode,MATCH(#REF!,OFFSET(admin3_start,MATCH(M118,admin2_linked_pcode,0),0,COUNTIF(admin2_linked_pcode,M118)),0)+MATCH(M118,admin2_linked_pcode,0)-1))</f>
        <v>#REF!</v>
      </c>
    </row>
    <row r="119" spans="12:14" x14ac:dyDescent="0.2">
      <c r="L119" s="49" t="str">
        <f ca="1">IF(B119="","",OFFSET(table_admin1[[#Headers],[ADM1_PT]],MATCH(B119,admin1,0),1))</f>
        <v/>
      </c>
      <c r="M119" s="49" t="str">
        <f t="shared" ca="1" si="1"/>
        <v/>
      </c>
      <c r="N119" s="49" t="e">
        <f ca="1">IF(#REF!="","",INDEX(admin3_pcode,MATCH(#REF!,OFFSET(admin3_start,MATCH(M119,admin2_linked_pcode,0),0,COUNTIF(admin2_linked_pcode,M119)),0)+MATCH(M119,admin2_linked_pcode,0)-1))</f>
        <v>#REF!</v>
      </c>
    </row>
    <row r="120" spans="12:14" x14ac:dyDescent="0.2">
      <c r="L120" s="49" t="str">
        <f ca="1">IF(B120="","",OFFSET(table_admin1[[#Headers],[ADM1_PT]],MATCH(B120,admin1,0),1))</f>
        <v/>
      </c>
      <c r="M120" s="49" t="str">
        <f t="shared" ca="1" si="1"/>
        <v/>
      </c>
      <c r="N120" s="49" t="e">
        <f ca="1">IF(#REF!="","",INDEX(admin3_pcode,MATCH(#REF!,OFFSET(admin3_start,MATCH(M120,admin2_linked_pcode,0),0,COUNTIF(admin2_linked_pcode,M120)),0)+MATCH(M120,admin2_linked_pcode,0)-1))</f>
        <v>#REF!</v>
      </c>
    </row>
    <row r="121" spans="12:14" x14ac:dyDescent="0.2">
      <c r="L121" s="49" t="str">
        <f ca="1">IF(B121="","",OFFSET(table_admin1[[#Headers],[ADM1_PT]],MATCH(B121,admin1,0),1))</f>
        <v/>
      </c>
      <c r="M121" s="49" t="str">
        <f t="shared" ca="1" si="1"/>
        <v/>
      </c>
      <c r="N121" s="49" t="e">
        <f ca="1">IF(#REF!="","",INDEX(admin3_pcode,MATCH(#REF!,OFFSET(admin3_start,MATCH(M121,admin2_linked_pcode,0),0,COUNTIF(admin2_linked_pcode,M121)),0)+MATCH(M121,admin2_linked_pcode,0)-1))</f>
        <v>#REF!</v>
      </c>
    </row>
    <row r="122" spans="12:14" x14ac:dyDescent="0.2">
      <c r="L122" s="49" t="str">
        <f ca="1">IF(B122="","",OFFSET(table_admin1[[#Headers],[ADM1_PT]],MATCH(B122,admin1,0),1))</f>
        <v/>
      </c>
      <c r="M122" s="49" t="str">
        <f t="shared" ca="1" si="1"/>
        <v/>
      </c>
      <c r="N122" s="49" t="e">
        <f ca="1">IF(#REF!="","",INDEX(admin3_pcode,MATCH(#REF!,OFFSET(admin3_start,MATCH(M122,admin2_linked_pcode,0),0,COUNTIF(admin2_linked_pcode,M122)),0)+MATCH(M122,admin2_linked_pcode,0)-1))</f>
        <v>#REF!</v>
      </c>
    </row>
    <row r="123" spans="12:14" x14ac:dyDescent="0.2">
      <c r="L123" s="49" t="str">
        <f ca="1">IF(B123="","",OFFSET(table_admin1[[#Headers],[ADM1_PT]],MATCH(B123,admin1,0),1))</f>
        <v/>
      </c>
      <c r="M123" s="49" t="str">
        <f t="shared" ca="1" si="1"/>
        <v/>
      </c>
      <c r="N123" s="49" t="e">
        <f ca="1">IF(#REF!="","",INDEX(admin3_pcode,MATCH(#REF!,OFFSET(admin3_start,MATCH(M123,admin2_linked_pcode,0),0,COUNTIF(admin2_linked_pcode,M123)),0)+MATCH(M123,admin2_linked_pcode,0)-1))</f>
        <v>#REF!</v>
      </c>
    </row>
    <row r="124" spans="12:14" x14ac:dyDescent="0.2">
      <c r="L124" s="49" t="str">
        <f ca="1">IF(B124="","",OFFSET(table_admin1[[#Headers],[ADM1_PT]],MATCH(B124,admin1,0),1))</f>
        <v/>
      </c>
      <c r="M124" s="49" t="str">
        <f t="shared" ca="1" si="1"/>
        <v/>
      </c>
      <c r="N124" s="49" t="e">
        <f ca="1">IF(#REF!="","",INDEX(admin3_pcode,MATCH(#REF!,OFFSET(admin3_start,MATCH(M124,admin2_linked_pcode,0),0,COUNTIF(admin2_linked_pcode,M124)),0)+MATCH(M124,admin2_linked_pcode,0)-1))</f>
        <v>#REF!</v>
      </c>
    </row>
    <row r="125" spans="12:14" x14ac:dyDescent="0.2">
      <c r="L125" s="49" t="str">
        <f ca="1">IF(B125="","",OFFSET(table_admin1[[#Headers],[ADM1_PT]],MATCH(B125,admin1,0),1))</f>
        <v/>
      </c>
      <c r="M125" s="49" t="str">
        <f t="shared" ca="1" si="1"/>
        <v/>
      </c>
      <c r="N125" s="49" t="e">
        <f ca="1">IF(#REF!="","",INDEX(admin3_pcode,MATCH(#REF!,OFFSET(admin3_start,MATCH(M125,admin2_linked_pcode,0),0,COUNTIF(admin2_linked_pcode,M125)),0)+MATCH(M125,admin2_linked_pcode,0)-1))</f>
        <v>#REF!</v>
      </c>
    </row>
    <row r="126" spans="12:14" x14ac:dyDescent="0.2">
      <c r="L126" s="49" t="str">
        <f ca="1">IF(B126="","",OFFSET(table_admin1[[#Headers],[ADM1_PT]],MATCH(B126,admin1,0),1))</f>
        <v/>
      </c>
      <c r="M126" s="49" t="str">
        <f t="shared" ca="1" si="1"/>
        <v/>
      </c>
      <c r="N126" s="49" t="e">
        <f ca="1">IF(#REF!="","",INDEX(admin3_pcode,MATCH(#REF!,OFFSET(admin3_start,MATCH(M126,admin2_linked_pcode,0),0,COUNTIF(admin2_linked_pcode,M126)),0)+MATCH(M126,admin2_linked_pcode,0)-1))</f>
        <v>#REF!</v>
      </c>
    </row>
    <row r="127" spans="12:14" x14ac:dyDescent="0.2">
      <c r="L127" s="49" t="str">
        <f ca="1">IF(B127="","",OFFSET(table_admin1[[#Headers],[ADM1_PT]],MATCH(B127,admin1,0),1))</f>
        <v/>
      </c>
      <c r="M127" s="49" t="str">
        <f t="shared" ca="1" si="1"/>
        <v/>
      </c>
      <c r="N127" s="49" t="e">
        <f ca="1">IF(#REF!="","",INDEX(admin3_pcode,MATCH(#REF!,OFFSET(admin3_start,MATCH(M127,admin2_linked_pcode,0),0,COUNTIF(admin2_linked_pcode,M127)),0)+MATCH(M127,admin2_linked_pcode,0)-1))</f>
        <v>#REF!</v>
      </c>
    </row>
    <row r="128" spans="12:14" x14ac:dyDescent="0.2">
      <c r="L128" s="49" t="str">
        <f ca="1">IF(B128="","",OFFSET(table_admin1[[#Headers],[ADM1_PT]],MATCH(B128,admin1,0),1))</f>
        <v/>
      </c>
      <c r="M128" s="49" t="str">
        <f t="shared" ca="1" si="1"/>
        <v/>
      </c>
      <c r="N128" s="49" t="e">
        <f ca="1">IF(#REF!="","",INDEX(admin3_pcode,MATCH(#REF!,OFFSET(admin3_start,MATCH(M128,admin2_linked_pcode,0),0,COUNTIF(admin2_linked_pcode,M128)),0)+MATCH(M128,admin2_linked_pcode,0)-1))</f>
        <v>#REF!</v>
      </c>
    </row>
    <row r="129" spans="12:14" x14ac:dyDescent="0.2">
      <c r="L129" s="49" t="str">
        <f ca="1">IF(B129="","",OFFSET(table_admin1[[#Headers],[ADM1_PT]],MATCH(B129,admin1,0),1))</f>
        <v/>
      </c>
      <c r="M129" s="49" t="str">
        <f t="shared" ca="1" si="1"/>
        <v/>
      </c>
      <c r="N129" s="49" t="e">
        <f ca="1">IF(#REF!="","",INDEX(admin3_pcode,MATCH(#REF!,OFFSET(admin3_start,MATCH(M129,admin2_linked_pcode,0),0,COUNTIF(admin2_linked_pcode,M129)),0)+MATCH(M129,admin2_linked_pcode,0)-1))</f>
        <v>#REF!</v>
      </c>
    </row>
    <row r="130" spans="12:14" x14ac:dyDescent="0.2">
      <c r="L130" s="49" t="str">
        <f ca="1">IF(B130="","",OFFSET(table_admin1[[#Headers],[ADM1_PT]],MATCH(B130,admin1,0),1))</f>
        <v/>
      </c>
      <c r="M130" s="49" t="str">
        <f t="shared" ca="1" si="1"/>
        <v/>
      </c>
      <c r="N130" s="49" t="e">
        <f ca="1">IF(#REF!="","",INDEX(admin3_pcode,MATCH(#REF!,OFFSET(admin3_start,MATCH(M130,admin2_linked_pcode,0),0,COUNTIF(admin2_linked_pcode,M130)),0)+MATCH(M130,admin2_linked_pcode,0)-1))</f>
        <v>#REF!</v>
      </c>
    </row>
    <row r="131" spans="12:14" x14ac:dyDescent="0.2">
      <c r="L131" s="49" t="str">
        <f ca="1">IF(B131="","",OFFSET(table_admin1[[#Headers],[ADM1_PT]],MATCH(B131,admin1,0),1))</f>
        <v/>
      </c>
      <c r="M131" s="49" t="str">
        <f t="shared" ca="1" si="1"/>
        <v/>
      </c>
      <c r="N131" s="49" t="e">
        <f ca="1">IF(#REF!="","",INDEX(admin3_pcode,MATCH(#REF!,OFFSET(admin3_start,MATCH(M131,admin2_linked_pcode,0),0,COUNTIF(admin2_linked_pcode,M131)),0)+MATCH(M131,admin2_linked_pcode,0)-1))</f>
        <v>#REF!</v>
      </c>
    </row>
    <row r="132" spans="12:14" x14ac:dyDescent="0.2">
      <c r="L132" s="49" t="str">
        <f ca="1">IF(B132="","",OFFSET(table_admin1[[#Headers],[ADM1_PT]],MATCH(B132,admin1,0),1))</f>
        <v/>
      </c>
      <c r="M132" s="49" t="str">
        <f t="shared" ca="1" si="1"/>
        <v/>
      </c>
      <c r="N132" s="49" t="e">
        <f ca="1">IF(#REF!="","",INDEX(admin3_pcode,MATCH(#REF!,OFFSET(admin3_start,MATCH(M132,admin2_linked_pcode,0),0,COUNTIF(admin2_linked_pcode,M132)),0)+MATCH(M132,admin2_linked_pcode,0)-1))</f>
        <v>#REF!</v>
      </c>
    </row>
    <row r="133" spans="12:14" x14ac:dyDescent="0.2">
      <c r="L133" s="49" t="str">
        <f ca="1">IF(B133="","",OFFSET(table_admin1[[#Headers],[ADM1_PT]],MATCH(B133,admin1,0),1))</f>
        <v/>
      </c>
      <c r="M133" s="49" t="str">
        <f t="shared" ca="1" si="1"/>
        <v/>
      </c>
      <c r="N133" s="49" t="e">
        <f ca="1">IF(#REF!="","",INDEX(admin3_pcode,MATCH(#REF!,OFFSET(admin3_start,MATCH(M133,admin2_linked_pcode,0),0,COUNTIF(admin2_linked_pcode,M133)),0)+MATCH(M133,admin2_linked_pcode,0)-1))</f>
        <v>#REF!</v>
      </c>
    </row>
    <row r="134" spans="12:14" x14ac:dyDescent="0.2">
      <c r="L134" s="49" t="str">
        <f ca="1">IF(B134="","",OFFSET(table_admin1[[#Headers],[ADM1_PT]],MATCH(B134,admin1,0),1))</f>
        <v/>
      </c>
      <c r="M134" s="49" t="str">
        <f t="shared" ref="M134:M197" ca="1" si="2">IF(C134="","",INDEX(admin2_pcode,MATCH(C134,OFFSET(admin2_start,MATCH(L134,admin1_linked_pcode,0),0,COUNTIF(admin1_linked_pcode,L134)),0)+MATCH(L134,admin1_linked_pcode,0)-1))</f>
        <v/>
      </c>
      <c r="N134" s="49" t="e">
        <f ca="1">IF(#REF!="","",INDEX(admin3_pcode,MATCH(#REF!,OFFSET(admin3_start,MATCH(M134,admin2_linked_pcode,0),0,COUNTIF(admin2_linked_pcode,M134)),0)+MATCH(M134,admin2_linked_pcode,0)-1))</f>
        <v>#REF!</v>
      </c>
    </row>
    <row r="135" spans="12:14" x14ac:dyDescent="0.2">
      <c r="L135" s="49" t="str">
        <f ca="1">IF(B135="","",OFFSET(table_admin1[[#Headers],[ADM1_PT]],MATCH(B135,admin1,0),1))</f>
        <v/>
      </c>
      <c r="M135" s="49" t="str">
        <f t="shared" ca="1" si="2"/>
        <v/>
      </c>
      <c r="N135" s="49" t="e">
        <f ca="1">IF(#REF!="","",INDEX(admin3_pcode,MATCH(#REF!,OFFSET(admin3_start,MATCH(M135,admin2_linked_pcode,0),0,COUNTIF(admin2_linked_pcode,M135)),0)+MATCH(M135,admin2_linked_pcode,0)-1))</f>
        <v>#REF!</v>
      </c>
    </row>
    <row r="136" spans="12:14" x14ac:dyDescent="0.2">
      <c r="L136" s="49" t="str">
        <f ca="1">IF(B136="","",OFFSET(table_admin1[[#Headers],[ADM1_PT]],MATCH(B136,admin1,0),1))</f>
        <v/>
      </c>
      <c r="M136" s="49" t="str">
        <f t="shared" ca="1" si="2"/>
        <v/>
      </c>
      <c r="N136" s="49" t="e">
        <f ca="1">IF(#REF!="","",INDEX(admin3_pcode,MATCH(#REF!,OFFSET(admin3_start,MATCH(M136,admin2_linked_pcode,0),0,COUNTIF(admin2_linked_pcode,M136)),0)+MATCH(M136,admin2_linked_pcode,0)-1))</f>
        <v>#REF!</v>
      </c>
    </row>
    <row r="137" spans="12:14" x14ac:dyDescent="0.2">
      <c r="L137" s="49" t="str">
        <f ca="1">IF(B137="","",OFFSET(table_admin1[[#Headers],[ADM1_PT]],MATCH(B137,admin1,0),1))</f>
        <v/>
      </c>
      <c r="M137" s="49" t="str">
        <f t="shared" ca="1" si="2"/>
        <v/>
      </c>
      <c r="N137" s="49" t="e">
        <f ca="1">IF(#REF!="","",INDEX(admin3_pcode,MATCH(#REF!,OFFSET(admin3_start,MATCH(M137,admin2_linked_pcode,0),0,COUNTIF(admin2_linked_pcode,M137)),0)+MATCH(M137,admin2_linked_pcode,0)-1))</f>
        <v>#REF!</v>
      </c>
    </row>
    <row r="138" spans="12:14" x14ac:dyDescent="0.2">
      <c r="L138" s="49" t="str">
        <f ca="1">IF(B138="","",OFFSET(table_admin1[[#Headers],[ADM1_PT]],MATCH(B138,admin1,0),1))</f>
        <v/>
      </c>
      <c r="M138" s="49" t="str">
        <f t="shared" ca="1" si="2"/>
        <v/>
      </c>
      <c r="N138" s="49" t="e">
        <f ca="1">IF(#REF!="","",INDEX(admin3_pcode,MATCH(#REF!,OFFSET(admin3_start,MATCH(M138,admin2_linked_pcode,0),0,COUNTIF(admin2_linked_pcode,M138)),0)+MATCH(M138,admin2_linked_pcode,0)-1))</f>
        <v>#REF!</v>
      </c>
    </row>
    <row r="139" spans="12:14" x14ac:dyDescent="0.2">
      <c r="L139" s="49" t="str">
        <f ca="1">IF(B139="","",OFFSET(table_admin1[[#Headers],[ADM1_PT]],MATCH(B139,admin1,0),1))</f>
        <v/>
      </c>
      <c r="M139" s="49" t="str">
        <f t="shared" ca="1" si="2"/>
        <v/>
      </c>
      <c r="N139" s="49" t="e">
        <f ca="1">IF(#REF!="","",INDEX(admin3_pcode,MATCH(#REF!,OFFSET(admin3_start,MATCH(M139,admin2_linked_pcode,0),0,COUNTIF(admin2_linked_pcode,M139)),0)+MATCH(M139,admin2_linked_pcode,0)-1))</f>
        <v>#REF!</v>
      </c>
    </row>
    <row r="140" spans="12:14" x14ac:dyDescent="0.2">
      <c r="L140" s="49" t="str">
        <f ca="1">IF(B140="","",OFFSET(table_admin1[[#Headers],[ADM1_PT]],MATCH(B140,admin1,0),1))</f>
        <v/>
      </c>
      <c r="M140" s="49" t="str">
        <f t="shared" ca="1" si="2"/>
        <v/>
      </c>
      <c r="N140" s="49" t="e">
        <f ca="1">IF(#REF!="","",INDEX(admin3_pcode,MATCH(#REF!,OFFSET(admin3_start,MATCH(M140,admin2_linked_pcode,0),0,COUNTIF(admin2_linked_pcode,M140)),0)+MATCH(M140,admin2_linked_pcode,0)-1))</f>
        <v>#REF!</v>
      </c>
    </row>
    <row r="141" spans="12:14" x14ac:dyDescent="0.2">
      <c r="L141" s="49" t="str">
        <f ca="1">IF(B141="","",OFFSET(table_admin1[[#Headers],[ADM1_PT]],MATCH(B141,admin1,0),1))</f>
        <v/>
      </c>
      <c r="M141" s="49" t="str">
        <f t="shared" ca="1" si="2"/>
        <v/>
      </c>
      <c r="N141" s="49" t="e">
        <f ca="1">IF(#REF!="","",INDEX(admin3_pcode,MATCH(#REF!,OFFSET(admin3_start,MATCH(M141,admin2_linked_pcode,0),0,COUNTIF(admin2_linked_pcode,M141)),0)+MATCH(M141,admin2_linked_pcode,0)-1))</f>
        <v>#REF!</v>
      </c>
    </row>
    <row r="142" spans="12:14" x14ac:dyDescent="0.2">
      <c r="L142" s="49" t="str">
        <f ca="1">IF(B142="","",OFFSET(table_admin1[[#Headers],[ADM1_PT]],MATCH(B142,admin1,0),1))</f>
        <v/>
      </c>
      <c r="M142" s="49" t="str">
        <f t="shared" ca="1" si="2"/>
        <v/>
      </c>
      <c r="N142" s="49" t="e">
        <f ca="1">IF(#REF!="","",INDEX(admin3_pcode,MATCH(#REF!,OFFSET(admin3_start,MATCH(M142,admin2_linked_pcode,0),0,COUNTIF(admin2_linked_pcode,M142)),0)+MATCH(M142,admin2_linked_pcode,0)-1))</f>
        <v>#REF!</v>
      </c>
    </row>
    <row r="143" spans="12:14" x14ac:dyDescent="0.2">
      <c r="L143" s="49" t="str">
        <f ca="1">IF(B143="","",OFFSET(table_admin1[[#Headers],[ADM1_PT]],MATCH(B143,admin1,0),1))</f>
        <v/>
      </c>
      <c r="M143" s="49" t="str">
        <f t="shared" ca="1" si="2"/>
        <v/>
      </c>
      <c r="N143" s="49" t="e">
        <f ca="1">IF(#REF!="","",INDEX(admin3_pcode,MATCH(#REF!,OFFSET(admin3_start,MATCH(M143,admin2_linked_pcode,0),0,COUNTIF(admin2_linked_pcode,M143)),0)+MATCH(M143,admin2_linked_pcode,0)-1))</f>
        <v>#REF!</v>
      </c>
    </row>
    <row r="144" spans="12:14" x14ac:dyDescent="0.2">
      <c r="L144" s="49" t="str">
        <f ca="1">IF(B144="","",OFFSET(table_admin1[[#Headers],[ADM1_PT]],MATCH(B144,admin1,0),1))</f>
        <v/>
      </c>
      <c r="M144" s="49" t="str">
        <f t="shared" ca="1" si="2"/>
        <v/>
      </c>
      <c r="N144" s="49" t="e">
        <f ca="1">IF(#REF!="","",INDEX(admin3_pcode,MATCH(#REF!,OFFSET(admin3_start,MATCH(M144,admin2_linked_pcode,0),0,COUNTIF(admin2_linked_pcode,M144)),0)+MATCH(M144,admin2_linked_pcode,0)-1))</f>
        <v>#REF!</v>
      </c>
    </row>
    <row r="145" spans="12:14" x14ac:dyDescent="0.2">
      <c r="L145" s="49" t="str">
        <f ca="1">IF(B145="","",OFFSET(table_admin1[[#Headers],[ADM1_PT]],MATCH(B145,admin1,0),1))</f>
        <v/>
      </c>
      <c r="M145" s="49" t="str">
        <f t="shared" ca="1" si="2"/>
        <v/>
      </c>
      <c r="N145" s="49" t="e">
        <f ca="1">IF(#REF!="","",INDEX(admin3_pcode,MATCH(#REF!,OFFSET(admin3_start,MATCH(M145,admin2_linked_pcode,0),0,COUNTIF(admin2_linked_pcode,M145)),0)+MATCH(M145,admin2_linked_pcode,0)-1))</f>
        <v>#REF!</v>
      </c>
    </row>
    <row r="146" spans="12:14" x14ac:dyDescent="0.2">
      <c r="L146" s="49" t="str">
        <f ca="1">IF(B146="","",OFFSET(table_admin1[[#Headers],[ADM1_PT]],MATCH(B146,admin1,0),1))</f>
        <v/>
      </c>
      <c r="M146" s="49" t="str">
        <f t="shared" ca="1" si="2"/>
        <v/>
      </c>
      <c r="N146" s="49" t="e">
        <f ca="1">IF(#REF!="","",INDEX(admin3_pcode,MATCH(#REF!,OFFSET(admin3_start,MATCH(M146,admin2_linked_pcode,0),0,COUNTIF(admin2_linked_pcode,M146)),0)+MATCH(M146,admin2_linked_pcode,0)-1))</f>
        <v>#REF!</v>
      </c>
    </row>
    <row r="147" spans="12:14" x14ac:dyDescent="0.2">
      <c r="L147" s="49" t="str">
        <f ca="1">IF(B147="","",OFFSET(table_admin1[[#Headers],[ADM1_PT]],MATCH(B147,admin1,0),1))</f>
        <v/>
      </c>
      <c r="M147" s="49" t="str">
        <f t="shared" ca="1" si="2"/>
        <v/>
      </c>
      <c r="N147" s="49" t="e">
        <f ca="1">IF(#REF!="","",INDEX(admin3_pcode,MATCH(#REF!,OFFSET(admin3_start,MATCH(M147,admin2_linked_pcode,0),0,COUNTIF(admin2_linked_pcode,M147)),0)+MATCH(M147,admin2_linked_pcode,0)-1))</f>
        <v>#REF!</v>
      </c>
    </row>
    <row r="148" spans="12:14" x14ac:dyDescent="0.2">
      <c r="L148" s="49" t="str">
        <f ca="1">IF(B148="","",OFFSET(table_admin1[[#Headers],[ADM1_PT]],MATCH(B148,admin1,0),1))</f>
        <v/>
      </c>
      <c r="M148" s="49" t="str">
        <f t="shared" ca="1" si="2"/>
        <v/>
      </c>
      <c r="N148" s="49" t="e">
        <f ca="1">IF(#REF!="","",INDEX(admin3_pcode,MATCH(#REF!,OFFSET(admin3_start,MATCH(M148,admin2_linked_pcode,0),0,COUNTIF(admin2_linked_pcode,M148)),0)+MATCH(M148,admin2_linked_pcode,0)-1))</f>
        <v>#REF!</v>
      </c>
    </row>
    <row r="149" spans="12:14" x14ac:dyDescent="0.2">
      <c r="L149" s="49" t="str">
        <f ca="1">IF(B149="","",OFFSET(table_admin1[[#Headers],[ADM1_PT]],MATCH(B149,admin1,0),1))</f>
        <v/>
      </c>
      <c r="M149" s="49" t="str">
        <f t="shared" ca="1" si="2"/>
        <v/>
      </c>
      <c r="N149" s="49" t="e">
        <f ca="1">IF(#REF!="","",INDEX(admin3_pcode,MATCH(#REF!,OFFSET(admin3_start,MATCH(M149,admin2_linked_pcode,0),0,COUNTIF(admin2_linked_pcode,M149)),0)+MATCH(M149,admin2_linked_pcode,0)-1))</f>
        <v>#REF!</v>
      </c>
    </row>
    <row r="150" spans="12:14" x14ac:dyDescent="0.2">
      <c r="L150" s="49" t="str">
        <f ca="1">IF(B150="","",OFFSET(table_admin1[[#Headers],[ADM1_PT]],MATCH(B150,admin1,0),1))</f>
        <v/>
      </c>
      <c r="M150" s="49" t="str">
        <f t="shared" ca="1" si="2"/>
        <v/>
      </c>
      <c r="N150" s="49" t="e">
        <f ca="1">IF(#REF!="","",INDEX(admin3_pcode,MATCH(#REF!,OFFSET(admin3_start,MATCH(M150,admin2_linked_pcode,0),0,COUNTIF(admin2_linked_pcode,M150)),0)+MATCH(M150,admin2_linked_pcode,0)-1))</f>
        <v>#REF!</v>
      </c>
    </row>
    <row r="151" spans="12:14" x14ac:dyDescent="0.2">
      <c r="L151" s="49" t="str">
        <f ca="1">IF(B151="","",OFFSET(table_admin1[[#Headers],[ADM1_PT]],MATCH(B151,admin1,0),1))</f>
        <v/>
      </c>
      <c r="M151" s="49" t="str">
        <f t="shared" ca="1" si="2"/>
        <v/>
      </c>
      <c r="N151" s="49" t="e">
        <f ca="1">IF(#REF!="","",INDEX(admin3_pcode,MATCH(#REF!,OFFSET(admin3_start,MATCH(M151,admin2_linked_pcode,0),0,COUNTIF(admin2_linked_pcode,M151)),0)+MATCH(M151,admin2_linked_pcode,0)-1))</f>
        <v>#REF!</v>
      </c>
    </row>
    <row r="152" spans="12:14" x14ac:dyDescent="0.2">
      <c r="L152" s="49" t="str">
        <f ca="1">IF(B152="","",OFFSET(table_admin1[[#Headers],[ADM1_PT]],MATCH(B152,admin1,0),1))</f>
        <v/>
      </c>
      <c r="M152" s="49" t="str">
        <f t="shared" ca="1" si="2"/>
        <v/>
      </c>
      <c r="N152" s="49" t="e">
        <f ca="1">IF(#REF!="","",INDEX(admin3_pcode,MATCH(#REF!,OFFSET(admin3_start,MATCH(M152,admin2_linked_pcode,0),0,COUNTIF(admin2_linked_pcode,M152)),0)+MATCH(M152,admin2_linked_pcode,0)-1))</f>
        <v>#REF!</v>
      </c>
    </row>
    <row r="153" spans="12:14" x14ac:dyDescent="0.2">
      <c r="L153" s="49" t="str">
        <f ca="1">IF(B153="","",OFFSET(table_admin1[[#Headers],[ADM1_PT]],MATCH(B153,admin1,0),1))</f>
        <v/>
      </c>
      <c r="M153" s="49" t="str">
        <f t="shared" ca="1" si="2"/>
        <v/>
      </c>
      <c r="N153" s="49" t="e">
        <f ca="1">IF(#REF!="","",INDEX(admin3_pcode,MATCH(#REF!,OFFSET(admin3_start,MATCH(M153,admin2_linked_pcode,0),0,COUNTIF(admin2_linked_pcode,M153)),0)+MATCH(M153,admin2_linked_pcode,0)-1))</f>
        <v>#REF!</v>
      </c>
    </row>
    <row r="154" spans="12:14" x14ac:dyDescent="0.2">
      <c r="L154" s="49" t="str">
        <f ca="1">IF(B154="","",OFFSET(table_admin1[[#Headers],[ADM1_PT]],MATCH(B154,admin1,0),1))</f>
        <v/>
      </c>
      <c r="M154" s="49" t="str">
        <f t="shared" ca="1" si="2"/>
        <v/>
      </c>
      <c r="N154" s="49" t="e">
        <f ca="1">IF(#REF!="","",INDEX(admin3_pcode,MATCH(#REF!,OFFSET(admin3_start,MATCH(M154,admin2_linked_pcode,0),0,COUNTIF(admin2_linked_pcode,M154)),0)+MATCH(M154,admin2_linked_pcode,0)-1))</f>
        <v>#REF!</v>
      </c>
    </row>
    <row r="155" spans="12:14" x14ac:dyDescent="0.2">
      <c r="L155" s="49" t="str">
        <f ca="1">IF(B155="","",OFFSET(table_admin1[[#Headers],[ADM1_PT]],MATCH(B155,admin1,0),1))</f>
        <v/>
      </c>
      <c r="M155" s="49" t="str">
        <f t="shared" ca="1" si="2"/>
        <v/>
      </c>
      <c r="N155" s="49" t="e">
        <f ca="1">IF(#REF!="","",INDEX(admin3_pcode,MATCH(#REF!,OFFSET(admin3_start,MATCH(M155,admin2_linked_pcode,0),0,COUNTIF(admin2_linked_pcode,M155)),0)+MATCH(M155,admin2_linked_pcode,0)-1))</f>
        <v>#REF!</v>
      </c>
    </row>
    <row r="156" spans="12:14" x14ac:dyDescent="0.2">
      <c r="L156" s="49" t="str">
        <f ca="1">IF(B156="","",OFFSET(table_admin1[[#Headers],[ADM1_PT]],MATCH(B156,admin1,0),1))</f>
        <v/>
      </c>
      <c r="M156" s="49" t="str">
        <f t="shared" ca="1" si="2"/>
        <v/>
      </c>
      <c r="N156" s="49" t="e">
        <f ca="1">IF(#REF!="","",INDEX(admin3_pcode,MATCH(#REF!,OFFSET(admin3_start,MATCH(M156,admin2_linked_pcode,0),0,COUNTIF(admin2_linked_pcode,M156)),0)+MATCH(M156,admin2_linked_pcode,0)-1))</f>
        <v>#REF!</v>
      </c>
    </row>
    <row r="157" spans="12:14" x14ac:dyDescent="0.2">
      <c r="L157" s="49" t="str">
        <f ca="1">IF(B157="","",OFFSET(table_admin1[[#Headers],[ADM1_PT]],MATCH(B157,admin1,0),1))</f>
        <v/>
      </c>
      <c r="M157" s="49" t="str">
        <f t="shared" ca="1" si="2"/>
        <v/>
      </c>
      <c r="N157" s="49" t="e">
        <f ca="1">IF(#REF!="","",INDEX(admin3_pcode,MATCH(#REF!,OFFSET(admin3_start,MATCH(M157,admin2_linked_pcode,0),0,COUNTIF(admin2_linked_pcode,M157)),0)+MATCH(M157,admin2_linked_pcode,0)-1))</f>
        <v>#REF!</v>
      </c>
    </row>
    <row r="158" spans="12:14" x14ac:dyDescent="0.2">
      <c r="L158" s="49" t="str">
        <f ca="1">IF(B158="","",OFFSET(table_admin1[[#Headers],[ADM1_PT]],MATCH(B158,admin1,0),1))</f>
        <v/>
      </c>
      <c r="M158" s="49" t="str">
        <f t="shared" ca="1" si="2"/>
        <v/>
      </c>
      <c r="N158" s="49" t="e">
        <f ca="1">IF(#REF!="","",INDEX(admin3_pcode,MATCH(#REF!,OFFSET(admin3_start,MATCH(M158,admin2_linked_pcode,0),0,COUNTIF(admin2_linked_pcode,M158)),0)+MATCH(M158,admin2_linked_pcode,0)-1))</f>
        <v>#REF!</v>
      </c>
    </row>
    <row r="159" spans="12:14" x14ac:dyDescent="0.2">
      <c r="L159" s="49" t="str">
        <f ca="1">IF(B159="","",OFFSET(table_admin1[[#Headers],[ADM1_PT]],MATCH(B159,admin1,0),1))</f>
        <v/>
      </c>
      <c r="M159" s="49" t="str">
        <f t="shared" ca="1" si="2"/>
        <v/>
      </c>
      <c r="N159" s="49" t="e">
        <f ca="1">IF(#REF!="","",INDEX(admin3_pcode,MATCH(#REF!,OFFSET(admin3_start,MATCH(M159,admin2_linked_pcode,0),0,COUNTIF(admin2_linked_pcode,M159)),0)+MATCH(M159,admin2_linked_pcode,0)-1))</f>
        <v>#REF!</v>
      </c>
    </row>
    <row r="160" spans="12:14" x14ac:dyDescent="0.2">
      <c r="L160" s="49" t="str">
        <f ca="1">IF(B160="","",OFFSET(table_admin1[[#Headers],[ADM1_PT]],MATCH(B160,admin1,0),1))</f>
        <v/>
      </c>
      <c r="M160" s="49" t="str">
        <f t="shared" ca="1" si="2"/>
        <v/>
      </c>
      <c r="N160" s="49" t="e">
        <f ca="1">IF(#REF!="","",INDEX(admin3_pcode,MATCH(#REF!,OFFSET(admin3_start,MATCH(M160,admin2_linked_pcode,0),0,COUNTIF(admin2_linked_pcode,M160)),0)+MATCH(M160,admin2_linked_pcode,0)-1))</f>
        <v>#REF!</v>
      </c>
    </row>
    <row r="161" spans="12:14" x14ac:dyDescent="0.2">
      <c r="L161" s="49" t="str">
        <f ca="1">IF(B161="","",OFFSET(table_admin1[[#Headers],[ADM1_PT]],MATCH(B161,admin1,0),1))</f>
        <v/>
      </c>
      <c r="M161" s="49" t="str">
        <f t="shared" ca="1" si="2"/>
        <v/>
      </c>
      <c r="N161" s="49" t="e">
        <f ca="1">IF(#REF!="","",INDEX(admin3_pcode,MATCH(#REF!,OFFSET(admin3_start,MATCH(M161,admin2_linked_pcode,0),0,COUNTIF(admin2_linked_pcode,M161)),0)+MATCH(M161,admin2_linked_pcode,0)-1))</f>
        <v>#REF!</v>
      </c>
    </row>
    <row r="162" spans="12:14" x14ac:dyDescent="0.2">
      <c r="L162" s="49" t="str">
        <f ca="1">IF(B162="","",OFFSET(table_admin1[[#Headers],[ADM1_PT]],MATCH(B162,admin1,0),1))</f>
        <v/>
      </c>
      <c r="M162" s="49" t="str">
        <f t="shared" ca="1" si="2"/>
        <v/>
      </c>
      <c r="N162" s="49" t="e">
        <f ca="1">IF(#REF!="","",INDEX(admin3_pcode,MATCH(#REF!,OFFSET(admin3_start,MATCH(M162,admin2_linked_pcode,0),0,COUNTIF(admin2_linked_pcode,M162)),0)+MATCH(M162,admin2_linked_pcode,0)-1))</f>
        <v>#REF!</v>
      </c>
    </row>
    <row r="163" spans="12:14" x14ac:dyDescent="0.2">
      <c r="L163" s="49" t="str">
        <f ca="1">IF(B163="","",OFFSET(table_admin1[[#Headers],[ADM1_PT]],MATCH(B163,admin1,0),1))</f>
        <v/>
      </c>
      <c r="M163" s="49" t="str">
        <f t="shared" ca="1" si="2"/>
        <v/>
      </c>
      <c r="N163" s="49" t="e">
        <f ca="1">IF(#REF!="","",INDEX(admin3_pcode,MATCH(#REF!,OFFSET(admin3_start,MATCH(M163,admin2_linked_pcode,0),0,COUNTIF(admin2_linked_pcode,M163)),0)+MATCH(M163,admin2_linked_pcode,0)-1))</f>
        <v>#REF!</v>
      </c>
    </row>
    <row r="164" spans="12:14" x14ac:dyDescent="0.2">
      <c r="L164" s="49" t="str">
        <f ca="1">IF(B164="","",OFFSET(table_admin1[[#Headers],[ADM1_PT]],MATCH(B164,admin1,0),1))</f>
        <v/>
      </c>
      <c r="M164" s="49" t="str">
        <f t="shared" ca="1" si="2"/>
        <v/>
      </c>
      <c r="N164" s="49" t="e">
        <f ca="1">IF(#REF!="","",INDEX(admin3_pcode,MATCH(#REF!,OFFSET(admin3_start,MATCH(M164,admin2_linked_pcode,0),0,COUNTIF(admin2_linked_pcode,M164)),0)+MATCH(M164,admin2_linked_pcode,0)-1))</f>
        <v>#REF!</v>
      </c>
    </row>
    <row r="165" spans="12:14" x14ac:dyDescent="0.2">
      <c r="L165" s="49" t="str">
        <f ca="1">IF(B165="","",OFFSET(table_admin1[[#Headers],[ADM1_PT]],MATCH(B165,admin1,0),1))</f>
        <v/>
      </c>
      <c r="M165" s="49" t="str">
        <f t="shared" ca="1" si="2"/>
        <v/>
      </c>
      <c r="N165" s="49" t="e">
        <f ca="1">IF(#REF!="","",INDEX(admin3_pcode,MATCH(#REF!,OFFSET(admin3_start,MATCH(M165,admin2_linked_pcode,0),0,COUNTIF(admin2_linked_pcode,M165)),0)+MATCH(M165,admin2_linked_pcode,0)-1))</f>
        <v>#REF!</v>
      </c>
    </row>
    <row r="166" spans="12:14" x14ac:dyDescent="0.2">
      <c r="L166" s="49" t="str">
        <f ca="1">IF(B166="","",OFFSET(table_admin1[[#Headers],[ADM1_PT]],MATCH(B166,admin1,0),1))</f>
        <v/>
      </c>
      <c r="M166" s="49" t="str">
        <f t="shared" ca="1" si="2"/>
        <v/>
      </c>
      <c r="N166" s="49" t="e">
        <f ca="1">IF(#REF!="","",INDEX(admin3_pcode,MATCH(#REF!,OFFSET(admin3_start,MATCH(M166,admin2_linked_pcode,0),0,COUNTIF(admin2_linked_pcode,M166)),0)+MATCH(M166,admin2_linked_pcode,0)-1))</f>
        <v>#REF!</v>
      </c>
    </row>
    <row r="167" spans="12:14" x14ac:dyDescent="0.2">
      <c r="L167" s="49" t="str">
        <f ca="1">IF(B167="","",OFFSET(table_admin1[[#Headers],[ADM1_PT]],MATCH(B167,admin1,0),1))</f>
        <v/>
      </c>
      <c r="M167" s="49" t="str">
        <f t="shared" ca="1" si="2"/>
        <v/>
      </c>
      <c r="N167" s="49" t="e">
        <f ca="1">IF(#REF!="","",INDEX(admin3_pcode,MATCH(#REF!,OFFSET(admin3_start,MATCH(M167,admin2_linked_pcode,0),0,COUNTIF(admin2_linked_pcode,M167)),0)+MATCH(M167,admin2_linked_pcode,0)-1))</f>
        <v>#REF!</v>
      </c>
    </row>
    <row r="168" spans="12:14" x14ac:dyDescent="0.2">
      <c r="L168" s="49" t="str">
        <f ca="1">IF(B168="","",OFFSET(table_admin1[[#Headers],[ADM1_PT]],MATCH(B168,admin1,0),1))</f>
        <v/>
      </c>
      <c r="M168" s="49" t="str">
        <f t="shared" ca="1" si="2"/>
        <v/>
      </c>
      <c r="N168" s="49" t="e">
        <f ca="1">IF(#REF!="","",INDEX(admin3_pcode,MATCH(#REF!,OFFSET(admin3_start,MATCH(M168,admin2_linked_pcode,0),0,COUNTIF(admin2_linked_pcode,M168)),0)+MATCH(M168,admin2_linked_pcode,0)-1))</f>
        <v>#REF!</v>
      </c>
    </row>
    <row r="169" spans="12:14" x14ac:dyDescent="0.2">
      <c r="L169" s="49" t="str">
        <f ca="1">IF(B169="","",OFFSET(table_admin1[[#Headers],[ADM1_PT]],MATCH(B169,admin1,0),1))</f>
        <v/>
      </c>
      <c r="M169" s="49" t="str">
        <f t="shared" ca="1" si="2"/>
        <v/>
      </c>
      <c r="N169" s="49" t="e">
        <f ca="1">IF(#REF!="","",INDEX(admin3_pcode,MATCH(#REF!,OFFSET(admin3_start,MATCH(M169,admin2_linked_pcode,0),0,COUNTIF(admin2_linked_pcode,M169)),0)+MATCH(M169,admin2_linked_pcode,0)-1))</f>
        <v>#REF!</v>
      </c>
    </row>
    <row r="170" spans="12:14" x14ac:dyDescent="0.2">
      <c r="L170" s="49" t="str">
        <f ca="1">IF(B170="","",OFFSET(table_admin1[[#Headers],[ADM1_PT]],MATCH(B170,admin1,0),1))</f>
        <v/>
      </c>
      <c r="M170" s="49" t="str">
        <f t="shared" ca="1" si="2"/>
        <v/>
      </c>
      <c r="N170" s="49" t="e">
        <f ca="1">IF(#REF!="","",INDEX(admin3_pcode,MATCH(#REF!,OFFSET(admin3_start,MATCH(M170,admin2_linked_pcode,0),0,COUNTIF(admin2_linked_pcode,M170)),0)+MATCH(M170,admin2_linked_pcode,0)-1))</f>
        <v>#REF!</v>
      </c>
    </row>
    <row r="171" spans="12:14" x14ac:dyDescent="0.2">
      <c r="L171" s="49" t="str">
        <f ca="1">IF(B171="","",OFFSET(table_admin1[[#Headers],[ADM1_PT]],MATCH(B171,admin1,0),1))</f>
        <v/>
      </c>
      <c r="M171" s="49" t="str">
        <f t="shared" ca="1" si="2"/>
        <v/>
      </c>
      <c r="N171" s="49" t="e">
        <f ca="1">IF(#REF!="","",INDEX(admin3_pcode,MATCH(#REF!,OFFSET(admin3_start,MATCH(M171,admin2_linked_pcode,0),0,COUNTIF(admin2_linked_pcode,M171)),0)+MATCH(M171,admin2_linked_pcode,0)-1))</f>
        <v>#REF!</v>
      </c>
    </row>
    <row r="172" spans="12:14" x14ac:dyDescent="0.2">
      <c r="L172" s="49" t="str">
        <f ca="1">IF(B172="","",OFFSET(table_admin1[[#Headers],[ADM1_PT]],MATCH(B172,admin1,0),1))</f>
        <v/>
      </c>
      <c r="M172" s="49" t="str">
        <f t="shared" ca="1" si="2"/>
        <v/>
      </c>
      <c r="N172" s="49" t="e">
        <f ca="1">IF(#REF!="","",INDEX(admin3_pcode,MATCH(#REF!,OFFSET(admin3_start,MATCH(M172,admin2_linked_pcode,0),0,COUNTIF(admin2_linked_pcode,M172)),0)+MATCH(M172,admin2_linked_pcode,0)-1))</f>
        <v>#REF!</v>
      </c>
    </row>
    <row r="173" spans="12:14" x14ac:dyDescent="0.2">
      <c r="L173" s="49" t="str">
        <f ca="1">IF(B173="","",OFFSET(table_admin1[[#Headers],[ADM1_PT]],MATCH(B173,admin1,0),1))</f>
        <v/>
      </c>
      <c r="M173" s="49" t="str">
        <f t="shared" ca="1" si="2"/>
        <v/>
      </c>
      <c r="N173" s="49" t="e">
        <f ca="1">IF(#REF!="","",INDEX(admin3_pcode,MATCH(#REF!,OFFSET(admin3_start,MATCH(M173,admin2_linked_pcode,0),0,COUNTIF(admin2_linked_pcode,M173)),0)+MATCH(M173,admin2_linked_pcode,0)-1))</f>
        <v>#REF!</v>
      </c>
    </row>
    <row r="174" spans="12:14" x14ac:dyDescent="0.2">
      <c r="L174" s="49" t="str">
        <f ca="1">IF(B174="","",OFFSET(table_admin1[[#Headers],[ADM1_PT]],MATCH(B174,admin1,0),1))</f>
        <v/>
      </c>
      <c r="M174" s="49" t="str">
        <f t="shared" ca="1" si="2"/>
        <v/>
      </c>
      <c r="N174" s="49" t="e">
        <f ca="1">IF(#REF!="","",INDEX(admin3_pcode,MATCH(#REF!,OFFSET(admin3_start,MATCH(M174,admin2_linked_pcode,0),0,COUNTIF(admin2_linked_pcode,M174)),0)+MATCH(M174,admin2_linked_pcode,0)-1))</f>
        <v>#REF!</v>
      </c>
    </row>
    <row r="175" spans="12:14" x14ac:dyDescent="0.2">
      <c r="L175" s="49" t="str">
        <f ca="1">IF(B175="","",OFFSET(table_admin1[[#Headers],[ADM1_PT]],MATCH(B175,admin1,0),1))</f>
        <v/>
      </c>
      <c r="M175" s="49" t="str">
        <f t="shared" ca="1" si="2"/>
        <v/>
      </c>
      <c r="N175" s="49" t="e">
        <f ca="1">IF(#REF!="","",INDEX(admin3_pcode,MATCH(#REF!,OFFSET(admin3_start,MATCH(M175,admin2_linked_pcode,0),0,COUNTIF(admin2_linked_pcode,M175)),0)+MATCH(M175,admin2_linked_pcode,0)-1))</f>
        <v>#REF!</v>
      </c>
    </row>
    <row r="176" spans="12:14" x14ac:dyDescent="0.2">
      <c r="L176" s="49" t="str">
        <f ca="1">IF(B176="","",OFFSET(table_admin1[[#Headers],[ADM1_PT]],MATCH(B176,admin1,0),1))</f>
        <v/>
      </c>
      <c r="M176" s="49" t="str">
        <f t="shared" ca="1" si="2"/>
        <v/>
      </c>
      <c r="N176" s="49" t="e">
        <f ca="1">IF(#REF!="","",INDEX(admin3_pcode,MATCH(#REF!,OFFSET(admin3_start,MATCH(M176,admin2_linked_pcode,0),0,COUNTIF(admin2_linked_pcode,M176)),0)+MATCH(M176,admin2_linked_pcode,0)-1))</f>
        <v>#REF!</v>
      </c>
    </row>
    <row r="177" spans="12:14" x14ac:dyDescent="0.2">
      <c r="L177" s="49" t="str">
        <f ca="1">IF(B177="","",OFFSET(table_admin1[[#Headers],[ADM1_PT]],MATCH(B177,admin1,0),1))</f>
        <v/>
      </c>
      <c r="M177" s="49" t="str">
        <f t="shared" ca="1" si="2"/>
        <v/>
      </c>
      <c r="N177" s="49" t="e">
        <f ca="1">IF(#REF!="","",INDEX(admin3_pcode,MATCH(#REF!,OFFSET(admin3_start,MATCH(M177,admin2_linked_pcode,0),0,COUNTIF(admin2_linked_pcode,M177)),0)+MATCH(M177,admin2_linked_pcode,0)-1))</f>
        <v>#REF!</v>
      </c>
    </row>
    <row r="178" spans="12:14" x14ac:dyDescent="0.2">
      <c r="L178" s="49" t="str">
        <f ca="1">IF(B178="","",OFFSET(table_admin1[[#Headers],[ADM1_PT]],MATCH(B178,admin1,0),1))</f>
        <v/>
      </c>
      <c r="M178" s="49" t="str">
        <f t="shared" ca="1" si="2"/>
        <v/>
      </c>
      <c r="N178" s="49" t="e">
        <f ca="1">IF(#REF!="","",INDEX(admin3_pcode,MATCH(#REF!,OFFSET(admin3_start,MATCH(M178,admin2_linked_pcode,0),0,COUNTIF(admin2_linked_pcode,M178)),0)+MATCH(M178,admin2_linked_pcode,0)-1))</f>
        <v>#REF!</v>
      </c>
    </row>
    <row r="179" spans="12:14" x14ac:dyDescent="0.2">
      <c r="L179" s="49" t="str">
        <f ca="1">IF(B179="","",OFFSET(table_admin1[[#Headers],[ADM1_PT]],MATCH(B179,admin1,0),1))</f>
        <v/>
      </c>
      <c r="M179" s="49" t="str">
        <f t="shared" ca="1" si="2"/>
        <v/>
      </c>
      <c r="N179" s="49" t="e">
        <f ca="1">IF(#REF!="","",INDEX(admin3_pcode,MATCH(#REF!,OFFSET(admin3_start,MATCH(M179,admin2_linked_pcode,0),0,COUNTIF(admin2_linked_pcode,M179)),0)+MATCH(M179,admin2_linked_pcode,0)-1))</f>
        <v>#REF!</v>
      </c>
    </row>
    <row r="180" spans="12:14" x14ac:dyDescent="0.2">
      <c r="L180" s="49" t="str">
        <f ca="1">IF(B180="","",OFFSET(table_admin1[[#Headers],[ADM1_PT]],MATCH(B180,admin1,0),1))</f>
        <v/>
      </c>
      <c r="M180" s="49" t="str">
        <f t="shared" ca="1" si="2"/>
        <v/>
      </c>
      <c r="N180" s="49" t="e">
        <f ca="1">IF(#REF!="","",INDEX(admin3_pcode,MATCH(#REF!,OFFSET(admin3_start,MATCH(M180,admin2_linked_pcode,0),0,COUNTIF(admin2_linked_pcode,M180)),0)+MATCH(M180,admin2_linked_pcode,0)-1))</f>
        <v>#REF!</v>
      </c>
    </row>
    <row r="181" spans="12:14" x14ac:dyDescent="0.2">
      <c r="L181" s="49" t="str">
        <f ca="1">IF(B181="","",OFFSET(table_admin1[[#Headers],[ADM1_PT]],MATCH(B181,admin1,0),1))</f>
        <v/>
      </c>
      <c r="M181" s="49" t="str">
        <f t="shared" ca="1" si="2"/>
        <v/>
      </c>
      <c r="N181" s="49" t="e">
        <f ca="1">IF(#REF!="","",INDEX(admin3_pcode,MATCH(#REF!,OFFSET(admin3_start,MATCH(M181,admin2_linked_pcode,0),0,COUNTIF(admin2_linked_pcode,M181)),0)+MATCH(M181,admin2_linked_pcode,0)-1))</f>
        <v>#REF!</v>
      </c>
    </row>
    <row r="182" spans="12:14" x14ac:dyDescent="0.2">
      <c r="L182" s="49" t="str">
        <f ca="1">IF(B182="","",OFFSET(table_admin1[[#Headers],[ADM1_PT]],MATCH(B182,admin1,0),1))</f>
        <v/>
      </c>
      <c r="M182" s="49" t="str">
        <f t="shared" ca="1" si="2"/>
        <v/>
      </c>
      <c r="N182" s="49" t="e">
        <f ca="1">IF(#REF!="","",INDEX(admin3_pcode,MATCH(#REF!,OFFSET(admin3_start,MATCH(M182,admin2_linked_pcode,0),0,COUNTIF(admin2_linked_pcode,M182)),0)+MATCH(M182,admin2_linked_pcode,0)-1))</f>
        <v>#REF!</v>
      </c>
    </row>
    <row r="183" spans="12:14" x14ac:dyDescent="0.2">
      <c r="L183" s="49" t="str">
        <f ca="1">IF(B183="","",OFFSET(table_admin1[[#Headers],[ADM1_PT]],MATCH(B183,admin1,0),1))</f>
        <v/>
      </c>
      <c r="M183" s="49" t="str">
        <f t="shared" ca="1" si="2"/>
        <v/>
      </c>
      <c r="N183" s="49" t="e">
        <f ca="1">IF(#REF!="","",INDEX(admin3_pcode,MATCH(#REF!,OFFSET(admin3_start,MATCH(M183,admin2_linked_pcode,0),0,COUNTIF(admin2_linked_pcode,M183)),0)+MATCH(M183,admin2_linked_pcode,0)-1))</f>
        <v>#REF!</v>
      </c>
    </row>
    <row r="184" spans="12:14" x14ac:dyDescent="0.2">
      <c r="L184" s="49" t="str">
        <f ca="1">IF(B184="","",OFFSET(table_admin1[[#Headers],[ADM1_PT]],MATCH(B184,admin1,0),1))</f>
        <v/>
      </c>
      <c r="M184" s="49" t="str">
        <f t="shared" ca="1" si="2"/>
        <v/>
      </c>
      <c r="N184" s="49" t="e">
        <f ca="1">IF(#REF!="","",INDEX(admin3_pcode,MATCH(#REF!,OFFSET(admin3_start,MATCH(M184,admin2_linked_pcode,0),0,COUNTIF(admin2_linked_pcode,M184)),0)+MATCH(M184,admin2_linked_pcode,0)-1))</f>
        <v>#REF!</v>
      </c>
    </row>
    <row r="185" spans="12:14" x14ac:dyDescent="0.2">
      <c r="L185" s="49" t="str">
        <f ca="1">IF(B185="","",OFFSET(table_admin1[[#Headers],[ADM1_PT]],MATCH(B185,admin1,0),1))</f>
        <v/>
      </c>
      <c r="M185" s="49" t="str">
        <f t="shared" ca="1" si="2"/>
        <v/>
      </c>
      <c r="N185" s="49" t="e">
        <f ca="1">IF(#REF!="","",INDEX(admin3_pcode,MATCH(#REF!,OFFSET(admin3_start,MATCH(M185,admin2_linked_pcode,0),0,COUNTIF(admin2_linked_pcode,M185)),0)+MATCH(M185,admin2_linked_pcode,0)-1))</f>
        <v>#REF!</v>
      </c>
    </row>
    <row r="186" spans="12:14" x14ac:dyDescent="0.2">
      <c r="L186" s="49" t="str">
        <f ca="1">IF(B186="","",OFFSET(table_admin1[[#Headers],[ADM1_PT]],MATCH(B186,admin1,0),1))</f>
        <v/>
      </c>
      <c r="M186" s="49" t="str">
        <f t="shared" ca="1" si="2"/>
        <v/>
      </c>
      <c r="N186" s="49" t="e">
        <f ca="1">IF(#REF!="","",INDEX(admin3_pcode,MATCH(#REF!,OFFSET(admin3_start,MATCH(M186,admin2_linked_pcode,0),0,COUNTIF(admin2_linked_pcode,M186)),0)+MATCH(M186,admin2_linked_pcode,0)-1))</f>
        <v>#REF!</v>
      </c>
    </row>
    <row r="187" spans="12:14" x14ac:dyDescent="0.2">
      <c r="L187" s="49" t="str">
        <f ca="1">IF(B187="","",OFFSET(table_admin1[[#Headers],[ADM1_PT]],MATCH(B187,admin1,0),1))</f>
        <v/>
      </c>
      <c r="M187" s="49" t="str">
        <f t="shared" ca="1" si="2"/>
        <v/>
      </c>
      <c r="N187" s="49" t="e">
        <f ca="1">IF(#REF!="","",INDEX(admin3_pcode,MATCH(#REF!,OFFSET(admin3_start,MATCH(M187,admin2_linked_pcode,0),0,COUNTIF(admin2_linked_pcode,M187)),0)+MATCH(M187,admin2_linked_pcode,0)-1))</f>
        <v>#REF!</v>
      </c>
    </row>
    <row r="188" spans="12:14" x14ac:dyDescent="0.2">
      <c r="L188" s="49" t="str">
        <f ca="1">IF(B188="","",OFFSET(table_admin1[[#Headers],[ADM1_PT]],MATCH(B188,admin1,0),1))</f>
        <v/>
      </c>
      <c r="M188" s="49" t="str">
        <f t="shared" ca="1" si="2"/>
        <v/>
      </c>
      <c r="N188" s="49" t="e">
        <f ca="1">IF(#REF!="","",INDEX(admin3_pcode,MATCH(#REF!,OFFSET(admin3_start,MATCH(M188,admin2_linked_pcode,0),0,COUNTIF(admin2_linked_pcode,M188)),0)+MATCH(M188,admin2_linked_pcode,0)-1))</f>
        <v>#REF!</v>
      </c>
    </row>
    <row r="189" spans="12:14" x14ac:dyDescent="0.2">
      <c r="L189" s="49" t="str">
        <f ca="1">IF(B189="","",OFFSET(table_admin1[[#Headers],[ADM1_PT]],MATCH(B189,admin1,0),1))</f>
        <v/>
      </c>
      <c r="M189" s="49" t="str">
        <f t="shared" ca="1" si="2"/>
        <v/>
      </c>
      <c r="N189" s="49" t="e">
        <f ca="1">IF(#REF!="","",INDEX(admin3_pcode,MATCH(#REF!,OFFSET(admin3_start,MATCH(M189,admin2_linked_pcode,0),0,COUNTIF(admin2_linked_pcode,M189)),0)+MATCH(M189,admin2_linked_pcode,0)-1))</f>
        <v>#REF!</v>
      </c>
    </row>
    <row r="190" spans="12:14" x14ac:dyDescent="0.2">
      <c r="L190" s="49" t="str">
        <f ca="1">IF(B190="","",OFFSET(table_admin1[[#Headers],[ADM1_PT]],MATCH(B190,admin1,0),1))</f>
        <v/>
      </c>
      <c r="M190" s="49" t="str">
        <f t="shared" ca="1" si="2"/>
        <v/>
      </c>
      <c r="N190" s="49" t="e">
        <f ca="1">IF(#REF!="","",INDEX(admin3_pcode,MATCH(#REF!,OFFSET(admin3_start,MATCH(M190,admin2_linked_pcode,0),0,COUNTIF(admin2_linked_pcode,M190)),0)+MATCH(M190,admin2_linked_pcode,0)-1))</f>
        <v>#REF!</v>
      </c>
    </row>
    <row r="191" spans="12:14" x14ac:dyDescent="0.2">
      <c r="L191" s="49" t="str">
        <f ca="1">IF(B191="","",OFFSET(table_admin1[[#Headers],[ADM1_PT]],MATCH(B191,admin1,0),1))</f>
        <v/>
      </c>
      <c r="M191" s="49" t="str">
        <f t="shared" ca="1" si="2"/>
        <v/>
      </c>
      <c r="N191" s="49" t="e">
        <f ca="1">IF(#REF!="","",INDEX(admin3_pcode,MATCH(#REF!,OFFSET(admin3_start,MATCH(M191,admin2_linked_pcode,0),0,COUNTIF(admin2_linked_pcode,M191)),0)+MATCH(M191,admin2_linked_pcode,0)-1))</f>
        <v>#REF!</v>
      </c>
    </row>
    <row r="192" spans="12:14" x14ac:dyDescent="0.2">
      <c r="L192" s="49" t="str">
        <f ca="1">IF(B192="","",OFFSET(table_admin1[[#Headers],[ADM1_PT]],MATCH(B192,admin1,0),1))</f>
        <v/>
      </c>
      <c r="M192" s="49" t="str">
        <f t="shared" ca="1" si="2"/>
        <v/>
      </c>
      <c r="N192" s="49" t="e">
        <f ca="1">IF(#REF!="","",INDEX(admin3_pcode,MATCH(#REF!,OFFSET(admin3_start,MATCH(M192,admin2_linked_pcode,0),0,COUNTIF(admin2_linked_pcode,M192)),0)+MATCH(M192,admin2_linked_pcode,0)-1))</f>
        <v>#REF!</v>
      </c>
    </row>
    <row r="193" spans="12:14" x14ac:dyDescent="0.2">
      <c r="L193" s="49" t="str">
        <f ca="1">IF(B193="","",OFFSET(table_admin1[[#Headers],[ADM1_PT]],MATCH(B193,admin1,0),1))</f>
        <v/>
      </c>
      <c r="M193" s="49" t="str">
        <f t="shared" ca="1" si="2"/>
        <v/>
      </c>
      <c r="N193" s="49" t="e">
        <f ca="1">IF(#REF!="","",INDEX(admin3_pcode,MATCH(#REF!,OFFSET(admin3_start,MATCH(M193,admin2_linked_pcode,0),0,COUNTIF(admin2_linked_pcode,M193)),0)+MATCH(M193,admin2_linked_pcode,0)-1))</f>
        <v>#REF!</v>
      </c>
    </row>
    <row r="194" spans="12:14" x14ac:dyDescent="0.2">
      <c r="L194" s="49" t="str">
        <f ca="1">IF(B194="","",OFFSET(table_admin1[[#Headers],[ADM1_PT]],MATCH(B194,admin1,0),1))</f>
        <v/>
      </c>
      <c r="M194" s="49" t="str">
        <f t="shared" ca="1" si="2"/>
        <v/>
      </c>
      <c r="N194" s="49" t="e">
        <f ca="1">IF(#REF!="","",INDEX(admin3_pcode,MATCH(#REF!,OFFSET(admin3_start,MATCH(M194,admin2_linked_pcode,0),0,COUNTIF(admin2_linked_pcode,M194)),0)+MATCH(M194,admin2_linked_pcode,0)-1))</f>
        <v>#REF!</v>
      </c>
    </row>
    <row r="195" spans="12:14" x14ac:dyDescent="0.2">
      <c r="L195" s="49" t="str">
        <f ca="1">IF(B195="","",OFFSET(table_admin1[[#Headers],[ADM1_PT]],MATCH(B195,admin1,0),1))</f>
        <v/>
      </c>
      <c r="M195" s="49" t="str">
        <f t="shared" ca="1" si="2"/>
        <v/>
      </c>
      <c r="N195" s="49" t="e">
        <f ca="1">IF(#REF!="","",INDEX(admin3_pcode,MATCH(#REF!,OFFSET(admin3_start,MATCH(M195,admin2_linked_pcode,0),0,COUNTIF(admin2_linked_pcode,M195)),0)+MATCH(M195,admin2_linked_pcode,0)-1))</f>
        <v>#REF!</v>
      </c>
    </row>
    <row r="196" spans="12:14" x14ac:dyDescent="0.2">
      <c r="L196" s="49" t="str">
        <f ca="1">IF(B196="","",OFFSET(table_admin1[[#Headers],[ADM1_PT]],MATCH(B196,admin1,0),1))</f>
        <v/>
      </c>
      <c r="M196" s="49" t="str">
        <f t="shared" ca="1" si="2"/>
        <v/>
      </c>
      <c r="N196" s="49" t="e">
        <f ca="1">IF(#REF!="","",INDEX(admin3_pcode,MATCH(#REF!,OFFSET(admin3_start,MATCH(M196,admin2_linked_pcode,0),0,COUNTIF(admin2_linked_pcode,M196)),0)+MATCH(M196,admin2_linked_pcode,0)-1))</f>
        <v>#REF!</v>
      </c>
    </row>
    <row r="197" spans="12:14" x14ac:dyDescent="0.2">
      <c r="L197" s="49" t="str">
        <f ca="1">IF(B197="","",OFFSET(table_admin1[[#Headers],[ADM1_PT]],MATCH(B197,admin1,0),1))</f>
        <v/>
      </c>
      <c r="M197" s="49" t="str">
        <f t="shared" ca="1" si="2"/>
        <v/>
      </c>
      <c r="N197" s="49" t="e">
        <f ca="1">IF(#REF!="","",INDEX(admin3_pcode,MATCH(#REF!,OFFSET(admin3_start,MATCH(M197,admin2_linked_pcode,0),0,COUNTIF(admin2_linked_pcode,M197)),0)+MATCH(M197,admin2_linked_pcode,0)-1))</f>
        <v>#REF!</v>
      </c>
    </row>
    <row r="198" spans="12:14" x14ac:dyDescent="0.2">
      <c r="L198" s="49" t="str">
        <f ca="1">IF(B198="","",OFFSET(table_admin1[[#Headers],[ADM1_PT]],MATCH(B198,admin1,0),1))</f>
        <v/>
      </c>
      <c r="M198" s="49" t="str">
        <f t="shared" ref="M198:M261" ca="1" si="3">IF(C198="","",INDEX(admin2_pcode,MATCH(C198,OFFSET(admin2_start,MATCH(L198,admin1_linked_pcode,0),0,COUNTIF(admin1_linked_pcode,L198)),0)+MATCH(L198,admin1_linked_pcode,0)-1))</f>
        <v/>
      </c>
      <c r="N198" s="49" t="e">
        <f ca="1">IF(#REF!="","",INDEX(admin3_pcode,MATCH(#REF!,OFFSET(admin3_start,MATCH(M198,admin2_linked_pcode,0),0,COUNTIF(admin2_linked_pcode,M198)),0)+MATCH(M198,admin2_linked_pcode,0)-1))</f>
        <v>#REF!</v>
      </c>
    </row>
    <row r="199" spans="12:14" x14ac:dyDescent="0.2">
      <c r="L199" s="49" t="str">
        <f ca="1">IF(B199="","",OFFSET(table_admin1[[#Headers],[ADM1_PT]],MATCH(B199,admin1,0),1))</f>
        <v/>
      </c>
      <c r="M199" s="49" t="str">
        <f t="shared" ca="1" si="3"/>
        <v/>
      </c>
      <c r="N199" s="49" t="e">
        <f ca="1">IF(#REF!="","",INDEX(admin3_pcode,MATCH(#REF!,OFFSET(admin3_start,MATCH(M199,admin2_linked_pcode,0),0,COUNTIF(admin2_linked_pcode,M199)),0)+MATCH(M199,admin2_linked_pcode,0)-1))</f>
        <v>#REF!</v>
      </c>
    </row>
    <row r="200" spans="12:14" x14ac:dyDescent="0.2">
      <c r="L200" s="49" t="str">
        <f ca="1">IF(B200="","",OFFSET(table_admin1[[#Headers],[ADM1_PT]],MATCH(B200,admin1,0),1))</f>
        <v/>
      </c>
      <c r="M200" s="49" t="str">
        <f t="shared" ca="1" si="3"/>
        <v/>
      </c>
      <c r="N200" s="49" t="e">
        <f ca="1">IF(#REF!="","",INDEX(admin3_pcode,MATCH(#REF!,OFFSET(admin3_start,MATCH(M200,admin2_linked_pcode,0),0,COUNTIF(admin2_linked_pcode,M200)),0)+MATCH(M200,admin2_linked_pcode,0)-1))</f>
        <v>#REF!</v>
      </c>
    </row>
    <row r="201" spans="12:14" x14ac:dyDescent="0.2">
      <c r="L201" s="49" t="str">
        <f ca="1">IF(B201="","",OFFSET(table_admin1[[#Headers],[ADM1_PT]],MATCH(B201,admin1,0),1))</f>
        <v/>
      </c>
      <c r="M201" s="49" t="str">
        <f t="shared" ca="1" si="3"/>
        <v/>
      </c>
      <c r="N201" s="49" t="e">
        <f ca="1">IF(#REF!="","",INDEX(admin3_pcode,MATCH(#REF!,OFFSET(admin3_start,MATCH(M201,admin2_linked_pcode,0),0,COUNTIF(admin2_linked_pcode,M201)),0)+MATCH(M201,admin2_linked_pcode,0)-1))</f>
        <v>#REF!</v>
      </c>
    </row>
    <row r="202" spans="12:14" x14ac:dyDescent="0.2">
      <c r="L202" s="49" t="str">
        <f ca="1">IF(B202="","",OFFSET(table_admin1[[#Headers],[ADM1_PT]],MATCH(B202,admin1,0),1))</f>
        <v/>
      </c>
      <c r="M202" s="49" t="str">
        <f t="shared" ca="1" si="3"/>
        <v/>
      </c>
      <c r="N202" s="49" t="e">
        <f ca="1">IF(#REF!="","",INDEX(admin3_pcode,MATCH(#REF!,OFFSET(admin3_start,MATCH(M202,admin2_linked_pcode,0),0,COUNTIF(admin2_linked_pcode,M202)),0)+MATCH(M202,admin2_linked_pcode,0)-1))</f>
        <v>#REF!</v>
      </c>
    </row>
    <row r="203" spans="12:14" x14ac:dyDescent="0.2">
      <c r="L203" s="49" t="str">
        <f ca="1">IF(B203="","",OFFSET(table_admin1[[#Headers],[ADM1_PT]],MATCH(B203,admin1,0),1))</f>
        <v/>
      </c>
      <c r="M203" s="49" t="str">
        <f t="shared" ca="1" si="3"/>
        <v/>
      </c>
      <c r="N203" s="49" t="e">
        <f ca="1">IF(#REF!="","",INDEX(admin3_pcode,MATCH(#REF!,OFFSET(admin3_start,MATCH(M203,admin2_linked_pcode,0),0,COUNTIF(admin2_linked_pcode,M203)),0)+MATCH(M203,admin2_linked_pcode,0)-1))</f>
        <v>#REF!</v>
      </c>
    </row>
    <row r="204" spans="12:14" x14ac:dyDescent="0.2">
      <c r="L204" s="49" t="str">
        <f ca="1">IF(B204="","",OFFSET(table_admin1[[#Headers],[ADM1_PT]],MATCH(B204,admin1,0),1))</f>
        <v/>
      </c>
      <c r="M204" s="49" t="str">
        <f t="shared" ca="1" si="3"/>
        <v/>
      </c>
      <c r="N204" s="49" t="e">
        <f ca="1">IF(#REF!="","",INDEX(admin3_pcode,MATCH(#REF!,OFFSET(admin3_start,MATCH(M204,admin2_linked_pcode,0),0,COUNTIF(admin2_linked_pcode,M204)),0)+MATCH(M204,admin2_linked_pcode,0)-1))</f>
        <v>#REF!</v>
      </c>
    </row>
    <row r="205" spans="12:14" x14ac:dyDescent="0.2">
      <c r="L205" s="49" t="str">
        <f ca="1">IF(B205="","",OFFSET(table_admin1[[#Headers],[ADM1_PT]],MATCH(B205,admin1,0),1))</f>
        <v/>
      </c>
      <c r="M205" s="49" t="str">
        <f t="shared" ca="1" si="3"/>
        <v/>
      </c>
      <c r="N205" s="49" t="e">
        <f ca="1">IF(#REF!="","",INDEX(admin3_pcode,MATCH(#REF!,OFFSET(admin3_start,MATCH(M205,admin2_linked_pcode,0),0,COUNTIF(admin2_linked_pcode,M205)),0)+MATCH(M205,admin2_linked_pcode,0)-1))</f>
        <v>#REF!</v>
      </c>
    </row>
    <row r="206" spans="12:14" x14ac:dyDescent="0.2">
      <c r="L206" s="49" t="str">
        <f ca="1">IF(B206="","",OFFSET(table_admin1[[#Headers],[ADM1_PT]],MATCH(B206,admin1,0),1))</f>
        <v/>
      </c>
      <c r="M206" s="49" t="str">
        <f t="shared" ca="1" si="3"/>
        <v/>
      </c>
      <c r="N206" s="49" t="e">
        <f ca="1">IF(#REF!="","",INDEX(admin3_pcode,MATCH(#REF!,OFFSET(admin3_start,MATCH(M206,admin2_linked_pcode,0),0,COUNTIF(admin2_linked_pcode,M206)),0)+MATCH(M206,admin2_linked_pcode,0)-1))</f>
        <v>#REF!</v>
      </c>
    </row>
    <row r="207" spans="12:14" x14ac:dyDescent="0.2">
      <c r="L207" s="49" t="str">
        <f ca="1">IF(B207="","",OFFSET(table_admin1[[#Headers],[ADM1_PT]],MATCH(B207,admin1,0),1))</f>
        <v/>
      </c>
      <c r="M207" s="49" t="str">
        <f t="shared" ca="1" si="3"/>
        <v/>
      </c>
      <c r="N207" s="49" t="e">
        <f ca="1">IF(#REF!="","",INDEX(admin3_pcode,MATCH(#REF!,OFFSET(admin3_start,MATCH(M207,admin2_linked_pcode,0),0,COUNTIF(admin2_linked_pcode,M207)),0)+MATCH(M207,admin2_linked_pcode,0)-1))</f>
        <v>#REF!</v>
      </c>
    </row>
    <row r="208" spans="12:14" x14ac:dyDescent="0.2">
      <c r="L208" s="49" t="str">
        <f ca="1">IF(B208="","",OFFSET(table_admin1[[#Headers],[ADM1_PT]],MATCH(B208,admin1,0),1))</f>
        <v/>
      </c>
      <c r="M208" s="49" t="str">
        <f t="shared" ca="1" si="3"/>
        <v/>
      </c>
      <c r="N208" s="49" t="e">
        <f ca="1">IF(#REF!="","",INDEX(admin3_pcode,MATCH(#REF!,OFFSET(admin3_start,MATCH(M208,admin2_linked_pcode,0),0,COUNTIF(admin2_linked_pcode,M208)),0)+MATCH(M208,admin2_linked_pcode,0)-1))</f>
        <v>#REF!</v>
      </c>
    </row>
    <row r="209" spans="12:14" x14ac:dyDescent="0.2">
      <c r="L209" s="49" t="str">
        <f ca="1">IF(B209="","",OFFSET(table_admin1[[#Headers],[ADM1_PT]],MATCH(B209,admin1,0),1))</f>
        <v/>
      </c>
      <c r="M209" s="49" t="str">
        <f t="shared" ca="1" si="3"/>
        <v/>
      </c>
      <c r="N209" s="49" t="e">
        <f ca="1">IF(#REF!="","",INDEX(admin3_pcode,MATCH(#REF!,OFFSET(admin3_start,MATCH(M209,admin2_linked_pcode,0),0,COUNTIF(admin2_linked_pcode,M209)),0)+MATCH(M209,admin2_linked_pcode,0)-1))</f>
        <v>#REF!</v>
      </c>
    </row>
    <row r="210" spans="12:14" x14ac:dyDescent="0.2">
      <c r="L210" s="49" t="str">
        <f ca="1">IF(B210="","",OFFSET(table_admin1[[#Headers],[ADM1_PT]],MATCH(B210,admin1,0),1))</f>
        <v/>
      </c>
      <c r="M210" s="49" t="str">
        <f t="shared" ca="1" si="3"/>
        <v/>
      </c>
      <c r="N210" s="49" t="e">
        <f ca="1">IF(#REF!="","",INDEX(admin3_pcode,MATCH(#REF!,OFFSET(admin3_start,MATCH(M210,admin2_linked_pcode,0),0,COUNTIF(admin2_linked_pcode,M210)),0)+MATCH(M210,admin2_linked_pcode,0)-1))</f>
        <v>#REF!</v>
      </c>
    </row>
    <row r="211" spans="12:14" x14ac:dyDescent="0.2">
      <c r="L211" s="49" t="str">
        <f ca="1">IF(B211="","",OFFSET(table_admin1[[#Headers],[ADM1_PT]],MATCH(B211,admin1,0),1))</f>
        <v/>
      </c>
      <c r="M211" s="49" t="str">
        <f t="shared" ca="1" si="3"/>
        <v/>
      </c>
      <c r="N211" s="49" t="e">
        <f ca="1">IF(#REF!="","",INDEX(admin3_pcode,MATCH(#REF!,OFFSET(admin3_start,MATCH(M211,admin2_linked_pcode,0),0,COUNTIF(admin2_linked_pcode,M211)),0)+MATCH(M211,admin2_linked_pcode,0)-1))</f>
        <v>#REF!</v>
      </c>
    </row>
    <row r="212" spans="12:14" x14ac:dyDescent="0.2">
      <c r="L212" s="49" t="str">
        <f ca="1">IF(B212="","",OFFSET(table_admin1[[#Headers],[ADM1_PT]],MATCH(B212,admin1,0),1))</f>
        <v/>
      </c>
      <c r="M212" s="49" t="str">
        <f t="shared" ca="1" si="3"/>
        <v/>
      </c>
      <c r="N212" s="49" t="e">
        <f ca="1">IF(#REF!="","",INDEX(admin3_pcode,MATCH(#REF!,OFFSET(admin3_start,MATCH(M212,admin2_linked_pcode,0),0,COUNTIF(admin2_linked_pcode,M212)),0)+MATCH(M212,admin2_linked_pcode,0)-1))</f>
        <v>#REF!</v>
      </c>
    </row>
    <row r="213" spans="12:14" x14ac:dyDescent="0.2">
      <c r="L213" s="49" t="str">
        <f ca="1">IF(B213="","",OFFSET(table_admin1[[#Headers],[ADM1_PT]],MATCH(B213,admin1,0),1))</f>
        <v/>
      </c>
      <c r="M213" s="49" t="str">
        <f t="shared" ca="1" si="3"/>
        <v/>
      </c>
      <c r="N213" s="49" t="e">
        <f ca="1">IF(#REF!="","",INDEX(admin3_pcode,MATCH(#REF!,OFFSET(admin3_start,MATCH(M213,admin2_linked_pcode,0),0,COUNTIF(admin2_linked_pcode,M213)),0)+MATCH(M213,admin2_linked_pcode,0)-1))</f>
        <v>#REF!</v>
      </c>
    </row>
    <row r="214" spans="12:14" x14ac:dyDescent="0.2">
      <c r="L214" s="49" t="str">
        <f ca="1">IF(B214="","",OFFSET(table_admin1[[#Headers],[ADM1_PT]],MATCH(B214,admin1,0),1))</f>
        <v/>
      </c>
      <c r="M214" s="49" t="str">
        <f t="shared" ca="1" si="3"/>
        <v/>
      </c>
      <c r="N214" s="49" t="e">
        <f ca="1">IF(#REF!="","",INDEX(admin3_pcode,MATCH(#REF!,OFFSET(admin3_start,MATCH(M214,admin2_linked_pcode,0),0,COUNTIF(admin2_linked_pcode,M214)),0)+MATCH(M214,admin2_linked_pcode,0)-1))</f>
        <v>#REF!</v>
      </c>
    </row>
    <row r="215" spans="12:14" x14ac:dyDescent="0.2">
      <c r="L215" s="49" t="str">
        <f ca="1">IF(B215="","",OFFSET(table_admin1[[#Headers],[ADM1_PT]],MATCH(B215,admin1,0),1))</f>
        <v/>
      </c>
      <c r="M215" s="49" t="str">
        <f t="shared" ca="1" si="3"/>
        <v/>
      </c>
      <c r="N215" s="49" t="e">
        <f ca="1">IF(#REF!="","",INDEX(admin3_pcode,MATCH(#REF!,OFFSET(admin3_start,MATCH(M215,admin2_linked_pcode,0),0,COUNTIF(admin2_linked_pcode,M215)),0)+MATCH(M215,admin2_linked_pcode,0)-1))</f>
        <v>#REF!</v>
      </c>
    </row>
    <row r="216" spans="12:14" x14ac:dyDescent="0.2">
      <c r="L216" s="49" t="str">
        <f ca="1">IF(B216="","",OFFSET(table_admin1[[#Headers],[ADM1_PT]],MATCH(B216,admin1,0),1))</f>
        <v/>
      </c>
      <c r="M216" s="49" t="str">
        <f t="shared" ca="1" si="3"/>
        <v/>
      </c>
      <c r="N216" s="49" t="e">
        <f ca="1">IF(#REF!="","",INDEX(admin3_pcode,MATCH(#REF!,OFFSET(admin3_start,MATCH(M216,admin2_linked_pcode,0),0,COUNTIF(admin2_linked_pcode,M216)),0)+MATCH(M216,admin2_linked_pcode,0)-1))</f>
        <v>#REF!</v>
      </c>
    </row>
    <row r="217" spans="12:14" x14ac:dyDescent="0.2">
      <c r="L217" s="49" t="str">
        <f ca="1">IF(B217="","",OFFSET(table_admin1[[#Headers],[ADM1_PT]],MATCH(B217,admin1,0),1))</f>
        <v/>
      </c>
      <c r="M217" s="49" t="str">
        <f t="shared" ca="1" si="3"/>
        <v/>
      </c>
      <c r="N217" s="49" t="e">
        <f ca="1">IF(#REF!="","",INDEX(admin3_pcode,MATCH(#REF!,OFFSET(admin3_start,MATCH(M217,admin2_linked_pcode,0),0,COUNTIF(admin2_linked_pcode,M217)),0)+MATCH(M217,admin2_linked_pcode,0)-1))</f>
        <v>#REF!</v>
      </c>
    </row>
    <row r="218" spans="12:14" x14ac:dyDescent="0.2">
      <c r="L218" s="49" t="str">
        <f ca="1">IF(B218="","",OFFSET(table_admin1[[#Headers],[ADM1_PT]],MATCH(B218,admin1,0),1))</f>
        <v/>
      </c>
      <c r="M218" s="49" t="str">
        <f t="shared" ca="1" si="3"/>
        <v/>
      </c>
      <c r="N218" s="49" t="e">
        <f ca="1">IF(#REF!="","",INDEX(admin3_pcode,MATCH(#REF!,OFFSET(admin3_start,MATCH(M218,admin2_linked_pcode,0),0,COUNTIF(admin2_linked_pcode,M218)),0)+MATCH(M218,admin2_linked_pcode,0)-1))</f>
        <v>#REF!</v>
      </c>
    </row>
    <row r="219" spans="12:14" x14ac:dyDescent="0.2">
      <c r="L219" s="49" t="str">
        <f ca="1">IF(B219="","",OFFSET(table_admin1[[#Headers],[ADM1_PT]],MATCH(B219,admin1,0),1))</f>
        <v/>
      </c>
      <c r="M219" s="49" t="str">
        <f t="shared" ca="1" si="3"/>
        <v/>
      </c>
      <c r="N219" s="49" t="e">
        <f ca="1">IF(#REF!="","",INDEX(admin3_pcode,MATCH(#REF!,OFFSET(admin3_start,MATCH(M219,admin2_linked_pcode,0),0,COUNTIF(admin2_linked_pcode,M219)),0)+MATCH(M219,admin2_linked_pcode,0)-1))</f>
        <v>#REF!</v>
      </c>
    </row>
    <row r="220" spans="12:14" x14ac:dyDescent="0.2">
      <c r="L220" s="49" t="str">
        <f ca="1">IF(B220="","",OFFSET(table_admin1[[#Headers],[ADM1_PT]],MATCH(B220,admin1,0),1))</f>
        <v/>
      </c>
      <c r="M220" s="49" t="str">
        <f t="shared" ca="1" si="3"/>
        <v/>
      </c>
      <c r="N220" s="49" t="e">
        <f ca="1">IF(#REF!="","",INDEX(admin3_pcode,MATCH(#REF!,OFFSET(admin3_start,MATCH(M220,admin2_linked_pcode,0),0,COUNTIF(admin2_linked_pcode,M220)),0)+MATCH(M220,admin2_linked_pcode,0)-1))</f>
        <v>#REF!</v>
      </c>
    </row>
    <row r="221" spans="12:14" x14ac:dyDescent="0.2">
      <c r="L221" s="49" t="str">
        <f ca="1">IF(B221="","",OFFSET(table_admin1[[#Headers],[ADM1_PT]],MATCH(B221,admin1,0),1))</f>
        <v/>
      </c>
      <c r="M221" s="49" t="str">
        <f t="shared" ca="1" si="3"/>
        <v/>
      </c>
      <c r="N221" s="49" t="e">
        <f ca="1">IF(#REF!="","",INDEX(admin3_pcode,MATCH(#REF!,OFFSET(admin3_start,MATCH(M221,admin2_linked_pcode,0),0,COUNTIF(admin2_linked_pcode,M221)),0)+MATCH(M221,admin2_linked_pcode,0)-1))</f>
        <v>#REF!</v>
      </c>
    </row>
    <row r="222" spans="12:14" x14ac:dyDescent="0.2">
      <c r="L222" s="49" t="str">
        <f ca="1">IF(B222="","",OFFSET(table_admin1[[#Headers],[ADM1_PT]],MATCH(B222,admin1,0),1))</f>
        <v/>
      </c>
      <c r="M222" s="49" t="str">
        <f t="shared" ca="1" si="3"/>
        <v/>
      </c>
      <c r="N222" s="49" t="e">
        <f ca="1">IF(#REF!="","",INDEX(admin3_pcode,MATCH(#REF!,OFFSET(admin3_start,MATCH(M222,admin2_linked_pcode,0),0,COUNTIF(admin2_linked_pcode,M222)),0)+MATCH(M222,admin2_linked_pcode,0)-1))</f>
        <v>#REF!</v>
      </c>
    </row>
    <row r="223" spans="12:14" x14ac:dyDescent="0.2">
      <c r="L223" s="49" t="str">
        <f ca="1">IF(B223="","",OFFSET(table_admin1[[#Headers],[ADM1_PT]],MATCH(B223,admin1,0),1))</f>
        <v/>
      </c>
      <c r="M223" s="49" t="str">
        <f t="shared" ca="1" si="3"/>
        <v/>
      </c>
      <c r="N223" s="49" t="e">
        <f ca="1">IF(#REF!="","",INDEX(admin3_pcode,MATCH(#REF!,OFFSET(admin3_start,MATCH(M223,admin2_linked_pcode,0),0,COUNTIF(admin2_linked_pcode,M223)),0)+MATCH(M223,admin2_linked_pcode,0)-1))</f>
        <v>#REF!</v>
      </c>
    </row>
    <row r="224" spans="12:14" x14ac:dyDescent="0.2">
      <c r="L224" s="49" t="str">
        <f ca="1">IF(B224="","",OFFSET(table_admin1[[#Headers],[ADM1_PT]],MATCH(B224,admin1,0),1))</f>
        <v/>
      </c>
      <c r="M224" s="49" t="str">
        <f t="shared" ca="1" si="3"/>
        <v/>
      </c>
      <c r="N224" s="49" t="e">
        <f ca="1">IF(#REF!="","",INDEX(admin3_pcode,MATCH(#REF!,OFFSET(admin3_start,MATCH(M224,admin2_linked_pcode,0),0,COUNTIF(admin2_linked_pcode,M224)),0)+MATCH(M224,admin2_linked_pcode,0)-1))</f>
        <v>#REF!</v>
      </c>
    </row>
    <row r="225" spans="12:14" x14ac:dyDescent="0.2">
      <c r="L225" s="49" t="str">
        <f ca="1">IF(B225="","",OFFSET(table_admin1[[#Headers],[ADM1_PT]],MATCH(B225,admin1,0),1))</f>
        <v/>
      </c>
      <c r="M225" s="49" t="str">
        <f t="shared" ca="1" si="3"/>
        <v/>
      </c>
      <c r="N225" s="49" t="e">
        <f ca="1">IF(#REF!="","",INDEX(admin3_pcode,MATCH(#REF!,OFFSET(admin3_start,MATCH(M225,admin2_linked_pcode,0),0,COUNTIF(admin2_linked_pcode,M225)),0)+MATCH(M225,admin2_linked_pcode,0)-1))</f>
        <v>#REF!</v>
      </c>
    </row>
    <row r="226" spans="12:14" x14ac:dyDescent="0.2">
      <c r="L226" s="49" t="str">
        <f ca="1">IF(B226="","",OFFSET(table_admin1[[#Headers],[ADM1_PT]],MATCH(B226,admin1,0),1))</f>
        <v/>
      </c>
      <c r="M226" s="49" t="str">
        <f t="shared" ca="1" si="3"/>
        <v/>
      </c>
      <c r="N226" s="49" t="e">
        <f ca="1">IF(#REF!="","",INDEX(admin3_pcode,MATCH(#REF!,OFFSET(admin3_start,MATCH(M226,admin2_linked_pcode,0),0,COUNTIF(admin2_linked_pcode,M226)),0)+MATCH(M226,admin2_linked_pcode,0)-1))</f>
        <v>#REF!</v>
      </c>
    </row>
    <row r="227" spans="12:14" x14ac:dyDescent="0.2">
      <c r="L227" s="49" t="str">
        <f ca="1">IF(B227="","",OFFSET(table_admin1[[#Headers],[ADM1_PT]],MATCH(B227,admin1,0),1))</f>
        <v/>
      </c>
      <c r="M227" s="49" t="str">
        <f t="shared" ca="1" si="3"/>
        <v/>
      </c>
      <c r="N227" s="49" t="e">
        <f ca="1">IF(#REF!="","",INDEX(admin3_pcode,MATCH(#REF!,OFFSET(admin3_start,MATCH(M227,admin2_linked_pcode,0),0,COUNTIF(admin2_linked_pcode,M227)),0)+MATCH(M227,admin2_linked_pcode,0)-1))</f>
        <v>#REF!</v>
      </c>
    </row>
    <row r="228" spans="12:14" x14ac:dyDescent="0.2">
      <c r="L228" s="49" t="str">
        <f ca="1">IF(B228="","",OFFSET(table_admin1[[#Headers],[ADM1_PT]],MATCH(B228,admin1,0),1))</f>
        <v/>
      </c>
      <c r="M228" s="49" t="str">
        <f t="shared" ca="1" si="3"/>
        <v/>
      </c>
      <c r="N228" s="49" t="e">
        <f ca="1">IF(#REF!="","",INDEX(admin3_pcode,MATCH(#REF!,OFFSET(admin3_start,MATCH(M228,admin2_linked_pcode,0),0,COUNTIF(admin2_linked_pcode,M228)),0)+MATCH(M228,admin2_linked_pcode,0)-1))</f>
        <v>#REF!</v>
      </c>
    </row>
    <row r="229" spans="12:14" x14ac:dyDescent="0.2">
      <c r="L229" s="49" t="str">
        <f ca="1">IF(B229="","",OFFSET(table_admin1[[#Headers],[ADM1_PT]],MATCH(B229,admin1,0),1))</f>
        <v/>
      </c>
      <c r="M229" s="49" t="str">
        <f t="shared" ca="1" si="3"/>
        <v/>
      </c>
      <c r="N229" s="49" t="e">
        <f ca="1">IF(#REF!="","",INDEX(admin3_pcode,MATCH(#REF!,OFFSET(admin3_start,MATCH(M229,admin2_linked_pcode,0),0,COUNTIF(admin2_linked_pcode,M229)),0)+MATCH(M229,admin2_linked_pcode,0)-1))</f>
        <v>#REF!</v>
      </c>
    </row>
    <row r="230" spans="12:14" x14ac:dyDescent="0.2">
      <c r="L230" s="49" t="str">
        <f ca="1">IF(B230="","",OFFSET(table_admin1[[#Headers],[ADM1_PT]],MATCH(B230,admin1,0),1))</f>
        <v/>
      </c>
      <c r="M230" s="49" t="str">
        <f t="shared" ca="1" si="3"/>
        <v/>
      </c>
      <c r="N230" s="49" t="e">
        <f ca="1">IF(#REF!="","",INDEX(admin3_pcode,MATCH(#REF!,OFFSET(admin3_start,MATCH(M230,admin2_linked_pcode,0),0,COUNTIF(admin2_linked_pcode,M230)),0)+MATCH(M230,admin2_linked_pcode,0)-1))</f>
        <v>#REF!</v>
      </c>
    </row>
    <row r="231" spans="12:14" x14ac:dyDescent="0.2">
      <c r="L231" s="49" t="str">
        <f ca="1">IF(B231="","",OFFSET(table_admin1[[#Headers],[ADM1_PT]],MATCH(B231,admin1,0),1))</f>
        <v/>
      </c>
      <c r="M231" s="49" t="str">
        <f t="shared" ca="1" si="3"/>
        <v/>
      </c>
      <c r="N231" s="49" t="e">
        <f ca="1">IF(#REF!="","",INDEX(admin3_pcode,MATCH(#REF!,OFFSET(admin3_start,MATCH(M231,admin2_linked_pcode,0),0,COUNTIF(admin2_linked_pcode,M231)),0)+MATCH(M231,admin2_linked_pcode,0)-1))</f>
        <v>#REF!</v>
      </c>
    </row>
    <row r="232" spans="12:14" x14ac:dyDescent="0.2">
      <c r="L232" s="49" t="str">
        <f ca="1">IF(B232="","",OFFSET(table_admin1[[#Headers],[ADM1_PT]],MATCH(B232,admin1,0),1))</f>
        <v/>
      </c>
      <c r="M232" s="49" t="str">
        <f t="shared" ca="1" si="3"/>
        <v/>
      </c>
      <c r="N232" s="49" t="e">
        <f ca="1">IF(#REF!="","",INDEX(admin3_pcode,MATCH(#REF!,OFFSET(admin3_start,MATCH(M232,admin2_linked_pcode,0),0,COUNTIF(admin2_linked_pcode,M232)),0)+MATCH(M232,admin2_linked_pcode,0)-1))</f>
        <v>#REF!</v>
      </c>
    </row>
    <row r="233" spans="12:14" x14ac:dyDescent="0.2">
      <c r="L233" s="49" t="str">
        <f ca="1">IF(B233="","",OFFSET(table_admin1[[#Headers],[ADM1_PT]],MATCH(B233,admin1,0),1))</f>
        <v/>
      </c>
      <c r="M233" s="49" t="str">
        <f t="shared" ca="1" si="3"/>
        <v/>
      </c>
      <c r="N233" s="49" t="e">
        <f ca="1">IF(#REF!="","",INDEX(admin3_pcode,MATCH(#REF!,OFFSET(admin3_start,MATCH(M233,admin2_linked_pcode,0),0,COUNTIF(admin2_linked_pcode,M233)),0)+MATCH(M233,admin2_linked_pcode,0)-1))</f>
        <v>#REF!</v>
      </c>
    </row>
    <row r="234" spans="12:14" x14ac:dyDescent="0.2">
      <c r="L234" s="49" t="str">
        <f ca="1">IF(B234="","",OFFSET(table_admin1[[#Headers],[ADM1_PT]],MATCH(B234,admin1,0),1))</f>
        <v/>
      </c>
      <c r="M234" s="49" t="str">
        <f t="shared" ca="1" si="3"/>
        <v/>
      </c>
      <c r="N234" s="49" t="e">
        <f ca="1">IF(#REF!="","",INDEX(admin3_pcode,MATCH(#REF!,OFFSET(admin3_start,MATCH(M234,admin2_linked_pcode,0),0,COUNTIF(admin2_linked_pcode,M234)),0)+MATCH(M234,admin2_linked_pcode,0)-1))</f>
        <v>#REF!</v>
      </c>
    </row>
    <row r="235" spans="12:14" x14ac:dyDescent="0.2">
      <c r="L235" s="49" t="str">
        <f ca="1">IF(B235="","",OFFSET(table_admin1[[#Headers],[ADM1_PT]],MATCH(B235,admin1,0),1))</f>
        <v/>
      </c>
      <c r="M235" s="49" t="str">
        <f t="shared" ca="1" si="3"/>
        <v/>
      </c>
      <c r="N235" s="49" t="e">
        <f ca="1">IF(#REF!="","",INDEX(admin3_pcode,MATCH(#REF!,OFFSET(admin3_start,MATCH(M235,admin2_linked_pcode,0),0,COUNTIF(admin2_linked_pcode,M235)),0)+MATCH(M235,admin2_linked_pcode,0)-1))</f>
        <v>#REF!</v>
      </c>
    </row>
    <row r="236" spans="12:14" x14ac:dyDescent="0.2">
      <c r="L236" s="49" t="str">
        <f ca="1">IF(B236="","",OFFSET(table_admin1[[#Headers],[ADM1_PT]],MATCH(B236,admin1,0),1))</f>
        <v/>
      </c>
      <c r="M236" s="49" t="str">
        <f t="shared" ca="1" si="3"/>
        <v/>
      </c>
      <c r="N236" s="49" t="e">
        <f ca="1">IF(#REF!="","",INDEX(admin3_pcode,MATCH(#REF!,OFFSET(admin3_start,MATCH(M236,admin2_linked_pcode,0),0,COUNTIF(admin2_linked_pcode,M236)),0)+MATCH(M236,admin2_linked_pcode,0)-1))</f>
        <v>#REF!</v>
      </c>
    </row>
    <row r="237" spans="12:14" x14ac:dyDescent="0.2">
      <c r="L237" s="49" t="str">
        <f ca="1">IF(B237="","",OFFSET(table_admin1[[#Headers],[ADM1_PT]],MATCH(B237,admin1,0),1))</f>
        <v/>
      </c>
      <c r="M237" s="49" t="str">
        <f t="shared" ca="1" si="3"/>
        <v/>
      </c>
      <c r="N237" s="49" t="e">
        <f ca="1">IF(#REF!="","",INDEX(admin3_pcode,MATCH(#REF!,OFFSET(admin3_start,MATCH(M237,admin2_linked_pcode,0),0,COUNTIF(admin2_linked_pcode,M237)),0)+MATCH(M237,admin2_linked_pcode,0)-1))</f>
        <v>#REF!</v>
      </c>
    </row>
    <row r="238" spans="12:14" x14ac:dyDescent="0.2">
      <c r="L238" s="49" t="str">
        <f ca="1">IF(B238="","",OFFSET(table_admin1[[#Headers],[ADM1_PT]],MATCH(B238,admin1,0),1))</f>
        <v/>
      </c>
      <c r="M238" s="49" t="str">
        <f t="shared" ca="1" si="3"/>
        <v/>
      </c>
      <c r="N238" s="49" t="e">
        <f ca="1">IF(#REF!="","",INDEX(admin3_pcode,MATCH(#REF!,OFFSET(admin3_start,MATCH(M238,admin2_linked_pcode,0),0,COUNTIF(admin2_linked_pcode,M238)),0)+MATCH(M238,admin2_linked_pcode,0)-1))</f>
        <v>#REF!</v>
      </c>
    </row>
    <row r="239" spans="12:14" x14ac:dyDescent="0.2">
      <c r="L239" s="49" t="str">
        <f ca="1">IF(B239="","",OFFSET(table_admin1[[#Headers],[ADM1_PT]],MATCH(B239,admin1,0),1))</f>
        <v/>
      </c>
      <c r="M239" s="49" t="str">
        <f t="shared" ca="1" si="3"/>
        <v/>
      </c>
      <c r="N239" s="49" t="e">
        <f ca="1">IF(#REF!="","",INDEX(admin3_pcode,MATCH(#REF!,OFFSET(admin3_start,MATCH(M239,admin2_linked_pcode,0),0,COUNTIF(admin2_linked_pcode,M239)),0)+MATCH(M239,admin2_linked_pcode,0)-1))</f>
        <v>#REF!</v>
      </c>
    </row>
    <row r="240" spans="12:14" x14ac:dyDescent="0.2">
      <c r="L240" s="49" t="str">
        <f ca="1">IF(B240="","",OFFSET(table_admin1[[#Headers],[ADM1_PT]],MATCH(B240,admin1,0),1))</f>
        <v/>
      </c>
      <c r="M240" s="49" t="str">
        <f t="shared" ca="1" si="3"/>
        <v/>
      </c>
      <c r="N240" s="49" t="e">
        <f ca="1">IF(#REF!="","",INDEX(admin3_pcode,MATCH(#REF!,OFFSET(admin3_start,MATCH(M240,admin2_linked_pcode,0),0,COUNTIF(admin2_linked_pcode,M240)),0)+MATCH(M240,admin2_linked_pcode,0)-1))</f>
        <v>#REF!</v>
      </c>
    </row>
    <row r="241" spans="12:14" x14ac:dyDescent="0.2">
      <c r="L241" s="49" t="str">
        <f ca="1">IF(B241="","",OFFSET(table_admin1[[#Headers],[ADM1_PT]],MATCH(B241,admin1,0),1))</f>
        <v/>
      </c>
      <c r="M241" s="49" t="str">
        <f t="shared" ca="1" si="3"/>
        <v/>
      </c>
      <c r="N241" s="49" t="e">
        <f ca="1">IF(#REF!="","",INDEX(admin3_pcode,MATCH(#REF!,OFFSET(admin3_start,MATCH(M241,admin2_linked_pcode,0),0,COUNTIF(admin2_linked_pcode,M241)),0)+MATCH(M241,admin2_linked_pcode,0)-1))</f>
        <v>#REF!</v>
      </c>
    </row>
    <row r="242" spans="12:14" x14ac:dyDescent="0.2">
      <c r="L242" s="49" t="str">
        <f ca="1">IF(B242="","",OFFSET(table_admin1[[#Headers],[ADM1_PT]],MATCH(B242,admin1,0),1))</f>
        <v/>
      </c>
      <c r="M242" s="49" t="str">
        <f t="shared" ca="1" si="3"/>
        <v/>
      </c>
      <c r="N242" s="49" t="e">
        <f ca="1">IF(#REF!="","",INDEX(admin3_pcode,MATCH(#REF!,OFFSET(admin3_start,MATCH(M242,admin2_linked_pcode,0),0,COUNTIF(admin2_linked_pcode,M242)),0)+MATCH(M242,admin2_linked_pcode,0)-1))</f>
        <v>#REF!</v>
      </c>
    </row>
    <row r="243" spans="12:14" x14ac:dyDescent="0.2">
      <c r="L243" s="49" t="str">
        <f ca="1">IF(B243="","",OFFSET(table_admin1[[#Headers],[ADM1_PT]],MATCH(B243,admin1,0),1))</f>
        <v/>
      </c>
      <c r="M243" s="49" t="str">
        <f t="shared" ca="1" si="3"/>
        <v/>
      </c>
      <c r="N243" s="49" t="e">
        <f ca="1">IF(#REF!="","",INDEX(admin3_pcode,MATCH(#REF!,OFFSET(admin3_start,MATCH(M243,admin2_linked_pcode,0),0,COUNTIF(admin2_linked_pcode,M243)),0)+MATCH(M243,admin2_linked_pcode,0)-1))</f>
        <v>#REF!</v>
      </c>
    </row>
    <row r="244" spans="12:14" x14ac:dyDescent="0.2">
      <c r="L244" s="49" t="str">
        <f ca="1">IF(B244="","",OFFSET(table_admin1[[#Headers],[ADM1_PT]],MATCH(B244,admin1,0),1))</f>
        <v/>
      </c>
      <c r="M244" s="49" t="str">
        <f t="shared" ca="1" si="3"/>
        <v/>
      </c>
      <c r="N244" s="49" t="e">
        <f ca="1">IF(#REF!="","",INDEX(admin3_pcode,MATCH(#REF!,OFFSET(admin3_start,MATCH(M244,admin2_linked_pcode,0),0,COUNTIF(admin2_linked_pcode,M244)),0)+MATCH(M244,admin2_linked_pcode,0)-1))</f>
        <v>#REF!</v>
      </c>
    </row>
    <row r="245" spans="12:14" x14ac:dyDescent="0.2">
      <c r="L245" s="49" t="str">
        <f ca="1">IF(B245="","",OFFSET(table_admin1[[#Headers],[ADM1_PT]],MATCH(B245,admin1,0),1))</f>
        <v/>
      </c>
      <c r="M245" s="49" t="str">
        <f t="shared" ca="1" si="3"/>
        <v/>
      </c>
      <c r="N245" s="49" t="e">
        <f ca="1">IF(#REF!="","",INDEX(admin3_pcode,MATCH(#REF!,OFFSET(admin3_start,MATCH(M245,admin2_linked_pcode,0),0,COUNTIF(admin2_linked_pcode,M245)),0)+MATCH(M245,admin2_linked_pcode,0)-1))</f>
        <v>#REF!</v>
      </c>
    </row>
    <row r="246" spans="12:14" x14ac:dyDescent="0.2">
      <c r="L246" s="49" t="str">
        <f ca="1">IF(B246="","",OFFSET(table_admin1[[#Headers],[ADM1_PT]],MATCH(B246,admin1,0),1))</f>
        <v/>
      </c>
      <c r="M246" s="49" t="str">
        <f t="shared" ca="1" si="3"/>
        <v/>
      </c>
      <c r="N246" s="49" t="e">
        <f ca="1">IF(#REF!="","",INDEX(admin3_pcode,MATCH(#REF!,OFFSET(admin3_start,MATCH(M246,admin2_linked_pcode,0),0,COUNTIF(admin2_linked_pcode,M246)),0)+MATCH(M246,admin2_linked_pcode,0)-1))</f>
        <v>#REF!</v>
      </c>
    </row>
    <row r="247" spans="12:14" x14ac:dyDescent="0.2">
      <c r="L247" s="49" t="str">
        <f ca="1">IF(B247="","",OFFSET(table_admin1[[#Headers],[ADM1_PT]],MATCH(B247,admin1,0),1))</f>
        <v/>
      </c>
      <c r="M247" s="49" t="str">
        <f t="shared" ca="1" si="3"/>
        <v/>
      </c>
      <c r="N247" s="49" t="e">
        <f ca="1">IF(#REF!="","",INDEX(admin3_pcode,MATCH(#REF!,OFFSET(admin3_start,MATCH(M247,admin2_linked_pcode,0),0,COUNTIF(admin2_linked_pcode,M247)),0)+MATCH(M247,admin2_linked_pcode,0)-1))</f>
        <v>#REF!</v>
      </c>
    </row>
    <row r="248" spans="12:14" x14ac:dyDescent="0.2">
      <c r="L248" s="49" t="str">
        <f ca="1">IF(B248="","",OFFSET(table_admin1[[#Headers],[ADM1_PT]],MATCH(B248,admin1,0),1))</f>
        <v/>
      </c>
      <c r="M248" s="49" t="str">
        <f t="shared" ca="1" si="3"/>
        <v/>
      </c>
      <c r="N248" s="49" t="e">
        <f ca="1">IF(#REF!="","",INDEX(admin3_pcode,MATCH(#REF!,OFFSET(admin3_start,MATCH(M248,admin2_linked_pcode,0),0,COUNTIF(admin2_linked_pcode,M248)),0)+MATCH(M248,admin2_linked_pcode,0)-1))</f>
        <v>#REF!</v>
      </c>
    </row>
    <row r="249" spans="12:14" x14ac:dyDescent="0.2">
      <c r="L249" s="49" t="str">
        <f ca="1">IF(B249="","",OFFSET(table_admin1[[#Headers],[ADM1_PT]],MATCH(B249,admin1,0),1))</f>
        <v/>
      </c>
      <c r="M249" s="49" t="str">
        <f t="shared" ca="1" si="3"/>
        <v/>
      </c>
      <c r="N249" s="49" t="e">
        <f ca="1">IF(#REF!="","",INDEX(admin3_pcode,MATCH(#REF!,OFFSET(admin3_start,MATCH(M249,admin2_linked_pcode,0),0,COUNTIF(admin2_linked_pcode,M249)),0)+MATCH(M249,admin2_linked_pcode,0)-1))</f>
        <v>#REF!</v>
      </c>
    </row>
    <row r="250" spans="12:14" x14ac:dyDescent="0.2">
      <c r="L250" s="49" t="str">
        <f ca="1">IF(B250="","",OFFSET(table_admin1[[#Headers],[ADM1_PT]],MATCH(B250,admin1,0),1))</f>
        <v/>
      </c>
      <c r="M250" s="49" t="str">
        <f t="shared" ca="1" si="3"/>
        <v/>
      </c>
      <c r="N250" s="49" t="e">
        <f ca="1">IF(#REF!="","",INDEX(admin3_pcode,MATCH(#REF!,OFFSET(admin3_start,MATCH(M250,admin2_linked_pcode,0),0,COUNTIF(admin2_linked_pcode,M250)),0)+MATCH(M250,admin2_linked_pcode,0)-1))</f>
        <v>#REF!</v>
      </c>
    </row>
    <row r="251" spans="12:14" x14ac:dyDescent="0.2">
      <c r="L251" s="49" t="str">
        <f ca="1">IF(B251="","",OFFSET(table_admin1[[#Headers],[ADM1_PT]],MATCH(B251,admin1,0),1))</f>
        <v/>
      </c>
      <c r="M251" s="49" t="str">
        <f t="shared" ca="1" si="3"/>
        <v/>
      </c>
      <c r="N251" s="49" t="e">
        <f ca="1">IF(#REF!="","",INDEX(admin3_pcode,MATCH(#REF!,OFFSET(admin3_start,MATCH(M251,admin2_linked_pcode,0),0,COUNTIF(admin2_linked_pcode,M251)),0)+MATCH(M251,admin2_linked_pcode,0)-1))</f>
        <v>#REF!</v>
      </c>
    </row>
    <row r="252" spans="12:14" x14ac:dyDescent="0.2">
      <c r="L252" s="49" t="str">
        <f ca="1">IF(B252="","",OFFSET(table_admin1[[#Headers],[ADM1_PT]],MATCH(B252,admin1,0),1))</f>
        <v/>
      </c>
      <c r="M252" s="49" t="str">
        <f t="shared" ca="1" si="3"/>
        <v/>
      </c>
      <c r="N252" s="49" t="e">
        <f ca="1">IF(#REF!="","",INDEX(admin3_pcode,MATCH(#REF!,OFFSET(admin3_start,MATCH(M252,admin2_linked_pcode,0),0,COUNTIF(admin2_linked_pcode,M252)),0)+MATCH(M252,admin2_linked_pcode,0)-1))</f>
        <v>#REF!</v>
      </c>
    </row>
    <row r="253" spans="12:14" x14ac:dyDescent="0.2">
      <c r="L253" s="49" t="str">
        <f ca="1">IF(B253="","",OFFSET(table_admin1[[#Headers],[ADM1_PT]],MATCH(B253,admin1,0),1))</f>
        <v/>
      </c>
      <c r="M253" s="49" t="str">
        <f t="shared" ca="1" si="3"/>
        <v/>
      </c>
      <c r="N253" s="49" t="e">
        <f ca="1">IF(#REF!="","",INDEX(admin3_pcode,MATCH(#REF!,OFFSET(admin3_start,MATCH(M253,admin2_linked_pcode,0),0,COUNTIF(admin2_linked_pcode,M253)),0)+MATCH(M253,admin2_linked_pcode,0)-1))</f>
        <v>#REF!</v>
      </c>
    </row>
    <row r="254" spans="12:14" x14ac:dyDescent="0.2">
      <c r="L254" s="49" t="str">
        <f ca="1">IF(B254="","",OFFSET(table_admin1[[#Headers],[ADM1_PT]],MATCH(B254,admin1,0),1))</f>
        <v/>
      </c>
      <c r="M254" s="49" t="str">
        <f t="shared" ca="1" si="3"/>
        <v/>
      </c>
      <c r="N254" s="49" t="e">
        <f ca="1">IF(#REF!="","",INDEX(admin3_pcode,MATCH(#REF!,OFFSET(admin3_start,MATCH(M254,admin2_linked_pcode,0),0,COUNTIF(admin2_linked_pcode,M254)),0)+MATCH(M254,admin2_linked_pcode,0)-1))</f>
        <v>#REF!</v>
      </c>
    </row>
    <row r="255" spans="12:14" x14ac:dyDescent="0.2">
      <c r="L255" s="49" t="str">
        <f ca="1">IF(B255="","",OFFSET(table_admin1[[#Headers],[ADM1_PT]],MATCH(B255,admin1,0),1))</f>
        <v/>
      </c>
      <c r="M255" s="49" t="str">
        <f t="shared" ca="1" si="3"/>
        <v/>
      </c>
      <c r="N255" s="49" t="e">
        <f ca="1">IF(#REF!="","",INDEX(admin3_pcode,MATCH(#REF!,OFFSET(admin3_start,MATCH(M255,admin2_linked_pcode,0),0,COUNTIF(admin2_linked_pcode,M255)),0)+MATCH(M255,admin2_linked_pcode,0)-1))</f>
        <v>#REF!</v>
      </c>
    </row>
    <row r="256" spans="12:14" x14ac:dyDescent="0.2">
      <c r="L256" s="49" t="str">
        <f ca="1">IF(B256="","",OFFSET(table_admin1[[#Headers],[ADM1_PT]],MATCH(B256,admin1,0),1))</f>
        <v/>
      </c>
      <c r="M256" s="49" t="str">
        <f t="shared" ca="1" si="3"/>
        <v/>
      </c>
      <c r="N256" s="49" t="e">
        <f ca="1">IF(#REF!="","",INDEX(admin3_pcode,MATCH(#REF!,OFFSET(admin3_start,MATCH(M256,admin2_linked_pcode,0),0,COUNTIF(admin2_linked_pcode,M256)),0)+MATCH(M256,admin2_linked_pcode,0)-1))</f>
        <v>#REF!</v>
      </c>
    </row>
    <row r="257" spans="12:14" x14ac:dyDescent="0.2">
      <c r="L257" s="49" t="str">
        <f ca="1">IF(B257="","",OFFSET(table_admin1[[#Headers],[ADM1_PT]],MATCH(B257,admin1,0),1))</f>
        <v/>
      </c>
      <c r="M257" s="49" t="str">
        <f t="shared" ca="1" si="3"/>
        <v/>
      </c>
      <c r="N257" s="49" t="e">
        <f ca="1">IF(#REF!="","",INDEX(admin3_pcode,MATCH(#REF!,OFFSET(admin3_start,MATCH(M257,admin2_linked_pcode,0),0,COUNTIF(admin2_linked_pcode,M257)),0)+MATCH(M257,admin2_linked_pcode,0)-1))</f>
        <v>#REF!</v>
      </c>
    </row>
    <row r="258" spans="12:14" x14ac:dyDescent="0.2">
      <c r="L258" s="49" t="str">
        <f ca="1">IF(B258="","",OFFSET(table_admin1[[#Headers],[ADM1_PT]],MATCH(B258,admin1,0),1))</f>
        <v/>
      </c>
      <c r="M258" s="49" t="str">
        <f t="shared" ca="1" si="3"/>
        <v/>
      </c>
      <c r="N258" s="49" t="e">
        <f ca="1">IF(#REF!="","",INDEX(admin3_pcode,MATCH(#REF!,OFFSET(admin3_start,MATCH(M258,admin2_linked_pcode,0),0,COUNTIF(admin2_linked_pcode,M258)),0)+MATCH(M258,admin2_linked_pcode,0)-1))</f>
        <v>#REF!</v>
      </c>
    </row>
    <row r="259" spans="12:14" x14ac:dyDescent="0.2">
      <c r="L259" s="49" t="str">
        <f ca="1">IF(B259="","",OFFSET(table_admin1[[#Headers],[ADM1_PT]],MATCH(B259,admin1,0),1))</f>
        <v/>
      </c>
      <c r="M259" s="49" t="str">
        <f t="shared" ca="1" si="3"/>
        <v/>
      </c>
      <c r="N259" s="49" t="e">
        <f ca="1">IF(#REF!="","",INDEX(admin3_pcode,MATCH(#REF!,OFFSET(admin3_start,MATCH(M259,admin2_linked_pcode,0),0,COUNTIF(admin2_linked_pcode,M259)),0)+MATCH(M259,admin2_linked_pcode,0)-1))</f>
        <v>#REF!</v>
      </c>
    </row>
    <row r="260" spans="12:14" x14ac:dyDescent="0.2">
      <c r="L260" s="49" t="str">
        <f ca="1">IF(B260="","",OFFSET(table_admin1[[#Headers],[ADM1_PT]],MATCH(B260,admin1,0),1))</f>
        <v/>
      </c>
      <c r="M260" s="49" t="str">
        <f t="shared" ca="1" si="3"/>
        <v/>
      </c>
      <c r="N260" s="49" t="e">
        <f ca="1">IF(#REF!="","",INDEX(admin3_pcode,MATCH(#REF!,OFFSET(admin3_start,MATCH(M260,admin2_linked_pcode,0),0,COUNTIF(admin2_linked_pcode,M260)),0)+MATCH(M260,admin2_linked_pcode,0)-1))</f>
        <v>#REF!</v>
      </c>
    </row>
    <row r="261" spans="12:14" x14ac:dyDescent="0.2">
      <c r="L261" s="49" t="str">
        <f ca="1">IF(B261="","",OFFSET(table_admin1[[#Headers],[ADM1_PT]],MATCH(B261,admin1,0),1))</f>
        <v/>
      </c>
      <c r="M261" s="49" t="str">
        <f t="shared" ca="1" si="3"/>
        <v/>
      </c>
      <c r="N261" s="49" t="e">
        <f ca="1">IF(#REF!="","",INDEX(admin3_pcode,MATCH(#REF!,OFFSET(admin3_start,MATCH(M261,admin2_linked_pcode,0),0,COUNTIF(admin2_linked_pcode,M261)),0)+MATCH(M261,admin2_linked_pcode,0)-1))</f>
        <v>#REF!</v>
      </c>
    </row>
    <row r="262" spans="12:14" x14ac:dyDescent="0.2">
      <c r="L262" s="49" t="str">
        <f ca="1">IF(B262="","",OFFSET(table_admin1[[#Headers],[ADM1_PT]],MATCH(B262,admin1,0),1))</f>
        <v/>
      </c>
      <c r="M262" s="49" t="str">
        <f t="shared" ref="M262:M300" ca="1" si="4">IF(C262="","",INDEX(admin2_pcode,MATCH(C262,OFFSET(admin2_start,MATCH(L262,admin1_linked_pcode,0),0,COUNTIF(admin1_linked_pcode,L262)),0)+MATCH(L262,admin1_linked_pcode,0)-1))</f>
        <v/>
      </c>
      <c r="N262" s="49" t="e">
        <f ca="1">IF(#REF!="","",INDEX(admin3_pcode,MATCH(#REF!,OFFSET(admin3_start,MATCH(M262,admin2_linked_pcode,0),0,COUNTIF(admin2_linked_pcode,M262)),0)+MATCH(M262,admin2_linked_pcode,0)-1))</f>
        <v>#REF!</v>
      </c>
    </row>
    <row r="263" spans="12:14" x14ac:dyDescent="0.2">
      <c r="L263" s="49" t="str">
        <f ca="1">IF(B263="","",OFFSET(table_admin1[[#Headers],[ADM1_PT]],MATCH(B263,admin1,0),1))</f>
        <v/>
      </c>
      <c r="M263" s="49" t="str">
        <f t="shared" ca="1" si="4"/>
        <v/>
      </c>
      <c r="N263" s="49" t="e">
        <f ca="1">IF(#REF!="","",INDEX(admin3_pcode,MATCH(#REF!,OFFSET(admin3_start,MATCH(M263,admin2_linked_pcode,0),0,COUNTIF(admin2_linked_pcode,M263)),0)+MATCH(M263,admin2_linked_pcode,0)-1))</f>
        <v>#REF!</v>
      </c>
    </row>
    <row r="264" spans="12:14" x14ac:dyDescent="0.2">
      <c r="L264" s="49" t="str">
        <f ca="1">IF(B264="","",OFFSET(table_admin1[[#Headers],[ADM1_PT]],MATCH(B264,admin1,0),1))</f>
        <v/>
      </c>
      <c r="M264" s="49" t="str">
        <f t="shared" ca="1" si="4"/>
        <v/>
      </c>
      <c r="N264" s="49" t="e">
        <f ca="1">IF(#REF!="","",INDEX(admin3_pcode,MATCH(#REF!,OFFSET(admin3_start,MATCH(M264,admin2_linked_pcode,0),0,COUNTIF(admin2_linked_pcode,M264)),0)+MATCH(M264,admin2_linked_pcode,0)-1))</f>
        <v>#REF!</v>
      </c>
    </row>
    <row r="265" spans="12:14" x14ac:dyDescent="0.2">
      <c r="L265" s="49" t="str">
        <f ca="1">IF(B265="","",OFFSET(table_admin1[[#Headers],[ADM1_PT]],MATCH(B265,admin1,0),1))</f>
        <v/>
      </c>
      <c r="M265" s="49" t="str">
        <f t="shared" ca="1" si="4"/>
        <v/>
      </c>
      <c r="N265" s="49" t="e">
        <f ca="1">IF(#REF!="","",INDEX(admin3_pcode,MATCH(#REF!,OFFSET(admin3_start,MATCH(M265,admin2_linked_pcode,0),0,COUNTIF(admin2_linked_pcode,M265)),0)+MATCH(M265,admin2_linked_pcode,0)-1))</f>
        <v>#REF!</v>
      </c>
    </row>
    <row r="266" spans="12:14" x14ac:dyDescent="0.2">
      <c r="L266" s="49" t="str">
        <f ca="1">IF(B266="","",OFFSET(table_admin1[[#Headers],[ADM1_PT]],MATCH(B266,admin1,0),1))</f>
        <v/>
      </c>
      <c r="M266" s="49" t="str">
        <f t="shared" ca="1" si="4"/>
        <v/>
      </c>
      <c r="N266" s="49" t="e">
        <f ca="1">IF(#REF!="","",INDEX(admin3_pcode,MATCH(#REF!,OFFSET(admin3_start,MATCH(M266,admin2_linked_pcode,0),0,COUNTIF(admin2_linked_pcode,M266)),0)+MATCH(M266,admin2_linked_pcode,0)-1))</f>
        <v>#REF!</v>
      </c>
    </row>
    <row r="267" spans="12:14" x14ac:dyDescent="0.2">
      <c r="L267" s="49" t="str">
        <f ca="1">IF(B267="","",OFFSET(table_admin1[[#Headers],[ADM1_PT]],MATCH(B267,admin1,0),1))</f>
        <v/>
      </c>
      <c r="M267" s="49" t="str">
        <f t="shared" ca="1" si="4"/>
        <v/>
      </c>
      <c r="N267" s="49" t="e">
        <f ca="1">IF(#REF!="","",INDEX(admin3_pcode,MATCH(#REF!,OFFSET(admin3_start,MATCH(M267,admin2_linked_pcode,0),0,COUNTIF(admin2_linked_pcode,M267)),0)+MATCH(M267,admin2_linked_pcode,0)-1))</f>
        <v>#REF!</v>
      </c>
    </row>
    <row r="268" spans="12:14" x14ac:dyDescent="0.2">
      <c r="L268" s="49" t="str">
        <f ca="1">IF(B268="","",OFFSET(table_admin1[[#Headers],[ADM1_PT]],MATCH(B268,admin1,0),1))</f>
        <v/>
      </c>
      <c r="M268" s="49" t="str">
        <f t="shared" ca="1" si="4"/>
        <v/>
      </c>
      <c r="N268" s="49" t="e">
        <f ca="1">IF(#REF!="","",INDEX(admin3_pcode,MATCH(#REF!,OFFSET(admin3_start,MATCH(M268,admin2_linked_pcode,0),0,COUNTIF(admin2_linked_pcode,M268)),0)+MATCH(M268,admin2_linked_pcode,0)-1))</f>
        <v>#REF!</v>
      </c>
    </row>
    <row r="269" spans="12:14" x14ac:dyDescent="0.2">
      <c r="L269" s="49" t="str">
        <f ca="1">IF(B269="","",OFFSET(table_admin1[[#Headers],[ADM1_PT]],MATCH(B269,admin1,0),1))</f>
        <v/>
      </c>
      <c r="M269" s="49" t="str">
        <f t="shared" ca="1" si="4"/>
        <v/>
      </c>
      <c r="N269" s="49" t="e">
        <f ca="1">IF(#REF!="","",INDEX(admin3_pcode,MATCH(#REF!,OFFSET(admin3_start,MATCH(M269,admin2_linked_pcode,0),0,COUNTIF(admin2_linked_pcode,M269)),0)+MATCH(M269,admin2_linked_pcode,0)-1))</f>
        <v>#REF!</v>
      </c>
    </row>
    <row r="270" spans="12:14" x14ac:dyDescent="0.2">
      <c r="L270" s="49" t="str">
        <f ca="1">IF(B270="","",OFFSET(table_admin1[[#Headers],[ADM1_PT]],MATCH(B270,admin1,0),1))</f>
        <v/>
      </c>
      <c r="M270" s="49" t="str">
        <f t="shared" ca="1" si="4"/>
        <v/>
      </c>
      <c r="N270" s="49" t="e">
        <f ca="1">IF(#REF!="","",INDEX(admin3_pcode,MATCH(#REF!,OFFSET(admin3_start,MATCH(M270,admin2_linked_pcode,0),0,COUNTIF(admin2_linked_pcode,M270)),0)+MATCH(M270,admin2_linked_pcode,0)-1))</f>
        <v>#REF!</v>
      </c>
    </row>
    <row r="271" spans="12:14" x14ac:dyDescent="0.2">
      <c r="L271" s="49" t="str">
        <f ca="1">IF(B271="","",OFFSET(table_admin1[[#Headers],[ADM1_PT]],MATCH(B271,admin1,0),1))</f>
        <v/>
      </c>
      <c r="M271" s="49" t="str">
        <f t="shared" ca="1" si="4"/>
        <v/>
      </c>
      <c r="N271" s="49" t="e">
        <f ca="1">IF(#REF!="","",INDEX(admin3_pcode,MATCH(#REF!,OFFSET(admin3_start,MATCH(M271,admin2_linked_pcode,0),0,COUNTIF(admin2_linked_pcode,M271)),0)+MATCH(M271,admin2_linked_pcode,0)-1))</f>
        <v>#REF!</v>
      </c>
    </row>
    <row r="272" spans="12:14" x14ac:dyDescent="0.2">
      <c r="L272" s="49" t="str">
        <f ca="1">IF(B272="","",OFFSET(table_admin1[[#Headers],[ADM1_PT]],MATCH(B272,admin1,0),1))</f>
        <v/>
      </c>
      <c r="M272" s="49" t="str">
        <f t="shared" ca="1" si="4"/>
        <v/>
      </c>
      <c r="N272" s="49" t="e">
        <f ca="1">IF(#REF!="","",INDEX(admin3_pcode,MATCH(#REF!,OFFSET(admin3_start,MATCH(M272,admin2_linked_pcode,0),0,COUNTIF(admin2_linked_pcode,M272)),0)+MATCH(M272,admin2_linked_pcode,0)-1))</f>
        <v>#REF!</v>
      </c>
    </row>
    <row r="273" spans="12:14" x14ac:dyDescent="0.2">
      <c r="L273" s="49" t="str">
        <f ca="1">IF(B273="","",OFFSET(table_admin1[[#Headers],[ADM1_PT]],MATCH(B273,admin1,0),1))</f>
        <v/>
      </c>
      <c r="M273" s="49" t="str">
        <f t="shared" ca="1" si="4"/>
        <v/>
      </c>
      <c r="N273" s="49" t="e">
        <f ca="1">IF(#REF!="","",INDEX(admin3_pcode,MATCH(#REF!,OFFSET(admin3_start,MATCH(M273,admin2_linked_pcode,0),0,COUNTIF(admin2_linked_pcode,M273)),0)+MATCH(M273,admin2_linked_pcode,0)-1))</f>
        <v>#REF!</v>
      </c>
    </row>
    <row r="274" spans="12:14" x14ac:dyDescent="0.2">
      <c r="L274" s="49" t="str">
        <f ca="1">IF(B274="","",OFFSET(table_admin1[[#Headers],[ADM1_PT]],MATCH(B274,admin1,0),1))</f>
        <v/>
      </c>
      <c r="M274" s="49" t="str">
        <f t="shared" ca="1" si="4"/>
        <v/>
      </c>
      <c r="N274" s="49" t="e">
        <f ca="1">IF(#REF!="","",INDEX(admin3_pcode,MATCH(#REF!,OFFSET(admin3_start,MATCH(M274,admin2_linked_pcode,0),0,COUNTIF(admin2_linked_pcode,M274)),0)+MATCH(M274,admin2_linked_pcode,0)-1))</f>
        <v>#REF!</v>
      </c>
    </row>
    <row r="275" spans="12:14" x14ac:dyDescent="0.2">
      <c r="L275" s="49" t="str">
        <f ca="1">IF(B275="","",OFFSET(table_admin1[[#Headers],[ADM1_PT]],MATCH(B275,admin1,0),1))</f>
        <v/>
      </c>
      <c r="M275" s="49" t="str">
        <f t="shared" ca="1" si="4"/>
        <v/>
      </c>
      <c r="N275" s="49" t="e">
        <f ca="1">IF(#REF!="","",INDEX(admin3_pcode,MATCH(#REF!,OFFSET(admin3_start,MATCH(M275,admin2_linked_pcode,0),0,COUNTIF(admin2_linked_pcode,M275)),0)+MATCH(M275,admin2_linked_pcode,0)-1))</f>
        <v>#REF!</v>
      </c>
    </row>
    <row r="276" spans="12:14" x14ac:dyDescent="0.2">
      <c r="L276" s="49" t="str">
        <f ca="1">IF(B276="","",OFFSET(table_admin1[[#Headers],[ADM1_PT]],MATCH(B276,admin1,0),1))</f>
        <v/>
      </c>
      <c r="M276" s="49" t="str">
        <f t="shared" ca="1" si="4"/>
        <v/>
      </c>
      <c r="N276" s="49" t="e">
        <f ca="1">IF(#REF!="","",INDEX(admin3_pcode,MATCH(#REF!,OFFSET(admin3_start,MATCH(M276,admin2_linked_pcode,0),0,COUNTIF(admin2_linked_pcode,M276)),0)+MATCH(M276,admin2_linked_pcode,0)-1))</f>
        <v>#REF!</v>
      </c>
    </row>
    <row r="277" spans="12:14" x14ac:dyDescent="0.2">
      <c r="L277" s="49" t="str">
        <f ca="1">IF(B277="","",OFFSET(table_admin1[[#Headers],[ADM1_PT]],MATCH(B277,admin1,0),1))</f>
        <v/>
      </c>
      <c r="M277" s="49" t="str">
        <f t="shared" ca="1" si="4"/>
        <v/>
      </c>
      <c r="N277" s="49" t="e">
        <f ca="1">IF(#REF!="","",INDEX(admin3_pcode,MATCH(#REF!,OFFSET(admin3_start,MATCH(M277,admin2_linked_pcode,0),0,COUNTIF(admin2_linked_pcode,M277)),0)+MATCH(M277,admin2_linked_pcode,0)-1))</f>
        <v>#REF!</v>
      </c>
    </row>
    <row r="278" spans="12:14" x14ac:dyDescent="0.2">
      <c r="L278" s="49" t="str">
        <f ca="1">IF(B278="","",OFFSET(table_admin1[[#Headers],[ADM1_PT]],MATCH(B278,admin1,0),1))</f>
        <v/>
      </c>
      <c r="M278" s="49" t="str">
        <f t="shared" ca="1" si="4"/>
        <v/>
      </c>
      <c r="N278" s="49" t="e">
        <f ca="1">IF(#REF!="","",INDEX(admin3_pcode,MATCH(#REF!,OFFSET(admin3_start,MATCH(M278,admin2_linked_pcode,0),0,COUNTIF(admin2_linked_pcode,M278)),0)+MATCH(M278,admin2_linked_pcode,0)-1))</f>
        <v>#REF!</v>
      </c>
    </row>
    <row r="279" spans="12:14" x14ac:dyDescent="0.2">
      <c r="L279" s="49" t="str">
        <f ca="1">IF(B279="","",OFFSET(table_admin1[[#Headers],[ADM1_PT]],MATCH(B279,admin1,0),1))</f>
        <v/>
      </c>
      <c r="M279" s="49" t="str">
        <f t="shared" ca="1" si="4"/>
        <v/>
      </c>
      <c r="N279" s="49" t="e">
        <f ca="1">IF(#REF!="","",INDEX(admin3_pcode,MATCH(#REF!,OFFSET(admin3_start,MATCH(M279,admin2_linked_pcode,0),0,COUNTIF(admin2_linked_pcode,M279)),0)+MATCH(M279,admin2_linked_pcode,0)-1))</f>
        <v>#REF!</v>
      </c>
    </row>
    <row r="280" spans="12:14" x14ac:dyDescent="0.2">
      <c r="L280" s="49" t="str">
        <f ca="1">IF(B280="","",OFFSET(table_admin1[[#Headers],[ADM1_PT]],MATCH(B280,admin1,0),1))</f>
        <v/>
      </c>
      <c r="M280" s="49" t="str">
        <f t="shared" ca="1" si="4"/>
        <v/>
      </c>
      <c r="N280" s="49" t="e">
        <f ca="1">IF(#REF!="","",INDEX(admin3_pcode,MATCH(#REF!,OFFSET(admin3_start,MATCH(M280,admin2_linked_pcode,0),0,COUNTIF(admin2_linked_pcode,M280)),0)+MATCH(M280,admin2_linked_pcode,0)-1))</f>
        <v>#REF!</v>
      </c>
    </row>
    <row r="281" spans="12:14" x14ac:dyDescent="0.2">
      <c r="L281" s="49" t="str">
        <f ca="1">IF(B281="","",OFFSET(table_admin1[[#Headers],[ADM1_PT]],MATCH(B281,admin1,0),1))</f>
        <v/>
      </c>
      <c r="M281" s="49" t="str">
        <f t="shared" ca="1" si="4"/>
        <v/>
      </c>
      <c r="N281" s="49" t="e">
        <f ca="1">IF(#REF!="","",INDEX(admin3_pcode,MATCH(#REF!,OFFSET(admin3_start,MATCH(M281,admin2_linked_pcode,0),0,COUNTIF(admin2_linked_pcode,M281)),0)+MATCH(M281,admin2_linked_pcode,0)-1))</f>
        <v>#REF!</v>
      </c>
    </row>
    <row r="282" spans="12:14" x14ac:dyDescent="0.2">
      <c r="L282" s="49" t="str">
        <f ca="1">IF(B282="","",OFFSET(table_admin1[[#Headers],[ADM1_PT]],MATCH(B282,admin1,0),1))</f>
        <v/>
      </c>
      <c r="M282" s="49" t="str">
        <f t="shared" ca="1" si="4"/>
        <v/>
      </c>
      <c r="N282" s="49" t="e">
        <f ca="1">IF(#REF!="","",INDEX(admin3_pcode,MATCH(#REF!,OFFSET(admin3_start,MATCH(M282,admin2_linked_pcode,0),0,COUNTIF(admin2_linked_pcode,M282)),0)+MATCH(M282,admin2_linked_pcode,0)-1))</f>
        <v>#REF!</v>
      </c>
    </row>
    <row r="283" spans="12:14" x14ac:dyDescent="0.2">
      <c r="L283" s="49" t="str">
        <f ca="1">IF(B283="","",OFFSET(table_admin1[[#Headers],[ADM1_PT]],MATCH(B283,admin1,0),1))</f>
        <v/>
      </c>
      <c r="M283" s="49" t="str">
        <f t="shared" ca="1" si="4"/>
        <v/>
      </c>
      <c r="N283" s="49" t="e">
        <f ca="1">IF(#REF!="","",INDEX(admin3_pcode,MATCH(#REF!,OFFSET(admin3_start,MATCH(M283,admin2_linked_pcode,0),0,COUNTIF(admin2_linked_pcode,M283)),0)+MATCH(M283,admin2_linked_pcode,0)-1))</f>
        <v>#REF!</v>
      </c>
    </row>
    <row r="284" spans="12:14" x14ac:dyDescent="0.2">
      <c r="L284" s="49" t="str">
        <f ca="1">IF(B284="","",OFFSET(table_admin1[[#Headers],[ADM1_PT]],MATCH(B284,admin1,0),1))</f>
        <v/>
      </c>
      <c r="M284" s="49" t="str">
        <f t="shared" ca="1" si="4"/>
        <v/>
      </c>
      <c r="N284" s="49" t="e">
        <f ca="1">IF(#REF!="","",INDEX(admin3_pcode,MATCH(#REF!,OFFSET(admin3_start,MATCH(M284,admin2_linked_pcode,0),0,COUNTIF(admin2_linked_pcode,M284)),0)+MATCH(M284,admin2_linked_pcode,0)-1))</f>
        <v>#REF!</v>
      </c>
    </row>
    <row r="285" spans="12:14" x14ac:dyDescent="0.2">
      <c r="L285" s="49" t="str">
        <f ca="1">IF(B285="","",OFFSET(table_admin1[[#Headers],[ADM1_PT]],MATCH(B285,admin1,0),1))</f>
        <v/>
      </c>
      <c r="M285" s="49" t="str">
        <f t="shared" ca="1" si="4"/>
        <v/>
      </c>
      <c r="N285" s="49" t="e">
        <f ca="1">IF(#REF!="","",INDEX(admin3_pcode,MATCH(#REF!,OFFSET(admin3_start,MATCH(M285,admin2_linked_pcode,0),0,COUNTIF(admin2_linked_pcode,M285)),0)+MATCH(M285,admin2_linked_pcode,0)-1))</f>
        <v>#REF!</v>
      </c>
    </row>
    <row r="286" spans="12:14" x14ac:dyDescent="0.2">
      <c r="L286" s="49" t="str">
        <f ca="1">IF(B286="","",OFFSET(table_admin1[[#Headers],[ADM1_PT]],MATCH(B286,admin1,0),1))</f>
        <v/>
      </c>
      <c r="M286" s="49" t="str">
        <f t="shared" ca="1" si="4"/>
        <v/>
      </c>
      <c r="N286" s="49" t="e">
        <f ca="1">IF(#REF!="","",INDEX(admin3_pcode,MATCH(#REF!,OFFSET(admin3_start,MATCH(M286,admin2_linked_pcode,0),0,COUNTIF(admin2_linked_pcode,M286)),0)+MATCH(M286,admin2_linked_pcode,0)-1))</f>
        <v>#REF!</v>
      </c>
    </row>
    <row r="287" spans="12:14" x14ac:dyDescent="0.2">
      <c r="L287" s="49" t="str">
        <f ca="1">IF(B287="","",OFFSET(table_admin1[[#Headers],[ADM1_PT]],MATCH(B287,admin1,0),1))</f>
        <v/>
      </c>
      <c r="M287" s="49" t="str">
        <f t="shared" ca="1" si="4"/>
        <v/>
      </c>
      <c r="N287" s="49" t="e">
        <f ca="1">IF(#REF!="","",INDEX(admin3_pcode,MATCH(#REF!,OFFSET(admin3_start,MATCH(M287,admin2_linked_pcode,0),0,COUNTIF(admin2_linked_pcode,M287)),0)+MATCH(M287,admin2_linked_pcode,0)-1))</f>
        <v>#REF!</v>
      </c>
    </row>
    <row r="288" spans="12:14" x14ac:dyDescent="0.2">
      <c r="L288" s="49" t="str">
        <f ca="1">IF(B288="","",OFFSET(table_admin1[[#Headers],[ADM1_PT]],MATCH(B288,admin1,0),1))</f>
        <v/>
      </c>
      <c r="M288" s="49" t="str">
        <f t="shared" ca="1" si="4"/>
        <v/>
      </c>
      <c r="N288" s="49" t="e">
        <f ca="1">IF(#REF!="","",INDEX(admin3_pcode,MATCH(#REF!,OFFSET(admin3_start,MATCH(M288,admin2_linked_pcode,0),0,COUNTIF(admin2_linked_pcode,M288)),0)+MATCH(M288,admin2_linked_pcode,0)-1))</f>
        <v>#REF!</v>
      </c>
    </row>
    <row r="289" spans="12:14" x14ac:dyDescent="0.2">
      <c r="L289" s="49" t="str">
        <f ca="1">IF(B289="","",OFFSET(table_admin1[[#Headers],[ADM1_PT]],MATCH(B289,admin1,0),1))</f>
        <v/>
      </c>
      <c r="M289" s="49" t="str">
        <f t="shared" ca="1" si="4"/>
        <v/>
      </c>
      <c r="N289" s="49" t="e">
        <f ca="1">IF(#REF!="","",INDEX(admin3_pcode,MATCH(#REF!,OFFSET(admin3_start,MATCH(M289,admin2_linked_pcode,0),0,COUNTIF(admin2_linked_pcode,M289)),0)+MATCH(M289,admin2_linked_pcode,0)-1))</f>
        <v>#REF!</v>
      </c>
    </row>
    <row r="290" spans="12:14" x14ac:dyDescent="0.2">
      <c r="L290" s="49" t="str">
        <f ca="1">IF(B290="","",OFFSET(table_admin1[[#Headers],[ADM1_PT]],MATCH(B290,admin1,0),1))</f>
        <v/>
      </c>
      <c r="M290" s="49" t="str">
        <f t="shared" ca="1" si="4"/>
        <v/>
      </c>
      <c r="N290" s="49" t="e">
        <f ca="1">IF(#REF!="","",INDEX(admin3_pcode,MATCH(#REF!,OFFSET(admin3_start,MATCH(M290,admin2_linked_pcode,0),0,COUNTIF(admin2_linked_pcode,M290)),0)+MATCH(M290,admin2_linked_pcode,0)-1))</f>
        <v>#REF!</v>
      </c>
    </row>
    <row r="291" spans="12:14" x14ac:dyDescent="0.2">
      <c r="L291" s="49" t="str">
        <f ca="1">IF(B291="","",OFFSET(table_admin1[[#Headers],[ADM1_PT]],MATCH(B291,admin1,0),1))</f>
        <v/>
      </c>
      <c r="M291" s="49" t="str">
        <f t="shared" ca="1" si="4"/>
        <v/>
      </c>
      <c r="N291" s="49" t="e">
        <f ca="1">IF(#REF!="","",INDEX(admin3_pcode,MATCH(#REF!,OFFSET(admin3_start,MATCH(M291,admin2_linked_pcode,0),0,COUNTIF(admin2_linked_pcode,M291)),0)+MATCH(M291,admin2_linked_pcode,0)-1))</f>
        <v>#REF!</v>
      </c>
    </row>
    <row r="292" spans="12:14" x14ac:dyDescent="0.2">
      <c r="L292" s="49" t="str">
        <f ca="1">IF(B292="","",OFFSET(table_admin1[[#Headers],[ADM1_PT]],MATCH(B292,admin1,0),1))</f>
        <v/>
      </c>
      <c r="M292" s="49" t="str">
        <f t="shared" ca="1" si="4"/>
        <v/>
      </c>
      <c r="N292" s="49" t="e">
        <f ca="1">IF(#REF!="","",INDEX(admin3_pcode,MATCH(#REF!,OFFSET(admin3_start,MATCH(M292,admin2_linked_pcode,0),0,COUNTIF(admin2_linked_pcode,M292)),0)+MATCH(M292,admin2_linked_pcode,0)-1))</f>
        <v>#REF!</v>
      </c>
    </row>
    <row r="293" spans="12:14" x14ac:dyDescent="0.2">
      <c r="L293" s="49" t="str">
        <f ca="1">IF(B293="","",OFFSET(table_admin1[[#Headers],[ADM1_PT]],MATCH(B293,admin1,0),1))</f>
        <v/>
      </c>
      <c r="M293" s="49" t="str">
        <f t="shared" ca="1" si="4"/>
        <v/>
      </c>
      <c r="N293" s="49" t="e">
        <f ca="1">IF(#REF!="","",INDEX(admin3_pcode,MATCH(#REF!,OFFSET(admin3_start,MATCH(M293,admin2_linked_pcode,0),0,COUNTIF(admin2_linked_pcode,M293)),0)+MATCH(M293,admin2_linked_pcode,0)-1))</f>
        <v>#REF!</v>
      </c>
    </row>
    <row r="294" spans="12:14" x14ac:dyDescent="0.2">
      <c r="L294" s="49" t="str">
        <f ca="1">IF(B294="","",OFFSET(table_admin1[[#Headers],[ADM1_PT]],MATCH(B294,admin1,0),1))</f>
        <v/>
      </c>
      <c r="M294" s="49" t="str">
        <f t="shared" ca="1" si="4"/>
        <v/>
      </c>
      <c r="N294" s="49" t="e">
        <f ca="1">IF(#REF!="","",INDEX(admin3_pcode,MATCH(#REF!,OFFSET(admin3_start,MATCH(M294,admin2_linked_pcode,0),0,COUNTIF(admin2_linked_pcode,M294)),0)+MATCH(M294,admin2_linked_pcode,0)-1))</f>
        <v>#REF!</v>
      </c>
    </row>
    <row r="295" spans="12:14" x14ac:dyDescent="0.2">
      <c r="L295" s="49" t="str">
        <f ca="1">IF(B295="","",OFFSET(table_admin1[[#Headers],[ADM1_PT]],MATCH(B295,admin1,0),1))</f>
        <v/>
      </c>
      <c r="M295" s="49" t="str">
        <f t="shared" ca="1" si="4"/>
        <v/>
      </c>
      <c r="N295" s="49" t="e">
        <f ca="1">IF(#REF!="","",INDEX(admin3_pcode,MATCH(#REF!,OFFSET(admin3_start,MATCH(M295,admin2_linked_pcode,0),0,COUNTIF(admin2_linked_pcode,M295)),0)+MATCH(M295,admin2_linked_pcode,0)-1))</f>
        <v>#REF!</v>
      </c>
    </row>
    <row r="296" spans="12:14" x14ac:dyDescent="0.2">
      <c r="L296" s="49" t="str">
        <f ca="1">IF(B296="","",OFFSET(table_admin1[[#Headers],[ADM1_PT]],MATCH(B296,admin1,0),1))</f>
        <v/>
      </c>
      <c r="M296" s="49" t="str">
        <f t="shared" ca="1" si="4"/>
        <v/>
      </c>
      <c r="N296" s="49" t="e">
        <f ca="1">IF(#REF!="","",INDEX(admin3_pcode,MATCH(#REF!,OFFSET(admin3_start,MATCH(M296,admin2_linked_pcode,0),0,COUNTIF(admin2_linked_pcode,M296)),0)+MATCH(M296,admin2_linked_pcode,0)-1))</f>
        <v>#REF!</v>
      </c>
    </row>
    <row r="297" spans="12:14" x14ac:dyDescent="0.2">
      <c r="L297" s="49" t="str">
        <f ca="1">IF(B297="","",OFFSET(table_admin1[[#Headers],[ADM1_PT]],MATCH(B297,admin1,0),1))</f>
        <v/>
      </c>
      <c r="M297" s="49" t="str">
        <f t="shared" ca="1" si="4"/>
        <v/>
      </c>
      <c r="N297" s="49" t="e">
        <f ca="1">IF(#REF!="","",INDEX(admin3_pcode,MATCH(#REF!,OFFSET(admin3_start,MATCH(M297,admin2_linked_pcode,0),0,COUNTIF(admin2_linked_pcode,M297)),0)+MATCH(M297,admin2_linked_pcode,0)-1))</f>
        <v>#REF!</v>
      </c>
    </row>
    <row r="298" spans="12:14" x14ac:dyDescent="0.2">
      <c r="L298" s="49" t="str">
        <f ca="1">IF(B298="","",OFFSET(table_admin1[[#Headers],[ADM1_PT]],MATCH(B298,admin1,0),1))</f>
        <v/>
      </c>
      <c r="M298" s="49" t="str">
        <f t="shared" ca="1" si="4"/>
        <v/>
      </c>
      <c r="N298" s="49" t="e">
        <f ca="1">IF(#REF!="","",INDEX(admin3_pcode,MATCH(#REF!,OFFSET(admin3_start,MATCH(M298,admin2_linked_pcode,0),0,COUNTIF(admin2_linked_pcode,M298)),0)+MATCH(M298,admin2_linked_pcode,0)-1))</f>
        <v>#REF!</v>
      </c>
    </row>
    <row r="299" spans="12:14" x14ac:dyDescent="0.2">
      <c r="L299" s="49" t="str">
        <f ca="1">IF(B299="","",OFFSET(table_admin1[[#Headers],[ADM1_PT]],MATCH(B299,admin1,0),1))</f>
        <v/>
      </c>
      <c r="M299" s="49" t="str">
        <f t="shared" ca="1" si="4"/>
        <v/>
      </c>
      <c r="N299" s="49" t="e">
        <f ca="1">IF(#REF!="","",INDEX(admin3_pcode,MATCH(#REF!,OFFSET(admin3_start,MATCH(M299,admin2_linked_pcode,0),0,COUNTIF(admin2_linked_pcode,M299)),0)+MATCH(M299,admin2_linked_pcode,0)-1))</f>
        <v>#REF!</v>
      </c>
    </row>
    <row r="300" spans="12:14" x14ac:dyDescent="0.2">
      <c r="L300" s="49" t="str">
        <f ca="1">IF(B300="","",OFFSET(table_admin1[[#Headers],[ADM1_PT]],MATCH(B300,admin1,0),1))</f>
        <v/>
      </c>
      <c r="M300" s="49" t="str">
        <f t="shared" ca="1" si="4"/>
        <v/>
      </c>
      <c r="N300" s="49" t="e">
        <f ca="1">IF(#REF!="","",INDEX(admin3_pcode,MATCH(#REF!,OFFSET(admin3_start,MATCH(M300,admin2_linked_pcode,0),0,COUNTIF(admin2_linked_pcode,M300)),0)+MATCH(M300,admin2_linked_pcode,0)-1))</f>
        <v>#REF!</v>
      </c>
    </row>
    <row r="301" spans="12:14" x14ac:dyDescent="0.2">
      <c r="L301" s="49" t="str">
        <f ca="1">IF(B301="","",OFFSET(table_admin1[[#Headers],[ADM1_PT]],MATCH(B301,admin1,0),1))</f>
        <v/>
      </c>
      <c r="M301" s="49" t="str">
        <f t="shared" ref="M301:M364" ca="1" si="5">IF(C301="","",INDEX(admin2_pcode,MATCH(C301,OFFSET(admin2_start,MATCH(L301,admin1_linked_pcode,0),0,COUNTIF(admin1_linked_pcode,L301)),0)+MATCH(L301,admin1_linked_pcode,0)-1))</f>
        <v/>
      </c>
      <c r="N301" s="49" t="e">
        <f ca="1">IF(#REF!="","",INDEX(admin3_pcode,MATCH(#REF!,OFFSET(admin3_start,MATCH(M301,admin2_linked_pcode,0),0,COUNTIF(admin2_linked_pcode,M301)),0)+MATCH(M301,admin2_linked_pcode,0)-1))</f>
        <v>#REF!</v>
      </c>
    </row>
    <row r="302" spans="12:14" x14ac:dyDescent="0.2">
      <c r="L302" s="49" t="str">
        <f ca="1">IF(B302="","",OFFSET(table_admin1[[#Headers],[ADM1_PT]],MATCH(B302,admin1,0),1))</f>
        <v/>
      </c>
      <c r="M302" s="49" t="str">
        <f t="shared" ca="1" si="5"/>
        <v/>
      </c>
      <c r="N302" s="49" t="e">
        <f ca="1">IF(#REF!="","",INDEX(admin3_pcode,MATCH(#REF!,OFFSET(admin3_start,MATCH(M302,admin2_linked_pcode,0),0,COUNTIF(admin2_linked_pcode,M302)),0)+MATCH(M302,admin2_linked_pcode,0)-1))</f>
        <v>#REF!</v>
      </c>
    </row>
    <row r="303" spans="12:14" x14ac:dyDescent="0.2">
      <c r="L303" s="49" t="str">
        <f ca="1">IF(B303="","",OFFSET(table_admin1[[#Headers],[ADM1_PT]],MATCH(B303,admin1,0),1))</f>
        <v/>
      </c>
      <c r="M303" s="49" t="str">
        <f t="shared" ca="1" si="5"/>
        <v/>
      </c>
      <c r="N303" s="49" t="e">
        <f ca="1">IF(#REF!="","",INDEX(admin3_pcode,MATCH(#REF!,OFFSET(admin3_start,MATCH(M303,admin2_linked_pcode,0),0,COUNTIF(admin2_linked_pcode,M303)),0)+MATCH(M303,admin2_linked_pcode,0)-1))</f>
        <v>#REF!</v>
      </c>
    </row>
    <row r="304" spans="12:14" x14ac:dyDescent="0.2">
      <c r="L304" s="49" t="str">
        <f ca="1">IF(B304="","",OFFSET(table_admin1[[#Headers],[ADM1_PT]],MATCH(B304,admin1,0),1))</f>
        <v/>
      </c>
      <c r="M304" s="49" t="str">
        <f t="shared" ca="1" si="5"/>
        <v/>
      </c>
      <c r="N304" s="49" t="e">
        <f ca="1">IF(#REF!="","",INDEX(admin3_pcode,MATCH(#REF!,OFFSET(admin3_start,MATCH(M304,admin2_linked_pcode,0),0,COUNTIF(admin2_linked_pcode,M304)),0)+MATCH(M304,admin2_linked_pcode,0)-1))</f>
        <v>#REF!</v>
      </c>
    </row>
    <row r="305" spans="12:14" x14ac:dyDescent="0.2">
      <c r="L305" s="49" t="str">
        <f ca="1">IF(B305="","",OFFSET(table_admin1[[#Headers],[ADM1_PT]],MATCH(B305,admin1,0),1))</f>
        <v/>
      </c>
      <c r="M305" s="49" t="str">
        <f t="shared" ca="1" si="5"/>
        <v/>
      </c>
      <c r="N305" s="49" t="e">
        <f ca="1">IF(#REF!="","",INDEX(admin3_pcode,MATCH(#REF!,OFFSET(admin3_start,MATCH(M305,admin2_linked_pcode,0),0,COUNTIF(admin2_linked_pcode,M305)),0)+MATCH(M305,admin2_linked_pcode,0)-1))</f>
        <v>#REF!</v>
      </c>
    </row>
    <row r="306" spans="12:14" x14ac:dyDescent="0.2">
      <c r="L306" s="49" t="str">
        <f ca="1">IF(B306="","",OFFSET(table_admin1[[#Headers],[ADM1_PT]],MATCH(B306,admin1,0),1))</f>
        <v/>
      </c>
      <c r="M306" s="49" t="str">
        <f t="shared" ca="1" si="5"/>
        <v/>
      </c>
      <c r="N306" s="49" t="e">
        <f ca="1">IF(#REF!="","",INDEX(admin3_pcode,MATCH(#REF!,OFFSET(admin3_start,MATCH(M306,admin2_linked_pcode,0),0,COUNTIF(admin2_linked_pcode,M306)),0)+MATCH(M306,admin2_linked_pcode,0)-1))</f>
        <v>#REF!</v>
      </c>
    </row>
    <row r="307" spans="12:14" x14ac:dyDescent="0.2">
      <c r="L307" s="49" t="str">
        <f ca="1">IF(B307="","",OFFSET(table_admin1[[#Headers],[ADM1_PT]],MATCH(B307,admin1,0),1))</f>
        <v/>
      </c>
      <c r="M307" s="49" t="str">
        <f t="shared" ca="1" si="5"/>
        <v/>
      </c>
      <c r="N307" s="49" t="e">
        <f ca="1">IF(#REF!="","",INDEX(admin3_pcode,MATCH(#REF!,OFFSET(admin3_start,MATCH(M307,admin2_linked_pcode,0),0,COUNTIF(admin2_linked_pcode,M307)),0)+MATCH(M307,admin2_linked_pcode,0)-1))</f>
        <v>#REF!</v>
      </c>
    </row>
    <row r="308" spans="12:14" x14ac:dyDescent="0.2">
      <c r="L308" s="49" t="str">
        <f ca="1">IF(B308="","",OFFSET(table_admin1[[#Headers],[ADM1_PT]],MATCH(B308,admin1,0),1))</f>
        <v/>
      </c>
      <c r="M308" s="49" t="str">
        <f t="shared" ca="1" si="5"/>
        <v/>
      </c>
      <c r="N308" s="49" t="e">
        <f ca="1">IF(#REF!="","",INDEX(admin3_pcode,MATCH(#REF!,OFFSET(admin3_start,MATCH(M308,admin2_linked_pcode,0),0,COUNTIF(admin2_linked_pcode,M308)),0)+MATCH(M308,admin2_linked_pcode,0)-1))</f>
        <v>#REF!</v>
      </c>
    </row>
    <row r="309" spans="12:14" x14ac:dyDescent="0.2">
      <c r="L309" s="49" t="str">
        <f ca="1">IF(B309="","",OFFSET(table_admin1[[#Headers],[ADM1_PT]],MATCH(B309,admin1,0),1))</f>
        <v/>
      </c>
      <c r="M309" s="49" t="str">
        <f t="shared" ca="1" si="5"/>
        <v/>
      </c>
      <c r="N309" s="49" t="e">
        <f ca="1">IF(#REF!="","",INDEX(admin3_pcode,MATCH(#REF!,OFFSET(admin3_start,MATCH(M309,admin2_linked_pcode,0),0,COUNTIF(admin2_linked_pcode,M309)),0)+MATCH(M309,admin2_linked_pcode,0)-1))</f>
        <v>#REF!</v>
      </c>
    </row>
    <row r="310" spans="12:14" x14ac:dyDescent="0.2">
      <c r="L310" s="49" t="str">
        <f ca="1">IF(B310="","",OFFSET(table_admin1[[#Headers],[ADM1_PT]],MATCH(B310,admin1,0),1))</f>
        <v/>
      </c>
      <c r="M310" s="49" t="str">
        <f t="shared" ca="1" si="5"/>
        <v/>
      </c>
      <c r="N310" s="49" t="e">
        <f ca="1">IF(#REF!="","",INDEX(admin3_pcode,MATCH(#REF!,OFFSET(admin3_start,MATCH(M310,admin2_linked_pcode,0),0,COUNTIF(admin2_linked_pcode,M310)),0)+MATCH(M310,admin2_linked_pcode,0)-1))</f>
        <v>#REF!</v>
      </c>
    </row>
    <row r="311" spans="12:14" x14ac:dyDescent="0.2">
      <c r="L311" s="49" t="str">
        <f ca="1">IF(B311="","",OFFSET(table_admin1[[#Headers],[ADM1_PT]],MATCH(B311,admin1,0),1))</f>
        <v/>
      </c>
      <c r="M311" s="49" t="str">
        <f t="shared" ca="1" si="5"/>
        <v/>
      </c>
      <c r="N311" s="49" t="e">
        <f ca="1">IF(#REF!="","",INDEX(admin3_pcode,MATCH(#REF!,OFFSET(admin3_start,MATCH(M311,admin2_linked_pcode,0),0,COUNTIF(admin2_linked_pcode,M311)),0)+MATCH(M311,admin2_linked_pcode,0)-1))</f>
        <v>#REF!</v>
      </c>
    </row>
    <row r="312" spans="12:14" x14ac:dyDescent="0.2">
      <c r="L312" s="49" t="str">
        <f ca="1">IF(B312="","",OFFSET(table_admin1[[#Headers],[ADM1_PT]],MATCH(B312,admin1,0),1))</f>
        <v/>
      </c>
      <c r="M312" s="49" t="str">
        <f t="shared" ca="1" si="5"/>
        <v/>
      </c>
      <c r="N312" s="49" t="e">
        <f ca="1">IF(#REF!="","",INDEX(admin3_pcode,MATCH(#REF!,OFFSET(admin3_start,MATCH(M312,admin2_linked_pcode,0),0,COUNTIF(admin2_linked_pcode,M312)),0)+MATCH(M312,admin2_linked_pcode,0)-1))</f>
        <v>#REF!</v>
      </c>
    </row>
    <row r="313" spans="12:14" x14ac:dyDescent="0.2">
      <c r="L313" s="49" t="str">
        <f ca="1">IF(B313="","",OFFSET(table_admin1[[#Headers],[ADM1_PT]],MATCH(B313,admin1,0),1))</f>
        <v/>
      </c>
      <c r="M313" s="49" t="str">
        <f t="shared" ca="1" si="5"/>
        <v/>
      </c>
      <c r="N313" s="49" t="e">
        <f ca="1">IF(#REF!="","",INDEX(admin3_pcode,MATCH(#REF!,OFFSET(admin3_start,MATCH(M313,admin2_linked_pcode,0),0,COUNTIF(admin2_linked_pcode,M313)),0)+MATCH(M313,admin2_linked_pcode,0)-1))</f>
        <v>#REF!</v>
      </c>
    </row>
    <row r="314" spans="12:14" x14ac:dyDescent="0.2">
      <c r="L314" s="49" t="str">
        <f ca="1">IF(B314="","",OFFSET(table_admin1[[#Headers],[ADM1_PT]],MATCH(B314,admin1,0),1))</f>
        <v/>
      </c>
      <c r="M314" s="49" t="str">
        <f t="shared" ca="1" si="5"/>
        <v/>
      </c>
      <c r="N314" s="49" t="e">
        <f ca="1">IF(#REF!="","",INDEX(admin3_pcode,MATCH(#REF!,OFFSET(admin3_start,MATCH(M314,admin2_linked_pcode,0),0,COUNTIF(admin2_linked_pcode,M314)),0)+MATCH(M314,admin2_linked_pcode,0)-1))</f>
        <v>#REF!</v>
      </c>
    </row>
    <row r="315" spans="12:14" x14ac:dyDescent="0.2">
      <c r="L315" s="49" t="str">
        <f ca="1">IF(B315="","",OFFSET(table_admin1[[#Headers],[ADM1_PT]],MATCH(B315,admin1,0),1))</f>
        <v/>
      </c>
      <c r="M315" s="49" t="str">
        <f t="shared" ca="1" si="5"/>
        <v/>
      </c>
      <c r="N315" s="49" t="e">
        <f ca="1">IF(#REF!="","",INDEX(admin3_pcode,MATCH(#REF!,OFFSET(admin3_start,MATCH(M315,admin2_linked_pcode,0),0,COUNTIF(admin2_linked_pcode,M315)),0)+MATCH(M315,admin2_linked_pcode,0)-1))</f>
        <v>#REF!</v>
      </c>
    </row>
    <row r="316" spans="12:14" x14ac:dyDescent="0.2">
      <c r="L316" s="49" t="str">
        <f ca="1">IF(B316="","",OFFSET(table_admin1[[#Headers],[ADM1_PT]],MATCH(B316,admin1,0),1))</f>
        <v/>
      </c>
      <c r="M316" s="49" t="str">
        <f t="shared" ca="1" si="5"/>
        <v/>
      </c>
      <c r="N316" s="49" t="e">
        <f ca="1">IF(#REF!="","",INDEX(admin3_pcode,MATCH(#REF!,OFFSET(admin3_start,MATCH(M316,admin2_linked_pcode,0),0,COUNTIF(admin2_linked_pcode,M316)),0)+MATCH(M316,admin2_linked_pcode,0)-1))</f>
        <v>#REF!</v>
      </c>
    </row>
    <row r="317" spans="12:14" x14ac:dyDescent="0.2">
      <c r="L317" s="49" t="str">
        <f ca="1">IF(B317="","",OFFSET(table_admin1[[#Headers],[ADM1_PT]],MATCH(B317,admin1,0),1))</f>
        <v/>
      </c>
      <c r="M317" s="49" t="str">
        <f t="shared" ca="1" si="5"/>
        <v/>
      </c>
      <c r="N317" s="49" t="e">
        <f ca="1">IF(#REF!="","",INDEX(admin3_pcode,MATCH(#REF!,OFFSET(admin3_start,MATCH(M317,admin2_linked_pcode,0),0,COUNTIF(admin2_linked_pcode,M317)),0)+MATCH(M317,admin2_linked_pcode,0)-1))</f>
        <v>#REF!</v>
      </c>
    </row>
    <row r="318" spans="12:14" x14ac:dyDescent="0.2">
      <c r="L318" s="49" t="str">
        <f ca="1">IF(B318="","",OFFSET(table_admin1[[#Headers],[ADM1_PT]],MATCH(B318,admin1,0),1))</f>
        <v/>
      </c>
      <c r="M318" s="49" t="str">
        <f t="shared" ca="1" si="5"/>
        <v/>
      </c>
      <c r="N318" s="49" t="e">
        <f ca="1">IF(#REF!="","",INDEX(admin3_pcode,MATCH(#REF!,OFFSET(admin3_start,MATCH(M318,admin2_linked_pcode,0),0,COUNTIF(admin2_linked_pcode,M318)),0)+MATCH(M318,admin2_linked_pcode,0)-1))</f>
        <v>#REF!</v>
      </c>
    </row>
    <row r="319" spans="12:14" x14ac:dyDescent="0.2">
      <c r="L319" s="49" t="str">
        <f ca="1">IF(B319="","",OFFSET(table_admin1[[#Headers],[ADM1_PT]],MATCH(B319,admin1,0),1))</f>
        <v/>
      </c>
      <c r="M319" s="49" t="str">
        <f t="shared" ca="1" si="5"/>
        <v/>
      </c>
      <c r="N319" s="49" t="e">
        <f ca="1">IF(#REF!="","",INDEX(admin3_pcode,MATCH(#REF!,OFFSET(admin3_start,MATCH(M319,admin2_linked_pcode,0),0,COUNTIF(admin2_linked_pcode,M319)),0)+MATCH(M319,admin2_linked_pcode,0)-1))</f>
        <v>#REF!</v>
      </c>
    </row>
    <row r="320" spans="12:14" x14ac:dyDescent="0.2">
      <c r="L320" s="49" t="str">
        <f ca="1">IF(B320="","",OFFSET(table_admin1[[#Headers],[ADM1_PT]],MATCH(B320,admin1,0),1))</f>
        <v/>
      </c>
      <c r="M320" s="49" t="str">
        <f t="shared" ca="1" si="5"/>
        <v/>
      </c>
      <c r="N320" s="49" t="e">
        <f ca="1">IF(#REF!="","",INDEX(admin3_pcode,MATCH(#REF!,OFFSET(admin3_start,MATCH(M320,admin2_linked_pcode,0),0,COUNTIF(admin2_linked_pcode,M320)),0)+MATCH(M320,admin2_linked_pcode,0)-1))</f>
        <v>#REF!</v>
      </c>
    </row>
    <row r="321" spans="12:14" x14ac:dyDescent="0.2">
      <c r="L321" s="49" t="str">
        <f ca="1">IF(B321="","",OFFSET(table_admin1[[#Headers],[ADM1_PT]],MATCH(B321,admin1,0),1))</f>
        <v/>
      </c>
      <c r="M321" s="49" t="str">
        <f t="shared" ca="1" si="5"/>
        <v/>
      </c>
      <c r="N321" s="49" t="e">
        <f ca="1">IF(#REF!="","",INDEX(admin3_pcode,MATCH(#REF!,OFFSET(admin3_start,MATCH(M321,admin2_linked_pcode,0),0,COUNTIF(admin2_linked_pcode,M321)),0)+MATCH(M321,admin2_linked_pcode,0)-1))</f>
        <v>#REF!</v>
      </c>
    </row>
    <row r="322" spans="12:14" x14ac:dyDescent="0.2">
      <c r="L322" s="49" t="str">
        <f ca="1">IF(B322="","",OFFSET(table_admin1[[#Headers],[ADM1_PT]],MATCH(B322,admin1,0),1))</f>
        <v/>
      </c>
      <c r="M322" s="49" t="str">
        <f t="shared" ca="1" si="5"/>
        <v/>
      </c>
      <c r="N322" s="49" t="e">
        <f ca="1">IF(#REF!="","",INDEX(admin3_pcode,MATCH(#REF!,OFFSET(admin3_start,MATCH(M322,admin2_linked_pcode,0),0,COUNTIF(admin2_linked_pcode,M322)),0)+MATCH(M322,admin2_linked_pcode,0)-1))</f>
        <v>#REF!</v>
      </c>
    </row>
    <row r="323" spans="12:14" x14ac:dyDescent="0.2">
      <c r="L323" s="49" t="str">
        <f ca="1">IF(B323="","",OFFSET(table_admin1[[#Headers],[ADM1_PT]],MATCH(B323,admin1,0),1))</f>
        <v/>
      </c>
      <c r="M323" s="49" t="str">
        <f t="shared" ca="1" si="5"/>
        <v/>
      </c>
      <c r="N323" s="49" t="e">
        <f ca="1">IF(#REF!="","",INDEX(admin3_pcode,MATCH(#REF!,OFFSET(admin3_start,MATCH(M323,admin2_linked_pcode,0),0,COUNTIF(admin2_linked_pcode,M323)),0)+MATCH(M323,admin2_linked_pcode,0)-1))</f>
        <v>#REF!</v>
      </c>
    </row>
    <row r="324" spans="12:14" x14ac:dyDescent="0.2">
      <c r="L324" s="49" t="str">
        <f ca="1">IF(B324="","",OFFSET(table_admin1[[#Headers],[ADM1_PT]],MATCH(B324,admin1,0),1))</f>
        <v/>
      </c>
      <c r="M324" s="49" t="str">
        <f t="shared" ca="1" si="5"/>
        <v/>
      </c>
      <c r="N324" s="49" t="e">
        <f ca="1">IF(#REF!="","",INDEX(admin3_pcode,MATCH(#REF!,OFFSET(admin3_start,MATCH(M324,admin2_linked_pcode,0),0,COUNTIF(admin2_linked_pcode,M324)),0)+MATCH(M324,admin2_linked_pcode,0)-1))</f>
        <v>#REF!</v>
      </c>
    </row>
    <row r="325" spans="12:14" x14ac:dyDescent="0.2">
      <c r="L325" s="49" t="str">
        <f ca="1">IF(B325="","",OFFSET(table_admin1[[#Headers],[ADM1_PT]],MATCH(B325,admin1,0),1))</f>
        <v/>
      </c>
      <c r="M325" s="49" t="str">
        <f t="shared" ca="1" si="5"/>
        <v/>
      </c>
      <c r="N325" s="49" t="e">
        <f ca="1">IF(#REF!="","",INDEX(admin3_pcode,MATCH(#REF!,OFFSET(admin3_start,MATCH(M325,admin2_linked_pcode,0),0,COUNTIF(admin2_linked_pcode,M325)),0)+MATCH(M325,admin2_linked_pcode,0)-1))</f>
        <v>#REF!</v>
      </c>
    </row>
    <row r="326" spans="12:14" x14ac:dyDescent="0.2">
      <c r="L326" s="49" t="str">
        <f ca="1">IF(B326="","",OFFSET(table_admin1[[#Headers],[ADM1_PT]],MATCH(B326,admin1,0),1))</f>
        <v/>
      </c>
      <c r="M326" s="49" t="str">
        <f t="shared" ca="1" si="5"/>
        <v/>
      </c>
      <c r="N326" s="49" t="e">
        <f ca="1">IF(#REF!="","",INDEX(admin3_pcode,MATCH(#REF!,OFFSET(admin3_start,MATCH(M326,admin2_linked_pcode,0),0,COUNTIF(admin2_linked_pcode,M326)),0)+MATCH(M326,admin2_linked_pcode,0)-1))</f>
        <v>#REF!</v>
      </c>
    </row>
    <row r="327" spans="12:14" x14ac:dyDescent="0.2">
      <c r="L327" s="49" t="str">
        <f ca="1">IF(B327="","",OFFSET(table_admin1[[#Headers],[ADM1_PT]],MATCH(B327,admin1,0),1))</f>
        <v/>
      </c>
      <c r="M327" s="49" t="str">
        <f t="shared" ca="1" si="5"/>
        <v/>
      </c>
      <c r="N327" s="49" t="e">
        <f ca="1">IF(#REF!="","",INDEX(admin3_pcode,MATCH(#REF!,OFFSET(admin3_start,MATCH(M327,admin2_linked_pcode,0),0,COUNTIF(admin2_linked_pcode,M327)),0)+MATCH(M327,admin2_linked_pcode,0)-1))</f>
        <v>#REF!</v>
      </c>
    </row>
    <row r="328" spans="12:14" x14ac:dyDescent="0.2">
      <c r="L328" s="49" t="str">
        <f ca="1">IF(B328="","",OFFSET(table_admin1[[#Headers],[ADM1_PT]],MATCH(B328,admin1,0),1))</f>
        <v/>
      </c>
      <c r="M328" s="49" t="str">
        <f t="shared" ca="1" si="5"/>
        <v/>
      </c>
      <c r="N328" s="49" t="e">
        <f ca="1">IF(#REF!="","",INDEX(admin3_pcode,MATCH(#REF!,OFFSET(admin3_start,MATCH(M328,admin2_linked_pcode,0),0,COUNTIF(admin2_linked_pcode,M328)),0)+MATCH(M328,admin2_linked_pcode,0)-1))</f>
        <v>#REF!</v>
      </c>
    </row>
    <row r="329" spans="12:14" x14ac:dyDescent="0.2">
      <c r="L329" s="49" t="str">
        <f ca="1">IF(B329="","",OFFSET(table_admin1[[#Headers],[ADM1_PT]],MATCH(B329,admin1,0),1))</f>
        <v/>
      </c>
      <c r="M329" s="49" t="str">
        <f t="shared" ca="1" si="5"/>
        <v/>
      </c>
      <c r="N329" s="49" t="e">
        <f ca="1">IF(#REF!="","",INDEX(admin3_pcode,MATCH(#REF!,OFFSET(admin3_start,MATCH(M329,admin2_linked_pcode,0),0,COUNTIF(admin2_linked_pcode,M329)),0)+MATCH(M329,admin2_linked_pcode,0)-1))</f>
        <v>#REF!</v>
      </c>
    </row>
    <row r="330" spans="12:14" x14ac:dyDescent="0.2">
      <c r="L330" s="49" t="str">
        <f ca="1">IF(B330="","",OFFSET(table_admin1[[#Headers],[ADM1_PT]],MATCH(B330,admin1,0),1))</f>
        <v/>
      </c>
      <c r="M330" s="49" t="str">
        <f t="shared" ca="1" si="5"/>
        <v/>
      </c>
      <c r="N330" s="49" t="e">
        <f ca="1">IF(#REF!="","",INDEX(admin3_pcode,MATCH(#REF!,OFFSET(admin3_start,MATCH(M330,admin2_linked_pcode,0),0,COUNTIF(admin2_linked_pcode,M330)),0)+MATCH(M330,admin2_linked_pcode,0)-1))</f>
        <v>#REF!</v>
      </c>
    </row>
    <row r="331" spans="12:14" x14ac:dyDescent="0.2">
      <c r="L331" s="49" t="str">
        <f ca="1">IF(B331="","",OFFSET(table_admin1[[#Headers],[ADM1_PT]],MATCH(B331,admin1,0),1))</f>
        <v/>
      </c>
      <c r="M331" s="49" t="str">
        <f t="shared" ca="1" si="5"/>
        <v/>
      </c>
      <c r="N331" s="49" t="e">
        <f ca="1">IF(#REF!="","",INDEX(admin3_pcode,MATCH(#REF!,OFFSET(admin3_start,MATCH(M331,admin2_linked_pcode,0),0,COUNTIF(admin2_linked_pcode,M331)),0)+MATCH(M331,admin2_linked_pcode,0)-1))</f>
        <v>#REF!</v>
      </c>
    </row>
    <row r="332" spans="12:14" x14ac:dyDescent="0.2">
      <c r="L332" s="49" t="str">
        <f ca="1">IF(B332="","",OFFSET(table_admin1[[#Headers],[ADM1_PT]],MATCH(B332,admin1,0),1))</f>
        <v/>
      </c>
      <c r="M332" s="49" t="str">
        <f t="shared" ca="1" si="5"/>
        <v/>
      </c>
      <c r="N332" s="49" t="e">
        <f ca="1">IF(#REF!="","",INDEX(admin3_pcode,MATCH(#REF!,OFFSET(admin3_start,MATCH(M332,admin2_linked_pcode,0),0,COUNTIF(admin2_linked_pcode,M332)),0)+MATCH(M332,admin2_linked_pcode,0)-1))</f>
        <v>#REF!</v>
      </c>
    </row>
    <row r="333" spans="12:14" x14ac:dyDescent="0.2">
      <c r="L333" s="49" t="str">
        <f ca="1">IF(B333="","",OFFSET(table_admin1[[#Headers],[ADM1_PT]],MATCH(B333,admin1,0),1))</f>
        <v/>
      </c>
      <c r="M333" s="49" t="str">
        <f t="shared" ca="1" si="5"/>
        <v/>
      </c>
      <c r="N333" s="49" t="e">
        <f ca="1">IF(#REF!="","",INDEX(admin3_pcode,MATCH(#REF!,OFFSET(admin3_start,MATCH(M333,admin2_linked_pcode,0),0,COUNTIF(admin2_linked_pcode,M333)),0)+MATCH(M333,admin2_linked_pcode,0)-1))</f>
        <v>#REF!</v>
      </c>
    </row>
    <row r="334" spans="12:14" x14ac:dyDescent="0.2">
      <c r="L334" s="49" t="str">
        <f ca="1">IF(B334="","",OFFSET(table_admin1[[#Headers],[ADM1_PT]],MATCH(B334,admin1,0),1))</f>
        <v/>
      </c>
      <c r="M334" s="49" t="str">
        <f t="shared" ca="1" si="5"/>
        <v/>
      </c>
      <c r="N334" s="49" t="e">
        <f ca="1">IF(#REF!="","",INDEX(admin3_pcode,MATCH(#REF!,OFFSET(admin3_start,MATCH(M334,admin2_linked_pcode,0),0,COUNTIF(admin2_linked_pcode,M334)),0)+MATCH(M334,admin2_linked_pcode,0)-1))</f>
        <v>#REF!</v>
      </c>
    </row>
    <row r="335" spans="12:14" x14ac:dyDescent="0.2">
      <c r="L335" s="49" t="str">
        <f ca="1">IF(B335="","",OFFSET(table_admin1[[#Headers],[ADM1_PT]],MATCH(B335,admin1,0),1))</f>
        <v/>
      </c>
      <c r="M335" s="49" t="str">
        <f t="shared" ca="1" si="5"/>
        <v/>
      </c>
      <c r="N335" s="49" t="e">
        <f ca="1">IF(#REF!="","",INDEX(admin3_pcode,MATCH(#REF!,OFFSET(admin3_start,MATCH(M335,admin2_linked_pcode,0),0,COUNTIF(admin2_linked_pcode,M335)),0)+MATCH(M335,admin2_linked_pcode,0)-1))</f>
        <v>#REF!</v>
      </c>
    </row>
    <row r="336" spans="12:14" x14ac:dyDescent="0.2">
      <c r="L336" s="49" t="str">
        <f ca="1">IF(B336="","",OFFSET(table_admin1[[#Headers],[ADM1_PT]],MATCH(B336,admin1,0),1))</f>
        <v/>
      </c>
      <c r="M336" s="49" t="str">
        <f t="shared" ca="1" si="5"/>
        <v/>
      </c>
      <c r="N336" s="49" t="e">
        <f ca="1">IF(#REF!="","",INDEX(admin3_pcode,MATCH(#REF!,OFFSET(admin3_start,MATCH(M336,admin2_linked_pcode,0),0,COUNTIF(admin2_linked_pcode,M336)),0)+MATCH(M336,admin2_linked_pcode,0)-1))</f>
        <v>#REF!</v>
      </c>
    </row>
    <row r="337" spans="12:14" x14ac:dyDescent="0.2">
      <c r="L337" s="49" t="str">
        <f ca="1">IF(B337="","",OFFSET(table_admin1[[#Headers],[ADM1_PT]],MATCH(B337,admin1,0),1))</f>
        <v/>
      </c>
      <c r="M337" s="49" t="str">
        <f t="shared" ca="1" si="5"/>
        <v/>
      </c>
      <c r="N337" s="49" t="e">
        <f ca="1">IF(#REF!="","",INDEX(admin3_pcode,MATCH(#REF!,OFFSET(admin3_start,MATCH(M337,admin2_linked_pcode,0),0,COUNTIF(admin2_linked_pcode,M337)),0)+MATCH(M337,admin2_linked_pcode,0)-1))</f>
        <v>#REF!</v>
      </c>
    </row>
    <row r="338" spans="12:14" x14ac:dyDescent="0.2">
      <c r="L338" s="49" t="str">
        <f ca="1">IF(B338="","",OFFSET(table_admin1[[#Headers],[ADM1_PT]],MATCH(B338,admin1,0),1))</f>
        <v/>
      </c>
      <c r="M338" s="49" t="str">
        <f t="shared" ca="1" si="5"/>
        <v/>
      </c>
      <c r="N338" s="49" t="e">
        <f ca="1">IF(#REF!="","",INDEX(admin3_pcode,MATCH(#REF!,OFFSET(admin3_start,MATCH(M338,admin2_linked_pcode,0),0,COUNTIF(admin2_linked_pcode,M338)),0)+MATCH(M338,admin2_linked_pcode,0)-1))</f>
        <v>#REF!</v>
      </c>
    </row>
    <row r="339" spans="12:14" x14ac:dyDescent="0.2">
      <c r="L339" s="49" t="str">
        <f ca="1">IF(B339="","",OFFSET(table_admin1[[#Headers],[ADM1_PT]],MATCH(B339,admin1,0),1))</f>
        <v/>
      </c>
      <c r="M339" s="49" t="str">
        <f t="shared" ca="1" si="5"/>
        <v/>
      </c>
      <c r="N339" s="49" t="e">
        <f ca="1">IF(#REF!="","",INDEX(admin3_pcode,MATCH(#REF!,OFFSET(admin3_start,MATCH(M339,admin2_linked_pcode,0),0,COUNTIF(admin2_linked_pcode,M339)),0)+MATCH(M339,admin2_linked_pcode,0)-1))</f>
        <v>#REF!</v>
      </c>
    </row>
    <row r="340" spans="12:14" x14ac:dyDescent="0.2">
      <c r="L340" s="49" t="str">
        <f ca="1">IF(B340="","",OFFSET(table_admin1[[#Headers],[ADM1_PT]],MATCH(B340,admin1,0),1))</f>
        <v/>
      </c>
      <c r="M340" s="49" t="str">
        <f t="shared" ca="1" si="5"/>
        <v/>
      </c>
      <c r="N340" s="49" t="e">
        <f ca="1">IF(#REF!="","",INDEX(admin3_pcode,MATCH(#REF!,OFFSET(admin3_start,MATCH(M340,admin2_linked_pcode,0),0,COUNTIF(admin2_linked_pcode,M340)),0)+MATCH(M340,admin2_linked_pcode,0)-1))</f>
        <v>#REF!</v>
      </c>
    </row>
    <row r="341" spans="12:14" x14ac:dyDescent="0.2">
      <c r="L341" s="49" t="str">
        <f ca="1">IF(B341="","",OFFSET(table_admin1[[#Headers],[ADM1_PT]],MATCH(B341,admin1,0),1))</f>
        <v/>
      </c>
      <c r="M341" s="49" t="str">
        <f t="shared" ca="1" si="5"/>
        <v/>
      </c>
      <c r="N341" s="49" t="e">
        <f ca="1">IF(#REF!="","",INDEX(admin3_pcode,MATCH(#REF!,OFFSET(admin3_start,MATCH(M341,admin2_linked_pcode,0),0,COUNTIF(admin2_linked_pcode,M341)),0)+MATCH(M341,admin2_linked_pcode,0)-1))</f>
        <v>#REF!</v>
      </c>
    </row>
    <row r="342" spans="12:14" x14ac:dyDescent="0.2">
      <c r="L342" s="49" t="str">
        <f ca="1">IF(B342="","",OFFSET(table_admin1[[#Headers],[ADM1_PT]],MATCH(B342,admin1,0),1))</f>
        <v/>
      </c>
      <c r="M342" s="49" t="str">
        <f t="shared" ca="1" si="5"/>
        <v/>
      </c>
      <c r="N342" s="49" t="e">
        <f ca="1">IF(#REF!="","",INDEX(admin3_pcode,MATCH(#REF!,OFFSET(admin3_start,MATCH(M342,admin2_linked_pcode,0),0,COUNTIF(admin2_linked_pcode,M342)),0)+MATCH(M342,admin2_linked_pcode,0)-1))</f>
        <v>#REF!</v>
      </c>
    </row>
    <row r="343" spans="12:14" x14ac:dyDescent="0.2">
      <c r="L343" s="49" t="str">
        <f ca="1">IF(B343="","",OFFSET(table_admin1[[#Headers],[ADM1_PT]],MATCH(B343,admin1,0),1))</f>
        <v/>
      </c>
      <c r="M343" s="49" t="str">
        <f t="shared" ca="1" si="5"/>
        <v/>
      </c>
      <c r="N343" s="49" t="e">
        <f ca="1">IF(#REF!="","",INDEX(admin3_pcode,MATCH(#REF!,OFFSET(admin3_start,MATCH(M343,admin2_linked_pcode,0),0,COUNTIF(admin2_linked_pcode,M343)),0)+MATCH(M343,admin2_linked_pcode,0)-1))</f>
        <v>#REF!</v>
      </c>
    </row>
    <row r="344" spans="12:14" x14ac:dyDescent="0.2">
      <c r="L344" s="49" t="str">
        <f ca="1">IF(B344="","",OFFSET(table_admin1[[#Headers],[ADM1_PT]],MATCH(B344,admin1,0),1))</f>
        <v/>
      </c>
      <c r="M344" s="49" t="str">
        <f t="shared" ca="1" si="5"/>
        <v/>
      </c>
      <c r="N344" s="49" t="e">
        <f ca="1">IF(#REF!="","",INDEX(admin3_pcode,MATCH(#REF!,OFFSET(admin3_start,MATCH(M344,admin2_linked_pcode,0),0,COUNTIF(admin2_linked_pcode,M344)),0)+MATCH(M344,admin2_linked_pcode,0)-1))</f>
        <v>#REF!</v>
      </c>
    </row>
    <row r="345" spans="12:14" x14ac:dyDescent="0.2">
      <c r="L345" s="49" t="str">
        <f ca="1">IF(B345="","",OFFSET(table_admin1[[#Headers],[ADM1_PT]],MATCH(B345,admin1,0),1))</f>
        <v/>
      </c>
      <c r="M345" s="49" t="str">
        <f t="shared" ca="1" si="5"/>
        <v/>
      </c>
      <c r="N345" s="49" t="e">
        <f ca="1">IF(#REF!="","",INDEX(admin3_pcode,MATCH(#REF!,OFFSET(admin3_start,MATCH(M345,admin2_linked_pcode,0),0,COUNTIF(admin2_linked_pcode,M345)),0)+MATCH(M345,admin2_linked_pcode,0)-1))</f>
        <v>#REF!</v>
      </c>
    </row>
    <row r="346" spans="12:14" x14ac:dyDescent="0.2">
      <c r="L346" s="49" t="str">
        <f ca="1">IF(B346="","",OFFSET(table_admin1[[#Headers],[ADM1_PT]],MATCH(B346,admin1,0),1))</f>
        <v/>
      </c>
      <c r="M346" s="49" t="str">
        <f t="shared" ca="1" si="5"/>
        <v/>
      </c>
      <c r="N346" s="49" t="e">
        <f ca="1">IF(#REF!="","",INDEX(admin3_pcode,MATCH(#REF!,OFFSET(admin3_start,MATCH(M346,admin2_linked_pcode,0),0,COUNTIF(admin2_linked_pcode,M346)),0)+MATCH(M346,admin2_linked_pcode,0)-1))</f>
        <v>#REF!</v>
      </c>
    </row>
    <row r="347" spans="12:14" x14ac:dyDescent="0.2">
      <c r="L347" s="49" t="str">
        <f ca="1">IF(B347="","",OFFSET(table_admin1[[#Headers],[ADM1_PT]],MATCH(B347,admin1,0),1))</f>
        <v/>
      </c>
      <c r="M347" s="49" t="str">
        <f t="shared" ca="1" si="5"/>
        <v/>
      </c>
      <c r="N347" s="49" t="e">
        <f ca="1">IF(#REF!="","",INDEX(admin3_pcode,MATCH(#REF!,OFFSET(admin3_start,MATCH(M347,admin2_linked_pcode,0),0,COUNTIF(admin2_linked_pcode,M347)),0)+MATCH(M347,admin2_linked_pcode,0)-1))</f>
        <v>#REF!</v>
      </c>
    </row>
    <row r="348" spans="12:14" x14ac:dyDescent="0.2">
      <c r="L348" s="49" t="str">
        <f ca="1">IF(B348="","",OFFSET(table_admin1[[#Headers],[ADM1_PT]],MATCH(B348,admin1,0),1))</f>
        <v/>
      </c>
      <c r="M348" s="49" t="str">
        <f t="shared" ca="1" si="5"/>
        <v/>
      </c>
      <c r="N348" s="49" t="e">
        <f ca="1">IF(#REF!="","",INDEX(admin3_pcode,MATCH(#REF!,OFFSET(admin3_start,MATCH(M348,admin2_linked_pcode,0),0,COUNTIF(admin2_linked_pcode,M348)),0)+MATCH(M348,admin2_linked_pcode,0)-1))</f>
        <v>#REF!</v>
      </c>
    </row>
    <row r="349" spans="12:14" x14ac:dyDescent="0.2">
      <c r="L349" s="49" t="str">
        <f ca="1">IF(B349="","",OFFSET(table_admin1[[#Headers],[ADM1_PT]],MATCH(B349,admin1,0),1))</f>
        <v/>
      </c>
      <c r="M349" s="49" t="str">
        <f t="shared" ca="1" si="5"/>
        <v/>
      </c>
      <c r="N349" s="49" t="e">
        <f ca="1">IF(#REF!="","",INDEX(admin3_pcode,MATCH(#REF!,OFFSET(admin3_start,MATCH(M349,admin2_linked_pcode,0),0,COUNTIF(admin2_linked_pcode,M349)),0)+MATCH(M349,admin2_linked_pcode,0)-1))</f>
        <v>#REF!</v>
      </c>
    </row>
    <row r="350" spans="12:14" x14ac:dyDescent="0.2">
      <c r="L350" s="49" t="str">
        <f ca="1">IF(B350="","",OFFSET(table_admin1[[#Headers],[ADM1_PT]],MATCH(B350,admin1,0),1))</f>
        <v/>
      </c>
      <c r="M350" s="49" t="str">
        <f t="shared" ca="1" si="5"/>
        <v/>
      </c>
      <c r="N350" s="49" t="e">
        <f ca="1">IF(#REF!="","",INDEX(admin3_pcode,MATCH(#REF!,OFFSET(admin3_start,MATCH(M350,admin2_linked_pcode,0),0,COUNTIF(admin2_linked_pcode,M350)),0)+MATCH(M350,admin2_linked_pcode,0)-1))</f>
        <v>#REF!</v>
      </c>
    </row>
    <row r="351" spans="12:14" x14ac:dyDescent="0.2">
      <c r="L351" s="49" t="str">
        <f ca="1">IF(B351="","",OFFSET(table_admin1[[#Headers],[ADM1_PT]],MATCH(B351,admin1,0),1))</f>
        <v/>
      </c>
      <c r="M351" s="49" t="str">
        <f t="shared" ca="1" si="5"/>
        <v/>
      </c>
      <c r="N351" s="49" t="e">
        <f ca="1">IF(#REF!="","",INDEX(admin3_pcode,MATCH(#REF!,OFFSET(admin3_start,MATCH(M351,admin2_linked_pcode,0),0,COUNTIF(admin2_linked_pcode,M351)),0)+MATCH(M351,admin2_linked_pcode,0)-1))</f>
        <v>#REF!</v>
      </c>
    </row>
    <row r="352" spans="12:14" x14ac:dyDescent="0.2">
      <c r="L352" s="49" t="str">
        <f ca="1">IF(B352="","",OFFSET(table_admin1[[#Headers],[ADM1_PT]],MATCH(B352,admin1,0),1))</f>
        <v/>
      </c>
      <c r="M352" s="49" t="str">
        <f t="shared" ca="1" si="5"/>
        <v/>
      </c>
      <c r="N352" s="49" t="e">
        <f ca="1">IF(#REF!="","",INDEX(admin3_pcode,MATCH(#REF!,OFFSET(admin3_start,MATCH(M352,admin2_linked_pcode,0),0,COUNTIF(admin2_linked_pcode,M352)),0)+MATCH(M352,admin2_linked_pcode,0)-1))</f>
        <v>#REF!</v>
      </c>
    </row>
    <row r="353" spans="12:14" x14ac:dyDescent="0.2">
      <c r="L353" s="49" t="str">
        <f ca="1">IF(B353="","",OFFSET(table_admin1[[#Headers],[ADM1_PT]],MATCH(B353,admin1,0),1))</f>
        <v/>
      </c>
      <c r="M353" s="49" t="str">
        <f t="shared" ca="1" si="5"/>
        <v/>
      </c>
      <c r="N353" s="49" t="e">
        <f ca="1">IF(#REF!="","",INDEX(admin3_pcode,MATCH(#REF!,OFFSET(admin3_start,MATCH(M353,admin2_linked_pcode,0),0,COUNTIF(admin2_linked_pcode,M353)),0)+MATCH(M353,admin2_linked_pcode,0)-1))</f>
        <v>#REF!</v>
      </c>
    </row>
    <row r="354" spans="12:14" x14ac:dyDescent="0.2">
      <c r="L354" s="49" t="str">
        <f ca="1">IF(B354="","",OFFSET(table_admin1[[#Headers],[ADM1_PT]],MATCH(B354,admin1,0),1))</f>
        <v/>
      </c>
      <c r="M354" s="49" t="str">
        <f t="shared" ca="1" si="5"/>
        <v/>
      </c>
      <c r="N354" s="49" t="e">
        <f ca="1">IF(#REF!="","",INDEX(admin3_pcode,MATCH(#REF!,OFFSET(admin3_start,MATCH(M354,admin2_linked_pcode,0),0,COUNTIF(admin2_linked_pcode,M354)),0)+MATCH(M354,admin2_linked_pcode,0)-1))</f>
        <v>#REF!</v>
      </c>
    </row>
    <row r="355" spans="12:14" x14ac:dyDescent="0.2">
      <c r="L355" s="49" t="str">
        <f ca="1">IF(B355="","",OFFSET(table_admin1[[#Headers],[ADM1_PT]],MATCH(B355,admin1,0),1))</f>
        <v/>
      </c>
      <c r="M355" s="49" t="str">
        <f t="shared" ca="1" si="5"/>
        <v/>
      </c>
      <c r="N355" s="49" t="e">
        <f ca="1">IF(#REF!="","",INDEX(admin3_pcode,MATCH(#REF!,OFFSET(admin3_start,MATCH(M355,admin2_linked_pcode,0),0,COUNTIF(admin2_linked_pcode,M355)),0)+MATCH(M355,admin2_linked_pcode,0)-1))</f>
        <v>#REF!</v>
      </c>
    </row>
    <row r="356" spans="12:14" x14ac:dyDescent="0.2">
      <c r="L356" s="49" t="str">
        <f ca="1">IF(B356="","",OFFSET(table_admin1[[#Headers],[ADM1_PT]],MATCH(B356,admin1,0),1))</f>
        <v/>
      </c>
      <c r="M356" s="49" t="str">
        <f t="shared" ca="1" si="5"/>
        <v/>
      </c>
      <c r="N356" s="49" t="e">
        <f ca="1">IF(#REF!="","",INDEX(admin3_pcode,MATCH(#REF!,OFFSET(admin3_start,MATCH(M356,admin2_linked_pcode,0),0,COUNTIF(admin2_linked_pcode,M356)),0)+MATCH(M356,admin2_linked_pcode,0)-1))</f>
        <v>#REF!</v>
      </c>
    </row>
    <row r="357" spans="12:14" x14ac:dyDescent="0.2">
      <c r="L357" s="49" t="str">
        <f ca="1">IF(B357="","",OFFSET(table_admin1[[#Headers],[ADM1_PT]],MATCH(B357,admin1,0),1))</f>
        <v/>
      </c>
      <c r="M357" s="49" t="str">
        <f t="shared" ca="1" si="5"/>
        <v/>
      </c>
      <c r="N357" s="49" t="e">
        <f ca="1">IF(#REF!="","",INDEX(admin3_pcode,MATCH(#REF!,OFFSET(admin3_start,MATCH(M357,admin2_linked_pcode,0),0,COUNTIF(admin2_linked_pcode,M357)),0)+MATCH(M357,admin2_linked_pcode,0)-1))</f>
        <v>#REF!</v>
      </c>
    </row>
    <row r="358" spans="12:14" x14ac:dyDescent="0.2">
      <c r="L358" s="49" t="str">
        <f ca="1">IF(B358="","",OFFSET(table_admin1[[#Headers],[ADM1_PT]],MATCH(B358,admin1,0),1))</f>
        <v/>
      </c>
      <c r="M358" s="49" t="str">
        <f t="shared" ca="1" si="5"/>
        <v/>
      </c>
      <c r="N358" s="49" t="e">
        <f ca="1">IF(#REF!="","",INDEX(admin3_pcode,MATCH(#REF!,OFFSET(admin3_start,MATCH(M358,admin2_linked_pcode,0),0,COUNTIF(admin2_linked_pcode,M358)),0)+MATCH(M358,admin2_linked_pcode,0)-1))</f>
        <v>#REF!</v>
      </c>
    </row>
    <row r="359" spans="12:14" x14ac:dyDescent="0.2">
      <c r="L359" s="49" t="str">
        <f ca="1">IF(B359="","",OFFSET(table_admin1[[#Headers],[ADM1_PT]],MATCH(B359,admin1,0),1))</f>
        <v/>
      </c>
      <c r="M359" s="49" t="str">
        <f t="shared" ca="1" si="5"/>
        <v/>
      </c>
      <c r="N359" s="49" t="e">
        <f ca="1">IF(#REF!="","",INDEX(admin3_pcode,MATCH(#REF!,OFFSET(admin3_start,MATCH(M359,admin2_linked_pcode,0),0,COUNTIF(admin2_linked_pcode,M359)),0)+MATCH(M359,admin2_linked_pcode,0)-1))</f>
        <v>#REF!</v>
      </c>
    </row>
    <row r="360" spans="12:14" x14ac:dyDescent="0.2">
      <c r="L360" s="49" t="str">
        <f ca="1">IF(B360="","",OFFSET(table_admin1[[#Headers],[ADM1_PT]],MATCH(B360,admin1,0),1))</f>
        <v/>
      </c>
      <c r="M360" s="49" t="str">
        <f t="shared" ca="1" si="5"/>
        <v/>
      </c>
      <c r="N360" s="49" t="e">
        <f ca="1">IF(#REF!="","",INDEX(admin3_pcode,MATCH(#REF!,OFFSET(admin3_start,MATCH(M360,admin2_linked_pcode,0),0,COUNTIF(admin2_linked_pcode,M360)),0)+MATCH(M360,admin2_linked_pcode,0)-1))</f>
        <v>#REF!</v>
      </c>
    </row>
    <row r="361" spans="12:14" x14ac:dyDescent="0.2">
      <c r="L361" s="49" t="str">
        <f ca="1">IF(B361="","",OFFSET(table_admin1[[#Headers],[ADM1_PT]],MATCH(B361,admin1,0),1))</f>
        <v/>
      </c>
      <c r="M361" s="49" t="str">
        <f t="shared" ca="1" si="5"/>
        <v/>
      </c>
      <c r="N361" s="49" t="e">
        <f ca="1">IF(#REF!="","",INDEX(admin3_pcode,MATCH(#REF!,OFFSET(admin3_start,MATCH(M361,admin2_linked_pcode,0),0,COUNTIF(admin2_linked_pcode,M361)),0)+MATCH(M361,admin2_linked_pcode,0)-1))</f>
        <v>#REF!</v>
      </c>
    </row>
    <row r="362" spans="12:14" x14ac:dyDescent="0.2">
      <c r="L362" s="49" t="str">
        <f ca="1">IF(B362="","",OFFSET(table_admin1[[#Headers],[ADM1_PT]],MATCH(B362,admin1,0),1))</f>
        <v/>
      </c>
      <c r="M362" s="49" t="str">
        <f t="shared" ca="1" si="5"/>
        <v/>
      </c>
      <c r="N362" s="49" t="e">
        <f ca="1">IF(#REF!="","",INDEX(admin3_pcode,MATCH(#REF!,OFFSET(admin3_start,MATCH(M362,admin2_linked_pcode,0),0,COUNTIF(admin2_linked_pcode,M362)),0)+MATCH(M362,admin2_linked_pcode,0)-1))</f>
        <v>#REF!</v>
      </c>
    </row>
    <row r="363" spans="12:14" x14ac:dyDescent="0.2">
      <c r="L363" s="49" t="str">
        <f ca="1">IF(B363="","",OFFSET(table_admin1[[#Headers],[ADM1_PT]],MATCH(B363,admin1,0),1))</f>
        <v/>
      </c>
      <c r="M363" s="49" t="str">
        <f t="shared" ca="1" si="5"/>
        <v/>
      </c>
      <c r="N363" s="49" t="e">
        <f ca="1">IF(#REF!="","",INDEX(admin3_pcode,MATCH(#REF!,OFFSET(admin3_start,MATCH(M363,admin2_linked_pcode,0),0,COUNTIF(admin2_linked_pcode,M363)),0)+MATCH(M363,admin2_linked_pcode,0)-1))</f>
        <v>#REF!</v>
      </c>
    </row>
    <row r="364" spans="12:14" x14ac:dyDescent="0.2">
      <c r="L364" s="49" t="str">
        <f ca="1">IF(B364="","",OFFSET(table_admin1[[#Headers],[ADM1_PT]],MATCH(B364,admin1,0),1))</f>
        <v/>
      </c>
      <c r="M364" s="49" t="str">
        <f t="shared" ca="1" si="5"/>
        <v/>
      </c>
      <c r="N364" s="49" t="e">
        <f ca="1">IF(#REF!="","",INDEX(admin3_pcode,MATCH(#REF!,OFFSET(admin3_start,MATCH(M364,admin2_linked_pcode,0),0,COUNTIF(admin2_linked_pcode,M364)),0)+MATCH(M364,admin2_linked_pcode,0)-1))</f>
        <v>#REF!</v>
      </c>
    </row>
    <row r="365" spans="12:14" x14ac:dyDescent="0.2">
      <c r="L365" s="49" t="str">
        <f ca="1">IF(B365="","",OFFSET(table_admin1[[#Headers],[ADM1_PT]],MATCH(B365,admin1,0),1))</f>
        <v/>
      </c>
      <c r="M365" s="49" t="str">
        <f t="shared" ref="M365:M428" ca="1" si="6">IF(C365="","",INDEX(admin2_pcode,MATCH(C365,OFFSET(admin2_start,MATCH(L365,admin1_linked_pcode,0),0,COUNTIF(admin1_linked_pcode,L365)),0)+MATCH(L365,admin1_linked_pcode,0)-1))</f>
        <v/>
      </c>
      <c r="N365" s="49" t="e">
        <f ca="1">IF(#REF!="","",INDEX(admin3_pcode,MATCH(#REF!,OFFSET(admin3_start,MATCH(M365,admin2_linked_pcode,0),0,COUNTIF(admin2_linked_pcode,M365)),0)+MATCH(M365,admin2_linked_pcode,0)-1))</f>
        <v>#REF!</v>
      </c>
    </row>
    <row r="366" spans="12:14" x14ac:dyDescent="0.2">
      <c r="L366" s="49" t="str">
        <f ca="1">IF(B366="","",OFFSET(table_admin1[[#Headers],[ADM1_PT]],MATCH(B366,admin1,0),1))</f>
        <v/>
      </c>
      <c r="M366" s="49" t="str">
        <f t="shared" ca="1" si="6"/>
        <v/>
      </c>
      <c r="N366" s="49" t="e">
        <f ca="1">IF(#REF!="","",INDEX(admin3_pcode,MATCH(#REF!,OFFSET(admin3_start,MATCH(M366,admin2_linked_pcode,0),0,COUNTIF(admin2_linked_pcode,M366)),0)+MATCH(M366,admin2_linked_pcode,0)-1))</f>
        <v>#REF!</v>
      </c>
    </row>
    <row r="367" spans="12:14" x14ac:dyDescent="0.2">
      <c r="L367" s="49" t="str">
        <f ca="1">IF(B367="","",OFFSET(table_admin1[[#Headers],[ADM1_PT]],MATCH(B367,admin1,0),1))</f>
        <v/>
      </c>
      <c r="M367" s="49" t="str">
        <f t="shared" ca="1" si="6"/>
        <v/>
      </c>
      <c r="N367" s="49" t="e">
        <f ca="1">IF(#REF!="","",INDEX(admin3_pcode,MATCH(#REF!,OFFSET(admin3_start,MATCH(M367,admin2_linked_pcode,0),0,COUNTIF(admin2_linked_pcode,M367)),0)+MATCH(M367,admin2_linked_pcode,0)-1))</f>
        <v>#REF!</v>
      </c>
    </row>
    <row r="368" spans="12:14" x14ac:dyDescent="0.2">
      <c r="L368" s="49" t="str">
        <f ca="1">IF(B368="","",OFFSET(table_admin1[[#Headers],[ADM1_PT]],MATCH(B368,admin1,0),1))</f>
        <v/>
      </c>
      <c r="M368" s="49" t="str">
        <f t="shared" ca="1" si="6"/>
        <v/>
      </c>
      <c r="N368" s="49" t="e">
        <f ca="1">IF(#REF!="","",INDEX(admin3_pcode,MATCH(#REF!,OFFSET(admin3_start,MATCH(M368,admin2_linked_pcode,0),0,COUNTIF(admin2_linked_pcode,M368)),0)+MATCH(M368,admin2_linked_pcode,0)-1))</f>
        <v>#REF!</v>
      </c>
    </row>
    <row r="369" spans="12:14" x14ac:dyDescent="0.2">
      <c r="L369" s="49" t="str">
        <f ca="1">IF(B369="","",OFFSET(table_admin1[[#Headers],[ADM1_PT]],MATCH(B369,admin1,0),1))</f>
        <v/>
      </c>
      <c r="M369" s="49" t="str">
        <f t="shared" ca="1" si="6"/>
        <v/>
      </c>
      <c r="N369" s="49" t="e">
        <f ca="1">IF(#REF!="","",INDEX(admin3_pcode,MATCH(#REF!,OFFSET(admin3_start,MATCH(M369,admin2_linked_pcode,0),0,COUNTIF(admin2_linked_pcode,M369)),0)+MATCH(M369,admin2_linked_pcode,0)-1))</f>
        <v>#REF!</v>
      </c>
    </row>
    <row r="370" spans="12:14" x14ac:dyDescent="0.2">
      <c r="L370" s="49" t="str">
        <f ca="1">IF(B370="","",OFFSET(table_admin1[[#Headers],[ADM1_PT]],MATCH(B370,admin1,0),1))</f>
        <v/>
      </c>
      <c r="M370" s="49" t="str">
        <f t="shared" ca="1" si="6"/>
        <v/>
      </c>
      <c r="N370" s="49" t="e">
        <f ca="1">IF(#REF!="","",INDEX(admin3_pcode,MATCH(#REF!,OFFSET(admin3_start,MATCH(M370,admin2_linked_pcode,0),0,COUNTIF(admin2_linked_pcode,M370)),0)+MATCH(M370,admin2_linked_pcode,0)-1))</f>
        <v>#REF!</v>
      </c>
    </row>
    <row r="371" spans="12:14" x14ac:dyDescent="0.2">
      <c r="L371" s="49" t="str">
        <f ca="1">IF(B371="","",OFFSET(table_admin1[[#Headers],[ADM1_PT]],MATCH(B371,admin1,0),1))</f>
        <v/>
      </c>
      <c r="M371" s="49" t="str">
        <f t="shared" ca="1" si="6"/>
        <v/>
      </c>
      <c r="N371" s="49" t="e">
        <f ca="1">IF(#REF!="","",INDEX(admin3_pcode,MATCH(#REF!,OFFSET(admin3_start,MATCH(M371,admin2_linked_pcode,0),0,COUNTIF(admin2_linked_pcode,M371)),0)+MATCH(M371,admin2_linked_pcode,0)-1))</f>
        <v>#REF!</v>
      </c>
    </row>
    <row r="372" spans="12:14" x14ac:dyDescent="0.2">
      <c r="L372" s="49" t="str">
        <f ca="1">IF(B372="","",OFFSET(table_admin1[[#Headers],[ADM1_PT]],MATCH(B372,admin1,0),1))</f>
        <v/>
      </c>
      <c r="M372" s="49" t="str">
        <f t="shared" ca="1" si="6"/>
        <v/>
      </c>
      <c r="N372" s="49" t="e">
        <f ca="1">IF(#REF!="","",INDEX(admin3_pcode,MATCH(#REF!,OFFSET(admin3_start,MATCH(M372,admin2_linked_pcode,0),0,COUNTIF(admin2_linked_pcode,M372)),0)+MATCH(M372,admin2_linked_pcode,0)-1))</f>
        <v>#REF!</v>
      </c>
    </row>
    <row r="373" spans="12:14" x14ac:dyDescent="0.2">
      <c r="L373" s="49" t="str">
        <f ca="1">IF(B373="","",OFFSET(table_admin1[[#Headers],[ADM1_PT]],MATCH(B373,admin1,0),1))</f>
        <v/>
      </c>
      <c r="M373" s="49" t="str">
        <f t="shared" ca="1" si="6"/>
        <v/>
      </c>
      <c r="N373" s="49" t="e">
        <f ca="1">IF(#REF!="","",INDEX(admin3_pcode,MATCH(#REF!,OFFSET(admin3_start,MATCH(M373,admin2_linked_pcode,0),0,COUNTIF(admin2_linked_pcode,M373)),0)+MATCH(M373,admin2_linked_pcode,0)-1))</f>
        <v>#REF!</v>
      </c>
    </row>
    <row r="374" spans="12:14" x14ac:dyDescent="0.2">
      <c r="L374" s="49" t="str">
        <f ca="1">IF(B374="","",OFFSET(table_admin1[[#Headers],[ADM1_PT]],MATCH(B374,admin1,0),1))</f>
        <v/>
      </c>
      <c r="M374" s="49" t="str">
        <f t="shared" ca="1" si="6"/>
        <v/>
      </c>
      <c r="N374" s="49" t="e">
        <f ca="1">IF(#REF!="","",INDEX(admin3_pcode,MATCH(#REF!,OFFSET(admin3_start,MATCH(M374,admin2_linked_pcode,0),0,COUNTIF(admin2_linked_pcode,M374)),0)+MATCH(M374,admin2_linked_pcode,0)-1))</f>
        <v>#REF!</v>
      </c>
    </row>
    <row r="375" spans="12:14" x14ac:dyDescent="0.2">
      <c r="L375" s="49" t="str">
        <f ca="1">IF(B375="","",OFFSET(table_admin1[[#Headers],[ADM1_PT]],MATCH(B375,admin1,0),1))</f>
        <v/>
      </c>
      <c r="M375" s="49" t="str">
        <f t="shared" ca="1" si="6"/>
        <v/>
      </c>
      <c r="N375" s="49" t="e">
        <f ca="1">IF(#REF!="","",INDEX(admin3_pcode,MATCH(#REF!,OFFSET(admin3_start,MATCH(M375,admin2_linked_pcode,0),0,COUNTIF(admin2_linked_pcode,M375)),0)+MATCH(M375,admin2_linked_pcode,0)-1))</f>
        <v>#REF!</v>
      </c>
    </row>
    <row r="376" spans="12:14" x14ac:dyDescent="0.2">
      <c r="L376" s="49" t="str">
        <f ca="1">IF(B376="","",OFFSET(table_admin1[[#Headers],[ADM1_PT]],MATCH(B376,admin1,0),1))</f>
        <v/>
      </c>
      <c r="M376" s="49" t="str">
        <f t="shared" ca="1" si="6"/>
        <v/>
      </c>
      <c r="N376" s="49" t="e">
        <f ca="1">IF(#REF!="","",INDEX(admin3_pcode,MATCH(#REF!,OFFSET(admin3_start,MATCH(M376,admin2_linked_pcode,0),0,COUNTIF(admin2_linked_pcode,M376)),0)+MATCH(M376,admin2_linked_pcode,0)-1))</f>
        <v>#REF!</v>
      </c>
    </row>
    <row r="377" spans="12:14" x14ac:dyDescent="0.2">
      <c r="L377" s="49" t="str">
        <f ca="1">IF(B377="","",OFFSET(table_admin1[[#Headers],[ADM1_PT]],MATCH(B377,admin1,0),1))</f>
        <v/>
      </c>
      <c r="M377" s="49" t="str">
        <f t="shared" ca="1" si="6"/>
        <v/>
      </c>
      <c r="N377" s="49" t="e">
        <f ca="1">IF(#REF!="","",INDEX(admin3_pcode,MATCH(#REF!,OFFSET(admin3_start,MATCH(M377,admin2_linked_pcode,0),0,COUNTIF(admin2_linked_pcode,M377)),0)+MATCH(M377,admin2_linked_pcode,0)-1))</f>
        <v>#REF!</v>
      </c>
    </row>
    <row r="378" spans="12:14" x14ac:dyDescent="0.2">
      <c r="L378" s="49" t="str">
        <f ca="1">IF(B378="","",OFFSET(table_admin1[[#Headers],[ADM1_PT]],MATCH(B378,admin1,0),1))</f>
        <v/>
      </c>
      <c r="M378" s="49" t="str">
        <f t="shared" ca="1" si="6"/>
        <v/>
      </c>
      <c r="N378" s="49" t="e">
        <f ca="1">IF(#REF!="","",INDEX(admin3_pcode,MATCH(#REF!,OFFSET(admin3_start,MATCH(M378,admin2_linked_pcode,0),0,COUNTIF(admin2_linked_pcode,M378)),0)+MATCH(M378,admin2_linked_pcode,0)-1))</f>
        <v>#REF!</v>
      </c>
    </row>
    <row r="379" spans="12:14" x14ac:dyDescent="0.2">
      <c r="L379" s="49" t="str">
        <f ca="1">IF(B379="","",OFFSET(table_admin1[[#Headers],[ADM1_PT]],MATCH(B379,admin1,0),1))</f>
        <v/>
      </c>
      <c r="M379" s="49" t="str">
        <f t="shared" ca="1" si="6"/>
        <v/>
      </c>
      <c r="N379" s="49" t="e">
        <f ca="1">IF(#REF!="","",INDEX(admin3_pcode,MATCH(#REF!,OFFSET(admin3_start,MATCH(M379,admin2_linked_pcode,0),0,COUNTIF(admin2_linked_pcode,M379)),0)+MATCH(M379,admin2_linked_pcode,0)-1))</f>
        <v>#REF!</v>
      </c>
    </row>
    <row r="380" spans="12:14" x14ac:dyDescent="0.2">
      <c r="L380" s="49" t="str">
        <f ca="1">IF(B380="","",OFFSET(table_admin1[[#Headers],[ADM1_PT]],MATCH(B380,admin1,0),1))</f>
        <v/>
      </c>
      <c r="M380" s="49" t="str">
        <f t="shared" ca="1" si="6"/>
        <v/>
      </c>
      <c r="N380" s="49" t="e">
        <f ca="1">IF(#REF!="","",INDEX(admin3_pcode,MATCH(#REF!,OFFSET(admin3_start,MATCH(M380,admin2_linked_pcode,0),0,COUNTIF(admin2_linked_pcode,M380)),0)+MATCH(M380,admin2_linked_pcode,0)-1))</f>
        <v>#REF!</v>
      </c>
    </row>
    <row r="381" spans="12:14" x14ac:dyDescent="0.2">
      <c r="L381" s="49" t="str">
        <f ca="1">IF(B381="","",OFFSET(table_admin1[[#Headers],[ADM1_PT]],MATCH(B381,admin1,0),1))</f>
        <v/>
      </c>
      <c r="M381" s="49" t="str">
        <f t="shared" ca="1" si="6"/>
        <v/>
      </c>
      <c r="N381" s="49" t="e">
        <f ca="1">IF(#REF!="","",INDEX(admin3_pcode,MATCH(#REF!,OFFSET(admin3_start,MATCH(M381,admin2_linked_pcode,0),0,COUNTIF(admin2_linked_pcode,M381)),0)+MATCH(M381,admin2_linked_pcode,0)-1))</f>
        <v>#REF!</v>
      </c>
    </row>
    <row r="382" spans="12:14" x14ac:dyDescent="0.2">
      <c r="L382" s="49" t="str">
        <f ca="1">IF(B382="","",OFFSET(table_admin1[[#Headers],[ADM1_PT]],MATCH(B382,admin1,0),1))</f>
        <v/>
      </c>
      <c r="M382" s="49" t="str">
        <f t="shared" ca="1" si="6"/>
        <v/>
      </c>
      <c r="N382" s="49" t="e">
        <f ca="1">IF(#REF!="","",INDEX(admin3_pcode,MATCH(#REF!,OFFSET(admin3_start,MATCH(M382,admin2_linked_pcode,0),0,COUNTIF(admin2_linked_pcode,M382)),0)+MATCH(M382,admin2_linked_pcode,0)-1))</f>
        <v>#REF!</v>
      </c>
    </row>
    <row r="383" spans="12:14" x14ac:dyDescent="0.2">
      <c r="L383" s="49" t="str">
        <f ca="1">IF(B383="","",OFFSET(table_admin1[[#Headers],[ADM1_PT]],MATCH(B383,admin1,0),1))</f>
        <v/>
      </c>
      <c r="M383" s="49" t="str">
        <f t="shared" ca="1" si="6"/>
        <v/>
      </c>
      <c r="N383" s="49" t="e">
        <f ca="1">IF(#REF!="","",INDEX(admin3_pcode,MATCH(#REF!,OFFSET(admin3_start,MATCH(M383,admin2_linked_pcode,0),0,COUNTIF(admin2_linked_pcode,M383)),0)+MATCH(M383,admin2_linked_pcode,0)-1))</f>
        <v>#REF!</v>
      </c>
    </row>
    <row r="384" spans="12:14" x14ac:dyDescent="0.2">
      <c r="L384" s="49" t="str">
        <f ca="1">IF(B384="","",OFFSET(table_admin1[[#Headers],[ADM1_PT]],MATCH(B384,admin1,0),1))</f>
        <v/>
      </c>
      <c r="M384" s="49" t="str">
        <f t="shared" ca="1" si="6"/>
        <v/>
      </c>
      <c r="N384" s="49" t="e">
        <f ca="1">IF(#REF!="","",INDEX(admin3_pcode,MATCH(#REF!,OFFSET(admin3_start,MATCH(M384,admin2_linked_pcode,0),0,COUNTIF(admin2_linked_pcode,M384)),0)+MATCH(M384,admin2_linked_pcode,0)-1))</f>
        <v>#REF!</v>
      </c>
    </row>
    <row r="385" spans="12:14" x14ac:dyDescent="0.2">
      <c r="L385" s="49" t="str">
        <f ca="1">IF(B385="","",OFFSET(table_admin1[[#Headers],[ADM1_PT]],MATCH(B385,admin1,0),1))</f>
        <v/>
      </c>
      <c r="M385" s="49" t="str">
        <f t="shared" ca="1" si="6"/>
        <v/>
      </c>
      <c r="N385" s="49" t="e">
        <f ca="1">IF(#REF!="","",INDEX(admin3_pcode,MATCH(#REF!,OFFSET(admin3_start,MATCH(M385,admin2_linked_pcode,0),0,COUNTIF(admin2_linked_pcode,M385)),0)+MATCH(M385,admin2_linked_pcode,0)-1))</f>
        <v>#REF!</v>
      </c>
    </row>
    <row r="386" spans="12:14" x14ac:dyDescent="0.2">
      <c r="L386" s="49" t="str">
        <f ca="1">IF(B386="","",OFFSET(table_admin1[[#Headers],[ADM1_PT]],MATCH(B386,admin1,0),1))</f>
        <v/>
      </c>
      <c r="M386" s="49" t="str">
        <f t="shared" ca="1" si="6"/>
        <v/>
      </c>
      <c r="N386" s="49" t="e">
        <f ca="1">IF(#REF!="","",INDEX(admin3_pcode,MATCH(#REF!,OFFSET(admin3_start,MATCH(M386,admin2_linked_pcode,0),0,COUNTIF(admin2_linked_pcode,M386)),0)+MATCH(M386,admin2_linked_pcode,0)-1))</f>
        <v>#REF!</v>
      </c>
    </row>
    <row r="387" spans="12:14" x14ac:dyDescent="0.2">
      <c r="L387" s="49" t="str">
        <f ca="1">IF(B387="","",OFFSET(table_admin1[[#Headers],[ADM1_PT]],MATCH(B387,admin1,0),1))</f>
        <v/>
      </c>
      <c r="M387" s="49" t="str">
        <f t="shared" ca="1" si="6"/>
        <v/>
      </c>
      <c r="N387" s="49" t="e">
        <f ca="1">IF(#REF!="","",INDEX(admin3_pcode,MATCH(#REF!,OFFSET(admin3_start,MATCH(M387,admin2_linked_pcode,0),0,COUNTIF(admin2_linked_pcode,M387)),0)+MATCH(M387,admin2_linked_pcode,0)-1))</f>
        <v>#REF!</v>
      </c>
    </row>
    <row r="388" spans="12:14" x14ac:dyDescent="0.2">
      <c r="L388" s="49" t="str">
        <f ca="1">IF(B388="","",OFFSET(table_admin1[[#Headers],[ADM1_PT]],MATCH(B388,admin1,0),1))</f>
        <v/>
      </c>
      <c r="M388" s="49" t="str">
        <f t="shared" ca="1" si="6"/>
        <v/>
      </c>
      <c r="N388" s="49" t="e">
        <f ca="1">IF(#REF!="","",INDEX(admin3_pcode,MATCH(#REF!,OFFSET(admin3_start,MATCH(M388,admin2_linked_pcode,0),0,COUNTIF(admin2_linked_pcode,M388)),0)+MATCH(M388,admin2_linked_pcode,0)-1))</f>
        <v>#REF!</v>
      </c>
    </row>
    <row r="389" spans="12:14" x14ac:dyDescent="0.2">
      <c r="L389" s="49" t="str">
        <f ca="1">IF(B389="","",OFFSET(table_admin1[[#Headers],[ADM1_PT]],MATCH(B389,admin1,0),1))</f>
        <v/>
      </c>
      <c r="M389" s="49" t="str">
        <f t="shared" ca="1" si="6"/>
        <v/>
      </c>
      <c r="N389" s="49" t="e">
        <f ca="1">IF(#REF!="","",INDEX(admin3_pcode,MATCH(#REF!,OFFSET(admin3_start,MATCH(M389,admin2_linked_pcode,0),0,COUNTIF(admin2_linked_pcode,M389)),0)+MATCH(M389,admin2_linked_pcode,0)-1))</f>
        <v>#REF!</v>
      </c>
    </row>
    <row r="390" spans="12:14" x14ac:dyDescent="0.2">
      <c r="L390" s="49" t="str">
        <f ca="1">IF(B390="","",OFFSET(table_admin1[[#Headers],[ADM1_PT]],MATCH(B390,admin1,0),1))</f>
        <v/>
      </c>
      <c r="M390" s="49" t="str">
        <f t="shared" ca="1" si="6"/>
        <v/>
      </c>
      <c r="N390" s="49" t="e">
        <f ca="1">IF(#REF!="","",INDEX(admin3_pcode,MATCH(#REF!,OFFSET(admin3_start,MATCH(M390,admin2_linked_pcode,0),0,COUNTIF(admin2_linked_pcode,M390)),0)+MATCH(M390,admin2_linked_pcode,0)-1))</f>
        <v>#REF!</v>
      </c>
    </row>
    <row r="391" spans="12:14" x14ac:dyDescent="0.2">
      <c r="L391" s="49" t="str">
        <f ca="1">IF(B391="","",OFFSET(table_admin1[[#Headers],[ADM1_PT]],MATCH(B391,admin1,0),1))</f>
        <v/>
      </c>
      <c r="M391" s="49" t="str">
        <f t="shared" ca="1" si="6"/>
        <v/>
      </c>
      <c r="N391" s="49" t="e">
        <f ca="1">IF(#REF!="","",INDEX(admin3_pcode,MATCH(#REF!,OFFSET(admin3_start,MATCH(M391,admin2_linked_pcode,0),0,COUNTIF(admin2_linked_pcode,M391)),0)+MATCH(M391,admin2_linked_pcode,0)-1))</f>
        <v>#REF!</v>
      </c>
    </row>
    <row r="392" spans="12:14" x14ac:dyDescent="0.2">
      <c r="L392" s="49" t="str">
        <f ca="1">IF(B392="","",OFFSET(table_admin1[[#Headers],[ADM1_PT]],MATCH(B392,admin1,0),1))</f>
        <v/>
      </c>
      <c r="M392" s="49" t="str">
        <f t="shared" ca="1" si="6"/>
        <v/>
      </c>
      <c r="N392" s="49" t="e">
        <f ca="1">IF(#REF!="","",INDEX(admin3_pcode,MATCH(#REF!,OFFSET(admin3_start,MATCH(M392,admin2_linked_pcode,0),0,COUNTIF(admin2_linked_pcode,M392)),0)+MATCH(M392,admin2_linked_pcode,0)-1))</f>
        <v>#REF!</v>
      </c>
    </row>
    <row r="393" spans="12:14" x14ac:dyDescent="0.2">
      <c r="L393" s="49" t="str">
        <f ca="1">IF(B393="","",OFFSET(table_admin1[[#Headers],[ADM1_PT]],MATCH(B393,admin1,0),1))</f>
        <v/>
      </c>
      <c r="M393" s="49" t="str">
        <f t="shared" ca="1" si="6"/>
        <v/>
      </c>
      <c r="N393" s="49" t="e">
        <f ca="1">IF(#REF!="","",INDEX(admin3_pcode,MATCH(#REF!,OFFSET(admin3_start,MATCH(M393,admin2_linked_pcode,0),0,COUNTIF(admin2_linked_pcode,M393)),0)+MATCH(M393,admin2_linked_pcode,0)-1))</f>
        <v>#REF!</v>
      </c>
    </row>
    <row r="394" spans="12:14" x14ac:dyDescent="0.2">
      <c r="L394" s="49" t="str">
        <f ca="1">IF(B394="","",OFFSET(table_admin1[[#Headers],[ADM1_PT]],MATCH(B394,admin1,0),1))</f>
        <v/>
      </c>
      <c r="M394" s="49" t="str">
        <f t="shared" ca="1" si="6"/>
        <v/>
      </c>
      <c r="N394" s="49" t="e">
        <f ca="1">IF(#REF!="","",INDEX(admin3_pcode,MATCH(#REF!,OFFSET(admin3_start,MATCH(M394,admin2_linked_pcode,0),0,COUNTIF(admin2_linked_pcode,M394)),0)+MATCH(M394,admin2_linked_pcode,0)-1))</f>
        <v>#REF!</v>
      </c>
    </row>
    <row r="395" spans="12:14" x14ac:dyDescent="0.2">
      <c r="L395" s="49" t="str">
        <f ca="1">IF(B395="","",OFFSET(table_admin1[[#Headers],[ADM1_PT]],MATCH(B395,admin1,0),1))</f>
        <v/>
      </c>
      <c r="M395" s="49" t="str">
        <f t="shared" ca="1" si="6"/>
        <v/>
      </c>
      <c r="N395" s="49" t="e">
        <f ca="1">IF(#REF!="","",INDEX(admin3_pcode,MATCH(#REF!,OFFSET(admin3_start,MATCH(M395,admin2_linked_pcode,0),0,COUNTIF(admin2_linked_pcode,M395)),0)+MATCH(M395,admin2_linked_pcode,0)-1))</f>
        <v>#REF!</v>
      </c>
    </row>
    <row r="396" spans="12:14" x14ac:dyDescent="0.2">
      <c r="L396" s="49" t="str">
        <f ca="1">IF(B396="","",OFFSET(table_admin1[[#Headers],[ADM1_PT]],MATCH(B396,admin1,0),1))</f>
        <v/>
      </c>
      <c r="M396" s="49" t="str">
        <f t="shared" ca="1" si="6"/>
        <v/>
      </c>
      <c r="N396" s="49" t="e">
        <f ca="1">IF(#REF!="","",INDEX(admin3_pcode,MATCH(#REF!,OFFSET(admin3_start,MATCH(M396,admin2_linked_pcode,0),0,COUNTIF(admin2_linked_pcode,M396)),0)+MATCH(M396,admin2_linked_pcode,0)-1))</f>
        <v>#REF!</v>
      </c>
    </row>
    <row r="397" spans="12:14" x14ac:dyDescent="0.2">
      <c r="L397" s="49" t="str">
        <f ca="1">IF(B397="","",OFFSET(table_admin1[[#Headers],[ADM1_PT]],MATCH(B397,admin1,0),1))</f>
        <v/>
      </c>
      <c r="M397" s="49" t="str">
        <f t="shared" ca="1" si="6"/>
        <v/>
      </c>
      <c r="N397" s="49" t="e">
        <f ca="1">IF(#REF!="","",INDEX(admin3_pcode,MATCH(#REF!,OFFSET(admin3_start,MATCH(M397,admin2_linked_pcode,0),0,COUNTIF(admin2_linked_pcode,M397)),0)+MATCH(M397,admin2_linked_pcode,0)-1))</f>
        <v>#REF!</v>
      </c>
    </row>
    <row r="398" spans="12:14" x14ac:dyDescent="0.2">
      <c r="L398" s="49" t="str">
        <f ca="1">IF(B398="","",OFFSET(table_admin1[[#Headers],[ADM1_PT]],MATCH(B398,admin1,0),1))</f>
        <v/>
      </c>
      <c r="M398" s="49" t="str">
        <f t="shared" ca="1" si="6"/>
        <v/>
      </c>
      <c r="N398" s="49" t="e">
        <f ca="1">IF(#REF!="","",INDEX(admin3_pcode,MATCH(#REF!,OFFSET(admin3_start,MATCH(M398,admin2_linked_pcode,0),0,COUNTIF(admin2_linked_pcode,M398)),0)+MATCH(M398,admin2_linked_pcode,0)-1))</f>
        <v>#REF!</v>
      </c>
    </row>
    <row r="399" spans="12:14" x14ac:dyDescent="0.2">
      <c r="L399" s="49" t="str">
        <f ca="1">IF(B399="","",OFFSET(table_admin1[[#Headers],[ADM1_PT]],MATCH(B399,admin1,0),1))</f>
        <v/>
      </c>
      <c r="M399" s="49" t="str">
        <f t="shared" ca="1" si="6"/>
        <v/>
      </c>
      <c r="N399" s="49" t="e">
        <f ca="1">IF(#REF!="","",INDEX(admin3_pcode,MATCH(#REF!,OFFSET(admin3_start,MATCH(M399,admin2_linked_pcode,0),0,COUNTIF(admin2_linked_pcode,M399)),0)+MATCH(M399,admin2_linked_pcode,0)-1))</f>
        <v>#REF!</v>
      </c>
    </row>
    <row r="400" spans="12:14" x14ac:dyDescent="0.2">
      <c r="L400" s="49" t="str">
        <f ca="1">IF(B400="","",OFFSET(table_admin1[[#Headers],[ADM1_PT]],MATCH(B400,admin1,0),1))</f>
        <v/>
      </c>
      <c r="M400" s="49" t="str">
        <f t="shared" ca="1" si="6"/>
        <v/>
      </c>
      <c r="N400" s="49" t="e">
        <f ca="1">IF(#REF!="","",INDEX(admin3_pcode,MATCH(#REF!,OFFSET(admin3_start,MATCH(M400,admin2_linked_pcode,0),0,COUNTIF(admin2_linked_pcode,M400)),0)+MATCH(M400,admin2_linked_pcode,0)-1))</f>
        <v>#REF!</v>
      </c>
    </row>
    <row r="401" spans="12:14" x14ac:dyDescent="0.2">
      <c r="L401" s="49" t="str">
        <f ca="1">IF(B401="","",OFFSET(table_admin1[[#Headers],[ADM1_PT]],MATCH(B401,admin1,0),1))</f>
        <v/>
      </c>
      <c r="M401" s="49" t="str">
        <f t="shared" ca="1" si="6"/>
        <v/>
      </c>
      <c r="N401" s="49" t="e">
        <f ca="1">IF(#REF!="","",INDEX(admin3_pcode,MATCH(#REF!,OFFSET(admin3_start,MATCH(M401,admin2_linked_pcode,0),0,COUNTIF(admin2_linked_pcode,M401)),0)+MATCH(M401,admin2_linked_pcode,0)-1))</f>
        <v>#REF!</v>
      </c>
    </row>
    <row r="402" spans="12:14" x14ac:dyDescent="0.2">
      <c r="L402" s="49" t="str">
        <f ca="1">IF(B402="","",OFFSET(table_admin1[[#Headers],[ADM1_PT]],MATCH(B402,admin1,0),1))</f>
        <v/>
      </c>
      <c r="M402" s="49" t="str">
        <f t="shared" ca="1" si="6"/>
        <v/>
      </c>
      <c r="N402" s="49" t="e">
        <f ca="1">IF(#REF!="","",INDEX(admin3_pcode,MATCH(#REF!,OFFSET(admin3_start,MATCH(M402,admin2_linked_pcode,0),0,COUNTIF(admin2_linked_pcode,M402)),0)+MATCH(M402,admin2_linked_pcode,0)-1))</f>
        <v>#REF!</v>
      </c>
    </row>
    <row r="403" spans="12:14" x14ac:dyDescent="0.2">
      <c r="L403" s="49" t="str">
        <f ca="1">IF(B403="","",OFFSET(table_admin1[[#Headers],[ADM1_PT]],MATCH(B403,admin1,0),1))</f>
        <v/>
      </c>
      <c r="M403" s="49" t="str">
        <f t="shared" ca="1" si="6"/>
        <v/>
      </c>
      <c r="N403" s="49" t="e">
        <f ca="1">IF(#REF!="","",INDEX(admin3_pcode,MATCH(#REF!,OFFSET(admin3_start,MATCH(M403,admin2_linked_pcode,0),0,COUNTIF(admin2_linked_pcode,M403)),0)+MATCH(M403,admin2_linked_pcode,0)-1))</f>
        <v>#REF!</v>
      </c>
    </row>
    <row r="404" spans="12:14" x14ac:dyDescent="0.2">
      <c r="L404" s="49" t="str">
        <f ca="1">IF(B404="","",OFFSET(table_admin1[[#Headers],[ADM1_PT]],MATCH(B404,admin1,0),1))</f>
        <v/>
      </c>
      <c r="M404" s="49" t="str">
        <f t="shared" ca="1" si="6"/>
        <v/>
      </c>
      <c r="N404" s="49" t="e">
        <f ca="1">IF(#REF!="","",INDEX(admin3_pcode,MATCH(#REF!,OFFSET(admin3_start,MATCH(M404,admin2_linked_pcode,0),0,COUNTIF(admin2_linked_pcode,M404)),0)+MATCH(M404,admin2_linked_pcode,0)-1))</f>
        <v>#REF!</v>
      </c>
    </row>
    <row r="405" spans="12:14" x14ac:dyDescent="0.2">
      <c r="L405" s="49" t="str">
        <f ca="1">IF(B405="","",OFFSET(table_admin1[[#Headers],[ADM1_PT]],MATCH(B405,admin1,0),1))</f>
        <v/>
      </c>
      <c r="M405" s="49" t="str">
        <f t="shared" ca="1" si="6"/>
        <v/>
      </c>
      <c r="N405" s="49" t="e">
        <f ca="1">IF(#REF!="","",INDEX(admin3_pcode,MATCH(#REF!,OFFSET(admin3_start,MATCH(M405,admin2_linked_pcode,0),0,COUNTIF(admin2_linked_pcode,M405)),0)+MATCH(M405,admin2_linked_pcode,0)-1))</f>
        <v>#REF!</v>
      </c>
    </row>
    <row r="406" spans="12:14" x14ac:dyDescent="0.2">
      <c r="L406" s="49" t="str">
        <f ca="1">IF(B406="","",OFFSET(table_admin1[[#Headers],[ADM1_PT]],MATCH(B406,admin1,0),1))</f>
        <v/>
      </c>
      <c r="M406" s="49" t="str">
        <f t="shared" ca="1" si="6"/>
        <v/>
      </c>
      <c r="N406" s="49" t="e">
        <f ca="1">IF(#REF!="","",INDEX(admin3_pcode,MATCH(#REF!,OFFSET(admin3_start,MATCH(M406,admin2_linked_pcode,0),0,COUNTIF(admin2_linked_pcode,M406)),0)+MATCH(M406,admin2_linked_pcode,0)-1))</f>
        <v>#REF!</v>
      </c>
    </row>
    <row r="407" spans="12:14" x14ac:dyDescent="0.2">
      <c r="L407" s="49" t="str">
        <f ca="1">IF(B407="","",OFFSET(table_admin1[[#Headers],[ADM1_PT]],MATCH(B407,admin1,0),1))</f>
        <v/>
      </c>
      <c r="M407" s="49" t="str">
        <f t="shared" ca="1" si="6"/>
        <v/>
      </c>
      <c r="N407" s="49" t="e">
        <f ca="1">IF(#REF!="","",INDEX(admin3_pcode,MATCH(#REF!,OFFSET(admin3_start,MATCH(M407,admin2_linked_pcode,0),0,COUNTIF(admin2_linked_pcode,M407)),0)+MATCH(M407,admin2_linked_pcode,0)-1))</f>
        <v>#REF!</v>
      </c>
    </row>
    <row r="408" spans="12:14" x14ac:dyDescent="0.2">
      <c r="L408" s="49" t="str">
        <f ca="1">IF(B408="","",OFFSET(table_admin1[[#Headers],[ADM1_PT]],MATCH(B408,admin1,0),1))</f>
        <v/>
      </c>
      <c r="M408" s="49" t="str">
        <f t="shared" ca="1" si="6"/>
        <v/>
      </c>
      <c r="N408" s="49" t="e">
        <f ca="1">IF(#REF!="","",INDEX(admin3_pcode,MATCH(#REF!,OFFSET(admin3_start,MATCH(M408,admin2_linked_pcode,0),0,COUNTIF(admin2_linked_pcode,M408)),0)+MATCH(M408,admin2_linked_pcode,0)-1))</f>
        <v>#REF!</v>
      </c>
    </row>
    <row r="409" spans="12:14" x14ac:dyDescent="0.2">
      <c r="L409" s="49" t="str">
        <f ca="1">IF(B409="","",OFFSET(table_admin1[[#Headers],[ADM1_PT]],MATCH(B409,admin1,0),1))</f>
        <v/>
      </c>
      <c r="M409" s="49" t="str">
        <f t="shared" ca="1" si="6"/>
        <v/>
      </c>
      <c r="N409" s="49" t="e">
        <f ca="1">IF(#REF!="","",INDEX(admin3_pcode,MATCH(#REF!,OFFSET(admin3_start,MATCH(M409,admin2_linked_pcode,0),0,COUNTIF(admin2_linked_pcode,M409)),0)+MATCH(M409,admin2_linked_pcode,0)-1))</f>
        <v>#REF!</v>
      </c>
    </row>
    <row r="410" spans="12:14" x14ac:dyDescent="0.2">
      <c r="L410" s="49" t="str">
        <f ca="1">IF(B410="","",OFFSET(table_admin1[[#Headers],[ADM1_PT]],MATCH(B410,admin1,0),1))</f>
        <v/>
      </c>
      <c r="M410" s="49" t="str">
        <f t="shared" ca="1" si="6"/>
        <v/>
      </c>
      <c r="N410" s="49" t="e">
        <f ca="1">IF(#REF!="","",INDEX(admin3_pcode,MATCH(#REF!,OFFSET(admin3_start,MATCH(M410,admin2_linked_pcode,0),0,COUNTIF(admin2_linked_pcode,M410)),0)+MATCH(M410,admin2_linked_pcode,0)-1))</f>
        <v>#REF!</v>
      </c>
    </row>
    <row r="411" spans="12:14" x14ac:dyDescent="0.2">
      <c r="L411" s="49" t="str">
        <f ca="1">IF(B411="","",OFFSET(table_admin1[[#Headers],[ADM1_PT]],MATCH(B411,admin1,0),1))</f>
        <v/>
      </c>
      <c r="M411" s="49" t="str">
        <f t="shared" ca="1" si="6"/>
        <v/>
      </c>
      <c r="N411" s="49" t="e">
        <f ca="1">IF(#REF!="","",INDEX(admin3_pcode,MATCH(#REF!,OFFSET(admin3_start,MATCH(M411,admin2_linked_pcode,0),0,COUNTIF(admin2_linked_pcode,M411)),0)+MATCH(M411,admin2_linked_pcode,0)-1))</f>
        <v>#REF!</v>
      </c>
    </row>
    <row r="412" spans="12:14" x14ac:dyDescent="0.2">
      <c r="L412" s="49" t="str">
        <f ca="1">IF(B412="","",OFFSET(table_admin1[[#Headers],[ADM1_PT]],MATCH(B412,admin1,0),1))</f>
        <v/>
      </c>
      <c r="M412" s="49" t="str">
        <f t="shared" ca="1" si="6"/>
        <v/>
      </c>
      <c r="N412" s="49" t="e">
        <f ca="1">IF(#REF!="","",INDEX(admin3_pcode,MATCH(#REF!,OFFSET(admin3_start,MATCH(M412,admin2_linked_pcode,0),0,COUNTIF(admin2_linked_pcode,M412)),0)+MATCH(M412,admin2_linked_pcode,0)-1))</f>
        <v>#REF!</v>
      </c>
    </row>
    <row r="413" spans="12:14" x14ac:dyDescent="0.2">
      <c r="L413" s="49" t="str">
        <f ca="1">IF(B413="","",OFFSET(table_admin1[[#Headers],[ADM1_PT]],MATCH(B413,admin1,0),1))</f>
        <v/>
      </c>
      <c r="M413" s="49" t="str">
        <f t="shared" ca="1" si="6"/>
        <v/>
      </c>
      <c r="N413" s="49" t="e">
        <f ca="1">IF(#REF!="","",INDEX(admin3_pcode,MATCH(#REF!,OFFSET(admin3_start,MATCH(M413,admin2_linked_pcode,0),0,COUNTIF(admin2_linked_pcode,M413)),0)+MATCH(M413,admin2_linked_pcode,0)-1))</f>
        <v>#REF!</v>
      </c>
    </row>
    <row r="414" spans="12:14" x14ac:dyDescent="0.2">
      <c r="L414" s="49" t="str">
        <f ca="1">IF(B414="","",OFFSET(table_admin1[[#Headers],[ADM1_PT]],MATCH(B414,admin1,0),1))</f>
        <v/>
      </c>
      <c r="M414" s="49" t="str">
        <f t="shared" ca="1" si="6"/>
        <v/>
      </c>
      <c r="N414" s="49" t="e">
        <f ca="1">IF(#REF!="","",INDEX(admin3_pcode,MATCH(#REF!,OFFSET(admin3_start,MATCH(M414,admin2_linked_pcode,0),0,COUNTIF(admin2_linked_pcode,M414)),0)+MATCH(M414,admin2_linked_pcode,0)-1))</f>
        <v>#REF!</v>
      </c>
    </row>
    <row r="415" spans="12:14" x14ac:dyDescent="0.2">
      <c r="L415" s="49" t="str">
        <f ca="1">IF(B415="","",OFFSET(table_admin1[[#Headers],[ADM1_PT]],MATCH(B415,admin1,0),1))</f>
        <v/>
      </c>
      <c r="M415" s="49" t="str">
        <f t="shared" ca="1" si="6"/>
        <v/>
      </c>
      <c r="N415" s="49" t="e">
        <f ca="1">IF(#REF!="","",INDEX(admin3_pcode,MATCH(#REF!,OFFSET(admin3_start,MATCH(M415,admin2_linked_pcode,0),0,COUNTIF(admin2_linked_pcode,M415)),0)+MATCH(M415,admin2_linked_pcode,0)-1))</f>
        <v>#REF!</v>
      </c>
    </row>
    <row r="416" spans="12:14" x14ac:dyDescent="0.2">
      <c r="L416" s="49" t="str">
        <f ca="1">IF(B416="","",OFFSET(table_admin1[[#Headers],[ADM1_PT]],MATCH(B416,admin1,0),1))</f>
        <v/>
      </c>
      <c r="M416" s="49" t="str">
        <f t="shared" ca="1" si="6"/>
        <v/>
      </c>
      <c r="N416" s="49" t="e">
        <f ca="1">IF(#REF!="","",INDEX(admin3_pcode,MATCH(#REF!,OFFSET(admin3_start,MATCH(M416,admin2_linked_pcode,0),0,COUNTIF(admin2_linked_pcode,M416)),0)+MATCH(M416,admin2_linked_pcode,0)-1))</f>
        <v>#REF!</v>
      </c>
    </row>
    <row r="417" spans="12:14" x14ac:dyDescent="0.2">
      <c r="L417" s="49" t="str">
        <f ca="1">IF(B417="","",OFFSET(table_admin1[[#Headers],[ADM1_PT]],MATCH(B417,admin1,0),1))</f>
        <v/>
      </c>
      <c r="M417" s="49" t="str">
        <f t="shared" ca="1" si="6"/>
        <v/>
      </c>
      <c r="N417" s="49" t="e">
        <f ca="1">IF(#REF!="","",INDEX(admin3_pcode,MATCH(#REF!,OFFSET(admin3_start,MATCH(M417,admin2_linked_pcode,0),0,COUNTIF(admin2_linked_pcode,M417)),0)+MATCH(M417,admin2_linked_pcode,0)-1))</f>
        <v>#REF!</v>
      </c>
    </row>
    <row r="418" spans="12:14" x14ac:dyDescent="0.2">
      <c r="L418" s="49" t="str">
        <f ca="1">IF(B418="","",OFFSET(table_admin1[[#Headers],[ADM1_PT]],MATCH(B418,admin1,0),1))</f>
        <v/>
      </c>
      <c r="M418" s="49" t="str">
        <f t="shared" ca="1" si="6"/>
        <v/>
      </c>
      <c r="N418" s="49" t="e">
        <f ca="1">IF(#REF!="","",INDEX(admin3_pcode,MATCH(#REF!,OFFSET(admin3_start,MATCH(M418,admin2_linked_pcode,0),0,COUNTIF(admin2_linked_pcode,M418)),0)+MATCH(M418,admin2_linked_pcode,0)-1))</f>
        <v>#REF!</v>
      </c>
    </row>
    <row r="419" spans="12:14" x14ac:dyDescent="0.2">
      <c r="L419" s="49" t="str">
        <f ca="1">IF(B419="","",OFFSET(table_admin1[[#Headers],[ADM1_PT]],MATCH(B419,admin1,0),1))</f>
        <v/>
      </c>
      <c r="M419" s="49" t="str">
        <f t="shared" ca="1" si="6"/>
        <v/>
      </c>
      <c r="N419" s="49" t="e">
        <f ca="1">IF(#REF!="","",INDEX(admin3_pcode,MATCH(#REF!,OFFSET(admin3_start,MATCH(M419,admin2_linked_pcode,0),0,COUNTIF(admin2_linked_pcode,M419)),0)+MATCH(M419,admin2_linked_pcode,0)-1))</f>
        <v>#REF!</v>
      </c>
    </row>
    <row r="420" spans="12:14" x14ac:dyDescent="0.2">
      <c r="L420" s="49" t="str">
        <f ca="1">IF(B420="","",OFFSET(table_admin1[[#Headers],[ADM1_PT]],MATCH(B420,admin1,0),1))</f>
        <v/>
      </c>
      <c r="M420" s="49" t="str">
        <f t="shared" ca="1" si="6"/>
        <v/>
      </c>
      <c r="N420" s="49" t="e">
        <f ca="1">IF(#REF!="","",INDEX(admin3_pcode,MATCH(#REF!,OFFSET(admin3_start,MATCH(M420,admin2_linked_pcode,0),0,COUNTIF(admin2_linked_pcode,M420)),0)+MATCH(M420,admin2_linked_pcode,0)-1))</f>
        <v>#REF!</v>
      </c>
    </row>
    <row r="421" spans="12:14" x14ac:dyDescent="0.2">
      <c r="L421" s="49" t="str">
        <f ca="1">IF(B421="","",OFFSET(table_admin1[[#Headers],[ADM1_PT]],MATCH(B421,admin1,0),1))</f>
        <v/>
      </c>
      <c r="M421" s="49" t="str">
        <f t="shared" ca="1" si="6"/>
        <v/>
      </c>
      <c r="N421" s="49" t="e">
        <f ca="1">IF(#REF!="","",INDEX(admin3_pcode,MATCH(#REF!,OFFSET(admin3_start,MATCH(M421,admin2_linked_pcode,0),0,COUNTIF(admin2_linked_pcode,M421)),0)+MATCH(M421,admin2_linked_pcode,0)-1))</f>
        <v>#REF!</v>
      </c>
    </row>
    <row r="422" spans="12:14" x14ac:dyDescent="0.2">
      <c r="L422" s="49" t="str">
        <f ca="1">IF(B422="","",OFFSET(table_admin1[[#Headers],[ADM1_PT]],MATCH(B422,admin1,0),1))</f>
        <v/>
      </c>
      <c r="M422" s="49" t="str">
        <f t="shared" ca="1" si="6"/>
        <v/>
      </c>
      <c r="N422" s="49" t="e">
        <f ca="1">IF(#REF!="","",INDEX(admin3_pcode,MATCH(#REF!,OFFSET(admin3_start,MATCH(M422,admin2_linked_pcode,0),0,COUNTIF(admin2_linked_pcode,M422)),0)+MATCH(M422,admin2_linked_pcode,0)-1))</f>
        <v>#REF!</v>
      </c>
    </row>
    <row r="423" spans="12:14" x14ac:dyDescent="0.2">
      <c r="L423" s="49" t="str">
        <f ca="1">IF(B423="","",OFFSET(table_admin1[[#Headers],[ADM1_PT]],MATCH(B423,admin1,0),1))</f>
        <v/>
      </c>
      <c r="M423" s="49" t="str">
        <f t="shared" ca="1" si="6"/>
        <v/>
      </c>
      <c r="N423" s="49" t="e">
        <f ca="1">IF(#REF!="","",INDEX(admin3_pcode,MATCH(#REF!,OFFSET(admin3_start,MATCH(M423,admin2_linked_pcode,0),0,COUNTIF(admin2_linked_pcode,M423)),0)+MATCH(M423,admin2_linked_pcode,0)-1))</f>
        <v>#REF!</v>
      </c>
    </row>
    <row r="424" spans="12:14" x14ac:dyDescent="0.2">
      <c r="L424" s="49" t="str">
        <f ca="1">IF(B424="","",OFFSET(table_admin1[[#Headers],[ADM1_PT]],MATCH(B424,admin1,0),1))</f>
        <v/>
      </c>
      <c r="M424" s="49" t="str">
        <f t="shared" ca="1" si="6"/>
        <v/>
      </c>
      <c r="N424" s="49" t="e">
        <f ca="1">IF(#REF!="","",INDEX(admin3_pcode,MATCH(#REF!,OFFSET(admin3_start,MATCH(M424,admin2_linked_pcode,0),0,COUNTIF(admin2_linked_pcode,M424)),0)+MATCH(M424,admin2_linked_pcode,0)-1))</f>
        <v>#REF!</v>
      </c>
    </row>
    <row r="425" spans="12:14" x14ac:dyDescent="0.2">
      <c r="L425" s="49" t="str">
        <f ca="1">IF(B425="","",OFFSET(table_admin1[[#Headers],[ADM1_PT]],MATCH(B425,admin1,0),1))</f>
        <v/>
      </c>
      <c r="M425" s="49" t="str">
        <f t="shared" ca="1" si="6"/>
        <v/>
      </c>
      <c r="N425" s="49" t="e">
        <f ca="1">IF(#REF!="","",INDEX(admin3_pcode,MATCH(#REF!,OFFSET(admin3_start,MATCH(M425,admin2_linked_pcode,0),0,COUNTIF(admin2_linked_pcode,M425)),0)+MATCH(M425,admin2_linked_pcode,0)-1))</f>
        <v>#REF!</v>
      </c>
    </row>
    <row r="426" spans="12:14" x14ac:dyDescent="0.2">
      <c r="L426" s="49" t="str">
        <f ca="1">IF(B426="","",OFFSET(table_admin1[[#Headers],[ADM1_PT]],MATCH(B426,admin1,0),1))</f>
        <v/>
      </c>
      <c r="M426" s="49" t="str">
        <f t="shared" ca="1" si="6"/>
        <v/>
      </c>
      <c r="N426" s="49" t="e">
        <f ca="1">IF(#REF!="","",INDEX(admin3_pcode,MATCH(#REF!,OFFSET(admin3_start,MATCH(M426,admin2_linked_pcode,0),0,COUNTIF(admin2_linked_pcode,M426)),0)+MATCH(M426,admin2_linked_pcode,0)-1))</f>
        <v>#REF!</v>
      </c>
    </row>
    <row r="427" spans="12:14" x14ac:dyDescent="0.2">
      <c r="L427" s="49" t="str">
        <f ca="1">IF(B427="","",OFFSET(table_admin1[[#Headers],[ADM1_PT]],MATCH(B427,admin1,0),1))</f>
        <v/>
      </c>
      <c r="M427" s="49" t="str">
        <f t="shared" ca="1" si="6"/>
        <v/>
      </c>
      <c r="N427" s="49" t="e">
        <f ca="1">IF(#REF!="","",INDEX(admin3_pcode,MATCH(#REF!,OFFSET(admin3_start,MATCH(M427,admin2_linked_pcode,0),0,COUNTIF(admin2_linked_pcode,M427)),0)+MATCH(M427,admin2_linked_pcode,0)-1))</f>
        <v>#REF!</v>
      </c>
    </row>
    <row r="428" spans="12:14" x14ac:dyDescent="0.2">
      <c r="L428" s="49" t="str">
        <f ca="1">IF(B428="","",OFFSET(table_admin1[[#Headers],[ADM1_PT]],MATCH(B428,admin1,0),1))</f>
        <v/>
      </c>
      <c r="M428" s="49" t="str">
        <f t="shared" ca="1" si="6"/>
        <v/>
      </c>
      <c r="N428" s="49" t="e">
        <f ca="1">IF(#REF!="","",INDEX(admin3_pcode,MATCH(#REF!,OFFSET(admin3_start,MATCH(M428,admin2_linked_pcode,0),0,COUNTIF(admin2_linked_pcode,M428)),0)+MATCH(M428,admin2_linked_pcode,0)-1))</f>
        <v>#REF!</v>
      </c>
    </row>
    <row r="429" spans="12:14" x14ac:dyDescent="0.2">
      <c r="L429" s="49" t="str">
        <f ca="1">IF(B429="","",OFFSET(table_admin1[[#Headers],[ADM1_PT]],MATCH(B429,admin1,0),1))</f>
        <v/>
      </c>
      <c r="M429" s="49" t="str">
        <f t="shared" ref="M429:M492" ca="1" si="7">IF(C429="","",INDEX(admin2_pcode,MATCH(C429,OFFSET(admin2_start,MATCH(L429,admin1_linked_pcode,0),0,COUNTIF(admin1_linked_pcode,L429)),0)+MATCH(L429,admin1_linked_pcode,0)-1))</f>
        <v/>
      </c>
      <c r="N429" s="49" t="e">
        <f ca="1">IF(#REF!="","",INDEX(admin3_pcode,MATCH(#REF!,OFFSET(admin3_start,MATCH(M429,admin2_linked_pcode,0),0,COUNTIF(admin2_linked_pcode,M429)),0)+MATCH(M429,admin2_linked_pcode,0)-1))</f>
        <v>#REF!</v>
      </c>
    </row>
    <row r="430" spans="12:14" x14ac:dyDescent="0.2">
      <c r="L430" s="49" t="str">
        <f ca="1">IF(B430="","",OFFSET(table_admin1[[#Headers],[ADM1_PT]],MATCH(B430,admin1,0),1))</f>
        <v/>
      </c>
      <c r="M430" s="49" t="str">
        <f t="shared" ca="1" si="7"/>
        <v/>
      </c>
      <c r="N430" s="49" t="e">
        <f ca="1">IF(#REF!="","",INDEX(admin3_pcode,MATCH(#REF!,OFFSET(admin3_start,MATCH(M430,admin2_linked_pcode,0),0,COUNTIF(admin2_linked_pcode,M430)),0)+MATCH(M430,admin2_linked_pcode,0)-1))</f>
        <v>#REF!</v>
      </c>
    </row>
    <row r="431" spans="12:14" x14ac:dyDescent="0.2">
      <c r="L431" s="49" t="str">
        <f ca="1">IF(B431="","",OFFSET(table_admin1[[#Headers],[ADM1_PT]],MATCH(B431,admin1,0),1))</f>
        <v/>
      </c>
      <c r="M431" s="49" t="str">
        <f t="shared" ca="1" si="7"/>
        <v/>
      </c>
      <c r="N431" s="49" t="e">
        <f ca="1">IF(#REF!="","",INDEX(admin3_pcode,MATCH(#REF!,OFFSET(admin3_start,MATCH(M431,admin2_linked_pcode,0),0,COUNTIF(admin2_linked_pcode,M431)),0)+MATCH(M431,admin2_linked_pcode,0)-1))</f>
        <v>#REF!</v>
      </c>
    </row>
    <row r="432" spans="12:14" x14ac:dyDescent="0.2">
      <c r="L432" s="49" t="str">
        <f ca="1">IF(B432="","",OFFSET(table_admin1[[#Headers],[ADM1_PT]],MATCH(B432,admin1,0),1))</f>
        <v/>
      </c>
      <c r="M432" s="49" t="str">
        <f t="shared" ca="1" si="7"/>
        <v/>
      </c>
      <c r="N432" s="49" t="e">
        <f ca="1">IF(#REF!="","",INDEX(admin3_pcode,MATCH(#REF!,OFFSET(admin3_start,MATCH(M432,admin2_linked_pcode,0),0,COUNTIF(admin2_linked_pcode,M432)),0)+MATCH(M432,admin2_linked_pcode,0)-1))</f>
        <v>#REF!</v>
      </c>
    </row>
    <row r="433" spans="12:14" x14ac:dyDescent="0.2">
      <c r="L433" s="49" t="str">
        <f ca="1">IF(B433="","",OFFSET(table_admin1[[#Headers],[ADM1_PT]],MATCH(B433,admin1,0),1))</f>
        <v/>
      </c>
      <c r="M433" s="49" t="str">
        <f t="shared" ca="1" si="7"/>
        <v/>
      </c>
      <c r="N433" s="49" t="e">
        <f ca="1">IF(#REF!="","",INDEX(admin3_pcode,MATCH(#REF!,OFFSET(admin3_start,MATCH(M433,admin2_linked_pcode,0),0,COUNTIF(admin2_linked_pcode,M433)),0)+MATCH(M433,admin2_linked_pcode,0)-1))</f>
        <v>#REF!</v>
      </c>
    </row>
    <row r="434" spans="12:14" x14ac:dyDescent="0.2">
      <c r="L434" s="49" t="str">
        <f ca="1">IF(B434="","",OFFSET(table_admin1[[#Headers],[ADM1_PT]],MATCH(B434,admin1,0),1))</f>
        <v/>
      </c>
      <c r="M434" s="49" t="str">
        <f t="shared" ca="1" si="7"/>
        <v/>
      </c>
      <c r="N434" s="49" t="e">
        <f ca="1">IF(#REF!="","",INDEX(admin3_pcode,MATCH(#REF!,OFFSET(admin3_start,MATCH(M434,admin2_linked_pcode,0),0,COUNTIF(admin2_linked_pcode,M434)),0)+MATCH(M434,admin2_linked_pcode,0)-1))</f>
        <v>#REF!</v>
      </c>
    </row>
    <row r="435" spans="12:14" x14ac:dyDescent="0.2">
      <c r="L435" s="49" t="str">
        <f ca="1">IF(B435="","",OFFSET(table_admin1[[#Headers],[ADM1_PT]],MATCH(B435,admin1,0),1))</f>
        <v/>
      </c>
      <c r="M435" s="49" t="str">
        <f t="shared" ca="1" si="7"/>
        <v/>
      </c>
      <c r="N435" s="49" t="e">
        <f ca="1">IF(#REF!="","",INDEX(admin3_pcode,MATCH(#REF!,OFFSET(admin3_start,MATCH(M435,admin2_linked_pcode,0),0,COUNTIF(admin2_linked_pcode,M435)),0)+MATCH(M435,admin2_linked_pcode,0)-1))</f>
        <v>#REF!</v>
      </c>
    </row>
    <row r="436" spans="12:14" x14ac:dyDescent="0.2">
      <c r="L436" s="49" t="str">
        <f ca="1">IF(B436="","",OFFSET(table_admin1[[#Headers],[ADM1_PT]],MATCH(B436,admin1,0),1))</f>
        <v/>
      </c>
      <c r="M436" s="49" t="str">
        <f t="shared" ca="1" si="7"/>
        <v/>
      </c>
      <c r="N436" s="49" t="e">
        <f ca="1">IF(#REF!="","",INDEX(admin3_pcode,MATCH(#REF!,OFFSET(admin3_start,MATCH(M436,admin2_linked_pcode,0),0,COUNTIF(admin2_linked_pcode,M436)),0)+MATCH(M436,admin2_linked_pcode,0)-1))</f>
        <v>#REF!</v>
      </c>
    </row>
    <row r="437" spans="12:14" x14ac:dyDescent="0.2">
      <c r="L437" s="49" t="str">
        <f ca="1">IF(B437="","",OFFSET(table_admin1[[#Headers],[ADM1_PT]],MATCH(B437,admin1,0),1))</f>
        <v/>
      </c>
      <c r="M437" s="49" t="str">
        <f t="shared" ca="1" si="7"/>
        <v/>
      </c>
      <c r="N437" s="49" t="e">
        <f ca="1">IF(#REF!="","",INDEX(admin3_pcode,MATCH(#REF!,OFFSET(admin3_start,MATCH(M437,admin2_linked_pcode,0),0,COUNTIF(admin2_linked_pcode,M437)),0)+MATCH(M437,admin2_linked_pcode,0)-1))</f>
        <v>#REF!</v>
      </c>
    </row>
    <row r="438" spans="12:14" x14ac:dyDescent="0.2">
      <c r="L438" s="49" t="str">
        <f ca="1">IF(B438="","",OFFSET(table_admin1[[#Headers],[ADM1_PT]],MATCH(B438,admin1,0),1))</f>
        <v/>
      </c>
      <c r="M438" s="49" t="str">
        <f t="shared" ca="1" si="7"/>
        <v/>
      </c>
      <c r="N438" s="49" t="e">
        <f ca="1">IF(#REF!="","",INDEX(admin3_pcode,MATCH(#REF!,OFFSET(admin3_start,MATCH(M438,admin2_linked_pcode,0),0,COUNTIF(admin2_linked_pcode,M438)),0)+MATCH(M438,admin2_linked_pcode,0)-1))</f>
        <v>#REF!</v>
      </c>
    </row>
    <row r="439" spans="12:14" x14ac:dyDescent="0.2">
      <c r="L439" s="49" t="str">
        <f ca="1">IF(B439="","",OFFSET(table_admin1[[#Headers],[ADM1_PT]],MATCH(B439,admin1,0),1))</f>
        <v/>
      </c>
      <c r="M439" s="49" t="str">
        <f t="shared" ca="1" si="7"/>
        <v/>
      </c>
      <c r="N439" s="49" t="e">
        <f ca="1">IF(#REF!="","",INDEX(admin3_pcode,MATCH(#REF!,OFFSET(admin3_start,MATCH(M439,admin2_linked_pcode,0),0,COUNTIF(admin2_linked_pcode,M439)),0)+MATCH(M439,admin2_linked_pcode,0)-1))</f>
        <v>#REF!</v>
      </c>
    </row>
    <row r="440" spans="12:14" x14ac:dyDescent="0.2">
      <c r="L440" s="49" t="str">
        <f ca="1">IF(B440="","",OFFSET(table_admin1[[#Headers],[ADM1_PT]],MATCH(B440,admin1,0),1))</f>
        <v/>
      </c>
      <c r="M440" s="49" t="str">
        <f t="shared" ca="1" si="7"/>
        <v/>
      </c>
      <c r="N440" s="49" t="e">
        <f ca="1">IF(#REF!="","",INDEX(admin3_pcode,MATCH(#REF!,OFFSET(admin3_start,MATCH(M440,admin2_linked_pcode,0),0,COUNTIF(admin2_linked_pcode,M440)),0)+MATCH(M440,admin2_linked_pcode,0)-1))</f>
        <v>#REF!</v>
      </c>
    </row>
    <row r="441" spans="12:14" x14ac:dyDescent="0.2">
      <c r="L441" s="49" t="str">
        <f ca="1">IF(B441="","",OFFSET(table_admin1[[#Headers],[ADM1_PT]],MATCH(B441,admin1,0),1))</f>
        <v/>
      </c>
      <c r="M441" s="49" t="str">
        <f t="shared" ca="1" si="7"/>
        <v/>
      </c>
      <c r="N441" s="49" t="e">
        <f ca="1">IF(#REF!="","",INDEX(admin3_pcode,MATCH(#REF!,OFFSET(admin3_start,MATCH(M441,admin2_linked_pcode,0),0,COUNTIF(admin2_linked_pcode,M441)),0)+MATCH(M441,admin2_linked_pcode,0)-1))</f>
        <v>#REF!</v>
      </c>
    </row>
    <row r="442" spans="12:14" x14ac:dyDescent="0.2">
      <c r="L442" s="49" t="str">
        <f ca="1">IF(B442="","",OFFSET(table_admin1[[#Headers],[ADM1_PT]],MATCH(B442,admin1,0),1))</f>
        <v/>
      </c>
      <c r="M442" s="49" t="str">
        <f t="shared" ca="1" si="7"/>
        <v/>
      </c>
      <c r="N442" s="49" t="e">
        <f ca="1">IF(#REF!="","",INDEX(admin3_pcode,MATCH(#REF!,OFFSET(admin3_start,MATCH(M442,admin2_linked_pcode,0),0,COUNTIF(admin2_linked_pcode,M442)),0)+MATCH(M442,admin2_linked_pcode,0)-1))</f>
        <v>#REF!</v>
      </c>
    </row>
    <row r="443" spans="12:14" x14ac:dyDescent="0.2">
      <c r="L443" s="49" t="str">
        <f ca="1">IF(B443="","",OFFSET(table_admin1[[#Headers],[ADM1_PT]],MATCH(B443,admin1,0),1))</f>
        <v/>
      </c>
      <c r="M443" s="49" t="str">
        <f t="shared" ca="1" si="7"/>
        <v/>
      </c>
      <c r="N443" s="49" t="e">
        <f ca="1">IF(#REF!="","",INDEX(admin3_pcode,MATCH(#REF!,OFFSET(admin3_start,MATCH(M443,admin2_linked_pcode,0),0,COUNTIF(admin2_linked_pcode,M443)),0)+MATCH(M443,admin2_linked_pcode,0)-1))</f>
        <v>#REF!</v>
      </c>
    </row>
    <row r="444" spans="12:14" x14ac:dyDescent="0.2">
      <c r="L444" s="49" t="str">
        <f ca="1">IF(B444="","",OFFSET(table_admin1[[#Headers],[ADM1_PT]],MATCH(B444,admin1,0),1))</f>
        <v/>
      </c>
      <c r="M444" s="49" t="str">
        <f t="shared" ca="1" si="7"/>
        <v/>
      </c>
      <c r="N444" s="49" t="e">
        <f ca="1">IF(#REF!="","",INDEX(admin3_pcode,MATCH(#REF!,OFFSET(admin3_start,MATCH(M444,admin2_linked_pcode,0),0,COUNTIF(admin2_linked_pcode,M444)),0)+MATCH(M444,admin2_linked_pcode,0)-1))</f>
        <v>#REF!</v>
      </c>
    </row>
    <row r="445" spans="12:14" x14ac:dyDescent="0.2">
      <c r="L445" s="49" t="str">
        <f ca="1">IF(B445="","",OFFSET(table_admin1[[#Headers],[ADM1_PT]],MATCH(B445,admin1,0),1))</f>
        <v/>
      </c>
      <c r="M445" s="49" t="str">
        <f t="shared" ca="1" si="7"/>
        <v/>
      </c>
      <c r="N445" s="49" t="e">
        <f ca="1">IF(#REF!="","",INDEX(admin3_pcode,MATCH(#REF!,OFFSET(admin3_start,MATCH(M445,admin2_linked_pcode,0),0,COUNTIF(admin2_linked_pcode,M445)),0)+MATCH(M445,admin2_linked_pcode,0)-1))</f>
        <v>#REF!</v>
      </c>
    </row>
    <row r="446" spans="12:14" x14ac:dyDescent="0.2">
      <c r="L446" s="49" t="str">
        <f ca="1">IF(B446="","",OFFSET(table_admin1[[#Headers],[ADM1_PT]],MATCH(B446,admin1,0),1))</f>
        <v/>
      </c>
      <c r="M446" s="49" t="str">
        <f t="shared" ca="1" si="7"/>
        <v/>
      </c>
      <c r="N446" s="49" t="e">
        <f ca="1">IF(#REF!="","",INDEX(admin3_pcode,MATCH(#REF!,OFFSET(admin3_start,MATCH(M446,admin2_linked_pcode,0),0,COUNTIF(admin2_linked_pcode,M446)),0)+MATCH(M446,admin2_linked_pcode,0)-1))</f>
        <v>#REF!</v>
      </c>
    </row>
    <row r="447" spans="12:14" x14ac:dyDescent="0.2">
      <c r="L447" s="49" t="str">
        <f ca="1">IF(B447="","",OFFSET(table_admin1[[#Headers],[ADM1_PT]],MATCH(B447,admin1,0),1))</f>
        <v/>
      </c>
      <c r="M447" s="49" t="str">
        <f t="shared" ca="1" si="7"/>
        <v/>
      </c>
      <c r="N447" s="49" t="e">
        <f ca="1">IF(#REF!="","",INDEX(admin3_pcode,MATCH(#REF!,OFFSET(admin3_start,MATCH(M447,admin2_linked_pcode,0),0,COUNTIF(admin2_linked_pcode,M447)),0)+MATCH(M447,admin2_linked_pcode,0)-1))</f>
        <v>#REF!</v>
      </c>
    </row>
    <row r="448" spans="12:14" x14ac:dyDescent="0.2">
      <c r="L448" s="49" t="str">
        <f ca="1">IF(B448="","",OFFSET(table_admin1[[#Headers],[ADM1_PT]],MATCH(B448,admin1,0),1))</f>
        <v/>
      </c>
      <c r="M448" s="49" t="str">
        <f t="shared" ca="1" si="7"/>
        <v/>
      </c>
      <c r="N448" s="49" t="e">
        <f ca="1">IF(#REF!="","",INDEX(admin3_pcode,MATCH(#REF!,OFFSET(admin3_start,MATCH(M448,admin2_linked_pcode,0),0,COUNTIF(admin2_linked_pcode,M448)),0)+MATCH(M448,admin2_linked_pcode,0)-1))</f>
        <v>#REF!</v>
      </c>
    </row>
    <row r="449" spans="12:14" x14ac:dyDescent="0.2">
      <c r="L449" s="49" t="str">
        <f ca="1">IF(B449="","",OFFSET(table_admin1[[#Headers],[ADM1_PT]],MATCH(B449,admin1,0),1))</f>
        <v/>
      </c>
      <c r="M449" s="49" t="str">
        <f t="shared" ca="1" si="7"/>
        <v/>
      </c>
      <c r="N449" s="49" t="e">
        <f ca="1">IF(#REF!="","",INDEX(admin3_pcode,MATCH(#REF!,OFFSET(admin3_start,MATCH(M449,admin2_linked_pcode,0),0,COUNTIF(admin2_linked_pcode,M449)),0)+MATCH(M449,admin2_linked_pcode,0)-1))</f>
        <v>#REF!</v>
      </c>
    </row>
    <row r="450" spans="12:14" x14ac:dyDescent="0.2">
      <c r="L450" s="49" t="str">
        <f ca="1">IF(B450="","",OFFSET(table_admin1[[#Headers],[ADM1_PT]],MATCH(B450,admin1,0),1))</f>
        <v/>
      </c>
      <c r="M450" s="49" t="str">
        <f t="shared" ca="1" si="7"/>
        <v/>
      </c>
      <c r="N450" s="49" t="e">
        <f ca="1">IF(#REF!="","",INDEX(admin3_pcode,MATCH(#REF!,OFFSET(admin3_start,MATCH(M450,admin2_linked_pcode,0),0,COUNTIF(admin2_linked_pcode,M450)),0)+MATCH(M450,admin2_linked_pcode,0)-1))</f>
        <v>#REF!</v>
      </c>
    </row>
    <row r="451" spans="12:14" x14ac:dyDescent="0.2">
      <c r="L451" s="49" t="str">
        <f ca="1">IF(B451="","",OFFSET(table_admin1[[#Headers],[ADM1_PT]],MATCH(B451,admin1,0),1))</f>
        <v/>
      </c>
      <c r="M451" s="49" t="str">
        <f t="shared" ca="1" si="7"/>
        <v/>
      </c>
      <c r="N451" s="49" t="e">
        <f ca="1">IF(#REF!="","",INDEX(admin3_pcode,MATCH(#REF!,OFFSET(admin3_start,MATCH(M451,admin2_linked_pcode,0),0,COUNTIF(admin2_linked_pcode,M451)),0)+MATCH(M451,admin2_linked_pcode,0)-1))</f>
        <v>#REF!</v>
      </c>
    </row>
    <row r="452" spans="12:14" x14ac:dyDescent="0.2">
      <c r="L452" s="49" t="str">
        <f ca="1">IF(B452="","",OFFSET(table_admin1[[#Headers],[ADM1_PT]],MATCH(B452,admin1,0),1))</f>
        <v/>
      </c>
      <c r="M452" s="49" t="str">
        <f t="shared" ca="1" si="7"/>
        <v/>
      </c>
      <c r="N452" s="49" t="e">
        <f ca="1">IF(#REF!="","",INDEX(admin3_pcode,MATCH(#REF!,OFFSET(admin3_start,MATCH(M452,admin2_linked_pcode,0),0,COUNTIF(admin2_linked_pcode,M452)),0)+MATCH(M452,admin2_linked_pcode,0)-1))</f>
        <v>#REF!</v>
      </c>
    </row>
    <row r="453" spans="12:14" x14ac:dyDescent="0.2">
      <c r="L453" s="49" t="str">
        <f ca="1">IF(B453="","",OFFSET(table_admin1[[#Headers],[ADM1_PT]],MATCH(B453,admin1,0),1))</f>
        <v/>
      </c>
      <c r="M453" s="49" t="str">
        <f t="shared" ca="1" si="7"/>
        <v/>
      </c>
      <c r="N453" s="49" t="e">
        <f ca="1">IF(#REF!="","",INDEX(admin3_pcode,MATCH(#REF!,OFFSET(admin3_start,MATCH(M453,admin2_linked_pcode,0),0,COUNTIF(admin2_linked_pcode,M453)),0)+MATCH(M453,admin2_linked_pcode,0)-1))</f>
        <v>#REF!</v>
      </c>
    </row>
    <row r="454" spans="12:14" x14ac:dyDescent="0.2">
      <c r="L454" s="49" t="str">
        <f ca="1">IF(B454="","",OFFSET(table_admin1[[#Headers],[ADM1_PT]],MATCH(B454,admin1,0),1))</f>
        <v/>
      </c>
      <c r="M454" s="49" t="str">
        <f t="shared" ca="1" si="7"/>
        <v/>
      </c>
      <c r="N454" s="49" t="e">
        <f ca="1">IF(#REF!="","",INDEX(admin3_pcode,MATCH(#REF!,OFFSET(admin3_start,MATCH(M454,admin2_linked_pcode,0),0,COUNTIF(admin2_linked_pcode,M454)),0)+MATCH(M454,admin2_linked_pcode,0)-1))</f>
        <v>#REF!</v>
      </c>
    </row>
    <row r="455" spans="12:14" x14ac:dyDescent="0.2">
      <c r="L455" s="49" t="str">
        <f ca="1">IF(B455="","",OFFSET(table_admin1[[#Headers],[ADM1_PT]],MATCH(B455,admin1,0),1))</f>
        <v/>
      </c>
      <c r="M455" s="49" t="str">
        <f t="shared" ca="1" si="7"/>
        <v/>
      </c>
      <c r="N455" s="49" t="e">
        <f ca="1">IF(#REF!="","",INDEX(admin3_pcode,MATCH(#REF!,OFFSET(admin3_start,MATCH(M455,admin2_linked_pcode,0),0,COUNTIF(admin2_linked_pcode,M455)),0)+MATCH(M455,admin2_linked_pcode,0)-1))</f>
        <v>#REF!</v>
      </c>
    </row>
    <row r="456" spans="12:14" x14ac:dyDescent="0.2">
      <c r="L456" s="49" t="str">
        <f ca="1">IF(B456="","",OFFSET(table_admin1[[#Headers],[ADM1_PT]],MATCH(B456,admin1,0),1))</f>
        <v/>
      </c>
      <c r="M456" s="49" t="str">
        <f t="shared" ca="1" si="7"/>
        <v/>
      </c>
      <c r="N456" s="49" t="e">
        <f ca="1">IF(#REF!="","",INDEX(admin3_pcode,MATCH(#REF!,OFFSET(admin3_start,MATCH(M456,admin2_linked_pcode,0),0,COUNTIF(admin2_linked_pcode,M456)),0)+MATCH(M456,admin2_linked_pcode,0)-1))</f>
        <v>#REF!</v>
      </c>
    </row>
    <row r="457" spans="12:14" x14ac:dyDescent="0.2">
      <c r="L457" s="49" t="str">
        <f ca="1">IF(B457="","",OFFSET(table_admin1[[#Headers],[ADM1_PT]],MATCH(B457,admin1,0),1))</f>
        <v/>
      </c>
      <c r="M457" s="49" t="str">
        <f t="shared" ca="1" si="7"/>
        <v/>
      </c>
      <c r="N457" s="49" t="e">
        <f ca="1">IF(#REF!="","",INDEX(admin3_pcode,MATCH(#REF!,OFFSET(admin3_start,MATCH(M457,admin2_linked_pcode,0),0,COUNTIF(admin2_linked_pcode,M457)),0)+MATCH(M457,admin2_linked_pcode,0)-1))</f>
        <v>#REF!</v>
      </c>
    </row>
    <row r="458" spans="12:14" x14ac:dyDescent="0.2">
      <c r="L458" s="49" t="str">
        <f ca="1">IF(B458="","",OFFSET(table_admin1[[#Headers],[ADM1_PT]],MATCH(B458,admin1,0),1))</f>
        <v/>
      </c>
      <c r="M458" s="49" t="str">
        <f t="shared" ca="1" si="7"/>
        <v/>
      </c>
      <c r="N458" s="49" t="e">
        <f ca="1">IF(#REF!="","",INDEX(admin3_pcode,MATCH(#REF!,OFFSET(admin3_start,MATCH(M458,admin2_linked_pcode,0),0,COUNTIF(admin2_linked_pcode,M458)),0)+MATCH(M458,admin2_linked_pcode,0)-1))</f>
        <v>#REF!</v>
      </c>
    </row>
    <row r="459" spans="12:14" x14ac:dyDescent="0.2">
      <c r="L459" s="49" t="str">
        <f ca="1">IF(B459="","",OFFSET(table_admin1[[#Headers],[ADM1_PT]],MATCH(B459,admin1,0),1))</f>
        <v/>
      </c>
      <c r="M459" s="49" t="str">
        <f t="shared" ca="1" si="7"/>
        <v/>
      </c>
      <c r="N459" s="49" t="e">
        <f ca="1">IF(#REF!="","",INDEX(admin3_pcode,MATCH(#REF!,OFFSET(admin3_start,MATCH(M459,admin2_linked_pcode,0),0,COUNTIF(admin2_linked_pcode,M459)),0)+MATCH(M459,admin2_linked_pcode,0)-1))</f>
        <v>#REF!</v>
      </c>
    </row>
    <row r="460" spans="12:14" x14ac:dyDescent="0.2">
      <c r="L460" s="49" t="str">
        <f ca="1">IF(B460="","",OFFSET(table_admin1[[#Headers],[ADM1_PT]],MATCH(B460,admin1,0),1))</f>
        <v/>
      </c>
      <c r="M460" s="49" t="str">
        <f t="shared" ca="1" si="7"/>
        <v/>
      </c>
      <c r="N460" s="49" t="e">
        <f ca="1">IF(#REF!="","",INDEX(admin3_pcode,MATCH(#REF!,OFFSET(admin3_start,MATCH(M460,admin2_linked_pcode,0),0,COUNTIF(admin2_linked_pcode,M460)),0)+MATCH(M460,admin2_linked_pcode,0)-1))</f>
        <v>#REF!</v>
      </c>
    </row>
    <row r="461" spans="12:14" x14ac:dyDescent="0.2">
      <c r="L461" s="49" t="str">
        <f ca="1">IF(B461="","",OFFSET(table_admin1[[#Headers],[ADM1_PT]],MATCH(B461,admin1,0),1))</f>
        <v/>
      </c>
      <c r="M461" s="49" t="str">
        <f t="shared" ca="1" si="7"/>
        <v/>
      </c>
      <c r="N461" s="49" t="e">
        <f ca="1">IF(#REF!="","",INDEX(admin3_pcode,MATCH(#REF!,OFFSET(admin3_start,MATCH(M461,admin2_linked_pcode,0),0,COUNTIF(admin2_linked_pcode,M461)),0)+MATCH(M461,admin2_linked_pcode,0)-1))</f>
        <v>#REF!</v>
      </c>
    </row>
    <row r="462" spans="12:14" x14ac:dyDescent="0.2">
      <c r="L462" s="49" t="str">
        <f ca="1">IF(B462="","",OFFSET(table_admin1[[#Headers],[ADM1_PT]],MATCH(B462,admin1,0),1))</f>
        <v/>
      </c>
      <c r="M462" s="49" t="str">
        <f t="shared" ca="1" si="7"/>
        <v/>
      </c>
      <c r="N462" s="49" t="e">
        <f ca="1">IF(#REF!="","",INDEX(admin3_pcode,MATCH(#REF!,OFFSET(admin3_start,MATCH(M462,admin2_linked_pcode,0),0,COUNTIF(admin2_linked_pcode,M462)),0)+MATCH(M462,admin2_linked_pcode,0)-1))</f>
        <v>#REF!</v>
      </c>
    </row>
    <row r="463" spans="12:14" x14ac:dyDescent="0.2">
      <c r="L463" s="49" t="str">
        <f ca="1">IF(B463="","",OFFSET(table_admin1[[#Headers],[ADM1_PT]],MATCH(B463,admin1,0),1))</f>
        <v/>
      </c>
      <c r="M463" s="49" t="str">
        <f t="shared" ca="1" si="7"/>
        <v/>
      </c>
      <c r="N463" s="49" t="e">
        <f ca="1">IF(#REF!="","",INDEX(admin3_pcode,MATCH(#REF!,OFFSET(admin3_start,MATCH(M463,admin2_linked_pcode,0),0,COUNTIF(admin2_linked_pcode,M463)),0)+MATCH(M463,admin2_linked_pcode,0)-1))</f>
        <v>#REF!</v>
      </c>
    </row>
    <row r="464" spans="12:14" x14ac:dyDescent="0.2">
      <c r="L464" s="49" t="str">
        <f ca="1">IF(B464="","",OFFSET(table_admin1[[#Headers],[ADM1_PT]],MATCH(B464,admin1,0),1))</f>
        <v/>
      </c>
      <c r="M464" s="49" t="str">
        <f t="shared" ca="1" si="7"/>
        <v/>
      </c>
      <c r="N464" s="49" t="e">
        <f ca="1">IF(#REF!="","",INDEX(admin3_pcode,MATCH(#REF!,OFFSET(admin3_start,MATCH(M464,admin2_linked_pcode,0),0,COUNTIF(admin2_linked_pcode,M464)),0)+MATCH(M464,admin2_linked_pcode,0)-1))</f>
        <v>#REF!</v>
      </c>
    </row>
    <row r="465" spans="12:14" x14ac:dyDescent="0.2">
      <c r="L465" s="49" t="str">
        <f ca="1">IF(B465="","",OFFSET(table_admin1[[#Headers],[ADM1_PT]],MATCH(B465,admin1,0),1))</f>
        <v/>
      </c>
      <c r="M465" s="49" t="str">
        <f t="shared" ca="1" si="7"/>
        <v/>
      </c>
      <c r="N465" s="49" t="e">
        <f ca="1">IF(#REF!="","",INDEX(admin3_pcode,MATCH(#REF!,OFFSET(admin3_start,MATCH(M465,admin2_linked_pcode,0),0,COUNTIF(admin2_linked_pcode,M465)),0)+MATCH(M465,admin2_linked_pcode,0)-1))</f>
        <v>#REF!</v>
      </c>
    </row>
    <row r="466" spans="12:14" x14ac:dyDescent="0.2">
      <c r="L466" s="49" t="str">
        <f ca="1">IF(B466="","",OFFSET(table_admin1[[#Headers],[ADM1_PT]],MATCH(B466,admin1,0),1))</f>
        <v/>
      </c>
      <c r="M466" s="49" t="str">
        <f t="shared" ca="1" si="7"/>
        <v/>
      </c>
      <c r="N466" s="49" t="e">
        <f ca="1">IF(#REF!="","",INDEX(admin3_pcode,MATCH(#REF!,OFFSET(admin3_start,MATCH(M466,admin2_linked_pcode,0),0,COUNTIF(admin2_linked_pcode,M466)),0)+MATCH(M466,admin2_linked_pcode,0)-1))</f>
        <v>#REF!</v>
      </c>
    </row>
    <row r="467" spans="12:14" x14ac:dyDescent="0.2">
      <c r="L467" s="49" t="str">
        <f ca="1">IF(B467="","",OFFSET(table_admin1[[#Headers],[ADM1_PT]],MATCH(B467,admin1,0),1))</f>
        <v/>
      </c>
      <c r="M467" s="49" t="str">
        <f t="shared" ca="1" si="7"/>
        <v/>
      </c>
      <c r="N467" s="49" t="e">
        <f ca="1">IF(#REF!="","",INDEX(admin3_pcode,MATCH(#REF!,OFFSET(admin3_start,MATCH(M467,admin2_linked_pcode,0),0,COUNTIF(admin2_linked_pcode,M467)),0)+MATCH(M467,admin2_linked_pcode,0)-1))</f>
        <v>#REF!</v>
      </c>
    </row>
    <row r="468" spans="12:14" x14ac:dyDescent="0.2">
      <c r="L468" s="49" t="str">
        <f ca="1">IF(B468="","",OFFSET(table_admin1[[#Headers],[ADM1_PT]],MATCH(B468,admin1,0),1))</f>
        <v/>
      </c>
      <c r="M468" s="49" t="str">
        <f t="shared" ca="1" si="7"/>
        <v/>
      </c>
      <c r="N468" s="49" t="e">
        <f ca="1">IF(#REF!="","",INDEX(admin3_pcode,MATCH(#REF!,OFFSET(admin3_start,MATCH(M468,admin2_linked_pcode,0),0,COUNTIF(admin2_linked_pcode,M468)),0)+MATCH(M468,admin2_linked_pcode,0)-1))</f>
        <v>#REF!</v>
      </c>
    </row>
    <row r="469" spans="12:14" x14ac:dyDescent="0.2">
      <c r="L469" s="49" t="str">
        <f ca="1">IF(B469="","",OFFSET(table_admin1[[#Headers],[ADM1_PT]],MATCH(B469,admin1,0),1))</f>
        <v/>
      </c>
      <c r="M469" s="49" t="str">
        <f t="shared" ca="1" si="7"/>
        <v/>
      </c>
      <c r="N469" s="49" t="e">
        <f ca="1">IF(#REF!="","",INDEX(admin3_pcode,MATCH(#REF!,OFFSET(admin3_start,MATCH(M469,admin2_linked_pcode,0),0,COUNTIF(admin2_linked_pcode,M469)),0)+MATCH(M469,admin2_linked_pcode,0)-1))</f>
        <v>#REF!</v>
      </c>
    </row>
    <row r="470" spans="12:14" x14ac:dyDescent="0.2">
      <c r="L470" s="49" t="str">
        <f ca="1">IF(B470="","",OFFSET(table_admin1[[#Headers],[ADM1_PT]],MATCH(B470,admin1,0),1))</f>
        <v/>
      </c>
      <c r="M470" s="49" t="str">
        <f t="shared" ca="1" si="7"/>
        <v/>
      </c>
      <c r="N470" s="49" t="e">
        <f ca="1">IF(#REF!="","",INDEX(admin3_pcode,MATCH(#REF!,OFFSET(admin3_start,MATCH(M470,admin2_linked_pcode,0),0,COUNTIF(admin2_linked_pcode,M470)),0)+MATCH(M470,admin2_linked_pcode,0)-1))</f>
        <v>#REF!</v>
      </c>
    </row>
    <row r="471" spans="12:14" x14ac:dyDescent="0.2">
      <c r="L471" s="49" t="str">
        <f ca="1">IF(B471="","",OFFSET(table_admin1[[#Headers],[ADM1_PT]],MATCH(B471,admin1,0),1))</f>
        <v/>
      </c>
      <c r="M471" s="49" t="str">
        <f t="shared" ca="1" si="7"/>
        <v/>
      </c>
      <c r="N471" s="49" t="e">
        <f ca="1">IF(#REF!="","",INDEX(admin3_pcode,MATCH(#REF!,OFFSET(admin3_start,MATCH(M471,admin2_linked_pcode,0),0,COUNTIF(admin2_linked_pcode,M471)),0)+MATCH(M471,admin2_linked_pcode,0)-1))</f>
        <v>#REF!</v>
      </c>
    </row>
    <row r="472" spans="12:14" x14ac:dyDescent="0.2">
      <c r="L472" s="49" t="str">
        <f ca="1">IF(B472="","",OFFSET(table_admin1[[#Headers],[ADM1_PT]],MATCH(B472,admin1,0),1))</f>
        <v/>
      </c>
      <c r="M472" s="49" t="str">
        <f t="shared" ca="1" si="7"/>
        <v/>
      </c>
      <c r="N472" s="49" t="e">
        <f ca="1">IF(#REF!="","",INDEX(admin3_pcode,MATCH(#REF!,OFFSET(admin3_start,MATCH(M472,admin2_linked_pcode,0),0,COUNTIF(admin2_linked_pcode,M472)),0)+MATCH(M472,admin2_linked_pcode,0)-1))</f>
        <v>#REF!</v>
      </c>
    </row>
    <row r="473" spans="12:14" x14ac:dyDescent="0.2">
      <c r="L473" s="49" t="str">
        <f ca="1">IF(B473="","",OFFSET(table_admin1[[#Headers],[ADM1_PT]],MATCH(B473,admin1,0),1))</f>
        <v/>
      </c>
      <c r="M473" s="49" t="str">
        <f t="shared" ca="1" si="7"/>
        <v/>
      </c>
      <c r="N473" s="49" t="e">
        <f ca="1">IF(#REF!="","",INDEX(admin3_pcode,MATCH(#REF!,OFFSET(admin3_start,MATCH(M473,admin2_linked_pcode,0),0,COUNTIF(admin2_linked_pcode,M473)),0)+MATCH(M473,admin2_linked_pcode,0)-1))</f>
        <v>#REF!</v>
      </c>
    </row>
    <row r="474" spans="12:14" x14ac:dyDescent="0.2">
      <c r="L474" s="49" t="str">
        <f ca="1">IF(B474="","",OFFSET(table_admin1[[#Headers],[ADM1_PT]],MATCH(B474,admin1,0),1))</f>
        <v/>
      </c>
      <c r="M474" s="49" t="str">
        <f t="shared" ca="1" si="7"/>
        <v/>
      </c>
      <c r="N474" s="49" t="e">
        <f ca="1">IF(#REF!="","",INDEX(admin3_pcode,MATCH(#REF!,OFFSET(admin3_start,MATCH(M474,admin2_linked_pcode,0),0,COUNTIF(admin2_linked_pcode,M474)),0)+MATCH(M474,admin2_linked_pcode,0)-1))</f>
        <v>#REF!</v>
      </c>
    </row>
    <row r="475" spans="12:14" x14ac:dyDescent="0.2">
      <c r="L475" s="49" t="str">
        <f ca="1">IF(B475="","",OFFSET(table_admin1[[#Headers],[ADM1_PT]],MATCH(B475,admin1,0),1))</f>
        <v/>
      </c>
      <c r="M475" s="49" t="str">
        <f t="shared" ca="1" si="7"/>
        <v/>
      </c>
      <c r="N475" s="49" t="e">
        <f ca="1">IF(#REF!="","",INDEX(admin3_pcode,MATCH(#REF!,OFFSET(admin3_start,MATCH(M475,admin2_linked_pcode,0),0,COUNTIF(admin2_linked_pcode,M475)),0)+MATCH(M475,admin2_linked_pcode,0)-1))</f>
        <v>#REF!</v>
      </c>
    </row>
    <row r="476" spans="12:14" x14ac:dyDescent="0.2">
      <c r="L476" s="49" t="str">
        <f ca="1">IF(B476="","",OFFSET(table_admin1[[#Headers],[ADM1_PT]],MATCH(B476,admin1,0),1))</f>
        <v/>
      </c>
      <c r="M476" s="49" t="str">
        <f t="shared" ca="1" si="7"/>
        <v/>
      </c>
      <c r="N476" s="49" t="e">
        <f ca="1">IF(#REF!="","",INDEX(admin3_pcode,MATCH(#REF!,OFFSET(admin3_start,MATCH(M476,admin2_linked_pcode,0),0,COUNTIF(admin2_linked_pcode,M476)),0)+MATCH(M476,admin2_linked_pcode,0)-1))</f>
        <v>#REF!</v>
      </c>
    </row>
    <row r="477" spans="12:14" x14ac:dyDescent="0.2">
      <c r="L477" s="49" t="str">
        <f ca="1">IF(B477="","",OFFSET(table_admin1[[#Headers],[ADM1_PT]],MATCH(B477,admin1,0),1))</f>
        <v/>
      </c>
      <c r="M477" s="49" t="str">
        <f t="shared" ca="1" si="7"/>
        <v/>
      </c>
      <c r="N477" s="49" t="e">
        <f ca="1">IF(#REF!="","",INDEX(admin3_pcode,MATCH(#REF!,OFFSET(admin3_start,MATCH(M477,admin2_linked_pcode,0),0,COUNTIF(admin2_linked_pcode,M477)),0)+MATCH(M477,admin2_linked_pcode,0)-1))</f>
        <v>#REF!</v>
      </c>
    </row>
    <row r="478" spans="12:14" x14ac:dyDescent="0.2">
      <c r="L478" s="49" t="str">
        <f ca="1">IF(B478="","",OFFSET(table_admin1[[#Headers],[ADM1_PT]],MATCH(B478,admin1,0),1))</f>
        <v/>
      </c>
      <c r="M478" s="49" t="str">
        <f t="shared" ca="1" si="7"/>
        <v/>
      </c>
      <c r="N478" s="49" t="e">
        <f ca="1">IF(#REF!="","",INDEX(admin3_pcode,MATCH(#REF!,OFFSET(admin3_start,MATCH(M478,admin2_linked_pcode,0),0,COUNTIF(admin2_linked_pcode,M478)),0)+MATCH(M478,admin2_linked_pcode,0)-1))</f>
        <v>#REF!</v>
      </c>
    </row>
    <row r="479" spans="12:14" x14ac:dyDescent="0.2">
      <c r="L479" s="49" t="str">
        <f ca="1">IF(B479="","",OFFSET(table_admin1[[#Headers],[ADM1_PT]],MATCH(B479,admin1,0),1))</f>
        <v/>
      </c>
      <c r="M479" s="49" t="str">
        <f t="shared" ca="1" si="7"/>
        <v/>
      </c>
      <c r="N479" s="49" t="e">
        <f ca="1">IF(#REF!="","",INDEX(admin3_pcode,MATCH(#REF!,OFFSET(admin3_start,MATCH(M479,admin2_linked_pcode,0),0,COUNTIF(admin2_linked_pcode,M479)),0)+MATCH(M479,admin2_linked_pcode,0)-1))</f>
        <v>#REF!</v>
      </c>
    </row>
    <row r="480" spans="12:14" x14ac:dyDescent="0.2">
      <c r="L480" s="49" t="str">
        <f ca="1">IF(B480="","",OFFSET(table_admin1[[#Headers],[ADM1_PT]],MATCH(B480,admin1,0),1))</f>
        <v/>
      </c>
      <c r="M480" s="49" t="str">
        <f t="shared" ca="1" si="7"/>
        <v/>
      </c>
      <c r="N480" s="49" t="e">
        <f ca="1">IF(#REF!="","",INDEX(admin3_pcode,MATCH(#REF!,OFFSET(admin3_start,MATCH(M480,admin2_linked_pcode,0),0,COUNTIF(admin2_linked_pcode,M480)),0)+MATCH(M480,admin2_linked_pcode,0)-1))</f>
        <v>#REF!</v>
      </c>
    </row>
    <row r="481" spans="12:14" x14ac:dyDescent="0.2">
      <c r="L481" s="49" t="str">
        <f ca="1">IF(B481="","",OFFSET(table_admin1[[#Headers],[ADM1_PT]],MATCH(B481,admin1,0),1))</f>
        <v/>
      </c>
      <c r="M481" s="49" t="str">
        <f t="shared" ca="1" si="7"/>
        <v/>
      </c>
      <c r="N481" s="49" t="e">
        <f ca="1">IF(#REF!="","",INDEX(admin3_pcode,MATCH(#REF!,OFFSET(admin3_start,MATCH(M481,admin2_linked_pcode,0),0,COUNTIF(admin2_linked_pcode,M481)),0)+MATCH(M481,admin2_linked_pcode,0)-1))</f>
        <v>#REF!</v>
      </c>
    </row>
    <row r="482" spans="12:14" x14ac:dyDescent="0.2">
      <c r="L482" s="49" t="str">
        <f ca="1">IF(B482="","",OFFSET(table_admin1[[#Headers],[ADM1_PT]],MATCH(B482,admin1,0),1))</f>
        <v/>
      </c>
      <c r="M482" s="49" t="str">
        <f t="shared" ca="1" si="7"/>
        <v/>
      </c>
      <c r="N482" s="49" t="e">
        <f ca="1">IF(#REF!="","",INDEX(admin3_pcode,MATCH(#REF!,OFFSET(admin3_start,MATCH(M482,admin2_linked_pcode,0),0,COUNTIF(admin2_linked_pcode,M482)),0)+MATCH(M482,admin2_linked_pcode,0)-1))</f>
        <v>#REF!</v>
      </c>
    </row>
    <row r="483" spans="12:14" x14ac:dyDescent="0.2">
      <c r="L483" s="49" t="str">
        <f ca="1">IF(B483="","",OFFSET(table_admin1[[#Headers],[ADM1_PT]],MATCH(B483,admin1,0),1))</f>
        <v/>
      </c>
      <c r="M483" s="49" t="str">
        <f t="shared" ca="1" si="7"/>
        <v/>
      </c>
      <c r="N483" s="49" t="e">
        <f ca="1">IF(#REF!="","",INDEX(admin3_pcode,MATCH(#REF!,OFFSET(admin3_start,MATCH(M483,admin2_linked_pcode,0),0,COUNTIF(admin2_linked_pcode,M483)),0)+MATCH(M483,admin2_linked_pcode,0)-1))</f>
        <v>#REF!</v>
      </c>
    </row>
    <row r="484" spans="12:14" x14ac:dyDescent="0.2">
      <c r="L484" s="49" t="str">
        <f ca="1">IF(B484="","",OFFSET(table_admin1[[#Headers],[ADM1_PT]],MATCH(B484,admin1,0),1))</f>
        <v/>
      </c>
      <c r="M484" s="49" t="str">
        <f t="shared" ca="1" si="7"/>
        <v/>
      </c>
      <c r="N484" s="49" t="e">
        <f ca="1">IF(#REF!="","",INDEX(admin3_pcode,MATCH(#REF!,OFFSET(admin3_start,MATCH(M484,admin2_linked_pcode,0),0,COUNTIF(admin2_linked_pcode,M484)),0)+MATCH(M484,admin2_linked_pcode,0)-1))</f>
        <v>#REF!</v>
      </c>
    </row>
    <row r="485" spans="12:14" x14ac:dyDescent="0.2">
      <c r="L485" s="49" t="str">
        <f ca="1">IF(B485="","",OFFSET(table_admin1[[#Headers],[ADM1_PT]],MATCH(B485,admin1,0),1))</f>
        <v/>
      </c>
      <c r="M485" s="49" t="str">
        <f t="shared" ca="1" si="7"/>
        <v/>
      </c>
      <c r="N485" s="49" t="e">
        <f ca="1">IF(#REF!="","",INDEX(admin3_pcode,MATCH(#REF!,OFFSET(admin3_start,MATCH(M485,admin2_linked_pcode,0),0,COUNTIF(admin2_linked_pcode,M485)),0)+MATCH(M485,admin2_linked_pcode,0)-1))</f>
        <v>#REF!</v>
      </c>
    </row>
    <row r="486" spans="12:14" x14ac:dyDescent="0.2">
      <c r="L486" s="49" t="str">
        <f ca="1">IF(B486="","",OFFSET(table_admin1[[#Headers],[ADM1_PT]],MATCH(B486,admin1,0),1))</f>
        <v/>
      </c>
      <c r="M486" s="49" t="str">
        <f t="shared" ca="1" si="7"/>
        <v/>
      </c>
      <c r="N486" s="49" t="e">
        <f ca="1">IF(#REF!="","",INDEX(admin3_pcode,MATCH(#REF!,OFFSET(admin3_start,MATCH(M486,admin2_linked_pcode,0),0,COUNTIF(admin2_linked_pcode,M486)),0)+MATCH(M486,admin2_linked_pcode,0)-1))</f>
        <v>#REF!</v>
      </c>
    </row>
    <row r="487" spans="12:14" x14ac:dyDescent="0.2">
      <c r="L487" s="49" t="str">
        <f ca="1">IF(B487="","",OFFSET(table_admin1[[#Headers],[ADM1_PT]],MATCH(B487,admin1,0),1))</f>
        <v/>
      </c>
      <c r="M487" s="49" t="str">
        <f t="shared" ca="1" si="7"/>
        <v/>
      </c>
      <c r="N487" s="49" t="e">
        <f ca="1">IF(#REF!="","",INDEX(admin3_pcode,MATCH(#REF!,OFFSET(admin3_start,MATCH(M487,admin2_linked_pcode,0),0,COUNTIF(admin2_linked_pcode,M487)),0)+MATCH(M487,admin2_linked_pcode,0)-1))</f>
        <v>#REF!</v>
      </c>
    </row>
    <row r="488" spans="12:14" x14ac:dyDescent="0.2">
      <c r="L488" s="49" t="str">
        <f ca="1">IF(B488="","",OFFSET(table_admin1[[#Headers],[ADM1_PT]],MATCH(B488,admin1,0),1))</f>
        <v/>
      </c>
      <c r="M488" s="49" t="str">
        <f t="shared" ca="1" si="7"/>
        <v/>
      </c>
      <c r="N488" s="49" t="e">
        <f ca="1">IF(#REF!="","",INDEX(admin3_pcode,MATCH(#REF!,OFFSET(admin3_start,MATCH(M488,admin2_linked_pcode,0),0,COUNTIF(admin2_linked_pcode,M488)),0)+MATCH(M488,admin2_linked_pcode,0)-1))</f>
        <v>#REF!</v>
      </c>
    </row>
    <row r="489" spans="12:14" x14ac:dyDescent="0.2">
      <c r="L489" s="49" t="str">
        <f ca="1">IF(B489="","",OFFSET(table_admin1[[#Headers],[ADM1_PT]],MATCH(B489,admin1,0),1))</f>
        <v/>
      </c>
      <c r="M489" s="49" t="str">
        <f t="shared" ca="1" si="7"/>
        <v/>
      </c>
      <c r="N489" s="49" t="e">
        <f ca="1">IF(#REF!="","",INDEX(admin3_pcode,MATCH(#REF!,OFFSET(admin3_start,MATCH(M489,admin2_linked_pcode,0),0,COUNTIF(admin2_linked_pcode,M489)),0)+MATCH(M489,admin2_linked_pcode,0)-1))</f>
        <v>#REF!</v>
      </c>
    </row>
    <row r="490" spans="12:14" x14ac:dyDescent="0.2">
      <c r="L490" s="49" t="str">
        <f ca="1">IF(B490="","",OFFSET(table_admin1[[#Headers],[ADM1_PT]],MATCH(B490,admin1,0),1))</f>
        <v/>
      </c>
      <c r="M490" s="49" t="str">
        <f t="shared" ca="1" si="7"/>
        <v/>
      </c>
      <c r="N490" s="49" t="e">
        <f ca="1">IF(#REF!="","",INDEX(admin3_pcode,MATCH(#REF!,OFFSET(admin3_start,MATCH(M490,admin2_linked_pcode,0),0,COUNTIF(admin2_linked_pcode,M490)),0)+MATCH(M490,admin2_linked_pcode,0)-1))</f>
        <v>#REF!</v>
      </c>
    </row>
    <row r="491" spans="12:14" x14ac:dyDescent="0.2">
      <c r="L491" s="49" t="str">
        <f ca="1">IF(B491="","",OFFSET(table_admin1[[#Headers],[ADM1_PT]],MATCH(B491,admin1,0),1))</f>
        <v/>
      </c>
      <c r="M491" s="49" t="str">
        <f t="shared" ca="1" si="7"/>
        <v/>
      </c>
      <c r="N491" s="49" t="e">
        <f ca="1">IF(#REF!="","",INDEX(admin3_pcode,MATCH(#REF!,OFFSET(admin3_start,MATCH(M491,admin2_linked_pcode,0),0,COUNTIF(admin2_linked_pcode,M491)),0)+MATCH(M491,admin2_linked_pcode,0)-1))</f>
        <v>#REF!</v>
      </c>
    </row>
    <row r="492" spans="12:14" x14ac:dyDescent="0.2">
      <c r="L492" s="49" t="str">
        <f ca="1">IF(B492="","",OFFSET(table_admin1[[#Headers],[ADM1_PT]],MATCH(B492,admin1,0),1))</f>
        <v/>
      </c>
      <c r="M492" s="49" t="str">
        <f t="shared" ca="1" si="7"/>
        <v/>
      </c>
      <c r="N492" s="49" t="e">
        <f ca="1">IF(#REF!="","",INDEX(admin3_pcode,MATCH(#REF!,OFFSET(admin3_start,MATCH(M492,admin2_linked_pcode,0),0,COUNTIF(admin2_linked_pcode,M492)),0)+MATCH(M492,admin2_linked_pcode,0)-1))</f>
        <v>#REF!</v>
      </c>
    </row>
    <row r="493" spans="12:14" x14ac:dyDescent="0.2">
      <c r="L493" s="49" t="str">
        <f ca="1">IF(B493="","",OFFSET(table_admin1[[#Headers],[ADM1_PT]],MATCH(B493,admin1,0),1))</f>
        <v/>
      </c>
      <c r="M493" s="49" t="str">
        <f t="shared" ref="M493:M556" ca="1" si="8">IF(C493="","",INDEX(admin2_pcode,MATCH(C493,OFFSET(admin2_start,MATCH(L493,admin1_linked_pcode,0),0,COUNTIF(admin1_linked_pcode,L493)),0)+MATCH(L493,admin1_linked_pcode,0)-1))</f>
        <v/>
      </c>
      <c r="N493" s="49" t="e">
        <f ca="1">IF(#REF!="","",INDEX(admin3_pcode,MATCH(#REF!,OFFSET(admin3_start,MATCH(M493,admin2_linked_pcode,0),0,COUNTIF(admin2_linked_pcode,M493)),0)+MATCH(M493,admin2_linked_pcode,0)-1))</f>
        <v>#REF!</v>
      </c>
    </row>
    <row r="494" spans="12:14" x14ac:dyDescent="0.2">
      <c r="L494" s="49" t="str">
        <f ca="1">IF(B494="","",OFFSET(table_admin1[[#Headers],[ADM1_PT]],MATCH(B494,admin1,0),1))</f>
        <v/>
      </c>
      <c r="M494" s="49" t="str">
        <f t="shared" ca="1" si="8"/>
        <v/>
      </c>
      <c r="N494" s="49" t="e">
        <f ca="1">IF(#REF!="","",INDEX(admin3_pcode,MATCH(#REF!,OFFSET(admin3_start,MATCH(M494,admin2_linked_pcode,0),0,COUNTIF(admin2_linked_pcode,M494)),0)+MATCH(M494,admin2_linked_pcode,0)-1))</f>
        <v>#REF!</v>
      </c>
    </row>
    <row r="495" spans="12:14" x14ac:dyDescent="0.2">
      <c r="L495" s="49" t="str">
        <f ca="1">IF(B495="","",OFFSET(table_admin1[[#Headers],[ADM1_PT]],MATCH(B495,admin1,0),1))</f>
        <v/>
      </c>
      <c r="M495" s="49" t="str">
        <f t="shared" ca="1" si="8"/>
        <v/>
      </c>
      <c r="N495" s="49" t="e">
        <f ca="1">IF(#REF!="","",INDEX(admin3_pcode,MATCH(#REF!,OFFSET(admin3_start,MATCH(M495,admin2_linked_pcode,0),0,COUNTIF(admin2_linked_pcode,M495)),0)+MATCH(M495,admin2_linked_pcode,0)-1))</f>
        <v>#REF!</v>
      </c>
    </row>
    <row r="496" spans="12:14" x14ac:dyDescent="0.2">
      <c r="L496" s="49" t="str">
        <f ca="1">IF(B496="","",OFFSET(table_admin1[[#Headers],[ADM1_PT]],MATCH(B496,admin1,0),1))</f>
        <v/>
      </c>
      <c r="M496" s="49" t="str">
        <f t="shared" ca="1" si="8"/>
        <v/>
      </c>
      <c r="N496" s="49" t="e">
        <f ca="1">IF(#REF!="","",INDEX(admin3_pcode,MATCH(#REF!,OFFSET(admin3_start,MATCH(M496,admin2_linked_pcode,0),0,COUNTIF(admin2_linked_pcode,M496)),0)+MATCH(M496,admin2_linked_pcode,0)-1))</f>
        <v>#REF!</v>
      </c>
    </row>
    <row r="497" spans="12:14" x14ac:dyDescent="0.2">
      <c r="L497" s="49" t="str">
        <f ca="1">IF(B497="","",OFFSET(table_admin1[[#Headers],[ADM1_PT]],MATCH(B497,admin1,0),1))</f>
        <v/>
      </c>
      <c r="M497" s="49" t="str">
        <f t="shared" ca="1" si="8"/>
        <v/>
      </c>
      <c r="N497" s="49" t="e">
        <f ca="1">IF(#REF!="","",INDEX(admin3_pcode,MATCH(#REF!,OFFSET(admin3_start,MATCH(M497,admin2_linked_pcode,0),0,COUNTIF(admin2_linked_pcode,M497)),0)+MATCH(M497,admin2_linked_pcode,0)-1))</f>
        <v>#REF!</v>
      </c>
    </row>
    <row r="498" spans="12:14" x14ac:dyDescent="0.2">
      <c r="L498" s="49" t="str">
        <f ca="1">IF(B498="","",OFFSET(table_admin1[[#Headers],[ADM1_PT]],MATCH(B498,admin1,0),1))</f>
        <v/>
      </c>
      <c r="M498" s="49" t="str">
        <f t="shared" ca="1" si="8"/>
        <v/>
      </c>
      <c r="N498" s="49" t="e">
        <f ca="1">IF(#REF!="","",INDEX(admin3_pcode,MATCH(#REF!,OFFSET(admin3_start,MATCH(M498,admin2_linked_pcode,0),0,COUNTIF(admin2_linked_pcode,M498)),0)+MATCH(M498,admin2_linked_pcode,0)-1))</f>
        <v>#REF!</v>
      </c>
    </row>
    <row r="499" spans="12:14" x14ac:dyDescent="0.2">
      <c r="L499" s="49" t="str">
        <f ca="1">IF(B499="","",OFFSET(table_admin1[[#Headers],[ADM1_PT]],MATCH(B499,admin1,0),1))</f>
        <v/>
      </c>
      <c r="M499" s="49" t="str">
        <f t="shared" ca="1" si="8"/>
        <v/>
      </c>
      <c r="N499" s="49" t="e">
        <f ca="1">IF(#REF!="","",INDEX(admin3_pcode,MATCH(#REF!,OFFSET(admin3_start,MATCH(M499,admin2_linked_pcode,0),0,COUNTIF(admin2_linked_pcode,M499)),0)+MATCH(M499,admin2_linked_pcode,0)-1))</f>
        <v>#REF!</v>
      </c>
    </row>
    <row r="500" spans="12:14" x14ac:dyDescent="0.2">
      <c r="L500" s="49" t="str">
        <f ca="1">IF(B500="","",OFFSET(table_admin1[[#Headers],[ADM1_PT]],MATCH(B500,admin1,0),1))</f>
        <v/>
      </c>
      <c r="M500" s="49" t="str">
        <f t="shared" ca="1" si="8"/>
        <v/>
      </c>
      <c r="N500" s="49" t="e">
        <f ca="1">IF(#REF!="","",INDEX(admin3_pcode,MATCH(#REF!,OFFSET(admin3_start,MATCH(M500,admin2_linked_pcode,0),0,COUNTIF(admin2_linked_pcode,M500)),0)+MATCH(M500,admin2_linked_pcode,0)-1))</f>
        <v>#REF!</v>
      </c>
    </row>
    <row r="501" spans="12:14" x14ac:dyDescent="0.2">
      <c r="L501" s="49" t="str">
        <f ca="1">IF(B501="","",OFFSET(table_admin1[[#Headers],[ADM1_PT]],MATCH(B501,admin1,0),1))</f>
        <v/>
      </c>
      <c r="M501" s="49" t="str">
        <f t="shared" ca="1" si="8"/>
        <v/>
      </c>
      <c r="N501" s="49" t="e">
        <f ca="1">IF(#REF!="","",INDEX(admin3_pcode,MATCH(#REF!,OFFSET(admin3_start,MATCH(M501,admin2_linked_pcode,0),0,COUNTIF(admin2_linked_pcode,M501)),0)+MATCH(M501,admin2_linked_pcode,0)-1))</f>
        <v>#REF!</v>
      </c>
    </row>
    <row r="502" spans="12:14" x14ac:dyDescent="0.2">
      <c r="L502" s="49" t="str">
        <f ca="1">IF(B502="","",OFFSET(table_admin1[[#Headers],[ADM1_PT]],MATCH(B502,admin1,0),1))</f>
        <v/>
      </c>
      <c r="M502" s="49" t="str">
        <f t="shared" ca="1" si="8"/>
        <v/>
      </c>
      <c r="N502" s="49" t="e">
        <f ca="1">IF(#REF!="","",INDEX(admin3_pcode,MATCH(#REF!,OFFSET(admin3_start,MATCH(M502,admin2_linked_pcode,0),0,COUNTIF(admin2_linked_pcode,M502)),0)+MATCH(M502,admin2_linked_pcode,0)-1))</f>
        <v>#REF!</v>
      </c>
    </row>
    <row r="503" spans="12:14" x14ac:dyDescent="0.2">
      <c r="L503" s="49" t="str">
        <f ca="1">IF(B503="","",OFFSET(table_admin1[[#Headers],[ADM1_PT]],MATCH(B503,admin1,0),1))</f>
        <v/>
      </c>
      <c r="M503" s="49" t="str">
        <f t="shared" ca="1" si="8"/>
        <v/>
      </c>
      <c r="N503" s="49" t="e">
        <f ca="1">IF(#REF!="","",INDEX(admin3_pcode,MATCH(#REF!,OFFSET(admin3_start,MATCH(M503,admin2_linked_pcode,0),0,COUNTIF(admin2_linked_pcode,M503)),0)+MATCH(M503,admin2_linked_pcode,0)-1))</f>
        <v>#REF!</v>
      </c>
    </row>
    <row r="504" spans="12:14" x14ac:dyDescent="0.2">
      <c r="L504" s="49" t="str">
        <f ca="1">IF(B504="","",OFFSET(table_admin1[[#Headers],[ADM1_PT]],MATCH(B504,admin1,0),1))</f>
        <v/>
      </c>
      <c r="M504" s="49" t="str">
        <f t="shared" ca="1" si="8"/>
        <v/>
      </c>
      <c r="N504" s="49" t="e">
        <f ca="1">IF(#REF!="","",INDEX(admin3_pcode,MATCH(#REF!,OFFSET(admin3_start,MATCH(M504,admin2_linked_pcode,0),0,COUNTIF(admin2_linked_pcode,M504)),0)+MATCH(M504,admin2_linked_pcode,0)-1))</f>
        <v>#REF!</v>
      </c>
    </row>
    <row r="505" spans="12:14" x14ac:dyDescent="0.2">
      <c r="L505" s="49" t="str">
        <f ca="1">IF(B505="","",OFFSET(table_admin1[[#Headers],[ADM1_PT]],MATCH(B505,admin1,0),1))</f>
        <v/>
      </c>
      <c r="M505" s="49" t="str">
        <f t="shared" ca="1" si="8"/>
        <v/>
      </c>
      <c r="N505" s="49" t="e">
        <f ca="1">IF(#REF!="","",INDEX(admin3_pcode,MATCH(#REF!,OFFSET(admin3_start,MATCH(M505,admin2_linked_pcode,0),0,COUNTIF(admin2_linked_pcode,M505)),0)+MATCH(M505,admin2_linked_pcode,0)-1))</f>
        <v>#REF!</v>
      </c>
    </row>
    <row r="506" spans="12:14" x14ac:dyDescent="0.2">
      <c r="L506" s="49" t="str">
        <f ca="1">IF(B506="","",OFFSET(table_admin1[[#Headers],[ADM1_PT]],MATCH(B506,admin1,0),1))</f>
        <v/>
      </c>
      <c r="M506" s="49" t="str">
        <f t="shared" ca="1" si="8"/>
        <v/>
      </c>
      <c r="N506" s="49" t="e">
        <f ca="1">IF(#REF!="","",INDEX(admin3_pcode,MATCH(#REF!,OFFSET(admin3_start,MATCH(M506,admin2_linked_pcode,0),0,COUNTIF(admin2_linked_pcode,M506)),0)+MATCH(M506,admin2_linked_pcode,0)-1))</f>
        <v>#REF!</v>
      </c>
    </row>
    <row r="507" spans="12:14" x14ac:dyDescent="0.2">
      <c r="L507" s="49" t="str">
        <f ca="1">IF(B507="","",OFFSET(table_admin1[[#Headers],[ADM1_PT]],MATCH(B507,admin1,0),1))</f>
        <v/>
      </c>
      <c r="M507" s="49" t="str">
        <f t="shared" ca="1" si="8"/>
        <v/>
      </c>
      <c r="N507" s="49" t="e">
        <f ca="1">IF(#REF!="","",INDEX(admin3_pcode,MATCH(#REF!,OFFSET(admin3_start,MATCH(M507,admin2_linked_pcode,0),0,COUNTIF(admin2_linked_pcode,M507)),0)+MATCH(M507,admin2_linked_pcode,0)-1))</f>
        <v>#REF!</v>
      </c>
    </row>
    <row r="508" spans="12:14" x14ac:dyDescent="0.2">
      <c r="L508" s="49" t="str">
        <f ca="1">IF(B508="","",OFFSET(table_admin1[[#Headers],[ADM1_PT]],MATCH(B508,admin1,0),1))</f>
        <v/>
      </c>
      <c r="M508" s="49" t="str">
        <f t="shared" ca="1" si="8"/>
        <v/>
      </c>
      <c r="N508" s="49" t="e">
        <f ca="1">IF(#REF!="","",INDEX(admin3_pcode,MATCH(#REF!,OFFSET(admin3_start,MATCH(M508,admin2_linked_pcode,0),0,COUNTIF(admin2_linked_pcode,M508)),0)+MATCH(M508,admin2_linked_pcode,0)-1))</f>
        <v>#REF!</v>
      </c>
    </row>
    <row r="509" spans="12:14" x14ac:dyDescent="0.2">
      <c r="L509" s="49" t="str">
        <f ca="1">IF(B509="","",OFFSET(table_admin1[[#Headers],[ADM1_PT]],MATCH(B509,admin1,0),1))</f>
        <v/>
      </c>
      <c r="M509" s="49" t="str">
        <f t="shared" ca="1" si="8"/>
        <v/>
      </c>
      <c r="N509" s="49" t="e">
        <f ca="1">IF(#REF!="","",INDEX(admin3_pcode,MATCH(#REF!,OFFSET(admin3_start,MATCH(M509,admin2_linked_pcode,0),0,COUNTIF(admin2_linked_pcode,M509)),0)+MATCH(M509,admin2_linked_pcode,0)-1))</f>
        <v>#REF!</v>
      </c>
    </row>
    <row r="510" spans="12:14" x14ac:dyDescent="0.2">
      <c r="L510" s="49" t="str">
        <f ca="1">IF(B510="","",OFFSET(table_admin1[[#Headers],[ADM1_PT]],MATCH(B510,admin1,0),1))</f>
        <v/>
      </c>
      <c r="M510" s="49" t="str">
        <f t="shared" ca="1" si="8"/>
        <v/>
      </c>
      <c r="N510" s="49" t="e">
        <f ca="1">IF(#REF!="","",INDEX(admin3_pcode,MATCH(#REF!,OFFSET(admin3_start,MATCH(M510,admin2_linked_pcode,0),0,COUNTIF(admin2_linked_pcode,M510)),0)+MATCH(M510,admin2_linked_pcode,0)-1))</f>
        <v>#REF!</v>
      </c>
    </row>
    <row r="511" spans="12:14" x14ac:dyDescent="0.2">
      <c r="L511" s="49" t="str">
        <f ca="1">IF(B511="","",OFFSET(table_admin1[[#Headers],[ADM1_PT]],MATCH(B511,admin1,0),1))</f>
        <v/>
      </c>
      <c r="M511" s="49" t="str">
        <f t="shared" ca="1" si="8"/>
        <v/>
      </c>
      <c r="N511" s="49" t="e">
        <f ca="1">IF(#REF!="","",INDEX(admin3_pcode,MATCH(#REF!,OFFSET(admin3_start,MATCH(M511,admin2_linked_pcode,0),0,COUNTIF(admin2_linked_pcode,M511)),0)+MATCH(M511,admin2_linked_pcode,0)-1))</f>
        <v>#REF!</v>
      </c>
    </row>
    <row r="512" spans="12:14" x14ac:dyDescent="0.2">
      <c r="L512" s="49" t="str">
        <f ca="1">IF(B512="","",OFFSET(table_admin1[[#Headers],[ADM1_PT]],MATCH(B512,admin1,0),1))</f>
        <v/>
      </c>
      <c r="M512" s="49" t="str">
        <f t="shared" ca="1" si="8"/>
        <v/>
      </c>
      <c r="N512" s="49" t="e">
        <f ca="1">IF(#REF!="","",INDEX(admin3_pcode,MATCH(#REF!,OFFSET(admin3_start,MATCH(M512,admin2_linked_pcode,0),0,COUNTIF(admin2_linked_pcode,M512)),0)+MATCH(M512,admin2_linked_pcode,0)-1))</f>
        <v>#REF!</v>
      </c>
    </row>
    <row r="513" spans="12:14" x14ac:dyDescent="0.2">
      <c r="L513" s="49" t="str">
        <f ca="1">IF(B513="","",OFFSET(table_admin1[[#Headers],[ADM1_PT]],MATCH(B513,admin1,0),1))</f>
        <v/>
      </c>
      <c r="M513" s="49" t="str">
        <f t="shared" ca="1" si="8"/>
        <v/>
      </c>
      <c r="N513" s="49" t="e">
        <f ca="1">IF(#REF!="","",INDEX(admin3_pcode,MATCH(#REF!,OFFSET(admin3_start,MATCH(M513,admin2_linked_pcode,0),0,COUNTIF(admin2_linked_pcode,M513)),0)+MATCH(M513,admin2_linked_pcode,0)-1))</f>
        <v>#REF!</v>
      </c>
    </row>
    <row r="514" spans="12:14" x14ac:dyDescent="0.2">
      <c r="L514" s="49" t="str">
        <f ca="1">IF(B514="","",OFFSET(table_admin1[[#Headers],[ADM1_PT]],MATCH(B514,admin1,0),1))</f>
        <v/>
      </c>
      <c r="M514" s="49" t="str">
        <f t="shared" ca="1" si="8"/>
        <v/>
      </c>
      <c r="N514" s="49" t="e">
        <f ca="1">IF(#REF!="","",INDEX(admin3_pcode,MATCH(#REF!,OFFSET(admin3_start,MATCH(M514,admin2_linked_pcode,0),0,COUNTIF(admin2_linked_pcode,M514)),0)+MATCH(M514,admin2_linked_pcode,0)-1))</f>
        <v>#REF!</v>
      </c>
    </row>
    <row r="515" spans="12:14" x14ac:dyDescent="0.2">
      <c r="L515" s="49" t="str">
        <f ca="1">IF(B515="","",OFFSET(table_admin1[[#Headers],[ADM1_PT]],MATCH(B515,admin1,0),1))</f>
        <v/>
      </c>
      <c r="M515" s="49" t="str">
        <f t="shared" ca="1" si="8"/>
        <v/>
      </c>
      <c r="N515" s="49" t="e">
        <f ca="1">IF(#REF!="","",INDEX(admin3_pcode,MATCH(#REF!,OFFSET(admin3_start,MATCH(M515,admin2_linked_pcode,0),0,COUNTIF(admin2_linked_pcode,M515)),0)+MATCH(M515,admin2_linked_pcode,0)-1))</f>
        <v>#REF!</v>
      </c>
    </row>
    <row r="516" spans="12:14" x14ac:dyDescent="0.2">
      <c r="L516" s="49" t="str">
        <f ca="1">IF(B516="","",OFFSET(table_admin1[[#Headers],[ADM1_PT]],MATCH(B516,admin1,0),1))</f>
        <v/>
      </c>
      <c r="M516" s="49" t="str">
        <f t="shared" ca="1" si="8"/>
        <v/>
      </c>
      <c r="N516" s="49" t="e">
        <f ca="1">IF(#REF!="","",INDEX(admin3_pcode,MATCH(#REF!,OFFSET(admin3_start,MATCH(M516,admin2_linked_pcode,0),0,COUNTIF(admin2_linked_pcode,M516)),0)+MATCH(M516,admin2_linked_pcode,0)-1))</f>
        <v>#REF!</v>
      </c>
    </row>
    <row r="517" spans="12:14" x14ac:dyDescent="0.2">
      <c r="L517" s="49" t="str">
        <f ca="1">IF(B517="","",OFFSET(table_admin1[[#Headers],[ADM1_PT]],MATCH(B517,admin1,0),1))</f>
        <v/>
      </c>
      <c r="M517" s="49" t="str">
        <f t="shared" ca="1" si="8"/>
        <v/>
      </c>
      <c r="N517" s="49" t="e">
        <f ca="1">IF(#REF!="","",INDEX(admin3_pcode,MATCH(#REF!,OFFSET(admin3_start,MATCH(M517,admin2_linked_pcode,0),0,COUNTIF(admin2_linked_pcode,M517)),0)+MATCH(M517,admin2_linked_pcode,0)-1))</f>
        <v>#REF!</v>
      </c>
    </row>
    <row r="518" spans="12:14" x14ac:dyDescent="0.2">
      <c r="L518" s="49" t="str">
        <f ca="1">IF(B518="","",OFFSET(table_admin1[[#Headers],[ADM1_PT]],MATCH(B518,admin1,0),1))</f>
        <v/>
      </c>
      <c r="M518" s="49" t="str">
        <f t="shared" ca="1" si="8"/>
        <v/>
      </c>
      <c r="N518" s="49" t="e">
        <f ca="1">IF(#REF!="","",INDEX(admin3_pcode,MATCH(#REF!,OFFSET(admin3_start,MATCH(M518,admin2_linked_pcode,0),0,COUNTIF(admin2_linked_pcode,M518)),0)+MATCH(M518,admin2_linked_pcode,0)-1))</f>
        <v>#REF!</v>
      </c>
    </row>
    <row r="519" spans="12:14" x14ac:dyDescent="0.2">
      <c r="L519" s="49" t="str">
        <f ca="1">IF(B519="","",OFFSET(table_admin1[[#Headers],[ADM1_PT]],MATCH(B519,admin1,0),1))</f>
        <v/>
      </c>
      <c r="M519" s="49" t="str">
        <f t="shared" ca="1" si="8"/>
        <v/>
      </c>
      <c r="N519" s="49" t="e">
        <f ca="1">IF(#REF!="","",INDEX(admin3_pcode,MATCH(#REF!,OFFSET(admin3_start,MATCH(M519,admin2_linked_pcode,0),0,COUNTIF(admin2_linked_pcode,M519)),0)+MATCH(M519,admin2_linked_pcode,0)-1))</f>
        <v>#REF!</v>
      </c>
    </row>
    <row r="520" spans="12:14" x14ac:dyDescent="0.2">
      <c r="L520" s="49" t="str">
        <f ca="1">IF(B520="","",OFFSET(table_admin1[[#Headers],[ADM1_PT]],MATCH(B520,admin1,0),1))</f>
        <v/>
      </c>
      <c r="M520" s="49" t="str">
        <f t="shared" ca="1" si="8"/>
        <v/>
      </c>
      <c r="N520" s="49" t="e">
        <f ca="1">IF(#REF!="","",INDEX(admin3_pcode,MATCH(#REF!,OFFSET(admin3_start,MATCH(M520,admin2_linked_pcode,0),0,COUNTIF(admin2_linked_pcode,M520)),0)+MATCH(M520,admin2_linked_pcode,0)-1))</f>
        <v>#REF!</v>
      </c>
    </row>
    <row r="521" spans="12:14" x14ac:dyDescent="0.2">
      <c r="L521" s="49" t="str">
        <f ca="1">IF(B521="","",OFFSET(table_admin1[[#Headers],[ADM1_PT]],MATCH(B521,admin1,0),1))</f>
        <v/>
      </c>
      <c r="M521" s="49" t="str">
        <f t="shared" ca="1" si="8"/>
        <v/>
      </c>
      <c r="N521" s="49" t="e">
        <f ca="1">IF(#REF!="","",INDEX(admin3_pcode,MATCH(#REF!,OFFSET(admin3_start,MATCH(M521,admin2_linked_pcode,0),0,COUNTIF(admin2_linked_pcode,M521)),0)+MATCH(M521,admin2_linked_pcode,0)-1))</f>
        <v>#REF!</v>
      </c>
    </row>
    <row r="522" spans="12:14" x14ac:dyDescent="0.2">
      <c r="L522" s="49" t="str">
        <f ca="1">IF(B522="","",OFFSET(table_admin1[[#Headers],[ADM1_PT]],MATCH(B522,admin1,0),1))</f>
        <v/>
      </c>
      <c r="M522" s="49" t="str">
        <f t="shared" ca="1" si="8"/>
        <v/>
      </c>
      <c r="N522" s="49" t="e">
        <f ca="1">IF(#REF!="","",INDEX(admin3_pcode,MATCH(#REF!,OFFSET(admin3_start,MATCH(M522,admin2_linked_pcode,0),0,COUNTIF(admin2_linked_pcode,M522)),0)+MATCH(M522,admin2_linked_pcode,0)-1))</f>
        <v>#REF!</v>
      </c>
    </row>
    <row r="523" spans="12:14" x14ac:dyDescent="0.2">
      <c r="L523" s="49" t="str">
        <f ca="1">IF(B523="","",OFFSET(table_admin1[[#Headers],[ADM1_PT]],MATCH(B523,admin1,0),1))</f>
        <v/>
      </c>
      <c r="M523" s="49" t="str">
        <f t="shared" ca="1" si="8"/>
        <v/>
      </c>
      <c r="N523" s="49" t="e">
        <f ca="1">IF(#REF!="","",INDEX(admin3_pcode,MATCH(#REF!,OFFSET(admin3_start,MATCH(M523,admin2_linked_pcode,0),0,COUNTIF(admin2_linked_pcode,M523)),0)+MATCH(M523,admin2_linked_pcode,0)-1))</f>
        <v>#REF!</v>
      </c>
    </row>
    <row r="524" spans="12:14" x14ac:dyDescent="0.2">
      <c r="L524" s="49" t="str">
        <f ca="1">IF(B524="","",OFFSET(table_admin1[[#Headers],[ADM1_PT]],MATCH(B524,admin1,0),1))</f>
        <v/>
      </c>
      <c r="M524" s="49" t="str">
        <f t="shared" ca="1" si="8"/>
        <v/>
      </c>
      <c r="N524" s="49" t="e">
        <f ca="1">IF(#REF!="","",INDEX(admin3_pcode,MATCH(#REF!,OFFSET(admin3_start,MATCH(M524,admin2_linked_pcode,0),0,COUNTIF(admin2_linked_pcode,M524)),0)+MATCH(M524,admin2_linked_pcode,0)-1))</f>
        <v>#REF!</v>
      </c>
    </row>
    <row r="525" spans="12:14" x14ac:dyDescent="0.2">
      <c r="L525" s="49" t="str">
        <f ca="1">IF(B525="","",OFFSET(table_admin1[[#Headers],[ADM1_PT]],MATCH(B525,admin1,0),1))</f>
        <v/>
      </c>
      <c r="M525" s="49" t="str">
        <f t="shared" ca="1" si="8"/>
        <v/>
      </c>
      <c r="N525" s="49" t="e">
        <f ca="1">IF(#REF!="","",INDEX(admin3_pcode,MATCH(#REF!,OFFSET(admin3_start,MATCH(M525,admin2_linked_pcode,0),0,COUNTIF(admin2_linked_pcode,M525)),0)+MATCH(M525,admin2_linked_pcode,0)-1))</f>
        <v>#REF!</v>
      </c>
    </row>
    <row r="526" spans="12:14" x14ac:dyDescent="0.2">
      <c r="L526" s="49" t="str">
        <f ca="1">IF(B526="","",OFFSET(table_admin1[[#Headers],[ADM1_PT]],MATCH(B526,admin1,0),1))</f>
        <v/>
      </c>
      <c r="M526" s="49" t="str">
        <f t="shared" ca="1" si="8"/>
        <v/>
      </c>
      <c r="N526" s="49" t="e">
        <f ca="1">IF(#REF!="","",INDEX(admin3_pcode,MATCH(#REF!,OFFSET(admin3_start,MATCH(M526,admin2_linked_pcode,0),0,COUNTIF(admin2_linked_pcode,M526)),0)+MATCH(M526,admin2_linked_pcode,0)-1))</f>
        <v>#REF!</v>
      </c>
    </row>
    <row r="527" spans="12:14" x14ac:dyDescent="0.2">
      <c r="L527" s="49" t="str">
        <f ca="1">IF(B527="","",OFFSET(table_admin1[[#Headers],[ADM1_PT]],MATCH(B527,admin1,0),1))</f>
        <v/>
      </c>
      <c r="M527" s="49" t="str">
        <f t="shared" ca="1" si="8"/>
        <v/>
      </c>
      <c r="N527" s="49" t="e">
        <f ca="1">IF(#REF!="","",INDEX(admin3_pcode,MATCH(#REF!,OFFSET(admin3_start,MATCH(M527,admin2_linked_pcode,0),0,COUNTIF(admin2_linked_pcode,M527)),0)+MATCH(M527,admin2_linked_pcode,0)-1))</f>
        <v>#REF!</v>
      </c>
    </row>
    <row r="528" spans="12:14" x14ac:dyDescent="0.2">
      <c r="L528" s="49" t="str">
        <f ca="1">IF(B528="","",OFFSET(table_admin1[[#Headers],[ADM1_PT]],MATCH(B528,admin1,0),1))</f>
        <v/>
      </c>
      <c r="M528" s="49" t="str">
        <f t="shared" ca="1" si="8"/>
        <v/>
      </c>
      <c r="N528" s="49" t="e">
        <f ca="1">IF(#REF!="","",INDEX(admin3_pcode,MATCH(#REF!,OFFSET(admin3_start,MATCH(M528,admin2_linked_pcode,0),0,COUNTIF(admin2_linked_pcode,M528)),0)+MATCH(M528,admin2_linked_pcode,0)-1))</f>
        <v>#REF!</v>
      </c>
    </row>
    <row r="529" spans="12:14" x14ac:dyDescent="0.2">
      <c r="L529" s="49" t="str">
        <f ca="1">IF(B529="","",OFFSET(table_admin1[[#Headers],[ADM1_PT]],MATCH(B529,admin1,0),1))</f>
        <v/>
      </c>
      <c r="M529" s="49" t="str">
        <f t="shared" ca="1" si="8"/>
        <v/>
      </c>
      <c r="N529" s="49" t="e">
        <f ca="1">IF(#REF!="","",INDEX(admin3_pcode,MATCH(#REF!,OFFSET(admin3_start,MATCH(M529,admin2_linked_pcode,0),0,COUNTIF(admin2_linked_pcode,M529)),0)+MATCH(M529,admin2_linked_pcode,0)-1))</f>
        <v>#REF!</v>
      </c>
    </row>
    <row r="530" spans="12:14" x14ac:dyDescent="0.2">
      <c r="L530" s="49" t="str">
        <f ca="1">IF(B530="","",OFFSET(table_admin1[[#Headers],[ADM1_PT]],MATCH(B530,admin1,0),1))</f>
        <v/>
      </c>
      <c r="M530" s="49" t="str">
        <f t="shared" ca="1" si="8"/>
        <v/>
      </c>
      <c r="N530" s="49" t="e">
        <f ca="1">IF(#REF!="","",INDEX(admin3_pcode,MATCH(#REF!,OFFSET(admin3_start,MATCH(M530,admin2_linked_pcode,0),0,COUNTIF(admin2_linked_pcode,M530)),0)+MATCH(M530,admin2_linked_pcode,0)-1))</f>
        <v>#REF!</v>
      </c>
    </row>
    <row r="531" spans="12:14" x14ac:dyDescent="0.2">
      <c r="L531" s="49" t="str">
        <f ca="1">IF(B531="","",OFFSET(table_admin1[[#Headers],[ADM1_PT]],MATCH(B531,admin1,0),1))</f>
        <v/>
      </c>
      <c r="M531" s="49" t="str">
        <f t="shared" ca="1" si="8"/>
        <v/>
      </c>
      <c r="N531" s="49" t="e">
        <f ca="1">IF(#REF!="","",INDEX(admin3_pcode,MATCH(#REF!,OFFSET(admin3_start,MATCH(M531,admin2_linked_pcode,0),0,COUNTIF(admin2_linked_pcode,M531)),0)+MATCH(M531,admin2_linked_pcode,0)-1))</f>
        <v>#REF!</v>
      </c>
    </row>
    <row r="532" spans="12:14" x14ac:dyDescent="0.2">
      <c r="L532" s="49" t="str">
        <f ca="1">IF(B532="","",OFFSET(table_admin1[[#Headers],[ADM1_PT]],MATCH(B532,admin1,0),1))</f>
        <v/>
      </c>
      <c r="M532" s="49" t="str">
        <f t="shared" ca="1" si="8"/>
        <v/>
      </c>
      <c r="N532" s="49" t="e">
        <f ca="1">IF(#REF!="","",INDEX(admin3_pcode,MATCH(#REF!,OFFSET(admin3_start,MATCH(M532,admin2_linked_pcode,0),0,COUNTIF(admin2_linked_pcode,M532)),0)+MATCH(M532,admin2_linked_pcode,0)-1))</f>
        <v>#REF!</v>
      </c>
    </row>
    <row r="533" spans="12:14" x14ac:dyDescent="0.2">
      <c r="L533" s="49" t="str">
        <f ca="1">IF(B533="","",OFFSET(table_admin1[[#Headers],[ADM1_PT]],MATCH(B533,admin1,0),1))</f>
        <v/>
      </c>
      <c r="M533" s="49" t="str">
        <f t="shared" ca="1" si="8"/>
        <v/>
      </c>
      <c r="N533" s="49" t="e">
        <f ca="1">IF(#REF!="","",INDEX(admin3_pcode,MATCH(#REF!,OFFSET(admin3_start,MATCH(M533,admin2_linked_pcode,0),0,COUNTIF(admin2_linked_pcode,M533)),0)+MATCH(M533,admin2_linked_pcode,0)-1))</f>
        <v>#REF!</v>
      </c>
    </row>
    <row r="534" spans="12:14" x14ac:dyDescent="0.2">
      <c r="L534" s="49" t="str">
        <f ca="1">IF(B534="","",OFFSET(table_admin1[[#Headers],[ADM1_PT]],MATCH(B534,admin1,0),1))</f>
        <v/>
      </c>
      <c r="M534" s="49" t="str">
        <f t="shared" ca="1" si="8"/>
        <v/>
      </c>
      <c r="N534" s="49" t="e">
        <f ca="1">IF(#REF!="","",INDEX(admin3_pcode,MATCH(#REF!,OFFSET(admin3_start,MATCH(M534,admin2_linked_pcode,0),0,COUNTIF(admin2_linked_pcode,M534)),0)+MATCH(M534,admin2_linked_pcode,0)-1))</f>
        <v>#REF!</v>
      </c>
    </row>
    <row r="535" spans="12:14" x14ac:dyDescent="0.2">
      <c r="L535" s="49" t="str">
        <f ca="1">IF(B535="","",OFFSET(table_admin1[[#Headers],[ADM1_PT]],MATCH(B535,admin1,0),1))</f>
        <v/>
      </c>
      <c r="M535" s="49" t="str">
        <f t="shared" ca="1" si="8"/>
        <v/>
      </c>
      <c r="N535" s="49" t="e">
        <f ca="1">IF(#REF!="","",INDEX(admin3_pcode,MATCH(#REF!,OFFSET(admin3_start,MATCH(M535,admin2_linked_pcode,0),0,COUNTIF(admin2_linked_pcode,M535)),0)+MATCH(M535,admin2_linked_pcode,0)-1))</f>
        <v>#REF!</v>
      </c>
    </row>
    <row r="536" spans="12:14" x14ac:dyDescent="0.2">
      <c r="L536" s="49" t="str">
        <f ca="1">IF(B536="","",OFFSET(table_admin1[[#Headers],[ADM1_PT]],MATCH(B536,admin1,0),1))</f>
        <v/>
      </c>
      <c r="M536" s="49" t="str">
        <f t="shared" ca="1" si="8"/>
        <v/>
      </c>
      <c r="N536" s="49" t="e">
        <f ca="1">IF(#REF!="","",INDEX(admin3_pcode,MATCH(#REF!,OFFSET(admin3_start,MATCH(M536,admin2_linked_pcode,0),0,COUNTIF(admin2_linked_pcode,M536)),0)+MATCH(M536,admin2_linked_pcode,0)-1))</f>
        <v>#REF!</v>
      </c>
    </row>
    <row r="537" spans="12:14" x14ac:dyDescent="0.2">
      <c r="L537" s="49" t="str">
        <f ca="1">IF(B537="","",OFFSET(table_admin1[[#Headers],[ADM1_PT]],MATCH(B537,admin1,0),1))</f>
        <v/>
      </c>
      <c r="M537" s="49" t="str">
        <f t="shared" ca="1" si="8"/>
        <v/>
      </c>
      <c r="N537" s="49" t="e">
        <f ca="1">IF(#REF!="","",INDEX(admin3_pcode,MATCH(#REF!,OFFSET(admin3_start,MATCH(M537,admin2_linked_pcode,0),0,COUNTIF(admin2_linked_pcode,M537)),0)+MATCH(M537,admin2_linked_pcode,0)-1))</f>
        <v>#REF!</v>
      </c>
    </row>
    <row r="538" spans="12:14" x14ac:dyDescent="0.2">
      <c r="L538" s="49" t="str">
        <f ca="1">IF(B538="","",OFFSET(table_admin1[[#Headers],[ADM1_PT]],MATCH(B538,admin1,0),1))</f>
        <v/>
      </c>
      <c r="M538" s="49" t="str">
        <f t="shared" ca="1" si="8"/>
        <v/>
      </c>
      <c r="N538" s="49" t="e">
        <f ca="1">IF(#REF!="","",INDEX(admin3_pcode,MATCH(#REF!,OFFSET(admin3_start,MATCH(M538,admin2_linked_pcode,0),0,COUNTIF(admin2_linked_pcode,M538)),0)+MATCH(M538,admin2_linked_pcode,0)-1))</f>
        <v>#REF!</v>
      </c>
    </row>
    <row r="539" spans="12:14" x14ac:dyDescent="0.2">
      <c r="L539" s="49" t="str">
        <f ca="1">IF(B539="","",OFFSET(table_admin1[[#Headers],[ADM1_PT]],MATCH(B539,admin1,0),1))</f>
        <v/>
      </c>
      <c r="M539" s="49" t="str">
        <f t="shared" ca="1" si="8"/>
        <v/>
      </c>
      <c r="N539" s="49" t="e">
        <f ca="1">IF(#REF!="","",INDEX(admin3_pcode,MATCH(#REF!,OFFSET(admin3_start,MATCH(M539,admin2_linked_pcode,0),0,COUNTIF(admin2_linked_pcode,M539)),0)+MATCH(M539,admin2_linked_pcode,0)-1))</f>
        <v>#REF!</v>
      </c>
    </row>
    <row r="540" spans="12:14" x14ac:dyDescent="0.2">
      <c r="L540" s="49" t="str">
        <f ca="1">IF(B540="","",OFFSET(table_admin1[[#Headers],[ADM1_PT]],MATCH(B540,admin1,0),1))</f>
        <v/>
      </c>
      <c r="M540" s="49" t="str">
        <f t="shared" ca="1" si="8"/>
        <v/>
      </c>
      <c r="N540" s="49" t="e">
        <f ca="1">IF(#REF!="","",INDEX(admin3_pcode,MATCH(#REF!,OFFSET(admin3_start,MATCH(M540,admin2_linked_pcode,0),0,COUNTIF(admin2_linked_pcode,M540)),0)+MATCH(M540,admin2_linked_pcode,0)-1))</f>
        <v>#REF!</v>
      </c>
    </row>
    <row r="541" spans="12:14" x14ac:dyDescent="0.2">
      <c r="L541" s="49" t="str">
        <f ca="1">IF(B541="","",OFFSET(table_admin1[[#Headers],[ADM1_PT]],MATCH(B541,admin1,0),1))</f>
        <v/>
      </c>
      <c r="M541" s="49" t="str">
        <f t="shared" ca="1" si="8"/>
        <v/>
      </c>
      <c r="N541" s="49" t="e">
        <f ca="1">IF(#REF!="","",INDEX(admin3_pcode,MATCH(#REF!,OFFSET(admin3_start,MATCH(M541,admin2_linked_pcode,0),0,COUNTIF(admin2_linked_pcode,M541)),0)+MATCH(M541,admin2_linked_pcode,0)-1))</f>
        <v>#REF!</v>
      </c>
    </row>
    <row r="542" spans="12:14" x14ac:dyDescent="0.2">
      <c r="L542" s="49" t="str">
        <f ca="1">IF(B542="","",OFFSET(table_admin1[[#Headers],[ADM1_PT]],MATCH(B542,admin1,0),1))</f>
        <v/>
      </c>
      <c r="M542" s="49" t="str">
        <f t="shared" ca="1" si="8"/>
        <v/>
      </c>
      <c r="N542" s="49" t="e">
        <f ca="1">IF(#REF!="","",INDEX(admin3_pcode,MATCH(#REF!,OFFSET(admin3_start,MATCH(M542,admin2_linked_pcode,0),0,COUNTIF(admin2_linked_pcode,M542)),0)+MATCH(M542,admin2_linked_pcode,0)-1))</f>
        <v>#REF!</v>
      </c>
    </row>
    <row r="543" spans="12:14" x14ac:dyDescent="0.2">
      <c r="L543" s="49" t="str">
        <f ca="1">IF(B543="","",OFFSET(table_admin1[[#Headers],[ADM1_PT]],MATCH(B543,admin1,0),1))</f>
        <v/>
      </c>
      <c r="M543" s="49" t="str">
        <f t="shared" ca="1" si="8"/>
        <v/>
      </c>
      <c r="N543" s="49" t="e">
        <f ca="1">IF(#REF!="","",INDEX(admin3_pcode,MATCH(#REF!,OFFSET(admin3_start,MATCH(M543,admin2_linked_pcode,0),0,COUNTIF(admin2_linked_pcode,M543)),0)+MATCH(M543,admin2_linked_pcode,0)-1))</f>
        <v>#REF!</v>
      </c>
    </row>
    <row r="544" spans="12:14" x14ac:dyDescent="0.2">
      <c r="L544" s="49" t="str">
        <f ca="1">IF(B544="","",OFFSET(table_admin1[[#Headers],[ADM1_PT]],MATCH(B544,admin1,0),1))</f>
        <v/>
      </c>
      <c r="M544" s="49" t="str">
        <f t="shared" ca="1" si="8"/>
        <v/>
      </c>
      <c r="N544" s="49" t="e">
        <f ca="1">IF(#REF!="","",INDEX(admin3_pcode,MATCH(#REF!,OFFSET(admin3_start,MATCH(M544,admin2_linked_pcode,0),0,COUNTIF(admin2_linked_pcode,M544)),0)+MATCH(M544,admin2_linked_pcode,0)-1))</f>
        <v>#REF!</v>
      </c>
    </row>
    <row r="545" spans="12:14" x14ac:dyDescent="0.2">
      <c r="L545" s="49" t="str">
        <f ca="1">IF(B545="","",OFFSET(table_admin1[[#Headers],[ADM1_PT]],MATCH(B545,admin1,0),1))</f>
        <v/>
      </c>
      <c r="M545" s="49" t="str">
        <f t="shared" ca="1" si="8"/>
        <v/>
      </c>
      <c r="N545" s="49" t="e">
        <f ca="1">IF(#REF!="","",INDEX(admin3_pcode,MATCH(#REF!,OFFSET(admin3_start,MATCH(M545,admin2_linked_pcode,0),0,COUNTIF(admin2_linked_pcode,M545)),0)+MATCH(M545,admin2_linked_pcode,0)-1))</f>
        <v>#REF!</v>
      </c>
    </row>
    <row r="546" spans="12:14" x14ac:dyDescent="0.2">
      <c r="L546" s="49" t="str">
        <f ca="1">IF(B546="","",OFFSET(table_admin1[[#Headers],[ADM1_PT]],MATCH(B546,admin1,0),1))</f>
        <v/>
      </c>
      <c r="M546" s="49" t="str">
        <f t="shared" ca="1" si="8"/>
        <v/>
      </c>
      <c r="N546" s="49" t="e">
        <f ca="1">IF(#REF!="","",INDEX(admin3_pcode,MATCH(#REF!,OFFSET(admin3_start,MATCH(M546,admin2_linked_pcode,0),0,COUNTIF(admin2_linked_pcode,M546)),0)+MATCH(M546,admin2_linked_pcode,0)-1))</f>
        <v>#REF!</v>
      </c>
    </row>
    <row r="547" spans="12:14" x14ac:dyDescent="0.2">
      <c r="L547" s="49" t="str">
        <f ca="1">IF(B547="","",OFFSET(table_admin1[[#Headers],[ADM1_PT]],MATCH(B547,admin1,0),1))</f>
        <v/>
      </c>
      <c r="M547" s="49" t="str">
        <f t="shared" ca="1" si="8"/>
        <v/>
      </c>
      <c r="N547" s="49" t="e">
        <f ca="1">IF(#REF!="","",INDEX(admin3_pcode,MATCH(#REF!,OFFSET(admin3_start,MATCH(M547,admin2_linked_pcode,0),0,COUNTIF(admin2_linked_pcode,M547)),0)+MATCH(M547,admin2_linked_pcode,0)-1))</f>
        <v>#REF!</v>
      </c>
    </row>
    <row r="548" spans="12:14" x14ac:dyDescent="0.2">
      <c r="L548" s="49" t="str">
        <f ca="1">IF(B548="","",OFFSET(table_admin1[[#Headers],[ADM1_PT]],MATCH(B548,admin1,0),1))</f>
        <v/>
      </c>
      <c r="M548" s="49" t="str">
        <f t="shared" ca="1" si="8"/>
        <v/>
      </c>
      <c r="N548" s="49" t="e">
        <f ca="1">IF(#REF!="","",INDEX(admin3_pcode,MATCH(#REF!,OFFSET(admin3_start,MATCH(M548,admin2_linked_pcode,0),0,COUNTIF(admin2_linked_pcode,M548)),0)+MATCH(M548,admin2_linked_pcode,0)-1))</f>
        <v>#REF!</v>
      </c>
    </row>
    <row r="549" spans="12:14" x14ac:dyDescent="0.2">
      <c r="L549" s="49" t="str">
        <f ca="1">IF(B549="","",OFFSET(table_admin1[[#Headers],[ADM1_PT]],MATCH(B549,admin1,0),1))</f>
        <v/>
      </c>
      <c r="M549" s="49" t="str">
        <f t="shared" ca="1" si="8"/>
        <v/>
      </c>
      <c r="N549" s="49" t="e">
        <f ca="1">IF(#REF!="","",INDEX(admin3_pcode,MATCH(#REF!,OFFSET(admin3_start,MATCH(M549,admin2_linked_pcode,0),0,COUNTIF(admin2_linked_pcode,M549)),0)+MATCH(M549,admin2_linked_pcode,0)-1))</f>
        <v>#REF!</v>
      </c>
    </row>
    <row r="550" spans="12:14" x14ac:dyDescent="0.2">
      <c r="L550" s="49" t="str">
        <f ca="1">IF(B550="","",OFFSET(table_admin1[[#Headers],[ADM1_PT]],MATCH(B550,admin1,0),1))</f>
        <v/>
      </c>
      <c r="M550" s="49" t="str">
        <f t="shared" ca="1" si="8"/>
        <v/>
      </c>
      <c r="N550" s="49" t="e">
        <f ca="1">IF(#REF!="","",INDEX(admin3_pcode,MATCH(#REF!,OFFSET(admin3_start,MATCH(M550,admin2_linked_pcode,0),0,COUNTIF(admin2_linked_pcode,M550)),0)+MATCH(M550,admin2_linked_pcode,0)-1))</f>
        <v>#REF!</v>
      </c>
    </row>
    <row r="551" spans="12:14" x14ac:dyDescent="0.2">
      <c r="L551" s="49" t="str">
        <f ca="1">IF(B551="","",OFFSET(table_admin1[[#Headers],[ADM1_PT]],MATCH(B551,admin1,0),1))</f>
        <v/>
      </c>
      <c r="M551" s="49" t="str">
        <f t="shared" ca="1" si="8"/>
        <v/>
      </c>
      <c r="N551" s="49" t="e">
        <f ca="1">IF(#REF!="","",INDEX(admin3_pcode,MATCH(#REF!,OFFSET(admin3_start,MATCH(M551,admin2_linked_pcode,0),0,COUNTIF(admin2_linked_pcode,M551)),0)+MATCH(M551,admin2_linked_pcode,0)-1))</f>
        <v>#REF!</v>
      </c>
    </row>
    <row r="552" spans="12:14" x14ac:dyDescent="0.2">
      <c r="L552" s="49" t="str">
        <f ca="1">IF(B552="","",OFFSET(table_admin1[[#Headers],[ADM1_PT]],MATCH(B552,admin1,0),1))</f>
        <v/>
      </c>
      <c r="M552" s="49" t="str">
        <f t="shared" ca="1" si="8"/>
        <v/>
      </c>
      <c r="N552" s="49" t="e">
        <f ca="1">IF(#REF!="","",INDEX(admin3_pcode,MATCH(#REF!,OFFSET(admin3_start,MATCH(M552,admin2_linked_pcode,0),0,COUNTIF(admin2_linked_pcode,M552)),0)+MATCH(M552,admin2_linked_pcode,0)-1))</f>
        <v>#REF!</v>
      </c>
    </row>
    <row r="553" spans="12:14" x14ac:dyDescent="0.2">
      <c r="L553" s="49" t="str">
        <f ca="1">IF(B553="","",OFFSET(table_admin1[[#Headers],[ADM1_PT]],MATCH(B553,admin1,0),1))</f>
        <v/>
      </c>
      <c r="M553" s="49" t="str">
        <f t="shared" ca="1" si="8"/>
        <v/>
      </c>
      <c r="N553" s="49" t="e">
        <f ca="1">IF(#REF!="","",INDEX(admin3_pcode,MATCH(#REF!,OFFSET(admin3_start,MATCH(M553,admin2_linked_pcode,0),0,COUNTIF(admin2_linked_pcode,M553)),0)+MATCH(M553,admin2_linked_pcode,0)-1))</f>
        <v>#REF!</v>
      </c>
    </row>
    <row r="554" spans="12:14" x14ac:dyDescent="0.2">
      <c r="L554" s="49" t="str">
        <f ca="1">IF(B554="","",OFFSET(table_admin1[[#Headers],[ADM1_PT]],MATCH(B554,admin1,0),1))</f>
        <v/>
      </c>
      <c r="M554" s="49" t="str">
        <f t="shared" ca="1" si="8"/>
        <v/>
      </c>
      <c r="N554" s="49" t="e">
        <f ca="1">IF(#REF!="","",INDEX(admin3_pcode,MATCH(#REF!,OFFSET(admin3_start,MATCH(M554,admin2_linked_pcode,0),0,COUNTIF(admin2_linked_pcode,M554)),0)+MATCH(M554,admin2_linked_pcode,0)-1))</f>
        <v>#REF!</v>
      </c>
    </row>
    <row r="555" spans="12:14" x14ac:dyDescent="0.2">
      <c r="L555" s="49" t="str">
        <f ca="1">IF(B555="","",OFFSET(table_admin1[[#Headers],[ADM1_PT]],MATCH(B555,admin1,0),1))</f>
        <v/>
      </c>
      <c r="M555" s="49" t="str">
        <f t="shared" ca="1" si="8"/>
        <v/>
      </c>
      <c r="N555" s="49" t="e">
        <f ca="1">IF(#REF!="","",INDEX(admin3_pcode,MATCH(#REF!,OFFSET(admin3_start,MATCH(M555,admin2_linked_pcode,0),0,COUNTIF(admin2_linked_pcode,M555)),0)+MATCH(M555,admin2_linked_pcode,0)-1))</f>
        <v>#REF!</v>
      </c>
    </row>
    <row r="556" spans="12:14" x14ac:dyDescent="0.2">
      <c r="L556" s="49" t="str">
        <f ca="1">IF(B556="","",OFFSET(table_admin1[[#Headers],[ADM1_PT]],MATCH(B556,admin1,0),1))</f>
        <v/>
      </c>
      <c r="M556" s="49" t="str">
        <f t="shared" ca="1" si="8"/>
        <v/>
      </c>
      <c r="N556" s="49" t="e">
        <f ca="1">IF(#REF!="","",INDEX(admin3_pcode,MATCH(#REF!,OFFSET(admin3_start,MATCH(M556,admin2_linked_pcode,0),0,COUNTIF(admin2_linked_pcode,M556)),0)+MATCH(M556,admin2_linked_pcode,0)-1))</f>
        <v>#REF!</v>
      </c>
    </row>
    <row r="557" spans="12:14" x14ac:dyDescent="0.2">
      <c r="L557" s="49" t="str">
        <f ca="1">IF(B557="","",OFFSET(table_admin1[[#Headers],[ADM1_PT]],MATCH(B557,admin1,0),1))</f>
        <v/>
      </c>
      <c r="M557" s="49" t="str">
        <f t="shared" ref="M557:M620" ca="1" si="9">IF(C557="","",INDEX(admin2_pcode,MATCH(C557,OFFSET(admin2_start,MATCH(L557,admin1_linked_pcode,0),0,COUNTIF(admin1_linked_pcode,L557)),0)+MATCH(L557,admin1_linked_pcode,0)-1))</f>
        <v/>
      </c>
      <c r="N557" s="49" t="e">
        <f ca="1">IF(#REF!="","",INDEX(admin3_pcode,MATCH(#REF!,OFFSET(admin3_start,MATCH(M557,admin2_linked_pcode,0),0,COUNTIF(admin2_linked_pcode,M557)),0)+MATCH(M557,admin2_linked_pcode,0)-1))</f>
        <v>#REF!</v>
      </c>
    </row>
    <row r="558" spans="12:14" x14ac:dyDescent="0.2">
      <c r="L558" s="49" t="str">
        <f ca="1">IF(B558="","",OFFSET(table_admin1[[#Headers],[ADM1_PT]],MATCH(B558,admin1,0),1))</f>
        <v/>
      </c>
      <c r="M558" s="49" t="str">
        <f t="shared" ca="1" si="9"/>
        <v/>
      </c>
      <c r="N558" s="49" t="e">
        <f ca="1">IF(#REF!="","",INDEX(admin3_pcode,MATCH(#REF!,OFFSET(admin3_start,MATCH(M558,admin2_linked_pcode,0),0,COUNTIF(admin2_linked_pcode,M558)),0)+MATCH(M558,admin2_linked_pcode,0)-1))</f>
        <v>#REF!</v>
      </c>
    </row>
    <row r="559" spans="12:14" x14ac:dyDescent="0.2">
      <c r="L559" s="49" t="str">
        <f ca="1">IF(B559="","",OFFSET(table_admin1[[#Headers],[ADM1_PT]],MATCH(B559,admin1,0),1))</f>
        <v/>
      </c>
      <c r="M559" s="49" t="str">
        <f t="shared" ca="1" si="9"/>
        <v/>
      </c>
      <c r="N559" s="49" t="e">
        <f ca="1">IF(#REF!="","",INDEX(admin3_pcode,MATCH(#REF!,OFFSET(admin3_start,MATCH(M559,admin2_linked_pcode,0),0,COUNTIF(admin2_linked_pcode,M559)),0)+MATCH(M559,admin2_linked_pcode,0)-1))</f>
        <v>#REF!</v>
      </c>
    </row>
    <row r="560" spans="12:14" x14ac:dyDescent="0.2">
      <c r="L560" s="49" t="str">
        <f ca="1">IF(B560="","",OFFSET(table_admin1[[#Headers],[ADM1_PT]],MATCH(B560,admin1,0),1))</f>
        <v/>
      </c>
      <c r="M560" s="49" t="str">
        <f t="shared" ca="1" si="9"/>
        <v/>
      </c>
      <c r="N560" s="49" t="e">
        <f ca="1">IF(#REF!="","",INDEX(admin3_pcode,MATCH(#REF!,OFFSET(admin3_start,MATCH(M560,admin2_linked_pcode,0),0,COUNTIF(admin2_linked_pcode,M560)),0)+MATCH(M560,admin2_linked_pcode,0)-1))</f>
        <v>#REF!</v>
      </c>
    </row>
    <row r="561" spans="12:14" x14ac:dyDescent="0.2">
      <c r="L561" s="49" t="str">
        <f ca="1">IF(B561="","",OFFSET(table_admin1[[#Headers],[ADM1_PT]],MATCH(B561,admin1,0),1))</f>
        <v/>
      </c>
      <c r="M561" s="49" t="str">
        <f t="shared" ca="1" si="9"/>
        <v/>
      </c>
      <c r="N561" s="49" t="e">
        <f ca="1">IF(#REF!="","",INDEX(admin3_pcode,MATCH(#REF!,OFFSET(admin3_start,MATCH(M561,admin2_linked_pcode,0),0,COUNTIF(admin2_linked_pcode,M561)),0)+MATCH(M561,admin2_linked_pcode,0)-1))</f>
        <v>#REF!</v>
      </c>
    </row>
    <row r="562" spans="12:14" x14ac:dyDescent="0.2">
      <c r="L562" s="49" t="str">
        <f ca="1">IF(B562="","",OFFSET(table_admin1[[#Headers],[ADM1_PT]],MATCH(B562,admin1,0),1))</f>
        <v/>
      </c>
      <c r="M562" s="49" t="str">
        <f t="shared" ca="1" si="9"/>
        <v/>
      </c>
      <c r="N562" s="49" t="e">
        <f ca="1">IF(#REF!="","",INDEX(admin3_pcode,MATCH(#REF!,OFFSET(admin3_start,MATCH(M562,admin2_linked_pcode,0),0,COUNTIF(admin2_linked_pcode,M562)),0)+MATCH(M562,admin2_linked_pcode,0)-1))</f>
        <v>#REF!</v>
      </c>
    </row>
    <row r="563" spans="12:14" x14ac:dyDescent="0.2">
      <c r="L563" s="49" t="str">
        <f ca="1">IF(B563="","",OFFSET(table_admin1[[#Headers],[ADM1_PT]],MATCH(B563,admin1,0),1))</f>
        <v/>
      </c>
      <c r="M563" s="49" t="str">
        <f t="shared" ca="1" si="9"/>
        <v/>
      </c>
      <c r="N563" s="49" t="e">
        <f ca="1">IF(#REF!="","",INDEX(admin3_pcode,MATCH(#REF!,OFFSET(admin3_start,MATCH(M563,admin2_linked_pcode,0),0,COUNTIF(admin2_linked_pcode,M563)),0)+MATCH(M563,admin2_linked_pcode,0)-1))</f>
        <v>#REF!</v>
      </c>
    </row>
    <row r="564" spans="12:14" x14ac:dyDescent="0.2">
      <c r="L564" s="49" t="str">
        <f ca="1">IF(B564="","",OFFSET(table_admin1[[#Headers],[ADM1_PT]],MATCH(B564,admin1,0),1))</f>
        <v/>
      </c>
      <c r="M564" s="49" t="str">
        <f t="shared" ca="1" si="9"/>
        <v/>
      </c>
      <c r="N564" s="49" t="e">
        <f ca="1">IF(#REF!="","",INDEX(admin3_pcode,MATCH(#REF!,OFFSET(admin3_start,MATCH(M564,admin2_linked_pcode,0),0,COUNTIF(admin2_linked_pcode,M564)),0)+MATCH(M564,admin2_linked_pcode,0)-1))</f>
        <v>#REF!</v>
      </c>
    </row>
    <row r="565" spans="12:14" x14ac:dyDescent="0.2">
      <c r="L565" s="49" t="str">
        <f ca="1">IF(B565="","",OFFSET(table_admin1[[#Headers],[ADM1_PT]],MATCH(B565,admin1,0),1))</f>
        <v/>
      </c>
      <c r="M565" s="49" t="str">
        <f t="shared" ca="1" si="9"/>
        <v/>
      </c>
      <c r="N565" s="49" t="e">
        <f ca="1">IF(#REF!="","",INDEX(admin3_pcode,MATCH(#REF!,OFFSET(admin3_start,MATCH(M565,admin2_linked_pcode,0),0,COUNTIF(admin2_linked_pcode,M565)),0)+MATCH(M565,admin2_linked_pcode,0)-1))</f>
        <v>#REF!</v>
      </c>
    </row>
    <row r="566" spans="12:14" x14ac:dyDescent="0.2">
      <c r="L566" s="49" t="str">
        <f ca="1">IF(B566="","",OFFSET(table_admin1[[#Headers],[ADM1_PT]],MATCH(B566,admin1,0),1))</f>
        <v/>
      </c>
      <c r="M566" s="49" t="str">
        <f t="shared" ca="1" si="9"/>
        <v/>
      </c>
      <c r="N566" s="49" t="e">
        <f ca="1">IF(#REF!="","",INDEX(admin3_pcode,MATCH(#REF!,OFFSET(admin3_start,MATCH(M566,admin2_linked_pcode,0),0,COUNTIF(admin2_linked_pcode,M566)),0)+MATCH(M566,admin2_linked_pcode,0)-1))</f>
        <v>#REF!</v>
      </c>
    </row>
    <row r="567" spans="12:14" x14ac:dyDescent="0.2">
      <c r="L567" s="49" t="str">
        <f ca="1">IF(B567="","",OFFSET(table_admin1[[#Headers],[ADM1_PT]],MATCH(B567,admin1,0),1))</f>
        <v/>
      </c>
      <c r="M567" s="49" t="str">
        <f t="shared" ca="1" si="9"/>
        <v/>
      </c>
      <c r="N567" s="49" t="e">
        <f ca="1">IF(#REF!="","",INDEX(admin3_pcode,MATCH(#REF!,OFFSET(admin3_start,MATCH(M567,admin2_linked_pcode,0),0,COUNTIF(admin2_linked_pcode,M567)),0)+MATCH(M567,admin2_linked_pcode,0)-1))</f>
        <v>#REF!</v>
      </c>
    </row>
    <row r="568" spans="12:14" x14ac:dyDescent="0.2">
      <c r="L568" s="49" t="str">
        <f ca="1">IF(B568="","",OFFSET(table_admin1[[#Headers],[ADM1_PT]],MATCH(B568,admin1,0),1))</f>
        <v/>
      </c>
      <c r="M568" s="49" t="str">
        <f t="shared" ca="1" si="9"/>
        <v/>
      </c>
      <c r="N568" s="49" t="e">
        <f ca="1">IF(#REF!="","",INDEX(admin3_pcode,MATCH(#REF!,OFFSET(admin3_start,MATCH(M568,admin2_linked_pcode,0),0,COUNTIF(admin2_linked_pcode,M568)),0)+MATCH(M568,admin2_linked_pcode,0)-1))</f>
        <v>#REF!</v>
      </c>
    </row>
    <row r="569" spans="12:14" x14ac:dyDescent="0.2">
      <c r="L569" s="49" t="str">
        <f ca="1">IF(B569="","",OFFSET(table_admin1[[#Headers],[ADM1_PT]],MATCH(B569,admin1,0),1))</f>
        <v/>
      </c>
      <c r="M569" s="49" t="str">
        <f t="shared" ca="1" si="9"/>
        <v/>
      </c>
      <c r="N569" s="49" t="e">
        <f ca="1">IF(#REF!="","",INDEX(admin3_pcode,MATCH(#REF!,OFFSET(admin3_start,MATCH(M569,admin2_linked_pcode,0),0,COUNTIF(admin2_linked_pcode,M569)),0)+MATCH(M569,admin2_linked_pcode,0)-1))</f>
        <v>#REF!</v>
      </c>
    </row>
    <row r="570" spans="12:14" x14ac:dyDescent="0.2">
      <c r="L570" s="49" t="str">
        <f ca="1">IF(B570="","",OFFSET(table_admin1[[#Headers],[ADM1_PT]],MATCH(B570,admin1,0),1))</f>
        <v/>
      </c>
      <c r="M570" s="49" t="str">
        <f t="shared" ca="1" si="9"/>
        <v/>
      </c>
      <c r="N570" s="49" t="e">
        <f ca="1">IF(#REF!="","",INDEX(admin3_pcode,MATCH(#REF!,OFFSET(admin3_start,MATCH(M570,admin2_linked_pcode,0),0,COUNTIF(admin2_linked_pcode,M570)),0)+MATCH(M570,admin2_linked_pcode,0)-1))</f>
        <v>#REF!</v>
      </c>
    </row>
    <row r="571" spans="12:14" x14ac:dyDescent="0.2">
      <c r="L571" s="49" t="str">
        <f ca="1">IF(B571="","",OFFSET(table_admin1[[#Headers],[ADM1_PT]],MATCH(B571,admin1,0),1))</f>
        <v/>
      </c>
      <c r="M571" s="49" t="str">
        <f t="shared" ca="1" si="9"/>
        <v/>
      </c>
      <c r="N571" s="49" t="e">
        <f ca="1">IF(#REF!="","",INDEX(admin3_pcode,MATCH(#REF!,OFFSET(admin3_start,MATCH(M571,admin2_linked_pcode,0),0,COUNTIF(admin2_linked_pcode,M571)),0)+MATCH(M571,admin2_linked_pcode,0)-1))</f>
        <v>#REF!</v>
      </c>
    </row>
    <row r="572" spans="12:14" x14ac:dyDescent="0.2">
      <c r="L572" s="49" t="str">
        <f ca="1">IF(B572="","",OFFSET(table_admin1[[#Headers],[ADM1_PT]],MATCH(B572,admin1,0),1))</f>
        <v/>
      </c>
      <c r="M572" s="49" t="str">
        <f t="shared" ca="1" si="9"/>
        <v/>
      </c>
      <c r="N572" s="49" t="e">
        <f ca="1">IF(#REF!="","",INDEX(admin3_pcode,MATCH(#REF!,OFFSET(admin3_start,MATCH(M572,admin2_linked_pcode,0),0,COUNTIF(admin2_linked_pcode,M572)),0)+MATCH(M572,admin2_linked_pcode,0)-1))</f>
        <v>#REF!</v>
      </c>
    </row>
    <row r="573" spans="12:14" x14ac:dyDescent="0.2">
      <c r="L573" s="49" t="str">
        <f ca="1">IF(B573="","",OFFSET(table_admin1[[#Headers],[ADM1_PT]],MATCH(B573,admin1,0),1))</f>
        <v/>
      </c>
      <c r="M573" s="49" t="str">
        <f t="shared" ca="1" si="9"/>
        <v/>
      </c>
      <c r="N573" s="49" t="e">
        <f ca="1">IF(#REF!="","",INDEX(admin3_pcode,MATCH(#REF!,OFFSET(admin3_start,MATCH(M573,admin2_linked_pcode,0),0,COUNTIF(admin2_linked_pcode,M573)),0)+MATCH(M573,admin2_linked_pcode,0)-1))</f>
        <v>#REF!</v>
      </c>
    </row>
    <row r="574" spans="12:14" x14ac:dyDescent="0.2">
      <c r="L574" s="49" t="str">
        <f ca="1">IF(B574="","",OFFSET(table_admin1[[#Headers],[ADM1_PT]],MATCH(B574,admin1,0),1))</f>
        <v/>
      </c>
      <c r="M574" s="49" t="str">
        <f t="shared" ca="1" si="9"/>
        <v/>
      </c>
      <c r="N574" s="49" t="e">
        <f ca="1">IF(#REF!="","",INDEX(admin3_pcode,MATCH(#REF!,OFFSET(admin3_start,MATCH(M574,admin2_linked_pcode,0),0,COUNTIF(admin2_linked_pcode,M574)),0)+MATCH(M574,admin2_linked_pcode,0)-1))</f>
        <v>#REF!</v>
      </c>
    </row>
    <row r="575" spans="12:14" x14ac:dyDescent="0.2">
      <c r="L575" s="49" t="str">
        <f ca="1">IF(B575="","",OFFSET(table_admin1[[#Headers],[ADM1_PT]],MATCH(B575,admin1,0),1))</f>
        <v/>
      </c>
      <c r="M575" s="49" t="str">
        <f t="shared" ca="1" si="9"/>
        <v/>
      </c>
      <c r="N575" s="49" t="e">
        <f ca="1">IF(#REF!="","",INDEX(admin3_pcode,MATCH(#REF!,OFFSET(admin3_start,MATCH(M575,admin2_linked_pcode,0),0,COUNTIF(admin2_linked_pcode,M575)),0)+MATCH(M575,admin2_linked_pcode,0)-1))</f>
        <v>#REF!</v>
      </c>
    </row>
    <row r="576" spans="12:14" x14ac:dyDescent="0.2">
      <c r="L576" s="49" t="str">
        <f ca="1">IF(B576="","",OFFSET(table_admin1[[#Headers],[ADM1_PT]],MATCH(B576,admin1,0),1))</f>
        <v/>
      </c>
      <c r="M576" s="49" t="str">
        <f t="shared" ca="1" si="9"/>
        <v/>
      </c>
      <c r="N576" s="49" t="e">
        <f ca="1">IF(#REF!="","",INDEX(admin3_pcode,MATCH(#REF!,OFFSET(admin3_start,MATCH(M576,admin2_linked_pcode,0),0,COUNTIF(admin2_linked_pcode,M576)),0)+MATCH(M576,admin2_linked_pcode,0)-1))</f>
        <v>#REF!</v>
      </c>
    </row>
    <row r="577" spans="12:14" x14ac:dyDescent="0.2">
      <c r="L577" s="49" t="str">
        <f ca="1">IF(B577="","",OFFSET(table_admin1[[#Headers],[ADM1_PT]],MATCH(B577,admin1,0),1))</f>
        <v/>
      </c>
      <c r="M577" s="49" t="str">
        <f t="shared" ca="1" si="9"/>
        <v/>
      </c>
      <c r="N577" s="49" t="e">
        <f ca="1">IF(#REF!="","",INDEX(admin3_pcode,MATCH(#REF!,OFFSET(admin3_start,MATCH(M577,admin2_linked_pcode,0),0,COUNTIF(admin2_linked_pcode,M577)),0)+MATCH(M577,admin2_linked_pcode,0)-1))</f>
        <v>#REF!</v>
      </c>
    </row>
    <row r="578" spans="12:14" x14ac:dyDescent="0.2">
      <c r="L578" s="49" t="str">
        <f ca="1">IF(B578="","",OFFSET(table_admin1[[#Headers],[ADM1_PT]],MATCH(B578,admin1,0),1))</f>
        <v/>
      </c>
      <c r="M578" s="49" t="str">
        <f t="shared" ca="1" si="9"/>
        <v/>
      </c>
      <c r="N578" s="49" t="e">
        <f ca="1">IF(#REF!="","",INDEX(admin3_pcode,MATCH(#REF!,OFFSET(admin3_start,MATCH(M578,admin2_linked_pcode,0),0,COUNTIF(admin2_linked_pcode,M578)),0)+MATCH(M578,admin2_linked_pcode,0)-1))</f>
        <v>#REF!</v>
      </c>
    </row>
    <row r="579" spans="12:14" x14ac:dyDescent="0.2">
      <c r="L579" s="49" t="str">
        <f ca="1">IF(B579="","",OFFSET(table_admin1[[#Headers],[ADM1_PT]],MATCH(B579,admin1,0),1))</f>
        <v/>
      </c>
      <c r="M579" s="49" t="str">
        <f t="shared" ca="1" si="9"/>
        <v/>
      </c>
      <c r="N579" s="49" t="e">
        <f ca="1">IF(#REF!="","",INDEX(admin3_pcode,MATCH(#REF!,OFFSET(admin3_start,MATCH(M579,admin2_linked_pcode,0),0,COUNTIF(admin2_linked_pcode,M579)),0)+MATCH(M579,admin2_linked_pcode,0)-1))</f>
        <v>#REF!</v>
      </c>
    </row>
    <row r="580" spans="12:14" x14ac:dyDescent="0.2">
      <c r="L580" s="49" t="str">
        <f ca="1">IF(B580="","",OFFSET(table_admin1[[#Headers],[ADM1_PT]],MATCH(B580,admin1,0),1))</f>
        <v/>
      </c>
      <c r="M580" s="49" t="str">
        <f t="shared" ca="1" si="9"/>
        <v/>
      </c>
      <c r="N580" s="49" t="e">
        <f ca="1">IF(#REF!="","",INDEX(admin3_pcode,MATCH(#REF!,OFFSET(admin3_start,MATCH(M580,admin2_linked_pcode,0),0,COUNTIF(admin2_linked_pcode,M580)),0)+MATCH(M580,admin2_linked_pcode,0)-1))</f>
        <v>#REF!</v>
      </c>
    </row>
    <row r="581" spans="12:14" x14ac:dyDescent="0.2">
      <c r="L581" s="49" t="str">
        <f ca="1">IF(B581="","",OFFSET(table_admin1[[#Headers],[ADM1_PT]],MATCH(B581,admin1,0),1))</f>
        <v/>
      </c>
      <c r="M581" s="49" t="str">
        <f t="shared" ca="1" si="9"/>
        <v/>
      </c>
      <c r="N581" s="49" t="e">
        <f ca="1">IF(#REF!="","",INDEX(admin3_pcode,MATCH(#REF!,OFFSET(admin3_start,MATCH(M581,admin2_linked_pcode,0),0,COUNTIF(admin2_linked_pcode,M581)),0)+MATCH(M581,admin2_linked_pcode,0)-1))</f>
        <v>#REF!</v>
      </c>
    </row>
    <row r="582" spans="12:14" x14ac:dyDescent="0.2">
      <c r="L582" s="49" t="str">
        <f ca="1">IF(B582="","",OFFSET(table_admin1[[#Headers],[ADM1_PT]],MATCH(B582,admin1,0),1))</f>
        <v/>
      </c>
      <c r="M582" s="49" t="str">
        <f t="shared" ca="1" si="9"/>
        <v/>
      </c>
      <c r="N582" s="49" t="e">
        <f ca="1">IF(#REF!="","",INDEX(admin3_pcode,MATCH(#REF!,OFFSET(admin3_start,MATCH(M582,admin2_linked_pcode,0),0,COUNTIF(admin2_linked_pcode,M582)),0)+MATCH(M582,admin2_linked_pcode,0)-1))</f>
        <v>#REF!</v>
      </c>
    </row>
    <row r="583" spans="12:14" x14ac:dyDescent="0.2">
      <c r="L583" s="49" t="str">
        <f ca="1">IF(B583="","",OFFSET(table_admin1[[#Headers],[ADM1_PT]],MATCH(B583,admin1,0),1))</f>
        <v/>
      </c>
      <c r="M583" s="49" t="str">
        <f t="shared" ca="1" si="9"/>
        <v/>
      </c>
      <c r="N583" s="49" t="e">
        <f ca="1">IF(#REF!="","",INDEX(admin3_pcode,MATCH(#REF!,OFFSET(admin3_start,MATCH(M583,admin2_linked_pcode,0),0,COUNTIF(admin2_linked_pcode,M583)),0)+MATCH(M583,admin2_linked_pcode,0)-1))</f>
        <v>#REF!</v>
      </c>
    </row>
    <row r="584" spans="12:14" x14ac:dyDescent="0.2">
      <c r="L584" s="49" t="str">
        <f ca="1">IF(B584="","",OFFSET(table_admin1[[#Headers],[ADM1_PT]],MATCH(B584,admin1,0),1))</f>
        <v/>
      </c>
      <c r="M584" s="49" t="str">
        <f t="shared" ca="1" si="9"/>
        <v/>
      </c>
      <c r="N584" s="49" t="e">
        <f ca="1">IF(#REF!="","",INDEX(admin3_pcode,MATCH(#REF!,OFFSET(admin3_start,MATCH(M584,admin2_linked_pcode,0),0,COUNTIF(admin2_linked_pcode,M584)),0)+MATCH(M584,admin2_linked_pcode,0)-1))</f>
        <v>#REF!</v>
      </c>
    </row>
    <row r="585" spans="12:14" x14ac:dyDescent="0.2">
      <c r="L585" s="49" t="str">
        <f ca="1">IF(B585="","",OFFSET(table_admin1[[#Headers],[ADM1_PT]],MATCH(B585,admin1,0),1))</f>
        <v/>
      </c>
      <c r="M585" s="49" t="str">
        <f t="shared" ca="1" si="9"/>
        <v/>
      </c>
      <c r="N585" s="49" t="e">
        <f ca="1">IF(#REF!="","",INDEX(admin3_pcode,MATCH(#REF!,OFFSET(admin3_start,MATCH(M585,admin2_linked_pcode,0),0,COUNTIF(admin2_linked_pcode,M585)),0)+MATCH(M585,admin2_linked_pcode,0)-1))</f>
        <v>#REF!</v>
      </c>
    </row>
    <row r="586" spans="12:14" x14ac:dyDescent="0.2">
      <c r="L586" s="49" t="str">
        <f ca="1">IF(B586="","",OFFSET(table_admin1[[#Headers],[ADM1_PT]],MATCH(B586,admin1,0),1))</f>
        <v/>
      </c>
      <c r="M586" s="49" t="str">
        <f t="shared" ca="1" si="9"/>
        <v/>
      </c>
      <c r="N586" s="49" t="e">
        <f ca="1">IF(#REF!="","",INDEX(admin3_pcode,MATCH(#REF!,OFFSET(admin3_start,MATCH(M586,admin2_linked_pcode,0),0,COUNTIF(admin2_linked_pcode,M586)),0)+MATCH(M586,admin2_linked_pcode,0)-1))</f>
        <v>#REF!</v>
      </c>
    </row>
    <row r="587" spans="12:14" x14ac:dyDescent="0.2">
      <c r="L587" s="49" t="str">
        <f ca="1">IF(B587="","",OFFSET(table_admin1[[#Headers],[ADM1_PT]],MATCH(B587,admin1,0),1))</f>
        <v/>
      </c>
      <c r="M587" s="49" t="str">
        <f t="shared" ca="1" si="9"/>
        <v/>
      </c>
      <c r="N587" s="49" t="e">
        <f ca="1">IF(#REF!="","",INDEX(admin3_pcode,MATCH(#REF!,OFFSET(admin3_start,MATCH(M587,admin2_linked_pcode,0),0,COUNTIF(admin2_linked_pcode,M587)),0)+MATCH(M587,admin2_linked_pcode,0)-1))</f>
        <v>#REF!</v>
      </c>
    </row>
    <row r="588" spans="12:14" x14ac:dyDescent="0.2">
      <c r="L588" s="49" t="str">
        <f ca="1">IF(B588="","",OFFSET(table_admin1[[#Headers],[ADM1_PT]],MATCH(B588,admin1,0),1))</f>
        <v/>
      </c>
      <c r="M588" s="49" t="str">
        <f t="shared" ca="1" si="9"/>
        <v/>
      </c>
      <c r="N588" s="49" t="e">
        <f ca="1">IF(#REF!="","",INDEX(admin3_pcode,MATCH(#REF!,OFFSET(admin3_start,MATCH(M588,admin2_linked_pcode,0),0,COUNTIF(admin2_linked_pcode,M588)),0)+MATCH(M588,admin2_linked_pcode,0)-1))</f>
        <v>#REF!</v>
      </c>
    </row>
    <row r="589" spans="12:14" x14ac:dyDescent="0.2">
      <c r="L589" s="49" t="str">
        <f ca="1">IF(B589="","",OFFSET(table_admin1[[#Headers],[ADM1_PT]],MATCH(B589,admin1,0),1))</f>
        <v/>
      </c>
      <c r="M589" s="49" t="str">
        <f t="shared" ca="1" si="9"/>
        <v/>
      </c>
      <c r="N589" s="49" t="e">
        <f ca="1">IF(#REF!="","",INDEX(admin3_pcode,MATCH(#REF!,OFFSET(admin3_start,MATCH(M589,admin2_linked_pcode,0),0,COUNTIF(admin2_linked_pcode,M589)),0)+MATCH(M589,admin2_linked_pcode,0)-1))</f>
        <v>#REF!</v>
      </c>
    </row>
    <row r="590" spans="12:14" x14ac:dyDescent="0.2">
      <c r="L590" s="49" t="str">
        <f ca="1">IF(B590="","",OFFSET(table_admin1[[#Headers],[ADM1_PT]],MATCH(B590,admin1,0),1))</f>
        <v/>
      </c>
      <c r="M590" s="49" t="str">
        <f t="shared" ca="1" si="9"/>
        <v/>
      </c>
      <c r="N590" s="49" t="e">
        <f ca="1">IF(#REF!="","",INDEX(admin3_pcode,MATCH(#REF!,OFFSET(admin3_start,MATCH(M590,admin2_linked_pcode,0),0,COUNTIF(admin2_linked_pcode,M590)),0)+MATCH(M590,admin2_linked_pcode,0)-1))</f>
        <v>#REF!</v>
      </c>
    </row>
    <row r="591" spans="12:14" x14ac:dyDescent="0.2">
      <c r="L591" s="49" t="str">
        <f ca="1">IF(B591="","",OFFSET(table_admin1[[#Headers],[ADM1_PT]],MATCH(B591,admin1,0),1))</f>
        <v/>
      </c>
      <c r="M591" s="49" t="str">
        <f t="shared" ca="1" si="9"/>
        <v/>
      </c>
      <c r="N591" s="49" t="e">
        <f ca="1">IF(#REF!="","",INDEX(admin3_pcode,MATCH(#REF!,OFFSET(admin3_start,MATCH(M591,admin2_linked_pcode,0),0,COUNTIF(admin2_linked_pcode,M591)),0)+MATCH(M591,admin2_linked_pcode,0)-1))</f>
        <v>#REF!</v>
      </c>
    </row>
    <row r="592" spans="12:14" x14ac:dyDescent="0.2">
      <c r="L592" s="49" t="str">
        <f ca="1">IF(B592="","",OFFSET(table_admin1[[#Headers],[ADM1_PT]],MATCH(B592,admin1,0),1))</f>
        <v/>
      </c>
      <c r="M592" s="49" t="str">
        <f t="shared" ca="1" si="9"/>
        <v/>
      </c>
      <c r="N592" s="49" t="e">
        <f ca="1">IF(#REF!="","",INDEX(admin3_pcode,MATCH(#REF!,OFFSET(admin3_start,MATCH(M592,admin2_linked_pcode,0),0,COUNTIF(admin2_linked_pcode,M592)),0)+MATCH(M592,admin2_linked_pcode,0)-1))</f>
        <v>#REF!</v>
      </c>
    </row>
    <row r="593" spans="12:14" x14ac:dyDescent="0.2">
      <c r="L593" s="49" t="str">
        <f ca="1">IF(B593="","",OFFSET(table_admin1[[#Headers],[ADM1_PT]],MATCH(B593,admin1,0),1))</f>
        <v/>
      </c>
      <c r="M593" s="49" t="str">
        <f t="shared" ca="1" si="9"/>
        <v/>
      </c>
      <c r="N593" s="49" t="e">
        <f ca="1">IF(#REF!="","",INDEX(admin3_pcode,MATCH(#REF!,OFFSET(admin3_start,MATCH(M593,admin2_linked_pcode,0),0,COUNTIF(admin2_linked_pcode,M593)),0)+MATCH(M593,admin2_linked_pcode,0)-1))</f>
        <v>#REF!</v>
      </c>
    </row>
    <row r="594" spans="12:14" x14ac:dyDescent="0.2">
      <c r="L594" s="49" t="str">
        <f ca="1">IF(B594="","",OFFSET(table_admin1[[#Headers],[ADM1_PT]],MATCH(B594,admin1,0),1))</f>
        <v/>
      </c>
      <c r="M594" s="49" t="str">
        <f t="shared" ca="1" si="9"/>
        <v/>
      </c>
      <c r="N594" s="49" t="e">
        <f ca="1">IF(#REF!="","",INDEX(admin3_pcode,MATCH(#REF!,OFFSET(admin3_start,MATCH(M594,admin2_linked_pcode,0),0,COUNTIF(admin2_linked_pcode,M594)),0)+MATCH(M594,admin2_linked_pcode,0)-1))</f>
        <v>#REF!</v>
      </c>
    </row>
    <row r="595" spans="12:14" x14ac:dyDescent="0.2">
      <c r="L595" s="49" t="str">
        <f ca="1">IF(B595="","",OFFSET(table_admin1[[#Headers],[ADM1_PT]],MATCH(B595,admin1,0),1))</f>
        <v/>
      </c>
      <c r="M595" s="49" t="str">
        <f t="shared" ca="1" si="9"/>
        <v/>
      </c>
      <c r="N595" s="49" t="e">
        <f ca="1">IF(#REF!="","",INDEX(admin3_pcode,MATCH(#REF!,OFFSET(admin3_start,MATCH(M595,admin2_linked_pcode,0),0,COUNTIF(admin2_linked_pcode,M595)),0)+MATCH(M595,admin2_linked_pcode,0)-1))</f>
        <v>#REF!</v>
      </c>
    </row>
    <row r="596" spans="12:14" x14ac:dyDescent="0.2">
      <c r="L596" s="49" t="str">
        <f ca="1">IF(B596="","",OFFSET(table_admin1[[#Headers],[ADM1_PT]],MATCH(B596,admin1,0),1))</f>
        <v/>
      </c>
      <c r="M596" s="49" t="str">
        <f t="shared" ca="1" si="9"/>
        <v/>
      </c>
      <c r="N596" s="49" t="e">
        <f ca="1">IF(#REF!="","",INDEX(admin3_pcode,MATCH(#REF!,OFFSET(admin3_start,MATCH(M596,admin2_linked_pcode,0),0,COUNTIF(admin2_linked_pcode,M596)),0)+MATCH(M596,admin2_linked_pcode,0)-1))</f>
        <v>#REF!</v>
      </c>
    </row>
    <row r="597" spans="12:14" x14ac:dyDescent="0.2">
      <c r="L597" s="49" t="str">
        <f ca="1">IF(B597="","",OFFSET(table_admin1[[#Headers],[ADM1_PT]],MATCH(B597,admin1,0),1))</f>
        <v/>
      </c>
      <c r="M597" s="49" t="str">
        <f t="shared" ca="1" si="9"/>
        <v/>
      </c>
      <c r="N597" s="49" t="e">
        <f ca="1">IF(#REF!="","",INDEX(admin3_pcode,MATCH(#REF!,OFFSET(admin3_start,MATCH(M597,admin2_linked_pcode,0),0,COUNTIF(admin2_linked_pcode,M597)),0)+MATCH(M597,admin2_linked_pcode,0)-1))</f>
        <v>#REF!</v>
      </c>
    </row>
    <row r="598" spans="12:14" x14ac:dyDescent="0.2">
      <c r="L598" s="49" t="str">
        <f ca="1">IF(B598="","",OFFSET(table_admin1[[#Headers],[ADM1_PT]],MATCH(B598,admin1,0),1))</f>
        <v/>
      </c>
      <c r="M598" s="49" t="str">
        <f t="shared" ca="1" si="9"/>
        <v/>
      </c>
      <c r="N598" s="49" t="e">
        <f ca="1">IF(#REF!="","",INDEX(admin3_pcode,MATCH(#REF!,OFFSET(admin3_start,MATCH(M598,admin2_linked_pcode,0),0,COUNTIF(admin2_linked_pcode,M598)),0)+MATCH(M598,admin2_linked_pcode,0)-1))</f>
        <v>#REF!</v>
      </c>
    </row>
    <row r="599" spans="12:14" x14ac:dyDescent="0.2">
      <c r="L599" s="49" t="str">
        <f ca="1">IF(B599="","",OFFSET(table_admin1[[#Headers],[ADM1_PT]],MATCH(B599,admin1,0),1))</f>
        <v/>
      </c>
      <c r="M599" s="49" t="str">
        <f t="shared" ca="1" si="9"/>
        <v/>
      </c>
      <c r="N599" s="49" t="e">
        <f ca="1">IF(#REF!="","",INDEX(admin3_pcode,MATCH(#REF!,OFFSET(admin3_start,MATCH(M599,admin2_linked_pcode,0),0,COUNTIF(admin2_linked_pcode,M599)),0)+MATCH(M599,admin2_linked_pcode,0)-1))</f>
        <v>#REF!</v>
      </c>
    </row>
    <row r="600" spans="12:14" x14ac:dyDescent="0.2">
      <c r="L600" s="49" t="str">
        <f ca="1">IF(B600="","",OFFSET(table_admin1[[#Headers],[ADM1_PT]],MATCH(B600,admin1,0),1))</f>
        <v/>
      </c>
      <c r="M600" s="49" t="str">
        <f t="shared" ca="1" si="9"/>
        <v/>
      </c>
      <c r="N600" s="49" t="e">
        <f ca="1">IF(#REF!="","",INDEX(admin3_pcode,MATCH(#REF!,OFFSET(admin3_start,MATCH(M600,admin2_linked_pcode,0),0,COUNTIF(admin2_linked_pcode,M600)),0)+MATCH(M600,admin2_linked_pcode,0)-1))</f>
        <v>#REF!</v>
      </c>
    </row>
    <row r="601" spans="12:14" x14ac:dyDescent="0.2">
      <c r="L601" s="49" t="str">
        <f ca="1">IF(B601="","",OFFSET(table_admin1[[#Headers],[ADM1_PT]],MATCH(B601,admin1,0),1))</f>
        <v/>
      </c>
      <c r="M601" s="49" t="str">
        <f t="shared" ca="1" si="9"/>
        <v/>
      </c>
      <c r="N601" s="49" t="e">
        <f ca="1">IF(#REF!="","",INDEX(admin3_pcode,MATCH(#REF!,OFFSET(admin3_start,MATCH(M601,admin2_linked_pcode,0),0,COUNTIF(admin2_linked_pcode,M601)),0)+MATCH(M601,admin2_linked_pcode,0)-1))</f>
        <v>#REF!</v>
      </c>
    </row>
    <row r="602" spans="12:14" x14ac:dyDescent="0.2">
      <c r="L602" s="49" t="str">
        <f ca="1">IF(B602="","",OFFSET(table_admin1[[#Headers],[ADM1_PT]],MATCH(B602,admin1,0),1))</f>
        <v/>
      </c>
      <c r="M602" s="49" t="str">
        <f t="shared" ca="1" si="9"/>
        <v/>
      </c>
      <c r="N602" s="49" t="e">
        <f ca="1">IF(#REF!="","",INDEX(admin3_pcode,MATCH(#REF!,OFFSET(admin3_start,MATCH(M602,admin2_linked_pcode,0),0,COUNTIF(admin2_linked_pcode,M602)),0)+MATCH(M602,admin2_linked_pcode,0)-1))</f>
        <v>#REF!</v>
      </c>
    </row>
    <row r="603" spans="12:14" x14ac:dyDescent="0.2">
      <c r="L603" s="49" t="str">
        <f ca="1">IF(B603="","",OFFSET(table_admin1[[#Headers],[ADM1_PT]],MATCH(B603,admin1,0),1))</f>
        <v/>
      </c>
      <c r="M603" s="49" t="str">
        <f t="shared" ca="1" si="9"/>
        <v/>
      </c>
      <c r="N603" s="49" t="e">
        <f ca="1">IF(#REF!="","",INDEX(admin3_pcode,MATCH(#REF!,OFFSET(admin3_start,MATCH(M603,admin2_linked_pcode,0),0,COUNTIF(admin2_linked_pcode,M603)),0)+MATCH(M603,admin2_linked_pcode,0)-1))</f>
        <v>#REF!</v>
      </c>
    </row>
    <row r="604" spans="12:14" x14ac:dyDescent="0.2">
      <c r="L604" s="49" t="str">
        <f ca="1">IF(B604="","",OFFSET(table_admin1[[#Headers],[ADM1_PT]],MATCH(B604,admin1,0),1))</f>
        <v/>
      </c>
      <c r="M604" s="49" t="str">
        <f t="shared" ca="1" si="9"/>
        <v/>
      </c>
      <c r="N604" s="49" t="e">
        <f ca="1">IF(#REF!="","",INDEX(admin3_pcode,MATCH(#REF!,OFFSET(admin3_start,MATCH(M604,admin2_linked_pcode,0),0,COUNTIF(admin2_linked_pcode,M604)),0)+MATCH(M604,admin2_linked_pcode,0)-1))</f>
        <v>#REF!</v>
      </c>
    </row>
    <row r="605" spans="12:14" x14ac:dyDescent="0.2">
      <c r="L605" s="49" t="str">
        <f ca="1">IF(B605="","",OFFSET(table_admin1[[#Headers],[ADM1_PT]],MATCH(B605,admin1,0),1))</f>
        <v/>
      </c>
      <c r="M605" s="49" t="str">
        <f t="shared" ca="1" si="9"/>
        <v/>
      </c>
      <c r="N605" s="49" t="e">
        <f ca="1">IF(#REF!="","",INDEX(admin3_pcode,MATCH(#REF!,OFFSET(admin3_start,MATCH(M605,admin2_linked_pcode,0),0,COUNTIF(admin2_linked_pcode,M605)),0)+MATCH(M605,admin2_linked_pcode,0)-1))</f>
        <v>#REF!</v>
      </c>
    </row>
    <row r="606" spans="12:14" x14ac:dyDescent="0.2">
      <c r="L606" s="49" t="str">
        <f ca="1">IF(B606="","",OFFSET(table_admin1[[#Headers],[ADM1_PT]],MATCH(B606,admin1,0),1))</f>
        <v/>
      </c>
      <c r="M606" s="49" t="str">
        <f t="shared" ca="1" si="9"/>
        <v/>
      </c>
      <c r="N606" s="49" t="e">
        <f ca="1">IF(#REF!="","",INDEX(admin3_pcode,MATCH(#REF!,OFFSET(admin3_start,MATCH(M606,admin2_linked_pcode,0),0,COUNTIF(admin2_linked_pcode,M606)),0)+MATCH(M606,admin2_linked_pcode,0)-1))</f>
        <v>#REF!</v>
      </c>
    </row>
    <row r="607" spans="12:14" x14ac:dyDescent="0.2">
      <c r="L607" s="49" t="str">
        <f ca="1">IF(B607="","",OFFSET(table_admin1[[#Headers],[ADM1_PT]],MATCH(B607,admin1,0),1))</f>
        <v/>
      </c>
      <c r="M607" s="49" t="str">
        <f t="shared" ca="1" si="9"/>
        <v/>
      </c>
      <c r="N607" s="49" t="e">
        <f ca="1">IF(#REF!="","",INDEX(admin3_pcode,MATCH(#REF!,OFFSET(admin3_start,MATCH(M607,admin2_linked_pcode,0),0,COUNTIF(admin2_linked_pcode,M607)),0)+MATCH(M607,admin2_linked_pcode,0)-1))</f>
        <v>#REF!</v>
      </c>
    </row>
    <row r="608" spans="12:14" x14ac:dyDescent="0.2">
      <c r="L608" s="49" t="str">
        <f ca="1">IF(B608="","",OFFSET(table_admin1[[#Headers],[ADM1_PT]],MATCH(B608,admin1,0),1))</f>
        <v/>
      </c>
      <c r="M608" s="49" t="str">
        <f t="shared" ca="1" si="9"/>
        <v/>
      </c>
      <c r="N608" s="49" t="e">
        <f ca="1">IF(#REF!="","",INDEX(admin3_pcode,MATCH(#REF!,OFFSET(admin3_start,MATCH(M608,admin2_linked_pcode,0),0,COUNTIF(admin2_linked_pcode,M608)),0)+MATCH(M608,admin2_linked_pcode,0)-1))</f>
        <v>#REF!</v>
      </c>
    </row>
    <row r="609" spans="12:14" x14ac:dyDescent="0.2">
      <c r="L609" s="49" t="str">
        <f ca="1">IF(B609="","",OFFSET(table_admin1[[#Headers],[ADM1_PT]],MATCH(B609,admin1,0),1))</f>
        <v/>
      </c>
      <c r="M609" s="49" t="str">
        <f t="shared" ca="1" si="9"/>
        <v/>
      </c>
      <c r="N609" s="49" t="e">
        <f ca="1">IF(#REF!="","",INDEX(admin3_pcode,MATCH(#REF!,OFFSET(admin3_start,MATCH(M609,admin2_linked_pcode,0),0,COUNTIF(admin2_linked_pcode,M609)),0)+MATCH(M609,admin2_linked_pcode,0)-1))</f>
        <v>#REF!</v>
      </c>
    </row>
    <row r="610" spans="12:14" x14ac:dyDescent="0.2">
      <c r="L610" s="49" t="str">
        <f ca="1">IF(B610="","",OFFSET(table_admin1[[#Headers],[ADM1_PT]],MATCH(B610,admin1,0),1))</f>
        <v/>
      </c>
      <c r="M610" s="49" t="str">
        <f t="shared" ca="1" si="9"/>
        <v/>
      </c>
      <c r="N610" s="49" t="e">
        <f ca="1">IF(#REF!="","",INDEX(admin3_pcode,MATCH(#REF!,OFFSET(admin3_start,MATCH(M610,admin2_linked_pcode,0),0,COUNTIF(admin2_linked_pcode,M610)),0)+MATCH(M610,admin2_linked_pcode,0)-1))</f>
        <v>#REF!</v>
      </c>
    </row>
    <row r="611" spans="12:14" x14ac:dyDescent="0.2">
      <c r="L611" s="49" t="str">
        <f ca="1">IF(B611="","",OFFSET(table_admin1[[#Headers],[ADM1_PT]],MATCH(B611,admin1,0),1))</f>
        <v/>
      </c>
      <c r="M611" s="49" t="str">
        <f t="shared" ca="1" si="9"/>
        <v/>
      </c>
      <c r="N611" s="49" t="e">
        <f ca="1">IF(#REF!="","",INDEX(admin3_pcode,MATCH(#REF!,OFFSET(admin3_start,MATCH(M611,admin2_linked_pcode,0),0,COUNTIF(admin2_linked_pcode,M611)),0)+MATCH(M611,admin2_linked_pcode,0)-1))</f>
        <v>#REF!</v>
      </c>
    </row>
    <row r="612" spans="12:14" x14ac:dyDescent="0.2">
      <c r="L612" s="49" t="str">
        <f ca="1">IF(B612="","",OFFSET(table_admin1[[#Headers],[ADM1_PT]],MATCH(B612,admin1,0),1))</f>
        <v/>
      </c>
      <c r="M612" s="49" t="str">
        <f t="shared" ca="1" si="9"/>
        <v/>
      </c>
      <c r="N612" s="49" t="e">
        <f ca="1">IF(#REF!="","",INDEX(admin3_pcode,MATCH(#REF!,OFFSET(admin3_start,MATCH(M612,admin2_linked_pcode,0),0,COUNTIF(admin2_linked_pcode,M612)),0)+MATCH(M612,admin2_linked_pcode,0)-1))</f>
        <v>#REF!</v>
      </c>
    </row>
    <row r="613" spans="12:14" x14ac:dyDescent="0.2">
      <c r="L613" s="49" t="str">
        <f ca="1">IF(B613="","",OFFSET(table_admin1[[#Headers],[ADM1_PT]],MATCH(B613,admin1,0),1))</f>
        <v/>
      </c>
      <c r="M613" s="49" t="str">
        <f t="shared" ca="1" si="9"/>
        <v/>
      </c>
      <c r="N613" s="49" t="e">
        <f ca="1">IF(#REF!="","",INDEX(admin3_pcode,MATCH(#REF!,OFFSET(admin3_start,MATCH(M613,admin2_linked_pcode,0),0,COUNTIF(admin2_linked_pcode,M613)),0)+MATCH(M613,admin2_linked_pcode,0)-1))</f>
        <v>#REF!</v>
      </c>
    </row>
    <row r="614" spans="12:14" x14ac:dyDescent="0.2">
      <c r="L614" s="49" t="str">
        <f ca="1">IF(B614="","",OFFSET(table_admin1[[#Headers],[ADM1_PT]],MATCH(B614,admin1,0),1))</f>
        <v/>
      </c>
      <c r="M614" s="49" t="str">
        <f t="shared" ca="1" si="9"/>
        <v/>
      </c>
      <c r="N614" s="49" t="e">
        <f ca="1">IF(#REF!="","",INDEX(admin3_pcode,MATCH(#REF!,OFFSET(admin3_start,MATCH(M614,admin2_linked_pcode,0),0,COUNTIF(admin2_linked_pcode,M614)),0)+MATCH(M614,admin2_linked_pcode,0)-1))</f>
        <v>#REF!</v>
      </c>
    </row>
    <row r="615" spans="12:14" x14ac:dyDescent="0.2">
      <c r="L615" s="49" t="str">
        <f ca="1">IF(B615="","",OFFSET(table_admin1[[#Headers],[ADM1_PT]],MATCH(B615,admin1,0),1))</f>
        <v/>
      </c>
      <c r="M615" s="49" t="str">
        <f t="shared" ca="1" si="9"/>
        <v/>
      </c>
      <c r="N615" s="49" t="e">
        <f ca="1">IF(#REF!="","",INDEX(admin3_pcode,MATCH(#REF!,OFFSET(admin3_start,MATCH(M615,admin2_linked_pcode,0),0,COUNTIF(admin2_linked_pcode,M615)),0)+MATCH(M615,admin2_linked_pcode,0)-1))</f>
        <v>#REF!</v>
      </c>
    </row>
    <row r="616" spans="12:14" x14ac:dyDescent="0.2">
      <c r="L616" s="49" t="str">
        <f ca="1">IF(B616="","",OFFSET(table_admin1[[#Headers],[ADM1_PT]],MATCH(B616,admin1,0),1))</f>
        <v/>
      </c>
      <c r="M616" s="49" t="str">
        <f t="shared" ca="1" si="9"/>
        <v/>
      </c>
      <c r="N616" s="49" t="e">
        <f ca="1">IF(#REF!="","",INDEX(admin3_pcode,MATCH(#REF!,OFFSET(admin3_start,MATCH(M616,admin2_linked_pcode,0),0,COUNTIF(admin2_linked_pcode,M616)),0)+MATCH(M616,admin2_linked_pcode,0)-1))</f>
        <v>#REF!</v>
      </c>
    </row>
    <row r="617" spans="12:14" x14ac:dyDescent="0.2">
      <c r="L617" s="49" t="str">
        <f ca="1">IF(B617="","",OFFSET(table_admin1[[#Headers],[ADM1_PT]],MATCH(B617,admin1,0),1))</f>
        <v/>
      </c>
      <c r="M617" s="49" t="str">
        <f t="shared" ca="1" si="9"/>
        <v/>
      </c>
      <c r="N617" s="49" t="e">
        <f ca="1">IF(#REF!="","",INDEX(admin3_pcode,MATCH(#REF!,OFFSET(admin3_start,MATCH(M617,admin2_linked_pcode,0),0,COUNTIF(admin2_linked_pcode,M617)),0)+MATCH(M617,admin2_linked_pcode,0)-1))</f>
        <v>#REF!</v>
      </c>
    </row>
    <row r="618" spans="12:14" x14ac:dyDescent="0.2">
      <c r="L618" s="49" t="str">
        <f ca="1">IF(B618="","",OFFSET(table_admin1[[#Headers],[ADM1_PT]],MATCH(B618,admin1,0),1))</f>
        <v/>
      </c>
      <c r="M618" s="49" t="str">
        <f t="shared" ca="1" si="9"/>
        <v/>
      </c>
      <c r="N618" s="49" t="e">
        <f ca="1">IF(#REF!="","",INDEX(admin3_pcode,MATCH(#REF!,OFFSET(admin3_start,MATCH(M618,admin2_linked_pcode,0),0,COUNTIF(admin2_linked_pcode,M618)),0)+MATCH(M618,admin2_linked_pcode,0)-1))</f>
        <v>#REF!</v>
      </c>
    </row>
    <row r="619" spans="12:14" x14ac:dyDescent="0.2">
      <c r="L619" s="49" t="str">
        <f ca="1">IF(B619="","",OFFSET(table_admin1[[#Headers],[ADM1_PT]],MATCH(B619,admin1,0),1))</f>
        <v/>
      </c>
      <c r="M619" s="49" t="str">
        <f t="shared" ca="1" si="9"/>
        <v/>
      </c>
      <c r="N619" s="49" t="e">
        <f ca="1">IF(#REF!="","",INDEX(admin3_pcode,MATCH(#REF!,OFFSET(admin3_start,MATCH(M619,admin2_linked_pcode,0),0,COUNTIF(admin2_linked_pcode,M619)),0)+MATCH(M619,admin2_linked_pcode,0)-1))</f>
        <v>#REF!</v>
      </c>
    </row>
    <row r="620" spans="12:14" x14ac:dyDescent="0.2">
      <c r="L620" s="49" t="str">
        <f ca="1">IF(B620="","",OFFSET(table_admin1[[#Headers],[ADM1_PT]],MATCH(B620,admin1,0),1))</f>
        <v/>
      </c>
      <c r="M620" s="49" t="str">
        <f t="shared" ca="1" si="9"/>
        <v/>
      </c>
      <c r="N620" s="49" t="e">
        <f ca="1">IF(#REF!="","",INDEX(admin3_pcode,MATCH(#REF!,OFFSET(admin3_start,MATCH(M620,admin2_linked_pcode,0),0,COUNTIF(admin2_linked_pcode,M620)),0)+MATCH(M620,admin2_linked_pcode,0)-1))</f>
        <v>#REF!</v>
      </c>
    </row>
    <row r="621" spans="12:14" x14ac:dyDescent="0.2">
      <c r="L621" s="49" t="str">
        <f ca="1">IF(B621="","",OFFSET(table_admin1[[#Headers],[ADM1_PT]],MATCH(B621,admin1,0),1))</f>
        <v/>
      </c>
      <c r="M621" s="49" t="str">
        <f t="shared" ref="M621:M684" ca="1" si="10">IF(C621="","",INDEX(admin2_pcode,MATCH(C621,OFFSET(admin2_start,MATCH(L621,admin1_linked_pcode,0),0,COUNTIF(admin1_linked_pcode,L621)),0)+MATCH(L621,admin1_linked_pcode,0)-1))</f>
        <v/>
      </c>
      <c r="N621" s="49" t="e">
        <f ca="1">IF(#REF!="","",INDEX(admin3_pcode,MATCH(#REF!,OFFSET(admin3_start,MATCH(M621,admin2_linked_pcode,0),0,COUNTIF(admin2_linked_pcode,M621)),0)+MATCH(M621,admin2_linked_pcode,0)-1))</f>
        <v>#REF!</v>
      </c>
    </row>
    <row r="622" spans="12:14" x14ac:dyDescent="0.2">
      <c r="L622" s="49" t="str">
        <f ca="1">IF(B622="","",OFFSET(table_admin1[[#Headers],[ADM1_PT]],MATCH(B622,admin1,0),1))</f>
        <v/>
      </c>
      <c r="M622" s="49" t="str">
        <f t="shared" ca="1" si="10"/>
        <v/>
      </c>
      <c r="N622" s="49" t="e">
        <f ca="1">IF(#REF!="","",INDEX(admin3_pcode,MATCH(#REF!,OFFSET(admin3_start,MATCH(M622,admin2_linked_pcode,0),0,COUNTIF(admin2_linked_pcode,M622)),0)+MATCH(M622,admin2_linked_pcode,0)-1))</f>
        <v>#REF!</v>
      </c>
    </row>
    <row r="623" spans="12:14" x14ac:dyDescent="0.2">
      <c r="L623" s="49" t="str">
        <f ca="1">IF(B623="","",OFFSET(table_admin1[[#Headers],[ADM1_PT]],MATCH(B623,admin1,0),1))</f>
        <v/>
      </c>
      <c r="M623" s="49" t="str">
        <f t="shared" ca="1" si="10"/>
        <v/>
      </c>
      <c r="N623" s="49" t="e">
        <f ca="1">IF(#REF!="","",INDEX(admin3_pcode,MATCH(#REF!,OFFSET(admin3_start,MATCH(M623,admin2_linked_pcode,0),0,COUNTIF(admin2_linked_pcode,M623)),0)+MATCH(M623,admin2_linked_pcode,0)-1))</f>
        <v>#REF!</v>
      </c>
    </row>
    <row r="624" spans="12:14" x14ac:dyDescent="0.2">
      <c r="L624" s="49" t="str">
        <f ca="1">IF(B624="","",OFFSET(table_admin1[[#Headers],[ADM1_PT]],MATCH(B624,admin1,0),1))</f>
        <v/>
      </c>
      <c r="M624" s="49" t="str">
        <f t="shared" ca="1" si="10"/>
        <v/>
      </c>
      <c r="N624" s="49" t="e">
        <f ca="1">IF(#REF!="","",INDEX(admin3_pcode,MATCH(#REF!,OFFSET(admin3_start,MATCH(M624,admin2_linked_pcode,0),0,COUNTIF(admin2_linked_pcode,M624)),0)+MATCH(M624,admin2_linked_pcode,0)-1))</f>
        <v>#REF!</v>
      </c>
    </row>
    <row r="625" spans="12:14" x14ac:dyDescent="0.2">
      <c r="L625" s="49" t="str">
        <f ca="1">IF(B625="","",OFFSET(table_admin1[[#Headers],[ADM1_PT]],MATCH(B625,admin1,0),1))</f>
        <v/>
      </c>
      <c r="M625" s="49" t="str">
        <f t="shared" ca="1" si="10"/>
        <v/>
      </c>
      <c r="N625" s="49" t="e">
        <f ca="1">IF(#REF!="","",INDEX(admin3_pcode,MATCH(#REF!,OFFSET(admin3_start,MATCH(M625,admin2_linked_pcode,0),0,COUNTIF(admin2_linked_pcode,M625)),0)+MATCH(M625,admin2_linked_pcode,0)-1))</f>
        <v>#REF!</v>
      </c>
    </row>
    <row r="626" spans="12:14" x14ac:dyDescent="0.2">
      <c r="L626" s="49" t="str">
        <f ca="1">IF(B626="","",OFFSET(table_admin1[[#Headers],[ADM1_PT]],MATCH(B626,admin1,0),1))</f>
        <v/>
      </c>
      <c r="M626" s="49" t="str">
        <f t="shared" ca="1" si="10"/>
        <v/>
      </c>
      <c r="N626" s="49" t="e">
        <f ca="1">IF(#REF!="","",INDEX(admin3_pcode,MATCH(#REF!,OFFSET(admin3_start,MATCH(M626,admin2_linked_pcode,0),0,COUNTIF(admin2_linked_pcode,M626)),0)+MATCH(M626,admin2_linked_pcode,0)-1))</f>
        <v>#REF!</v>
      </c>
    </row>
    <row r="627" spans="12:14" x14ac:dyDescent="0.2">
      <c r="L627" s="49" t="str">
        <f ca="1">IF(B627="","",OFFSET(table_admin1[[#Headers],[ADM1_PT]],MATCH(B627,admin1,0),1))</f>
        <v/>
      </c>
      <c r="M627" s="49" t="str">
        <f t="shared" ca="1" si="10"/>
        <v/>
      </c>
      <c r="N627" s="49" t="e">
        <f ca="1">IF(#REF!="","",INDEX(admin3_pcode,MATCH(#REF!,OFFSET(admin3_start,MATCH(M627,admin2_linked_pcode,0),0,COUNTIF(admin2_linked_pcode,M627)),0)+MATCH(M627,admin2_linked_pcode,0)-1))</f>
        <v>#REF!</v>
      </c>
    </row>
    <row r="628" spans="12:14" x14ac:dyDescent="0.2">
      <c r="L628" s="49" t="str">
        <f ca="1">IF(B628="","",OFFSET(table_admin1[[#Headers],[ADM1_PT]],MATCH(B628,admin1,0),1))</f>
        <v/>
      </c>
      <c r="M628" s="49" t="str">
        <f t="shared" ca="1" si="10"/>
        <v/>
      </c>
      <c r="N628" s="49" t="e">
        <f ca="1">IF(#REF!="","",INDEX(admin3_pcode,MATCH(#REF!,OFFSET(admin3_start,MATCH(M628,admin2_linked_pcode,0),0,COUNTIF(admin2_linked_pcode,M628)),0)+MATCH(M628,admin2_linked_pcode,0)-1))</f>
        <v>#REF!</v>
      </c>
    </row>
    <row r="629" spans="12:14" x14ac:dyDescent="0.2">
      <c r="L629" s="49" t="str">
        <f ca="1">IF(B629="","",OFFSET(table_admin1[[#Headers],[ADM1_PT]],MATCH(B629,admin1,0),1))</f>
        <v/>
      </c>
      <c r="M629" s="49" t="str">
        <f t="shared" ca="1" si="10"/>
        <v/>
      </c>
      <c r="N629" s="49" t="e">
        <f ca="1">IF(#REF!="","",INDEX(admin3_pcode,MATCH(#REF!,OFFSET(admin3_start,MATCH(M629,admin2_linked_pcode,0),0,COUNTIF(admin2_linked_pcode,M629)),0)+MATCH(M629,admin2_linked_pcode,0)-1))</f>
        <v>#REF!</v>
      </c>
    </row>
    <row r="630" spans="12:14" x14ac:dyDescent="0.2">
      <c r="L630" s="49" t="str">
        <f ca="1">IF(B630="","",OFFSET(table_admin1[[#Headers],[ADM1_PT]],MATCH(B630,admin1,0),1))</f>
        <v/>
      </c>
      <c r="M630" s="49" t="str">
        <f t="shared" ca="1" si="10"/>
        <v/>
      </c>
      <c r="N630" s="49" t="e">
        <f ca="1">IF(#REF!="","",INDEX(admin3_pcode,MATCH(#REF!,OFFSET(admin3_start,MATCH(M630,admin2_linked_pcode,0),0,COUNTIF(admin2_linked_pcode,M630)),0)+MATCH(M630,admin2_linked_pcode,0)-1))</f>
        <v>#REF!</v>
      </c>
    </row>
    <row r="631" spans="12:14" x14ac:dyDescent="0.2">
      <c r="L631" s="49" t="str">
        <f ca="1">IF(B631="","",OFFSET(table_admin1[[#Headers],[ADM1_PT]],MATCH(B631,admin1,0),1))</f>
        <v/>
      </c>
      <c r="M631" s="49" t="str">
        <f t="shared" ca="1" si="10"/>
        <v/>
      </c>
      <c r="N631" s="49" t="e">
        <f ca="1">IF(#REF!="","",INDEX(admin3_pcode,MATCH(#REF!,OFFSET(admin3_start,MATCH(M631,admin2_linked_pcode,0),0,COUNTIF(admin2_linked_pcode,M631)),0)+MATCH(M631,admin2_linked_pcode,0)-1))</f>
        <v>#REF!</v>
      </c>
    </row>
    <row r="632" spans="12:14" x14ac:dyDescent="0.2">
      <c r="L632" s="49" t="str">
        <f ca="1">IF(B632="","",OFFSET(table_admin1[[#Headers],[ADM1_PT]],MATCH(B632,admin1,0),1))</f>
        <v/>
      </c>
      <c r="M632" s="49" t="str">
        <f t="shared" ca="1" si="10"/>
        <v/>
      </c>
      <c r="N632" s="49" t="e">
        <f ca="1">IF(#REF!="","",INDEX(admin3_pcode,MATCH(#REF!,OFFSET(admin3_start,MATCH(M632,admin2_linked_pcode,0),0,COUNTIF(admin2_linked_pcode,M632)),0)+MATCH(M632,admin2_linked_pcode,0)-1))</f>
        <v>#REF!</v>
      </c>
    </row>
    <row r="633" spans="12:14" x14ac:dyDescent="0.2">
      <c r="L633" s="49" t="str">
        <f ca="1">IF(B633="","",OFFSET(table_admin1[[#Headers],[ADM1_PT]],MATCH(B633,admin1,0),1))</f>
        <v/>
      </c>
      <c r="M633" s="49" t="str">
        <f t="shared" ca="1" si="10"/>
        <v/>
      </c>
      <c r="N633" s="49" t="e">
        <f ca="1">IF(#REF!="","",INDEX(admin3_pcode,MATCH(#REF!,OFFSET(admin3_start,MATCH(M633,admin2_linked_pcode,0),0,COUNTIF(admin2_linked_pcode,M633)),0)+MATCH(M633,admin2_linked_pcode,0)-1))</f>
        <v>#REF!</v>
      </c>
    </row>
    <row r="634" spans="12:14" x14ac:dyDescent="0.2">
      <c r="L634" s="49" t="str">
        <f ca="1">IF(B634="","",OFFSET(table_admin1[[#Headers],[ADM1_PT]],MATCH(B634,admin1,0),1))</f>
        <v/>
      </c>
      <c r="M634" s="49" t="str">
        <f t="shared" ca="1" si="10"/>
        <v/>
      </c>
      <c r="N634" s="49" t="e">
        <f ca="1">IF(#REF!="","",INDEX(admin3_pcode,MATCH(#REF!,OFFSET(admin3_start,MATCH(M634,admin2_linked_pcode,0),0,COUNTIF(admin2_linked_pcode,M634)),0)+MATCH(M634,admin2_linked_pcode,0)-1))</f>
        <v>#REF!</v>
      </c>
    </row>
    <row r="635" spans="12:14" x14ac:dyDescent="0.2">
      <c r="L635" s="49" t="str">
        <f ca="1">IF(B635="","",OFFSET(table_admin1[[#Headers],[ADM1_PT]],MATCH(B635,admin1,0),1))</f>
        <v/>
      </c>
      <c r="M635" s="49" t="str">
        <f t="shared" ca="1" si="10"/>
        <v/>
      </c>
      <c r="N635" s="49" t="e">
        <f ca="1">IF(#REF!="","",INDEX(admin3_pcode,MATCH(#REF!,OFFSET(admin3_start,MATCH(M635,admin2_linked_pcode,0),0,COUNTIF(admin2_linked_pcode,M635)),0)+MATCH(M635,admin2_linked_pcode,0)-1))</f>
        <v>#REF!</v>
      </c>
    </row>
    <row r="636" spans="12:14" x14ac:dyDescent="0.2">
      <c r="L636" s="49" t="str">
        <f ca="1">IF(B636="","",OFFSET(table_admin1[[#Headers],[ADM1_PT]],MATCH(B636,admin1,0),1))</f>
        <v/>
      </c>
      <c r="M636" s="49" t="str">
        <f t="shared" ca="1" si="10"/>
        <v/>
      </c>
      <c r="N636" s="49" t="e">
        <f ca="1">IF(#REF!="","",INDEX(admin3_pcode,MATCH(#REF!,OFFSET(admin3_start,MATCH(M636,admin2_linked_pcode,0),0,COUNTIF(admin2_linked_pcode,M636)),0)+MATCH(M636,admin2_linked_pcode,0)-1))</f>
        <v>#REF!</v>
      </c>
    </row>
    <row r="637" spans="12:14" x14ac:dyDescent="0.2">
      <c r="L637" s="49" t="str">
        <f ca="1">IF(B637="","",OFFSET(table_admin1[[#Headers],[ADM1_PT]],MATCH(B637,admin1,0),1))</f>
        <v/>
      </c>
      <c r="M637" s="49" t="str">
        <f t="shared" ca="1" si="10"/>
        <v/>
      </c>
      <c r="N637" s="49" t="e">
        <f ca="1">IF(#REF!="","",INDEX(admin3_pcode,MATCH(#REF!,OFFSET(admin3_start,MATCH(M637,admin2_linked_pcode,0),0,COUNTIF(admin2_linked_pcode,M637)),0)+MATCH(M637,admin2_linked_pcode,0)-1))</f>
        <v>#REF!</v>
      </c>
    </row>
    <row r="638" spans="12:14" x14ac:dyDescent="0.2">
      <c r="L638" s="49" t="str">
        <f ca="1">IF(B638="","",OFFSET(table_admin1[[#Headers],[ADM1_PT]],MATCH(B638,admin1,0),1))</f>
        <v/>
      </c>
      <c r="M638" s="49" t="str">
        <f t="shared" ca="1" si="10"/>
        <v/>
      </c>
      <c r="N638" s="49" t="e">
        <f ca="1">IF(#REF!="","",INDEX(admin3_pcode,MATCH(#REF!,OFFSET(admin3_start,MATCH(M638,admin2_linked_pcode,0),0,COUNTIF(admin2_linked_pcode,M638)),0)+MATCH(M638,admin2_linked_pcode,0)-1))</f>
        <v>#REF!</v>
      </c>
    </row>
    <row r="639" spans="12:14" x14ac:dyDescent="0.2">
      <c r="L639" s="49" t="str">
        <f ca="1">IF(B639="","",OFFSET(table_admin1[[#Headers],[ADM1_PT]],MATCH(B639,admin1,0),1))</f>
        <v/>
      </c>
      <c r="M639" s="49" t="str">
        <f t="shared" ca="1" si="10"/>
        <v/>
      </c>
      <c r="N639" s="49" t="e">
        <f ca="1">IF(#REF!="","",INDEX(admin3_pcode,MATCH(#REF!,OFFSET(admin3_start,MATCH(M639,admin2_linked_pcode,0),0,COUNTIF(admin2_linked_pcode,M639)),0)+MATCH(M639,admin2_linked_pcode,0)-1))</f>
        <v>#REF!</v>
      </c>
    </row>
    <row r="640" spans="12:14" x14ac:dyDescent="0.2">
      <c r="L640" s="49" t="str">
        <f ca="1">IF(B640="","",OFFSET(table_admin1[[#Headers],[ADM1_PT]],MATCH(B640,admin1,0),1))</f>
        <v/>
      </c>
      <c r="M640" s="49" t="str">
        <f t="shared" ca="1" si="10"/>
        <v/>
      </c>
      <c r="N640" s="49" t="e">
        <f ca="1">IF(#REF!="","",INDEX(admin3_pcode,MATCH(#REF!,OFFSET(admin3_start,MATCH(M640,admin2_linked_pcode,0),0,COUNTIF(admin2_linked_pcode,M640)),0)+MATCH(M640,admin2_linked_pcode,0)-1))</f>
        <v>#REF!</v>
      </c>
    </row>
    <row r="641" spans="12:14" x14ac:dyDescent="0.2">
      <c r="L641" s="49" t="str">
        <f ca="1">IF(B641="","",OFFSET(table_admin1[[#Headers],[ADM1_PT]],MATCH(B641,admin1,0),1))</f>
        <v/>
      </c>
      <c r="M641" s="49" t="str">
        <f t="shared" ca="1" si="10"/>
        <v/>
      </c>
      <c r="N641" s="49" t="e">
        <f ca="1">IF(#REF!="","",INDEX(admin3_pcode,MATCH(#REF!,OFFSET(admin3_start,MATCH(M641,admin2_linked_pcode,0),0,COUNTIF(admin2_linked_pcode,M641)),0)+MATCH(M641,admin2_linked_pcode,0)-1))</f>
        <v>#REF!</v>
      </c>
    </row>
    <row r="642" spans="12:14" x14ac:dyDescent="0.2">
      <c r="L642" s="49" t="str">
        <f ca="1">IF(B642="","",OFFSET(table_admin1[[#Headers],[ADM1_PT]],MATCH(B642,admin1,0),1))</f>
        <v/>
      </c>
      <c r="M642" s="49" t="str">
        <f t="shared" ca="1" si="10"/>
        <v/>
      </c>
      <c r="N642" s="49" t="e">
        <f ca="1">IF(#REF!="","",INDEX(admin3_pcode,MATCH(#REF!,OFFSET(admin3_start,MATCH(M642,admin2_linked_pcode,0),0,COUNTIF(admin2_linked_pcode,M642)),0)+MATCH(M642,admin2_linked_pcode,0)-1))</f>
        <v>#REF!</v>
      </c>
    </row>
    <row r="643" spans="12:14" x14ac:dyDescent="0.2">
      <c r="L643" s="49" t="str">
        <f ca="1">IF(B643="","",OFFSET(table_admin1[[#Headers],[ADM1_PT]],MATCH(B643,admin1,0),1))</f>
        <v/>
      </c>
      <c r="M643" s="49" t="str">
        <f t="shared" ca="1" si="10"/>
        <v/>
      </c>
      <c r="N643" s="49" t="e">
        <f ca="1">IF(#REF!="","",INDEX(admin3_pcode,MATCH(#REF!,OFFSET(admin3_start,MATCH(M643,admin2_linked_pcode,0),0,COUNTIF(admin2_linked_pcode,M643)),0)+MATCH(M643,admin2_linked_pcode,0)-1))</f>
        <v>#REF!</v>
      </c>
    </row>
    <row r="644" spans="12:14" x14ac:dyDescent="0.2">
      <c r="L644" s="49" t="str">
        <f ca="1">IF(B644="","",OFFSET(table_admin1[[#Headers],[ADM1_PT]],MATCH(B644,admin1,0),1))</f>
        <v/>
      </c>
      <c r="M644" s="49" t="str">
        <f t="shared" ca="1" si="10"/>
        <v/>
      </c>
      <c r="N644" s="49" t="e">
        <f ca="1">IF(#REF!="","",INDEX(admin3_pcode,MATCH(#REF!,OFFSET(admin3_start,MATCH(M644,admin2_linked_pcode,0),0,COUNTIF(admin2_linked_pcode,M644)),0)+MATCH(M644,admin2_linked_pcode,0)-1))</f>
        <v>#REF!</v>
      </c>
    </row>
    <row r="645" spans="12:14" x14ac:dyDescent="0.2">
      <c r="L645" s="49" t="str">
        <f ca="1">IF(B645="","",OFFSET(table_admin1[[#Headers],[ADM1_PT]],MATCH(B645,admin1,0),1))</f>
        <v/>
      </c>
      <c r="M645" s="49" t="str">
        <f t="shared" ca="1" si="10"/>
        <v/>
      </c>
      <c r="N645" s="49" t="e">
        <f ca="1">IF(#REF!="","",INDEX(admin3_pcode,MATCH(#REF!,OFFSET(admin3_start,MATCH(M645,admin2_linked_pcode,0),0,COUNTIF(admin2_linked_pcode,M645)),0)+MATCH(M645,admin2_linked_pcode,0)-1))</f>
        <v>#REF!</v>
      </c>
    </row>
    <row r="646" spans="12:14" x14ac:dyDescent="0.2">
      <c r="L646" s="49" t="str">
        <f ca="1">IF(B646="","",OFFSET(table_admin1[[#Headers],[ADM1_PT]],MATCH(B646,admin1,0),1))</f>
        <v/>
      </c>
      <c r="M646" s="49" t="str">
        <f t="shared" ca="1" si="10"/>
        <v/>
      </c>
      <c r="N646" s="49" t="e">
        <f ca="1">IF(#REF!="","",INDEX(admin3_pcode,MATCH(#REF!,OFFSET(admin3_start,MATCH(M646,admin2_linked_pcode,0),0,COUNTIF(admin2_linked_pcode,M646)),0)+MATCH(M646,admin2_linked_pcode,0)-1))</f>
        <v>#REF!</v>
      </c>
    </row>
    <row r="647" spans="12:14" x14ac:dyDescent="0.2">
      <c r="L647" s="49" t="str">
        <f ca="1">IF(B647="","",OFFSET(table_admin1[[#Headers],[ADM1_PT]],MATCH(B647,admin1,0),1))</f>
        <v/>
      </c>
      <c r="M647" s="49" t="str">
        <f t="shared" ca="1" si="10"/>
        <v/>
      </c>
      <c r="N647" s="49" t="e">
        <f ca="1">IF(#REF!="","",INDEX(admin3_pcode,MATCH(#REF!,OFFSET(admin3_start,MATCH(M647,admin2_linked_pcode,0),0,COUNTIF(admin2_linked_pcode,M647)),0)+MATCH(M647,admin2_linked_pcode,0)-1))</f>
        <v>#REF!</v>
      </c>
    </row>
    <row r="648" spans="12:14" x14ac:dyDescent="0.2">
      <c r="L648" s="49" t="str">
        <f ca="1">IF(B648="","",OFFSET(table_admin1[[#Headers],[ADM1_PT]],MATCH(B648,admin1,0),1))</f>
        <v/>
      </c>
      <c r="M648" s="49" t="str">
        <f t="shared" ca="1" si="10"/>
        <v/>
      </c>
      <c r="N648" s="49" t="e">
        <f ca="1">IF(#REF!="","",INDEX(admin3_pcode,MATCH(#REF!,OFFSET(admin3_start,MATCH(M648,admin2_linked_pcode,0),0,COUNTIF(admin2_linked_pcode,M648)),0)+MATCH(M648,admin2_linked_pcode,0)-1))</f>
        <v>#REF!</v>
      </c>
    </row>
    <row r="649" spans="12:14" x14ac:dyDescent="0.2">
      <c r="L649" s="49" t="str">
        <f ca="1">IF(B649="","",OFFSET(table_admin1[[#Headers],[ADM1_PT]],MATCH(B649,admin1,0),1))</f>
        <v/>
      </c>
      <c r="M649" s="49" t="str">
        <f t="shared" ca="1" si="10"/>
        <v/>
      </c>
      <c r="N649" s="49" t="e">
        <f ca="1">IF(#REF!="","",INDEX(admin3_pcode,MATCH(#REF!,OFFSET(admin3_start,MATCH(M649,admin2_linked_pcode,0),0,COUNTIF(admin2_linked_pcode,M649)),0)+MATCH(M649,admin2_linked_pcode,0)-1))</f>
        <v>#REF!</v>
      </c>
    </row>
    <row r="650" spans="12:14" x14ac:dyDescent="0.2">
      <c r="L650" s="49" t="str">
        <f ca="1">IF(B650="","",OFFSET(table_admin1[[#Headers],[ADM1_PT]],MATCH(B650,admin1,0),1))</f>
        <v/>
      </c>
      <c r="M650" s="49" t="str">
        <f t="shared" ca="1" si="10"/>
        <v/>
      </c>
      <c r="N650" s="49" t="e">
        <f ca="1">IF(#REF!="","",INDEX(admin3_pcode,MATCH(#REF!,OFFSET(admin3_start,MATCH(M650,admin2_linked_pcode,0),0,COUNTIF(admin2_linked_pcode,M650)),0)+MATCH(M650,admin2_linked_pcode,0)-1))</f>
        <v>#REF!</v>
      </c>
    </row>
    <row r="651" spans="12:14" x14ac:dyDescent="0.2">
      <c r="L651" s="49" t="str">
        <f ca="1">IF(B651="","",OFFSET(table_admin1[[#Headers],[ADM1_PT]],MATCH(B651,admin1,0),1))</f>
        <v/>
      </c>
      <c r="M651" s="49" t="str">
        <f t="shared" ca="1" si="10"/>
        <v/>
      </c>
      <c r="N651" s="49" t="e">
        <f ca="1">IF(#REF!="","",INDEX(admin3_pcode,MATCH(#REF!,OFFSET(admin3_start,MATCH(M651,admin2_linked_pcode,0),0,COUNTIF(admin2_linked_pcode,M651)),0)+MATCH(M651,admin2_linked_pcode,0)-1))</f>
        <v>#REF!</v>
      </c>
    </row>
    <row r="652" spans="12:14" x14ac:dyDescent="0.2">
      <c r="L652" s="49" t="str">
        <f ca="1">IF(B652="","",OFFSET(table_admin1[[#Headers],[ADM1_PT]],MATCH(B652,admin1,0),1))</f>
        <v/>
      </c>
      <c r="M652" s="49" t="str">
        <f t="shared" ca="1" si="10"/>
        <v/>
      </c>
      <c r="N652" s="49" t="e">
        <f ca="1">IF(#REF!="","",INDEX(admin3_pcode,MATCH(#REF!,OFFSET(admin3_start,MATCH(M652,admin2_linked_pcode,0),0,COUNTIF(admin2_linked_pcode,M652)),0)+MATCH(M652,admin2_linked_pcode,0)-1))</f>
        <v>#REF!</v>
      </c>
    </row>
    <row r="653" spans="12:14" x14ac:dyDescent="0.2">
      <c r="L653" s="49" t="str">
        <f ca="1">IF(B653="","",OFFSET(table_admin1[[#Headers],[ADM1_PT]],MATCH(B653,admin1,0),1))</f>
        <v/>
      </c>
      <c r="M653" s="49" t="str">
        <f t="shared" ca="1" si="10"/>
        <v/>
      </c>
      <c r="N653" s="49" t="e">
        <f ca="1">IF(#REF!="","",INDEX(admin3_pcode,MATCH(#REF!,OFFSET(admin3_start,MATCH(M653,admin2_linked_pcode,0),0,COUNTIF(admin2_linked_pcode,M653)),0)+MATCH(M653,admin2_linked_pcode,0)-1))</f>
        <v>#REF!</v>
      </c>
    </row>
    <row r="654" spans="12:14" x14ac:dyDescent="0.2">
      <c r="L654" s="49" t="str">
        <f ca="1">IF(B654="","",OFFSET(table_admin1[[#Headers],[ADM1_PT]],MATCH(B654,admin1,0),1))</f>
        <v/>
      </c>
      <c r="M654" s="49" t="str">
        <f t="shared" ca="1" si="10"/>
        <v/>
      </c>
      <c r="N654" s="49" t="e">
        <f ca="1">IF(#REF!="","",INDEX(admin3_pcode,MATCH(#REF!,OFFSET(admin3_start,MATCH(M654,admin2_linked_pcode,0),0,COUNTIF(admin2_linked_pcode,M654)),0)+MATCH(M654,admin2_linked_pcode,0)-1))</f>
        <v>#REF!</v>
      </c>
    </row>
    <row r="655" spans="12:14" x14ac:dyDescent="0.2">
      <c r="L655" s="49" t="str">
        <f ca="1">IF(B655="","",OFFSET(table_admin1[[#Headers],[ADM1_PT]],MATCH(B655,admin1,0),1))</f>
        <v/>
      </c>
      <c r="M655" s="49" t="str">
        <f t="shared" ca="1" si="10"/>
        <v/>
      </c>
      <c r="N655" s="49" t="e">
        <f ca="1">IF(#REF!="","",INDEX(admin3_pcode,MATCH(#REF!,OFFSET(admin3_start,MATCH(M655,admin2_linked_pcode,0),0,COUNTIF(admin2_linked_pcode,M655)),0)+MATCH(M655,admin2_linked_pcode,0)-1))</f>
        <v>#REF!</v>
      </c>
    </row>
    <row r="656" spans="12:14" x14ac:dyDescent="0.2">
      <c r="L656" s="49" t="str">
        <f ca="1">IF(B656="","",OFFSET(table_admin1[[#Headers],[ADM1_PT]],MATCH(B656,admin1,0),1))</f>
        <v/>
      </c>
      <c r="M656" s="49" t="str">
        <f t="shared" ca="1" si="10"/>
        <v/>
      </c>
      <c r="N656" s="49" t="e">
        <f ca="1">IF(#REF!="","",INDEX(admin3_pcode,MATCH(#REF!,OFFSET(admin3_start,MATCH(M656,admin2_linked_pcode,0),0,COUNTIF(admin2_linked_pcode,M656)),0)+MATCH(M656,admin2_linked_pcode,0)-1))</f>
        <v>#REF!</v>
      </c>
    </row>
    <row r="657" spans="12:14" x14ac:dyDescent="0.2">
      <c r="L657" s="49" t="str">
        <f ca="1">IF(B657="","",OFFSET(table_admin1[[#Headers],[ADM1_PT]],MATCH(B657,admin1,0),1))</f>
        <v/>
      </c>
      <c r="M657" s="49" t="str">
        <f t="shared" ca="1" si="10"/>
        <v/>
      </c>
      <c r="N657" s="49" t="e">
        <f ca="1">IF(#REF!="","",INDEX(admin3_pcode,MATCH(#REF!,OFFSET(admin3_start,MATCH(M657,admin2_linked_pcode,0),0,COUNTIF(admin2_linked_pcode,M657)),0)+MATCH(M657,admin2_linked_pcode,0)-1))</f>
        <v>#REF!</v>
      </c>
    </row>
    <row r="658" spans="12:14" x14ac:dyDescent="0.2">
      <c r="L658" s="49" t="str">
        <f ca="1">IF(B658="","",OFFSET(table_admin1[[#Headers],[ADM1_PT]],MATCH(B658,admin1,0),1))</f>
        <v/>
      </c>
      <c r="M658" s="49" t="str">
        <f t="shared" ca="1" si="10"/>
        <v/>
      </c>
      <c r="N658" s="49" t="e">
        <f ca="1">IF(#REF!="","",INDEX(admin3_pcode,MATCH(#REF!,OFFSET(admin3_start,MATCH(M658,admin2_linked_pcode,0),0,COUNTIF(admin2_linked_pcode,M658)),0)+MATCH(M658,admin2_linked_pcode,0)-1))</f>
        <v>#REF!</v>
      </c>
    </row>
    <row r="659" spans="12:14" x14ac:dyDescent="0.2">
      <c r="L659" s="49" t="str">
        <f ca="1">IF(B659="","",OFFSET(table_admin1[[#Headers],[ADM1_PT]],MATCH(B659,admin1,0),1))</f>
        <v/>
      </c>
      <c r="M659" s="49" t="str">
        <f t="shared" ca="1" si="10"/>
        <v/>
      </c>
      <c r="N659" s="49" t="e">
        <f ca="1">IF(#REF!="","",INDEX(admin3_pcode,MATCH(#REF!,OFFSET(admin3_start,MATCH(M659,admin2_linked_pcode,0),0,COUNTIF(admin2_linked_pcode,M659)),0)+MATCH(M659,admin2_linked_pcode,0)-1))</f>
        <v>#REF!</v>
      </c>
    </row>
    <row r="660" spans="12:14" x14ac:dyDescent="0.2">
      <c r="L660" s="49" t="str">
        <f ca="1">IF(B660="","",OFFSET(table_admin1[[#Headers],[ADM1_PT]],MATCH(B660,admin1,0),1))</f>
        <v/>
      </c>
      <c r="M660" s="49" t="str">
        <f t="shared" ca="1" si="10"/>
        <v/>
      </c>
      <c r="N660" s="49" t="e">
        <f ca="1">IF(#REF!="","",INDEX(admin3_pcode,MATCH(#REF!,OFFSET(admin3_start,MATCH(M660,admin2_linked_pcode,0),0,COUNTIF(admin2_linked_pcode,M660)),0)+MATCH(M660,admin2_linked_pcode,0)-1))</f>
        <v>#REF!</v>
      </c>
    </row>
    <row r="661" spans="12:14" x14ac:dyDescent="0.2">
      <c r="L661" s="49" t="str">
        <f ca="1">IF(B661="","",OFFSET(table_admin1[[#Headers],[ADM1_PT]],MATCH(B661,admin1,0),1))</f>
        <v/>
      </c>
      <c r="M661" s="49" t="str">
        <f t="shared" ca="1" si="10"/>
        <v/>
      </c>
      <c r="N661" s="49" t="e">
        <f ca="1">IF(#REF!="","",INDEX(admin3_pcode,MATCH(#REF!,OFFSET(admin3_start,MATCH(M661,admin2_linked_pcode,0),0,COUNTIF(admin2_linked_pcode,M661)),0)+MATCH(M661,admin2_linked_pcode,0)-1))</f>
        <v>#REF!</v>
      </c>
    </row>
    <row r="662" spans="12:14" x14ac:dyDescent="0.2">
      <c r="L662" s="49" t="str">
        <f ca="1">IF(B662="","",OFFSET(table_admin1[[#Headers],[ADM1_PT]],MATCH(B662,admin1,0),1))</f>
        <v/>
      </c>
      <c r="M662" s="49" t="str">
        <f t="shared" ca="1" si="10"/>
        <v/>
      </c>
      <c r="N662" s="49" t="e">
        <f ca="1">IF(#REF!="","",INDEX(admin3_pcode,MATCH(#REF!,OFFSET(admin3_start,MATCH(M662,admin2_linked_pcode,0),0,COUNTIF(admin2_linked_pcode,M662)),0)+MATCH(M662,admin2_linked_pcode,0)-1))</f>
        <v>#REF!</v>
      </c>
    </row>
    <row r="663" spans="12:14" x14ac:dyDescent="0.2">
      <c r="L663" s="49" t="str">
        <f ca="1">IF(B663="","",OFFSET(table_admin1[[#Headers],[ADM1_PT]],MATCH(B663,admin1,0),1))</f>
        <v/>
      </c>
      <c r="M663" s="49" t="str">
        <f t="shared" ca="1" si="10"/>
        <v/>
      </c>
      <c r="N663" s="49" t="e">
        <f ca="1">IF(#REF!="","",INDEX(admin3_pcode,MATCH(#REF!,OFFSET(admin3_start,MATCH(M663,admin2_linked_pcode,0),0,COUNTIF(admin2_linked_pcode,M663)),0)+MATCH(M663,admin2_linked_pcode,0)-1))</f>
        <v>#REF!</v>
      </c>
    </row>
    <row r="664" spans="12:14" x14ac:dyDescent="0.2">
      <c r="L664" s="49" t="str">
        <f ca="1">IF(B664="","",OFFSET(table_admin1[[#Headers],[ADM1_PT]],MATCH(B664,admin1,0),1))</f>
        <v/>
      </c>
      <c r="M664" s="49" t="str">
        <f t="shared" ca="1" si="10"/>
        <v/>
      </c>
      <c r="N664" s="49" t="e">
        <f ca="1">IF(#REF!="","",INDEX(admin3_pcode,MATCH(#REF!,OFFSET(admin3_start,MATCH(M664,admin2_linked_pcode,0),0,COUNTIF(admin2_linked_pcode,M664)),0)+MATCH(M664,admin2_linked_pcode,0)-1))</f>
        <v>#REF!</v>
      </c>
    </row>
    <row r="665" spans="12:14" x14ac:dyDescent="0.2">
      <c r="L665" s="49" t="str">
        <f ca="1">IF(B665="","",OFFSET(table_admin1[[#Headers],[ADM1_PT]],MATCH(B665,admin1,0),1))</f>
        <v/>
      </c>
      <c r="M665" s="49" t="str">
        <f t="shared" ca="1" si="10"/>
        <v/>
      </c>
      <c r="N665" s="49" t="e">
        <f ca="1">IF(#REF!="","",INDEX(admin3_pcode,MATCH(#REF!,OFFSET(admin3_start,MATCH(M665,admin2_linked_pcode,0),0,COUNTIF(admin2_linked_pcode,M665)),0)+MATCH(M665,admin2_linked_pcode,0)-1))</f>
        <v>#REF!</v>
      </c>
    </row>
    <row r="666" spans="12:14" x14ac:dyDescent="0.2">
      <c r="L666" s="49" t="str">
        <f ca="1">IF(B666="","",OFFSET(table_admin1[[#Headers],[ADM1_PT]],MATCH(B666,admin1,0),1))</f>
        <v/>
      </c>
      <c r="M666" s="49" t="str">
        <f t="shared" ca="1" si="10"/>
        <v/>
      </c>
      <c r="N666" s="49" t="e">
        <f ca="1">IF(#REF!="","",INDEX(admin3_pcode,MATCH(#REF!,OFFSET(admin3_start,MATCH(M666,admin2_linked_pcode,0),0,COUNTIF(admin2_linked_pcode,M666)),0)+MATCH(M666,admin2_linked_pcode,0)-1))</f>
        <v>#REF!</v>
      </c>
    </row>
    <row r="667" spans="12:14" x14ac:dyDescent="0.2">
      <c r="L667" s="49" t="str">
        <f ca="1">IF(B667="","",OFFSET(table_admin1[[#Headers],[ADM1_PT]],MATCH(B667,admin1,0),1))</f>
        <v/>
      </c>
      <c r="M667" s="49" t="str">
        <f t="shared" ca="1" si="10"/>
        <v/>
      </c>
      <c r="N667" s="49" t="e">
        <f ca="1">IF(#REF!="","",INDEX(admin3_pcode,MATCH(#REF!,OFFSET(admin3_start,MATCH(M667,admin2_linked_pcode,0),0,COUNTIF(admin2_linked_pcode,M667)),0)+MATCH(M667,admin2_linked_pcode,0)-1))</f>
        <v>#REF!</v>
      </c>
    </row>
    <row r="668" spans="12:14" x14ac:dyDescent="0.2">
      <c r="L668" s="49" t="str">
        <f ca="1">IF(B668="","",OFFSET(table_admin1[[#Headers],[ADM1_PT]],MATCH(B668,admin1,0),1))</f>
        <v/>
      </c>
      <c r="M668" s="49" t="str">
        <f t="shared" ca="1" si="10"/>
        <v/>
      </c>
      <c r="N668" s="49" t="e">
        <f ca="1">IF(#REF!="","",INDEX(admin3_pcode,MATCH(#REF!,OFFSET(admin3_start,MATCH(M668,admin2_linked_pcode,0),0,COUNTIF(admin2_linked_pcode,M668)),0)+MATCH(M668,admin2_linked_pcode,0)-1))</f>
        <v>#REF!</v>
      </c>
    </row>
    <row r="669" spans="12:14" x14ac:dyDescent="0.2">
      <c r="L669" s="49" t="str">
        <f ca="1">IF(B669="","",OFFSET(table_admin1[[#Headers],[ADM1_PT]],MATCH(B669,admin1,0),1))</f>
        <v/>
      </c>
      <c r="M669" s="49" t="str">
        <f t="shared" ca="1" si="10"/>
        <v/>
      </c>
      <c r="N669" s="49" t="e">
        <f ca="1">IF(#REF!="","",INDEX(admin3_pcode,MATCH(#REF!,OFFSET(admin3_start,MATCH(M669,admin2_linked_pcode,0),0,COUNTIF(admin2_linked_pcode,M669)),0)+MATCH(M669,admin2_linked_pcode,0)-1))</f>
        <v>#REF!</v>
      </c>
    </row>
    <row r="670" spans="12:14" x14ac:dyDescent="0.2">
      <c r="L670" s="49" t="str">
        <f ca="1">IF(B670="","",OFFSET(table_admin1[[#Headers],[ADM1_PT]],MATCH(B670,admin1,0),1))</f>
        <v/>
      </c>
      <c r="M670" s="49" t="str">
        <f t="shared" ca="1" si="10"/>
        <v/>
      </c>
      <c r="N670" s="49" t="e">
        <f ca="1">IF(#REF!="","",INDEX(admin3_pcode,MATCH(#REF!,OFFSET(admin3_start,MATCH(M670,admin2_linked_pcode,0),0,COUNTIF(admin2_linked_pcode,M670)),0)+MATCH(M670,admin2_linked_pcode,0)-1))</f>
        <v>#REF!</v>
      </c>
    </row>
    <row r="671" spans="12:14" x14ac:dyDescent="0.2">
      <c r="L671" s="49" t="str">
        <f ca="1">IF(B671="","",OFFSET(table_admin1[[#Headers],[ADM1_PT]],MATCH(B671,admin1,0),1))</f>
        <v/>
      </c>
      <c r="M671" s="49" t="str">
        <f t="shared" ca="1" si="10"/>
        <v/>
      </c>
      <c r="N671" s="49" t="e">
        <f ca="1">IF(#REF!="","",INDEX(admin3_pcode,MATCH(#REF!,OFFSET(admin3_start,MATCH(M671,admin2_linked_pcode,0),0,COUNTIF(admin2_linked_pcode,M671)),0)+MATCH(M671,admin2_linked_pcode,0)-1))</f>
        <v>#REF!</v>
      </c>
    </row>
    <row r="672" spans="12:14" x14ac:dyDescent="0.2">
      <c r="L672" s="49" t="str">
        <f ca="1">IF(B672="","",OFFSET(table_admin1[[#Headers],[ADM1_PT]],MATCH(B672,admin1,0),1))</f>
        <v/>
      </c>
      <c r="M672" s="49" t="str">
        <f t="shared" ca="1" si="10"/>
        <v/>
      </c>
      <c r="N672" s="49" t="e">
        <f ca="1">IF(#REF!="","",INDEX(admin3_pcode,MATCH(#REF!,OFFSET(admin3_start,MATCH(M672,admin2_linked_pcode,0),0,COUNTIF(admin2_linked_pcode,M672)),0)+MATCH(M672,admin2_linked_pcode,0)-1))</f>
        <v>#REF!</v>
      </c>
    </row>
    <row r="673" spans="12:14" x14ac:dyDescent="0.2">
      <c r="L673" s="49" t="str">
        <f ca="1">IF(B673="","",OFFSET(table_admin1[[#Headers],[ADM1_PT]],MATCH(B673,admin1,0),1))</f>
        <v/>
      </c>
      <c r="M673" s="49" t="str">
        <f t="shared" ca="1" si="10"/>
        <v/>
      </c>
      <c r="N673" s="49" t="e">
        <f ca="1">IF(#REF!="","",INDEX(admin3_pcode,MATCH(#REF!,OFFSET(admin3_start,MATCH(M673,admin2_linked_pcode,0),0,COUNTIF(admin2_linked_pcode,M673)),0)+MATCH(M673,admin2_linked_pcode,0)-1))</f>
        <v>#REF!</v>
      </c>
    </row>
    <row r="674" spans="12:14" x14ac:dyDescent="0.2">
      <c r="L674" s="49" t="str">
        <f ca="1">IF(B674="","",OFFSET(table_admin1[[#Headers],[ADM1_PT]],MATCH(B674,admin1,0),1))</f>
        <v/>
      </c>
      <c r="M674" s="49" t="str">
        <f t="shared" ca="1" si="10"/>
        <v/>
      </c>
      <c r="N674" s="49" t="e">
        <f ca="1">IF(#REF!="","",INDEX(admin3_pcode,MATCH(#REF!,OFFSET(admin3_start,MATCH(M674,admin2_linked_pcode,0),0,COUNTIF(admin2_linked_pcode,M674)),0)+MATCH(M674,admin2_linked_pcode,0)-1))</f>
        <v>#REF!</v>
      </c>
    </row>
    <row r="675" spans="12:14" x14ac:dyDescent="0.2">
      <c r="L675" s="49" t="str">
        <f ca="1">IF(B675="","",OFFSET(table_admin1[[#Headers],[ADM1_PT]],MATCH(B675,admin1,0),1))</f>
        <v/>
      </c>
      <c r="M675" s="49" t="str">
        <f t="shared" ca="1" si="10"/>
        <v/>
      </c>
      <c r="N675" s="49" t="e">
        <f ca="1">IF(#REF!="","",INDEX(admin3_pcode,MATCH(#REF!,OFFSET(admin3_start,MATCH(M675,admin2_linked_pcode,0),0,COUNTIF(admin2_linked_pcode,M675)),0)+MATCH(M675,admin2_linked_pcode,0)-1))</f>
        <v>#REF!</v>
      </c>
    </row>
    <row r="676" spans="12:14" x14ac:dyDescent="0.2">
      <c r="L676" s="49" t="str">
        <f ca="1">IF(B676="","",OFFSET(table_admin1[[#Headers],[ADM1_PT]],MATCH(B676,admin1,0),1))</f>
        <v/>
      </c>
      <c r="M676" s="49" t="str">
        <f t="shared" ca="1" si="10"/>
        <v/>
      </c>
      <c r="N676" s="49" t="e">
        <f ca="1">IF(#REF!="","",INDEX(admin3_pcode,MATCH(#REF!,OFFSET(admin3_start,MATCH(M676,admin2_linked_pcode,0),0,COUNTIF(admin2_linked_pcode,M676)),0)+MATCH(M676,admin2_linked_pcode,0)-1))</f>
        <v>#REF!</v>
      </c>
    </row>
    <row r="677" spans="12:14" x14ac:dyDescent="0.2">
      <c r="L677" s="49" t="str">
        <f ca="1">IF(B677="","",OFFSET(table_admin1[[#Headers],[ADM1_PT]],MATCH(B677,admin1,0),1))</f>
        <v/>
      </c>
      <c r="M677" s="49" t="str">
        <f t="shared" ca="1" si="10"/>
        <v/>
      </c>
      <c r="N677" s="49" t="e">
        <f ca="1">IF(#REF!="","",INDEX(admin3_pcode,MATCH(#REF!,OFFSET(admin3_start,MATCH(M677,admin2_linked_pcode,0),0,COUNTIF(admin2_linked_pcode,M677)),0)+MATCH(M677,admin2_linked_pcode,0)-1))</f>
        <v>#REF!</v>
      </c>
    </row>
    <row r="678" spans="12:14" x14ac:dyDescent="0.2">
      <c r="L678" s="49" t="str">
        <f ca="1">IF(B678="","",OFFSET(table_admin1[[#Headers],[ADM1_PT]],MATCH(B678,admin1,0),1))</f>
        <v/>
      </c>
      <c r="M678" s="49" t="str">
        <f t="shared" ca="1" si="10"/>
        <v/>
      </c>
      <c r="N678" s="49" t="e">
        <f ca="1">IF(#REF!="","",INDEX(admin3_pcode,MATCH(#REF!,OFFSET(admin3_start,MATCH(M678,admin2_linked_pcode,0),0,COUNTIF(admin2_linked_pcode,M678)),0)+MATCH(M678,admin2_linked_pcode,0)-1))</f>
        <v>#REF!</v>
      </c>
    </row>
    <row r="679" spans="12:14" x14ac:dyDescent="0.2">
      <c r="L679" s="49" t="str">
        <f ca="1">IF(B679="","",OFFSET(table_admin1[[#Headers],[ADM1_PT]],MATCH(B679,admin1,0),1))</f>
        <v/>
      </c>
      <c r="M679" s="49" t="str">
        <f t="shared" ca="1" si="10"/>
        <v/>
      </c>
      <c r="N679" s="49" t="e">
        <f ca="1">IF(#REF!="","",INDEX(admin3_pcode,MATCH(#REF!,OFFSET(admin3_start,MATCH(M679,admin2_linked_pcode,0),0,COUNTIF(admin2_linked_pcode,M679)),0)+MATCH(M679,admin2_linked_pcode,0)-1))</f>
        <v>#REF!</v>
      </c>
    </row>
    <row r="680" spans="12:14" x14ac:dyDescent="0.2">
      <c r="L680" s="49" t="str">
        <f ca="1">IF(B680="","",OFFSET(table_admin1[[#Headers],[ADM1_PT]],MATCH(B680,admin1,0),1))</f>
        <v/>
      </c>
      <c r="M680" s="49" t="str">
        <f t="shared" ca="1" si="10"/>
        <v/>
      </c>
      <c r="N680" s="49" t="e">
        <f ca="1">IF(#REF!="","",INDEX(admin3_pcode,MATCH(#REF!,OFFSET(admin3_start,MATCH(M680,admin2_linked_pcode,0),0,COUNTIF(admin2_linked_pcode,M680)),0)+MATCH(M680,admin2_linked_pcode,0)-1))</f>
        <v>#REF!</v>
      </c>
    </row>
    <row r="681" spans="12:14" x14ac:dyDescent="0.2">
      <c r="L681" s="49" t="str">
        <f ca="1">IF(B681="","",OFFSET(table_admin1[[#Headers],[ADM1_PT]],MATCH(B681,admin1,0),1))</f>
        <v/>
      </c>
      <c r="M681" s="49" t="str">
        <f t="shared" ca="1" si="10"/>
        <v/>
      </c>
      <c r="N681" s="49" t="e">
        <f ca="1">IF(#REF!="","",INDEX(admin3_pcode,MATCH(#REF!,OFFSET(admin3_start,MATCH(M681,admin2_linked_pcode,0),0,COUNTIF(admin2_linked_pcode,M681)),0)+MATCH(M681,admin2_linked_pcode,0)-1))</f>
        <v>#REF!</v>
      </c>
    </row>
    <row r="682" spans="12:14" x14ac:dyDescent="0.2">
      <c r="L682" s="49" t="str">
        <f ca="1">IF(B682="","",OFFSET(table_admin1[[#Headers],[ADM1_PT]],MATCH(B682,admin1,0),1))</f>
        <v/>
      </c>
      <c r="M682" s="49" t="str">
        <f t="shared" ca="1" si="10"/>
        <v/>
      </c>
      <c r="N682" s="49" t="e">
        <f ca="1">IF(#REF!="","",INDEX(admin3_pcode,MATCH(#REF!,OFFSET(admin3_start,MATCH(M682,admin2_linked_pcode,0),0,COUNTIF(admin2_linked_pcode,M682)),0)+MATCH(M682,admin2_linked_pcode,0)-1))</f>
        <v>#REF!</v>
      </c>
    </row>
    <row r="683" spans="12:14" x14ac:dyDescent="0.2">
      <c r="L683" s="49" t="str">
        <f ca="1">IF(B683="","",OFFSET(table_admin1[[#Headers],[ADM1_PT]],MATCH(B683,admin1,0),1))</f>
        <v/>
      </c>
      <c r="M683" s="49" t="str">
        <f t="shared" ca="1" si="10"/>
        <v/>
      </c>
      <c r="N683" s="49" t="e">
        <f ca="1">IF(#REF!="","",INDEX(admin3_pcode,MATCH(#REF!,OFFSET(admin3_start,MATCH(M683,admin2_linked_pcode,0),0,COUNTIF(admin2_linked_pcode,M683)),0)+MATCH(M683,admin2_linked_pcode,0)-1))</f>
        <v>#REF!</v>
      </c>
    </row>
    <row r="684" spans="12:14" x14ac:dyDescent="0.2">
      <c r="L684" s="49" t="str">
        <f ca="1">IF(B684="","",OFFSET(table_admin1[[#Headers],[ADM1_PT]],MATCH(B684,admin1,0),1))</f>
        <v/>
      </c>
      <c r="M684" s="49" t="str">
        <f t="shared" ca="1" si="10"/>
        <v/>
      </c>
      <c r="N684" s="49" t="e">
        <f ca="1">IF(#REF!="","",INDEX(admin3_pcode,MATCH(#REF!,OFFSET(admin3_start,MATCH(M684,admin2_linked_pcode,0),0,COUNTIF(admin2_linked_pcode,M684)),0)+MATCH(M684,admin2_linked_pcode,0)-1))</f>
        <v>#REF!</v>
      </c>
    </row>
    <row r="685" spans="12:14" x14ac:dyDescent="0.2">
      <c r="L685" s="49" t="str">
        <f ca="1">IF(B685="","",OFFSET(table_admin1[[#Headers],[ADM1_PT]],MATCH(B685,admin1,0),1))</f>
        <v/>
      </c>
      <c r="M685" s="49" t="str">
        <f t="shared" ref="M685:M748" ca="1" si="11">IF(C685="","",INDEX(admin2_pcode,MATCH(C685,OFFSET(admin2_start,MATCH(L685,admin1_linked_pcode,0),0,COUNTIF(admin1_linked_pcode,L685)),0)+MATCH(L685,admin1_linked_pcode,0)-1))</f>
        <v/>
      </c>
      <c r="N685" s="49" t="e">
        <f ca="1">IF(#REF!="","",INDEX(admin3_pcode,MATCH(#REF!,OFFSET(admin3_start,MATCH(M685,admin2_linked_pcode,0),0,COUNTIF(admin2_linked_pcode,M685)),0)+MATCH(M685,admin2_linked_pcode,0)-1))</f>
        <v>#REF!</v>
      </c>
    </row>
    <row r="686" spans="12:14" x14ac:dyDescent="0.2">
      <c r="L686" s="49" t="str">
        <f ca="1">IF(B686="","",OFFSET(table_admin1[[#Headers],[ADM1_PT]],MATCH(B686,admin1,0),1))</f>
        <v/>
      </c>
      <c r="M686" s="49" t="str">
        <f t="shared" ca="1" si="11"/>
        <v/>
      </c>
      <c r="N686" s="49" t="e">
        <f ca="1">IF(#REF!="","",INDEX(admin3_pcode,MATCH(#REF!,OFFSET(admin3_start,MATCH(M686,admin2_linked_pcode,0),0,COUNTIF(admin2_linked_pcode,M686)),0)+MATCH(M686,admin2_linked_pcode,0)-1))</f>
        <v>#REF!</v>
      </c>
    </row>
    <row r="687" spans="12:14" x14ac:dyDescent="0.2">
      <c r="L687" s="49" t="str">
        <f ca="1">IF(B687="","",OFFSET(table_admin1[[#Headers],[ADM1_PT]],MATCH(B687,admin1,0),1))</f>
        <v/>
      </c>
      <c r="M687" s="49" t="str">
        <f t="shared" ca="1" si="11"/>
        <v/>
      </c>
      <c r="N687" s="49" t="e">
        <f ca="1">IF(#REF!="","",INDEX(admin3_pcode,MATCH(#REF!,OFFSET(admin3_start,MATCH(M687,admin2_linked_pcode,0),0,COUNTIF(admin2_linked_pcode,M687)),0)+MATCH(M687,admin2_linked_pcode,0)-1))</f>
        <v>#REF!</v>
      </c>
    </row>
    <row r="688" spans="12:14" x14ac:dyDescent="0.2">
      <c r="L688" s="49" t="str">
        <f ca="1">IF(B688="","",OFFSET(table_admin1[[#Headers],[ADM1_PT]],MATCH(B688,admin1,0),1))</f>
        <v/>
      </c>
      <c r="M688" s="49" t="str">
        <f t="shared" ca="1" si="11"/>
        <v/>
      </c>
      <c r="N688" s="49" t="e">
        <f ca="1">IF(#REF!="","",INDEX(admin3_pcode,MATCH(#REF!,OFFSET(admin3_start,MATCH(M688,admin2_linked_pcode,0),0,COUNTIF(admin2_linked_pcode,M688)),0)+MATCH(M688,admin2_linked_pcode,0)-1))</f>
        <v>#REF!</v>
      </c>
    </row>
    <row r="689" spans="12:14" x14ac:dyDescent="0.2">
      <c r="L689" s="49" t="str">
        <f ca="1">IF(B689="","",OFFSET(table_admin1[[#Headers],[ADM1_PT]],MATCH(B689,admin1,0),1))</f>
        <v/>
      </c>
      <c r="M689" s="49" t="str">
        <f t="shared" ca="1" si="11"/>
        <v/>
      </c>
      <c r="N689" s="49" t="e">
        <f ca="1">IF(#REF!="","",INDEX(admin3_pcode,MATCH(#REF!,OFFSET(admin3_start,MATCH(M689,admin2_linked_pcode,0),0,COUNTIF(admin2_linked_pcode,M689)),0)+MATCH(M689,admin2_linked_pcode,0)-1))</f>
        <v>#REF!</v>
      </c>
    </row>
    <row r="690" spans="12:14" x14ac:dyDescent="0.2">
      <c r="L690" s="49" t="str">
        <f ca="1">IF(B690="","",OFFSET(table_admin1[[#Headers],[ADM1_PT]],MATCH(B690,admin1,0),1))</f>
        <v/>
      </c>
      <c r="M690" s="49" t="str">
        <f t="shared" ca="1" si="11"/>
        <v/>
      </c>
      <c r="N690" s="49" t="e">
        <f ca="1">IF(#REF!="","",INDEX(admin3_pcode,MATCH(#REF!,OFFSET(admin3_start,MATCH(M690,admin2_linked_pcode,0),0,COUNTIF(admin2_linked_pcode,M690)),0)+MATCH(M690,admin2_linked_pcode,0)-1))</f>
        <v>#REF!</v>
      </c>
    </row>
    <row r="691" spans="12:14" x14ac:dyDescent="0.2">
      <c r="L691" s="49" t="str">
        <f ca="1">IF(B691="","",OFFSET(table_admin1[[#Headers],[ADM1_PT]],MATCH(B691,admin1,0),1))</f>
        <v/>
      </c>
      <c r="M691" s="49" t="str">
        <f t="shared" ca="1" si="11"/>
        <v/>
      </c>
      <c r="N691" s="49" t="e">
        <f ca="1">IF(#REF!="","",INDEX(admin3_pcode,MATCH(#REF!,OFFSET(admin3_start,MATCH(M691,admin2_linked_pcode,0),0,COUNTIF(admin2_linked_pcode,M691)),0)+MATCH(M691,admin2_linked_pcode,0)-1))</f>
        <v>#REF!</v>
      </c>
    </row>
    <row r="692" spans="12:14" x14ac:dyDescent="0.2">
      <c r="L692" s="49" t="str">
        <f ca="1">IF(B692="","",OFFSET(table_admin1[[#Headers],[ADM1_PT]],MATCH(B692,admin1,0),1))</f>
        <v/>
      </c>
      <c r="M692" s="49" t="str">
        <f t="shared" ca="1" si="11"/>
        <v/>
      </c>
      <c r="N692" s="49" t="e">
        <f ca="1">IF(#REF!="","",INDEX(admin3_pcode,MATCH(#REF!,OFFSET(admin3_start,MATCH(M692,admin2_linked_pcode,0),0,COUNTIF(admin2_linked_pcode,M692)),0)+MATCH(M692,admin2_linked_pcode,0)-1))</f>
        <v>#REF!</v>
      </c>
    </row>
    <row r="693" spans="12:14" x14ac:dyDescent="0.2">
      <c r="L693" s="49" t="str">
        <f ca="1">IF(B693="","",OFFSET(table_admin1[[#Headers],[ADM1_PT]],MATCH(B693,admin1,0),1))</f>
        <v/>
      </c>
      <c r="M693" s="49" t="str">
        <f t="shared" ca="1" si="11"/>
        <v/>
      </c>
      <c r="N693" s="49" t="e">
        <f ca="1">IF(#REF!="","",INDEX(admin3_pcode,MATCH(#REF!,OFFSET(admin3_start,MATCH(M693,admin2_linked_pcode,0),0,COUNTIF(admin2_linked_pcode,M693)),0)+MATCH(M693,admin2_linked_pcode,0)-1))</f>
        <v>#REF!</v>
      </c>
    </row>
    <row r="694" spans="12:14" x14ac:dyDescent="0.2">
      <c r="L694" s="49" t="str">
        <f ca="1">IF(B694="","",OFFSET(table_admin1[[#Headers],[ADM1_PT]],MATCH(B694,admin1,0),1))</f>
        <v/>
      </c>
      <c r="M694" s="49" t="str">
        <f t="shared" ca="1" si="11"/>
        <v/>
      </c>
      <c r="N694" s="49" t="e">
        <f ca="1">IF(#REF!="","",INDEX(admin3_pcode,MATCH(#REF!,OFFSET(admin3_start,MATCH(M694,admin2_linked_pcode,0),0,COUNTIF(admin2_linked_pcode,M694)),0)+MATCH(M694,admin2_linked_pcode,0)-1))</f>
        <v>#REF!</v>
      </c>
    </row>
    <row r="695" spans="12:14" x14ac:dyDescent="0.2">
      <c r="L695" s="49" t="str">
        <f ca="1">IF(B695="","",OFFSET(table_admin1[[#Headers],[ADM1_PT]],MATCH(B695,admin1,0),1))</f>
        <v/>
      </c>
      <c r="M695" s="49" t="str">
        <f t="shared" ca="1" si="11"/>
        <v/>
      </c>
      <c r="N695" s="49" t="e">
        <f ca="1">IF(#REF!="","",INDEX(admin3_pcode,MATCH(#REF!,OFFSET(admin3_start,MATCH(M695,admin2_linked_pcode,0),0,COUNTIF(admin2_linked_pcode,M695)),0)+MATCH(M695,admin2_linked_pcode,0)-1))</f>
        <v>#REF!</v>
      </c>
    </row>
    <row r="696" spans="12:14" x14ac:dyDescent="0.2">
      <c r="L696" s="49" t="str">
        <f ca="1">IF(B696="","",OFFSET(table_admin1[[#Headers],[ADM1_PT]],MATCH(B696,admin1,0),1))</f>
        <v/>
      </c>
      <c r="M696" s="49" t="str">
        <f t="shared" ca="1" si="11"/>
        <v/>
      </c>
      <c r="N696" s="49" t="e">
        <f ca="1">IF(#REF!="","",INDEX(admin3_pcode,MATCH(#REF!,OFFSET(admin3_start,MATCH(M696,admin2_linked_pcode,0),0,COUNTIF(admin2_linked_pcode,M696)),0)+MATCH(M696,admin2_linked_pcode,0)-1))</f>
        <v>#REF!</v>
      </c>
    </row>
    <row r="697" spans="12:14" x14ac:dyDescent="0.2">
      <c r="L697" s="49" t="str">
        <f ca="1">IF(B697="","",OFFSET(table_admin1[[#Headers],[ADM1_PT]],MATCH(B697,admin1,0),1))</f>
        <v/>
      </c>
      <c r="M697" s="49" t="str">
        <f t="shared" ca="1" si="11"/>
        <v/>
      </c>
      <c r="N697" s="49" t="e">
        <f ca="1">IF(#REF!="","",INDEX(admin3_pcode,MATCH(#REF!,OFFSET(admin3_start,MATCH(M697,admin2_linked_pcode,0),0,COUNTIF(admin2_linked_pcode,M697)),0)+MATCH(M697,admin2_linked_pcode,0)-1))</f>
        <v>#REF!</v>
      </c>
    </row>
    <row r="698" spans="12:14" x14ac:dyDescent="0.2">
      <c r="L698" s="49" t="str">
        <f ca="1">IF(B698="","",OFFSET(table_admin1[[#Headers],[ADM1_PT]],MATCH(B698,admin1,0),1))</f>
        <v/>
      </c>
      <c r="M698" s="49" t="str">
        <f t="shared" ca="1" si="11"/>
        <v/>
      </c>
      <c r="N698" s="49" t="e">
        <f ca="1">IF(#REF!="","",INDEX(admin3_pcode,MATCH(#REF!,OFFSET(admin3_start,MATCH(M698,admin2_linked_pcode,0),0,COUNTIF(admin2_linked_pcode,M698)),0)+MATCH(M698,admin2_linked_pcode,0)-1))</f>
        <v>#REF!</v>
      </c>
    </row>
    <row r="699" spans="12:14" x14ac:dyDescent="0.2">
      <c r="L699" s="49" t="str">
        <f ca="1">IF(B699="","",OFFSET(table_admin1[[#Headers],[ADM1_PT]],MATCH(B699,admin1,0),1))</f>
        <v/>
      </c>
      <c r="M699" s="49" t="str">
        <f t="shared" ca="1" si="11"/>
        <v/>
      </c>
      <c r="N699" s="49" t="e">
        <f ca="1">IF(#REF!="","",INDEX(admin3_pcode,MATCH(#REF!,OFFSET(admin3_start,MATCH(M699,admin2_linked_pcode,0),0,COUNTIF(admin2_linked_pcode,M699)),0)+MATCH(M699,admin2_linked_pcode,0)-1))</f>
        <v>#REF!</v>
      </c>
    </row>
    <row r="700" spans="12:14" x14ac:dyDescent="0.2">
      <c r="L700" s="49" t="str">
        <f ca="1">IF(B700="","",OFFSET(table_admin1[[#Headers],[ADM1_PT]],MATCH(B700,admin1,0),1))</f>
        <v/>
      </c>
      <c r="M700" s="49" t="str">
        <f t="shared" ca="1" si="11"/>
        <v/>
      </c>
      <c r="N700" s="49" t="e">
        <f ca="1">IF(#REF!="","",INDEX(admin3_pcode,MATCH(#REF!,OFFSET(admin3_start,MATCH(M700,admin2_linked_pcode,0),0,COUNTIF(admin2_linked_pcode,M700)),0)+MATCH(M700,admin2_linked_pcode,0)-1))</f>
        <v>#REF!</v>
      </c>
    </row>
    <row r="701" spans="12:14" x14ac:dyDescent="0.2">
      <c r="L701" s="49" t="str">
        <f ca="1">IF(B701="","",OFFSET(table_admin1[[#Headers],[ADM1_PT]],MATCH(B701,admin1,0),1))</f>
        <v/>
      </c>
      <c r="M701" s="49" t="str">
        <f t="shared" ca="1" si="11"/>
        <v/>
      </c>
      <c r="N701" s="49" t="e">
        <f ca="1">IF(#REF!="","",INDEX(admin3_pcode,MATCH(#REF!,OFFSET(admin3_start,MATCH(M701,admin2_linked_pcode,0),0,COUNTIF(admin2_linked_pcode,M701)),0)+MATCH(M701,admin2_linked_pcode,0)-1))</f>
        <v>#REF!</v>
      </c>
    </row>
    <row r="702" spans="12:14" x14ac:dyDescent="0.2">
      <c r="L702" s="49" t="str">
        <f ca="1">IF(B702="","",OFFSET(table_admin1[[#Headers],[ADM1_PT]],MATCH(B702,admin1,0),1))</f>
        <v/>
      </c>
      <c r="M702" s="49" t="str">
        <f t="shared" ca="1" si="11"/>
        <v/>
      </c>
      <c r="N702" s="49" t="e">
        <f ca="1">IF(#REF!="","",INDEX(admin3_pcode,MATCH(#REF!,OFFSET(admin3_start,MATCH(M702,admin2_linked_pcode,0),0,COUNTIF(admin2_linked_pcode,M702)),0)+MATCH(M702,admin2_linked_pcode,0)-1))</f>
        <v>#REF!</v>
      </c>
    </row>
    <row r="703" spans="12:14" x14ac:dyDescent="0.2">
      <c r="L703" s="49" t="str">
        <f ca="1">IF(B703="","",OFFSET(table_admin1[[#Headers],[ADM1_PT]],MATCH(B703,admin1,0),1))</f>
        <v/>
      </c>
      <c r="M703" s="49" t="str">
        <f t="shared" ca="1" si="11"/>
        <v/>
      </c>
      <c r="N703" s="49" t="e">
        <f ca="1">IF(#REF!="","",INDEX(admin3_pcode,MATCH(#REF!,OFFSET(admin3_start,MATCH(M703,admin2_linked_pcode,0),0,COUNTIF(admin2_linked_pcode,M703)),0)+MATCH(M703,admin2_linked_pcode,0)-1))</f>
        <v>#REF!</v>
      </c>
    </row>
    <row r="704" spans="12:14" x14ac:dyDescent="0.2">
      <c r="L704" s="49" t="str">
        <f ca="1">IF(B704="","",OFFSET(table_admin1[[#Headers],[ADM1_PT]],MATCH(B704,admin1,0),1))</f>
        <v/>
      </c>
      <c r="M704" s="49" t="str">
        <f t="shared" ca="1" si="11"/>
        <v/>
      </c>
      <c r="N704" s="49" t="e">
        <f ca="1">IF(#REF!="","",INDEX(admin3_pcode,MATCH(#REF!,OFFSET(admin3_start,MATCH(M704,admin2_linked_pcode,0),0,COUNTIF(admin2_linked_pcode,M704)),0)+MATCH(M704,admin2_linked_pcode,0)-1))</f>
        <v>#REF!</v>
      </c>
    </row>
    <row r="705" spans="12:14" x14ac:dyDescent="0.2">
      <c r="L705" s="49" t="str">
        <f ca="1">IF(B705="","",OFFSET(table_admin1[[#Headers],[ADM1_PT]],MATCH(B705,admin1,0),1))</f>
        <v/>
      </c>
      <c r="M705" s="49" t="str">
        <f t="shared" ca="1" si="11"/>
        <v/>
      </c>
      <c r="N705" s="49" t="e">
        <f ca="1">IF(#REF!="","",INDEX(admin3_pcode,MATCH(#REF!,OFFSET(admin3_start,MATCH(M705,admin2_linked_pcode,0),0,COUNTIF(admin2_linked_pcode,M705)),0)+MATCH(M705,admin2_linked_pcode,0)-1))</f>
        <v>#REF!</v>
      </c>
    </row>
    <row r="706" spans="12:14" x14ac:dyDescent="0.2">
      <c r="L706" s="49" t="str">
        <f ca="1">IF(B706="","",OFFSET(table_admin1[[#Headers],[ADM1_PT]],MATCH(B706,admin1,0),1))</f>
        <v/>
      </c>
      <c r="M706" s="49" t="str">
        <f t="shared" ca="1" si="11"/>
        <v/>
      </c>
      <c r="N706" s="49" t="e">
        <f ca="1">IF(#REF!="","",INDEX(admin3_pcode,MATCH(#REF!,OFFSET(admin3_start,MATCH(M706,admin2_linked_pcode,0),0,COUNTIF(admin2_linked_pcode,M706)),0)+MATCH(M706,admin2_linked_pcode,0)-1))</f>
        <v>#REF!</v>
      </c>
    </row>
    <row r="707" spans="12:14" x14ac:dyDescent="0.2">
      <c r="L707" s="49" t="str">
        <f ca="1">IF(B707="","",OFFSET(table_admin1[[#Headers],[ADM1_PT]],MATCH(B707,admin1,0),1))</f>
        <v/>
      </c>
      <c r="M707" s="49" t="str">
        <f t="shared" ca="1" si="11"/>
        <v/>
      </c>
      <c r="N707" s="49" t="e">
        <f ca="1">IF(#REF!="","",INDEX(admin3_pcode,MATCH(#REF!,OFFSET(admin3_start,MATCH(M707,admin2_linked_pcode,0),0,COUNTIF(admin2_linked_pcode,M707)),0)+MATCH(M707,admin2_linked_pcode,0)-1))</f>
        <v>#REF!</v>
      </c>
    </row>
    <row r="708" spans="12:14" x14ac:dyDescent="0.2">
      <c r="L708" s="49" t="str">
        <f ca="1">IF(B708="","",OFFSET(table_admin1[[#Headers],[ADM1_PT]],MATCH(B708,admin1,0),1))</f>
        <v/>
      </c>
      <c r="M708" s="49" t="str">
        <f t="shared" ca="1" si="11"/>
        <v/>
      </c>
      <c r="N708" s="49" t="e">
        <f ca="1">IF(#REF!="","",INDEX(admin3_pcode,MATCH(#REF!,OFFSET(admin3_start,MATCH(M708,admin2_linked_pcode,0),0,COUNTIF(admin2_linked_pcode,M708)),0)+MATCH(M708,admin2_linked_pcode,0)-1))</f>
        <v>#REF!</v>
      </c>
    </row>
    <row r="709" spans="12:14" x14ac:dyDescent="0.2">
      <c r="L709" s="49" t="str">
        <f ca="1">IF(B709="","",OFFSET(table_admin1[[#Headers],[ADM1_PT]],MATCH(B709,admin1,0),1))</f>
        <v/>
      </c>
      <c r="M709" s="49" t="str">
        <f t="shared" ca="1" si="11"/>
        <v/>
      </c>
      <c r="N709" s="49" t="e">
        <f ca="1">IF(#REF!="","",INDEX(admin3_pcode,MATCH(#REF!,OFFSET(admin3_start,MATCH(M709,admin2_linked_pcode,0),0,COUNTIF(admin2_linked_pcode,M709)),0)+MATCH(M709,admin2_linked_pcode,0)-1))</f>
        <v>#REF!</v>
      </c>
    </row>
    <row r="710" spans="12:14" x14ac:dyDescent="0.2">
      <c r="L710" s="49" t="str">
        <f ca="1">IF(B710="","",OFFSET(table_admin1[[#Headers],[ADM1_PT]],MATCH(B710,admin1,0),1))</f>
        <v/>
      </c>
      <c r="M710" s="49" t="str">
        <f t="shared" ca="1" si="11"/>
        <v/>
      </c>
      <c r="N710" s="49" t="e">
        <f ca="1">IF(#REF!="","",INDEX(admin3_pcode,MATCH(#REF!,OFFSET(admin3_start,MATCH(M710,admin2_linked_pcode,0),0,COUNTIF(admin2_linked_pcode,M710)),0)+MATCH(M710,admin2_linked_pcode,0)-1))</f>
        <v>#REF!</v>
      </c>
    </row>
    <row r="711" spans="12:14" x14ac:dyDescent="0.2">
      <c r="L711" s="49" t="str">
        <f ca="1">IF(B711="","",OFFSET(table_admin1[[#Headers],[ADM1_PT]],MATCH(B711,admin1,0),1))</f>
        <v/>
      </c>
      <c r="M711" s="49" t="str">
        <f t="shared" ca="1" si="11"/>
        <v/>
      </c>
      <c r="N711" s="49" t="e">
        <f ca="1">IF(#REF!="","",INDEX(admin3_pcode,MATCH(#REF!,OFFSET(admin3_start,MATCH(M711,admin2_linked_pcode,0),0,COUNTIF(admin2_linked_pcode,M711)),0)+MATCH(M711,admin2_linked_pcode,0)-1))</f>
        <v>#REF!</v>
      </c>
    </row>
    <row r="712" spans="12:14" x14ac:dyDescent="0.2">
      <c r="L712" s="49" t="str">
        <f ca="1">IF(B712="","",OFFSET(table_admin1[[#Headers],[ADM1_PT]],MATCH(B712,admin1,0),1))</f>
        <v/>
      </c>
      <c r="M712" s="49" t="str">
        <f t="shared" ca="1" si="11"/>
        <v/>
      </c>
      <c r="N712" s="49" t="e">
        <f ca="1">IF(#REF!="","",INDEX(admin3_pcode,MATCH(#REF!,OFFSET(admin3_start,MATCH(M712,admin2_linked_pcode,0),0,COUNTIF(admin2_linked_pcode,M712)),0)+MATCH(M712,admin2_linked_pcode,0)-1))</f>
        <v>#REF!</v>
      </c>
    </row>
    <row r="713" spans="12:14" x14ac:dyDescent="0.2">
      <c r="L713" s="49" t="str">
        <f ca="1">IF(B713="","",OFFSET(table_admin1[[#Headers],[ADM1_PT]],MATCH(B713,admin1,0),1))</f>
        <v/>
      </c>
      <c r="M713" s="49" t="str">
        <f t="shared" ca="1" si="11"/>
        <v/>
      </c>
      <c r="N713" s="49" t="e">
        <f ca="1">IF(#REF!="","",INDEX(admin3_pcode,MATCH(#REF!,OFFSET(admin3_start,MATCH(M713,admin2_linked_pcode,0),0,COUNTIF(admin2_linked_pcode,M713)),0)+MATCH(M713,admin2_linked_pcode,0)-1))</f>
        <v>#REF!</v>
      </c>
    </row>
    <row r="714" spans="12:14" x14ac:dyDescent="0.2">
      <c r="L714" s="49" t="str">
        <f ca="1">IF(B714="","",OFFSET(table_admin1[[#Headers],[ADM1_PT]],MATCH(B714,admin1,0),1))</f>
        <v/>
      </c>
      <c r="M714" s="49" t="str">
        <f t="shared" ca="1" si="11"/>
        <v/>
      </c>
      <c r="N714" s="49" t="e">
        <f ca="1">IF(#REF!="","",INDEX(admin3_pcode,MATCH(#REF!,OFFSET(admin3_start,MATCH(M714,admin2_linked_pcode,0),0,COUNTIF(admin2_linked_pcode,M714)),0)+MATCH(M714,admin2_linked_pcode,0)-1))</f>
        <v>#REF!</v>
      </c>
    </row>
    <row r="715" spans="12:14" x14ac:dyDescent="0.2">
      <c r="L715" s="49" t="str">
        <f ca="1">IF(B715="","",OFFSET(table_admin1[[#Headers],[ADM1_PT]],MATCH(B715,admin1,0),1))</f>
        <v/>
      </c>
      <c r="M715" s="49" t="str">
        <f t="shared" ca="1" si="11"/>
        <v/>
      </c>
      <c r="N715" s="49" t="e">
        <f ca="1">IF(#REF!="","",INDEX(admin3_pcode,MATCH(#REF!,OFFSET(admin3_start,MATCH(M715,admin2_linked_pcode,0),0,COUNTIF(admin2_linked_pcode,M715)),0)+MATCH(M715,admin2_linked_pcode,0)-1))</f>
        <v>#REF!</v>
      </c>
    </row>
    <row r="716" spans="12:14" x14ac:dyDescent="0.2">
      <c r="L716" s="49" t="str">
        <f ca="1">IF(B716="","",OFFSET(table_admin1[[#Headers],[ADM1_PT]],MATCH(B716,admin1,0),1))</f>
        <v/>
      </c>
      <c r="M716" s="49" t="str">
        <f t="shared" ca="1" si="11"/>
        <v/>
      </c>
      <c r="N716" s="49" t="e">
        <f ca="1">IF(#REF!="","",INDEX(admin3_pcode,MATCH(#REF!,OFFSET(admin3_start,MATCH(M716,admin2_linked_pcode,0),0,COUNTIF(admin2_linked_pcode,M716)),0)+MATCH(M716,admin2_linked_pcode,0)-1))</f>
        <v>#REF!</v>
      </c>
    </row>
    <row r="717" spans="12:14" x14ac:dyDescent="0.2">
      <c r="L717" s="49" t="str">
        <f ca="1">IF(B717="","",OFFSET(table_admin1[[#Headers],[ADM1_PT]],MATCH(B717,admin1,0),1))</f>
        <v/>
      </c>
      <c r="M717" s="49" t="str">
        <f t="shared" ca="1" si="11"/>
        <v/>
      </c>
      <c r="N717" s="49" t="e">
        <f ca="1">IF(#REF!="","",INDEX(admin3_pcode,MATCH(#REF!,OFFSET(admin3_start,MATCH(M717,admin2_linked_pcode,0),0,COUNTIF(admin2_linked_pcode,M717)),0)+MATCH(M717,admin2_linked_pcode,0)-1))</f>
        <v>#REF!</v>
      </c>
    </row>
    <row r="718" spans="12:14" x14ac:dyDescent="0.2">
      <c r="L718" s="49" t="str">
        <f ca="1">IF(B718="","",OFFSET(table_admin1[[#Headers],[ADM1_PT]],MATCH(B718,admin1,0),1))</f>
        <v/>
      </c>
      <c r="M718" s="49" t="str">
        <f t="shared" ca="1" si="11"/>
        <v/>
      </c>
      <c r="N718" s="49" t="e">
        <f ca="1">IF(#REF!="","",INDEX(admin3_pcode,MATCH(#REF!,OFFSET(admin3_start,MATCH(M718,admin2_linked_pcode,0),0,COUNTIF(admin2_linked_pcode,M718)),0)+MATCH(M718,admin2_linked_pcode,0)-1))</f>
        <v>#REF!</v>
      </c>
    </row>
    <row r="719" spans="12:14" x14ac:dyDescent="0.2">
      <c r="L719" s="49" t="str">
        <f ca="1">IF(B719="","",OFFSET(table_admin1[[#Headers],[ADM1_PT]],MATCH(B719,admin1,0),1))</f>
        <v/>
      </c>
      <c r="M719" s="49" t="str">
        <f t="shared" ca="1" si="11"/>
        <v/>
      </c>
      <c r="N719" s="49" t="e">
        <f ca="1">IF(#REF!="","",INDEX(admin3_pcode,MATCH(#REF!,OFFSET(admin3_start,MATCH(M719,admin2_linked_pcode,0),0,COUNTIF(admin2_linked_pcode,M719)),0)+MATCH(M719,admin2_linked_pcode,0)-1))</f>
        <v>#REF!</v>
      </c>
    </row>
    <row r="720" spans="12:14" x14ac:dyDescent="0.2">
      <c r="L720" s="49" t="str">
        <f ca="1">IF(B720="","",OFFSET(table_admin1[[#Headers],[ADM1_PT]],MATCH(B720,admin1,0),1))</f>
        <v/>
      </c>
      <c r="M720" s="49" t="str">
        <f t="shared" ca="1" si="11"/>
        <v/>
      </c>
      <c r="N720" s="49" t="e">
        <f ca="1">IF(#REF!="","",INDEX(admin3_pcode,MATCH(#REF!,OFFSET(admin3_start,MATCH(M720,admin2_linked_pcode,0),0,COUNTIF(admin2_linked_pcode,M720)),0)+MATCH(M720,admin2_linked_pcode,0)-1))</f>
        <v>#REF!</v>
      </c>
    </row>
    <row r="721" spans="12:14" x14ac:dyDescent="0.2">
      <c r="L721" s="49" t="str">
        <f ca="1">IF(B721="","",OFFSET(table_admin1[[#Headers],[ADM1_PT]],MATCH(B721,admin1,0),1))</f>
        <v/>
      </c>
      <c r="M721" s="49" t="str">
        <f t="shared" ca="1" si="11"/>
        <v/>
      </c>
      <c r="N721" s="49" t="e">
        <f ca="1">IF(#REF!="","",INDEX(admin3_pcode,MATCH(#REF!,OFFSET(admin3_start,MATCH(M721,admin2_linked_pcode,0),0,COUNTIF(admin2_linked_pcode,M721)),0)+MATCH(M721,admin2_linked_pcode,0)-1))</f>
        <v>#REF!</v>
      </c>
    </row>
    <row r="722" spans="12:14" x14ac:dyDescent="0.2">
      <c r="L722" s="49" t="str">
        <f ca="1">IF(B722="","",OFFSET(table_admin1[[#Headers],[ADM1_PT]],MATCH(B722,admin1,0),1))</f>
        <v/>
      </c>
      <c r="M722" s="49" t="str">
        <f t="shared" ca="1" si="11"/>
        <v/>
      </c>
      <c r="N722" s="49" t="e">
        <f ca="1">IF(#REF!="","",INDEX(admin3_pcode,MATCH(#REF!,OFFSET(admin3_start,MATCH(M722,admin2_linked_pcode,0),0,COUNTIF(admin2_linked_pcode,M722)),0)+MATCH(M722,admin2_linked_pcode,0)-1))</f>
        <v>#REF!</v>
      </c>
    </row>
    <row r="723" spans="12:14" x14ac:dyDescent="0.2">
      <c r="L723" s="49" t="str">
        <f ca="1">IF(B723="","",OFFSET(table_admin1[[#Headers],[ADM1_PT]],MATCH(B723,admin1,0),1))</f>
        <v/>
      </c>
      <c r="M723" s="49" t="str">
        <f t="shared" ca="1" si="11"/>
        <v/>
      </c>
      <c r="N723" s="49" t="e">
        <f ca="1">IF(#REF!="","",INDEX(admin3_pcode,MATCH(#REF!,OFFSET(admin3_start,MATCH(M723,admin2_linked_pcode,0),0,COUNTIF(admin2_linked_pcode,M723)),0)+MATCH(M723,admin2_linked_pcode,0)-1))</f>
        <v>#REF!</v>
      </c>
    </row>
    <row r="724" spans="12:14" x14ac:dyDescent="0.2">
      <c r="L724" s="49" t="str">
        <f ca="1">IF(B724="","",OFFSET(table_admin1[[#Headers],[ADM1_PT]],MATCH(B724,admin1,0),1))</f>
        <v/>
      </c>
      <c r="M724" s="49" t="str">
        <f t="shared" ca="1" si="11"/>
        <v/>
      </c>
      <c r="N724" s="49" t="e">
        <f ca="1">IF(#REF!="","",INDEX(admin3_pcode,MATCH(#REF!,OFFSET(admin3_start,MATCH(M724,admin2_linked_pcode,0),0,COUNTIF(admin2_linked_pcode,M724)),0)+MATCH(M724,admin2_linked_pcode,0)-1))</f>
        <v>#REF!</v>
      </c>
    </row>
    <row r="725" spans="12:14" x14ac:dyDescent="0.2">
      <c r="L725" s="49" t="str">
        <f ca="1">IF(B725="","",OFFSET(table_admin1[[#Headers],[ADM1_PT]],MATCH(B725,admin1,0),1))</f>
        <v/>
      </c>
      <c r="M725" s="49" t="str">
        <f t="shared" ca="1" si="11"/>
        <v/>
      </c>
      <c r="N725" s="49" t="e">
        <f ca="1">IF(#REF!="","",INDEX(admin3_pcode,MATCH(#REF!,OFFSET(admin3_start,MATCH(M725,admin2_linked_pcode,0),0,COUNTIF(admin2_linked_pcode,M725)),0)+MATCH(M725,admin2_linked_pcode,0)-1))</f>
        <v>#REF!</v>
      </c>
    </row>
    <row r="726" spans="12:14" x14ac:dyDescent="0.2">
      <c r="L726" s="49" t="str">
        <f ca="1">IF(B726="","",OFFSET(table_admin1[[#Headers],[ADM1_PT]],MATCH(B726,admin1,0),1))</f>
        <v/>
      </c>
      <c r="M726" s="49" t="str">
        <f t="shared" ca="1" si="11"/>
        <v/>
      </c>
      <c r="N726" s="49" t="e">
        <f ca="1">IF(#REF!="","",INDEX(admin3_pcode,MATCH(#REF!,OFFSET(admin3_start,MATCH(M726,admin2_linked_pcode,0),0,COUNTIF(admin2_linked_pcode,M726)),0)+MATCH(M726,admin2_linked_pcode,0)-1))</f>
        <v>#REF!</v>
      </c>
    </row>
    <row r="727" spans="12:14" x14ac:dyDescent="0.2">
      <c r="L727" s="49" t="str">
        <f ca="1">IF(B727="","",OFFSET(table_admin1[[#Headers],[ADM1_PT]],MATCH(B727,admin1,0),1))</f>
        <v/>
      </c>
      <c r="M727" s="49" t="str">
        <f t="shared" ca="1" si="11"/>
        <v/>
      </c>
      <c r="N727" s="49" t="e">
        <f ca="1">IF(#REF!="","",INDEX(admin3_pcode,MATCH(#REF!,OFFSET(admin3_start,MATCH(M727,admin2_linked_pcode,0),0,COUNTIF(admin2_linked_pcode,M727)),0)+MATCH(M727,admin2_linked_pcode,0)-1))</f>
        <v>#REF!</v>
      </c>
    </row>
    <row r="728" spans="12:14" x14ac:dyDescent="0.2">
      <c r="L728" s="49" t="str">
        <f ca="1">IF(B728="","",OFFSET(table_admin1[[#Headers],[ADM1_PT]],MATCH(B728,admin1,0),1))</f>
        <v/>
      </c>
      <c r="M728" s="49" t="str">
        <f t="shared" ca="1" si="11"/>
        <v/>
      </c>
      <c r="N728" s="49" t="e">
        <f ca="1">IF(#REF!="","",INDEX(admin3_pcode,MATCH(#REF!,OFFSET(admin3_start,MATCH(M728,admin2_linked_pcode,0),0,COUNTIF(admin2_linked_pcode,M728)),0)+MATCH(M728,admin2_linked_pcode,0)-1))</f>
        <v>#REF!</v>
      </c>
    </row>
    <row r="729" spans="12:14" x14ac:dyDescent="0.2">
      <c r="L729" s="49" t="str">
        <f ca="1">IF(B729="","",OFFSET(table_admin1[[#Headers],[ADM1_PT]],MATCH(B729,admin1,0),1))</f>
        <v/>
      </c>
      <c r="M729" s="49" t="str">
        <f t="shared" ca="1" si="11"/>
        <v/>
      </c>
      <c r="N729" s="49" t="e">
        <f ca="1">IF(#REF!="","",INDEX(admin3_pcode,MATCH(#REF!,OFFSET(admin3_start,MATCH(M729,admin2_linked_pcode,0),0,COUNTIF(admin2_linked_pcode,M729)),0)+MATCH(M729,admin2_linked_pcode,0)-1))</f>
        <v>#REF!</v>
      </c>
    </row>
    <row r="730" spans="12:14" x14ac:dyDescent="0.2">
      <c r="L730" s="49" t="str">
        <f ca="1">IF(B730="","",OFFSET(table_admin1[[#Headers],[ADM1_PT]],MATCH(B730,admin1,0),1))</f>
        <v/>
      </c>
      <c r="M730" s="49" t="str">
        <f t="shared" ca="1" si="11"/>
        <v/>
      </c>
      <c r="N730" s="49" t="e">
        <f ca="1">IF(#REF!="","",INDEX(admin3_pcode,MATCH(#REF!,OFFSET(admin3_start,MATCH(M730,admin2_linked_pcode,0),0,COUNTIF(admin2_linked_pcode,M730)),0)+MATCH(M730,admin2_linked_pcode,0)-1))</f>
        <v>#REF!</v>
      </c>
    </row>
    <row r="731" spans="12:14" x14ac:dyDescent="0.2">
      <c r="L731" s="49" t="str">
        <f ca="1">IF(B731="","",OFFSET(table_admin1[[#Headers],[ADM1_PT]],MATCH(B731,admin1,0),1))</f>
        <v/>
      </c>
      <c r="M731" s="49" t="str">
        <f t="shared" ca="1" si="11"/>
        <v/>
      </c>
      <c r="N731" s="49" t="e">
        <f ca="1">IF(#REF!="","",INDEX(admin3_pcode,MATCH(#REF!,OFFSET(admin3_start,MATCH(M731,admin2_linked_pcode,0),0,COUNTIF(admin2_linked_pcode,M731)),0)+MATCH(M731,admin2_linked_pcode,0)-1))</f>
        <v>#REF!</v>
      </c>
    </row>
    <row r="732" spans="12:14" x14ac:dyDescent="0.2">
      <c r="L732" s="49" t="str">
        <f ca="1">IF(B732="","",OFFSET(table_admin1[[#Headers],[ADM1_PT]],MATCH(B732,admin1,0),1))</f>
        <v/>
      </c>
      <c r="M732" s="49" t="str">
        <f t="shared" ca="1" si="11"/>
        <v/>
      </c>
      <c r="N732" s="49" t="e">
        <f ca="1">IF(#REF!="","",INDEX(admin3_pcode,MATCH(#REF!,OFFSET(admin3_start,MATCH(M732,admin2_linked_pcode,0),0,COUNTIF(admin2_linked_pcode,M732)),0)+MATCH(M732,admin2_linked_pcode,0)-1))</f>
        <v>#REF!</v>
      </c>
    </row>
    <row r="733" spans="12:14" x14ac:dyDescent="0.2">
      <c r="L733" s="49" t="str">
        <f ca="1">IF(B733="","",OFFSET(table_admin1[[#Headers],[ADM1_PT]],MATCH(B733,admin1,0),1))</f>
        <v/>
      </c>
      <c r="M733" s="49" t="str">
        <f t="shared" ca="1" si="11"/>
        <v/>
      </c>
      <c r="N733" s="49" t="e">
        <f ca="1">IF(#REF!="","",INDEX(admin3_pcode,MATCH(#REF!,OFFSET(admin3_start,MATCH(M733,admin2_linked_pcode,0),0,COUNTIF(admin2_linked_pcode,M733)),0)+MATCH(M733,admin2_linked_pcode,0)-1))</f>
        <v>#REF!</v>
      </c>
    </row>
    <row r="734" spans="12:14" x14ac:dyDescent="0.2">
      <c r="L734" s="49" t="str">
        <f ca="1">IF(B734="","",OFFSET(table_admin1[[#Headers],[ADM1_PT]],MATCH(B734,admin1,0),1))</f>
        <v/>
      </c>
      <c r="M734" s="49" t="str">
        <f t="shared" ca="1" si="11"/>
        <v/>
      </c>
      <c r="N734" s="49" t="e">
        <f ca="1">IF(#REF!="","",INDEX(admin3_pcode,MATCH(#REF!,OFFSET(admin3_start,MATCH(M734,admin2_linked_pcode,0),0,COUNTIF(admin2_linked_pcode,M734)),0)+MATCH(M734,admin2_linked_pcode,0)-1))</f>
        <v>#REF!</v>
      </c>
    </row>
    <row r="735" spans="12:14" x14ac:dyDescent="0.2">
      <c r="L735" s="49" t="str">
        <f ca="1">IF(B735="","",OFFSET(table_admin1[[#Headers],[ADM1_PT]],MATCH(B735,admin1,0),1))</f>
        <v/>
      </c>
      <c r="M735" s="49" t="str">
        <f t="shared" ca="1" si="11"/>
        <v/>
      </c>
      <c r="N735" s="49" t="e">
        <f ca="1">IF(#REF!="","",INDEX(admin3_pcode,MATCH(#REF!,OFFSET(admin3_start,MATCH(M735,admin2_linked_pcode,0),0,COUNTIF(admin2_linked_pcode,M735)),0)+MATCH(M735,admin2_linked_pcode,0)-1))</f>
        <v>#REF!</v>
      </c>
    </row>
    <row r="736" spans="12:14" x14ac:dyDescent="0.2">
      <c r="L736" s="49" t="str">
        <f ca="1">IF(B736="","",OFFSET(table_admin1[[#Headers],[ADM1_PT]],MATCH(B736,admin1,0),1))</f>
        <v/>
      </c>
      <c r="M736" s="49" t="str">
        <f t="shared" ca="1" si="11"/>
        <v/>
      </c>
      <c r="N736" s="49" t="e">
        <f ca="1">IF(#REF!="","",INDEX(admin3_pcode,MATCH(#REF!,OFFSET(admin3_start,MATCH(M736,admin2_linked_pcode,0),0,COUNTIF(admin2_linked_pcode,M736)),0)+MATCH(M736,admin2_linked_pcode,0)-1))</f>
        <v>#REF!</v>
      </c>
    </row>
    <row r="737" spans="12:14" x14ac:dyDescent="0.2">
      <c r="L737" s="49" t="str">
        <f ca="1">IF(B737="","",OFFSET(table_admin1[[#Headers],[ADM1_PT]],MATCH(B737,admin1,0),1))</f>
        <v/>
      </c>
      <c r="M737" s="49" t="str">
        <f t="shared" ca="1" si="11"/>
        <v/>
      </c>
      <c r="N737" s="49" t="e">
        <f ca="1">IF(#REF!="","",INDEX(admin3_pcode,MATCH(#REF!,OFFSET(admin3_start,MATCH(M737,admin2_linked_pcode,0),0,COUNTIF(admin2_linked_pcode,M737)),0)+MATCH(M737,admin2_linked_pcode,0)-1))</f>
        <v>#REF!</v>
      </c>
    </row>
    <row r="738" spans="12:14" x14ac:dyDescent="0.2">
      <c r="L738" s="49" t="str">
        <f ca="1">IF(B738="","",OFFSET(table_admin1[[#Headers],[ADM1_PT]],MATCH(B738,admin1,0),1))</f>
        <v/>
      </c>
      <c r="M738" s="49" t="str">
        <f t="shared" ca="1" si="11"/>
        <v/>
      </c>
      <c r="N738" s="49" t="e">
        <f ca="1">IF(#REF!="","",INDEX(admin3_pcode,MATCH(#REF!,OFFSET(admin3_start,MATCH(M738,admin2_linked_pcode,0),0,COUNTIF(admin2_linked_pcode,M738)),0)+MATCH(M738,admin2_linked_pcode,0)-1))</f>
        <v>#REF!</v>
      </c>
    </row>
    <row r="739" spans="12:14" x14ac:dyDescent="0.2">
      <c r="L739" s="49" t="str">
        <f ca="1">IF(B739="","",OFFSET(table_admin1[[#Headers],[ADM1_PT]],MATCH(B739,admin1,0),1))</f>
        <v/>
      </c>
      <c r="M739" s="49" t="str">
        <f t="shared" ca="1" si="11"/>
        <v/>
      </c>
      <c r="N739" s="49" t="e">
        <f ca="1">IF(#REF!="","",INDEX(admin3_pcode,MATCH(#REF!,OFFSET(admin3_start,MATCH(M739,admin2_linked_pcode,0),0,COUNTIF(admin2_linked_pcode,M739)),0)+MATCH(M739,admin2_linked_pcode,0)-1))</f>
        <v>#REF!</v>
      </c>
    </row>
    <row r="740" spans="12:14" x14ac:dyDescent="0.2">
      <c r="L740" s="49" t="str">
        <f ca="1">IF(B740="","",OFFSET(table_admin1[[#Headers],[ADM1_PT]],MATCH(B740,admin1,0),1))</f>
        <v/>
      </c>
      <c r="M740" s="49" t="str">
        <f t="shared" ca="1" si="11"/>
        <v/>
      </c>
      <c r="N740" s="49" t="e">
        <f ca="1">IF(#REF!="","",INDEX(admin3_pcode,MATCH(#REF!,OFFSET(admin3_start,MATCH(M740,admin2_linked_pcode,0),0,COUNTIF(admin2_linked_pcode,M740)),0)+MATCH(M740,admin2_linked_pcode,0)-1))</f>
        <v>#REF!</v>
      </c>
    </row>
    <row r="741" spans="12:14" x14ac:dyDescent="0.2">
      <c r="L741" s="49" t="str">
        <f ca="1">IF(B741="","",OFFSET(table_admin1[[#Headers],[ADM1_PT]],MATCH(B741,admin1,0),1))</f>
        <v/>
      </c>
      <c r="M741" s="49" t="str">
        <f t="shared" ca="1" si="11"/>
        <v/>
      </c>
      <c r="N741" s="49" t="e">
        <f ca="1">IF(#REF!="","",INDEX(admin3_pcode,MATCH(#REF!,OFFSET(admin3_start,MATCH(M741,admin2_linked_pcode,0),0,COUNTIF(admin2_linked_pcode,M741)),0)+MATCH(M741,admin2_linked_pcode,0)-1))</f>
        <v>#REF!</v>
      </c>
    </row>
    <row r="742" spans="12:14" x14ac:dyDescent="0.2">
      <c r="L742" s="49" t="str">
        <f ca="1">IF(B742="","",OFFSET(table_admin1[[#Headers],[ADM1_PT]],MATCH(B742,admin1,0),1))</f>
        <v/>
      </c>
      <c r="M742" s="49" t="str">
        <f t="shared" ca="1" si="11"/>
        <v/>
      </c>
      <c r="N742" s="49" t="e">
        <f ca="1">IF(#REF!="","",INDEX(admin3_pcode,MATCH(#REF!,OFFSET(admin3_start,MATCH(M742,admin2_linked_pcode,0),0,COUNTIF(admin2_linked_pcode,M742)),0)+MATCH(M742,admin2_linked_pcode,0)-1))</f>
        <v>#REF!</v>
      </c>
    </row>
    <row r="743" spans="12:14" x14ac:dyDescent="0.2">
      <c r="L743" s="49" t="str">
        <f ca="1">IF(B743="","",OFFSET(table_admin1[[#Headers],[ADM1_PT]],MATCH(B743,admin1,0),1))</f>
        <v/>
      </c>
      <c r="M743" s="49" t="str">
        <f t="shared" ca="1" si="11"/>
        <v/>
      </c>
      <c r="N743" s="49" t="e">
        <f ca="1">IF(#REF!="","",INDEX(admin3_pcode,MATCH(#REF!,OFFSET(admin3_start,MATCH(M743,admin2_linked_pcode,0),0,COUNTIF(admin2_linked_pcode,M743)),0)+MATCH(M743,admin2_linked_pcode,0)-1))</f>
        <v>#REF!</v>
      </c>
    </row>
    <row r="744" spans="12:14" x14ac:dyDescent="0.2">
      <c r="L744" s="49" t="str">
        <f ca="1">IF(B744="","",OFFSET(table_admin1[[#Headers],[ADM1_PT]],MATCH(B744,admin1,0),1))</f>
        <v/>
      </c>
      <c r="M744" s="49" t="str">
        <f t="shared" ca="1" si="11"/>
        <v/>
      </c>
      <c r="N744" s="49" t="e">
        <f ca="1">IF(#REF!="","",INDEX(admin3_pcode,MATCH(#REF!,OFFSET(admin3_start,MATCH(M744,admin2_linked_pcode,0),0,COUNTIF(admin2_linked_pcode,M744)),0)+MATCH(M744,admin2_linked_pcode,0)-1))</f>
        <v>#REF!</v>
      </c>
    </row>
    <row r="745" spans="12:14" x14ac:dyDescent="0.2">
      <c r="L745" s="49" t="str">
        <f ca="1">IF(B745="","",OFFSET(table_admin1[[#Headers],[ADM1_PT]],MATCH(B745,admin1,0),1))</f>
        <v/>
      </c>
      <c r="M745" s="49" t="str">
        <f t="shared" ca="1" si="11"/>
        <v/>
      </c>
      <c r="N745" s="49" t="e">
        <f ca="1">IF(#REF!="","",INDEX(admin3_pcode,MATCH(#REF!,OFFSET(admin3_start,MATCH(M745,admin2_linked_pcode,0),0,COUNTIF(admin2_linked_pcode,M745)),0)+MATCH(M745,admin2_linked_pcode,0)-1))</f>
        <v>#REF!</v>
      </c>
    </row>
    <row r="746" spans="12:14" x14ac:dyDescent="0.2">
      <c r="L746" s="49" t="str">
        <f ca="1">IF(B746="","",OFFSET(table_admin1[[#Headers],[ADM1_PT]],MATCH(B746,admin1,0),1))</f>
        <v/>
      </c>
      <c r="M746" s="49" t="str">
        <f t="shared" ca="1" si="11"/>
        <v/>
      </c>
      <c r="N746" s="49" t="e">
        <f ca="1">IF(#REF!="","",INDEX(admin3_pcode,MATCH(#REF!,OFFSET(admin3_start,MATCH(M746,admin2_linked_pcode,0),0,COUNTIF(admin2_linked_pcode,M746)),0)+MATCH(M746,admin2_linked_pcode,0)-1))</f>
        <v>#REF!</v>
      </c>
    </row>
    <row r="747" spans="12:14" x14ac:dyDescent="0.2">
      <c r="L747" s="49" t="str">
        <f ca="1">IF(B747="","",OFFSET(table_admin1[[#Headers],[ADM1_PT]],MATCH(B747,admin1,0),1))</f>
        <v/>
      </c>
      <c r="M747" s="49" t="str">
        <f t="shared" ca="1" si="11"/>
        <v/>
      </c>
      <c r="N747" s="49" t="e">
        <f ca="1">IF(#REF!="","",INDEX(admin3_pcode,MATCH(#REF!,OFFSET(admin3_start,MATCH(M747,admin2_linked_pcode,0),0,COUNTIF(admin2_linked_pcode,M747)),0)+MATCH(M747,admin2_linked_pcode,0)-1))</f>
        <v>#REF!</v>
      </c>
    </row>
    <row r="748" spans="12:14" x14ac:dyDescent="0.2">
      <c r="L748" s="49" t="str">
        <f ca="1">IF(B748="","",OFFSET(table_admin1[[#Headers],[ADM1_PT]],MATCH(B748,admin1,0),1))</f>
        <v/>
      </c>
      <c r="M748" s="49" t="str">
        <f t="shared" ca="1" si="11"/>
        <v/>
      </c>
      <c r="N748" s="49" t="e">
        <f ca="1">IF(#REF!="","",INDEX(admin3_pcode,MATCH(#REF!,OFFSET(admin3_start,MATCH(M748,admin2_linked_pcode,0),0,COUNTIF(admin2_linked_pcode,M748)),0)+MATCH(M748,admin2_linked_pcode,0)-1))</f>
        <v>#REF!</v>
      </c>
    </row>
    <row r="749" spans="12:14" x14ac:dyDescent="0.2">
      <c r="L749" s="49" t="str">
        <f ca="1">IF(B749="","",OFFSET(table_admin1[[#Headers],[ADM1_PT]],MATCH(B749,admin1,0),1))</f>
        <v/>
      </c>
      <c r="M749" s="49" t="str">
        <f t="shared" ref="M749:M812" ca="1" si="12">IF(C749="","",INDEX(admin2_pcode,MATCH(C749,OFFSET(admin2_start,MATCH(L749,admin1_linked_pcode,0),0,COUNTIF(admin1_linked_pcode,L749)),0)+MATCH(L749,admin1_linked_pcode,0)-1))</f>
        <v/>
      </c>
      <c r="N749" s="49" t="e">
        <f ca="1">IF(#REF!="","",INDEX(admin3_pcode,MATCH(#REF!,OFFSET(admin3_start,MATCH(M749,admin2_linked_pcode,0),0,COUNTIF(admin2_linked_pcode,M749)),0)+MATCH(M749,admin2_linked_pcode,0)-1))</f>
        <v>#REF!</v>
      </c>
    </row>
    <row r="750" spans="12:14" x14ac:dyDescent="0.2">
      <c r="L750" s="49" t="str">
        <f ca="1">IF(B750="","",OFFSET(table_admin1[[#Headers],[ADM1_PT]],MATCH(B750,admin1,0),1))</f>
        <v/>
      </c>
      <c r="M750" s="49" t="str">
        <f t="shared" ca="1" si="12"/>
        <v/>
      </c>
      <c r="N750" s="49" t="e">
        <f ca="1">IF(#REF!="","",INDEX(admin3_pcode,MATCH(#REF!,OFFSET(admin3_start,MATCH(M750,admin2_linked_pcode,0),0,COUNTIF(admin2_linked_pcode,M750)),0)+MATCH(M750,admin2_linked_pcode,0)-1))</f>
        <v>#REF!</v>
      </c>
    </row>
    <row r="751" spans="12:14" x14ac:dyDescent="0.2">
      <c r="L751" s="49" t="str">
        <f ca="1">IF(B751="","",OFFSET(table_admin1[[#Headers],[ADM1_PT]],MATCH(B751,admin1,0),1))</f>
        <v/>
      </c>
      <c r="M751" s="49" t="str">
        <f t="shared" ca="1" si="12"/>
        <v/>
      </c>
      <c r="N751" s="49" t="e">
        <f ca="1">IF(#REF!="","",INDEX(admin3_pcode,MATCH(#REF!,OFFSET(admin3_start,MATCH(M751,admin2_linked_pcode,0),0,COUNTIF(admin2_linked_pcode,M751)),0)+MATCH(M751,admin2_linked_pcode,0)-1))</f>
        <v>#REF!</v>
      </c>
    </row>
    <row r="752" spans="12:14" x14ac:dyDescent="0.2">
      <c r="L752" s="49" t="str">
        <f ca="1">IF(B752="","",OFFSET(table_admin1[[#Headers],[ADM1_PT]],MATCH(B752,admin1,0),1))</f>
        <v/>
      </c>
      <c r="M752" s="49" t="str">
        <f t="shared" ca="1" si="12"/>
        <v/>
      </c>
      <c r="N752" s="49" t="e">
        <f ca="1">IF(#REF!="","",INDEX(admin3_pcode,MATCH(#REF!,OFFSET(admin3_start,MATCH(M752,admin2_linked_pcode,0),0,COUNTIF(admin2_linked_pcode,M752)),0)+MATCH(M752,admin2_linked_pcode,0)-1))</f>
        <v>#REF!</v>
      </c>
    </row>
    <row r="753" spans="12:14" x14ac:dyDescent="0.2">
      <c r="L753" s="49" t="str">
        <f ca="1">IF(B753="","",OFFSET(table_admin1[[#Headers],[ADM1_PT]],MATCH(B753,admin1,0),1))</f>
        <v/>
      </c>
      <c r="M753" s="49" t="str">
        <f t="shared" ca="1" si="12"/>
        <v/>
      </c>
      <c r="N753" s="49" t="e">
        <f ca="1">IF(#REF!="","",INDEX(admin3_pcode,MATCH(#REF!,OFFSET(admin3_start,MATCH(M753,admin2_linked_pcode,0),0,COUNTIF(admin2_linked_pcode,M753)),0)+MATCH(M753,admin2_linked_pcode,0)-1))</f>
        <v>#REF!</v>
      </c>
    </row>
    <row r="754" spans="12:14" x14ac:dyDescent="0.2">
      <c r="L754" s="49" t="str">
        <f ca="1">IF(B754="","",OFFSET(table_admin1[[#Headers],[ADM1_PT]],MATCH(B754,admin1,0),1))</f>
        <v/>
      </c>
      <c r="M754" s="49" t="str">
        <f t="shared" ca="1" si="12"/>
        <v/>
      </c>
      <c r="N754" s="49" t="e">
        <f ca="1">IF(#REF!="","",INDEX(admin3_pcode,MATCH(#REF!,OFFSET(admin3_start,MATCH(M754,admin2_linked_pcode,0),0,COUNTIF(admin2_linked_pcode,M754)),0)+MATCH(M754,admin2_linked_pcode,0)-1))</f>
        <v>#REF!</v>
      </c>
    </row>
    <row r="755" spans="12:14" x14ac:dyDescent="0.2">
      <c r="L755" s="49" t="str">
        <f ca="1">IF(B755="","",OFFSET(table_admin1[[#Headers],[ADM1_PT]],MATCH(B755,admin1,0),1))</f>
        <v/>
      </c>
      <c r="M755" s="49" t="str">
        <f t="shared" ca="1" si="12"/>
        <v/>
      </c>
      <c r="N755" s="49" t="e">
        <f ca="1">IF(#REF!="","",INDEX(admin3_pcode,MATCH(#REF!,OFFSET(admin3_start,MATCH(M755,admin2_linked_pcode,0),0,COUNTIF(admin2_linked_pcode,M755)),0)+MATCH(M755,admin2_linked_pcode,0)-1))</f>
        <v>#REF!</v>
      </c>
    </row>
    <row r="756" spans="12:14" x14ac:dyDescent="0.2">
      <c r="L756" s="49" t="str">
        <f ca="1">IF(B756="","",OFFSET(table_admin1[[#Headers],[ADM1_PT]],MATCH(B756,admin1,0),1))</f>
        <v/>
      </c>
      <c r="M756" s="49" t="str">
        <f t="shared" ca="1" si="12"/>
        <v/>
      </c>
      <c r="N756" s="49" t="e">
        <f ca="1">IF(#REF!="","",INDEX(admin3_pcode,MATCH(#REF!,OFFSET(admin3_start,MATCH(M756,admin2_linked_pcode,0),0,COUNTIF(admin2_linked_pcode,M756)),0)+MATCH(M756,admin2_linked_pcode,0)-1))</f>
        <v>#REF!</v>
      </c>
    </row>
    <row r="757" spans="12:14" x14ac:dyDescent="0.2">
      <c r="L757" s="49" t="str">
        <f ca="1">IF(B757="","",OFFSET(table_admin1[[#Headers],[ADM1_PT]],MATCH(B757,admin1,0),1))</f>
        <v/>
      </c>
      <c r="M757" s="49" t="str">
        <f t="shared" ca="1" si="12"/>
        <v/>
      </c>
      <c r="N757" s="49" t="e">
        <f ca="1">IF(#REF!="","",INDEX(admin3_pcode,MATCH(#REF!,OFFSET(admin3_start,MATCH(M757,admin2_linked_pcode,0),0,COUNTIF(admin2_linked_pcode,M757)),0)+MATCH(M757,admin2_linked_pcode,0)-1))</f>
        <v>#REF!</v>
      </c>
    </row>
    <row r="758" spans="12:14" x14ac:dyDescent="0.2">
      <c r="L758" s="49" t="str">
        <f ca="1">IF(B758="","",OFFSET(table_admin1[[#Headers],[ADM1_PT]],MATCH(B758,admin1,0),1))</f>
        <v/>
      </c>
      <c r="M758" s="49" t="str">
        <f t="shared" ca="1" si="12"/>
        <v/>
      </c>
      <c r="N758" s="49" t="e">
        <f ca="1">IF(#REF!="","",INDEX(admin3_pcode,MATCH(#REF!,OFFSET(admin3_start,MATCH(M758,admin2_linked_pcode,0),0,COUNTIF(admin2_linked_pcode,M758)),0)+MATCH(M758,admin2_linked_pcode,0)-1))</f>
        <v>#REF!</v>
      </c>
    </row>
    <row r="759" spans="12:14" x14ac:dyDescent="0.2">
      <c r="L759" s="49" t="str">
        <f ca="1">IF(B759="","",OFFSET(table_admin1[[#Headers],[ADM1_PT]],MATCH(B759,admin1,0),1))</f>
        <v/>
      </c>
      <c r="M759" s="49" t="str">
        <f t="shared" ca="1" si="12"/>
        <v/>
      </c>
      <c r="N759" s="49" t="e">
        <f ca="1">IF(#REF!="","",INDEX(admin3_pcode,MATCH(#REF!,OFFSET(admin3_start,MATCH(M759,admin2_linked_pcode,0),0,COUNTIF(admin2_linked_pcode,M759)),0)+MATCH(M759,admin2_linked_pcode,0)-1))</f>
        <v>#REF!</v>
      </c>
    </row>
    <row r="760" spans="12:14" x14ac:dyDescent="0.2">
      <c r="L760" s="49" t="str">
        <f ca="1">IF(B760="","",OFFSET(table_admin1[[#Headers],[ADM1_PT]],MATCH(B760,admin1,0),1))</f>
        <v/>
      </c>
      <c r="M760" s="49" t="str">
        <f t="shared" ca="1" si="12"/>
        <v/>
      </c>
      <c r="N760" s="49" t="e">
        <f ca="1">IF(#REF!="","",INDEX(admin3_pcode,MATCH(#REF!,OFFSET(admin3_start,MATCH(M760,admin2_linked_pcode,0),0,COUNTIF(admin2_linked_pcode,M760)),0)+MATCH(M760,admin2_linked_pcode,0)-1))</f>
        <v>#REF!</v>
      </c>
    </row>
    <row r="761" spans="12:14" x14ac:dyDescent="0.2">
      <c r="L761" s="49" t="str">
        <f ca="1">IF(B761="","",OFFSET(table_admin1[[#Headers],[ADM1_PT]],MATCH(B761,admin1,0),1))</f>
        <v/>
      </c>
      <c r="M761" s="49" t="str">
        <f t="shared" ca="1" si="12"/>
        <v/>
      </c>
      <c r="N761" s="49" t="e">
        <f ca="1">IF(#REF!="","",INDEX(admin3_pcode,MATCH(#REF!,OFFSET(admin3_start,MATCH(M761,admin2_linked_pcode,0),0,COUNTIF(admin2_linked_pcode,M761)),0)+MATCH(M761,admin2_linked_pcode,0)-1))</f>
        <v>#REF!</v>
      </c>
    </row>
    <row r="762" spans="12:14" x14ac:dyDescent="0.2">
      <c r="L762" s="49" t="str">
        <f ca="1">IF(B762="","",OFFSET(table_admin1[[#Headers],[ADM1_PT]],MATCH(B762,admin1,0),1))</f>
        <v/>
      </c>
      <c r="M762" s="49" t="str">
        <f t="shared" ca="1" si="12"/>
        <v/>
      </c>
      <c r="N762" s="49" t="e">
        <f ca="1">IF(#REF!="","",INDEX(admin3_pcode,MATCH(#REF!,OFFSET(admin3_start,MATCH(M762,admin2_linked_pcode,0),0,COUNTIF(admin2_linked_pcode,M762)),0)+MATCH(M762,admin2_linked_pcode,0)-1))</f>
        <v>#REF!</v>
      </c>
    </row>
    <row r="763" spans="12:14" x14ac:dyDescent="0.2">
      <c r="L763" s="49" t="str">
        <f ca="1">IF(B763="","",OFFSET(table_admin1[[#Headers],[ADM1_PT]],MATCH(B763,admin1,0),1))</f>
        <v/>
      </c>
      <c r="M763" s="49" t="str">
        <f t="shared" ca="1" si="12"/>
        <v/>
      </c>
      <c r="N763" s="49" t="e">
        <f ca="1">IF(#REF!="","",INDEX(admin3_pcode,MATCH(#REF!,OFFSET(admin3_start,MATCH(M763,admin2_linked_pcode,0),0,COUNTIF(admin2_linked_pcode,M763)),0)+MATCH(M763,admin2_linked_pcode,0)-1))</f>
        <v>#REF!</v>
      </c>
    </row>
    <row r="764" spans="12:14" x14ac:dyDescent="0.2">
      <c r="L764" s="49" t="str">
        <f ca="1">IF(B764="","",OFFSET(table_admin1[[#Headers],[ADM1_PT]],MATCH(B764,admin1,0),1))</f>
        <v/>
      </c>
      <c r="M764" s="49" t="str">
        <f t="shared" ca="1" si="12"/>
        <v/>
      </c>
      <c r="N764" s="49" t="e">
        <f ca="1">IF(#REF!="","",INDEX(admin3_pcode,MATCH(#REF!,OFFSET(admin3_start,MATCH(M764,admin2_linked_pcode,0),0,COUNTIF(admin2_linked_pcode,M764)),0)+MATCH(M764,admin2_linked_pcode,0)-1))</f>
        <v>#REF!</v>
      </c>
    </row>
    <row r="765" spans="12:14" x14ac:dyDescent="0.2">
      <c r="L765" s="49" t="str">
        <f ca="1">IF(B765="","",OFFSET(table_admin1[[#Headers],[ADM1_PT]],MATCH(B765,admin1,0),1))</f>
        <v/>
      </c>
      <c r="M765" s="49" t="str">
        <f t="shared" ca="1" si="12"/>
        <v/>
      </c>
      <c r="N765" s="49" t="e">
        <f ca="1">IF(#REF!="","",INDEX(admin3_pcode,MATCH(#REF!,OFFSET(admin3_start,MATCH(M765,admin2_linked_pcode,0),0,COUNTIF(admin2_linked_pcode,M765)),0)+MATCH(M765,admin2_linked_pcode,0)-1))</f>
        <v>#REF!</v>
      </c>
    </row>
    <row r="766" spans="12:14" x14ac:dyDescent="0.2">
      <c r="L766" s="49" t="str">
        <f ca="1">IF(B766="","",OFFSET(table_admin1[[#Headers],[ADM1_PT]],MATCH(B766,admin1,0),1))</f>
        <v/>
      </c>
      <c r="M766" s="49" t="str">
        <f t="shared" ca="1" si="12"/>
        <v/>
      </c>
      <c r="N766" s="49" t="e">
        <f ca="1">IF(#REF!="","",INDEX(admin3_pcode,MATCH(#REF!,OFFSET(admin3_start,MATCH(M766,admin2_linked_pcode,0),0,COUNTIF(admin2_linked_pcode,M766)),0)+MATCH(M766,admin2_linked_pcode,0)-1))</f>
        <v>#REF!</v>
      </c>
    </row>
    <row r="767" spans="12:14" x14ac:dyDescent="0.2">
      <c r="L767" s="49" t="str">
        <f ca="1">IF(B767="","",OFFSET(table_admin1[[#Headers],[ADM1_PT]],MATCH(B767,admin1,0),1))</f>
        <v/>
      </c>
      <c r="M767" s="49" t="str">
        <f t="shared" ca="1" si="12"/>
        <v/>
      </c>
      <c r="N767" s="49" t="e">
        <f ca="1">IF(#REF!="","",INDEX(admin3_pcode,MATCH(#REF!,OFFSET(admin3_start,MATCH(M767,admin2_linked_pcode,0),0,COUNTIF(admin2_linked_pcode,M767)),0)+MATCH(M767,admin2_linked_pcode,0)-1))</f>
        <v>#REF!</v>
      </c>
    </row>
    <row r="768" spans="12:14" x14ac:dyDescent="0.2">
      <c r="L768" s="49" t="str">
        <f ca="1">IF(B768="","",OFFSET(table_admin1[[#Headers],[ADM1_PT]],MATCH(B768,admin1,0),1))</f>
        <v/>
      </c>
      <c r="M768" s="49" t="str">
        <f t="shared" ca="1" si="12"/>
        <v/>
      </c>
      <c r="N768" s="49" t="e">
        <f ca="1">IF(#REF!="","",INDEX(admin3_pcode,MATCH(#REF!,OFFSET(admin3_start,MATCH(M768,admin2_linked_pcode,0),0,COUNTIF(admin2_linked_pcode,M768)),0)+MATCH(M768,admin2_linked_pcode,0)-1))</f>
        <v>#REF!</v>
      </c>
    </row>
    <row r="769" spans="12:14" x14ac:dyDescent="0.2">
      <c r="L769" s="49" t="str">
        <f ca="1">IF(B769="","",OFFSET(table_admin1[[#Headers],[ADM1_PT]],MATCH(B769,admin1,0),1))</f>
        <v/>
      </c>
      <c r="M769" s="49" t="str">
        <f t="shared" ca="1" si="12"/>
        <v/>
      </c>
      <c r="N769" s="49" t="e">
        <f ca="1">IF(#REF!="","",INDEX(admin3_pcode,MATCH(#REF!,OFFSET(admin3_start,MATCH(M769,admin2_linked_pcode,0),0,COUNTIF(admin2_linked_pcode,M769)),0)+MATCH(M769,admin2_linked_pcode,0)-1))</f>
        <v>#REF!</v>
      </c>
    </row>
    <row r="770" spans="12:14" x14ac:dyDescent="0.2">
      <c r="L770" s="49" t="str">
        <f ca="1">IF(B770="","",OFFSET(table_admin1[[#Headers],[ADM1_PT]],MATCH(B770,admin1,0),1))</f>
        <v/>
      </c>
      <c r="M770" s="49" t="str">
        <f t="shared" ca="1" si="12"/>
        <v/>
      </c>
      <c r="N770" s="49" t="e">
        <f ca="1">IF(#REF!="","",INDEX(admin3_pcode,MATCH(#REF!,OFFSET(admin3_start,MATCH(M770,admin2_linked_pcode,0),0,COUNTIF(admin2_linked_pcode,M770)),0)+MATCH(M770,admin2_linked_pcode,0)-1))</f>
        <v>#REF!</v>
      </c>
    </row>
    <row r="771" spans="12:14" x14ac:dyDescent="0.2">
      <c r="L771" s="49" t="str">
        <f ca="1">IF(B771="","",OFFSET(table_admin1[[#Headers],[ADM1_PT]],MATCH(B771,admin1,0),1))</f>
        <v/>
      </c>
      <c r="M771" s="49" t="str">
        <f t="shared" ca="1" si="12"/>
        <v/>
      </c>
      <c r="N771" s="49" t="e">
        <f ca="1">IF(#REF!="","",INDEX(admin3_pcode,MATCH(#REF!,OFFSET(admin3_start,MATCH(M771,admin2_linked_pcode,0),0,COUNTIF(admin2_linked_pcode,M771)),0)+MATCH(M771,admin2_linked_pcode,0)-1))</f>
        <v>#REF!</v>
      </c>
    </row>
    <row r="772" spans="12:14" x14ac:dyDescent="0.2">
      <c r="L772" s="49" t="str">
        <f ca="1">IF(B772="","",OFFSET(table_admin1[[#Headers],[ADM1_PT]],MATCH(B772,admin1,0),1))</f>
        <v/>
      </c>
      <c r="M772" s="49" t="str">
        <f t="shared" ca="1" si="12"/>
        <v/>
      </c>
      <c r="N772" s="49" t="e">
        <f ca="1">IF(#REF!="","",INDEX(admin3_pcode,MATCH(#REF!,OFFSET(admin3_start,MATCH(M772,admin2_linked_pcode,0),0,COUNTIF(admin2_linked_pcode,M772)),0)+MATCH(M772,admin2_linked_pcode,0)-1))</f>
        <v>#REF!</v>
      </c>
    </row>
    <row r="773" spans="12:14" x14ac:dyDescent="0.2">
      <c r="L773" s="49" t="str">
        <f ca="1">IF(B773="","",OFFSET(table_admin1[[#Headers],[ADM1_PT]],MATCH(B773,admin1,0),1))</f>
        <v/>
      </c>
      <c r="M773" s="49" t="str">
        <f t="shared" ca="1" si="12"/>
        <v/>
      </c>
      <c r="N773" s="49" t="e">
        <f ca="1">IF(#REF!="","",INDEX(admin3_pcode,MATCH(#REF!,OFFSET(admin3_start,MATCH(M773,admin2_linked_pcode,0),0,COUNTIF(admin2_linked_pcode,M773)),0)+MATCH(M773,admin2_linked_pcode,0)-1))</f>
        <v>#REF!</v>
      </c>
    </row>
    <row r="774" spans="12:14" x14ac:dyDescent="0.2">
      <c r="L774" s="49" t="str">
        <f ca="1">IF(B774="","",OFFSET(table_admin1[[#Headers],[ADM1_PT]],MATCH(B774,admin1,0),1))</f>
        <v/>
      </c>
      <c r="M774" s="49" t="str">
        <f t="shared" ca="1" si="12"/>
        <v/>
      </c>
      <c r="N774" s="49" t="e">
        <f ca="1">IF(#REF!="","",INDEX(admin3_pcode,MATCH(#REF!,OFFSET(admin3_start,MATCH(M774,admin2_linked_pcode,0),0,COUNTIF(admin2_linked_pcode,M774)),0)+MATCH(M774,admin2_linked_pcode,0)-1))</f>
        <v>#REF!</v>
      </c>
    </row>
    <row r="775" spans="12:14" x14ac:dyDescent="0.2">
      <c r="L775" s="49" t="str">
        <f ca="1">IF(B775="","",OFFSET(table_admin1[[#Headers],[ADM1_PT]],MATCH(B775,admin1,0),1))</f>
        <v/>
      </c>
      <c r="M775" s="49" t="str">
        <f t="shared" ca="1" si="12"/>
        <v/>
      </c>
      <c r="N775" s="49" t="e">
        <f ca="1">IF(#REF!="","",INDEX(admin3_pcode,MATCH(#REF!,OFFSET(admin3_start,MATCH(M775,admin2_linked_pcode,0),0,COUNTIF(admin2_linked_pcode,M775)),0)+MATCH(M775,admin2_linked_pcode,0)-1))</f>
        <v>#REF!</v>
      </c>
    </row>
    <row r="776" spans="12:14" x14ac:dyDescent="0.2">
      <c r="L776" s="49" t="str">
        <f ca="1">IF(B776="","",OFFSET(table_admin1[[#Headers],[ADM1_PT]],MATCH(B776,admin1,0),1))</f>
        <v/>
      </c>
      <c r="M776" s="49" t="str">
        <f t="shared" ca="1" si="12"/>
        <v/>
      </c>
      <c r="N776" s="49" t="e">
        <f ca="1">IF(#REF!="","",INDEX(admin3_pcode,MATCH(#REF!,OFFSET(admin3_start,MATCH(M776,admin2_linked_pcode,0),0,COUNTIF(admin2_linked_pcode,M776)),0)+MATCH(M776,admin2_linked_pcode,0)-1))</f>
        <v>#REF!</v>
      </c>
    </row>
    <row r="777" spans="12:14" x14ac:dyDescent="0.2">
      <c r="L777" s="49" t="str">
        <f ca="1">IF(B777="","",OFFSET(table_admin1[[#Headers],[ADM1_PT]],MATCH(B777,admin1,0),1))</f>
        <v/>
      </c>
      <c r="M777" s="49" t="str">
        <f t="shared" ca="1" si="12"/>
        <v/>
      </c>
      <c r="N777" s="49" t="e">
        <f ca="1">IF(#REF!="","",INDEX(admin3_pcode,MATCH(#REF!,OFFSET(admin3_start,MATCH(M777,admin2_linked_pcode,0),0,COUNTIF(admin2_linked_pcode,M777)),0)+MATCH(M777,admin2_linked_pcode,0)-1))</f>
        <v>#REF!</v>
      </c>
    </row>
    <row r="778" spans="12:14" x14ac:dyDescent="0.2">
      <c r="L778" s="49" t="str">
        <f ca="1">IF(B778="","",OFFSET(table_admin1[[#Headers],[ADM1_PT]],MATCH(B778,admin1,0),1))</f>
        <v/>
      </c>
      <c r="M778" s="49" t="str">
        <f t="shared" ca="1" si="12"/>
        <v/>
      </c>
      <c r="N778" s="49" t="e">
        <f ca="1">IF(#REF!="","",INDEX(admin3_pcode,MATCH(#REF!,OFFSET(admin3_start,MATCH(M778,admin2_linked_pcode,0),0,COUNTIF(admin2_linked_pcode,M778)),0)+MATCH(M778,admin2_linked_pcode,0)-1))</f>
        <v>#REF!</v>
      </c>
    </row>
    <row r="779" spans="12:14" x14ac:dyDescent="0.2">
      <c r="L779" s="49" t="str">
        <f ca="1">IF(B779="","",OFFSET(table_admin1[[#Headers],[ADM1_PT]],MATCH(B779,admin1,0),1))</f>
        <v/>
      </c>
      <c r="M779" s="49" t="str">
        <f t="shared" ca="1" si="12"/>
        <v/>
      </c>
      <c r="N779" s="49" t="e">
        <f ca="1">IF(#REF!="","",INDEX(admin3_pcode,MATCH(#REF!,OFFSET(admin3_start,MATCH(M779,admin2_linked_pcode,0),0,COUNTIF(admin2_linked_pcode,M779)),0)+MATCH(M779,admin2_linked_pcode,0)-1))</f>
        <v>#REF!</v>
      </c>
    </row>
    <row r="780" spans="12:14" x14ac:dyDescent="0.2">
      <c r="L780" s="49" t="str">
        <f ca="1">IF(B780="","",OFFSET(table_admin1[[#Headers],[ADM1_PT]],MATCH(B780,admin1,0),1))</f>
        <v/>
      </c>
      <c r="M780" s="49" t="str">
        <f t="shared" ca="1" si="12"/>
        <v/>
      </c>
      <c r="N780" s="49" t="e">
        <f ca="1">IF(#REF!="","",INDEX(admin3_pcode,MATCH(#REF!,OFFSET(admin3_start,MATCH(M780,admin2_linked_pcode,0),0,COUNTIF(admin2_linked_pcode,M780)),0)+MATCH(M780,admin2_linked_pcode,0)-1))</f>
        <v>#REF!</v>
      </c>
    </row>
    <row r="781" spans="12:14" x14ac:dyDescent="0.2">
      <c r="L781" s="49" t="str">
        <f ca="1">IF(B781="","",OFFSET(table_admin1[[#Headers],[ADM1_PT]],MATCH(B781,admin1,0),1))</f>
        <v/>
      </c>
      <c r="M781" s="49" t="str">
        <f t="shared" ca="1" si="12"/>
        <v/>
      </c>
      <c r="N781" s="49" t="e">
        <f ca="1">IF(#REF!="","",INDEX(admin3_pcode,MATCH(#REF!,OFFSET(admin3_start,MATCH(M781,admin2_linked_pcode,0),0,COUNTIF(admin2_linked_pcode,M781)),0)+MATCH(M781,admin2_linked_pcode,0)-1))</f>
        <v>#REF!</v>
      </c>
    </row>
    <row r="782" spans="12:14" x14ac:dyDescent="0.2">
      <c r="L782" s="49" t="str">
        <f ca="1">IF(B782="","",OFFSET(table_admin1[[#Headers],[ADM1_PT]],MATCH(B782,admin1,0),1))</f>
        <v/>
      </c>
      <c r="M782" s="49" t="str">
        <f t="shared" ca="1" si="12"/>
        <v/>
      </c>
      <c r="N782" s="49" t="e">
        <f ca="1">IF(#REF!="","",INDEX(admin3_pcode,MATCH(#REF!,OFFSET(admin3_start,MATCH(M782,admin2_linked_pcode,0),0,COUNTIF(admin2_linked_pcode,M782)),0)+MATCH(M782,admin2_linked_pcode,0)-1))</f>
        <v>#REF!</v>
      </c>
    </row>
    <row r="783" spans="12:14" x14ac:dyDescent="0.2">
      <c r="L783" s="49" t="str">
        <f ca="1">IF(B783="","",OFFSET(table_admin1[[#Headers],[ADM1_PT]],MATCH(B783,admin1,0),1))</f>
        <v/>
      </c>
      <c r="M783" s="49" t="str">
        <f t="shared" ca="1" si="12"/>
        <v/>
      </c>
      <c r="N783" s="49" t="e">
        <f ca="1">IF(#REF!="","",INDEX(admin3_pcode,MATCH(#REF!,OFFSET(admin3_start,MATCH(M783,admin2_linked_pcode,0),0,COUNTIF(admin2_linked_pcode,M783)),0)+MATCH(M783,admin2_linked_pcode,0)-1))</f>
        <v>#REF!</v>
      </c>
    </row>
    <row r="784" spans="12:14" x14ac:dyDescent="0.2">
      <c r="L784" s="49" t="str">
        <f ca="1">IF(B784="","",OFFSET(table_admin1[[#Headers],[ADM1_PT]],MATCH(B784,admin1,0),1))</f>
        <v/>
      </c>
      <c r="M784" s="49" t="str">
        <f t="shared" ca="1" si="12"/>
        <v/>
      </c>
      <c r="N784" s="49" t="e">
        <f ca="1">IF(#REF!="","",INDEX(admin3_pcode,MATCH(#REF!,OFFSET(admin3_start,MATCH(M784,admin2_linked_pcode,0),0,COUNTIF(admin2_linked_pcode,M784)),0)+MATCH(M784,admin2_linked_pcode,0)-1))</f>
        <v>#REF!</v>
      </c>
    </row>
    <row r="785" spans="12:14" x14ac:dyDescent="0.2">
      <c r="L785" s="49" t="str">
        <f ca="1">IF(B785="","",OFFSET(table_admin1[[#Headers],[ADM1_PT]],MATCH(B785,admin1,0),1))</f>
        <v/>
      </c>
      <c r="M785" s="49" t="str">
        <f t="shared" ca="1" si="12"/>
        <v/>
      </c>
      <c r="N785" s="49" t="e">
        <f ca="1">IF(#REF!="","",INDEX(admin3_pcode,MATCH(#REF!,OFFSET(admin3_start,MATCH(M785,admin2_linked_pcode,0),0,COUNTIF(admin2_linked_pcode,M785)),0)+MATCH(M785,admin2_linked_pcode,0)-1))</f>
        <v>#REF!</v>
      </c>
    </row>
    <row r="786" spans="12:14" x14ac:dyDescent="0.2">
      <c r="L786" s="49" t="str">
        <f ca="1">IF(B786="","",OFFSET(table_admin1[[#Headers],[ADM1_PT]],MATCH(B786,admin1,0),1))</f>
        <v/>
      </c>
      <c r="M786" s="49" t="str">
        <f t="shared" ca="1" si="12"/>
        <v/>
      </c>
      <c r="N786" s="49" t="e">
        <f ca="1">IF(#REF!="","",INDEX(admin3_pcode,MATCH(#REF!,OFFSET(admin3_start,MATCH(M786,admin2_linked_pcode,0),0,COUNTIF(admin2_linked_pcode,M786)),0)+MATCH(M786,admin2_linked_pcode,0)-1))</f>
        <v>#REF!</v>
      </c>
    </row>
    <row r="787" spans="12:14" x14ac:dyDescent="0.2">
      <c r="L787" s="49" t="str">
        <f ca="1">IF(B787="","",OFFSET(table_admin1[[#Headers],[ADM1_PT]],MATCH(B787,admin1,0),1))</f>
        <v/>
      </c>
      <c r="M787" s="49" t="str">
        <f t="shared" ca="1" si="12"/>
        <v/>
      </c>
      <c r="N787" s="49" t="e">
        <f ca="1">IF(#REF!="","",INDEX(admin3_pcode,MATCH(#REF!,OFFSET(admin3_start,MATCH(M787,admin2_linked_pcode,0),0,COUNTIF(admin2_linked_pcode,M787)),0)+MATCH(M787,admin2_linked_pcode,0)-1))</f>
        <v>#REF!</v>
      </c>
    </row>
    <row r="788" spans="12:14" x14ac:dyDescent="0.2">
      <c r="L788" s="49" t="str">
        <f ca="1">IF(B788="","",OFFSET(table_admin1[[#Headers],[ADM1_PT]],MATCH(B788,admin1,0),1))</f>
        <v/>
      </c>
      <c r="M788" s="49" t="str">
        <f t="shared" ca="1" si="12"/>
        <v/>
      </c>
      <c r="N788" s="49" t="e">
        <f ca="1">IF(#REF!="","",INDEX(admin3_pcode,MATCH(#REF!,OFFSET(admin3_start,MATCH(M788,admin2_linked_pcode,0),0,COUNTIF(admin2_linked_pcode,M788)),0)+MATCH(M788,admin2_linked_pcode,0)-1))</f>
        <v>#REF!</v>
      </c>
    </row>
    <row r="789" spans="12:14" x14ac:dyDescent="0.2">
      <c r="L789" s="49" t="str">
        <f ca="1">IF(B789="","",OFFSET(table_admin1[[#Headers],[ADM1_PT]],MATCH(B789,admin1,0),1))</f>
        <v/>
      </c>
      <c r="M789" s="49" t="str">
        <f t="shared" ca="1" si="12"/>
        <v/>
      </c>
      <c r="N789" s="49" t="e">
        <f ca="1">IF(#REF!="","",INDEX(admin3_pcode,MATCH(#REF!,OFFSET(admin3_start,MATCH(M789,admin2_linked_pcode,0),0,COUNTIF(admin2_linked_pcode,M789)),0)+MATCH(M789,admin2_linked_pcode,0)-1))</f>
        <v>#REF!</v>
      </c>
    </row>
    <row r="790" spans="12:14" x14ac:dyDescent="0.2">
      <c r="L790" s="49" t="str">
        <f ca="1">IF(B790="","",OFFSET(table_admin1[[#Headers],[ADM1_PT]],MATCH(B790,admin1,0),1))</f>
        <v/>
      </c>
      <c r="M790" s="49" t="str">
        <f t="shared" ca="1" si="12"/>
        <v/>
      </c>
      <c r="N790" s="49" t="e">
        <f ca="1">IF(#REF!="","",INDEX(admin3_pcode,MATCH(#REF!,OFFSET(admin3_start,MATCH(M790,admin2_linked_pcode,0),0,COUNTIF(admin2_linked_pcode,M790)),0)+MATCH(M790,admin2_linked_pcode,0)-1))</f>
        <v>#REF!</v>
      </c>
    </row>
    <row r="791" spans="12:14" x14ac:dyDescent="0.2">
      <c r="L791" s="49" t="str">
        <f ca="1">IF(B791="","",OFFSET(table_admin1[[#Headers],[ADM1_PT]],MATCH(B791,admin1,0),1))</f>
        <v/>
      </c>
      <c r="M791" s="49" t="str">
        <f t="shared" ca="1" si="12"/>
        <v/>
      </c>
      <c r="N791" s="49" t="e">
        <f ca="1">IF(#REF!="","",INDEX(admin3_pcode,MATCH(#REF!,OFFSET(admin3_start,MATCH(M791,admin2_linked_pcode,0),0,COUNTIF(admin2_linked_pcode,M791)),0)+MATCH(M791,admin2_linked_pcode,0)-1))</f>
        <v>#REF!</v>
      </c>
    </row>
    <row r="792" spans="12:14" x14ac:dyDescent="0.2">
      <c r="L792" s="49" t="str">
        <f ca="1">IF(B792="","",OFFSET(table_admin1[[#Headers],[ADM1_PT]],MATCH(B792,admin1,0),1))</f>
        <v/>
      </c>
      <c r="M792" s="49" t="str">
        <f t="shared" ca="1" si="12"/>
        <v/>
      </c>
      <c r="N792" s="49" t="e">
        <f ca="1">IF(#REF!="","",INDEX(admin3_pcode,MATCH(#REF!,OFFSET(admin3_start,MATCH(M792,admin2_linked_pcode,0),0,COUNTIF(admin2_linked_pcode,M792)),0)+MATCH(M792,admin2_linked_pcode,0)-1))</f>
        <v>#REF!</v>
      </c>
    </row>
    <row r="793" spans="12:14" x14ac:dyDescent="0.2">
      <c r="L793" s="49" t="str">
        <f ca="1">IF(B793="","",OFFSET(table_admin1[[#Headers],[ADM1_PT]],MATCH(B793,admin1,0),1))</f>
        <v/>
      </c>
      <c r="M793" s="49" t="str">
        <f t="shared" ca="1" si="12"/>
        <v/>
      </c>
      <c r="N793" s="49" t="e">
        <f ca="1">IF(#REF!="","",INDEX(admin3_pcode,MATCH(#REF!,OFFSET(admin3_start,MATCH(M793,admin2_linked_pcode,0),0,COUNTIF(admin2_linked_pcode,M793)),0)+MATCH(M793,admin2_linked_pcode,0)-1))</f>
        <v>#REF!</v>
      </c>
    </row>
    <row r="794" spans="12:14" x14ac:dyDescent="0.2">
      <c r="L794" s="49" t="str">
        <f ca="1">IF(B794="","",OFFSET(table_admin1[[#Headers],[ADM1_PT]],MATCH(B794,admin1,0),1))</f>
        <v/>
      </c>
      <c r="M794" s="49" t="str">
        <f t="shared" ca="1" si="12"/>
        <v/>
      </c>
      <c r="N794" s="49" t="e">
        <f ca="1">IF(#REF!="","",INDEX(admin3_pcode,MATCH(#REF!,OFFSET(admin3_start,MATCH(M794,admin2_linked_pcode,0),0,COUNTIF(admin2_linked_pcode,M794)),0)+MATCH(M794,admin2_linked_pcode,0)-1))</f>
        <v>#REF!</v>
      </c>
    </row>
    <row r="795" spans="12:14" x14ac:dyDescent="0.2">
      <c r="L795" s="49" t="str">
        <f ca="1">IF(B795="","",OFFSET(table_admin1[[#Headers],[ADM1_PT]],MATCH(B795,admin1,0),1))</f>
        <v/>
      </c>
      <c r="M795" s="49" t="str">
        <f t="shared" ca="1" si="12"/>
        <v/>
      </c>
      <c r="N795" s="49" t="e">
        <f ca="1">IF(#REF!="","",INDEX(admin3_pcode,MATCH(#REF!,OFFSET(admin3_start,MATCH(M795,admin2_linked_pcode,0),0,COUNTIF(admin2_linked_pcode,M795)),0)+MATCH(M795,admin2_linked_pcode,0)-1))</f>
        <v>#REF!</v>
      </c>
    </row>
    <row r="796" spans="12:14" x14ac:dyDescent="0.2">
      <c r="L796" s="49" t="str">
        <f ca="1">IF(B796="","",OFFSET(table_admin1[[#Headers],[ADM1_PT]],MATCH(B796,admin1,0),1))</f>
        <v/>
      </c>
      <c r="M796" s="49" t="str">
        <f t="shared" ca="1" si="12"/>
        <v/>
      </c>
      <c r="N796" s="49" t="e">
        <f ca="1">IF(#REF!="","",INDEX(admin3_pcode,MATCH(#REF!,OFFSET(admin3_start,MATCH(M796,admin2_linked_pcode,0),0,COUNTIF(admin2_linked_pcode,M796)),0)+MATCH(M796,admin2_linked_pcode,0)-1))</f>
        <v>#REF!</v>
      </c>
    </row>
    <row r="797" spans="12:14" x14ac:dyDescent="0.2">
      <c r="L797" s="49" t="str">
        <f ca="1">IF(B797="","",OFFSET(table_admin1[[#Headers],[ADM1_PT]],MATCH(B797,admin1,0),1))</f>
        <v/>
      </c>
      <c r="M797" s="49" t="str">
        <f t="shared" ca="1" si="12"/>
        <v/>
      </c>
      <c r="N797" s="49" t="e">
        <f ca="1">IF(#REF!="","",INDEX(admin3_pcode,MATCH(#REF!,OFFSET(admin3_start,MATCH(M797,admin2_linked_pcode,0),0,COUNTIF(admin2_linked_pcode,M797)),0)+MATCH(M797,admin2_linked_pcode,0)-1))</f>
        <v>#REF!</v>
      </c>
    </row>
    <row r="798" spans="12:14" x14ac:dyDescent="0.2">
      <c r="L798" s="49" t="str">
        <f ca="1">IF(B798="","",OFFSET(table_admin1[[#Headers],[ADM1_PT]],MATCH(B798,admin1,0),1))</f>
        <v/>
      </c>
      <c r="M798" s="49" t="str">
        <f t="shared" ca="1" si="12"/>
        <v/>
      </c>
      <c r="N798" s="49" t="e">
        <f ca="1">IF(#REF!="","",INDEX(admin3_pcode,MATCH(#REF!,OFFSET(admin3_start,MATCH(M798,admin2_linked_pcode,0),0,COUNTIF(admin2_linked_pcode,M798)),0)+MATCH(M798,admin2_linked_pcode,0)-1))</f>
        <v>#REF!</v>
      </c>
    </row>
    <row r="799" spans="12:14" x14ac:dyDescent="0.2">
      <c r="L799" s="49" t="str">
        <f ca="1">IF(B799="","",OFFSET(table_admin1[[#Headers],[ADM1_PT]],MATCH(B799,admin1,0),1))</f>
        <v/>
      </c>
      <c r="M799" s="49" t="str">
        <f t="shared" ca="1" si="12"/>
        <v/>
      </c>
      <c r="N799" s="49" t="e">
        <f ca="1">IF(#REF!="","",INDEX(admin3_pcode,MATCH(#REF!,OFFSET(admin3_start,MATCH(M799,admin2_linked_pcode,0),0,COUNTIF(admin2_linked_pcode,M799)),0)+MATCH(M799,admin2_linked_pcode,0)-1))</f>
        <v>#REF!</v>
      </c>
    </row>
    <row r="800" spans="12:14" x14ac:dyDescent="0.2">
      <c r="L800" s="49" t="str">
        <f ca="1">IF(B800="","",OFFSET(table_admin1[[#Headers],[ADM1_PT]],MATCH(B800,admin1,0),1))</f>
        <v/>
      </c>
      <c r="M800" s="49" t="str">
        <f t="shared" ca="1" si="12"/>
        <v/>
      </c>
      <c r="N800" s="49" t="e">
        <f ca="1">IF(#REF!="","",INDEX(admin3_pcode,MATCH(#REF!,OFFSET(admin3_start,MATCH(M800,admin2_linked_pcode,0),0,COUNTIF(admin2_linked_pcode,M800)),0)+MATCH(M800,admin2_linked_pcode,0)-1))</f>
        <v>#REF!</v>
      </c>
    </row>
    <row r="801" spans="12:14" x14ac:dyDescent="0.2">
      <c r="L801" s="49" t="str">
        <f ca="1">IF(B801="","",OFFSET(table_admin1[[#Headers],[ADM1_PT]],MATCH(B801,admin1,0),1))</f>
        <v/>
      </c>
      <c r="M801" s="49" t="str">
        <f t="shared" ca="1" si="12"/>
        <v/>
      </c>
      <c r="N801" s="49" t="e">
        <f ca="1">IF(#REF!="","",INDEX(admin3_pcode,MATCH(#REF!,OFFSET(admin3_start,MATCH(M801,admin2_linked_pcode,0),0,COUNTIF(admin2_linked_pcode,M801)),0)+MATCH(M801,admin2_linked_pcode,0)-1))</f>
        <v>#REF!</v>
      </c>
    </row>
    <row r="802" spans="12:14" x14ac:dyDescent="0.2">
      <c r="L802" s="49" t="str">
        <f ca="1">IF(B802="","",OFFSET(table_admin1[[#Headers],[ADM1_PT]],MATCH(B802,admin1,0),1))</f>
        <v/>
      </c>
      <c r="M802" s="49" t="str">
        <f t="shared" ca="1" si="12"/>
        <v/>
      </c>
      <c r="N802" s="49" t="e">
        <f ca="1">IF(#REF!="","",INDEX(admin3_pcode,MATCH(#REF!,OFFSET(admin3_start,MATCH(M802,admin2_linked_pcode,0),0,COUNTIF(admin2_linked_pcode,M802)),0)+MATCH(M802,admin2_linked_pcode,0)-1))</f>
        <v>#REF!</v>
      </c>
    </row>
    <row r="803" spans="12:14" x14ac:dyDescent="0.2">
      <c r="L803" s="49" t="str">
        <f ca="1">IF(B803="","",OFFSET(table_admin1[[#Headers],[ADM1_PT]],MATCH(B803,admin1,0),1))</f>
        <v/>
      </c>
      <c r="M803" s="49" t="str">
        <f t="shared" ca="1" si="12"/>
        <v/>
      </c>
      <c r="N803" s="49" t="e">
        <f ca="1">IF(#REF!="","",INDEX(admin3_pcode,MATCH(#REF!,OFFSET(admin3_start,MATCH(M803,admin2_linked_pcode,0),0,COUNTIF(admin2_linked_pcode,M803)),0)+MATCH(M803,admin2_linked_pcode,0)-1))</f>
        <v>#REF!</v>
      </c>
    </row>
    <row r="804" spans="12:14" x14ac:dyDescent="0.2">
      <c r="L804" s="49" t="str">
        <f ca="1">IF(B804="","",OFFSET(table_admin1[[#Headers],[ADM1_PT]],MATCH(B804,admin1,0),1))</f>
        <v/>
      </c>
      <c r="M804" s="49" t="str">
        <f t="shared" ca="1" si="12"/>
        <v/>
      </c>
      <c r="N804" s="49" t="e">
        <f ca="1">IF(#REF!="","",INDEX(admin3_pcode,MATCH(#REF!,OFFSET(admin3_start,MATCH(M804,admin2_linked_pcode,0),0,COUNTIF(admin2_linked_pcode,M804)),0)+MATCH(M804,admin2_linked_pcode,0)-1))</f>
        <v>#REF!</v>
      </c>
    </row>
    <row r="805" spans="12:14" x14ac:dyDescent="0.2">
      <c r="L805" s="49" t="str">
        <f ca="1">IF(B805="","",OFFSET(table_admin1[[#Headers],[ADM1_PT]],MATCH(B805,admin1,0),1))</f>
        <v/>
      </c>
      <c r="M805" s="49" t="str">
        <f t="shared" ca="1" si="12"/>
        <v/>
      </c>
      <c r="N805" s="49" t="e">
        <f ca="1">IF(#REF!="","",INDEX(admin3_pcode,MATCH(#REF!,OFFSET(admin3_start,MATCH(M805,admin2_linked_pcode,0),0,COUNTIF(admin2_linked_pcode,M805)),0)+MATCH(M805,admin2_linked_pcode,0)-1))</f>
        <v>#REF!</v>
      </c>
    </row>
    <row r="806" spans="12:14" x14ac:dyDescent="0.2">
      <c r="L806" s="49" t="str">
        <f ca="1">IF(B806="","",OFFSET(table_admin1[[#Headers],[ADM1_PT]],MATCH(B806,admin1,0),1))</f>
        <v/>
      </c>
      <c r="M806" s="49" t="str">
        <f t="shared" ca="1" si="12"/>
        <v/>
      </c>
      <c r="N806" s="49" t="e">
        <f ca="1">IF(#REF!="","",INDEX(admin3_pcode,MATCH(#REF!,OFFSET(admin3_start,MATCH(M806,admin2_linked_pcode,0),0,COUNTIF(admin2_linked_pcode,M806)),0)+MATCH(M806,admin2_linked_pcode,0)-1))</f>
        <v>#REF!</v>
      </c>
    </row>
    <row r="807" spans="12:14" x14ac:dyDescent="0.2">
      <c r="L807" s="49" t="str">
        <f ca="1">IF(B807="","",OFFSET(table_admin1[[#Headers],[ADM1_PT]],MATCH(B807,admin1,0),1))</f>
        <v/>
      </c>
      <c r="M807" s="49" t="str">
        <f t="shared" ca="1" si="12"/>
        <v/>
      </c>
      <c r="N807" s="49" t="e">
        <f ca="1">IF(#REF!="","",INDEX(admin3_pcode,MATCH(#REF!,OFFSET(admin3_start,MATCH(M807,admin2_linked_pcode,0),0,COUNTIF(admin2_linked_pcode,M807)),0)+MATCH(M807,admin2_linked_pcode,0)-1))</f>
        <v>#REF!</v>
      </c>
    </row>
    <row r="808" spans="12:14" x14ac:dyDescent="0.2">
      <c r="L808" s="49" t="str">
        <f ca="1">IF(B808="","",OFFSET(table_admin1[[#Headers],[ADM1_PT]],MATCH(B808,admin1,0),1))</f>
        <v/>
      </c>
      <c r="M808" s="49" t="str">
        <f t="shared" ca="1" si="12"/>
        <v/>
      </c>
      <c r="N808" s="49" t="e">
        <f ca="1">IF(#REF!="","",INDEX(admin3_pcode,MATCH(#REF!,OFFSET(admin3_start,MATCH(M808,admin2_linked_pcode,0),0,COUNTIF(admin2_linked_pcode,M808)),0)+MATCH(M808,admin2_linked_pcode,0)-1))</f>
        <v>#REF!</v>
      </c>
    </row>
    <row r="809" spans="12:14" x14ac:dyDescent="0.2">
      <c r="L809" s="49" t="str">
        <f ca="1">IF(B809="","",OFFSET(table_admin1[[#Headers],[ADM1_PT]],MATCH(B809,admin1,0),1))</f>
        <v/>
      </c>
      <c r="M809" s="49" t="str">
        <f t="shared" ca="1" si="12"/>
        <v/>
      </c>
      <c r="N809" s="49" t="e">
        <f ca="1">IF(#REF!="","",INDEX(admin3_pcode,MATCH(#REF!,OFFSET(admin3_start,MATCH(M809,admin2_linked_pcode,0),0,COUNTIF(admin2_linked_pcode,M809)),0)+MATCH(M809,admin2_linked_pcode,0)-1))</f>
        <v>#REF!</v>
      </c>
    </row>
    <row r="810" spans="12:14" x14ac:dyDescent="0.2">
      <c r="L810" s="49" t="str">
        <f ca="1">IF(B810="","",OFFSET(table_admin1[[#Headers],[ADM1_PT]],MATCH(B810,admin1,0),1))</f>
        <v/>
      </c>
      <c r="M810" s="49" t="str">
        <f t="shared" ca="1" si="12"/>
        <v/>
      </c>
      <c r="N810" s="49" t="e">
        <f ca="1">IF(#REF!="","",INDEX(admin3_pcode,MATCH(#REF!,OFFSET(admin3_start,MATCH(M810,admin2_linked_pcode,0),0,COUNTIF(admin2_linked_pcode,M810)),0)+MATCH(M810,admin2_linked_pcode,0)-1))</f>
        <v>#REF!</v>
      </c>
    </row>
    <row r="811" spans="12:14" x14ac:dyDescent="0.2">
      <c r="L811" s="49" t="str">
        <f ca="1">IF(B811="","",OFFSET(table_admin1[[#Headers],[ADM1_PT]],MATCH(B811,admin1,0),1))</f>
        <v/>
      </c>
      <c r="M811" s="49" t="str">
        <f t="shared" ca="1" si="12"/>
        <v/>
      </c>
      <c r="N811" s="49" t="e">
        <f ca="1">IF(#REF!="","",INDEX(admin3_pcode,MATCH(#REF!,OFFSET(admin3_start,MATCH(M811,admin2_linked_pcode,0),0,COUNTIF(admin2_linked_pcode,M811)),0)+MATCH(M811,admin2_linked_pcode,0)-1))</f>
        <v>#REF!</v>
      </c>
    </row>
    <row r="812" spans="12:14" x14ac:dyDescent="0.2">
      <c r="L812" s="49" t="str">
        <f ca="1">IF(B812="","",OFFSET(table_admin1[[#Headers],[ADM1_PT]],MATCH(B812,admin1,0),1))</f>
        <v/>
      </c>
      <c r="M812" s="49" t="str">
        <f t="shared" ca="1" si="12"/>
        <v/>
      </c>
      <c r="N812" s="49" t="e">
        <f ca="1">IF(#REF!="","",INDEX(admin3_pcode,MATCH(#REF!,OFFSET(admin3_start,MATCH(M812,admin2_linked_pcode,0),0,COUNTIF(admin2_linked_pcode,M812)),0)+MATCH(M812,admin2_linked_pcode,0)-1))</f>
        <v>#REF!</v>
      </c>
    </row>
    <row r="813" spans="12:14" x14ac:dyDescent="0.2">
      <c r="L813" s="49" t="str">
        <f ca="1">IF(B813="","",OFFSET(table_admin1[[#Headers],[ADM1_PT]],MATCH(B813,admin1,0),1))</f>
        <v/>
      </c>
      <c r="M813" s="49" t="str">
        <f t="shared" ref="M813:M876" ca="1" si="13">IF(C813="","",INDEX(admin2_pcode,MATCH(C813,OFFSET(admin2_start,MATCH(L813,admin1_linked_pcode,0),0,COUNTIF(admin1_linked_pcode,L813)),0)+MATCH(L813,admin1_linked_pcode,0)-1))</f>
        <v/>
      </c>
      <c r="N813" s="49" t="e">
        <f ca="1">IF(#REF!="","",INDEX(admin3_pcode,MATCH(#REF!,OFFSET(admin3_start,MATCH(M813,admin2_linked_pcode,0),0,COUNTIF(admin2_linked_pcode,M813)),0)+MATCH(M813,admin2_linked_pcode,0)-1))</f>
        <v>#REF!</v>
      </c>
    </row>
    <row r="814" spans="12:14" x14ac:dyDescent="0.2">
      <c r="L814" s="49" t="str">
        <f ca="1">IF(B814="","",OFFSET(table_admin1[[#Headers],[ADM1_PT]],MATCH(B814,admin1,0),1))</f>
        <v/>
      </c>
      <c r="M814" s="49" t="str">
        <f t="shared" ca="1" si="13"/>
        <v/>
      </c>
      <c r="N814" s="49" t="e">
        <f ca="1">IF(#REF!="","",INDEX(admin3_pcode,MATCH(#REF!,OFFSET(admin3_start,MATCH(M814,admin2_linked_pcode,0),0,COUNTIF(admin2_linked_pcode,M814)),0)+MATCH(M814,admin2_linked_pcode,0)-1))</f>
        <v>#REF!</v>
      </c>
    </row>
    <row r="815" spans="12:14" x14ac:dyDescent="0.2">
      <c r="L815" s="49" t="str">
        <f ca="1">IF(B815="","",OFFSET(table_admin1[[#Headers],[ADM1_PT]],MATCH(B815,admin1,0),1))</f>
        <v/>
      </c>
      <c r="M815" s="49" t="str">
        <f t="shared" ca="1" si="13"/>
        <v/>
      </c>
      <c r="N815" s="49" t="e">
        <f ca="1">IF(#REF!="","",INDEX(admin3_pcode,MATCH(#REF!,OFFSET(admin3_start,MATCH(M815,admin2_linked_pcode,0),0,COUNTIF(admin2_linked_pcode,M815)),0)+MATCH(M815,admin2_linked_pcode,0)-1))</f>
        <v>#REF!</v>
      </c>
    </row>
    <row r="816" spans="12:14" x14ac:dyDescent="0.2">
      <c r="L816" s="49" t="str">
        <f ca="1">IF(B816="","",OFFSET(table_admin1[[#Headers],[ADM1_PT]],MATCH(B816,admin1,0),1))</f>
        <v/>
      </c>
      <c r="M816" s="49" t="str">
        <f t="shared" ca="1" si="13"/>
        <v/>
      </c>
      <c r="N816" s="49" t="e">
        <f ca="1">IF(#REF!="","",INDEX(admin3_pcode,MATCH(#REF!,OFFSET(admin3_start,MATCH(M816,admin2_linked_pcode,0),0,COUNTIF(admin2_linked_pcode,M816)),0)+MATCH(M816,admin2_linked_pcode,0)-1))</f>
        <v>#REF!</v>
      </c>
    </row>
    <row r="817" spans="12:14" x14ac:dyDescent="0.2">
      <c r="L817" s="49" t="str">
        <f ca="1">IF(B817="","",OFFSET(table_admin1[[#Headers],[ADM1_PT]],MATCH(B817,admin1,0),1))</f>
        <v/>
      </c>
      <c r="M817" s="49" t="str">
        <f t="shared" ca="1" si="13"/>
        <v/>
      </c>
      <c r="N817" s="49" t="e">
        <f ca="1">IF(#REF!="","",INDEX(admin3_pcode,MATCH(#REF!,OFFSET(admin3_start,MATCH(M817,admin2_linked_pcode,0),0,COUNTIF(admin2_linked_pcode,M817)),0)+MATCH(M817,admin2_linked_pcode,0)-1))</f>
        <v>#REF!</v>
      </c>
    </row>
    <row r="818" spans="12:14" x14ac:dyDescent="0.2">
      <c r="L818" s="49" t="str">
        <f ca="1">IF(B818="","",OFFSET(table_admin1[[#Headers],[ADM1_PT]],MATCH(B818,admin1,0),1))</f>
        <v/>
      </c>
      <c r="M818" s="49" t="str">
        <f t="shared" ca="1" si="13"/>
        <v/>
      </c>
      <c r="N818" s="49" t="e">
        <f ca="1">IF(#REF!="","",INDEX(admin3_pcode,MATCH(#REF!,OFFSET(admin3_start,MATCH(M818,admin2_linked_pcode,0),0,COUNTIF(admin2_linked_pcode,M818)),0)+MATCH(M818,admin2_linked_pcode,0)-1))</f>
        <v>#REF!</v>
      </c>
    </row>
    <row r="819" spans="12:14" x14ac:dyDescent="0.2">
      <c r="L819" s="49" t="str">
        <f ca="1">IF(B819="","",OFFSET(table_admin1[[#Headers],[ADM1_PT]],MATCH(B819,admin1,0),1))</f>
        <v/>
      </c>
      <c r="M819" s="49" t="str">
        <f t="shared" ca="1" si="13"/>
        <v/>
      </c>
      <c r="N819" s="49" t="e">
        <f ca="1">IF(#REF!="","",INDEX(admin3_pcode,MATCH(#REF!,OFFSET(admin3_start,MATCH(M819,admin2_linked_pcode,0),0,COUNTIF(admin2_linked_pcode,M819)),0)+MATCH(M819,admin2_linked_pcode,0)-1))</f>
        <v>#REF!</v>
      </c>
    </row>
    <row r="820" spans="12:14" x14ac:dyDescent="0.2">
      <c r="L820" s="49" t="str">
        <f ca="1">IF(B820="","",OFFSET(table_admin1[[#Headers],[ADM1_PT]],MATCH(B820,admin1,0),1))</f>
        <v/>
      </c>
      <c r="M820" s="49" t="str">
        <f t="shared" ca="1" si="13"/>
        <v/>
      </c>
      <c r="N820" s="49" t="e">
        <f ca="1">IF(#REF!="","",INDEX(admin3_pcode,MATCH(#REF!,OFFSET(admin3_start,MATCH(M820,admin2_linked_pcode,0),0,COUNTIF(admin2_linked_pcode,M820)),0)+MATCH(M820,admin2_linked_pcode,0)-1))</f>
        <v>#REF!</v>
      </c>
    </row>
    <row r="821" spans="12:14" x14ac:dyDescent="0.2">
      <c r="L821" s="49" t="str">
        <f ca="1">IF(B821="","",OFFSET(table_admin1[[#Headers],[ADM1_PT]],MATCH(B821,admin1,0),1))</f>
        <v/>
      </c>
      <c r="M821" s="49" t="str">
        <f t="shared" ca="1" si="13"/>
        <v/>
      </c>
      <c r="N821" s="49" t="e">
        <f ca="1">IF(#REF!="","",INDEX(admin3_pcode,MATCH(#REF!,OFFSET(admin3_start,MATCH(M821,admin2_linked_pcode,0),0,COUNTIF(admin2_linked_pcode,M821)),0)+MATCH(M821,admin2_linked_pcode,0)-1))</f>
        <v>#REF!</v>
      </c>
    </row>
    <row r="822" spans="12:14" x14ac:dyDescent="0.2">
      <c r="L822" s="49" t="str">
        <f ca="1">IF(B822="","",OFFSET(table_admin1[[#Headers],[ADM1_PT]],MATCH(B822,admin1,0),1))</f>
        <v/>
      </c>
      <c r="M822" s="49" t="str">
        <f t="shared" ca="1" si="13"/>
        <v/>
      </c>
      <c r="N822" s="49" t="e">
        <f ca="1">IF(#REF!="","",INDEX(admin3_pcode,MATCH(#REF!,OFFSET(admin3_start,MATCH(M822,admin2_linked_pcode,0),0,COUNTIF(admin2_linked_pcode,M822)),0)+MATCH(M822,admin2_linked_pcode,0)-1))</f>
        <v>#REF!</v>
      </c>
    </row>
    <row r="823" spans="12:14" x14ac:dyDescent="0.2">
      <c r="L823" s="49" t="str">
        <f ca="1">IF(B823="","",OFFSET(table_admin1[[#Headers],[ADM1_PT]],MATCH(B823,admin1,0),1))</f>
        <v/>
      </c>
      <c r="M823" s="49" t="str">
        <f t="shared" ca="1" si="13"/>
        <v/>
      </c>
      <c r="N823" s="49" t="e">
        <f ca="1">IF(#REF!="","",INDEX(admin3_pcode,MATCH(#REF!,OFFSET(admin3_start,MATCH(M823,admin2_linked_pcode,0),0,COUNTIF(admin2_linked_pcode,M823)),0)+MATCH(M823,admin2_linked_pcode,0)-1))</f>
        <v>#REF!</v>
      </c>
    </row>
    <row r="824" spans="12:14" x14ac:dyDescent="0.2">
      <c r="L824" s="49" t="str">
        <f ca="1">IF(B824="","",OFFSET(table_admin1[[#Headers],[ADM1_PT]],MATCH(B824,admin1,0),1))</f>
        <v/>
      </c>
      <c r="M824" s="49" t="str">
        <f t="shared" ca="1" si="13"/>
        <v/>
      </c>
      <c r="N824" s="49" t="e">
        <f ca="1">IF(#REF!="","",INDEX(admin3_pcode,MATCH(#REF!,OFFSET(admin3_start,MATCH(M824,admin2_linked_pcode,0),0,COUNTIF(admin2_linked_pcode,M824)),0)+MATCH(M824,admin2_linked_pcode,0)-1))</f>
        <v>#REF!</v>
      </c>
    </row>
    <row r="825" spans="12:14" x14ac:dyDescent="0.2">
      <c r="L825" s="49" t="str">
        <f ca="1">IF(B825="","",OFFSET(table_admin1[[#Headers],[ADM1_PT]],MATCH(B825,admin1,0),1))</f>
        <v/>
      </c>
      <c r="M825" s="49" t="str">
        <f t="shared" ca="1" si="13"/>
        <v/>
      </c>
      <c r="N825" s="49" t="e">
        <f ca="1">IF(#REF!="","",INDEX(admin3_pcode,MATCH(#REF!,OFFSET(admin3_start,MATCH(M825,admin2_linked_pcode,0),0,COUNTIF(admin2_linked_pcode,M825)),0)+MATCH(M825,admin2_linked_pcode,0)-1))</f>
        <v>#REF!</v>
      </c>
    </row>
    <row r="826" spans="12:14" x14ac:dyDescent="0.2">
      <c r="L826" s="49" t="str">
        <f ca="1">IF(B826="","",OFFSET(table_admin1[[#Headers],[ADM1_PT]],MATCH(B826,admin1,0),1))</f>
        <v/>
      </c>
      <c r="M826" s="49" t="str">
        <f t="shared" ca="1" si="13"/>
        <v/>
      </c>
      <c r="N826" s="49" t="e">
        <f ca="1">IF(#REF!="","",INDEX(admin3_pcode,MATCH(#REF!,OFFSET(admin3_start,MATCH(M826,admin2_linked_pcode,0),0,COUNTIF(admin2_linked_pcode,M826)),0)+MATCH(M826,admin2_linked_pcode,0)-1))</f>
        <v>#REF!</v>
      </c>
    </row>
    <row r="827" spans="12:14" x14ac:dyDescent="0.2">
      <c r="L827" s="49" t="str">
        <f ca="1">IF(B827="","",OFFSET(table_admin1[[#Headers],[ADM1_PT]],MATCH(B827,admin1,0),1))</f>
        <v/>
      </c>
      <c r="M827" s="49" t="str">
        <f t="shared" ca="1" si="13"/>
        <v/>
      </c>
      <c r="N827" s="49" t="e">
        <f ca="1">IF(#REF!="","",INDEX(admin3_pcode,MATCH(#REF!,OFFSET(admin3_start,MATCH(M827,admin2_linked_pcode,0),0,COUNTIF(admin2_linked_pcode,M827)),0)+MATCH(M827,admin2_linked_pcode,0)-1))</f>
        <v>#REF!</v>
      </c>
    </row>
    <row r="828" spans="12:14" x14ac:dyDescent="0.2">
      <c r="L828" s="49" t="str">
        <f ca="1">IF(B828="","",OFFSET(table_admin1[[#Headers],[ADM1_PT]],MATCH(B828,admin1,0),1))</f>
        <v/>
      </c>
      <c r="M828" s="49" t="str">
        <f t="shared" ca="1" si="13"/>
        <v/>
      </c>
      <c r="N828" s="49" t="e">
        <f ca="1">IF(#REF!="","",INDEX(admin3_pcode,MATCH(#REF!,OFFSET(admin3_start,MATCH(M828,admin2_linked_pcode,0),0,COUNTIF(admin2_linked_pcode,M828)),0)+MATCH(M828,admin2_linked_pcode,0)-1))</f>
        <v>#REF!</v>
      </c>
    </row>
    <row r="829" spans="12:14" x14ac:dyDescent="0.2">
      <c r="L829" s="49" t="str">
        <f ca="1">IF(B829="","",OFFSET(table_admin1[[#Headers],[ADM1_PT]],MATCH(B829,admin1,0),1))</f>
        <v/>
      </c>
      <c r="M829" s="49" t="str">
        <f t="shared" ca="1" si="13"/>
        <v/>
      </c>
      <c r="N829" s="49" t="e">
        <f ca="1">IF(#REF!="","",INDEX(admin3_pcode,MATCH(#REF!,OFFSET(admin3_start,MATCH(M829,admin2_linked_pcode,0),0,COUNTIF(admin2_linked_pcode,M829)),0)+MATCH(M829,admin2_linked_pcode,0)-1))</f>
        <v>#REF!</v>
      </c>
    </row>
    <row r="830" spans="12:14" x14ac:dyDescent="0.2">
      <c r="L830" s="49" t="str">
        <f ca="1">IF(B830="","",OFFSET(table_admin1[[#Headers],[ADM1_PT]],MATCH(B830,admin1,0),1))</f>
        <v/>
      </c>
      <c r="M830" s="49" t="str">
        <f t="shared" ca="1" si="13"/>
        <v/>
      </c>
      <c r="N830" s="49" t="e">
        <f ca="1">IF(#REF!="","",INDEX(admin3_pcode,MATCH(#REF!,OFFSET(admin3_start,MATCH(M830,admin2_linked_pcode,0),0,COUNTIF(admin2_linked_pcode,M830)),0)+MATCH(M830,admin2_linked_pcode,0)-1))</f>
        <v>#REF!</v>
      </c>
    </row>
    <row r="831" spans="12:14" x14ac:dyDescent="0.2">
      <c r="L831" s="49" t="str">
        <f ca="1">IF(B831="","",OFFSET(table_admin1[[#Headers],[ADM1_PT]],MATCH(B831,admin1,0),1))</f>
        <v/>
      </c>
      <c r="M831" s="49" t="str">
        <f t="shared" ca="1" si="13"/>
        <v/>
      </c>
      <c r="N831" s="49" t="e">
        <f ca="1">IF(#REF!="","",INDEX(admin3_pcode,MATCH(#REF!,OFFSET(admin3_start,MATCH(M831,admin2_linked_pcode,0),0,COUNTIF(admin2_linked_pcode,M831)),0)+MATCH(M831,admin2_linked_pcode,0)-1))</f>
        <v>#REF!</v>
      </c>
    </row>
    <row r="832" spans="12:14" x14ac:dyDescent="0.2">
      <c r="L832" s="49" t="str">
        <f ca="1">IF(B832="","",OFFSET(table_admin1[[#Headers],[ADM1_PT]],MATCH(B832,admin1,0),1))</f>
        <v/>
      </c>
      <c r="M832" s="49" t="str">
        <f t="shared" ca="1" si="13"/>
        <v/>
      </c>
      <c r="N832" s="49" t="e">
        <f ca="1">IF(#REF!="","",INDEX(admin3_pcode,MATCH(#REF!,OFFSET(admin3_start,MATCH(M832,admin2_linked_pcode,0),0,COUNTIF(admin2_linked_pcode,M832)),0)+MATCH(M832,admin2_linked_pcode,0)-1))</f>
        <v>#REF!</v>
      </c>
    </row>
    <row r="833" spans="12:14" x14ac:dyDescent="0.2">
      <c r="L833" s="49" t="str">
        <f ca="1">IF(B833="","",OFFSET(table_admin1[[#Headers],[ADM1_PT]],MATCH(B833,admin1,0),1))</f>
        <v/>
      </c>
      <c r="M833" s="49" t="str">
        <f t="shared" ca="1" si="13"/>
        <v/>
      </c>
      <c r="N833" s="49" t="e">
        <f ca="1">IF(#REF!="","",INDEX(admin3_pcode,MATCH(#REF!,OFFSET(admin3_start,MATCH(M833,admin2_linked_pcode,0),0,COUNTIF(admin2_linked_pcode,M833)),0)+MATCH(M833,admin2_linked_pcode,0)-1))</f>
        <v>#REF!</v>
      </c>
    </row>
    <row r="834" spans="12:14" x14ac:dyDescent="0.2">
      <c r="L834" s="49" t="str">
        <f ca="1">IF(B834="","",OFFSET(table_admin1[[#Headers],[ADM1_PT]],MATCH(B834,admin1,0),1))</f>
        <v/>
      </c>
      <c r="M834" s="49" t="str">
        <f t="shared" ca="1" si="13"/>
        <v/>
      </c>
      <c r="N834" s="49" t="e">
        <f ca="1">IF(#REF!="","",INDEX(admin3_pcode,MATCH(#REF!,OFFSET(admin3_start,MATCH(M834,admin2_linked_pcode,0),0,COUNTIF(admin2_linked_pcode,M834)),0)+MATCH(M834,admin2_linked_pcode,0)-1))</f>
        <v>#REF!</v>
      </c>
    </row>
    <row r="835" spans="12:14" x14ac:dyDescent="0.2">
      <c r="L835" s="49" t="str">
        <f ca="1">IF(B835="","",OFFSET(table_admin1[[#Headers],[ADM1_PT]],MATCH(B835,admin1,0),1))</f>
        <v/>
      </c>
      <c r="M835" s="49" t="str">
        <f t="shared" ca="1" si="13"/>
        <v/>
      </c>
      <c r="N835" s="49" t="e">
        <f ca="1">IF(#REF!="","",INDEX(admin3_pcode,MATCH(#REF!,OFFSET(admin3_start,MATCH(M835,admin2_linked_pcode,0),0,COUNTIF(admin2_linked_pcode,M835)),0)+MATCH(M835,admin2_linked_pcode,0)-1))</f>
        <v>#REF!</v>
      </c>
    </row>
    <row r="836" spans="12:14" x14ac:dyDescent="0.2">
      <c r="L836" s="49" t="str">
        <f ca="1">IF(B836="","",OFFSET(table_admin1[[#Headers],[ADM1_PT]],MATCH(B836,admin1,0),1))</f>
        <v/>
      </c>
      <c r="M836" s="49" t="str">
        <f t="shared" ca="1" si="13"/>
        <v/>
      </c>
      <c r="N836" s="49" t="e">
        <f ca="1">IF(#REF!="","",INDEX(admin3_pcode,MATCH(#REF!,OFFSET(admin3_start,MATCH(M836,admin2_linked_pcode,0),0,COUNTIF(admin2_linked_pcode,M836)),0)+MATCH(M836,admin2_linked_pcode,0)-1))</f>
        <v>#REF!</v>
      </c>
    </row>
    <row r="837" spans="12:14" x14ac:dyDescent="0.2">
      <c r="L837" s="49" t="str">
        <f ca="1">IF(B837="","",OFFSET(table_admin1[[#Headers],[ADM1_PT]],MATCH(B837,admin1,0),1))</f>
        <v/>
      </c>
      <c r="M837" s="49" t="str">
        <f t="shared" ca="1" si="13"/>
        <v/>
      </c>
      <c r="N837" s="49" t="e">
        <f ca="1">IF(#REF!="","",INDEX(admin3_pcode,MATCH(#REF!,OFFSET(admin3_start,MATCH(M837,admin2_linked_pcode,0),0,COUNTIF(admin2_linked_pcode,M837)),0)+MATCH(M837,admin2_linked_pcode,0)-1))</f>
        <v>#REF!</v>
      </c>
    </row>
    <row r="838" spans="12:14" x14ac:dyDescent="0.2">
      <c r="L838" s="49" t="str">
        <f ca="1">IF(B838="","",OFFSET(table_admin1[[#Headers],[ADM1_PT]],MATCH(B838,admin1,0),1))</f>
        <v/>
      </c>
      <c r="M838" s="49" t="str">
        <f t="shared" ca="1" si="13"/>
        <v/>
      </c>
      <c r="N838" s="49" t="e">
        <f ca="1">IF(#REF!="","",INDEX(admin3_pcode,MATCH(#REF!,OFFSET(admin3_start,MATCH(M838,admin2_linked_pcode,0),0,COUNTIF(admin2_linked_pcode,M838)),0)+MATCH(M838,admin2_linked_pcode,0)-1))</f>
        <v>#REF!</v>
      </c>
    </row>
    <row r="839" spans="12:14" x14ac:dyDescent="0.2">
      <c r="L839" s="49" t="str">
        <f ca="1">IF(B839="","",OFFSET(table_admin1[[#Headers],[ADM1_PT]],MATCH(B839,admin1,0),1))</f>
        <v/>
      </c>
      <c r="M839" s="49" t="str">
        <f t="shared" ca="1" si="13"/>
        <v/>
      </c>
      <c r="N839" s="49" t="e">
        <f ca="1">IF(#REF!="","",INDEX(admin3_pcode,MATCH(#REF!,OFFSET(admin3_start,MATCH(M839,admin2_linked_pcode,0),0,COUNTIF(admin2_linked_pcode,M839)),0)+MATCH(M839,admin2_linked_pcode,0)-1))</f>
        <v>#REF!</v>
      </c>
    </row>
    <row r="840" spans="12:14" x14ac:dyDescent="0.2">
      <c r="L840" s="49" t="str">
        <f ca="1">IF(B840="","",OFFSET(table_admin1[[#Headers],[ADM1_PT]],MATCH(B840,admin1,0),1))</f>
        <v/>
      </c>
      <c r="M840" s="49" t="str">
        <f t="shared" ca="1" si="13"/>
        <v/>
      </c>
      <c r="N840" s="49" t="e">
        <f ca="1">IF(#REF!="","",INDEX(admin3_pcode,MATCH(#REF!,OFFSET(admin3_start,MATCH(M840,admin2_linked_pcode,0),0,COUNTIF(admin2_linked_pcode,M840)),0)+MATCH(M840,admin2_linked_pcode,0)-1))</f>
        <v>#REF!</v>
      </c>
    </row>
    <row r="841" spans="12:14" x14ac:dyDescent="0.2">
      <c r="L841" s="49" t="str">
        <f ca="1">IF(B841="","",OFFSET(table_admin1[[#Headers],[ADM1_PT]],MATCH(B841,admin1,0),1))</f>
        <v/>
      </c>
      <c r="M841" s="49" t="str">
        <f t="shared" ca="1" si="13"/>
        <v/>
      </c>
      <c r="N841" s="49" t="e">
        <f ca="1">IF(#REF!="","",INDEX(admin3_pcode,MATCH(#REF!,OFFSET(admin3_start,MATCH(M841,admin2_linked_pcode,0),0,COUNTIF(admin2_linked_pcode,M841)),0)+MATCH(M841,admin2_linked_pcode,0)-1))</f>
        <v>#REF!</v>
      </c>
    </row>
    <row r="842" spans="12:14" x14ac:dyDescent="0.2">
      <c r="L842" s="49" t="str">
        <f ca="1">IF(B842="","",OFFSET(table_admin1[[#Headers],[ADM1_PT]],MATCH(B842,admin1,0),1))</f>
        <v/>
      </c>
      <c r="M842" s="49" t="str">
        <f t="shared" ca="1" si="13"/>
        <v/>
      </c>
      <c r="N842" s="49" t="e">
        <f ca="1">IF(#REF!="","",INDEX(admin3_pcode,MATCH(#REF!,OFFSET(admin3_start,MATCH(M842,admin2_linked_pcode,0),0,COUNTIF(admin2_linked_pcode,M842)),0)+MATCH(M842,admin2_linked_pcode,0)-1))</f>
        <v>#REF!</v>
      </c>
    </row>
    <row r="843" spans="12:14" x14ac:dyDescent="0.2">
      <c r="L843" s="49" t="str">
        <f ca="1">IF(B843="","",OFFSET(table_admin1[[#Headers],[ADM1_PT]],MATCH(B843,admin1,0),1))</f>
        <v/>
      </c>
      <c r="M843" s="49" t="str">
        <f t="shared" ca="1" si="13"/>
        <v/>
      </c>
      <c r="N843" s="49" t="e">
        <f ca="1">IF(#REF!="","",INDEX(admin3_pcode,MATCH(#REF!,OFFSET(admin3_start,MATCH(M843,admin2_linked_pcode,0),0,COUNTIF(admin2_linked_pcode,M843)),0)+MATCH(M843,admin2_linked_pcode,0)-1))</f>
        <v>#REF!</v>
      </c>
    </row>
    <row r="844" spans="12:14" x14ac:dyDescent="0.2">
      <c r="L844" s="49" t="str">
        <f ca="1">IF(B844="","",OFFSET(table_admin1[[#Headers],[ADM1_PT]],MATCH(B844,admin1,0),1))</f>
        <v/>
      </c>
      <c r="M844" s="49" t="str">
        <f t="shared" ca="1" si="13"/>
        <v/>
      </c>
      <c r="N844" s="49" t="e">
        <f ca="1">IF(#REF!="","",INDEX(admin3_pcode,MATCH(#REF!,OFFSET(admin3_start,MATCH(M844,admin2_linked_pcode,0),0,COUNTIF(admin2_linked_pcode,M844)),0)+MATCH(M844,admin2_linked_pcode,0)-1))</f>
        <v>#REF!</v>
      </c>
    </row>
    <row r="845" spans="12:14" x14ac:dyDescent="0.2">
      <c r="L845" s="49" t="str">
        <f ca="1">IF(B845="","",OFFSET(table_admin1[[#Headers],[ADM1_PT]],MATCH(B845,admin1,0),1))</f>
        <v/>
      </c>
      <c r="M845" s="49" t="str">
        <f t="shared" ca="1" si="13"/>
        <v/>
      </c>
      <c r="N845" s="49" t="e">
        <f ca="1">IF(#REF!="","",INDEX(admin3_pcode,MATCH(#REF!,OFFSET(admin3_start,MATCH(M845,admin2_linked_pcode,0),0,COUNTIF(admin2_linked_pcode,M845)),0)+MATCH(M845,admin2_linked_pcode,0)-1))</f>
        <v>#REF!</v>
      </c>
    </row>
    <row r="846" spans="12:14" x14ac:dyDescent="0.2">
      <c r="L846" s="49" t="str">
        <f ca="1">IF(B846="","",OFFSET(table_admin1[[#Headers],[ADM1_PT]],MATCH(B846,admin1,0),1))</f>
        <v/>
      </c>
      <c r="M846" s="49" t="str">
        <f t="shared" ca="1" si="13"/>
        <v/>
      </c>
      <c r="N846" s="49" t="e">
        <f ca="1">IF(#REF!="","",INDEX(admin3_pcode,MATCH(#REF!,OFFSET(admin3_start,MATCH(M846,admin2_linked_pcode,0),0,COUNTIF(admin2_linked_pcode,M846)),0)+MATCH(M846,admin2_linked_pcode,0)-1))</f>
        <v>#REF!</v>
      </c>
    </row>
    <row r="847" spans="12:14" x14ac:dyDescent="0.2">
      <c r="L847" s="49" t="str">
        <f ca="1">IF(B847="","",OFFSET(table_admin1[[#Headers],[ADM1_PT]],MATCH(B847,admin1,0),1))</f>
        <v/>
      </c>
      <c r="M847" s="49" t="str">
        <f t="shared" ca="1" si="13"/>
        <v/>
      </c>
      <c r="N847" s="49" t="e">
        <f ca="1">IF(#REF!="","",INDEX(admin3_pcode,MATCH(#REF!,OFFSET(admin3_start,MATCH(M847,admin2_linked_pcode,0),0,COUNTIF(admin2_linked_pcode,M847)),0)+MATCH(M847,admin2_linked_pcode,0)-1))</f>
        <v>#REF!</v>
      </c>
    </row>
    <row r="848" spans="12:14" x14ac:dyDescent="0.2">
      <c r="L848" s="49" t="str">
        <f ca="1">IF(B848="","",OFFSET(table_admin1[[#Headers],[ADM1_PT]],MATCH(B848,admin1,0),1))</f>
        <v/>
      </c>
      <c r="M848" s="49" t="str">
        <f t="shared" ca="1" si="13"/>
        <v/>
      </c>
      <c r="N848" s="49" t="e">
        <f ca="1">IF(#REF!="","",INDEX(admin3_pcode,MATCH(#REF!,OFFSET(admin3_start,MATCH(M848,admin2_linked_pcode,0),0,COUNTIF(admin2_linked_pcode,M848)),0)+MATCH(M848,admin2_linked_pcode,0)-1))</f>
        <v>#REF!</v>
      </c>
    </row>
    <row r="849" spans="12:14" x14ac:dyDescent="0.2">
      <c r="L849" s="49" t="str">
        <f ca="1">IF(B849="","",OFFSET(table_admin1[[#Headers],[ADM1_PT]],MATCH(B849,admin1,0),1))</f>
        <v/>
      </c>
      <c r="M849" s="49" t="str">
        <f t="shared" ca="1" si="13"/>
        <v/>
      </c>
      <c r="N849" s="49" t="e">
        <f ca="1">IF(#REF!="","",INDEX(admin3_pcode,MATCH(#REF!,OFFSET(admin3_start,MATCH(M849,admin2_linked_pcode,0),0,COUNTIF(admin2_linked_pcode,M849)),0)+MATCH(M849,admin2_linked_pcode,0)-1))</f>
        <v>#REF!</v>
      </c>
    </row>
    <row r="850" spans="12:14" x14ac:dyDescent="0.2">
      <c r="L850" s="49" t="str">
        <f ca="1">IF(B850="","",OFFSET(table_admin1[[#Headers],[ADM1_PT]],MATCH(B850,admin1,0),1))</f>
        <v/>
      </c>
      <c r="M850" s="49" t="str">
        <f t="shared" ca="1" si="13"/>
        <v/>
      </c>
      <c r="N850" s="49" t="e">
        <f ca="1">IF(#REF!="","",INDEX(admin3_pcode,MATCH(#REF!,OFFSET(admin3_start,MATCH(M850,admin2_linked_pcode,0),0,COUNTIF(admin2_linked_pcode,M850)),0)+MATCH(M850,admin2_linked_pcode,0)-1))</f>
        <v>#REF!</v>
      </c>
    </row>
    <row r="851" spans="12:14" x14ac:dyDescent="0.2">
      <c r="L851" s="49" t="str">
        <f ca="1">IF(B851="","",OFFSET(table_admin1[[#Headers],[ADM1_PT]],MATCH(B851,admin1,0),1))</f>
        <v/>
      </c>
      <c r="M851" s="49" t="str">
        <f t="shared" ca="1" si="13"/>
        <v/>
      </c>
      <c r="N851" s="49" t="e">
        <f ca="1">IF(#REF!="","",INDEX(admin3_pcode,MATCH(#REF!,OFFSET(admin3_start,MATCH(M851,admin2_linked_pcode,0),0,COUNTIF(admin2_linked_pcode,M851)),0)+MATCH(M851,admin2_linked_pcode,0)-1))</f>
        <v>#REF!</v>
      </c>
    </row>
    <row r="852" spans="12:14" x14ac:dyDescent="0.2">
      <c r="L852" s="49" t="str">
        <f ca="1">IF(B852="","",OFFSET(table_admin1[[#Headers],[ADM1_PT]],MATCH(B852,admin1,0),1))</f>
        <v/>
      </c>
      <c r="M852" s="49" t="str">
        <f t="shared" ca="1" si="13"/>
        <v/>
      </c>
      <c r="N852" s="49" t="e">
        <f ca="1">IF(#REF!="","",INDEX(admin3_pcode,MATCH(#REF!,OFFSET(admin3_start,MATCH(M852,admin2_linked_pcode,0),0,COUNTIF(admin2_linked_pcode,M852)),0)+MATCH(M852,admin2_linked_pcode,0)-1))</f>
        <v>#REF!</v>
      </c>
    </row>
    <row r="853" spans="12:14" x14ac:dyDescent="0.2">
      <c r="L853" s="49" t="str">
        <f ca="1">IF(B853="","",OFFSET(table_admin1[[#Headers],[ADM1_PT]],MATCH(B853,admin1,0),1))</f>
        <v/>
      </c>
      <c r="M853" s="49" t="str">
        <f t="shared" ca="1" si="13"/>
        <v/>
      </c>
      <c r="N853" s="49" t="e">
        <f ca="1">IF(#REF!="","",INDEX(admin3_pcode,MATCH(#REF!,OFFSET(admin3_start,MATCH(M853,admin2_linked_pcode,0),0,COUNTIF(admin2_linked_pcode,M853)),0)+MATCH(M853,admin2_linked_pcode,0)-1))</f>
        <v>#REF!</v>
      </c>
    </row>
    <row r="854" spans="12:14" x14ac:dyDescent="0.2">
      <c r="L854" s="49" t="str">
        <f ca="1">IF(B854="","",OFFSET(table_admin1[[#Headers],[ADM1_PT]],MATCH(B854,admin1,0),1))</f>
        <v/>
      </c>
      <c r="M854" s="49" t="str">
        <f t="shared" ca="1" si="13"/>
        <v/>
      </c>
      <c r="N854" s="49" t="e">
        <f ca="1">IF(#REF!="","",INDEX(admin3_pcode,MATCH(#REF!,OFFSET(admin3_start,MATCH(M854,admin2_linked_pcode,0),0,COUNTIF(admin2_linked_pcode,M854)),0)+MATCH(M854,admin2_linked_pcode,0)-1))</f>
        <v>#REF!</v>
      </c>
    </row>
    <row r="855" spans="12:14" x14ac:dyDescent="0.2">
      <c r="L855" s="49" t="str">
        <f ca="1">IF(B855="","",OFFSET(table_admin1[[#Headers],[ADM1_PT]],MATCH(B855,admin1,0),1))</f>
        <v/>
      </c>
      <c r="M855" s="49" t="str">
        <f t="shared" ca="1" si="13"/>
        <v/>
      </c>
      <c r="N855" s="49" t="e">
        <f ca="1">IF(#REF!="","",INDEX(admin3_pcode,MATCH(#REF!,OFFSET(admin3_start,MATCH(M855,admin2_linked_pcode,0),0,COUNTIF(admin2_linked_pcode,M855)),0)+MATCH(M855,admin2_linked_pcode,0)-1))</f>
        <v>#REF!</v>
      </c>
    </row>
    <row r="856" spans="12:14" x14ac:dyDescent="0.2">
      <c r="L856" s="49" t="str">
        <f ca="1">IF(B856="","",OFFSET(table_admin1[[#Headers],[ADM1_PT]],MATCH(B856,admin1,0),1))</f>
        <v/>
      </c>
      <c r="M856" s="49" t="str">
        <f t="shared" ca="1" si="13"/>
        <v/>
      </c>
      <c r="N856" s="49" t="e">
        <f ca="1">IF(#REF!="","",INDEX(admin3_pcode,MATCH(#REF!,OFFSET(admin3_start,MATCH(M856,admin2_linked_pcode,0),0,COUNTIF(admin2_linked_pcode,M856)),0)+MATCH(M856,admin2_linked_pcode,0)-1))</f>
        <v>#REF!</v>
      </c>
    </row>
    <row r="857" spans="12:14" x14ac:dyDescent="0.2">
      <c r="L857" s="49" t="str">
        <f ca="1">IF(B857="","",OFFSET(table_admin1[[#Headers],[ADM1_PT]],MATCH(B857,admin1,0),1))</f>
        <v/>
      </c>
      <c r="M857" s="49" t="str">
        <f t="shared" ca="1" si="13"/>
        <v/>
      </c>
      <c r="N857" s="49" t="e">
        <f ca="1">IF(#REF!="","",INDEX(admin3_pcode,MATCH(#REF!,OFFSET(admin3_start,MATCH(M857,admin2_linked_pcode,0),0,COUNTIF(admin2_linked_pcode,M857)),0)+MATCH(M857,admin2_linked_pcode,0)-1))</f>
        <v>#REF!</v>
      </c>
    </row>
    <row r="858" spans="12:14" x14ac:dyDescent="0.2">
      <c r="L858" s="49" t="str">
        <f ca="1">IF(B858="","",OFFSET(table_admin1[[#Headers],[ADM1_PT]],MATCH(B858,admin1,0),1))</f>
        <v/>
      </c>
      <c r="M858" s="49" t="str">
        <f t="shared" ca="1" si="13"/>
        <v/>
      </c>
      <c r="N858" s="49" t="e">
        <f ca="1">IF(#REF!="","",INDEX(admin3_pcode,MATCH(#REF!,OFFSET(admin3_start,MATCH(M858,admin2_linked_pcode,0),0,COUNTIF(admin2_linked_pcode,M858)),0)+MATCH(M858,admin2_linked_pcode,0)-1))</f>
        <v>#REF!</v>
      </c>
    </row>
    <row r="859" spans="12:14" x14ac:dyDescent="0.2">
      <c r="L859" s="49" t="str">
        <f ca="1">IF(B859="","",OFFSET(table_admin1[[#Headers],[ADM1_PT]],MATCH(B859,admin1,0),1))</f>
        <v/>
      </c>
      <c r="M859" s="49" t="str">
        <f t="shared" ca="1" si="13"/>
        <v/>
      </c>
      <c r="N859" s="49" t="e">
        <f ca="1">IF(#REF!="","",INDEX(admin3_pcode,MATCH(#REF!,OFFSET(admin3_start,MATCH(M859,admin2_linked_pcode,0),0,COUNTIF(admin2_linked_pcode,M859)),0)+MATCH(M859,admin2_linked_pcode,0)-1))</f>
        <v>#REF!</v>
      </c>
    </row>
    <row r="860" spans="12:14" x14ac:dyDescent="0.2">
      <c r="L860" s="49" t="str">
        <f ca="1">IF(B860="","",OFFSET(table_admin1[[#Headers],[ADM1_PT]],MATCH(B860,admin1,0),1))</f>
        <v/>
      </c>
      <c r="M860" s="49" t="str">
        <f t="shared" ca="1" si="13"/>
        <v/>
      </c>
      <c r="N860" s="49" t="e">
        <f ca="1">IF(#REF!="","",INDEX(admin3_pcode,MATCH(#REF!,OFFSET(admin3_start,MATCH(M860,admin2_linked_pcode,0),0,COUNTIF(admin2_linked_pcode,M860)),0)+MATCH(M860,admin2_linked_pcode,0)-1))</f>
        <v>#REF!</v>
      </c>
    </row>
    <row r="861" spans="12:14" x14ac:dyDescent="0.2">
      <c r="L861" s="49" t="str">
        <f ca="1">IF(B861="","",OFFSET(table_admin1[[#Headers],[ADM1_PT]],MATCH(B861,admin1,0),1))</f>
        <v/>
      </c>
      <c r="M861" s="49" t="str">
        <f t="shared" ca="1" si="13"/>
        <v/>
      </c>
      <c r="N861" s="49" t="e">
        <f ca="1">IF(#REF!="","",INDEX(admin3_pcode,MATCH(#REF!,OFFSET(admin3_start,MATCH(M861,admin2_linked_pcode,0),0,COUNTIF(admin2_linked_pcode,M861)),0)+MATCH(M861,admin2_linked_pcode,0)-1))</f>
        <v>#REF!</v>
      </c>
    </row>
    <row r="862" spans="12:14" x14ac:dyDescent="0.2">
      <c r="L862" s="49" t="str">
        <f ca="1">IF(B862="","",OFFSET(table_admin1[[#Headers],[ADM1_PT]],MATCH(B862,admin1,0),1))</f>
        <v/>
      </c>
      <c r="M862" s="49" t="str">
        <f t="shared" ca="1" si="13"/>
        <v/>
      </c>
      <c r="N862" s="49" t="e">
        <f ca="1">IF(#REF!="","",INDEX(admin3_pcode,MATCH(#REF!,OFFSET(admin3_start,MATCH(M862,admin2_linked_pcode,0),0,COUNTIF(admin2_linked_pcode,M862)),0)+MATCH(M862,admin2_linked_pcode,0)-1))</f>
        <v>#REF!</v>
      </c>
    </row>
    <row r="863" spans="12:14" x14ac:dyDescent="0.2">
      <c r="L863" s="49" t="str">
        <f ca="1">IF(B863="","",OFFSET(table_admin1[[#Headers],[ADM1_PT]],MATCH(B863,admin1,0),1))</f>
        <v/>
      </c>
      <c r="M863" s="49" t="str">
        <f t="shared" ca="1" si="13"/>
        <v/>
      </c>
      <c r="N863" s="49" t="e">
        <f ca="1">IF(#REF!="","",INDEX(admin3_pcode,MATCH(#REF!,OFFSET(admin3_start,MATCH(M863,admin2_linked_pcode,0),0,COUNTIF(admin2_linked_pcode,M863)),0)+MATCH(M863,admin2_linked_pcode,0)-1))</f>
        <v>#REF!</v>
      </c>
    </row>
    <row r="864" spans="12:14" x14ac:dyDescent="0.2">
      <c r="L864" s="49" t="str">
        <f ca="1">IF(B864="","",OFFSET(table_admin1[[#Headers],[ADM1_PT]],MATCH(B864,admin1,0),1))</f>
        <v/>
      </c>
      <c r="M864" s="49" t="str">
        <f t="shared" ca="1" si="13"/>
        <v/>
      </c>
      <c r="N864" s="49" t="e">
        <f ca="1">IF(#REF!="","",INDEX(admin3_pcode,MATCH(#REF!,OFFSET(admin3_start,MATCH(M864,admin2_linked_pcode,0),0,COUNTIF(admin2_linked_pcode,M864)),0)+MATCH(M864,admin2_linked_pcode,0)-1))</f>
        <v>#REF!</v>
      </c>
    </row>
    <row r="865" spans="12:14" x14ac:dyDescent="0.2">
      <c r="L865" s="49" t="str">
        <f ca="1">IF(B865="","",OFFSET(table_admin1[[#Headers],[ADM1_PT]],MATCH(B865,admin1,0),1))</f>
        <v/>
      </c>
      <c r="M865" s="49" t="str">
        <f t="shared" ca="1" si="13"/>
        <v/>
      </c>
      <c r="N865" s="49" t="e">
        <f ca="1">IF(#REF!="","",INDEX(admin3_pcode,MATCH(#REF!,OFFSET(admin3_start,MATCH(M865,admin2_linked_pcode,0),0,COUNTIF(admin2_linked_pcode,M865)),0)+MATCH(M865,admin2_linked_pcode,0)-1))</f>
        <v>#REF!</v>
      </c>
    </row>
    <row r="866" spans="12:14" x14ac:dyDescent="0.2">
      <c r="L866" s="49" t="str">
        <f ca="1">IF(B866="","",OFFSET(table_admin1[[#Headers],[ADM1_PT]],MATCH(B866,admin1,0),1))</f>
        <v/>
      </c>
      <c r="M866" s="49" t="str">
        <f t="shared" ca="1" si="13"/>
        <v/>
      </c>
      <c r="N866" s="49" t="e">
        <f ca="1">IF(#REF!="","",INDEX(admin3_pcode,MATCH(#REF!,OFFSET(admin3_start,MATCH(M866,admin2_linked_pcode,0),0,COUNTIF(admin2_linked_pcode,M866)),0)+MATCH(M866,admin2_linked_pcode,0)-1))</f>
        <v>#REF!</v>
      </c>
    </row>
    <row r="867" spans="12:14" x14ac:dyDescent="0.2">
      <c r="L867" s="49" t="str">
        <f ca="1">IF(B867="","",OFFSET(table_admin1[[#Headers],[ADM1_PT]],MATCH(B867,admin1,0),1))</f>
        <v/>
      </c>
      <c r="M867" s="49" t="str">
        <f t="shared" ca="1" si="13"/>
        <v/>
      </c>
      <c r="N867" s="49" t="e">
        <f ca="1">IF(#REF!="","",INDEX(admin3_pcode,MATCH(#REF!,OFFSET(admin3_start,MATCH(M867,admin2_linked_pcode,0),0,COUNTIF(admin2_linked_pcode,M867)),0)+MATCH(M867,admin2_linked_pcode,0)-1))</f>
        <v>#REF!</v>
      </c>
    </row>
    <row r="868" spans="12:14" x14ac:dyDescent="0.2">
      <c r="L868" s="49" t="str">
        <f ca="1">IF(B868="","",OFFSET(table_admin1[[#Headers],[ADM1_PT]],MATCH(B868,admin1,0),1))</f>
        <v/>
      </c>
      <c r="M868" s="49" t="str">
        <f t="shared" ca="1" si="13"/>
        <v/>
      </c>
      <c r="N868" s="49" t="e">
        <f ca="1">IF(#REF!="","",INDEX(admin3_pcode,MATCH(#REF!,OFFSET(admin3_start,MATCH(M868,admin2_linked_pcode,0),0,COUNTIF(admin2_linked_pcode,M868)),0)+MATCH(M868,admin2_linked_pcode,0)-1))</f>
        <v>#REF!</v>
      </c>
    </row>
    <row r="869" spans="12:14" x14ac:dyDescent="0.2">
      <c r="L869" s="49" t="str">
        <f ca="1">IF(B869="","",OFFSET(table_admin1[[#Headers],[ADM1_PT]],MATCH(B869,admin1,0),1))</f>
        <v/>
      </c>
      <c r="M869" s="49" t="str">
        <f t="shared" ca="1" si="13"/>
        <v/>
      </c>
      <c r="N869" s="49" t="e">
        <f ca="1">IF(#REF!="","",INDEX(admin3_pcode,MATCH(#REF!,OFFSET(admin3_start,MATCH(M869,admin2_linked_pcode,0),0,COUNTIF(admin2_linked_pcode,M869)),0)+MATCH(M869,admin2_linked_pcode,0)-1))</f>
        <v>#REF!</v>
      </c>
    </row>
    <row r="870" spans="12:14" x14ac:dyDescent="0.2">
      <c r="L870" s="49" t="str">
        <f ca="1">IF(B870="","",OFFSET(table_admin1[[#Headers],[ADM1_PT]],MATCH(B870,admin1,0),1))</f>
        <v/>
      </c>
      <c r="M870" s="49" t="str">
        <f t="shared" ca="1" si="13"/>
        <v/>
      </c>
      <c r="N870" s="49" t="e">
        <f ca="1">IF(#REF!="","",INDEX(admin3_pcode,MATCH(#REF!,OFFSET(admin3_start,MATCH(M870,admin2_linked_pcode,0),0,COUNTIF(admin2_linked_pcode,M870)),0)+MATCH(M870,admin2_linked_pcode,0)-1))</f>
        <v>#REF!</v>
      </c>
    </row>
    <row r="871" spans="12:14" x14ac:dyDescent="0.2">
      <c r="L871" s="49" t="str">
        <f ca="1">IF(B871="","",OFFSET(table_admin1[[#Headers],[ADM1_PT]],MATCH(B871,admin1,0),1))</f>
        <v/>
      </c>
      <c r="M871" s="49" t="str">
        <f t="shared" ca="1" si="13"/>
        <v/>
      </c>
      <c r="N871" s="49" t="e">
        <f ca="1">IF(#REF!="","",INDEX(admin3_pcode,MATCH(#REF!,OFFSET(admin3_start,MATCH(M871,admin2_linked_pcode,0),0,COUNTIF(admin2_linked_pcode,M871)),0)+MATCH(M871,admin2_linked_pcode,0)-1))</f>
        <v>#REF!</v>
      </c>
    </row>
    <row r="872" spans="12:14" x14ac:dyDescent="0.2">
      <c r="L872" s="49" t="str">
        <f ca="1">IF(B872="","",OFFSET(table_admin1[[#Headers],[ADM1_PT]],MATCH(B872,admin1,0),1))</f>
        <v/>
      </c>
      <c r="M872" s="49" t="str">
        <f t="shared" ca="1" si="13"/>
        <v/>
      </c>
      <c r="N872" s="49" t="e">
        <f ca="1">IF(#REF!="","",INDEX(admin3_pcode,MATCH(#REF!,OFFSET(admin3_start,MATCH(M872,admin2_linked_pcode,0),0,COUNTIF(admin2_linked_pcode,M872)),0)+MATCH(M872,admin2_linked_pcode,0)-1))</f>
        <v>#REF!</v>
      </c>
    </row>
    <row r="873" spans="12:14" x14ac:dyDescent="0.2">
      <c r="L873" s="49" t="str">
        <f ca="1">IF(B873="","",OFFSET(table_admin1[[#Headers],[ADM1_PT]],MATCH(B873,admin1,0),1))</f>
        <v/>
      </c>
      <c r="M873" s="49" t="str">
        <f t="shared" ca="1" si="13"/>
        <v/>
      </c>
      <c r="N873" s="49" t="e">
        <f ca="1">IF(#REF!="","",INDEX(admin3_pcode,MATCH(#REF!,OFFSET(admin3_start,MATCH(M873,admin2_linked_pcode,0),0,COUNTIF(admin2_linked_pcode,M873)),0)+MATCH(M873,admin2_linked_pcode,0)-1))</f>
        <v>#REF!</v>
      </c>
    </row>
    <row r="874" spans="12:14" x14ac:dyDescent="0.2">
      <c r="L874" s="49" t="str">
        <f ca="1">IF(B874="","",OFFSET(table_admin1[[#Headers],[ADM1_PT]],MATCH(B874,admin1,0),1))</f>
        <v/>
      </c>
      <c r="M874" s="49" t="str">
        <f t="shared" ca="1" si="13"/>
        <v/>
      </c>
      <c r="N874" s="49" t="e">
        <f ca="1">IF(#REF!="","",INDEX(admin3_pcode,MATCH(#REF!,OFFSET(admin3_start,MATCH(M874,admin2_linked_pcode,0),0,COUNTIF(admin2_linked_pcode,M874)),0)+MATCH(M874,admin2_linked_pcode,0)-1))</f>
        <v>#REF!</v>
      </c>
    </row>
    <row r="875" spans="12:14" x14ac:dyDescent="0.2">
      <c r="L875" s="49" t="str">
        <f ca="1">IF(B875="","",OFFSET(table_admin1[[#Headers],[ADM1_PT]],MATCH(B875,admin1,0),1))</f>
        <v/>
      </c>
      <c r="M875" s="49" t="str">
        <f t="shared" ca="1" si="13"/>
        <v/>
      </c>
      <c r="N875" s="49" t="e">
        <f ca="1">IF(#REF!="","",INDEX(admin3_pcode,MATCH(#REF!,OFFSET(admin3_start,MATCH(M875,admin2_linked_pcode,0),0,COUNTIF(admin2_linked_pcode,M875)),0)+MATCH(M875,admin2_linked_pcode,0)-1))</f>
        <v>#REF!</v>
      </c>
    </row>
    <row r="876" spans="12:14" x14ac:dyDescent="0.2">
      <c r="L876" s="49" t="str">
        <f ca="1">IF(B876="","",OFFSET(table_admin1[[#Headers],[ADM1_PT]],MATCH(B876,admin1,0),1))</f>
        <v/>
      </c>
      <c r="M876" s="49" t="str">
        <f t="shared" ca="1" si="13"/>
        <v/>
      </c>
      <c r="N876" s="49" t="e">
        <f ca="1">IF(#REF!="","",INDEX(admin3_pcode,MATCH(#REF!,OFFSET(admin3_start,MATCH(M876,admin2_linked_pcode,0),0,COUNTIF(admin2_linked_pcode,M876)),0)+MATCH(M876,admin2_linked_pcode,0)-1))</f>
        <v>#REF!</v>
      </c>
    </row>
    <row r="877" spans="12:14" x14ac:dyDescent="0.2">
      <c r="L877" s="49" t="str">
        <f ca="1">IF(B877="","",OFFSET(table_admin1[[#Headers],[ADM1_PT]],MATCH(B877,admin1,0),1))</f>
        <v/>
      </c>
      <c r="M877" s="49" t="str">
        <f t="shared" ref="M877:M940" ca="1" si="14">IF(C877="","",INDEX(admin2_pcode,MATCH(C877,OFFSET(admin2_start,MATCH(L877,admin1_linked_pcode,0),0,COUNTIF(admin1_linked_pcode,L877)),0)+MATCH(L877,admin1_linked_pcode,0)-1))</f>
        <v/>
      </c>
      <c r="N877" s="49" t="e">
        <f ca="1">IF(#REF!="","",INDEX(admin3_pcode,MATCH(#REF!,OFFSET(admin3_start,MATCH(M877,admin2_linked_pcode,0),0,COUNTIF(admin2_linked_pcode,M877)),0)+MATCH(M877,admin2_linked_pcode,0)-1))</f>
        <v>#REF!</v>
      </c>
    </row>
    <row r="878" spans="12:14" x14ac:dyDescent="0.2">
      <c r="L878" s="49" t="str">
        <f ca="1">IF(B878="","",OFFSET(table_admin1[[#Headers],[ADM1_PT]],MATCH(B878,admin1,0),1))</f>
        <v/>
      </c>
      <c r="M878" s="49" t="str">
        <f t="shared" ca="1" si="14"/>
        <v/>
      </c>
      <c r="N878" s="49" t="e">
        <f ca="1">IF(#REF!="","",INDEX(admin3_pcode,MATCH(#REF!,OFFSET(admin3_start,MATCH(M878,admin2_linked_pcode,0),0,COUNTIF(admin2_linked_pcode,M878)),0)+MATCH(M878,admin2_linked_pcode,0)-1))</f>
        <v>#REF!</v>
      </c>
    </row>
    <row r="879" spans="12:14" x14ac:dyDescent="0.2">
      <c r="L879" s="49" t="str">
        <f ca="1">IF(B879="","",OFFSET(table_admin1[[#Headers],[ADM1_PT]],MATCH(B879,admin1,0),1))</f>
        <v/>
      </c>
      <c r="M879" s="49" t="str">
        <f t="shared" ca="1" si="14"/>
        <v/>
      </c>
      <c r="N879" s="49" t="e">
        <f ca="1">IF(#REF!="","",INDEX(admin3_pcode,MATCH(#REF!,OFFSET(admin3_start,MATCH(M879,admin2_linked_pcode,0),0,COUNTIF(admin2_linked_pcode,M879)),0)+MATCH(M879,admin2_linked_pcode,0)-1))</f>
        <v>#REF!</v>
      </c>
    </row>
    <row r="880" spans="12:14" x14ac:dyDescent="0.2">
      <c r="L880" s="49" t="str">
        <f ca="1">IF(B880="","",OFFSET(table_admin1[[#Headers],[ADM1_PT]],MATCH(B880,admin1,0),1))</f>
        <v/>
      </c>
      <c r="M880" s="49" t="str">
        <f t="shared" ca="1" si="14"/>
        <v/>
      </c>
      <c r="N880" s="49" t="e">
        <f ca="1">IF(#REF!="","",INDEX(admin3_pcode,MATCH(#REF!,OFFSET(admin3_start,MATCH(M880,admin2_linked_pcode,0),0,COUNTIF(admin2_linked_pcode,M880)),0)+MATCH(M880,admin2_linked_pcode,0)-1))</f>
        <v>#REF!</v>
      </c>
    </row>
    <row r="881" spans="12:14" x14ac:dyDescent="0.2">
      <c r="L881" s="49" t="str">
        <f ca="1">IF(B881="","",OFFSET(table_admin1[[#Headers],[ADM1_PT]],MATCH(B881,admin1,0),1))</f>
        <v/>
      </c>
      <c r="M881" s="49" t="str">
        <f t="shared" ca="1" si="14"/>
        <v/>
      </c>
      <c r="N881" s="49" t="e">
        <f ca="1">IF(#REF!="","",INDEX(admin3_pcode,MATCH(#REF!,OFFSET(admin3_start,MATCH(M881,admin2_linked_pcode,0),0,COUNTIF(admin2_linked_pcode,M881)),0)+MATCH(M881,admin2_linked_pcode,0)-1))</f>
        <v>#REF!</v>
      </c>
    </row>
    <row r="882" spans="12:14" x14ac:dyDescent="0.2">
      <c r="L882" s="49" t="str">
        <f ca="1">IF(B882="","",OFFSET(table_admin1[[#Headers],[ADM1_PT]],MATCH(B882,admin1,0),1))</f>
        <v/>
      </c>
      <c r="M882" s="49" t="str">
        <f t="shared" ca="1" si="14"/>
        <v/>
      </c>
      <c r="N882" s="49" t="e">
        <f ca="1">IF(#REF!="","",INDEX(admin3_pcode,MATCH(#REF!,OFFSET(admin3_start,MATCH(M882,admin2_linked_pcode,0),0,COUNTIF(admin2_linked_pcode,M882)),0)+MATCH(M882,admin2_linked_pcode,0)-1))</f>
        <v>#REF!</v>
      </c>
    </row>
    <row r="883" spans="12:14" x14ac:dyDescent="0.2">
      <c r="L883" s="49" t="str">
        <f ca="1">IF(B883="","",OFFSET(table_admin1[[#Headers],[ADM1_PT]],MATCH(B883,admin1,0),1))</f>
        <v/>
      </c>
      <c r="M883" s="49" t="str">
        <f t="shared" ca="1" si="14"/>
        <v/>
      </c>
      <c r="N883" s="49" t="e">
        <f ca="1">IF(#REF!="","",INDEX(admin3_pcode,MATCH(#REF!,OFFSET(admin3_start,MATCH(M883,admin2_linked_pcode,0),0,COUNTIF(admin2_linked_pcode,M883)),0)+MATCH(M883,admin2_linked_pcode,0)-1))</f>
        <v>#REF!</v>
      </c>
    </row>
    <row r="884" spans="12:14" x14ac:dyDescent="0.2">
      <c r="L884" s="49" t="str">
        <f ca="1">IF(B884="","",OFFSET(table_admin1[[#Headers],[ADM1_PT]],MATCH(B884,admin1,0),1))</f>
        <v/>
      </c>
      <c r="M884" s="49" t="str">
        <f t="shared" ca="1" si="14"/>
        <v/>
      </c>
      <c r="N884" s="49" t="e">
        <f ca="1">IF(#REF!="","",INDEX(admin3_pcode,MATCH(#REF!,OFFSET(admin3_start,MATCH(M884,admin2_linked_pcode,0),0,COUNTIF(admin2_linked_pcode,M884)),0)+MATCH(M884,admin2_linked_pcode,0)-1))</f>
        <v>#REF!</v>
      </c>
    </row>
    <row r="885" spans="12:14" x14ac:dyDescent="0.2">
      <c r="L885" s="49" t="str">
        <f ca="1">IF(B885="","",OFFSET(table_admin1[[#Headers],[ADM1_PT]],MATCH(B885,admin1,0),1))</f>
        <v/>
      </c>
      <c r="M885" s="49" t="str">
        <f t="shared" ca="1" si="14"/>
        <v/>
      </c>
      <c r="N885" s="49" t="e">
        <f ca="1">IF(#REF!="","",INDEX(admin3_pcode,MATCH(#REF!,OFFSET(admin3_start,MATCH(M885,admin2_linked_pcode,0),0,COUNTIF(admin2_linked_pcode,M885)),0)+MATCH(M885,admin2_linked_pcode,0)-1))</f>
        <v>#REF!</v>
      </c>
    </row>
    <row r="886" spans="12:14" x14ac:dyDescent="0.2">
      <c r="L886" s="49" t="str">
        <f ca="1">IF(B886="","",OFFSET(table_admin1[[#Headers],[ADM1_PT]],MATCH(B886,admin1,0),1))</f>
        <v/>
      </c>
      <c r="M886" s="49" t="str">
        <f t="shared" ca="1" si="14"/>
        <v/>
      </c>
      <c r="N886" s="49" t="e">
        <f ca="1">IF(#REF!="","",INDEX(admin3_pcode,MATCH(#REF!,OFFSET(admin3_start,MATCH(M886,admin2_linked_pcode,0),0,COUNTIF(admin2_linked_pcode,M886)),0)+MATCH(M886,admin2_linked_pcode,0)-1))</f>
        <v>#REF!</v>
      </c>
    </row>
    <row r="887" spans="12:14" x14ac:dyDescent="0.2">
      <c r="L887" s="49" t="str">
        <f ca="1">IF(B887="","",OFFSET(table_admin1[[#Headers],[ADM1_PT]],MATCH(B887,admin1,0),1))</f>
        <v/>
      </c>
      <c r="M887" s="49" t="str">
        <f t="shared" ca="1" si="14"/>
        <v/>
      </c>
      <c r="N887" s="49" t="e">
        <f ca="1">IF(#REF!="","",INDEX(admin3_pcode,MATCH(#REF!,OFFSET(admin3_start,MATCH(M887,admin2_linked_pcode,0),0,COUNTIF(admin2_linked_pcode,M887)),0)+MATCH(M887,admin2_linked_pcode,0)-1))</f>
        <v>#REF!</v>
      </c>
    </row>
    <row r="888" spans="12:14" x14ac:dyDescent="0.2">
      <c r="L888" s="49" t="str">
        <f ca="1">IF(B888="","",OFFSET(table_admin1[[#Headers],[ADM1_PT]],MATCH(B888,admin1,0),1))</f>
        <v/>
      </c>
      <c r="M888" s="49" t="str">
        <f t="shared" ca="1" si="14"/>
        <v/>
      </c>
      <c r="N888" s="49" t="e">
        <f ca="1">IF(#REF!="","",INDEX(admin3_pcode,MATCH(#REF!,OFFSET(admin3_start,MATCH(M888,admin2_linked_pcode,0),0,COUNTIF(admin2_linked_pcode,M888)),0)+MATCH(M888,admin2_linked_pcode,0)-1))</f>
        <v>#REF!</v>
      </c>
    </row>
    <row r="889" spans="12:14" x14ac:dyDescent="0.2">
      <c r="L889" s="49" t="str">
        <f ca="1">IF(B889="","",OFFSET(table_admin1[[#Headers],[ADM1_PT]],MATCH(B889,admin1,0),1))</f>
        <v/>
      </c>
      <c r="M889" s="49" t="str">
        <f t="shared" ca="1" si="14"/>
        <v/>
      </c>
      <c r="N889" s="49" t="e">
        <f ca="1">IF(#REF!="","",INDEX(admin3_pcode,MATCH(#REF!,OFFSET(admin3_start,MATCH(M889,admin2_linked_pcode,0),0,COUNTIF(admin2_linked_pcode,M889)),0)+MATCH(M889,admin2_linked_pcode,0)-1))</f>
        <v>#REF!</v>
      </c>
    </row>
    <row r="890" spans="12:14" x14ac:dyDescent="0.2">
      <c r="L890" s="49" t="str">
        <f ca="1">IF(B890="","",OFFSET(table_admin1[[#Headers],[ADM1_PT]],MATCH(B890,admin1,0),1))</f>
        <v/>
      </c>
      <c r="M890" s="49" t="str">
        <f t="shared" ca="1" si="14"/>
        <v/>
      </c>
      <c r="N890" s="49" t="e">
        <f ca="1">IF(#REF!="","",INDEX(admin3_pcode,MATCH(#REF!,OFFSET(admin3_start,MATCH(M890,admin2_linked_pcode,0),0,COUNTIF(admin2_linked_pcode,M890)),0)+MATCH(M890,admin2_linked_pcode,0)-1))</f>
        <v>#REF!</v>
      </c>
    </row>
    <row r="891" spans="12:14" x14ac:dyDescent="0.2">
      <c r="L891" s="49" t="str">
        <f ca="1">IF(B891="","",OFFSET(table_admin1[[#Headers],[ADM1_PT]],MATCH(B891,admin1,0),1))</f>
        <v/>
      </c>
      <c r="M891" s="49" t="str">
        <f t="shared" ca="1" si="14"/>
        <v/>
      </c>
      <c r="N891" s="49" t="e">
        <f ca="1">IF(#REF!="","",INDEX(admin3_pcode,MATCH(#REF!,OFFSET(admin3_start,MATCH(M891,admin2_linked_pcode,0),0,COUNTIF(admin2_linked_pcode,M891)),0)+MATCH(M891,admin2_linked_pcode,0)-1))</f>
        <v>#REF!</v>
      </c>
    </row>
    <row r="892" spans="12:14" x14ac:dyDescent="0.2">
      <c r="L892" s="49" t="str">
        <f ca="1">IF(B892="","",OFFSET(table_admin1[[#Headers],[ADM1_PT]],MATCH(B892,admin1,0),1))</f>
        <v/>
      </c>
      <c r="M892" s="49" t="str">
        <f t="shared" ca="1" si="14"/>
        <v/>
      </c>
      <c r="N892" s="49" t="e">
        <f ca="1">IF(#REF!="","",INDEX(admin3_pcode,MATCH(#REF!,OFFSET(admin3_start,MATCH(M892,admin2_linked_pcode,0),0,COUNTIF(admin2_linked_pcode,M892)),0)+MATCH(M892,admin2_linked_pcode,0)-1))</f>
        <v>#REF!</v>
      </c>
    </row>
    <row r="893" spans="12:14" x14ac:dyDescent="0.2">
      <c r="L893" s="49" t="str">
        <f ca="1">IF(B893="","",OFFSET(table_admin1[[#Headers],[ADM1_PT]],MATCH(B893,admin1,0),1))</f>
        <v/>
      </c>
      <c r="M893" s="49" t="str">
        <f t="shared" ca="1" si="14"/>
        <v/>
      </c>
      <c r="N893" s="49" t="e">
        <f ca="1">IF(#REF!="","",INDEX(admin3_pcode,MATCH(#REF!,OFFSET(admin3_start,MATCH(M893,admin2_linked_pcode,0),0,COUNTIF(admin2_linked_pcode,M893)),0)+MATCH(M893,admin2_linked_pcode,0)-1))</f>
        <v>#REF!</v>
      </c>
    </row>
    <row r="894" spans="12:14" x14ac:dyDescent="0.2">
      <c r="L894" s="49" t="str">
        <f ca="1">IF(B894="","",OFFSET(table_admin1[[#Headers],[ADM1_PT]],MATCH(B894,admin1,0),1))</f>
        <v/>
      </c>
      <c r="M894" s="49" t="str">
        <f t="shared" ca="1" si="14"/>
        <v/>
      </c>
      <c r="N894" s="49" t="e">
        <f ca="1">IF(#REF!="","",INDEX(admin3_pcode,MATCH(#REF!,OFFSET(admin3_start,MATCH(M894,admin2_linked_pcode,0),0,COUNTIF(admin2_linked_pcode,M894)),0)+MATCH(M894,admin2_linked_pcode,0)-1))</f>
        <v>#REF!</v>
      </c>
    </row>
    <row r="895" spans="12:14" x14ac:dyDescent="0.2">
      <c r="L895" s="49" t="str">
        <f ca="1">IF(B895="","",OFFSET(table_admin1[[#Headers],[ADM1_PT]],MATCH(B895,admin1,0),1))</f>
        <v/>
      </c>
      <c r="M895" s="49" t="str">
        <f t="shared" ca="1" si="14"/>
        <v/>
      </c>
      <c r="N895" s="49" t="e">
        <f ca="1">IF(#REF!="","",INDEX(admin3_pcode,MATCH(#REF!,OFFSET(admin3_start,MATCH(M895,admin2_linked_pcode,0),0,COUNTIF(admin2_linked_pcode,M895)),0)+MATCH(M895,admin2_linked_pcode,0)-1))</f>
        <v>#REF!</v>
      </c>
    </row>
    <row r="896" spans="12:14" x14ac:dyDescent="0.2">
      <c r="L896" s="49" t="str">
        <f ca="1">IF(B896="","",OFFSET(table_admin1[[#Headers],[ADM1_PT]],MATCH(B896,admin1,0),1))</f>
        <v/>
      </c>
      <c r="M896" s="49" t="str">
        <f t="shared" ca="1" si="14"/>
        <v/>
      </c>
      <c r="N896" s="49" t="e">
        <f ca="1">IF(#REF!="","",INDEX(admin3_pcode,MATCH(#REF!,OFFSET(admin3_start,MATCH(M896,admin2_linked_pcode,0),0,COUNTIF(admin2_linked_pcode,M896)),0)+MATCH(M896,admin2_linked_pcode,0)-1))</f>
        <v>#REF!</v>
      </c>
    </row>
    <row r="897" spans="12:14" x14ac:dyDescent="0.2">
      <c r="L897" s="49" t="str">
        <f ca="1">IF(B897="","",OFFSET(table_admin1[[#Headers],[ADM1_PT]],MATCH(B897,admin1,0),1))</f>
        <v/>
      </c>
      <c r="M897" s="49" t="str">
        <f t="shared" ca="1" si="14"/>
        <v/>
      </c>
      <c r="N897" s="49" t="e">
        <f ca="1">IF(#REF!="","",INDEX(admin3_pcode,MATCH(#REF!,OFFSET(admin3_start,MATCH(M897,admin2_linked_pcode,0),0,COUNTIF(admin2_linked_pcode,M897)),0)+MATCH(M897,admin2_linked_pcode,0)-1))</f>
        <v>#REF!</v>
      </c>
    </row>
    <row r="898" spans="12:14" x14ac:dyDescent="0.2">
      <c r="L898" s="49" t="str">
        <f ca="1">IF(B898="","",OFFSET(table_admin1[[#Headers],[ADM1_PT]],MATCH(B898,admin1,0),1))</f>
        <v/>
      </c>
      <c r="M898" s="49" t="str">
        <f t="shared" ca="1" si="14"/>
        <v/>
      </c>
      <c r="N898" s="49" t="e">
        <f ca="1">IF(#REF!="","",INDEX(admin3_pcode,MATCH(#REF!,OFFSET(admin3_start,MATCH(M898,admin2_linked_pcode,0),0,COUNTIF(admin2_linked_pcode,M898)),0)+MATCH(M898,admin2_linked_pcode,0)-1))</f>
        <v>#REF!</v>
      </c>
    </row>
    <row r="899" spans="12:14" x14ac:dyDescent="0.2">
      <c r="L899" s="49" t="str">
        <f ca="1">IF(B899="","",OFFSET(table_admin1[[#Headers],[ADM1_PT]],MATCH(B899,admin1,0),1))</f>
        <v/>
      </c>
      <c r="M899" s="49" t="str">
        <f t="shared" ca="1" si="14"/>
        <v/>
      </c>
      <c r="N899" s="49" t="e">
        <f ca="1">IF(#REF!="","",INDEX(admin3_pcode,MATCH(#REF!,OFFSET(admin3_start,MATCH(M899,admin2_linked_pcode,0),0,COUNTIF(admin2_linked_pcode,M899)),0)+MATCH(M899,admin2_linked_pcode,0)-1))</f>
        <v>#REF!</v>
      </c>
    </row>
    <row r="900" spans="12:14" x14ac:dyDescent="0.2">
      <c r="L900" s="49" t="str">
        <f ca="1">IF(B900="","",OFFSET(table_admin1[[#Headers],[ADM1_PT]],MATCH(B900,admin1,0),1))</f>
        <v/>
      </c>
      <c r="M900" s="49" t="str">
        <f t="shared" ca="1" si="14"/>
        <v/>
      </c>
      <c r="N900" s="49" t="e">
        <f ca="1">IF(#REF!="","",INDEX(admin3_pcode,MATCH(#REF!,OFFSET(admin3_start,MATCH(M900,admin2_linked_pcode,0),0,COUNTIF(admin2_linked_pcode,M900)),0)+MATCH(M900,admin2_linked_pcode,0)-1))</f>
        <v>#REF!</v>
      </c>
    </row>
    <row r="901" spans="12:14" x14ac:dyDescent="0.2">
      <c r="L901" s="49" t="str">
        <f ca="1">IF(B901="","",OFFSET(table_admin1[[#Headers],[ADM1_PT]],MATCH(B901,admin1,0),1))</f>
        <v/>
      </c>
      <c r="M901" s="49" t="str">
        <f t="shared" ca="1" si="14"/>
        <v/>
      </c>
      <c r="N901" s="49" t="e">
        <f ca="1">IF(#REF!="","",INDEX(admin3_pcode,MATCH(#REF!,OFFSET(admin3_start,MATCH(M901,admin2_linked_pcode,0),0,COUNTIF(admin2_linked_pcode,M901)),0)+MATCH(M901,admin2_linked_pcode,0)-1))</f>
        <v>#REF!</v>
      </c>
    </row>
    <row r="902" spans="12:14" x14ac:dyDescent="0.2">
      <c r="L902" s="49" t="str">
        <f ca="1">IF(B902="","",OFFSET(table_admin1[[#Headers],[ADM1_PT]],MATCH(B902,admin1,0),1))</f>
        <v/>
      </c>
      <c r="M902" s="49" t="str">
        <f t="shared" ca="1" si="14"/>
        <v/>
      </c>
      <c r="N902" s="49" t="e">
        <f ca="1">IF(#REF!="","",INDEX(admin3_pcode,MATCH(#REF!,OFFSET(admin3_start,MATCH(M902,admin2_linked_pcode,0),0,COUNTIF(admin2_linked_pcode,M902)),0)+MATCH(M902,admin2_linked_pcode,0)-1))</f>
        <v>#REF!</v>
      </c>
    </row>
    <row r="903" spans="12:14" x14ac:dyDescent="0.2">
      <c r="L903" s="49" t="str">
        <f ca="1">IF(B903="","",OFFSET(table_admin1[[#Headers],[ADM1_PT]],MATCH(B903,admin1,0),1))</f>
        <v/>
      </c>
      <c r="M903" s="49" t="str">
        <f t="shared" ca="1" si="14"/>
        <v/>
      </c>
      <c r="N903" s="49" t="e">
        <f ca="1">IF(#REF!="","",INDEX(admin3_pcode,MATCH(#REF!,OFFSET(admin3_start,MATCH(M903,admin2_linked_pcode,0),0,COUNTIF(admin2_linked_pcode,M903)),0)+MATCH(M903,admin2_linked_pcode,0)-1))</f>
        <v>#REF!</v>
      </c>
    </row>
    <row r="904" spans="12:14" x14ac:dyDescent="0.2">
      <c r="L904" s="49" t="str">
        <f ca="1">IF(B904="","",OFFSET(table_admin1[[#Headers],[ADM1_PT]],MATCH(B904,admin1,0),1))</f>
        <v/>
      </c>
      <c r="M904" s="49" t="str">
        <f t="shared" ca="1" si="14"/>
        <v/>
      </c>
      <c r="N904" s="49" t="e">
        <f ca="1">IF(#REF!="","",INDEX(admin3_pcode,MATCH(#REF!,OFFSET(admin3_start,MATCH(M904,admin2_linked_pcode,0),0,COUNTIF(admin2_linked_pcode,M904)),0)+MATCH(M904,admin2_linked_pcode,0)-1))</f>
        <v>#REF!</v>
      </c>
    </row>
    <row r="905" spans="12:14" x14ac:dyDescent="0.2">
      <c r="L905" s="49" t="str">
        <f ca="1">IF(B905="","",OFFSET(table_admin1[[#Headers],[ADM1_PT]],MATCH(B905,admin1,0),1))</f>
        <v/>
      </c>
      <c r="M905" s="49" t="str">
        <f t="shared" ca="1" si="14"/>
        <v/>
      </c>
      <c r="N905" s="49" t="e">
        <f ca="1">IF(#REF!="","",INDEX(admin3_pcode,MATCH(#REF!,OFFSET(admin3_start,MATCH(M905,admin2_linked_pcode,0),0,COUNTIF(admin2_linked_pcode,M905)),0)+MATCH(M905,admin2_linked_pcode,0)-1))</f>
        <v>#REF!</v>
      </c>
    </row>
    <row r="906" spans="12:14" x14ac:dyDescent="0.2">
      <c r="L906" s="49" t="str">
        <f ca="1">IF(B906="","",OFFSET(table_admin1[[#Headers],[ADM1_PT]],MATCH(B906,admin1,0),1))</f>
        <v/>
      </c>
      <c r="M906" s="49" t="str">
        <f t="shared" ca="1" si="14"/>
        <v/>
      </c>
      <c r="N906" s="49" t="e">
        <f ca="1">IF(#REF!="","",INDEX(admin3_pcode,MATCH(#REF!,OFFSET(admin3_start,MATCH(M906,admin2_linked_pcode,0),0,COUNTIF(admin2_linked_pcode,M906)),0)+MATCH(M906,admin2_linked_pcode,0)-1))</f>
        <v>#REF!</v>
      </c>
    </row>
    <row r="907" spans="12:14" x14ac:dyDescent="0.2">
      <c r="L907" s="49" t="str">
        <f ca="1">IF(B907="","",OFFSET(table_admin1[[#Headers],[ADM1_PT]],MATCH(B907,admin1,0),1))</f>
        <v/>
      </c>
      <c r="M907" s="49" t="str">
        <f t="shared" ca="1" si="14"/>
        <v/>
      </c>
      <c r="N907" s="49" t="e">
        <f ca="1">IF(#REF!="","",INDEX(admin3_pcode,MATCH(#REF!,OFFSET(admin3_start,MATCH(M907,admin2_linked_pcode,0),0,COUNTIF(admin2_linked_pcode,M907)),0)+MATCH(M907,admin2_linked_pcode,0)-1))</f>
        <v>#REF!</v>
      </c>
    </row>
    <row r="908" spans="12:14" x14ac:dyDescent="0.2">
      <c r="L908" s="49" t="str">
        <f ca="1">IF(B908="","",OFFSET(table_admin1[[#Headers],[ADM1_PT]],MATCH(B908,admin1,0),1))</f>
        <v/>
      </c>
      <c r="M908" s="49" t="str">
        <f t="shared" ca="1" si="14"/>
        <v/>
      </c>
      <c r="N908" s="49" t="e">
        <f ca="1">IF(#REF!="","",INDEX(admin3_pcode,MATCH(#REF!,OFFSET(admin3_start,MATCH(M908,admin2_linked_pcode,0),0,COUNTIF(admin2_linked_pcode,M908)),0)+MATCH(M908,admin2_linked_pcode,0)-1))</f>
        <v>#REF!</v>
      </c>
    </row>
    <row r="909" spans="12:14" x14ac:dyDescent="0.2">
      <c r="L909" s="49" t="str">
        <f ca="1">IF(B909="","",OFFSET(table_admin1[[#Headers],[ADM1_PT]],MATCH(B909,admin1,0),1))</f>
        <v/>
      </c>
      <c r="M909" s="49" t="str">
        <f t="shared" ca="1" si="14"/>
        <v/>
      </c>
      <c r="N909" s="49" t="e">
        <f ca="1">IF(#REF!="","",INDEX(admin3_pcode,MATCH(#REF!,OFFSET(admin3_start,MATCH(M909,admin2_linked_pcode,0),0,COUNTIF(admin2_linked_pcode,M909)),0)+MATCH(M909,admin2_linked_pcode,0)-1))</f>
        <v>#REF!</v>
      </c>
    </row>
    <row r="910" spans="12:14" x14ac:dyDescent="0.2">
      <c r="L910" s="49" t="str">
        <f ca="1">IF(B910="","",OFFSET(table_admin1[[#Headers],[ADM1_PT]],MATCH(B910,admin1,0),1))</f>
        <v/>
      </c>
      <c r="M910" s="49" t="str">
        <f t="shared" ca="1" si="14"/>
        <v/>
      </c>
      <c r="N910" s="49" t="e">
        <f ca="1">IF(#REF!="","",INDEX(admin3_pcode,MATCH(#REF!,OFFSET(admin3_start,MATCH(M910,admin2_linked_pcode,0),0,COUNTIF(admin2_linked_pcode,M910)),0)+MATCH(M910,admin2_linked_pcode,0)-1))</f>
        <v>#REF!</v>
      </c>
    </row>
    <row r="911" spans="12:14" x14ac:dyDescent="0.2">
      <c r="L911" s="49" t="str">
        <f ca="1">IF(B911="","",OFFSET(table_admin1[[#Headers],[ADM1_PT]],MATCH(B911,admin1,0),1))</f>
        <v/>
      </c>
      <c r="M911" s="49" t="str">
        <f t="shared" ca="1" si="14"/>
        <v/>
      </c>
      <c r="N911" s="49" t="e">
        <f ca="1">IF(#REF!="","",INDEX(admin3_pcode,MATCH(#REF!,OFFSET(admin3_start,MATCH(M911,admin2_linked_pcode,0),0,COUNTIF(admin2_linked_pcode,M911)),0)+MATCH(M911,admin2_linked_pcode,0)-1))</f>
        <v>#REF!</v>
      </c>
    </row>
    <row r="912" spans="12:14" x14ac:dyDescent="0.2">
      <c r="L912" s="49" t="str">
        <f ca="1">IF(B912="","",OFFSET(table_admin1[[#Headers],[ADM1_PT]],MATCH(B912,admin1,0),1))</f>
        <v/>
      </c>
      <c r="M912" s="49" t="str">
        <f t="shared" ca="1" si="14"/>
        <v/>
      </c>
      <c r="N912" s="49" t="e">
        <f ca="1">IF(#REF!="","",INDEX(admin3_pcode,MATCH(#REF!,OFFSET(admin3_start,MATCH(M912,admin2_linked_pcode,0),0,COUNTIF(admin2_linked_pcode,M912)),0)+MATCH(M912,admin2_linked_pcode,0)-1))</f>
        <v>#REF!</v>
      </c>
    </row>
    <row r="913" spans="12:14" x14ac:dyDescent="0.2">
      <c r="L913" s="49" t="str">
        <f ca="1">IF(B913="","",OFFSET(table_admin1[[#Headers],[ADM1_PT]],MATCH(B913,admin1,0),1))</f>
        <v/>
      </c>
      <c r="M913" s="49" t="str">
        <f t="shared" ca="1" si="14"/>
        <v/>
      </c>
      <c r="N913" s="49" t="e">
        <f ca="1">IF(#REF!="","",INDEX(admin3_pcode,MATCH(#REF!,OFFSET(admin3_start,MATCH(M913,admin2_linked_pcode,0),0,COUNTIF(admin2_linked_pcode,M913)),0)+MATCH(M913,admin2_linked_pcode,0)-1))</f>
        <v>#REF!</v>
      </c>
    </row>
    <row r="914" spans="12:14" x14ac:dyDescent="0.2">
      <c r="L914" s="49" t="str">
        <f ca="1">IF(B914="","",OFFSET(table_admin1[[#Headers],[ADM1_PT]],MATCH(B914,admin1,0),1))</f>
        <v/>
      </c>
      <c r="M914" s="49" t="str">
        <f t="shared" ca="1" si="14"/>
        <v/>
      </c>
      <c r="N914" s="49" t="e">
        <f ca="1">IF(#REF!="","",INDEX(admin3_pcode,MATCH(#REF!,OFFSET(admin3_start,MATCH(M914,admin2_linked_pcode,0),0,COUNTIF(admin2_linked_pcode,M914)),0)+MATCH(M914,admin2_linked_pcode,0)-1))</f>
        <v>#REF!</v>
      </c>
    </row>
    <row r="915" spans="12:14" x14ac:dyDescent="0.2">
      <c r="L915" s="49" t="str">
        <f ca="1">IF(B915="","",OFFSET(table_admin1[[#Headers],[ADM1_PT]],MATCH(B915,admin1,0),1))</f>
        <v/>
      </c>
      <c r="M915" s="49" t="str">
        <f t="shared" ca="1" si="14"/>
        <v/>
      </c>
      <c r="N915" s="49" t="e">
        <f ca="1">IF(#REF!="","",INDEX(admin3_pcode,MATCH(#REF!,OFFSET(admin3_start,MATCH(M915,admin2_linked_pcode,0),0,COUNTIF(admin2_linked_pcode,M915)),0)+MATCH(M915,admin2_linked_pcode,0)-1))</f>
        <v>#REF!</v>
      </c>
    </row>
    <row r="916" spans="12:14" x14ac:dyDescent="0.2">
      <c r="L916" s="49" t="str">
        <f ca="1">IF(B916="","",OFFSET(table_admin1[[#Headers],[ADM1_PT]],MATCH(B916,admin1,0),1))</f>
        <v/>
      </c>
      <c r="M916" s="49" t="str">
        <f t="shared" ca="1" si="14"/>
        <v/>
      </c>
      <c r="N916" s="49" t="e">
        <f ca="1">IF(#REF!="","",INDEX(admin3_pcode,MATCH(#REF!,OFFSET(admin3_start,MATCH(M916,admin2_linked_pcode,0),0,COUNTIF(admin2_linked_pcode,M916)),0)+MATCH(M916,admin2_linked_pcode,0)-1))</f>
        <v>#REF!</v>
      </c>
    </row>
    <row r="917" spans="12:14" x14ac:dyDescent="0.2">
      <c r="L917" s="49" t="str">
        <f ca="1">IF(B917="","",OFFSET(table_admin1[[#Headers],[ADM1_PT]],MATCH(B917,admin1,0),1))</f>
        <v/>
      </c>
      <c r="M917" s="49" t="str">
        <f t="shared" ca="1" si="14"/>
        <v/>
      </c>
      <c r="N917" s="49" t="e">
        <f ca="1">IF(#REF!="","",INDEX(admin3_pcode,MATCH(#REF!,OFFSET(admin3_start,MATCH(M917,admin2_linked_pcode,0),0,COUNTIF(admin2_linked_pcode,M917)),0)+MATCH(M917,admin2_linked_pcode,0)-1))</f>
        <v>#REF!</v>
      </c>
    </row>
    <row r="918" spans="12:14" x14ac:dyDescent="0.2">
      <c r="L918" s="49" t="str">
        <f ca="1">IF(B918="","",OFFSET(table_admin1[[#Headers],[ADM1_PT]],MATCH(B918,admin1,0),1))</f>
        <v/>
      </c>
      <c r="M918" s="49" t="str">
        <f t="shared" ca="1" si="14"/>
        <v/>
      </c>
      <c r="N918" s="49" t="e">
        <f ca="1">IF(#REF!="","",INDEX(admin3_pcode,MATCH(#REF!,OFFSET(admin3_start,MATCH(M918,admin2_linked_pcode,0),0,COUNTIF(admin2_linked_pcode,M918)),0)+MATCH(M918,admin2_linked_pcode,0)-1))</f>
        <v>#REF!</v>
      </c>
    </row>
    <row r="919" spans="12:14" x14ac:dyDescent="0.2">
      <c r="L919" s="49" t="str">
        <f ca="1">IF(B919="","",OFFSET(table_admin1[[#Headers],[ADM1_PT]],MATCH(B919,admin1,0),1))</f>
        <v/>
      </c>
      <c r="M919" s="49" t="str">
        <f t="shared" ca="1" si="14"/>
        <v/>
      </c>
      <c r="N919" s="49" t="e">
        <f ca="1">IF(#REF!="","",INDEX(admin3_pcode,MATCH(#REF!,OFFSET(admin3_start,MATCH(M919,admin2_linked_pcode,0),0,COUNTIF(admin2_linked_pcode,M919)),0)+MATCH(M919,admin2_linked_pcode,0)-1))</f>
        <v>#REF!</v>
      </c>
    </row>
    <row r="920" spans="12:14" x14ac:dyDescent="0.2">
      <c r="L920" s="49" t="str">
        <f ca="1">IF(B920="","",OFFSET(table_admin1[[#Headers],[ADM1_PT]],MATCH(B920,admin1,0),1))</f>
        <v/>
      </c>
      <c r="M920" s="49" t="str">
        <f t="shared" ca="1" si="14"/>
        <v/>
      </c>
      <c r="N920" s="49" t="e">
        <f ca="1">IF(#REF!="","",INDEX(admin3_pcode,MATCH(#REF!,OFFSET(admin3_start,MATCH(M920,admin2_linked_pcode,0),0,COUNTIF(admin2_linked_pcode,M920)),0)+MATCH(M920,admin2_linked_pcode,0)-1))</f>
        <v>#REF!</v>
      </c>
    </row>
    <row r="921" spans="12:14" x14ac:dyDescent="0.2">
      <c r="L921" s="49" t="str">
        <f ca="1">IF(B921="","",OFFSET(table_admin1[[#Headers],[ADM1_PT]],MATCH(B921,admin1,0),1))</f>
        <v/>
      </c>
      <c r="M921" s="49" t="str">
        <f t="shared" ca="1" si="14"/>
        <v/>
      </c>
      <c r="N921" s="49" t="e">
        <f ca="1">IF(#REF!="","",INDEX(admin3_pcode,MATCH(#REF!,OFFSET(admin3_start,MATCH(M921,admin2_linked_pcode,0),0,COUNTIF(admin2_linked_pcode,M921)),0)+MATCH(M921,admin2_linked_pcode,0)-1))</f>
        <v>#REF!</v>
      </c>
    </row>
    <row r="922" spans="12:14" x14ac:dyDescent="0.2">
      <c r="L922" s="49" t="str">
        <f ca="1">IF(B922="","",OFFSET(table_admin1[[#Headers],[ADM1_PT]],MATCH(B922,admin1,0),1))</f>
        <v/>
      </c>
      <c r="M922" s="49" t="str">
        <f t="shared" ca="1" si="14"/>
        <v/>
      </c>
      <c r="N922" s="49" t="e">
        <f ca="1">IF(#REF!="","",INDEX(admin3_pcode,MATCH(#REF!,OFFSET(admin3_start,MATCH(M922,admin2_linked_pcode,0),0,COUNTIF(admin2_linked_pcode,M922)),0)+MATCH(M922,admin2_linked_pcode,0)-1))</f>
        <v>#REF!</v>
      </c>
    </row>
    <row r="923" spans="12:14" x14ac:dyDescent="0.2">
      <c r="L923" s="49" t="str">
        <f ca="1">IF(B923="","",OFFSET(table_admin1[[#Headers],[ADM1_PT]],MATCH(B923,admin1,0),1))</f>
        <v/>
      </c>
      <c r="M923" s="49" t="str">
        <f t="shared" ca="1" si="14"/>
        <v/>
      </c>
      <c r="N923" s="49" t="e">
        <f ca="1">IF(#REF!="","",INDEX(admin3_pcode,MATCH(#REF!,OFFSET(admin3_start,MATCH(M923,admin2_linked_pcode,0),0,COUNTIF(admin2_linked_pcode,M923)),0)+MATCH(M923,admin2_linked_pcode,0)-1))</f>
        <v>#REF!</v>
      </c>
    </row>
    <row r="924" spans="12:14" x14ac:dyDescent="0.2">
      <c r="L924" s="49" t="str">
        <f ca="1">IF(B924="","",OFFSET(table_admin1[[#Headers],[ADM1_PT]],MATCH(B924,admin1,0),1))</f>
        <v/>
      </c>
      <c r="M924" s="49" t="str">
        <f t="shared" ca="1" si="14"/>
        <v/>
      </c>
      <c r="N924" s="49" t="e">
        <f ca="1">IF(#REF!="","",INDEX(admin3_pcode,MATCH(#REF!,OFFSET(admin3_start,MATCH(M924,admin2_linked_pcode,0),0,COUNTIF(admin2_linked_pcode,M924)),0)+MATCH(M924,admin2_linked_pcode,0)-1))</f>
        <v>#REF!</v>
      </c>
    </row>
    <row r="925" spans="12:14" x14ac:dyDescent="0.2">
      <c r="L925" s="49" t="str">
        <f ca="1">IF(B925="","",OFFSET(table_admin1[[#Headers],[ADM1_PT]],MATCH(B925,admin1,0),1))</f>
        <v/>
      </c>
      <c r="M925" s="49" t="str">
        <f t="shared" ca="1" si="14"/>
        <v/>
      </c>
      <c r="N925" s="49" t="e">
        <f ca="1">IF(#REF!="","",INDEX(admin3_pcode,MATCH(#REF!,OFFSET(admin3_start,MATCH(M925,admin2_linked_pcode,0),0,COUNTIF(admin2_linked_pcode,M925)),0)+MATCH(M925,admin2_linked_pcode,0)-1))</f>
        <v>#REF!</v>
      </c>
    </row>
    <row r="926" spans="12:14" x14ac:dyDescent="0.2">
      <c r="L926" s="49" t="str">
        <f ca="1">IF(B926="","",OFFSET(table_admin1[[#Headers],[ADM1_PT]],MATCH(B926,admin1,0),1))</f>
        <v/>
      </c>
      <c r="M926" s="49" t="str">
        <f t="shared" ca="1" si="14"/>
        <v/>
      </c>
      <c r="N926" s="49" t="e">
        <f ca="1">IF(#REF!="","",INDEX(admin3_pcode,MATCH(#REF!,OFFSET(admin3_start,MATCH(M926,admin2_linked_pcode,0),0,COUNTIF(admin2_linked_pcode,M926)),0)+MATCH(M926,admin2_linked_pcode,0)-1))</f>
        <v>#REF!</v>
      </c>
    </row>
    <row r="927" spans="12:14" x14ac:dyDescent="0.2">
      <c r="L927" s="49" t="str">
        <f ca="1">IF(B927="","",OFFSET(table_admin1[[#Headers],[ADM1_PT]],MATCH(B927,admin1,0),1))</f>
        <v/>
      </c>
      <c r="M927" s="49" t="str">
        <f t="shared" ca="1" si="14"/>
        <v/>
      </c>
      <c r="N927" s="49" t="e">
        <f ca="1">IF(#REF!="","",INDEX(admin3_pcode,MATCH(#REF!,OFFSET(admin3_start,MATCH(M927,admin2_linked_pcode,0),0,COUNTIF(admin2_linked_pcode,M927)),0)+MATCH(M927,admin2_linked_pcode,0)-1))</f>
        <v>#REF!</v>
      </c>
    </row>
    <row r="928" spans="12:14" x14ac:dyDescent="0.2">
      <c r="L928" s="49" t="str">
        <f ca="1">IF(B928="","",OFFSET(table_admin1[[#Headers],[ADM1_PT]],MATCH(B928,admin1,0),1))</f>
        <v/>
      </c>
      <c r="M928" s="49" t="str">
        <f t="shared" ca="1" si="14"/>
        <v/>
      </c>
      <c r="N928" s="49" t="e">
        <f ca="1">IF(#REF!="","",INDEX(admin3_pcode,MATCH(#REF!,OFFSET(admin3_start,MATCH(M928,admin2_linked_pcode,0),0,COUNTIF(admin2_linked_pcode,M928)),0)+MATCH(M928,admin2_linked_pcode,0)-1))</f>
        <v>#REF!</v>
      </c>
    </row>
    <row r="929" spans="12:14" x14ac:dyDescent="0.2">
      <c r="L929" s="49" t="str">
        <f ca="1">IF(B929="","",OFFSET(table_admin1[[#Headers],[ADM1_PT]],MATCH(B929,admin1,0),1))</f>
        <v/>
      </c>
      <c r="M929" s="49" t="str">
        <f t="shared" ca="1" si="14"/>
        <v/>
      </c>
      <c r="N929" s="49" t="e">
        <f ca="1">IF(#REF!="","",INDEX(admin3_pcode,MATCH(#REF!,OFFSET(admin3_start,MATCH(M929,admin2_linked_pcode,0),0,COUNTIF(admin2_linked_pcode,M929)),0)+MATCH(M929,admin2_linked_pcode,0)-1))</f>
        <v>#REF!</v>
      </c>
    </row>
    <row r="930" spans="12:14" x14ac:dyDescent="0.2">
      <c r="L930" s="49" t="str">
        <f ca="1">IF(B930="","",OFFSET(table_admin1[[#Headers],[ADM1_PT]],MATCH(B930,admin1,0),1))</f>
        <v/>
      </c>
      <c r="M930" s="49" t="str">
        <f t="shared" ca="1" si="14"/>
        <v/>
      </c>
      <c r="N930" s="49" t="e">
        <f ca="1">IF(#REF!="","",INDEX(admin3_pcode,MATCH(#REF!,OFFSET(admin3_start,MATCH(M930,admin2_linked_pcode,0),0,COUNTIF(admin2_linked_pcode,M930)),0)+MATCH(M930,admin2_linked_pcode,0)-1))</f>
        <v>#REF!</v>
      </c>
    </row>
    <row r="931" spans="12:14" x14ac:dyDescent="0.2">
      <c r="L931" s="49" t="str">
        <f ca="1">IF(B931="","",OFFSET(table_admin1[[#Headers],[ADM1_PT]],MATCH(B931,admin1,0),1))</f>
        <v/>
      </c>
      <c r="M931" s="49" t="str">
        <f t="shared" ca="1" si="14"/>
        <v/>
      </c>
      <c r="N931" s="49" t="e">
        <f ca="1">IF(#REF!="","",INDEX(admin3_pcode,MATCH(#REF!,OFFSET(admin3_start,MATCH(M931,admin2_linked_pcode,0),0,COUNTIF(admin2_linked_pcode,M931)),0)+MATCH(M931,admin2_linked_pcode,0)-1))</f>
        <v>#REF!</v>
      </c>
    </row>
    <row r="932" spans="12:14" x14ac:dyDescent="0.2">
      <c r="L932" s="49" t="str">
        <f ca="1">IF(B932="","",OFFSET(table_admin1[[#Headers],[ADM1_PT]],MATCH(B932,admin1,0),1))</f>
        <v/>
      </c>
      <c r="M932" s="49" t="str">
        <f t="shared" ca="1" si="14"/>
        <v/>
      </c>
      <c r="N932" s="49" t="e">
        <f ca="1">IF(#REF!="","",INDEX(admin3_pcode,MATCH(#REF!,OFFSET(admin3_start,MATCH(M932,admin2_linked_pcode,0),0,COUNTIF(admin2_linked_pcode,M932)),0)+MATCH(M932,admin2_linked_pcode,0)-1))</f>
        <v>#REF!</v>
      </c>
    </row>
    <row r="933" spans="12:14" x14ac:dyDescent="0.2">
      <c r="L933" s="49" t="str">
        <f ca="1">IF(B933="","",OFFSET(table_admin1[[#Headers],[ADM1_PT]],MATCH(B933,admin1,0),1))</f>
        <v/>
      </c>
      <c r="M933" s="49" t="str">
        <f t="shared" ca="1" si="14"/>
        <v/>
      </c>
      <c r="N933" s="49" t="e">
        <f ca="1">IF(#REF!="","",INDEX(admin3_pcode,MATCH(#REF!,OFFSET(admin3_start,MATCH(M933,admin2_linked_pcode,0),0,COUNTIF(admin2_linked_pcode,M933)),0)+MATCH(M933,admin2_linked_pcode,0)-1))</f>
        <v>#REF!</v>
      </c>
    </row>
    <row r="934" spans="12:14" x14ac:dyDescent="0.2">
      <c r="L934" s="49" t="str">
        <f ca="1">IF(B934="","",OFFSET(table_admin1[[#Headers],[ADM1_PT]],MATCH(B934,admin1,0),1))</f>
        <v/>
      </c>
      <c r="M934" s="49" t="str">
        <f t="shared" ca="1" si="14"/>
        <v/>
      </c>
      <c r="N934" s="49" t="e">
        <f ca="1">IF(#REF!="","",INDEX(admin3_pcode,MATCH(#REF!,OFFSET(admin3_start,MATCH(M934,admin2_linked_pcode,0),0,COUNTIF(admin2_linked_pcode,M934)),0)+MATCH(M934,admin2_linked_pcode,0)-1))</f>
        <v>#REF!</v>
      </c>
    </row>
    <row r="935" spans="12:14" x14ac:dyDescent="0.2">
      <c r="L935" s="49" t="str">
        <f ca="1">IF(B935="","",OFFSET(table_admin1[[#Headers],[ADM1_PT]],MATCH(B935,admin1,0),1))</f>
        <v/>
      </c>
      <c r="M935" s="49" t="str">
        <f t="shared" ca="1" si="14"/>
        <v/>
      </c>
      <c r="N935" s="49" t="e">
        <f ca="1">IF(#REF!="","",INDEX(admin3_pcode,MATCH(#REF!,OFFSET(admin3_start,MATCH(M935,admin2_linked_pcode,0),0,COUNTIF(admin2_linked_pcode,M935)),0)+MATCH(M935,admin2_linked_pcode,0)-1))</f>
        <v>#REF!</v>
      </c>
    </row>
    <row r="936" spans="12:14" x14ac:dyDescent="0.2">
      <c r="L936" s="49" t="str">
        <f ca="1">IF(B936="","",OFFSET(table_admin1[[#Headers],[ADM1_PT]],MATCH(B936,admin1,0),1))</f>
        <v/>
      </c>
      <c r="M936" s="49" t="str">
        <f t="shared" ca="1" si="14"/>
        <v/>
      </c>
      <c r="N936" s="49" t="e">
        <f ca="1">IF(#REF!="","",INDEX(admin3_pcode,MATCH(#REF!,OFFSET(admin3_start,MATCH(M936,admin2_linked_pcode,0),0,COUNTIF(admin2_linked_pcode,M936)),0)+MATCH(M936,admin2_linked_pcode,0)-1))</f>
        <v>#REF!</v>
      </c>
    </row>
    <row r="937" spans="12:14" x14ac:dyDescent="0.2">
      <c r="L937" s="49" t="str">
        <f ca="1">IF(B937="","",OFFSET(table_admin1[[#Headers],[ADM1_PT]],MATCH(B937,admin1,0),1))</f>
        <v/>
      </c>
      <c r="M937" s="49" t="str">
        <f t="shared" ca="1" si="14"/>
        <v/>
      </c>
      <c r="N937" s="49" t="e">
        <f ca="1">IF(#REF!="","",INDEX(admin3_pcode,MATCH(#REF!,OFFSET(admin3_start,MATCH(M937,admin2_linked_pcode,0),0,COUNTIF(admin2_linked_pcode,M937)),0)+MATCH(M937,admin2_linked_pcode,0)-1))</f>
        <v>#REF!</v>
      </c>
    </row>
    <row r="938" spans="12:14" x14ac:dyDescent="0.2">
      <c r="L938" s="49" t="str">
        <f ca="1">IF(B938="","",OFFSET(table_admin1[[#Headers],[ADM1_PT]],MATCH(B938,admin1,0),1))</f>
        <v/>
      </c>
      <c r="M938" s="49" t="str">
        <f t="shared" ca="1" si="14"/>
        <v/>
      </c>
      <c r="N938" s="49" t="e">
        <f ca="1">IF(#REF!="","",INDEX(admin3_pcode,MATCH(#REF!,OFFSET(admin3_start,MATCH(M938,admin2_linked_pcode,0),0,COUNTIF(admin2_linked_pcode,M938)),0)+MATCH(M938,admin2_linked_pcode,0)-1))</f>
        <v>#REF!</v>
      </c>
    </row>
    <row r="939" spans="12:14" x14ac:dyDescent="0.2">
      <c r="L939" s="49" t="str">
        <f ca="1">IF(B939="","",OFFSET(table_admin1[[#Headers],[ADM1_PT]],MATCH(B939,admin1,0),1))</f>
        <v/>
      </c>
      <c r="M939" s="49" t="str">
        <f t="shared" ca="1" si="14"/>
        <v/>
      </c>
      <c r="N939" s="49" t="e">
        <f ca="1">IF(#REF!="","",INDEX(admin3_pcode,MATCH(#REF!,OFFSET(admin3_start,MATCH(M939,admin2_linked_pcode,0),0,COUNTIF(admin2_linked_pcode,M939)),0)+MATCH(M939,admin2_linked_pcode,0)-1))</f>
        <v>#REF!</v>
      </c>
    </row>
    <row r="940" spans="12:14" x14ac:dyDescent="0.2">
      <c r="L940" s="49" t="str">
        <f ca="1">IF(B940="","",OFFSET(table_admin1[[#Headers],[ADM1_PT]],MATCH(B940,admin1,0),1))</f>
        <v/>
      </c>
      <c r="M940" s="49" t="str">
        <f t="shared" ca="1" si="14"/>
        <v/>
      </c>
      <c r="N940" s="49" t="e">
        <f ca="1">IF(#REF!="","",INDEX(admin3_pcode,MATCH(#REF!,OFFSET(admin3_start,MATCH(M940,admin2_linked_pcode,0),0,COUNTIF(admin2_linked_pcode,M940)),0)+MATCH(M940,admin2_linked_pcode,0)-1))</f>
        <v>#REF!</v>
      </c>
    </row>
    <row r="941" spans="12:14" x14ac:dyDescent="0.2">
      <c r="L941" s="49" t="str">
        <f ca="1">IF(B941="","",OFFSET(table_admin1[[#Headers],[ADM1_PT]],MATCH(B941,admin1,0),1))</f>
        <v/>
      </c>
      <c r="M941" s="49" t="str">
        <f t="shared" ref="M941:M1000" ca="1" si="15">IF(C941="","",INDEX(admin2_pcode,MATCH(C941,OFFSET(admin2_start,MATCH(L941,admin1_linked_pcode,0),0,COUNTIF(admin1_linked_pcode,L941)),0)+MATCH(L941,admin1_linked_pcode,0)-1))</f>
        <v/>
      </c>
      <c r="N941" s="49" t="e">
        <f ca="1">IF(#REF!="","",INDEX(admin3_pcode,MATCH(#REF!,OFFSET(admin3_start,MATCH(M941,admin2_linked_pcode,0),0,COUNTIF(admin2_linked_pcode,M941)),0)+MATCH(M941,admin2_linked_pcode,0)-1))</f>
        <v>#REF!</v>
      </c>
    </row>
    <row r="942" spans="12:14" x14ac:dyDescent="0.2">
      <c r="L942" s="49" t="str">
        <f ca="1">IF(B942="","",OFFSET(table_admin1[[#Headers],[ADM1_PT]],MATCH(B942,admin1,0),1))</f>
        <v/>
      </c>
      <c r="M942" s="49" t="str">
        <f t="shared" ca="1" si="15"/>
        <v/>
      </c>
      <c r="N942" s="49" t="e">
        <f ca="1">IF(#REF!="","",INDEX(admin3_pcode,MATCH(#REF!,OFFSET(admin3_start,MATCH(M942,admin2_linked_pcode,0),0,COUNTIF(admin2_linked_pcode,M942)),0)+MATCH(M942,admin2_linked_pcode,0)-1))</f>
        <v>#REF!</v>
      </c>
    </row>
    <row r="943" spans="12:14" x14ac:dyDescent="0.2">
      <c r="L943" s="49" t="str">
        <f ca="1">IF(B943="","",OFFSET(table_admin1[[#Headers],[ADM1_PT]],MATCH(B943,admin1,0),1))</f>
        <v/>
      </c>
      <c r="M943" s="49" t="str">
        <f t="shared" ca="1" si="15"/>
        <v/>
      </c>
      <c r="N943" s="49" t="e">
        <f ca="1">IF(#REF!="","",INDEX(admin3_pcode,MATCH(#REF!,OFFSET(admin3_start,MATCH(M943,admin2_linked_pcode,0),0,COUNTIF(admin2_linked_pcode,M943)),0)+MATCH(M943,admin2_linked_pcode,0)-1))</f>
        <v>#REF!</v>
      </c>
    </row>
    <row r="944" spans="12:14" x14ac:dyDescent="0.2">
      <c r="L944" s="49" t="str">
        <f ca="1">IF(B944="","",OFFSET(table_admin1[[#Headers],[ADM1_PT]],MATCH(B944,admin1,0),1))</f>
        <v/>
      </c>
      <c r="M944" s="49" t="str">
        <f t="shared" ca="1" si="15"/>
        <v/>
      </c>
      <c r="N944" s="49" t="e">
        <f ca="1">IF(#REF!="","",INDEX(admin3_pcode,MATCH(#REF!,OFFSET(admin3_start,MATCH(M944,admin2_linked_pcode,0),0,COUNTIF(admin2_linked_pcode,M944)),0)+MATCH(M944,admin2_linked_pcode,0)-1))</f>
        <v>#REF!</v>
      </c>
    </row>
    <row r="945" spans="12:14" x14ac:dyDescent="0.2">
      <c r="L945" s="49" t="str">
        <f ca="1">IF(B945="","",OFFSET(table_admin1[[#Headers],[ADM1_PT]],MATCH(B945,admin1,0),1))</f>
        <v/>
      </c>
      <c r="M945" s="49" t="str">
        <f t="shared" ca="1" si="15"/>
        <v/>
      </c>
      <c r="N945" s="49" t="e">
        <f ca="1">IF(#REF!="","",INDEX(admin3_pcode,MATCH(#REF!,OFFSET(admin3_start,MATCH(M945,admin2_linked_pcode,0),0,COUNTIF(admin2_linked_pcode,M945)),0)+MATCH(M945,admin2_linked_pcode,0)-1))</f>
        <v>#REF!</v>
      </c>
    </row>
    <row r="946" spans="12:14" x14ac:dyDescent="0.2">
      <c r="L946" s="49" t="str">
        <f ca="1">IF(B946="","",OFFSET(table_admin1[[#Headers],[ADM1_PT]],MATCH(B946,admin1,0),1))</f>
        <v/>
      </c>
      <c r="M946" s="49" t="str">
        <f t="shared" ca="1" si="15"/>
        <v/>
      </c>
      <c r="N946" s="49" t="e">
        <f ca="1">IF(#REF!="","",INDEX(admin3_pcode,MATCH(#REF!,OFFSET(admin3_start,MATCH(M946,admin2_linked_pcode,0),0,COUNTIF(admin2_linked_pcode,M946)),0)+MATCH(M946,admin2_linked_pcode,0)-1))</f>
        <v>#REF!</v>
      </c>
    </row>
    <row r="947" spans="12:14" x14ac:dyDescent="0.2">
      <c r="L947" s="49" t="str">
        <f ca="1">IF(B947="","",OFFSET(table_admin1[[#Headers],[ADM1_PT]],MATCH(B947,admin1,0),1))</f>
        <v/>
      </c>
      <c r="M947" s="49" t="str">
        <f t="shared" ca="1" si="15"/>
        <v/>
      </c>
      <c r="N947" s="49" t="e">
        <f ca="1">IF(#REF!="","",INDEX(admin3_pcode,MATCH(#REF!,OFFSET(admin3_start,MATCH(M947,admin2_linked_pcode,0),0,COUNTIF(admin2_linked_pcode,M947)),0)+MATCH(M947,admin2_linked_pcode,0)-1))</f>
        <v>#REF!</v>
      </c>
    </row>
    <row r="948" spans="12:14" x14ac:dyDescent="0.2">
      <c r="L948" s="49" t="str">
        <f ca="1">IF(B948="","",OFFSET(table_admin1[[#Headers],[ADM1_PT]],MATCH(B948,admin1,0),1))</f>
        <v/>
      </c>
      <c r="M948" s="49" t="str">
        <f t="shared" ca="1" si="15"/>
        <v/>
      </c>
      <c r="N948" s="49" t="e">
        <f ca="1">IF(#REF!="","",INDEX(admin3_pcode,MATCH(#REF!,OFFSET(admin3_start,MATCH(M948,admin2_linked_pcode,0),0,COUNTIF(admin2_linked_pcode,M948)),0)+MATCH(M948,admin2_linked_pcode,0)-1))</f>
        <v>#REF!</v>
      </c>
    </row>
    <row r="949" spans="12:14" x14ac:dyDescent="0.2">
      <c r="L949" s="49" t="str">
        <f ca="1">IF(B949="","",OFFSET(table_admin1[[#Headers],[ADM1_PT]],MATCH(B949,admin1,0),1))</f>
        <v/>
      </c>
      <c r="M949" s="49" t="str">
        <f t="shared" ca="1" si="15"/>
        <v/>
      </c>
      <c r="N949" s="49" t="e">
        <f ca="1">IF(#REF!="","",INDEX(admin3_pcode,MATCH(#REF!,OFFSET(admin3_start,MATCH(M949,admin2_linked_pcode,0),0,COUNTIF(admin2_linked_pcode,M949)),0)+MATCH(M949,admin2_linked_pcode,0)-1))</f>
        <v>#REF!</v>
      </c>
    </row>
    <row r="950" spans="12:14" x14ac:dyDescent="0.2">
      <c r="L950" s="49" t="str">
        <f ca="1">IF(B950="","",OFFSET(table_admin1[[#Headers],[ADM1_PT]],MATCH(B950,admin1,0),1))</f>
        <v/>
      </c>
      <c r="M950" s="49" t="str">
        <f t="shared" ca="1" si="15"/>
        <v/>
      </c>
      <c r="N950" s="49" t="e">
        <f ca="1">IF(#REF!="","",INDEX(admin3_pcode,MATCH(#REF!,OFFSET(admin3_start,MATCH(M950,admin2_linked_pcode,0),0,COUNTIF(admin2_linked_pcode,M950)),0)+MATCH(M950,admin2_linked_pcode,0)-1))</f>
        <v>#REF!</v>
      </c>
    </row>
    <row r="951" spans="12:14" x14ac:dyDescent="0.2">
      <c r="L951" s="49" t="str">
        <f ca="1">IF(B951="","",OFFSET(table_admin1[[#Headers],[ADM1_PT]],MATCH(B951,admin1,0),1))</f>
        <v/>
      </c>
      <c r="M951" s="49" t="str">
        <f t="shared" ca="1" si="15"/>
        <v/>
      </c>
      <c r="N951" s="49" t="e">
        <f ca="1">IF(#REF!="","",INDEX(admin3_pcode,MATCH(#REF!,OFFSET(admin3_start,MATCH(M951,admin2_linked_pcode,0),0,COUNTIF(admin2_linked_pcode,M951)),0)+MATCH(M951,admin2_linked_pcode,0)-1))</f>
        <v>#REF!</v>
      </c>
    </row>
    <row r="952" spans="12:14" x14ac:dyDescent="0.2">
      <c r="L952" s="49" t="str">
        <f ca="1">IF(B952="","",OFFSET(table_admin1[[#Headers],[ADM1_PT]],MATCH(B952,admin1,0),1))</f>
        <v/>
      </c>
      <c r="M952" s="49" t="str">
        <f t="shared" ca="1" si="15"/>
        <v/>
      </c>
      <c r="N952" s="49" t="e">
        <f ca="1">IF(#REF!="","",INDEX(admin3_pcode,MATCH(#REF!,OFFSET(admin3_start,MATCH(M952,admin2_linked_pcode,0),0,COUNTIF(admin2_linked_pcode,M952)),0)+MATCH(M952,admin2_linked_pcode,0)-1))</f>
        <v>#REF!</v>
      </c>
    </row>
    <row r="953" spans="12:14" x14ac:dyDescent="0.2">
      <c r="L953" s="49" t="str">
        <f ca="1">IF(B953="","",OFFSET(table_admin1[[#Headers],[ADM1_PT]],MATCH(B953,admin1,0),1))</f>
        <v/>
      </c>
      <c r="M953" s="49" t="str">
        <f t="shared" ca="1" si="15"/>
        <v/>
      </c>
      <c r="N953" s="49" t="e">
        <f ca="1">IF(#REF!="","",INDEX(admin3_pcode,MATCH(#REF!,OFFSET(admin3_start,MATCH(M953,admin2_linked_pcode,0),0,COUNTIF(admin2_linked_pcode,M953)),0)+MATCH(M953,admin2_linked_pcode,0)-1))</f>
        <v>#REF!</v>
      </c>
    </row>
    <row r="954" spans="12:14" x14ac:dyDescent="0.2">
      <c r="L954" s="49" t="str">
        <f ca="1">IF(B954="","",OFFSET(table_admin1[[#Headers],[ADM1_PT]],MATCH(B954,admin1,0),1))</f>
        <v/>
      </c>
      <c r="M954" s="49" t="str">
        <f t="shared" ca="1" si="15"/>
        <v/>
      </c>
      <c r="N954" s="49" t="e">
        <f ca="1">IF(#REF!="","",INDEX(admin3_pcode,MATCH(#REF!,OFFSET(admin3_start,MATCH(M954,admin2_linked_pcode,0),0,COUNTIF(admin2_linked_pcode,M954)),0)+MATCH(M954,admin2_linked_pcode,0)-1))</f>
        <v>#REF!</v>
      </c>
    </row>
    <row r="955" spans="12:14" x14ac:dyDescent="0.2">
      <c r="L955" s="49" t="str">
        <f ca="1">IF(B955="","",OFFSET(table_admin1[[#Headers],[ADM1_PT]],MATCH(B955,admin1,0),1))</f>
        <v/>
      </c>
      <c r="M955" s="49" t="str">
        <f t="shared" ca="1" si="15"/>
        <v/>
      </c>
      <c r="N955" s="49" t="e">
        <f ca="1">IF(#REF!="","",INDEX(admin3_pcode,MATCH(#REF!,OFFSET(admin3_start,MATCH(M955,admin2_linked_pcode,0),0,COUNTIF(admin2_linked_pcode,M955)),0)+MATCH(M955,admin2_linked_pcode,0)-1))</f>
        <v>#REF!</v>
      </c>
    </row>
    <row r="956" spans="12:14" x14ac:dyDescent="0.2">
      <c r="L956" s="49" t="str">
        <f ca="1">IF(B956="","",OFFSET(table_admin1[[#Headers],[ADM1_PT]],MATCH(B956,admin1,0),1))</f>
        <v/>
      </c>
      <c r="M956" s="49" t="str">
        <f t="shared" ca="1" si="15"/>
        <v/>
      </c>
      <c r="N956" s="49" t="e">
        <f ca="1">IF(#REF!="","",INDEX(admin3_pcode,MATCH(#REF!,OFFSET(admin3_start,MATCH(M956,admin2_linked_pcode,0),0,COUNTIF(admin2_linked_pcode,M956)),0)+MATCH(M956,admin2_linked_pcode,0)-1))</f>
        <v>#REF!</v>
      </c>
    </row>
    <row r="957" spans="12:14" x14ac:dyDescent="0.2">
      <c r="L957" s="49" t="str">
        <f ca="1">IF(B957="","",OFFSET(table_admin1[[#Headers],[ADM1_PT]],MATCH(B957,admin1,0),1))</f>
        <v/>
      </c>
      <c r="M957" s="49" t="str">
        <f t="shared" ca="1" si="15"/>
        <v/>
      </c>
      <c r="N957" s="49" t="e">
        <f ca="1">IF(#REF!="","",INDEX(admin3_pcode,MATCH(#REF!,OFFSET(admin3_start,MATCH(M957,admin2_linked_pcode,0),0,COUNTIF(admin2_linked_pcode,M957)),0)+MATCH(M957,admin2_linked_pcode,0)-1))</f>
        <v>#REF!</v>
      </c>
    </row>
    <row r="958" spans="12:14" x14ac:dyDescent="0.2">
      <c r="L958" s="49" t="str">
        <f ca="1">IF(B958="","",OFFSET(table_admin1[[#Headers],[ADM1_PT]],MATCH(B958,admin1,0),1))</f>
        <v/>
      </c>
      <c r="M958" s="49" t="str">
        <f t="shared" ca="1" si="15"/>
        <v/>
      </c>
      <c r="N958" s="49" t="e">
        <f ca="1">IF(#REF!="","",INDEX(admin3_pcode,MATCH(#REF!,OFFSET(admin3_start,MATCH(M958,admin2_linked_pcode,0),0,COUNTIF(admin2_linked_pcode,M958)),0)+MATCH(M958,admin2_linked_pcode,0)-1))</f>
        <v>#REF!</v>
      </c>
    </row>
    <row r="959" spans="12:14" x14ac:dyDescent="0.2">
      <c r="L959" s="49" t="str">
        <f ca="1">IF(B959="","",OFFSET(table_admin1[[#Headers],[ADM1_PT]],MATCH(B959,admin1,0),1))</f>
        <v/>
      </c>
      <c r="M959" s="49" t="str">
        <f t="shared" ca="1" si="15"/>
        <v/>
      </c>
      <c r="N959" s="49" t="e">
        <f ca="1">IF(#REF!="","",INDEX(admin3_pcode,MATCH(#REF!,OFFSET(admin3_start,MATCH(M959,admin2_linked_pcode,0),0,COUNTIF(admin2_linked_pcode,M959)),0)+MATCH(M959,admin2_linked_pcode,0)-1))</f>
        <v>#REF!</v>
      </c>
    </row>
    <row r="960" spans="12:14" x14ac:dyDescent="0.2">
      <c r="L960" s="49" t="str">
        <f ca="1">IF(B960="","",OFFSET(table_admin1[[#Headers],[ADM1_PT]],MATCH(B960,admin1,0),1))</f>
        <v/>
      </c>
      <c r="M960" s="49" t="str">
        <f t="shared" ca="1" si="15"/>
        <v/>
      </c>
      <c r="N960" s="49" t="e">
        <f ca="1">IF(#REF!="","",INDEX(admin3_pcode,MATCH(#REF!,OFFSET(admin3_start,MATCH(M960,admin2_linked_pcode,0),0,COUNTIF(admin2_linked_pcode,M960)),0)+MATCH(M960,admin2_linked_pcode,0)-1))</f>
        <v>#REF!</v>
      </c>
    </row>
    <row r="961" spans="12:14" x14ac:dyDescent="0.2">
      <c r="L961" s="49" t="str">
        <f ca="1">IF(B961="","",OFFSET(table_admin1[[#Headers],[ADM1_PT]],MATCH(B961,admin1,0),1))</f>
        <v/>
      </c>
      <c r="M961" s="49" t="str">
        <f t="shared" ca="1" si="15"/>
        <v/>
      </c>
      <c r="N961" s="49" t="e">
        <f ca="1">IF(#REF!="","",INDEX(admin3_pcode,MATCH(#REF!,OFFSET(admin3_start,MATCH(M961,admin2_linked_pcode,0),0,COUNTIF(admin2_linked_pcode,M961)),0)+MATCH(M961,admin2_linked_pcode,0)-1))</f>
        <v>#REF!</v>
      </c>
    </row>
    <row r="962" spans="12:14" x14ac:dyDescent="0.2">
      <c r="L962" s="49" t="str">
        <f ca="1">IF(B962="","",OFFSET(table_admin1[[#Headers],[ADM1_PT]],MATCH(B962,admin1,0),1))</f>
        <v/>
      </c>
      <c r="M962" s="49" t="str">
        <f t="shared" ca="1" si="15"/>
        <v/>
      </c>
      <c r="N962" s="49" t="e">
        <f ca="1">IF(#REF!="","",INDEX(admin3_pcode,MATCH(#REF!,OFFSET(admin3_start,MATCH(M962,admin2_linked_pcode,0),0,COUNTIF(admin2_linked_pcode,M962)),0)+MATCH(M962,admin2_linked_pcode,0)-1))</f>
        <v>#REF!</v>
      </c>
    </row>
    <row r="963" spans="12:14" x14ac:dyDescent="0.2">
      <c r="L963" s="49" t="str">
        <f ca="1">IF(B963="","",OFFSET(table_admin1[[#Headers],[ADM1_PT]],MATCH(B963,admin1,0),1))</f>
        <v/>
      </c>
      <c r="M963" s="49" t="str">
        <f t="shared" ca="1" si="15"/>
        <v/>
      </c>
      <c r="N963" s="49" t="e">
        <f ca="1">IF(#REF!="","",INDEX(admin3_pcode,MATCH(#REF!,OFFSET(admin3_start,MATCH(M963,admin2_linked_pcode,0),0,COUNTIF(admin2_linked_pcode,M963)),0)+MATCH(M963,admin2_linked_pcode,0)-1))</f>
        <v>#REF!</v>
      </c>
    </row>
    <row r="964" spans="12:14" x14ac:dyDescent="0.2">
      <c r="L964" s="49" t="str">
        <f ca="1">IF(B964="","",OFFSET(table_admin1[[#Headers],[ADM1_PT]],MATCH(B964,admin1,0),1))</f>
        <v/>
      </c>
      <c r="M964" s="49" t="str">
        <f t="shared" ca="1" si="15"/>
        <v/>
      </c>
      <c r="N964" s="49" t="e">
        <f ca="1">IF(#REF!="","",INDEX(admin3_pcode,MATCH(#REF!,OFFSET(admin3_start,MATCH(M964,admin2_linked_pcode,0),0,COUNTIF(admin2_linked_pcode,M964)),0)+MATCH(M964,admin2_linked_pcode,0)-1))</f>
        <v>#REF!</v>
      </c>
    </row>
    <row r="965" spans="12:14" x14ac:dyDescent="0.2">
      <c r="L965" s="49" t="str">
        <f ca="1">IF(B965="","",OFFSET(table_admin1[[#Headers],[ADM1_PT]],MATCH(B965,admin1,0),1))</f>
        <v/>
      </c>
      <c r="M965" s="49" t="str">
        <f t="shared" ca="1" si="15"/>
        <v/>
      </c>
      <c r="N965" s="49" t="e">
        <f ca="1">IF(#REF!="","",INDEX(admin3_pcode,MATCH(#REF!,OFFSET(admin3_start,MATCH(M965,admin2_linked_pcode,0),0,COUNTIF(admin2_linked_pcode,M965)),0)+MATCH(M965,admin2_linked_pcode,0)-1))</f>
        <v>#REF!</v>
      </c>
    </row>
    <row r="966" spans="12:14" x14ac:dyDescent="0.2">
      <c r="L966" s="49" t="str">
        <f ca="1">IF(B966="","",OFFSET(table_admin1[[#Headers],[ADM1_PT]],MATCH(B966,admin1,0),1))</f>
        <v/>
      </c>
      <c r="M966" s="49" t="str">
        <f t="shared" ca="1" si="15"/>
        <v/>
      </c>
      <c r="N966" s="49" t="e">
        <f ca="1">IF(#REF!="","",INDEX(admin3_pcode,MATCH(#REF!,OFFSET(admin3_start,MATCH(M966,admin2_linked_pcode,0),0,COUNTIF(admin2_linked_pcode,M966)),0)+MATCH(M966,admin2_linked_pcode,0)-1))</f>
        <v>#REF!</v>
      </c>
    </row>
    <row r="967" spans="12:14" x14ac:dyDescent="0.2">
      <c r="L967" s="49" t="str">
        <f ca="1">IF(B967="","",OFFSET(table_admin1[[#Headers],[ADM1_PT]],MATCH(B967,admin1,0),1))</f>
        <v/>
      </c>
      <c r="M967" s="49" t="str">
        <f t="shared" ca="1" si="15"/>
        <v/>
      </c>
      <c r="N967" s="49" t="e">
        <f ca="1">IF(#REF!="","",INDEX(admin3_pcode,MATCH(#REF!,OFFSET(admin3_start,MATCH(M967,admin2_linked_pcode,0),0,COUNTIF(admin2_linked_pcode,M967)),0)+MATCH(M967,admin2_linked_pcode,0)-1))</f>
        <v>#REF!</v>
      </c>
    </row>
    <row r="968" spans="12:14" x14ac:dyDescent="0.2">
      <c r="L968" s="49" t="str">
        <f ca="1">IF(B968="","",OFFSET(table_admin1[[#Headers],[ADM1_PT]],MATCH(B968,admin1,0),1))</f>
        <v/>
      </c>
      <c r="M968" s="49" t="str">
        <f t="shared" ca="1" si="15"/>
        <v/>
      </c>
      <c r="N968" s="49" t="e">
        <f ca="1">IF(#REF!="","",INDEX(admin3_pcode,MATCH(#REF!,OFFSET(admin3_start,MATCH(M968,admin2_linked_pcode,0),0,COUNTIF(admin2_linked_pcode,M968)),0)+MATCH(M968,admin2_linked_pcode,0)-1))</f>
        <v>#REF!</v>
      </c>
    </row>
    <row r="969" spans="12:14" x14ac:dyDescent="0.2">
      <c r="L969" s="49" t="str">
        <f ca="1">IF(B969="","",OFFSET(table_admin1[[#Headers],[ADM1_PT]],MATCH(B969,admin1,0),1))</f>
        <v/>
      </c>
      <c r="M969" s="49" t="str">
        <f t="shared" ca="1" si="15"/>
        <v/>
      </c>
      <c r="N969" s="49" t="e">
        <f ca="1">IF(#REF!="","",INDEX(admin3_pcode,MATCH(#REF!,OFFSET(admin3_start,MATCH(M969,admin2_linked_pcode,0),0,COUNTIF(admin2_linked_pcode,M969)),0)+MATCH(M969,admin2_linked_pcode,0)-1))</f>
        <v>#REF!</v>
      </c>
    </row>
    <row r="970" spans="12:14" x14ac:dyDescent="0.2">
      <c r="L970" s="49" t="str">
        <f ca="1">IF(B970="","",OFFSET(table_admin1[[#Headers],[ADM1_PT]],MATCH(B970,admin1,0),1))</f>
        <v/>
      </c>
      <c r="M970" s="49" t="str">
        <f t="shared" ca="1" si="15"/>
        <v/>
      </c>
      <c r="N970" s="49" t="e">
        <f ca="1">IF(#REF!="","",INDEX(admin3_pcode,MATCH(#REF!,OFFSET(admin3_start,MATCH(M970,admin2_linked_pcode,0),0,COUNTIF(admin2_linked_pcode,M970)),0)+MATCH(M970,admin2_linked_pcode,0)-1))</f>
        <v>#REF!</v>
      </c>
    </row>
    <row r="971" spans="12:14" x14ac:dyDescent="0.2">
      <c r="L971" s="49" t="str">
        <f ca="1">IF(B971="","",OFFSET(table_admin1[[#Headers],[ADM1_PT]],MATCH(B971,admin1,0),1))</f>
        <v/>
      </c>
      <c r="M971" s="49" t="str">
        <f t="shared" ca="1" si="15"/>
        <v/>
      </c>
      <c r="N971" s="49" t="e">
        <f ca="1">IF(#REF!="","",INDEX(admin3_pcode,MATCH(#REF!,OFFSET(admin3_start,MATCH(M971,admin2_linked_pcode,0),0,COUNTIF(admin2_linked_pcode,M971)),0)+MATCH(M971,admin2_linked_pcode,0)-1))</f>
        <v>#REF!</v>
      </c>
    </row>
    <row r="972" spans="12:14" x14ac:dyDescent="0.2">
      <c r="L972" s="49" t="str">
        <f ca="1">IF(B972="","",OFFSET(table_admin1[[#Headers],[ADM1_PT]],MATCH(B972,admin1,0),1))</f>
        <v/>
      </c>
      <c r="M972" s="49" t="str">
        <f t="shared" ca="1" si="15"/>
        <v/>
      </c>
      <c r="N972" s="49" t="e">
        <f ca="1">IF(#REF!="","",INDEX(admin3_pcode,MATCH(#REF!,OFFSET(admin3_start,MATCH(M972,admin2_linked_pcode,0),0,COUNTIF(admin2_linked_pcode,M972)),0)+MATCH(M972,admin2_linked_pcode,0)-1))</f>
        <v>#REF!</v>
      </c>
    </row>
    <row r="973" spans="12:14" x14ac:dyDescent="0.2">
      <c r="L973" s="49" t="str">
        <f ca="1">IF(B973="","",OFFSET(table_admin1[[#Headers],[ADM1_PT]],MATCH(B973,admin1,0),1))</f>
        <v/>
      </c>
      <c r="M973" s="49" t="str">
        <f t="shared" ca="1" si="15"/>
        <v/>
      </c>
      <c r="N973" s="49" t="e">
        <f ca="1">IF(#REF!="","",INDEX(admin3_pcode,MATCH(#REF!,OFFSET(admin3_start,MATCH(M973,admin2_linked_pcode,0),0,COUNTIF(admin2_linked_pcode,M973)),0)+MATCH(M973,admin2_linked_pcode,0)-1))</f>
        <v>#REF!</v>
      </c>
    </row>
    <row r="974" spans="12:14" x14ac:dyDescent="0.2">
      <c r="L974" s="49" t="str">
        <f ca="1">IF(B974="","",OFFSET(table_admin1[[#Headers],[ADM1_PT]],MATCH(B974,admin1,0),1))</f>
        <v/>
      </c>
      <c r="M974" s="49" t="str">
        <f t="shared" ca="1" si="15"/>
        <v/>
      </c>
      <c r="N974" s="49" t="e">
        <f ca="1">IF(#REF!="","",INDEX(admin3_pcode,MATCH(#REF!,OFFSET(admin3_start,MATCH(M974,admin2_linked_pcode,0),0,COUNTIF(admin2_linked_pcode,M974)),0)+MATCH(M974,admin2_linked_pcode,0)-1))</f>
        <v>#REF!</v>
      </c>
    </row>
    <row r="975" spans="12:14" x14ac:dyDescent="0.2">
      <c r="L975" s="49" t="str">
        <f ca="1">IF(B975="","",OFFSET(table_admin1[[#Headers],[ADM1_PT]],MATCH(B975,admin1,0),1))</f>
        <v/>
      </c>
      <c r="M975" s="49" t="str">
        <f t="shared" ca="1" si="15"/>
        <v/>
      </c>
      <c r="N975" s="49" t="e">
        <f ca="1">IF(#REF!="","",INDEX(admin3_pcode,MATCH(#REF!,OFFSET(admin3_start,MATCH(M975,admin2_linked_pcode,0),0,COUNTIF(admin2_linked_pcode,M975)),0)+MATCH(M975,admin2_linked_pcode,0)-1))</f>
        <v>#REF!</v>
      </c>
    </row>
    <row r="976" spans="12:14" x14ac:dyDescent="0.2">
      <c r="L976" s="49" t="str">
        <f ca="1">IF(B976="","",OFFSET(table_admin1[[#Headers],[ADM1_PT]],MATCH(B976,admin1,0),1))</f>
        <v/>
      </c>
      <c r="M976" s="49" t="str">
        <f t="shared" ca="1" si="15"/>
        <v/>
      </c>
      <c r="N976" s="49" t="e">
        <f ca="1">IF(#REF!="","",INDEX(admin3_pcode,MATCH(#REF!,OFFSET(admin3_start,MATCH(M976,admin2_linked_pcode,0),0,COUNTIF(admin2_linked_pcode,M976)),0)+MATCH(M976,admin2_linked_pcode,0)-1))</f>
        <v>#REF!</v>
      </c>
    </row>
    <row r="977" spans="12:14" x14ac:dyDescent="0.2">
      <c r="L977" s="49" t="str">
        <f ca="1">IF(B977="","",OFFSET(table_admin1[[#Headers],[ADM1_PT]],MATCH(B977,admin1,0),1))</f>
        <v/>
      </c>
      <c r="M977" s="49" t="str">
        <f t="shared" ca="1" si="15"/>
        <v/>
      </c>
      <c r="N977" s="49" t="e">
        <f ca="1">IF(#REF!="","",INDEX(admin3_pcode,MATCH(#REF!,OFFSET(admin3_start,MATCH(M977,admin2_linked_pcode,0),0,COUNTIF(admin2_linked_pcode,M977)),0)+MATCH(M977,admin2_linked_pcode,0)-1))</f>
        <v>#REF!</v>
      </c>
    </row>
    <row r="978" spans="12:14" x14ac:dyDescent="0.2">
      <c r="L978" s="49" t="str">
        <f ca="1">IF(B978="","",OFFSET(table_admin1[[#Headers],[ADM1_PT]],MATCH(B978,admin1,0),1))</f>
        <v/>
      </c>
      <c r="M978" s="49" t="str">
        <f t="shared" ca="1" si="15"/>
        <v/>
      </c>
      <c r="N978" s="49" t="e">
        <f ca="1">IF(#REF!="","",INDEX(admin3_pcode,MATCH(#REF!,OFFSET(admin3_start,MATCH(M978,admin2_linked_pcode,0),0,COUNTIF(admin2_linked_pcode,M978)),0)+MATCH(M978,admin2_linked_pcode,0)-1))</f>
        <v>#REF!</v>
      </c>
    </row>
    <row r="979" spans="12:14" x14ac:dyDescent="0.2">
      <c r="L979" s="49" t="str">
        <f ca="1">IF(B979="","",OFFSET(table_admin1[[#Headers],[ADM1_PT]],MATCH(B979,admin1,0),1))</f>
        <v/>
      </c>
      <c r="M979" s="49" t="str">
        <f t="shared" ca="1" si="15"/>
        <v/>
      </c>
      <c r="N979" s="49" t="e">
        <f ca="1">IF(#REF!="","",INDEX(admin3_pcode,MATCH(#REF!,OFFSET(admin3_start,MATCH(M979,admin2_linked_pcode,0),0,COUNTIF(admin2_linked_pcode,M979)),0)+MATCH(M979,admin2_linked_pcode,0)-1))</f>
        <v>#REF!</v>
      </c>
    </row>
    <row r="980" spans="12:14" x14ac:dyDescent="0.2">
      <c r="L980" s="49" t="str">
        <f ca="1">IF(B980="","",OFFSET(table_admin1[[#Headers],[ADM1_PT]],MATCH(B980,admin1,0),1))</f>
        <v/>
      </c>
      <c r="M980" s="49" t="str">
        <f t="shared" ca="1" si="15"/>
        <v/>
      </c>
      <c r="N980" s="49" t="e">
        <f ca="1">IF(#REF!="","",INDEX(admin3_pcode,MATCH(#REF!,OFFSET(admin3_start,MATCH(M980,admin2_linked_pcode,0),0,COUNTIF(admin2_linked_pcode,M980)),0)+MATCH(M980,admin2_linked_pcode,0)-1))</f>
        <v>#REF!</v>
      </c>
    </row>
    <row r="981" spans="12:14" x14ac:dyDescent="0.2">
      <c r="L981" s="49" t="str">
        <f ca="1">IF(B981="","",OFFSET(table_admin1[[#Headers],[ADM1_PT]],MATCH(B981,admin1,0),1))</f>
        <v/>
      </c>
      <c r="M981" s="49" t="str">
        <f t="shared" ca="1" si="15"/>
        <v/>
      </c>
      <c r="N981" s="49" t="e">
        <f ca="1">IF(#REF!="","",INDEX(admin3_pcode,MATCH(#REF!,OFFSET(admin3_start,MATCH(M981,admin2_linked_pcode,0),0,COUNTIF(admin2_linked_pcode,M981)),0)+MATCH(M981,admin2_linked_pcode,0)-1))</f>
        <v>#REF!</v>
      </c>
    </row>
    <row r="982" spans="12:14" x14ac:dyDescent="0.2">
      <c r="L982" s="49" t="str">
        <f ca="1">IF(B982="","",OFFSET(table_admin1[[#Headers],[ADM1_PT]],MATCH(B982,admin1,0),1))</f>
        <v/>
      </c>
      <c r="M982" s="49" t="str">
        <f t="shared" ca="1" si="15"/>
        <v/>
      </c>
      <c r="N982" s="49" t="e">
        <f ca="1">IF(#REF!="","",INDEX(admin3_pcode,MATCH(#REF!,OFFSET(admin3_start,MATCH(M982,admin2_linked_pcode,0),0,COUNTIF(admin2_linked_pcode,M982)),0)+MATCH(M982,admin2_linked_pcode,0)-1))</f>
        <v>#REF!</v>
      </c>
    </row>
    <row r="983" spans="12:14" x14ac:dyDescent="0.2">
      <c r="L983" s="49" t="str">
        <f ca="1">IF(B983="","",OFFSET(table_admin1[[#Headers],[ADM1_PT]],MATCH(B983,admin1,0),1))</f>
        <v/>
      </c>
      <c r="M983" s="49" t="str">
        <f t="shared" ca="1" si="15"/>
        <v/>
      </c>
      <c r="N983" s="49" t="e">
        <f ca="1">IF(#REF!="","",INDEX(admin3_pcode,MATCH(#REF!,OFFSET(admin3_start,MATCH(M983,admin2_linked_pcode,0),0,COUNTIF(admin2_linked_pcode,M983)),0)+MATCH(M983,admin2_linked_pcode,0)-1))</f>
        <v>#REF!</v>
      </c>
    </row>
    <row r="984" spans="12:14" x14ac:dyDescent="0.2">
      <c r="L984" s="49" t="str">
        <f ca="1">IF(B984="","",OFFSET(table_admin1[[#Headers],[ADM1_PT]],MATCH(B984,admin1,0),1))</f>
        <v/>
      </c>
      <c r="M984" s="49" t="str">
        <f t="shared" ca="1" si="15"/>
        <v/>
      </c>
      <c r="N984" s="49" t="e">
        <f ca="1">IF(#REF!="","",INDEX(admin3_pcode,MATCH(#REF!,OFFSET(admin3_start,MATCH(M984,admin2_linked_pcode,0),0,COUNTIF(admin2_linked_pcode,M984)),0)+MATCH(M984,admin2_linked_pcode,0)-1))</f>
        <v>#REF!</v>
      </c>
    </row>
    <row r="985" spans="12:14" x14ac:dyDescent="0.2">
      <c r="L985" s="49" t="str">
        <f ca="1">IF(B985="","",OFFSET(table_admin1[[#Headers],[ADM1_PT]],MATCH(B985,admin1,0),1))</f>
        <v/>
      </c>
      <c r="M985" s="49" t="str">
        <f t="shared" ca="1" si="15"/>
        <v/>
      </c>
      <c r="N985" s="49" t="e">
        <f ca="1">IF(#REF!="","",INDEX(admin3_pcode,MATCH(#REF!,OFFSET(admin3_start,MATCH(M985,admin2_linked_pcode,0),0,COUNTIF(admin2_linked_pcode,M985)),0)+MATCH(M985,admin2_linked_pcode,0)-1))</f>
        <v>#REF!</v>
      </c>
    </row>
    <row r="986" spans="12:14" x14ac:dyDescent="0.2">
      <c r="L986" s="49" t="str">
        <f ca="1">IF(B986="","",OFFSET(table_admin1[[#Headers],[ADM1_PT]],MATCH(B986,admin1,0),1))</f>
        <v/>
      </c>
      <c r="M986" s="49" t="str">
        <f t="shared" ca="1" si="15"/>
        <v/>
      </c>
      <c r="N986" s="49" t="e">
        <f ca="1">IF(#REF!="","",INDEX(admin3_pcode,MATCH(#REF!,OFFSET(admin3_start,MATCH(M986,admin2_linked_pcode,0),0,COUNTIF(admin2_linked_pcode,M986)),0)+MATCH(M986,admin2_linked_pcode,0)-1))</f>
        <v>#REF!</v>
      </c>
    </row>
    <row r="987" spans="12:14" x14ac:dyDescent="0.2">
      <c r="L987" s="49" t="str">
        <f ca="1">IF(B987="","",OFFSET(table_admin1[[#Headers],[ADM1_PT]],MATCH(B987,admin1,0),1))</f>
        <v/>
      </c>
      <c r="M987" s="49" t="str">
        <f t="shared" ca="1" si="15"/>
        <v/>
      </c>
      <c r="N987" s="49" t="e">
        <f ca="1">IF(#REF!="","",INDEX(admin3_pcode,MATCH(#REF!,OFFSET(admin3_start,MATCH(M987,admin2_linked_pcode,0),0,COUNTIF(admin2_linked_pcode,M987)),0)+MATCH(M987,admin2_linked_pcode,0)-1))</f>
        <v>#REF!</v>
      </c>
    </row>
    <row r="988" spans="12:14" x14ac:dyDescent="0.2">
      <c r="L988" s="49" t="str">
        <f ca="1">IF(B988="","",OFFSET(table_admin1[[#Headers],[ADM1_PT]],MATCH(B988,admin1,0),1))</f>
        <v/>
      </c>
      <c r="M988" s="49" t="str">
        <f t="shared" ca="1" si="15"/>
        <v/>
      </c>
      <c r="N988" s="49" t="e">
        <f ca="1">IF(#REF!="","",INDEX(admin3_pcode,MATCH(#REF!,OFFSET(admin3_start,MATCH(M988,admin2_linked_pcode,0),0,COUNTIF(admin2_linked_pcode,M988)),0)+MATCH(M988,admin2_linked_pcode,0)-1))</f>
        <v>#REF!</v>
      </c>
    </row>
    <row r="989" spans="12:14" x14ac:dyDescent="0.2">
      <c r="L989" s="49" t="str">
        <f ca="1">IF(B989="","",OFFSET(table_admin1[[#Headers],[ADM1_PT]],MATCH(B989,admin1,0),1))</f>
        <v/>
      </c>
      <c r="M989" s="49" t="str">
        <f t="shared" ca="1" si="15"/>
        <v/>
      </c>
      <c r="N989" s="49" t="e">
        <f ca="1">IF(#REF!="","",INDEX(admin3_pcode,MATCH(#REF!,OFFSET(admin3_start,MATCH(M989,admin2_linked_pcode,0),0,COUNTIF(admin2_linked_pcode,M989)),0)+MATCH(M989,admin2_linked_pcode,0)-1))</f>
        <v>#REF!</v>
      </c>
    </row>
    <row r="990" spans="12:14" x14ac:dyDescent="0.2">
      <c r="L990" s="49" t="str">
        <f ca="1">IF(B990="","",OFFSET(table_admin1[[#Headers],[ADM1_PT]],MATCH(B990,admin1,0),1))</f>
        <v/>
      </c>
      <c r="M990" s="49" t="str">
        <f t="shared" ca="1" si="15"/>
        <v/>
      </c>
      <c r="N990" s="49" t="e">
        <f ca="1">IF(#REF!="","",INDEX(admin3_pcode,MATCH(#REF!,OFFSET(admin3_start,MATCH(M990,admin2_linked_pcode,0),0,COUNTIF(admin2_linked_pcode,M990)),0)+MATCH(M990,admin2_linked_pcode,0)-1))</f>
        <v>#REF!</v>
      </c>
    </row>
    <row r="991" spans="12:14" x14ac:dyDescent="0.2">
      <c r="L991" s="49" t="str">
        <f ca="1">IF(B991="","",OFFSET(table_admin1[[#Headers],[ADM1_PT]],MATCH(B991,admin1,0),1))</f>
        <v/>
      </c>
      <c r="M991" s="49" t="str">
        <f t="shared" ca="1" si="15"/>
        <v/>
      </c>
      <c r="N991" s="49" t="e">
        <f ca="1">IF(#REF!="","",INDEX(admin3_pcode,MATCH(#REF!,OFFSET(admin3_start,MATCH(M991,admin2_linked_pcode,0),0,COUNTIF(admin2_linked_pcode,M991)),0)+MATCH(M991,admin2_linked_pcode,0)-1))</f>
        <v>#REF!</v>
      </c>
    </row>
    <row r="992" spans="12:14" x14ac:dyDescent="0.2">
      <c r="L992" s="49" t="str">
        <f ca="1">IF(B992="","",OFFSET(table_admin1[[#Headers],[ADM1_PT]],MATCH(B992,admin1,0),1))</f>
        <v/>
      </c>
      <c r="M992" s="49" t="str">
        <f t="shared" ca="1" si="15"/>
        <v/>
      </c>
      <c r="N992" s="49" t="e">
        <f ca="1">IF(#REF!="","",INDEX(admin3_pcode,MATCH(#REF!,OFFSET(admin3_start,MATCH(M992,admin2_linked_pcode,0),0,COUNTIF(admin2_linked_pcode,M992)),0)+MATCH(M992,admin2_linked_pcode,0)-1))</f>
        <v>#REF!</v>
      </c>
    </row>
    <row r="993" spans="12:14" x14ac:dyDescent="0.2">
      <c r="L993" s="49" t="str">
        <f ca="1">IF(B993="","",OFFSET(table_admin1[[#Headers],[ADM1_PT]],MATCH(B993,admin1,0),1))</f>
        <v/>
      </c>
      <c r="M993" s="49" t="str">
        <f t="shared" ca="1" si="15"/>
        <v/>
      </c>
      <c r="N993" s="49" t="e">
        <f ca="1">IF(#REF!="","",INDEX(admin3_pcode,MATCH(#REF!,OFFSET(admin3_start,MATCH(M993,admin2_linked_pcode,0),0,COUNTIF(admin2_linked_pcode,M993)),0)+MATCH(M993,admin2_linked_pcode,0)-1))</f>
        <v>#REF!</v>
      </c>
    </row>
    <row r="994" spans="12:14" x14ac:dyDescent="0.2">
      <c r="L994" s="49" t="str">
        <f ca="1">IF(B994="","",OFFSET(table_admin1[[#Headers],[ADM1_PT]],MATCH(B994,admin1,0),1))</f>
        <v/>
      </c>
      <c r="M994" s="49" t="str">
        <f t="shared" ca="1" si="15"/>
        <v/>
      </c>
      <c r="N994" s="49" t="e">
        <f ca="1">IF(#REF!="","",INDEX(admin3_pcode,MATCH(#REF!,OFFSET(admin3_start,MATCH(M994,admin2_linked_pcode,0),0,COUNTIF(admin2_linked_pcode,M994)),0)+MATCH(M994,admin2_linked_pcode,0)-1))</f>
        <v>#REF!</v>
      </c>
    </row>
    <row r="995" spans="12:14" x14ac:dyDescent="0.2">
      <c r="L995" s="49" t="str">
        <f ca="1">IF(B995="","",OFFSET(table_admin1[[#Headers],[ADM1_PT]],MATCH(B995,admin1,0),1))</f>
        <v/>
      </c>
      <c r="M995" s="49" t="str">
        <f t="shared" ca="1" si="15"/>
        <v/>
      </c>
      <c r="N995" s="49" t="e">
        <f ca="1">IF(#REF!="","",INDEX(admin3_pcode,MATCH(#REF!,OFFSET(admin3_start,MATCH(M995,admin2_linked_pcode,0),0,COUNTIF(admin2_linked_pcode,M995)),0)+MATCH(M995,admin2_linked_pcode,0)-1))</f>
        <v>#REF!</v>
      </c>
    </row>
    <row r="996" spans="12:14" x14ac:dyDescent="0.2">
      <c r="L996" s="49" t="str">
        <f ca="1">IF(B996="","",OFFSET(table_admin1[[#Headers],[ADM1_PT]],MATCH(B996,admin1,0),1))</f>
        <v/>
      </c>
      <c r="M996" s="49" t="str">
        <f t="shared" ca="1" si="15"/>
        <v/>
      </c>
      <c r="N996" s="49" t="e">
        <f ca="1">IF(#REF!="","",INDEX(admin3_pcode,MATCH(#REF!,OFFSET(admin3_start,MATCH(M996,admin2_linked_pcode,0),0,COUNTIF(admin2_linked_pcode,M996)),0)+MATCH(M996,admin2_linked_pcode,0)-1))</f>
        <v>#REF!</v>
      </c>
    </row>
    <row r="997" spans="12:14" x14ac:dyDescent="0.2">
      <c r="L997" s="49" t="str">
        <f ca="1">IF(B997="","",OFFSET(table_admin1[[#Headers],[ADM1_PT]],MATCH(B997,admin1,0),1))</f>
        <v/>
      </c>
      <c r="M997" s="49" t="str">
        <f t="shared" ca="1" si="15"/>
        <v/>
      </c>
      <c r="N997" s="49" t="e">
        <f ca="1">IF(#REF!="","",INDEX(admin3_pcode,MATCH(#REF!,OFFSET(admin3_start,MATCH(M997,admin2_linked_pcode,0),0,COUNTIF(admin2_linked_pcode,M997)),0)+MATCH(M997,admin2_linked_pcode,0)-1))</f>
        <v>#REF!</v>
      </c>
    </row>
    <row r="998" spans="12:14" x14ac:dyDescent="0.2">
      <c r="L998" s="49" t="str">
        <f ca="1">IF(B998="","",OFFSET(table_admin1[[#Headers],[ADM1_PT]],MATCH(B998,admin1,0),1))</f>
        <v/>
      </c>
      <c r="M998" s="49" t="str">
        <f t="shared" ca="1" si="15"/>
        <v/>
      </c>
      <c r="N998" s="49" t="e">
        <f ca="1">IF(#REF!="","",INDEX(admin3_pcode,MATCH(#REF!,OFFSET(admin3_start,MATCH(M998,admin2_linked_pcode,0),0,COUNTIF(admin2_linked_pcode,M998)),0)+MATCH(M998,admin2_linked_pcode,0)-1))</f>
        <v>#REF!</v>
      </c>
    </row>
    <row r="999" spans="12:14" x14ac:dyDescent="0.2">
      <c r="L999" s="49" t="str">
        <f ca="1">IF(B999="","",OFFSET(table_admin1[[#Headers],[ADM1_PT]],MATCH(B999,admin1,0),1))</f>
        <v/>
      </c>
      <c r="M999" s="49" t="str">
        <f t="shared" ca="1" si="15"/>
        <v/>
      </c>
      <c r="N999" s="49" t="e">
        <f ca="1">IF(#REF!="","",INDEX(admin3_pcode,MATCH(#REF!,OFFSET(admin3_start,MATCH(M999,admin2_linked_pcode,0),0,COUNTIF(admin2_linked_pcode,M999)),0)+MATCH(M999,admin2_linked_pcode,0)-1))</f>
        <v>#REF!</v>
      </c>
    </row>
    <row r="1000" spans="12:14" x14ac:dyDescent="0.2">
      <c r="L1000" s="49" t="str">
        <f ca="1">IF(B1000="","",OFFSET(table_admin1[[#Headers],[ADM1_PT]],MATCH(B1000,admin1,0),1))</f>
        <v/>
      </c>
      <c r="M1000" s="49" t="str">
        <f t="shared" ca="1" si="15"/>
        <v/>
      </c>
      <c r="N1000" s="49" t="e">
        <f ca="1">IF(#REF!="","",INDEX(admin3_pcode,MATCH(#REF!,OFFSET(admin3_start,MATCH(M1000,admin2_linked_pcode,0),0,COUNTIF(admin2_linked_pcode,M1000)),0)+MATCH(M1000,admin2_linked_pcode,0)-1))</f>
        <v>#REF!</v>
      </c>
    </row>
  </sheetData>
  <sheetProtection sheet="1" formatColumns="0" insertRows="0" deleteRows="0" sort="0" autoFilter="0"/>
  <conditionalFormatting sqref="A6:A1000">
    <cfRule type="expression" dxfId="299" priority="25">
      <formula>ISERROR(MATCH(A6, period, 0))</formula>
    </cfRule>
  </conditionalFormatting>
  <conditionalFormatting sqref="B2">
    <cfRule type="expression" dxfId="298" priority="2" stopIfTrue="1">
      <formula>NOT(ISNUMBER(B2))</formula>
    </cfRule>
    <cfRule type="expression" dxfId="297" priority="3">
      <formula>(B2&lt;&gt;INT(B2))</formula>
    </cfRule>
  </conditionalFormatting>
  <conditionalFormatting sqref="B6:B1000">
    <cfRule type="expression" dxfId="296" priority="26">
      <formula>ISERROR(MATCH(B6, admin1, 0))</formula>
    </cfRule>
  </conditionalFormatting>
  <conditionalFormatting sqref="C6:C1000">
    <cfRule type="expression" dxfId="295" priority="1">
      <formula>ISERROR(MATCH(C6, OFFSET(admin2,MATCH(L6,admin1_linked_pcode,0)-1,0,COUNTIF(admin1_linked_pcode,L6)), 0))</formula>
    </cfRule>
  </conditionalFormatting>
  <conditionalFormatting sqref="D6:D1000">
    <cfRule type="expression" dxfId="294" priority="24">
      <formula>ISERROR(MATCH(D6, education_indicators, 0))</formula>
    </cfRule>
  </conditionalFormatting>
  <conditionalFormatting sqref="E6:E1000">
    <cfRule type="expression" dxfId="293" priority="20" stopIfTrue="1">
      <formula>NOT(ISNUMBER(E6))</formula>
    </cfRule>
    <cfRule type="expression" dxfId="292" priority="21">
      <formula>(E6&lt;&gt;INT(E6))</formula>
    </cfRule>
  </conditionalFormatting>
  <conditionalFormatting sqref="F6:F1000">
    <cfRule type="expression" dxfId="291" priority="18" stopIfTrue="1">
      <formula>NOT(ISNUMBER(F6))</formula>
    </cfRule>
    <cfRule type="expression" dxfId="290" priority="19">
      <formula>(F6&lt;&gt;INT(F6))</formula>
    </cfRule>
  </conditionalFormatting>
  <conditionalFormatting sqref="G6:G1000">
    <cfRule type="expression" dxfId="289" priority="16" stopIfTrue="1">
      <formula>NOT(ISNUMBER(G6))</formula>
    </cfRule>
    <cfRule type="expression" dxfId="288" priority="17">
      <formula>(G6&lt;&gt;INT(G6))</formula>
    </cfRule>
  </conditionalFormatting>
  <conditionalFormatting sqref="H6:H1000">
    <cfRule type="expression" dxfId="287" priority="14" stopIfTrue="1">
      <formula>NOT(ISNUMBER(H6))</formula>
    </cfRule>
    <cfRule type="expression" dxfId="286" priority="15">
      <formula>(H6&lt;&gt;INT(H6))</formula>
    </cfRule>
  </conditionalFormatting>
  <conditionalFormatting sqref="I6:I1000">
    <cfRule type="expression" dxfId="285" priority="12" stopIfTrue="1">
      <formula>NOT(ISNUMBER(I6))</formula>
    </cfRule>
    <cfRule type="expression" dxfId="284" priority="13">
      <formula>(I6&lt;&gt;INT(I6))</formula>
    </cfRule>
  </conditionalFormatting>
  <conditionalFormatting sqref="J6:J1000">
    <cfRule type="expression" dxfId="283" priority="10" stopIfTrue="1">
      <formula>NOT(ISNUMBER(J6))</formula>
    </cfRule>
    <cfRule type="expression" dxfId="282" priority="11">
      <formula>(J6&lt;&gt;INT(J6))</formula>
    </cfRule>
  </conditionalFormatting>
  <conditionalFormatting sqref="K6:K1000">
    <cfRule type="expression" dxfId="281" priority="8" stopIfTrue="1">
      <formula>NOT(ISNUMBER(K6))</formula>
    </cfRule>
    <cfRule type="expression" dxfId="280" priority="9">
      <formula>(K6&lt;&gt;INT(K6))</formula>
    </cfRule>
    <cfRule type="expression" dxfId="279" priority="22" stopIfTrue="1">
      <formula>AND(COUNTA(E6:J6)&gt;0, K6&lt;&gt;SUM(E6,F6,I6,J6))</formula>
    </cfRule>
  </conditionalFormatting>
  <dataValidations count="5">
    <dataValidation type="list" allowBlank="1" showInputMessage="1" showErrorMessage="1" sqref="B6:B1000" xr:uid="{5ADE6EDC-1CE1-3B4A-8862-54B0941E9C26}">
      <formula1>admin1</formula1>
    </dataValidation>
    <dataValidation type="list" allowBlank="1" showInputMessage="1" showErrorMessage="1" sqref="D6:D1000" xr:uid="{FB90B4DF-9CCC-E345-9B2A-8864B550E370}">
      <formula1>education_indicators</formula1>
    </dataValidation>
    <dataValidation type="list" allowBlank="1" showInputMessage="1" showErrorMessage="1" sqref="A6:A1000" xr:uid="{A59042D1-C4C7-BD44-85F2-8EA3CE2FA1F1}">
      <formula1>period</formula1>
    </dataValidation>
    <dataValidation type="whole" operator="greaterThanOrEqual" allowBlank="1" showInputMessage="1" showErrorMessage="1" sqref="B2 E6:K1000" xr:uid="{CCABED37-EB13-BB44-9B8A-BBEAB18A3B5D}">
      <formula1>0</formula1>
    </dataValidation>
    <dataValidation type="list" allowBlank="1" showInputMessage="1" showErrorMessage="1" sqref="C6:C1000" xr:uid="{5D5272DE-4F46-6C4F-84CE-2076C473F702}">
      <formula1>OFFSET(admin2,MATCH(L6,admin1_linked_pcode,0)-1,0,COUNTIF(admin1_linked_pcode,L6))</formula1>
    </dataValidation>
  </dataValidations>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A1:AK1000"/>
  <sheetViews>
    <sheetView showGridLines="0" zoomScaleNormal="100" workbookViewId="0">
      <pane ySplit="5" topLeftCell="A7" activePane="bottomLeft" state="frozen"/>
      <selection activeCell="A7" sqref="A7"/>
      <selection pane="bottomLeft" activeCell="AC4" sqref="AC4:AH5"/>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10.6640625" style="49" bestFit="1"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customWidth="1"/>
    <col min="35" max="37" width="13.6640625" style="49" hidden="1" customWidth="1"/>
    <col min="38" max="16384" width="11.5" style="49"/>
  </cols>
  <sheetData>
    <row r="1" spans="1:37" x14ac:dyDescent="0.2">
      <c r="A1" s="56"/>
      <c r="B1"/>
      <c r="C1"/>
      <c r="D1"/>
      <c r="E1"/>
      <c r="F1"/>
      <c r="G1"/>
      <c r="H1"/>
      <c r="I1"/>
      <c r="J1"/>
      <c r="K1"/>
      <c r="L1"/>
      <c r="M1"/>
      <c r="N1"/>
      <c r="O1"/>
      <c r="P1"/>
      <c r="Q1"/>
      <c r="R1"/>
      <c r="S1"/>
      <c r="T1"/>
      <c r="U1"/>
      <c r="V1"/>
      <c r="W1"/>
      <c r="X1"/>
      <c r="Y1"/>
      <c r="Z1"/>
      <c r="AA1"/>
      <c r="AB1"/>
    </row>
    <row r="2" spans="1:37" ht="19" x14ac:dyDescent="0.2">
      <c r="A2" s="73" t="s">
        <v>56</v>
      </c>
      <c r="B2"/>
      <c r="C2"/>
      <c r="D2"/>
      <c r="E2"/>
      <c r="F2"/>
      <c r="G2"/>
      <c r="H2"/>
      <c r="I2"/>
      <c r="J2"/>
      <c r="K2"/>
      <c r="L2"/>
      <c r="M2"/>
      <c r="N2"/>
      <c r="O2"/>
      <c r="P2"/>
      <c r="Q2"/>
      <c r="R2"/>
      <c r="S2"/>
      <c r="T2"/>
      <c r="U2"/>
      <c r="V2"/>
      <c r="W2"/>
      <c r="X2"/>
      <c r="Y2"/>
      <c r="Z2"/>
      <c r="AA2"/>
      <c r="AB2"/>
    </row>
    <row r="3" spans="1:37" x14ac:dyDescent="0.2">
      <c r="A3" s="56"/>
      <c r="B3"/>
      <c r="C3"/>
      <c r="D3"/>
      <c r="E3"/>
      <c r="F3"/>
      <c r="G3"/>
      <c r="H3"/>
      <c r="I3"/>
      <c r="J3"/>
      <c r="K3"/>
      <c r="L3"/>
      <c r="M3"/>
      <c r="N3"/>
      <c r="O3"/>
      <c r="P3"/>
      <c r="Q3"/>
      <c r="R3"/>
      <c r="S3"/>
      <c r="T3"/>
      <c r="U3"/>
      <c r="V3"/>
      <c r="W3"/>
      <c r="X3"/>
      <c r="Y3"/>
      <c r="Z3"/>
      <c r="AA3"/>
      <c r="AB3"/>
    </row>
    <row r="4" spans="1:37" x14ac:dyDescent="0.2">
      <c r="A4" s="53" t="s">
        <v>57</v>
      </c>
      <c r="B4" s="53" t="s">
        <v>58</v>
      </c>
      <c r="C4" s="53" t="s">
        <v>59</v>
      </c>
      <c r="D4" s="53" t="s">
        <v>60</v>
      </c>
      <c r="E4" s="53" t="s">
        <v>61</v>
      </c>
      <c r="F4" s="53" t="s">
        <v>62</v>
      </c>
      <c r="G4" s="53" t="s">
        <v>63</v>
      </c>
      <c r="H4" s="53" t="s">
        <v>64</v>
      </c>
      <c r="I4" s="53" t="s">
        <v>65</v>
      </c>
      <c r="J4" s="53" t="s">
        <v>66</v>
      </c>
      <c r="K4" s="53" t="s">
        <v>67</v>
      </c>
      <c r="L4" s="53" t="s">
        <v>69</v>
      </c>
      <c r="M4" s="53" t="s">
        <v>68</v>
      </c>
      <c r="N4" s="53" t="s">
        <v>1313</v>
      </c>
      <c r="O4" s="53" t="s">
        <v>70</v>
      </c>
      <c r="P4" s="53" t="s">
        <v>72</v>
      </c>
      <c r="Q4" s="53" t="s">
        <v>71</v>
      </c>
      <c r="R4" s="53" t="s">
        <v>73</v>
      </c>
      <c r="S4" s="53" t="s">
        <v>74</v>
      </c>
      <c r="T4" s="53" t="s">
        <v>75</v>
      </c>
      <c r="U4" s="53" t="s">
        <v>1225</v>
      </c>
      <c r="V4" s="53" t="s">
        <v>1226</v>
      </c>
      <c r="W4" s="53" t="s">
        <v>76</v>
      </c>
      <c r="X4" s="53" t="s">
        <v>77</v>
      </c>
      <c r="Y4" s="53" t="s">
        <v>78</v>
      </c>
      <c r="Z4" s="53" t="s">
        <v>79</v>
      </c>
      <c r="AA4" s="53" t="s">
        <v>80</v>
      </c>
      <c r="AB4" s="53" t="s">
        <v>81</v>
      </c>
      <c r="AC4" s="138" t="s">
        <v>1514</v>
      </c>
      <c r="AD4" s="139" t="s">
        <v>1515</v>
      </c>
      <c r="AE4" s="139" t="s">
        <v>1506</v>
      </c>
      <c r="AF4" s="139" t="s">
        <v>1507</v>
      </c>
      <c r="AG4" s="139" t="s">
        <v>1508</v>
      </c>
      <c r="AH4" s="140" t="s">
        <v>1509</v>
      </c>
    </row>
    <row r="5" spans="1:37" x14ac:dyDescent="0.2">
      <c r="A5" s="123" t="s">
        <v>82</v>
      </c>
      <c r="B5" s="123" t="s">
        <v>83</v>
      </c>
      <c r="C5" s="123" t="s">
        <v>84</v>
      </c>
      <c r="D5" s="123" t="s">
        <v>85</v>
      </c>
      <c r="E5" s="123" t="s">
        <v>86</v>
      </c>
      <c r="F5" s="123" t="s">
        <v>87</v>
      </c>
      <c r="G5" s="123" t="s">
        <v>88</v>
      </c>
      <c r="H5" s="123" t="s">
        <v>89</v>
      </c>
      <c r="I5" s="123" t="s">
        <v>90</v>
      </c>
      <c r="J5" s="123" t="s">
        <v>91</v>
      </c>
      <c r="K5" s="123" t="s">
        <v>92</v>
      </c>
      <c r="L5" s="123" t="s">
        <v>94</v>
      </c>
      <c r="M5" s="123" t="s">
        <v>93</v>
      </c>
      <c r="N5" s="123" t="s">
        <v>96</v>
      </c>
      <c r="O5" s="123" t="s">
        <v>95</v>
      </c>
      <c r="P5" s="123" t="s">
        <v>97</v>
      </c>
      <c r="Q5" s="123" t="s">
        <v>1505</v>
      </c>
      <c r="R5" s="123" t="s">
        <v>98</v>
      </c>
      <c r="S5" s="123" t="s">
        <v>99</v>
      </c>
      <c r="T5" s="123" t="s">
        <v>100</v>
      </c>
      <c r="U5" s="123" t="s">
        <v>101</v>
      </c>
      <c r="V5" s="123" t="s">
        <v>102</v>
      </c>
      <c r="W5" s="123" t="s">
        <v>103</v>
      </c>
      <c r="X5" s="123" t="s">
        <v>104</v>
      </c>
      <c r="Y5" s="123" t="s">
        <v>105</v>
      </c>
      <c r="Z5" s="123" t="s">
        <v>106</v>
      </c>
      <c r="AA5" s="123" t="s">
        <v>107</v>
      </c>
      <c r="AB5" s="123" t="s">
        <v>108</v>
      </c>
      <c r="AC5" s="137" t="s">
        <v>1516</v>
      </c>
      <c r="AD5" s="141" t="s">
        <v>1517</v>
      </c>
      <c r="AE5" s="141" t="s">
        <v>1510</v>
      </c>
      <c r="AF5" s="141" t="s">
        <v>1511</v>
      </c>
      <c r="AG5" s="141" t="s">
        <v>1512</v>
      </c>
      <c r="AH5" s="142" t="s">
        <v>1513</v>
      </c>
      <c r="AI5" s="52" t="s">
        <v>109</v>
      </c>
      <c r="AJ5" s="52" t="s">
        <v>110</v>
      </c>
      <c r="AK5" s="52" t="s">
        <v>111</v>
      </c>
    </row>
    <row r="6" spans="1:37" hidden="1" x14ac:dyDescent="0.2">
      <c r="AC6">
        <f>IF(ISBLANK(nutrition[[#This Row],[total_boys]]),SUM(nutrition[[#This Row],[boys_0-5_reached]],nutrition[[#This Row],[boys_6-12_reached]],nutrition[[#This Row],[boys_13-18_reached]]),nutrition[[#This Row],[total_boys]])</f>
        <v>0</v>
      </c>
      <c r="AD6">
        <f>IF(ISBLANK(nutrition[[#This Row],[total_girls]]),SUM(nutrition[[#This Row],[girls_0-5_reached]],nutrition[[#This Row],[girls_6-12_reached]],nutrition[[#This Row],[girls_13-18_reached]]),nutrition[[#This Row],[total_girls]])</f>
        <v>0</v>
      </c>
      <c r="AE6">
        <f>IF(ISBLANK(nutrition[[#This Row],[total_children]]),SUM(nutrition[[#This Row],[calc_boys]],nutrition[[#This Row],[calc_girls]]),nutrition[[#This Row],[total_children]])</f>
        <v>0</v>
      </c>
      <c r="AF6">
        <f>IF(ISBLANK(nutrition[[#This Row],[total_pwd]]),SUM(nutrition[[#This Row],[total_pwd_men]],nutrition[[#This Row],[total_pwd_women]]),nutrition[[#This Row],[total_pwd]])</f>
        <v>0</v>
      </c>
      <c r="AG6">
        <f>IF(ISBLANK(nutrition[[#This Row],[total_adults]]),SUM(nutrition[[#This Row],[total_men]],nutrition[[#This Row],[total_women]]),nutrition[[#This Row],[total_adults]])</f>
        <v>0</v>
      </c>
      <c r="AH6">
        <f>IF(ISBLANK(nutrition[[#This Row],[total_beneficiaries_reached]]),SUM(nutrition[[#This Row],[calc_children]],nutrition[[#This Row],[calc_adults]]),nutrition[[#This Row],[total_beneficiaries_reached]])</f>
        <v>0</v>
      </c>
      <c r="AI6" s="49" t="str">
        <f ca="1">IF(B6="","",OFFSET(table_admin1[[#Headers],[ADM1_PT]],MATCH(B6,admin1,0),1))</f>
        <v/>
      </c>
      <c r="AJ6" s="49" t="str">
        <f t="shared" ref="AJ6" ca="1" si="0">IF(C6="","",INDEX(admin2_pcode,MATCH(C6,OFFSET(admin2_start,MATCH(AI6,admin1_linked_pcode,0),0,COUNTIF(admin1_linked_pcode,AI6)),0)+MATCH(AI6,admin1_linked_pcode,0)-1))</f>
        <v/>
      </c>
      <c r="AK6" s="49" t="str">
        <f t="shared" ref="AK6" ca="1" si="1">IF(D6="","",INDEX(admin3_pcode,MATCH(D6,OFFSET(admin3_start,MATCH(AJ6,admin2_linked_pcode,0),0,COUNTIF(admin2_linked_pcode,AJ6)),0)+MATCH(AJ6,admin2_linked_pcode,0)-1))</f>
        <v/>
      </c>
    </row>
    <row r="7" spans="1:37" x14ac:dyDescent="0.2">
      <c r="A7" s="58">
        <v>45292</v>
      </c>
      <c r="B7" s="49" t="s">
        <v>120</v>
      </c>
      <c r="C7" s="49" t="s">
        <v>1228</v>
      </c>
      <c r="F7" s="49" t="s">
        <v>115</v>
      </c>
      <c r="G7" s="49" t="s">
        <v>122</v>
      </c>
      <c r="H7" s="49" t="s">
        <v>1196</v>
      </c>
      <c r="I7" s="49" t="s">
        <v>118</v>
      </c>
      <c r="J7" s="49" t="s">
        <v>1229</v>
      </c>
      <c r="K7" s="49" t="s">
        <v>125</v>
      </c>
      <c r="M7" s="49">
        <v>29</v>
      </c>
      <c r="AC7">
        <f>IF(ISBLANK(nutrition[[#This Row],[total_boys]]),SUM(nutrition[[#This Row],[boys_0-5_reached]],nutrition[[#This Row],[boys_6-12_reached]],nutrition[[#This Row],[boys_13-18_reached]]),nutrition[[#This Row],[total_boys]])</f>
        <v>0</v>
      </c>
      <c r="AD7">
        <f>IF(ISBLANK(nutrition[[#This Row],[total_girls]]),SUM(nutrition[[#This Row],[girls_0-5_reached]],nutrition[[#This Row],[girls_6-12_reached]],nutrition[[#This Row],[girls_13-18_reached]]),nutrition[[#This Row],[total_girls]])</f>
        <v>29</v>
      </c>
      <c r="AE7">
        <f>IF(ISBLANK(nutrition[[#This Row],[total_children]]),SUM(nutrition[[#This Row],[calc_boys]],nutrition[[#This Row],[calc_girls]]),nutrition[[#This Row],[total_children]])</f>
        <v>29</v>
      </c>
      <c r="AF7">
        <f>IF(ISBLANK(nutrition[[#This Row],[total_pwd]]),SUM(nutrition[[#This Row],[total_pwd_men]],nutrition[[#This Row],[total_pwd_women]]),nutrition[[#This Row],[total_pwd]])</f>
        <v>0</v>
      </c>
      <c r="AG7">
        <f>IF(ISBLANK(nutrition[[#This Row],[total_adults]]),SUM(nutrition[[#This Row],[total_men]],nutrition[[#This Row],[total_women]]),nutrition[[#This Row],[total_adults]])</f>
        <v>0</v>
      </c>
      <c r="AH7">
        <f>IF(ISBLANK(nutrition[[#This Row],[total_beneficiaries_reached]]),SUM(nutrition[[#This Row],[calc_children]],nutrition[[#This Row],[calc_adults]]),nutrition[[#This Row],[total_beneficiaries_reached]])</f>
        <v>29</v>
      </c>
      <c r="AI7" s="49" t="s">
        <v>178</v>
      </c>
      <c r="AJ7" s="49" t="s">
        <v>179</v>
      </c>
      <c r="AK7" s="49" t="s">
        <v>132</v>
      </c>
    </row>
    <row r="8" spans="1:37" x14ac:dyDescent="0.2">
      <c r="A8" s="58">
        <v>45292</v>
      </c>
      <c r="B8" s="49" t="s">
        <v>120</v>
      </c>
      <c r="C8" s="49" t="s">
        <v>1230</v>
      </c>
      <c r="F8" s="49" t="s">
        <v>115</v>
      </c>
      <c r="G8" s="49" t="s">
        <v>122</v>
      </c>
      <c r="H8" s="49" t="s">
        <v>1196</v>
      </c>
      <c r="I8" s="49" t="s">
        <v>118</v>
      </c>
      <c r="J8" s="49" t="s">
        <v>1229</v>
      </c>
      <c r="K8" s="49" t="s">
        <v>125</v>
      </c>
      <c r="M8" s="49">
        <v>70</v>
      </c>
      <c r="AC8">
        <f>IF(ISBLANK(nutrition[[#This Row],[total_boys]]),SUM(nutrition[[#This Row],[boys_0-5_reached]],nutrition[[#This Row],[boys_6-12_reached]],nutrition[[#This Row],[boys_13-18_reached]]),nutrition[[#This Row],[total_boys]])</f>
        <v>0</v>
      </c>
      <c r="AD8">
        <f>IF(ISBLANK(nutrition[[#This Row],[total_girls]]),SUM(nutrition[[#This Row],[girls_0-5_reached]],nutrition[[#This Row],[girls_6-12_reached]],nutrition[[#This Row],[girls_13-18_reached]]),nutrition[[#This Row],[total_girls]])</f>
        <v>70</v>
      </c>
      <c r="AE8">
        <f>IF(ISBLANK(nutrition[[#This Row],[total_children]]),SUM(nutrition[[#This Row],[calc_boys]],nutrition[[#This Row],[calc_girls]]),nutrition[[#This Row],[total_children]])</f>
        <v>70</v>
      </c>
      <c r="AF8">
        <f>IF(ISBLANK(nutrition[[#This Row],[total_pwd]]),SUM(nutrition[[#This Row],[total_pwd_men]],nutrition[[#This Row],[total_pwd_women]]),nutrition[[#This Row],[total_pwd]])</f>
        <v>0</v>
      </c>
      <c r="AG8">
        <f>IF(ISBLANK(nutrition[[#This Row],[total_adults]]),SUM(nutrition[[#This Row],[total_men]],nutrition[[#This Row],[total_women]]),nutrition[[#This Row],[total_adults]])</f>
        <v>0</v>
      </c>
      <c r="AH8">
        <f>IF(ISBLANK(nutrition[[#This Row],[total_beneficiaries_reached]]),SUM(nutrition[[#This Row],[calc_children]],nutrition[[#This Row],[calc_adults]]),nutrition[[#This Row],[total_beneficiaries_reached]])</f>
        <v>70</v>
      </c>
      <c r="AI8" s="49" t="s">
        <v>178</v>
      </c>
      <c r="AJ8" s="49" t="s">
        <v>184</v>
      </c>
      <c r="AK8" s="49" t="s">
        <v>132</v>
      </c>
    </row>
    <row r="9" spans="1:37" x14ac:dyDescent="0.2">
      <c r="A9" s="58">
        <v>45292</v>
      </c>
      <c r="B9" s="49" t="s">
        <v>120</v>
      </c>
      <c r="C9" s="49" t="s">
        <v>1231</v>
      </c>
      <c r="F9" s="49" t="s">
        <v>115</v>
      </c>
      <c r="G9" s="49" t="s">
        <v>122</v>
      </c>
      <c r="H9" s="49" t="s">
        <v>1196</v>
      </c>
      <c r="I9" s="49" t="s">
        <v>118</v>
      </c>
      <c r="J9" s="49" t="s">
        <v>1229</v>
      </c>
      <c r="K9" s="49" t="s">
        <v>125</v>
      </c>
      <c r="M9" s="49">
        <v>59</v>
      </c>
      <c r="AC9">
        <f>IF(ISBLANK(nutrition[[#This Row],[total_boys]]),SUM(nutrition[[#This Row],[boys_0-5_reached]],nutrition[[#This Row],[boys_6-12_reached]],nutrition[[#This Row],[boys_13-18_reached]]),nutrition[[#This Row],[total_boys]])</f>
        <v>0</v>
      </c>
      <c r="AD9">
        <f>IF(ISBLANK(nutrition[[#This Row],[total_girls]]),SUM(nutrition[[#This Row],[girls_0-5_reached]],nutrition[[#This Row],[girls_6-12_reached]],nutrition[[#This Row],[girls_13-18_reached]]),nutrition[[#This Row],[total_girls]])</f>
        <v>59</v>
      </c>
      <c r="AE9">
        <f>IF(ISBLANK(nutrition[[#This Row],[total_children]]),SUM(nutrition[[#This Row],[calc_boys]],nutrition[[#This Row],[calc_girls]]),nutrition[[#This Row],[total_children]])</f>
        <v>59</v>
      </c>
      <c r="AF9">
        <f>IF(ISBLANK(nutrition[[#This Row],[total_pwd]]),SUM(nutrition[[#This Row],[total_pwd_men]],nutrition[[#This Row],[total_pwd_women]]),nutrition[[#This Row],[total_pwd]])</f>
        <v>0</v>
      </c>
      <c r="AG9">
        <f>IF(ISBLANK(nutrition[[#This Row],[total_adults]]),SUM(nutrition[[#This Row],[total_men]],nutrition[[#This Row],[total_women]]),nutrition[[#This Row],[total_adults]])</f>
        <v>0</v>
      </c>
      <c r="AH9">
        <f>IF(ISBLANK(nutrition[[#This Row],[total_beneficiaries_reached]]),SUM(nutrition[[#This Row],[calc_children]],nutrition[[#This Row],[calc_adults]]),nutrition[[#This Row],[total_beneficiaries_reached]])</f>
        <v>59</v>
      </c>
      <c r="AI9" s="49" t="s">
        <v>178</v>
      </c>
      <c r="AJ9" s="49" t="s">
        <v>189</v>
      </c>
      <c r="AK9" s="49" t="s">
        <v>132</v>
      </c>
    </row>
    <row r="10" spans="1:37" x14ac:dyDescent="0.2">
      <c r="A10" s="58">
        <v>45292</v>
      </c>
      <c r="B10" s="49" t="s">
        <v>120</v>
      </c>
      <c r="C10" s="49" t="s">
        <v>1232</v>
      </c>
      <c r="F10" s="49" t="s">
        <v>115</v>
      </c>
      <c r="G10" s="49" t="s">
        <v>122</v>
      </c>
      <c r="H10" s="49" t="s">
        <v>1196</v>
      </c>
      <c r="I10" s="49" t="s">
        <v>118</v>
      </c>
      <c r="J10" s="49" t="s">
        <v>1229</v>
      </c>
      <c r="K10" s="49" t="s">
        <v>125</v>
      </c>
      <c r="M10" s="49">
        <v>36</v>
      </c>
      <c r="AC10">
        <f>IF(ISBLANK(nutrition[[#This Row],[total_boys]]),SUM(nutrition[[#This Row],[boys_0-5_reached]],nutrition[[#This Row],[boys_6-12_reached]],nutrition[[#This Row],[boys_13-18_reached]]),nutrition[[#This Row],[total_boys]])</f>
        <v>0</v>
      </c>
      <c r="AD10">
        <f>IF(ISBLANK(nutrition[[#This Row],[total_girls]]),SUM(nutrition[[#This Row],[girls_0-5_reached]],nutrition[[#This Row],[girls_6-12_reached]],nutrition[[#This Row],[girls_13-18_reached]]),nutrition[[#This Row],[total_girls]])</f>
        <v>36</v>
      </c>
      <c r="AE10">
        <f>IF(ISBLANK(nutrition[[#This Row],[total_children]]),SUM(nutrition[[#This Row],[calc_boys]],nutrition[[#This Row],[calc_girls]]),nutrition[[#This Row],[total_children]])</f>
        <v>36</v>
      </c>
      <c r="AF10">
        <f>IF(ISBLANK(nutrition[[#This Row],[total_pwd]]),SUM(nutrition[[#This Row],[total_pwd_men]],nutrition[[#This Row],[total_pwd_women]]),nutrition[[#This Row],[total_pwd]])</f>
        <v>0</v>
      </c>
      <c r="AG10">
        <f>IF(ISBLANK(nutrition[[#This Row],[total_adults]]),SUM(nutrition[[#This Row],[total_men]],nutrition[[#This Row],[total_women]]),nutrition[[#This Row],[total_adults]])</f>
        <v>0</v>
      </c>
      <c r="AH10">
        <f>IF(ISBLANK(nutrition[[#This Row],[total_beneficiaries_reached]]),SUM(nutrition[[#This Row],[calc_children]],nutrition[[#This Row],[calc_adults]]),nutrition[[#This Row],[total_beneficiaries_reached]])</f>
        <v>36</v>
      </c>
      <c r="AI10" s="49" t="s">
        <v>178</v>
      </c>
      <c r="AJ10" s="49" t="s">
        <v>195</v>
      </c>
      <c r="AK10" s="49" t="s">
        <v>132</v>
      </c>
    </row>
    <row r="11" spans="1:37" x14ac:dyDescent="0.2">
      <c r="A11" s="58">
        <v>45292</v>
      </c>
      <c r="B11" s="49" t="s">
        <v>120</v>
      </c>
      <c r="C11" s="49" t="s">
        <v>1233</v>
      </c>
      <c r="F11" s="49" t="s">
        <v>115</v>
      </c>
      <c r="G11" s="49" t="s">
        <v>122</v>
      </c>
      <c r="H11" s="49" t="s">
        <v>1196</v>
      </c>
      <c r="I11" s="49" t="s">
        <v>118</v>
      </c>
      <c r="J11" s="49" t="s">
        <v>1229</v>
      </c>
      <c r="K11" s="49" t="s">
        <v>125</v>
      </c>
      <c r="M11" s="49">
        <v>6</v>
      </c>
      <c r="AC11">
        <f>IF(ISBLANK(nutrition[[#This Row],[total_boys]]),SUM(nutrition[[#This Row],[boys_0-5_reached]],nutrition[[#This Row],[boys_6-12_reached]],nutrition[[#This Row],[boys_13-18_reached]]),nutrition[[#This Row],[total_boys]])</f>
        <v>0</v>
      </c>
      <c r="AD11">
        <f>IF(ISBLANK(nutrition[[#This Row],[total_girls]]),SUM(nutrition[[#This Row],[girls_0-5_reached]],nutrition[[#This Row],[girls_6-12_reached]],nutrition[[#This Row],[girls_13-18_reached]]),nutrition[[#This Row],[total_girls]])</f>
        <v>6</v>
      </c>
      <c r="AE11">
        <f>IF(ISBLANK(nutrition[[#This Row],[total_children]]),SUM(nutrition[[#This Row],[calc_boys]],nutrition[[#This Row],[calc_girls]]),nutrition[[#This Row],[total_children]])</f>
        <v>6</v>
      </c>
      <c r="AF11">
        <f>IF(ISBLANK(nutrition[[#This Row],[total_pwd]]),SUM(nutrition[[#This Row],[total_pwd_men]],nutrition[[#This Row],[total_pwd_women]]),nutrition[[#This Row],[total_pwd]])</f>
        <v>0</v>
      </c>
      <c r="AG11">
        <f>IF(ISBLANK(nutrition[[#This Row],[total_adults]]),SUM(nutrition[[#This Row],[total_men]],nutrition[[#This Row],[total_women]]),nutrition[[#This Row],[total_adults]])</f>
        <v>0</v>
      </c>
      <c r="AH11">
        <f>IF(ISBLANK(nutrition[[#This Row],[total_beneficiaries_reached]]),SUM(nutrition[[#This Row],[calc_children]],nutrition[[#This Row],[calc_adults]]),nutrition[[#This Row],[total_beneficiaries_reached]])</f>
        <v>6</v>
      </c>
      <c r="AI11" s="49" t="s">
        <v>178</v>
      </c>
      <c r="AJ11" s="49" t="s">
        <v>200</v>
      </c>
      <c r="AK11" s="49" t="s">
        <v>132</v>
      </c>
    </row>
    <row r="12" spans="1:37" x14ac:dyDescent="0.2">
      <c r="A12" s="58">
        <v>45292</v>
      </c>
      <c r="B12" s="49" t="s">
        <v>120</v>
      </c>
      <c r="C12" s="49" t="s">
        <v>1234</v>
      </c>
      <c r="F12" s="49" t="s">
        <v>115</v>
      </c>
      <c r="G12" s="49" t="s">
        <v>122</v>
      </c>
      <c r="H12" s="49" t="s">
        <v>1196</v>
      </c>
      <c r="I12" s="49" t="s">
        <v>118</v>
      </c>
      <c r="J12" s="49" t="s">
        <v>1229</v>
      </c>
      <c r="K12" s="49" t="s">
        <v>125</v>
      </c>
      <c r="M12" s="49">
        <v>26</v>
      </c>
      <c r="AC12">
        <f>IF(ISBLANK(nutrition[[#This Row],[total_boys]]),SUM(nutrition[[#This Row],[boys_0-5_reached]],nutrition[[#This Row],[boys_6-12_reached]],nutrition[[#This Row],[boys_13-18_reached]]),nutrition[[#This Row],[total_boys]])</f>
        <v>0</v>
      </c>
      <c r="AD12">
        <f>IF(ISBLANK(nutrition[[#This Row],[total_girls]]),SUM(nutrition[[#This Row],[girls_0-5_reached]],nutrition[[#This Row],[girls_6-12_reached]],nutrition[[#This Row],[girls_13-18_reached]]),nutrition[[#This Row],[total_girls]])</f>
        <v>26</v>
      </c>
      <c r="AE12">
        <f>IF(ISBLANK(nutrition[[#This Row],[total_children]]),SUM(nutrition[[#This Row],[calc_boys]],nutrition[[#This Row],[calc_girls]]),nutrition[[#This Row],[total_children]])</f>
        <v>26</v>
      </c>
      <c r="AF12">
        <f>IF(ISBLANK(nutrition[[#This Row],[total_pwd]]),SUM(nutrition[[#This Row],[total_pwd_men]],nutrition[[#This Row],[total_pwd_women]]),nutrition[[#This Row],[total_pwd]])</f>
        <v>0</v>
      </c>
      <c r="AG12">
        <f>IF(ISBLANK(nutrition[[#This Row],[total_adults]]),SUM(nutrition[[#This Row],[total_men]],nutrition[[#This Row],[total_women]]),nutrition[[#This Row],[total_adults]])</f>
        <v>0</v>
      </c>
      <c r="AH12">
        <f>IF(ISBLANK(nutrition[[#This Row],[total_beneficiaries_reached]]),SUM(nutrition[[#This Row],[calc_children]],nutrition[[#This Row],[calc_adults]]),nutrition[[#This Row],[total_beneficiaries_reached]])</f>
        <v>26</v>
      </c>
      <c r="AI12" s="49" t="s">
        <v>178</v>
      </c>
      <c r="AJ12" s="49" t="s">
        <v>206</v>
      </c>
      <c r="AK12" s="49" t="s">
        <v>132</v>
      </c>
    </row>
    <row r="13" spans="1:37" x14ac:dyDescent="0.2">
      <c r="A13" s="58">
        <v>45292</v>
      </c>
      <c r="B13" s="49" t="s">
        <v>120</v>
      </c>
      <c r="C13" s="49" t="s">
        <v>1235</v>
      </c>
      <c r="F13" s="49" t="s">
        <v>115</v>
      </c>
      <c r="G13" s="49" t="s">
        <v>122</v>
      </c>
      <c r="H13" s="49" t="s">
        <v>1196</v>
      </c>
      <c r="I13" s="49" t="s">
        <v>118</v>
      </c>
      <c r="J13" s="49" t="s">
        <v>1229</v>
      </c>
      <c r="K13" s="49" t="s">
        <v>125</v>
      </c>
      <c r="M13" s="49">
        <v>22</v>
      </c>
      <c r="AC13">
        <f>IF(ISBLANK(nutrition[[#This Row],[total_boys]]),SUM(nutrition[[#This Row],[boys_0-5_reached]],nutrition[[#This Row],[boys_6-12_reached]],nutrition[[#This Row],[boys_13-18_reached]]),nutrition[[#This Row],[total_boys]])</f>
        <v>0</v>
      </c>
      <c r="AD13">
        <f>IF(ISBLANK(nutrition[[#This Row],[total_girls]]),SUM(nutrition[[#This Row],[girls_0-5_reached]],nutrition[[#This Row],[girls_6-12_reached]],nutrition[[#This Row],[girls_13-18_reached]]),nutrition[[#This Row],[total_girls]])</f>
        <v>22</v>
      </c>
      <c r="AE13">
        <f>IF(ISBLANK(nutrition[[#This Row],[total_children]]),SUM(nutrition[[#This Row],[calc_boys]],nutrition[[#This Row],[calc_girls]]),nutrition[[#This Row],[total_children]])</f>
        <v>22</v>
      </c>
      <c r="AF13">
        <f>IF(ISBLANK(nutrition[[#This Row],[total_pwd]]),SUM(nutrition[[#This Row],[total_pwd_men]],nutrition[[#This Row],[total_pwd_women]]),nutrition[[#This Row],[total_pwd]])</f>
        <v>0</v>
      </c>
      <c r="AG13">
        <f>IF(ISBLANK(nutrition[[#This Row],[total_adults]]),SUM(nutrition[[#This Row],[total_men]],nutrition[[#This Row],[total_women]]),nutrition[[#This Row],[total_adults]])</f>
        <v>0</v>
      </c>
      <c r="AH13">
        <f>IF(ISBLANK(nutrition[[#This Row],[total_beneficiaries_reached]]),SUM(nutrition[[#This Row],[calc_children]],nutrition[[#This Row],[calc_adults]]),nutrition[[#This Row],[total_beneficiaries_reached]])</f>
        <v>22</v>
      </c>
      <c r="AI13" s="49" t="s">
        <v>178</v>
      </c>
      <c r="AJ13" s="49" t="s">
        <v>211</v>
      </c>
      <c r="AK13" s="49" t="s">
        <v>132</v>
      </c>
    </row>
    <row r="14" spans="1:37" x14ac:dyDescent="0.2">
      <c r="A14" s="58">
        <v>45292</v>
      </c>
      <c r="B14" s="49" t="s">
        <v>120</v>
      </c>
      <c r="C14" s="49" t="s">
        <v>1236</v>
      </c>
      <c r="F14" s="49" t="s">
        <v>115</v>
      </c>
      <c r="G14" s="49" t="s">
        <v>122</v>
      </c>
      <c r="H14" s="49" t="s">
        <v>1196</v>
      </c>
      <c r="I14" s="49" t="s">
        <v>118</v>
      </c>
      <c r="J14" s="49" t="s">
        <v>1229</v>
      </c>
      <c r="K14" s="49" t="s">
        <v>125</v>
      </c>
      <c r="M14" s="49">
        <v>4</v>
      </c>
      <c r="AC14">
        <f>IF(ISBLANK(nutrition[[#This Row],[total_boys]]),SUM(nutrition[[#This Row],[boys_0-5_reached]],nutrition[[#This Row],[boys_6-12_reached]],nutrition[[#This Row],[boys_13-18_reached]]),nutrition[[#This Row],[total_boys]])</f>
        <v>0</v>
      </c>
      <c r="AD14">
        <f>IF(ISBLANK(nutrition[[#This Row],[total_girls]]),SUM(nutrition[[#This Row],[girls_0-5_reached]],nutrition[[#This Row],[girls_6-12_reached]],nutrition[[#This Row],[girls_13-18_reached]]),nutrition[[#This Row],[total_girls]])</f>
        <v>4</v>
      </c>
      <c r="AE14">
        <f>IF(ISBLANK(nutrition[[#This Row],[total_children]]),SUM(nutrition[[#This Row],[calc_boys]],nutrition[[#This Row],[calc_girls]]),nutrition[[#This Row],[total_children]])</f>
        <v>4</v>
      </c>
      <c r="AF14">
        <f>IF(ISBLANK(nutrition[[#This Row],[total_pwd]]),SUM(nutrition[[#This Row],[total_pwd_men]],nutrition[[#This Row],[total_pwd_women]]),nutrition[[#This Row],[total_pwd]])</f>
        <v>0</v>
      </c>
      <c r="AG14">
        <f>IF(ISBLANK(nutrition[[#This Row],[total_adults]]),SUM(nutrition[[#This Row],[total_men]],nutrition[[#This Row],[total_women]]),nutrition[[#This Row],[total_adults]])</f>
        <v>0</v>
      </c>
      <c r="AH14">
        <f>IF(ISBLANK(nutrition[[#This Row],[total_beneficiaries_reached]]),SUM(nutrition[[#This Row],[calc_children]],nutrition[[#This Row],[calc_adults]]),nutrition[[#This Row],[total_beneficiaries_reached]])</f>
        <v>4</v>
      </c>
      <c r="AI14" s="49" t="s">
        <v>178</v>
      </c>
      <c r="AJ14" s="49" t="s">
        <v>217</v>
      </c>
      <c r="AK14" s="49" t="s">
        <v>132</v>
      </c>
    </row>
    <row r="15" spans="1:37" x14ac:dyDescent="0.2">
      <c r="A15" s="58">
        <v>45292</v>
      </c>
      <c r="B15" s="49" t="s">
        <v>120</v>
      </c>
      <c r="C15" s="49" t="s">
        <v>1237</v>
      </c>
      <c r="F15" s="49" t="s">
        <v>115</v>
      </c>
      <c r="G15" s="49" t="s">
        <v>122</v>
      </c>
      <c r="H15" s="49" t="s">
        <v>1196</v>
      </c>
      <c r="I15" s="49" t="s">
        <v>118</v>
      </c>
      <c r="J15" s="49" t="s">
        <v>1229</v>
      </c>
      <c r="K15" s="49" t="s">
        <v>125</v>
      </c>
      <c r="M15" s="49">
        <v>7</v>
      </c>
      <c r="AC15">
        <f>IF(ISBLANK(nutrition[[#This Row],[total_boys]]),SUM(nutrition[[#This Row],[boys_0-5_reached]],nutrition[[#This Row],[boys_6-12_reached]],nutrition[[#This Row],[boys_13-18_reached]]),nutrition[[#This Row],[total_boys]])</f>
        <v>0</v>
      </c>
      <c r="AD15">
        <f>IF(ISBLANK(nutrition[[#This Row],[total_girls]]),SUM(nutrition[[#This Row],[girls_0-5_reached]],nutrition[[#This Row],[girls_6-12_reached]],nutrition[[#This Row],[girls_13-18_reached]]),nutrition[[#This Row],[total_girls]])</f>
        <v>7</v>
      </c>
      <c r="AE15">
        <f>IF(ISBLANK(nutrition[[#This Row],[total_children]]),SUM(nutrition[[#This Row],[calc_boys]],nutrition[[#This Row],[calc_girls]]),nutrition[[#This Row],[total_children]])</f>
        <v>7</v>
      </c>
      <c r="AF15">
        <f>IF(ISBLANK(nutrition[[#This Row],[total_pwd]]),SUM(nutrition[[#This Row],[total_pwd_men]],nutrition[[#This Row],[total_pwd_women]]),nutrition[[#This Row],[total_pwd]])</f>
        <v>0</v>
      </c>
      <c r="AG15">
        <f>IF(ISBLANK(nutrition[[#This Row],[total_adults]]),SUM(nutrition[[#This Row],[total_men]],nutrition[[#This Row],[total_women]]),nutrition[[#This Row],[total_adults]])</f>
        <v>0</v>
      </c>
      <c r="AH15">
        <f>IF(ISBLANK(nutrition[[#This Row],[total_beneficiaries_reached]]),SUM(nutrition[[#This Row],[calc_children]],nutrition[[#This Row],[calc_adults]]),nutrition[[#This Row],[total_beneficiaries_reached]])</f>
        <v>7</v>
      </c>
      <c r="AI15" s="49" t="s">
        <v>178</v>
      </c>
      <c r="AJ15" s="49" t="s">
        <v>221</v>
      </c>
      <c r="AK15" s="49" t="s">
        <v>132</v>
      </c>
    </row>
    <row r="16" spans="1:37" x14ac:dyDescent="0.2">
      <c r="A16" s="58">
        <v>45292</v>
      </c>
      <c r="B16" s="49" t="s">
        <v>120</v>
      </c>
      <c r="C16" s="49" t="s">
        <v>1238</v>
      </c>
      <c r="F16" s="49" t="s">
        <v>115</v>
      </c>
      <c r="G16" s="49" t="s">
        <v>122</v>
      </c>
      <c r="H16" s="49" t="s">
        <v>1196</v>
      </c>
      <c r="I16" s="49" t="s">
        <v>118</v>
      </c>
      <c r="J16" s="49" t="s">
        <v>1229</v>
      </c>
      <c r="K16" s="49" t="s">
        <v>125</v>
      </c>
      <c r="M16" s="49">
        <v>5</v>
      </c>
      <c r="AC16">
        <f>IF(ISBLANK(nutrition[[#This Row],[total_boys]]),SUM(nutrition[[#This Row],[boys_0-5_reached]],nutrition[[#This Row],[boys_6-12_reached]],nutrition[[#This Row],[boys_13-18_reached]]),nutrition[[#This Row],[total_boys]])</f>
        <v>0</v>
      </c>
      <c r="AD16">
        <f>IF(ISBLANK(nutrition[[#This Row],[total_girls]]),SUM(nutrition[[#This Row],[girls_0-5_reached]],nutrition[[#This Row],[girls_6-12_reached]],nutrition[[#This Row],[girls_13-18_reached]]),nutrition[[#This Row],[total_girls]])</f>
        <v>5</v>
      </c>
      <c r="AE16">
        <f>IF(ISBLANK(nutrition[[#This Row],[total_children]]),SUM(nutrition[[#This Row],[calc_boys]],nutrition[[#This Row],[calc_girls]]),nutrition[[#This Row],[total_children]])</f>
        <v>5</v>
      </c>
      <c r="AF16">
        <f>IF(ISBLANK(nutrition[[#This Row],[total_pwd]]),SUM(nutrition[[#This Row],[total_pwd_men]],nutrition[[#This Row],[total_pwd_women]]),nutrition[[#This Row],[total_pwd]])</f>
        <v>0</v>
      </c>
      <c r="AG16">
        <f>IF(ISBLANK(nutrition[[#This Row],[total_adults]]),SUM(nutrition[[#This Row],[total_men]],nutrition[[#This Row],[total_women]]),nutrition[[#This Row],[total_adults]])</f>
        <v>0</v>
      </c>
      <c r="AH16">
        <f>IF(ISBLANK(nutrition[[#This Row],[total_beneficiaries_reached]]),SUM(nutrition[[#This Row],[calc_children]],nutrition[[#This Row],[calc_adults]]),nutrition[[#This Row],[total_beneficiaries_reached]])</f>
        <v>5</v>
      </c>
      <c r="AI16" s="49" t="s">
        <v>178</v>
      </c>
      <c r="AJ16" s="49" t="s">
        <v>235</v>
      </c>
      <c r="AK16" s="49" t="s">
        <v>132</v>
      </c>
    </row>
    <row r="17" spans="1:37" x14ac:dyDescent="0.2">
      <c r="A17" s="58">
        <v>45292</v>
      </c>
      <c r="B17" s="49" t="s">
        <v>120</v>
      </c>
      <c r="C17" s="49" t="s">
        <v>1239</v>
      </c>
      <c r="F17" s="49" t="s">
        <v>115</v>
      </c>
      <c r="G17" s="49" t="s">
        <v>122</v>
      </c>
      <c r="H17" s="49" t="s">
        <v>1196</v>
      </c>
      <c r="I17" s="49" t="s">
        <v>118</v>
      </c>
      <c r="J17" s="49" t="s">
        <v>1229</v>
      </c>
      <c r="K17" s="49" t="s">
        <v>125</v>
      </c>
      <c r="M17" s="49">
        <v>92</v>
      </c>
      <c r="AC17">
        <f>IF(ISBLANK(nutrition[[#This Row],[total_boys]]),SUM(nutrition[[#This Row],[boys_0-5_reached]],nutrition[[#This Row],[boys_6-12_reached]],nutrition[[#This Row],[boys_13-18_reached]]),nutrition[[#This Row],[total_boys]])</f>
        <v>0</v>
      </c>
      <c r="AD17">
        <f>IF(ISBLANK(nutrition[[#This Row],[total_girls]]),SUM(nutrition[[#This Row],[girls_0-5_reached]],nutrition[[#This Row],[girls_6-12_reached]],nutrition[[#This Row],[girls_13-18_reached]]),nutrition[[#This Row],[total_girls]])</f>
        <v>92</v>
      </c>
      <c r="AE17">
        <f>IF(ISBLANK(nutrition[[#This Row],[total_children]]),SUM(nutrition[[#This Row],[calc_boys]],nutrition[[#This Row],[calc_girls]]),nutrition[[#This Row],[total_children]])</f>
        <v>92</v>
      </c>
      <c r="AF17">
        <f>IF(ISBLANK(nutrition[[#This Row],[total_pwd]]),SUM(nutrition[[#This Row],[total_pwd_men]],nutrition[[#This Row],[total_pwd_women]]),nutrition[[#This Row],[total_pwd]])</f>
        <v>0</v>
      </c>
      <c r="AG17">
        <f>IF(ISBLANK(nutrition[[#This Row],[total_adults]]),SUM(nutrition[[#This Row],[total_men]],nutrition[[#This Row],[total_women]]),nutrition[[#This Row],[total_adults]])</f>
        <v>0</v>
      </c>
      <c r="AH17">
        <f>IF(ISBLANK(nutrition[[#This Row],[total_beneficiaries_reached]]),SUM(nutrition[[#This Row],[calc_children]],nutrition[[#This Row],[calc_adults]]),nutrition[[#This Row],[total_beneficiaries_reached]])</f>
        <v>92</v>
      </c>
      <c r="AI17" s="49" t="s">
        <v>178</v>
      </c>
      <c r="AJ17" s="49" t="s">
        <v>226</v>
      </c>
      <c r="AK17" s="49" t="s">
        <v>132</v>
      </c>
    </row>
    <row r="18" spans="1:37" x14ac:dyDescent="0.2">
      <c r="A18" s="58">
        <v>45292</v>
      </c>
      <c r="B18" s="49" t="s">
        <v>120</v>
      </c>
      <c r="C18" s="49" t="s">
        <v>1238</v>
      </c>
      <c r="F18" s="49" t="s">
        <v>115</v>
      </c>
      <c r="G18" s="49" t="s">
        <v>122</v>
      </c>
      <c r="H18" s="49" t="s">
        <v>1196</v>
      </c>
      <c r="I18" s="49" t="s">
        <v>118</v>
      </c>
      <c r="J18" s="49" t="s">
        <v>1229</v>
      </c>
      <c r="K18" s="49" t="s">
        <v>125</v>
      </c>
      <c r="M18" s="49">
        <v>50</v>
      </c>
      <c r="AC18">
        <f>IF(ISBLANK(nutrition[[#This Row],[total_boys]]),SUM(nutrition[[#This Row],[boys_0-5_reached]],nutrition[[#This Row],[boys_6-12_reached]],nutrition[[#This Row],[boys_13-18_reached]]),nutrition[[#This Row],[total_boys]])</f>
        <v>0</v>
      </c>
      <c r="AD18">
        <f>IF(ISBLANK(nutrition[[#This Row],[total_girls]]),SUM(nutrition[[#This Row],[girls_0-5_reached]],nutrition[[#This Row],[girls_6-12_reached]],nutrition[[#This Row],[girls_13-18_reached]]),nutrition[[#This Row],[total_girls]])</f>
        <v>50</v>
      </c>
      <c r="AE18">
        <f>IF(ISBLANK(nutrition[[#This Row],[total_children]]),SUM(nutrition[[#This Row],[calc_boys]],nutrition[[#This Row],[calc_girls]]),nutrition[[#This Row],[total_children]])</f>
        <v>50</v>
      </c>
      <c r="AF18">
        <f>IF(ISBLANK(nutrition[[#This Row],[total_pwd]]),SUM(nutrition[[#This Row],[total_pwd_men]],nutrition[[#This Row],[total_pwd_women]]),nutrition[[#This Row],[total_pwd]])</f>
        <v>0</v>
      </c>
      <c r="AG18">
        <f>IF(ISBLANK(nutrition[[#This Row],[total_adults]]),SUM(nutrition[[#This Row],[total_men]],nutrition[[#This Row],[total_women]]),nutrition[[#This Row],[total_adults]])</f>
        <v>0</v>
      </c>
      <c r="AH18">
        <f>IF(ISBLANK(nutrition[[#This Row],[total_beneficiaries_reached]]),SUM(nutrition[[#This Row],[calc_children]],nutrition[[#This Row],[calc_adults]]),nutrition[[#This Row],[total_beneficiaries_reached]])</f>
        <v>50</v>
      </c>
      <c r="AI18" s="49" t="s">
        <v>178</v>
      </c>
      <c r="AJ18" s="49" t="s">
        <v>235</v>
      </c>
      <c r="AK18" s="49" t="s">
        <v>132</v>
      </c>
    </row>
    <row r="19" spans="1:37" x14ac:dyDescent="0.2">
      <c r="A19" s="58">
        <v>45292</v>
      </c>
      <c r="B19" s="49" t="s">
        <v>120</v>
      </c>
      <c r="C19" s="49" t="s">
        <v>1240</v>
      </c>
      <c r="F19" s="49" t="s">
        <v>115</v>
      </c>
      <c r="G19" s="49" t="s">
        <v>122</v>
      </c>
      <c r="H19" s="49" t="s">
        <v>1196</v>
      </c>
      <c r="I19" s="49" t="s">
        <v>118</v>
      </c>
      <c r="J19" s="49" t="s">
        <v>1229</v>
      </c>
      <c r="K19" s="49" t="s">
        <v>125</v>
      </c>
      <c r="M19" s="49">
        <v>26</v>
      </c>
      <c r="AC19">
        <f>IF(ISBLANK(nutrition[[#This Row],[total_boys]]),SUM(nutrition[[#This Row],[boys_0-5_reached]],nutrition[[#This Row],[boys_6-12_reached]],nutrition[[#This Row],[boys_13-18_reached]]),nutrition[[#This Row],[total_boys]])</f>
        <v>0</v>
      </c>
      <c r="AD19">
        <f>IF(ISBLANK(nutrition[[#This Row],[total_girls]]),SUM(nutrition[[#This Row],[girls_0-5_reached]],nutrition[[#This Row],[girls_6-12_reached]],nutrition[[#This Row],[girls_13-18_reached]]),nutrition[[#This Row],[total_girls]])</f>
        <v>26</v>
      </c>
      <c r="AE19">
        <f>IF(ISBLANK(nutrition[[#This Row],[total_children]]),SUM(nutrition[[#This Row],[calc_boys]],nutrition[[#This Row],[calc_girls]]),nutrition[[#This Row],[total_children]])</f>
        <v>26</v>
      </c>
      <c r="AF19">
        <f>IF(ISBLANK(nutrition[[#This Row],[total_pwd]]),SUM(nutrition[[#This Row],[total_pwd_men]],nutrition[[#This Row],[total_pwd_women]]),nutrition[[#This Row],[total_pwd]])</f>
        <v>0</v>
      </c>
      <c r="AG19">
        <f>IF(ISBLANK(nutrition[[#This Row],[total_adults]]),SUM(nutrition[[#This Row],[total_men]],nutrition[[#This Row],[total_women]]),nutrition[[#This Row],[total_adults]])</f>
        <v>0</v>
      </c>
      <c r="AH19">
        <f>IF(ISBLANK(nutrition[[#This Row],[total_beneficiaries_reached]]),SUM(nutrition[[#This Row],[calc_children]],nutrition[[#This Row],[calc_adults]]),nutrition[[#This Row],[total_beneficiaries_reached]])</f>
        <v>26</v>
      </c>
      <c r="AI19" s="49" t="s">
        <v>178</v>
      </c>
      <c r="AJ19" s="49" t="s">
        <v>239</v>
      </c>
      <c r="AK19" s="49" t="s">
        <v>132</v>
      </c>
    </row>
    <row r="20" spans="1:37" x14ac:dyDescent="0.2">
      <c r="A20" s="58">
        <v>45292</v>
      </c>
      <c r="B20" s="49" t="s">
        <v>120</v>
      </c>
      <c r="C20" s="49" t="s">
        <v>1241</v>
      </c>
      <c r="F20" s="49" t="s">
        <v>115</v>
      </c>
      <c r="G20" s="49" t="s">
        <v>122</v>
      </c>
      <c r="H20" s="49" t="s">
        <v>1196</v>
      </c>
      <c r="I20" s="49" t="s">
        <v>118</v>
      </c>
      <c r="J20" s="49" t="s">
        <v>1229</v>
      </c>
      <c r="K20" s="49" t="s">
        <v>125</v>
      </c>
      <c r="M20" s="49">
        <v>63</v>
      </c>
      <c r="AC20">
        <f>IF(ISBLANK(nutrition[[#This Row],[total_boys]]),SUM(nutrition[[#This Row],[boys_0-5_reached]],nutrition[[#This Row],[boys_6-12_reached]],nutrition[[#This Row],[boys_13-18_reached]]),nutrition[[#This Row],[total_boys]])</f>
        <v>0</v>
      </c>
      <c r="AD20">
        <f>IF(ISBLANK(nutrition[[#This Row],[total_girls]]),SUM(nutrition[[#This Row],[girls_0-5_reached]],nutrition[[#This Row],[girls_6-12_reached]],nutrition[[#This Row],[girls_13-18_reached]]),nutrition[[#This Row],[total_girls]])</f>
        <v>63</v>
      </c>
      <c r="AE20">
        <f>IF(ISBLANK(nutrition[[#This Row],[total_children]]),SUM(nutrition[[#This Row],[calc_boys]],nutrition[[#This Row],[calc_girls]]),nutrition[[#This Row],[total_children]])</f>
        <v>63</v>
      </c>
      <c r="AF20">
        <f>IF(ISBLANK(nutrition[[#This Row],[total_pwd]]),SUM(nutrition[[#This Row],[total_pwd_men]],nutrition[[#This Row],[total_pwd_women]]),nutrition[[#This Row],[total_pwd]])</f>
        <v>0</v>
      </c>
      <c r="AG20">
        <f>IF(ISBLANK(nutrition[[#This Row],[total_adults]]),SUM(nutrition[[#This Row],[total_men]],nutrition[[#This Row],[total_women]]),nutrition[[#This Row],[total_adults]])</f>
        <v>0</v>
      </c>
      <c r="AH20">
        <f>IF(ISBLANK(nutrition[[#This Row],[total_beneficiaries_reached]]),SUM(nutrition[[#This Row],[calc_children]],nutrition[[#This Row],[calc_adults]]),nutrition[[#This Row],[total_beneficiaries_reached]])</f>
        <v>63</v>
      </c>
      <c r="AI20" s="49" t="s">
        <v>178</v>
      </c>
      <c r="AJ20" s="49" t="s">
        <v>243</v>
      </c>
      <c r="AK20" s="49" t="s">
        <v>132</v>
      </c>
    </row>
    <row r="21" spans="1:37" x14ac:dyDescent="0.2">
      <c r="A21" s="58">
        <v>45292</v>
      </c>
      <c r="B21" s="49" t="s">
        <v>120</v>
      </c>
      <c r="C21" s="49" t="s">
        <v>1242</v>
      </c>
      <c r="F21" s="49" t="s">
        <v>115</v>
      </c>
      <c r="G21" s="49" t="s">
        <v>122</v>
      </c>
      <c r="H21" s="49" t="s">
        <v>1196</v>
      </c>
      <c r="I21" s="49" t="s">
        <v>118</v>
      </c>
      <c r="J21" s="49" t="s">
        <v>1229</v>
      </c>
      <c r="K21" s="49" t="s">
        <v>125</v>
      </c>
      <c r="M21" s="49">
        <v>11</v>
      </c>
      <c r="AC21">
        <f>IF(ISBLANK(nutrition[[#This Row],[total_boys]]),SUM(nutrition[[#This Row],[boys_0-5_reached]],nutrition[[#This Row],[boys_6-12_reached]],nutrition[[#This Row],[boys_13-18_reached]]),nutrition[[#This Row],[total_boys]])</f>
        <v>0</v>
      </c>
      <c r="AD21">
        <f>IF(ISBLANK(nutrition[[#This Row],[total_girls]]),SUM(nutrition[[#This Row],[girls_0-5_reached]],nutrition[[#This Row],[girls_6-12_reached]],nutrition[[#This Row],[girls_13-18_reached]]),nutrition[[#This Row],[total_girls]])</f>
        <v>11</v>
      </c>
      <c r="AE21">
        <f>IF(ISBLANK(nutrition[[#This Row],[total_children]]),SUM(nutrition[[#This Row],[calc_boys]],nutrition[[#This Row],[calc_girls]]),nutrition[[#This Row],[total_children]])</f>
        <v>11</v>
      </c>
      <c r="AF21">
        <f>IF(ISBLANK(nutrition[[#This Row],[total_pwd]]),SUM(nutrition[[#This Row],[total_pwd_men]],nutrition[[#This Row],[total_pwd_women]]),nutrition[[#This Row],[total_pwd]])</f>
        <v>0</v>
      </c>
      <c r="AG21">
        <f>IF(ISBLANK(nutrition[[#This Row],[total_adults]]),SUM(nutrition[[#This Row],[total_men]],nutrition[[#This Row],[total_women]]),nutrition[[#This Row],[total_adults]])</f>
        <v>0</v>
      </c>
      <c r="AH21">
        <f>IF(ISBLANK(nutrition[[#This Row],[total_beneficiaries_reached]]),SUM(nutrition[[#This Row],[calc_children]],nutrition[[#This Row],[calc_adults]]),nutrition[[#This Row],[total_beneficiaries_reached]])</f>
        <v>11</v>
      </c>
      <c r="AI21" s="49" t="s">
        <v>178</v>
      </c>
      <c r="AJ21" s="49" t="s">
        <v>246</v>
      </c>
      <c r="AK21" s="49" t="s">
        <v>132</v>
      </c>
    </row>
    <row r="22" spans="1:37" x14ac:dyDescent="0.2">
      <c r="A22" s="58">
        <v>45292</v>
      </c>
      <c r="B22" s="49" t="s">
        <v>120</v>
      </c>
      <c r="C22" s="49" t="s">
        <v>1243</v>
      </c>
      <c r="F22" s="49" t="s">
        <v>115</v>
      </c>
      <c r="G22" s="49" t="s">
        <v>122</v>
      </c>
      <c r="H22" s="49" t="s">
        <v>1196</v>
      </c>
      <c r="I22" s="49" t="s">
        <v>118</v>
      </c>
      <c r="J22" s="49" t="s">
        <v>1229</v>
      </c>
      <c r="K22" s="49" t="s">
        <v>125</v>
      </c>
      <c r="M22" s="49">
        <v>10</v>
      </c>
      <c r="AC22">
        <f>IF(ISBLANK(nutrition[[#This Row],[total_boys]]),SUM(nutrition[[#This Row],[boys_0-5_reached]],nutrition[[#This Row],[boys_6-12_reached]],nutrition[[#This Row],[boys_13-18_reached]]),nutrition[[#This Row],[total_boys]])</f>
        <v>0</v>
      </c>
      <c r="AD22">
        <f>IF(ISBLANK(nutrition[[#This Row],[total_girls]]),SUM(nutrition[[#This Row],[girls_0-5_reached]],nutrition[[#This Row],[girls_6-12_reached]],nutrition[[#This Row],[girls_13-18_reached]]),nutrition[[#This Row],[total_girls]])</f>
        <v>10</v>
      </c>
      <c r="AE22">
        <f>IF(ISBLANK(nutrition[[#This Row],[total_children]]),SUM(nutrition[[#This Row],[calc_boys]],nutrition[[#This Row],[calc_girls]]),nutrition[[#This Row],[total_children]])</f>
        <v>10</v>
      </c>
      <c r="AF22">
        <f>IF(ISBLANK(nutrition[[#This Row],[total_pwd]]),SUM(nutrition[[#This Row],[total_pwd_men]],nutrition[[#This Row],[total_pwd_women]]),nutrition[[#This Row],[total_pwd]])</f>
        <v>0</v>
      </c>
      <c r="AG22">
        <f>IF(ISBLANK(nutrition[[#This Row],[total_adults]]),SUM(nutrition[[#This Row],[total_men]],nutrition[[#This Row],[total_women]]),nutrition[[#This Row],[total_adults]])</f>
        <v>0</v>
      </c>
      <c r="AH22">
        <f>IF(ISBLANK(nutrition[[#This Row],[total_beneficiaries_reached]]),SUM(nutrition[[#This Row],[calc_children]],nutrition[[#This Row],[calc_adults]]),nutrition[[#This Row],[total_beneficiaries_reached]])</f>
        <v>10</v>
      </c>
      <c r="AI22" s="49" t="s">
        <v>178</v>
      </c>
      <c r="AJ22" s="49" t="s">
        <v>249</v>
      </c>
      <c r="AK22" s="49" t="s">
        <v>132</v>
      </c>
    </row>
    <row r="23" spans="1:37" x14ac:dyDescent="0.2">
      <c r="A23" s="58">
        <v>45292</v>
      </c>
      <c r="B23" s="49" t="s">
        <v>120</v>
      </c>
      <c r="C23" s="49" t="s">
        <v>1244</v>
      </c>
      <c r="F23" s="49" t="s">
        <v>115</v>
      </c>
      <c r="G23" s="49" t="s">
        <v>122</v>
      </c>
      <c r="H23" s="49" t="s">
        <v>1196</v>
      </c>
      <c r="I23" s="49" t="s">
        <v>118</v>
      </c>
      <c r="J23" s="49" t="s">
        <v>1229</v>
      </c>
      <c r="K23" s="49" t="s">
        <v>125</v>
      </c>
      <c r="M23" s="49">
        <v>9</v>
      </c>
      <c r="AC23">
        <f>IF(ISBLANK(nutrition[[#This Row],[total_boys]]),SUM(nutrition[[#This Row],[boys_0-5_reached]],nutrition[[#This Row],[boys_6-12_reached]],nutrition[[#This Row],[boys_13-18_reached]]),nutrition[[#This Row],[total_boys]])</f>
        <v>0</v>
      </c>
      <c r="AD23">
        <f>IF(ISBLANK(nutrition[[#This Row],[total_girls]]),SUM(nutrition[[#This Row],[girls_0-5_reached]],nutrition[[#This Row],[girls_6-12_reached]],nutrition[[#This Row],[girls_13-18_reached]]),nutrition[[#This Row],[total_girls]])</f>
        <v>9</v>
      </c>
      <c r="AE23">
        <f>IF(ISBLANK(nutrition[[#This Row],[total_children]]),SUM(nutrition[[#This Row],[calc_boys]],nutrition[[#This Row],[calc_girls]]),nutrition[[#This Row],[total_children]])</f>
        <v>9</v>
      </c>
      <c r="AF23">
        <f>IF(ISBLANK(nutrition[[#This Row],[total_pwd]]),SUM(nutrition[[#This Row],[total_pwd_men]],nutrition[[#This Row],[total_pwd_women]]),nutrition[[#This Row],[total_pwd]])</f>
        <v>0</v>
      </c>
      <c r="AG23">
        <f>IF(ISBLANK(nutrition[[#This Row],[total_adults]]),SUM(nutrition[[#This Row],[total_men]],nutrition[[#This Row],[total_women]]),nutrition[[#This Row],[total_adults]])</f>
        <v>0</v>
      </c>
      <c r="AH23">
        <f>IF(ISBLANK(nutrition[[#This Row],[total_beneficiaries_reached]]),SUM(nutrition[[#This Row],[calc_children]],nutrition[[#This Row],[calc_adults]]),nutrition[[#This Row],[total_beneficiaries_reached]])</f>
        <v>9</v>
      </c>
      <c r="AI23" s="49" t="s">
        <v>178</v>
      </c>
      <c r="AJ23" s="49" t="s">
        <v>252</v>
      </c>
      <c r="AK23" s="49" t="s">
        <v>132</v>
      </c>
    </row>
    <row r="24" spans="1:37" x14ac:dyDescent="0.2">
      <c r="A24" s="58">
        <v>45292</v>
      </c>
      <c r="B24" s="49" t="s">
        <v>120</v>
      </c>
      <c r="C24" s="49" t="s">
        <v>1228</v>
      </c>
      <c r="F24" s="49" t="s">
        <v>115</v>
      </c>
      <c r="G24" s="49" t="s">
        <v>122</v>
      </c>
      <c r="H24" s="49" t="s">
        <v>133</v>
      </c>
      <c r="I24" s="49" t="s">
        <v>118</v>
      </c>
      <c r="J24" s="49" t="s">
        <v>1229</v>
      </c>
      <c r="K24" s="49" t="s">
        <v>125</v>
      </c>
      <c r="M24" s="49">
        <v>1677</v>
      </c>
      <c r="AC24">
        <f>IF(ISBLANK(nutrition[[#This Row],[total_boys]]),SUM(nutrition[[#This Row],[boys_0-5_reached]],nutrition[[#This Row],[boys_6-12_reached]],nutrition[[#This Row],[boys_13-18_reached]]),nutrition[[#This Row],[total_boys]])</f>
        <v>0</v>
      </c>
      <c r="AD24">
        <f>IF(ISBLANK(nutrition[[#This Row],[total_girls]]),SUM(nutrition[[#This Row],[girls_0-5_reached]],nutrition[[#This Row],[girls_6-12_reached]],nutrition[[#This Row],[girls_13-18_reached]]),nutrition[[#This Row],[total_girls]])</f>
        <v>1677</v>
      </c>
      <c r="AE24">
        <f>IF(ISBLANK(nutrition[[#This Row],[total_children]]),SUM(nutrition[[#This Row],[calc_boys]],nutrition[[#This Row],[calc_girls]]),nutrition[[#This Row],[total_children]])</f>
        <v>1677</v>
      </c>
      <c r="AF24">
        <f>IF(ISBLANK(nutrition[[#This Row],[total_pwd]]),SUM(nutrition[[#This Row],[total_pwd_men]],nutrition[[#This Row],[total_pwd_women]]),nutrition[[#This Row],[total_pwd]])</f>
        <v>0</v>
      </c>
      <c r="AG24">
        <f>IF(ISBLANK(nutrition[[#This Row],[total_adults]]),SUM(nutrition[[#This Row],[total_men]],nutrition[[#This Row],[total_women]]),nutrition[[#This Row],[total_adults]])</f>
        <v>0</v>
      </c>
      <c r="AH24">
        <f>IF(ISBLANK(nutrition[[#This Row],[total_beneficiaries_reached]]),SUM(nutrition[[#This Row],[calc_children]],nutrition[[#This Row],[calc_adults]]),nutrition[[#This Row],[total_beneficiaries_reached]])</f>
        <v>1677</v>
      </c>
      <c r="AI24" s="49" t="s">
        <v>178</v>
      </c>
      <c r="AJ24" s="49" t="s">
        <v>179</v>
      </c>
      <c r="AK24" s="49" t="s">
        <v>132</v>
      </c>
    </row>
    <row r="25" spans="1:37" x14ac:dyDescent="0.2">
      <c r="A25" s="58">
        <v>45292</v>
      </c>
      <c r="B25" s="49" t="s">
        <v>120</v>
      </c>
      <c r="C25" s="49" t="s">
        <v>1230</v>
      </c>
      <c r="F25" s="49" t="s">
        <v>115</v>
      </c>
      <c r="G25" s="49" t="s">
        <v>122</v>
      </c>
      <c r="H25" s="49" t="s">
        <v>133</v>
      </c>
      <c r="I25" s="49" t="s">
        <v>118</v>
      </c>
      <c r="J25" s="49" t="s">
        <v>1229</v>
      </c>
      <c r="K25" s="49" t="s">
        <v>125</v>
      </c>
      <c r="M25" s="49">
        <v>2694</v>
      </c>
      <c r="AC25">
        <f>IF(ISBLANK(nutrition[[#This Row],[total_boys]]),SUM(nutrition[[#This Row],[boys_0-5_reached]],nutrition[[#This Row],[boys_6-12_reached]],nutrition[[#This Row],[boys_13-18_reached]]),nutrition[[#This Row],[total_boys]])</f>
        <v>0</v>
      </c>
      <c r="AD25">
        <f>IF(ISBLANK(nutrition[[#This Row],[total_girls]]),SUM(nutrition[[#This Row],[girls_0-5_reached]],nutrition[[#This Row],[girls_6-12_reached]],nutrition[[#This Row],[girls_13-18_reached]]),nutrition[[#This Row],[total_girls]])</f>
        <v>2694</v>
      </c>
      <c r="AE25">
        <f>IF(ISBLANK(nutrition[[#This Row],[total_children]]),SUM(nutrition[[#This Row],[calc_boys]],nutrition[[#This Row],[calc_girls]]),nutrition[[#This Row],[total_children]])</f>
        <v>2694</v>
      </c>
      <c r="AF25">
        <f>IF(ISBLANK(nutrition[[#This Row],[total_pwd]]),SUM(nutrition[[#This Row],[total_pwd_men]],nutrition[[#This Row],[total_pwd_women]]),nutrition[[#This Row],[total_pwd]])</f>
        <v>0</v>
      </c>
      <c r="AG25">
        <f>IF(ISBLANK(nutrition[[#This Row],[total_adults]]),SUM(nutrition[[#This Row],[total_men]],nutrition[[#This Row],[total_women]]),nutrition[[#This Row],[total_adults]])</f>
        <v>0</v>
      </c>
      <c r="AH25">
        <f>IF(ISBLANK(nutrition[[#This Row],[total_beneficiaries_reached]]),SUM(nutrition[[#This Row],[calc_children]],nutrition[[#This Row],[calc_adults]]),nutrition[[#This Row],[total_beneficiaries_reached]])</f>
        <v>2694</v>
      </c>
      <c r="AI25" s="49" t="s">
        <v>178</v>
      </c>
      <c r="AJ25" s="49" t="s">
        <v>184</v>
      </c>
      <c r="AK25" s="49" t="s">
        <v>132</v>
      </c>
    </row>
    <row r="26" spans="1:37" x14ac:dyDescent="0.2">
      <c r="A26" s="58">
        <v>45292</v>
      </c>
      <c r="B26" s="49" t="s">
        <v>120</v>
      </c>
      <c r="C26" s="49" t="s">
        <v>1231</v>
      </c>
      <c r="F26" s="49" t="s">
        <v>115</v>
      </c>
      <c r="G26" s="49" t="s">
        <v>122</v>
      </c>
      <c r="H26" s="49" t="s">
        <v>133</v>
      </c>
      <c r="I26" s="49" t="s">
        <v>118</v>
      </c>
      <c r="J26" s="49" t="s">
        <v>1229</v>
      </c>
      <c r="K26" s="49" t="s">
        <v>125</v>
      </c>
      <c r="M26" s="49">
        <v>3558</v>
      </c>
      <c r="AC26">
        <f>IF(ISBLANK(nutrition[[#This Row],[total_boys]]),SUM(nutrition[[#This Row],[boys_0-5_reached]],nutrition[[#This Row],[boys_6-12_reached]],nutrition[[#This Row],[boys_13-18_reached]]),nutrition[[#This Row],[total_boys]])</f>
        <v>0</v>
      </c>
      <c r="AD26">
        <f>IF(ISBLANK(nutrition[[#This Row],[total_girls]]),SUM(nutrition[[#This Row],[girls_0-5_reached]],nutrition[[#This Row],[girls_6-12_reached]],nutrition[[#This Row],[girls_13-18_reached]]),nutrition[[#This Row],[total_girls]])</f>
        <v>3558</v>
      </c>
      <c r="AE26">
        <f>IF(ISBLANK(nutrition[[#This Row],[total_children]]),SUM(nutrition[[#This Row],[calc_boys]],nutrition[[#This Row],[calc_girls]]),nutrition[[#This Row],[total_children]])</f>
        <v>3558</v>
      </c>
      <c r="AF26">
        <f>IF(ISBLANK(nutrition[[#This Row],[total_pwd]]),SUM(nutrition[[#This Row],[total_pwd_men]],nutrition[[#This Row],[total_pwd_women]]),nutrition[[#This Row],[total_pwd]])</f>
        <v>0</v>
      </c>
      <c r="AG26">
        <f>IF(ISBLANK(nutrition[[#This Row],[total_adults]]),SUM(nutrition[[#This Row],[total_men]],nutrition[[#This Row],[total_women]]),nutrition[[#This Row],[total_adults]])</f>
        <v>0</v>
      </c>
      <c r="AH26">
        <f>IF(ISBLANK(nutrition[[#This Row],[total_beneficiaries_reached]]),SUM(nutrition[[#This Row],[calc_children]],nutrition[[#This Row],[calc_adults]]),nutrition[[#This Row],[total_beneficiaries_reached]])</f>
        <v>3558</v>
      </c>
      <c r="AI26" s="49" t="s">
        <v>178</v>
      </c>
      <c r="AJ26" s="49" t="s">
        <v>189</v>
      </c>
      <c r="AK26" s="49" t="s">
        <v>132</v>
      </c>
    </row>
    <row r="27" spans="1:37" x14ac:dyDescent="0.2">
      <c r="A27" s="58">
        <v>45292</v>
      </c>
      <c r="B27" s="49" t="s">
        <v>120</v>
      </c>
      <c r="C27" s="49" t="s">
        <v>1232</v>
      </c>
      <c r="F27" s="49" t="s">
        <v>115</v>
      </c>
      <c r="G27" s="49" t="s">
        <v>122</v>
      </c>
      <c r="H27" s="49" t="s">
        <v>133</v>
      </c>
      <c r="I27" s="49" t="s">
        <v>118</v>
      </c>
      <c r="J27" s="49" t="s">
        <v>1229</v>
      </c>
      <c r="K27" s="49" t="s">
        <v>125</v>
      </c>
      <c r="M27" s="49">
        <v>3479</v>
      </c>
      <c r="AC27">
        <f>IF(ISBLANK(nutrition[[#This Row],[total_boys]]),SUM(nutrition[[#This Row],[boys_0-5_reached]],nutrition[[#This Row],[boys_6-12_reached]],nutrition[[#This Row],[boys_13-18_reached]]),nutrition[[#This Row],[total_boys]])</f>
        <v>0</v>
      </c>
      <c r="AD27">
        <f>IF(ISBLANK(nutrition[[#This Row],[total_girls]]),SUM(nutrition[[#This Row],[girls_0-5_reached]],nutrition[[#This Row],[girls_6-12_reached]],nutrition[[#This Row],[girls_13-18_reached]]),nutrition[[#This Row],[total_girls]])</f>
        <v>3479</v>
      </c>
      <c r="AE27">
        <f>IF(ISBLANK(nutrition[[#This Row],[total_children]]),SUM(nutrition[[#This Row],[calc_boys]],nutrition[[#This Row],[calc_girls]]),nutrition[[#This Row],[total_children]])</f>
        <v>3479</v>
      </c>
      <c r="AF27">
        <f>IF(ISBLANK(nutrition[[#This Row],[total_pwd]]),SUM(nutrition[[#This Row],[total_pwd_men]],nutrition[[#This Row],[total_pwd_women]]),nutrition[[#This Row],[total_pwd]])</f>
        <v>0</v>
      </c>
      <c r="AG27">
        <f>IF(ISBLANK(nutrition[[#This Row],[total_adults]]),SUM(nutrition[[#This Row],[total_men]],nutrition[[#This Row],[total_women]]),nutrition[[#This Row],[total_adults]])</f>
        <v>0</v>
      </c>
      <c r="AH27">
        <f>IF(ISBLANK(nutrition[[#This Row],[total_beneficiaries_reached]]),SUM(nutrition[[#This Row],[calc_children]],nutrition[[#This Row],[calc_adults]]),nutrition[[#This Row],[total_beneficiaries_reached]])</f>
        <v>3479</v>
      </c>
      <c r="AI27" s="49" t="s">
        <v>178</v>
      </c>
      <c r="AJ27" s="49" t="s">
        <v>195</v>
      </c>
      <c r="AK27" s="49" t="s">
        <v>132</v>
      </c>
    </row>
    <row r="28" spans="1:37" x14ac:dyDescent="0.2">
      <c r="A28" s="58">
        <v>45292</v>
      </c>
      <c r="B28" s="49" t="s">
        <v>120</v>
      </c>
      <c r="C28" s="49" t="s">
        <v>1233</v>
      </c>
      <c r="F28" s="49" t="s">
        <v>115</v>
      </c>
      <c r="G28" s="49" t="s">
        <v>122</v>
      </c>
      <c r="H28" s="49" t="s">
        <v>133</v>
      </c>
      <c r="I28" s="49" t="s">
        <v>118</v>
      </c>
      <c r="J28" s="49" t="s">
        <v>1229</v>
      </c>
      <c r="K28" s="49" t="s">
        <v>125</v>
      </c>
      <c r="M28" s="49">
        <v>364</v>
      </c>
      <c r="AC28">
        <f>IF(ISBLANK(nutrition[[#This Row],[total_boys]]),SUM(nutrition[[#This Row],[boys_0-5_reached]],nutrition[[#This Row],[boys_6-12_reached]],nutrition[[#This Row],[boys_13-18_reached]]),nutrition[[#This Row],[total_boys]])</f>
        <v>0</v>
      </c>
      <c r="AD28">
        <f>IF(ISBLANK(nutrition[[#This Row],[total_girls]]),SUM(nutrition[[#This Row],[girls_0-5_reached]],nutrition[[#This Row],[girls_6-12_reached]],nutrition[[#This Row],[girls_13-18_reached]]),nutrition[[#This Row],[total_girls]])</f>
        <v>364</v>
      </c>
      <c r="AE28">
        <f>IF(ISBLANK(nutrition[[#This Row],[total_children]]),SUM(nutrition[[#This Row],[calc_boys]],nutrition[[#This Row],[calc_girls]]),nutrition[[#This Row],[total_children]])</f>
        <v>364</v>
      </c>
      <c r="AF28">
        <f>IF(ISBLANK(nutrition[[#This Row],[total_pwd]]),SUM(nutrition[[#This Row],[total_pwd_men]],nutrition[[#This Row],[total_pwd_women]]),nutrition[[#This Row],[total_pwd]])</f>
        <v>0</v>
      </c>
      <c r="AG28">
        <f>IF(ISBLANK(nutrition[[#This Row],[total_adults]]),SUM(nutrition[[#This Row],[total_men]],nutrition[[#This Row],[total_women]]),nutrition[[#This Row],[total_adults]])</f>
        <v>0</v>
      </c>
      <c r="AH28">
        <f>IF(ISBLANK(nutrition[[#This Row],[total_beneficiaries_reached]]),SUM(nutrition[[#This Row],[calc_children]],nutrition[[#This Row],[calc_adults]]),nutrition[[#This Row],[total_beneficiaries_reached]])</f>
        <v>364</v>
      </c>
      <c r="AI28" s="49" t="s">
        <v>178</v>
      </c>
      <c r="AJ28" s="49" t="s">
        <v>200</v>
      </c>
      <c r="AK28" s="49" t="s">
        <v>132</v>
      </c>
    </row>
    <row r="29" spans="1:37" x14ac:dyDescent="0.2">
      <c r="A29" s="58">
        <v>45292</v>
      </c>
      <c r="B29" s="49" t="s">
        <v>120</v>
      </c>
      <c r="C29" s="49" t="s">
        <v>1234</v>
      </c>
      <c r="F29" s="49" t="s">
        <v>115</v>
      </c>
      <c r="G29" s="49" t="s">
        <v>122</v>
      </c>
      <c r="H29" s="49" t="s">
        <v>133</v>
      </c>
      <c r="I29" s="49" t="s">
        <v>118</v>
      </c>
      <c r="J29" s="49" t="s">
        <v>1229</v>
      </c>
      <c r="K29" s="49" t="s">
        <v>125</v>
      </c>
      <c r="M29" s="49">
        <v>1746</v>
      </c>
      <c r="AC29">
        <f>IF(ISBLANK(nutrition[[#This Row],[total_boys]]),SUM(nutrition[[#This Row],[boys_0-5_reached]],nutrition[[#This Row],[boys_6-12_reached]],nutrition[[#This Row],[boys_13-18_reached]]),nutrition[[#This Row],[total_boys]])</f>
        <v>0</v>
      </c>
      <c r="AD29">
        <f>IF(ISBLANK(nutrition[[#This Row],[total_girls]]),SUM(nutrition[[#This Row],[girls_0-5_reached]],nutrition[[#This Row],[girls_6-12_reached]],nutrition[[#This Row],[girls_13-18_reached]]),nutrition[[#This Row],[total_girls]])</f>
        <v>1746</v>
      </c>
      <c r="AE29">
        <f>IF(ISBLANK(nutrition[[#This Row],[total_children]]),SUM(nutrition[[#This Row],[calc_boys]],nutrition[[#This Row],[calc_girls]]),nutrition[[#This Row],[total_children]])</f>
        <v>1746</v>
      </c>
      <c r="AF29">
        <f>IF(ISBLANK(nutrition[[#This Row],[total_pwd]]),SUM(nutrition[[#This Row],[total_pwd_men]],nutrition[[#This Row],[total_pwd_women]]),nutrition[[#This Row],[total_pwd]])</f>
        <v>0</v>
      </c>
      <c r="AG29">
        <f>IF(ISBLANK(nutrition[[#This Row],[total_adults]]),SUM(nutrition[[#This Row],[total_men]],nutrition[[#This Row],[total_women]]),nutrition[[#This Row],[total_adults]])</f>
        <v>0</v>
      </c>
      <c r="AH29">
        <f>IF(ISBLANK(nutrition[[#This Row],[total_beneficiaries_reached]]),SUM(nutrition[[#This Row],[calc_children]],nutrition[[#This Row],[calc_adults]]),nutrition[[#This Row],[total_beneficiaries_reached]])</f>
        <v>1746</v>
      </c>
      <c r="AI29" s="49" t="s">
        <v>178</v>
      </c>
      <c r="AJ29" s="49" t="s">
        <v>206</v>
      </c>
      <c r="AK29" s="49" t="s">
        <v>132</v>
      </c>
    </row>
    <row r="30" spans="1:37" x14ac:dyDescent="0.2">
      <c r="A30" s="58">
        <v>45292</v>
      </c>
      <c r="B30" s="49" t="s">
        <v>120</v>
      </c>
      <c r="C30" s="49" t="s">
        <v>1235</v>
      </c>
      <c r="F30" s="49" t="s">
        <v>115</v>
      </c>
      <c r="G30" s="49" t="s">
        <v>122</v>
      </c>
      <c r="H30" s="49" t="s">
        <v>133</v>
      </c>
      <c r="I30" s="49" t="s">
        <v>118</v>
      </c>
      <c r="J30" s="49" t="s">
        <v>1229</v>
      </c>
      <c r="K30" s="49" t="s">
        <v>125</v>
      </c>
      <c r="M30" s="49">
        <v>975</v>
      </c>
      <c r="AC30">
        <f>IF(ISBLANK(nutrition[[#This Row],[total_boys]]),SUM(nutrition[[#This Row],[boys_0-5_reached]],nutrition[[#This Row],[boys_6-12_reached]],nutrition[[#This Row],[boys_13-18_reached]]),nutrition[[#This Row],[total_boys]])</f>
        <v>0</v>
      </c>
      <c r="AD30">
        <f>IF(ISBLANK(nutrition[[#This Row],[total_girls]]),SUM(nutrition[[#This Row],[girls_0-5_reached]],nutrition[[#This Row],[girls_6-12_reached]],nutrition[[#This Row],[girls_13-18_reached]]),nutrition[[#This Row],[total_girls]])</f>
        <v>975</v>
      </c>
      <c r="AE30">
        <f>IF(ISBLANK(nutrition[[#This Row],[total_children]]),SUM(nutrition[[#This Row],[calc_boys]],nutrition[[#This Row],[calc_girls]]),nutrition[[#This Row],[total_children]])</f>
        <v>975</v>
      </c>
      <c r="AF30">
        <f>IF(ISBLANK(nutrition[[#This Row],[total_pwd]]),SUM(nutrition[[#This Row],[total_pwd_men]],nutrition[[#This Row],[total_pwd_women]]),nutrition[[#This Row],[total_pwd]])</f>
        <v>0</v>
      </c>
      <c r="AG30">
        <f>IF(ISBLANK(nutrition[[#This Row],[total_adults]]),SUM(nutrition[[#This Row],[total_men]],nutrition[[#This Row],[total_women]]),nutrition[[#This Row],[total_adults]])</f>
        <v>0</v>
      </c>
      <c r="AH30">
        <f>IF(ISBLANK(nutrition[[#This Row],[total_beneficiaries_reached]]),SUM(nutrition[[#This Row],[calc_children]],nutrition[[#This Row],[calc_adults]]),nutrition[[#This Row],[total_beneficiaries_reached]])</f>
        <v>975</v>
      </c>
      <c r="AI30" s="49" t="s">
        <v>178</v>
      </c>
      <c r="AJ30" s="49" t="s">
        <v>211</v>
      </c>
      <c r="AK30" s="49" t="s">
        <v>132</v>
      </c>
    </row>
    <row r="31" spans="1:37" x14ac:dyDescent="0.2">
      <c r="A31" s="58">
        <v>45292</v>
      </c>
      <c r="B31" s="49" t="s">
        <v>120</v>
      </c>
      <c r="C31" s="49" t="s">
        <v>1236</v>
      </c>
      <c r="F31" s="49" t="s">
        <v>115</v>
      </c>
      <c r="G31" s="49" t="s">
        <v>122</v>
      </c>
      <c r="H31" s="49" t="s">
        <v>133</v>
      </c>
      <c r="I31" s="49" t="s">
        <v>118</v>
      </c>
      <c r="J31" s="49" t="s">
        <v>1229</v>
      </c>
      <c r="K31" s="49" t="s">
        <v>125</v>
      </c>
      <c r="M31" s="49">
        <v>568</v>
      </c>
      <c r="AC31">
        <f>IF(ISBLANK(nutrition[[#This Row],[total_boys]]),SUM(nutrition[[#This Row],[boys_0-5_reached]],nutrition[[#This Row],[boys_6-12_reached]],nutrition[[#This Row],[boys_13-18_reached]]),nutrition[[#This Row],[total_boys]])</f>
        <v>0</v>
      </c>
      <c r="AD31">
        <f>IF(ISBLANK(nutrition[[#This Row],[total_girls]]),SUM(nutrition[[#This Row],[girls_0-5_reached]],nutrition[[#This Row],[girls_6-12_reached]],nutrition[[#This Row],[girls_13-18_reached]]),nutrition[[#This Row],[total_girls]])</f>
        <v>568</v>
      </c>
      <c r="AE31">
        <f>IF(ISBLANK(nutrition[[#This Row],[total_children]]),SUM(nutrition[[#This Row],[calc_boys]],nutrition[[#This Row],[calc_girls]]),nutrition[[#This Row],[total_children]])</f>
        <v>568</v>
      </c>
      <c r="AF31">
        <f>IF(ISBLANK(nutrition[[#This Row],[total_pwd]]),SUM(nutrition[[#This Row],[total_pwd_men]],nutrition[[#This Row],[total_pwd_women]]),nutrition[[#This Row],[total_pwd]])</f>
        <v>0</v>
      </c>
      <c r="AG31">
        <f>IF(ISBLANK(nutrition[[#This Row],[total_adults]]),SUM(nutrition[[#This Row],[total_men]],nutrition[[#This Row],[total_women]]),nutrition[[#This Row],[total_adults]])</f>
        <v>0</v>
      </c>
      <c r="AH31">
        <f>IF(ISBLANK(nutrition[[#This Row],[total_beneficiaries_reached]]),SUM(nutrition[[#This Row],[calc_children]],nutrition[[#This Row],[calc_adults]]),nutrition[[#This Row],[total_beneficiaries_reached]])</f>
        <v>568</v>
      </c>
      <c r="AI31" s="49" t="s">
        <v>178</v>
      </c>
      <c r="AJ31" s="49" t="s">
        <v>217</v>
      </c>
      <c r="AK31" s="49" t="s">
        <v>132</v>
      </c>
    </row>
    <row r="32" spans="1:37" x14ac:dyDescent="0.2">
      <c r="A32" s="58">
        <v>45292</v>
      </c>
      <c r="B32" s="49" t="s">
        <v>120</v>
      </c>
      <c r="C32" s="49" t="s">
        <v>1237</v>
      </c>
      <c r="F32" s="49" t="s">
        <v>115</v>
      </c>
      <c r="G32" s="49" t="s">
        <v>122</v>
      </c>
      <c r="H32" s="49" t="s">
        <v>133</v>
      </c>
      <c r="I32" s="49" t="s">
        <v>118</v>
      </c>
      <c r="J32" s="49" t="s">
        <v>1229</v>
      </c>
      <c r="K32" s="49" t="s">
        <v>125</v>
      </c>
      <c r="M32" s="49">
        <v>1782</v>
      </c>
      <c r="AC32">
        <f>IF(ISBLANK(nutrition[[#This Row],[total_boys]]),SUM(nutrition[[#This Row],[boys_0-5_reached]],nutrition[[#This Row],[boys_6-12_reached]],nutrition[[#This Row],[boys_13-18_reached]]),nutrition[[#This Row],[total_boys]])</f>
        <v>0</v>
      </c>
      <c r="AD32">
        <f>IF(ISBLANK(nutrition[[#This Row],[total_girls]]),SUM(nutrition[[#This Row],[girls_0-5_reached]],nutrition[[#This Row],[girls_6-12_reached]],nutrition[[#This Row],[girls_13-18_reached]]),nutrition[[#This Row],[total_girls]])</f>
        <v>1782</v>
      </c>
      <c r="AE32">
        <f>IF(ISBLANK(nutrition[[#This Row],[total_children]]),SUM(nutrition[[#This Row],[calc_boys]],nutrition[[#This Row],[calc_girls]]),nutrition[[#This Row],[total_children]])</f>
        <v>1782</v>
      </c>
      <c r="AF32">
        <f>IF(ISBLANK(nutrition[[#This Row],[total_pwd]]),SUM(nutrition[[#This Row],[total_pwd_men]],nutrition[[#This Row],[total_pwd_women]]),nutrition[[#This Row],[total_pwd]])</f>
        <v>0</v>
      </c>
      <c r="AG32">
        <f>IF(ISBLANK(nutrition[[#This Row],[total_adults]]),SUM(nutrition[[#This Row],[total_men]],nutrition[[#This Row],[total_women]]),nutrition[[#This Row],[total_adults]])</f>
        <v>0</v>
      </c>
      <c r="AH32">
        <f>IF(ISBLANK(nutrition[[#This Row],[total_beneficiaries_reached]]),SUM(nutrition[[#This Row],[calc_children]],nutrition[[#This Row],[calc_adults]]),nutrition[[#This Row],[total_beneficiaries_reached]])</f>
        <v>1782</v>
      </c>
      <c r="AI32" s="49" t="s">
        <v>178</v>
      </c>
      <c r="AJ32" s="49" t="s">
        <v>221</v>
      </c>
      <c r="AK32" s="49" t="s">
        <v>132</v>
      </c>
    </row>
    <row r="33" spans="1:37" x14ac:dyDescent="0.2">
      <c r="A33" s="58">
        <v>45292</v>
      </c>
      <c r="B33" s="49" t="s">
        <v>120</v>
      </c>
      <c r="C33" s="49" t="s">
        <v>1238</v>
      </c>
      <c r="F33" s="49" t="s">
        <v>115</v>
      </c>
      <c r="G33" s="49" t="s">
        <v>122</v>
      </c>
      <c r="H33" s="49" t="s">
        <v>133</v>
      </c>
      <c r="I33" s="49" t="s">
        <v>118</v>
      </c>
      <c r="J33" s="49" t="s">
        <v>1229</v>
      </c>
      <c r="K33" s="49" t="s">
        <v>125</v>
      </c>
      <c r="M33" s="49">
        <v>2069</v>
      </c>
      <c r="AC33">
        <f>IF(ISBLANK(nutrition[[#This Row],[total_boys]]),SUM(nutrition[[#This Row],[boys_0-5_reached]],nutrition[[#This Row],[boys_6-12_reached]],nutrition[[#This Row],[boys_13-18_reached]]),nutrition[[#This Row],[total_boys]])</f>
        <v>0</v>
      </c>
      <c r="AD33">
        <f>IF(ISBLANK(nutrition[[#This Row],[total_girls]]),SUM(nutrition[[#This Row],[girls_0-5_reached]],nutrition[[#This Row],[girls_6-12_reached]],nutrition[[#This Row],[girls_13-18_reached]]),nutrition[[#This Row],[total_girls]])</f>
        <v>2069</v>
      </c>
      <c r="AE33">
        <f>IF(ISBLANK(nutrition[[#This Row],[total_children]]),SUM(nutrition[[#This Row],[calc_boys]],nutrition[[#This Row],[calc_girls]]),nutrition[[#This Row],[total_children]])</f>
        <v>2069</v>
      </c>
      <c r="AF33">
        <f>IF(ISBLANK(nutrition[[#This Row],[total_pwd]]),SUM(nutrition[[#This Row],[total_pwd_men]],nutrition[[#This Row],[total_pwd_women]]),nutrition[[#This Row],[total_pwd]])</f>
        <v>0</v>
      </c>
      <c r="AG33">
        <f>IF(ISBLANK(nutrition[[#This Row],[total_adults]]),SUM(nutrition[[#This Row],[total_men]],nutrition[[#This Row],[total_women]]),nutrition[[#This Row],[total_adults]])</f>
        <v>0</v>
      </c>
      <c r="AH33">
        <f>IF(ISBLANK(nutrition[[#This Row],[total_beneficiaries_reached]]),SUM(nutrition[[#This Row],[calc_children]],nutrition[[#This Row],[calc_adults]]),nutrition[[#This Row],[total_beneficiaries_reached]])</f>
        <v>2069</v>
      </c>
      <c r="AI33" s="49" t="s">
        <v>178</v>
      </c>
      <c r="AJ33" s="49" t="s">
        <v>235</v>
      </c>
      <c r="AK33" s="49" t="s">
        <v>132</v>
      </c>
    </row>
    <row r="34" spans="1:37" x14ac:dyDescent="0.2">
      <c r="A34" s="58">
        <v>45292</v>
      </c>
      <c r="B34" s="49" t="s">
        <v>120</v>
      </c>
      <c r="C34" s="49" t="s">
        <v>1239</v>
      </c>
      <c r="F34" s="49" t="s">
        <v>115</v>
      </c>
      <c r="G34" s="49" t="s">
        <v>122</v>
      </c>
      <c r="H34" s="49" t="s">
        <v>133</v>
      </c>
      <c r="I34" s="49" t="s">
        <v>118</v>
      </c>
      <c r="J34" s="49" t="s">
        <v>1229</v>
      </c>
      <c r="K34" s="49" t="s">
        <v>125</v>
      </c>
      <c r="M34" s="49">
        <v>6958</v>
      </c>
      <c r="AC34">
        <f>IF(ISBLANK(nutrition[[#This Row],[total_boys]]),SUM(nutrition[[#This Row],[boys_0-5_reached]],nutrition[[#This Row],[boys_6-12_reached]],nutrition[[#This Row],[boys_13-18_reached]]),nutrition[[#This Row],[total_boys]])</f>
        <v>0</v>
      </c>
      <c r="AD34">
        <f>IF(ISBLANK(nutrition[[#This Row],[total_girls]]),SUM(nutrition[[#This Row],[girls_0-5_reached]],nutrition[[#This Row],[girls_6-12_reached]],nutrition[[#This Row],[girls_13-18_reached]]),nutrition[[#This Row],[total_girls]])</f>
        <v>6958</v>
      </c>
      <c r="AE34">
        <f>IF(ISBLANK(nutrition[[#This Row],[total_children]]),SUM(nutrition[[#This Row],[calc_boys]],nutrition[[#This Row],[calc_girls]]),nutrition[[#This Row],[total_children]])</f>
        <v>6958</v>
      </c>
      <c r="AF34">
        <f>IF(ISBLANK(nutrition[[#This Row],[total_pwd]]),SUM(nutrition[[#This Row],[total_pwd_men]],nutrition[[#This Row],[total_pwd_women]]),nutrition[[#This Row],[total_pwd]])</f>
        <v>0</v>
      </c>
      <c r="AG34">
        <f>IF(ISBLANK(nutrition[[#This Row],[total_adults]]),SUM(nutrition[[#This Row],[total_men]],nutrition[[#This Row],[total_women]]),nutrition[[#This Row],[total_adults]])</f>
        <v>0</v>
      </c>
      <c r="AH34">
        <f>IF(ISBLANK(nutrition[[#This Row],[total_beneficiaries_reached]]),SUM(nutrition[[#This Row],[calc_children]],nutrition[[#This Row],[calc_adults]]),nutrition[[#This Row],[total_beneficiaries_reached]])</f>
        <v>6958</v>
      </c>
      <c r="AI34" s="49" t="s">
        <v>178</v>
      </c>
      <c r="AJ34" s="49" t="s">
        <v>226</v>
      </c>
      <c r="AK34" s="49" t="s">
        <v>132</v>
      </c>
    </row>
    <row r="35" spans="1:37" x14ac:dyDescent="0.2">
      <c r="A35" s="58">
        <v>45292</v>
      </c>
      <c r="B35" s="49" t="s">
        <v>120</v>
      </c>
      <c r="C35" s="49" t="s">
        <v>1238</v>
      </c>
      <c r="F35" s="49" t="s">
        <v>115</v>
      </c>
      <c r="G35" s="49" t="s">
        <v>122</v>
      </c>
      <c r="H35" s="49" t="s">
        <v>133</v>
      </c>
      <c r="I35" s="49" t="s">
        <v>118</v>
      </c>
      <c r="J35" s="49" t="s">
        <v>1229</v>
      </c>
      <c r="K35" s="49" t="s">
        <v>125</v>
      </c>
      <c r="M35" s="49">
        <v>2584</v>
      </c>
      <c r="AC35">
        <f>IF(ISBLANK(nutrition[[#This Row],[total_boys]]),SUM(nutrition[[#This Row],[boys_0-5_reached]],nutrition[[#This Row],[boys_6-12_reached]],nutrition[[#This Row],[boys_13-18_reached]]),nutrition[[#This Row],[total_boys]])</f>
        <v>0</v>
      </c>
      <c r="AD35">
        <f>IF(ISBLANK(nutrition[[#This Row],[total_girls]]),SUM(nutrition[[#This Row],[girls_0-5_reached]],nutrition[[#This Row],[girls_6-12_reached]],nutrition[[#This Row],[girls_13-18_reached]]),nutrition[[#This Row],[total_girls]])</f>
        <v>2584</v>
      </c>
      <c r="AE35">
        <f>IF(ISBLANK(nutrition[[#This Row],[total_children]]),SUM(nutrition[[#This Row],[calc_boys]],nutrition[[#This Row],[calc_girls]]),nutrition[[#This Row],[total_children]])</f>
        <v>2584</v>
      </c>
      <c r="AF35">
        <f>IF(ISBLANK(nutrition[[#This Row],[total_pwd]]),SUM(nutrition[[#This Row],[total_pwd_men]],nutrition[[#This Row],[total_pwd_women]]),nutrition[[#This Row],[total_pwd]])</f>
        <v>0</v>
      </c>
      <c r="AG35">
        <f>IF(ISBLANK(nutrition[[#This Row],[total_adults]]),SUM(nutrition[[#This Row],[total_men]],nutrition[[#This Row],[total_women]]),nutrition[[#This Row],[total_adults]])</f>
        <v>0</v>
      </c>
      <c r="AH35">
        <f>IF(ISBLANK(nutrition[[#This Row],[total_beneficiaries_reached]]),SUM(nutrition[[#This Row],[calc_children]],nutrition[[#This Row],[calc_adults]]),nutrition[[#This Row],[total_beneficiaries_reached]])</f>
        <v>2584</v>
      </c>
      <c r="AI35" s="49" t="s">
        <v>178</v>
      </c>
      <c r="AJ35" s="49" t="s">
        <v>235</v>
      </c>
      <c r="AK35" s="49" t="s">
        <v>132</v>
      </c>
    </row>
    <row r="36" spans="1:37" x14ac:dyDescent="0.2">
      <c r="A36" s="58">
        <v>45292</v>
      </c>
      <c r="B36" s="49" t="s">
        <v>120</v>
      </c>
      <c r="C36" s="49" t="s">
        <v>1240</v>
      </c>
      <c r="F36" s="49" t="s">
        <v>115</v>
      </c>
      <c r="G36" s="49" t="s">
        <v>122</v>
      </c>
      <c r="H36" s="49" t="s">
        <v>133</v>
      </c>
      <c r="I36" s="49" t="s">
        <v>118</v>
      </c>
      <c r="J36" s="49" t="s">
        <v>1229</v>
      </c>
      <c r="K36" s="49" t="s">
        <v>125</v>
      </c>
      <c r="M36" s="49">
        <v>836</v>
      </c>
      <c r="AC36">
        <f>IF(ISBLANK(nutrition[[#This Row],[total_boys]]),SUM(nutrition[[#This Row],[boys_0-5_reached]],nutrition[[#This Row],[boys_6-12_reached]],nutrition[[#This Row],[boys_13-18_reached]]),nutrition[[#This Row],[total_boys]])</f>
        <v>0</v>
      </c>
      <c r="AD36">
        <f>IF(ISBLANK(nutrition[[#This Row],[total_girls]]),SUM(nutrition[[#This Row],[girls_0-5_reached]],nutrition[[#This Row],[girls_6-12_reached]],nutrition[[#This Row],[girls_13-18_reached]]),nutrition[[#This Row],[total_girls]])</f>
        <v>836</v>
      </c>
      <c r="AE36">
        <f>IF(ISBLANK(nutrition[[#This Row],[total_children]]),SUM(nutrition[[#This Row],[calc_boys]],nutrition[[#This Row],[calc_girls]]),nutrition[[#This Row],[total_children]])</f>
        <v>836</v>
      </c>
      <c r="AF36">
        <f>IF(ISBLANK(nutrition[[#This Row],[total_pwd]]),SUM(nutrition[[#This Row],[total_pwd_men]],nutrition[[#This Row],[total_pwd_women]]),nutrition[[#This Row],[total_pwd]])</f>
        <v>0</v>
      </c>
      <c r="AG36">
        <f>IF(ISBLANK(nutrition[[#This Row],[total_adults]]),SUM(nutrition[[#This Row],[total_men]],nutrition[[#This Row],[total_women]]),nutrition[[#This Row],[total_adults]])</f>
        <v>0</v>
      </c>
      <c r="AH36">
        <f>IF(ISBLANK(nutrition[[#This Row],[total_beneficiaries_reached]]),SUM(nutrition[[#This Row],[calc_children]],nutrition[[#This Row],[calc_adults]]),nutrition[[#This Row],[total_beneficiaries_reached]])</f>
        <v>836</v>
      </c>
      <c r="AI36" s="49" t="s">
        <v>178</v>
      </c>
      <c r="AJ36" s="49" t="s">
        <v>239</v>
      </c>
      <c r="AK36" s="49" t="s">
        <v>132</v>
      </c>
    </row>
    <row r="37" spans="1:37" x14ac:dyDescent="0.2">
      <c r="A37" s="58">
        <v>45292</v>
      </c>
      <c r="B37" s="49" t="s">
        <v>120</v>
      </c>
      <c r="C37" s="49" t="s">
        <v>1241</v>
      </c>
      <c r="F37" s="49" t="s">
        <v>115</v>
      </c>
      <c r="G37" s="49" t="s">
        <v>122</v>
      </c>
      <c r="H37" s="49" t="s">
        <v>133</v>
      </c>
      <c r="I37" s="49" t="s">
        <v>118</v>
      </c>
      <c r="J37" s="49" t="s">
        <v>1229</v>
      </c>
      <c r="K37" s="49" t="s">
        <v>125</v>
      </c>
      <c r="M37" s="49">
        <v>2779</v>
      </c>
      <c r="AC37">
        <f>IF(ISBLANK(nutrition[[#This Row],[total_boys]]),SUM(nutrition[[#This Row],[boys_0-5_reached]],nutrition[[#This Row],[boys_6-12_reached]],nutrition[[#This Row],[boys_13-18_reached]]),nutrition[[#This Row],[total_boys]])</f>
        <v>0</v>
      </c>
      <c r="AD37">
        <f>IF(ISBLANK(nutrition[[#This Row],[total_girls]]),SUM(nutrition[[#This Row],[girls_0-5_reached]],nutrition[[#This Row],[girls_6-12_reached]],nutrition[[#This Row],[girls_13-18_reached]]),nutrition[[#This Row],[total_girls]])</f>
        <v>2779</v>
      </c>
      <c r="AE37">
        <f>IF(ISBLANK(nutrition[[#This Row],[total_children]]),SUM(nutrition[[#This Row],[calc_boys]],nutrition[[#This Row],[calc_girls]]),nutrition[[#This Row],[total_children]])</f>
        <v>2779</v>
      </c>
      <c r="AF37">
        <f>IF(ISBLANK(nutrition[[#This Row],[total_pwd]]),SUM(nutrition[[#This Row],[total_pwd_men]],nutrition[[#This Row],[total_pwd_women]]),nutrition[[#This Row],[total_pwd]])</f>
        <v>0</v>
      </c>
      <c r="AG37">
        <f>IF(ISBLANK(nutrition[[#This Row],[total_adults]]),SUM(nutrition[[#This Row],[total_men]],nutrition[[#This Row],[total_women]]),nutrition[[#This Row],[total_adults]])</f>
        <v>0</v>
      </c>
      <c r="AH37">
        <f>IF(ISBLANK(nutrition[[#This Row],[total_beneficiaries_reached]]),SUM(nutrition[[#This Row],[calc_children]],nutrition[[#This Row],[calc_adults]]),nutrition[[#This Row],[total_beneficiaries_reached]])</f>
        <v>2779</v>
      </c>
      <c r="AI37" s="49" t="s">
        <v>178</v>
      </c>
      <c r="AJ37" s="49" t="s">
        <v>243</v>
      </c>
      <c r="AK37" s="49" t="s">
        <v>132</v>
      </c>
    </row>
    <row r="38" spans="1:37" x14ac:dyDescent="0.2">
      <c r="A38" s="58">
        <v>45292</v>
      </c>
      <c r="B38" s="49" t="s">
        <v>120</v>
      </c>
      <c r="C38" s="49" t="s">
        <v>1242</v>
      </c>
      <c r="F38" s="49" t="s">
        <v>115</v>
      </c>
      <c r="G38" s="49" t="s">
        <v>122</v>
      </c>
      <c r="H38" s="49" t="s">
        <v>133</v>
      </c>
      <c r="I38" s="49" t="s">
        <v>118</v>
      </c>
      <c r="J38" s="49" t="s">
        <v>1229</v>
      </c>
      <c r="K38" s="49" t="s">
        <v>125</v>
      </c>
      <c r="M38" s="49">
        <v>1018</v>
      </c>
      <c r="AC38">
        <f>IF(ISBLANK(nutrition[[#This Row],[total_boys]]),SUM(nutrition[[#This Row],[boys_0-5_reached]],nutrition[[#This Row],[boys_6-12_reached]],nutrition[[#This Row],[boys_13-18_reached]]),nutrition[[#This Row],[total_boys]])</f>
        <v>0</v>
      </c>
      <c r="AD38">
        <f>IF(ISBLANK(nutrition[[#This Row],[total_girls]]),SUM(nutrition[[#This Row],[girls_0-5_reached]],nutrition[[#This Row],[girls_6-12_reached]],nutrition[[#This Row],[girls_13-18_reached]]),nutrition[[#This Row],[total_girls]])</f>
        <v>1018</v>
      </c>
      <c r="AE38">
        <f>IF(ISBLANK(nutrition[[#This Row],[total_children]]),SUM(nutrition[[#This Row],[calc_boys]],nutrition[[#This Row],[calc_girls]]),nutrition[[#This Row],[total_children]])</f>
        <v>1018</v>
      </c>
      <c r="AF38">
        <f>IF(ISBLANK(nutrition[[#This Row],[total_pwd]]),SUM(nutrition[[#This Row],[total_pwd_men]],nutrition[[#This Row],[total_pwd_women]]),nutrition[[#This Row],[total_pwd]])</f>
        <v>0</v>
      </c>
      <c r="AG38">
        <f>IF(ISBLANK(nutrition[[#This Row],[total_adults]]),SUM(nutrition[[#This Row],[total_men]],nutrition[[#This Row],[total_women]]),nutrition[[#This Row],[total_adults]])</f>
        <v>0</v>
      </c>
      <c r="AH38">
        <f>IF(ISBLANK(nutrition[[#This Row],[total_beneficiaries_reached]]),SUM(nutrition[[#This Row],[calc_children]],nutrition[[#This Row],[calc_adults]]),nutrition[[#This Row],[total_beneficiaries_reached]])</f>
        <v>1018</v>
      </c>
      <c r="AI38" s="49" t="s">
        <v>178</v>
      </c>
      <c r="AJ38" s="49" t="s">
        <v>246</v>
      </c>
      <c r="AK38" s="49" t="s">
        <v>132</v>
      </c>
    </row>
    <row r="39" spans="1:37" x14ac:dyDescent="0.2">
      <c r="A39" s="58">
        <v>45292</v>
      </c>
      <c r="B39" s="49" t="s">
        <v>120</v>
      </c>
      <c r="C39" s="49" t="s">
        <v>1243</v>
      </c>
      <c r="F39" s="49" t="s">
        <v>115</v>
      </c>
      <c r="G39" s="49" t="s">
        <v>122</v>
      </c>
      <c r="H39" s="49" t="s">
        <v>133</v>
      </c>
      <c r="I39" s="49" t="s">
        <v>118</v>
      </c>
      <c r="J39" s="49" t="s">
        <v>1229</v>
      </c>
      <c r="K39" s="49" t="s">
        <v>125</v>
      </c>
      <c r="M39" s="49">
        <v>790</v>
      </c>
      <c r="AC39">
        <f>IF(ISBLANK(nutrition[[#This Row],[total_boys]]),SUM(nutrition[[#This Row],[boys_0-5_reached]],nutrition[[#This Row],[boys_6-12_reached]],nutrition[[#This Row],[boys_13-18_reached]]),nutrition[[#This Row],[total_boys]])</f>
        <v>0</v>
      </c>
      <c r="AD39">
        <f>IF(ISBLANK(nutrition[[#This Row],[total_girls]]),SUM(nutrition[[#This Row],[girls_0-5_reached]],nutrition[[#This Row],[girls_6-12_reached]],nutrition[[#This Row],[girls_13-18_reached]]),nutrition[[#This Row],[total_girls]])</f>
        <v>790</v>
      </c>
      <c r="AE39">
        <f>IF(ISBLANK(nutrition[[#This Row],[total_children]]),SUM(nutrition[[#This Row],[calc_boys]],nutrition[[#This Row],[calc_girls]]),nutrition[[#This Row],[total_children]])</f>
        <v>790</v>
      </c>
      <c r="AF39">
        <f>IF(ISBLANK(nutrition[[#This Row],[total_pwd]]),SUM(nutrition[[#This Row],[total_pwd_men]],nutrition[[#This Row],[total_pwd_women]]),nutrition[[#This Row],[total_pwd]])</f>
        <v>0</v>
      </c>
      <c r="AG39">
        <f>IF(ISBLANK(nutrition[[#This Row],[total_adults]]),SUM(nutrition[[#This Row],[total_men]],nutrition[[#This Row],[total_women]]),nutrition[[#This Row],[total_adults]])</f>
        <v>0</v>
      </c>
      <c r="AH39">
        <f>IF(ISBLANK(nutrition[[#This Row],[total_beneficiaries_reached]]),SUM(nutrition[[#This Row],[calc_children]],nutrition[[#This Row],[calc_adults]]),nutrition[[#This Row],[total_beneficiaries_reached]])</f>
        <v>790</v>
      </c>
      <c r="AI39" s="49" t="s">
        <v>178</v>
      </c>
      <c r="AJ39" s="49" t="s">
        <v>249</v>
      </c>
      <c r="AK39" s="49" t="s">
        <v>132</v>
      </c>
    </row>
    <row r="40" spans="1:37" x14ac:dyDescent="0.2">
      <c r="A40" s="58">
        <v>45292</v>
      </c>
      <c r="B40" s="49" t="s">
        <v>120</v>
      </c>
      <c r="C40" s="49" t="s">
        <v>1244</v>
      </c>
      <c r="F40" s="49" t="s">
        <v>115</v>
      </c>
      <c r="G40" s="49" t="s">
        <v>122</v>
      </c>
      <c r="H40" s="49" t="s">
        <v>133</v>
      </c>
      <c r="I40" s="49" t="s">
        <v>118</v>
      </c>
      <c r="J40" s="49" t="s">
        <v>1229</v>
      </c>
      <c r="K40" s="49" t="s">
        <v>125</v>
      </c>
      <c r="M40" s="49">
        <v>411</v>
      </c>
      <c r="AC40">
        <f>IF(ISBLANK(nutrition[[#This Row],[total_boys]]),SUM(nutrition[[#This Row],[boys_0-5_reached]],nutrition[[#This Row],[boys_6-12_reached]],nutrition[[#This Row],[boys_13-18_reached]]),nutrition[[#This Row],[total_boys]])</f>
        <v>0</v>
      </c>
      <c r="AD40">
        <f>IF(ISBLANK(nutrition[[#This Row],[total_girls]]),SUM(nutrition[[#This Row],[girls_0-5_reached]],nutrition[[#This Row],[girls_6-12_reached]],nutrition[[#This Row],[girls_13-18_reached]]),nutrition[[#This Row],[total_girls]])</f>
        <v>411</v>
      </c>
      <c r="AE40">
        <f>IF(ISBLANK(nutrition[[#This Row],[total_children]]),SUM(nutrition[[#This Row],[calc_boys]],nutrition[[#This Row],[calc_girls]]),nutrition[[#This Row],[total_children]])</f>
        <v>411</v>
      </c>
      <c r="AF40">
        <f>IF(ISBLANK(nutrition[[#This Row],[total_pwd]]),SUM(nutrition[[#This Row],[total_pwd_men]],nutrition[[#This Row],[total_pwd_women]]),nutrition[[#This Row],[total_pwd]])</f>
        <v>0</v>
      </c>
      <c r="AG40">
        <f>IF(ISBLANK(nutrition[[#This Row],[total_adults]]),SUM(nutrition[[#This Row],[total_men]],nutrition[[#This Row],[total_women]]),nutrition[[#This Row],[total_adults]])</f>
        <v>0</v>
      </c>
      <c r="AH40">
        <f>IF(ISBLANK(nutrition[[#This Row],[total_beneficiaries_reached]]),SUM(nutrition[[#This Row],[calc_children]],nutrition[[#This Row],[calc_adults]]),nutrition[[#This Row],[total_beneficiaries_reached]])</f>
        <v>411</v>
      </c>
      <c r="AI40" s="49" t="s">
        <v>178</v>
      </c>
      <c r="AJ40" s="49" t="s">
        <v>252</v>
      </c>
      <c r="AK40" s="49" t="s">
        <v>132</v>
      </c>
    </row>
    <row r="41" spans="1:37" x14ac:dyDescent="0.2">
      <c r="A41" s="58">
        <v>45292</v>
      </c>
      <c r="B41" s="49" t="s">
        <v>120</v>
      </c>
      <c r="C41" s="49" t="s">
        <v>1230</v>
      </c>
      <c r="F41" s="49" t="s">
        <v>115</v>
      </c>
      <c r="G41" s="49" t="s">
        <v>122</v>
      </c>
      <c r="H41" s="49" t="s">
        <v>1198</v>
      </c>
      <c r="I41" s="49" t="s">
        <v>118</v>
      </c>
      <c r="J41" s="49" t="s">
        <v>1229</v>
      </c>
      <c r="K41" s="49" t="s">
        <v>125</v>
      </c>
      <c r="Y41" s="49">
        <v>1034</v>
      </c>
      <c r="AC41">
        <f>IF(ISBLANK(nutrition[[#This Row],[total_boys]]),SUM(nutrition[[#This Row],[boys_0-5_reached]],nutrition[[#This Row],[boys_6-12_reached]],nutrition[[#This Row],[boys_13-18_reached]]),nutrition[[#This Row],[total_boys]])</f>
        <v>0</v>
      </c>
      <c r="AD41">
        <f>IF(ISBLANK(nutrition[[#This Row],[total_girls]]),SUM(nutrition[[#This Row],[girls_0-5_reached]],nutrition[[#This Row],[girls_6-12_reached]],nutrition[[#This Row],[girls_13-18_reached]]),nutrition[[#This Row],[total_girls]])</f>
        <v>0</v>
      </c>
      <c r="AE41">
        <f>IF(ISBLANK(nutrition[[#This Row],[total_children]]),SUM(nutrition[[#This Row],[calc_boys]],nutrition[[#This Row],[calc_girls]]),nutrition[[#This Row],[total_children]])</f>
        <v>0</v>
      </c>
      <c r="AF41">
        <f>IF(ISBLANK(nutrition[[#This Row],[total_pwd]]),SUM(nutrition[[#This Row],[total_pwd_men]],nutrition[[#This Row],[total_pwd_women]]),nutrition[[#This Row],[total_pwd]])</f>
        <v>0</v>
      </c>
      <c r="AG41">
        <f>IF(ISBLANK(nutrition[[#This Row],[total_adults]]),SUM(nutrition[[#This Row],[total_men]],nutrition[[#This Row],[total_women]]),nutrition[[#This Row],[total_adults]])</f>
        <v>1034</v>
      </c>
      <c r="AH41">
        <f>IF(ISBLANK(nutrition[[#This Row],[total_beneficiaries_reached]]),SUM(nutrition[[#This Row],[calc_children]],nutrition[[#This Row],[calc_adults]]),nutrition[[#This Row],[total_beneficiaries_reached]])</f>
        <v>1034</v>
      </c>
      <c r="AI41" s="49" t="s">
        <v>178</v>
      </c>
      <c r="AJ41" s="49" t="s">
        <v>184</v>
      </c>
      <c r="AK41" s="49" t="s">
        <v>132</v>
      </c>
    </row>
    <row r="42" spans="1:37" x14ac:dyDescent="0.2">
      <c r="A42" s="58">
        <v>45292</v>
      </c>
      <c r="B42" s="49" t="s">
        <v>120</v>
      </c>
      <c r="C42" s="49" t="s">
        <v>1232</v>
      </c>
      <c r="F42" s="49" t="s">
        <v>115</v>
      </c>
      <c r="G42" s="49" t="s">
        <v>122</v>
      </c>
      <c r="H42" s="49" t="s">
        <v>1198</v>
      </c>
      <c r="I42" s="49" t="s">
        <v>118</v>
      </c>
      <c r="J42" s="49" t="s">
        <v>1229</v>
      </c>
      <c r="K42" s="49" t="s">
        <v>125</v>
      </c>
      <c r="Y42" s="49">
        <v>343</v>
      </c>
      <c r="AC42">
        <f>IF(ISBLANK(nutrition[[#This Row],[total_boys]]),SUM(nutrition[[#This Row],[boys_0-5_reached]],nutrition[[#This Row],[boys_6-12_reached]],nutrition[[#This Row],[boys_13-18_reached]]),nutrition[[#This Row],[total_boys]])</f>
        <v>0</v>
      </c>
      <c r="AD42">
        <f>IF(ISBLANK(nutrition[[#This Row],[total_girls]]),SUM(nutrition[[#This Row],[girls_0-5_reached]],nutrition[[#This Row],[girls_6-12_reached]],nutrition[[#This Row],[girls_13-18_reached]]),nutrition[[#This Row],[total_girls]])</f>
        <v>0</v>
      </c>
      <c r="AE42">
        <f>IF(ISBLANK(nutrition[[#This Row],[total_children]]),SUM(nutrition[[#This Row],[calc_boys]],nutrition[[#This Row],[calc_girls]]),nutrition[[#This Row],[total_children]])</f>
        <v>0</v>
      </c>
      <c r="AF42">
        <f>IF(ISBLANK(nutrition[[#This Row],[total_pwd]]),SUM(nutrition[[#This Row],[total_pwd_men]],nutrition[[#This Row],[total_pwd_women]]),nutrition[[#This Row],[total_pwd]])</f>
        <v>0</v>
      </c>
      <c r="AG42">
        <f>IF(ISBLANK(nutrition[[#This Row],[total_adults]]),SUM(nutrition[[#This Row],[total_men]],nutrition[[#This Row],[total_women]]),nutrition[[#This Row],[total_adults]])</f>
        <v>343</v>
      </c>
      <c r="AH42">
        <f>IF(ISBLANK(nutrition[[#This Row],[total_beneficiaries_reached]]),SUM(nutrition[[#This Row],[calc_children]],nutrition[[#This Row],[calc_adults]]),nutrition[[#This Row],[total_beneficiaries_reached]])</f>
        <v>343</v>
      </c>
      <c r="AI42" s="49" t="s">
        <v>178</v>
      </c>
      <c r="AJ42" s="49" t="s">
        <v>195</v>
      </c>
      <c r="AK42" s="49" t="s">
        <v>132</v>
      </c>
    </row>
    <row r="43" spans="1:37" x14ac:dyDescent="0.2">
      <c r="A43" s="58">
        <v>45292</v>
      </c>
      <c r="B43" s="49" t="s">
        <v>120</v>
      </c>
      <c r="C43" s="49" t="s">
        <v>1237</v>
      </c>
      <c r="F43" s="49" t="s">
        <v>115</v>
      </c>
      <c r="G43" s="49" t="s">
        <v>122</v>
      </c>
      <c r="H43" s="49" t="s">
        <v>1198</v>
      </c>
      <c r="I43" s="49" t="s">
        <v>118</v>
      </c>
      <c r="J43" s="49" t="s">
        <v>1229</v>
      </c>
      <c r="K43" s="49" t="s">
        <v>125</v>
      </c>
      <c r="Y43" s="49">
        <v>404</v>
      </c>
      <c r="AC43">
        <f>IF(ISBLANK(nutrition[[#This Row],[total_boys]]),SUM(nutrition[[#This Row],[boys_0-5_reached]],nutrition[[#This Row],[boys_6-12_reached]],nutrition[[#This Row],[boys_13-18_reached]]),nutrition[[#This Row],[total_boys]])</f>
        <v>0</v>
      </c>
      <c r="AD43">
        <f>IF(ISBLANK(nutrition[[#This Row],[total_girls]]),SUM(nutrition[[#This Row],[girls_0-5_reached]],nutrition[[#This Row],[girls_6-12_reached]],nutrition[[#This Row],[girls_13-18_reached]]),nutrition[[#This Row],[total_girls]])</f>
        <v>0</v>
      </c>
      <c r="AE43">
        <f>IF(ISBLANK(nutrition[[#This Row],[total_children]]),SUM(nutrition[[#This Row],[calc_boys]],nutrition[[#This Row],[calc_girls]]),nutrition[[#This Row],[total_children]])</f>
        <v>0</v>
      </c>
      <c r="AF43">
        <f>IF(ISBLANK(nutrition[[#This Row],[total_pwd]]),SUM(nutrition[[#This Row],[total_pwd_men]],nutrition[[#This Row],[total_pwd_women]]),nutrition[[#This Row],[total_pwd]])</f>
        <v>0</v>
      </c>
      <c r="AG43">
        <f>IF(ISBLANK(nutrition[[#This Row],[total_adults]]),SUM(nutrition[[#This Row],[total_men]],nutrition[[#This Row],[total_women]]),nutrition[[#This Row],[total_adults]])</f>
        <v>404</v>
      </c>
      <c r="AH43">
        <f>IF(ISBLANK(nutrition[[#This Row],[total_beneficiaries_reached]]),SUM(nutrition[[#This Row],[calc_children]],nutrition[[#This Row],[calc_adults]]),nutrition[[#This Row],[total_beneficiaries_reached]])</f>
        <v>404</v>
      </c>
      <c r="AI43" s="49" t="s">
        <v>178</v>
      </c>
      <c r="AJ43" s="49" t="s">
        <v>221</v>
      </c>
      <c r="AK43" s="49" t="s">
        <v>132</v>
      </c>
    </row>
    <row r="44" spans="1:37" x14ac:dyDescent="0.2">
      <c r="A44" s="58">
        <v>45292</v>
      </c>
      <c r="B44" s="49" t="s">
        <v>120</v>
      </c>
      <c r="C44" s="49" t="s">
        <v>1239</v>
      </c>
      <c r="F44" s="49" t="s">
        <v>115</v>
      </c>
      <c r="G44" s="49" t="s">
        <v>122</v>
      </c>
      <c r="H44" s="49" t="s">
        <v>1198</v>
      </c>
      <c r="I44" s="49" t="s">
        <v>118</v>
      </c>
      <c r="J44" s="49" t="s">
        <v>1229</v>
      </c>
      <c r="K44" s="49" t="s">
        <v>125</v>
      </c>
      <c r="Y44" s="49">
        <v>506</v>
      </c>
      <c r="AC44">
        <f>IF(ISBLANK(nutrition[[#This Row],[total_boys]]),SUM(nutrition[[#This Row],[boys_0-5_reached]],nutrition[[#This Row],[boys_6-12_reached]],nutrition[[#This Row],[boys_13-18_reached]]),nutrition[[#This Row],[total_boys]])</f>
        <v>0</v>
      </c>
      <c r="AD44">
        <f>IF(ISBLANK(nutrition[[#This Row],[total_girls]]),SUM(nutrition[[#This Row],[girls_0-5_reached]],nutrition[[#This Row],[girls_6-12_reached]],nutrition[[#This Row],[girls_13-18_reached]]),nutrition[[#This Row],[total_girls]])</f>
        <v>0</v>
      </c>
      <c r="AE44">
        <f>IF(ISBLANK(nutrition[[#This Row],[total_children]]),SUM(nutrition[[#This Row],[calc_boys]],nutrition[[#This Row],[calc_girls]]),nutrition[[#This Row],[total_children]])</f>
        <v>0</v>
      </c>
      <c r="AF44">
        <f>IF(ISBLANK(nutrition[[#This Row],[total_pwd]]),SUM(nutrition[[#This Row],[total_pwd_men]],nutrition[[#This Row],[total_pwd_women]]),nutrition[[#This Row],[total_pwd]])</f>
        <v>0</v>
      </c>
      <c r="AG44">
        <f>IF(ISBLANK(nutrition[[#This Row],[total_adults]]),SUM(nutrition[[#This Row],[total_men]],nutrition[[#This Row],[total_women]]),nutrition[[#This Row],[total_adults]])</f>
        <v>506</v>
      </c>
      <c r="AH44">
        <f>IF(ISBLANK(nutrition[[#This Row],[total_beneficiaries_reached]]),SUM(nutrition[[#This Row],[calc_children]],nutrition[[#This Row],[calc_adults]]),nutrition[[#This Row],[total_beneficiaries_reached]])</f>
        <v>506</v>
      </c>
      <c r="AI44" s="49" t="s">
        <v>178</v>
      </c>
      <c r="AJ44" s="49" t="s">
        <v>226</v>
      </c>
      <c r="AK44" s="49" t="s">
        <v>132</v>
      </c>
    </row>
    <row r="45" spans="1:37" x14ac:dyDescent="0.2">
      <c r="A45" s="58">
        <v>45292</v>
      </c>
      <c r="B45" s="49" t="s">
        <v>120</v>
      </c>
      <c r="C45" s="49" t="s">
        <v>1242</v>
      </c>
      <c r="F45" s="49" t="s">
        <v>115</v>
      </c>
      <c r="G45" s="49" t="s">
        <v>122</v>
      </c>
      <c r="H45" s="49" t="s">
        <v>1198</v>
      </c>
      <c r="I45" s="49" t="s">
        <v>118</v>
      </c>
      <c r="J45" s="49" t="s">
        <v>1229</v>
      </c>
      <c r="K45" s="49" t="s">
        <v>125</v>
      </c>
      <c r="Y45" s="49">
        <v>656</v>
      </c>
      <c r="AC45">
        <f>IF(ISBLANK(nutrition[[#This Row],[total_boys]]),SUM(nutrition[[#This Row],[boys_0-5_reached]],nutrition[[#This Row],[boys_6-12_reached]],nutrition[[#This Row],[boys_13-18_reached]]),nutrition[[#This Row],[total_boys]])</f>
        <v>0</v>
      </c>
      <c r="AD45">
        <f>IF(ISBLANK(nutrition[[#This Row],[total_girls]]),SUM(nutrition[[#This Row],[girls_0-5_reached]],nutrition[[#This Row],[girls_6-12_reached]],nutrition[[#This Row],[girls_13-18_reached]]),nutrition[[#This Row],[total_girls]])</f>
        <v>0</v>
      </c>
      <c r="AE45">
        <f>IF(ISBLANK(nutrition[[#This Row],[total_children]]),SUM(nutrition[[#This Row],[calc_boys]],nutrition[[#This Row],[calc_girls]]),nutrition[[#This Row],[total_children]])</f>
        <v>0</v>
      </c>
      <c r="AF45">
        <f>IF(ISBLANK(nutrition[[#This Row],[total_pwd]]),SUM(nutrition[[#This Row],[total_pwd_men]],nutrition[[#This Row],[total_pwd_women]]),nutrition[[#This Row],[total_pwd]])</f>
        <v>0</v>
      </c>
      <c r="AG45">
        <f>IF(ISBLANK(nutrition[[#This Row],[total_adults]]),SUM(nutrition[[#This Row],[total_men]],nutrition[[#This Row],[total_women]]),nutrition[[#This Row],[total_adults]])</f>
        <v>656</v>
      </c>
      <c r="AH45">
        <f>IF(ISBLANK(nutrition[[#This Row],[total_beneficiaries_reached]]),SUM(nutrition[[#This Row],[calc_children]],nutrition[[#This Row],[calc_adults]]),nutrition[[#This Row],[total_beneficiaries_reached]])</f>
        <v>656</v>
      </c>
      <c r="AI45" s="49" t="s">
        <v>178</v>
      </c>
      <c r="AJ45" s="49" t="s">
        <v>246</v>
      </c>
      <c r="AK45" s="49" t="s">
        <v>132</v>
      </c>
    </row>
    <row r="46" spans="1:37" x14ac:dyDescent="0.2">
      <c r="A46" s="58">
        <v>45292</v>
      </c>
      <c r="B46" s="49" t="s">
        <v>120</v>
      </c>
      <c r="C46" s="49" t="s">
        <v>1228</v>
      </c>
      <c r="F46" s="49" t="s">
        <v>115</v>
      </c>
      <c r="G46" s="49" t="s">
        <v>122</v>
      </c>
      <c r="H46" s="49" t="s">
        <v>1200</v>
      </c>
      <c r="I46" s="49" t="s">
        <v>118</v>
      </c>
      <c r="J46" s="49" t="s">
        <v>1229</v>
      </c>
      <c r="K46" s="49" t="s">
        <v>125</v>
      </c>
      <c r="M46" s="49">
        <v>1677</v>
      </c>
      <c r="Y46" s="49">
        <v>261</v>
      </c>
      <c r="AC46">
        <f>IF(ISBLANK(nutrition[[#This Row],[total_boys]]),SUM(nutrition[[#This Row],[boys_0-5_reached]],nutrition[[#This Row],[boys_6-12_reached]],nutrition[[#This Row],[boys_13-18_reached]]),nutrition[[#This Row],[total_boys]])</f>
        <v>0</v>
      </c>
      <c r="AD46">
        <f>IF(ISBLANK(nutrition[[#This Row],[total_girls]]),SUM(nutrition[[#This Row],[girls_0-5_reached]],nutrition[[#This Row],[girls_6-12_reached]],nutrition[[#This Row],[girls_13-18_reached]]),nutrition[[#This Row],[total_girls]])</f>
        <v>1677</v>
      </c>
      <c r="AE46">
        <f>IF(ISBLANK(nutrition[[#This Row],[total_children]]),SUM(nutrition[[#This Row],[calc_boys]],nutrition[[#This Row],[calc_girls]]),nutrition[[#This Row],[total_children]])</f>
        <v>1677</v>
      </c>
      <c r="AF46">
        <f>IF(ISBLANK(nutrition[[#This Row],[total_pwd]]),SUM(nutrition[[#This Row],[total_pwd_men]],nutrition[[#This Row],[total_pwd_women]]),nutrition[[#This Row],[total_pwd]])</f>
        <v>0</v>
      </c>
      <c r="AG46">
        <f>IF(ISBLANK(nutrition[[#This Row],[total_adults]]),SUM(nutrition[[#This Row],[total_men]],nutrition[[#This Row],[total_women]]),nutrition[[#This Row],[total_adults]])</f>
        <v>261</v>
      </c>
      <c r="AH46">
        <f>IF(ISBLANK(nutrition[[#This Row],[total_beneficiaries_reached]]),SUM(nutrition[[#This Row],[calc_children]],nutrition[[#This Row],[calc_adults]]),nutrition[[#This Row],[total_beneficiaries_reached]])</f>
        <v>1938</v>
      </c>
      <c r="AI46" s="49" t="s">
        <v>178</v>
      </c>
      <c r="AJ46" s="49" t="s">
        <v>179</v>
      </c>
      <c r="AK46" s="49" t="s">
        <v>132</v>
      </c>
    </row>
    <row r="47" spans="1:37" x14ac:dyDescent="0.2">
      <c r="A47" s="58">
        <v>45292</v>
      </c>
      <c r="B47" s="49" t="s">
        <v>120</v>
      </c>
      <c r="C47" s="49" t="s">
        <v>1230</v>
      </c>
      <c r="F47" s="49" t="s">
        <v>115</v>
      </c>
      <c r="G47" s="49" t="s">
        <v>122</v>
      </c>
      <c r="H47" s="49" t="s">
        <v>1200</v>
      </c>
      <c r="I47" s="49" t="s">
        <v>118</v>
      </c>
      <c r="J47" s="49" t="s">
        <v>1229</v>
      </c>
      <c r="K47" s="49" t="s">
        <v>125</v>
      </c>
      <c r="M47" s="49">
        <v>2694</v>
      </c>
      <c r="AC47">
        <f>IF(ISBLANK(nutrition[[#This Row],[total_boys]]),SUM(nutrition[[#This Row],[boys_0-5_reached]],nutrition[[#This Row],[boys_6-12_reached]],nutrition[[#This Row],[boys_13-18_reached]]),nutrition[[#This Row],[total_boys]])</f>
        <v>0</v>
      </c>
      <c r="AD47">
        <f>IF(ISBLANK(nutrition[[#This Row],[total_girls]]),SUM(nutrition[[#This Row],[girls_0-5_reached]],nutrition[[#This Row],[girls_6-12_reached]],nutrition[[#This Row],[girls_13-18_reached]]),nutrition[[#This Row],[total_girls]])</f>
        <v>2694</v>
      </c>
      <c r="AE47">
        <f>IF(ISBLANK(nutrition[[#This Row],[total_children]]),SUM(nutrition[[#This Row],[calc_boys]],nutrition[[#This Row],[calc_girls]]),nutrition[[#This Row],[total_children]])</f>
        <v>2694</v>
      </c>
      <c r="AF47">
        <f>IF(ISBLANK(nutrition[[#This Row],[total_pwd]]),SUM(nutrition[[#This Row],[total_pwd_men]],nutrition[[#This Row],[total_pwd_women]]),nutrition[[#This Row],[total_pwd]])</f>
        <v>0</v>
      </c>
      <c r="AG47">
        <f>IF(ISBLANK(nutrition[[#This Row],[total_adults]]),SUM(nutrition[[#This Row],[total_men]],nutrition[[#This Row],[total_women]]),nutrition[[#This Row],[total_adults]])</f>
        <v>0</v>
      </c>
      <c r="AH47">
        <f>IF(ISBLANK(nutrition[[#This Row],[total_beneficiaries_reached]]),SUM(nutrition[[#This Row],[calc_children]],nutrition[[#This Row],[calc_adults]]),nutrition[[#This Row],[total_beneficiaries_reached]])</f>
        <v>2694</v>
      </c>
      <c r="AI47" s="49" t="s">
        <v>178</v>
      </c>
      <c r="AJ47" s="49" t="s">
        <v>184</v>
      </c>
      <c r="AK47" s="49" t="s">
        <v>132</v>
      </c>
    </row>
    <row r="48" spans="1:37" x14ac:dyDescent="0.2">
      <c r="A48" s="58">
        <v>45292</v>
      </c>
      <c r="B48" s="49" t="s">
        <v>120</v>
      </c>
      <c r="C48" s="49" t="s">
        <v>1231</v>
      </c>
      <c r="F48" s="49" t="s">
        <v>115</v>
      </c>
      <c r="G48" s="49" t="s">
        <v>122</v>
      </c>
      <c r="H48" s="49" t="s">
        <v>1200</v>
      </c>
      <c r="I48" s="49" t="s">
        <v>118</v>
      </c>
      <c r="J48" s="49" t="s">
        <v>1229</v>
      </c>
      <c r="K48" s="49" t="s">
        <v>125</v>
      </c>
      <c r="M48" s="49">
        <v>3558</v>
      </c>
      <c r="AC48">
        <f>IF(ISBLANK(nutrition[[#This Row],[total_boys]]),SUM(nutrition[[#This Row],[boys_0-5_reached]],nutrition[[#This Row],[boys_6-12_reached]],nutrition[[#This Row],[boys_13-18_reached]]),nutrition[[#This Row],[total_boys]])</f>
        <v>0</v>
      </c>
      <c r="AD48">
        <f>IF(ISBLANK(nutrition[[#This Row],[total_girls]]),SUM(nutrition[[#This Row],[girls_0-5_reached]],nutrition[[#This Row],[girls_6-12_reached]],nutrition[[#This Row],[girls_13-18_reached]]),nutrition[[#This Row],[total_girls]])</f>
        <v>3558</v>
      </c>
      <c r="AE48">
        <f>IF(ISBLANK(nutrition[[#This Row],[total_children]]),SUM(nutrition[[#This Row],[calc_boys]],nutrition[[#This Row],[calc_girls]]),nutrition[[#This Row],[total_children]])</f>
        <v>3558</v>
      </c>
      <c r="AF48">
        <f>IF(ISBLANK(nutrition[[#This Row],[total_pwd]]),SUM(nutrition[[#This Row],[total_pwd_men]],nutrition[[#This Row],[total_pwd_women]]),nutrition[[#This Row],[total_pwd]])</f>
        <v>0</v>
      </c>
      <c r="AG48">
        <f>IF(ISBLANK(nutrition[[#This Row],[total_adults]]),SUM(nutrition[[#This Row],[total_men]],nutrition[[#This Row],[total_women]]),nutrition[[#This Row],[total_adults]])</f>
        <v>0</v>
      </c>
      <c r="AH48">
        <f>IF(ISBLANK(nutrition[[#This Row],[total_beneficiaries_reached]]),SUM(nutrition[[#This Row],[calc_children]],nutrition[[#This Row],[calc_adults]]),nutrition[[#This Row],[total_beneficiaries_reached]])</f>
        <v>3558</v>
      </c>
      <c r="AI48" s="49" t="s">
        <v>178</v>
      </c>
      <c r="AJ48" s="49" t="s">
        <v>189</v>
      </c>
      <c r="AK48" s="49" t="s">
        <v>132</v>
      </c>
    </row>
    <row r="49" spans="1:37" x14ac:dyDescent="0.2">
      <c r="A49" s="58">
        <v>45292</v>
      </c>
      <c r="B49" s="49" t="s">
        <v>120</v>
      </c>
      <c r="C49" s="49" t="s">
        <v>1232</v>
      </c>
      <c r="F49" s="49" t="s">
        <v>115</v>
      </c>
      <c r="G49" s="49" t="s">
        <v>122</v>
      </c>
      <c r="H49" s="49" t="s">
        <v>1200</v>
      </c>
      <c r="I49" s="49" t="s">
        <v>118</v>
      </c>
      <c r="J49" s="49" t="s">
        <v>1229</v>
      </c>
      <c r="K49" s="49" t="s">
        <v>125</v>
      </c>
      <c r="M49" s="49">
        <v>3479</v>
      </c>
      <c r="AC49">
        <f>IF(ISBLANK(nutrition[[#This Row],[total_boys]]),SUM(nutrition[[#This Row],[boys_0-5_reached]],nutrition[[#This Row],[boys_6-12_reached]],nutrition[[#This Row],[boys_13-18_reached]]),nutrition[[#This Row],[total_boys]])</f>
        <v>0</v>
      </c>
      <c r="AD49">
        <f>IF(ISBLANK(nutrition[[#This Row],[total_girls]]),SUM(nutrition[[#This Row],[girls_0-5_reached]],nutrition[[#This Row],[girls_6-12_reached]],nutrition[[#This Row],[girls_13-18_reached]]),nutrition[[#This Row],[total_girls]])</f>
        <v>3479</v>
      </c>
      <c r="AE49">
        <f>IF(ISBLANK(nutrition[[#This Row],[total_children]]),SUM(nutrition[[#This Row],[calc_boys]],nutrition[[#This Row],[calc_girls]]),nutrition[[#This Row],[total_children]])</f>
        <v>3479</v>
      </c>
      <c r="AF49">
        <f>IF(ISBLANK(nutrition[[#This Row],[total_pwd]]),SUM(nutrition[[#This Row],[total_pwd_men]],nutrition[[#This Row],[total_pwd_women]]),nutrition[[#This Row],[total_pwd]])</f>
        <v>0</v>
      </c>
      <c r="AG49">
        <f>IF(ISBLANK(nutrition[[#This Row],[total_adults]]),SUM(nutrition[[#This Row],[total_men]],nutrition[[#This Row],[total_women]]),nutrition[[#This Row],[total_adults]])</f>
        <v>0</v>
      </c>
      <c r="AH49">
        <f>IF(ISBLANK(nutrition[[#This Row],[total_beneficiaries_reached]]),SUM(nutrition[[#This Row],[calc_children]],nutrition[[#This Row],[calc_adults]]),nutrition[[#This Row],[total_beneficiaries_reached]])</f>
        <v>3479</v>
      </c>
      <c r="AI49" s="49" t="s">
        <v>178</v>
      </c>
      <c r="AJ49" s="49" t="s">
        <v>195</v>
      </c>
      <c r="AK49" s="49" t="s">
        <v>132</v>
      </c>
    </row>
    <row r="50" spans="1:37" x14ac:dyDescent="0.2">
      <c r="A50" s="58">
        <v>45292</v>
      </c>
      <c r="B50" s="49" t="s">
        <v>120</v>
      </c>
      <c r="C50" s="49" t="s">
        <v>1233</v>
      </c>
      <c r="F50" s="49" t="s">
        <v>115</v>
      </c>
      <c r="G50" s="49" t="s">
        <v>122</v>
      </c>
      <c r="H50" s="49" t="s">
        <v>1200</v>
      </c>
      <c r="I50" s="49" t="s">
        <v>118</v>
      </c>
      <c r="J50" s="49" t="s">
        <v>1229</v>
      </c>
      <c r="K50" s="49" t="s">
        <v>125</v>
      </c>
      <c r="M50" s="49">
        <v>364</v>
      </c>
      <c r="AC50">
        <f>IF(ISBLANK(nutrition[[#This Row],[total_boys]]),SUM(nutrition[[#This Row],[boys_0-5_reached]],nutrition[[#This Row],[boys_6-12_reached]],nutrition[[#This Row],[boys_13-18_reached]]),nutrition[[#This Row],[total_boys]])</f>
        <v>0</v>
      </c>
      <c r="AD50">
        <f>IF(ISBLANK(nutrition[[#This Row],[total_girls]]),SUM(nutrition[[#This Row],[girls_0-5_reached]],nutrition[[#This Row],[girls_6-12_reached]],nutrition[[#This Row],[girls_13-18_reached]]),nutrition[[#This Row],[total_girls]])</f>
        <v>364</v>
      </c>
      <c r="AE50">
        <f>IF(ISBLANK(nutrition[[#This Row],[total_children]]),SUM(nutrition[[#This Row],[calc_boys]],nutrition[[#This Row],[calc_girls]]),nutrition[[#This Row],[total_children]])</f>
        <v>364</v>
      </c>
      <c r="AF50">
        <f>IF(ISBLANK(nutrition[[#This Row],[total_pwd]]),SUM(nutrition[[#This Row],[total_pwd_men]],nutrition[[#This Row],[total_pwd_women]]),nutrition[[#This Row],[total_pwd]])</f>
        <v>0</v>
      </c>
      <c r="AG50">
        <f>IF(ISBLANK(nutrition[[#This Row],[total_adults]]),SUM(nutrition[[#This Row],[total_men]],nutrition[[#This Row],[total_women]]),nutrition[[#This Row],[total_adults]])</f>
        <v>0</v>
      </c>
      <c r="AH50">
        <f>IF(ISBLANK(nutrition[[#This Row],[total_beneficiaries_reached]]),SUM(nutrition[[#This Row],[calc_children]],nutrition[[#This Row],[calc_adults]]),nutrition[[#This Row],[total_beneficiaries_reached]])</f>
        <v>364</v>
      </c>
      <c r="AI50" s="49" t="s">
        <v>178</v>
      </c>
      <c r="AJ50" s="49" t="s">
        <v>200</v>
      </c>
      <c r="AK50" s="49" t="s">
        <v>132</v>
      </c>
    </row>
    <row r="51" spans="1:37" x14ac:dyDescent="0.2">
      <c r="A51" s="58">
        <v>45292</v>
      </c>
      <c r="B51" s="49" t="s">
        <v>120</v>
      </c>
      <c r="C51" s="49" t="s">
        <v>1234</v>
      </c>
      <c r="F51" s="49" t="s">
        <v>115</v>
      </c>
      <c r="G51" s="49" t="s">
        <v>122</v>
      </c>
      <c r="H51" s="49" t="s">
        <v>1200</v>
      </c>
      <c r="I51" s="49" t="s">
        <v>118</v>
      </c>
      <c r="J51" s="49" t="s">
        <v>1229</v>
      </c>
      <c r="K51" s="49" t="s">
        <v>125</v>
      </c>
      <c r="M51" s="49">
        <v>1746</v>
      </c>
      <c r="AC51">
        <f>IF(ISBLANK(nutrition[[#This Row],[total_boys]]),SUM(nutrition[[#This Row],[boys_0-5_reached]],nutrition[[#This Row],[boys_6-12_reached]],nutrition[[#This Row],[boys_13-18_reached]]),nutrition[[#This Row],[total_boys]])</f>
        <v>0</v>
      </c>
      <c r="AD51">
        <f>IF(ISBLANK(nutrition[[#This Row],[total_girls]]),SUM(nutrition[[#This Row],[girls_0-5_reached]],nutrition[[#This Row],[girls_6-12_reached]],nutrition[[#This Row],[girls_13-18_reached]]),nutrition[[#This Row],[total_girls]])</f>
        <v>1746</v>
      </c>
      <c r="AE51">
        <f>IF(ISBLANK(nutrition[[#This Row],[total_children]]),SUM(nutrition[[#This Row],[calc_boys]],nutrition[[#This Row],[calc_girls]]),nutrition[[#This Row],[total_children]])</f>
        <v>1746</v>
      </c>
      <c r="AF51">
        <f>IF(ISBLANK(nutrition[[#This Row],[total_pwd]]),SUM(nutrition[[#This Row],[total_pwd_men]],nutrition[[#This Row],[total_pwd_women]]),nutrition[[#This Row],[total_pwd]])</f>
        <v>0</v>
      </c>
      <c r="AG51">
        <f>IF(ISBLANK(nutrition[[#This Row],[total_adults]]),SUM(nutrition[[#This Row],[total_men]],nutrition[[#This Row],[total_women]]),nutrition[[#This Row],[total_adults]])</f>
        <v>0</v>
      </c>
      <c r="AH51">
        <f>IF(ISBLANK(nutrition[[#This Row],[total_beneficiaries_reached]]),SUM(nutrition[[#This Row],[calc_children]],nutrition[[#This Row],[calc_adults]]),nutrition[[#This Row],[total_beneficiaries_reached]])</f>
        <v>1746</v>
      </c>
      <c r="AI51" s="49" t="s">
        <v>178</v>
      </c>
      <c r="AJ51" s="49" t="s">
        <v>206</v>
      </c>
      <c r="AK51" s="49" t="s">
        <v>132</v>
      </c>
    </row>
    <row r="52" spans="1:37" x14ac:dyDescent="0.2">
      <c r="A52" s="58">
        <v>45292</v>
      </c>
      <c r="B52" s="49" t="s">
        <v>120</v>
      </c>
      <c r="C52" s="49" t="s">
        <v>1235</v>
      </c>
      <c r="F52" s="49" t="s">
        <v>115</v>
      </c>
      <c r="G52" s="49" t="s">
        <v>122</v>
      </c>
      <c r="H52" s="49" t="s">
        <v>1200</v>
      </c>
      <c r="I52" s="49" t="s">
        <v>118</v>
      </c>
      <c r="J52" s="49" t="s">
        <v>1229</v>
      </c>
      <c r="K52" s="49" t="s">
        <v>125</v>
      </c>
      <c r="M52" s="49">
        <v>975</v>
      </c>
      <c r="AC52">
        <f>IF(ISBLANK(nutrition[[#This Row],[total_boys]]),SUM(nutrition[[#This Row],[boys_0-5_reached]],nutrition[[#This Row],[boys_6-12_reached]],nutrition[[#This Row],[boys_13-18_reached]]),nutrition[[#This Row],[total_boys]])</f>
        <v>0</v>
      </c>
      <c r="AD52">
        <f>IF(ISBLANK(nutrition[[#This Row],[total_girls]]),SUM(nutrition[[#This Row],[girls_0-5_reached]],nutrition[[#This Row],[girls_6-12_reached]],nutrition[[#This Row],[girls_13-18_reached]]),nutrition[[#This Row],[total_girls]])</f>
        <v>975</v>
      </c>
      <c r="AE52">
        <f>IF(ISBLANK(nutrition[[#This Row],[total_children]]),SUM(nutrition[[#This Row],[calc_boys]],nutrition[[#This Row],[calc_girls]]),nutrition[[#This Row],[total_children]])</f>
        <v>975</v>
      </c>
      <c r="AF52">
        <f>IF(ISBLANK(nutrition[[#This Row],[total_pwd]]),SUM(nutrition[[#This Row],[total_pwd_men]],nutrition[[#This Row],[total_pwd_women]]),nutrition[[#This Row],[total_pwd]])</f>
        <v>0</v>
      </c>
      <c r="AG52">
        <f>IF(ISBLANK(nutrition[[#This Row],[total_adults]]),SUM(nutrition[[#This Row],[total_men]],nutrition[[#This Row],[total_women]]),nutrition[[#This Row],[total_adults]])</f>
        <v>0</v>
      </c>
      <c r="AH52">
        <f>IF(ISBLANK(nutrition[[#This Row],[total_beneficiaries_reached]]),SUM(nutrition[[#This Row],[calc_children]],nutrition[[#This Row],[calc_adults]]),nutrition[[#This Row],[total_beneficiaries_reached]])</f>
        <v>975</v>
      </c>
      <c r="AI52" s="49" t="s">
        <v>178</v>
      </c>
      <c r="AJ52" s="49" t="s">
        <v>211</v>
      </c>
      <c r="AK52" s="49" t="s">
        <v>132</v>
      </c>
    </row>
    <row r="53" spans="1:37" x14ac:dyDescent="0.2">
      <c r="A53" s="58">
        <v>45292</v>
      </c>
      <c r="B53" s="49" t="s">
        <v>120</v>
      </c>
      <c r="C53" s="49" t="s">
        <v>1236</v>
      </c>
      <c r="F53" s="49" t="s">
        <v>115</v>
      </c>
      <c r="G53" s="49" t="s">
        <v>122</v>
      </c>
      <c r="H53" s="49" t="s">
        <v>1200</v>
      </c>
      <c r="I53" s="49" t="s">
        <v>118</v>
      </c>
      <c r="J53" s="49" t="s">
        <v>1229</v>
      </c>
      <c r="K53" s="49" t="s">
        <v>125</v>
      </c>
      <c r="M53" s="49">
        <v>568</v>
      </c>
      <c r="AC53">
        <f>IF(ISBLANK(nutrition[[#This Row],[total_boys]]),SUM(nutrition[[#This Row],[boys_0-5_reached]],nutrition[[#This Row],[boys_6-12_reached]],nutrition[[#This Row],[boys_13-18_reached]]),nutrition[[#This Row],[total_boys]])</f>
        <v>0</v>
      </c>
      <c r="AD53">
        <f>IF(ISBLANK(nutrition[[#This Row],[total_girls]]),SUM(nutrition[[#This Row],[girls_0-5_reached]],nutrition[[#This Row],[girls_6-12_reached]],nutrition[[#This Row],[girls_13-18_reached]]),nutrition[[#This Row],[total_girls]])</f>
        <v>568</v>
      </c>
      <c r="AE53">
        <f>IF(ISBLANK(nutrition[[#This Row],[total_children]]),SUM(nutrition[[#This Row],[calc_boys]],nutrition[[#This Row],[calc_girls]]),nutrition[[#This Row],[total_children]])</f>
        <v>568</v>
      </c>
      <c r="AF53">
        <f>IF(ISBLANK(nutrition[[#This Row],[total_pwd]]),SUM(nutrition[[#This Row],[total_pwd_men]],nutrition[[#This Row],[total_pwd_women]]),nutrition[[#This Row],[total_pwd]])</f>
        <v>0</v>
      </c>
      <c r="AG53">
        <f>IF(ISBLANK(nutrition[[#This Row],[total_adults]]),SUM(nutrition[[#This Row],[total_men]],nutrition[[#This Row],[total_women]]),nutrition[[#This Row],[total_adults]])</f>
        <v>0</v>
      </c>
      <c r="AH53">
        <f>IF(ISBLANK(nutrition[[#This Row],[total_beneficiaries_reached]]),SUM(nutrition[[#This Row],[calc_children]],nutrition[[#This Row],[calc_adults]]),nutrition[[#This Row],[total_beneficiaries_reached]])</f>
        <v>568</v>
      </c>
      <c r="AI53" s="49" t="s">
        <v>178</v>
      </c>
      <c r="AJ53" s="49" t="s">
        <v>217</v>
      </c>
      <c r="AK53" s="49" t="s">
        <v>132</v>
      </c>
    </row>
    <row r="54" spans="1:37" x14ac:dyDescent="0.2">
      <c r="A54" s="58">
        <v>45292</v>
      </c>
      <c r="B54" s="49" t="s">
        <v>120</v>
      </c>
      <c r="C54" s="49" t="s">
        <v>1237</v>
      </c>
      <c r="F54" s="49" t="s">
        <v>115</v>
      </c>
      <c r="G54" s="49" t="s">
        <v>122</v>
      </c>
      <c r="H54" s="49" t="s">
        <v>1200</v>
      </c>
      <c r="I54" s="49" t="s">
        <v>118</v>
      </c>
      <c r="J54" s="49" t="s">
        <v>1229</v>
      </c>
      <c r="K54" s="49" t="s">
        <v>125</v>
      </c>
      <c r="M54" s="49">
        <v>1782</v>
      </c>
      <c r="AC54">
        <f>IF(ISBLANK(nutrition[[#This Row],[total_boys]]),SUM(nutrition[[#This Row],[boys_0-5_reached]],nutrition[[#This Row],[boys_6-12_reached]],nutrition[[#This Row],[boys_13-18_reached]]),nutrition[[#This Row],[total_boys]])</f>
        <v>0</v>
      </c>
      <c r="AD54">
        <f>IF(ISBLANK(nutrition[[#This Row],[total_girls]]),SUM(nutrition[[#This Row],[girls_0-5_reached]],nutrition[[#This Row],[girls_6-12_reached]],nutrition[[#This Row],[girls_13-18_reached]]),nutrition[[#This Row],[total_girls]])</f>
        <v>1782</v>
      </c>
      <c r="AE54">
        <f>IF(ISBLANK(nutrition[[#This Row],[total_children]]),SUM(nutrition[[#This Row],[calc_boys]],nutrition[[#This Row],[calc_girls]]),nutrition[[#This Row],[total_children]])</f>
        <v>1782</v>
      </c>
      <c r="AF54">
        <f>IF(ISBLANK(nutrition[[#This Row],[total_pwd]]),SUM(nutrition[[#This Row],[total_pwd_men]],nutrition[[#This Row],[total_pwd_women]]),nutrition[[#This Row],[total_pwd]])</f>
        <v>0</v>
      </c>
      <c r="AG54">
        <f>IF(ISBLANK(nutrition[[#This Row],[total_adults]]),SUM(nutrition[[#This Row],[total_men]],nutrition[[#This Row],[total_women]]),nutrition[[#This Row],[total_adults]])</f>
        <v>0</v>
      </c>
      <c r="AH54">
        <f>IF(ISBLANK(nutrition[[#This Row],[total_beneficiaries_reached]]),SUM(nutrition[[#This Row],[calc_children]],nutrition[[#This Row],[calc_adults]]),nutrition[[#This Row],[total_beneficiaries_reached]])</f>
        <v>1782</v>
      </c>
      <c r="AI54" s="49" t="s">
        <v>178</v>
      </c>
      <c r="AJ54" s="49" t="s">
        <v>221</v>
      </c>
      <c r="AK54" s="49" t="s">
        <v>132</v>
      </c>
    </row>
    <row r="55" spans="1:37" x14ac:dyDescent="0.2">
      <c r="A55" s="58">
        <v>45292</v>
      </c>
      <c r="B55" s="49" t="s">
        <v>120</v>
      </c>
      <c r="C55" s="49" t="s">
        <v>1238</v>
      </c>
      <c r="F55" s="49" t="s">
        <v>115</v>
      </c>
      <c r="G55" s="49" t="s">
        <v>122</v>
      </c>
      <c r="H55" s="49" t="s">
        <v>1200</v>
      </c>
      <c r="I55" s="49" t="s">
        <v>118</v>
      </c>
      <c r="J55" s="49" t="s">
        <v>1229</v>
      </c>
      <c r="K55" s="49" t="s">
        <v>125</v>
      </c>
      <c r="M55" s="49">
        <v>2069</v>
      </c>
      <c r="AC55">
        <f>IF(ISBLANK(nutrition[[#This Row],[total_boys]]),SUM(nutrition[[#This Row],[boys_0-5_reached]],nutrition[[#This Row],[boys_6-12_reached]],nutrition[[#This Row],[boys_13-18_reached]]),nutrition[[#This Row],[total_boys]])</f>
        <v>0</v>
      </c>
      <c r="AD55">
        <f>IF(ISBLANK(nutrition[[#This Row],[total_girls]]),SUM(nutrition[[#This Row],[girls_0-5_reached]],nutrition[[#This Row],[girls_6-12_reached]],nutrition[[#This Row],[girls_13-18_reached]]),nutrition[[#This Row],[total_girls]])</f>
        <v>2069</v>
      </c>
      <c r="AE55">
        <f>IF(ISBLANK(nutrition[[#This Row],[total_children]]),SUM(nutrition[[#This Row],[calc_boys]],nutrition[[#This Row],[calc_girls]]),nutrition[[#This Row],[total_children]])</f>
        <v>2069</v>
      </c>
      <c r="AF55">
        <f>IF(ISBLANK(nutrition[[#This Row],[total_pwd]]),SUM(nutrition[[#This Row],[total_pwd_men]],nutrition[[#This Row],[total_pwd_women]]),nutrition[[#This Row],[total_pwd]])</f>
        <v>0</v>
      </c>
      <c r="AG55">
        <f>IF(ISBLANK(nutrition[[#This Row],[total_adults]]),SUM(nutrition[[#This Row],[total_men]],nutrition[[#This Row],[total_women]]),nutrition[[#This Row],[total_adults]])</f>
        <v>0</v>
      </c>
      <c r="AH55">
        <f>IF(ISBLANK(nutrition[[#This Row],[total_beneficiaries_reached]]),SUM(nutrition[[#This Row],[calc_children]],nutrition[[#This Row],[calc_adults]]),nutrition[[#This Row],[total_beneficiaries_reached]])</f>
        <v>2069</v>
      </c>
      <c r="AI55" s="49" t="s">
        <v>178</v>
      </c>
      <c r="AJ55" s="49" t="s">
        <v>235</v>
      </c>
      <c r="AK55" s="49" t="s">
        <v>132</v>
      </c>
    </row>
    <row r="56" spans="1:37" x14ac:dyDescent="0.2">
      <c r="A56" s="58">
        <v>45292</v>
      </c>
      <c r="B56" s="49" t="s">
        <v>120</v>
      </c>
      <c r="C56" s="49" t="s">
        <v>1239</v>
      </c>
      <c r="F56" s="49" t="s">
        <v>115</v>
      </c>
      <c r="G56" s="49" t="s">
        <v>122</v>
      </c>
      <c r="H56" s="49" t="s">
        <v>1200</v>
      </c>
      <c r="I56" s="49" t="s">
        <v>118</v>
      </c>
      <c r="J56" s="49" t="s">
        <v>1229</v>
      </c>
      <c r="K56" s="49" t="s">
        <v>125</v>
      </c>
      <c r="M56" s="49">
        <v>6958</v>
      </c>
      <c r="AC56">
        <f>IF(ISBLANK(nutrition[[#This Row],[total_boys]]),SUM(nutrition[[#This Row],[boys_0-5_reached]],nutrition[[#This Row],[boys_6-12_reached]],nutrition[[#This Row],[boys_13-18_reached]]),nutrition[[#This Row],[total_boys]])</f>
        <v>0</v>
      </c>
      <c r="AD56">
        <f>IF(ISBLANK(nutrition[[#This Row],[total_girls]]),SUM(nutrition[[#This Row],[girls_0-5_reached]],nutrition[[#This Row],[girls_6-12_reached]],nutrition[[#This Row],[girls_13-18_reached]]),nutrition[[#This Row],[total_girls]])</f>
        <v>6958</v>
      </c>
      <c r="AE56">
        <f>IF(ISBLANK(nutrition[[#This Row],[total_children]]),SUM(nutrition[[#This Row],[calc_boys]],nutrition[[#This Row],[calc_girls]]),nutrition[[#This Row],[total_children]])</f>
        <v>6958</v>
      </c>
      <c r="AF56">
        <f>IF(ISBLANK(nutrition[[#This Row],[total_pwd]]),SUM(nutrition[[#This Row],[total_pwd_men]],nutrition[[#This Row],[total_pwd_women]]),nutrition[[#This Row],[total_pwd]])</f>
        <v>0</v>
      </c>
      <c r="AG56">
        <f>IF(ISBLANK(nutrition[[#This Row],[total_adults]]),SUM(nutrition[[#This Row],[total_men]],nutrition[[#This Row],[total_women]]),nutrition[[#This Row],[total_adults]])</f>
        <v>0</v>
      </c>
      <c r="AH56">
        <f>IF(ISBLANK(nutrition[[#This Row],[total_beneficiaries_reached]]),SUM(nutrition[[#This Row],[calc_children]],nutrition[[#This Row],[calc_adults]]),nutrition[[#This Row],[total_beneficiaries_reached]])</f>
        <v>6958</v>
      </c>
      <c r="AI56" s="49" t="s">
        <v>178</v>
      </c>
      <c r="AJ56" s="49" t="s">
        <v>226</v>
      </c>
      <c r="AK56" s="49" t="s">
        <v>132</v>
      </c>
    </row>
    <row r="57" spans="1:37" x14ac:dyDescent="0.2">
      <c r="A57" s="58">
        <v>45292</v>
      </c>
      <c r="B57" s="49" t="s">
        <v>120</v>
      </c>
      <c r="C57" s="49" t="s">
        <v>1238</v>
      </c>
      <c r="F57" s="49" t="s">
        <v>115</v>
      </c>
      <c r="G57" s="49" t="s">
        <v>122</v>
      </c>
      <c r="H57" s="49" t="s">
        <v>1200</v>
      </c>
      <c r="I57" s="49" t="s">
        <v>118</v>
      </c>
      <c r="J57" s="49" t="s">
        <v>1229</v>
      </c>
      <c r="K57" s="49" t="s">
        <v>125</v>
      </c>
      <c r="M57" s="49">
        <v>2584</v>
      </c>
      <c r="AC57">
        <f>IF(ISBLANK(nutrition[[#This Row],[total_boys]]),SUM(nutrition[[#This Row],[boys_0-5_reached]],nutrition[[#This Row],[boys_6-12_reached]],nutrition[[#This Row],[boys_13-18_reached]]),nutrition[[#This Row],[total_boys]])</f>
        <v>0</v>
      </c>
      <c r="AD57">
        <f>IF(ISBLANK(nutrition[[#This Row],[total_girls]]),SUM(nutrition[[#This Row],[girls_0-5_reached]],nutrition[[#This Row],[girls_6-12_reached]],nutrition[[#This Row],[girls_13-18_reached]]),nutrition[[#This Row],[total_girls]])</f>
        <v>2584</v>
      </c>
      <c r="AE57">
        <f>IF(ISBLANK(nutrition[[#This Row],[total_children]]),SUM(nutrition[[#This Row],[calc_boys]],nutrition[[#This Row],[calc_girls]]),nutrition[[#This Row],[total_children]])</f>
        <v>2584</v>
      </c>
      <c r="AF57">
        <f>IF(ISBLANK(nutrition[[#This Row],[total_pwd]]),SUM(nutrition[[#This Row],[total_pwd_men]],nutrition[[#This Row],[total_pwd_women]]),nutrition[[#This Row],[total_pwd]])</f>
        <v>0</v>
      </c>
      <c r="AG57">
        <f>IF(ISBLANK(nutrition[[#This Row],[total_adults]]),SUM(nutrition[[#This Row],[total_men]],nutrition[[#This Row],[total_women]]),nutrition[[#This Row],[total_adults]])</f>
        <v>0</v>
      </c>
      <c r="AH57">
        <f>IF(ISBLANK(nutrition[[#This Row],[total_beneficiaries_reached]]),SUM(nutrition[[#This Row],[calc_children]],nutrition[[#This Row],[calc_adults]]),nutrition[[#This Row],[total_beneficiaries_reached]])</f>
        <v>2584</v>
      </c>
      <c r="AI57" s="49" t="s">
        <v>178</v>
      </c>
      <c r="AJ57" s="49" t="s">
        <v>235</v>
      </c>
      <c r="AK57" s="49" t="s">
        <v>132</v>
      </c>
    </row>
    <row r="58" spans="1:37" x14ac:dyDescent="0.2">
      <c r="A58" s="58">
        <v>45292</v>
      </c>
      <c r="B58" s="49" t="s">
        <v>120</v>
      </c>
      <c r="C58" s="49" t="s">
        <v>1240</v>
      </c>
      <c r="F58" s="49" t="s">
        <v>115</v>
      </c>
      <c r="G58" s="49" t="s">
        <v>122</v>
      </c>
      <c r="H58" s="49" t="s">
        <v>1200</v>
      </c>
      <c r="I58" s="49" t="s">
        <v>118</v>
      </c>
      <c r="J58" s="49" t="s">
        <v>1229</v>
      </c>
      <c r="K58" s="49" t="s">
        <v>125</v>
      </c>
      <c r="M58" s="49">
        <v>836</v>
      </c>
      <c r="AC58">
        <f>IF(ISBLANK(nutrition[[#This Row],[total_boys]]),SUM(nutrition[[#This Row],[boys_0-5_reached]],nutrition[[#This Row],[boys_6-12_reached]],nutrition[[#This Row],[boys_13-18_reached]]),nutrition[[#This Row],[total_boys]])</f>
        <v>0</v>
      </c>
      <c r="AD58">
        <f>IF(ISBLANK(nutrition[[#This Row],[total_girls]]),SUM(nutrition[[#This Row],[girls_0-5_reached]],nutrition[[#This Row],[girls_6-12_reached]],nutrition[[#This Row],[girls_13-18_reached]]),nutrition[[#This Row],[total_girls]])</f>
        <v>836</v>
      </c>
      <c r="AE58">
        <f>IF(ISBLANK(nutrition[[#This Row],[total_children]]),SUM(nutrition[[#This Row],[calc_boys]],nutrition[[#This Row],[calc_girls]]),nutrition[[#This Row],[total_children]])</f>
        <v>836</v>
      </c>
      <c r="AF58">
        <f>IF(ISBLANK(nutrition[[#This Row],[total_pwd]]),SUM(nutrition[[#This Row],[total_pwd_men]],nutrition[[#This Row],[total_pwd_women]]),nutrition[[#This Row],[total_pwd]])</f>
        <v>0</v>
      </c>
      <c r="AG58">
        <f>IF(ISBLANK(nutrition[[#This Row],[total_adults]]),SUM(nutrition[[#This Row],[total_men]],nutrition[[#This Row],[total_women]]),nutrition[[#This Row],[total_adults]])</f>
        <v>0</v>
      </c>
      <c r="AH58">
        <f>IF(ISBLANK(nutrition[[#This Row],[total_beneficiaries_reached]]),SUM(nutrition[[#This Row],[calc_children]],nutrition[[#This Row],[calc_adults]]),nutrition[[#This Row],[total_beneficiaries_reached]])</f>
        <v>836</v>
      </c>
      <c r="AI58" s="49" t="s">
        <v>178</v>
      </c>
      <c r="AJ58" s="49" t="s">
        <v>239</v>
      </c>
      <c r="AK58" s="49" t="s">
        <v>132</v>
      </c>
    </row>
    <row r="59" spans="1:37" x14ac:dyDescent="0.2">
      <c r="A59" s="58">
        <v>45292</v>
      </c>
      <c r="B59" s="49" t="s">
        <v>120</v>
      </c>
      <c r="C59" s="49" t="s">
        <v>1241</v>
      </c>
      <c r="F59" s="49" t="s">
        <v>115</v>
      </c>
      <c r="G59" s="49" t="s">
        <v>122</v>
      </c>
      <c r="H59" s="49" t="s">
        <v>1200</v>
      </c>
      <c r="I59" s="49" t="s">
        <v>118</v>
      </c>
      <c r="J59" s="49" t="s">
        <v>1229</v>
      </c>
      <c r="K59" s="49" t="s">
        <v>125</v>
      </c>
      <c r="M59" s="49">
        <v>2779</v>
      </c>
      <c r="AC59">
        <f>IF(ISBLANK(nutrition[[#This Row],[total_boys]]),SUM(nutrition[[#This Row],[boys_0-5_reached]],nutrition[[#This Row],[boys_6-12_reached]],nutrition[[#This Row],[boys_13-18_reached]]),nutrition[[#This Row],[total_boys]])</f>
        <v>0</v>
      </c>
      <c r="AD59">
        <f>IF(ISBLANK(nutrition[[#This Row],[total_girls]]),SUM(nutrition[[#This Row],[girls_0-5_reached]],nutrition[[#This Row],[girls_6-12_reached]],nutrition[[#This Row],[girls_13-18_reached]]),nutrition[[#This Row],[total_girls]])</f>
        <v>2779</v>
      </c>
      <c r="AE59">
        <f>IF(ISBLANK(nutrition[[#This Row],[total_children]]),SUM(nutrition[[#This Row],[calc_boys]],nutrition[[#This Row],[calc_girls]]),nutrition[[#This Row],[total_children]])</f>
        <v>2779</v>
      </c>
      <c r="AF59">
        <f>IF(ISBLANK(nutrition[[#This Row],[total_pwd]]),SUM(nutrition[[#This Row],[total_pwd_men]],nutrition[[#This Row],[total_pwd_women]]),nutrition[[#This Row],[total_pwd]])</f>
        <v>0</v>
      </c>
      <c r="AG59">
        <f>IF(ISBLANK(nutrition[[#This Row],[total_adults]]),SUM(nutrition[[#This Row],[total_men]],nutrition[[#This Row],[total_women]]),nutrition[[#This Row],[total_adults]])</f>
        <v>0</v>
      </c>
      <c r="AH59">
        <f>IF(ISBLANK(nutrition[[#This Row],[total_beneficiaries_reached]]),SUM(nutrition[[#This Row],[calc_children]],nutrition[[#This Row],[calc_adults]]),nutrition[[#This Row],[total_beneficiaries_reached]])</f>
        <v>2779</v>
      </c>
      <c r="AI59" s="49" t="s">
        <v>178</v>
      </c>
      <c r="AJ59" s="49" t="s">
        <v>243</v>
      </c>
      <c r="AK59" s="49" t="s">
        <v>132</v>
      </c>
    </row>
    <row r="60" spans="1:37" x14ac:dyDescent="0.2">
      <c r="A60" s="58">
        <v>45292</v>
      </c>
      <c r="B60" s="49" t="s">
        <v>120</v>
      </c>
      <c r="C60" s="49" t="s">
        <v>1242</v>
      </c>
      <c r="F60" s="49" t="s">
        <v>115</v>
      </c>
      <c r="G60" s="49" t="s">
        <v>122</v>
      </c>
      <c r="H60" s="49" t="s">
        <v>1200</v>
      </c>
      <c r="I60" s="49" t="s">
        <v>118</v>
      </c>
      <c r="J60" s="49" t="s">
        <v>1229</v>
      </c>
      <c r="K60" s="49" t="s">
        <v>125</v>
      </c>
      <c r="M60" s="49">
        <v>1018</v>
      </c>
      <c r="AC60">
        <f>IF(ISBLANK(nutrition[[#This Row],[total_boys]]),SUM(nutrition[[#This Row],[boys_0-5_reached]],nutrition[[#This Row],[boys_6-12_reached]],nutrition[[#This Row],[boys_13-18_reached]]),nutrition[[#This Row],[total_boys]])</f>
        <v>0</v>
      </c>
      <c r="AD60">
        <f>IF(ISBLANK(nutrition[[#This Row],[total_girls]]),SUM(nutrition[[#This Row],[girls_0-5_reached]],nutrition[[#This Row],[girls_6-12_reached]],nutrition[[#This Row],[girls_13-18_reached]]),nutrition[[#This Row],[total_girls]])</f>
        <v>1018</v>
      </c>
      <c r="AE60">
        <f>IF(ISBLANK(nutrition[[#This Row],[total_children]]),SUM(nutrition[[#This Row],[calc_boys]],nutrition[[#This Row],[calc_girls]]),nutrition[[#This Row],[total_children]])</f>
        <v>1018</v>
      </c>
      <c r="AF60">
        <f>IF(ISBLANK(nutrition[[#This Row],[total_pwd]]),SUM(nutrition[[#This Row],[total_pwd_men]],nutrition[[#This Row],[total_pwd_women]]),nutrition[[#This Row],[total_pwd]])</f>
        <v>0</v>
      </c>
      <c r="AG60">
        <f>IF(ISBLANK(nutrition[[#This Row],[total_adults]]),SUM(nutrition[[#This Row],[total_men]],nutrition[[#This Row],[total_women]]),nutrition[[#This Row],[total_adults]])</f>
        <v>0</v>
      </c>
      <c r="AH60">
        <f>IF(ISBLANK(nutrition[[#This Row],[total_beneficiaries_reached]]),SUM(nutrition[[#This Row],[calc_children]],nutrition[[#This Row],[calc_adults]]),nutrition[[#This Row],[total_beneficiaries_reached]])</f>
        <v>1018</v>
      </c>
      <c r="AI60" s="49" t="s">
        <v>178</v>
      </c>
      <c r="AJ60" s="49" t="s">
        <v>246</v>
      </c>
      <c r="AK60" s="49" t="s">
        <v>132</v>
      </c>
    </row>
    <row r="61" spans="1:37" x14ac:dyDescent="0.2">
      <c r="A61" s="58">
        <v>45292</v>
      </c>
      <c r="B61" s="49" t="s">
        <v>120</v>
      </c>
      <c r="C61" s="49" t="s">
        <v>1243</v>
      </c>
      <c r="F61" s="49" t="s">
        <v>115</v>
      </c>
      <c r="G61" s="49" t="s">
        <v>122</v>
      </c>
      <c r="H61" s="49" t="s">
        <v>1200</v>
      </c>
      <c r="I61" s="49" t="s">
        <v>118</v>
      </c>
      <c r="J61" s="49" t="s">
        <v>1229</v>
      </c>
      <c r="K61" s="49" t="s">
        <v>125</v>
      </c>
      <c r="M61" s="49">
        <v>790</v>
      </c>
      <c r="AC61">
        <f>IF(ISBLANK(nutrition[[#This Row],[total_boys]]),SUM(nutrition[[#This Row],[boys_0-5_reached]],nutrition[[#This Row],[boys_6-12_reached]],nutrition[[#This Row],[boys_13-18_reached]]),nutrition[[#This Row],[total_boys]])</f>
        <v>0</v>
      </c>
      <c r="AD61">
        <f>IF(ISBLANK(nutrition[[#This Row],[total_girls]]),SUM(nutrition[[#This Row],[girls_0-5_reached]],nutrition[[#This Row],[girls_6-12_reached]],nutrition[[#This Row],[girls_13-18_reached]]),nutrition[[#This Row],[total_girls]])</f>
        <v>790</v>
      </c>
      <c r="AE61">
        <f>IF(ISBLANK(nutrition[[#This Row],[total_children]]),SUM(nutrition[[#This Row],[calc_boys]],nutrition[[#This Row],[calc_girls]]),nutrition[[#This Row],[total_children]])</f>
        <v>790</v>
      </c>
      <c r="AF61">
        <f>IF(ISBLANK(nutrition[[#This Row],[total_pwd]]),SUM(nutrition[[#This Row],[total_pwd_men]],nutrition[[#This Row],[total_pwd_women]]),nutrition[[#This Row],[total_pwd]])</f>
        <v>0</v>
      </c>
      <c r="AG61">
        <f>IF(ISBLANK(nutrition[[#This Row],[total_adults]]),SUM(nutrition[[#This Row],[total_men]],nutrition[[#This Row],[total_women]]),nutrition[[#This Row],[total_adults]])</f>
        <v>0</v>
      </c>
      <c r="AH61">
        <f>IF(ISBLANK(nutrition[[#This Row],[total_beneficiaries_reached]]),SUM(nutrition[[#This Row],[calc_children]],nutrition[[#This Row],[calc_adults]]),nutrition[[#This Row],[total_beneficiaries_reached]])</f>
        <v>790</v>
      </c>
      <c r="AI61" s="49" t="s">
        <v>178</v>
      </c>
      <c r="AJ61" s="49" t="s">
        <v>249</v>
      </c>
      <c r="AK61" s="49" t="s">
        <v>132</v>
      </c>
    </row>
    <row r="62" spans="1:37" x14ac:dyDescent="0.2">
      <c r="A62" s="58">
        <v>45292</v>
      </c>
      <c r="B62" s="49" t="s">
        <v>120</v>
      </c>
      <c r="C62" s="49" t="s">
        <v>1244</v>
      </c>
      <c r="F62" s="49" t="s">
        <v>115</v>
      </c>
      <c r="G62" s="49" t="s">
        <v>122</v>
      </c>
      <c r="H62" s="49" t="s">
        <v>1200</v>
      </c>
      <c r="I62" s="49" t="s">
        <v>118</v>
      </c>
      <c r="J62" s="49" t="s">
        <v>1229</v>
      </c>
      <c r="K62" s="49" t="s">
        <v>125</v>
      </c>
      <c r="M62" s="49">
        <v>411</v>
      </c>
      <c r="AC62">
        <f>IF(ISBLANK(nutrition[[#This Row],[total_boys]]),SUM(nutrition[[#This Row],[boys_0-5_reached]],nutrition[[#This Row],[boys_6-12_reached]],nutrition[[#This Row],[boys_13-18_reached]]),nutrition[[#This Row],[total_boys]])</f>
        <v>0</v>
      </c>
      <c r="AD62">
        <f>IF(ISBLANK(nutrition[[#This Row],[total_girls]]),SUM(nutrition[[#This Row],[girls_0-5_reached]],nutrition[[#This Row],[girls_6-12_reached]],nutrition[[#This Row],[girls_13-18_reached]]),nutrition[[#This Row],[total_girls]])</f>
        <v>411</v>
      </c>
      <c r="AE62">
        <f>IF(ISBLANK(nutrition[[#This Row],[total_children]]),SUM(nutrition[[#This Row],[calc_boys]],nutrition[[#This Row],[calc_girls]]),nutrition[[#This Row],[total_children]])</f>
        <v>411</v>
      </c>
      <c r="AF62">
        <f>IF(ISBLANK(nutrition[[#This Row],[total_pwd]]),SUM(nutrition[[#This Row],[total_pwd_men]],nutrition[[#This Row],[total_pwd_women]]),nutrition[[#This Row],[total_pwd]])</f>
        <v>0</v>
      </c>
      <c r="AG62">
        <f>IF(ISBLANK(nutrition[[#This Row],[total_adults]]),SUM(nutrition[[#This Row],[total_men]],nutrition[[#This Row],[total_women]]),nutrition[[#This Row],[total_adults]])</f>
        <v>0</v>
      </c>
      <c r="AH62">
        <f>IF(ISBLANK(nutrition[[#This Row],[total_beneficiaries_reached]]),SUM(nutrition[[#This Row],[calc_children]],nutrition[[#This Row],[calc_adults]]),nutrition[[#This Row],[total_beneficiaries_reached]])</f>
        <v>411</v>
      </c>
      <c r="AI62" s="49" t="s">
        <v>178</v>
      </c>
      <c r="AJ62" s="49" t="s">
        <v>252</v>
      </c>
      <c r="AK62" s="49" t="s">
        <v>132</v>
      </c>
    </row>
    <row r="63" spans="1:37" x14ac:dyDescent="0.2">
      <c r="A63" s="58">
        <v>45292</v>
      </c>
      <c r="B63" s="49" t="s">
        <v>181</v>
      </c>
      <c r="C63" s="49" t="s">
        <v>1245</v>
      </c>
      <c r="F63" s="49" t="s">
        <v>115</v>
      </c>
      <c r="G63" s="49" t="s">
        <v>115</v>
      </c>
      <c r="H63" s="49" t="s">
        <v>1200</v>
      </c>
      <c r="I63" s="49" t="s">
        <v>118</v>
      </c>
      <c r="J63" s="49" t="s">
        <v>1229</v>
      </c>
      <c r="K63" s="49" t="s">
        <v>1212</v>
      </c>
      <c r="M63" s="49">
        <v>2424</v>
      </c>
      <c r="AC63">
        <f>IF(ISBLANK(nutrition[[#This Row],[total_boys]]),SUM(nutrition[[#This Row],[boys_0-5_reached]],nutrition[[#This Row],[boys_6-12_reached]],nutrition[[#This Row],[boys_13-18_reached]]),nutrition[[#This Row],[total_boys]])</f>
        <v>0</v>
      </c>
      <c r="AD63">
        <f>IF(ISBLANK(nutrition[[#This Row],[total_girls]]),SUM(nutrition[[#This Row],[girls_0-5_reached]],nutrition[[#This Row],[girls_6-12_reached]],nutrition[[#This Row],[girls_13-18_reached]]),nutrition[[#This Row],[total_girls]])</f>
        <v>2424</v>
      </c>
      <c r="AE63">
        <f>IF(ISBLANK(nutrition[[#This Row],[total_children]]),SUM(nutrition[[#This Row],[calc_boys]],nutrition[[#This Row],[calc_girls]]),nutrition[[#This Row],[total_children]])</f>
        <v>2424</v>
      </c>
      <c r="AF63">
        <f>IF(ISBLANK(nutrition[[#This Row],[total_pwd]]),SUM(nutrition[[#This Row],[total_pwd_men]],nutrition[[#This Row],[total_pwd_women]]),nutrition[[#This Row],[total_pwd]])</f>
        <v>0</v>
      </c>
      <c r="AG63">
        <f>IF(ISBLANK(nutrition[[#This Row],[total_adults]]),SUM(nutrition[[#This Row],[total_men]],nutrition[[#This Row],[total_women]]),nutrition[[#This Row],[total_adults]])</f>
        <v>0</v>
      </c>
      <c r="AH63">
        <f>IF(ISBLANK(nutrition[[#This Row],[total_beneficiaries_reached]]),SUM(nutrition[[#This Row],[calc_children]],nutrition[[#This Row],[calc_adults]]),nutrition[[#This Row],[total_beneficiaries_reached]])</f>
        <v>2424</v>
      </c>
      <c r="AI63" s="49" t="s">
        <v>182</v>
      </c>
      <c r="AJ63" s="49" t="s">
        <v>256</v>
      </c>
      <c r="AK63" s="49" t="s">
        <v>132</v>
      </c>
    </row>
    <row r="64" spans="1:37" x14ac:dyDescent="0.2">
      <c r="A64" s="58">
        <v>45292</v>
      </c>
      <c r="B64" s="49" t="s">
        <v>181</v>
      </c>
      <c r="C64" s="49" t="s">
        <v>1246</v>
      </c>
      <c r="F64" s="49" t="s">
        <v>115</v>
      </c>
      <c r="G64" s="49" t="s">
        <v>115</v>
      </c>
      <c r="H64" s="49" t="s">
        <v>1200</v>
      </c>
      <c r="I64" s="49" t="s">
        <v>118</v>
      </c>
      <c r="J64" s="49" t="s">
        <v>1229</v>
      </c>
      <c r="K64" s="49" t="s">
        <v>1212</v>
      </c>
      <c r="M64" s="49">
        <v>3682</v>
      </c>
      <c r="AC64">
        <f>IF(ISBLANK(nutrition[[#This Row],[total_boys]]),SUM(nutrition[[#This Row],[boys_0-5_reached]],nutrition[[#This Row],[boys_6-12_reached]],nutrition[[#This Row],[boys_13-18_reached]]),nutrition[[#This Row],[total_boys]])</f>
        <v>0</v>
      </c>
      <c r="AD64">
        <f>IF(ISBLANK(nutrition[[#This Row],[total_girls]]),SUM(nutrition[[#This Row],[girls_0-5_reached]],nutrition[[#This Row],[girls_6-12_reached]],nutrition[[#This Row],[girls_13-18_reached]]),nutrition[[#This Row],[total_girls]])</f>
        <v>3682</v>
      </c>
      <c r="AE64">
        <f>IF(ISBLANK(nutrition[[#This Row],[total_children]]),SUM(nutrition[[#This Row],[calc_boys]],nutrition[[#This Row],[calc_girls]]),nutrition[[#This Row],[total_children]])</f>
        <v>3682</v>
      </c>
      <c r="AF64">
        <f>IF(ISBLANK(nutrition[[#This Row],[total_pwd]]),SUM(nutrition[[#This Row],[total_pwd_men]],nutrition[[#This Row],[total_pwd_women]]),nutrition[[#This Row],[total_pwd]])</f>
        <v>0</v>
      </c>
      <c r="AG64">
        <f>IF(ISBLANK(nutrition[[#This Row],[total_adults]]),SUM(nutrition[[#This Row],[total_men]],nutrition[[#This Row],[total_women]]),nutrition[[#This Row],[total_adults]])</f>
        <v>0</v>
      </c>
      <c r="AH64">
        <f>IF(ISBLANK(nutrition[[#This Row],[total_beneficiaries_reached]]),SUM(nutrition[[#This Row],[calc_children]],nutrition[[#This Row],[calc_adults]]),nutrition[[#This Row],[total_beneficiaries_reached]])</f>
        <v>3682</v>
      </c>
      <c r="AI64" s="49" t="s">
        <v>182</v>
      </c>
      <c r="AJ64" s="49" t="s">
        <v>259</v>
      </c>
      <c r="AK64" s="49" t="s">
        <v>132</v>
      </c>
    </row>
    <row r="65" spans="1:37" x14ac:dyDescent="0.2">
      <c r="A65" s="58">
        <v>45292</v>
      </c>
      <c r="B65" s="49" t="s">
        <v>181</v>
      </c>
      <c r="C65" s="49" t="s">
        <v>1247</v>
      </c>
      <c r="F65" s="49" t="s">
        <v>115</v>
      </c>
      <c r="G65" s="49" t="s">
        <v>115</v>
      </c>
      <c r="H65" s="49" t="s">
        <v>1200</v>
      </c>
      <c r="I65" s="49" t="s">
        <v>118</v>
      </c>
      <c r="J65" s="49" t="s">
        <v>1229</v>
      </c>
      <c r="K65" s="49" t="s">
        <v>1212</v>
      </c>
      <c r="M65" s="49">
        <v>2529</v>
      </c>
      <c r="AC65">
        <f>IF(ISBLANK(nutrition[[#This Row],[total_boys]]),SUM(nutrition[[#This Row],[boys_0-5_reached]],nutrition[[#This Row],[boys_6-12_reached]],nutrition[[#This Row],[boys_13-18_reached]]),nutrition[[#This Row],[total_boys]])</f>
        <v>0</v>
      </c>
      <c r="AD65">
        <f>IF(ISBLANK(nutrition[[#This Row],[total_girls]]),SUM(nutrition[[#This Row],[girls_0-5_reached]],nutrition[[#This Row],[girls_6-12_reached]],nutrition[[#This Row],[girls_13-18_reached]]),nutrition[[#This Row],[total_girls]])</f>
        <v>2529</v>
      </c>
      <c r="AE65">
        <f>IF(ISBLANK(nutrition[[#This Row],[total_children]]),SUM(nutrition[[#This Row],[calc_boys]],nutrition[[#This Row],[calc_girls]]),nutrition[[#This Row],[total_children]])</f>
        <v>2529</v>
      </c>
      <c r="AF65">
        <f>IF(ISBLANK(nutrition[[#This Row],[total_pwd]]),SUM(nutrition[[#This Row],[total_pwd_men]],nutrition[[#This Row],[total_pwd_women]]),nutrition[[#This Row],[total_pwd]])</f>
        <v>0</v>
      </c>
      <c r="AG65">
        <f>IF(ISBLANK(nutrition[[#This Row],[total_adults]]),SUM(nutrition[[#This Row],[total_men]],nutrition[[#This Row],[total_women]]),nutrition[[#This Row],[total_adults]])</f>
        <v>0</v>
      </c>
      <c r="AH65">
        <f>IF(ISBLANK(nutrition[[#This Row],[total_beneficiaries_reached]]),SUM(nutrition[[#This Row],[calc_children]],nutrition[[#This Row],[calc_adults]]),nutrition[[#This Row],[total_beneficiaries_reached]])</f>
        <v>2529</v>
      </c>
      <c r="AI65" s="49" t="s">
        <v>182</v>
      </c>
      <c r="AJ65" s="49" t="s">
        <v>270</v>
      </c>
      <c r="AK65" s="49" t="s">
        <v>132</v>
      </c>
    </row>
    <row r="66" spans="1:37" x14ac:dyDescent="0.2">
      <c r="A66" s="58">
        <v>45292</v>
      </c>
      <c r="B66" s="49" t="s">
        <v>181</v>
      </c>
      <c r="C66" s="49" t="s">
        <v>1246</v>
      </c>
      <c r="F66" s="49" t="s">
        <v>115</v>
      </c>
      <c r="G66" s="49" t="s">
        <v>115</v>
      </c>
      <c r="H66" s="49" t="s">
        <v>1198</v>
      </c>
      <c r="I66" s="49" t="s">
        <v>118</v>
      </c>
      <c r="J66" s="49" t="s">
        <v>1229</v>
      </c>
      <c r="K66" s="49" t="s">
        <v>1212</v>
      </c>
      <c r="AC66">
        <f>IF(ISBLANK(nutrition[[#This Row],[total_boys]]),SUM(nutrition[[#This Row],[boys_0-5_reached]],nutrition[[#This Row],[boys_6-12_reached]],nutrition[[#This Row],[boys_13-18_reached]]),nutrition[[#This Row],[total_boys]])</f>
        <v>0</v>
      </c>
      <c r="AD66">
        <f>IF(ISBLANK(nutrition[[#This Row],[total_girls]]),SUM(nutrition[[#This Row],[girls_0-5_reached]],nutrition[[#This Row],[girls_6-12_reached]],nutrition[[#This Row],[girls_13-18_reached]]),nutrition[[#This Row],[total_girls]])</f>
        <v>0</v>
      </c>
      <c r="AE66">
        <f>IF(ISBLANK(nutrition[[#This Row],[total_children]]),SUM(nutrition[[#This Row],[calc_boys]],nutrition[[#This Row],[calc_girls]]),nutrition[[#This Row],[total_children]])</f>
        <v>0</v>
      </c>
      <c r="AF66">
        <f>IF(ISBLANK(nutrition[[#This Row],[total_pwd]]),SUM(nutrition[[#This Row],[total_pwd_men]],nutrition[[#This Row],[total_pwd_women]]),nutrition[[#This Row],[total_pwd]])</f>
        <v>0</v>
      </c>
      <c r="AG66">
        <f>IF(ISBLANK(nutrition[[#This Row],[total_adults]]),SUM(nutrition[[#This Row],[total_men]],nutrition[[#This Row],[total_women]]),nutrition[[#This Row],[total_adults]])</f>
        <v>0</v>
      </c>
      <c r="AH66">
        <f>IF(ISBLANK(nutrition[[#This Row],[total_beneficiaries_reached]]),SUM(nutrition[[#This Row],[calc_children]],nutrition[[#This Row],[calc_adults]]),nutrition[[#This Row],[total_beneficiaries_reached]])</f>
        <v>0</v>
      </c>
      <c r="AI66" s="49" t="s">
        <v>182</v>
      </c>
      <c r="AJ66" s="49" t="s">
        <v>259</v>
      </c>
      <c r="AK66" s="49" t="s">
        <v>132</v>
      </c>
    </row>
    <row r="67" spans="1:37" x14ac:dyDescent="0.2">
      <c r="A67" s="58">
        <v>45292</v>
      </c>
      <c r="B67" s="49" t="s">
        <v>181</v>
      </c>
      <c r="C67" s="49" t="s">
        <v>1247</v>
      </c>
      <c r="F67" s="49" t="s">
        <v>115</v>
      </c>
      <c r="G67" s="49" t="s">
        <v>115</v>
      </c>
      <c r="H67" s="49" t="s">
        <v>1198</v>
      </c>
      <c r="I67" s="49" t="s">
        <v>118</v>
      </c>
      <c r="J67" s="49" t="s">
        <v>1229</v>
      </c>
      <c r="K67" s="49" t="s">
        <v>1212</v>
      </c>
      <c r="Y67" s="49">
        <v>20</v>
      </c>
      <c r="AC67">
        <f>IF(ISBLANK(nutrition[[#This Row],[total_boys]]),SUM(nutrition[[#This Row],[boys_0-5_reached]],nutrition[[#This Row],[boys_6-12_reached]],nutrition[[#This Row],[boys_13-18_reached]]),nutrition[[#This Row],[total_boys]])</f>
        <v>0</v>
      </c>
      <c r="AD67">
        <f>IF(ISBLANK(nutrition[[#This Row],[total_girls]]),SUM(nutrition[[#This Row],[girls_0-5_reached]],nutrition[[#This Row],[girls_6-12_reached]],nutrition[[#This Row],[girls_13-18_reached]]),nutrition[[#This Row],[total_girls]])</f>
        <v>0</v>
      </c>
      <c r="AE67">
        <f>IF(ISBLANK(nutrition[[#This Row],[total_children]]),SUM(nutrition[[#This Row],[calc_boys]],nutrition[[#This Row],[calc_girls]]),nutrition[[#This Row],[total_children]])</f>
        <v>0</v>
      </c>
      <c r="AF67">
        <f>IF(ISBLANK(nutrition[[#This Row],[total_pwd]]),SUM(nutrition[[#This Row],[total_pwd_men]],nutrition[[#This Row],[total_pwd_women]]),nutrition[[#This Row],[total_pwd]])</f>
        <v>0</v>
      </c>
      <c r="AG67">
        <f>IF(ISBLANK(nutrition[[#This Row],[total_adults]]),SUM(nutrition[[#This Row],[total_men]],nutrition[[#This Row],[total_women]]),nutrition[[#This Row],[total_adults]])</f>
        <v>20</v>
      </c>
      <c r="AH67">
        <f>IF(ISBLANK(nutrition[[#This Row],[total_beneficiaries_reached]]),SUM(nutrition[[#This Row],[calc_children]],nutrition[[#This Row],[calc_adults]]),nutrition[[#This Row],[total_beneficiaries_reached]])</f>
        <v>20</v>
      </c>
      <c r="AI67" s="49" t="s">
        <v>182</v>
      </c>
      <c r="AJ67" s="49" t="s">
        <v>270</v>
      </c>
      <c r="AK67" s="49" t="s">
        <v>132</v>
      </c>
    </row>
    <row r="68" spans="1:37" x14ac:dyDescent="0.2">
      <c r="A68" s="58">
        <v>45292</v>
      </c>
      <c r="B68" s="49" t="s">
        <v>181</v>
      </c>
      <c r="C68" s="49" t="s">
        <v>1245</v>
      </c>
      <c r="F68" s="49" t="s">
        <v>115</v>
      </c>
      <c r="G68" s="49" t="s">
        <v>115</v>
      </c>
      <c r="H68" s="49" t="s">
        <v>133</v>
      </c>
      <c r="I68" s="49" t="s">
        <v>118</v>
      </c>
      <c r="J68" s="49" t="s">
        <v>1229</v>
      </c>
      <c r="K68" s="49" t="s">
        <v>1212</v>
      </c>
      <c r="M68" s="49">
        <v>2424</v>
      </c>
      <c r="Y68" s="49">
        <v>69</v>
      </c>
      <c r="AC68">
        <f>IF(ISBLANK(nutrition[[#This Row],[total_boys]]),SUM(nutrition[[#This Row],[boys_0-5_reached]],nutrition[[#This Row],[boys_6-12_reached]],nutrition[[#This Row],[boys_13-18_reached]]),nutrition[[#This Row],[total_boys]])</f>
        <v>0</v>
      </c>
      <c r="AD68">
        <f>IF(ISBLANK(nutrition[[#This Row],[total_girls]]),SUM(nutrition[[#This Row],[girls_0-5_reached]],nutrition[[#This Row],[girls_6-12_reached]],nutrition[[#This Row],[girls_13-18_reached]]),nutrition[[#This Row],[total_girls]])</f>
        <v>2424</v>
      </c>
      <c r="AE68">
        <f>IF(ISBLANK(nutrition[[#This Row],[total_children]]),SUM(nutrition[[#This Row],[calc_boys]],nutrition[[#This Row],[calc_girls]]),nutrition[[#This Row],[total_children]])</f>
        <v>2424</v>
      </c>
      <c r="AF68">
        <f>IF(ISBLANK(nutrition[[#This Row],[total_pwd]]),SUM(nutrition[[#This Row],[total_pwd_men]],nutrition[[#This Row],[total_pwd_women]]),nutrition[[#This Row],[total_pwd]])</f>
        <v>0</v>
      </c>
      <c r="AG68">
        <f>IF(ISBLANK(nutrition[[#This Row],[total_adults]]),SUM(nutrition[[#This Row],[total_men]],nutrition[[#This Row],[total_women]]),nutrition[[#This Row],[total_adults]])</f>
        <v>69</v>
      </c>
      <c r="AH68">
        <f>IF(ISBLANK(nutrition[[#This Row],[total_beneficiaries_reached]]),SUM(nutrition[[#This Row],[calc_children]],nutrition[[#This Row],[calc_adults]]),nutrition[[#This Row],[total_beneficiaries_reached]])</f>
        <v>2493</v>
      </c>
      <c r="AI68" s="49" t="s">
        <v>182</v>
      </c>
      <c r="AJ68" s="49" t="s">
        <v>256</v>
      </c>
      <c r="AK68" s="49" t="s">
        <v>132</v>
      </c>
    </row>
    <row r="69" spans="1:37" x14ac:dyDescent="0.2">
      <c r="A69" s="58">
        <v>45292</v>
      </c>
      <c r="B69" s="49" t="s">
        <v>181</v>
      </c>
      <c r="C69" s="49" t="s">
        <v>1246</v>
      </c>
      <c r="F69" s="49" t="s">
        <v>115</v>
      </c>
      <c r="G69" s="49" t="s">
        <v>115</v>
      </c>
      <c r="H69" s="49" t="s">
        <v>133</v>
      </c>
      <c r="I69" s="49" t="s">
        <v>118</v>
      </c>
      <c r="J69" s="49" t="s">
        <v>1229</v>
      </c>
      <c r="K69" s="49" t="s">
        <v>1212</v>
      </c>
      <c r="M69" s="49">
        <v>3682</v>
      </c>
      <c r="AC69">
        <f>IF(ISBLANK(nutrition[[#This Row],[total_boys]]),SUM(nutrition[[#This Row],[boys_0-5_reached]],nutrition[[#This Row],[boys_6-12_reached]],nutrition[[#This Row],[boys_13-18_reached]]),nutrition[[#This Row],[total_boys]])</f>
        <v>0</v>
      </c>
      <c r="AD69">
        <f>IF(ISBLANK(nutrition[[#This Row],[total_girls]]),SUM(nutrition[[#This Row],[girls_0-5_reached]],nutrition[[#This Row],[girls_6-12_reached]],nutrition[[#This Row],[girls_13-18_reached]]),nutrition[[#This Row],[total_girls]])</f>
        <v>3682</v>
      </c>
      <c r="AE69">
        <f>IF(ISBLANK(nutrition[[#This Row],[total_children]]),SUM(nutrition[[#This Row],[calc_boys]],nutrition[[#This Row],[calc_girls]]),nutrition[[#This Row],[total_children]])</f>
        <v>3682</v>
      </c>
      <c r="AF69">
        <f>IF(ISBLANK(nutrition[[#This Row],[total_pwd]]),SUM(nutrition[[#This Row],[total_pwd_men]],nutrition[[#This Row],[total_pwd_women]]),nutrition[[#This Row],[total_pwd]])</f>
        <v>0</v>
      </c>
      <c r="AG69">
        <f>IF(ISBLANK(nutrition[[#This Row],[total_adults]]),SUM(nutrition[[#This Row],[total_men]],nutrition[[#This Row],[total_women]]),nutrition[[#This Row],[total_adults]])</f>
        <v>0</v>
      </c>
      <c r="AH69">
        <f>IF(ISBLANK(nutrition[[#This Row],[total_beneficiaries_reached]]),SUM(nutrition[[#This Row],[calc_children]],nutrition[[#This Row],[calc_adults]]),nutrition[[#This Row],[total_beneficiaries_reached]])</f>
        <v>3682</v>
      </c>
      <c r="AI69" s="49" t="s">
        <v>182</v>
      </c>
      <c r="AJ69" s="49" t="s">
        <v>259</v>
      </c>
      <c r="AK69" s="49" t="s">
        <v>132</v>
      </c>
    </row>
    <row r="70" spans="1:37" x14ac:dyDescent="0.2">
      <c r="A70" s="58">
        <v>45292</v>
      </c>
      <c r="B70" s="49" t="s">
        <v>181</v>
      </c>
      <c r="C70" s="49" t="s">
        <v>1247</v>
      </c>
      <c r="F70" s="49" t="s">
        <v>115</v>
      </c>
      <c r="G70" s="49" t="s">
        <v>115</v>
      </c>
      <c r="H70" s="49" t="s">
        <v>133</v>
      </c>
      <c r="I70" s="49" t="s">
        <v>118</v>
      </c>
      <c r="J70" s="49" t="s">
        <v>1229</v>
      </c>
      <c r="K70" s="49" t="s">
        <v>1212</v>
      </c>
      <c r="M70" s="49">
        <v>2529</v>
      </c>
      <c r="AC70">
        <f>IF(ISBLANK(nutrition[[#This Row],[total_boys]]),SUM(nutrition[[#This Row],[boys_0-5_reached]],nutrition[[#This Row],[boys_6-12_reached]],nutrition[[#This Row],[boys_13-18_reached]]),nutrition[[#This Row],[total_boys]])</f>
        <v>0</v>
      </c>
      <c r="AD70">
        <f>IF(ISBLANK(nutrition[[#This Row],[total_girls]]),SUM(nutrition[[#This Row],[girls_0-5_reached]],nutrition[[#This Row],[girls_6-12_reached]],nutrition[[#This Row],[girls_13-18_reached]]),nutrition[[#This Row],[total_girls]])</f>
        <v>2529</v>
      </c>
      <c r="AE70">
        <f>IF(ISBLANK(nutrition[[#This Row],[total_children]]),SUM(nutrition[[#This Row],[calc_boys]],nutrition[[#This Row],[calc_girls]]),nutrition[[#This Row],[total_children]])</f>
        <v>2529</v>
      </c>
      <c r="AF70">
        <f>IF(ISBLANK(nutrition[[#This Row],[total_pwd]]),SUM(nutrition[[#This Row],[total_pwd_men]],nutrition[[#This Row],[total_pwd_women]]),nutrition[[#This Row],[total_pwd]])</f>
        <v>0</v>
      </c>
      <c r="AG70">
        <f>IF(ISBLANK(nutrition[[#This Row],[total_adults]]),SUM(nutrition[[#This Row],[total_men]],nutrition[[#This Row],[total_women]]),nutrition[[#This Row],[total_adults]])</f>
        <v>0</v>
      </c>
      <c r="AH70">
        <f>IF(ISBLANK(nutrition[[#This Row],[total_beneficiaries_reached]]),SUM(nutrition[[#This Row],[calc_children]],nutrition[[#This Row],[calc_adults]]),nutrition[[#This Row],[total_beneficiaries_reached]])</f>
        <v>2529</v>
      </c>
      <c r="AI70" s="49" t="s">
        <v>182</v>
      </c>
      <c r="AJ70" s="49" t="s">
        <v>270</v>
      </c>
      <c r="AK70" s="49" t="s">
        <v>132</v>
      </c>
    </row>
    <row r="71" spans="1:37" x14ac:dyDescent="0.2">
      <c r="A71" s="58">
        <v>45292</v>
      </c>
      <c r="B71" s="49" t="s">
        <v>181</v>
      </c>
      <c r="C71" s="49" t="s">
        <v>1245</v>
      </c>
      <c r="F71" s="49" t="s">
        <v>115</v>
      </c>
      <c r="G71" s="49" t="s">
        <v>115</v>
      </c>
      <c r="H71" s="49" t="s">
        <v>1196</v>
      </c>
      <c r="I71" s="49" t="s">
        <v>118</v>
      </c>
      <c r="J71" s="49" t="s">
        <v>1229</v>
      </c>
      <c r="K71" s="49" t="s">
        <v>1212</v>
      </c>
      <c r="M71" s="49">
        <v>7</v>
      </c>
      <c r="AC71">
        <f>IF(ISBLANK(nutrition[[#This Row],[total_boys]]),SUM(nutrition[[#This Row],[boys_0-5_reached]],nutrition[[#This Row],[boys_6-12_reached]],nutrition[[#This Row],[boys_13-18_reached]]),nutrition[[#This Row],[total_boys]])</f>
        <v>0</v>
      </c>
      <c r="AD71">
        <f>IF(ISBLANK(nutrition[[#This Row],[total_girls]]),SUM(nutrition[[#This Row],[girls_0-5_reached]],nutrition[[#This Row],[girls_6-12_reached]],nutrition[[#This Row],[girls_13-18_reached]]),nutrition[[#This Row],[total_girls]])</f>
        <v>7</v>
      </c>
      <c r="AE71">
        <f>IF(ISBLANK(nutrition[[#This Row],[total_children]]),SUM(nutrition[[#This Row],[calc_boys]],nutrition[[#This Row],[calc_girls]]),nutrition[[#This Row],[total_children]])</f>
        <v>7</v>
      </c>
      <c r="AF71">
        <f>IF(ISBLANK(nutrition[[#This Row],[total_pwd]]),SUM(nutrition[[#This Row],[total_pwd_men]],nutrition[[#This Row],[total_pwd_women]]),nutrition[[#This Row],[total_pwd]])</f>
        <v>0</v>
      </c>
      <c r="AG71">
        <f>IF(ISBLANK(nutrition[[#This Row],[total_adults]]),SUM(nutrition[[#This Row],[total_men]],nutrition[[#This Row],[total_women]]),nutrition[[#This Row],[total_adults]])</f>
        <v>0</v>
      </c>
      <c r="AH71">
        <f>IF(ISBLANK(nutrition[[#This Row],[total_beneficiaries_reached]]),SUM(nutrition[[#This Row],[calc_children]],nutrition[[#This Row],[calc_adults]]),nutrition[[#This Row],[total_beneficiaries_reached]])</f>
        <v>7</v>
      </c>
      <c r="AI71" s="49" t="s">
        <v>182</v>
      </c>
      <c r="AJ71" s="49" t="s">
        <v>256</v>
      </c>
      <c r="AK71" s="49" t="s">
        <v>132</v>
      </c>
    </row>
    <row r="72" spans="1:37" x14ac:dyDescent="0.2">
      <c r="A72" s="58">
        <v>45292</v>
      </c>
      <c r="B72" s="49" t="s">
        <v>181</v>
      </c>
      <c r="C72" s="49" t="s">
        <v>1246</v>
      </c>
      <c r="F72" s="49" t="s">
        <v>115</v>
      </c>
      <c r="G72" s="49" t="s">
        <v>115</v>
      </c>
      <c r="H72" s="49" t="s">
        <v>1196</v>
      </c>
      <c r="I72" s="49" t="s">
        <v>118</v>
      </c>
      <c r="J72" s="49" t="s">
        <v>1229</v>
      </c>
      <c r="K72" s="49" t="s">
        <v>1212</v>
      </c>
      <c r="M72" s="49">
        <v>4</v>
      </c>
      <c r="AC72">
        <f>IF(ISBLANK(nutrition[[#This Row],[total_boys]]),SUM(nutrition[[#This Row],[boys_0-5_reached]],nutrition[[#This Row],[boys_6-12_reached]],nutrition[[#This Row],[boys_13-18_reached]]),nutrition[[#This Row],[total_boys]])</f>
        <v>0</v>
      </c>
      <c r="AD72">
        <f>IF(ISBLANK(nutrition[[#This Row],[total_girls]]),SUM(nutrition[[#This Row],[girls_0-5_reached]],nutrition[[#This Row],[girls_6-12_reached]],nutrition[[#This Row],[girls_13-18_reached]]),nutrition[[#This Row],[total_girls]])</f>
        <v>4</v>
      </c>
      <c r="AE72">
        <f>IF(ISBLANK(nutrition[[#This Row],[total_children]]),SUM(nutrition[[#This Row],[calc_boys]],nutrition[[#This Row],[calc_girls]]),nutrition[[#This Row],[total_children]])</f>
        <v>4</v>
      </c>
      <c r="AF72">
        <f>IF(ISBLANK(nutrition[[#This Row],[total_pwd]]),SUM(nutrition[[#This Row],[total_pwd_men]],nutrition[[#This Row],[total_pwd_women]]),nutrition[[#This Row],[total_pwd]])</f>
        <v>0</v>
      </c>
      <c r="AG72">
        <f>IF(ISBLANK(nutrition[[#This Row],[total_adults]]),SUM(nutrition[[#This Row],[total_men]],nutrition[[#This Row],[total_women]]),nutrition[[#This Row],[total_adults]])</f>
        <v>0</v>
      </c>
      <c r="AH72">
        <f>IF(ISBLANK(nutrition[[#This Row],[total_beneficiaries_reached]]),SUM(nutrition[[#This Row],[calc_children]],nutrition[[#This Row],[calc_adults]]),nutrition[[#This Row],[total_beneficiaries_reached]])</f>
        <v>4</v>
      </c>
      <c r="AI72" s="49" t="s">
        <v>182</v>
      </c>
      <c r="AJ72" s="49" t="s">
        <v>259</v>
      </c>
      <c r="AK72" s="49" t="s">
        <v>132</v>
      </c>
    </row>
    <row r="73" spans="1:37" x14ac:dyDescent="0.2">
      <c r="A73" s="58">
        <v>45292</v>
      </c>
      <c r="B73" s="49" t="s">
        <v>181</v>
      </c>
      <c r="C73" s="49" t="s">
        <v>1247</v>
      </c>
      <c r="F73" s="49" t="s">
        <v>115</v>
      </c>
      <c r="G73" s="49" t="s">
        <v>115</v>
      </c>
      <c r="H73" s="49" t="s">
        <v>1196</v>
      </c>
      <c r="I73" s="49" t="s">
        <v>118</v>
      </c>
      <c r="J73" s="49" t="s">
        <v>1229</v>
      </c>
      <c r="K73" s="49" t="s">
        <v>1212</v>
      </c>
      <c r="M73" s="49">
        <v>71</v>
      </c>
      <c r="AC73">
        <f>IF(ISBLANK(nutrition[[#This Row],[total_boys]]),SUM(nutrition[[#This Row],[boys_0-5_reached]],nutrition[[#This Row],[boys_6-12_reached]],nutrition[[#This Row],[boys_13-18_reached]]),nutrition[[#This Row],[total_boys]])</f>
        <v>0</v>
      </c>
      <c r="AD73">
        <f>IF(ISBLANK(nutrition[[#This Row],[total_girls]]),SUM(nutrition[[#This Row],[girls_0-5_reached]],nutrition[[#This Row],[girls_6-12_reached]],nutrition[[#This Row],[girls_13-18_reached]]),nutrition[[#This Row],[total_girls]])</f>
        <v>71</v>
      </c>
      <c r="AE73">
        <f>IF(ISBLANK(nutrition[[#This Row],[total_children]]),SUM(nutrition[[#This Row],[calc_boys]],nutrition[[#This Row],[calc_girls]]),nutrition[[#This Row],[total_children]])</f>
        <v>71</v>
      </c>
      <c r="AF73">
        <f>IF(ISBLANK(nutrition[[#This Row],[total_pwd]]),SUM(nutrition[[#This Row],[total_pwd_men]],nutrition[[#This Row],[total_pwd_women]]),nutrition[[#This Row],[total_pwd]])</f>
        <v>0</v>
      </c>
      <c r="AG73">
        <f>IF(ISBLANK(nutrition[[#This Row],[total_adults]]),SUM(nutrition[[#This Row],[total_men]],nutrition[[#This Row],[total_women]]),nutrition[[#This Row],[total_adults]])</f>
        <v>0</v>
      </c>
      <c r="AH73">
        <f>IF(ISBLANK(nutrition[[#This Row],[total_beneficiaries_reached]]),SUM(nutrition[[#This Row],[calc_children]],nutrition[[#This Row],[calc_adults]]),nutrition[[#This Row],[total_beneficiaries_reached]])</f>
        <v>71</v>
      </c>
      <c r="AI73" s="49" t="s">
        <v>182</v>
      </c>
      <c r="AJ73" s="49" t="s">
        <v>270</v>
      </c>
      <c r="AK73" s="49" t="s">
        <v>132</v>
      </c>
    </row>
    <row r="74" spans="1:37" x14ac:dyDescent="0.2">
      <c r="A74" s="58">
        <v>45292</v>
      </c>
      <c r="B74" s="49" t="s">
        <v>113</v>
      </c>
      <c r="C74" s="49" t="s">
        <v>1248</v>
      </c>
      <c r="F74" s="49" t="s">
        <v>115</v>
      </c>
      <c r="G74" s="49" t="s">
        <v>115</v>
      </c>
      <c r="H74" s="49" t="s">
        <v>1196</v>
      </c>
      <c r="I74" s="49" t="s">
        <v>118</v>
      </c>
      <c r="J74" s="49" t="s">
        <v>1229</v>
      </c>
      <c r="K74" s="49" t="s">
        <v>1212</v>
      </c>
      <c r="M74" s="49">
        <v>34</v>
      </c>
      <c r="AC74">
        <f>IF(ISBLANK(nutrition[[#This Row],[total_boys]]),SUM(nutrition[[#This Row],[boys_0-5_reached]],nutrition[[#This Row],[boys_6-12_reached]],nutrition[[#This Row],[boys_13-18_reached]]),nutrition[[#This Row],[total_boys]])</f>
        <v>0</v>
      </c>
      <c r="AD74">
        <f>IF(ISBLANK(nutrition[[#This Row],[total_girls]]),SUM(nutrition[[#This Row],[girls_0-5_reached]],nutrition[[#This Row],[girls_6-12_reached]],nutrition[[#This Row],[girls_13-18_reached]]),nutrition[[#This Row],[total_girls]])</f>
        <v>34</v>
      </c>
      <c r="AE74">
        <f>IF(ISBLANK(nutrition[[#This Row],[total_children]]),SUM(nutrition[[#This Row],[calc_boys]],nutrition[[#This Row],[calc_girls]]),nutrition[[#This Row],[total_children]])</f>
        <v>34</v>
      </c>
      <c r="AF74">
        <f>IF(ISBLANK(nutrition[[#This Row],[total_pwd]]),SUM(nutrition[[#This Row],[total_pwd_men]],nutrition[[#This Row],[total_pwd_women]]),nutrition[[#This Row],[total_pwd]])</f>
        <v>0</v>
      </c>
      <c r="AG74">
        <f>IF(ISBLANK(nutrition[[#This Row],[total_adults]]),SUM(nutrition[[#This Row],[total_men]],nutrition[[#This Row],[total_women]]),nutrition[[#This Row],[total_adults]])</f>
        <v>0</v>
      </c>
      <c r="AH74">
        <f>IF(ISBLANK(nutrition[[#This Row],[total_beneficiaries_reached]]),SUM(nutrition[[#This Row],[calc_children]],nutrition[[#This Row],[calc_adults]]),nutrition[[#This Row],[total_beneficiaries_reached]])</f>
        <v>34</v>
      </c>
      <c r="AI74" s="49" t="s">
        <v>219</v>
      </c>
      <c r="AJ74" s="49" t="s">
        <v>597</v>
      </c>
      <c r="AK74" s="49" t="s">
        <v>132</v>
      </c>
    </row>
    <row r="75" spans="1:37" x14ac:dyDescent="0.2">
      <c r="A75" s="58">
        <v>45292</v>
      </c>
      <c r="B75" s="49" t="s">
        <v>113</v>
      </c>
      <c r="C75" s="49" t="s">
        <v>1249</v>
      </c>
      <c r="F75" s="49" t="s">
        <v>115</v>
      </c>
      <c r="G75" s="49" t="s">
        <v>115</v>
      </c>
      <c r="H75" s="49" t="s">
        <v>1196</v>
      </c>
      <c r="I75" s="49" t="s">
        <v>118</v>
      </c>
      <c r="J75" s="49" t="s">
        <v>1229</v>
      </c>
      <c r="K75" s="49" t="s">
        <v>1212</v>
      </c>
      <c r="M75" s="49">
        <v>26</v>
      </c>
      <c r="AC75">
        <f>IF(ISBLANK(nutrition[[#This Row],[total_boys]]),SUM(nutrition[[#This Row],[boys_0-5_reached]],nutrition[[#This Row],[boys_6-12_reached]],nutrition[[#This Row],[boys_13-18_reached]]),nutrition[[#This Row],[total_boys]])</f>
        <v>0</v>
      </c>
      <c r="AD75">
        <f>IF(ISBLANK(nutrition[[#This Row],[total_girls]]),SUM(nutrition[[#This Row],[girls_0-5_reached]],nutrition[[#This Row],[girls_6-12_reached]],nutrition[[#This Row],[girls_13-18_reached]]),nutrition[[#This Row],[total_girls]])</f>
        <v>26</v>
      </c>
      <c r="AE75">
        <f>IF(ISBLANK(nutrition[[#This Row],[total_children]]),SUM(nutrition[[#This Row],[calc_boys]],nutrition[[#This Row],[calc_girls]]),nutrition[[#This Row],[total_children]])</f>
        <v>26</v>
      </c>
      <c r="AF75">
        <f>IF(ISBLANK(nutrition[[#This Row],[total_pwd]]),SUM(nutrition[[#This Row],[total_pwd_men]],nutrition[[#This Row],[total_pwd_women]]),nutrition[[#This Row],[total_pwd]])</f>
        <v>0</v>
      </c>
      <c r="AG75">
        <f>IF(ISBLANK(nutrition[[#This Row],[total_adults]]),SUM(nutrition[[#This Row],[total_men]],nutrition[[#This Row],[total_women]]),nutrition[[#This Row],[total_adults]])</f>
        <v>0</v>
      </c>
      <c r="AH75">
        <f>IF(ISBLANK(nutrition[[#This Row],[total_beneficiaries_reached]]),SUM(nutrition[[#This Row],[calc_children]],nutrition[[#This Row],[calc_adults]]),nutrition[[#This Row],[total_beneficiaries_reached]])</f>
        <v>26</v>
      </c>
      <c r="AI75" s="49" t="s">
        <v>219</v>
      </c>
      <c r="AJ75" s="49" t="s">
        <v>601</v>
      </c>
      <c r="AK75" s="49" t="s">
        <v>132</v>
      </c>
    </row>
    <row r="76" spans="1:37" x14ac:dyDescent="0.2">
      <c r="A76" s="58">
        <v>45292</v>
      </c>
      <c r="B76" s="49" t="s">
        <v>214</v>
      </c>
      <c r="C76" s="49" t="s">
        <v>1250</v>
      </c>
      <c r="F76" s="49" t="s">
        <v>115</v>
      </c>
      <c r="G76" s="49" t="s">
        <v>115</v>
      </c>
      <c r="H76" s="49" t="s">
        <v>1196</v>
      </c>
      <c r="I76" s="49" t="s">
        <v>118</v>
      </c>
      <c r="J76" s="49" t="s">
        <v>1229</v>
      </c>
      <c r="K76" s="49" t="s">
        <v>1212</v>
      </c>
      <c r="M76" s="49">
        <v>15</v>
      </c>
      <c r="AC76">
        <f>IF(ISBLANK(nutrition[[#This Row],[total_boys]]),SUM(nutrition[[#This Row],[boys_0-5_reached]],nutrition[[#This Row],[boys_6-12_reached]],nutrition[[#This Row],[boys_13-18_reached]]),nutrition[[#This Row],[total_boys]])</f>
        <v>0</v>
      </c>
      <c r="AD76">
        <f>IF(ISBLANK(nutrition[[#This Row],[total_girls]]),SUM(nutrition[[#This Row],[girls_0-5_reached]],nutrition[[#This Row],[girls_6-12_reached]],nutrition[[#This Row],[girls_13-18_reached]]),nutrition[[#This Row],[total_girls]])</f>
        <v>15</v>
      </c>
      <c r="AE76">
        <f>IF(ISBLANK(nutrition[[#This Row],[total_children]]),SUM(nutrition[[#This Row],[calc_boys]],nutrition[[#This Row],[calc_girls]]),nutrition[[#This Row],[total_children]])</f>
        <v>15</v>
      </c>
      <c r="AF76">
        <f>IF(ISBLANK(nutrition[[#This Row],[total_pwd]]),SUM(nutrition[[#This Row],[total_pwd_men]],nutrition[[#This Row],[total_pwd_women]]),nutrition[[#This Row],[total_pwd]])</f>
        <v>0</v>
      </c>
      <c r="AG76">
        <f>IF(ISBLANK(nutrition[[#This Row],[total_adults]]),SUM(nutrition[[#This Row],[total_men]],nutrition[[#This Row],[total_women]]),nutrition[[#This Row],[total_adults]])</f>
        <v>0</v>
      </c>
      <c r="AH76">
        <f>IF(ISBLANK(nutrition[[#This Row],[total_beneficiaries_reached]]),SUM(nutrition[[#This Row],[calc_children]],nutrition[[#This Row],[calc_adults]]),nutrition[[#This Row],[total_beneficiaries_reached]])</f>
        <v>15</v>
      </c>
      <c r="AI76" s="49" t="s">
        <v>215</v>
      </c>
      <c r="AJ76" s="49" t="s">
        <v>525</v>
      </c>
      <c r="AK76" s="49" t="s">
        <v>132</v>
      </c>
    </row>
    <row r="77" spans="1:37" x14ac:dyDescent="0.2">
      <c r="A77" s="58">
        <v>45292</v>
      </c>
      <c r="B77" s="49" t="s">
        <v>113</v>
      </c>
      <c r="C77" s="49" t="s">
        <v>114</v>
      </c>
      <c r="F77" s="49" t="s">
        <v>115</v>
      </c>
      <c r="G77" s="49" t="s">
        <v>115</v>
      </c>
      <c r="H77" s="49" t="s">
        <v>1196</v>
      </c>
      <c r="I77" s="49" t="s">
        <v>118</v>
      </c>
      <c r="J77" s="49" t="s">
        <v>1229</v>
      </c>
      <c r="K77" s="49" t="s">
        <v>1212</v>
      </c>
      <c r="M77" s="49">
        <v>61</v>
      </c>
      <c r="AC77">
        <f>IF(ISBLANK(nutrition[[#This Row],[total_boys]]),SUM(nutrition[[#This Row],[boys_0-5_reached]],nutrition[[#This Row],[boys_6-12_reached]],nutrition[[#This Row],[boys_13-18_reached]]),nutrition[[#This Row],[total_boys]])</f>
        <v>0</v>
      </c>
      <c r="AD77">
        <f>IF(ISBLANK(nutrition[[#This Row],[total_girls]]),SUM(nutrition[[#This Row],[girls_0-5_reached]],nutrition[[#This Row],[girls_6-12_reached]],nutrition[[#This Row],[girls_13-18_reached]]),nutrition[[#This Row],[total_girls]])</f>
        <v>61</v>
      </c>
      <c r="AE77">
        <f>IF(ISBLANK(nutrition[[#This Row],[total_children]]),SUM(nutrition[[#This Row],[calc_boys]],nutrition[[#This Row],[calc_girls]]),nutrition[[#This Row],[total_children]])</f>
        <v>61</v>
      </c>
      <c r="AF77">
        <f>IF(ISBLANK(nutrition[[#This Row],[total_pwd]]),SUM(nutrition[[#This Row],[total_pwd_men]],nutrition[[#This Row],[total_pwd_women]]),nutrition[[#This Row],[total_pwd]])</f>
        <v>0</v>
      </c>
      <c r="AG77">
        <f>IF(ISBLANK(nutrition[[#This Row],[total_adults]]),SUM(nutrition[[#This Row],[total_men]],nutrition[[#This Row],[total_women]]),nutrition[[#This Row],[total_adults]])</f>
        <v>0</v>
      </c>
      <c r="AH77">
        <f>IF(ISBLANK(nutrition[[#This Row],[total_beneficiaries_reached]]),SUM(nutrition[[#This Row],[calc_children]],nutrition[[#This Row],[calc_adults]]),nutrition[[#This Row],[total_beneficiaries_reached]])</f>
        <v>61</v>
      </c>
      <c r="AI77" s="49" t="s">
        <v>219</v>
      </c>
      <c r="AJ77" s="49" t="e">
        <v>#N/A</v>
      </c>
      <c r="AK77" s="49" t="s">
        <v>132</v>
      </c>
    </row>
    <row r="78" spans="1:37" x14ac:dyDescent="0.2">
      <c r="A78" s="58">
        <v>45292</v>
      </c>
      <c r="B78" s="49" t="s">
        <v>192</v>
      </c>
      <c r="C78" s="49" t="s">
        <v>1251</v>
      </c>
      <c r="F78" s="49" t="s">
        <v>115</v>
      </c>
      <c r="G78" s="49" t="s">
        <v>115</v>
      </c>
      <c r="H78" s="49" t="s">
        <v>1196</v>
      </c>
      <c r="I78" s="49" t="s">
        <v>118</v>
      </c>
      <c r="J78" s="49" t="s">
        <v>1229</v>
      </c>
      <c r="K78" s="49" t="s">
        <v>1212</v>
      </c>
      <c r="M78" s="49">
        <v>55</v>
      </c>
      <c r="AC78">
        <f>IF(ISBLANK(nutrition[[#This Row],[total_boys]]),SUM(nutrition[[#This Row],[boys_0-5_reached]],nutrition[[#This Row],[boys_6-12_reached]],nutrition[[#This Row],[boys_13-18_reached]]),nutrition[[#This Row],[total_boys]])</f>
        <v>0</v>
      </c>
      <c r="AD78">
        <f>IF(ISBLANK(nutrition[[#This Row],[total_girls]]),SUM(nutrition[[#This Row],[girls_0-5_reached]],nutrition[[#This Row],[girls_6-12_reached]],nutrition[[#This Row],[girls_13-18_reached]]),nutrition[[#This Row],[total_girls]])</f>
        <v>55</v>
      </c>
      <c r="AE78">
        <f>IF(ISBLANK(nutrition[[#This Row],[total_children]]),SUM(nutrition[[#This Row],[calc_boys]],nutrition[[#This Row],[calc_girls]]),nutrition[[#This Row],[total_children]])</f>
        <v>55</v>
      </c>
      <c r="AF78">
        <f>IF(ISBLANK(nutrition[[#This Row],[total_pwd]]),SUM(nutrition[[#This Row],[total_pwd_men]],nutrition[[#This Row],[total_pwd_women]]),nutrition[[#This Row],[total_pwd]])</f>
        <v>0</v>
      </c>
      <c r="AG78">
        <f>IF(ISBLANK(nutrition[[#This Row],[total_adults]]),SUM(nutrition[[#This Row],[total_men]],nutrition[[#This Row],[total_women]]),nutrition[[#This Row],[total_adults]])</f>
        <v>0</v>
      </c>
      <c r="AH78">
        <f>IF(ISBLANK(nutrition[[#This Row],[total_beneficiaries_reached]]),SUM(nutrition[[#This Row],[calc_children]],nutrition[[#This Row],[calc_adults]]),nutrition[[#This Row],[total_beneficiaries_reached]])</f>
        <v>55</v>
      </c>
      <c r="AI78" s="49" t="s">
        <v>193</v>
      </c>
      <c r="AJ78" s="49" t="s">
        <v>364</v>
      </c>
      <c r="AK78" s="49" t="s">
        <v>132</v>
      </c>
    </row>
    <row r="79" spans="1:37" x14ac:dyDescent="0.2">
      <c r="A79" s="58">
        <v>45292</v>
      </c>
      <c r="B79" s="49" t="s">
        <v>229</v>
      </c>
      <c r="C79" s="49" t="s">
        <v>1252</v>
      </c>
      <c r="F79" s="49" t="s">
        <v>115</v>
      </c>
      <c r="G79" s="49" t="s">
        <v>115</v>
      </c>
      <c r="H79" s="49" t="s">
        <v>1196</v>
      </c>
      <c r="I79" s="49" t="s">
        <v>118</v>
      </c>
      <c r="J79" s="49" t="s">
        <v>1229</v>
      </c>
      <c r="K79" s="49" t="s">
        <v>1212</v>
      </c>
      <c r="M79" s="49">
        <v>46</v>
      </c>
      <c r="AC79">
        <f>IF(ISBLANK(nutrition[[#This Row],[total_boys]]),SUM(nutrition[[#This Row],[boys_0-5_reached]],nutrition[[#This Row],[boys_6-12_reached]],nutrition[[#This Row],[boys_13-18_reached]]),nutrition[[#This Row],[total_boys]])</f>
        <v>0</v>
      </c>
      <c r="AD79">
        <f>IF(ISBLANK(nutrition[[#This Row],[total_girls]]),SUM(nutrition[[#This Row],[girls_0-5_reached]],nutrition[[#This Row],[girls_6-12_reached]],nutrition[[#This Row],[girls_13-18_reached]]),nutrition[[#This Row],[total_girls]])</f>
        <v>46</v>
      </c>
      <c r="AE79">
        <f>IF(ISBLANK(nutrition[[#This Row],[total_children]]),SUM(nutrition[[#This Row],[calc_boys]],nutrition[[#This Row],[calc_girls]]),nutrition[[#This Row],[total_children]])</f>
        <v>46</v>
      </c>
      <c r="AF79">
        <f>IF(ISBLANK(nutrition[[#This Row],[total_pwd]]),SUM(nutrition[[#This Row],[total_pwd_men]],nutrition[[#This Row],[total_pwd_women]]),nutrition[[#This Row],[total_pwd]])</f>
        <v>0</v>
      </c>
      <c r="AG79">
        <f>IF(ISBLANK(nutrition[[#This Row],[total_adults]]),SUM(nutrition[[#This Row],[total_men]],nutrition[[#This Row],[total_women]]),nutrition[[#This Row],[total_adults]])</f>
        <v>0</v>
      </c>
      <c r="AH79">
        <f>IF(ISBLANK(nutrition[[#This Row],[total_beneficiaries_reached]]),SUM(nutrition[[#This Row],[calc_children]],nutrition[[#This Row],[calc_adults]]),nutrition[[#This Row],[total_beneficiaries_reached]])</f>
        <v>46</v>
      </c>
      <c r="AI79" s="49" t="s">
        <v>230</v>
      </c>
      <c r="AJ79" s="49" t="s">
        <v>701</v>
      </c>
      <c r="AK79" s="49" t="s">
        <v>132</v>
      </c>
    </row>
    <row r="80" spans="1:37" x14ac:dyDescent="0.2">
      <c r="A80" s="58">
        <v>45292</v>
      </c>
      <c r="B80" s="49" t="s">
        <v>224</v>
      </c>
      <c r="C80" s="49" t="s">
        <v>1253</v>
      </c>
      <c r="F80" s="49" t="s">
        <v>115</v>
      </c>
      <c r="G80" s="49" t="s">
        <v>115</v>
      </c>
      <c r="H80" s="49" t="s">
        <v>1196</v>
      </c>
      <c r="I80" s="49" t="s">
        <v>118</v>
      </c>
      <c r="J80" s="49" t="s">
        <v>1229</v>
      </c>
      <c r="K80" s="49" t="s">
        <v>1212</v>
      </c>
      <c r="M80" s="49">
        <v>18</v>
      </c>
      <c r="AC80">
        <f>IF(ISBLANK(nutrition[[#This Row],[total_boys]]),SUM(nutrition[[#This Row],[boys_0-5_reached]],nutrition[[#This Row],[boys_6-12_reached]],nutrition[[#This Row],[boys_13-18_reached]]),nutrition[[#This Row],[total_boys]])</f>
        <v>0</v>
      </c>
      <c r="AD80">
        <f>IF(ISBLANK(nutrition[[#This Row],[total_girls]]),SUM(nutrition[[#This Row],[girls_0-5_reached]],nutrition[[#This Row],[girls_6-12_reached]],nutrition[[#This Row],[girls_13-18_reached]]),nutrition[[#This Row],[total_girls]])</f>
        <v>18</v>
      </c>
      <c r="AE80">
        <f>IF(ISBLANK(nutrition[[#This Row],[total_children]]),SUM(nutrition[[#This Row],[calc_boys]],nutrition[[#This Row],[calc_girls]]),nutrition[[#This Row],[total_children]])</f>
        <v>18</v>
      </c>
      <c r="AF80">
        <f>IF(ISBLANK(nutrition[[#This Row],[total_pwd]]),SUM(nutrition[[#This Row],[total_pwd_men]],nutrition[[#This Row],[total_pwd_women]]),nutrition[[#This Row],[total_pwd]])</f>
        <v>0</v>
      </c>
      <c r="AG80">
        <f>IF(ISBLANK(nutrition[[#This Row],[total_adults]]),SUM(nutrition[[#This Row],[total_men]],nutrition[[#This Row],[total_women]]),nutrition[[#This Row],[total_adults]])</f>
        <v>0</v>
      </c>
      <c r="AH80">
        <f>IF(ISBLANK(nutrition[[#This Row],[total_beneficiaries_reached]]),SUM(nutrition[[#This Row],[calc_children]],nutrition[[#This Row],[calc_adults]]),nutrition[[#This Row],[total_beneficiaries_reached]])</f>
        <v>18</v>
      </c>
      <c r="AI80" s="49" t="s">
        <v>225</v>
      </c>
      <c r="AJ80" s="49" t="s">
        <v>657</v>
      </c>
      <c r="AK80" s="49" t="s">
        <v>132</v>
      </c>
    </row>
    <row r="81" spans="1:37" x14ac:dyDescent="0.2">
      <c r="A81" s="58">
        <v>45292</v>
      </c>
      <c r="B81" s="49" t="s">
        <v>214</v>
      </c>
      <c r="C81" s="49" t="s">
        <v>1254</v>
      </c>
      <c r="F81" s="49" t="s">
        <v>115</v>
      </c>
      <c r="G81" s="49" t="s">
        <v>115</v>
      </c>
      <c r="H81" s="49" t="s">
        <v>1196</v>
      </c>
      <c r="I81" s="49" t="s">
        <v>118</v>
      </c>
      <c r="J81" s="49" t="s">
        <v>1229</v>
      </c>
      <c r="K81" s="49" t="s">
        <v>1212</v>
      </c>
      <c r="M81" s="49">
        <v>94</v>
      </c>
      <c r="AC81">
        <f>IF(ISBLANK(nutrition[[#This Row],[total_boys]]),SUM(nutrition[[#This Row],[boys_0-5_reached]],nutrition[[#This Row],[boys_6-12_reached]],nutrition[[#This Row],[boys_13-18_reached]]),nutrition[[#This Row],[total_boys]])</f>
        <v>0</v>
      </c>
      <c r="AD81">
        <f>IF(ISBLANK(nutrition[[#This Row],[total_girls]]),SUM(nutrition[[#This Row],[girls_0-5_reached]],nutrition[[#This Row],[girls_6-12_reached]],nutrition[[#This Row],[girls_13-18_reached]]),nutrition[[#This Row],[total_girls]])</f>
        <v>94</v>
      </c>
      <c r="AE81">
        <f>IF(ISBLANK(nutrition[[#This Row],[total_children]]),SUM(nutrition[[#This Row],[calc_boys]],nutrition[[#This Row],[calc_girls]]),nutrition[[#This Row],[total_children]])</f>
        <v>94</v>
      </c>
      <c r="AF81">
        <f>IF(ISBLANK(nutrition[[#This Row],[total_pwd]]),SUM(nutrition[[#This Row],[total_pwd_men]],nutrition[[#This Row],[total_pwd_women]]),nutrition[[#This Row],[total_pwd]])</f>
        <v>0</v>
      </c>
      <c r="AG81">
        <f>IF(ISBLANK(nutrition[[#This Row],[total_adults]]),SUM(nutrition[[#This Row],[total_men]],nutrition[[#This Row],[total_women]]),nutrition[[#This Row],[total_adults]])</f>
        <v>0</v>
      </c>
      <c r="AH81">
        <f>IF(ISBLANK(nutrition[[#This Row],[total_beneficiaries_reached]]),SUM(nutrition[[#This Row],[calc_children]],nutrition[[#This Row],[calc_adults]]),nutrition[[#This Row],[total_beneficiaries_reached]])</f>
        <v>94</v>
      </c>
      <c r="AI81" s="49" t="s">
        <v>215</v>
      </c>
      <c r="AJ81" s="49" t="s">
        <v>533</v>
      </c>
      <c r="AK81" s="49" t="s">
        <v>132</v>
      </c>
    </row>
    <row r="82" spans="1:37" x14ac:dyDescent="0.2">
      <c r="A82" s="58">
        <v>45292</v>
      </c>
      <c r="B82" s="49" t="s">
        <v>214</v>
      </c>
      <c r="C82" s="49" t="s">
        <v>1255</v>
      </c>
      <c r="F82" s="49" t="s">
        <v>115</v>
      </c>
      <c r="G82" s="49" t="s">
        <v>115</v>
      </c>
      <c r="H82" s="49" t="s">
        <v>1196</v>
      </c>
      <c r="I82" s="49" t="s">
        <v>118</v>
      </c>
      <c r="J82" s="49" t="s">
        <v>1229</v>
      </c>
      <c r="K82" s="49" t="s">
        <v>1212</v>
      </c>
      <c r="M82" s="49">
        <v>57</v>
      </c>
      <c r="AC82">
        <f>IF(ISBLANK(nutrition[[#This Row],[total_boys]]),SUM(nutrition[[#This Row],[boys_0-5_reached]],nutrition[[#This Row],[boys_6-12_reached]],nutrition[[#This Row],[boys_13-18_reached]]),nutrition[[#This Row],[total_boys]])</f>
        <v>0</v>
      </c>
      <c r="AD82">
        <f>IF(ISBLANK(nutrition[[#This Row],[total_girls]]),SUM(nutrition[[#This Row],[girls_0-5_reached]],nutrition[[#This Row],[girls_6-12_reached]],nutrition[[#This Row],[girls_13-18_reached]]),nutrition[[#This Row],[total_girls]])</f>
        <v>57</v>
      </c>
      <c r="AE82">
        <f>IF(ISBLANK(nutrition[[#This Row],[total_children]]),SUM(nutrition[[#This Row],[calc_boys]],nutrition[[#This Row],[calc_girls]]),nutrition[[#This Row],[total_children]])</f>
        <v>57</v>
      </c>
      <c r="AF82">
        <f>IF(ISBLANK(nutrition[[#This Row],[total_pwd]]),SUM(nutrition[[#This Row],[total_pwd_men]],nutrition[[#This Row],[total_pwd_women]]),nutrition[[#This Row],[total_pwd]])</f>
        <v>0</v>
      </c>
      <c r="AG82">
        <f>IF(ISBLANK(nutrition[[#This Row],[total_adults]]),SUM(nutrition[[#This Row],[total_men]],nutrition[[#This Row],[total_women]]),nutrition[[#This Row],[total_adults]])</f>
        <v>0</v>
      </c>
      <c r="AH82">
        <f>IF(ISBLANK(nutrition[[#This Row],[total_beneficiaries_reached]]),SUM(nutrition[[#This Row],[calc_children]],nutrition[[#This Row],[calc_adults]]),nutrition[[#This Row],[total_beneficiaries_reached]])</f>
        <v>57</v>
      </c>
      <c r="AI82" s="49" t="s">
        <v>215</v>
      </c>
      <c r="AJ82" s="49" t="e">
        <v>#N/A</v>
      </c>
      <c r="AK82" s="49" t="s">
        <v>132</v>
      </c>
    </row>
    <row r="83" spans="1:37" x14ac:dyDescent="0.2">
      <c r="A83" s="58">
        <v>45292</v>
      </c>
      <c r="B83" s="49" t="s">
        <v>224</v>
      </c>
      <c r="C83" s="49" t="s">
        <v>1256</v>
      </c>
      <c r="F83" s="49" t="s">
        <v>115</v>
      </c>
      <c r="G83" s="49" t="s">
        <v>115</v>
      </c>
      <c r="H83" s="49" t="s">
        <v>1196</v>
      </c>
      <c r="I83" s="49" t="s">
        <v>118</v>
      </c>
      <c r="J83" s="49" t="s">
        <v>1229</v>
      </c>
      <c r="K83" s="49" t="s">
        <v>1212</v>
      </c>
      <c r="M83" s="49">
        <v>16</v>
      </c>
      <c r="AC83">
        <f>IF(ISBLANK(nutrition[[#This Row],[total_boys]]),SUM(nutrition[[#This Row],[boys_0-5_reached]],nutrition[[#This Row],[boys_6-12_reached]],nutrition[[#This Row],[boys_13-18_reached]]),nutrition[[#This Row],[total_boys]])</f>
        <v>0</v>
      </c>
      <c r="AD83">
        <f>IF(ISBLANK(nutrition[[#This Row],[total_girls]]),SUM(nutrition[[#This Row],[girls_0-5_reached]],nutrition[[#This Row],[girls_6-12_reached]],nutrition[[#This Row],[girls_13-18_reached]]),nutrition[[#This Row],[total_girls]])</f>
        <v>16</v>
      </c>
      <c r="AE83">
        <f>IF(ISBLANK(nutrition[[#This Row],[total_children]]),SUM(nutrition[[#This Row],[calc_boys]],nutrition[[#This Row],[calc_girls]]),nutrition[[#This Row],[total_children]])</f>
        <v>16</v>
      </c>
      <c r="AF83">
        <f>IF(ISBLANK(nutrition[[#This Row],[total_pwd]]),SUM(nutrition[[#This Row],[total_pwd_men]],nutrition[[#This Row],[total_pwd_women]]),nutrition[[#This Row],[total_pwd]])</f>
        <v>0</v>
      </c>
      <c r="AG83">
        <f>IF(ISBLANK(nutrition[[#This Row],[total_adults]]),SUM(nutrition[[#This Row],[total_men]],nutrition[[#This Row],[total_women]]),nutrition[[#This Row],[total_adults]])</f>
        <v>0</v>
      </c>
      <c r="AH83">
        <f>IF(ISBLANK(nutrition[[#This Row],[total_beneficiaries_reached]]),SUM(nutrition[[#This Row],[calc_children]],nutrition[[#This Row],[calc_adults]]),nutrition[[#This Row],[total_beneficiaries_reached]])</f>
        <v>16</v>
      </c>
      <c r="AI83" s="49" t="s">
        <v>225</v>
      </c>
      <c r="AJ83" s="49" t="s">
        <v>660</v>
      </c>
      <c r="AK83" s="49" t="s">
        <v>132</v>
      </c>
    </row>
    <row r="84" spans="1:37" x14ac:dyDescent="0.2">
      <c r="A84" s="58">
        <v>45292</v>
      </c>
      <c r="B84" s="49" t="s">
        <v>209</v>
      </c>
      <c r="C84" s="49" t="s">
        <v>1257</v>
      </c>
      <c r="F84" s="49" t="s">
        <v>115</v>
      </c>
      <c r="G84" s="49" t="s">
        <v>115</v>
      </c>
      <c r="H84" s="49" t="s">
        <v>1196</v>
      </c>
      <c r="I84" s="49" t="s">
        <v>118</v>
      </c>
      <c r="J84" s="49" t="s">
        <v>1229</v>
      </c>
      <c r="K84" s="49" t="s">
        <v>125</v>
      </c>
      <c r="M84" s="49">
        <v>216</v>
      </c>
      <c r="AC84">
        <f>IF(ISBLANK(nutrition[[#This Row],[total_boys]]),SUM(nutrition[[#This Row],[boys_0-5_reached]],nutrition[[#This Row],[boys_6-12_reached]],nutrition[[#This Row],[boys_13-18_reached]]),nutrition[[#This Row],[total_boys]])</f>
        <v>0</v>
      </c>
      <c r="AD84">
        <f>IF(ISBLANK(nutrition[[#This Row],[total_girls]]),SUM(nutrition[[#This Row],[girls_0-5_reached]],nutrition[[#This Row],[girls_6-12_reached]],nutrition[[#This Row],[girls_13-18_reached]]),nutrition[[#This Row],[total_girls]])</f>
        <v>216</v>
      </c>
      <c r="AE84">
        <f>IF(ISBLANK(nutrition[[#This Row],[total_children]]),SUM(nutrition[[#This Row],[calc_boys]],nutrition[[#This Row],[calc_girls]]),nutrition[[#This Row],[total_children]])</f>
        <v>216</v>
      </c>
      <c r="AF84">
        <f>IF(ISBLANK(nutrition[[#This Row],[total_pwd]]),SUM(nutrition[[#This Row],[total_pwd_men]],nutrition[[#This Row],[total_pwd_women]]),nutrition[[#This Row],[total_pwd]])</f>
        <v>0</v>
      </c>
      <c r="AG84">
        <f>IF(ISBLANK(nutrition[[#This Row],[total_adults]]),SUM(nutrition[[#This Row],[total_men]],nutrition[[#This Row],[total_women]]),nutrition[[#This Row],[total_adults]])</f>
        <v>0</v>
      </c>
      <c r="AH84">
        <f>IF(ISBLANK(nutrition[[#This Row],[total_beneficiaries_reached]]),SUM(nutrition[[#This Row],[calc_children]],nutrition[[#This Row],[calc_adults]]),nutrition[[#This Row],[total_beneficiaries_reached]])</f>
        <v>216</v>
      </c>
      <c r="AI84" s="49" t="s">
        <v>210</v>
      </c>
      <c r="AJ84" s="49" t="s">
        <v>446</v>
      </c>
      <c r="AK84" s="49" t="s">
        <v>132</v>
      </c>
    </row>
    <row r="85" spans="1:37" x14ac:dyDescent="0.2">
      <c r="A85" s="58">
        <v>45292</v>
      </c>
      <c r="B85" s="49" t="s">
        <v>187</v>
      </c>
      <c r="C85" s="49" t="s">
        <v>1258</v>
      </c>
      <c r="F85" s="49" t="s">
        <v>115</v>
      </c>
      <c r="G85" s="49" t="s">
        <v>115</v>
      </c>
      <c r="H85" s="49" t="s">
        <v>1196</v>
      </c>
      <c r="I85" s="49" t="s">
        <v>118</v>
      </c>
      <c r="J85" s="49" t="s">
        <v>1229</v>
      </c>
      <c r="K85" s="49" t="s">
        <v>1212</v>
      </c>
      <c r="M85" s="49">
        <v>2</v>
      </c>
      <c r="AC85">
        <f>IF(ISBLANK(nutrition[[#This Row],[total_boys]]),SUM(nutrition[[#This Row],[boys_0-5_reached]],nutrition[[#This Row],[boys_6-12_reached]],nutrition[[#This Row],[boys_13-18_reached]]),nutrition[[#This Row],[total_boys]])</f>
        <v>0</v>
      </c>
      <c r="AD85">
        <f>IF(ISBLANK(nutrition[[#This Row],[total_girls]]),SUM(nutrition[[#This Row],[girls_0-5_reached]],nutrition[[#This Row],[girls_6-12_reached]],nutrition[[#This Row],[girls_13-18_reached]]),nutrition[[#This Row],[total_girls]])</f>
        <v>2</v>
      </c>
      <c r="AE85">
        <f>IF(ISBLANK(nutrition[[#This Row],[total_children]]),SUM(nutrition[[#This Row],[calc_boys]],nutrition[[#This Row],[calc_girls]]),nutrition[[#This Row],[total_children]])</f>
        <v>2</v>
      </c>
      <c r="AF85">
        <f>IF(ISBLANK(nutrition[[#This Row],[total_pwd]]),SUM(nutrition[[#This Row],[total_pwd_men]],nutrition[[#This Row],[total_pwd_women]]),nutrition[[#This Row],[total_pwd]])</f>
        <v>0</v>
      </c>
      <c r="AG85">
        <f>IF(ISBLANK(nutrition[[#This Row],[total_adults]]),SUM(nutrition[[#This Row],[total_men]],nutrition[[#This Row],[total_women]]),nutrition[[#This Row],[total_adults]])</f>
        <v>0</v>
      </c>
      <c r="AH85">
        <f>IF(ISBLANK(nutrition[[#This Row],[total_beneficiaries_reached]]),SUM(nutrition[[#This Row],[calc_children]],nutrition[[#This Row],[calc_adults]]),nutrition[[#This Row],[total_beneficiaries_reached]])</f>
        <v>2</v>
      </c>
      <c r="AI85" s="49" t="s">
        <v>188</v>
      </c>
      <c r="AJ85" s="49" t="s">
        <v>310</v>
      </c>
      <c r="AK85" s="49" t="s">
        <v>132</v>
      </c>
    </row>
    <row r="86" spans="1:37" x14ac:dyDescent="0.2">
      <c r="A86" s="58">
        <v>45292</v>
      </c>
      <c r="B86" s="49" t="s">
        <v>192</v>
      </c>
      <c r="C86" s="49" t="s">
        <v>1259</v>
      </c>
      <c r="F86" s="49" t="s">
        <v>115</v>
      </c>
      <c r="G86" s="49" t="s">
        <v>115</v>
      </c>
      <c r="H86" s="49" t="s">
        <v>1196</v>
      </c>
      <c r="I86" s="49" t="s">
        <v>118</v>
      </c>
      <c r="J86" s="49" t="s">
        <v>1229</v>
      </c>
      <c r="K86" s="49" t="s">
        <v>1212</v>
      </c>
      <c r="M86" s="49">
        <v>12</v>
      </c>
      <c r="AC86">
        <f>IF(ISBLANK(nutrition[[#This Row],[total_boys]]),SUM(nutrition[[#This Row],[boys_0-5_reached]],nutrition[[#This Row],[boys_6-12_reached]],nutrition[[#This Row],[boys_13-18_reached]]),nutrition[[#This Row],[total_boys]])</f>
        <v>0</v>
      </c>
      <c r="AD86">
        <f>IF(ISBLANK(nutrition[[#This Row],[total_girls]]),SUM(nutrition[[#This Row],[girls_0-5_reached]],nutrition[[#This Row],[girls_6-12_reached]],nutrition[[#This Row],[girls_13-18_reached]]),nutrition[[#This Row],[total_girls]])</f>
        <v>12</v>
      </c>
      <c r="AE86">
        <f>IF(ISBLANK(nutrition[[#This Row],[total_children]]),SUM(nutrition[[#This Row],[calc_boys]],nutrition[[#This Row],[calc_girls]]),nutrition[[#This Row],[total_children]])</f>
        <v>12</v>
      </c>
      <c r="AF86">
        <f>IF(ISBLANK(nutrition[[#This Row],[total_pwd]]),SUM(nutrition[[#This Row],[total_pwd_men]],nutrition[[#This Row],[total_pwd_women]]),nutrition[[#This Row],[total_pwd]])</f>
        <v>0</v>
      </c>
      <c r="AG86">
        <f>IF(ISBLANK(nutrition[[#This Row],[total_adults]]),SUM(nutrition[[#This Row],[total_men]],nutrition[[#This Row],[total_women]]),nutrition[[#This Row],[total_adults]])</f>
        <v>0</v>
      </c>
      <c r="AH86">
        <f>IF(ISBLANK(nutrition[[#This Row],[total_beneficiaries_reached]]),SUM(nutrition[[#This Row],[calc_children]],nutrition[[#This Row],[calc_adults]]),nutrition[[#This Row],[total_beneficiaries_reached]])</f>
        <v>12</v>
      </c>
      <c r="AI86" s="49" t="s">
        <v>193</v>
      </c>
      <c r="AJ86" s="49" t="s">
        <v>371</v>
      </c>
      <c r="AK86" s="49" t="s">
        <v>132</v>
      </c>
    </row>
    <row r="87" spans="1:37" x14ac:dyDescent="0.2">
      <c r="A87" s="58">
        <v>45292</v>
      </c>
      <c r="B87" s="49" t="s">
        <v>214</v>
      </c>
      <c r="C87" s="49" t="s">
        <v>1260</v>
      </c>
      <c r="F87" s="49" t="s">
        <v>115</v>
      </c>
      <c r="G87" s="49" t="s">
        <v>115</v>
      </c>
      <c r="H87" s="49" t="s">
        <v>1196</v>
      </c>
      <c r="I87" s="49" t="s">
        <v>118</v>
      </c>
      <c r="J87" s="49" t="s">
        <v>1229</v>
      </c>
      <c r="K87" s="49" t="s">
        <v>125</v>
      </c>
      <c r="M87" s="49">
        <v>40</v>
      </c>
      <c r="AC87">
        <f>IF(ISBLANK(nutrition[[#This Row],[total_boys]]),SUM(nutrition[[#This Row],[boys_0-5_reached]],nutrition[[#This Row],[boys_6-12_reached]],nutrition[[#This Row],[boys_13-18_reached]]),nutrition[[#This Row],[total_boys]])</f>
        <v>0</v>
      </c>
      <c r="AD87">
        <f>IF(ISBLANK(nutrition[[#This Row],[total_girls]]),SUM(nutrition[[#This Row],[girls_0-5_reached]],nutrition[[#This Row],[girls_6-12_reached]],nutrition[[#This Row],[girls_13-18_reached]]),nutrition[[#This Row],[total_girls]])</f>
        <v>40</v>
      </c>
      <c r="AE87">
        <f>IF(ISBLANK(nutrition[[#This Row],[total_children]]),SUM(nutrition[[#This Row],[calc_boys]],nutrition[[#This Row],[calc_girls]]),nutrition[[#This Row],[total_children]])</f>
        <v>40</v>
      </c>
      <c r="AF87">
        <f>IF(ISBLANK(nutrition[[#This Row],[total_pwd]]),SUM(nutrition[[#This Row],[total_pwd_men]],nutrition[[#This Row],[total_pwd_women]]),nutrition[[#This Row],[total_pwd]])</f>
        <v>0</v>
      </c>
      <c r="AG87">
        <f>IF(ISBLANK(nutrition[[#This Row],[total_adults]]),SUM(nutrition[[#This Row],[total_men]],nutrition[[#This Row],[total_women]]),nutrition[[#This Row],[total_adults]])</f>
        <v>0</v>
      </c>
      <c r="AH87">
        <f>IF(ISBLANK(nutrition[[#This Row],[total_beneficiaries_reached]]),SUM(nutrition[[#This Row],[calc_children]],nutrition[[#This Row],[calc_adults]]),nutrition[[#This Row],[total_beneficiaries_reached]])</f>
        <v>40</v>
      </c>
      <c r="AI87" s="49" t="s">
        <v>215</v>
      </c>
      <c r="AJ87" s="49" t="s">
        <v>544</v>
      </c>
      <c r="AK87" s="49" t="s">
        <v>132</v>
      </c>
    </row>
    <row r="88" spans="1:37" x14ac:dyDescent="0.2">
      <c r="A88" s="58">
        <v>45292</v>
      </c>
      <c r="B88" s="49" t="s">
        <v>113</v>
      </c>
      <c r="C88" s="49" t="s">
        <v>1261</v>
      </c>
      <c r="F88" s="49" t="s">
        <v>115</v>
      </c>
      <c r="G88" s="49" t="s">
        <v>115</v>
      </c>
      <c r="H88" s="49" t="s">
        <v>1196</v>
      </c>
      <c r="I88" s="49" t="s">
        <v>118</v>
      </c>
      <c r="J88" s="49" t="s">
        <v>1229</v>
      </c>
      <c r="K88" s="49" t="s">
        <v>1212</v>
      </c>
      <c r="M88" s="49">
        <v>3</v>
      </c>
      <c r="AC88">
        <f>IF(ISBLANK(nutrition[[#This Row],[total_boys]]),SUM(nutrition[[#This Row],[boys_0-5_reached]],nutrition[[#This Row],[boys_6-12_reached]],nutrition[[#This Row],[boys_13-18_reached]]),nutrition[[#This Row],[total_boys]])</f>
        <v>0</v>
      </c>
      <c r="AD88">
        <f>IF(ISBLANK(nutrition[[#This Row],[total_girls]]),SUM(nutrition[[#This Row],[girls_0-5_reached]],nutrition[[#This Row],[girls_6-12_reached]],nutrition[[#This Row],[girls_13-18_reached]]),nutrition[[#This Row],[total_girls]])</f>
        <v>3</v>
      </c>
      <c r="AE88">
        <f>IF(ISBLANK(nutrition[[#This Row],[total_children]]),SUM(nutrition[[#This Row],[calc_boys]],nutrition[[#This Row],[calc_girls]]),nutrition[[#This Row],[total_children]])</f>
        <v>3</v>
      </c>
      <c r="AF88">
        <f>IF(ISBLANK(nutrition[[#This Row],[total_pwd]]),SUM(nutrition[[#This Row],[total_pwd_men]],nutrition[[#This Row],[total_pwd_women]]),nutrition[[#This Row],[total_pwd]])</f>
        <v>0</v>
      </c>
      <c r="AG88">
        <f>IF(ISBLANK(nutrition[[#This Row],[total_adults]]),SUM(nutrition[[#This Row],[total_men]],nutrition[[#This Row],[total_women]]),nutrition[[#This Row],[total_adults]])</f>
        <v>0</v>
      </c>
      <c r="AH88">
        <f>IF(ISBLANK(nutrition[[#This Row],[total_beneficiaries_reached]]),SUM(nutrition[[#This Row],[calc_children]],nutrition[[#This Row],[calc_adults]]),nutrition[[#This Row],[total_beneficiaries_reached]])</f>
        <v>3</v>
      </c>
      <c r="AI88" s="49" t="s">
        <v>219</v>
      </c>
      <c r="AJ88" s="49" t="s">
        <v>621</v>
      </c>
      <c r="AK88" s="49" t="s">
        <v>132</v>
      </c>
    </row>
    <row r="89" spans="1:37" x14ac:dyDescent="0.2">
      <c r="A89" s="58">
        <v>45292</v>
      </c>
      <c r="B89" s="49" t="s">
        <v>192</v>
      </c>
      <c r="C89" s="49" t="s">
        <v>1262</v>
      </c>
      <c r="F89" s="49" t="s">
        <v>115</v>
      </c>
      <c r="G89" s="49" t="s">
        <v>115</v>
      </c>
      <c r="H89" s="49" t="s">
        <v>1196</v>
      </c>
      <c r="I89" s="49" t="s">
        <v>118</v>
      </c>
      <c r="J89" s="49" t="s">
        <v>1229</v>
      </c>
      <c r="K89" s="49" t="s">
        <v>1212</v>
      </c>
      <c r="M89" s="49">
        <v>14</v>
      </c>
      <c r="AC89">
        <f>IF(ISBLANK(nutrition[[#This Row],[total_boys]]),SUM(nutrition[[#This Row],[boys_0-5_reached]],nutrition[[#This Row],[boys_6-12_reached]],nutrition[[#This Row],[boys_13-18_reached]]),nutrition[[#This Row],[total_boys]])</f>
        <v>0</v>
      </c>
      <c r="AD89">
        <f>IF(ISBLANK(nutrition[[#This Row],[total_girls]]),SUM(nutrition[[#This Row],[girls_0-5_reached]],nutrition[[#This Row],[girls_6-12_reached]],nutrition[[#This Row],[girls_13-18_reached]]),nutrition[[#This Row],[total_girls]])</f>
        <v>14</v>
      </c>
      <c r="AE89">
        <f>IF(ISBLANK(nutrition[[#This Row],[total_children]]),SUM(nutrition[[#This Row],[calc_boys]],nutrition[[#This Row],[calc_girls]]),nutrition[[#This Row],[total_children]])</f>
        <v>14</v>
      </c>
      <c r="AF89">
        <f>IF(ISBLANK(nutrition[[#This Row],[total_pwd]]),SUM(nutrition[[#This Row],[total_pwd_men]],nutrition[[#This Row],[total_pwd_women]]),nutrition[[#This Row],[total_pwd]])</f>
        <v>0</v>
      </c>
      <c r="AG89">
        <f>IF(ISBLANK(nutrition[[#This Row],[total_adults]]),SUM(nutrition[[#This Row],[total_men]],nutrition[[#This Row],[total_women]]),nutrition[[#This Row],[total_adults]])</f>
        <v>0</v>
      </c>
      <c r="AH89">
        <f>IF(ISBLANK(nutrition[[#This Row],[total_beneficiaries_reached]]),SUM(nutrition[[#This Row],[calc_children]],nutrition[[#This Row],[calc_adults]]),nutrition[[#This Row],[total_beneficiaries_reached]])</f>
        <v>14</v>
      </c>
      <c r="AI89" s="49" t="s">
        <v>193</v>
      </c>
      <c r="AJ89" s="49" t="s">
        <v>378</v>
      </c>
      <c r="AK89" s="49" t="s">
        <v>132</v>
      </c>
    </row>
    <row r="90" spans="1:37" x14ac:dyDescent="0.2">
      <c r="A90" s="58">
        <v>45292</v>
      </c>
      <c r="B90" s="49" t="s">
        <v>192</v>
      </c>
      <c r="C90" s="49" t="s">
        <v>1263</v>
      </c>
      <c r="F90" s="49" t="s">
        <v>115</v>
      </c>
      <c r="G90" s="49" t="s">
        <v>115</v>
      </c>
      <c r="H90" s="49" t="s">
        <v>1196</v>
      </c>
      <c r="I90" s="49" t="s">
        <v>118</v>
      </c>
      <c r="J90" s="49" t="s">
        <v>1229</v>
      </c>
      <c r="K90" s="49" t="s">
        <v>1212</v>
      </c>
      <c r="M90" s="49">
        <v>1</v>
      </c>
      <c r="AC90">
        <f>IF(ISBLANK(nutrition[[#This Row],[total_boys]]),SUM(nutrition[[#This Row],[boys_0-5_reached]],nutrition[[#This Row],[boys_6-12_reached]],nutrition[[#This Row],[boys_13-18_reached]]),nutrition[[#This Row],[total_boys]])</f>
        <v>0</v>
      </c>
      <c r="AD90">
        <f>IF(ISBLANK(nutrition[[#This Row],[total_girls]]),SUM(nutrition[[#This Row],[girls_0-5_reached]],nutrition[[#This Row],[girls_6-12_reached]],nutrition[[#This Row],[girls_13-18_reached]]),nutrition[[#This Row],[total_girls]])</f>
        <v>1</v>
      </c>
      <c r="AE90">
        <f>IF(ISBLANK(nutrition[[#This Row],[total_children]]),SUM(nutrition[[#This Row],[calc_boys]],nutrition[[#This Row],[calc_girls]]),nutrition[[#This Row],[total_children]])</f>
        <v>1</v>
      </c>
      <c r="AF90">
        <f>IF(ISBLANK(nutrition[[#This Row],[total_pwd]]),SUM(nutrition[[#This Row],[total_pwd_men]],nutrition[[#This Row],[total_pwd_women]]),nutrition[[#This Row],[total_pwd]])</f>
        <v>0</v>
      </c>
      <c r="AG90">
        <f>IF(ISBLANK(nutrition[[#This Row],[total_adults]]),SUM(nutrition[[#This Row],[total_men]],nutrition[[#This Row],[total_women]]),nutrition[[#This Row],[total_adults]])</f>
        <v>0</v>
      </c>
      <c r="AH90">
        <f>IF(ISBLANK(nutrition[[#This Row],[total_beneficiaries_reached]]),SUM(nutrition[[#This Row],[calc_children]],nutrition[[#This Row],[calc_adults]]),nutrition[[#This Row],[total_beneficiaries_reached]])</f>
        <v>1</v>
      </c>
      <c r="AI90" s="49" t="s">
        <v>193</v>
      </c>
      <c r="AJ90" s="49" t="s">
        <v>382</v>
      </c>
      <c r="AK90" s="49" t="s">
        <v>132</v>
      </c>
    </row>
    <row r="91" spans="1:37" x14ac:dyDescent="0.2">
      <c r="A91" s="58">
        <v>45292</v>
      </c>
      <c r="B91" s="49" t="s">
        <v>224</v>
      </c>
      <c r="C91" s="49" t="s">
        <v>1264</v>
      </c>
      <c r="F91" s="49" t="s">
        <v>115</v>
      </c>
      <c r="G91" s="49" t="s">
        <v>115</v>
      </c>
      <c r="H91" s="49" t="s">
        <v>1196</v>
      </c>
      <c r="I91" s="49" t="s">
        <v>118</v>
      </c>
      <c r="J91" s="49" t="s">
        <v>1229</v>
      </c>
      <c r="K91" s="49" t="s">
        <v>1212</v>
      </c>
      <c r="M91" s="49">
        <v>17</v>
      </c>
      <c r="AC91">
        <f>IF(ISBLANK(nutrition[[#This Row],[total_boys]]),SUM(nutrition[[#This Row],[boys_0-5_reached]],nutrition[[#This Row],[boys_6-12_reached]],nutrition[[#This Row],[boys_13-18_reached]]),nutrition[[#This Row],[total_boys]])</f>
        <v>0</v>
      </c>
      <c r="AD91">
        <f>IF(ISBLANK(nutrition[[#This Row],[total_girls]]),SUM(nutrition[[#This Row],[girls_0-5_reached]],nutrition[[#This Row],[girls_6-12_reached]],nutrition[[#This Row],[girls_13-18_reached]]),nutrition[[#This Row],[total_girls]])</f>
        <v>17</v>
      </c>
      <c r="AE91">
        <f>IF(ISBLANK(nutrition[[#This Row],[total_children]]),SUM(nutrition[[#This Row],[calc_boys]],nutrition[[#This Row],[calc_girls]]),nutrition[[#This Row],[total_children]])</f>
        <v>17</v>
      </c>
      <c r="AF91">
        <f>IF(ISBLANK(nutrition[[#This Row],[total_pwd]]),SUM(nutrition[[#This Row],[total_pwd_men]],nutrition[[#This Row],[total_pwd_women]]),nutrition[[#This Row],[total_pwd]])</f>
        <v>0</v>
      </c>
      <c r="AG91">
        <f>IF(ISBLANK(nutrition[[#This Row],[total_adults]]),SUM(nutrition[[#This Row],[total_men]],nutrition[[#This Row],[total_women]]),nutrition[[#This Row],[total_adults]])</f>
        <v>0</v>
      </c>
      <c r="AH91">
        <f>IF(ISBLANK(nutrition[[#This Row],[total_beneficiaries_reached]]),SUM(nutrition[[#This Row],[calc_children]],nutrition[[#This Row],[calc_adults]]),nutrition[[#This Row],[total_beneficiaries_reached]])</f>
        <v>17</v>
      </c>
      <c r="AI91" s="49" t="s">
        <v>225</v>
      </c>
      <c r="AJ91" s="49" t="s">
        <v>668</v>
      </c>
      <c r="AK91" s="49" t="s">
        <v>132</v>
      </c>
    </row>
    <row r="92" spans="1:37" x14ac:dyDescent="0.2">
      <c r="A92" s="58">
        <v>45292</v>
      </c>
      <c r="B92" s="49" t="s">
        <v>214</v>
      </c>
      <c r="C92" s="49" t="s">
        <v>1265</v>
      </c>
      <c r="F92" s="49" t="s">
        <v>115</v>
      </c>
      <c r="G92" s="49" t="s">
        <v>115</v>
      </c>
      <c r="H92" s="49" t="s">
        <v>1196</v>
      </c>
      <c r="I92" s="49" t="s">
        <v>118</v>
      </c>
      <c r="J92" s="49" t="s">
        <v>1229</v>
      </c>
      <c r="K92" s="49" t="s">
        <v>125</v>
      </c>
      <c r="M92" s="49">
        <v>22</v>
      </c>
      <c r="AC92">
        <f>IF(ISBLANK(nutrition[[#This Row],[total_boys]]),SUM(nutrition[[#This Row],[boys_0-5_reached]],nutrition[[#This Row],[boys_6-12_reached]],nutrition[[#This Row],[boys_13-18_reached]]),nutrition[[#This Row],[total_boys]])</f>
        <v>0</v>
      </c>
      <c r="AD92">
        <f>IF(ISBLANK(nutrition[[#This Row],[total_girls]]),SUM(nutrition[[#This Row],[girls_0-5_reached]],nutrition[[#This Row],[girls_6-12_reached]],nutrition[[#This Row],[girls_13-18_reached]]),nutrition[[#This Row],[total_girls]])</f>
        <v>22</v>
      </c>
      <c r="AE92">
        <f>IF(ISBLANK(nutrition[[#This Row],[total_children]]),SUM(nutrition[[#This Row],[calc_boys]],nutrition[[#This Row],[calc_girls]]),nutrition[[#This Row],[total_children]])</f>
        <v>22</v>
      </c>
      <c r="AF92">
        <f>IF(ISBLANK(nutrition[[#This Row],[total_pwd]]),SUM(nutrition[[#This Row],[total_pwd_men]],nutrition[[#This Row],[total_pwd_women]]),nutrition[[#This Row],[total_pwd]])</f>
        <v>0</v>
      </c>
      <c r="AG92">
        <f>IF(ISBLANK(nutrition[[#This Row],[total_adults]]),SUM(nutrition[[#This Row],[total_men]],nutrition[[#This Row],[total_women]]),nutrition[[#This Row],[total_adults]])</f>
        <v>0</v>
      </c>
      <c r="AH92">
        <f>IF(ISBLANK(nutrition[[#This Row],[total_beneficiaries_reached]]),SUM(nutrition[[#This Row],[calc_children]],nutrition[[#This Row],[calc_adults]]),nutrition[[#This Row],[total_beneficiaries_reached]])</f>
        <v>22</v>
      </c>
      <c r="AI92" s="49" t="s">
        <v>215</v>
      </c>
      <c r="AJ92" s="49" t="s">
        <v>554</v>
      </c>
      <c r="AK92" s="49" t="s">
        <v>132</v>
      </c>
    </row>
    <row r="93" spans="1:37" x14ac:dyDescent="0.2">
      <c r="A93" s="58">
        <v>45292</v>
      </c>
      <c r="B93" s="49" t="s">
        <v>224</v>
      </c>
      <c r="C93" s="49" t="s">
        <v>1266</v>
      </c>
      <c r="F93" s="49" t="s">
        <v>115</v>
      </c>
      <c r="G93" s="49" t="s">
        <v>115</v>
      </c>
      <c r="H93" s="49" t="s">
        <v>1196</v>
      </c>
      <c r="I93" s="49" t="s">
        <v>118</v>
      </c>
      <c r="J93" s="49" t="s">
        <v>1229</v>
      </c>
      <c r="K93" s="49" t="s">
        <v>1212</v>
      </c>
      <c r="M93" s="49">
        <v>12</v>
      </c>
      <c r="AC93">
        <f>IF(ISBLANK(nutrition[[#This Row],[total_boys]]),SUM(nutrition[[#This Row],[boys_0-5_reached]],nutrition[[#This Row],[boys_6-12_reached]],nutrition[[#This Row],[boys_13-18_reached]]),nutrition[[#This Row],[total_boys]])</f>
        <v>0</v>
      </c>
      <c r="AD93">
        <f>IF(ISBLANK(nutrition[[#This Row],[total_girls]]),SUM(nutrition[[#This Row],[girls_0-5_reached]],nutrition[[#This Row],[girls_6-12_reached]],nutrition[[#This Row],[girls_13-18_reached]]),nutrition[[#This Row],[total_girls]])</f>
        <v>12</v>
      </c>
      <c r="AE93">
        <f>IF(ISBLANK(nutrition[[#This Row],[total_children]]),SUM(nutrition[[#This Row],[calc_boys]],nutrition[[#This Row],[calc_girls]]),nutrition[[#This Row],[total_children]])</f>
        <v>12</v>
      </c>
      <c r="AF93">
        <f>IF(ISBLANK(nutrition[[#This Row],[total_pwd]]),SUM(nutrition[[#This Row],[total_pwd_men]],nutrition[[#This Row],[total_pwd_women]]),nutrition[[#This Row],[total_pwd]])</f>
        <v>0</v>
      </c>
      <c r="AG93">
        <f>IF(ISBLANK(nutrition[[#This Row],[total_adults]]),SUM(nutrition[[#This Row],[total_men]],nutrition[[#This Row],[total_women]]),nutrition[[#This Row],[total_adults]])</f>
        <v>0</v>
      </c>
      <c r="AH93">
        <f>IF(ISBLANK(nutrition[[#This Row],[total_beneficiaries_reached]]),SUM(nutrition[[#This Row],[calc_children]],nutrition[[#This Row],[calc_adults]]),nutrition[[#This Row],[total_beneficiaries_reached]])</f>
        <v>12</v>
      </c>
      <c r="AI93" s="49" t="s">
        <v>225</v>
      </c>
      <c r="AJ93" s="49" t="s">
        <v>672</v>
      </c>
      <c r="AK93" s="49" t="s">
        <v>132</v>
      </c>
    </row>
    <row r="94" spans="1:37" x14ac:dyDescent="0.2">
      <c r="A94" s="58">
        <v>45292</v>
      </c>
      <c r="B94" s="49" t="s">
        <v>113</v>
      </c>
      <c r="C94" s="49" t="s">
        <v>1267</v>
      </c>
      <c r="F94" s="49" t="s">
        <v>115</v>
      </c>
      <c r="G94" s="49" t="s">
        <v>115</v>
      </c>
      <c r="H94" s="49" t="s">
        <v>1196</v>
      </c>
      <c r="I94" s="49" t="s">
        <v>118</v>
      </c>
      <c r="J94" s="49" t="s">
        <v>1229</v>
      </c>
      <c r="K94" s="49" t="s">
        <v>1212</v>
      </c>
      <c r="M94" s="49">
        <v>34</v>
      </c>
      <c r="AC94">
        <f>IF(ISBLANK(nutrition[[#This Row],[total_boys]]),SUM(nutrition[[#This Row],[boys_0-5_reached]],nutrition[[#This Row],[boys_6-12_reached]],nutrition[[#This Row],[boys_13-18_reached]]),nutrition[[#This Row],[total_boys]])</f>
        <v>0</v>
      </c>
      <c r="AD94">
        <f>IF(ISBLANK(nutrition[[#This Row],[total_girls]]),SUM(nutrition[[#This Row],[girls_0-5_reached]],nutrition[[#This Row],[girls_6-12_reached]],nutrition[[#This Row],[girls_13-18_reached]]),nutrition[[#This Row],[total_girls]])</f>
        <v>34</v>
      </c>
      <c r="AE94">
        <f>IF(ISBLANK(nutrition[[#This Row],[total_children]]),SUM(nutrition[[#This Row],[calc_boys]],nutrition[[#This Row],[calc_girls]]),nutrition[[#This Row],[total_children]])</f>
        <v>34</v>
      </c>
      <c r="AF94">
        <f>IF(ISBLANK(nutrition[[#This Row],[total_pwd]]),SUM(nutrition[[#This Row],[total_pwd_men]],nutrition[[#This Row],[total_pwd_women]]),nutrition[[#This Row],[total_pwd]])</f>
        <v>0</v>
      </c>
      <c r="AG94">
        <f>IF(ISBLANK(nutrition[[#This Row],[total_adults]]),SUM(nutrition[[#This Row],[total_men]],nutrition[[#This Row],[total_women]]),nutrition[[#This Row],[total_adults]])</f>
        <v>0</v>
      </c>
      <c r="AH94">
        <f>IF(ISBLANK(nutrition[[#This Row],[total_beneficiaries_reached]]),SUM(nutrition[[#This Row],[calc_children]],nutrition[[#This Row],[calc_adults]]),nutrition[[#This Row],[total_beneficiaries_reached]])</f>
        <v>34</v>
      </c>
      <c r="AI94" s="49" t="s">
        <v>219</v>
      </c>
      <c r="AJ94" s="49" t="s">
        <v>629</v>
      </c>
      <c r="AK94" s="49" t="s">
        <v>132</v>
      </c>
    </row>
    <row r="95" spans="1:37" x14ac:dyDescent="0.2">
      <c r="A95" s="58">
        <v>45292</v>
      </c>
      <c r="B95" s="49" t="s">
        <v>214</v>
      </c>
      <c r="C95" s="49" t="s">
        <v>1268</v>
      </c>
      <c r="F95" s="49" t="s">
        <v>115</v>
      </c>
      <c r="G95" s="49" t="s">
        <v>115</v>
      </c>
      <c r="H95" s="49" t="s">
        <v>1196</v>
      </c>
      <c r="I95" s="49" t="s">
        <v>118</v>
      </c>
      <c r="J95" s="49" t="s">
        <v>1229</v>
      </c>
      <c r="K95" s="49" t="s">
        <v>1212</v>
      </c>
      <c r="M95" s="49">
        <v>43</v>
      </c>
      <c r="AC95">
        <f>IF(ISBLANK(nutrition[[#This Row],[total_boys]]),SUM(nutrition[[#This Row],[boys_0-5_reached]],nutrition[[#This Row],[boys_6-12_reached]],nutrition[[#This Row],[boys_13-18_reached]]),nutrition[[#This Row],[total_boys]])</f>
        <v>0</v>
      </c>
      <c r="AD95">
        <f>IF(ISBLANK(nutrition[[#This Row],[total_girls]]),SUM(nutrition[[#This Row],[girls_0-5_reached]],nutrition[[#This Row],[girls_6-12_reached]],nutrition[[#This Row],[girls_13-18_reached]]),nutrition[[#This Row],[total_girls]])</f>
        <v>43</v>
      </c>
      <c r="AE95">
        <f>IF(ISBLANK(nutrition[[#This Row],[total_children]]),SUM(nutrition[[#This Row],[calc_boys]],nutrition[[#This Row],[calc_girls]]),nutrition[[#This Row],[total_children]])</f>
        <v>43</v>
      </c>
      <c r="AF95">
        <f>IF(ISBLANK(nutrition[[#This Row],[total_pwd]]),SUM(nutrition[[#This Row],[total_pwd_men]],nutrition[[#This Row],[total_pwd_women]]),nutrition[[#This Row],[total_pwd]])</f>
        <v>0</v>
      </c>
      <c r="AG95">
        <f>IF(ISBLANK(nutrition[[#This Row],[total_adults]]),SUM(nutrition[[#This Row],[total_men]],nutrition[[#This Row],[total_women]]),nutrition[[#This Row],[total_adults]])</f>
        <v>0</v>
      </c>
      <c r="AH95">
        <f>IF(ISBLANK(nutrition[[#This Row],[total_beneficiaries_reached]]),SUM(nutrition[[#This Row],[calc_children]],nutrition[[#This Row],[calc_adults]]),nutrition[[#This Row],[total_beneficiaries_reached]])</f>
        <v>43</v>
      </c>
      <c r="AI95" s="49" t="s">
        <v>215</v>
      </c>
      <c r="AJ95" s="49" t="s">
        <v>569</v>
      </c>
      <c r="AK95" s="49" t="s">
        <v>132</v>
      </c>
    </row>
    <row r="96" spans="1:37" x14ac:dyDescent="0.2">
      <c r="A96" s="58">
        <v>45292</v>
      </c>
      <c r="B96" s="49" t="s">
        <v>229</v>
      </c>
      <c r="C96" s="49" t="s">
        <v>1269</v>
      </c>
      <c r="F96" s="49" t="s">
        <v>115</v>
      </c>
      <c r="G96" s="49" t="s">
        <v>115</v>
      </c>
      <c r="H96" s="49" t="s">
        <v>1196</v>
      </c>
      <c r="I96" s="49" t="s">
        <v>118</v>
      </c>
      <c r="J96" s="49" t="s">
        <v>1229</v>
      </c>
      <c r="K96" s="49" t="s">
        <v>1212</v>
      </c>
      <c r="M96" s="49">
        <v>51</v>
      </c>
      <c r="AC96">
        <f>IF(ISBLANK(nutrition[[#This Row],[total_boys]]),SUM(nutrition[[#This Row],[boys_0-5_reached]],nutrition[[#This Row],[boys_6-12_reached]],nutrition[[#This Row],[boys_13-18_reached]]),nutrition[[#This Row],[total_boys]])</f>
        <v>0</v>
      </c>
      <c r="AD96">
        <f>IF(ISBLANK(nutrition[[#This Row],[total_girls]]),SUM(nutrition[[#This Row],[girls_0-5_reached]],nutrition[[#This Row],[girls_6-12_reached]],nutrition[[#This Row],[girls_13-18_reached]]),nutrition[[#This Row],[total_girls]])</f>
        <v>51</v>
      </c>
      <c r="AE96">
        <f>IF(ISBLANK(nutrition[[#This Row],[total_children]]),SUM(nutrition[[#This Row],[calc_boys]],nutrition[[#This Row],[calc_girls]]),nutrition[[#This Row],[total_children]])</f>
        <v>51</v>
      </c>
      <c r="AF96">
        <f>IF(ISBLANK(nutrition[[#This Row],[total_pwd]]),SUM(nutrition[[#This Row],[total_pwd_men]],nutrition[[#This Row],[total_pwd_women]]),nutrition[[#This Row],[total_pwd]])</f>
        <v>0</v>
      </c>
      <c r="AG96">
        <f>IF(ISBLANK(nutrition[[#This Row],[total_adults]]),SUM(nutrition[[#This Row],[total_men]],nutrition[[#This Row],[total_women]]),nutrition[[#This Row],[total_adults]])</f>
        <v>0</v>
      </c>
      <c r="AH96">
        <f>IF(ISBLANK(nutrition[[#This Row],[total_beneficiaries_reached]]),SUM(nutrition[[#This Row],[calc_children]],nutrition[[#This Row],[calc_adults]]),nutrition[[#This Row],[total_beneficiaries_reached]])</f>
        <v>51</v>
      </c>
      <c r="AI96" s="49" t="s">
        <v>230</v>
      </c>
      <c r="AJ96" s="49" t="s">
        <v>738</v>
      </c>
      <c r="AK96" s="49" t="s">
        <v>132</v>
      </c>
    </row>
    <row r="97" spans="1:37" x14ac:dyDescent="0.2">
      <c r="A97" s="58">
        <v>45292</v>
      </c>
      <c r="B97" s="49" t="s">
        <v>209</v>
      </c>
      <c r="C97" s="49" t="s">
        <v>1270</v>
      </c>
      <c r="F97" s="49" t="s">
        <v>115</v>
      </c>
      <c r="G97" s="49" t="s">
        <v>115</v>
      </c>
      <c r="H97" s="49" t="s">
        <v>1196</v>
      </c>
      <c r="I97" s="49" t="s">
        <v>118</v>
      </c>
      <c r="J97" s="49" t="s">
        <v>1229</v>
      </c>
      <c r="K97" s="49" t="s">
        <v>1212</v>
      </c>
      <c r="M97" s="49">
        <v>37</v>
      </c>
      <c r="AC97">
        <f>IF(ISBLANK(nutrition[[#This Row],[total_boys]]),SUM(nutrition[[#This Row],[boys_0-5_reached]],nutrition[[#This Row],[boys_6-12_reached]],nutrition[[#This Row],[boys_13-18_reached]]),nutrition[[#This Row],[total_boys]])</f>
        <v>0</v>
      </c>
      <c r="AD97">
        <f>IF(ISBLANK(nutrition[[#This Row],[total_girls]]),SUM(nutrition[[#This Row],[girls_0-5_reached]],nutrition[[#This Row],[girls_6-12_reached]],nutrition[[#This Row],[girls_13-18_reached]]),nutrition[[#This Row],[total_girls]])</f>
        <v>37</v>
      </c>
      <c r="AE97">
        <f>IF(ISBLANK(nutrition[[#This Row],[total_children]]),SUM(nutrition[[#This Row],[calc_boys]],nutrition[[#This Row],[calc_girls]]),nutrition[[#This Row],[total_children]])</f>
        <v>37</v>
      </c>
      <c r="AF97">
        <f>IF(ISBLANK(nutrition[[#This Row],[total_pwd]]),SUM(nutrition[[#This Row],[total_pwd_men]],nutrition[[#This Row],[total_pwd_women]]),nutrition[[#This Row],[total_pwd]])</f>
        <v>0</v>
      </c>
      <c r="AG97">
        <f>IF(ISBLANK(nutrition[[#This Row],[total_adults]]),SUM(nutrition[[#This Row],[total_men]],nutrition[[#This Row],[total_women]]),nutrition[[#This Row],[total_adults]])</f>
        <v>0</v>
      </c>
      <c r="AH97">
        <f>IF(ISBLANK(nutrition[[#This Row],[total_beneficiaries_reached]]),SUM(nutrition[[#This Row],[calc_children]],nutrition[[#This Row],[calc_adults]]),nutrition[[#This Row],[total_beneficiaries_reached]])</f>
        <v>37</v>
      </c>
      <c r="AI97" s="49" t="s">
        <v>210</v>
      </c>
      <c r="AJ97" s="49" t="s">
        <v>479</v>
      </c>
      <c r="AK97" s="49" t="s">
        <v>132</v>
      </c>
    </row>
    <row r="98" spans="1:37" x14ac:dyDescent="0.2">
      <c r="A98" s="58">
        <v>45292</v>
      </c>
      <c r="B98" s="49" t="s">
        <v>209</v>
      </c>
      <c r="C98" s="49" t="s">
        <v>1271</v>
      </c>
      <c r="F98" s="49" t="s">
        <v>115</v>
      </c>
      <c r="G98" s="49" t="s">
        <v>115</v>
      </c>
      <c r="H98" s="49" t="s">
        <v>1196</v>
      </c>
      <c r="I98" s="49" t="s">
        <v>118</v>
      </c>
      <c r="J98" s="49" t="s">
        <v>1229</v>
      </c>
      <c r="K98" s="49" t="s">
        <v>1212</v>
      </c>
      <c r="M98" s="49">
        <v>42</v>
      </c>
      <c r="AC98">
        <f>IF(ISBLANK(nutrition[[#This Row],[total_boys]]),SUM(nutrition[[#This Row],[boys_0-5_reached]],nutrition[[#This Row],[boys_6-12_reached]],nutrition[[#This Row],[boys_13-18_reached]]),nutrition[[#This Row],[total_boys]])</f>
        <v>0</v>
      </c>
      <c r="AD98">
        <f>IF(ISBLANK(nutrition[[#This Row],[total_girls]]),SUM(nutrition[[#This Row],[girls_0-5_reached]],nutrition[[#This Row],[girls_6-12_reached]],nutrition[[#This Row],[girls_13-18_reached]]),nutrition[[#This Row],[total_girls]])</f>
        <v>42</v>
      </c>
      <c r="AE98">
        <f>IF(ISBLANK(nutrition[[#This Row],[total_children]]),SUM(nutrition[[#This Row],[calc_boys]],nutrition[[#This Row],[calc_girls]]),nutrition[[#This Row],[total_children]])</f>
        <v>42</v>
      </c>
      <c r="AF98">
        <f>IF(ISBLANK(nutrition[[#This Row],[total_pwd]]),SUM(nutrition[[#This Row],[total_pwd_men]],nutrition[[#This Row],[total_pwd_women]]),nutrition[[#This Row],[total_pwd]])</f>
        <v>0</v>
      </c>
      <c r="AG98">
        <f>IF(ISBLANK(nutrition[[#This Row],[total_adults]]),SUM(nutrition[[#This Row],[total_men]],nutrition[[#This Row],[total_women]]),nutrition[[#This Row],[total_adults]])</f>
        <v>0</v>
      </c>
      <c r="AH98">
        <f>IF(ISBLANK(nutrition[[#This Row],[total_beneficiaries_reached]]),SUM(nutrition[[#This Row],[calc_children]],nutrition[[#This Row],[calc_adults]]),nutrition[[#This Row],[total_beneficiaries_reached]])</f>
        <v>42</v>
      </c>
      <c r="AI98" s="49" t="s">
        <v>210</v>
      </c>
      <c r="AJ98" s="49" t="s">
        <v>487</v>
      </c>
      <c r="AK98" s="49" t="s">
        <v>132</v>
      </c>
    </row>
    <row r="99" spans="1:37" x14ac:dyDescent="0.2">
      <c r="A99" s="58">
        <v>45292</v>
      </c>
      <c r="B99" s="49" t="s">
        <v>209</v>
      </c>
      <c r="C99" s="49" t="s">
        <v>1272</v>
      </c>
      <c r="F99" s="49" t="s">
        <v>115</v>
      </c>
      <c r="G99" s="49" t="s">
        <v>115</v>
      </c>
      <c r="H99" s="49" t="s">
        <v>1196</v>
      </c>
      <c r="I99" s="49" t="s">
        <v>118</v>
      </c>
      <c r="J99" s="49" t="s">
        <v>1229</v>
      </c>
      <c r="K99" s="49" t="s">
        <v>125</v>
      </c>
      <c r="M99" s="49">
        <v>199</v>
      </c>
      <c r="AC99">
        <f>IF(ISBLANK(nutrition[[#This Row],[total_boys]]),SUM(nutrition[[#This Row],[boys_0-5_reached]],nutrition[[#This Row],[boys_6-12_reached]],nutrition[[#This Row],[boys_13-18_reached]]),nutrition[[#This Row],[total_boys]])</f>
        <v>0</v>
      </c>
      <c r="AD99">
        <f>IF(ISBLANK(nutrition[[#This Row],[total_girls]]),SUM(nutrition[[#This Row],[girls_0-5_reached]],nutrition[[#This Row],[girls_6-12_reached]],nutrition[[#This Row],[girls_13-18_reached]]),nutrition[[#This Row],[total_girls]])</f>
        <v>199</v>
      </c>
      <c r="AE99">
        <f>IF(ISBLANK(nutrition[[#This Row],[total_children]]),SUM(nutrition[[#This Row],[calc_boys]],nutrition[[#This Row],[calc_girls]]),nutrition[[#This Row],[total_children]])</f>
        <v>199</v>
      </c>
      <c r="AF99">
        <f>IF(ISBLANK(nutrition[[#This Row],[total_pwd]]),SUM(nutrition[[#This Row],[total_pwd_men]],nutrition[[#This Row],[total_pwd_women]]),nutrition[[#This Row],[total_pwd]])</f>
        <v>0</v>
      </c>
      <c r="AG99">
        <f>IF(ISBLANK(nutrition[[#This Row],[total_adults]]),SUM(nutrition[[#This Row],[total_men]],nutrition[[#This Row],[total_women]]),nutrition[[#This Row],[total_adults]])</f>
        <v>0</v>
      </c>
      <c r="AH99">
        <f>IF(ISBLANK(nutrition[[#This Row],[total_beneficiaries_reached]]),SUM(nutrition[[#This Row],[calc_children]],nutrition[[#This Row],[calc_adults]]),nutrition[[#This Row],[total_beneficiaries_reached]])</f>
        <v>199</v>
      </c>
      <c r="AI99" s="49" t="s">
        <v>210</v>
      </c>
      <c r="AJ99" s="49" t="s">
        <v>490</v>
      </c>
      <c r="AK99" s="49" t="s">
        <v>132</v>
      </c>
    </row>
    <row r="100" spans="1:37" x14ac:dyDescent="0.2">
      <c r="A100" s="58">
        <v>45292</v>
      </c>
      <c r="B100" s="49" t="s">
        <v>224</v>
      </c>
      <c r="C100" s="49" t="s">
        <v>1273</v>
      </c>
      <c r="F100" s="49" t="s">
        <v>115</v>
      </c>
      <c r="G100" s="49" t="s">
        <v>115</v>
      </c>
      <c r="H100" s="49" t="s">
        <v>1196</v>
      </c>
      <c r="I100" s="49" t="s">
        <v>118</v>
      </c>
      <c r="J100" s="49" t="s">
        <v>1229</v>
      </c>
      <c r="K100" s="49" t="s">
        <v>1212</v>
      </c>
      <c r="M100" s="49">
        <v>34</v>
      </c>
      <c r="AC100">
        <f>IF(ISBLANK(nutrition[[#This Row],[total_boys]]),SUM(nutrition[[#This Row],[boys_0-5_reached]],nutrition[[#This Row],[boys_6-12_reached]],nutrition[[#This Row],[boys_13-18_reached]]),nutrition[[#This Row],[total_boys]])</f>
        <v>0</v>
      </c>
      <c r="AD100">
        <f>IF(ISBLANK(nutrition[[#This Row],[total_girls]]),SUM(nutrition[[#This Row],[girls_0-5_reached]],nutrition[[#This Row],[girls_6-12_reached]],nutrition[[#This Row],[girls_13-18_reached]]),nutrition[[#This Row],[total_girls]])</f>
        <v>34</v>
      </c>
      <c r="AE100">
        <f>IF(ISBLANK(nutrition[[#This Row],[total_children]]),SUM(nutrition[[#This Row],[calc_boys]],nutrition[[#This Row],[calc_girls]]),nutrition[[#This Row],[total_children]])</f>
        <v>34</v>
      </c>
      <c r="AF100">
        <f>IF(ISBLANK(nutrition[[#This Row],[total_pwd]]),SUM(nutrition[[#This Row],[total_pwd_men]],nutrition[[#This Row],[total_pwd_women]]),nutrition[[#This Row],[total_pwd]])</f>
        <v>0</v>
      </c>
      <c r="AG100">
        <f>IF(ISBLANK(nutrition[[#This Row],[total_adults]]),SUM(nutrition[[#This Row],[total_men]],nutrition[[#This Row],[total_women]]),nutrition[[#This Row],[total_adults]])</f>
        <v>0</v>
      </c>
      <c r="AH100">
        <f>IF(ISBLANK(nutrition[[#This Row],[total_beneficiaries_reached]]),SUM(nutrition[[#This Row],[calc_children]],nutrition[[#This Row],[calc_adults]]),nutrition[[#This Row],[total_beneficiaries_reached]])</f>
        <v>34</v>
      </c>
      <c r="AI100" s="49" t="s">
        <v>225</v>
      </c>
      <c r="AJ100" s="49" t="s">
        <v>683</v>
      </c>
      <c r="AK100" s="49" t="s">
        <v>132</v>
      </c>
    </row>
    <row r="101" spans="1:37" x14ac:dyDescent="0.2">
      <c r="A101" s="58">
        <v>45292</v>
      </c>
      <c r="B101" s="49" t="s">
        <v>229</v>
      </c>
      <c r="C101" s="49" t="s">
        <v>1274</v>
      </c>
      <c r="F101" s="49" t="s">
        <v>115</v>
      </c>
      <c r="G101" s="49" t="s">
        <v>115</v>
      </c>
      <c r="H101" s="49" t="s">
        <v>1196</v>
      </c>
      <c r="I101" s="49" t="s">
        <v>118</v>
      </c>
      <c r="J101" s="49" t="s">
        <v>1229</v>
      </c>
      <c r="K101" s="49" t="s">
        <v>1212</v>
      </c>
      <c r="M101" s="49">
        <v>41</v>
      </c>
      <c r="AC101">
        <f>IF(ISBLANK(nutrition[[#This Row],[total_boys]]),SUM(nutrition[[#This Row],[boys_0-5_reached]],nutrition[[#This Row],[boys_6-12_reached]],nutrition[[#This Row],[boys_13-18_reached]]),nutrition[[#This Row],[total_boys]])</f>
        <v>0</v>
      </c>
      <c r="AD101">
        <f>IF(ISBLANK(nutrition[[#This Row],[total_girls]]),SUM(nutrition[[#This Row],[girls_0-5_reached]],nutrition[[#This Row],[girls_6-12_reached]],nutrition[[#This Row],[girls_13-18_reached]]),nutrition[[#This Row],[total_girls]])</f>
        <v>41</v>
      </c>
      <c r="AE101">
        <f>IF(ISBLANK(nutrition[[#This Row],[total_children]]),SUM(nutrition[[#This Row],[calc_boys]],nutrition[[#This Row],[calc_girls]]),nutrition[[#This Row],[total_children]])</f>
        <v>41</v>
      </c>
      <c r="AF101">
        <f>IF(ISBLANK(nutrition[[#This Row],[total_pwd]]),SUM(nutrition[[#This Row],[total_pwd_men]],nutrition[[#This Row],[total_pwd_women]]),nutrition[[#This Row],[total_pwd]])</f>
        <v>0</v>
      </c>
      <c r="AG101">
        <f>IF(ISBLANK(nutrition[[#This Row],[total_adults]]),SUM(nutrition[[#This Row],[total_men]],nutrition[[#This Row],[total_women]]),nutrition[[#This Row],[total_adults]])</f>
        <v>0</v>
      </c>
      <c r="AH101">
        <f>IF(ISBLANK(nutrition[[#This Row],[total_beneficiaries_reached]]),SUM(nutrition[[#This Row],[calc_children]],nutrition[[#This Row],[calc_adults]]),nutrition[[#This Row],[total_beneficiaries_reached]])</f>
        <v>41</v>
      </c>
      <c r="AI101" s="49" t="s">
        <v>230</v>
      </c>
      <c r="AJ101" s="49" t="s">
        <v>765</v>
      </c>
      <c r="AK101" s="49" t="s">
        <v>132</v>
      </c>
    </row>
    <row r="102" spans="1:37" x14ac:dyDescent="0.2">
      <c r="A102" s="58">
        <v>45292</v>
      </c>
      <c r="B102" s="49" t="s">
        <v>113</v>
      </c>
      <c r="C102" s="49" t="s">
        <v>1275</v>
      </c>
      <c r="F102" s="49" t="s">
        <v>115</v>
      </c>
      <c r="G102" s="49" t="s">
        <v>115</v>
      </c>
      <c r="H102" s="49" t="s">
        <v>1196</v>
      </c>
      <c r="I102" s="49" t="s">
        <v>118</v>
      </c>
      <c r="J102" s="49" t="s">
        <v>1229</v>
      </c>
      <c r="K102" s="49" t="s">
        <v>1212</v>
      </c>
      <c r="M102" s="49">
        <v>29</v>
      </c>
      <c r="AC102">
        <f>IF(ISBLANK(nutrition[[#This Row],[total_boys]]),SUM(nutrition[[#This Row],[boys_0-5_reached]],nutrition[[#This Row],[boys_6-12_reached]],nutrition[[#This Row],[boys_13-18_reached]]),nutrition[[#This Row],[total_boys]])</f>
        <v>0</v>
      </c>
      <c r="AD102">
        <f>IF(ISBLANK(nutrition[[#This Row],[total_girls]]),SUM(nutrition[[#This Row],[girls_0-5_reached]],nutrition[[#This Row],[girls_6-12_reached]],nutrition[[#This Row],[girls_13-18_reached]]),nutrition[[#This Row],[total_girls]])</f>
        <v>29</v>
      </c>
      <c r="AE102">
        <f>IF(ISBLANK(nutrition[[#This Row],[total_children]]),SUM(nutrition[[#This Row],[calc_boys]],nutrition[[#This Row],[calc_girls]]),nutrition[[#This Row],[total_children]])</f>
        <v>29</v>
      </c>
      <c r="AF102">
        <f>IF(ISBLANK(nutrition[[#This Row],[total_pwd]]),SUM(nutrition[[#This Row],[total_pwd_men]],nutrition[[#This Row],[total_pwd_women]]),nutrition[[#This Row],[total_pwd]])</f>
        <v>0</v>
      </c>
      <c r="AG102">
        <f>IF(ISBLANK(nutrition[[#This Row],[total_adults]]),SUM(nutrition[[#This Row],[total_men]],nutrition[[#This Row],[total_women]]),nutrition[[#This Row],[total_adults]])</f>
        <v>0</v>
      </c>
      <c r="AH102">
        <f>IF(ISBLANK(nutrition[[#This Row],[total_beneficiaries_reached]]),SUM(nutrition[[#This Row],[calc_children]],nutrition[[#This Row],[calc_adults]]),nutrition[[#This Row],[total_beneficiaries_reached]])</f>
        <v>29</v>
      </c>
      <c r="AI102" s="49" t="s">
        <v>219</v>
      </c>
      <c r="AJ102" s="49" t="s">
        <v>635</v>
      </c>
      <c r="AK102" s="49" t="s">
        <v>132</v>
      </c>
    </row>
    <row r="103" spans="1:37" x14ac:dyDescent="0.2">
      <c r="A103" s="58">
        <v>45292</v>
      </c>
      <c r="B103" s="49" t="s">
        <v>229</v>
      </c>
      <c r="C103" s="49" t="s">
        <v>1276</v>
      </c>
      <c r="F103" s="49" t="s">
        <v>115</v>
      </c>
      <c r="G103" s="49" t="s">
        <v>115</v>
      </c>
      <c r="H103" s="49" t="s">
        <v>1196</v>
      </c>
      <c r="I103" s="49" t="s">
        <v>118</v>
      </c>
      <c r="J103" s="49" t="s">
        <v>1229</v>
      </c>
      <c r="K103" s="49" t="s">
        <v>1212</v>
      </c>
      <c r="M103" s="49">
        <v>31</v>
      </c>
      <c r="AC103">
        <f>IF(ISBLANK(nutrition[[#This Row],[total_boys]]),SUM(nutrition[[#This Row],[boys_0-5_reached]],nutrition[[#This Row],[boys_6-12_reached]],nutrition[[#This Row],[boys_13-18_reached]]),nutrition[[#This Row],[total_boys]])</f>
        <v>0</v>
      </c>
      <c r="AD103">
        <f>IF(ISBLANK(nutrition[[#This Row],[total_girls]]),SUM(nutrition[[#This Row],[girls_0-5_reached]],nutrition[[#This Row],[girls_6-12_reached]],nutrition[[#This Row],[girls_13-18_reached]]),nutrition[[#This Row],[total_girls]])</f>
        <v>31</v>
      </c>
      <c r="AE103">
        <f>IF(ISBLANK(nutrition[[#This Row],[total_children]]),SUM(nutrition[[#This Row],[calc_boys]],nutrition[[#This Row],[calc_girls]]),nutrition[[#This Row],[total_children]])</f>
        <v>31</v>
      </c>
      <c r="AF103">
        <f>IF(ISBLANK(nutrition[[#This Row],[total_pwd]]),SUM(nutrition[[#This Row],[total_pwd_men]],nutrition[[#This Row],[total_pwd_women]]),nutrition[[#This Row],[total_pwd]])</f>
        <v>0</v>
      </c>
      <c r="AG103">
        <f>IF(ISBLANK(nutrition[[#This Row],[total_adults]]),SUM(nutrition[[#This Row],[total_men]],nutrition[[#This Row],[total_women]]),nutrition[[#This Row],[total_adults]])</f>
        <v>0</v>
      </c>
      <c r="AH103">
        <f>IF(ISBLANK(nutrition[[#This Row],[total_beneficiaries_reached]]),SUM(nutrition[[#This Row],[calc_children]],nutrition[[#This Row],[calc_adults]]),nutrition[[#This Row],[total_beneficiaries_reached]])</f>
        <v>31</v>
      </c>
      <c r="AI103" s="49" t="s">
        <v>230</v>
      </c>
      <c r="AJ103" s="49" t="s">
        <v>773</v>
      </c>
      <c r="AK103" s="49" t="s">
        <v>132</v>
      </c>
    </row>
    <row r="104" spans="1:37" x14ac:dyDescent="0.2">
      <c r="A104" s="58">
        <v>45292</v>
      </c>
      <c r="B104" s="49" t="s">
        <v>187</v>
      </c>
      <c r="C104" s="49" t="s">
        <v>1277</v>
      </c>
      <c r="F104" s="49" t="s">
        <v>115</v>
      </c>
      <c r="G104" s="49" t="s">
        <v>115</v>
      </c>
      <c r="H104" s="49" t="s">
        <v>1196</v>
      </c>
      <c r="I104" s="49" t="s">
        <v>118</v>
      </c>
      <c r="J104" s="49" t="s">
        <v>1229</v>
      </c>
      <c r="K104" s="49" t="s">
        <v>1212</v>
      </c>
      <c r="M104" s="49">
        <v>0</v>
      </c>
      <c r="AC104">
        <f>IF(ISBLANK(nutrition[[#This Row],[total_boys]]),SUM(nutrition[[#This Row],[boys_0-5_reached]],nutrition[[#This Row],[boys_6-12_reached]],nutrition[[#This Row],[boys_13-18_reached]]),nutrition[[#This Row],[total_boys]])</f>
        <v>0</v>
      </c>
      <c r="AD104">
        <f>IF(ISBLANK(nutrition[[#This Row],[total_girls]]),SUM(nutrition[[#This Row],[girls_0-5_reached]],nutrition[[#This Row],[girls_6-12_reached]],nutrition[[#This Row],[girls_13-18_reached]]),nutrition[[#This Row],[total_girls]])</f>
        <v>0</v>
      </c>
      <c r="AE104">
        <f>IF(ISBLANK(nutrition[[#This Row],[total_children]]),SUM(nutrition[[#This Row],[calc_boys]],nutrition[[#This Row],[calc_girls]]),nutrition[[#This Row],[total_children]])</f>
        <v>0</v>
      </c>
      <c r="AF104">
        <f>IF(ISBLANK(nutrition[[#This Row],[total_pwd]]),SUM(nutrition[[#This Row],[total_pwd_men]],nutrition[[#This Row],[total_pwd_women]]),nutrition[[#This Row],[total_pwd]])</f>
        <v>0</v>
      </c>
      <c r="AG104">
        <f>IF(ISBLANK(nutrition[[#This Row],[total_adults]]),SUM(nutrition[[#This Row],[total_men]],nutrition[[#This Row],[total_women]]),nutrition[[#This Row],[total_adults]])</f>
        <v>0</v>
      </c>
      <c r="AH104">
        <f>IF(ISBLANK(nutrition[[#This Row],[total_beneficiaries_reached]]),SUM(nutrition[[#This Row],[calc_children]],nutrition[[#This Row],[calc_adults]]),nutrition[[#This Row],[total_beneficiaries_reached]])</f>
        <v>0</v>
      </c>
      <c r="AI104" s="49" t="s">
        <v>188</v>
      </c>
      <c r="AJ104" s="49" t="s">
        <v>348</v>
      </c>
      <c r="AK104" s="49" t="s">
        <v>132</v>
      </c>
    </row>
    <row r="105" spans="1:37" x14ac:dyDescent="0.2">
      <c r="A105" s="58">
        <v>45292</v>
      </c>
      <c r="B105" s="49" t="s">
        <v>192</v>
      </c>
      <c r="C105" s="49" t="s">
        <v>1278</v>
      </c>
      <c r="F105" s="49" t="s">
        <v>115</v>
      </c>
      <c r="G105" s="49" t="s">
        <v>115</v>
      </c>
      <c r="H105" s="49" t="s">
        <v>1196</v>
      </c>
      <c r="I105" s="49" t="s">
        <v>118</v>
      </c>
      <c r="J105" s="49" t="s">
        <v>1229</v>
      </c>
      <c r="K105" s="49" t="s">
        <v>1212</v>
      </c>
      <c r="M105" s="49">
        <v>14</v>
      </c>
      <c r="AC105">
        <f>IF(ISBLANK(nutrition[[#This Row],[total_boys]]),SUM(nutrition[[#This Row],[boys_0-5_reached]],nutrition[[#This Row],[boys_6-12_reached]],nutrition[[#This Row],[boys_13-18_reached]]),nutrition[[#This Row],[total_boys]])</f>
        <v>0</v>
      </c>
      <c r="AD105">
        <f>IF(ISBLANK(nutrition[[#This Row],[total_girls]]),SUM(nutrition[[#This Row],[girls_0-5_reached]],nutrition[[#This Row],[girls_6-12_reached]],nutrition[[#This Row],[girls_13-18_reached]]),nutrition[[#This Row],[total_girls]])</f>
        <v>14</v>
      </c>
      <c r="AE105">
        <f>IF(ISBLANK(nutrition[[#This Row],[total_children]]),SUM(nutrition[[#This Row],[calc_boys]],nutrition[[#This Row],[calc_girls]]),nutrition[[#This Row],[total_children]])</f>
        <v>14</v>
      </c>
      <c r="AF105">
        <f>IF(ISBLANK(nutrition[[#This Row],[total_pwd]]),SUM(nutrition[[#This Row],[total_pwd_men]],nutrition[[#This Row],[total_pwd_women]]),nutrition[[#This Row],[total_pwd]])</f>
        <v>0</v>
      </c>
      <c r="AG105">
        <f>IF(ISBLANK(nutrition[[#This Row],[total_adults]]),SUM(nutrition[[#This Row],[total_men]],nutrition[[#This Row],[total_women]]),nutrition[[#This Row],[total_adults]])</f>
        <v>0</v>
      </c>
      <c r="AH105">
        <f>IF(ISBLANK(nutrition[[#This Row],[total_beneficiaries_reached]]),SUM(nutrition[[#This Row],[calc_children]],nutrition[[#This Row],[calc_adults]]),nutrition[[#This Row],[total_beneficiaries_reached]])</f>
        <v>14</v>
      </c>
      <c r="AI105" s="49" t="s">
        <v>193</v>
      </c>
      <c r="AJ105" s="49" t="s">
        <v>392</v>
      </c>
      <c r="AK105" s="49" t="s">
        <v>132</v>
      </c>
    </row>
    <row r="106" spans="1:37" x14ac:dyDescent="0.2">
      <c r="A106" s="58">
        <v>45292</v>
      </c>
      <c r="B106" s="49" t="s">
        <v>192</v>
      </c>
      <c r="C106" s="49" t="s">
        <v>1279</v>
      </c>
      <c r="F106" s="49" t="s">
        <v>115</v>
      </c>
      <c r="G106" s="49" t="s">
        <v>115</v>
      </c>
      <c r="H106" s="49" t="s">
        <v>1196</v>
      </c>
      <c r="I106" s="49" t="s">
        <v>118</v>
      </c>
      <c r="J106" s="49" t="s">
        <v>1229</v>
      </c>
      <c r="K106" s="49" t="s">
        <v>1212</v>
      </c>
      <c r="M106" s="49">
        <v>14</v>
      </c>
      <c r="AC106">
        <f>IF(ISBLANK(nutrition[[#This Row],[total_boys]]),SUM(nutrition[[#This Row],[boys_0-5_reached]],nutrition[[#This Row],[boys_6-12_reached]],nutrition[[#This Row],[boys_13-18_reached]]),nutrition[[#This Row],[total_boys]])</f>
        <v>0</v>
      </c>
      <c r="AD106">
        <f>IF(ISBLANK(nutrition[[#This Row],[total_girls]]),SUM(nutrition[[#This Row],[girls_0-5_reached]],nutrition[[#This Row],[girls_6-12_reached]],nutrition[[#This Row],[girls_13-18_reached]]),nutrition[[#This Row],[total_girls]])</f>
        <v>14</v>
      </c>
      <c r="AE106">
        <f>IF(ISBLANK(nutrition[[#This Row],[total_children]]),SUM(nutrition[[#This Row],[calc_boys]],nutrition[[#This Row],[calc_girls]]),nutrition[[#This Row],[total_children]])</f>
        <v>14</v>
      </c>
      <c r="AF106">
        <f>IF(ISBLANK(nutrition[[#This Row],[total_pwd]]),SUM(nutrition[[#This Row],[total_pwd_men]],nutrition[[#This Row],[total_pwd_women]]),nutrition[[#This Row],[total_pwd]])</f>
        <v>0</v>
      </c>
      <c r="AG106">
        <f>IF(ISBLANK(nutrition[[#This Row],[total_adults]]),SUM(nutrition[[#This Row],[total_men]],nutrition[[#This Row],[total_women]]),nutrition[[#This Row],[total_adults]])</f>
        <v>0</v>
      </c>
      <c r="AH106">
        <f>IF(ISBLANK(nutrition[[#This Row],[total_beneficiaries_reached]]),SUM(nutrition[[#This Row],[calc_children]],nutrition[[#This Row],[calc_adults]]),nutrition[[#This Row],[total_beneficiaries_reached]])</f>
        <v>14</v>
      </c>
      <c r="AI106" s="49" t="s">
        <v>193</v>
      </c>
      <c r="AJ106" s="49" t="s">
        <v>396</v>
      </c>
      <c r="AK106" s="49" t="s">
        <v>132</v>
      </c>
    </row>
    <row r="107" spans="1:37" x14ac:dyDescent="0.2">
      <c r="A107" s="58">
        <v>45292</v>
      </c>
      <c r="B107" s="49" t="s">
        <v>187</v>
      </c>
      <c r="C107" s="49" t="s">
        <v>1280</v>
      </c>
      <c r="F107" s="49" t="s">
        <v>115</v>
      </c>
      <c r="G107" s="49" t="s">
        <v>115</v>
      </c>
      <c r="H107" s="49" t="s">
        <v>1196</v>
      </c>
      <c r="I107" s="49" t="s">
        <v>118</v>
      </c>
      <c r="J107" s="49" t="s">
        <v>1229</v>
      </c>
      <c r="K107" s="49" t="s">
        <v>1212</v>
      </c>
      <c r="M107" s="49">
        <v>5</v>
      </c>
      <c r="AC107">
        <f>IF(ISBLANK(nutrition[[#This Row],[total_boys]]),SUM(nutrition[[#This Row],[boys_0-5_reached]],nutrition[[#This Row],[boys_6-12_reached]],nutrition[[#This Row],[boys_13-18_reached]]),nutrition[[#This Row],[total_boys]])</f>
        <v>0</v>
      </c>
      <c r="AD107">
        <f>IF(ISBLANK(nutrition[[#This Row],[total_girls]]),SUM(nutrition[[#This Row],[girls_0-5_reached]],nutrition[[#This Row],[girls_6-12_reached]],nutrition[[#This Row],[girls_13-18_reached]]),nutrition[[#This Row],[total_girls]])</f>
        <v>5</v>
      </c>
      <c r="AE107">
        <f>IF(ISBLANK(nutrition[[#This Row],[total_children]]),SUM(nutrition[[#This Row],[calc_boys]],nutrition[[#This Row],[calc_girls]]),nutrition[[#This Row],[total_children]])</f>
        <v>5</v>
      </c>
      <c r="AF107">
        <f>IF(ISBLANK(nutrition[[#This Row],[total_pwd]]),SUM(nutrition[[#This Row],[total_pwd_men]],nutrition[[#This Row],[total_pwd_women]]),nutrition[[#This Row],[total_pwd]])</f>
        <v>0</v>
      </c>
      <c r="AG107">
        <f>IF(ISBLANK(nutrition[[#This Row],[total_adults]]),SUM(nutrition[[#This Row],[total_men]],nutrition[[#This Row],[total_women]]),nutrition[[#This Row],[total_adults]])</f>
        <v>0</v>
      </c>
      <c r="AH107">
        <f>IF(ISBLANK(nutrition[[#This Row],[total_beneficiaries_reached]]),SUM(nutrition[[#This Row],[calc_children]],nutrition[[#This Row],[calc_adults]]),nutrition[[#This Row],[total_beneficiaries_reached]])</f>
        <v>5</v>
      </c>
      <c r="AI107" s="49" t="s">
        <v>188</v>
      </c>
      <c r="AJ107" s="49" t="s">
        <v>352</v>
      </c>
      <c r="AK107" s="49" t="s">
        <v>132</v>
      </c>
    </row>
    <row r="108" spans="1:37" x14ac:dyDescent="0.2">
      <c r="A108" s="58">
        <v>45292</v>
      </c>
      <c r="B108" s="49" t="s">
        <v>214</v>
      </c>
      <c r="C108" s="49" t="s">
        <v>1250</v>
      </c>
      <c r="F108" s="49" t="s">
        <v>115</v>
      </c>
      <c r="G108" s="49" t="s">
        <v>115</v>
      </c>
      <c r="H108" s="49" t="s">
        <v>133</v>
      </c>
      <c r="I108" s="49" t="s">
        <v>118</v>
      </c>
      <c r="J108" s="49" t="s">
        <v>1229</v>
      </c>
      <c r="K108" s="49" t="s">
        <v>1212</v>
      </c>
      <c r="M108" s="49">
        <v>2717</v>
      </c>
      <c r="AC108">
        <f>IF(ISBLANK(nutrition[[#This Row],[total_boys]]),SUM(nutrition[[#This Row],[boys_0-5_reached]],nutrition[[#This Row],[boys_6-12_reached]],nutrition[[#This Row],[boys_13-18_reached]]),nutrition[[#This Row],[total_boys]])</f>
        <v>0</v>
      </c>
      <c r="AD108">
        <f>IF(ISBLANK(nutrition[[#This Row],[total_girls]]),SUM(nutrition[[#This Row],[girls_0-5_reached]],nutrition[[#This Row],[girls_6-12_reached]],nutrition[[#This Row],[girls_13-18_reached]]),nutrition[[#This Row],[total_girls]])</f>
        <v>2717</v>
      </c>
      <c r="AE108">
        <f>IF(ISBLANK(nutrition[[#This Row],[total_children]]),SUM(nutrition[[#This Row],[calc_boys]],nutrition[[#This Row],[calc_girls]]),nutrition[[#This Row],[total_children]])</f>
        <v>2717</v>
      </c>
      <c r="AF108">
        <f>IF(ISBLANK(nutrition[[#This Row],[total_pwd]]),SUM(nutrition[[#This Row],[total_pwd_men]],nutrition[[#This Row],[total_pwd_women]]),nutrition[[#This Row],[total_pwd]])</f>
        <v>0</v>
      </c>
      <c r="AG108">
        <f>IF(ISBLANK(nutrition[[#This Row],[total_adults]]),SUM(nutrition[[#This Row],[total_men]],nutrition[[#This Row],[total_women]]),nutrition[[#This Row],[total_adults]])</f>
        <v>0</v>
      </c>
      <c r="AH108">
        <f>IF(ISBLANK(nutrition[[#This Row],[total_beneficiaries_reached]]),SUM(nutrition[[#This Row],[calc_children]],nutrition[[#This Row],[calc_adults]]),nutrition[[#This Row],[total_beneficiaries_reached]])</f>
        <v>2717</v>
      </c>
      <c r="AI108" s="49" t="s">
        <v>215</v>
      </c>
      <c r="AJ108" s="49" t="s">
        <v>525</v>
      </c>
      <c r="AK108" s="49" t="s">
        <v>132</v>
      </c>
    </row>
    <row r="109" spans="1:37" x14ac:dyDescent="0.2">
      <c r="A109" s="58">
        <v>45292</v>
      </c>
      <c r="B109" s="49" t="s">
        <v>113</v>
      </c>
      <c r="C109" s="49" t="s">
        <v>114</v>
      </c>
      <c r="F109" s="49" t="s">
        <v>115</v>
      </c>
      <c r="G109" s="49" t="s">
        <v>115</v>
      </c>
      <c r="H109" s="49" t="s">
        <v>133</v>
      </c>
      <c r="I109" s="49" t="s">
        <v>118</v>
      </c>
      <c r="J109" s="49" t="s">
        <v>1229</v>
      </c>
      <c r="K109" s="49" t="s">
        <v>1212</v>
      </c>
      <c r="M109" s="49">
        <v>659</v>
      </c>
      <c r="AC109">
        <f>IF(ISBLANK(nutrition[[#This Row],[total_boys]]),SUM(nutrition[[#This Row],[boys_0-5_reached]],nutrition[[#This Row],[boys_6-12_reached]],nutrition[[#This Row],[boys_13-18_reached]]),nutrition[[#This Row],[total_boys]])</f>
        <v>0</v>
      </c>
      <c r="AD109">
        <f>IF(ISBLANK(nutrition[[#This Row],[total_girls]]),SUM(nutrition[[#This Row],[girls_0-5_reached]],nutrition[[#This Row],[girls_6-12_reached]],nutrition[[#This Row],[girls_13-18_reached]]),nutrition[[#This Row],[total_girls]])</f>
        <v>659</v>
      </c>
      <c r="AE109">
        <f>IF(ISBLANK(nutrition[[#This Row],[total_children]]),SUM(nutrition[[#This Row],[calc_boys]],nutrition[[#This Row],[calc_girls]]),nutrition[[#This Row],[total_children]])</f>
        <v>659</v>
      </c>
      <c r="AF109">
        <f>IF(ISBLANK(nutrition[[#This Row],[total_pwd]]),SUM(nutrition[[#This Row],[total_pwd_men]],nutrition[[#This Row],[total_pwd_women]]),nutrition[[#This Row],[total_pwd]])</f>
        <v>0</v>
      </c>
      <c r="AG109">
        <f>IF(ISBLANK(nutrition[[#This Row],[total_adults]]),SUM(nutrition[[#This Row],[total_men]],nutrition[[#This Row],[total_women]]),nutrition[[#This Row],[total_adults]])</f>
        <v>0</v>
      </c>
      <c r="AH109">
        <f>IF(ISBLANK(nutrition[[#This Row],[total_beneficiaries_reached]]),SUM(nutrition[[#This Row],[calc_children]],nutrition[[#This Row],[calc_adults]]),nutrition[[#This Row],[total_beneficiaries_reached]])</f>
        <v>659</v>
      </c>
      <c r="AI109" s="49" t="s">
        <v>219</v>
      </c>
      <c r="AJ109" s="49" t="s">
        <v>611</v>
      </c>
      <c r="AK109" s="49" t="s">
        <v>132</v>
      </c>
    </row>
    <row r="110" spans="1:37" x14ac:dyDescent="0.2">
      <c r="A110" s="58">
        <v>45292</v>
      </c>
      <c r="B110" s="49" t="s">
        <v>192</v>
      </c>
      <c r="C110" s="49" t="s">
        <v>1251</v>
      </c>
      <c r="F110" s="49" t="s">
        <v>115</v>
      </c>
      <c r="G110" s="49" t="s">
        <v>115</v>
      </c>
      <c r="H110" s="49" t="s">
        <v>133</v>
      </c>
      <c r="I110" s="49" t="s">
        <v>118</v>
      </c>
      <c r="J110" s="49" t="s">
        <v>1229</v>
      </c>
      <c r="K110" s="49" t="s">
        <v>1212</v>
      </c>
      <c r="M110" s="49">
        <v>1047</v>
      </c>
      <c r="AC110">
        <f>IF(ISBLANK(nutrition[[#This Row],[total_boys]]),SUM(nutrition[[#This Row],[boys_0-5_reached]],nutrition[[#This Row],[boys_6-12_reached]],nutrition[[#This Row],[boys_13-18_reached]]),nutrition[[#This Row],[total_boys]])</f>
        <v>0</v>
      </c>
      <c r="AD110">
        <f>IF(ISBLANK(nutrition[[#This Row],[total_girls]]),SUM(nutrition[[#This Row],[girls_0-5_reached]],nutrition[[#This Row],[girls_6-12_reached]],nutrition[[#This Row],[girls_13-18_reached]]),nutrition[[#This Row],[total_girls]])</f>
        <v>1047</v>
      </c>
      <c r="AE110">
        <f>IF(ISBLANK(nutrition[[#This Row],[total_children]]),SUM(nutrition[[#This Row],[calc_boys]],nutrition[[#This Row],[calc_girls]]),nutrition[[#This Row],[total_children]])</f>
        <v>1047</v>
      </c>
      <c r="AF110">
        <f>IF(ISBLANK(nutrition[[#This Row],[total_pwd]]),SUM(nutrition[[#This Row],[total_pwd_men]],nutrition[[#This Row],[total_pwd_women]]),nutrition[[#This Row],[total_pwd]])</f>
        <v>0</v>
      </c>
      <c r="AG110">
        <f>IF(ISBLANK(nutrition[[#This Row],[total_adults]]),SUM(nutrition[[#This Row],[total_men]],nutrition[[#This Row],[total_women]]),nutrition[[#This Row],[total_adults]])</f>
        <v>0</v>
      </c>
      <c r="AH110">
        <f>IF(ISBLANK(nutrition[[#This Row],[total_beneficiaries_reached]]),SUM(nutrition[[#This Row],[calc_children]],nutrition[[#This Row],[calc_adults]]),nutrition[[#This Row],[total_beneficiaries_reached]])</f>
        <v>1047</v>
      </c>
      <c r="AI110" s="49" t="s">
        <v>193</v>
      </c>
      <c r="AJ110" s="49" t="s">
        <v>364</v>
      </c>
      <c r="AK110" s="49" t="s">
        <v>132</v>
      </c>
    </row>
    <row r="111" spans="1:37" x14ac:dyDescent="0.2">
      <c r="A111" s="58">
        <v>45292</v>
      </c>
      <c r="B111" s="49" t="s">
        <v>229</v>
      </c>
      <c r="C111" s="49" t="s">
        <v>1252</v>
      </c>
      <c r="F111" s="49" t="s">
        <v>115</v>
      </c>
      <c r="G111" s="49" t="s">
        <v>115</v>
      </c>
      <c r="H111" s="49" t="s">
        <v>133</v>
      </c>
      <c r="I111" s="49" t="s">
        <v>118</v>
      </c>
      <c r="J111" s="49" t="s">
        <v>1229</v>
      </c>
      <c r="K111" s="49" t="s">
        <v>1212</v>
      </c>
      <c r="M111" s="49">
        <v>5728</v>
      </c>
      <c r="AC111">
        <f>IF(ISBLANK(nutrition[[#This Row],[total_boys]]),SUM(nutrition[[#This Row],[boys_0-5_reached]],nutrition[[#This Row],[boys_6-12_reached]],nutrition[[#This Row],[boys_13-18_reached]]),nutrition[[#This Row],[total_boys]])</f>
        <v>0</v>
      </c>
      <c r="AD111">
        <f>IF(ISBLANK(nutrition[[#This Row],[total_girls]]),SUM(nutrition[[#This Row],[girls_0-5_reached]],nutrition[[#This Row],[girls_6-12_reached]],nutrition[[#This Row],[girls_13-18_reached]]),nutrition[[#This Row],[total_girls]])</f>
        <v>5728</v>
      </c>
      <c r="AE111">
        <f>IF(ISBLANK(nutrition[[#This Row],[total_children]]),SUM(nutrition[[#This Row],[calc_boys]],nutrition[[#This Row],[calc_girls]]),nutrition[[#This Row],[total_children]])</f>
        <v>5728</v>
      </c>
      <c r="AF111">
        <f>IF(ISBLANK(nutrition[[#This Row],[total_pwd]]),SUM(nutrition[[#This Row],[total_pwd_men]],nutrition[[#This Row],[total_pwd_women]]),nutrition[[#This Row],[total_pwd]])</f>
        <v>0</v>
      </c>
      <c r="AG111">
        <f>IF(ISBLANK(nutrition[[#This Row],[total_adults]]),SUM(nutrition[[#This Row],[total_men]],nutrition[[#This Row],[total_women]]),nutrition[[#This Row],[total_adults]])</f>
        <v>0</v>
      </c>
      <c r="AH111">
        <f>IF(ISBLANK(nutrition[[#This Row],[total_beneficiaries_reached]]),SUM(nutrition[[#This Row],[calc_children]],nutrition[[#This Row],[calc_adults]]),nutrition[[#This Row],[total_beneficiaries_reached]])</f>
        <v>5728</v>
      </c>
      <c r="AI111" s="49" t="s">
        <v>230</v>
      </c>
      <c r="AJ111" s="49" t="s">
        <v>701</v>
      </c>
      <c r="AK111" s="49" t="s">
        <v>132</v>
      </c>
    </row>
    <row r="112" spans="1:37" x14ac:dyDescent="0.2">
      <c r="A112" s="58">
        <v>45292</v>
      </c>
      <c r="B112" s="49" t="s">
        <v>224</v>
      </c>
      <c r="C112" s="49" t="s">
        <v>1253</v>
      </c>
      <c r="F112" s="49" t="s">
        <v>115</v>
      </c>
      <c r="G112" s="49" t="s">
        <v>115</v>
      </c>
      <c r="H112" s="49" t="s">
        <v>133</v>
      </c>
      <c r="I112" s="49" t="s">
        <v>118</v>
      </c>
      <c r="J112" s="49" t="s">
        <v>1229</v>
      </c>
      <c r="K112" s="49" t="s">
        <v>1212</v>
      </c>
      <c r="M112" s="49">
        <v>8947</v>
      </c>
      <c r="AC112">
        <f>IF(ISBLANK(nutrition[[#This Row],[total_boys]]),SUM(nutrition[[#This Row],[boys_0-5_reached]],nutrition[[#This Row],[boys_6-12_reached]],nutrition[[#This Row],[boys_13-18_reached]]),nutrition[[#This Row],[total_boys]])</f>
        <v>0</v>
      </c>
      <c r="AD112">
        <f>IF(ISBLANK(nutrition[[#This Row],[total_girls]]),SUM(nutrition[[#This Row],[girls_0-5_reached]],nutrition[[#This Row],[girls_6-12_reached]],nutrition[[#This Row],[girls_13-18_reached]]),nutrition[[#This Row],[total_girls]])</f>
        <v>8947</v>
      </c>
      <c r="AE112">
        <f>IF(ISBLANK(nutrition[[#This Row],[total_children]]),SUM(nutrition[[#This Row],[calc_boys]],nutrition[[#This Row],[calc_girls]]),nutrition[[#This Row],[total_children]])</f>
        <v>8947</v>
      </c>
      <c r="AF112">
        <f>IF(ISBLANK(nutrition[[#This Row],[total_pwd]]),SUM(nutrition[[#This Row],[total_pwd_men]],nutrition[[#This Row],[total_pwd_women]]),nutrition[[#This Row],[total_pwd]])</f>
        <v>0</v>
      </c>
      <c r="AG112">
        <f>IF(ISBLANK(nutrition[[#This Row],[total_adults]]),SUM(nutrition[[#This Row],[total_men]],nutrition[[#This Row],[total_women]]),nutrition[[#This Row],[total_adults]])</f>
        <v>0</v>
      </c>
      <c r="AH112">
        <f>IF(ISBLANK(nutrition[[#This Row],[total_beneficiaries_reached]]),SUM(nutrition[[#This Row],[calc_children]],nutrition[[#This Row],[calc_adults]]),nutrition[[#This Row],[total_beneficiaries_reached]])</f>
        <v>8947</v>
      </c>
      <c r="AI112" s="49" t="s">
        <v>225</v>
      </c>
      <c r="AJ112" s="49" t="s">
        <v>657</v>
      </c>
      <c r="AK112" s="49" t="s">
        <v>132</v>
      </c>
    </row>
    <row r="113" spans="1:37" x14ac:dyDescent="0.2">
      <c r="A113" s="58">
        <v>45292</v>
      </c>
      <c r="B113" s="49" t="s">
        <v>214</v>
      </c>
      <c r="C113" s="49" t="s">
        <v>1254</v>
      </c>
      <c r="F113" s="49" t="s">
        <v>115</v>
      </c>
      <c r="G113" s="49" t="s">
        <v>115</v>
      </c>
      <c r="H113" s="49" t="s">
        <v>133</v>
      </c>
      <c r="I113" s="49" t="s">
        <v>118</v>
      </c>
      <c r="J113" s="49" t="s">
        <v>1229</v>
      </c>
      <c r="K113" s="49" t="s">
        <v>1212</v>
      </c>
      <c r="M113" s="49">
        <v>3773</v>
      </c>
      <c r="AC113">
        <f>IF(ISBLANK(nutrition[[#This Row],[total_boys]]),SUM(nutrition[[#This Row],[boys_0-5_reached]],nutrition[[#This Row],[boys_6-12_reached]],nutrition[[#This Row],[boys_13-18_reached]]),nutrition[[#This Row],[total_boys]])</f>
        <v>0</v>
      </c>
      <c r="AD113">
        <f>IF(ISBLANK(nutrition[[#This Row],[total_girls]]),SUM(nutrition[[#This Row],[girls_0-5_reached]],nutrition[[#This Row],[girls_6-12_reached]],nutrition[[#This Row],[girls_13-18_reached]]),nutrition[[#This Row],[total_girls]])</f>
        <v>3773</v>
      </c>
      <c r="AE113">
        <f>IF(ISBLANK(nutrition[[#This Row],[total_children]]),SUM(nutrition[[#This Row],[calc_boys]],nutrition[[#This Row],[calc_girls]]),nutrition[[#This Row],[total_children]])</f>
        <v>3773</v>
      </c>
      <c r="AF113">
        <f>IF(ISBLANK(nutrition[[#This Row],[total_pwd]]),SUM(nutrition[[#This Row],[total_pwd_men]],nutrition[[#This Row],[total_pwd_women]]),nutrition[[#This Row],[total_pwd]])</f>
        <v>0</v>
      </c>
      <c r="AG113">
        <f>IF(ISBLANK(nutrition[[#This Row],[total_adults]]),SUM(nutrition[[#This Row],[total_men]],nutrition[[#This Row],[total_women]]),nutrition[[#This Row],[total_adults]])</f>
        <v>0</v>
      </c>
      <c r="AH113">
        <f>IF(ISBLANK(nutrition[[#This Row],[total_beneficiaries_reached]]),SUM(nutrition[[#This Row],[calc_children]],nutrition[[#This Row],[calc_adults]]),nutrition[[#This Row],[total_beneficiaries_reached]])</f>
        <v>3773</v>
      </c>
      <c r="AI113" s="49" t="s">
        <v>215</v>
      </c>
      <c r="AJ113" s="49" t="s">
        <v>533</v>
      </c>
      <c r="AK113" s="49" t="s">
        <v>132</v>
      </c>
    </row>
    <row r="114" spans="1:37" x14ac:dyDescent="0.2">
      <c r="A114" s="58">
        <v>45292</v>
      </c>
      <c r="B114" s="49" t="s">
        <v>214</v>
      </c>
      <c r="C114" s="49" t="s">
        <v>528</v>
      </c>
      <c r="F114" s="49" t="s">
        <v>115</v>
      </c>
      <c r="G114" s="49" t="s">
        <v>115</v>
      </c>
      <c r="H114" s="49" t="s">
        <v>133</v>
      </c>
      <c r="I114" s="49" t="s">
        <v>118</v>
      </c>
      <c r="J114" s="49" t="s">
        <v>1229</v>
      </c>
      <c r="K114" s="49" t="s">
        <v>1212</v>
      </c>
      <c r="M114" s="49">
        <v>10673</v>
      </c>
      <c r="AC114">
        <f>IF(ISBLANK(nutrition[[#This Row],[total_boys]]),SUM(nutrition[[#This Row],[boys_0-5_reached]],nutrition[[#This Row],[boys_6-12_reached]],nutrition[[#This Row],[boys_13-18_reached]]),nutrition[[#This Row],[total_boys]])</f>
        <v>0</v>
      </c>
      <c r="AD114">
        <f>IF(ISBLANK(nutrition[[#This Row],[total_girls]]),SUM(nutrition[[#This Row],[girls_0-5_reached]],nutrition[[#This Row],[girls_6-12_reached]],nutrition[[#This Row],[girls_13-18_reached]]),nutrition[[#This Row],[total_girls]])</f>
        <v>10673</v>
      </c>
      <c r="AE114">
        <f>IF(ISBLANK(nutrition[[#This Row],[total_children]]),SUM(nutrition[[#This Row],[calc_boys]],nutrition[[#This Row],[calc_girls]]),nutrition[[#This Row],[total_children]])</f>
        <v>10673</v>
      </c>
      <c r="AF114">
        <f>IF(ISBLANK(nutrition[[#This Row],[total_pwd]]),SUM(nutrition[[#This Row],[total_pwd_men]],nutrition[[#This Row],[total_pwd_women]]),nutrition[[#This Row],[total_pwd]])</f>
        <v>0</v>
      </c>
      <c r="AG114">
        <f>IF(ISBLANK(nutrition[[#This Row],[total_adults]]),SUM(nutrition[[#This Row],[total_men]],nutrition[[#This Row],[total_women]]),nutrition[[#This Row],[total_adults]])</f>
        <v>0</v>
      </c>
      <c r="AH114">
        <f>IF(ISBLANK(nutrition[[#This Row],[total_beneficiaries_reached]]),SUM(nutrition[[#This Row],[calc_children]],nutrition[[#This Row],[calc_adults]]),nutrition[[#This Row],[total_beneficiaries_reached]])</f>
        <v>10673</v>
      </c>
      <c r="AI114" s="49" t="s">
        <v>215</v>
      </c>
      <c r="AJ114" s="49" t="s">
        <v>529</v>
      </c>
      <c r="AK114" s="49" t="s">
        <v>132</v>
      </c>
    </row>
    <row r="115" spans="1:37" x14ac:dyDescent="0.2">
      <c r="A115" s="58">
        <v>45292</v>
      </c>
      <c r="B115" s="49" t="s">
        <v>224</v>
      </c>
      <c r="C115" s="49" t="s">
        <v>1256</v>
      </c>
      <c r="F115" s="49" t="s">
        <v>115</v>
      </c>
      <c r="G115" s="49" t="s">
        <v>115</v>
      </c>
      <c r="H115" s="49" t="s">
        <v>133</v>
      </c>
      <c r="I115" s="49" t="s">
        <v>118</v>
      </c>
      <c r="J115" s="49" t="s">
        <v>1229</v>
      </c>
      <c r="K115" s="49" t="s">
        <v>1212</v>
      </c>
      <c r="M115" s="49">
        <v>6037</v>
      </c>
      <c r="AC115">
        <f>IF(ISBLANK(nutrition[[#This Row],[total_boys]]),SUM(nutrition[[#This Row],[boys_0-5_reached]],nutrition[[#This Row],[boys_6-12_reached]],nutrition[[#This Row],[boys_13-18_reached]]),nutrition[[#This Row],[total_boys]])</f>
        <v>0</v>
      </c>
      <c r="AD115">
        <f>IF(ISBLANK(nutrition[[#This Row],[total_girls]]),SUM(nutrition[[#This Row],[girls_0-5_reached]],nutrition[[#This Row],[girls_6-12_reached]],nutrition[[#This Row],[girls_13-18_reached]]),nutrition[[#This Row],[total_girls]])</f>
        <v>6037</v>
      </c>
      <c r="AE115">
        <f>IF(ISBLANK(nutrition[[#This Row],[total_children]]),SUM(nutrition[[#This Row],[calc_boys]],nutrition[[#This Row],[calc_girls]]),nutrition[[#This Row],[total_children]])</f>
        <v>6037</v>
      </c>
      <c r="AF115">
        <f>IF(ISBLANK(nutrition[[#This Row],[total_pwd]]),SUM(nutrition[[#This Row],[total_pwd_men]],nutrition[[#This Row],[total_pwd_women]]),nutrition[[#This Row],[total_pwd]])</f>
        <v>0</v>
      </c>
      <c r="AG115">
        <f>IF(ISBLANK(nutrition[[#This Row],[total_adults]]),SUM(nutrition[[#This Row],[total_men]],nutrition[[#This Row],[total_women]]),nutrition[[#This Row],[total_adults]])</f>
        <v>0</v>
      </c>
      <c r="AH115">
        <f>IF(ISBLANK(nutrition[[#This Row],[total_beneficiaries_reached]]),SUM(nutrition[[#This Row],[calc_children]],nutrition[[#This Row],[calc_adults]]),nutrition[[#This Row],[total_beneficiaries_reached]])</f>
        <v>6037</v>
      </c>
      <c r="AI115" s="49" t="s">
        <v>225</v>
      </c>
      <c r="AJ115" s="49" t="s">
        <v>660</v>
      </c>
      <c r="AK115" s="49" t="s">
        <v>132</v>
      </c>
    </row>
    <row r="116" spans="1:37" x14ac:dyDescent="0.2">
      <c r="A116" s="58">
        <v>45292</v>
      </c>
      <c r="B116" s="49" t="s">
        <v>209</v>
      </c>
      <c r="C116" s="49" t="s">
        <v>1257</v>
      </c>
      <c r="F116" s="49" t="s">
        <v>115</v>
      </c>
      <c r="G116" s="49" t="s">
        <v>115</v>
      </c>
      <c r="H116" s="49" t="s">
        <v>133</v>
      </c>
      <c r="I116" s="49" t="s">
        <v>118</v>
      </c>
      <c r="J116" s="49" t="s">
        <v>1229</v>
      </c>
      <c r="K116" s="49" t="s">
        <v>125</v>
      </c>
      <c r="M116" s="49">
        <v>4342</v>
      </c>
      <c r="AC116">
        <f>IF(ISBLANK(nutrition[[#This Row],[total_boys]]),SUM(nutrition[[#This Row],[boys_0-5_reached]],nutrition[[#This Row],[boys_6-12_reached]],nutrition[[#This Row],[boys_13-18_reached]]),nutrition[[#This Row],[total_boys]])</f>
        <v>0</v>
      </c>
      <c r="AD116">
        <f>IF(ISBLANK(nutrition[[#This Row],[total_girls]]),SUM(nutrition[[#This Row],[girls_0-5_reached]],nutrition[[#This Row],[girls_6-12_reached]],nutrition[[#This Row],[girls_13-18_reached]]),nutrition[[#This Row],[total_girls]])</f>
        <v>4342</v>
      </c>
      <c r="AE116">
        <f>IF(ISBLANK(nutrition[[#This Row],[total_children]]),SUM(nutrition[[#This Row],[calc_boys]],nutrition[[#This Row],[calc_girls]]),nutrition[[#This Row],[total_children]])</f>
        <v>4342</v>
      </c>
      <c r="AF116">
        <f>IF(ISBLANK(nutrition[[#This Row],[total_pwd]]),SUM(nutrition[[#This Row],[total_pwd_men]],nutrition[[#This Row],[total_pwd_women]]),nutrition[[#This Row],[total_pwd]])</f>
        <v>0</v>
      </c>
      <c r="AG116">
        <f>IF(ISBLANK(nutrition[[#This Row],[total_adults]]),SUM(nutrition[[#This Row],[total_men]],nutrition[[#This Row],[total_women]]),nutrition[[#This Row],[total_adults]])</f>
        <v>0</v>
      </c>
      <c r="AH116">
        <f>IF(ISBLANK(nutrition[[#This Row],[total_beneficiaries_reached]]),SUM(nutrition[[#This Row],[calc_children]],nutrition[[#This Row],[calc_adults]]),nutrition[[#This Row],[total_beneficiaries_reached]])</f>
        <v>4342</v>
      </c>
      <c r="AI116" s="49" t="s">
        <v>210</v>
      </c>
      <c r="AJ116" s="49" t="s">
        <v>446</v>
      </c>
      <c r="AK116" s="49" t="s">
        <v>132</v>
      </c>
    </row>
    <row r="117" spans="1:37" x14ac:dyDescent="0.2">
      <c r="A117" s="58">
        <v>45292</v>
      </c>
      <c r="B117" s="49" t="s">
        <v>187</v>
      </c>
      <c r="C117" s="49" t="s">
        <v>1258</v>
      </c>
      <c r="F117" s="49" t="s">
        <v>115</v>
      </c>
      <c r="G117" s="49" t="s">
        <v>115</v>
      </c>
      <c r="H117" s="49" t="s">
        <v>133</v>
      </c>
      <c r="I117" s="49" t="s">
        <v>118</v>
      </c>
      <c r="J117" s="49" t="s">
        <v>1229</v>
      </c>
      <c r="K117" s="49" t="s">
        <v>1212</v>
      </c>
      <c r="M117" s="49">
        <v>2135</v>
      </c>
      <c r="AC117">
        <f>IF(ISBLANK(nutrition[[#This Row],[total_boys]]),SUM(nutrition[[#This Row],[boys_0-5_reached]],nutrition[[#This Row],[boys_6-12_reached]],nutrition[[#This Row],[boys_13-18_reached]]),nutrition[[#This Row],[total_boys]])</f>
        <v>0</v>
      </c>
      <c r="AD117">
        <f>IF(ISBLANK(nutrition[[#This Row],[total_girls]]),SUM(nutrition[[#This Row],[girls_0-5_reached]],nutrition[[#This Row],[girls_6-12_reached]],nutrition[[#This Row],[girls_13-18_reached]]),nutrition[[#This Row],[total_girls]])</f>
        <v>2135</v>
      </c>
      <c r="AE117">
        <f>IF(ISBLANK(nutrition[[#This Row],[total_children]]),SUM(nutrition[[#This Row],[calc_boys]],nutrition[[#This Row],[calc_girls]]),nutrition[[#This Row],[total_children]])</f>
        <v>2135</v>
      </c>
      <c r="AF117">
        <f>IF(ISBLANK(nutrition[[#This Row],[total_pwd]]),SUM(nutrition[[#This Row],[total_pwd_men]],nutrition[[#This Row],[total_pwd_women]]),nutrition[[#This Row],[total_pwd]])</f>
        <v>0</v>
      </c>
      <c r="AG117">
        <f>IF(ISBLANK(nutrition[[#This Row],[total_adults]]),SUM(nutrition[[#This Row],[total_men]],nutrition[[#This Row],[total_women]]),nutrition[[#This Row],[total_adults]])</f>
        <v>0</v>
      </c>
      <c r="AH117">
        <f>IF(ISBLANK(nutrition[[#This Row],[total_beneficiaries_reached]]),SUM(nutrition[[#This Row],[calc_children]],nutrition[[#This Row],[calc_adults]]),nutrition[[#This Row],[total_beneficiaries_reached]])</f>
        <v>2135</v>
      </c>
      <c r="AI117" s="49" t="s">
        <v>188</v>
      </c>
      <c r="AJ117" s="49" t="s">
        <v>310</v>
      </c>
      <c r="AK117" s="49" t="s">
        <v>132</v>
      </c>
    </row>
    <row r="118" spans="1:37" x14ac:dyDescent="0.2">
      <c r="A118" s="58">
        <v>45292</v>
      </c>
      <c r="B118" s="49" t="s">
        <v>192</v>
      </c>
      <c r="C118" s="49" t="s">
        <v>1259</v>
      </c>
      <c r="F118" s="49" t="s">
        <v>115</v>
      </c>
      <c r="G118" s="49" t="s">
        <v>115</v>
      </c>
      <c r="H118" s="49" t="s">
        <v>133</v>
      </c>
      <c r="I118" s="49" t="s">
        <v>118</v>
      </c>
      <c r="J118" s="49" t="s">
        <v>1229</v>
      </c>
      <c r="K118" s="49" t="s">
        <v>1212</v>
      </c>
      <c r="M118" s="49">
        <v>3016</v>
      </c>
      <c r="AC118">
        <f>IF(ISBLANK(nutrition[[#This Row],[total_boys]]),SUM(nutrition[[#This Row],[boys_0-5_reached]],nutrition[[#This Row],[boys_6-12_reached]],nutrition[[#This Row],[boys_13-18_reached]]),nutrition[[#This Row],[total_boys]])</f>
        <v>0</v>
      </c>
      <c r="AD118">
        <f>IF(ISBLANK(nutrition[[#This Row],[total_girls]]),SUM(nutrition[[#This Row],[girls_0-5_reached]],nutrition[[#This Row],[girls_6-12_reached]],nutrition[[#This Row],[girls_13-18_reached]]),nutrition[[#This Row],[total_girls]])</f>
        <v>3016</v>
      </c>
      <c r="AE118">
        <f>IF(ISBLANK(nutrition[[#This Row],[total_children]]),SUM(nutrition[[#This Row],[calc_boys]],nutrition[[#This Row],[calc_girls]]),nutrition[[#This Row],[total_children]])</f>
        <v>3016</v>
      </c>
      <c r="AF118">
        <f>IF(ISBLANK(nutrition[[#This Row],[total_pwd]]),SUM(nutrition[[#This Row],[total_pwd_men]],nutrition[[#This Row],[total_pwd_women]]),nutrition[[#This Row],[total_pwd]])</f>
        <v>0</v>
      </c>
      <c r="AG118">
        <f>IF(ISBLANK(nutrition[[#This Row],[total_adults]]),SUM(nutrition[[#This Row],[total_men]],nutrition[[#This Row],[total_women]]),nutrition[[#This Row],[total_adults]])</f>
        <v>0</v>
      </c>
      <c r="AH118">
        <f>IF(ISBLANK(nutrition[[#This Row],[total_beneficiaries_reached]]),SUM(nutrition[[#This Row],[calc_children]],nutrition[[#This Row],[calc_adults]]),nutrition[[#This Row],[total_beneficiaries_reached]])</f>
        <v>3016</v>
      </c>
      <c r="AI118" s="49" t="s">
        <v>193</v>
      </c>
      <c r="AJ118" s="49" t="s">
        <v>371</v>
      </c>
      <c r="AK118" s="49" t="s">
        <v>132</v>
      </c>
    </row>
    <row r="119" spans="1:37" x14ac:dyDescent="0.2">
      <c r="A119" s="58">
        <v>45292</v>
      </c>
      <c r="B119" s="49" t="s">
        <v>214</v>
      </c>
      <c r="C119" s="49" t="s">
        <v>1260</v>
      </c>
      <c r="F119" s="49" t="s">
        <v>115</v>
      </c>
      <c r="G119" s="49" t="s">
        <v>115</v>
      </c>
      <c r="H119" s="49" t="s">
        <v>133</v>
      </c>
      <c r="I119" s="49" t="s">
        <v>118</v>
      </c>
      <c r="J119" s="49" t="s">
        <v>1229</v>
      </c>
      <c r="K119" s="49" t="s">
        <v>125</v>
      </c>
      <c r="M119" s="49">
        <v>451</v>
      </c>
      <c r="AC119">
        <f>IF(ISBLANK(nutrition[[#This Row],[total_boys]]),SUM(nutrition[[#This Row],[boys_0-5_reached]],nutrition[[#This Row],[boys_6-12_reached]],nutrition[[#This Row],[boys_13-18_reached]]),nutrition[[#This Row],[total_boys]])</f>
        <v>0</v>
      </c>
      <c r="AD119">
        <f>IF(ISBLANK(nutrition[[#This Row],[total_girls]]),SUM(nutrition[[#This Row],[girls_0-5_reached]],nutrition[[#This Row],[girls_6-12_reached]],nutrition[[#This Row],[girls_13-18_reached]]),nutrition[[#This Row],[total_girls]])</f>
        <v>451</v>
      </c>
      <c r="AE119">
        <f>IF(ISBLANK(nutrition[[#This Row],[total_children]]),SUM(nutrition[[#This Row],[calc_boys]],nutrition[[#This Row],[calc_girls]]),nutrition[[#This Row],[total_children]])</f>
        <v>451</v>
      </c>
      <c r="AF119">
        <f>IF(ISBLANK(nutrition[[#This Row],[total_pwd]]),SUM(nutrition[[#This Row],[total_pwd_men]],nutrition[[#This Row],[total_pwd_women]]),nutrition[[#This Row],[total_pwd]])</f>
        <v>0</v>
      </c>
      <c r="AG119">
        <f>IF(ISBLANK(nutrition[[#This Row],[total_adults]]),SUM(nutrition[[#This Row],[total_men]],nutrition[[#This Row],[total_women]]),nutrition[[#This Row],[total_adults]])</f>
        <v>0</v>
      </c>
      <c r="AH119">
        <f>IF(ISBLANK(nutrition[[#This Row],[total_beneficiaries_reached]]),SUM(nutrition[[#This Row],[calc_children]],nutrition[[#This Row],[calc_adults]]),nutrition[[#This Row],[total_beneficiaries_reached]])</f>
        <v>451</v>
      </c>
      <c r="AI119" s="49" t="s">
        <v>215</v>
      </c>
      <c r="AJ119" s="49" t="s">
        <v>544</v>
      </c>
      <c r="AK119" s="49" t="s">
        <v>132</v>
      </c>
    </row>
    <row r="120" spans="1:37" x14ac:dyDescent="0.2">
      <c r="A120" s="58">
        <v>45292</v>
      </c>
      <c r="B120" s="49" t="s">
        <v>113</v>
      </c>
      <c r="C120" s="49" t="s">
        <v>1261</v>
      </c>
      <c r="F120" s="49" t="s">
        <v>115</v>
      </c>
      <c r="G120" s="49" t="s">
        <v>115</v>
      </c>
      <c r="H120" s="49" t="s">
        <v>133</v>
      </c>
      <c r="I120" s="49" t="s">
        <v>118</v>
      </c>
      <c r="J120" s="49" t="s">
        <v>1229</v>
      </c>
      <c r="K120" s="49" t="s">
        <v>1212</v>
      </c>
      <c r="M120" s="49">
        <v>1379</v>
      </c>
      <c r="AC120">
        <f>IF(ISBLANK(nutrition[[#This Row],[total_boys]]),SUM(nutrition[[#This Row],[boys_0-5_reached]],nutrition[[#This Row],[boys_6-12_reached]],nutrition[[#This Row],[boys_13-18_reached]]),nutrition[[#This Row],[total_boys]])</f>
        <v>0</v>
      </c>
      <c r="AD120">
        <f>IF(ISBLANK(nutrition[[#This Row],[total_girls]]),SUM(nutrition[[#This Row],[girls_0-5_reached]],nutrition[[#This Row],[girls_6-12_reached]],nutrition[[#This Row],[girls_13-18_reached]]),nutrition[[#This Row],[total_girls]])</f>
        <v>1379</v>
      </c>
      <c r="AE120">
        <f>IF(ISBLANK(nutrition[[#This Row],[total_children]]),SUM(nutrition[[#This Row],[calc_boys]],nutrition[[#This Row],[calc_girls]]),nutrition[[#This Row],[total_children]])</f>
        <v>1379</v>
      </c>
      <c r="AF120">
        <f>IF(ISBLANK(nutrition[[#This Row],[total_pwd]]),SUM(nutrition[[#This Row],[total_pwd_men]],nutrition[[#This Row],[total_pwd_women]]),nutrition[[#This Row],[total_pwd]])</f>
        <v>0</v>
      </c>
      <c r="AG120">
        <f>IF(ISBLANK(nutrition[[#This Row],[total_adults]]),SUM(nutrition[[#This Row],[total_men]],nutrition[[#This Row],[total_women]]),nutrition[[#This Row],[total_adults]])</f>
        <v>0</v>
      </c>
      <c r="AH120">
        <f>IF(ISBLANK(nutrition[[#This Row],[total_beneficiaries_reached]]),SUM(nutrition[[#This Row],[calc_children]],nutrition[[#This Row],[calc_adults]]),nutrition[[#This Row],[total_beneficiaries_reached]])</f>
        <v>1379</v>
      </c>
      <c r="AI120" s="49" t="s">
        <v>219</v>
      </c>
      <c r="AJ120" s="49" t="s">
        <v>621</v>
      </c>
      <c r="AK120" s="49" t="s">
        <v>132</v>
      </c>
    </row>
    <row r="121" spans="1:37" x14ac:dyDescent="0.2">
      <c r="A121" s="58">
        <v>45292</v>
      </c>
      <c r="B121" s="49" t="s">
        <v>192</v>
      </c>
      <c r="C121" s="49" t="s">
        <v>1262</v>
      </c>
      <c r="F121" s="49" t="s">
        <v>115</v>
      </c>
      <c r="G121" s="49" t="s">
        <v>115</v>
      </c>
      <c r="H121" s="49" t="s">
        <v>133</v>
      </c>
      <c r="I121" s="49" t="s">
        <v>118</v>
      </c>
      <c r="J121" s="49" t="s">
        <v>1229</v>
      </c>
      <c r="K121" s="49" t="s">
        <v>1212</v>
      </c>
      <c r="M121" s="49">
        <v>2058</v>
      </c>
      <c r="AC121">
        <f>IF(ISBLANK(nutrition[[#This Row],[total_boys]]),SUM(nutrition[[#This Row],[boys_0-5_reached]],nutrition[[#This Row],[boys_6-12_reached]],nutrition[[#This Row],[boys_13-18_reached]]),nutrition[[#This Row],[total_boys]])</f>
        <v>0</v>
      </c>
      <c r="AD121">
        <f>IF(ISBLANK(nutrition[[#This Row],[total_girls]]),SUM(nutrition[[#This Row],[girls_0-5_reached]],nutrition[[#This Row],[girls_6-12_reached]],nutrition[[#This Row],[girls_13-18_reached]]),nutrition[[#This Row],[total_girls]])</f>
        <v>2058</v>
      </c>
      <c r="AE121">
        <f>IF(ISBLANK(nutrition[[#This Row],[total_children]]),SUM(nutrition[[#This Row],[calc_boys]],nutrition[[#This Row],[calc_girls]]),nutrition[[#This Row],[total_children]])</f>
        <v>2058</v>
      </c>
      <c r="AF121">
        <f>IF(ISBLANK(nutrition[[#This Row],[total_pwd]]),SUM(nutrition[[#This Row],[total_pwd_men]],nutrition[[#This Row],[total_pwd_women]]),nutrition[[#This Row],[total_pwd]])</f>
        <v>0</v>
      </c>
      <c r="AG121">
        <f>IF(ISBLANK(nutrition[[#This Row],[total_adults]]),SUM(nutrition[[#This Row],[total_men]],nutrition[[#This Row],[total_women]]),nutrition[[#This Row],[total_adults]])</f>
        <v>0</v>
      </c>
      <c r="AH121">
        <f>IF(ISBLANK(nutrition[[#This Row],[total_beneficiaries_reached]]),SUM(nutrition[[#This Row],[calc_children]],nutrition[[#This Row],[calc_adults]]),nutrition[[#This Row],[total_beneficiaries_reached]])</f>
        <v>2058</v>
      </c>
      <c r="AI121" s="49" t="s">
        <v>193</v>
      </c>
      <c r="AJ121" s="49" t="s">
        <v>378</v>
      </c>
      <c r="AK121" s="49" t="s">
        <v>132</v>
      </c>
    </row>
    <row r="122" spans="1:37" x14ac:dyDescent="0.2">
      <c r="A122" s="58">
        <v>45292</v>
      </c>
      <c r="B122" s="49" t="s">
        <v>192</v>
      </c>
      <c r="C122" s="49" t="s">
        <v>1263</v>
      </c>
      <c r="F122" s="49" t="s">
        <v>115</v>
      </c>
      <c r="G122" s="49" t="s">
        <v>115</v>
      </c>
      <c r="H122" s="49" t="s">
        <v>133</v>
      </c>
      <c r="I122" s="49" t="s">
        <v>118</v>
      </c>
      <c r="J122" s="49" t="s">
        <v>1229</v>
      </c>
      <c r="K122" s="49" t="s">
        <v>1212</v>
      </c>
      <c r="M122" s="49">
        <v>751</v>
      </c>
      <c r="AC122">
        <f>IF(ISBLANK(nutrition[[#This Row],[total_boys]]),SUM(nutrition[[#This Row],[boys_0-5_reached]],nutrition[[#This Row],[boys_6-12_reached]],nutrition[[#This Row],[boys_13-18_reached]]),nutrition[[#This Row],[total_boys]])</f>
        <v>0</v>
      </c>
      <c r="AD122">
        <f>IF(ISBLANK(nutrition[[#This Row],[total_girls]]),SUM(nutrition[[#This Row],[girls_0-5_reached]],nutrition[[#This Row],[girls_6-12_reached]],nutrition[[#This Row],[girls_13-18_reached]]),nutrition[[#This Row],[total_girls]])</f>
        <v>751</v>
      </c>
      <c r="AE122">
        <f>IF(ISBLANK(nutrition[[#This Row],[total_children]]),SUM(nutrition[[#This Row],[calc_boys]],nutrition[[#This Row],[calc_girls]]),nutrition[[#This Row],[total_children]])</f>
        <v>751</v>
      </c>
      <c r="AF122">
        <f>IF(ISBLANK(nutrition[[#This Row],[total_pwd]]),SUM(nutrition[[#This Row],[total_pwd_men]],nutrition[[#This Row],[total_pwd_women]]),nutrition[[#This Row],[total_pwd]])</f>
        <v>0</v>
      </c>
      <c r="AG122">
        <f>IF(ISBLANK(nutrition[[#This Row],[total_adults]]),SUM(nutrition[[#This Row],[total_men]],nutrition[[#This Row],[total_women]]),nutrition[[#This Row],[total_adults]])</f>
        <v>0</v>
      </c>
      <c r="AH122">
        <f>IF(ISBLANK(nutrition[[#This Row],[total_beneficiaries_reached]]),SUM(nutrition[[#This Row],[calc_children]],nutrition[[#This Row],[calc_adults]]),nutrition[[#This Row],[total_beneficiaries_reached]])</f>
        <v>751</v>
      </c>
      <c r="AI122" s="49" t="s">
        <v>193</v>
      </c>
      <c r="AJ122" s="49" t="s">
        <v>382</v>
      </c>
      <c r="AK122" s="49" t="s">
        <v>132</v>
      </c>
    </row>
    <row r="123" spans="1:37" x14ac:dyDescent="0.2">
      <c r="A123" s="58">
        <v>45292</v>
      </c>
      <c r="B123" s="49" t="s">
        <v>224</v>
      </c>
      <c r="C123" s="49" t="s">
        <v>1264</v>
      </c>
      <c r="F123" s="49" t="s">
        <v>115</v>
      </c>
      <c r="G123" s="49" t="s">
        <v>115</v>
      </c>
      <c r="H123" s="49" t="s">
        <v>133</v>
      </c>
      <c r="I123" s="49" t="s">
        <v>118</v>
      </c>
      <c r="J123" s="49" t="s">
        <v>1229</v>
      </c>
      <c r="K123" s="49" t="s">
        <v>1212</v>
      </c>
      <c r="M123" s="49">
        <v>1847</v>
      </c>
      <c r="AC123">
        <f>IF(ISBLANK(nutrition[[#This Row],[total_boys]]),SUM(nutrition[[#This Row],[boys_0-5_reached]],nutrition[[#This Row],[boys_6-12_reached]],nutrition[[#This Row],[boys_13-18_reached]]),nutrition[[#This Row],[total_boys]])</f>
        <v>0</v>
      </c>
      <c r="AD123">
        <f>IF(ISBLANK(nutrition[[#This Row],[total_girls]]),SUM(nutrition[[#This Row],[girls_0-5_reached]],nutrition[[#This Row],[girls_6-12_reached]],nutrition[[#This Row],[girls_13-18_reached]]),nutrition[[#This Row],[total_girls]])</f>
        <v>1847</v>
      </c>
      <c r="AE123">
        <f>IF(ISBLANK(nutrition[[#This Row],[total_children]]),SUM(nutrition[[#This Row],[calc_boys]],nutrition[[#This Row],[calc_girls]]),nutrition[[#This Row],[total_children]])</f>
        <v>1847</v>
      </c>
      <c r="AF123">
        <f>IF(ISBLANK(nutrition[[#This Row],[total_pwd]]),SUM(nutrition[[#This Row],[total_pwd_men]],nutrition[[#This Row],[total_pwd_women]]),nutrition[[#This Row],[total_pwd]])</f>
        <v>0</v>
      </c>
      <c r="AG123">
        <f>IF(ISBLANK(nutrition[[#This Row],[total_adults]]),SUM(nutrition[[#This Row],[total_men]],nutrition[[#This Row],[total_women]]),nutrition[[#This Row],[total_adults]])</f>
        <v>0</v>
      </c>
      <c r="AH123">
        <f>IF(ISBLANK(nutrition[[#This Row],[total_beneficiaries_reached]]),SUM(nutrition[[#This Row],[calc_children]],nutrition[[#This Row],[calc_adults]]),nutrition[[#This Row],[total_beneficiaries_reached]])</f>
        <v>1847</v>
      </c>
      <c r="AI123" s="49" t="s">
        <v>225</v>
      </c>
      <c r="AJ123" s="49" t="s">
        <v>668</v>
      </c>
      <c r="AK123" s="49" t="s">
        <v>132</v>
      </c>
    </row>
    <row r="124" spans="1:37" x14ac:dyDescent="0.2">
      <c r="A124" s="58">
        <v>45292</v>
      </c>
      <c r="B124" s="49" t="s">
        <v>214</v>
      </c>
      <c r="C124" s="49" t="s">
        <v>1265</v>
      </c>
      <c r="F124" s="49" t="s">
        <v>115</v>
      </c>
      <c r="G124" s="49" t="s">
        <v>115</v>
      </c>
      <c r="H124" s="49" t="s">
        <v>133</v>
      </c>
      <c r="I124" s="49" t="s">
        <v>118</v>
      </c>
      <c r="J124" s="49" t="s">
        <v>1229</v>
      </c>
      <c r="K124" s="49" t="s">
        <v>125</v>
      </c>
      <c r="M124" s="49">
        <v>1009</v>
      </c>
      <c r="AC124">
        <f>IF(ISBLANK(nutrition[[#This Row],[total_boys]]),SUM(nutrition[[#This Row],[boys_0-5_reached]],nutrition[[#This Row],[boys_6-12_reached]],nutrition[[#This Row],[boys_13-18_reached]]),nutrition[[#This Row],[total_boys]])</f>
        <v>0</v>
      </c>
      <c r="AD124">
        <f>IF(ISBLANK(nutrition[[#This Row],[total_girls]]),SUM(nutrition[[#This Row],[girls_0-5_reached]],nutrition[[#This Row],[girls_6-12_reached]],nutrition[[#This Row],[girls_13-18_reached]]),nutrition[[#This Row],[total_girls]])</f>
        <v>1009</v>
      </c>
      <c r="AE124">
        <f>IF(ISBLANK(nutrition[[#This Row],[total_children]]),SUM(nutrition[[#This Row],[calc_boys]],nutrition[[#This Row],[calc_girls]]),nutrition[[#This Row],[total_children]])</f>
        <v>1009</v>
      </c>
      <c r="AF124">
        <f>IF(ISBLANK(nutrition[[#This Row],[total_pwd]]),SUM(nutrition[[#This Row],[total_pwd_men]],nutrition[[#This Row],[total_pwd_women]]),nutrition[[#This Row],[total_pwd]])</f>
        <v>0</v>
      </c>
      <c r="AG124">
        <f>IF(ISBLANK(nutrition[[#This Row],[total_adults]]),SUM(nutrition[[#This Row],[total_men]],nutrition[[#This Row],[total_women]]),nutrition[[#This Row],[total_adults]])</f>
        <v>0</v>
      </c>
      <c r="AH124">
        <f>IF(ISBLANK(nutrition[[#This Row],[total_beneficiaries_reached]]),SUM(nutrition[[#This Row],[calc_children]],nutrition[[#This Row],[calc_adults]]),nutrition[[#This Row],[total_beneficiaries_reached]])</f>
        <v>1009</v>
      </c>
      <c r="AI124" s="49" t="s">
        <v>215</v>
      </c>
      <c r="AJ124" s="49" t="s">
        <v>554</v>
      </c>
      <c r="AK124" s="49" t="s">
        <v>132</v>
      </c>
    </row>
    <row r="125" spans="1:37" x14ac:dyDescent="0.2">
      <c r="A125" s="58">
        <v>45292</v>
      </c>
      <c r="B125" s="49" t="s">
        <v>224</v>
      </c>
      <c r="C125" s="49" t="s">
        <v>1266</v>
      </c>
      <c r="F125" s="49" t="s">
        <v>115</v>
      </c>
      <c r="G125" s="49" t="s">
        <v>115</v>
      </c>
      <c r="H125" s="49" t="s">
        <v>133</v>
      </c>
      <c r="I125" s="49" t="s">
        <v>118</v>
      </c>
      <c r="J125" s="49" t="s">
        <v>1229</v>
      </c>
      <c r="K125" s="49" t="s">
        <v>1212</v>
      </c>
      <c r="M125" s="49">
        <v>574</v>
      </c>
      <c r="AC125">
        <f>IF(ISBLANK(nutrition[[#This Row],[total_boys]]),SUM(nutrition[[#This Row],[boys_0-5_reached]],nutrition[[#This Row],[boys_6-12_reached]],nutrition[[#This Row],[boys_13-18_reached]]),nutrition[[#This Row],[total_boys]])</f>
        <v>0</v>
      </c>
      <c r="AD125">
        <f>IF(ISBLANK(nutrition[[#This Row],[total_girls]]),SUM(nutrition[[#This Row],[girls_0-5_reached]],nutrition[[#This Row],[girls_6-12_reached]],nutrition[[#This Row],[girls_13-18_reached]]),nutrition[[#This Row],[total_girls]])</f>
        <v>574</v>
      </c>
      <c r="AE125">
        <f>IF(ISBLANK(nutrition[[#This Row],[total_children]]),SUM(nutrition[[#This Row],[calc_boys]],nutrition[[#This Row],[calc_girls]]),nutrition[[#This Row],[total_children]])</f>
        <v>574</v>
      </c>
      <c r="AF125">
        <f>IF(ISBLANK(nutrition[[#This Row],[total_pwd]]),SUM(nutrition[[#This Row],[total_pwd_men]],nutrition[[#This Row],[total_pwd_women]]),nutrition[[#This Row],[total_pwd]])</f>
        <v>0</v>
      </c>
      <c r="AG125">
        <f>IF(ISBLANK(nutrition[[#This Row],[total_adults]]),SUM(nutrition[[#This Row],[total_men]],nutrition[[#This Row],[total_women]]),nutrition[[#This Row],[total_adults]])</f>
        <v>0</v>
      </c>
      <c r="AH125">
        <f>IF(ISBLANK(nutrition[[#This Row],[total_beneficiaries_reached]]),SUM(nutrition[[#This Row],[calc_children]],nutrition[[#This Row],[calc_adults]]),nutrition[[#This Row],[total_beneficiaries_reached]])</f>
        <v>574</v>
      </c>
      <c r="AI125" s="49" t="s">
        <v>225</v>
      </c>
      <c r="AJ125" s="49" t="s">
        <v>672</v>
      </c>
      <c r="AK125" s="49" t="s">
        <v>132</v>
      </c>
    </row>
    <row r="126" spans="1:37" x14ac:dyDescent="0.2">
      <c r="A126" s="58">
        <v>45292</v>
      </c>
      <c r="B126" s="49" t="s">
        <v>113</v>
      </c>
      <c r="C126" s="49" t="s">
        <v>1267</v>
      </c>
      <c r="F126" s="49" t="s">
        <v>115</v>
      </c>
      <c r="G126" s="49" t="s">
        <v>115</v>
      </c>
      <c r="H126" s="49" t="s">
        <v>133</v>
      </c>
      <c r="I126" s="49" t="s">
        <v>118</v>
      </c>
      <c r="J126" s="49" t="s">
        <v>1229</v>
      </c>
      <c r="K126" s="49" t="s">
        <v>1212</v>
      </c>
      <c r="M126" s="49">
        <v>3661</v>
      </c>
      <c r="AC126">
        <f>IF(ISBLANK(nutrition[[#This Row],[total_boys]]),SUM(nutrition[[#This Row],[boys_0-5_reached]],nutrition[[#This Row],[boys_6-12_reached]],nutrition[[#This Row],[boys_13-18_reached]]),nutrition[[#This Row],[total_boys]])</f>
        <v>0</v>
      </c>
      <c r="AD126">
        <f>IF(ISBLANK(nutrition[[#This Row],[total_girls]]),SUM(nutrition[[#This Row],[girls_0-5_reached]],nutrition[[#This Row],[girls_6-12_reached]],nutrition[[#This Row],[girls_13-18_reached]]),nutrition[[#This Row],[total_girls]])</f>
        <v>3661</v>
      </c>
      <c r="AE126">
        <f>IF(ISBLANK(nutrition[[#This Row],[total_children]]),SUM(nutrition[[#This Row],[calc_boys]],nutrition[[#This Row],[calc_girls]]),nutrition[[#This Row],[total_children]])</f>
        <v>3661</v>
      </c>
      <c r="AF126">
        <f>IF(ISBLANK(nutrition[[#This Row],[total_pwd]]),SUM(nutrition[[#This Row],[total_pwd_men]],nutrition[[#This Row],[total_pwd_women]]),nutrition[[#This Row],[total_pwd]])</f>
        <v>0</v>
      </c>
      <c r="AG126">
        <f>IF(ISBLANK(nutrition[[#This Row],[total_adults]]),SUM(nutrition[[#This Row],[total_men]],nutrition[[#This Row],[total_women]]),nutrition[[#This Row],[total_adults]])</f>
        <v>0</v>
      </c>
      <c r="AH126">
        <f>IF(ISBLANK(nutrition[[#This Row],[total_beneficiaries_reached]]),SUM(nutrition[[#This Row],[calc_children]],nutrition[[#This Row],[calc_adults]]),nutrition[[#This Row],[total_beneficiaries_reached]])</f>
        <v>3661</v>
      </c>
      <c r="AI126" s="49" t="s">
        <v>219</v>
      </c>
      <c r="AJ126" s="49" t="s">
        <v>629</v>
      </c>
      <c r="AK126" s="49" t="s">
        <v>132</v>
      </c>
    </row>
    <row r="127" spans="1:37" x14ac:dyDescent="0.2">
      <c r="A127" s="58">
        <v>45292</v>
      </c>
      <c r="B127" s="49" t="s">
        <v>214</v>
      </c>
      <c r="C127" s="49" t="s">
        <v>1268</v>
      </c>
      <c r="F127" s="49" t="s">
        <v>115</v>
      </c>
      <c r="G127" s="49" t="s">
        <v>115</v>
      </c>
      <c r="H127" s="49" t="s">
        <v>133</v>
      </c>
      <c r="I127" s="49" t="s">
        <v>118</v>
      </c>
      <c r="J127" s="49" t="s">
        <v>1229</v>
      </c>
      <c r="K127" s="49" t="s">
        <v>1212</v>
      </c>
      <c r="M127" s="49">
        <v>584</v>
      </c>
      <c r="AC127">
        <f>IF(ISBLANK(nutrition[[#This Row],[total_boys]]),SUM(nutrition[[#This Row],[boys_0-5_reached]],nutrition[[#This Row],[boys_6-12_reached]],nutrition[[#This Row],[boys_13-18_reached]]),nutrition[[#This Row],[total_boys]])</f>
        <v>0</v>
      </c>
      <c r="AD127">
        <f>IF(ISBLANK(nutrition[[#This Row],[total_girls]]),SUM(nutrition[[#This Row],[girls_0-5_reached]],nutrition[[#This Row],[girls_6-12_reached]],nutrition[[#This Row],[girls_13-18_reached]]),nutrition[[#This Row],[total_girls]])</f>
        <v>584</v>
      </c>
      <c r="AE127">
        <f>IF(ISBLANK(nutrition[[#This Row],[total_children]]),SUM(nutrition[[#This Row],[calc_boys]],nutrition[[#This Row],[calc_girls]]),nutrition[[#This Row],[total_children]])</f>
        <v>584</v>
      </c>
      <c r="AF127">
        <f>IF(ISBLANK(nutrition[[#This Row],[total_pwd]]),SUM(nutrition[[#This Row],[total_pwd_men]],nutrition[[#This Row],[total_pwd_women]]),nutrition[[#This Row],[total_pwd]])</f>
        <v>0</v>
      </c>
      <c r="AG127">
        <f>IF(ISBLANK(nutrition[[#This Row],[total_adults]]),SUM(nutrition[[#This Row],[total_men]],nutrition[[#This Row],[total_women]]),nutrition[[#This Row],[total_adults]])</f>
        <v>0</v>
      </c>
      <c r="AH127">
        <f>IF(ISBLANK(nutrition[[#This Row],[total_beneficiaries_reached]]),SUM(nutrition[[#This Row],[calc_children]],nutrition[[#This Row],[calc_adults]]),nutrition[[#This Row],[total_beneficiaries_reached]])</f>
        <v>584</v>
      </c>
      <c r="AI127" s="49" t="s">
        <v>215</v>
      </c>
      <c r="AJ127" s="49" t="s">
        <v>569</v>
      </c>
      <c r="AK127" s="49" t="s">
        <v>132</v>
      </c>
    </row>
    <row r="128" spans="1:37" x14ac:dyDescent="0.2">
      <c r="A128" s="58">
        <v>45292</v>
      </c>
      <c r="B128" s="49" t="s">
        <v>229</v>
      </c>
      <c r="C128" s="49" t="s">
        <v>1269</v>
      </c>
      <c r="F128" s="49" t="s">
        <v>115</v>
      </c>
      <c r="G128" s="49" t="s">
        <v>115</v>
      </c>
      <c r="H128" s="49" t="s">
        <v>133</v>
      </c>
      <c r="I128" s="49" t="s">
        <v>118</v>
      </c>
      <c r="J128" s="49" t="s">
        <v>1229</v>
      </c>
      <c r="K128" s="49" t="s">
        <v>1212</v>
      </c>
      <c r="M128" s="49">
        <v>1963</v>
      </c>
      <c r="AC128">
        <f>IF(ISBLANK(nutrition[[#This Row],[total_boys]]),SUM(nutrition[[#This Row],[boys_0-5_reached]],nutrition[[#This Row],[boys_6-12_reached]],nutrition[[#This Row],[boys_13-18_reached]]),nutrition[[#This Row],[total_boys]])</f>
        <v>0</v>
      </c>
      <c r="AD128">
        <f>IF(ISBLANK(nutrition[[#This Row],[total_girls]]),SUM(nutrition[[#This Row],[girls_0-5_reached]],nutrition[[#This Row],[girls_6-12_reached]],nutrition[[#This Row],[girls_13-18_reached]]),nutrition[[#This Row],[total_girls]])</f>
        <v>1963</v>
      </c>
      <c r="AE128">
        <f>IF(ISBLANK(nutrition[[#This Row],[total_children]]),SUM(nutrition[[#This Row],[calc_boys]],nutrition[[#This Row],[calc_girls]]),nutrition[[#This Row],[total_children]])</f>
        <v>1963</v>
      </c>
      <c r="AF128">
        <f>IF(ISBLANK(nutrition[[#This Row],[total_pwd]]),SUM(nutrition[[#This Row],[total_pwd_men]],nutrition[[#This Row],[total_pwd_women]]),nutrition[[#This Row],[total_pwd]])</f>
        <v>0</v>
      </c>
      <c r="AG128">
        <f>IF(ISBLANK(nutrition[[#This Row],[total_adults]]),SUM(nutrition[[#This Row],[total_men]],nutrition[[#This Row],[total_women]]),nutrition[[#This Row],[total_adults]])</f>
        <v>0</v>
      </c>
      <c r="AH128">
        <f>IF(ISBLANK(nutrition[[#This Row],[total_beneficiaries_reached]]),SUM(nutrition[[#This Row],[calc_children]],nutrition[[#This Row],[calc_adults]]),nutrition[[#This Row],[total_beneficiaries_reached]])</f>
        <v>1963</v>
      </c>
      <c r="AI128" s="49" t="s">
        <v>230</v>
      </c>
      <c r="AJ128" s="49" t="s">
        <v>738</v>
      </c>
      <c r="AK128" s="49" t="s">
        <v>132</v>
      </c>
    </row>
    <row r="129" spans="1:37" x14ac:dyDescent="0.2">
      <c r="A129" s="58">
        <v>45292</v>
      </c>
      <c r="B129" s="49" t="s">
        <v>209</v>
      </c>
      <c r="C129" s="49" t="s">
        <v>1270</v>
      </c>
      <c r="F129" s="49" t="s">
        <v>115</v>
      </c>
      <c r="G129" s="49" t="s">
        <v>115</v>
      </c>
      <c r="H129" s="49" t="s">
        <v>133</v>
      </c>
      <c r="I129" s="49" t="s">
        <v>118</v>
      </c>
      <c r="J129" s="49" t="s">
        <v>1229</v>
      </c>
      <c r="K129" s="49" t="s">
        <v>1212</v>
      </c>
      <c r="M129" s="49">
        <v>3419</v>
      </c>
      <c r="AC129">
        <f>IF(ISBLANK(nutrition[[#This Row],[total_boys]]),SUM(nutrition[[#This Row],[boys_0-5_reached]],nutrition[[#This Row],[boys_6-12_reached]],nutrition[[#This Row],[boys_13-18_reached]]),nutrition[[#This Row],[total_boys]])</f>
        <v>0</v>
      </c>
      <c r="AD129">
        <f>IF(ISBLANK(nutrition[[#This Row],[total_girls]]),SUM(nutrition[[#This Row],[girls_0-5_reached]],nutrition[[#This Row],[girls_6-12_reached]],nutrition[[#This Row],[girls_13-18_reached]]),nutrition[[#This Row],[total_girls]])</f>
        <v>3419</v>
      </c>
      <c r="AE129">
        <f>IF(ISBLANK(nutrition[[#This Row],[total_children]]),SUM(nutrition[[#This Row],[calc_boys]],nutrition[[#This Row],[calc_girls]]),nutrition[[#This Row],[total_children]])</f>
        <v>3419</v>
      </c>
      <c r="AF129">
        <f>IF(ISBLANK(nutrition[[#This Row],[total_pwd]]),SUM(nutrition[[#This Row],[total_pwd_men]],nutrition[[#This Row],[total_pwd_women]]),nutrition[[#This Row],[total_pwd]])</f>
        <v>0</v>
      </c>
      <c r="AG129">
        <f>IF(ISBLANK(nutrition[[#This Row],[total_adults]]),SUM(nutrition[[#This Row],[total_men]],nutrition[[#This Row],[total_women]]),nutrition[[#This Row],[total_adults]])</f>
        <v>0</v>
      </c>
      <c r="AH129">
        <f>IF(ISBLANK(nutrition[[#This Row],[total_beneficiaries_reached]]),SUM(nutrition[[#This Row],[calc_children]],nutrition[[#This Row],[calc_adults]]),nutrition[[#This Row],[total_beneficiaries_reached]])</f>
        <v>3419</v>
      </c>
      <c r="AI129" s="49" t="s">
        <v>210</v>
      </c>
      <c r="AJ129" s="49" t="s">
        <v>479</v>
      </c>
      <c r="AK129" s="49" t="s">
        <v>132</v>
      </c>
    </row>
    <row r="130" spans="1:37" x14ac:dyDescent="0.2">
      <c r="A130" s="58">
        <v>45292</v>
      </c>
      <c r="B130" s="49" t="s">
        <v>209</v>
      </c>
      <c r="C130" s="49" t="s">
        <v>1271</v>
      </c>
      <c r="F130" s="49" t="s">
        <v>115</v>
      </c>
      <c r="G130" s="49" t="s">
        <v>115</v>
      </c>
      <c r="H130" s="49" t="s">
        <v>133</v>
      </c>
      <c r="I130" s="49" t="s">
        <v>118</v>
      </c>
      <c r="J130" s="49" t="s">
        <v>1229</v>
      </c>
      <c r="K130" s="49" t="s">
        <v>1212</v>
      </c>
      <c r="M130" s="49">
        <v>7960</v>
      </c>
      <c r="AC130">
        <f>IF(ISBLANK(nutrition[[#This Row],[total_boys]]),SUM(nutrition[[#This Row],[boys_0-5_reached]],nutrition[[#This Row],[boys_6-12_reached]],nutrition[[#This Row],[boys_13-18_reached]]),nutrition[[#This Row],[total_boys]])</f>
        <v>0</v>
      </c>
      <c r="AD130">
        <f>IF(ISBLANK(nutrition[[#This Row],[total_girls]]),SUM(nutrition[[#This Row],[girls_0-5_reached]],nutrition[[#This Row],[girls_6-12_reached]],nutrition[[#This Row],[girls_13-18_reached]]),nutrition[[#This Row],[total_girls]])</f>
        <v>7960</v>
      </c>
      <c r="AE130">
        <f>IF(ISBLANK(nutrition[[#This Row],[total_children]]),SUM(nutrition[[#This Row],[calc_boys]],nutrition[[#This Row],[calc_girls]]),nutrition[[#This Row],[total_children]])</f>
        <v>7960</v>
      </c>
      <c r="AF130">
        <f>IF(ISBLANK(nutrition[[#This Row],[total_pwd]]),SUM(nutrition[[#This Row],[total_pwd_men]],nutrition[[#This Row],[total_pwd_women]]),nutrition[[#This Row],[total_pwd]])</f>
        <v>0</v>
      </c>
      <c r="AG130">
        <f>IF(ISBLANK(nutrition[[#This Row],[total_adults]]),SUM(nutrition[[#This Row],[total_men]],nutrition[[#This Row],[total_women]]),nutrition[[#This Row],[total_adults]])</f>
        <v>0</v>
      </c>
      <c r="AH130">
        <f>IF(ISBLANK(nutrition[[#This Row],[total_beneficiaries_reached]]),SUM(nutrition[[#This Row],[calc_children]],nutrition[[#This Row],[calc_adults]]),nutrition[[#This Row],[total_beneficiaries_reached]])</f>
        <v>7960</v>
      </c>
      <c r="AI130" s="49" t="s">
        <v>210</v>
      </c>
      <c r="AJ130" s="49" t="s">
        <v>487</v>
      </c>
      <c r="AK130" s="49" t="s">
        <v>132</v>
      </c>
    </row>
    <row r="131" spans="1:37" x14ac:dyDescent="0.2">
      <c r="A131" s="58">
        <v>45292</v>
      </c>
      <c r="B131" s="49" t="s">
        <v>209</v>
      </c>
      <c r="C131" s="49" t="s">
        <v>1272</v>
      </c>
      <c r="F131" s="49" t="s">
        <v>115</v>
      </c>
      <c r="G131" s="49" t="s">
        <v>115</v>
      </c>
      <c r="H131" s="49" t="s">
        <v>133</v>
      </c>
      <c r="I131" s="49" t="s">
        <v>118</v>
      </c>
      <c r="J131" s="49" t="s">
        <v>1229</v>
      </c>
      <c r="K131" s="49" t="s">
        <v>125</v>
      </c>
      <c r="M131" s="49">
        <v>1246</v>
      </c>
      <c r="AC131">
        <f>IF(ISBLANK(nutrition[[#This Row],[total_boys]]),SUM(nutrition[[#This Row],[boys_0-5_reached]],nutrition[[#This Row],[boys_6-12_reached]],nutrition[[#This Row],[boys_13-18_reached]]),nutrition[[#This Row],[total_boys]])</f>
        <v>0</v>
      </c>
      <c r="AD131">
        <f>IF(ISBLANK(nutrition[[#This Row],[total_girls]]),SUM(nutrition[[#This Row],[girls_0-5_reached]],nutrition[[#This Row],[girls_6-12_reached]],nutrition[[#This Row],[girls_13-18_reached]]),nutrition[[#This Row],[total_girls]])</f>
        <v>1246</v>
      </c>
      <c r="AE131">
        <f>IF(ISBLANK(nutrition[[#This Row],[total_children]]),SUM(nutrition[[#This Row],[calc_boys]],nutrition[[#This Row],[calc_girls]]),nutrition[[#This Row],[total_children]])</f>
        <v>1246</v>
      </c>
      <c r="AF131">
        <f>IF(ISBLANK(nutrition[[#This Row],[total_pwd]]),SUM(nutrition[[#This Row],[total_pwd_men]],nutrition[[#This Row],[total_pwd_women]]),nutrition[[#This Row],[total_pwd]])</f>
        <v>0</v>
      </c>
      <c r="AG131">
        <f>IF(ISBLANK(nutrition[[#This Row],[total_adults]]),SUM(nutrition[[#This Row],[total_men]],nutrition[[#This Row],[total_women]]),nutrition[[#This Row],[total_adults]])</f>
        <v>0</v>
      </c>
      <c r="AH131">
        <f>IF(ISBLANK(nutrition[[#This Row],[total_beneficiaries_reached]]),SUM(nutrition[[#This Row],[calc_children]],nutrition[[#This Row],[calc_adults]]),nutrition[[#This Row],[total_beneficiaries_reached]])</f>
        <v>1246</v>
      </c>
      <c r="AI131" s="49" t="s">
        <v>210</v>
      </c>
      <c r="AJ131" s="49" t="s">
        <v>490</v>
      </c>
      <c r="AK131" s="49" t="s">
        <v>132</v>
      </c>
    </row>
    <row r="132" spans="1:37" x14ac:dyDescent="0.2">
      <c r="A132" s="58">
        <v>45292</v>
      </c>
      <c r="B132" s="49" t="s">
        <v>224</v>
      </c>
      <c r="C132" s="49" t="s">
        <v>1273</v>
      </c>
      <c r="F132" s="49" t="s">
        <v>115</v>
      </c>
      <c r="G132" s="49" t="s">
        <v>115</v>
      </c>
      <c r="H132" s="49" t="s">
        <v>133</v>
      </c>
      <c r="I132" s="49" t="s">
        <v>118</v>
      </c>
      <c r="J132" s="49" t="s">
        <v>1229</v>
      </c>
      <c r="K132" s="49" t="s">
        <v>1212</v>
      </c>
      <c r="M132" s="49">
        <v>5345</v>
      </c>
      <c r="AC132">
        <f>IF(ISBLANK(nutrition[[#This Row],[total_boys]]),SUM(nutrition[[#This Row],[boys_0-5_reached]],nutrition[[#This Row],[boys_6-12_reached]],nutrition[[#This Row],[boys_13-18_reached]]),nutrition[[#This Row],[total_boys]])</f>
        <v>0</v>
      </c>
      <c r="AD132">
        <f>IF(ISBLANK(nutrition[[#This Row],[total_girls]]),SUM(nutrition[[#This Row],[girls_0-5_reached]],nutrition[[#This Row],[girls_6-12_reached]],nutrition[[#This Row],[girls_13-18_reached]]),nutrition[[#This Row],[total_girls]])</f>
        <v>5345</v>
      </c>
      <c r="AE132">
        <f>IF(ISBLANK(nutrition[[#This Row],[total_children]]),SUM(nutrition[[#This Row],[calc_boys]],nutrition[[#This Row],[calc_girls]]),nutrition[[#This Row],[total_children]])</f>
        <v>5345</v>
      </c>
      <c r="AF132">
        <f>IF(ISBLANK(nutrition[[#This Row],[total_pwd]]),SUM(nutrition[[#This Row],[total_pwd_men]],nutrition[[#This Row],[total_pwd_women]]),nutrition[[#This Row],[total_pwd]])</f>
        <v>0</v>
      </c>
      <c r="AG132">
        <f>IF(ISBLANK(nutrition[[#This Row],[total_adults]]),SUM(nutrition[[#This Row],[total_men]],nutrition[[#This Row],[total_women]]),nutrition[[#This Row],[total_adults]])</f>
        <v>0</v>
      </c>
      <c r="AH132">
        <f>IF(ISBLANK(nutrition[[#This Row],[total_beneficiaries_reached]]),SUM(nutrition[[#This Row],[calc_children]],nutrition[[#This Row],[calc_adults]]),nutrition[[#This Row],[total_beneficiaries_reached]])</f>
        <v>5345</v>
      </c>
      <c r="AI132" s="49" t="s">
        <v>225</v>
      </c>
      <c r="AJ132" s="49" t="s">
        <v>683</v>
      </c>
      <c r="AK132" s="49" t="s">
        <v>132</v>
      </c>
    </row>
    <row r="133" spans="1:37" x14ac:dyDescent="0.2">
      <c r="A133" s="58">
        <v>45292</v>
      </c>
      <c r="B133" s="49" t="s">
        <v>229</v>
      </c>
      <c r="C133" s="49" t="s">
        <v>1274</v>
      </c>
      <c r="F133" s="49" t="s">
        <v>115</v>
      </c>
      <c r="G133" s="49" t="s">
        <v>115</v>
      </c>
      <c r="H133" s="49" t="s">
        <v>133</v>
      </c>
      <c r="I133" s="49" t="s">
        <v>118</v>
      </c>
      <c r="J133" s="49" t="s">
        <v>1229</v>
      </c>
      <c r="K133" s="49" t="s">
        <v>1212</v>
      </c>
      <c r="M133" s="49">
        <v>2159</v>
      </c>
      <c r="AC133">
        <f>IF(ISBLANK(nutrition[[#This Row],[total_boys]]),SUM(nutrition[[#This Row],[boys_0-5_reached]],nutrition[[#This Row],[boys_6-12_reached]],nutrition[[#This Row],[boys_13-18_reached]]),nutrition[[#This Row],[total_boys]])</f>
        <v>0</v>
      </c>
      <c r="AD133">
        <f>IF(ISBLANK(nutrition[[#This Row],[total_girls]]),SUM(nutrition[[#This Row],[girls_0-5_reached]],nutrition[[#This Row],[girls_6-12_reached]],nutrition[[#This Row],[girls_13-18_reached]]),nutrition[[#This Row],[total_girls]])</f>
        <v>2159</v>
      </c>
      <c r="AE133">
        <f>IF(ISBLANK(nutrition[[#This Row],[total_children]]),SUM(nutrition[[#This Row],[calc_boys]],nutrition[[#This Row],[calc_girls]]),nutrition[[#This Row],[total_children]])</f>
        <v>2159</v>
      </c>
      <c r="AF133">
        <f>IF(ISBLANK(nutrition[[#This Row],[total_pwd]]),SUM(nutrition[[#This Row],[total_pwd_men]],nutrition[[#This Row],[total_pwd_women]]),nutrition[[#This Row],[total_pwd]])</f>
        <v>0</v>
      </c>
      <c r="AG133">
        <f>IF(ISBLANK(nutrition[[#This Row],[total_adults]]),SUM(nutrition[[#This Row],[total_men]],nutrition[[#This Row],[total_women]]),nutrition[[#This Row],[total_adults]])</f>
        <v>0</v>
      </c>
      <c r="AH133">
        <f>IF(ISBLANK(nutrition[[#This Row],[total_beneficiaries_reached]]),SUM(nutrition[[#This Row],[calc_children]],nutrition[[#This Row],[calc_adults]]),nutrition[[#This Row],[total_beneficiaries_reached]])</f>
        <v>2159</v>
      </c>
      <c r="AI133" s="49" t="s">
        <v>230</v>
      </c>
      <c r="AJ133" s="49" t="s">
        <v>765</v>
      </c>
      <c r="AK133" s="49" t="s">
        <v>132</v>
      </c>
    </row>
    <row r="134" spans="1:37" x14ac:dyDescent="0.2">
      <c r="A134" s="58">
        <v>45292</v>
      </c>
      <c r="B134" s="49" t="s">
        <v>113</v>
      </c>
      <c r="C134" s="49" t="s">
        <v>1275</v>
      </c>
      <c r="F134" s="49" t="s">
        <v>115</v>
      </c>
      <c r="G134" s="49" t="s">
        <v>115</v>
      </c>
      <c r="H134" s="49" t="s">
        <v>133</v>
      </c>
      <c r="I134" s="49" t="s">
        <v>118</v>
      </c>
      <c r="J134" s="49" t="s">
        <v>1229</v>
      </c>
      <c r="K134" s="49" t="s">
        <v>1212</v>
      </c>
      <c r="M134" s="49">
        <v>1331</v>
      </c>
      <c r="AC134">
        <f>IF(ISBLANK(nutrition[[#This Row],[total_boys]]),SUM(nutrition[[#This Row],[boys_0-5_reached]],nutrition[[#This Row],[boys_6-12_reached]],nutrition[[#This Row],[boys_13-18_reached]]),nutrition[[#This Row],[total_boys]])</f>
        <v>0</v>
      </c>
      <c r="AD134">
        <f>IF(ISBLANK(nutrition[[#This Row],[total_girls]]),SUM(nutrition[[#This Row],[girls_0-5_reached]],nutrition[[#This Row],[girls_6-12_reached]],nutrition[[#This Row],[girls_13-18_reached]]),nutrition[[#This Row],[total_girls]])</f>
        <v>1331</v>
      </c>
      <c r="AE134">
        <f>IF(ISBLANK(nutrition[[#This Row],[total_children]]),SUM(nutrition[[#This Row],[calc_boys]],nutrition[[#This Row],[calc_girls]]),nutrition[[#This Row],[total_children]])</f>
        <v>1331</v>
      </c>
      <c r="AF134">
        <f>IF(ISBLANK(nutrition[[#This Row],[total_pwd]]),SUM(nutrition[[#This Row],[total_pwd_men]],nutrition[[#This Row],[total_pwd_women]]),nutrition[[#This Row],[total_pwd]])</f>
        <v>0</v>
      </c>
      <c r="AG134">
        <f>IF(ISBLANK(nutrition[[#This Row],[total_adults]]),SUM(nutrition[[#This Row],[total_men]],nutrition[[#This Row],[total_women]]),nutrition[[#This Row],[total_adults]])</f>
        <v>0</v>
      </c>
      <c r="AH134">
        <f>IF(ISBLANK(nutrition[[#This Row],[total_beneficiaries_reached]]),SUM(nutrition[[#This Row],[calc_children]],nutrition[[#This Row],[calc_adults]]),nutrition[[#This Row],[total_beneficiaries_reached]])</f>
        <v>1331</v>
      </c>
      <c r="AI134" s="49" t="s">
        <v>219</v>
      </c>
      <c r="AJ134" s="49" t="s">
        <v>635</v>
      </c>
      <c r="AK134" s="49" t="s">
        <v>132</v>
      </c>
    </row>
    <row r="135" spans="1:37" x14ac:dyDescent="0.2">
      <c r="A135" s="58">
        <v>45292</v>
      </c>
      <c r="B135" s="49" t="s">
        <v>229</v>
      </c>
      <c r="C135" s="49" t="s">
        <v>1276</v>
      </c>
      <c r="F135" s="49" t="s">
        <v>115</v>
      </c>
      <c r="G135" s="49" t="s">
        <v>115</v>
      </c>
      <c r="H135" s="49" t="s">
        <v>133</v>
      </c>
      <c r="I135" s="49" t="s">
        <v>118</v>
      </c>
      <c r="J135" s="49" t="s">
        <v>1229</v>
      </c>
      <c r="K135" s="49" t="s">
        <v>1212</v>
      </c>
      <c r="M135" s="49">
        <v>1943</v>
      </c>
      <c r="AC135">
        <f>IF(ISBLANK(nutrition[[#This Row],[total_boys]]),SUM(nutrition[[#This Row],[boys_0-5_reached]],nutrition[[#This Row],[boys_6-12_reached]],nutrition[[#This Row],[boys_13-18_reached]]),nutrition[[#This Row],[total_boys]])</f>
        <v>0</v>
      </c>
      <c r="AD135">
        <f>IF(ISBLANK(nutrition[[#This Row],[total_girls]]),SUM(nutrition[[#This Row],[girls_0-5_reached]],nutrition[[#This Row],[girls_6-12_reached]],nutrition[[#This Row],[girls_13-18_reached]]),nutrition[[#This Row],[total_girls]])</f>
        <v>1943</v>
      </c>
      <c r="AE135">
        <f>IF(ISBLANK(nutrition[[#This Row],[total_children]]),SUM(nutrition[[#This Row],[calc_boys]],nutrition[[#This Row],[calc_girls]]),nutrition[[#This Row],[total_children]])</f>
        <v>1943</v>
      </c>
      <c r="AF135">
        <f>IF(ISBLANK(nutrition[[#This Row],[total_pwd]]),SUM(nutrition[[#This Row],[total_pwd_men]],nutrition[[#This Row],[total_pwd_women]]),nutrition[[#This Row],[total_pwd]])</f>
        <v>0</v>
      </c>
      <c r="AG135">
        <f>IF(ISBLANK(nutrition[[#This Row],[total_adults]]),SUM(nutrition[[#This Row],[total_men]],nutrition[[#This Row],[total_women]]),nutrition[[#This Row],[total_adults]])</f>
        <v>0</v>
      </c>
      <c r="AH135">
        <f>IF(ISBLANK(nutrition[[#This Row],[total_beneficiaries_reached]]),SUM(nutrition[[#This Row],[calc_children]],nutrition[[#This Row],[calc_adults]]),nutrition[[#This Row],[total_beneficiaries_reached]])</f>
        <v>1943</v>
      </c>
      <c r="AI135" s="49" t="s">
        <v>230</v>
      </c>
      <c r="AJ135" s="49" t="s">
        <v>773</v>
      </c>
      <c r="AK135" s="49" t="s">
        <v>132</v>
      </c>
    </row>
    <row r="136" spans="1:37" x14ac:dyDescent="0.2">
      <c r="A136" s="58">
        <v>45292</v>
      </c>
      <c r="B136" s="49" t="s">
        <v>187</v>
      </c>
      <c r="C136" s="49" t="s">
        <v>1277</v>
      </c>
      <c r="F136" s="49" t="s">
        <v>115</v>
      </c>
      <c r="G136" s="49" t="s">
        <v>115</v>
      </c>
      <c r="H136" s="49" t="s">
        <v>133</v>
      </c>
      <c r="I136" s="49" t="s">
        <v>118</v>
      </c>
      <c r="J136" s="49" t="s">
        <v>1229</v>
      </c>
      <c r="K136" s="49" t="s">
        <v>1212</v>
      </c>
      <c r="M136" s="49">
        <v>5396</v>
      </c>
      <c r="AC136">
        <f>IF(ISBLANK(nutrition[[#This Row],[total_boys]]),SUM(nutrition[[#This Row],[boys_0-5_reached]],nutrition[[#This Row],[boys_6-12_reached]],nutrition[[#This Row],[boys_13-18_reached]]),nutrition[[#This Row],[total_boys]])</f>
        <v>0</v>
      </c>
      <c r="AD136">
        <f>IF(ISBLANK(nutrition[[#This Row],[total_girls]]),SUM(nutrition[[#This Row],[girls_0-5_reached]],nutrition[[#This Row],[girls_6-12_reached]],nutrition[[#This Row],[girls_13-18_reached]]),nutrition[[#This Row],[total_girls]])</f>
        <v>5396</v>
      </c>
      <c r="AE136">
        <f>IF(ISBLANK(nutrition[[#This Row],[total_children]]),SUM(nutrition[[#This Row],[calc_boys]],nutrition[[#This Row],[calc_girls]]),nutrition[[#This Row],[total_children]])</f>
        <v>5396</v>
      </c>
      <c r="AF136">
        <f>IF(ISBLANK(nutrition[[#This Row],[total_pwd]]),SUM(nutrition[[#This Row],[total_pwd_men]],nutrition[[#This Row],[total_pwd_women]]),nutrition[[#This Row],[total_pwd]])</f>
        <v>0</v>
      </c>
      <c r="AG136">
        <f>IF(ISBLANK(nutrition[[#This Row],[total_adults]]),SUM(nutrition[[#This Row],[total_men]],nutrition[[#This Row],[total_women]]),nutrition[[#This Row],[total_adults]])</f>
        <v>0</v>
      </c>
      <c r="AH136">
        <f>IF(ISBLANK(nutrition[[#This Row],[total_beneficiaries_reached]]),SUM(nutrition[[#This Row],[calc_children]],nutrition[[#This Row],[calc_adults]]),nutrition[[#This Row],[total_beneficiaries_reached]])</f>
        <v>5396</v>
      </c>
      <c r="AI136" s="49" t="s">
        <v>188</v>
      </c>
      <c r="AJ136" s="49" t="s">
        <v>348</v>
      </c>
      <c r="AK136" s="49" t="s">
        <v>132</v>
      </c>
    </row>
    <row r="137" spans="1:37" x14ac:dyDescent="0.2">
      <c r="A137" s="58">
        <v>45292</v>
      </c>
      <c r="B137" s="49" t="s">
        <v>192</v>
      </c>
      <c r="C137" s="49" t="s">
        <v>1278</v>
      </c>
      <c r="F137" s="49" t="s">
        <v>115</v>
      </c>
      <c r="G137" s="49" t="s">
        <v>115</v>
      </c>
      <c r="H137" s="49" t="s">
        <v>133</v>
      </c>
      <c r="I137" s="49" t="s">
        <v>118</v>
      </c>
      <c r="J137" s="49" t="s">
        <v>1229</v>
      </c>
      <c r="K137" s="49" t="s">
        <v>1212</v>
      </c>
      <c r="M137" s="49">
        <v>1795</v>
      </c>
      <c r="AC137">
        <f>IF(ISBLANK(nutrition[[#This Row],[total_boys]]),SUM(nutrition[[#This Row],[boys_0-5_reached]],nutrition[[#This Row],[boys_6-12_reached]],nutrition[[#This Row],[boys_13-18_reached]]),nutrition[[#This Row],[total_boys]])</f>
        <v>0</v>
      </c>
      <c r="AD137">
        <f>IF(ISBLANK(nutrition[[#This Row],[total_girls]]),SUM(nutrition[[#This Row],[girls_0-5_reached]],nutrition[[#This Row],[girls_6-12_reached]],nutrition[[#This Row],[girls_13-18_reached]]),nutrition[[#This Row],[total_girls]])</f>
        <v>1795</v>
      </c>
      <c r="AE137">
        <f>IF(ISBLANK(nutrition[[#This Row],[total_children]]),SUM(nutrition[[#This Row],[calc_boys]],nutrition[[#This Row],[calc_girls]]),nutrition[[#This Row],[total_children]])</f>
        <v>1795</v>
      </c>
      <c r="AF137">
        <f>IF(ISBLANK(nutrition[[#This Row],[total_pwd]]),SUM(nutrition[[#This Row],[total_pwd_men]],nutrition[[#This Row],[total_pwd_women]]),nutrition[[#This Row],[total_pwd]])</f>
        <v>0</v>
      </c>
      <c r="AG137">
        <f>IF(ISBLANK(nutrition[[#This Row],[total_adults]]),SUM(nutrition[[#This Row],[total_men]],nutrition[[#This Row],[total_women]]),nutrition[[#This Row],[total_adults]])</f>
        <v>0</v>
      </c>
      <c r="AH137">
        <f>IF(ISBLANK(nutrition[[#This Row],[total_beneficiaries_reached]]),SUM(nutrition[[#This Row],[calc_children]],nutrition[[#This Row],[calc_adults]]),nutrition[[#This Row],[total_beneficiaries_reached]])</f>
        <v>1795</v>
      </c>
      <c r="AI137" s="49" t="s">
        <v>193</v>
      </c>
      <c r="AJ137" s="49" t="s">
        <v>392</v>
      </c>
      <c r="AK137" s="49" t="s">
        <v>132</v>
      </c>
    </row>
    <row r="138" spans="1:37" x14ac:dyDescent="0.2">
      <c r="A138" s="58">
        <v>45292</v>
      </c>
      <c r="B138" s="49" t="s">
        <v>192</v>
      </c>
      <c r="C138" s="49" t="s">
        <v>1279</v>
      </c>
      <c r="F138" s="49" t="s">
        <v>115</v>
      </c>
      <c r="G138" s="49" t="s">
        <v>115</v>
      </c>
      <c r="H138" s="49" t="s">
        <v>133</v>
      </c>
      <c r="I138" s="49" t="s">
        <v>118</v>
      </c>
      <c r="J138" s="49" t="s">
        <v>1229</v>
      </c>
      <c r="K138" s="49" t="s">
        <v>1212</v>
      </c>
      <c r="M138" s="49">
        <v>579</v>
      </c>
      <c r="AC138">
        <f>IF(ISBLANK(nutrition[[#This Row],[total_boys]]),SUM(nutrition[[#This Row],[boys_0-5_reached]],nutrition[[#This Row],[boys_6-12_reached]],nutrition[[#This Row],[boys_13-18_reached]]),nutrition[[#This Row],[total_boys]])</f>
        <v>0</v>
      </c>
      <c r="AD138">
        <f>IF(ISBLANK(nutrition[[#This Row],[total_girls]]),SUM(nutrition[[#This Row],[girls_0-5_reached]],nutrition[[#This Row],[girls_6-12_reached]],nutrition[[#This Row],[girls_13-18_reached]]),nutrition[[#This Row],[total_girls]])</f>
        <v>579</v>
      </c>
      <c r="AE138">
        <f>IF(ISBLANK(nutrition[[#This Row],[total_children]]),SUM(nutrition[[#This Row],[calc_boys]],nutrition[[#This Row],[calc_girls]]),nutrition[[#This Row],[total_children]])</f>
        <v>579</v>
      </c>
      <c r="AF138">
        <f>IF(ISBLANK(nutrition[[#This Row],[total_pwd]]),SUM(nutrition[[#This Row],[total_pwd_men]],nutrition[[#This Row],[total_pwd_women]]),nutrition[[#This Row],[total_pwd]])</f>
        <v>0</v>
      </c>
      <c r="AG138">
        <f>IF(ISBLANK(nutrition[[#This Row],[total_adults]]),SUM(nutrition[[#This Row],[total_men]],nutrition[[#This Row],[total_women]]),nutrition[[#This Row],[total_adults]])</f>
        <v>0</v>
      </c>
      <c r="AH138">
        <f>IF(ISBLANK(nutrition[[#This Row],[total_beneficiaries_reached]]),SUM(nutrition[[#This Row],[calc_children]],nutrition[[#This Row],[calc_adults]]),nutrition[[#This Row],[total_beneficiaries_reached]])</f>
        <v>579</v>
      </c>
      <c r="AI138" s="49" t="s">
        <v>193</v>
      </c>
      <c r="AJ138" s="49" t="s">
        <v>396</v>
      </c>
      <c r="AK138" s="49" t="s">
        <v>132</v>
      </c>
    </row>
    <row r="139" spans="1:37" x14ac:dyDescent="0.2">
      <c r="A139" s="58">
        <v>45292</v>
      </c>
      <c r="B139" s="49" t="s">
        <v>187</v>
      </c>
      <c r="C139" s="49" t="s">
        <v>351</v>
      </c>
      <c r="F139" s="49" t="s">
        <v>115</v>
      </c>
      <c r="G139" s="49" t="s">
        <v>115</v>
      </c>
      <c r="H139" s="49" t="s">
        <v>133</v>
      </c>
      <c r="I139" s="49" t="s">
        <v>118</v>
      </c>
      <c r="J139" s="49" t="s">
        <v>1229</v>
      </c>
      <c r="K139" s="49" t="s">
        <v>1212</v>
      </c>
      <c r="M139" s="49">
        <v>2848</v>
      </c>
      <c r="AC139">
        <f>IF(ISBLANK(nutrition[[#This Row],[total_boys]]),SUM(nutrition[[#This Row],[boys_0-5_reached]],nutrition[[#This Row],[boys_6-12_reached]],nutrition[[#This Row],[boys_13-18_reached]]),nutrition[[#This Row],[total_boys]])</f>
        <v>0</v>
      </c>
      <c r="AD139">
        <f>IF(ISBLANK(nutrition[[#This Row],[total_girls]]),SUM(nutrition[[#This Row],[girls_0-5_reached]],nutrition[[#This Row],[girls_6-12_reached]],nutrition[[#This Row],[girls_13-18_reached]]),nutrition[[#This Row],[total_girls]])</f>
        <v>2848</v>
      </c>
      <c r="AE139">
        <f>IF(ISBLANK(nutrition[[#This Row],[total_children]]),SUM(nutrition[[#This Row],[calc_boys]],nutrition[[#This Row],[calc_girls]]),nutrition[[#This Row],[total_children]])</f>
        <v>2848</v>
      </c>
      <c r="AF139">
        <f>IF(ISBLANK(nutrition[[#This Row],[total_pwd]]),SUM(nutrition[[#This Row],[total_pwd_men]],nutrition[[#This Row],[total_pwd_women]]),nutrition[[#This Row],[total_pwd]])</f>
        <v>0</v>
      </c>
      <c r="AG139">
        <f>IF(ISBLANK(nutrition[[#This Row],[total_adults]]),SUM(nutrition[[#This Row],[total_men]],nutrition[[#This Row],[total_women]]),nutrition[[#This Row],[total_adults]])</f>
        <v>0</v>
      </c>
      <c r="AH139">
        <f>IF(ISBLANK(nutrition[[#This Row],[total_beneficiaries_reached]]),SUM(nutrition[[#This Row],[calc_children]],nutrition[[#This Row],[calc_adults]]),nutrition[[#This Row],[total_beneficiaries_reached]])</f>
        <v>2848</v>
      </c>
      <c r="AI139" s="49" t="s">
        <v>188</v>
      </c>
      <c r="AJ139" s="49" t="s">
        <v>352</v>
      </c>
      <c r="AK139" s="49" t="s">
        <v>132</v>
      </c>
    </row>
    <row r="140" spans="1:37" x14ac:dyDescent="0.2">
      <c r="A140" s="58">
        <v>45292</v>
      </c>
      <c r="B140" s="49" t="s">
        <v>214</v>
      </c>
      <c r="C140" s="49" t="s">
        <v>1250</v>
      </c>
      <c r="F140" s="49" t="s">
        <v>115</v>
      </c>
      <c r="G140" s="49" t="s">
        <v>115</v>
      </c>
      <c r="H140" s="49" t="s">
        <v>1198</v>
      </c>
      <c r="I140" s="49" t="s">
        <v>118</v>
      </c>
      <c r="J140" s="49" t="s">
        <v>1229</v>
      </c>
      <c r="K140" s="49" t="s">
        <v>1212</v>
      </c>
      <c r="AC140">
        <f>IF(ISBLANK(nutrition[[#This Row],[total_boys]]),SUM(nutrition[[#This Row],[boys_0-5_reached]],nutrition[[#This Row],[boys_6-12_reached]],nutrition[[#This Row],[boys_13-18_reached]]),nutrition[[#This Row],[total_boys]])</f>
        <v>0</v>
      </c>
      <c r="AD140">
        <f>IF(ISBLANK(nutrition[[#This Row],[total_girls]]),SUM(nutrition[[#This Row],[girls_0-5_reached]],nutrition[[#This Row],[girls_6-12_reached]],nutrition[[#This Row],[girls_13-18_reached]]),nutrition[[#This Row],[total_girls]])</f>
        <v>0</v>
      </c>
      <c r="AE140">
        <f>IF(ISBLANK(nutrition[[#This Row],[total_children]]),SUM(nutrition[[#This Row],[calc_boys]],nutrition[[#This Row],[calc_girls]]),nutrition[[#This Row],[total_children]])</f>
        <v>0</v>
      </c>
      <c r="AF140">
        <f>IF(ISBLANK(nutrition[[#This Row],[total_pwd]]),SUM(nutrition[[#This Row],[total_pwd_men]],nutrition[[#This Row],[total_pwd_women]]),nutrition[[#This Row],[total_pwd]])</f>
        <v>0</v>
      </c>
      <c r="AG140">
        <f>IF(ISBLANK(nutrition[[#This Row],[total_adults]]),SUM(nutrition[[#This Row],[total_men]],nutrition[[#This Row],[total_women]]),nutrition[[#This Row],[total_adults]])</f>
        <v>0</v>
      </c>
      <c r="AH140">
        <f>IF(ISBLANK(nutrition[[#This Row],[total_beneficiaries_reached]]),SUM(nutrition[[#This Row],[calc_children]],nutrition[[#This Row],[calc_adults]]),nutrition[[#This Row],[total_beneficiaries_reached]])</f>
        <v>0</v>
      </c>
      <c r="AI140" s="49" t="s">
        <v>215</v>
      </c>
      <c r="AJ140" s="49" t="s">
        <v>525</v>
      </c>
      <c r="AK140" s="49" t="s">
        <v>132</v>
      </c>
    </row>
    <row r="141" spans="1:37" x14ac:dyDescent="0.2">
      <c r="A141" s="58">
        <v>45292</v>
      </c>
      <c r="B141" s="49" t="s">
        <v>192</v>
      </c>
      <c r="C141" s="49" t="s">
        <v>1251</v>
      </c>
      <c r="F141" s="49" t="s">
        <v>115</v>
      </c>
      <c r="G141" s="49" t="s">
        <v>115</v>
      </c>
      <c r="H141" s="49" t="s">
        <v>1198</v>
      </c>
      <c r="I141" s="49" t="s">
        <v>118</v>
      </c>
      <c r="J141" s="49" t="s">
        <v>1229</v>
      </c>
      <c r="K141" s="49" t="s">
        <v>1212</v>
      </c>
      <c r="Y141" s="49">
        <v>271</v>
      </c>
      <c r="AC141">
        <f>IF(ISBLANK(nutrition[[#This Row],[total_boys]]),SUM(nutrition[[#This Row],[boys_0-5_reached]],nutrition[[#This Row],[boys_6-12_reached]],nutrition[[#This Row],[boys_13-18_reached]]),nutrition[[#This Row],[total_boys]])</f>
        <v>0</v>
      </c>
      <c r="AD141">
        <f>IF(ISBLANK(nutrition[[#This Row],[total_girls]]),SUM(nutrition[[#This Row],[girls_0-5_reached]],nutrition[[#This Row],[girls_6-12_reached]],nutrition[[#This Row],[girls_13-18_reached]]),nutrition[[#This Row],[total_girls]])</f>
        <v>0</v>
      </c>
      <c r="AE141">
        <f>IF(ISBLANK(nutrition[[#This Row],[total_children]]),SUM(nutrition[[#This Row],[calc_boys]],nutrition[[#This Row],[calc_girls]]),nutrition[[#This Row],[total_children]])</f>
        <v>0</v>
      </c>
      <c r="AF141">
        <f>IF(ISBLANK(nutrition[[#This Row],[total_pwd]]),SUM(nutrition[[#This Row],[total_pwd_men]],nutrition[[#This Row],[total_pwd_women]]),nutrition[[#This Row],[total_pwd]])</f>
        <v>0</v>
      </c>
      <c r="AG141">
        <f>IF(ISBLANK(nutrition[[#This Row],[total_adults]]),SUM(nutrition[[#This Row],[total_men]],nutrition[[#This Row],[total_women]]),nutrition[[#This Row],[total_adults]])</f>
        <v>271</v>
      </c>
      <c r="AH141">
        <f>IF(ISBLANK(nutrition[[#This Row],[total_beneficiaries_reached]]),SUM(nutrition[[#This Row],[calc_children]],nutrition[[#This Row],[calc_adults]]),nutrition[[#This Row],[total_beneficiaries_reached]])</f>
        <v>271</v>
      </c>
      <c r="AI141" s="49" t="s">
        <v>193</v>
      </c>
      <c r="AJ141" s="49" t="s">
        <v>364</v>
      </c>
      <c r="AK141" s="49" t="s">
        <v>132</v>
      </c>
    </row>
    <row r="142" spans="1:37" x14ac:dyDescent="0.2">
      <c r="A142" s="58">
        <v>45292</v>
      </c>
      <c r="B142" s="49" t="s">
        <v>229</v>
      </c>
      <c r="C142" s="49" t="s">
        <v>1252</v>
      </c>
      <c r="F142" s="49" t="s">
        <v>115</v>
      </c>
      <c r="G142" s="49" t="s">
        <v>115</v>
      </c>
      <c r="H142" s="49" t="s">
        <v>1198</v>
      </c>
      <c r="I142" s="49" t="s">
        <v>118</v>
      </c>
      <c r="J142" s="49" t="s">
        <v>1229</v>
      </c>
      <c r="K142" s="49" t="s">
        <v>1212</v>
      </c>
      <c r="Y142" s="49">
        <v>300</v>
      </c>
      <c r="AC142">
        <f>IF(ISBLANK(nutrition[[#This Row],[total_boys]]),SUM(nutrition[[#This Row],[boys_0-5_reached]],nutrition[[#This Row],[boys_6-12_reached]],nutrition[[#This Row],[boys_13-18_reached]]),nutrition[[#This Row],[total_boys]])</f>
        <v>0</v>
      </c>
      <c r="AD142">
        <f>IF(ISBLANK(nutrition[[#This Row],[total_girls]]),SUM(nutrition[[#This Row],[girls_0-5_reached]],nutrition[[#This Row],[girls_6-12_reached]],nutrition[[#This Row],[girls_13-18_reached]]),nutrition[[#This Row],[total_girls]])</f>
        <v>0</v>
      </c>
      <c r="AE142">
        <f>IF(ISBLANK(nutrition[[#This Row],[total_children]]),SUM(nutrition[[#This Row],[calc_boys]],nutrition[[#This Row],[calc_girls]]),nutrition[[#This Row],[total_children]])</f>
        <v>0</v>
      </c>
      <c r="AF142">
        <f>IF(ISBLANK(nutrition[[#This Row],[total_pwd]]),SUM(nutrition[[#This Row],[total_pwd_men]],nutrition[[#This Row],[total_pwd_women]]),nutrition[[#This Row],[total_pwd]])</f>
        <v>0</v>
      </c>
      <c r="AG142">
        <f>IF(ISBLANK(nutrition[[#This Row],[total_adults]]),SUM(nutrition[[#This Row],[total_men]],nutrition[[#This Row],[total_women]]),nutrition[[#This Row],[total_adults]])</f>
        <v>300</v>
      </c>
      <c r="AH142">
        <f>IF(ISBLANK(nutrition[[#This Row],[total_beneficiaries_reached]]),SUM(nutrition[[#This Row],[calc_children]],nutrition[[#This Row],[calc_adults]]),nutrition[[#This Row],[total_beneficiaries_reached]])</f>
        <v>300</v>
      </c>
      <c r="AI142" s="49" t="s">
        <v>230</v>
      </c>
      <c r="AJ142" s="49" t="s">
        <v>701</v>
      </c>
      <c r="AK142" s="49" t="s">
        <v>132</v>
      </c>
    </row>
    <row r="143" spans="1:37" x14ac:dyDescent="0.2">
      <c r="A143" s="58">
        <v>45292</v>
      </c>
      <c r="B143" s="49" t="s">
        <v>192</v>
      </c>
      <c r="C143" s="49" t="s">
        <v>1259</v>
      </c>
      <c r="F143" s="49" t="s">
        <v>115</v>
      </c>
      <c r="G143" s="49" t="s">
        <v>115</v>
      </c>
      <c r="H143" s="49" t="s">
        <v>1198</v>
      </c>
      <c r="I143" s="49" t="s">
        <v>118</v>
      </c>
      <c r="J143" s="49" t="s">
        <v>1229</v>
      </c>
      <c r="K143" s="49" t="s">
        <v>1212</v>
      </c>
      <c r="Y143" s="49">
        <v>357</v>
      </c>
      <c r="AC143">
        <f>IF(ISBLANK(nutrition[[#This Row],[total_boys]]),SUM(nutrition[[#This Row],[boys_0-5_reached]],nutrition[[#This Row],[boys_6-12_reached]],nutrition[[#This Row],[boys_13-18_reached]]),nutrition[[#This Row],[total_boys]])</f>
        <v>0</v>
      </c>
      <c r="AD143">
        <f>IF(ISBLANK(nutrition[[#This Row],[total_girls]]),SUM(nutrition[[#This Row],[girls_0-5_reached]],nutrition[[#This Row],[girls_6-12_reached]],nutrition[[#This Row],[girls_13-18_reached]]),nutrition[[#This Row],[total_girls]])</f>
        <v>0</v>
      </c>
      <c r="AE143">
        <f>IF(ISBLANK(nutrition[[#This Row],[total_children]]),SUM(nutrition[[#This Row],[calc_boys]],nutrition[[#This Row],[calc_girls]]),nutrition[[#This Row],[total_children]])</f>
        <v>0</v>
      </c>
      <c r="AF143">
        <f>IF(ISBLANK(nutrition[[#This Row],[total_pwd]]),SUM(nutrition[[#This Row],[total_pwd_men]],nutrition[[#This Row],[total_pwd_women]]),nutrition[[#This Row],[total_pwd]])</f>
        <v>0</v>
      </c>
      <c r="AG143">
        <f>IF(ISBLANK(nutrition[[#This Row],[total_adults]]),SUM(nutrition[[#This Row],[total_men]],nutrition[[#This Row],[total_women]]),nutrition[[#This Row],[total_adults]])</f>
        <v>357</v>
      </c>
      <c r="AH143">
        <f>IF(ISBLANK(nutrition[[#This Row],[total_beneficiaries_reached]]),SUM(nutrition[[#This Row],[calc_children]],nutrition[[#This Row],[calc_adults]]),nutrition[[#This Row],[total_beneficiaries_reached]])</f>
        <v>357</v>
      </c>
      <c r="AI143" s="49" t="s">
        <v>193</v>
      </c>
      <c r="AJ143" s="49" t="s">
        <v>371</v>
      </c>
      <c r="AK143" s="49" t="s">
        <v>132</v>
      </c>
    </row>
    <row r="144" spans="1:37" x14ac:dyDescent="0.2">
      <c r="A144" s="58">
        <v>45292</v>
      </c>
      <c r="B144" s="49" t="s">
        <v>113</v>
      </c>
      <c r="C144" s="49" t="s">
        <v>1261</v>
      </c>
      <c r="F144" s="49" t="s">
        <v>115</v>
      </c>
      <c r="G144" s="49" t="s">
        <v>115</v>
      </c>
      <c r="H144" s="49" t="s">
        <v>1198</v>
      </c>
      <c r="I144" s="49" t="s">
        <v>118</v>
      </c>
      <c r="J144" s="49" t="s">
        <v>1229</v>
      </c>
      <c r="K144" s="49" t="s">
        <v>1212</v>
      </c>
      <c r="Y144" s="49">
        <v>882</v>
      </c>
      <c r="AC144">
        <f>IF(ISBLANK(nutrition[[#This Row],[total_boys]]),SUM(nutrition[[#This Row],[boys_0-5_reached]],nutrition[[#This Row],[boys_6-12_reached]],nutrition[[#This Row],[boys_13-18_reached]]),nutrition[[#This Row],[total_boys]])</f>
        <v>0</v>
      </c>
      <c r="AD144">
        <f>IF(ISBLANK(nutrition[[#This Row],[total_girls]]),SUM(nutrition[[#This Row],[girls_0-5_reached]],nutrition[[#This Row],[girls_6-12_reached]],nutrition[[#This Row],[girls_13-18_reached]]),nutrition[[#This Row],[total_girls]])</f>
        <v>0</v>
      </c>
      <c r="AE144">
        <f>IF(ISBLANK(nutrition[[#This Row],[total_children]]),SUM(nutrition[[#This Row],[calc_boys]],nutrition[[#This Row],[calc_girls]]),nutrition[[#This Row],[total_children]])</f>
        <v>0</v>
      </c>
      <c r="AF144">
        <f>IF(ISBLANK(nutrition[[#This Row],[total_pwd]]),SUM(nutrition[[#This Row],[total_pwd_men]],nutrition[[#This Row],[total_pwd_women]]),nutrition[[#This Row],[total_pwd]])</f>
        <v>0</v>
      </c>
      <c r="AG144">
        <f>IF(ISBLANK(nutrition[[#This Row],[total_adults]]),SUM(nutrition[[#This Row],[total_men]],nutrition[[#This Row],[total_women]]),nutrition[[#This Row],[total_adults]])</f>
        <v>882</v>
      </c>
      <c r="AH144">
        <f>IF(ISBLANK(nutrition[[#This Row],[total_beneficiaries_reached]]),SUM(nutrition[[#This Row],[calc_children]],nutrition[[#This Row],[calc_adults]]),nutrition[[#This Row],[total_beneficiaries_reached]])</f>
        <v>882</v>
      </c>
      <c r="AI144" s="49" t="s">
        <v>219</v>
      </c>
      <c r="AJ144" s="49" t="s">
        <v>621</v>
      </c>
      <c r="AK144" s="49" t="s">
        <v>132</v>
      </c>
    </row>
    <row r="145" spans="1:37" x14ac:dyDescent="0.2">
      <c r="A145" s="58">
        <v>45292</v>
      </c>
      <c r="B145" s="49" t="s">
        <v>224</v>
      </c>
      <c r="C145" s="49" t="s">
        <v>1264</v>
      </c>
      <c r="F145" s="49" t="s">
        <v>115</v>
      </c>
      <c r="G145" s="49" t="s">
        <v>115</v>
      </c>
      <c r="H145" s="49" t="s">
        <v>1198</v>
      </c>
      <c r="I145" s="49" t="s">
        <v>118</v>
      </c>
      <c r="J145" s="49" t="s">
        <v>1229</v>
      </c>
      <c r="K145" s="49" t="s">
        <v>1212</v>
      </c>
      <c r="Y145" s="49">
        <v>527</v>
      </c>
      <c r="AC145">
        <f>IF(ISBLANK(nutrition[[#This Row],[total_boys]]),SUM(nutrition[[#This Row],[boys_0-5_reached]],nutrition[[#This Row],[boys_6-12_reached]],nutrition[[#This Row],[boys_13-18_reached]]),nutrition[[#This Row],[total_boys]])</f>
        <v>0</v>
      </c>
      <c r="AD145">
        <f>IF(ISBLANK(nutrition[[#This Row],[total_girls]]),SUM(nutrition[[#This Row],[girls_0-5_reached]],nutrition[[#This Row],[girls_6-12_reached]],nutrition[[#This Row],[girls_13-18_reached]]),nutrition[[#This Row],[total_girls]])</f>
        <v>0</v>
      </c>
      <c r="AE145">
        <f>IF(ISBLANK(nutrition[[#This Row],[total_children]]),SUM(nutrition[[#This Row],[calc_boys]],nutrition[[#This Row],[calc_girls]]),nutrition[[#This Row],[total_children]])</f>
        <v>0</v>
      </c>
      <c r="AF145">
        <f>IF(ISBLANK(nutrition[[#This Row],[total_pwd]]),SUM(nutrition[[#This Row],[total_pwd_men]],nutrition[[#This Row],[total_pwd_women]]),nutrition[[#This Row],[total_pwd]])</f>
        <v>0</v>
      </c>
      <c r="AG145">
        <f>IF(ISBLANK(nutrition[[#This Row],[total_adults]]),SUM(nutrition[[#This Row],[total_men]],nutrition[[#This Row],[total_women]]),nutrition[[#This Row],[total_adults]])</f>
        <v>527</v>
      </c>
      <c r="AH145">
        <f>IF(ISBLANK(nutrition[[#This Row],[total_beneficiaries_reached]]),SUM(nutrition[[#This Row],[calc_children]],nutrition[[#This Row],[calc_adults]]),nutrition[[#This Row],[total_beneficiaries_reached]])</f>
        <v>527</v>
      </c>
      <c r="AI145" s="49" t="s">
        <v>225</v>
      </c>
      <c r="AJ145" s="49" t="s">
        <v>668</v>
      </c>
      <c r="AK145" s="49" t="s">
        <v>132</v>
      </c>
    </row>
    <row r="146" spans="1:37" x14ac:dyDescent="0.2">
      <c r="A146" s="58">
        <v>45292</v>
      </c>
      <c r="B146" s="49" t="s">
        <v>229</v>
      </c>
      <c r="C146" s="49" t="s">
        <v>1269</v>
      </c>
      <c r="F146" s="49" t="s">
        <v>115</v>
      </c>
      <c r="G146" s="49" t="s">
        <v>115</v>
      </c>
      <c r="H146" s="49" t="s">
        <v>1198</v>
      </c>
      <c r="I146" s="49" t="s">
        <v>118</v>
      </c>
      <c r="J146" s="49" t="s">
        <v>1229</v>
      </c>
      <c r="K146" s="49" t="s">
        <v>1212</v>
      </c>
      <c r="Y146" s="49">
        <v>17</v>
      </c>
      <c r="AC146">
        <f>IF(ISBLANK(nutrition[[#This Row],[total_boys]]),SUM(nutrition[[#This Row],[boys_0-5_reached]],nutrition[[#This Row],[boys_6-12_reached]],nutrition[[#This Row],[boys_13-18_reached]]),nutrition[[#This Row],[total_boys]])</f>
        <v>0</v>
      </c>
      <c r="AD146">
        <f>IF(ISBLANK(nutrition[[#This Row],[total_girls]]),SUM(nutrition[[#This Row],[girls_0-5_reached]],nutrition[[#This Row],[girls_6-12_reached]],nutrition[[#This Row],[girls_13-18_reached]]),nutrition[[#This Row],[total_girls]])</f>
        <v>0</v>
      </c>
      <c r="AE146">
        <f>IF(ISBLANK(nutrition[[#This Row],[total_children]]),SUM(nutrition[[#This Row],[calc_boys]],nutrition[[#This Row],[calc_girls]]),nutrition[[#This Row],[total_children]])</f>
        <v>0</v>
      </c>
      <c r="AF146">
        <f>IF(ISBLANK(nutrition[[#This Row],[total_pwd]]),SUM(nutrition[[#This Row],[total_pwd_men]],nutrition[[#This Row],[total_pwd_women]]),nutrition[[#This Row],[total_pwd]])</f>
        <v>0</v>
      </c>
      <c r="AG146">
        <f>IF(ISBLANK(nutrition[[#This Row],[total_adults]]),SUM(nutrition[[#This Row],[total_men]],nutrition[[#This Row],[total_women]]),nutrition[[#This Row],[total_adults]])</f>
        <v>17</v>
      </c>
      <c r="AH146">
        <f>IF(ISBLANK(nutrition[[#This Row],[total_beneficiaries_reached]]),SUM(nutrition[[#This Row],[calc_children]],nutrition[[#This Row],[calc_adults]]),nutrition[[#This Row],[total_beneficiaries_reached]])</f>
        <v>17</v>
      </c>
      <c r="AI146" s="49" t="s">
        <v>230</v>
      </c>
      <c r="AJ146" s="49" t="s">
        <v>738</v>
      </c>
      <c r="AK146" s="49" t="s">
        <v>132</v>
      </c>
    </row>
    <row r="147" spans="1:37" x14ac:dyDescent="0.2">
      <c r="A147" s="58">
        <v>45292</v>
      </c>
      <c r="B147" s="49" t="s">
        <v>209</v>
      </c>
      <c r="C147" s="49" t="s">
        <v>1270</v>
      </c>
      <c r="F147" s="49" t="s">
        <v>115</v>
      </c>
      <c r="G147" s="49" t="s">
        <v>115</v>
      </c>
      <c r="H147" s="49" t="s">
        <v>1198</v>
      </c>
      <c r="I147" s="49" t="s">
        <v>118</v>
      </c>
      <c r="J147" s="49" t="s">
        <v>1229</v>
      </c>
      <c r="K147" s="49" t="s">
        <v>1212</v>
      </c>
      <c r="Y147" s="49">
        <v>374</v>
      </c>
      <c r="AC147">
        <f>IF(ISBLANK(nutrition[[#This Row],[total_boys]]),SUM(nutrition[[#This Row],[boys_0-5_reached]],nutrition[[#This Row],[boys_6-12_reached]],nutrition[[#This Row],[boys_13-18_reached]]),nutrition[[#This Row],[total_boys]])</f>
        <v>0</v>
      </c>
      <c r="AD147">
        <f>IF(ISBLANK(nutrition[[#This Row],[total_girls]]),SUM(nutrition[[#This Row],[girls_0-5_reached]],nutrition[[#This Row],[girls_6-12_reached]],nutrition[[#This Row],[girls_13-18_reached]]),nutrition[[#This Row],[total_girls]])</f>
        <v>0</v>
      </c>
      <c r="AE147">
        <f>IF(ISBLANK(nutrition[[#This Row],[total_children]]),SUM(nutrition[[#This Row],[calc_boys]],nutrition[[#This Row],[calc_girls]]),nutrition[[#This Row],[total_children]])</f>
        <v>0</v>
      </c>
      <c r="AF147">
        <f>IF(ISBLANK(nutrition[[#This Row],[total_pwd]]),SUM(nutrition[[#This Row],[total_pwd_men]],nutrition[[#This Row],[total_pwd_women]]),nutrition[[#This Row],[total_pwd]])</f>
        <v>0</v>
      </c>
      <c r="AG147">
        <f>IF(ISBLANK(nutrition[[#This Row],[total_adults]]),SUM(nutrition[[#This Row],[total_men]],nutrition[[#This Row],[total_women]]),nutrition[[#This Row],[total_adults]])</f>
        <v>374</v>
      </c>
      <c r="AH147">
        <f>IF(ISBLANK(nutrition[[#This Row],[total_beneficiaries_reached]]),SUM(nutrition[[#This Row],[calc_children]],nutrition[[#This Row],[calc_adults]]),nutrition[[#This Row],[total_beneficiaries_reached]])</f>
        <v>374</v>
      </c>
      <c r="AI147" s="49" t="s">
        <v>210</v>
      </c>
      <c r="AJ147" s="49" t="s">
        <v>479</v>
      </c>
      <c r="AK147" s="49" t="s">
        <v>132</v>
      </c>
    </row>
    <row r="148" spans="1:37" x14ac:dyDescent="0.2">
      <c r="A148" s="58">
        <v>45292</v>
      </c>
      <c r="B148" s="49" t="s">
        <v>209</v>
      </c>
      <c r="C148" s="49" t="s">
        <v>1272</v>
      </c>
      <c r="F148" s="49" t="s">
        <v>115</v>
      </c>
      <c r="G148" s="49" t="s">
        <v>115</v>
      </c>
      <c r="H148" s="49" t="s">
        <v>1198</v>
      </c>
      <c r="I148" s="49" t="s">
        <v>118</v>
      </c>
      <c r="J148" s="49" t="s">
        <v>1229</v>
      </c>
      <c r="K148" s="49" t="s">
        <v>125</v>
      </c>
      <c r="Y148" s="49">
        <v>394</v>
      </c>
      <c r="AC148">
        <f>IF(ISBLANK(nutrition[[#This Row],[total_boys]]),SUM(nutrition[[#This Row],[boys_0-5_reached]],nutrition[[#This Row],[boys_6-12_reached]],nutrition[[#This Row],[boys_13-18_reached]]),nutrition[[#This Row],[total_boys]])</f>
        <v>0</v>
      </c>
      <c r="AD148">
        <f>IF(ISBLANK(nutrition[[#This Row],[total_girls]]),SUM(nutrition[[#This Row],[girls_0-5_reached]],nutrition[[#This Row],[girls_6-12_reached]],nutrition[[#This Row],[girls_13-18_reached]]),nutrition[[#This Row],[total_girls]])</f>
        <v>0</v>
      </c>
      <c r="AE148">
        <f>IF(ISBLANK(nutrition[[#This Row],[total_children]]),SUM(nutrition[[#This Row],[calc_boys]],nutrition[[#This Row],[calc_girls]]),nutrition[[#This Row],[total_children]])</f>
        <v>0</v>
      </c>
      <c r="AF148">
        <f>IF(ISBLANK(nutrition[[#This Row],[total_pwd]]),SUM(nutrition[[#This Row],[total_pwd_men]],nutrition[[#This Row],[total_pwd_women]]),nutrition[[#This Row],[total_pwd]])</f>
        <v>0</v>
      </c>
      <c r="AG148">
        <f>IF(ISBLANK(nutrition[[#This Row],[total_adults]]),SUM(nutrition[[#This Row],[total_men]],nutrition[[#This Row],[total_women]]),nutrition[[#This Row],[total_adults]])</f>
        <v>394</v>
      </c>
      <c r="AH148">
        <f>IF(ISBLANK(nutrition[[#This Row],[total_beneficiaries_reached]]),SUM(nutrition[[#This Row],[calc_children]],nutrition[[#This Row],[calc_adults]]),nutrition[[#This Row],[total_beneficiaries_reached]])</f>
        <v>394</v>
      </c>
      <c r="AI148" s="49" t="s">
        <v>210</v>
      </c>
      <c r="AJ148" s="49" t="s">
        <v>490</v>
      </c>
      <c r="AK148" s="49" t="s">
        <v>132</v>
      </c>
    </row>
    <row r="149" spans="1:37" x14ac:dyDescent="0.2">
      <c r="A149" s="58">
        <v>45292</v>
      </c>
      <c r="B149" s="49" t="s">
        <v>224</v>
      </c>
      <c r="C149" s="49" t="s">
        <v>1273</v>
      </c>
      <c r="F149" s="49" t="s">
        <v>115</v>
      </c>
      <c r="G149" s="49" t="s">
        <v>115</v>
      </c>
      <c r="H149" s="49" t="s">
        <v>1198</v>
      </c>
      <c r="I149" s="49" t="s">
        <v>118</v>
      </c>
      <c r="J149" s="49" t="s">
        <v>1229</v>
      </c>
      <c r="K149" s="49" t="s">
        <v>1212</v>
      </c>
      <c r="Y149" s="49">
        <v>299</v>
      </c>
      <c r="AC149">
        <f>IF(ISBLANK(nutrition[[#This Row],[total_boys]]),SUM(nutrition[[#This Row],[boys_0-5_reached]],nutrition[[#This Row],[boys_6-12_reached]],nutrition[[#This Row],[boys_13-18_reached]]),nutrition[[#This Row],[total_boys]])</f>
        <v>0</v>
      </c>
      <c r="AD149">
        <f>IF(ISBLANK(nutrition[[#This Row],[total_girls]]),SUM(nutrition[[#This Row],[girls_0-5_reached]],nutrition[[#This Row],[girls_6-12_reached]],nutrition[[#This Row],[girls_13-18_reached]]),nutrition[[#This Row],[total_girls]])</f>
        <v>0</v>
      </c>
      <c r="AE149">
        <f>IF(ISBLANK(nutrition[[#This Row],[total_children]]),SUM(nutrition[[#This Row],[calc_boys]],nutrition[[#This Row],[calc_girls]]),nutrition[[#This Row],[total_children]])</f>
        <v>0</v>
      </c>
      <c r="AF149">
        <f>IF(ISBLANK(nutrition[[#This Row],[total_pwd]]),SUM(nutrition[[#This Row],[total_pwd_men]],nutrition[[#This Row],[total_pwd_women]]),nutrition[[#This Row],[total_pwd]])</f>
        <v>0</v>
      </c>
      <c r="AG149">
        <f>IF(ISBLANK(nutrition[[#This Row],[total_adults]]),SUM(nutrition[[#This Row],[total_men]],nutrition[[#This Row],[total_women]]),nutrition[[#This Row],[total_adults]])</f>
        <v>299</v>
      </c>
      <c r="AH149">
        <f>IF(ISBLANK(nutrition[[#This Row],[total_beneficiaries_reached]]),SUM(nutrition[[#This Row],[calc_children]],nutrition[[#This Row],[calc_adults]]),nutrition[[#This Row],[total_beneficiaries_reached]])</f>
        <v>299</v>
      </c>
      <c r="AI149" s="49" t="s">
        <v>225</v>
      </c>
      <c r="AJ149" s="49" t="s">
        <v>683</v>
      </c>
      <c r="AK149" s="49" t="s">
        <v>132</v>
      </c>
    </row>
    <row r="150" spans="1:37" x14ac:dyDescent="0.2">
      <c r="A150" s="58">
        <v>45292</v>
      </c>
      <c r="B150" s="49" t="s">
        <v>229</v>
      </c>
      <c r="C150" s="49" t="s">
        <v>1274</v>
      </c>
      <c r="F150" s="49" t="s">
        <v>115</v>
      </c>
      <c r="G150" s="49" t="s">
        <v>115</v>
      </c>
      <c r="H150" s="49" t="s">
        <v>1198</v>
      </c>
      <c r="I150" s="49" t="s">
        <v>118</v>
      </c>
      <c r="J150" s="49" t="s">
        <v>1229</v>
      </c>
      <c r="K150" s="49" t="s">
        <v>1212</v>
      </c>
      <c r="Y150" s="49">
        <v>108</v>
      </c>
      <c r="AC150">
        <f>IF(ISBLANK(nutrition[[#This Row],[total_boys]]),SUM(nutrition[[#This Row],[boys_0-5_reached]],nutrition[[#This Row],[boys_6-12_reached]],nutrition[[#This Row],[boys_13-18_reached]]),nutrition[[#This Row],[total_boys]])</f>
        <v>0</v>
      </c>
      <c r="AD150">
        <f>IF(ISBLANK(nutrition[[#This Row],[total_girls]]),SUM(nutrition[[#This Row],[girls_0-5_reached]],nutrition[[#This Row],[girls_6-12_reached]],nutrition[[#This Row],[girls_13-18_reached]]),nutrition[[#This Row],[total_girls]])</f>
        <v>0</v>
      </c>
      <c r="AE150">
        <f>IF(ISBLANK(nutrition[[#This Row],[total_children]]),SUM(nutrition[[#This Row],[calc_boys]],nutrition[[#This Row],[calc_girls]]),nutrition[[#This Row],[total_children]])</f>
        <v>0</v>
      </c>
      <c r="AF150">
        <f>IF(ISBLANK(nutrition[[#This Row],[total_pwd]]),SUM(nutrition[[#This Row],[total_pwd_men]],nutrition[[#This Row],[total_pwd_women]]),nutrition[[#This Row],[total_pwd]])</f>
        <v>0</v>
      </c>
      <c r="AG150">
        <f>IF(ISBLANK(nutrition[[#This Row],[total_adults]]),SUM(nutrition[[#This Row],[total_men]],nutrition[[#This Row],[total_women]]),nutrition[[#This Row],[total_adults]])</f>
        <v>108</v>
      </c>
      <c r="AH150">
        <f>IF(ISBLANK(nutrition[[#This Row],[total_beneficiaries_reached]]),SUM(nutrition[[#This Row],[calc_children]],nutrition[[#This Row],[calc_adults]]),nutrition[[#This Row],[total_beneficiaries_reached]])</f>
        <v>108</v>
      </c>
      <c r="AI150" s="49" t="s">
        <v>230</v>
      </c>
      <c r="AJ150" s="49" t="s">
        <v>765</v>
      </c>
      <c r="AK150" s="49" t="s">
        <v>132</v>
      </c>
    </row>
    <row r="151" spans="1:37" x14ac:dyDescent="0.2">
      <c r="A151" s="58">
        <v>45292</v>
      </c>
      <c r="B151" s="49" t="s">
        <v>113</v>
      </c>
      <c r="C151" s="49" t="s">
        <v>1275</v>
      </c>
      <c r="F151" s="49" t="s">
        <v>115</v>
      </c>
      <c r="G151" s="49" t="s">
        <v>115</v>
      </c>
      <c r="H151" s="49" t="s">
        <v>1198</v>
      </c>
      <c r="I151" s="49" t="s">
        <v>118</v>
      </c>
      <c r="J151" s="49" t="s">
        <v>1229</v>
      </c>
      <c r="K151" s="49" t="s">
        <v>1212</v>
      </c>
      <c r="Y151" s="49">
        <v>716</v>
      </c>
      <c r="AC151">
        <f>IF(ISBLANK(nutrition[[#This Row],[total_boys]]),SUM(nutrition[[#This Row],[boys_0-5_reached]],nutrition[[#This Row],[boys_6-12_reached]],nutrition[[#This Row],[boys_13-18_reached]]),nutrition[[#This Row],[total_boys]])</f>
        <v>0</v>
      </c>
      <c r="AD151">
        <f>IF(ISBLANK(nutrition[[#This Row],[total_girls]]),SUM(nutrition[[#This Row],[girls_0-5_reached]],nutrition[[#This Row],[girls_6-12_reached]],nutrition[[#This Row],[girls_13-18_reached]]),nutrition[[#This Row],[total_girls]])</f>
        <v>0</v>
      </c>
      <c r="AE151">
        <f>IF(ISBLANK(nutrition[[#This Row],[total_children]]),SUM(nutrition[[#This Row],[calc_boys]],nutrition[[#This Row],[calc_girls]]),nutrition[[#This Row],[total_children]])</f>
        <v>0</v>
      </c>
      <c r="AF151">
        <f>IF(ISBLANK(nutrition[[#This Row],[total_pwd]]),SUM(nutrition[[#This Row],[total_pwd_men]],nutrition[[#This Row],[total_pwd_women]]),nutrition[[#This Row],[total_pwd]])</f>
        <v>0</v>
      </c>
      <c r="AG151">
        <f>IF(ISBLANK(nutrition[[#This Row],[total_adults]]),SUM(nutrition[[#This Row],[total_men]],nutrition[[#This Row],[total_women]]),nutrition[[#This Row],[total_adults]])</f>
        <v>716</v>
      </c>
      <c r="AH151">
        <f>IF(ISBLANK(nutrition[[#This Row],[total_beneficiaries_reached]]),SUM(nutrition[[#This Row],[calc_children]],nutrition[[#This Row],[calc_adults]]),nutrition[[#This Row],[total_beneficiaries_reached]])</f>
        <v>716</v>
      </c>
      <c r="AI151" s="49" t="s">
        <v>219</v>
      </c>
      <c r="AJ151" s="49" t="s">
        <v>635</v>
      </c>
      <c r="AK151" s="49" t="s">
        <v>132</v>
      </c>
    </row>
    <row r="152" spans="1:37" x14ac:dyDescent="0.2">
      <c r="A152" s="58">
        <v>45292</v>
      </c>
      <c r="B152" s="49" t="s">
        <v>187</v>
      </c>
      <c r="C152" s="49" t="s">
        <v>1277</v>
      </c>
      <c r="F152" s="49" t="s">
        <v>115</v>
      </c>
      <c r="G152" s="49" t="s">
        <v>115</v>
      </c>
      <c r="H152" s="49" t="s">
        <v>1198</v>
      </c>
      <c r="I152" s="49" t="s">
        <v>118</v>
      </c>
      <c r="J152" s="49" t="s">
        <v>1229</v>
      </c>
      <c r="K152" s="49" t="s">
        <v>1212</v>
      </c>
      <c r="Y152" s="49">
        <v>804</v>
      </c>
      <c r="AC152">
        <f>IF(ISBLANK(nutrition[[#This Row],[total_boys]]),SUM(nutrition[[#This Row],[boys_0-5_reached]],nutrition[[#This Row],[boys_6-12_reached]],nutrition[[#This Row],[boys_13-18_reached]]),nutrition[[#This Row],[total_boys]])</f>
        <v>0</v>
      </c>
      <c r="AD152">
        <f>IF(ISBLANK(nutrition[[#This Row],[total_girls]]),SUM(nutrition[[#This Row],[girls_0-5_reached]],nutrition[[#This Row],[girls_6-12_reached]],nutrition[[#This Row],[girls_13-18_reached]]),nutrition[[#This Row],[total_girls]])</f>
        <v>0</v>
      </c>
      <c r="AE152">
        <f>IF(ISBLANK(nutrition[[#This Row],[total_children]]),SUM(nutrition[[#This Row],[calc_boys]],nutrition[[#This Row],[calc_girls]]),nutrition[[#This Row],[total_children]])</f>
        <v>0</v>
      </c>
      <c r="AF152">
        <f>IF(ISBLANK(nutrition[[#This Row],[total_pwd]]),SUM(nutrition[[#This Row],[total_pwd_men]],nutrition[[#This Row],[total_pwd_women]]),nutrition[[#This Row],[total_pwd]])</f>
        <v>0</v>
      </c>
      <c r="AG152">
        <f>IF(ISBLANK(nutrition[[#This Row],[total_adults]]),SUM(nutrition[[#This Row],[total_men]],nutrition[[#This Row],[total_women]]),nutrition[[#This Row],[total_adults]])</f>
        <v>804</v>
      </c>
      <c r="AH152">
        <f>IF(ISBLANK(nutrition[[#This Row],[total_beneficiaries_reached]]),SUM(nutrition[[#This Row],[calc_children]],nutrition[[#This Row],[calc_adults]]),nutrition[[#This Row],[total_beneficiaries_reached]])</f>
        <v>804</v>
      </c>
      <c r="AI152" s="49" t="s">
        <v>188</v>
      </c>
      <c r="AJ152" s="49" t="s">
        <v>348</v>
      </c>
      <c r="AK152" s="49" t="s">
        <v>132</v>
      </c>
    </row>
    <row r="153" spans="1:37" x14ac:dyDescent="0.2">
      <c r="A153" s="58">
        <v>45292</v>
      </c>
      <c r="B153" s="49" t="s">
        <v>192</v>
      </c>
      <c r="C153" s="49" t="s">
        <v>1278</v>
      </c>
      <c r="F153" s="49" t="s">
        <v>115</v>
      </c>
      <c r="G153" s="49" t="s">
        <v>115</v>
      </c>
      <c r="H153" s="49" t="s">
        <v>1198</v>
      </c>
      <c r="I153" s="49" t="s">
        <v>118</v>
      </c>
      <c r="J153" s="49" t="s">
        <v>1229</v>
      </c>
      <c r="K153" s="49" t="s">
        <v>1212</v>
      </c>
      <c r="Y153" s="49">
        <v>221</v>
      </c>
      <c r="AC153">
        <f>IF(ISBLANK(nutrition[[#This Row],[total_boys]]),SUM(nutrition[[#This Row],[boys_0-5_reached]],nutrition[[#This Row],[boys_6-12_reached]],nutrition[[#This Row],[boys_13-18_reached]]),nutrition[[#This Row],[total_boys]])</f>
        <v>0</v>
      </c>
      <c r="AD153">
        <f>IF(ISBLANK(nutrition[[#This Row],[total_girls]]),SUM(nutrition[[#This Row],[girls_0-5_reached]],nutrition[[#This Row],[girls_6-12_reached]],nutrition[[#This Row],[girls_13-18_reached]]),nutrition[[#This Row],[total_girls]])</f>
        <v>0</v>
      </c>
      <c r="AE153">
        <f>IF(ISBLANK(nutrition[[#This Row],[total_children]]),SUM(nutrition[[#This Row],[calc_boys]],nutrition[[#This Row],[calc_girls]]),nutrition[[#This Row],[total_children]])</f>
        <v>0</v>
      </c>
      <c r="AF153">
        <f>IF(ISBLANK(nutrition[[#This Row],[total_pwd]]),SUM(nutrition[[#This Row],[total_pwd_men]],nutrition[[#This Row],[total_pwd_women]]),nutrition[[#This Row],[total_pwd]])</f>
        <v>0</v>
      </c>
      <c r="AG153">
        <f>IF(ISBLANK(nutrition[[#This Row],[total_adults]]),SUM(nutrition[[#This Row],[total_men]],nutrition[[#This Row],[total_women]]),nutrition[[#This Row],[total_adults]])</f>
        <v>221</v>
      </c>
      <c r="AH153">
        <f>IF(ISBLANK(nutrition[[#This Row],[total_beneficiaries_reached]]),SUM(nutrition[[#This Row],[calc_children]],nutrition[[#This Row],[calc_adults]]),nutrition[[#This Row],[total_beneficiaries_reached]])</f>
        <v>221</v>
      </c>
      <c r="AI153" s="49" t="s">
        <v>193</v>
      </c>
      <c r="AJ153" s="49" t="s">
        <v>392</v>
      </c>
      <c r="AK153" s="49" t="s">
        <v>132</v>
      </c>
    </row>
    <row r="154" spans="1:37" x14ac:dyDescent="0.2">
      <c r="A154" s="58">
        <v>45292</v>
      </c>
      <c r="B154" s="49" t="s">
        <v>187</v>
      </c>
      <c r="C154" s="49" t="s">
        <v>1281</v>
      </c>
      <c r="F154" s="49" t="s">
        <v>115</v>
      </c>
      <c r="G154" s="49" t="s">
        <v>115</v>
      </c>
      <c r="H154" s="49" t="s">
        <v>1198</v>
      </c>
      <c r="I154" s="49" t="s">
        <v>118</v>
      </c>
      <c r="J154" s="49" t="s">
        <v>1229</v>
      </c>
      <c r="K154" s="49" t="s">
        <v>1212</v>
      </c>
      <c r="Y154" s="49">
        <v>32</v>
      </c>
      <c r="AC154">
        <f>IF(ISBLANK(nutrition[[#This Row],[total_boys]]),SUM(nutrition[[#This Row],[boys_0-5_reached]],nutrition[[#This Row],[boys_6-12_reached]],nutrition[[#This Row],[boys_13-18_reached]]),nutrition[[#This Row],[total_boys]])</f>
        <v>0</v>
      </c>
      <c r="AD154">
        <f>IF(ISBLANK(nutrition[[#This Row],[total_girls]]),SUM(nutrition[[#This Row],[girls_0-5_reached]],nutrition[[#This Row],[girls_6-12_reached]],nutrition[[#This Row],[girls_13-18_reached]]),nutrition[[#This Row],[total_girls]])</f>
        <v>0</v>
      </c>
      <c r="AE154">
        <f>IF(ISBLANK(nutrition[[#This Row],[total_children]]),SUM(nutrition[[#This Row],[calc_boys]],nutrition[[#This Row],[calc_girls]]),nutrition[[#This Row],[total_children]])</f>
        <v>0</v>
      </c>
      <c r="AF154">
        <f>IF(ISBLANK(nutrition[[#This Row],[total_pwd]]),SUM(nutrition[[#This Row],[total_pwd_men]],nutrition[[#This Row],[total_pwd_women]]),nutrition[[#This Row],[total_pwd]])</f>
        <v>0</v>
      </c>
      <c r="AG154">
        <f>IF(ISBLANK(nutrition[[#This Row],[total_adults]]),SUM(nutrition[[#This Row],[total_men]],nutrition[[#This Row],[total_women]]),nutrition[[#This Row],[total_adults]])</f>
        <v>32</v>
      </c>
      <c r="AH154">
        <f>IF(ISBLANK(nutrition[[#This Row],[total_beneficiaries_reached]]),SUM(nutrition[[#This Row],[calc_children]],nutrition[[#This Row],[calc_adults]]),nutrition[[#This Row],[total_beneficiaries_reached]])</f>
        <v>32</v>
      </c>
      <c r="AI154" s="49" t="s">
        <v>188</v>
      </c>
      <c r="AJ154" s="49" t="e">
        <v>#N/A</v>
      </c>
      <c r="AK154" s="49" t="s">
        <v>132</v>
      </c>
    </row>
    <row r="155" spans="1:37" x14ac:dyDescent="0.2">
      <c r="A155" s="58">
        <v>45292</v>
      </c>
      <c r="B155" s="49" t="s">
        <v>113</v>
      </c>
      <c r="C155" s="49" t="s">
        <v>1248</v>
      </c>
      <c r="F155" s="49" t="s">
        <v>115</v>
      </c>
      <c r="G155" s="49" t="s">
        <v>115</v>
      </c>
      <c r="H155" s="49" t="s">
        <v>1200</v>
      </c>
      <c r="I155" s="49" t="s">
        <v>118</v>
      </c>
      <c r="J155" s="49" t="s">
        <v>1229</v>
      </c>
      <c r="K155" s="49" t="s">
        <v>1212</v>
      </c>
      <c r="M155" s="49">
        <v>2717</v>
      </c>
      <c r="Y155" s="49">
        <v>1058</v>
      </c>
      <c r="AC155">
        <f>IF(ISBLANK(nutrition[[#This Row],[total_boys]]),SUM(nutrition[[#This Row],[boys_0-5_reached]],nutrition[[#This Row],[boys_6-12_reached]],nutrition[[#This Row],[boys_13-18_reached]]),nutrition[[#This Row],[total_boys]])</f>
        <v>0</v>
      </c>
      <c r="AD155">
        <f>IF(ISBLANK(nutrition[[#This Row],[total_girls]]),SUM(nutrition[[#This Row],[girls_0-5_reached]],nutrition[[#This Row],[girls_6-12_reached]],nutrition[[#This Row],[girls_13-18_reached]]),nutrition[[#This Row],[total_girls]])</f>
        <v>2717</v>
      </c>
      <c r="AE155">
        <f>IF(ISBLANK(nutrition[[#This Row],[total_children]]),SUM(nutrition[[#This Row],[calc_boys]],nutrition[[#This Row],[calc_girls]]),nutrition[[#This Row],[total_children]])</f>
        <v>2717</v>
      </c>
      <c r="AF155">
        <f>IF(ISBLANK(nutrition[[#This Row],[total_pwd]]),SUM(nutrition[[#This Row],[total_pwd_men]],nutrition[[#This Row],[total_pwd_women]]),nutrition[[#This Row],[total_pwd]])</f>
        <v>0</v>
      </c>
      <c r="AG155">
        <f>IF(ISBLANK(nutrition[[#This Row],[total_adults]]),SUM(nutrition[[#This Row],[total_men]],nutrition[[#This Row],[total_women]]),nutrition[[#This Row],[total_adults]])</f>
        <v>1058</v>
      </c>
      <c r="AH155">
        <f>IF(ISBLANK(nutrition[[#This Row],[total_beneficiaries_reached]]),SUM(nutrition[[#This Row],[calc_children]],nutrition[[#This Row],[calc_adults]]),nutrition[[#This Row],[total_beneficiaries_reached]])</f>
        <v>3775</v>
      </c>
      <c r="AI155" s="49" t="s">
        <v>219</v>
      </c>
      <c r="AJ155" s="49" t="s">
        <v>597</v>
      </c>
      <c r="AK155" s="49" t="s">
        <v>132</v>
      </c>
    </row>
    <row r="156" spans="1:37" x14ac:dyDescent="0.2">
      <c r="A156" s="58">
        <v>45292</v>
      </c>
      <c r="B156" s="49" t="s">
        <v>113</v>
      </c>
      <c r="C156" s="49" t="s">
        <v>1249</v>
      </c>
      <c r="F156" s="49" t="s">
        <v>115</v>
      </c>
      <c r="G156" s="49" t="s">
        <v>115</v>
      </c>
      <c r="H156" s="49" t="s">
        <v>1200</v>
      </c>
      <c r="I156" s="49" t="s">
        <v>118</v>
      </c>
      <c r="J156" s="49" t="s">
        <v>1229</v>
      </c>
      <c r="K156" s="49" t="s">
        <v>1212</v>
      </c>
      <c r="M156" s="49">
        <v>659</v>
      </c>
      <c r="AC156">
        <f>IF(ISBLANK(nutrition[[#This Row],[total_boys]]),SUM(nutrition[[#This Row],[boys_0-5_reached]],nutrition[[#This Row],[boys_6-12_reached]],nutrition[[#This Row],[boys_13-18_reached]]),nutrition[[#This Row],[total_boys]])</f>
        <v>0</v>
      </c>
      <c r="AD156">
        <f>IF(ISBLANK(nutrition[[#This Row],[total_girls]]),SUM(nutrition[[#This Row],[girls_0-5_reached]],nutrition[[#This Row],[girls_6-12_reached]],nutrition[[#This Row],[girls_13-18_reached]]),nutrition[[#This Row],[total_girls]])</f>
        <v>659</v>
      </c>
      <c r="AE156">
        <f>IF(ISBLANK(nutrition[[#This Row],[total_children]]),SUM(nutrition[[#This Row],[calc_boys]],nutrition[[#This Row],[calc_girls]]),nutrition[[#This Row],[total_children]])</f>
        <v>659</v>
      </c>
      <c r="AF156">
        <f>IF(ISBLANK(nutrition[[#This Row],[total_pwd]]),SUM(nutrition[[#This Row],[total_pwd_men]],nutrition[[#This Row],[total_pwd_women]]),nutrition[[#This Row],[total_pwd]])</f>
        <v>0</v>
      </c>
      <c r="AG156">
        <f>IF(ISBLANK(nutrition[[#This Row],[total_adults]]),SUM(nutrition[[#This Row],[total_men]],nutrition[[#This Row],[total_women]]),nutrition[[#This Row],[total_adults]])</f>
        <v>0</v>
      </c>
      <c r="AH156">
        <f>IF(ISBLANK(nutrition[[#This Row],[total_beneficiaries_reached]]),SUM(nutrition[[#This Row],[calc_children]],nutrition[[#This Row],[calc_adults]]),nutrition[[#This Row],[total_beneficiaries_reached]])</f>
        <v>659</v>
      </c>
      <c r="AI156" s="49" t="s">
        <v>219</v>
      </c>
      <c r="AJ156" s="49" t="s">
        <v>601</v>
      </c>
      <c r="AK156" s="49" t="s">
        <v>132</v>
      </c>
    </row>
    <row r="157" spans="1:37" x14ac:dyDescent="0.2">
      <c r="A157" s="58">
        <v>45292</v>
      </c>
      <c r="B157" s="49" t="s">
        <v>214</v>
      </c>
      <c r="C157" s="49" t="s">
        <v>1250</v>
      </c>
      <c r="F157" s="49" t="s">
        <v>115</v>
      </c>
      <c r="G157" s="49" t="s">
        <v>115</v>
      </c>
      <c r="H157" s="49" t="s">
        <v>1200</v>
      </c>
      <c r="I157" s="49" t="s">
        <v>118</v>
      </c>
      <c r="J157" s="49" t="s">
        <v>1229</v>
      </c>
      <c r="K157" s="49" t="s">
        <v>1212</v>
      </c>
      <c r="M157" s="49">
        <v>1047</v>
      </c>
      <c r="AC157">
        <f>IF(ISBLANK(nutrition[[#This Row],[total_boys]]),SUM(nutrition[[#This Row],[boys_0-5_reached]],nutrition[[#This Row],[boys_6-12_reached]],nutrition[[#This Row],[boys_13-18_reached]]),nutrition[[#This Row],[total_boys]])</f>
        <v>0</v>
      </c>
      <c r="AD157">
        <f>IF(ISBLANK(nutrition[[#This Row],[total_girls]]),SUM(nutrition[[#This Row],[girls_0-5_reached]],nutrition[[#This Row],[girls_6-12_reached]],nutrition[[#This Row],[girls_13-18_reached]]),nutrition[[#This Row],[total_girls]])</f>
        <v>1047</v>
      </c>
      <c r="AE157">
        <f>IF(ISBLANK(nutrition[[#This Row],[total_children]]),SUM(nutrition[[#This Row],[calc_boys]],nutrition[[#This Row],[calc_girls]]),nutrition[[#This Row],[total_children]])</f>
        <v>1047</v>
      </c>
      <c r="AF157">
        <f>IF(ISBLANK(nutrition[[#This Row],[total_pwd]]),SUM(nutrition[[#This Row],[total_pwd_men]],nutrition[[#This Row],[total_pwd_women]]),nutrition[[#This Row],[total_pwd]])</f>
        <v>0</v>
      </c>
      <c r="AG157">
        <f>IF(ISBLANK(nutrition[[#This Row],[total_adults]]),SUM(nutrition[[#This Row],[total_men]],nutrition[[#This Row],[total_women]]),nutrition[[#This Row],[total_adults]])</f>
        <v>0</v>
      </c>
      <c r="AH157">
        <f>IF(ISBLANK(nutrition[[#This Row],[total_beneficiaries_reached]]),SUM(nutrition[[#This Row],[calc_children]],nutrition[[#This Row],[calc_adults]]),nutrition[[#This Row],[total_beneficiaries_reached]])</f>
        <v>1047</v>
      </c>
      <c r="AI157" s="49" t="s">
        <v>215</v>
      </c>
      <c r="AJ157" s="49" t="s">
        <v>525</v>
      </c>
      <c r="AK157" s="49" t="s">
        <v>132</v>
      </c>
    </row>
    <row r="158" spans="1:37" x14ac:dyDescent="0.2">
      <c r="A158" s="58">
        <v>45292</v>
      </c>
      <c r="B158" s="49" t="s">
        <v>113</v>
      </c>
      <c r="C158" s="49" t="s">
        <v>114</v>
      </c>
      <c r="F158" s="49" t="s">
        <v>115</v>
      </c>
      <c r="G158" s="49" t="s">
        <v>115</v>
      </c>
      <c r="H158" s="49" t="s">
        <v>1200</v>
      </c>
      <c r="I158" s="49" t="s">
        <v>118</v>
      </c>
      <c r="J158" s="49" t="s">
        <v>1229</v>
      </c>
      <c r="K158" s="49" t="s">
        <v>1212</v>
      </c>
      <c r="M158" s="49">
        <v>5728</v>
      </c>
      <c r="AC158">
        <f>IF(ISBLANK(nutrition[[#This Row],[total_boys]]),SUM(nutrition[[#This Row],[boys_0-5_reached]],nutrition[[#This Row],[boys_6-12_reached]],nutrition[[#This Row],[boys_13-18_reached]]),nutrition[[#This Row],[total_boys]])</f>
        <v>0</v>
      </c>
      <c r="AD158">
        <f>IF(ISBLANK(nutrition[[#This Row],[total_girls]]),SUM(nutrition[[#This Row],[girls_0-5_reached]],nutrition[[#This Row],[girls_6-12_reached]],nutrition[[#This Row],[girls_13-18_reached]]),nutrition[[#This Row],[total_girls]])</f>
        <v>5728</v>
      </c>
      <c r="AE158">
        <f>IF(ISBLANK(nutrition[[#This Row],[total_children]]),SUM(nutrition[[#This Row],[calc_boys]],nutrition[[#This Row],[calc_girls]]),nutrition[[#This Row],[total_children]])</f>
        <v>5728</v>
      </c>
      <c r="AF158">
        <f>IF(ISBLANK(nutrition[[#This Row],[total_pwd]]),SUM(nutrition[[#This Row],[total_pwd_men]],nutrition[[#This Row],[total_pwd_women]]),nutrition[[#This Row],[total_pwd]])</f>
        <v>0</v>
      </c>
      <c r="AG158">
        <f>IF(ISBLANK(nutrition[[#This Row],[total_adults]]),SUM(nutrition[[#This Row],[total_men]],nutrition[[#This Row],[total_women]]),nutrition[[#This Row],[total_adults]])</f>
        <v>0</v>
      </c>
      <c r="AH158">
        <f>IF(ISBLANK(nutrition[[#This Row],[total_beneficiaries_reached]]),SUM(nutrition[[#This Row],[calc_children]],nutrition[[#This Row],[calc_adults]]),nutrition[[#This Row],[total_beneficiaries_reached]])</f>
        <v>5728</v>
      </c>
      <c r="AI158" s="49" t="s">
        <v>219</v>
      </c>
      <c r="AJ158" s="49" t="s">
        <v>611</v>
      </c>
      <c r="AK158" s="49" t="s">
        <v>132</v>
      </c>
    </row>
    <row r="159" spans="1:37" x14ac:dyDescent="0.2">
      <c r="A159" s="58">
        <v>45292</v>
      </c>
      <c r="B159" s="49" t="s">
        <v>192</v>
      </c>
      <c r="C159" s="49" t="s">
        <v>1251</v>
      </c>
      <c r="F159" s="49" t="s">
        <v>115</v>
      </c>
      <c r="G159" s="49" t="s">
        <v>115</v>
      </c>
      <c r="H159" s="49" t="s">
        <v>1200</v>
      </c>
      <c r="I159" s="49" t="s">
        <v>118</v>
      </c>
      <c r="J159" s="49" t="s">
        <v>1229</v>
      </c>
      <c r="K159" s="49" t="s">
        <v>1212</v>
      </c>
      <c r="M159" s="49">
        <v>8947</v>
      </c>
      <c r="AC159">
        <f>IF(ISBLANK(nutrition[[#This Row],[total_boys]]),SUM(nutrition[[#This Row],[boys_0-5_reached]],nutrition[[#This Row],[boys_6-12_reached]],nutrition[[#This Row],[boys_13-18_reached]]),nutrition[[#This Row],[total_boys]])</f>
        <v>0</v>
      </c>
      <c r="AD159">
        <f>IF(ISBLANK(nutrition[[#This Row],[total_girls]]),SUM(nutrition[[#This Row],[girls_0-5_reached]],nutrition[[#This Row],[girls_6-12_reached]],nutrition[[#This Row],[girls_13-18_reached]]),nutrition[[#This Row],[total_girls]])</f>
        <v>8947</v>
      </c>
      <c r="AE159">
        <f>IF(ISBLANK(nutrition[[#This Row],[total_children]]),SUM(nutrition[[#This Row],[calc_boys]],nutrition[[#This Row],[calc_girls]]),nutrition[[#This Row],[total_children]])</f>
        <v>8947</v>
      </c>
      <c r="AF159">
        <f>IF(ISBLANK(nutrition[[#This Row],[total_pwd]]),SUM(nutrition[[#This Row],[total_pwd_men]],nutrition[[#This Row],[total_pwd_women]]),nutrition[[#This Row],[total_pwd]])</f>
        <v>0</v>
      </c>
      <c r="AG159">
        <f>IF(ISBLANK(nutrition[[#This Row],[total_adults]]),SUM(nutrition[[#This Row],[total_men]],nutrition[[#This Row],[total_women]]),nutrition[[#This Row],[total_adults]])</f>
        <v>0</v>
      </c>
      <c r="AH159">
        <f>IF(ISBLANK(nutrition[[#This Row],[total_beneficiaries_reached]]),SUM(nutrition[[#This Row],[calc_children]],nutrition[[#This Row],[calc_adults]]),nutrition[[#This Row],[total_beneficiaries_reached]])</f>
        <v>8947</v>
      </c>
      <c r="AI159" s="49" t="s">
        <v>193</v>
      </c>
      <c r="AJ159" s="49" t="s">
        <v>364</v>
      </c>
      <c r="AK159" s="49" t="s">
        <v>132</v>
      </c>
    </row>
    <row r="160" spans="1:37" x14ac:dyDescent="0.2">
      <c r="A160" s="58">
        <v>45292</v>
      </c>
      <c r="B160" s="49" t="s">
        <v>229</v>
      </c>
      <c r="C160" s="49" t="s">
        <v>1252</v>
      </c>
      <c r="F160" s="49" t="s">
        <v>115</v>
      </c>
      <c r="G160" s="49" t="s">
        <v>115</v>
      </c>
      <c r="H160" s="49" t="s">
        <v>1200</v>
      </c>
      <c r="I160" s="49" t="s">
        <v>118</v>
      </c>
      <c r="J160" s="49" t="s">
        <v>1229</v>
      </c>
      <c r="K160" s="49" t="s">
        <v>1212</v>
      </c>
      <c r="M160" s="49">
        <v>3773</v>
      </c>
      <c r="AC160">
        <f>IF(ISBLANK(nutrition[[#This Row],[total_boys]]),SUM(nutrition[[#This Row],[boys_0-5_reached]],nutrition[[#This Row],[boys_6-12_reached]],nutrition[[#This Row],[boys_13-18_reached]]),nutrition[[#This Row],[total_boys]])</f>
        <v>0</v>
      </c>
      <c r="AD160">
        <f>IF(ISBLANK(nutrition[[#This Row],[total_girls]]),SUM(nutrition[[#This Row],[girls_0-5_reached]],nutrition[[#This Row],[girls_6-12_reached]],nutrition[[#This Row],[girls_13-18_reached]]),nutrition[[#This Row],[total_girls]])</f>
        <v>3773</v>
      </c>
      <c r="AE160">
        <f>IF(ISBLANK(nutrition[[#This Row],[total_children]]),SUM(nutrition[[#This Row],[calc_boys]],nutrition[[#This Row],[calc_girls]]),nutrition[[#This Row],[total_children]])</f>
        <v>3773</v>
      </c>
      <c r="AF160">
        <f>IF(ISBLANK(nutrition[[#This Row],[total_pwd]]),SUM(nutrition[[#This Row],[total_pwd_men]],nutrition[[#This Row],[total_pwd_women]]),nutrition[[#This Row],[total_pwd]])</f>
        <v>0</v>
      </c>
      <c r="AG160">
        <f>IF(ISBLANK(nutrition[[#This Row],[total_adults]]),SUM(nutrition[[#This Row],[total_men]],nutrition[[#This Row],[total_women]]),nutrition[[#This Row],[total_adults]])</f>
        <v>0</v>
      </c>
      <c r="AH160">
        <f>IF(ISBLANK(nutrition[[#This Row],[total_beneficiaries_reached]]),SUM(nutrition[[#This Row],[calc_children]],nutrition[[#This Row],[calc_adults]]),nutrition[[#This Row],[total_beneficiaries_reached]])</f>
        <v>3773</v>
      </c>
      <c r="AI160" s="49" t="s">
        <v>230</v>
      </c>
      <c r="AJ160" s="49" t="s">
        <v>701</v>
      </c>
      <c r="AK160" s="49" t="s">
        <v>132</v>
      </c>
    </row>
    <row r="161" spans="1:37" x14ac:dyDescent="0.2">
      <c r="A161" s="58">
        <v>45292</v>
      </c>
      <c r="B161" s="49" t="s">
        <v>224</v>
      </c>
      <c r="C161" s="49" t="s">
        <v>1253</v>
      </c>
      <c r="F161" s="49" t="s">
        <v>115</v>
      </c>
      <c r="G161" s="49" t="s">
        <v>115</v>
      </c>
      <c r="H161" s="49" t="s">
        <v>1200</v>
      </c>
      <c r="I161" s="49" t="s">
        <v>118</v>
      </c>
      <c r="J161" s="49" t="s">
        <v>1229</v>
      </c>
      <c r="K161" s="49" t="s">
        <v>1212</v>
      </c>
      <c r="M161" s="49">
        <v>10673</v>
      </c>
      <c r="AC161">
        <f>IF(ISBLANK(nutrition[[#This Row],[total_boys]]),SUM(nutrition[[#This Row],[boys_0-5_reached]],nutrition[[#This Row],[boys_6-12_reached]],nutrition[[#This Row],[boys_13-18_reached]]),nutrition[[#This Row],[total_boys]])</f>
        <v>0</v>
      </c>
      <c r="AD161">
        <f>IF(ISBLANK(nutrition[[#This Row],[total_girls]]),SUM(nutrition[[#This Row],[girls_0-5_reached]],nutrition[[#This Row],[girls_6-12_reached]],nutrition[[#This Row],[girls_13-18_reached]]),nutrition[[#This Row],[total_girls]])</f>
        <v>10673</v>
      </c>
      <c r="AE161">
        <f>IF(ISBLANK(nutrition[[#This Row],[total_children]]),SUM(nutrition[[#This Row],[calc_boys]],nutrition[[#This Row],[calc_girls]]),nutrition[[#This Row],[total_children]])</f>
        <v>10673</v>
      </c>
      <c r="AF161">
        <f>IF(ISBLANK(nutrition[[#This Row],[total_pwd]]),SUM(nutrition[[#This Row],[total_pwd_men]],nutrition[[#This Row],[total_pwd_women]]),nutrition[[#This Row],[total_pwd]])</f>
        <v>0</v>
      </c>
      <c r="AG161">
        <f>IF(ISBLANK(nutrition[[#This Row],[total_adults]]),SUM(nutrition[[#This Row],[total_men]],nutrition[[#This Row],[total_women]]),nutrition[[#This Row],[total_adults]])</f>
        <v>0</v>
      </c>
      <c r="AH161">
        <f>IF(ISBLANK(nutrition[[#This Row],[total_beneficiaries_reached]]),SUM(nutrition[[#This Row],[calc_children]],nutrition[[#This Row],[calc_adults]]),nutrition[[#This Row],[total_beneficiaries_reached]])</f>
        <v>10673</v>
      </c>
      <c r="AI161" s="49" t="s">
        <v>225</v>
      </c>
      <c r="AJ161" s="49" t="s">
        <v>657</v>
      </c>
      <c r="AK161" s="49" t="s">
        <v>132</v>
      </c>
    </row>
    <row r="162" spans="1:37" x14ac:dyDescent="0.2">
      <c r="A162" s="58">
        <v>45292</v>
      </c>
      <c r="B162" s="49" t="s">
        <v>214</v>
      </c>
      <c r="C162" s="49" t="s">
        <v>1254</v>
      </c>
      <c r="F162" s="49" t="s">
        <v>115</v>
      </c>
      <c r="G162" s="49" t="s">
        <v>115</v>
      </c>
      <c r="H162" s="49" t="s">
        <v>1200</v>
      </c>
      <c r="I162" s="49" t="s">
        <v>118</v>
      </c>
      <c r="J162" s="49" t="s">
        <v>1229</v>
      </c>
      <c r="K162" s="49" t="s">
        <v>1212</v>
      </c>
      <c r="M162" s="49">
        <v>6037</v>
      </c>
      <c r="AC162">
        <f>IF(ISBLANK(nutrition[[#This Row],[total_boys]]),SUM(nutrition[[#This Row],[boys_0-5_reached]],nutrition[[#This Row],[boys_6-12_reached]],nutrition[[#This Row],[boys_13-18_reached]]),nutrition[[#This Row],[total_boys]])</f>
        <v>0</v>
      </c>
      <c r="AD162">
        <f>IF(ISBLANK(nutrition[[#This Row],[total_girls]]),SUM(nutrition[[#This Row],[girls_0-5_reached]],nutrition[[#This Row],[girls_6-12_reached]],nutrition[[#This Row],[girls_13-18_reached]]),nutrition[[#This Row],[total_girls]])</f>
        <v>6037</v>
      </c>
      <c r="AE162">
        <f>IF(ISBLANK(nutrition[[#This Row],[total_children]]),SUM(nutrition[[#This Row],[calc_boys]],nutrition[[#This Row],[calc_girls]]),nutrition[[#This Row],[total_children]])</f>
        <v>6037</v>
      </c>
      <c r="AF162">
        <f>IF(ISBLANK(nutrition[[#This Row],[total_pwd]]),SUM(nutrition[[#This Row],[total_pwd_men]],nutrition[[#This Row],[total_pwd_women]]),nutrition[[#This Row],[total_pwd]])</f>
        <v>0</v>
      </c>
      <c r="AG162">
        <f>IF(ISBLANK(nutrition[[#This Row],[total_adults]]),SUM(nutrition[[#This Row],[total_men]],nutrition[[#This Row],[total_women]]),nutrition[[#This Row],[total_adults]])</f>
        <v>0</v>
      </c>
      <c r="AH162">
        <f>IF(ISBLANK(nutrition[[#This Row],[total_beneficiaries_reached]]),SUM(nutrition[[#This Row],[calc_children]],nutrition[[#This Row],[calc_adults]]),nutrition[[#This Row],[total_beneficiaries_reached]])</f>
        <v>6037</v>
      </c>
      <c r="AI162" s="49" t="s">
        <v>215</v>
      </c>
      <c r="AJ162" s="49" t="s">
        <v>533</v>
      </c>
      <c r="AK162" s="49" t="s">
        <v>132</v>
      </c>
    </row>
    <row r="163" spans="1:37" x14ac:dyDescent="0.2">
      <c r="A163" s="58">
        <v>45292</v>
      </c>
      <c r="B163" s="49" t="s">
        <v>214</v>
      </c>
      <c r="C163" s="49" t="s">
        <v>528</v>
      </c>
      <c r="F163" s="49" t="s">
        <v>115</v>
      </c>
      <c r="G163" s="49" t="s">
        <v>115</v>
      </c>
      <c r="H163" s="49" t="s">
        <v>1200</v>
      </c>
      <c r="I163" s="49" t="s">
        <v>118</v>
      </c>
      <c r="J163" s="49" t="s">
        <v>1229</v>
      </c>
      <c r="K163" s="49" t="s">
        <v>1212</v>
      </c>
      <c r="M163" s="49">
        <v>4342</v>
      </c>
      <c r="AC163">
        <f>IF(ISBLANK(nutrition[[#This Row],[total_boys]]),SUM(nutrition[[#This Row],[boys_0-5_reached]],nutrition[[#This Row],[boys_6-12_reached]],nutrition[[#This Row],[boys_13-18_reached]]),nutrition[[#This Row],[total_boys]])</f>
        <v>0</v>
      </c>
      <c r="AD163">
        <f>IF(ISBLANK(nutrition[[#This Row],[total_girls]]),SUM(nutrition[[#This Row],[girls_0-5_reached]],nutrition[[#This Row],[girls_6-12_reached]],nutrition[[#This Row],[girls_13-18_reached]]),nutrition[[#This Row],[total_girls]])</f>
        <v>4342</v>
      </c>
      <c r="AE163">
        <f>IF(ISBLANK(nutrition[[#This Row],[total_children]]),SUM(nutrition[[#This Row],[calc_boys]],nutrition[[#This Row],[calc_girls]]),nutrition[[#This Row],[total_children]])</f>
        <v>4342</v>
      </c>
      <c r="AF163">
        <f>IF(ISBLANK(nutrition[[#This Row],[total_pwd]]),SUM(nutrition[[#This Row],[total_pwd_men]],nutrition[[#This Row],[total_pwd_women]]),nutrition[[#This Row],[total_pwd]])</f>
        <v>0</v>
      </c>
      <c r="AG163">
        <f>IF(ISBLANK(nutrition[[#This Row],[total_adults]]),SUM(nutrition[[#This Row],[total_men]],nutrition[[#This Row],[total_women]]),nutrition[[#This Row],[total_adults]])</f>
        <v>0</v>
      </c>
      <c r="AH163">
        <f>IF(ISBLANK(nutrition[[#This Row],[total_beneficiaries_reached]]),SUM(nutrition[[#This Row],[calc_children]],nutrition[[#This Row],[calc_adults]]),nutrition[[#This Row],[total_beneficiaries_reached]])</f>
        <v>4342</v>
      </c>
      <c r="AI163" s="49" t="s">
        <v>215</v>
      </c>
      <c r="AJ163" s="49" t="s">
        <v>529</v>
      </c>
      <c r="AK163" s="49" t="s">
        <v>132</v>
      </c>
    </row>
    <row r="164" spans="1:37" x14ac:dyDescent="0.2">
      <c r="A164" s="58">
        <v>45292</v>
      </c>
      <c r="B164" s="49" t="s">
        <v>224</v>
      </c>
      <c r="C164" s="49" t="s">
        <v>1256</v>
      </c>
      <c r="F164" s="49" t="s">
        <v>115</v>
      </c>
      <c r="G164" s="49" t="s">
        <v>115</v>
      </c>
      <c r="H164" s="49" t="s">
        <v>1200</v>
      </c>
      <c r="I164" s="49" t="s">
        <v>118</v>
      </c>
      <c r="J164" s="49" t="s">
        <v>1229</v>
      </c>
      <c r="K164" s="49" t="s">
        <v>1212</v>
      </c>
      <c r="M164" s="49">
        <v>2135</v>
      </c>
      <c r="AC164">
        <f>IF(ISBLANK(nutrition[[#This Row],[total_boys]]),SUM(nutrition[[#This Row],[boys_0-5_reached]],nutrition[[#This Row],[boys_6-12_reached]],nutrition[[#This Row],[boys_13-18_reached]]),nutrition[[#This Row],[total_boys]])</f>
        <v>0</v>
      </c>
      <c r="AD164">
        <f>IF(ISBLANK(nutrition[[#This Row],[total_girls]]),SUM(nutrition[[#This Row],[girls_0-5_reached]],nutrition[[#This Row],[girls_6-12_reached]],nutrition[[#This Row],[girls_13-18_reached]]),nutrition[[#This Row],[total_girls]])</f>
        <v>2135</v>
      </c>
      <c r="AE164">
        <f>IF(ISBLANK(nutrition[[#This Row],[total_children]]),SUM(nutrition[[#This Row],[calc_boys]],nutrition[[#This Row],[calc_girls]]),nutrition[[#This Row],[total_children]])</f>
        <v>2135</v>
      </c>
      <c r="AF164">
        <f>IF(ISBLANK(nutrition[[#This Row],[total_pwd]]),SUM(nutrition[[#This Row],[total_pwd_men]],nutrition[[#This Row],[total_pwd_women]]),nutrition[[#This Row],[total_pwd]])</f>
        <v>0</v>
      </c>
      <c r="AG164">
        <f>IF(ISBLANK(nutrition[[#This Row],[total_adults]]),SUM(nutrition[[#This Row],[total_men]],nutrition[[#This Row],[total_women]]),nutrition[[#This Row],[total_adults]])</f>
        <v>0</v>
      </c>
      <c r="AH164">
        <f>IF(ISBLANK(nutrition[[#This Row],[total_beneficiaries_reached]]),SUM(nutrition[[#This Row],[calc_children]],nutrition[[#This Row],[calc_adults]]),nutrition[[#This Row],[total_beneficiaries_reached]])</f>
        <v>2135</v>
      </c>
      <c r="AI164" s="49" t="s">
        <v>225</v>
      </c>
      <c r="AJ164" s="49" t="s">
        <v>660</v>
      </c>
      <c r="AK164" s="49" t="s">
        <v>132</v>
      </c>
    </row>
    <row r="165" spans="1:37" x14ac:dyDescent="0.2">
      <c r="A165" s="58">
        <v>45292</v>
      </c>
      <c r="B165" s="49" t="s">
        <v>209</v>
      </c>
      <c r="C165" s="49" t="s">
        <v>1257</v>
      </c>
      <c r="F165" s="49" t="s">
        <v>115</v>
      </c>
      <c r="G165" s="49" t="s">
        <v>115</v>
      </c>
      <c r="H165" s="49" t="s">
        <v>1200</v>
      </c>
      <c r="I165" s="49" t="s">
        <v>118</v>
      </c>
      <c r="J165" s="49" t="s">
        <v>1229</v>
      </c>
      <c r="K165" s="49" t="s">
        <v>125</v>
      </c>
      <c r="M165" s="49">
        <v>3016</v>
      </c>
      <c r="AC165">
        <f>IF(ISBLANK(nutrition[[#This Row],[total_boys]]),SUM(nutrition[[#This Row],[boys_0-5_reached]],nutrition[[#This Row],[boys_6-12_reached]],nutrition[[#This Row],[boys_13-18_reached]]),nutrition[[#This Row],[total_boys]])</f>
        <v>0</v>
      </c>
      <c r="AD165">
        <f>IF(ISBLANK(nutrition[[#This Row],[total_girls]]),SUM(nutrition[[#This Row],[girls_0-5_reached]],nutrition[[#This Row],[girls_6-12_reached]],nutrition[[#This Row],[girls_13-18_reached]]),nutrition[[#This Row],[total_girls]])</f>
        <v>3016</v>
      </c>
      <c r="AE165">
        <f>IF(ISBLANK(nutrition[[#This Row],[total_children]]),SUM(nutrition[[#This Row],[calc_boys]],nutrition[[#This Row],[calc_girls]]),nutrition[[#This Row],[total_children]])</f>
        <v>3016</v>
      </c>
      <c r="AF165">
        <f>IF(ISBLANK(nutrition[[#This Row],[total_pwd]]),SUM(nutrition[[#This Row],[total_pwd_men]],nutrition[[#This Row],[total_pwd_women]]),nutrition[[#This Row],[total_pwd]])</f>
        <v>0</v>
      </c>
      <c r="AG165">
        <f>IF(ISBLANK(nutrition[[#This Row],[total_adults]]),SUM(nutrition[[#This Row],[total_men]],nutrition[[#This Row],[total_women]]),nutrition[[#This Row],[total_adults]])</f>
        <v>0</v>
      </c>
      <c r="AH165">
        <f>IF(ISBLANK(nutrition[[#This Row],[total_beneficiaries_reached]]),SUM(nutrition[[#This Row],[calc_children]],nutrition[[#This Row],[calc_adults]]),nutrition[[#This Row],[total_beneficiaries_reached]])</f>
        <v>3016</v>
      </c>
      <c r="AI165" s="49" t="s">
        <v>210</v>
      </c>
      <c r="AJ165" s="49" t="s">
        <v>446</v>
      </c>
      <c r="AK165" s="49" t="s">
        <v>132</v>
      </c>
    </row>
    <row r="166" spans="1:37" x14ac:dyDescent="0.2">
      <c r="A166" s="58">
        <v>45292</v>
      </c>
      <c r="B166" s="49" t="s">
        <v>187</v>
      </c>
      <c r="C166" s="49" t="s">
        <v>1258</v>
      </c>
      <c r="F166" s="49" t="s">
        <v>115</v>
      </c>
      <c r="G166" s="49" t="s">
        <v>115</v>
      </c>
      <c r="H166" s="49" t="s">
        <v>1200</v>
      </c>
      <c r="I166" s="49" t="s">
        <v>118</v>
      </c>
      <c r="J166" s="49" t="s">
        <v>1229</v>
      </c>
      <c r="K166" s="49" t="s">
        <v>1212</v>
      </c>
      <c r="M166" s="49">
        <v>451</v>
      </c>
      <c r="AC166">
        <f>IF(ISBLANK(nutrition[[#This Row],[total_boys]]),SUM(nutrition[[#This Row],[boys_0-5_reached]],nutrition[[#This Row],[boys_6-12_reached]],nutrition[[#This Row],[boys_13-18_reached]]),nutrition[[#This Row],[total_boys]])</f>
        <v>0</v>
      </c>
      <c r="AD166">
        <f>IF(ISBLANK(nutrition[[#This Row],[total_girls]]),SUM(nutrition[[#This Row],[girls_0-5_reached]],nutrition[[#This Row],[girls_6-12_reached]],nutrition[[#This Row],[girls_13-18_reached]]),nutrition[[#This Row],[total_girls]])</f>
        <v>451</v>
      </c>
      <c r="AE166">
        <f>IF(ISBLANK(nutrition[[#This Row],[total_children]]),SUM(nutrition[[#This Row],[calc_boys]],nutrition[[#This Row],[calc_girls]]),nutrition[[#This Row],[total_children]])</f>
        <v>451</v>
      </c>
      <c r="AF166">
        <f>IF(ISBLANK(nutrition[[#This Row],[total_pwd]]),SUM(nutrition[[#This Row],[total_pwd_men]],nutrition[[#This Row],[total_pwd_women]]),nutrition[[#This Row],[total_pwd]])</f>
        <v>0</v>
      </c>
      <c r="AG166">
        <f>IF(ISBLANK(nutrition[[#This Row],[total_adults]]),SUM(nutrition[[#This Row],[total_men]],nutrition[[#This Row],[total_women]]),nutrition[[#This Row],[total_adults]])</f>
        <v>0</v>
      </c>
      <c r="AH166">
        <f>IF(ISBLANK(nutrition[[#This Row],[total_beneficiaries_reached]]),SUM(nutrition[[#This Row],[calc_children]],nutrition[[#This Row],[calc_adults]]),nutrition[[#This Row],[total_beneficiaries_reached]])</f>
        <v>451</v>
      </c>
      <c r="AI166" s="49" t="s">
        <v>188</v>
      </c>
      <c r="AJ166" s="49" t="s">
        <v>310</v>
      </c>
      <c r="AK166" s="49" t="s">
        <v>132</v>
      </c>
    </row>
    <row r="167" spans="1:37" x14ac:dyDescent="0.2">
      <c r="A167" s="58">
        <v>45292</v>
      </c>
      <c r="B167" s="49" t="s">
        <v>192</v>
      </c>
      <c r="C167" s="49" t="s">
        <v>1259</v>
      </c>
      <c r="F167" s="49" t="s">
        <v>115</v>
      </c>
      <c r="G167" s="49" t="s">
        <v>115</v>
      </c>
      <c r="H167" s="49" t="s">
        <v>1200</v>
      </c>
      <c r="I167" s="49" t="s">
        <v>118</v>
      </c>
      <c r="J167" s="49" t="s">
        <v>1229</v>
      </c>
      <c r="K167" s="49" t="s">
        <v>1212</v>
      </c>
      <c r="M167" s="49">
        <v>1379</v>
      </c>
      <c r="AC167">
        <f>IF(ISBLANK(nutrition[[#This Row],[total_boys]]),SUM(nutrition[[#This Row],[boys_0-5_reached]],nutrition[[#This Row],[boys_6-12_reached]],nutrition[[#This Row],[boys_13-18_reached]]),nutrition[[#This Row],[total_boys]])</f>
        <v>0</v>
      </c>
      <c r="AD167">
        <f>IF(ISBLANK(nutrition[[#This Row],[total_girls]]),SUM(nutrition[[#This Row],[girls_0-5_reached]],nutrition[[#This Row],[girls_6-12_reached]],nutrition[[#This Row],[girls_13-18_reached]]),nutrition[[#This Row],[total_girls]])</f>
        <v>1379</v>
      </c>
      <c r="AE167">
        <f>IF(ISBLANK(nutrition[[#This Row],[total_children]]),SUM(nutrition[[#This Row],[calc_boys]],nutrition[[#This Row],[calc_girls]]),nutrition[[#This Row],[total_children]])</f>
        <v>1379</v>
      </c>
      <c r="AF167">
        <f>IF(ISBLANK(nutrition[[#This Row],[total_pwd]]),SUM(nutrition[[#This Row],[total_pwd_men]],nutrition[[#This Row],[total_pwd_women]]),nutrition[[#This Row],[total_pwd]])</f>
        <v>0</v>
      </c>
      <c r="AG167">
        <f>IF(ISBLANK(nutrition[[#This Row],[total_adults]]),SUM(nutrition[[#This Row],[total_men]],nutrition[[#This Row],[total_women]]),nutrition[[#This Row],[total_adults]])</f>
        <v>0</v>
      </c>
      <c r="AH167">
        <f>IF(ISBLANK(nutrition[[#This Row],[total_beneficiaries_reached]]),SUM(nutrition[[#This Row],[calc_children]],nutrition[[#This Row],[calc_adults]]),nutrition[[#This Row],[total_beneficiaries_reached]])</f>
        <v>1379</v>
      </c>
      <c r="AI167" s="49" t="s">
        <v>193</v>
      </c>
      <c r="AJ167" s="49" t="s">
        <v>371</v>
      </c>
      <c r="AK167" s="49" t="s">
        <v>132</v>
      </c>
    </row>
    <row r="168" spans="1:37" x14ac:dyDescent="0.2">
      <c r="A168" s="58">
        <v>45292</v>
      </c>
      <c r="B168" s="49" t="s">
        <v>214</v>
      </c>
      <c r="C168" s="49" t="s">
        <v>1260</v>
      </c>
      <c r="F168" s="49" t="s">
        <v>115</v>
      </c>
      <c r="G168" s="49" t="s">
        <v>115</v>
      </c>
      <c r="H168" s="49" t="s">
        <v>1200</v>
      </c>
      <c r="I168" s="49" t="s">
        <v>118</v>
      </c>
      <c r="J168" s="49" t="s">
        <v>1229</v>
      </c>
      <c r="K168" s="49" t="s">
        <v>125</v>
      </c>
      <c r="M168" s="49">
        <v>2058</v>
      </c>
      <c r="AC168">
        <f>IF(ISBLANK(nutrition[[#This Row],[total_boys]]),SUM(nutrition[[#This Row],[boys_0-5_reached]],nutrition[[#This Row],[boys_6-12_reached]],nutrition[[#This Row],[boys_13-18_reached]]),nutrition[[#This Row],[total_boys]])</f>
        <v>0</v>
      </c>
      <c r="AD168">
        <f>IF(ISBLANK(nutrition[[#This Row],[total_girls]]),SUM(nutrition[[#This Row],[girls_0-5_reached]],nutrition[[#This Row],[girls_6-12_reached]],nutrition[[#This Row],[girls_13-18_reached]]),nutrition[[#This Row],[total_girls]])</f>
        <v>2058</v>
      </c>
      <c r="AE168">
        <f>IF(ISBLANK(nutrition[[#This Row],[total_children]]),SUM(nutrition[[#This Row],[calc_boys]],nutrition[[#This Row],[calc_girls]]),nutrition[[#This Row],[total_children]])</f>
        <v>2058</v>
      </c>
      <c r="AF168">
        <f>IF(ISBLANK(nutrition[[#This Row],[total_pwd]]),SUM(nutrition[[#This Row],[total_pwd_men]],nutrition[[#This Row],[total_pwd_women]]),nutrition[[#This Row],[total_pwd]])</f>
        <v>0</v>
      </c>
      <c r="AG168">
        <f>IF(ISBLANK(nutrition[[#This Row],[total_adults]]),SUM(nutrition[[#This Row],[total_men]],nutrition[[#This Row],[total_women]]),nutrition[[#This Row],[total_adults]])</f>
        <v>0</v>
      </c>
      <c r="AH168">
        <f>IF(ISBLANK(nutrition[[#This Row],[total_beneficiaries_reached]]),SUM(nutrition[[#This Row],[calc_children]],nutrition[[#This Row],[calc_adults]]),nutrition[[#This Row],[total_beneficiaries_reached]])</f>
        <v>2058</v>
      </c>
      <c r="AI168" s="49" t="s">
        <v>215</v>
      </c>
      <c r="AJ168" s="49" t="s">
        <v>544</v>
      </c>
      <c r="AK168" s="49" t="s">
        <v>132</v>
      </c>
    </row>
    <row r="169" spans="1:37" x14ac:dyDescent="0.2">
      <c r="A169" s="58">
        <v>45292</v>
      </c>
      <c r="B169" s="49" t="s">
        <v>113</v>
      </c>
      <c r="C169" s="49" t="s">
        <v>1261</v>
      </c>
      <c r="F169" s="49" t="s">
        <v>115</v>
      </c>
      <c r="G169" s="49" t="s">
        <v>115</v>
      </c>
      <c r="H169" s="49" t="s">
        <v>1200</v>
      </c>
      <c r="I169" s="49" t="s">
        <v>118</v>
      </c>
      <c r="J169" s="49" t="s">
        <v>1229</v>
      </c>
      <c r="K169" s="49" t="s">
        <v>1212</v>
      </c>
      <c r="M169" s="49">
        <v>751</v>
      </c>
      <c r="AC169">
        <f>IF(ISBLANK(nutrition[[#This Row],[total_boys]]),SUM(nutrition[[#This Row],[boys_0-5_reached]],nutrition[[#This Row],[boys_6-12_reached]],nutrition[[#This Row],[boys_13-18_reached]]),nutrition[[#This Row],[total_boys]])</f>
        <v>0</v>
      </c>
      <c r="AD169">
        <f>IF(ISBLANK(nutrition[[#This Row],[total_girls]]),SUM(nutrition[[#This Row],[girls_0-5_reached]],nutrition[[#This Row],[girls_6-12_reached]],nutrition[[#This Row],[girls_13-18_reached]]),nutrition[[#This Row],[total_girls]])</f>
        <v>751</v>
      </c>
      <c r="AE169">
        <f>IF(ISBLANK(nutrition[[#This Row],[total_children]]),SUM(nutrition[[#This Row],[calc_boys]],nutrition[[#This Row],[calc_girls]]),nutrition[[#This Row],[total_children]])</f>
        <v>751</v>
      </c>
      <c r="AF169">
        <f>IF(ISBLANK(nutrition[[#This Row],[total_pwd]]),SUM(nutrition[[#This Row],[total_pwd_men]],nutrition[[#This Row],[total_pwd_women]]),nutrition[[#This Row],[total_pwd]])</f>
        <v>0</v>
      </c>
      <c r="AG169">
        <f>IF(ISBLANK(nutrition[[#This Row],[total_adults]]),SUM(nutrition[[#This Row],[total_men]],nutrition[[#This Row],[total_women]]),nutrition[[#This Row],[total_adults]])</f>
        <v>0</v>
      </c>
      <c r="AH169">
        <f>IF(ISBLANK(nutrition[[#This Row],[total_beneficiaries_reached]]),SUM(nutrition[[#This Row],[calc_children]],nutrition[[#This Row],[calc_adults]]),nutrition[[#This Row],[total_beneficiaries_reached]])</f>
        <v>751</v>
      </c>
      <c r="AI169" s="49" t="s">
        <v>219</v>
      </c>
      <c r="AJ169" s="49" t="s">
        <v>621</v>
      </c>
      <c r="AK169" s="49" t="s">
        <v>132</v>
      </c>
    </row>
    <row r="170" spans="1:37" x14ac:dyDescent="0.2">
      <c r="A170" s="58">
        <v>45292</v>
      </c>
      <c r="B170" s="49" t="s">
        <v>192</v>
      </c>
      <c r="C170" s="49" t="s">
        <v>1262</v>
      </c>
      <c r="F170" s="49" t="s">
        <v>115</v>
      </c>
      <c r="G170" s="49" t="s">
        <v>115</v>
      </c>
      <c r="H170" s="49" t="s">
        <v>1200</v>
      </c>
      <c r="I170" s="49" t="s">
        <v>118</v>
      </c>
      <c r="J170" s="49" t="s">
        <v>1229</v>
      </c>
      <c r="K170" s="49" t="s">
        <v>1212</v>
      </c>
      <c r="M170" s="49">
        <v>1847</v>
      </c>
      <c r="AC170">
        <f>IF(ISBLANK(nutrition[[#This Row],[total_boys]]),SUM(nutrition[[#This Row],[boys_0-5_reached]],nutrition[[#This Row],[boys_6-12_reached]],nutrition[[#This Row],[boys_13-18_reached]]),nutrition[[#This Row],[total_boys]])</f>
        <v>0</v>
      </c>
      <c r="AD170">
        <f>IF(ISBLANK(nutrition[[#This Row],[total_girls]]),SUM(nutrition[[#This Row],[girls_0-5_reached]],nutrition[[#This Row],[girls_6-12_reached]],nutrition[[#This Row],[girls_13-18_reached]]),nutrition[[#This Row],[total_girls]])</f>
        <v>1847</v>
      </c>
      <c r="AE170">
        <f>IF(ISBLANK(nutrition[[#This Row],[total_children]]),SUM(nutrition[[#This Row],[calc_boys]],nutrition[[#This Row],[calc_girls]]),nutrition[[#This Row],[total_children]])</f>
        <v>1847</v>
      </c>
      <c r="AF170">
        <f>IF(ISBLANK(nutrition[[#This Row],[total_pwd]]),SUM(nutrition[[#This Row],[total_pwd_men]],nutrition[[#This Row],[total_pwd_women]]),nutrition[[#This Row],[total_pwd]])</f>
        <v>0</v>
      </c>
      <c r="AG170">
        <f>IF(ISBLANK(nutrition[[#This Row],[total_adults]]),SUM(nutrition[[#This Row],[total_men]],nutrition[[#This Row],[total_women]]),nutrition[[#This Row],[total_adults]])</f>
        <v>0</v>
      </c>
      <c r="AH170">
        <f>IF(ISBLANK(nutrition[[#This Row],[total_beneficiaries_reached]]),SUM(nutrition[[#This Row],[calc_children]],nutrition[[#This Row],[calc_adults]]),nutrition[[#This Row],[total_beneficiaries_reached]])</f>
        <v>1847</v>
      </c>
      <c r="AI170" s="49" t="s">
        <v>193</v>
      </c>
      <c r="AJ170" s="49" t="s">
        <v>378</v>
      </c>
      <c r="AK170" s="49" t="s">
        <v>132</v>
      </c>
    </row>
    <row r="171" spans="1:37" x14ac:dyDescent="0.2">
      <c r="A171" s="58">
        <v>45292</v>
      </c>
      <c r="B171" s="49" t="s">
        <v>192</v>
      </c>
      <c r="C171" s="49" t="s">
        <v>1263</v>
      </c>
      <c r="F171" s="49" t="s">
        <v>115</v>
      </c>
      <c r="G171" s="49" t="s">
        <v>115</v>
      </c>
      <c r="H171" s="49" t="s">
        <v>1200</v>
      </c>
      <c r="I171" s="49" t="s">
        <v>118</v>
      </c>
      <c r="J171" s="49" t="s">
        <v>1229</v>
      </c>
      <c r="K171" s="49" t="s">
        <v>1212</v>
      </c>
      <c r="M171" s="49">
        <v>1009</v>
      </c>
      <c r="AC171">
        <f>IF(ISBLANK(nutrition[[#This Row],[total_boys]]),SUM(nutrition[[#This Row],[boys_0-5_reached]],nutrition[[#This Row],[boys_6-12_reached]],nutrition[[#This Row],[boys_13-18_reached]]),nutrition[[#This Row],[total_boys]])</f>
        <v>0</v>
      </c>
      <c r="AD171">
        <f>IF(ISBLANK(nutrition[[#This Row],[total_girls]]),SUM(nutrition[[#This Row],[girls_0-5_reached]],nutrition[[#This Row],[girls_6-12_reached]],nutrition[[#This Row],[girls_13-18_reached]]),nutrition[[#This Row],[total_girls]])</f>
        <v>1009</v>
      </c>
      <c r="AE171">
        <f>IF(ISBLANK(nutrition[[#This Row],[total_children]]),SUM(nutrition[[#This Row],[calc_boys]],nutrition[[#This Row],[calc_girls]]),nutrition[[#This Row],[total_children]])</f>
        <v>1009</v>
      </c>
      <c r="AF171">
        <f>IF(ISBLANK(nutrition[[#This Row],[total_pwd]]),SUM(nutrition[[#This Row],[total_pwd_men]],nutrition[[#This Row],[total_pwd_women]]),nutrition[[#This Row],[total_pwd]])</f>
        <v>0</v>
      </c>
      <c r="AG171">
        <f>IF(ISBLANK(nutrition[[#This Row],[total_adults]]),SUM(nutrition[[#This Row],[total_men]],nutrition[[#This Row],[total_women]]),nutrition[[#This Row],[total_adults]])</f>
        <v>0</v>
      </c>
      <c r="AH171">
        <f>IF(ISBLANK(nutrition[[#This Row],[total_beneficiaries_reached]]),SUM(nutrition[[#This Row],[calc_children]],nutrition[[#This Row],[calc_adults]]),nutrition[[#This Row],[total_beneficiaries_reached]])</f>
        <v>1009</v>
      </c>
      <c r="AI171" s="49" t="s">
        <v>193</v>
      </c>
      <c r="AJ171" s="49" t="s">
        <v>382</v>
      </c>
      <c r="AK171" s="49" t="s">
        <v>132</v>
      </c>
    </row>
    <row r="172" spans="1:37" x14ac:dyDescent="0.2">
      <c r="A172" s="58">
        <v>45292</v>
      </c>
      <c r="B172" s="49" t="s">
        <v>224</v>
      </c>
      <c r="C172" s="49" t="s">
        <v>1264</v>
      </c>
      <c r="F172" s="49" t="s">
        <v>115</v>
      </c>
      <c r="G172" s="49" t="s">
        <v>115</v>
      </c>
      <c r="H172" s="49" t="s">
        <v>1200</v>
      </c>
      <c r="I172" s="49" t="s">
        <v>118</v>
      </c>
      <c r="J172" s="49" t="s">
        <v>1229</v>
      </c>
      <c r="K172" s="49" t="s">
        <v>1212</v>
      </c>
      <c r="M172" s="49">
        <v>574</v>
      </c>
      <c r="AC172">
        <f>IF(ISBLANK(nutrition[[#This Row],[total_boys]]),SUM(nutrition[[#This Row],[boys_0-5_reached]],nutrition[[#This Row],[boys_6-12_reached]],nutrition[[#This Row],[boys_13-18_reached]]),nutrition[[#This Row],[total_boys]])</f>
        <v>0</v>
      </c>
      <c r="AD172">
        <f>IF(ISBLANK(nutrition[[#This Row],[total_girls]]),SUM(nutrition[[#This Row],[girls_0-5_reached]],nutrition[[#This Row],[girls_6-12_reached]],nutrition[[#This Row],[girls_13-18_reached]]),nutrition[[#This Row],[total_girls]])</f>
        <v>574</v>
      </c>
      <c r="AE172">
        <f>IF(ISBLANK(nutrition[[#This Row],[total_children]]),SUM(nutrition[[#This Row],[calc_boys]],nutrition[[#This Row],[calc_girls]]),nutrition[[#This Row],[total_children]])</f>
        <v>574</v>
      </c>
      <c r="AF172">
        <f>IF(ISBLANK(nutrition[[#This Row],[total_pwd]]),SUM(nutrition[[#This Row],[total_pwd_men]],nutrition[[#This Row],[total_pwd_women]]),nutrition[[#This Row],[total_pwd]])</f>
        <v>0</v>
      </c>
      <c r="AG172">
        <f>IF(ISBLANK(nutrition[[#This Row],[total_adults]]),SUM(nutrition[[#This Row],[total_men]],nutrition[[#This Row],[total_women]]),nutrition[[#This Row],[total_adults]])</f>
        <v>0</v>
      </c>
      <c r="AH172">
        <f>IF(ISBLANK(nutrition[[#This Row],[total_beneficiaries_reached]]),SUM(nutrition[[#This Row],[calc_children]],nutrition[[#This Row],[calc_adults]]),nutrition[[#This Row],[total_beneficiaries_reached]])</f>
        <v>574</v>
      </c>
      <c r="AI172" s="49" t="s">
        <v>225</v>
      </c>
      <c r="AJ172" s="49" t="s">
        <v>668</v>
      </c>
      <c r="AK172" s="49" t="s">
        <v>132</v>
      </c>
    </row>
    <row r="173" spans="1:37" x14ac:dyDescent="0.2">
      <c r="A173" s="58">
        <v>45292</v>
      </c>
      <c r="B173" s="49" t="s">
        <v>214</v>
      </c>
      <c r="C173" s="49" t="s">
        <v>1265</v>
      </c>
      <c r="F173" s="49" t="s">
        <v>115</v>
      </c>
      <c r="G173" s="49" t="s">
        <v>115</v>
      </c>
      <c r="H173" s="49" t="s">
        <v>1200</v>
      </c>
      <c r="I173" s="49" t="s">
        <v>118</v>
      </c>
      <c r="J173" s="49" t="s">
        <v>1229</v>
      </c>
      <c r="K173" s="49" t="s">
        <v>125</v>
      </c>
      <c r="M173" s="49">
        <v>3661</v>
      </c>
      <c r="AC173">
        <f>IF(ISBLANK(nutrition[[#This Row],[total_boys]]),SUM(nutrition[[#This Row],[boys_0-5_reached]],nutrition[[#This Row],[boys_6-12_reached]],nutrition[[#This Row],[boys_13-18_reached]]),nutrition[[#This Row],[total_boys]])</f>
        <v>0</v>
      </c>
      <c r="AD173">
        <f>IF(ISBLANK(nutrition[[#This Row],[total_girls]]),SUM(nutrition[[#This Row],[girls_0-5_reached]],nutrition[[#This Row],[girls_6-12_reached]],nutrition[[#This Row],[girls_13-18_reached]]),nutrition[[#This Row],[total_girls]])</f>
        <v>3661</v>
      </c>
      <c r="AE173">
        <f>IF(ISBLANK(nutrition[[#This Row],[total_children]]),SUM(nutrition[[#This Row],[calc_boys]],nutrition[[#This Row],[calc_girls]]),nutrition[[#This Row],[total_children]])</f>
        <v>3661</v>
      </c>
      <c r="AF173">
        <f>IF(ISBLANK(nutrition[[#This Row],[total_pwd]]),SUM(nutrition[[#This Row],[total_pwd_men]],nutrition[[#This Row],[total_pwd_women]]),nutrition[[#This Row],[total_pwd]])</f>
        <v>0</v>
      </c>
      <c r="AG173">
        <f>IF(ISBLANK(nutrition[[#This Row],[total_adults]]),SUM(nutrition[[#This Row],[total_men]],nutrition[[#This Row],[total_women]]),nutrition[[#This Row],[total_adults]])</f>
        <v>0</v>
      </c>
      <c r="AH173">
        <f>IF(ISBLANK(nutrition[[#This Row],[total_beneficiaries_reached]]),SUM(nutrition[[#This Row],[calc_children]],nutrition[[#This Row],[calc_adults]]),nutrition[[#This Row],[total_beneficiaries_reached]])</f>
        <v>3661</v>
      </c>
      <c r="AI173" s="49" t="s">
        <v>215</v>
      </c>
      <c r="AJ173" s="49" t="s">
        <v>554</v>
      </c>
      <c r="AK173" s="49" t="s">
        <v>132</v>
      </c>
    </row>
    <row r="174" spans="1:37" x14ac:dyDescent="0.2">
      <c r="A174" s="58">
        <v>45292</v>
      </c>
      <c r="B174" s="49" t="s">
        <v>224</v>
      </c>
      <c r="C174" s="49" t="s">
        <v>1266</v>
      </c>
      <c r="F174" s="49" t="s">
        <v>115</v>
      </c>
      <c r="G174" s="49" t="s">
        <v>115</v>
      </c>
      <c r="H174" s="49" t="s">
        <v>1200</v>
      </c>
      <c r="I174" s="49" t="s">
        <v>118</v>
      </c>
      <c r="J174" s="49" t="s">
        <v>1229</v>
      </c>
      <c r="K174" s="49" t="s">
        <v>1212</v>
      </c>
      <c r="M174" s="49">
        <v>584</v>
      </c>
      <c r="AC174">
        <f>IF(ISBLANK(nutrition[[#This Row],[total_boys]]),SUM(nutrition[[#This Row],[boys_0-5_reached]],nutrition[[#This Row],[boys_6-12_reached]],nutrition[[#This Row],[boys_13-18_reached]]),nutrition[[#This Row],[total_boys]])</f>
        <v>0</v>
      </c>
      <c r="AD174">
        <f>IF(ISBLANK(nutrition[[#This Row],[total_girls]]),SUM(nutrition[[#This Row],[girls_0-5_reached]],nutrition[[#This Row],[girls_6-12_reached]],nutrition[[#This Row],[girls_13-18_reached]]),nutrition[[#This Row],[total_girls]])</f>
        <v>584</v>
      </c>
      <c r="AE174">
        <f>IF(ISBLANK(nutrition[[#This Row],[total_children]]),SUM(nutrition[[#This Row],[calc_boys]],nutrition[[#This Row],[calc_girls]]),nutrition[[#This Row],[total_children]])</f>
        <v>584</v>
      </c>
      <c r="AF174">
        <f>IF(ISBLANK(nutrition[[#This Row],[total_pwd]]),SUM(nutrition[[#This Row],[total_pwd_men]],nutrition[[#This Row],[total_pwd_women]]),nutrition[[#This Row],[total_pwd]])</f>
        <v>0</v>
      </c>
      <c r="AG174">
        <f>IF(ISBLANK(nutrition[[#This Row],[total_adults]]),SUM(nutrition[[#This Row],[total_men]],nutrition[[#This Row],[total_women]]),nutrition[[#This Row],[total_adults]])</f>
        <v>0</v>
      </c>
      <c r="AH174">
        <f>IF(ISBLANK(nutrition[[#This Row],[total_beneficiaries_reached]]),SUM(nutrition[[#This Row],[calc_children]],nutrition[[#This Row],[calc_adults]]),nutrition[[#This Row],[total_beneficiaries_reached]])</f>
        <v>584</v>
      </c>
      <c r="AI174" s="49" t="s">
        <v>225</v>
      </c>
      <c r="AJ174" s="49" t="s">
        <v>672</v>
      </c>
      <c r="AK174" s="49" t="s">
        <v>132</v>
      </c>
    </row>
    <row r="175" spans="1:37" x14ac:dyDescent="0.2">
      <c r="A175" s="58">
        <v>45292</v>
      </c>
      <c r="B175" s="49" t="s">
        <v>113</v>
      </c>
      <c r="C175" s="49" t="s">
        <v>1267</v>
      </c>
      <c r="F175" s="49" t="s">
        <v>115</v>
      </c>
      <c r="G175" s="49" t="s">
        <v>115</v>
      </c>
      <c r="H175" s="49" t="s">
        <v>1200</v>
      </c>
      <c r="I175" s="49" t="s">
        <v>118</v>
      </c>
      <c r="J175" s="49" t="s">
        <v>1229</v>
      </c>
      <c r="K175" s="49" t="s">
        <v>1212</v>
      </c>
      <c r="M175" s="49">
        <v>1963</v>
      </c>
      <c r="AC175">
        <f>IF(ISBLANK(nutrition[[#This Row],[total_boys]]),SUM(nutrition[[#This Row],[boys_0-5_reached]],nutrition[[#This Row],[boys_6-12_reached]],nutrition[[#This Row],[boys_13-18_reached]]),nutrition[[#This Row],[total_boys]])</f>
        <v>0</v>
      </c>
      <c r="AD175">
        <f>IF(ISBLANK(nutrition[[#This Row],[total_girls]]),SUM(nutrition[[#This Row],[girls_0-5_reached]],nutrition[[#This Row],[girls_6-12_reached]],nutrition[[#This Row],[girls_13-18_reached]]),nutrition[[#This Row],[total_girls]])</f>
        <v>1963</v>
      </c>
      <c r="AE175">
        <f>IF(ISBLANK(nutrition[[#This Row],[total_children]]),SUM(nutrition[[#This Row],[calc_boys]],nutrition[[#This Row],[calc_girls]]),nutrition[[#This Row],[total_children]])</f>
        <v>1963</v>
      </c>
      <c r="AF175">
        <f>IF(ISBLANK(nutrition[[#This Row],[total_pwd]]),SUM(nutrition[[#This Row],[total_pwd_men]],nutrition[[#This Row],[total_pwd_women]]),nutrition[[#This Row],[total_pwd]])</f>
        <v>0</v>
      </c>
      <c r="AG175">
        <f>IF(ISBLANK(nutrition[[#This Row],[total_adults]]),SUM(nutrition[[#This Row],[total_men]],nutrition[[#This Row],[total_women]]),nutrition[[#This Row],[total_adults]])</f>
        <v>0</v>
      </c>
      <c r="AH175">
        <f>IF(ISBLANK(nutrition[[#This Row],[total_beneficiaries_reached]]),SUM(nutrition[[#This Row],[calc_children]],nutrition[[#This Row],[calc_adults]]),nutrition[[#This Row],[total_beneficiaries_reached]])</f>
        <v>1963</v>
      </c>
      <c r="AI175" s="49" t="s">
        <v>219</v>
      </c>
      <c r="AJ175" s="49" t="s">
        <v>629</v>
      </c>
      <c r="AK175" s="49" t="s">
        <v>132</v>
      </c>
    </row>
    <row r="176" spans="1:37" x14ac:dyDescent="0.2">
      <c r="A176" s="58">
        <v>45292</v>
      </c>
      <c r="B176" s="49" t="s">
        <v>214</v>
      </c>
      <c r="C176" s="49" t="s">
        <v>1268</v>
      </c>
      <c r="F176" s="49" t="s">
        <v>115</v>
      </c>
      <c r="G176" s="49" t="s">
        <v>115</v>
      </c>
      <c r="H176" s="49" t="s">
        <v>1200</v>
      </c>
      <c r="I176" s="49" t="s">
        <v>118</v>
      </c>
      <c r="J176" s="49" t="s">
        <v>1229</v>
      </c>
      <c r="K176" s="49" t="s">
        <v>1212</v>
      </c>
      <c r="M176" s="49">
        <v>3419</v>
      </c>
      <c r="AC176">
        <f>IF(ISBLANK(nutrition[[#This Row],[total_boys]]),SUM(nutrition[[#This Row],[boys_0-5_reached]],nutrition[[#This Row],[boys_6-12_reached]],nutrition[[#This Row],[boys_13-18_reached]]),nutrition[[#This Row],[total_boys]])</f>
        <v>0</v>
      </c>
      <c r="AD176">
        <f>IF(ISBLANK(nutrition[[#This Row],[total_girls]]),SUM(nutrition[[#This Row],[girls_0-5_reached]],nutrition[[#This Row],[girls_6-12_reached]],nutrition[[#This Row],[girls_13-18_reached]]),nutrition[[#This Row],[total_girls]])</f>
        <v>3419</v>
      </c>
      <c r="AE176">
        <f>IF(ISBLANK(nutrition[[#This Row],[total_children]]),SUM(nutrition[[#This Row],[calc_boys]],nutrition[[#This Row],[calc_girls]]),nutrition[[#This Row],[total_children]])</f>
        <v>3419</v>
      </c>
      <c r="AF176">
        <f>IF(ISBLANK(nutrition[[#This Row],[total_pwd]]),SUM(nutrition[[#This Row],[total_pwd_men]],nutrition[[#This Row],[total_pwd_women]]),nutrition[[#This Row],[total_pwd]])</f>
        <v>0</v>
      </c>
      <c r="AG176">
        <f>IF(ISBLANK(nutrition[[#This Row],[total_adults]]),SUM(nutrition[[#This Row],[total_men]],nutrition[[#This Row],[total_women]]),nutrition[[#This Row],[total_adults]])</f>
        <v>0</v>
      </c>
      <c r="AH176">
        <f>IF(ISBLANK(nutrition[[#This Row],[total_beneficiaries_reached]]),SUM(nutrition[[#This Row],[calc_children]],nutrition[[#This Row],[calc_adults]]),nutrition[[#This Row],[total_beneficiaries_reached]])</f>
        <v>3419</v>
      </c>
      <c r="AI176" s="49" t="s">
        <v>215</v>
      </c>
      <c r="AJ176" s="49" t="s">
        <v>569</v>
      </c>
      <c r="AK176" s="49" t="s">
        <v>132</v>
      </c>
    </row>
    <row r="177" spans="1:37" x14ac:dyDescent="0.2">
      <c r="A177" s="58">
        <v>45292</v>
      </c>
      <c r="B177" s="49" t="s">
        <v>229</v>
      </c>
      <c r="C177" s="49" t="s">
        <v>1269</v>
      </c>
      <c r="F177" s="49" t="s">
        <v>115</v>
      </c>
      <c r="G177" s="49" t="s">
        <v>115</v>
      </c>
      <c r="H177" s="49" t="s">
        <v>1200</v>
      </c>
      <c r="I177" s="49" t="s">
        <v>118</v>
      </c>
      <c r="J177" s="49" t="s">
        <v>1229</v>
      </c>
      <c r="K177" s="49" t="s">
        <v>1212</v>
      </c>
      <c r="M177" s="49">
        <v>7960</v>
      </c>
      <c r="AC177">
        <f>IF(ISBLANK(nutrition[[#This Row],[total_boys]]),SUM(nutrition[[#This Row],[boys_0-5_reached]],nutrition[[#This Row],[boys_6-12_reached]],nutrition[[#This Row],[boys_13-18_reached]]),nutrition[[#This Row],[total_boys]])</f>
        <v>0</v>
      </c>
      <c r="AD177">
        <f>IF(ISBLANK(nutrition[[#This Row],[total_girls]]),SUM(nutrition[[#This Row],[girls_0-5_reached]],nutrition[[#This Row],[girls_6-12_reached]],nutrition[[#This Row],[girls_13-18_reached]]),nutrition[[#This Row],[total_girls]])</f>
        <v>7960</v>
      </c>
      <c r="AE177">
        <f>IF(ISBLANK(nutrition[[#This Row],[total_children]]),SUM(nutrition[[#This Row],[calc_boys]],nutrition[[#This Row],[calc_girls]]),nutrition[[#This Row],[total_children]])</f>
        <v>7960</v>
      </c>
      <c r="AF177">
        <f>IF(ISBLANK(nutrition[[#This Row],[total_pwd]]),SUM(nutrition[[#This Row],[total_pwd_men]],nutrition[[#This Row],[total_pwd_women]]),nutrition[[#This Row],[total_pwd]])</f>
        <v>0</v>
      </c>
      <c r="AG177">
        <f>IF(ISBLANK(nutrition[[#This Row],[total_adults]]),SUM(nutrition[[#This Row],[total_men]],nutrition[[#This Row],[total_women]]),nutrition[[#This Row],[total_adults]])</f>
        <v>0</v>
      </c>
      <c r="AH177">
        <f>IF(ISBLANK(nutrition[[#This Row],[total_beneficiaries_reached]]),SUM(nutrition[[#This Row],[calc_children]],nutrition[[#This Row],[calc_adults]]),nutrition[[#This Row],[total_beneficiaries_reached]])</f>
        <v>7960</v>
      </c>
      <c r="AI177" s="49" t="s">
        <v>230</v>
      </c>
      <c r="AJ177" s="49" t="s">
        <v>738</v>
      </c>
      <c r="AK177" s="49" t="s">
        <v>132</v>
      </c>
    </row>
    <row r="178" spans="1:37" x14ac:dyDescent="0.2">
      <c r="A178" s="58">
        <v>45292</v>
      </c>
      <c r="B178" s="49" t="s">
        <v>209</v>
      </c>
      <c r="C178" s="49" t="s">
        <v>1270</v>
      </c>
      <c r="F178" s="49" t="s">
        <v>115</v>
      </c>
      <c r="G178" s="49" t="s">
        <v>115</v>
      </c>
      <c r="H178" s="49" t="s">
        <v>1200</v>
      </c>
      <c r="I178" s="49" t="s">
        <v>118</v>
      </c>
      <c r="J178" s="49" t="s">
        <v>1229</v>
      </c>
      <c r="K178" s="49" t="s">
        <v>1212</v>
      </c>
      <c r="M178" s="49">
        <v>1246</v>
      </c>
      <c r="AC178">
        <f>IF(ISBLANK(nutrition[[#This Row],[total_boys]]),SUM(nutrition[[#This Row],[boys_0-5_reached]],nutrition[[#This Row],[boys_6-12_reached]],nutrition[[#This Row],[boys_13-18_reached]]),nutrition[[#This Row],[total_boys]])</f>
        <v>0</v>
      </c>
      <c r="AD178">
        <f>IF(ISBLANK(nutrition[[#This Row],[total_girls]]),SUM(nutrition[[#This Row],[girls_0-5_reached]],nutrition[[#This Row],[girls_6-12_reached]],nutrition[[#This Row],[girls_13-18_reached]]),nutrition[[#This Row],[total_girls]])</f>
        <v>1246</v>
      </c>
      <c r="AE178">
        <f>IF(ISBLANK(nutrition[[#This Row],[total_children]]),SUM(nutrition[[#This Row],[calc_boys]],nutrition[[#This Row],[calc_girls]]),nutrition[[#This Row],[total_children]])</f>
        <v>1246</v>
      </c>
      <c r="AF178">
        <f>IF(ISBLANK(nutrition[[#This Row],[total_pwd]]),SUM(nutrition[[#This Row],[total_pwd_men]],nutrition[[#This Row],[total_pwd_women]]),nutrition[[#This Row],[total_pwd]])</f>
        <v>0</v>
      </c>
      <c r="AG178">
        <f>IF(ISBLANK(nutrition[[#This Row],[total_adults]]),SUM(nutrition[[#This Row],[total_men]],nutrition[[#This Row],[total_women]]),nutrition[[#This Row],[total_adults]])</f>
        <v>0</v>
      </c>
      <c r="AH178">
        <f>IF(ISBLANK(nutrition[[#This Row],[total_beneficiaries_reached]]),SUM(nutrition[[#This Row],[calc_children]],nutrition[[#This Row],[calc_adults]]),nutrition[[#This Row],[total_beneficiaries_reached]])</f>
        <v>1246</v>
      </c>
      <c r="AI178" s="49" t="s">
        <v>210</v>
      </c>
      <c r="AJ178" s="49" t="s">
        <v>479</v>
      </c>
      <c r="AK178" s="49" t="s">
        <v>132</v>
      </c>
    </row>
    <row r="179" spans="1:37" x14ac:dyDescent="0.2">
      <c r="A179" s="58">
        <v>45292</v>
      </c>
      <c r="B179" s="49" t="s">
        <v>209</v>
      </c>
      <c r="C179" s="49" t="s">
        <v>1271</v>
      </c>
      <c r="F179" s="49" t="s">
        <v>115</v>
      </c>
      <c r="G179" s="49" t="s">
        <v>115</v>
      </c>
      <c r="H179" s="49" t="s">
        <v>1200</v>
      </c>
      <c r="I179" s="49" t="s">
        <v>118</v>
      </c>
      <c r="J179" s="49" t="s">
        <v>1229</v>
      </c>
      <c r="K179" s="49" t="s">
        <v>1212</v>
      </c>
      <c r="M179" s="49">
        <v>5345</v>
      </c>
      <c r="AC179">
        <f>IF(ISBLANK(nutrition[[#This Row],[total_boys]]),SUM(nutrition[[#This Row],[boys_0-5_reached]],nutrition[[#This Row],[boys_6-12_reached]],nutrition[[#This Row],[boys_13-18_reached]]),nutrition[[#This Row],[total_boys]])</f>
        <v>0</v>
      </c>
      <c r="AD179">
        <f>IF(ISBLANK(nutrition[[#This Row],[total_girls]]),SUM(nutrition[[#This Row],[girls_0-5_reached]],nutrition[[#This Row],[girls_6-12_reached]],nutrition[[#This Row],[girls_13-18_reached]]),nutrition[[#This Row],[total_girls]])</f>
        <v>5345</v>
      </c>
      <c r="AE179">
        <f>IF(ISBLANK(nutrition[[#This Row],[total_children]]),SUM(nutrition[[#This Row],[calc_boys]],nutrition[[#This Row],[calc_girls]]),nutrition[[#This Row],[total_children]])</f>
        <v>5345</v>
      </c>
      <c r="AF179">
        <f>IF(ISBLANK(nutrition[[#This Row],[total_pwd]]),SUM(nutrition[[#This Row],[total_pwd_men]],nutrition[[#This Row],[total_pwd_women]]),nutrition[[#This Row],[total_pwd]])</f>
        <v>0</v>
      </c>
      <c r="AG179">
        <f>IF(ISBLANK(nutrition[[#This Row],[total_adults]]),SUM(nutrition[[#This Row],[total_men]],nutrition[[#This Row],[total_women]]),nutrition[[#This Row],[total_adults]])</f>
        <v>0</v>
      </c>
      <c r="AH179">
        <f>IF(ISBLANK(nutrition[[#This Row],[total_beneficiaries_reached]]),SUM(nutrition[[#This Row],[calc_children]],nutrition[[#This Row],[calc_adults]]),nutrition[[#This Row],[total_beneficiaries_reached]])</f>
        <v>5345</v>
      </c>
      <c r="AI179" s="49" t="s">
        <v>210</v>
      </c>
      <c r="AJ179" s="49" t="s">
        <v>487</v>
      </c>
      <c r="AK179" s="49" t="s">
        <v>132</v>
      </c>
    </row>
    <row r="180" spans="1:37" x14ac:dyDescent="0.2">
      <c r="A180" s="58">
        <v>45292</v>
      </c>
      <c r="B180" s="49" t="s">
        <v>209</v>
      </c>
      <c r="C180" s="49" t="s">
        <v>1272</v>
      </c>
      <c r="F180" s="49" t="s">
        <v>115</v>
      </c>
      <c r="G180" s="49" t="s">
        <v>115</v>
      </c>
      <c r="H180" s="49" t="s">
        <v>1200</v>
      </c>
      <c r="I180" s="49" t="s">
        <v>118</v>
      </c>
      <c r="J180" s="49" t="s">
        <v>1229</v>
      </c>
      <c r="K180" s="49" t="s">
        <v>125</v>
      </c>
      <c r="M180" s="49">
        <v>2159</v>
      </c>
      <c r="AC180">
        <f>IF(ISBLANK(nutrition[[#This Row],[total_boys]]),SUM(nutrition[[#This Row],[boys_0-5_reached]],nutrition[[#This Row],[boys_6-12_reached]],nutrition[[#This Row],[boys_13-18_reached]]),nutrition[[#This Row],[total_boys]])</f>
        <v>0</v>
      </c>
      <c r="AD180">
        <f>IF(ISBLANK(nutrition[[#This Row],[total_girls]]),SUM(nutrition[[#This Row],[girls_0-5_reached]],nutrition[[#This Row],[girls_6-12_reached]],nutrition[[#This Row],[girls_13-18_reached]]),nutrition[[#This Row],[total_girls]])</f>
        <v>2159</v>
      </c>
      <c r="AE180">
        <f>IF(ISBLANK(nutrition[[#This Row],[total_children]]),SUM(nutrition[[#This Row],[calc_boys]],nutrition[[#This Row],[calc_girls]]),nutrition[[#This Row],[total_children]])</f>
        <v>2159</v>
      </c>
      <c r="AF180">
        <f>IF(ISBLANK(nutrition[[#This Row],[total_pwd]]),SUM(nutrition[[#This Row],[total_pwd_men]],nutrition[[#This Row],[total_pwd_women]]),nutrition[[#This Row],[total_pwd]])</f>
        <v>0</v>
      </c>
      <c r="AG180">
        <f>IF(ISBLANK(nutrition[[#This Row],[total_adults]]),SUM(nutrition[[#This Row],[total_men]],nutrition[[#This Row],[total_women]]),nutrition[[#This Row],[total_adults]])</f>
        <v>0</v>
      </c>
      <c r="AH180">
        <f>IF(ISBLANK(nutrition[[#This Row],[total_beneficiaries_reached]]),SUM(nutrition[[#This Row],[calc_children]],nutrition[[#This Row],[calc_adults]]),nutrition[[#This Row],[total_beneficiaries_reached]])</f>
        <v>2159</v>
      </c>
      <c r="AI180" s="49" t="s">
        <v>210</v>
      </c>
      <c r="AJ180" s="49" t="s">
        <v>490</v>
      </c>
      <c r="AK180" s="49" t="s">
        <v>132</v>
      </c>
    </row>
    <row r="181" spans="1:37" x14ac:dyDescent="0.2">
      <c r="A181" s="58">
        <v>45292</v>
      </c>
      <c r="B181" s="49" t="s">
        <v>224</v>
      </c>
      <c r="C181" s="49" t="s">
        <v>1273</v>
      </c>
      <c r="F181" s="49" t="s">
        <v>115</v>
      </c>
      <c r="G181" s="49" t="s">
        <v>115</v>
      </c>
      <c r="H181" s="49" t="s">
        <v>1200</v>
      </c>
      <c r="I181" s="49" t="s">
        <v>118</v>
      </c>
      <c r="J181" s="49" t="s">
        <v>1229</v>
      </c>
      <c r="K181" s="49" t="s">
        <v>1212</v>
      </c>
      <c r="M181" s="49">
        <v>1331</v>
      </c>
      <c r="AC181">
        <f>IF(ISBLANK(nutrition[[#This Row],[total_boys]]),SUM(nutrition[[#This Row],[boys_0-5_reached]],nutrition[[#This Row],[boys_6-12_reached]],nutrition[[#This Row],[boys_13-18_reached]]),nutrition[[#This Row],[total_boys]])</f>
        <v>0</v>
      </c>
      <c r="AD181">
        <f>IF(ISBLANK(nutrition[[#This Row],[total_girls]]),SUM(nutrition[[#This Row],[girls_0-5_reached]],nutrition[[#This Row],[girls_6-12_reached]],nutrition[[#This Row],[girls_13-18_reached]]),nutrition[[#This Row],[total_girls]])</f>
        <v>1331</v>
      </c>
      <c r="AE181">
        <f>IF(ISBLANK(nutrition[[#This Row],[total_children]]),SUM(nutrition[[#This Row],[calc_boys]],nutrition[[#This Row],[calc_girls]]),nutrition[[#This Row],[total_children]])</f>
        <v>1331</v>
      </c>
      <c r="AF181">
        <f>IF(ISBLANK(nutrition[[#This Row],[total_pwd]]),SUM(nutrition[[#This Row],[total_pwd_men]],nutrition[[#This Row],[total_pwd_women]]),nutrition[[#This Row],[total_pwd]])</f>
        <v>0</v>
      </c>
      <c r="AG181">
        <f>IF(ISBLANK(nutrition[[#This Row],[total_adults]]),SUM(nutrition[[#This Row],[total_men]],nutrition[[#This Row],[total_women]]),nutrition[[#This Row],[total_adults]])</f>
        <v>0</v>
      </c>
      <c r="AH181">
        <f>IF(ISBLANK(nutrition[[#This Row],[total_beneficiaries_reached]]),SUM(nutrition[[#This Row],[calc_children]],nutrition[[#This Row],[calc_adults]]),nutrition[[#This Row],[total_beneficiaries_reached]])</f>
        <v>1331</v>
      </c>
      <c r="AI181" s="49" t="s">
        <v>225</v>
      </c>
      <c r="AJ181" s="49" t="s">
        <v>683</v>
      </c>
      <c r="AK181" s="49" t="s">
        <v>132</v>
      </c>
    </row>
    <row r="182" spans="1:37" x14ac:dyDescent="0.2">
      <c r="A182" s="58">
        <v>45292</v>
      </c>
      <c r="B182" s="49" t="s">
        <v>229</v>
      </c>
      <c r="C182" s="49" t="s">
        <v>1274</v>
      </c>
      <c r="F182" s="49" t="s">
        <v>115</v>
      </c>
      <c r="G182" s="49" t="s">
        <v>115</v>
      </c>
      <c r="H182" s="49" t="s">
        <v>1200</v>
      </c>
      <c r="I182" s="49" t="s">
        <v>118</v>
      </c>
      <c r="J182" s="49" t="s">
        <v>1229</v>
      </c>
      <c r="K182" s="49" t="s">
        <v>1212</v>
      </c>
      <c r="M182" s="49">
        <v>1943</v>
      </c>
      <c r="AC182">
        <f>IF(ISBLANK(nutrition[[#This Row],[total_boys]]),SUM(nutrition[[#This Row],[boys_0-5_reached]],nutrition[[#This Row],[boys_6-12_reached]],nutrition[[#This Row],[boys_13-18_reached]]),nutrition[[#This Row],[total_boys]])</f>
        <v>0</v>
      </c>
      <c r="AD182">
        <f>IF(ISBLANK(nutrition[[#This Row],[total_girls]]),SUM(nutrition[[#This Row],[girls_0-5_reached]],nutrition[[#This Row],[girls_6-12_reached]],nutrition[[#This Row],[girls_13-18_reached]]),nutrition[[#This Row],[total_girls]])</f>
        <v>1943</v>
      </c>
      <c r="AE182">
        <f>IF(ISBLANK(nutrition[[#This Row],[total_children]]),SUM(nutrition[[#This Row],[calc_boys]],nutrition[[#This Row],[calc_girls]]),nutrition[[#This Row],[total_children]])</f>
        <v>1943</v>
      </c>
      <c r="AF182">
        <f>IF(ISBLANK(nutrition[[#This Row],[total_pwd]]),SUM(nutrition[[#This Row],[total_pwd_men]],nutrition[[#This Row],[total_pwd_women]]),nutrition[[#This Row],[total_pwd]])</f>
        <v>0</v>
      </c>
      <c r="AG182">
        <f>IF(ISBLANK(nutrition[[#This Row],[total_adults]]),SUM(nutrition[[#This Row],[total_men]],nutrition[[#This Row],[total_women]]),nutrition[[#This Row],[total_adults]])</f>
        <v>0</v>
      </c>
      <c r="AH182">
        <f>IF(ISBLANK(nutrition[[#This Row],[total_beneficiaries_reached]]),SUM(nutrition[[#This Row],[calc_children]],nutrition[[#This Row],[calc_adults]]),nutrition[[#This Row],[total_beneficiaries_reached]])</f>
        <v>1943</v>
      </c>
      <c r="AI182" s="49" t="s">
        <v>230</v>
      </c>
      <c r="AJ182" s="49" t="s">
        <v>765</v>
      </c>
      <c r="AK182" s="49" t="s">
        <v>132</v>
      </c>
    </row>
    <row r="183" spans="1:37" x14ac:dyDescent="0.2">
      <c r="A183" s="58">
        <v>45292</v>
      </c>
      <c r="B183" s="49" t="s">
        <v>113</v>
      </c>
      <c r="C183" s="49" t="s">
        <v>1275</v>
      </c>
      <c r="F183" s="49" t="s">
        <v>115</v>
      </c>
      <c r="G183" s="49" t="s">
        <v>115</v>
      </c>
      <c r="H183" s="49" t="s">
        <v>1200</v>
      </c>
      <c r="I183" s="49" t="s">
        <v>118</v>
      </c>
      <c r="J183" s="49" t="s">
        <v>1229</v>
      </c>
      <c r="K183" s="49" t="s">
        <v>1212</v>
      </c>
      <c r="M183" s="49">
        <v>5396</v>
      </c>
      <c r="AC183">
        <f>IF(ISBLANK(nutrition[[#This Row],[total_boys]]),SUM(nutrition[[#This Row],[boys_0-5_reached]],nutrition[[#This Row],[boys_6-12_reached]],nutrition[[#This Row],[boys_13-18_reached]]),nutrition[[#This Row],[total_boys]])</f>
        <v>0</v>
      </c>
      <c r="AD183">
        <f>IF(ISBLANK(nutrition[[#This Row],[total_girls]]),SUM(nutrition[[#This Row],[girls_0-5_reached]],nutrition[[#This Row],[girls_6-12_reached]],nutrition[[#This Row],[girls_13-18_reached]]),nutrition[[#This Row],[total_girls]])</f>
        <v>5396</v>
      </c>
      <c r="AE183">
        <f>IF(ISBLANK(nutrition[[#This Row],[total_children]]),SUM(nutrition[[#This Row],[calc_boys]],nutrition[[#This Row],[calc_girls]]),nutrition[[#This Row],[total_children]])</f>
        <v>5396</v>
      </c>
      <c r="AF183">
        <f>IF(ISBLANK(nutrition[[#This Row],[total_pwd]]),SUM(nutrition[[#This Row],[total_pwd_men]],nutrition[[#This Row],[total_pwd_women]]),nutrition[[#This Row],[total_pwd]])</f>
        <v>0</v>
      </c>
      <c r="AG183">
        <f>IF(ISBLANK(nutrition[[#This Row],[total_adults]]),SUM(nutrition[[#This Row],[total_men]],nutrition[[#This Row],[total_women]]),nutrition[[#This Row],[total_adults]])</f>
        <v>0</v>
      </c>
      <c r="AH183">
        <f>IF(ISBLANK(nutrition[[#This Row],[total_beneficiaries_reached]]),SUM(nutrition[[#This Row],[calc_children]],nutrition[[#This Row],[calc_adults]]),nutrition[[#This Row],[total_beneficiaries_reached]])</f>
        <v>5396</v>
      </c>
      <c r="AI183" s="49" t="s">
        <v>219</v>
      </c>
      <c r="AJ183" s="49" t="s">
        <v>635</v>
      </c>
      <c r="AK183" s="49" t="s">
        <v>132</v>
      </c>
    </row>
    <row r="184" spans="1:37" x14ac:dyDescent="0.2">
      <c r="A184" s="58">
        <v>45292</v>
      </c>
      <c r="B184" s="49" t="s">
        <v>229</v>
      </c>
      <c r="C184" s="49" t="s">
        <v>1276</v>
      </c>
      <c r="F184" s="49" t="s">
        <v>115</v>
      </c>
      <c r="G184" s="49" t="s">
        <v>115</v>
      </c>
      <c r="H184" s="49" t="s">
        <v>1200</v>
      </c>
      <c r="I184" s="49" t="s">
        <v>118</v>
      </c>
      <c r="J184" s="49" t="s">
        <v>1229</v>
      </c>
      <c r="K184" s="49" t="s">
        <v>1212</v>
      </c>
      <c r="M184" s="49">
        <v>1795</v>
      </c>
      <c r="AC184">
        <f>IF(ISBLANK(nutrition[[#This Row],[total_boys]]),SUM(nutrition[[#This Row],[boys_0-5_reached]],nutrition[[#This Row],[boys_6-12_reached]],nutrition[[#This Row],[boys_13-18_reached]]),nutrition[[#This Row],[total_boys]])</f>
        <v>0</v>
      </c>
      <c r="AD184">
        <f>IF(ISBLANK(nutrition[[#This Row],[total_girls]]),SUM(nutrition[[#This Row],[girls_0-5_reached]],nutrition[[#This Row],[girls_6-12_reached]],nutrition[[#This Row],[girls_13-18_reached]]),nutrition[[#This Row],[total_girls]])</f>
        <v>1795</v>
      </c>
      <c r="AE184">
        <f>IF(ISBLANK(nutrition[[#This Row],[total_children]]),SUM(nutrition[[#This Row],[calc_boys]],nutrition[[#This Row],[calc_girls]]),nutrition[[#This Row],[total_children]])</f>
        <v>1795</v>
      </c>
      <c r="AF184">
        <f>IF(ISBLANK(nutrition[[#This Row],[total_pwd]]),SUM(nutrition[[#This Row],[total_pwd_men]],nutrition[[#This Row],[total_pwd_women]]),nutrition[[#This Row],[total_pwd]])</f>
        <v>0</v>
      </c>
      <c r="AG184">
        <f>IF(ISBLANK(nutrition[[#This Row],[total_adults]]),SUM(nutrition[[#This Row],[total_men]],nutrition[[#This Row],[total_women]]),nutrition[[#This Row],[total_adults]])</f>
        <v>0</v>
      </c>
      <c r="AH184">
        <f>IF(ISBLANK(nutrition[[#This Row],[total_beneficiaries_reached]]),SUM(nutrition[[#This Row],[calc_children]],nutrition[[#This Row],[calc_adults]]),nutrition[[#This Row],[total_beneficiaries_reached]])</f>
        <v>1795</v>
      </c>
      <c r="AI184" s="49" t="s">
        <v>230</v>
      </c>
      <c r="AJ184" s="49" t="s">
        <v>773</v>
      </c>
      <c r="AK184" s="49" t="s">
        <v>132</v>
      </c>
    </row>
    <row r="185" spans="1:37" x14ac:dyDescent="0.2">
      <c r="A185" s="58">
        <v>45292</v>
      </c>
      <c r="B185" s="49" t="s">
        <v>187</v>
      </c>
      <c r="C185" s="49" t="s">
        <v>1277</v>
      </c>
      <c r="F185" s="49" t="s">
        <v>115</v>
      </c>
      <c r="G185" s="49" t="s">
        <v>115</v>
      </c>
      <c r="H185" s="49" t="s">
        <v>1200</v>
      </c>
      <c r="I185" s="49" t="s">
        <v>118</v>
      </c>
      <c r="J185" s="49" t="s">
        <v>1229</v>
      </c>
      <c r="K185" s="49" t="s">
        <v>1212</v>
      </c>
      <c r="M185" s="49">
        <v>579</v>
      </c>
      <c r="AC185">
        <f>IF(ISBLANK(nutrition[[#This Row],[total_boys]]),SUM(nutrition[[#This Row],[boys_0-5_reached]],nutrition[[#This Row],[boys_6-12_reached]],nutrition[[#This Row],[boys_13-18_reached]]),nutrition[[#This Row],[total_boys]])</f>
        <v>0</v>
      </c>
      <c r="AD185">
        <f>IF(ISBLANK(nutrition[[#This Row],[total_girls]]),SUM(nutrition[[#This Row],[girls_0-5_reached]],nutrition[[#This Row],[girls_6-12_reached]],nutrition[[#This Row],[girls_13-18_reached]]),nutrition[[#This Row],[total_girls]])</f>
        <v>579</v>
      </c>
      <c r="AE185">
        <f>IF(ISBLANK(nutrition[[#This Row],[total_children]]),SUM(nutrition[[#This Row],[calc_boys]],nutrition[[#This Row],[calc_girls]]),nutrition[[#This Row],[total_children]])</f>
        <v>579</v>
      </c>
      <c r="AF185">
        <f>IF(ISBLANK(nutrition[[#This Row],[total_pwd]]),SUM(nutrition[[#This Row],[total_pwd_men]],nutrition[[#This Row],[total_pwd_women]]),nutrition[[#This Row],[total_pwd]])</f>
        <v>0</v>
      </c>
      <c r="AG185">
        <f>IF(ISBLANK(nutrition[[#This Row],[total_adults]]),SUM(nutrition[[#This Row],[total_men]],nutrition[[#This Row],[total_women]]),nutrition[[#This Row],[total_adults]])</f>
        <v>0</v>
      </c>
      <c r="AH185">
        <f>IF(ISBLANK(nutrition[[#This Row],[total_beneficiaries_reached]]),SUM(nutrition[[#This Row],[calc_children]],nutrition[[#This Row],[calc_adults]]),nutrition[[#This Row],[total_beneficiaries_reached]])</f>
        <v>579</v>
      </c>
      <c r="AI185" s="49" t="s">
        <v>188</v>
      </c>
      <c r="AJ185" s="49" t="s">
        <v>348</v>
      </c>
      <c r="AK185" s="49" t="s">
        <v>132</v>
      </c>
    </row>
    <row r="186" spans="1:37" x14ac:dyDescent="0.2">
      <c r="A186" s="58">
        <v>45292</v>
      </c>
      <c r="B186" s="49" t="s">
        <v>192</v>
      </c>
      <c r="C186" s="49" t="s">
        <v>1278</v>
      </c>
      <c r="F186" s="49" t="s">
        <v>115</v>
      </c>
      <c r="G186" s="49" t="s">
        <v>115</v>
      </c>
      <c r="H186" s="49" t="s">
        <v>1200</v>
      </c>
      <c r="I186" s="49" t="s">
        <v>118</v>
      </c>
      <c r="J186" s="49" t="s">
        <v>1229</v>
      </c>
      <c r="K186" s="49" t="s">
        <v>1212</v>
      </c>
      <c r="M186" s="49">
        <v>2848</v>
      </c>
      <c r="AC186">
        <f>IF(ISBLANK(nutrition[[#This Row],[total_boys]]),SUM(nutrition[[#This Row],[boys_0-5_reached]],nutrition[[#This Row],[boys_6-12_reached]],nutrition[[#This Row],[boys_13-18_reached]]),nutrition[[#This Row],[total_boys]])</f>
        <v>0</v>
      </c>
      <c r="AD186">
        <f>IF(ISBLANK(nutrition[[#This Row],[total_girls]]),SUM(nutrition[[#This Row],[girls_0-5_reached]],nutrition[[#This Row],[girls_6-12_reached]],nutrition[[#This Row],[girls_13-18_reached]]),nutrition[[#This Row],[total_girls]])</f>
        <v>2848</v>
      </c>
      <c r="AE186">
        <f>IF(ISBLANK(nutrition[[#This Row],[total_children]]),SUM(nutrition[[#This Row],[calc_boys]],nutrition[[#This Row],[calc_girls]]),nutrition[[#This Row],[total_children]])</f>
        <v>2848</v>
      </c>
      <c r="AF186">
        <f>IF(ISBLANK(nutrition[[#This Row],[total_pwd]]),SUM(nutrition[[#This Row],[total_pwd_men]],nutrition[[#This Row],[total_pwd_women]]),nutrition[[#This Row],[total_pwd]])</f>
        <v>0</v>
      </c>
      <c r="AG186">
        <f>IF(ISBLANK(nutrition[[#This Row],[total_adults]]),SUM(nutrition[[#This Row],[total_men]],nutrition[[#This Row],[total_women]]),nutrition[[#This Row],[total_adults]])</f>
        <v>0</v>
      </c>
      <c r="AH186">
        <f>IF(ISBLANK(nutrition[[#This Row],[total_beneficiaries_reached]]),SUM(nutrition[[#This Row],[calc_children]],nutrition[[#This Row],[calc_adults]]),nutrition[[#This Row],[total_beneficiaries_reached]])</f>
        <v>2848</v>
      </c>
      <c r="AI186" s="49" t="s">
        <v>193</v>
      </c>
      <c r="AJ186" s="49" t="s">
        <v>392</v>
      </c>
      <c r="AK186" s="49" t="s">
        <v>132</v>
      </c>
    </row>
    <row r="187" spans="1:37" x14ac:dyDescent="0.2">
      <c r="A187" s="58">
        <v>45292</v>
      </c>
      <c r="B187" s="49" t="s">
        <v>192</v>
      </c>
      <c r="C187" s="49" t="s">
        <v>1279</v>
      </c>
      <c r="F187" s="49" t="s">
        <v>115</v>
      </c>
      <c r="G187" s="49" t="s">
        <v>115</v>
      </c>
      <c r="H187" s="49" t="s">
        <v>1200</v>
      </c>
      <c r="I187" s="49" t="s">
        <v>118</v>
      </c>
      <c r="J187" s="49" t="s">
        <v>1229</v>
      </c>
      <c r="K187" s="49" t="s">
        <v>1212</v>
      </c>
      <c r="M187" s="49">
        <v>726</v>
      </c>
      <c r="AC187">
        <f>IF(ISBLANK(nutrition[[#This Row],[total_boys]]),SUM(nutrition[[#This Row],[boys_0-5_reached]],nutrition[[#This Row],[boys_6-12_reached]],nutrition[[#This Row],[boys_13-18_reached]]),nutrition[[#This Row],[total_boys]])</f>
        <v>0</v>
      </c>
      <c r="AD187">
        <f>IF(ISBLANK(nutrition[[#This Row],[total_girls]]),SUM(nutrition[[#This Row],[girls_0-5_reached]],nutrition[[#This Row],[girls_6-12_reached]],nutrition[[#This Row],[girls_13-18_reached]]),nutrition[[#This Row],[total_girls]])</f>
        <v>726</v>
      </c>
      <c r="AE187">
        <f>IF(ISBLANK(nutrition[[#This Row],[total_children]]),SUM(nutrition[[#This Row],[calc_boys]],nutrition[[#This Row],[calc_girls]]),nutrition[[#This Row],[total_children]])</f>
        <v>726</v>
      </c>
      <c r="AF187">
        <f>IF(ISBLANK(nutrition[[#This Row],[total_pwd]]),SUM(nutrition[[#This Row],[total_pwd_men]],nutrition[[#This Row],[total_pwd_women]]),nutrition[[#This Row],[total_pwd]])</f>
        <v>0</v>
      </c>
      <c r="AG187">
        <f>IF(ISBLANK(nutrition[[#This Row],[total_adults]]),SUM(nutrition[[#This Row],[total_men]],nutrition[[#This Row],[total_women]]),nutrition[[#This Row],[total_adults]])</f>
        <v>0</v>
      </c>
      <c r="AH187">
        <f>IF(ISBLANK(nutrition[[#This Row],[total_beneficiaries_reached]]),SUM(nutrition[[#This Row],[calc_children]],nutrition[[#This Row],[calc_adults]]),nutrition[[#This Row],[total_beneficiaries_reached]])</f>
        <v>726</v>
      </c>
      <c r="AI187" s="49" t="s">
        <v>193</v>
      </c>
      <c r="AJ187" s="49" t="s">
        <v>396</v>
      </c>
      <c r="AK187" s="49" t="s">
        <v>132</v>
      </c>
    </row>
    <row r="188" spans="1:37" x14ac:dyDescent="0.2">
      <c r="A188" s="58">
        <v>45292</v>
      </c>
      <c r="B188" s="49" t="s">
        <v>187</v>
      </c>
      <c r="C188" s="49" t="s">
        <v>351</v>
      </c>
      <c r="F188" s="49" t="s">
        <v>115</v>
      </c>
      <c r="G188" s="49" t="s">
        <v>115</v>
      </c>
      <c r="H188" s="49" t="s">
        <v>1200</v>
      </c>
      <c r="I188" s="49" t="s">
        <v>118</v>
      </c>
      <c r="J188" s="49" t="s">
        <v>1229</v>
      </c>
      <c r="K188" s="49" t="s">
        <v>1212</v>
      </c>
      <c r="M188" s="49">
        <v>1067</v>
      </c>
      <c r="AC188">
        <f>IF(ISBLANK(nutrition[[#This Row],[total_boys]]),SUM(nutrition[[#This Row],[boys_0-5_reached]],nutrition[[#This Row],[boys_6-12_reached]],nutrition[[#This Row],[boys_13-18_reached]]),nutrition[[#This Row],[total_boys]])</f>
        <v>0</v>
      </c>
      <c r="AD188">
        <f>IF(ISBLANK(nutrition[[#This Row],[total_girls]]),SUM(nutrition[[#This Row],[girls_0-5_reached]],nutrition[[#This Row],[girls_6-12_reached]],nutrition[[#This Row],[girls_13-18_reached]]),nutrition[[#This Row],[total_girls]])</f>
        <v>1067</v>
      </c>
      <c r="AE188">
        <f>IF(ISBLANK(nutrition[[#This Row],[total_children]]),SUM(nutrition[[#This Row],[calc_boys]],nutrition[[#This Row],[calc_girls]]),nutrition[[#This Row],[total_children]])</f>
        <v>1067</v>
      </c>
      <c r="AF188">
        <f>IF(ISBLANK(nutrition[[#This Row],[total_pwd]]),SUM(nutrition[[#This Row],[total_pwd_men]],nutrition[[#This Row],[total_pwd_women]]),nutrition[[#This Row],[total_pwd]])</f>
        <v>0</v>
      </c>
      <c r="AG188">
        <f>IF(ISBLANK(nutrition[[#This Row],[total_adults]]),SUM(nutrition[[#This Row],[total_men]],nutrition[[#This Row],[total_women]]),nutrition[[#This Row],[total_adults]])</f>
        <v>0</v>
      </c>
      <c r="AH188">
        <f>IF(ISBLANK(nutrition[[#This Row],[total_beneficiaries_reached]]),SUM(nutrition[[#This Row],[calc_children]],nutrition[[#This Row],[calc_adults]]),nutrition[[#This Row],[total_beneficiaries_reached]])</f>
        <v>1067</v>
      </c>
      <c r="AI188" s="49" t="s">
        <v>188</v>
      </c>
      <c r="AJ188" s="49" t="s">
        <v>352</v>
      </c>
      <c r="AK188" s="49" t="s">
        <v>132</v>
      </c>
    </row>
    <row r="189" spans="1:37" x14ac:dyDescent="0.2">
      <c r="A189" s="58">
        <v>45323</v>
      </c>
      <c r="B189" s="49" t="s">
        <v>120</v>
      </c>
      <c r="C189" s="49" t="s">
        <v>1228</v>
      </c>
      <c r="F189" s="49" t="s">
        <v>115</v>
      </c>
      <c r="G189" s="49" t="s">
        <v>115</v>
      </c>
      <c r="H189" s="49" t="s">
        <v>1200</v>
      </c>
      <c r="I189" s="49" t="s">
        <v>118</v>
      </c>
      <c r="J189" s="49" t="s">
        <v>1229</v>
      </c>
      <c r="K189" s="49" t="s">
        <v>125</v>
      </c>
      <c r="M189" s="49">
        <v>4023</v>
      </c>
      <c r="AC189">
        <f>IF(ISBLANK(nutrition[[#This Row],[total_boys]]),SUM(nutrition[[#This Row],[boys_0-5_reached]],nutrition[[#This Row],[boys_6-12_reached]],nutrition[[#This Row],[boys_13-18_reached]]),nutrition[[#This Row],[total_boys]])</f>
        <v>0</v>
      </c>
      <c r="AD189">
        <f>IF(ISBLANK(nutrition[[#This Row],[total_girls]]),SUM(nutrition[[#This Row],[girls_0-5_reached]],nutrition[[#This Row],[girls_6-12_reached]],nutrition[[#This Row],[girls_13-18_reached]]),nutrition[[#This Row],[total_girls]])</f>
        <v>4023</v>
      </c>
      <c r="AE189">
        <f>IF(ISBLANK(nutrition[[#This Row],[total_children]]),SUM(nutrition[[#This Row],[calc_boys]],nutrition[[#This Row],[calc_girls]]),nutrition[[#This Row],[total_children]])</f>
        <v>4023</v>
      </c>
      <c r="AF189">
        <f>IF(ISBLANK(nutrition[[#This Row],[total_pwd]]),SUM(nutrition[[#This Row],[total_pwd_men]],nutrition[[#This Row],[total_pwd_women]]),nutrition[[#This Row],[total_pwd]])</f>
        <v>0</v>
      </c>
      <c r="AG189">
        <f>IF(ISBLANK(nutrition[[#This Row],[total_adults]]),SUM(nutrition[[#This Row],[total_men]],nutrition[[#This Row],[total_women]]),nutrition[[#This Row],[total_adults]])</f>
        <v>0</v>
      </c>
      <c r="AH189">
        <f>IF(ISBLANK(nutrition[[#This Row],[total_beneficiaries_reached]]),SUM(nutrition[[#This Row],[calc_children]],nutrition[[#This Row],[calc_adults]]),nutrition[[#This Row],[total_beneficiaries_reached]])</f>
        <v>4023</v>
      </c>
      <c r="AI189" s="49" t="s">
        <v>178</v>
      </c>
      <c r="AJ189" s="49" t="s">
        <v>179</v>
      </c>
      <c r="AK189" s="49" t="s">
        <v>132</v>
      </c>
    </row>
    <row r="190" spans="1:37" x14ac:dyDescent="0.2">
      <c r="A190" s="58">
        <v>45323</v>
      </c>
      <c r="B190" s="49" t="s">
        <v>209</v>
      </c>
      <c r="C190" s="49" t="s">
        <v>1282</v>
      </c>
      <c r="F190" s="49" t="s">
        <v>115</v>
      </c>
      <c r="G190" s="49" t="s">
        <v>115</v>
      </c>
      <c r="H190" s="49" t="s">
        <v>1200</v>
      </c>
      <c r="I190" s="49" t="s">
        <v>118</v>
      </c>
      <c r="J190" s="49" t="s">
        <v>1229</v>
      </c>
      <c r="K190" s="49" t="s">
        <v>125</v>
      </c>
      <c r="M190" s="49">
        <v>1789</v>
      </c>
      <c r="AC190">
        <f>IF(ISBLANK(nutrition[[#This Row],[total_boys]]),SUM(nutrition[[#This Row],[boys_0-5_reached]],nutrition[[#This Row],[boys_6-12_reached]],nutrition[[#This Row],[boys_13-18_reached]]),nutrition[[#This Row],[total_boys]])</f>
        <v>0</v>
      </c>
      <c r="AD190">
        <f>IF(ISBLANK(nutrition[[#This Row],[total_girls]]),SUM(nutrition[[#This Row],[girls_0-5_reached]],nutrition[[#This Row],[girls_6-12_reached]],nutrition[[#This Row],[girls_13-18_reached]]),nutrition[[#This Row],[total_girls]])</f>
        <v>1789</v>
      </c>
      <c r="AE190">
        <f>IF(ISBLANK(nutrition[[#This Row],[total_children]]),SUM(nutrition[[#This Row],[calc_boys]],nutrition[[#This Row],[calc_girls]]),nutrition[[#This Row],[total_children]])</f>
        <v>1789</v>
      </c>
      <c r="AF190">
        <f>IF(ISBLANK(nutrition[[#This Row],[total_pwd]]),SUM(nutrition[[#This Row],[total_pwd_men]],nutrition[[#This Row],[total_pwd_women]]),nutrition[[#This Row],[total_pwd]])</f>
        <v>0</v>
      </c>
      <c r="AG190">
        <f>IF(ISBLANK(nutrition[[#This Row],[total_adults]]),SUM(nutrition[[#This Row],[total_men]],nutrition[[#This Row],[total_women]]),nutrition[[#This Row],[total_adults]])</f>
        <v>0</v>
      </c>
      <c r="AH190">
        <f>IF(ISBLANK(nutrition[[#This Row],[total_beneficiaries_reached]]),SUM(nutrition[[#This Row],[calc_children]],nutrition[[#This Row],[calc_adults]]),nutrition[[#This Row],[total_beneficiaries_reached]])</f>
        <v>1789</v>
      </c>
      <c r="AI190" s="49" t="s">
        <v>210</v>
      </c>
      <c r="AJ190" s="49" t="s">
        <v>438</v>
      </c>
      <c r="AK190" s="49" t="s">
        <v>132</v>
      </c>
    </row>
    <row r="191" spans="1:37" x14ac:dyDescent="0.2">
      <c r="A191" s="58">
        <v>45323</v>
      </c>
      <c r="B191" s="49" t="s">
        <v>120</v>
      </c>
      <c r="C191" s="49" t="s">
        <v>1230</v>
      </c>
      <c r="F191" s="49" t="s">
        <v>115</v>
      </c>
      <c r="G191" s="49" t="s">
        <v>115</v>
      </c>
      <c r="H191" s="49" t="s">
        <v>1200</v>
      </c>
      <c r="I191" s="49" t="s">
        <v>118</v>
      </c>
      <c r="J191" s="49" t="s">
        <v>1229</v>
      </c>
      <c r="K191" s="49" t="s">
        <v>125</v>
      </c>
      <c r="M191" s="49">
        <v>3998</v>
      </c>
      <c r="AC191">
        <f>IF(ISBLANK(nutrition[[#This Row],[total_boys]]),SUM(nutrition[[#This Row],[boys_0-5_reached]],nutrition[[#This Row],[boys_6-12_reached]],nutrition[[#This Row],[boys_13-18_reached]]),nutrition[[#This Row],[total_boys]])</f>
        <v>0</v>
      </c>
      <c r="AD191">
        <f>IF(ISBLANK(nutrition[[#This Row],[total_girls]]),SUM(nutrition[[#This Row],[girls_0-5_reached]],nutrition[[#This Row],[girls_6-12_reached]],nutrition[[#This Row],[girls_13-18_reached]]),nutrition[[#This Row],[total_girls]])</f>
        <v>3998</v>
      </c>
      <c r="AE191">
        <f>IF(ISBLANK(nutrition[[#This Row],[total_children]]),SUM(nutrition[[#This Row],[calc_boys]],nutrition[[#This Row],[calc_girls]]),nutrition[[#This Row],[total_children]])</f>
        <v>3998</v>
      </c>
      <c r="AF191">
        <f>IF(ISBLANK(nutrition[[#This Row],[total_pwd]]),SUM(nutrition[[#This Row],[total_pwd_men]],nutrition[[#This Row],[total_pwd_women]]),nutrition[[#This Row],[total_pwd]])</f>
        <v>0</v>
      </c>
      <c r="AG191">
        <f>IF(ISBLANK(nutrition[[#This Row],[total_adults]]),SUM(nutrition[[#This Row],[total_men]],nutrition[[#This Row],[total_women]]),nutrition[[#This Row],[total_adults]])</f>
        <v>0</v>
      </c>
      <c r="AH191">
        <f>IF(ISBLANK(nutrition[[#This Row],[total_beneficiaries_reached]]),SUM(nutrition[[#This Row],[calc_children]],nutrition[[#This Row],[calc_adults]]),nutrition[[#This Row],[total_beneficiaries_reached]])</f>
        <v>3998</v>
      </c>
      <c r="AI191" s="49" t="s">
        <v>178</v>
      </c>
      <c r="AJ191" s="49" t="s">
        <v>184</v>
      </c>
      <c r="AK191" s="49" t="s">
        <v>132</v>
      </c>
    </row>
    <row r="192" spans="1:37" x14ac:dyDescent="0.2">
      <c r="A192" s="58">
        <v>45323</v>
      </c>
      <c r="B192" s="49" t="s">
        <v>113</v>
      </c>
      <c r="C192" s="49" t="s">
        <v>593</v>
      </c>
      <c r="F192" s="49" t="s">
        <v>115</v>
      </c>
      <c r="G192" s="49" t="s">
        <v>115</v>
      </c>
      <c r="H192" s="49" t="s">
        <v>1200</v>
      </c>
      <c r="I192" s="49" t="s">
        <v>118</v>
      </c>
      <c r="J192" s="49" t="s">
        <v>1229</v>
      </c>
      <c r="K192" s="49" t="s">
        <v>125</v>
      </c>
      <c r="M192" s="49">
        <v>2813</v>
      </c>
      <c r="AC192">
        <f>IF(ISBLANK(nutrition[[#This Row],[total_boys]]),SUM(nutrition[[#This Row],[boys_0-5_reached]],nutrition[[#This Row],[boys_6-12_reached]],nutrition[[#This Row],[boys_13-18_reached]]),nutrition[[#This Row],[total_boys]])</f>
        <v>0</v>
      </c>
      <c r="AD192">
        <f>IF(ISBLANK(nutrition[[#This Row],[total_girls]]),SUM(nutrition[[#This Row],[girls_0-5_reached]],nutrition[[#This Row],[girls_6-12_reached]],nutrition[[#This Row],[girls_13-18_reached]]),nutrition[[#This Row],[total_girls]])</f>
        <v>2813</v>
      </c>
      <c r="AE192">
        <f>IF(ISBLANK(nutrition[[#This Row],[total_children]]),SUM(nutrition[[#This Row],[calc_boys]],nutrition[[#This Row],[calc_girls]]),nutrition[[#This Row],[total_children]])</f>
        <v>2813</v>
      </c>
      <c r="AF192">
        <f>IF(ISBLANK(nutrition[[#This Row],[total_pwd]]),SUM(nutrition[[#This Row],[total_pwd_men]],nutrition[[#This Row],[total_pwd_women]]),nutrition[[#This Row],[total_pwd]])</f>
        <v>0</v>
      </c>
      <c r="AG192">
        <f>IF(ISBLANK(nutrition[[#This Row],[total_adults]]),SUM(nutrition[[#This Row],[total_men]],nutrition[[#This Row],[total_women]]),nutrition[[#This Row],[total_adults]])</f>
        <v>0</v>
      </c>
      <c r="AH192">
        <f>IF(ISBLANK(nutrition[[#This Row],[total_beneficiaries_reached]]),SUM(nutrition[[#This Row],[calc_children]],nutrition[[#This Row],[calc_adults]]),nutrition[[#This Row],[total_beneficiaries_reached]])</f>
        <v>2813</v>
      </c>
      <c r="AI192" s="49" t="s">
        <v>219</v>
      </c>
      <c r="AJ192" s="49" t="s">
        <v>594</v>
      </c>
      <c r="AK192" s="49" t="s">
        <v>132</v>
      </c>
    </row>
    <row r="193" spans="1:37" x14ac:dyDescent="0.2">
      <c r="A193" s="58">
        <v>45323</v>
      </c>
      <c r="B193" s="49" t="s">
        <v>113</v>
      </c>
      <c r="C193" s="49" t="s">
        <v>1248</v>
      </c>
      <c r="F193" s="49" t="s">
        <v>115</v>
      </c>
      <c r="G193" s="49" t="s">
        <v>115</v>
      </c>
      <c r="H193" s="49" t="s">
        <v>1200</v>
      </c>
      <c r="I193" s="49" t="s">
        <v>118</v>
      </c>
      <c r="J193" s="49" t="s">
        <v>1229</v>
      </c>
      <c r="K193" s="49" t="s">
        <v>125</v>
      </c>
      <c r="M193" s="49">
        <v>2874</v>
      </c>
      <c r="AC193">
        <f>IF(ISBLANK(nutrition[[#This Row],[total_boys]]),SUM(nutrition[[#This Row],[boys_0-5_reached]],nutrition[[#This Row],[boys_6-12_reached]],nutrition[[#This Row],[boys_13-18_reached]]),nutrition[[#This Row],[total_boys]])</f>
        <v>0</v>
      </c>
      <c r="AD193">
        <f>IF(ISBLANK(nutrition[[#This Row],[total_girls]]),SUM(nutrition[[#This Row],[girls_0-5_reached]],nutrition[[#This Row],[girls_6-12_reached]],nutrition[[#This Row],[girls_13-18_reached]]),nutrition[[#This Row],[total_girls]])</f>
        <v>2874</v>
      </c>
      <c r="AE193">
        <f>IF(ISBLANK(nutrition[[#This Row],[total_children]]),SUM(nutrition[[#This Row],[calc_boys]],nutrition[[#This Row],[calc_girls]]),nutrition[[#This Row],[total_children]])</f>
        <v>2874</v>
      </c>
      <c r="AF193">
        <f>IF(ISBLANK(nutrition[[#This Row],[total_pwd]]),SUM(nutrition[[#This Row],[total_pwd_men]],nutrition[[#This Row],[total_pwd_women]]),nutrition[[#This Row],[total_pwd]])</f>
        <v>0</v>
      </c>
      <c r="AG193">
        <f>IF(ISBLANK(nutrition[[#This Row],[total_adults]]),SUM(nutrition[[#This Row],[total_men]],nutrition[[#This Row],[total_women]]),nutrition[[#This Row],[total_adults]])</f>
        <v>0</v>
      </c>
      <c r="AH193">
        <f>IF(ISBLANK(nutrition[[#This Row],[total_beneficiaries_reached]]),SUM(nutrition[[#This Row],[calc_children]],nutrition[[#This Row],[calc_adults]]),nutrition[[#This Row],[total_beneficiaries_reached]])</f>
        <v>2874</v>
      </c>
      <c r="AI193" s="49" t="s">
        <v>219</v>
      </c>
      <c r="AJ193" s="49" t="s">
        <v>597</v>
      </c>
      <c r="AK193" s="49" t="s">
        <v>132</v>
      </c>
    </row>
    <row r="194" spans="1:37" x14ac:dyDescent="0.2">
      <c r="A194" s="58">
        <v>45323</v>
      </c>
      <c r="B194" s="49" t="s">
        <v>113</v>
      </c>
      <c r="C194" s="49" t="s">
        <v>1249</v>
      </c>
      <c r="F194" s="49" t="s">
        <v>115</v>
      </c>
      <c r="G194" s="49" t="s">
        <v>115</v>
      </c>
      <c r="H194" s="49" t="s">
        <v>1200</v>
      </c>
      <c r="I194" s="49" t="s">
        <v>118</v>
      </c>
      <c r="J194" s="49" t="s">
        <v>1229</v>
      </c>
      <c r="K194" s="49" t="s">
        <v>125</v>
      </c>
      <c r="M194" s="49">
        <v>788</v>
      </c>
      <c r="AC194">
        <f>IF(ISBLANK(nutrition[[#This Row],[total_boys]]),SUM(nutrition[[#This Row],[boys_0-5_reached]],nutrition[[#This Row],[boys_6-12_reached]],nutrition[[#This Row],[boys_13-18_reached]]),nutrition[[#This Row],[total_boys]])</f>
        <v>0</v>
      </c>
      <c r="AD194">
        <f>IF(ISBLANK(nutrition[[#This Row],[total_girls]]),SUM(nutrition[[#This Row],[girls_0-5_reached]],nutrition[[#This Row],[girls_6-12_reached]],nutrition[[#This Row],[girls_13-18_reached]]),nutrition[[#This Row],[total_girls]])</f>
        <v>788</v>
      </c>
      <c r="AE194">
        <f>IF(ISBLANK(nutrition[[#This Row],[total_children]]),SUM(nutrition[[#This Row],[calc_boys]],nutrition[[#This Row],[calc_girls]]),nutrition[[#This Row],[total_children]])</f>
        <v>788</v>
      </c>
      <c r="AF194">
        <f>IF(ISBLANK(nutrition[[#This Row],[total_pwd]]),SUM(nutrition[[#This Row],[total_pwd_men]],nutrition[[#This Row],[total_pwd_women]]),nutrition[[#This Row],[total_pwd]])</f>
        <v>0</v>
      </c>
      <c r="AG194">
        <f>IF(ISBLANK(nutrition[[#This Row],[total_adults]]),SUM(nutrition[[#This Row],[total_men]],nutrition[[#This Row],[total_women]]),nutrition[[#This Row],[total_adults]])</f>
        <v>0</v>
      </c>
      <c r="AH194">
        <f>IF(ISBLANK(nutrition[[#This Row],[total_beneficiaries_reached]]),SUM(nutrition[[#This Row],[calc_children]],nutrition[[#This Row],[calc_adults]]),nutrition[[#This Row],[total_beneficiaries_reached]])</f>
        <v>788</v>
      </c>
      <c r="AI194" s="49" t="s">
        <v>219</v>
      </c>
      <c r="AJ194" s="49" t="s">
        <v>601</v>
      </c>
      <c r="AK194" s="49" t="s">
        <v>132</v>
      </c>
    </row>
    <row r="195" spans="1:37" x14ac:dyDescent="0.2">
      <c r="A195" s="58">
        <v>45323</v>
      </c>
      <c r="B195" s="49" t="s">
        <v>113</v>
      </c>
      <c r="C195" s="49" t="s">
        <v>1283</v>
      </c>
      <c r="F195" s="49" t="s">
        <v>115</v>
      </c>
      <c r="G195" s="49" t="s">
        <v>115</v>
      </c>
      <c r="H195" s="49" t="s">
        <v>1200</v>
      </c>
      <c r="I195" s="49" t="s">
        <v>118</v>
      </c>
      <c r="J195" s="49" t="s">
        <v>1229</v>
      </c>
      <c r="K195" s="49" t="s">
        <v>125</v>
      </c>
      <c r="M195" s="49">
        <v>3998</v>
      </c>
      <c r="AC195">
        <f>IF(ISBLANK(nutrition[[#This Row],[total_boys]]),SUM(nutrition[[#This Row],[boys_0-5_reached]],nutrition[[#This Row],[boys_6-12_reached]],nutrition[[#This Row],[boys_13-18_reached]]),nutrition[[#This Row],[total_boys]])</f>
        <v>0</v>
      </c>
      <c r="AD195">
        <f>IF(ISBLANK(nutrition[[#This Row],[total_girls]]),SUM(nutrition[[#This Row],[girls_0-5_reached]],nutrition[[#This Row],[girls_6-12_reached]],nutrition[[#This Row],[girls_13-18_reached]]),nutrition[[#This Row],[total_girls]])</f>
        <v>3998</v>
      </c>
      <c r="AE195">
        <f>IF(ISBLANK(nutrition[[#This Row],[total_children]]),SUM(nutrition[[#This Row],[calc_boys]],nutrition[[#This Row],[calc_girls]]),nutrition[[#This Row],[total_children]])</f>
        <v>3998</v>
      </c>
      <c r="AF195">
        <f>IF(ISBLANK(nutrition[[#This Row],[total_pwd]]),SUM(nutrition[[#This Row],[total_pwd_men]],nutrition[[#This Row],[total_pwd_women]]),nutrition[[#This Row],[total_pwd]])</f>
        <v>0</v>
      </c>
      <c r="AG195">
        <f>IF(ISBLANK(nutrition[[#This Row],[total_adults]]),SUM(nutrition[[#This Row],[total_men]],nutrition[[#This Row],[total_women]]),nutrition[[#This Row],[total_adults]])</f>
        <v>0</v>
      </c>
      <c r="AH195">
        <f>IF(ISBLANK(nutrition[[#This Row],[total_beneficiaries_reached]]),SUM(nutrition[[#This Row],[calc_children]],nutrition[[#This Row],[calc_adults]]),nutrition[[#This Row],[total_beneficiaries_reached]])</f>
        <v>3998</v>
      </c>
      <c r="AI195" s="49" t="s">
        <v>219</v>
      </c>
      <c r="AJ195" s="49" t="s">
        <v>608</v>
      </c>
      <c r="AK195" s="49" t="s">
        <v>132</v>
      </c>
    </row>
    <row r="196" spans="1:37" x14ac:dyDescent="0.2">
      <c r="A196" s="58">
        <v>45323</v>
      </c>
      <c r="B196" s="49" t="s">
        <v>120</v>
      </c>
      <c r="C196" s="49" t="s">
        <v>126</v>
      </c>
      <c r="F196" s="49" t="s">
        <v>115</v>
      </c>
      <c r="G196" s="49" t="s">
        <v>115</v>
      </c>
      <c r="H196" s="49" t="s">
        <v>1200</v>
      </c>
      <c r="I196" s="49" t="s">
        <v>118</v>
      </c>
      <c r="J196" s="49" t="s">
        <v>1229</v>
      </c>
      <c r="K196" s="49" t="s">
        <v>125</v>
      </c>
      <c r="M196" s="49">
        <v>874</v>
      </c>
      <c r="AC196">
        <f>IF(ISBLANK(nutrition[[#This Row],[total_boys]]),SUM(nutrition[[#This Row],[boys_0-5_reached]],nutrition[[#This Row],[boys_6-12_reached]],nutrition[[#This Row],[boys_13-18_reached]]),nutrition[[#This Row],[total_boys]])</f>
        <v>0</v>
      </c>
      <c r="AD196">
        <f>IF(ISBLANK(nutrition[[#This Row],[total_girls]]),SUM(nutrition[[#This Row],[girls_0-5_reached]],nutrition[[#This Row],[girls_6-12_reached]],nutrition[[#This Row],[girls_13-18_reached]]),nutrition[[#This Row],[total_girls]])</f>
        <v>874</v>
      </c>
      <c r="AE196">
        <f>IF(ISBLANK(nutrition[[#This Row],[total_children]]),SUM(nutrition[[#This Row],[calc_boys]],nutrition[[#This Row],[calc_girls]]),nutrition[[#This Row],[total_children]])</f>
        <v>874</v>
      </c>
      <c r="AF196">
        <f>IF(ISBLANK(nutrition[[#This Row],[total_pwd]]),SUM(nutrition[[#This Row],[total_pwd_men]],nutrition[[#This Row],[total_pwd_women]]),nutrition[[#This Row],[total_pwd]])</f>
        <v>0</v>
      </c>
      <c r="AG196">
        <f>IF(ISBLANK(nutrition[[#This Row],[total_adults]]),SUM(nutrition[[#This Row],[total_men]],nutrition[[#This Row],[total_women]]),nutrition[[#This Row],[total_adults]])</f>
        <v>0</v>
      </c>
      <c r="AH196">
        <f>IF(ISBLANK(nutrition[[#This Row],[total_beneficiaries_reached]]),SUM(nutrition[[#This Row],[calc_children]],nutrition[[#This Row],[calc_adults]]),nutrition[[#This Row],[total_beneficiaries_reached]])</f>
        <v>874</v>
      </c>
      <c r="AI196" s="49" t="s">
        <v>178</v>
      </c>
      <c r="AJ196" s="49" t="s">
        <v>189</v>
      </c>
      <c r="AK196" s="49" t="s">
        <v>132</v>
      </c>
    </row>
    <row r="197" spans="1:37" x14ac:dyDescent="0.2">
      <c r="A197" s="58">
        <v>45323</v>
      </c>
      <c r="B197" s="49" t="s">
        <v>224</v>
      </c>
      <c r="C197" s="49" t="s">
        <v>1284</v>
      </c>
      <c r="F197" s="49" t="s">
        <v>115</v>
      </c>
      <c r="G197" s="49" t="s">
        <v>115</v>
      </c>
      <c r="H197" s="49" t="s">
        <v>1200</v>
      </c>
      <c r="I197" s="49" t="s">
        <v>118</v>
      </c>
      <c r="J197" s="49" t="s">
        <v>1229</v>
      </c>
      <c r="K197" s="49" t="s">
        <v>125</v>
      </c>
      <c r="M197" s="49">
        <v>1137</v>
      </c>
      <c r="AC197">
        <f>IF(ISBLANK(nutrition[[#This Row],[total_boys]]),SUM(nutrition[[#This Row],[boys_0-5_reached]],nutrition[[#This Row],[boys_6-12_reached]],nutrition[[#This Row],[boys_13-18_reached]]),nutrition[[#This Row],[total_boys]])</f>
        <v>0</v>
      </c>
      <c r="AD197">
        <f>IF(ISBLANK(nutrition[[#This Row],[total_girls]]),SUM(nutrition[[#This Row],[girls_0-5_reached]],nutrition[[#This Row],[girls_6-12_reached]],nutrition[[#This Row],[girls_13-18_reached]]),nutrition[[#This Row],[total_girls]])</f>
        <v>1137</v>
      </c>
      <c r="AE197">
        <f>IF(ISBLANK(nutrition[[#This Row],[total_children]]),SUM(nutrition[[#This Row],[calc_boys]],nutrition[[#This Row],[calc_girls]]),nutrition[[#This Row],[total_children]])</f>
        <v>1137</v>
      </c>
      <c r="AF197">
        <f>IF(ISBLANK(nutrition[[#This Row],[total_pwd]]),SUM(nutrition[[#This Row],[total_pwd_men]],nutrition[[#This Row],[total_pwd_women]]),nutrition[[#This Row],[total_pwd]])</f>
        <v>0</v>
      </c>
      <c r="AG197">
        <f>IF(ISBLANK(nutrition[[#This Row],[total_adults]]),SUM(nutrition[[#This Row],[total_men]],nutrition[[#This Row],[total_women]]),nutrition[[#This Row],[total_adults]])</f>
        <v>0</v>
      </c>
      <c r="AH197">
        <f>IF(ISBLANK(nutrition[[#This Row],[total_beneficiaries_reached]]),SUM(nutrition[[#This Row],[calc_children]],nutrition[[#This Row],[calc_adults]]),nutrition[[#This Row],[total_beneficiaries_reached]])</f>
        <v>1137</v>
      </c>
      <c r="AI197" s="49" t="s">
        <v>225</v>
      </c>
      <c r="AJ197" s="49" t="s">
        <v>653</v>
      </c>
      <c r="AK197" s="49" t="s">
        <v>132</v>
      </c>
    </row>
    <row r="198" spans="1:37" x14ac:dyDescent="0.2">
      <c r="A198" s="58">
        <v>45323</v>
      </c>
      <c r="B198" s="49" t="s">
        <v>113</v>
      </c>
      <c r="C198" s="49" t="s">
        <v>1285</v>
      </c>
      <c r="F198" s="49" t="s">
        <v>115</v>
      </c>
      <c r="G198" s="49" t="s">
        <v>115</v>
      </c>
      <c r="H198" s="49" t="s">
        <v>1200</v>
      </c>
      <c r="I198" s="49" t="s">
        <v>118</v>
      </c>
      <c r="J198" s="49" t="s">
        <v>1229</v>
      </c>
      <c r="K198" s="49" t="s">
        <v>125</v>
      </c>
      <c r="M198" s="49">
        <v>6600</v>
      </c>
      <c r="AC198">
        <f>IF(ISBLANK(nutrition[[#This Row],[total_boys]]),SUM(nutrition[[#This Row],[boys_0-5_reached]],nutrition[[#This Row],[boys_6-12_reached]],nutrition[[#This Row],[boys_13-18_reached]]),nutrition[[#This Row],[total_boys]])</f>
        <v>0</v>
      </c>
      <c r="AD198">
        <f>IF(ISBLANK(nutrition[[#This Row],[total_girls]]),SUM(nutrition[[#This Row],[girls_0-5_reached]],nutrition[[#This Row],[girls_6-12_reached]],nutrition[[#This Row],[girls_13-18_reached]]),nutrition[[#This Row],[total_girls]])</f>
        <v>6600</v>
      </c>
      <c r="AE198">
        <f>IF(ISBLANK(nutrition[[#This Row],[total_children]]),SUM(nutrition[[#This Row],[calc_boys]],nutrition[[#This Row],[calc_girls]]),nutrition[[#This Row],[total_children]])</f>
        <v>6600</v>
      </c>
      <c r="AF198">
        <f>IF(ISBLANK(nutrition[[#This Row],[total_pwd]]),SUM(nutrition[[#This Row],[total_pwd_men]],nutrition[[#This Row],[total_pwd_women]]),nutrition[[#This Row],[total_pwd]])</f>
        <v>0</v>
      </c>
      <c r="AG198">
        <f>IF(ISBLANK(nutrition[[#This Row],[total_adults]]),SUM(nutrition[[#This Row],[total_men]],nutrition[[#This Row],[total_women]]),nutrition[[#This Row],[total_adults]])</f>
        <v>0</v>
      </c>
      <c r="AH198">
        <f>IF(ISBLANK(nutrition[[#This Row],[total_beneficiaries_reached]]),SUM(nutrition[[#This Row],[calc_children]],nutrition[[#This Row],[calc_adults]]),nutrition[[#This Row],[total_beneficiaries_reached]])</f>
        <v>6600</v>
      </c>
      <c r="AI198" s="49" t="s">
        <v>219</v>
      </c>
      <c r="AJ198" s="49" t="s">
        <v>611</v>
      </c>
      <c r="AK198" s="49" t="s">
        <v>132</v>
      </c>
    </row>
    <row r="199" spans="1:37" x14ac:dyDescent="0.2">
      <c r="A199" s="58">
        <v>45323</v>
      </c>
      <c r="B199" s="49" t="s">
        <v>120</v>
      </c>
      <c r="C199" s="49" t="s">
        <v>1232</v>
      </c>
      <c r="F199" s="49" t="s">
        <v>115</v>
      </c>
      <c r="G199" s="49" t="s">
        <v>115</v>
      </c>
      <c r="H199" s="49" t="s">
        <v>1200</v>
      </c>
      <c r="I199" s="49" t="s">
        <v>118</v>
      </c>
      <c r="J199" s="49" t="s">
        <v>1229</v>
      </c>
      <c r="K199" s="49" t="s">
        <v>125</v>
      </c>
      <c r="M199" s="49">
        <v>6441</v>
      </c>
      <c r="AC199">
        <f>IF(ISBLANK(nutrition[[#This Row],[total_boys]]),SUM(nutrition[[#This Row],[boys_0-5_reached]],nutrition[[#This Row],[boys_6-12_reached]],nutrition[[#This Row],[boys_13-18_reached]]),nutrition[[#This Row],[total_boys]])</f>
        <v>0</v>
      </c>
      <c r="AD199">
        <f>IF(ISBLANK(nutrition[[#This Row],[total_girls]]),SUM(nutrition[[#This Row],[girls_0-5_reached]],nutrition[[#This Row],[girls_6-12_reached]],nutrition[[#This Row],[girls_13-18_reached]]),nutrition[[#This Row],[total_girls]])</f>
        <v>6441</v>
      </c>
      <c r="AE199">
        <f>IF(ISBLANK(nutrition[[#This Row],[total_children]]),SUM(nutrition[[#This Row],[calc_boys]],nutrition[[#This Row],[calc_girls]]),nutrition[[#This Row],[total_children]])</f>
        <v>6441</v>
      </c>
      <c r="AF199">
        <f>IF(ISBLANK(nutrition[[#This Row],[total_pwd]]),SUM(nutrition[[#This Row],[total_pwd_men]],nutrition[[#This Row],[total_pwd_women]]),nutrition[[#This Row],[total_pwd]])</f>
        <v>0</v>
      </c>
      <c r="AG199">
        <f>IF(ISBLANK(nutrition[[#This Row],[total_adults]]),SUM(nutrition[[#This Row],[total_men]],nutrition[[#This Row],[total_women]]),nutrition[[#This Row],[total_adults]])</f>
        <v>0</v>
      </c>
      <c r="AH199">
        <f>IF(ISBLANK(nutrition[[#This Row],[total_beneficiaries_reached]]),SUM(nutrition[[#This Row],[calc_children]],nutrition[[#This Row],[calc_adults]]),nutrition[[#This Row],[total_beneficiaries_reached]])</f>
        <v>6441</v>
      </c>
      <c r="AI199" s="49" t="s">
        <v>178</v>
      </c>
      <c r="AJ199" s="49" t="s">
        <v>195</v>
      </c>
      <c r="AK199" s="49" t="s">
        <v>132</v>
      </c>
    </row>
    <row r="200" spans="1:37" x14ac:dyDescent="0.2">
      <c r="A200" s="58">
        <v>45323</v>
      </c>
      <c r="B200" s="49" t="s">
        <v>229</v>
      </c>
      <c r="C200" s="49" t="s">
        <v>1252</v>
      </c>
      <c r="F200" s="49" t="s">
        <v>115</v>
      </c>
      <c r="G200" s="49" t="s">
        <v>115</v>
      </c>
      <c r="H200" s="49" t="s">
        <v>1200</v>
      </c>
      <c r="I200" s="49" t="s">
        <v>118</v>
      </c>
      <c r="J200" s="49" t="s">
        <v>1229</v>
      </c>
      <c r="K200" s="49" t="s">
        <v>125</v>
      </c>
      <c r="M200" s="49">
        <v>5185</v>
      </c>
      <c r="AC200">
        <f>IF(ISBLANK(nutrition[[#This Row],[total_boys]]),SUM(nutrition[[#This Row],[boys_0-5_reached]],nutrition[[#This Row],[boys_6-12_reached]],nutrition[[#This Row],[boys_13-18_reached]]),nutrition[[#This Row],[total_boys]])</f>
        <v>0</v>
      </c>
      <c r="AD200">
        <f>IF(ISBLANK(nutrition[[#This Row],[total_girls]]),SUM(nutrition[[#This Row],[girls_0-5_reached]],nutrition[[#This Row],[girls_6-12_reached]],nutrition[[#This Row],[girls_13-18_reached]]),nutrition[[#This Row],[total_girls]])</f>
        <v>5185</v>
      </c>
      <c r="AE200">
        <f>IF(ISBLANK(nutrition[[#This Row],[total_children]]),SUM(nutrition[[#This Row],[calc_boys]],nutrition[[#This Row],[calc_girls]]),nutrition[[#This Row],[total_children]])</f>
        <v>5185</v>
      </c>
      <c r="AF200">
        <f>IF(ISBLANK(nutrition[[#This Row],[total_pwd]]),SUM(nutrition[[#This Row],[total_pwd_men]],nutrition[[#This Row],[total_pwd_women]]),nutrition[[#This Row],[total_pwd]])</f>
        <v>0</v>
      </c>
      <c r="AG200">
        <f>IF(ISBLANK(nutrition[[#This Row],[total_adults]]),SUM(nutrition[[#This Row],[total_men]],nutrition[[#This Row],[total_women]]),nutrition[[#This Row],[total_adults]])</f>
        <v>0</v>
      </c>
      <c r="AH200">
        <f>IF(ISBLANK(nutrition[[#This Row],[total_beneficiaries_reached]]),SUM(nutrition[[#This Row],[calc_children]],nutrition[[#This Row],[calc_adults]]),nutrition[[#This Row],[total_beneficiaries_reached]])</f>
        <v>5185</v>
      </c>
      <c r="AI200" s="49" t="s">
        <v>230</v>
      </c>
      <c r="AJ200" s="49" t="s">
        <v>701</v>
      </c>
      <c r="AK200" s="49" t="s">
        <v>132</v>
      </c>
    </row>
    <row r="201" spans="1:37" x14ac:dyDescent="0.2">
      <c r="A201" s="58">
        <v>45323</v>
      </c>
      <c r="B201" s="49" t="s">
        <v>214</v>
      </c>
      <c r="C201" s="49" t="s">
        <v>1254</v>
      </c>
      <c r="F201" s="49" t="s">
        <v>115</v>
      </c>
      <c r="G201" s="49" t="s">
        <v>115</v>
      </c>
      <c r="H201" s="49" t="s">
        <v>1200</v>
      </c>
      <c r="I201" s="49" t="s">
        <v>118</v>
      </c>
      <c r="J201" s="49" t="s">
        <v>1229</v>
      </c>
      <c r="K201" s="49" t="s">
        <v>125</v>
      </c>
      <c r="M201" s="49">
        <v>5966</v>
      </c>
      <c r="AC201">
        <f>IF(ISBLANK(nutrition[[#This Row],[total_boys]]),SUM(nutrition[[#This Row],[boys_0-5_reached]],nutrition[[#This Row],[boys_6-12_reached]],nutrition[[#This Row],[boys_13-18_reached]]),nutrition[[#This Row],[total_boys]])</f>
        <v>0</v>
      </c>
      <c r="AD201">
        <f>IF(ISBLANK(nutrition[[#This Row],[total_girls]]),SUM(nutrition[[#This Row],[girls_0-5_reached]],nutrition[[#This Row],[girls_6-12_reached]],nutrition[[#This Row],[girls_13-18_reached]]),nutrition[[#This Row],[total_girls]])</f>
        <v>5966</v>
      </c>
      <c r="AE201">
        <f>IF(ISBLANK(nutrition[[#This Row],[total_children]]),SUM(nutrition[[#This Row],[calc_boys]],nutrition[[#This Row],[calc_girls]]),nutrition[[#This Row],[total_children]])</f>
        <v>5966</v>
      </c>
      <c r="AF201">
        <f>IF(ISBLANK(nutrition[[#This Row],[total_pwd]]),SUM(nutrition[[#This Row],[total_pwd_men]],nutrition[[#This Row],[total_pwd_women]]),nutrition[[#This Row],[total_pwd]])</f>
        <v>0</v>
      </c>
      <c r="AG201">
        <f>IF(ISBLANK(nutrition[[#This Row],[total_adults]]),SUM(nutrition[[#This Row],[total_men]],nutrition[[#This Row],[total_women]]),nutrition[[#This Row],[total_adults]])</f>
        <v>0</v>
      </c>
      <c r="AH201">
        <f>IF(ISBLANK(nutrition[[#This Row],[total_beneficiaries_reached]]),SUM(nutrition[[#This Row],[calc_children]],nutrition[[#This Row],[calc_adults]]),nutrition[[#This Row],[total_beneficiaries_reached]])</f>
        <v>5966</v>
      </c>
      <c r="AI201" s="49" t="s">
        <v>215</v>
      </c>
      <c r="AJ201" s="49" t="s">
        <v>533</v>
      </c>
      <c r="AK201" s="49" t="s">
        <v>132</v>
      </c>
    </row>
    <row r="202" spans="1:37" x14ac:dyDescent="0.2">
      <c r="A202" s="58">
        <v>45323</v>
      </c>
      <c r="B202" s="49" t="s">
        <v>229</v>
      </c>
      <c r="C202" s="49" t="s">
        <v>1286</v>
      </c>
      <c r="F202" s="49" t="s">
        <v>115</v>
      </c>
      <c r="G202" s="49" t="s">
        <v>115</v>
      </c>
      <c r="H202" s="49" t="s">
        <v>1200</v>
      </c>
      <c r="I202" s="49" t="s">
        <v>118</v>
      </c>
      <c r="J202" s="49" t="s">
        <v>1229</v>
      </c>
      <c r="K202" s="49" t="s">
        <v>125</v>
      </c>
      <c r="M202" s="49">
        <v>1640</v>
      </c>
      <c r="AC202">
        <f>IF(ISBLANK(nutrition[[#This Row],[total_boys]]),SUM(nutrition[[#This Row],[boys_0-5_reached]],nutrition[[#This Row],[boys_6-12_reached]],nutrition[[#This Row],[boys_13-18_reached]]),nutrition[[#This Row],[total_boys]])</f>
        <v>0</v>
      </c>
      <c r="AD202">
        <f>IF(ISBLANK(nutrition[[#This Row],[total_girls]]),SUM(nutrition[[#This Row],[girls_0-5_reached]],nutrition[[#This Row],[girls_6-12_reached]],nutrition[[#This Row],[girls_13-18_reached]]),nutrition[[#This Row],[total_girls]])</f>
        <v>1640</v>
      </c>
      <c r="AE202">
        <f>IF(ISBLANK(nutrition[[#This Row],[total_children]]),SUM(nutrition[[#This Row],[calc_boys]],nutrition[[#This Row],[calc_girls]]),nutrition[[#This Row],[total_children]])</f>
        <v>1640</v>
      </c>
      <c r="AF202">
        <f>IF(ISBLANK(nutrition[[#This Row],[total_pwd]]),SUM(nutrition[[#This Row],[total_pwd_men]],nutrition[[#This Row],[total_pwd_women]]),nutrition[[#This Row],[total_pwd]])</f>
        <v>0</v>
      </c>
      <c r="AG202">
        <f>IF(ISBLANK(nutrition[[#This Row],[total_adults]]),SUM(nutrition[[#This Row],[total_men]],nutrition[[#This Row],[total_women]]),nutrition[[#This Row],[total_adults]])</f>
        <v>0</v>
      </c>
      <c r="AH202">
        <f>IF(ISBLANK(nutrition[[#This Row],[total_beneficiaries_reached]]),SUM(nutrition[[#This Row],[calc_children]],nutrition[[#This Row],[calc_adults]]),nutrition[[#This Row],[total_beneficiaries_reached]])</f>
        <v>1640</v>
      </c>
      <c r="AI202" s="49" t="s">
        <v>230</v>
      </c>
      <c r="AJ202" s="49" t="s">
        <v>705</v>
      </c>
      <c r="AK202" s="49" t="s">
        <v>132</v>
      </c>
    </row>
    <row r="203" spans="1:37" x14ac:dyDescent="0.2">
      <c r="A203" s="58">
        <v>45323</v>
      </c>
      <c r="B203" s="49" t="s">
        <v>214</v>
      </c>
      <c r="C203" s="49" t="s">
        <v>528</v>
      </c>
      <c r="F203" s="49" t="s">
        <v>115</v>
      </c>
      <c r="G203" s="49" t="s">
        <v>115</v>
      </c>
      <c r="H203" s="49" t="s">
        <v>1200</v>
      </c>
      <c r="I203" s="49" t="s">
        <v>118</v>
      </c>
      <c r="J203" s="49" t="s">
        <v>1229</v>
      </c>
      <c r="K203" s="49" t="s">
        <v>125</v>
      </c>
      <c r="M203" s="49">
        <v>3635</v>
      </c>
      <c r="AC203">
        <f>IF(ISBLANK(nutrition[[#This Row],[total_boys]]),SUM(nutrition[[#This Row],[boys_0-5_reached]],nutrition[[#This Row],[boys_6-12_reached]],nutrition[[#This Row],[boys_13-18_reached]]),nutrition[[#This Row],[total_boys]])</f>
        <v>0</v>
      </c>
      <c r="AD203">
        <f>IF(ISBLANK(nutrition[[#This Row],[total_girls]]),SUM(nutrition[[#This Row],[girls_0-5_reached]],nutrition[[#This Row],[girls_6-12_reached]],nutrition[[#This Row],[girls_13-18_reached]]),nutrition[[#This Row],[total_girls]])</f>
        <v>3635</v>
      </c>
      <c r="AE203">
        <f>IF(ISBLANK(nutrition[[#This Row],[total_children]]),SUM(nutrition[[#This Row],[calc_boys]],nutrition[[#This Row],[calc_girls]]),nutrition[[#This Row],[total_children]])</f>
        <v>3635</v>
      </c>
      <c r="AF203">
        <f>IF(ISBLANK(nutrition[[#This Row],[total_pwd]]),SUM(nutrition[[#This Row],[total_pwd_men]],nutrition[[#This Row],[total_pwd_women]]),nutrition[[#This Row],[total_pwd]])</f>
        <v>0</v>
      </c>
      <c r="AG203">
        <f>IF(ISBLANK(nutrition[[#This Row],[total_adults]]),SUM(nutrition[[#This Row],[total_men]],nutrition[[#This Row],[total_women]]),nutrition[[#This Row],[total_adults]])</f>
        <v>0</v>
      </c>
      <c r="AH203">
        <f>IF(ISBLANK(nutrition[[#This Row],[total_beneficiaries_reached]]),SUM(nutrition[[#This Row],[calc_children]],nutrition[[#This Row],[calc_adults]]),nutrition[[#This Row],[total_beneficiaries_reached]])</f>
        <v>3635</v>
      </c>
      <c r="AI203" s="49" t="s">
        <v>215</v>
      </c>
      <c r="AJ203" s="49" t="s">
        <v>529</v>
      </c>
      <c r="AK203" s="49" t="s">
        <v>132</v>
      </c>
    </row>
    <row r="204" spans="1:37" x14ac:dyDescent="0.2">
      <c r="A204" s="58">
        <v>45323</v>
      </c>
      <c r="B204" s="49" t="s">
        <v>209</v>
      </c>
      <c r="C204" s="49" t="s">
        <v>441</v>
      </c>
      <c r="F204" s="49" t="s">
        <v>115</v>
      </c>
      <c r="G204" s="49" t="s">
        <v>115</v>
      </c>
      <c r="H204" s="49" t="s">
        <v>1200</v>
      </c>
      <c r="I204" s="49" t="s">
        <v>118</v>
      </c>
      <c r="J204" s="49" t="s">
        <v>1229</v>
      </c>
      <c r="K204" s="49" t="s">
        <v>125</v>
      </c>
      <c r="M204" s="49">
        <v>7843</v>
      </c>
      <c r="AC204">
        <f>IF(ISBLANK(nutrition[[#This Row],[total_boys]]),SUM(nutrition[[#This Row],[boys_0-5_reached]],nutrition[[#This Row],[boys_6-12_reached]],nutrition[[#This Row],[boys_13-18_reached]]),nutrition[[#This Row],[total_boys]])</f>
        <v>0</v>
      </c>
      <c r="AD204">
        <f>IF(ISBLANK(nutrition[[#This Row],[total_girls]]),SUM(nutrition[[#This Row],[girls_0-5_reached]],nutrition[[#This Row],[girls_6-12_reached]],nutrition[[#This Row],[girls_13-18_reached]]),nutrition[[#This Row],[total_girls]])</f>
        <v>7843</v>
      </c>
      <c r="AE204">
        <f>IF(ISBLANK(nutrition[[#This Row],[total_children]]),SUM(nutrition[[#This Row],[calc_boys]],nutrition[[#This Row],[calc_girls]]),nutrition[[#This Row],[total_children]])</f>
        <v>7843</v>
      </c>
      <c r="AF204">
        <f>IF(ISBLANK(nutrition[[#This Row],[total_pwd]]),SUM(nutrition[[#This Row],[total_pwd_men]],nutrition[[#This Row],[total_pwd_women]]),nutrition[[#This Row],[total_pwd]])</f>
        <v>0</v>
      </c>
      <c r="AG204">
        <f>IF(ISBLANK(nutrition[[#This Row],[total_adults]]),SUM(nutrition[[#This Row],[total_men]],nutrition[[#This Row],[total_women]]),nutrition[[#This Row],[total_adults]])</f>
        <v>0</v>
      </c>
      <c r="AH204">
        <f>IF(ISBLANK(nutrition[[#This Row],[total_beneficiaries_reached]]),SUM(nutrition[[#This Row],[calc_children]],nutrition[[#This Row],[calc_adults]]),nutrition[[#This Row],[total_beneficiaries_reached]])</f>
        <v>7843</v>
      </c>
      <c r="AI204" s="49" t="s">
        <v>210</v>
      </c>
      <c r="AJ204" s="49" t="s">
        <v>442</v>
      </c>
      <c r="AK204" s="49" t="s">
        <v>132</v>
      </c>
    </row>
    <row r="205" spans="1:37" x14ac:dyDescent="0.2">
      <c r="A205" s="58">
        <v>45323</v>
      </c>
      <c r="B205" s="49" t="s">
        <v>224</v>
      </c>
      <c r="C205" s="49" t="s">
        <v>1256</v>
      </c>
      <c r="F205" s="49" t="s">
        <v>115</v>
      </c>
      <c r="G205" s="49" t="s">
        <v>115</v>
      </c>
      <c r="H205" s="49" t="s">
        <v>1200</v>
      </c>
      <c r="I205" s="49" t="s">
        <v>118</v>
      </c>
      <c r="J205" s="49" t="s">
        <v>1229</v>
      </c>
      <c r="K205" s="49" t="s">
        <v>125</v>
      </c>
      <c r="M205" s="49">
        <v>2878</v>
      </c>
      <c r="AC205">
        <f>IF(ISBLANK(nutrition[[#This Row],[total_boys]]),SUM(nutrition[[#This Row],[boys_0-5_reached]],nutrition[[#This Row],[boys_6-12_reached]],nutrition[[#This Row],[boys_13-18_reached]]),nutrition[[#This Row],[total_boys]])</f>
        <v>0</v>
      </c>
      <c r="AD205">
        <f>IF(ISBLANK(nutrition[[#This Row],[total_girls]]),SUM(nutrition[[#This Row],[girls_0-5_reached]],nutrition[[#This Row],[girls_6-12_reached]],nutrition[[#This Row],[girls_13-18_reached]]),nutrition[[#This Row],[total_girls]])</f>
        <v>2878</v>
      </c>
      <c r="AE205">
        <f>IF(ISBLANK(nutrition[[#This Row],[total_children]]),SUM(nutrition[[#This Row],[calc_boys]],nutrition[[#This Row],[calc_girls]]),nutrition[[#This Row],[total_children]])</f>
        <v>2878</v>
      </c>
      <c r="AF205">
        <f>IF(ISBLANK(nutrition[[#This Row],[total_pwd]]),SUM(nutrition[[#This Row],[total_pwd_men]],nutrition[[#This Row],[total_pwd_women]]),nutrition[[#This Row],[total_pwd]])</f>
        <v>0</v>
      </c>
      <c r="AG205">
        <f>IF(ISBLANK(nutrition[[#This Row],[total_adults]]),SUM(nutrition[[#This Row],[total_men]],nutrition[[#This Row],[total_women]]),nutrition[[#This Row],[total_adults]])</f>
        <v>0</v>
      </c>
      <c r="AH205">
        <f>IF(ISBLANK(nutrition[[#This Row],[total_beneficiaries_reached]]),SUM(nutrition[[#This Row],[calc_children]],nutrition[[#This Row],[calc_adults]]),nutrition[[#This Row],[total_beneficiaries_reached]])</f>
        <v>2878</v>
      </c>
      <c r="AI205" s="49" t="s">
        <v>225</v>
      </c>
      <c r="AJ205" s="49" t="s">
        <v>660</v>
      </c>
      <c r="AK205" s="49" t="s">
        <v>132</v>
      </c>
    </row>
    <row r="206" spans="1:37" x14ac:dyDescent="0.2">
      <c r="A206" s="58">
        <v>45323</v>
      </c>
      <c r="B206" s="49" t="s">
        <v>113</v>
      </c>
      <c r="C206" s="49" t="s">
        <v>1287</v>
      </c>
      <c r="F206" s="49" t="s">
        <v>115</v>
      </c>
      <c r="G206" s="49" t="s">
        <v>115</v>
      </c>
      <c r="H206" s="49" t="s">
        <v>1200</v>
      </c>
      <c r="I206" s="49" t="s">
        <v>118</v>
      </c>
      <c r="J206" s="49" t="s">
        <v>1229</v>
      </c>
      <c r="K206" s="49" t="s">
        <v>125</v>
      </c>
      <c r="M206" s="49">
        <v>1337</v>
      </c>
      <c r="AC206">
        <f>IF(ISBLANK(nutrition[[#This Row],[total_boys]]),SUM(nutrition[[#This Row],[boys_0-5_reached]],nutrition[[#This Row],[boys_6-12_reached]],nutrition[[#This Row],[boys_13-18_reached]]),nutrition[[#This Row],[total_boys]])</f>
        <v>0</v>
      </c>
      <c r="AD206">
        <f>IF(ISBLANK(nutrition[[#This Row],[total_girls]]),SUM(nutrition[[#This Row],[girls_0-5_reached]],nutrition[[#This Row],[girls_6-12_reached]],nutrition[[#This Row],[girls_13-18_reached]]),nutrition[[#This Row],[total_girls]])</f>
        <v>1337</v>
      </c>
      <c r="AE206">
        <f>IF(ISBLANK(nutrition[[#This Row],[total_children]]),SUM(nutrition[[#This Row],[calc_boys]],nutrition[[#This Row],[calc_girls]]),nutrition[[#This Row],[total_children]])</f>
        <v>1337</v>
      </c>
      <c r="AF206">
        <f>IF(ISBLANK(nutrition[[#This Row],[total_pwd]]),SUM(nutrition[[#This Row],[total_pwd_men]],nutrition[[#This Row],[total_pwd_women]]),nutrition[[#This Row],[total_pwd]])</f>
        <v>0</v>
      </c>
      <c r="AG206">
        <f>IF(ISBLANK(nutrition[[#This Row],[total_adults]]),SUM(nutrition[[#This Row],[total_men]],nutrition[[#This Row],[total_women]]),nutrition[[#This Row],[total_adults]])</f>
        <v>0</v>
      </c>
      <c r="AH206">
        <f>IF(ISBLANK(nutrition[[#This Row],[total_beneficiaries_reached]]),SUM(nutrition[[#This Row],[calc_children]],nutrition[[#This Row],[calc_adults]]),nutrition[[#This Row],[total_beneficiaries_reached]])</f>
        <v>1337</v>
      </c>
      <c r="AI206" s="49" t="s">
        <v>219</v>
      </c>
      <c r="AJ206" s="49" t="s">
        <v>614</v>
      </c>
      <c r="AK206" s="49" t="s">
        <v>132</v>
      </c>
    </row>
    <row r="207" spans="1:37" x14ac:dyDescent="0.2">
      <c r="A207" s="58">
        <v>45323</v>
      </c>
      <c r="B207" s="49" t="s">
        <v>209</v>
      </c>
      <c r="C207" s="49" t="s">
        <v>1257</v>
      </c>
      <c r="F207" s="49" t="s">
        <v>115</v>
      </c>
      <c r="G207" s="49" t="s">
        <v>115</v>
      </c>
      <c r="H207" s="49" t="s">
        <v>1200</v>
      </c>
      <c r="I207" s="49" t="s">
        <v>118</v>
      </c>
      <c r="J207" s="49" t="s">
        <v>1229</v>
      </c>
      <c r="K207" s="49" t="s">
        <v>125</v>
      </c>
      <c r="M207" s="49">
        <v>2528</v>
      </c>
      <c r="AC207">
        <f>IF(ISBLANK(nutrition[[#This Row],[total_boys]]),SUM(nutrition[[#This Row],[boys_0-5_reached]],nutrition[[#This Row],[boys_6-12_reached]],nutrition[[#This Row],[boys_13-18_reached]]),nutrition[[#This Row],[total_boys]])</f>
        <v>0</v>
      </c>
      <c r="AD207">
        <f>IF(ISBLANK(nutrition[[#This Row],[total_girls]]),SUM(nutrition[[#This Row],[girls_0-5_reached]],nutrition[[#This Row],[girls_6-12_reached]],nutrition[[#This Row],[girls_13-18_reached]]),nutrition[[#This Row],[total_girls]])</f>
        <v>2528</v>
      </c>
      <c r="AE207">
        <f>IF(ISBLANK(nutrition[[#This Row],[total_children]]),SUM(nutrition[[#This Row],[calc_boys]],nutrition[[#This Row],[calc_girls]]),nutrition[[#This Row],[total_children]])</f>
        <v>2528</v>
      </c>
      <c r="AF207">
        <f>IF(ISBLANK(nutrition[[#This Row],[total_pwd]]),SUM(nutrition[[#This Row],[total_pwd_men]],nutrition[[#This Row],[total_pwd_women]]),nutrition[[#This Row],[total_pwd]])</f>
        <v>0</v>
      </c>
      <c r="AG207">
        <f>IF(ISBLANK(nutrition[[#This Row],[total_adults]]),SUM(nutrition[[#This Row],[total_men]],nutrition[[#This Row],[total_women]]),nutrition[[#This Row],[total_adults]])</f>
        <v>0</v>
      </c>
      <c r="AH207">
        <f>IF(ISBLANK(nutrition[[#This Row],[total_beneficiaries_reached]]),SUM(nutrition[[#This Row],[calc_children]],nutrition[[#This Row],[calc_adults]]),nutrition[[#This Row],[total_beneficiaries_reached]])</f>
        <v>2528</v>
      </c>
      <c r="AI207" s="49" t="s">
        <v>210</v>
      </c>
      <c r="AJ207" s="49" t="s">
        <v>446</v>
      </c>
      <c r="AK207" s="49" t="s">
        <v>132</v>
      </c>
    </row>
    <row r="208" spans="1:37" x14ac:dyDescent="0.2">
      <c r="A208" s="58">
        <v>45323</v>
      </c>
      <c r="B208" s="49" t="s">
        <v>229</v>
      </c>
      <c r="C208" s="49" t="s">
        <v>708</v>
      </c>
      <c r="F208" s="49" t="s">
        <v>115</v>
      </c>
      <c r="G208" s="49" t="s">
        <v>115</v>
      </c>
      <c r="H208" s="49" t="s">
        <v>1200</v>
      </c>
      <c r="I208" s="49" t="s">
        <v>118</v>
      </c>
      <c r="J208" s="49" t="s">
        <v>1229</v>
      </c>
      <c r="K208" s="49" t="s">
        <v>125</v>
      </c>
      <c r="M208" s="49">
        <v>1822</v>
      </c>
      <c r="AC208">
        <f>IF(ISBLANK(nutrition[[#This Row],[total_boys]]),SUM(nutrition[[#This Row],[boys_0-5_reached]],nutrition[[#This Row],[boys_6-12_reached]],nutrition[[#This Row],[boys_13-18_reached]]),nutrition[[#This Row],[total_boys]])</f>
        <v>0</v>
      </c>
      <c r="AD208">
        <f>IF(ISBLANK(nutrition[[#This Row],[total_girls]]),SUM(nutrition[[#This Row],[girls_0-5_reached]],nutrition[[#This Row],[girls_6-12_reached]],nutrition[[#This Row],[girls_13-18_reached]]),nutrition[[#This Row],[total_girls]])</f>
        <v>1822</v>
      </c>
      <c r="AE208">
        <f>IF(ISBLANK(nutrition[[#This Row],[total_children]]),SUM(nutrition[[#This Row],[calc_boys]],nutrition[[#This Row],[calc_girls]]),nutrition[[#This Row],[total_children]])</f>
        <v>1822</v>
      </c>
      <c r="AF208">
        <f>IF(ISBLANK(nutrition[[#This Row],[total_pwd]]),SUM(nutrition[[#This Row],[total_pwd_men]],nutrition[[#This Row],[total_pwd_women]]),nutrition[[#This Row],[total_pwd]])</f>
        <v>0</v>
      </c>
      <c r="AG208">
        <f>IF(ISBLANK(nutrition[[#This Row],[total_adults]]),SUM(nutrition[[#This Row],[total_men]],nutrition[[#This Row],[total_women]]),nutrition[[#This Row],[total_adults]])</f>
        <v>0</v>
      </c>
      <c r="AH208">
        <f>IF(ISBLANK(nutrition[[#This Row],[total_beneficiaries_reached]]),SUM(nutrition[[#This Row],[calc_children]],nutrition[[#This Row],[calc_adults]]),nutrition[[#This Row],[total_beneficiaries_reached]])</f>
        <v>1822</v>
      </c>
      <c r="AI208" s="49" t="s">
        <v>230</v>
      </c>
      <c r="AJ208" s="49" t="s">
        <v>709</v>
      </c>
      <c r="AK208" s="49" t="s">
        <v>132</v>
      </c>
    </row>
    <row r="209" spans="1:37" x14ac:dyDescent="0.2">
      <c r="A209" s="58">
        <v>45323</v>
      </c>
      <c r="B209" s="49" t="s">
        <v>229</v>
      </c>
      <c r="C209" s="49" t="s">
        <v>712</v>
      </c>
      <c r="F209" s="49" t="s">
        <v>115</v>
      </c>
      <c r="G209" s="49" t="s">
        <v>115</v>
      </c>
      <c r="H209" s="49" t="s">
        <v>1200</v>
      </c>
      <c r="I209" s="49" t="s">
        <v>118</v>
      </c>
      <c r="J209" s="49" t="s">
        <v>1229</v>
      </c>
      <c r="K209" s="49" t="s">
        <v>125</v>
      </c>
      <c r="M209" s="49">
        <v>7551</v>
      </c>
      <c r="AC209">
        <f>IF(ISBLANK(nutrition[[#This Row],[total_boys]]),SUM(nutrition[[#This Row],[boys_0-5_reached]],nutrition[[#This Row],[boys_6-12_reached]],nutrition[[#This Row],[boys_13-18_reached]]),nutrition[[#This Row],[total_boys]])</f>
        <v>0</v>
      </c>
      <c r="AD209">
        <f>IF(ISBLANK(nutrition[[#This Row],[total_girls]]),SUM(nutrition[[#This Row],[girls_0-5_reached]],nutrition[[#This Row],[girls_6-12_reached]],nutrition[[#This Row],[girls_13-18_reached]]),nutrition[[#This Row],[total_girls]])</f>
        <v>7551</v>
      </c>
      <c r="AE209">
        <f>IF(ISBLANK(nutrition[[#This Row],[total_children]]),SUM(nutrition[[#This Row],[calc_boys]],nutrition[[#This Row],[calc_girls]]),nutrition[[#This Row],[total_children]])</f>
        <v>7551</v>
      </c>
      <c r="AF209">
        <f>IF(ISBLANK(nutrition[[#This Row],[total_pwd]]),SUM(nutrition[[#This Row],[total_pwd_men]],nutrition[[#This Row],[total_pwd_women]]),nutrition[[#This Row],[total_pwd]])</f>
        <v>0</v>
      </c>
      <c r="AG209">
        <f>IF(ISBLANK(nutrition[[#This Row],[total_adults]]),SUM(nutrition[[#This Row],[total_men]],nutrition[[#This Row],[total_women]]),nutrition[[#This Row],[total_adults]])</f>
        <v>0</v>
      </c>
      <c r="AH209">
        <f>IF(ISBLANK(nutrition[[#This Row],[total_beneficiaries_reached]]),SUM(nutrition[[#This Row],[calc_children]],nutrition[[#This Row],[calc_adults]]),nutrition[[#This Row],[total_beneficiaries_reached]])</f>
        <v>7551</v>
      </c>
      <c r="AI209" s="49" t="s">
        <v>230</v>
      </c>
      <c r="AJ209" s="49" t="s">
        <v>713</v>
      </c>
      <c r="AK209" s="49" t="s">
        <v>132</v>
      </c>
    </row>
    <row r="210" spans="1:37" x14ac:dyDescent="0.2">
      <c r="A210" s="58">
        <v>45323</v>
      </c>
      <c r="B210" s="49" t="s">
        <v>120</v>
      </c>
      <c r="C210" s="49" t="s">
        <v>1233</v>
      </c>
      <c r="F210" s="49" t="s">
        <v>115</v>
      </c>
      <c r="G210" s="49" t="s">
        <v>115</v>
      </c>
      <c r="H210" s="49" t="s">
        <v>1200</v>
      </c>
      <c r="I210" s="49" t="s">
        <v>118</v>
      </c>
      <c r="J210" s="49" t="s">
        <v>1229</v>
      </c>
      <c r="K210" s="49" t="s">
        <v>125</v>
      </c>
      <c r="M210" s="49">
        <v>564</v>
      </c>
      <c r="AC210">
        <f>IF(ISBLANK(nutrition[[#This Row],[total_boys]]),SUM(nutrition[[#This Row],[boys_0-5_reached]],nutrition[[#This Row],[boys_6-12_reached]],nutrition[[#This Row],[boys_13-18_reached]]),nutrition[[#This Row],[total_boys]])</f>
        <v>0</v>
      </c>
      <c r="AD210">
        <f>IF(ISBLANK(nutrition[[#This Row],[total_girls]]),SUM(nutrition[[#This Row],[girls_0-5_reached]],nutrition[[#This Row],[girls_6-12_reached]],nutrition[[#This Row],[girls_13-18_reached]]),nutrition[[#This Row],[total_girls]])</f>
        <v>564</v>
      </c>
      <c r="AE210">
        <f>IF(ISBLANK(nutrition[[#This Row],[total_children]]),SUM(nutrition[[#This Row],[calc_boys]],nutrition[[#This Row],[calc_girls]]),nutrition[[#This Row],[total_children]])</f>
        <v>564</v>
      </c>
      <c r="AF210">
        <f>IF(ISBLANK(nutrition[[#This Row],[total_pwd]]),SUM(nutrition[[#This Row],[total_pwd_men]],nutrition[[#This Row],[total_pwd_women]]),nutrition[[#This Row],[total_pwd]])</f>
        <v>0</v>
      </c>
      <c r="AG210">
        <f>IF(ISBLANK(nutrition[[#This Row],[total_adults]]),SUM(nutrition[[#This Row],[total_men]],nutrition[[#This Row],[total_women]]),nutrition[[#This Row],[total_adults]])</f>
        <v>0</v>
      </c>
      <c r="AH210">
        <f>IF(ISBLANK(nutrition[[#This Row],[total_beneficiaries_reached]]),SUM(nutrition[[#This Row],[calc_children]],nutrition[[#This Row],[calc_adults]]),nutrition[[#This Row],[total_beneficiaries_reached]])</f>
        <v>564</v>
      </c>
      <c r="AI210" s="49" t="s">
        <v>178</v>
      </c>
      <c r="AJ210" s="49" t="s">
        <v>200</v>
      </c>
      <c r="AK210" s="49" t="s">
        <v>132</v>
      </c>
    </row>
    <row r="211" spans="1:37" x14ac:dyDescent="0.2">
      <c r="A211" s="58">
        <v>45323</v>
      </c>
      <c r="B211" s="49" t="s">
        <v>229</v>
      </c>
      <c r="C211" s="49" t="s">
        <v>1288</v>
      </c>
      <c r="F211" s="49" t="s">
        <v>115</v>
      </c>
      <c r="G211" s="49" t="s">
        <v>115</v>
      </c>
      <c r="H211" s="49" t="s">
        <v>1200</v>
      </c>
      <c r="I211" s="49" t="s">
        <v>118</v>
      </c>
      <c r="J211" s="49" t="s">
        <v>1229</v>
      </c>
      <c r="K211" s="49" t="s">
        <v>125</v>
      </c>
      <c r="M211" s="49">
        <v>1860</v>
      </c>
      <c r="AC211">
        <f>IF(ISBLANK(nutrition[[#This Row],[total_boys]]),SUM(nutrition[[#This Row],[boys_0-5_reached]],nutrition[[#This Row],[boys_6-12_reached]],nutrition[[#This Row],[boys_13-18_reached]]),nutrition[[#This Row],[total_boys]])</f>
        <v>0</v>
      </c>
      <c r="AD211">
        <f>IF(ISBLANK(nutrition[[#This Row],[total_girls]]),SUM(nutrition[[#This Row],[girls_0-5_reached]],nutrition[[#This Row],[girls_6-12_reached]],nutrition[[#This Row],[girls_13-18_reached]]),nutrition[[#This Row],[total_girls]])</f>
        <v>1860</v>
      </c>
      <c r="AE211">
        <f>IF(ISBLANK(nutrition[[#This Row],[total_children]]),SUM(nutrition[[#This Row],[calc_boys]],nutrition[[#This Row],[calc_girls]]),nutrition[[#This Row],[total_children]])</f>
        <v>1860</v>
      </c>
      <c r="AF211">
        <f>IF(ISBLANK(nutrition[[#This Row],[total_pwd]]),SUM(nutrition[[#This Row],[total_pwd_men]],nutrition[[#This Row],[total_pwd_women]]),nutrition[[#This Row],[total_pwd]])</f>
        <v>0</v>
      </c>
      <c r="AG211">
        <f>IF(ISBLANK(nutrition[[#This Row],[total_adults]]),SUM(nutrition[[#This Row],[total_men]],nutrition[[#This Row],[total_women]]),nutrition[[#This Row],[total_adults]])</f>
        <v>0</v>
      </c>
      <c r="AH211">
        <f>IF(ISBLANK(nutrition[[#This Row],[total_beneficiaries_reached]]),SUM(nutrition[[#This Row],[calc_children]],nutrition[[#This Row],[calc_adults]]),nutrition[[#This Row],[total_beneficiaries_reached]])</f>
        <v>1860</v>
      </c>
      <c r="AI211" s="49" t="s">
        <v>230</v>
      </c>
      <c r="AJ211" s="49" t="s">
        <v>716</v>
      </c>
      <c r="AK211" s="49" t="s">
        <v>132</v>
      </c>
    </row>
    <row r="212" spans="1:37" x14ac:dyDescent="0.2">
      <c r="A212" s="58">
        <v>45323</v>
      </c>
      <c r="B212" s="49" t="s">
        <v>209</v>
      </c>
      <c r="C212" s="49" t="s">
        <v>1289</v>
      </c>
      <c r="F212" s="49" t="s">
        <v>115</v>
      </c>
      <c r="G212" s="49" t="s">
        <v>115</v>
      </c>
      <c r="H212" s="49" t="s">
        <v>1200</v>
      </c>
      <c r="I212" s="49" t="s">
        <v>118</v>
      </c>
      <c r="J212" s="49" t="s">
        <v>1229</v>
      </c>
      <c r="K212" s="49" t="s">
        <v>125</v>
      </c>
      <c r="M212" s="49">
        <v>487</v>
      </c>
      <c r="AC212">
        <f>IF(ISBLANK(nutrition[[#This Row],[total_boys]]),SUM(nutrition[[#This Row],[boys_0-5_reached]],nutrition[[#This Row],[boys_6-12_reached]],nutrition[[#This Row],[boys_13-18_reached]]),nutrition[[#This Row],[total_boys]])</f>
        <v>0</v>
      </c>
      <c r="AD212">
        <f>IF(ISBLANK(nutrition[[#This Row],[total_girls]]),SUM(nutrition[[#This Row],[girls_0-5_reached]],nutrition[[#This Row],[girls_6-12_reached]],nutrition[[#This Row],[girls_13-18_reached]]),nutrition[[#This Row],[total_girls]])</f>
        <v>487</v>
      </c>
      <c r="AE212">
        <f>IF(ISBLANK(nutrition[[#This Row],[total_children]]),SUM(nutrition[[#This Row],[calc_boys]],nutrition[[#This Row],[calc_girls]]),nutrition[[#This Row],[total_children]])</f>
        <v>487</v>
      </c>
      <c r="AF212">
        <f>IF(ISBLANK(nutrition[[#This Row],[total_pwd]]),SUM(nutrition[[#This Row],[total_pwd_men]],nutrition[[#This Row],[total_pwd_women]]),nutrition[[#This Row],[total_pwd]])</f>
        <v>0</v>
      </c>
      <c r="AG212">
        <f>IF(ISBLANK(nutrition[[#This Row],[total_adults]]),SUM(nutrition[[#This Row],[total_men]],nutrition[[#This Row],[total_women]]),nutrition[[#This Row],[total_adults]])</f>
        <v>0</v>
      </c>
      <c r="AH212">
        <f>IF(ISBLANK(nutrition[[#This Row],[total_beneficiaries_reached]]),SUM(nutrition[[#This Row],[calc_children]],nutrition[[#This Row],[calc_adults]]),nutrition[[#This Row],[total_beneficiaries_reached]])</f>
        <v>487</v>
      </c>
      <c r="AI212" s="49" t="s">
        <v>210</v>
      </c>
      <c r="AJ212" s="49" t="s">
        <v>450</v>
      </c>
      <c r="AK212" s="49" t="s">
        <v>132</v>
      </c>
    </row>
    <row r="213" spans="1:37" x14ac:dyDescent="0.2">
      <c r="A213" s="58">
        <v>45323</v>
      </c>
      <c r="B213" s="49" t="s">
        <v>229</v>
      </c>
      <c r="C213" s="49" t="s">
        <v>1290</v>
      </c>
      <c r="F213" s="49" t="s">
        <v>115</v>
      </c>
      <c r="G213" s="49" t="s">
        <v>115</v>
      </c>
      <c r="H213" s="49" t="s">
        <v>1200</v>
      </c>
      <c r="I213" s="49" t="s">
        <v>118</v>
      </c>
      <c r="J213" s="49" t="s">
        <v>1229</v>
      </c>
      <c r="K213" s="49" t="s">
        <v>125</v>
      </c>
      <c r="M213" s="49">
        <v>1162</v>
      </c>
      <c r="AC213">
        <f>IF(ISBLANK(nutrition[[#This Row],[total_boys]]),SUM(nutrition[[#This Row],[boys_0-5_reached]],nutrition[[#This Row],[boys_6-12_reached]],nutrition[[#This Row],[boys_13-18_reached]]),nutrition[[#This Row],[total_boys]])</f>
        <v>0</v>
      </c>
      <c r="AD213">
        <f>IF(ISBLANK(nutrition[[#This Row],[total_girls]]),SUM(nutrition[[#This Row],[girls_0-5_reached]],nutrition[[#This Row],[girls_6-12_reached]],nutrition[[#This Row],[girls_13-18_reached]]),nutrition[[#This Row],[total_girls]])</f>
        <v>1162</v>
      </c>
      <c r="AE213">
        <f>IF(ISBLANK(nutrition[[#This Row],[total_children]]),SUM(nutrition[[#This Row],[calc_boys]],nutrition[[#This Row],[calc_girls]]),nutrition[[#This Row],[total_children]])</f>
        <v>1162</v>
      </c>
      <c r="AF213">
        <f>IF(ISBLANK(nutrition[[#This Row],[total_pwd]]),SUM(nutrition[[#This Row],[total_pwd_men]],nutrition[[#This Row],[total_pwd_women]]),nutrition[[#This Row],[total_pwd]])</f>
        <v>0</v>
      </c>
      <c r="AG213">
        <f>IF(ISBLANK(nutrition[[#This Row],[total_adults]]),SUM(nutrition[[#This Row],[total_men]],nutrition[[#This Row],[total_women]]),nutrition[[#This Row],[total_adults]])</f>
        <v>0</v>
      </c>
      <c r="AH213">
        <f>IF(ISBLANK(nutrition[[#This Row],[total_beneficiaries_reached]]),SUM(nutrition[[#This Row],[calc_children]],nutrition[[#This Row],[calc_adults]]),nutrition[[#This Row],[total_beneficiaries_reached]])</f>
        <v>1162</v>
      </c>
      <c r="AI213" s="49" t="s">
        <v>230</v>
      </c>
      <c r="AJ213" s="49" t="s">
        <v>720</v>
      </c>
      <c r="AK213" s="49" t="s">
        <v>132</v>
      </c>
    </row>
    <row r="214" spans="1:37" x14ac:dyDescent="0.2">
      <c r="A214" s="58">
        <v>45323</v>
      </c>
      <c r="B214" s="49" t="s">
        <v>214</v>
      </c>
      <c r="C214" s="49" t="s">
        <v>1260</v>
      </c>
      <c r="F214" s="49" t="s">
        <v>115</v>
      </c>
      <c r="G214" s="49" t="s">
        <v>115</v>
      </c>
      <c r="H214" s="49" t="s">
        <v>1200</v>
      </c>
      <c r="I214" s="49" t="s">
        <v>118</v>
      </c>
      <c r="J214" s="49" t="s">
        <v>1229</v>
      </c>
      <c r="K214" s="49" t="s">
        <v>125</v>
      </c>
      <c r="M214" s="49">
        <v>1948</v>
      </c>
      <c r="AC214">
        <f>IF(ISBLANK(nutrition[[#This Row],[total_boys]]),SUM(nutrition[[#This Row],[boys_0-5_reached]],nutrition[[#This Row],[boys_6-12_reached]],nutrition[[#This Row],[boys_13-18_reached]]),nutrition[[#This Row],[total_boys]])</f>
        <v>0</v>
      </c>
      <c r="AD214">
        <f>IF(ISBLANK(nutrition[[#This Row],[total_girls]]),SUM(nutrition[[#This Row],[girls_0-5_reached]],nutrition[[#This Row],[girls_6-12_reached]],nutrition[[#This Row],[girls_13-18_reached]]),nutrition[[#This Row],[total_girls]])</f>
        <v>1948</v>
      </c>
      <c r="AE214">
        <f>IF(ISBLANK(nutrition[[#This Row],[total_children]]),SUM(nutrition[[#This Row],[calc_boys]],nutrition[[#This Row],[calc_girls]]),nutrition[[#This Row],[total_children]])</f>
        <v>1948</v>
      </c>
      <c r="AF214">
        <f>IF(ISBLANK(nutrition[[#This Row],[total_pwd]]),SUM(nutrition[[#This Row],[total_pwd_men]],nutrition[[#This Row],[total_pwd_women]]),nutrition[[#This Row],[total_pwd]])</f>
        <v>0</v>
      </c>
      <c r="AG214">
        <f>IF(ISBLANK(nutrition[[#This Row],[total_adults]]),SUM(nutrition[[#This Row],[total_men]],nutrition[[#This Row],[total_women]]),nutrition[[#This Row],[total_adults]])</f>
        <v>0</v>
      </c>
      <c r="AH214">
        <f>IF(ISBLANK(nutrition[[#This Row],[total_beneficiaries_reached]]),SUM(nutrition[[#This Row],[calc_children]],nutrition[[#This Row],[calc_adults]]),nutrition[[#This Row],[total_beneficiaries_reached]])</f>
        <v>1948</v>
      </c>
      <c r="AI214" s="49" t="s">
        <v>215</v>
      </c>
      <c r="AJ214" s="49" t="s">
        <v>544</v>
      </c>
      <c r="AK214" s="49" t="s">
        <v>132</v>
      </c>
    </row>
    <row r="215" spans="1:37" x14ac:dyDescent="0.2">
      <c r="A215" s="58">
        <v>45323</v>
      </c>
      <c r="B215" s="49" t="s">
        <v>209</v>
      </c>
      <c r="C215" s="49" t="s">
        <v>1291</v>
      </c>
      <c r="F215" s="49" t="s">
        <v>115</v>
      </c>
      <c r="G215" s="49" t="s">
        <v>115</v>
      </c>
      <c r="H215" s="49" t="s">
        <v>1200</v>
      </c>
      <c r="I215" s="49" t="s">
        <v>118</v>
      </c>
      <c r="J215" s="49" t="s">
        <v>1229</v>
      </c>
      <c r="K215" s="49" t="s">
        <v>125</v>
      </c>
      <c r="M215" s="49">
        <v>260</v>
      </c>
      <c r="AC215">
        <f>IF(ISBLANK(nutrition[[#This Row],[total_boys]]),SUM(nutrition[[#This Row],[boys_0-5_reached]],nutrition[[#This Row],[boys_6-12_reached]],nutrition[[#This Row],[boys_13-18_reached]]),nutrition[[#This Row],[total_boys]])</f>
        <v>0</v>
      </c>
      <c r="AD215">
        <f>IF(ISBLANK(nutrition[[#This Row],[total_girls]]),SUM(nutrition[[#This Row],[girls_0-5_reached]],nutrition[[#This Row],[girls_6-12_reached]],nutrition[[#This Row],[girls_13-18_reached]]),nutrition[[#This Row],[total_girls]])</f>
        <v>260</v>
      </c>
      <c r="AE215">
        <f>IF(ISBLANK(nutrition[[#This Row],[total_children]]),SUM(nutrition[[#This Row],[calc_boys]],nutrition[[#This Row],[calc_girls]]),nutrition[[#This Row],[total_children]])</f>
        <v>260</v>
      </c>
      <c r="AF215">
        <f>IF(ISBLANK(nutrition[[#This Row],[total_pwd]]),SUM(nutrition[[#This Row],[total_pwd_men]],nutrition[[#This Row],[total_pwd_women]]),nutrition[[#This Row],[total_pwd]])</f>
        <v>0</v>
      </c>
      <c r="AG215">
        <f>IF(ISBLANK(nutrition[[#This Row],[total_adults]]),SUM(nutrition[[#This Row],[total_men]],nutrition[[#This Row],[total_women]]),nutrition[[#This Row],[total_adults]])</f>
        <v>0</v>
      </c>
      <c r="AH215">
        <f>IF(ISBLANK(nutrition[[#This Row],[total_beneficiaries_reached]]),SUM(nutrition[[#This Row],[calc_children]],nutrition[[#This Row],[calc_adults]]),nutrition[[#This Row],[total_beneficiaries_reached]])</f>
        <v>260</v>
      </c>
      <c r="AI215" s="49" t="s">
        <v>210</v>
      </c>
      <c r="AJ215" s="49" t="s">
        <v>454</v>
      </c>
      <c r="AK215" s="49" t="s">
        <v>132</v>
      </c>
    </row>
    <row r="216" spans="1:37" x14ac:dyDescent="0.2">
      <c r="A216" s="58">
        <v>45323</v>
      </c>
      <c r="B216" s="49" t="s">
        <v>209</v>
      </c>
      <c r="C216" s="49" t="s">
        <v>1292</v>
      </c>
      <c r="F216" s="49" t="s">
        <v>115</v>
      </c>
      <c r="G216" s="49" t="s">
        <v>115</v>
      </c>
      <c r="H216" s="49" t="s">
        <v>1200</v>
      </c>
      <c r="I216" s="49" t="s">
        <v>118</v>
      </c>
      <c r="J216" s="49" t="s">
        <v>1229</v>
      </c>
      <c r="K216" s="49" t="s">
        <v>125</v>
      </c>
      <c r="M216" s="49">
        <v>270</v>
      </c>
      <c r="AC216">
        <f>IF(ISBLANK(nutrition[[#This Row],[total_boys]]),SUM(nutrition[[#This Row],[boys_0-5_reached]],nutrition[[#This Row],[boys_6-12_reached]],nutrition[[#This Row],[boys_13-18_reached]]),nutrition[[#This Row],[total_boys]])</f>
        <v>0</v>
      </c>
      <c r="AD216">
        <f>IF(ISBLANK(nutrition[[#This Row],[total_girls]]),SUM(nutrition[[#This Row],[girls_0-5_reached]],nutrition[[#This Row],[girls_6-12_reached]],nutrition[[#This Row],[girls_13-18_reached]]),nutrition[[#This Row],[total_girls]])</f>
        <v>270</v>
      </c>
      <c r="AE216">
        <f>IF(ISBLANK(nutrition[[#This Row],[total_children]]),SUM(nutrition[[#This Row],[calc_boys]],nutrition[[#This Row],[calc_girls]]),nutrition[[#This Row],[total_children]])</f>
        <v>270</v>
      </c>
      <c r="AF216">
        <f>IF(ISBLANK(nutrition[[#This Row],[total_pwd]]),SUM(nutrition[[#This Row],[total_pwd_men]],nutrition[[#This Row],[total_pwd_women]]),nutrition[[#This Row],[total_pwd]])</f>
        <v>0</v>
      </c>
      <c r="AG216">
        <f>IF(ISBLANK(nutrition[[#This Row],[total_adults]]),SUM(nutrition[[#This Row],[total_men]],nutrition[[#This Row],[total_women]]),nutrition[[#This Row],[total_adults]])</f>
        <v>0</v>
      </c>
      <c r="AH216">
        <f>IF(ISBLANK(nutrition[[#This Row],[total_beneficiaries_reached]]),SUM(nutrition[[#This Row],[calc_children]],nutrition[[#This Row],[calc_adults]]),nutrition[[#This Row],[total_beneficiaries_reached]])</f>
        <v>270</v>
      </c>
      <c r="AI216" s="49" t="s">
        <v>210</v>
      </c>
      <c r="AJ216" s="49" t="s">
        <v>457</v>
      </c>
      <c r="AK216" s="49" t="s">
        <v>132</v>
      </c>
    </row>
    <row r="217" spans="1:37" x14ac:dyDescent="0.2">
      <c r="A217" s="58">
        <v>45323</v>
      </c>
      <c r="B217" s="49" t="s">
        <v>209</v>
      </c>
      <c r="C217" s="49" t="s">
        <v>1293</v>
      </c>
      <c r="F217" s="49" t="s">
        <v>115</v>
      </c>
      <c r="G217" s="49" t="s">
        <v>115</v>
      </c>
      <c r="H217" s="49" t="s">
        <v>1200</v>
      </c>
      <c r="I217" s="49" t="s">
        <v>118</v>
      </c>
      <c r="J217" s="49" t="s">
        <v>1229</v>
      </c>
      <c r="K217" s="49" t="s">
        <v>125</v>
      </c>
      <c r="M217" s="49">
        <v>787</v>
      </c>
      <c r="AC217">
        <f>IF(ISBLANK(nutrition[[#This Row],[total_boys]]),SUM(nutrition[[#This Row],[boys_0-5_reached]],nutrition[[#This Row],[boys_6-12_reached]],nutrition[[#This Row],[boys_13-18_reached]]),nutrition[[#This Row],[total_boys]])</f>
        <v>0</v>
      </c>
      <c r="AD217">
        <f>IF(ISBLANK(nutrition[[#This Row],[total_girls]]),SUM(nutrition[[#This Row],[girls_0-5_reached]],nutrition[[#This Row],[girls_6-12_reached]],nutrition[[#This Row],[girls_13-18_reached]]),nutrition[[#This Row],[total_girls]])</f>
        <v>787</v>
      </c>
      <c r="AE217">
        <f>IF(ISBLANK(nutrition[[#This Row],[total_children]]),SUM(nutrition[[#This Row],[calc_boys]],nutrition[[#This Row],[calc_girls]]),nutrition[[#This Row],[total_children]])</f>
        <v>787</v>
      </c>
      <c r="AF217">
        <f>IF(ISBLANK(nutrition[[#This Row],[total_pwd]]),SUM(nutrition[[#This Row],[total_pwd_men]],nutrition[[#This Row],[total_pwd_women]]),nutrition[[#This Row],[total_pwd]])</f>
        <v>0</v>
      </c>
      <c r="AG217">
        <f>IF(ISBLANK(nutrition[[#This Row],[total_adults]]),SUM(nutrition[[#This Row],[total_men]],nutrition[[#This Row],[total_women]]),nutrition[[#This Row],[total_adults]])</f>
        <v>0</v>
      </c>
      <c r="AH217">
        <f>IF(ISBLANK(nutrition[[#This Row],[total_beneficiaries_reached]]),SUM(nutrition[[#This Row],[calc_children]],nutrition[[#This Row],[calc_adults]]),nutrition[[#This Row],[total_beneficiaries_reached]])</f>
        <v>787</v>
      </c>
      <c r="AI217" s="49" t="s">
        <v>210</v>
      </c>
      <c r="AJ217" s="49" t="e">
        <v>#N/A</v>
      </c>
      <c r="AK217" s="49" t="s">
        <v>132</v>
      </c>
    </row>
    <row r="218" spans="1:37" x14ac:dyDescent="0.2">
      <c r="A218" s="58">
        <v>45323</v>
      </c>
      <c r="B218" s="49" t="s">
        <v>229</v>
      </c>
      <c r="C218" s="49" t="s">
        <v>1294</v>
      </c>
      <c r="F218" s="49" t="s">
        <v>115</v>
      </c>
      <c r="G218" s="49" t="s">
        <v>115</v>
      </c>
      <c r="H218" s="49" t="s">
        <v>1200</v>
      </c>
      <c r="I218" s="49" t="s">
        <v>118</v>
      </c>
      <c r="J218" s="49" t="s">
        <v>1229</v>
      </c>
      <c r="K218" s="49" t="s">
        <v>125</v>
      </c>
      <c r="M218" s="49">
        <v>811</v>
      </c>
      <c r="AC218">
        <f>IF(ISBLANK(nutrition[[#This Row],[total_boys]]),SUM(nutrition[[#This Row],[boys_0-5_reached]],nutrition[[#This Row],[boys_6-12_reached]],nutrition[[#This Row],[boys_13-18_reached]]),nutrition[[#This Row],[total_boys]])</f>
        <v>0</v>
      </c>
      <c r="AD218">
        <f>IF(ISBLANK(nutrition[[#This Row],[total_girls]]),SUM(nutrition[[#This Row],[girls_0-5_reached]],nutrition[[#This Row],[girls_6-12_reached]],nutrition[[#This Row],[girls_13-18_reached]]),nutrition[[#This Row],[total_girls]])</f>
        <v>811</v>
      </c>
      <c r="AE218">
        <f>IF(ISBLANK(nutrition[[#This Row],[total_children]]),SUM(nutrition[[#This Row],[calc_boys]],nutrition[[#This Row],[calc_girls]]),nutrition[[#This Row],[total_children]])</f>
        <v>811</v>
      </c>
      <c r="AF218">
        <f>IF(ISBLANK(nutrition[[#This Row],[total_pwd]]),SUM(nutrition[[#This Row],[total_pwd_men]],nutrition[[#This Row],[total_pwd_women]]),nutrition[[#This Row],[total_pwd]])</f>
        <v>0</v>
      </c>
      <c r="AG218">
        <f>IF(ISBLANK(nutrition[[#This Row],[total_adults]]),SUM(nutrition[[#This Row],[total_men]],nutrition[[#This Row],[total_women]]),nutrition[[#This Row],[total_adults]])</f>
        <v>0</v>
      </c>
      <c r="AH218">
        <f>IF(ISBLANK(nutrition[[#This Row],[total_beneficiaries_reached]]),SUM(nutrition[[#This Row],[calc_children]],nutrition[[#This Row],[calc_adults]]),nutrition[[#This Row],[total_beneficiaries_reached]])</f>
        <v>811</v>
      </c>
      <c r="AI218" s="49" t="s">
        <v>230</v>
      </c>
      <c r="AJ218" s="49" t="s">
        <v>724</v>
      </c>
      <c r="AK218" s="49" t="s">
        <v>132</v>
      </c>
    </row>
    <row r="219" spans="1:37" x14ac:dyDescent="0.2">
      <c r="A219" s="58">
        <v>45323</v>
      </c>
      <c r="B219" s="49" t="s">
        <v>229</v>
      </c>
      <c r="C219" s="49" t="s">
        <v>1295</v>
      </c>
      <c r="F219" s="49" t="s">
        <v>115</v>
      </c>
      <c r="G219" s="49" t="s">
        <v>115</v>
      </c>
      <c r="H219" s="49" t="s">
        <v>1200</v>
      </c>
      <c r="I219" s="49" t="s">
        <v>118</v>
      </c>
      <c r="J219" s="49" t="s">
        <v>1229</v>
      </c>
      <c r="K219" s="49" t="s">
        <v>125</v>
      </c>
      <c r="M219" s="49">
        <v>1195</v>
      </c>
      <c r="AC219">
        <f>IF(ISBLANK(nutrition[[#This Row],[total_boys]]),SUM(nutrition[[#This Row],[boys_0-5_reached]],nutrition[[#This Row],[boys_6-12_reached]],nutrition[[#This Row],[boys_13-18_reached]]),nutrition[[#This Row],[total_boys]])</f>
        <v>0</v>
      </c>
      <c r="AD219">
        <f>IF(ISBLANK(nutrition[[#This Row],[total_girls]]),SUM(nutrition[[#This Row],[girls_0-5_reached]],nutrition[[#This Row],[girls_6-12_reached]],nutrition[[#This Row],[girls_13-18_reached]]),nutrition[[#This Row],[total_girls]])</f>
        <v>1195</v>
      </c>
      <c r="AE219">
        <f>IF(ISBLANK(nutrition[[#This Row],[total_children]]),SUM(nutrition[[#This Row],[calc_boys]],nutrition[[#This Row],[calc_girls]]),nutrition[[#This Row],[total_children]])</f>
        <v>1195</v>
      </c>
      <c r="AF219">
        <f>IF(ISBLANK(nutrition[[#This Row],[total_pwd]]),SUM(nutrition[[#This Row],[total_pwd_men]],nutrition[[#This Row],[total_pwd_women]]),nutrition[[#This Row],[total_pwd]])</f>
        <v>0</v>
      </c>
      <c r="AG219">
        <f>IF(ISBLANK(nutrition[[#This Row],[total_adults]]),SUM(nutrition[[#This Row],[total_men]],nutrition[[#This Row],[total_women]]),nutrition[[#This Row],[total_adults]])</f>
        <v>0</v>
      </c>
      <c r="AH219">
        <f>IF(ISBLANK(nutrition[[#This Row],[total_beneficiaries_reached]]),SUM(nutrition[[#This Row],[calc_children]],nutrition[[#This Row],[calc_adults]]),nutrition[[#This Row],[total_beneficiaries_reached]])</f>
        <v>1195</v>
      </c>
      <c r="AI219" s="49" t="s">
        <v>230</v>
      </c>
      <c r="AJ219" s="49" t="s">
        <v>727</v>
      </c>
      <c r="AK219" s="49" t="s">
        <v>132</v>
      </c>
    </row>
    <row r="220" spans="1:37" x14ac:dyDescent="0.2">
      <c r="A220" s="58">
        <v>45323</v>
      </c>
      <c r="B220" s="49" t="s">
        <v>120</v>
      </c>
      <c r="C220" s="49" t="s">
        <v>1234</v>
      </c>
      <c r="F220" s="49" t="s">
        <v>115</v>
      </c>
      <c r="G220" s="49" t="s">
        <v>115</v>
      </c>
      <c r="H220" s="49" t="s">
        <v>1200</v>
      </c>
      <c r="I220" s="49" t="s">
        <v>118</v>
      </c>
      <c r="J220" s="49" t="s">
        <v>1229</v>
      </c>
      <c r="K220" s="49" t="s">
        <v>125</v>
      </c>
      <c r="M220" s="49">
        <v>1944</v>
      </c>
      <c r="AC220">
        <f>IF(ISBLANK(nutrition[[#This Row],[total_boys]]),SUM(nutrition[[#This Row],[boys_0-5_reached]],nutrition[[#This Row],[boys_6-12_reached]],nutrition[[#This Row],[boys_13-18_reached]]),nutrition[[#This Row],[total_boys]])</f>
        <v>0</v>
      </c>
      <c r="AD220">
        <f>IF(ISBLANK(nutrition[[#This Row],[total_girls]]),SUM(nutrition[[#This Row],[girls_0-5_reached]],nutrition[[#This Row],[girls_6-12_reached]],nutrition[[#This Row],[girls_13-18_reached]]),nutrition[[#This Row],[total_girls]])</f>
        <v>1944</v>
      </c>
      <c r="AE220">
        <f>IF(ISBLANK(nutrition[[#This Row],[total_children]]),SUM(nutrition[[#This Row],[calc_boys]],nutrition[[#This Row],[calc_girls]]),nutrition[[#This Row],[total_children]])</f>
        <v>1944</v>
      </c>
      <c r="AF220">
        <f>IF(ISBLANK(nutrition[[#This Row],[total_pwd]]),SUM(nutrition[[#This Row],[total_pwd_men]],nutrition[[#This Row],[total_pwd_women]]),nutrition[[#This Row],[total_pwd]])</f>
        <v>0</v>
      </c>
      <c r="AG220">
        <f>IF(ISBLANK(nutrition[[#This Row],[total_adults]]),SUM(nutrition[[#This Row],[total_men]],nutrition[[#This Row],[total_women]]),nutrition[[#This Row],[total_adults]])</f>
        <v>0</v>
      </c>
      <c r="AH220">
        <f>IF(ISBLANK(nutrition[[#This Row],[total_beneficiaries_reached]]),SUM(nutrition[[#This Row],[calc_children]],nutrition[[#This Row],[calc_adults]]),nutrition[[#This Row],[total_beneficiaries_reached]])</f>
        <v>1944</v>
      </c>
      <c r="AI220" s="49" t="s">
        <v>178</v>
      </c>
      <c r="AJ220" s="49" t="s">
        <v>206</v>
      </c>
      <c r="AK220" s="49" t="s">
        <v>132</v>
      </c>
    </row>
    <row r="221" spans="1:37" x14ac:dyDescent="0.2">
      <c r="A221" s="58">
        <v>45323</v>
      </c>
      <c r="B221" s="49" t="s">
        <v>229</v>
      </c>
      <c r="C221" s="49" t="s">
        <v>1296</v>
      </c>
      <c r="F221" s="49" t="s">
        <v>115</v>
      </c>
      <c r="G221" s="49" t="s">
        <v>115</v>
      </c>
      <c r="H221" s="49" t="s">
        <v>1200</v>
      </c>
      <c r="I221" s="49" t="s">
        <v>118</v>
      </c>
      <c r="J221" s="49" t="s">
        <v>1229</v>
      </c>
      <c r="K221" s="49" t="s">
        <v>125</v>
      </c>
      <c r="M221" s="49">
        <v>1639</v>
      </c>
      <c r="AC221">
        <f>IF(ISBLANK(nutrition[[#This Row],[total_boys]]),SUM(nutrition[[#This Row],[boys_0-5_reached]],nutrition[[#This Row],[boys_6-12_reached]],nutrition[[#This Row],[boys_13-18_reached]]),nutrition[[#This Row],[total_boys]])</f>
        <v>0</v>
      </c>
      <c r="AD221">
        <f>IF(ISBLANK(nutrition[[#This Row],[total_girls]]),SUM(nutrition[[#This Row],[girls_0-5_reached]],nutrition[[#This Row],[girls_6-12_reached]],nutrition[[#This Row],[girls_13-18_reached]]),nutrition[[#This Row],[total_girls]])</f>
        <v>1639</v>
      </c>
      <c r="AE221">
        <f>IF(ISBLANK(nutrition[[#This Row],[total_children]]),SUM(nutrition[[#This Row],[calc_boys]],nutrition[[#This Row],[calc_girls]]),nutrition[[#This Row],[total_children]])</f>
        <v>1639</v>
      </c>
      <c r="AF221">
        <f>IF(ISBLANK(nutrition[[#This Row],[total_pwd]]),SUM(nutrition[[#This Row],[total_pwd_men]],nutrition[[#This Row],[total_pwd_women]]),nutrition[[#This Row],[total_pwd]])</f>
        <v>0</v>
      </c>
      <c r="AG221">
        <f>IF(ISBLANK(nutrition[[#This Row],[total_adults]]),SUM(nutrition[[#This Row],[total_men]],nutrition[[#This Row],[total_women]]),nutrition[[#This Row],[total_adults]])</f>
        <v>0</v>
      </c>
      <c r="AH221">
        <f>IF(ISBLANK(nutrition[[#This Row],[total_beneficiaries_reached]]),SUM(nutrition[[#This Row],[calc_children]],nutrition[[#This Row],[calc_adults]]),nutrition[[#This Row],[total_beneficiaries_reached]])</f>
        <v>1639</v>
      </c>
      <c r="AI221" s="49" t="s">
        <v>230</v>
      </c>
      <c r="AJ221" s="49" t="s">
        <v>730</v>
      </c>
      <c r="AK221" s="49" t="s">
        <v>132</v>
      </c>
    </row>
    <row r="222" spans="1:37" x14ac:dyDescent="0.2">
      <c r="A222" s="58">
        <v>45323</v>
      </c>
      <c r="B222" s="49" t="s">
        <v>224</v>
      </c>
      <c r="C222" s="49" t="s">
        <v>667</v>
      </c>
      <c r="F222" s="49" t="s">
        <v>115</v>
      </c>
      <c r="G222" s="49" t="s">
        <v>115</v>
      </c>
      <c r="H222" s="49" t="s">
        <v>1200</v>
      </c>
      <c r="I222" s="49" t="s">
        <v>118</v>
      </c>
      <c r="J222" s="49" t="s">
        <v>1229</v>
      </c>
      <c r="K222" s="49" t="s">
        <v>125</v>
      </c>
      <c r="M222" s="49">
        <v>1529</v>
      </c>
      <c r="AC222">
        <f>IF(ISBLANK(nutrition[[#This Row],[total_boys]]),SUM(nutrition[[#This Row],[boys_0-5_reached]],nutrition[[#This Row],[boys_6-12_reached]],nutrition[[#This Row],[boys_13-18_reached]]),nutrition[[#This Row],[total_boys]])</f>
        <v>0</v>
      </c>
      <c r="AD222">
        <f>IF(ISBLANK(nutrition[[#This Row],[total_girls]]),SUM(nutrition[[#This Row],[girls_0-5_reached]],nutrition[[#This Row],[girls_6-12_reached]],nutrition[[#This Row],[girls_13-18_reached]]),nutrition[[#This Row],[total_girls]])</f>
        <v>1529</v>
      </c>
      <c r="AE222">
        <f>IF(ISBLANK(nutrition[[#This Row],[total_children]]),SUM(nutrition[[#This Row],[calc_boys]],nutrition[[#This Row],[calc_girls]]),nutrition[[#This Row],[total_children]])</f>
        <v>1529</v>
      </c>
      <c r="AF222">
        <f>IF(ISBLANK(nutrition[[#This Row],[total_pwd]]),SUM(nutrition[[#This Row],[total_pwd_men]],nutrition[[#This Row],[total_pwd_women]]),nutrition[[#This Row],[total_pwd]])</f>
        <v>0</v>
      </c>
      <c r="AG222">
        <f>IF(ISBLANK(nutrition[[#This Row],[total_adults]]),SUM(nutrition[[#This Row],[total_men]],nutrition[[#This Row],[total_women]]),nutrition[[#This Row],[total_adults]])</f>
        <v>0</v>
      </c>
      <c r="AH222">
        <f>IF(ISBLANK(nutrition[[#This Row],[total_beneficiaries_reached]]),SUM(nutrition[[#This Row],[calc_children]],nutrition[[#This Row],[calc_adults]]),nutrition[[#This Row],[total_beneficiaries_reached]])</f>
        <v>1529</v>
      </c>
      <c r="AI222" s="49" t="s">
        <v>225</v>
      </c>
      <c r="AJ222" s="49" t="s">
        <v>668</v>
      </c>
      <c r="AK222" s="49" t="s">
        <v>132</v>
      </c>
    </row>
    <row r="223" spans="1:37" x14ac:dyDescent="0.2">
      <c r="A223" s="58">
        <v>45323</v>
      </c>
      <c r="B223" s="49" t="s">
        <v>209</v>
      </c>
      <c r="C223" s="49" t="s">
        <v>1297</v>
      </c>
      <c r="F223" s="49" t="s">
        <v>115</v>
      </c>
      <c r="G223" s="49" t="s">
        <v>115</v>
      </c>
      <c r="H223" s="49" t="s">
        <v>1200</v>
      </c>
      <c r="I223" s="49" t="s">
        <v>118</v>
      </c>
      <c r="J223" s="49" t="s">
        <v>1229</v>
      </c>
      <c r="K223" s="49" t="s">
        <v>125</v>
      </c>
      <c r="M223" s="49">
        <v>581</v>
      </c>
      <c r="AC223">
        <f>IF(ISBLANK(nutrition[[#This Row],[total_boys]]),SUM(nutrition[[#This Row],[boys_0-5_reached]],nutrition[[#This Row],[boys_6-12_reached]],nutrition[[#This Row],[boys_13-18_reached]]),nutrition[[#This Row],[total_boys]])</f>
        <v>0</v>
      </c>
      <c r="AD223">
        <f>IF(ISBLANK(nutrition[[#This Row],[total_girls]]),SUM(nutrition[[#This Row],[girls_0-5_reached]],nutrition[[#This Row],[girls_6-12_reached]],nutrition[[#This Row],[girls_13-18_reached]]),nutrition[[#This Row],[total_girls]])</f>
        <v>581</v>
      </c>
      <c r="AE223">
        <f>IF(ISBLANK(nutrition[[#This Row],[total_children]]),SUM(nutrition[[#This Row],[calc_boys]],nutrition[[#This Row],[calc_girls]]),nutrition[[#This Row],[total_children]])</f>
        <v>581</v>
      </c>
      <c r="AF223">
        <f>IF(ISBLANK(nutrition[[#This Row],[total_pwd]]),SUM(nutrition[[#This Row],[total_pwd_men]],nutrition[[#This Row],[total_pwd_women]]),nutrition[[#This Row],[total_pwd]])</f>
        <v>0</v>
      </c>
      <c r="AG223">
        <f>IF(ISBLANK(nutrition[[#This Row],[total_adults]]),SUM(nutrition[[#This Row],[total_men]],nutrition[[#This Row],[total_women]]),nutrition[[#This Row],[total_adults]])</f>
        <v>0</v>
      </c>
      <c r="AH223">
        <f>IF(ISBLANK(nutrition[[#This Row],[total_beneficiaries_reached]]),SUM(nutrition[[#This Row],[calc_children]],nutrition[[#This Row],[calc_adults]]),nutrition[[#This Row],[total_beneficiaries_reached]])</f>
        <v>581</v>
      </c>
      <c r="AI223" s="49" t="s">
        <v>210</v>
      </c>
      <c r="AJ223" s="49" t="s">
        <v>464</v>
      </c>
      <c r="AK223" s="49" t="s">
        <v>132</v>
      </c>
    </row>
    <row r="224" spans="1:37" x14ac:dyDescent="0.2">
      <c r="A224" s="58">
        <v>45323</v>
      </c>
      <c r="B224" s="49" t="s">
        <v>113</v>
      </c>
      <c r="C224" s="49" t="s">
        <v>1267</v>
      </c>
      <c r="F224" s="49" t="s">
        <v>115</v>
      </c>
      <c r="G224" s="49" t="s">
        <v>115</v>
      </c>
      <c r="H224" s="49" t="s">
        <v>1200</v>
      </c>
      <c r="I224" s="49" t="s">
        <v>118</v>
      </c>
      <c r="J224" s="49" t="s">
        <v>1229</v>
      </c>
      <c r="K224" s="49" t="s">
        <v>125</v>
      </c>
      <c r="M224" s="49">
        <v>1465</v>
      </c>
      <c r="AC224">
        <f>IF(ISBLANK(nutrition[[#This Row],[total_boys]]),SUM(nutrition[[#This Row],[boys_0-5_reached]],nutrition[[#This Row],[boys_6-12_reached]],nutrition[[#This Row],[boys_13-18_reached]]),nutrition[[#This Row],[total_boys]])</f>
        <v>0</v>
      </c>
      <c r="AD224">
        <f>IF(ISBLANK(nutrition[[#This Row],[total_girls]]),SUM(nutrition[[#This Row],[girls_0-5_reached]],nutrition[[#This Row],[girls_6-12_reached]],nutrition[[#This Row],[girls_13-18_reached]]),nutrition[[#This Row],[total_girls]])</f>
        <v>1465</v>
      </c>
      <c r="AE224">
        <f>IF(ISBLANK(nutrition[[#This Row],[total_children]]),SUM(nutrition[[#This Row],[calc_boys]],nutrition[[#This Row],[calc_girls]]),nutrition[[#This Row],[total_children]])</f>
        <v>1465</v>
      </c>
      <c r="AF224">
        <f>IF(ISBLANK(nutrition[[#This Row],[total_pwd]]),SUM(nutrition[[#This Row],[total_pwd_men]],nutrition[[#This Row],[total_pwd_women]]),nutrition[[#This Row],[total_pwd]])</f>
        <v>0</v>
      </c>
      <c r="AG224">
        <f>IF(ISBLANK(nutrition[[#This Row],[total_adults]]),SUM(nutrition[[#This Row],[total_men]],nutrition[[#This Row],[total_women]]),nutrition[[#This Row],[total_adults]])</f>
        <v>0</v>
      </c>
      <c r="AH224">
        <f>IF(ISBLANK(nutrition[[#This Row],[total_beneficiaries_reached]]),SUM(nutrition[[#This Row],[calc_children]],nutrition[[#This Row],[calc_adults]]),nutrition[[#This Row],[total_beneficiaries_reached]])</f>
        <v>1465</v>
      </c>
      <c r="AI224" s="49" t="s">
        <v>219</v>
      </c>
      <c r="AJ224" s="49" t="s">
        <v>629</v>
      </c>
      <c r="AK224" s="49" t="s">
        <v>132</v>
      </c>
    </row>
    <row r="225" spans="1:37" x14ac:dyDescent="0.2">
      <c r="A225" s="58">
        <v>45323</v>
      </c>
      <c r="B225" s="49" t="s">
        <v>209</v>
      </c>
      <c r="C225" s="49" t="s">
        <v>1298</v>
      </c>
      <c r="F225" s="49" t="s">
        <v>115</v>
      </c>
      <c r="G225" s="49" t="s">
        <v>115</v>
      </c>
      <c r="H225" s="49" t="s">
        <v>1200</v>
      </c>
      <c r="I225" s="49" t="s">
        <v>118</v>
      </c>
      <c r="J225" s="49" t="s">
        <v>1229</v>
      </c>
      <c r="K225" s="49" t="s">
        <v>125</v>
      </c>
      <c r="M225" s="49">
        <v>1290</v>
      </c>
      <c r="AC225">
        <f>IF(ISBLANK(nutrition[[#This Row],[total_boys]]),SUM(nutrition[[#This Row],[boys_0-5_reached]],nutrition[[#This Row],[boys_6-12_reached]],nutrition[[#This Row],[boys_13-18_reached]]),nutrition[[#This Row],[total_boys]])</f>
        <v>0</v>
      </c>
      <c r="AD225">
        <f>IF(ISBLANK(nutrition[[#This Row],[total_girls]]),SUM(nutrition[[#This Row],[girls_0-5_reached]],nutrition[[#This Row],[girls_6-12_reached]],nutrition[[#This Row],[girls_13-18_reached]]),nutrition[[#This Row],[total_girls]])</f>
        <v>1290</v>
      </c>
      <c r="AE225">
        <f>IF(ISBLANK(nutrition[[#This Row],[total_children]]),SUM(nutrition[[#This Row],[calc_boys]],nutrition[[#This Row],[calc_girls]]),nutrition[[#This Row],[total_children]])</f>
        <v>1290</v>
      </c>
      <c r="AF225">
        <f>IF(ISBLANK(nutrition[[#This Row],[total_pwd]]),SUM(nutrition[[#This Row],[total_pwd_men]],nutrition[[#This Row],[total_pwd_women]]),nutrition[[#This Row],[total_pwd]])</f>
        <v>0</v>
      </c>
      <c r="AG225">
        <f>IF(ISBLANK(nutrition[[#This Row],[total_adults]]),SUM(nutrition[[#This Row],[total_men]],nutrition[[#This Row],[total_women]]),nutrition[[#This Row],[total_adults]])</f>
        <v>0</v>
      </c>
      <c r="AH225">
        <f>IF(ISBLANK(nutrition[[#This Row],[total_beneficiaries_reached]]),SUM(nutrition[[#This Row],[calc_children]],nutrition[[#This Row],[calc_adults]]),nutrition[[#This Row],[total_beneficiaries_reached]])</f>
        <v>1290</v>
      </c>
      <c r="AI225" s="49" t="s">
        <v>210</v>
      </c>
      <c r="AJ225" s="49" t="s">
        <v>468</v>
      </c>
      <c r="AK225" s="49" t="s">
        <v>132</v>
      </c>
    </row>
    <row r="226" spans="1:37" x14ac:dyDescent="0.2">
      <c r="A226" s="58">
        <v>45323</v>
      </c>
      <c r="B226" s="49" t="s">
        <v>120</v>
      </c>
      <c r="C226" s="49" t="s">
        <v>1235</v>
      </c>
      <c r="F226" s="49" t="s">
        <v>115</v>
      </c>
      <c r="G226" s="49" t="s">
        <v>115</v>
      </c>
      <c r="H226" s="49" t="s">
        <v>1200</v>
      </c>
      <c r="I226" s="49" t="s">
        <v>118</v>
      </c>
      <c r="J226" s="49" t="s">
        <v>1229</v>
      </c>
      <c r="K226" s="49" t="s">
        <v>125</v>
      </c>
      <c r="M226" s="49">
        <v>728</v>
      </c>
      <c r="AC226">
        <f>IF(ISBLANK(nutrition[[#This Row],[total_boys]]),SUM(nutrition[[#This Row],[boys_0-5_reached]],nutrition[[#This Row],[boys_6-12_reached]],nutrition[[#This Row],[boys_13-18_reached]]),nutrition[[#This Row],[total_boys]])</f>
        <v>0</v>
      </c>
      <c r="AD226">
        <f>IF(ISBLANK(nutrition[[#This Row],[total_girls]]),SUM(nutrition[[#This Row],[girls_0-5_reached]],nutrition[[#This Row],[girls_6-12_reached]],nutrition[[#This Row],[girls_13-18_reached]]),nutrition[[#This Row],[total_girls]])</f>
        <v>728</v>
      </c>
      <c r="AE226">
        <f>IF(ISBLANK(nutrition[[#This Row],[total_children]]),SUM(nutrition[[#This Row],[calc_boys]],nutrition[[#This Row],[calc_girls]]),nutrition[[#This Row],[total_children]])</f>
        <v>728</v>
      </c>
      <c r="AF226">
        <f>IF(ISBLANK(nutrition[[#This Row],[total_pwd]]),SUM(nutrition[[#This Row],[total_pwd_men]],nutrition[[#This Row],[total_pwd_women]]),nutrition[[#This Row],[total_pwd]])</f>
        <v>0</v>
      </c>
      <c r="AG226">
        <f>IF(ISBLANK(nutrition[[#This Row],[total_adults]]),SUM(nutrition[[#This Row],[total_men]],nutrition[[#This Row],[total_women]]),nutrition[[#This Row],[total_adults]])</f>
        <v>0</v>
      </c>
      <c r="AH226">
        <f>IF(ISBLANK(nutrition[[#This Row],[total_beneficiaries_reached]]),SUM(nutrition[[#This Row],[calc_children]],nutrition[[#This Row],[calc_adults]]),nutrition[[#This Row],[total_beneficiaries_reached]])</f>
        <v>728</v>
      </c>
      <c r="AI226" s="49" t="s">
        <v>178</v>
      </c>
      <c r="AJ226" s="49" t="s">
        <v>211</v>
      </c>
      <c r="AK226" s="49" t="s">
        <v>132</v>
      </c>
    </row>
    <row r="227" spans="1:37" x14ac:dyDescent="0.2">
      <c r="A227" s="58">
        <v>45323</v>
      </c>
      <c r="B227" s="49" t="s">
        <v>120</v>
      </c>
      <c r="C227" s="49" t="s">
        <v>1236</v>
      </c>
      <c r="F227" s="49" t="s">
        <v>115</v>
      </c>
      <c r="G227" s="49" t="s">
        <v>115</v>
      </c>
      <c r="H227" s="49" t="s">
        <v>1200</v>
      </c>
      <c r="I227" s="49" t="s">
        <v>118</v>
      </c>
      <c r="J227" s="49" t="s">
        <v>1229</v>
      </c>
      <c r="K227" s="49" t="s">
        <v>125</v>
      </c>
      <c r="M227" s="49">
        <v>1106</v>
      </c>
      <c r="AC227">
        <f>IF(ISBLANK(nutrition[[#This Row],[total_boys]]),SUM(nutrition[[#This Row],[boys_0-5_reached]],nutrition[[#This Row],[boys_6-12_reached]],nutrition[[#This Row],[boys_13-18_reached]]),nutrition[[#This Row],[total_boys]])</f>
        <v>0</v>
      </c>
      <c r="AD227">
        <f>IF(ISBLANK(nutrition[[#This Row],[total_girls]]),SUM(nutrition[[#This Row],[girls_0-5_reached]],nutrition[[#This Row],[girls_6-12_reached]],nutrition[[#This Row],[girls_13-18_reached]]),nutrition[[#This Row],[total_girls]])</f>
        <v>1106</v>
      </c>
      <c r="AE227">
        <f>IF(ISBLANK(nutrition[[#This Row],[total_children]]),SUM(nutrition[[#This Row],[calc_boys]],nutrition[[#This Row],[calc_girls]]),nutrition[[#This Row],[total_children]])</f>
        <v>1106</v>
      </c>
      <c r="AF227">
        <f>IF(ISBLANK(nutrition[[#This Row],[total_pwd]]),SUM(nutrition[[#This Row],[total_pwd_men]],nutrition[[#This Row],[total_pwd_women]]),nutrition[[#This Row],[total_pwd]])</f>
        <v>0</v>
      </c>
      <c r="AG227">
        <f>IF(ISBLANK(nutrition[[#This Row],[total_adults]]),SUM(nutrition[[#This Row],[total_men]],nutrition[[#This Row],[total_women]]),nutrition[[#This Row],[total_adults]])</f>
        <v>0</v>
      </c>
      <c r="AH227">
        <f>IF(ISBLANK(nutrition[[#This Row],[total_beneficiaries_reached]]),SUM(nutrition[[#This Row],[calc_children]],nutrition[[#This Row],[calc_adults]]),nutrition[[#This Row],[total_beneficiaries_reached]])</f>
        <v>1106</v>
      </c>
      <c r="AI227" s="49" t="s">
        <v>178</v>
      </c>
      <c r="AJ227" s="49" t="s">
        <v>217</v>
      </c>
      <c r="AK227" s="49" t="s">
        <v>132</v>
      </c>
    </row>
    <row r="228" spans="1:37" x14ac:dyDescent="0.2">
      <c r="A228" s="58">
        <v>45323</v>
      </c>
      <c r="B228" s="49" t="s">
        <v>120</v>
      </c>
      <c r="C228" s="49" t="s">
        <v>1237</v>
      </c>
      <c r="F228" s="49" t="s">
        <v>115</v>
      </c>
      <c r="G228" s="49" t="s">
        <v>115</v>
      </c>
      <c r="H228" s="49" t="s">
        <v>1200</v>
      </c>
      <c r="I228" s="49" t="s">
        <v>118</v>
      </c>
      <c r="J228" s="49" t="s">
        <v>1229</v>
      </c>
      <c r="K228" s="49" t="s">
        <v>125</v>
      </c>
      <c r="M228" s="49">
        <v>1773</v>
      </c>
      <c r="AC228">
        <f>IF(ISBLANK(nutrition[[#This Row],[total_boys]]),SUM(nutrition[[#This Row],[boys_0-5_reached]],nutrition[[#This Row],[boys_6-12_reached]],nutrition[[#This Row],[boys_13-18_reached]]),nutrition[[#This Row],[total_boys]])</f>
        <v>0</v>
      </c>
      <c r="AD228">
        <f>IF(ISBLANK(nutrition[[#This Row],[total_girls]]),SUM(nutrition[[#This Row],[girls_0-5_reached]],nutrition[[#This Row],[girls_6-12_reached]],nutrition[[#This Row],[girls_13-18_reached]]),nutrition[[#This Row],[total_girls]])</f>
        <v>1773</v>
      </c>
      <c r="AE228">
        <f>IF(ISBLANK(nutrition[[#This Row],[total_children]]),SUM(nutrition[[#This Row],[calc_boys]],nutrition[[#This Row],[calc_girls]]),nutrition[[#This Row],[total_children]])</f>
        <v>1773</v>
      </c>
      <c r="AF228">
        <f>IF(ISBLANK(nutrition[[#This Row],[total_pwd]]),SUM(nutrition[[#This Row],[total_pwd_men]],nutrition[[#This Row],[total_pwd_women]]),nutrition[[#This Row],[total_pwd]])</f>
        <v>0</v>
      </c>
      <c r="AG228">
        <f>IF(ISBLANK(nutrition[[#This Row],[total_adults]]),SUM(nutrition[[#This Row],[total_men]],nutrition[[#This Row],[total_women]]),nutrition[[#This Row],[total_adults]])</f>
        <v>0</v>
      </c>
      <c r="AH228">
        <f>IF(ISBLANK(nutrition[[#This Row],[total_beneficiaries_reached]]),SUM(nutrition[[#This Row],[calc_children]],nutrition[[#This Row],[calc_adults]]),nutrition[[#This Row],[total_beneficiaries_reached]])</f>
        <v>1773</v>
      </c>
      <c r="AI228" s="49" t="s">
        <v>178</v>
      </c>
      <c r="AJ228" s="49" t="s">
        <v>221</v>
      </c>
      <c r="AK228" s="49" t="s">
        <v>132</v>
      </c>
    </row>
    <row r="229" spans="1:37" x14ac:dyDescent="0.2">
      <c r="A229" s="58">
        <v>45323</v>
      </c>
      <c r="B229" s="49" t="s">
        <v>229</v>
      </c>
      <c r="C229" s="49" t="s">
        <v>1269</v>
      </c>
      <c r="F229" s="49" t="s">
        <v>115</v>
      </c>
      <c r="G229" s="49" t="s">
        <v>115</v>
      </c>
      <c r="H229" s="49" t="s">
        <v>1200</v>
      </c>
      <c r="I229" s="49" t="s">
        <v>118</v>
      </c>
      <c r="J229" s="49" t="s">
        <v>1229</v>
      </c>
      <c r="K229" s="49" t="s">
        <v>125</v>
      </c>
      <c r="M229" s="49">
        <v>3583</v>
      </c>
      <c r="AC229">
        <f>IF(ISBLANK(nutrition[[#This Row],[total_boys]]),SUM(nutrition[[#This Row],[boys_0-5_reached]],nutrition[[#This Row],[boys_6-12_reached]],nutrition[[#This Row],[boys_13-18_reached]]),nutrition[[#This Row],[total_boys]])</f>
        <v>0</v>
      </c>
      <c r="AD229">
        <f>IF(ISBLANK(nutrition[[#This Row],[total_girls]]),SUM(nutrition[[#This Row],[girls_0-5_reached]],nutrition[[#This Row],[girls_6-12_reached]],nutrition[[#This Row],[girls_13-18_reached]]),nutrition[[#This Row],[total_girls]])</f>
        <v>3583</v>
      </c>
      <c r="AE229">
        <f>IF(ISBLANK(nutrition[[#This Row],[total_children]]),SUM(nutrition[[#This Row],[calc_boys]],nutrition[[#This Row],[calc_girls]]),nutrition[[#This Row],[total_children]])</f>
        <v>3583</v>
      </c>
      <c r="AF229">
        <f>IF(ISBLANK(nutrition[[#This Row],[total_pwd]]),SUM(nutrition[[#This Row],[total_pwd_men]],nutrition[[#This Row],[total_pwd_women]]),nutrition[[#This Row],[total_pwd]])</f>
        <v>0</v>
      </c>
      <c r="AG229">
        <f>IF(ISBLANK(nutrition[[#This Row],[total_adults]]),SUM(nutrition[[#This Row],[total_men]],nutrition[[#This Row],[total_women]]),nutrition[[#This Row],[total_adults]])</f>
        <v>0</v>
      </c>
      <c r="AH229">
        <f>IF(ISBLANK(nutrition[[#This Row],[total_beneficiaries_reached]]),SUM(nutrition[[#This Row],[calc_children]],nutrition[[#This Row],[calc_adults]]),nutrition[[#This Row],[total_beneficiaries_reached]])</f>
        <v>3583</v>
      </c>
      <c r="AI229" s="49" t="s">
        <v>230</v>
      </c>
      <c r="AJ229" s="49" t="s">
        <v>738</v>
      </c>
      <c r="AK229" s="49" t="s">
        <v>132</v>
      </c>
    </row>
    <row r="230" spans="1:37" x14ac:dyDescent="0.2">
      <c r="A230" s="58">
        <v>45323</v>
      </c>
      <c r="B230" s="49" t="s">
        <v>224</v>
      </c>
      <c r="C230" s="49" t="s">
        <v>1299</v>
      </c>
      <c r="F230" s="49" t="s">
        <v>115</v>
      </c>
      <c r="G230" s="49" t="s">
        <v>115</v>
      </c>
      <c r="H230" s="49" t="s">
        <v>1200</v>
      </c>
      <c r="I230" s="49" t="s">
        <v>118</v>
      </c>
      <c r="J230" s="49" t="s">
        <v>1229</v>
      </c>
      <c r="K230" s="49" t="s">
        <v>125</v>
      </c>
      <c r="M230" s="49">
        <v>4810</v>
      </c>
      <c r="AC230">
        <f>IF(ISBLANK(nutrition[[#This Row],[total_boys]]),SUM(nutrition[[#This Row],[boys_0-5_reached]],nutrition[[#This Row],[boys_6-12_reached]],nutrition[[#This Row],[boys_13-18_reached]]),nutrition[[#This Row],[total_boys]])</f>
        <v>0</v>
      </c>
      <c r="AD230">
        <f>IF(ISBLANK(nutrition[[#This Row],[total_girls]]),SUM(nutrition[[#This Row],[girls_0-5_reached]],nutrition[[#This Row],[girls_6-12_reached]],nutrition[[#This Row],[girls_13-18_reached]]),nutrition[[#This Row],[total_girls]])</f>
        <v>4810</v>
      </c>
      <c r="AE230">
        <f>IF(ISBLANK(nutrition[[#This Row],[total_children]]),SUM(nutrition[[#This Row],[calc_boys]],nutrition[[#This Row],[calc_girls]]),nutrition[[#This Row],[total_children]])</f>
        <v>4810</v>
      </c>
      <c r="AF230">
        <f>IF(ISBLANK(nutrition[[#This Row],[total_pwd]]),SUM(nutrition[[#This Row],[total_pwd_men]],nutrition[[#This Row],[total_pwd_women]]),nutrition[[#This Row],[total_pwd]])</f>
        <v>0</v>
      </c>
      <c r="AG230">
        <f>IF(ISBLANK(nutrition[[#This Row],[total_adults]]),SUM(nutrition[[#This Row],[total_men]],nutrition[[#This Row],[total_women]]),nutrition[[#This Row],[total_adults]])</f>
        <v>0</v>
      </c>
      <c r="AH230">
        <f>IF(ISBLANK(nutrition[[#This Row],[total_beneficiaries_reached]]),SUM(nutrition[[#This Row],[calc_children]],nutrition[[#This Row],[calc_adults]]),nutrition[[#This Row],[total_beneficiaries_reached]])</f>
        <v>4810</v>
      </c>
      <c r="AI230" s="49" t="s">
        <v>225</v>
      </c>
      <c r="AJ230" s="49" t="s">
        <v>680</v>
      </c>
      <c r="AK230" s="49" t="s">
        <v>132</v>
      </c>
    </row>
    <row r="231" spans="1:37" x14ac:dyDescent="0.2">
      <c r="A231" s="58">
        <v>45323</v>
      </c>
      <c r="B231" s="49" t="s">
        <v>120</v>
      </c>
      <c r="C231" s="49" t="s">
        <v>129</v>
      </c>
      <c r="F231" s="49" t="s">
        <v>115</v>
      </c>
      <c r="G231" s="49" t="s">
        <v>115</v>
      </c>
      <c r="H231" s="49" t="s">
        <v>1200</v>
      </c>
      <c r="I231" s="49" t="s">
        <v>118</v>
      </c>
      <c r="J231" s="49" t="s">
        <v>1229</v>
      </c>
      <c r="K231" s="49" t="s">
        <v>125</v>
      </c>
      <c r="M231" s="49">
        <v>2596</v>
      </c>
      <c r="AC231">
        <f>IF(ISBLANK(nutrition[[#This Row],[total_boys]]),SUM(nutrition[[#This Row],[boys_0-5_reached]],nutrition[[#This Row],[boys_6-12_reached]],nutrition[[#This Row],[boys_13-18_reached]]),nutrition[[#This Row],[total_boys]])</f>
        <v>0</v>
      </c>
      <c r="AD231">
        <f>IF(ISBLANK(nutrition[[#This Row],[total_girls]]),SUM(nutrition[[#This Row],[girls_0-5_reached]],nutrition[[#This Row],[girls_6-12_reached]],nutrition[[#This Row],[girls_13-18_reached]]),nutrition[[#This Row],[total_girls]])</f>
        <v>2596</v>
      </c>
      <c r="AE231">
        <f>IF(ISBLANK(nutrition[[#This Row],[total_children]]),SUM(nutrition[[#This Row],[calc_boys]],nutrition[[#This Row],[calc_girls]]),nutrition[[#This Row],[total_children]])</f>
        <v>2596</v>
      </c>
      <c r="AF231">
        <f>IF(ISBLANK(nutrition[[#This Row],[total_pwd]]),SUM(nutrition[[#This Row],[total_pwd_men]],nutrition[[#This Row],[total_pwd_women]]),nutrition[[#This Row],[total_pwd]])</f>
        <v>0</v>
      </c>
      <c r="AG231">
        <f>IF(ISBLANK(nutrition[[#This Row],[total_adults]]),SUM(nutrition[[#This Row],[total_men]],nutrition[[#This Row],[total_women]]),nutrition[[#This Row],[total_adults]])</f>
        <v>0</v>
      </c>
      <c r="AH231">
        <f>IF(ISBLANK(nutrition[[#This Row],[total_beneficiaries_reached]]),SUM(nutrition[[#This Row],[calc_children]],nutrition[[#This Row],[calc_adults]]),nutrition[[#This Row],[total_beneficiaries_reached]])</f>
        <v>2596</v>
      </c>
      <c r="AI231" s="49" t="s">
        <v>178</v>
      </c>
      <c r="AJ231" s="49" t="s">
        <v>226</v>
      </c>
      <c r="AK231" s="49" t="s">
        <v>132</v>
      </c>
    </row>
    <row r="232" spans="1:37" x14ac:dyDescent="0.2">
      <c r="A232" s="58">
        <v>45323</v>
      </c>
      <c r="B232" s="49" t="s">
        <v>229</v>
      </c>
      <c r="C232" s="49" t="s">
        <v>1300</v>
      </c>
      <c r="F232" s="49" t="s">
        <v>115</v>
      </c>
      <c r="G232" s="49" t="s">
        <v>115</v>
      </c>
      <c r="H232" s="49" t="s">
        <v>1200</v>
      </c>
      <c r="I232" s="49" t="s">
        <v>118</v>
      </c>
      <c r="J232" s="49" t="s">
        <v>1229</v>
      </c>
      <c r="K232" s="49" t="s">
        <v>125</v>
      </c>
      <c r="M232" s="49">
        <v>2191</v>
      </c>
      <c r="AC232">
        <f>IF(ISBLANK(nutrition[[#This Row],[total_boys]]),SUM(nutrition[[#This Row],[boys_0-5_reached]],nutrition[[#This Row],[boys_6-12_reached]],nutrition[[#This Row],[boys_13-18_reached]]),nutrition[[#This Row],[total_boys]])</f>
        <v>0</v>
      </c>
      <c r="AD232">
        <f>IF(ISBLANK(nutrition[[#This Row],[total_girls]]),SUM(nutrition[[#This Row],[girls_0-5_reached]],nutrition[[#This Row],[girls_6-12_reached]],nutrition[[#This Row],[girls_13-18_reached]]),nutrition[[#This Row],[total_girls]])</f>
        <v>2191</v>
      </c>
      <c r="AE232">
        <f>IF(ISBLANK(nutrition[[#This Row],[total_children]]),SUM(nutrition[[#This Row],[calc_boys]],nutrition[[#This Row],[calc_girls]]),nutrition[[#This Row],[total_children]])</f>
        <v>2191</v>
      </c>
      <c r="AF232">
        <f>IF(ISBLANK(nutrition[[#This Row],[total_pwd]]),SUM(nutrition[[#This Row],[total_pwd_men]],nutrition[[#This Row],[total_pwd_women]]),nutrition[[#This Row],[total_pwd]])</f>
        <v>0</v>
      </c>
      <c r="AG232">
        <f>IF(ISBLANK(nutrition[[#This Row],[total_adults]]),SUM(nutrition[[#This Row],[total_men]],nutrition[[#This Row],[total_women]]),nutrition[[#This Row],[total_adults]])</f>
        <v>0</v>
      </c>
      <c r="AH232">
        <f>IF(ISBLANK(nutrition[[#This Row],[total_beneficiaries_reached]]),SUM(nutrition[[#This Row],[calc_children]],nutrition[[#This Row],[calc_adults]]),nutrition[[#This Row],[total_beneficiaries_reached]])</f>
        <v>2191</v>
      </c>
      <c r="AI232" s="49" t="s">
        <v>230</v>
      </c>
      <c r="AJ232" s="49" t="s">
        <v>742</v>
      </c>
      <c r="AK232" s="49" t="s">
        <v>132</v>
      </c>
    </row>
    <row r="233" spans="1:37" x14ac:dyDescent="0.2">
      <c r="A233" s="58">
        <v>45323</v>
      </c>
      <c r="B233" s="49" t="s">
        <v>229</v>
      </c>
      <c r="C233" s="49" t="s">
        <v>1301</v>
      </c>
      <c r="F233" s="49" t="s">
        <v>115</v>
      </c>
      <c r="G233" s="49" t="s">
        <v>115</v>
      </c>
      <c r="H233" s="49" t="s">
        <v>1200</v>
      </c>
      <c r="I233" s="49" t="s">
        <v>118</v>
      </c>
      <c r="J233" s="49" t="s">
        <v>1229</v>
      </c>
      <c r="K233" s="49" t="s">
        <v>125</v>
      </c>
      <c r="M233" s="49">
        <v>664</v>
      </c>
      <c r="AC233">
        <f>IF(ISBLANK(nutrition[[#This Row],[total_boys]]),SUM(nutrition[[#This Row],[boys_0-5_reached]],nutrition[[#This Row],[boys_6-12_reached]],nutrition[[#This Row],[boys_13-18_reached]]),nutrition[[#This Row],[total_boys]])</f>
        <v>0</v>
      </c>
      <c r="AD233">
        <f>IF(ISBLANK(nutrition[[#This Row],[total_girls]]),SUM(nutrition[[#This Row],[girls_0-5_reached]],nutrition[[#This Row],[girls_6-12_reached]],nutrition[[#This Row],[girls_13-18_reached]]),nutrition[[#This Row],[total_girls]])</f>
        <v>664</v>
      </c>
      <c r="AE233">
        <f>IF(ISBLANK(nutrition[[#This Row],[total_children]]),SUM(nutrition[[#This Row],[calc_boys]],nutrition[[#This Row],[calc_girls]]),nutrition[[#This Row],[total_children]])</f>
        <v>664</v>
      </c>
      <c r="AF233">
        <f>IF(ISBLANK(nutrition[[#This Row],[total_pwd]]),SUM(nutrition[[#This Row],[total_pwd_men]],nutrition[[#This Row],[total_pwd_women]]),nutrition[[#This Row],[total_pwd]])</f>
        <v>0</v>
      </c>
      <c r="AG233">
        <f>IF(ISBLANK(nutrition[[#This Row],[total_adults]]),SUM(nutrition[[#This Row],[total_men]],nutrition[[#This Row],[total_women]]),nutrition[[#This Row],[total_adults]])</f>
        <v>0</v>
      </c>
      <c r="AH233">
        <f>IF(ISBLANK(nutrition[[#This Row],[total_beneficiaries_reached]]),SUM(nutrition[[#This Row],[calc_children]],nutrition[[#This Row],[calc_adults]]),nutrition[[#This Row],[total_beneficiaries_reached]])</f>
        <v>664</v>
      </c>
      <c r="AI233" s="49" t="s">
        <v>230</v>
      </c>
      <c r="AJ233" s="49" t="s">
        <v>745</v>
      </c>
      <c r="AK233" s="49" t="s">
        <v>132</v>
      </c>
    </row>
    <row r="234" spans="1:37" x14ac:dyDescent="0.2">
      <c r="A234" s="58">
        <v>45323</v>
      </c>
      <c r="B234" s="49" t="s">
        <v>229</v>
      </c>
      <c r="C234" s="49" t="s">
        <v>1302</v>
      </c>
      <c r="F234" s="49" t="s">
        <v>115</v>
      </c>
      <c r="G234" s="49" t="s">
        <v>115</v>
      </c>
      <c r="H234" s="49" t="s">
        <v>1200</v>
      </c>
      <c r="I234" s="49" t="s">
        <v>118</v>
      </c>
      <c r="J234" s="49" t="s">
        <v>1229</v>
      </c>
      <c r="K234" s="49" t="s">
        <v>125</v>
      </c>
      <c r="M234" s="49">
        <v>3149</v>
      </c>
      <c r="AC234">
        <f>IF(ISBLANK(nutrition[[#This Row],[total_boys]]),SUM(nutrition[[#This Row],[boys_0-5_reached]],nutrition[[#This Row],[boys_6-12_reached]],nutrition[[#This Row],[boys_13-18_reached]]),nutrition[[#This Row],[total_boys]])</f>
        <v>0</v>
      </c>
      <c r="AD234">
        <f>IF(ISBLANK(nutrition[[#This Row],[total_girls]]),SUM(nutrition[[#This Row],[girls_0-5_reached]],nutrition[[#This Row],[girls_6-12_reached]],nutrition[[#This Row],[girls_13-18_reached]]),nutrition[[#This Row],[total_girls]])</f>
        <v>3149</v>
      </c>
      <c r="AE234">
        <f>IF(ISBLANK(nutrition[[#This Row],[total_children]]),SUM(nutrition[[#This Row],[calc_boys]],nutrition[[#This Row],[calc_girls]]),nutrition[[#This Row],[total_children]])</f>
        <v>3149</v>
      </c>
      <c r="AF234">
        <f>IF(ISBLANK(nutrition[[#This Row],[total_pwd]]),SUM(nutrition[[#This Row],[total_pwd_men]],nutrition[[#This Row],[total_pwd_women]]),nutrition[[#This Row],[total_pwd]])</f>
        <v>0</v>
      </c>
      <c r="AG234">
        <f>IF(ISBLANK(nutrition[[#This Row],[total_adults]]),SUM(nutrition[[#This Row],[total_men]],nutrition[[#This Row],[total_women]]),nutrition[[#This Row],[total_adults]])</f>
        <v>0</v>
      </c>
      <c r="AH234">
        <f>IF(ISBLANK(nutrition[[#This Row],[total_beneficiaries_reached]]),SUM(nutrition[[#This Row],[calc_children]],nutrition[[#This Row],[calc_adults]]),nutrition[[#This Row],[total_beneficiaries_reached]])</f>
        <v>3149</v>
      </c>
      <c r="AI234" s="49" t="s">
        <v>230</v>
      </c>
      <c r="AJ234" s="49" t="s">
        <v>749</v>
      </c>
      <c r="AK234" s="49" t="s">
        <v>132</v>
      </c>
    </row>
    <row r="235" spans="1:37" x14ac:dyDescent="0.2">
      <c r="A235" s="58">
        <v>45323</v>
      </c>
      <c r="B235" s="49" t="s">
        <v>120</v>
      </c>
      <c r="C235" s="49" t="s">
        <v>1303</v>
      </c>
      <c r="F235" s="49" t="s">
        <v>115</v>
      </c>
      <c r="G235" s="49" t="s">
        <v>115</v>
      </c>
      <c r="H235" s="49" t="s">
        <v>1200</v>
      </c>
      <c r="I235" s="49" t="s">
        <v>118</v>
      </c>
      <c r="J235" s="49" t="s">
        <v>1229</v>
      </c>
      <c r="K235" s="49" t="s">
        <v>125</v>
      </c>
      <c r="M235" s="49">
        <v>5660</v>
      </c>
      <c r="AC235">
        <f>IF(ISBLANK(nutrition[[#This Row],[total_boys]]),SUM(nutrition[[#This Row],[boys_0-5_reached]],nutrition[[#This Row],[boys_6-12_reached]],nutrition[[#This Row],[boys_13-18_reached]]),nutrition[[#This Row],[total_boys]])</f>
        <v>0</v>
      </c>
      <c r="AD235">
        <f>IF(ISBLANK(nutrition[[#This Row],[total_girls]]),SUM(nutrition[[#This Row],[girls_0-5_reached]],nutrition[[#This Row],[girls_6-12_reached]],nutrition[[#This Row],[girls_13-18_reached]]),nutrition[[#This Row],[total_girls]])</f>
        <v>5660</v>
      </c>
      <c r="AE235">
        <f>IF(ISBLANK(nutrition[[#This Row],[total_children]]),SUM(nutrition[[#This Row],[calc_boys]],nutrition[[#This Row],[calc_girls]]),nutrition[[#This Row],[total_children]])</f>
        <v>5660</v>
      </c>
      <c r="AF235">
        <f>IF(ISBLANK(nutrition[[#This Row],[total_pwd]]),SUM(nutrition[[#This Row],[total_pwd_men]],nutrition[[#This Row],[total_pwd_women]]),nutrition[[#This Row],[total_pwd]])</f>
        <v>0</v>
      </c>
      <c r="AG235">
        <f>IF(ISBLANK(nutrition[[#This Row],[total_adults]]),SUM(nutrition[[#This Row],[total_men]],nutrition[[#This Row],[total_women]]),nutrition[[#This Row],[total_adults]])</f>
        <v>0</v>
      </c>
      <c r="AH235">
        <f>IF(ISBLANK(nutrition[[#This Row],[total_beneficiaries_reached]]),SUM(nutrition[[#This Row],[calc_children]],nutrition[[#This Row],[calc_adults]]),nutrition[[#This Row],[total_beneficiaries_reached]])</f>
        <v>5660</v>
      </c>
      <c r="AI235" s="49" t="s">
        <v>178</v>
      </c>
      <c r="AJ235" s="49" t="s">
        <v>232</v>
      </c>
      <c r="AK235" s="49" t="s">
        <v>132</v>
      </c>
    </row>
    <row r="236" spans="1:37" x14ac:dyDescent="0.2">
      <c r="A236" s="58">
        <v>45323</v>
      </c>
      <c r="B236" s="49" t="s">
        <v>229</v>
      </c>
      <c r="C236" s="49" t="s">
        <v>1304</v>
      </c>
      <c r="F236" s="49" t="s">
        <v>115</v>
      </c>
      <c r="G236" s="49" t="s">
        <v>115</v>
      </c>
      <c r="H236" s="49" t="s">
        <v>1200</v>
      </c>
      <c r="I236" s="49" t="s">
        <v>118</v>
      </c>
      <c r="J236" s="49" t="s">
        <v>1229</v>
      </c>
      <c r="K236" s="49" t="s">
        <v>125</v>
      </c>
      <c r="M236" s="49">
        <v>1608</v>
      </c>
      <c r="AC236">
        <f>IF(ISBLANK(nutrition[[#This Row],[total_boys]]),SUM(nutrition[[#This Row],[boys_0-5_reached]],nutrition[[#This Row],[boys_6-12_reached]],nutrition[[#This Row],[boys_13-18_reached]]),nutrition[[#This Row],[total_boys]])</f>
        <v>0</v>
      </c>
      <c r="AD236">
        <f>IF(ISBLANK(nutrition[[#This Row],[total_girls]]),SUM(nutrition[[#This Row],[girls_0-5_reached]],nutrition[[#This Row],[girls_6-12_reached]],nutrition[[#This Row],[girls_13-18_reached]]),nutrition[[#This Row],[total_girls]])</f>
        <v>1608</v>
      </c>
      <c r="AE236">
        <f>IF(ISBLANK(nutrition[[#This Row],[total_children]]),SUM(nutrition[[#This Row],[calc_boys]],nutrition[[#This Row],[calc_girls]]),nutrition[[#This Row],[total_children]])</f>
        <v>1608</v>
      </c>
      <c r="AF236">
        <f>IF(ISBLANK(nutrition[[#This Row],[total_pwd]]),SUM(nutrition[[#This Row],[total_pwd_men]],nutrition[[#This Row],[total_pwd_women]]),nutrition[[#This Row],[total_pwd]])</f>
        <v>0</v>
      </c>
      <c r="AG236">
        <f>IF(ISBLANK(nutrition[[#This Row],[total_adults]]),SUM(nutrition[[#This Row],[total_men]],nutrition[[#This Row],[total_women]]),nutrition[[#This Row],[total_adults]])</f>
        <v>0</v>
      </c>
      <c r="AH236">
        <f>IF(ISBLANK(nutrition[[#This Row],[total_beneficiaries_reached]]),SUM(nutrition[[#This Row],[calc_children]],nutrition[[#This Row],[calc_adults]]),nutrition[[#This Row],[total_beneficiaries_reached]])</f>
        <v>1608</v>
      </c>
      <c r="AI236" s="49" t="s">
        <v>230</v>
      </c>
      <c r="AJ236" s="49" t="s">
        <v>753</v>
      </c>
      <c r="AK236" s="49" t="s">
        <v>132</v>
      </c>
    </row>
    <row r="237" spans="1:37" x14ac:dyDescent="0.2">
      <c r="A237" s="58">
        <v>45323</v>
      </c>
      <c r="B237" s="49" t="s">
        <v>229</v>
      </c>
      <c r="C237" s="49" t="s">
        <v>1305</v>
      </c>
      <c r="F237" s="49" t="s">
        <v>115</v>
      </c>
      <c r="G237" s="49" t="s">
        <v>115</v>
      </c>
      <c r="H237" s="49" t="s">
        <v>1200</v>
      </c>
      <c r="I237" s="49" t="s">
        <v>118</v>
      </c>
      <c r="J237" s="49" t="s">
        <v>1229</v>
      </c>
      <c r="K237" s="49" t="s">
        <v>125</v>
      </c>
      <c r="M237" s="49">
        <v>4305</v>
      </c>
      <c r="AC237">
        <f>IF(ISBLANK(nutrition[[#This Row],[total_boys]]),SUM(nutrition[[#This Row],[boys_0-5_reached]],nutrition[[#This Row],[boys_6-12_reached]],nutrition[[#This Row],[boys_13-18_reached]]),nutrition[[#This Row],[total_boys]])</f>
        <v>0</v>
      </c>
      <c r="AD237">
        <f>IF(ISBLANK(nutrition[[#This Row],[total_girls]]),SUM(nutrition[[#This Row],[girls_0-5_reached]],nutrition[[#This Row],[girls_6-12_reached]],nutrition[[#This Row],[girls_13-18_reached]]),nutrition[[#This Row],[total_girls]])</f>
        <v>4305</v>
      </c>
      <c r="AE237">
        <f>IF(ISBLANK(nutrition[[#This Row],[total_children]]),SUM(nutrition[[#This Row],[calc_boys]],nutrition[[#This Row],[calc_girls]]),nutrition[[#This Row],[total_children]])</f>
        <v>4305</v>
      </c>
      <c r="AF237">
        <f>IF(ISBLANK(nutrition[[#This Row],[total_pwd]]),SUM(nutrition[[#This Row],[total_pwd_men]],nutrition[[#This Row],[total_pwd_women]]),nutrition[[#This Row],[total_pwd]])</f>
        <v>0</v>
      </c>
      <c r="AG237">
        <f>IF(ISBLANK(nutrition[[#This Row],[total_adults]]),SUM(nutrition[[#This Row],[total_men]],nutrition[[#This Row],[total_women]]),nutrition[[#This Row],[total_adults]])</f>
        <v>0</v>
      </c>
      <c r="AH237">
        <f>IF(ISBLANK(nutrition[[#This Row],[total_beneficiaries_reached]]),SUM(nutrition[[#This Row],[calc_children]],nutrition[[#This Row],[calc_adults]]),nutrition[[#This Row],[total_beneficiaries_reached]])</f>
        <v>4305</v>
      </c>
      <c r="AI237" s="49" t="s">
        <v>230</v>
      </c>
      <c r="AJ237" s="49" t="s">
        <v>757</v>
      </c>
      <c r="AK237" s="49" t="s">
        <v>132</v>
      </c>
    </row>
    <row r="238" spans="1:37" x14ac:dyDescent="0.2">
      <c r="A238" s="58">
        <v>45323</v>
      </c>
      <c r="B238" s="49" t="s">
        <v>113</v>
      </c>
      <c r="C238" s="49" t="s">
        <v>1306</v>
      </c>
      <c r="F238" s="49" t="s">
        <v>115</v>
      </c>
      <c r="G238" s="49" t="s">
        <v>115</v>
      </c>
      <c r="H238" s="49" t="s">
        <v>1200</v>
      </c>
      <c r="I238" s="49" t="s">
        <v>118</v>
      </c>
      <c r="J238" s="49" t="s">
        <v>1229</v>
      </c>
      <c r="K238" s="49" t="s">
        <v>125</v>
      </c>
      <c r="M238" s="49">
        <v>374</v>
      </c>
      <c r="AC238">
        <f>IF(ISBLANK(nutrition[[#This Row],[total_boys]]),SUM(nutrition[[#This Row],[boys_0-5_reached]],nutrition[[#This Row],[boys_6-12_reached]],nutrition[[#This Row],[boys_13-18_reached]]),nutrition[[#This Row],[total_boys]])</f>
        <v>0</v>
      </c>
      <c r="AD238">
        <f>IF(ISBLANK(nutrition[[#This Row],[total_girls]]),SUM(nutrition[[#This Row],[girls_0-5_reached]],nutrition[[#This Row],[girls_6-12_reached]],nutrition[[#This Row],[girls_13-18_reached]]),nutrition[[#This Row],[total_girls]])</f>
        <v>374</v>
      </c>
      <c r="AE238">
        <f>IF(ISBLANK(nutrition[[#This Row],[total_children]]),SUM(nutrition[[#This Row],[calc_boys]],nutrition[[#This Row],[calc_girls]]),nutrition[[#This Row],[total_children]])</f>
        <v>374</v>
      </c>
      <c r="AF238">
        <f>IF(ISBLANK(nutrition[[#This Row],[total_pwd]]),SUM(nutrition[[#This Row],[total_pwd_men]],nutrition[[#This Row],[total_pwd_women]]),nutrition[[#This Row],[total_pwd]])</f>
        <v>0</v>
      </c>
      <c r="AG238">
        <f>IF(ISBLANK(nutrition[[#This Row],[total_adults]]),SUM(nutrition[[#This Row],[total_men]],nutrition[[#This Row],[total_women]]),nutrition[[#This Row],[total_adults]])</f>
        <v>0</v>
      </c>
      <c r="AH238">
        <f>IF(ISBLANK(nutrition[[#This Row],[total_beneficiaries_reached]]),SUM(nutrition[[#This Row],[calc_children]],nutrition[[#This Row],[calc_adults]]),nutrition[[#This Row],[total_beneficiaries_reached]])</f>
        <v>374</v>
      </c>
      <c r="AI238" s="49" t="s">
        <v>219</v>
      </c>
      <c r="AJ238" s="49" t="s">
        <v>632</v>
      </c>
      <c r="AK238" s="49" t="s">
        <v>132</v>
      </c>
    </row>
    <row r="239" spans="1:37" x14ac:dyDescent="0.2">
      <c r="A239" s="58">
        <v>45323</v>
      </c>
      <c r="B239" s="49" t="s">
        <v>120</v>
      </c>
      <c r="C239" s="49" t="s">
        <v>1238</v>
      </c>
      <c r="F239" s="49" t="s">
        <v>115</v>
      </c>
      <c r="G239" s="49" t="s">
        <v>115</v>
      </c>
      <c r="H239" s="49" t="s">
        <v>1200</v>
      </c>
      <c r="I239" s="49" t="s">
        <v>118</v>
      </c>
      <c r="J239" s="49" t="s">
        <v>1229</v>
      </c>
      <c r="K239" s="49" t="s">
        <v>125</v>
      </c>
      <c r="M239" s="49">
        <v>5430</v>
      </c>
      <c r="AC239">
        <f>IF(ISBLANK(nutrition[[#This Row],[total_boys]]),SUM(nutrition[[#This Row],[boys_0-5_reached]],nutrition[[#This Row],[boys_6-12_reached]],nutrition[[#This Row],[boys_13-18_reached]]),nutrition[[#This Row],[total_boys]])</f>
        <v>0</v>
      </c>
      <c r="AD239">
        <f>IF(ISBLANK(nutrition[[#This Row],[total_girls]]),SUM(nutrition[[#This Row],[girls_0-5_reached]],nutrition[[#This Row],[girls_6-12_reached]],nutrition[[#This Row],[girls_13-18_reached]]),nutrition[[#This Row],[total_girls]])</f>
        <v>5430</v>
      </c>
      <c r="AE239">
        <f>IF(ISBLANK(nutrition[[#This Row],[total_children]]),SUM(nutrition[[#This Row],[calc_boys]],nutrition[[#This Row],[calc_girls]]),nutrition[[#This Row],[total_children]])</f>
        <v>5430</v>
      </c>
      <c r="AF239">
        <f>IF(ISBLANK(nutrition[[#This Row],[total_pwd]]),SUM(nutrition[[#This Row],[total_pwd_men]],nutrition[[#This Row],[total_pwd_women]]),nutrition[[#This Row],[total_pwd]])</f>
        <v>0</v>
      </c>
      <c r="AG239">
        <f>IF(ISBLANK(nutrition[[#This Row],[total_adults]]),SUM(nutrition[[#This Row],[total_men]],nutrition[[#This Row],[total_women]]),nutrition[[#This Row],[total_adults]])</f>
        <v>0</v>
      </c>
      <c r="AH239">
        <f>IF(ISBLANK(nutrition[[#This Row],[total_beneficiaries_reached]]),SUM(nutrition[[#This Row],[calc_children]],nutrition[[#This Row],[calc_adults]]),nutrition[[#This Row],[total_beneficiaries_reached]])</f>
        <v>5430</v>
      </c>
      <c r="AI239" s="49" t="s">
        <v>178</v>
      </c>
      <c r="AJ239" s="49" t="s">
        <v>235</v>
      </c>
      <c r="AK239" s="49" t="s">
        <v>132</v>
      </c>
    </row>
    <row r="240" spans="1:37" x14ac:dyDescent="0.2">
      <c r="A240" s="58">
        <v>45323</v>
      </c>
      <c r="B240" s="49" t="s">
        <v>120</v>
      </c>
      <c r="C240" s="49" t="s">
        <v>1240</v>
      </c>
      <c r="F240" s="49" t="s">
        <v>115</v>
      </c>
      <c r="G240" s="49" t="s">
        <v>115</v>
      </c>
      <c r="H240" s="49" t="s">
        <v>1200</v>
      </c>
      <c r="I240" s="49" t="s">
        <v>118</v>
      </c>
      <c r="J240" s="49" t="s">
        <v>1229</v>
      </c>
      <c r="K240" s="49" t="s">
        <v>125</v>
      </c>
      <c r="M240" s="49">
        <v>1387</v>
      </c>
      <c r="AC240">
        <f>IF(ISBLANK(nutrition[[#This Row],[total_boys]]),SUM(nutrition[[#This Row],[boys_0-5_reached]],nutrition[[#This Row],[boys_6-12_reached]],nutrition[[#This Row],[boys_13-18_reached]]),nutrition[[#This Row],[total_boys]])</f>
        <v>0</v>
      </c>
      <c r="AD240">
        <f>IF(ISBLANK(nutrition[[#This Row],[total_girls]]),SUM(nutrition[[#This Row],[girls_0-5_reached]],nutrition[[#This Row],[girls_6-12_reached]],nutrition[[#This Row],[girls_13-18_reached]]),nutrition[[#This Row],[total_girls]])</f>
        <v>1387</v>
      </c>
      <c r="AE240">
        <f>IF(ISBLANK(nutrition[[#This Row],[total_children]]),SUM(nutrition[[#This Row],[calc_boys]],nutrition[[#This Row],[calc_girls]]),nutrition[[#This Row],[total_children]])</f>
        <v>1387</v>
      </c>
      <c r="AF240">
        <f>IF(ISBLANK(nutrition[[#This Row],[total_pwd]]),SUM(nutrition[[#This Row],[total_pwd_men]],nutrition[[#This Row],[total_pwd_women]]),nutrition[[#This Row],[total_pwd]])</f>
        <v>0</v>
      </c>
      <c r="AG240">
        <f>IF(ISBLANK(nutrition[[#This Row],[total_adults]]),SUM(nutrition[[#This Row],[total_men]],nutrition[[#This Row],[total_women]]),nutrition[[#This Row],[total_adults]])</f>
        <v>0</v>
      </c>
      <c r="AH240">
        <f>IF(ISBLANK(nutrition[[#This Row],[total_beneficiaries_reached]]),SUM(nutrition[[#This Row],[calc_children]],nutrition[[#This Row],[calc_adults]]),nutrition[[#This Row],[total_beneficiaries_reached]])</f>
        <v>1387</v>
      </c>
      <c r="AI240" s="49" t="s">
        <v>178</v>
      </c>
      <c r="AJ240" s="49" t="s">
        <v>239</v>
      </c>
      <c r="AK240" s="49" t="s">
        <v>132</v>
      </c>
    </row>
    <row r="241" spans="1:37" x14ac:dyDescent="0.2">
      <c r="A241" s="58">
        <v>45323</v>
      </c>
      <c r="B241" s="49" t="s">
        <v>229</v>
      </c>
      <c r="C241" s="49" t="s">
        <v>1307</v>
      </c>
      <c r="F241" s="49" t="s">
        <v>115</v>
      </c>
      <c r="G241" s="49" t="s">
        <v>115</v>
      </c>
      <c r="H241" s="49" t="s">
        <v>1200</v>
      </c>
      <c r="I241" s="49" t="s">
        <v>118</v>
      </c>
      <c r="J241" s="49" t="s">
        <v>1229</v>
      </c>
      <c r="K241" s="49" t="s">
        <v>125</v>
      </c>
      <c r="M241" s="49">
        <v>1255</v>
      </c>
      <c r="AC241">
        <f>IF(ISBLANK(nutrition[[#This Row],[total_boys]]),SUM(nutrition[[#This Row],[boys_0-5_reached]],nutrition[[#This Row],[boys_6-12_reached]],nutrition[[#This Row],[boys_13-18_reached]]),nutrition[[#This Row],[total_boys]])</f>
        <v>0</v>
      </c>
      <c r="AD241">
        <f>IF(ISBLANK(nutrition[[#This Row],[total_girls]]),SUM(nutrition[[#This Row],[girls_0-5_reached]],nutrition[[#This Row],[girls_6-12_reached]],nutrition[[#This Row],[girls_13-18_reached]]),nutrition[[#This Row],[total_girls]])</f>
        <v>1255</v>
      </c>
      <c r="AE241">
        <f>IF(ISBLANK(nutrition[[#This Row],[total_children]]),SUM(nutrition[[#This Row],[calc_boys]],nutrition[[#This Row],[calc_girls]]),nutrition[[#This Row],[total_children]])</f>
        <v>1255</v>
      </c>
      <c r="AF241">
        <f>IF(ISBLANK(nutrition[[#This Row],[total_pwd]]),SUM(nutrition[[#This Row],[total_pwd_men]],nutrition[[#This Row],[total_pwd_women]]),nutrition[[#This Row],[total_pwd]])</f>
        <v>0</v>
      </c>
      <c r="AG241">
        <f>IF(ISBLANK(nutrition[[#This Row],[total_adults]]),SUM(nutrition[[#This Row],[total_men]],nutrition[[#This Row],[total_women]]),nutrition[[#This Row],[total_adults]])</f>
        <v>0</v>
      </c>
      <c r="AH241">
        <f>IF(ISBLANK(nutrition[[#This Row],[total_beneficiaries_reached]]),SUM(nutrition[[#This Row],[calc_children]],nutrition[[#This Row],[calc_adults]]),nutrition[[#This Row],[total_beneficiaries_reached]])</f>
        <v>1255</v>
      </c>
      <c r="AI241" s="49" t="s">
        <v>230</v>
      </c>
      <c r="AJ241" s="49" t="s">
        <v>761</v>
      </c>
      <c r="AK241" s="49" t="s">
        <v>132</v>
      </c>
    </row>
    <row r="242" spans="1:37" x14ac:dyDescent="0.2">
      <c r="A242" s="58">
        <v>45323</v>
      </c>
      <c r="B242" s="49" t="s">
        <v>224</v>
      </c>
      <c r="C242" s="49" t="s">
        <v>1273</v>
      </c>
      <c r="F242" s="49" t="s">
        <v>115</v>
      </c>
      <c r="G242" s="49" t="s">
        <v>115</v>
      </c>
      <c r="H242" s="49" t="s">
        <v>1200</v>
      </c>
      <c r="I242" s="49" t="s">
        <v>118</v>
      </c>
      <c r="J242" s="49" t="s">
        <v>1229</v>
      </c>
      <c r="K242" s="49" t="s">
        <v>125</v>
      </c>
      <c r="M242" s="49">
        <v>2158</v>
      </c>
      <c r="AC242">
        <f>IF(ISBLANK(nutrition[[#This Row],[total_boys]]),SUM(nutrition[[#This Row],[boys_0-5_reached]],nutrition[[#This Row],[boys_6-12_reached]],nutrition[[#This Row],[boys_13-18_reached]]),nutrition[[#This Row],[total_boys]])</f>
        <v>0</v>
      </c>
      <c r="AD242">
        <f>IF(ISBLANK(nutrition[[#This Row],[total_girls]]),SUM(nutrition[[#This Row],[girls_0-5_reached]],nutrition[[#This Row],[girls_6-12_reached]],nutrition[[#This Row],[girls_13-18_reached]]),nutrition[[#This Row],[total_girls]])</f>
        <v>2158</v>
      </c>
      <c r="AE242">
        <f>IF(ISBLANK(nutrition[[#This Row],[total_children]]),SUM(nutrition[[#This Row],[calc_boys]],nutrition[[#This Row],[calc_girls]]),nutrition[[#This Row],[total_children]])</f>
        <v>2158</v>
      </c>
      <c r="AF242">
        <f>IF(ISBLANK(nutrition[[#This Row],[total_pwd]]),SUM(nutrition[[#This Row],[total_pwd_men]],nutrition[[#This Row],[total_pwd_women]]),nutrition[[#This Row],[total_pwd]])</f>
        <v>0</v>
      </c>
      <c r="AG242">
        <f>IF(ISBLANK(nutrition[[#This Row],[total_adults]]),SUM(nutrition[[#This Row],[total_men]],nutrition[[#This Row],[total_women]]),nutrition[[#This Row],[total_adults]])</f>
        <v>0</v>
      </c>
      <c r="AH242">
        <f>IF(ISBLANK(nutrition[[#This Row],[total_beneficiaries_reached]]),SUM(nutrition[[#This Row],[calc_children]],nutrition[[#This Row],[calc_adults]]),nutrition[[#This Row],[total_beneficiaries_reached]])</f>
        <v>2158</v>
      </c>
      <c r="AI242" s="49" t="s">
        <v>225</v>
      </c>
      <c r="AJ242" s="49" t="s">
        <v>683</v>
      </c>
      <c r="AK242" s="49" t="s">
        <v>132</v>
      </c>
    </row>
    <row r="243" spans="1:37" x14ac:dyDescent="0.2">
      <c r="A243" s="58">
        <v>45323</v>
      </c>
      <c r="B243" s="49" t="s">
        <v>229</v>
      </c>
      <c r="C243" s="49" t="s">
        <v>1274</v>
      </c>
      <c r="F243" s="49" t="s">
        <v>115</v>
      </c>
      <c r="G243" s="49" t="s">
        <v>115</v>
      </c>
      <c r="H243" s="49" t="s">
        <v>1200</v>
      </c>
      <c r="I243" s="49" t="s">
        <v>118</v>
      </c>
      <c r="J243" s="49" t="s">
        <v>1229</v>
      </c>
      <c r="K243" s="49" t="s">
        <v>125</v>
      </c>
      <c r="M243" s="49">
        <v>2679</v>
      </c>
      <c r="AC243">
        <f>IF(ISBLANK(nutrition[[#This Row],[total_boys]]),SUM(nutrition[[#This Row],[boys_0-5_reached]],nutrition[[#This Row],[boys_6-12_reached]],nutrition[[#This Row],[boys_13-18_reached]]),nutrition[[#This Row],[total_boys]])</f>
        <v>0</v>
      </c>
      <c r="AD243">
        <f>IF(ISBLANK(nutrition[[#This Row],[total_girls]]),SUM(nutrition[[#This Row],[girls_0-5_reached]],nutrition[[#This Row],[girls_6-12_reached]],nutrition[[#This Row],[girls_13-18_reached]]),nutrition[[#This Row],[total_girls]])</f>
        <v>2679</v>
      </c>
      <c r="AE243">
        <f>IF(ISBLANK(nutrition[[#This Row],[total_children]]),SUM(nutrition[[#This Row],[calc_boys]],nutrition[[#This Row],[calc_girls]]),nutrition[[#This Row],[total_children]])</f>
        <v>2679</v>
      </c>
      <c r="AF243">
        <f>IF(ISBLANK(nutrition[[#This Row],[total_pwd]]),SUM(nutrition[[#This Row],[total_pwd_men]],nutrition[[#This Row],[total_pwd_women]]),nutrition[[#This Row],[total_pwd]])</f>
        <v>0</v>
      </c>
      <c r="AG243">
        <f>IF(ISBLANK(nutrition[[#This Row],[total_adults]]),SUM(nutrition[[#This Row],[total_men]],nutrition[[#This Row],[total_women]]),nutrition[[#This Row],[total_adults]])</f>
        <v>0</v>
      </c>
      <c r="AH243">
        <f>IF(ISBLANK(nutrition[[#This Row],[total_beneficiaries_reached]]),SUM(nutrition[[#This Row],[calc_children]],nutrition[[#This Row],[calc_adults]]),nutrition[[#This Row],[total_beneficiaries_reached]])</f>
        <v>2679</v>
      </c>
      <c r="AI243" s="49" t="s">
        <v>230</v>
      </c>
      <c r="AJ243" s="49" t="s">
        <v>765</v>
      </c>
      <c r="AK243" s="49" t="s">
        <v>132</v>
      </c>
    </row>
    <row r="244" spans="1:37" x14ac:dyDescent="0.2">
      <c r="A244" s="58">
        <v>45323</v>
      </c>
      <c r="B244" s="49" t="s">
        <v>229</v>
      </c>
      <c r="C244" s="49" t="s">
        <v>1308</v>
      </c>
      <c r="F244" s="49" t="s">
        <v>115</v>
      </c>
      <c r="G244" s="49" t="s">
        <v>115</v>
      </c>
      <c r="H244" s="49" t="s">
        <v>1200</v>
      </c>
      <c r="I244" s="49" t="s">
        <v>118</v>
      </c>
      <c r="J244" s="49" t="s">
        <v>1229</v>
      </c>
      <c r="K244" s="49" t="s">
        <v>125</v>
      </c>
      <c r="M244" s="49">
        <v>3782</v>
      </c>
      <c r="AC244">
        <f>IF(ISBLANK(nutrition[[#This Row],[total_boys]]),SUM(nutrition[[#This Row],[boys_0-5_reached]],nutrition[[#This Row],[boys_6-12_reached]],nutrition[[#This Row],[boys_13-18_reached]]),nutrition[[#This Row],[total_boys]])</f>
        <v>0</v>
      </c>
      <c r="AD244">
        <f>IF(ISBLANK(nutrition[[#This Row],[total_girls]]),SUM(nutrition[[#This Row],[girls_0-5_reached]],nutrition[[#This Row],[girls_6-12_reached]],nutrition[[#This Row],[girls_13-18_reached]]),nutrition[[#This Row],[total_girls]])</f>
        <v>3782</v>
      </c>
      <c r="AE244">
        <f>IF(ISBLANK(nutrition[[#This Row],[total_children]]),SUM(nutrition[[#This Row],[calc_boys]],nutrition[[#This Row],[calc_girls]]),nutrition[[#This Row],[total_children]])</f>
        <v>3782</v>
      </c>
      <c r="AF244">
        <f>IF(ISBLANK(nutrition[[#This Row],[total_pwd]]),SUM(nutrition[[#This Row],[total_pwd_men]],nutrition[[#This Row],[total_pwd_women]]),nutrition[[#This Row],[total_pwd]])</f>
        <v>0</v>
      </c>
      <c r="AG244">
        <f>IF(ISBLANK(nutrition[[#This Row],[total_adults]]),SUM(nutrition[[#This Row],[total_men]],nutrition[[#This Row],[total_women]]),nutrition[[#This Row],[total_adults]])</f>
        <v>0</v>
      </c>
      <c r="AH244">
        <f>IF(ISBLANK(nutrition[[#This Row],[total_beneficiaries_reached]]),SUM(nutrition[[#This Row],[calc_children]],nutrition[[#This Row],[calc_adults]]),nutrition[[#This Row],[total_beneficiaries_reached]])</f>
        <v>3782</v>
      </c>
      <c r="AI244" s="49" t="s">
        <v>230</v>
      </c>
      <c r="AJ244" s="49" t="s">
        <v>769</v>
      </c>
      <c r="AK244" s="49" t="s">
        <v>132</v>
      </c>
    </row>
    <row r="245" spans="1:37" x14ac:dyDescent="0.2">
      <c r="A245" s="58">
        <v>45323</v>
      </c>
      <c r="B245" s="49" t="s">
        <v>120</v>
      </c>
      <c r="C245" s="49" t="s">
        <v>1241</v>
      </c>
      <c r="F245" s="49" t="s">
        <v>115</v>
      </c>
      <c r="G245" s="49" t="s">
        <v>115</v>
      </c>
      <c r="H245" s="49" t="s">
        <v>1200</v>
      </c>
      <c r="I245" s="49" t="s">
        <v>118</v>
      </c>
      <c r="J245" s="49" t="s">
        <v>1229</v>
      </c>
      <c r="K245" s="49" t="s">
        <v>125</v>
      </c>
      <c r="M245" s="49">
        <v>11934</v>
      </c>
      <c r="AC245">
        <f>IF(ISBLANK(nutrition[[#This Row],[total_boys]]),SUM(nutrition[[#This Row],[boys_0-5_reached]],nutrition[[#This Row],[boys_6-12_reached]],nutrition[[#This Row],[boys_13-18_reached]]),nutrition[[#This Row],[total_boys]])</f>
        <v>0</v>
      </c>
      <c r="AD245">
        <f>IF(ISBLANK(nutrition[[#This Row],[total_girls]]),SUM(nutrition[[#This Row],[girls_0-5_reached]],nutrition[[#This Row],[girls_6-12_reached]],nutrition[[#This Row],[girls_13-18_reached]]),nutrition[[#This Row],[total_girls]])</f>
        <v>11934</v>
      </c>
      <c r="AE245">
        <f>IF(ISBLANK(nutrition[[#This Row],[total_children]]),SUM(nutrition[[#This Row],[calc_boys]],nutrition[[#This Row],[calc_girls]]),nutrition[[#This Row],[total_children]])</f>
        <v>11934</v>
      </c>
      <c r="AF245">
        <f>IF(ISBLANK(nutrition[[#This Row],[total_pwd]]),SUM(nutrition[[#This Row],[total_pwd_men]],nutrition[[#This Row],[total_pwd_women]]),nutrition[[#This Row],[total_pwd]])</f>
        <v>0</v>
      </c>
      <c r="AG245">
        <f>IF(ISBLANK(nutrition[[#This Row],[total_adults]]),SUM(nutrition[[#This Row],[total_men]],nutrition[[#This Row],[total_women]]),nutrition[[#This Row],[total_adults]])</f>
        <v>0</v>
      </c>
      <c r="AH245">
        <f>IF(ISBLANK(nutrition[[#This Row],[total_beneficiaries_reached]]),SUM(nutrition[[#This Row],[calc_children]],nutrition[[#This Row],[calc_adults]]),nutrition[[#This Row],[total_beneficiaries_reached]])</f>
        <v>11934</v>
      </c>
      <c r="AI245" s="49" t="s">
        <v>178</v>
      </c>
      <c r="AJ245" s="49" t="s">
        <v>243</v>
      </c>
      <c r="AK245" s="49" t="s">
        <v>132</v>
      </c>
    </row>
    <row r="246" spans="1:37" x14ac:dyDescent="0.2">
      <c r="A246" s="58">
        <v>45323</v>
      </c>
      <c r="B246" s="49" t="s">
        <v>120</v>
      </c>
      <c r="C246" s="49" t="s">
        <v>1242</v>
      </c>
      <c r="F246" s="49" t="s">
        <v>115</v>
      </c>
      <c r="G246" s="49" t="s">
        <v>115</v>
      </c>
      <c r="H246" s="49" t="s">
        <v>1200</v>
      </c>
      <c r="I246" s="49" t="s">
        <v>118</v>
      </c>
      <c r="J246" s="49" t="s">
        <v>1229</v>
      </c>
      <c r="K246" s="49" t="s">
        <v>125</v>
      </c>
      <c r="M246" s="49">
        <v>2665</v>
      </c>
      <c r="AC246">
        <f>IF(ISBLANK(nutrition[[#This Row],[total_boys]]),SUM(nutrition[[#This Row],[boys_0-5_reached]],nutrition[[#This Row],[boys_6-12_reached]],nutrition[[#This Row],[boys_13-18_reached]]),nutrition[[#This Row],[total_boys]])</f>
        <v>0</v>
      </c>
      <c r="AD246">
        <f>IF(ISBLANK(nutrition[[#This Row],[total_girls]]),SUM(nutrition[[#This Row],[girls_0-5_reached]],nutrition[[#This Row],[girls_6-12_reached]],nutrition[[#This Row],[girls_13-18_reached]]),nutrition[[#This Row],[total_girls]])</f>
        <v>2665</v>
      </c>
      <c r="AE246">
        <f>IF(ISBLANK(nutrition[[#This Row],[total_children]]),SUM(nutrition[[#This Row],[calc_boys]],nutrition[[#This Row],[calc_girls]]),nutrition[[#This Row],[total_children]])</f>
        <v>2665</v>
      </c>
      <c r="AF246">
        <f>IF(ISBLANK(nutrition[[#This Row],[total_pwd]]),SUM(nutrition[[#This Row],[total_pwd_men]],nutrition[[#This Row],[total_pwd_women]]),nutrition[[#This Row],[total_pwd]])</f>
        <v>0</v>
      </c>
      <c r="AG246">
        <f>IF(ISBLANK(nutrition[[#This Row],[total_adults]]),SUM(nutrition[[#This Row],[total_men]],nutrition[[#This Row],[total_women]]),nutrition[[#This Row],[total_adults]])</f>
        <v>0</v>
      </c>
      <c r="AH246">
        <f>IF(ISBLANK(nutrition[[#This Row],[total_beneficiaries_reached]]),SUM(nutrition[[#This Row],[calc_children]],nutrition[[#This Row],[calc_adults]]),nutrition[[#This Row],[total_beneficiaries_reached]])</f>
        <v>2665</v>
      </c>
      <c r="AI246" s="49" t="s">
        <v>178</v>
      </c>
      <c r="AJ246" s="49" t="s">
        <v>246</v>
      </c>
      <c r="AK246" s="49" t="s">
        <v>132</v>
      </c>
    </row>
    <row r="247" spans="1:37" x14ac:dyDescent="0.2">
      <c r="A247" s="58">
        <v>45323</v>
      </c>
      <c r="B247" s="49" t="s">
        <v>113</v>
      </c>
      <c r="C247" s="49" t="s">
        <v>1275</v>
      </c>
      <c r="F247" s="49" t="s">
        <v>115</v>
      </c>
      <c r="G247" s="49" t="s">
        <v>115</v>
      </c>
      <c r="H247" s="49" t="s">
        <v>1200</v>
      </c>
      <c r="I247" s="49" t="s">
        <v>118</v>
      </c>
      <c r="J247" s="49" t="s">
        <v>1229</v>
      </c>
      <c r="K247" s="49" t="s">
        <v>125</v>
      </c>
      <c r="M247" s="49">
        <v>5129</v>
      </c>
      <c r="AC247">
        <f>IF(ISBLANK(nutrition[[#This Row],[total_boys]]),SUM(nutrition[[#This Row],[boys_0-5_reached]],nutrition[[#This Row],[boys_6-12_reached]],nutrition[[#This Row],[boys_13-18_reached]]),nutrition[[#This Row],[total_boys]])</f>
        <v>0</v>
      </c>
      <c r="AD247">
        <f>IF(ISBLANK(nutrition[[#This Row],[total_girls]]),SUM(nutrition[[#This Row],[girls_0-5_reached]],nutrition[[#This Row],[girls_6-12_reached]],nutrition[[#This Row],[girls_13-18_reached]]),nutrition[[#This Row],[total_girls]])</f>
        <v>5129</v>
      </c>
      <c r="AE247">
        <f>IF(ISBLANK(nutrition[[#This Row],[total_children]]),SUM(nutrition[[#This Row],[calc_boys]],nutrition[[#This Row],[calc_girls]]),nutrition[[#This Row],[total_children]])</f>
        <v>5129</v>
      </c>
      <c r="AF247">
        <f>IF(ISBLANK(nutrition[[#This Row],[total_pwd]]),SUM(nutrition[[#This Row],[total_pwd_men]],nutrition[[#This Row],[total_pwd_women]]),nutrition[[#This Row],[total_pwd]])</f>
        <v>0</v>
      </c>
      <c r="AG247">
        <f>IF(ISBLANK(nutrition[[#This Row],[total_adults]]),SUM(nutrition[[#This Row],[total_men]],nutrition[[#This Row],[total_women]]),nutrition[[#This Row],[total_adults]])</f>
        <v>0</v>
      </c>
      <c r="AH247">
        <f>IF(ISBLANK(nutrition[[#This Row],[total_beneficiaries_reached]]),SUM(nutrition[[#This Row],[calc_children]],nutrition[[#This Row],[calc_adults]]),nutrition[[#This Row],[total_beneficiaries_reached]])</f>
        <v>5129</v>
      </c>
      <c r="AI247" s="49" t="s">
        <v>219</v>
      </c>
      <c r="AJ247" s="49" t="s">
        <v>635</v>
      </c>
      <c r="AK247" s="49" t="s">
        <v>132</v>
      </c>
    </row>
    <row r="248" spans="1:37" x14ac:dyDescent="0.2">
      <c r="A248" s="58">
        <v>45323</v>
      </c>
      <c r="B248" s="49" t="s">
        <v>229</v>
      </c>
      <c r="C248" s="49" t="s">
        <v>1276</v>
      </c>
      <c r="F248" s="49" t="s">
        <v>115</v>
      </c>
      <c r="G248" s="49" t="s">
        <v>115</v>
      </c>
      <c r="H248" s="49" t="s">
        <v>1200</v>
      </c>
      <c r="I248" s="49" t="s">
        <v>118</v>
      </c>
      <c r="J248" s="49" t="s">
        <v>1229</v>
      </c>
      <c r="K248" s="49" t="s">
        <v>125</v>
      </c>
      <c r="M248" s="49">
        <v>2280</v>
      </c>
      <c r="AC248">
        <f>IF(ISBLANK(nutrition[[#This Row],[total_boys]]),SUM(nutrition[[#This Row],[boys_0-5_reached]],nutrition[[#This Row],[boys_6-12_reached]],nutrition[[#This Row],[boys_13-18_reached]]),nutrition[[#This Row],[total_boys]])</f>
        <v>0</v>
      </c>
      <c r="AD248">
        <f>IF(ISBLANK(nutrition[[#This Row],[total_girls]]),SUM(nutrition[[#This Row],[girls_0-5_reached]],nutrition[[#This Row],[girls_6-12_reached]],nutrition[[#This Row],[girls_13-18_reached]]),nutrition[[#This Row],[total_girls]])</f>
        <v>2280</v>
      </c>
      <c r="AE248">
        <f>IF(ISBLANK(nutrition[[#This Row],[total_children]]),SUM(nutrition[[#This Row],[calc_boys]],nutrition[[#This Row],[calc_girls]]),nutrition[[#This Row],[total_children]])</f>
        <v>2280</v>
      </c>
      <c r="AF248">
        <f>IF(ISBLANK(nutrition[[#This Row],[total_pwd]]),SUM(nutrition[[#This Row],[total_pwd_men]],nutrition[[#This Row],[total_pwd_women]]),nutrition[[#This Row],[total_pwd]])</f>
        <v>0</v>
      </c>
      <c r="AG248">
        <f>IF(ISBLANK(nutrition[[#This Row],[total_adults]]),SUM(nutrition[[#This Row],[total_men]],nutrition[[#This Row],[total_women]]),nutrition[[#This Row],[total_adults]])</f>
        <v>0</v>
      </c>
      <c r="AH248">
        <f>IF(ISBLANK(nutrition[[#This Row],[total_beneficiaries_reached]]),SUM(nutrition[[#This Row],[calc_children]],nutrition[[#This Row],[calc_adults]]),nutrition[[#This Row],[total_beneficiaries_reached]])</f>
        <v>2280</v>
      </c>
      <c r="AI248" s="49" t="s">
        <v>230</v>
      </c>
      <c r="AJ248" s="49" t="s">
        <v>773</v>
      </c>
      <c r="AK248" s="49" t="s">
        <v>132</v>
      </c>
    </row>
    <row r="249" spans="1:37" x14ac:dyDescent="0.2">
      <c r="A249" s="58">
        <v>45323</v>
      </c>
      <c r="B249" s="49" t="s">
        <v>120</v>
      </c>
      <c r="C249" s="49" t="s">
        <v>1243</v>
      </c>
      <c r="F249" s="49" t="s">
        <v>115</v>
      </c>
      <c r="G249" s="49" t="s">
        <v>115</v>
      </c>
      <c r="H249" s="49" t="s">
        <v>1200</v>
      </c>
      <c r="I249" s="49" t="s">
        <v>118</v>
      </c>
      <c r="J249" s="49" t="s">
        <v>1229</v>
      </c>
      <c r="K249" s="49" t="s">
        <v>125</v>
      </c>
      <c r="M249" s="49">
        <v>754</v>
      </c>
      <c r="AC249">
        <f>IF(ISBLANK(nutrition[[#This Row],[total_boys]]),SUM(nutrition[[#This Row],[boys_0-5_reached]],nutrition[[#This Row],[boys_6-12_reached]],nutrition[[#This Row],[boys_13-18_reached]]),nutrition[[#This Row],[total_boys]])</f>
        <v>0</v>
      </c>
      <c r="AD249">
        <f>IF(ISBLANK(nutrition[[#This Row],[total_girls]]),SUM(nutrition[[#This Row],[girls_0-5_reached]],nutrition[[#This Row],[girls_6-12_reached]],nutrition[[#This Row],[girls_13-18_reached]]),nutrition[[#This Row],[total_girls]])</f>
        <v>754</v>
      </c>
      <c r="AE249">
        <f>IF(ISBLANK(nutrition[[#This Row],[total_children]]),SUM(nutrition[[#This Row],[calc_boys]],nutrition[[#This Row],[calc_girls]]),nutrition[[#This Row],[total_children]])</f>
        <v>754</v>
      </c>
      <c r="AF249">
        <f>IF(ISBLANK(nutrition[[#This Row],[total_pwd]]),SUM(nutrition[[#This Row],[total_pwd_men]],nutrition[[#This Row],[total_pwd_women]]),nutrition[[#This Row],[total_pwd]])</f>
        <v>0</v>
      </c>
      <c r="AG249">
        <f>IF(ISBLANK(nutrition[[#This Row],[total_adults]]),SUM(nutrition[[#This Row],[total_men]],nutrition[[#This Row],[total_women]]),nutrition[[#This Row],[total_adults]])</f>
        <v>0</v>
      </c>
      <c r="AH249">
        <f>IF(ISBLANK(nutrition[[#This Row],[total_beneficiaries_reached]]),SUM(nutrition[[#This Row],[calc_children]],nutrition[[#This Row],[calc_adults]]),nutrition[[#This Row],[total_beneficiaries_reached]])</f>
        <v>754</v>
      </c>
      <c r="AI249" s="49" t="s">
        <v>178</v>
      </c>
      <c r="AJ249" s="49" t="s">
        <v>249</v>
      </c>
      <c r="AK249" s="49" t="s">
        <v>132</v>
      </c>
    </row>
    <row r="250" spans="1:37" x14ac:dyDescent="0.2">
      <c r="A250" s="58">
        <v>45323</v>
      </c>
      <c r="B250" s="49" t="s">
        <v>229</v>
      </c>
      <c r="C250" s="49" t="s">
        <v>1309</v>
      </c>
      <c r="F250" s="49" t="s">
        <v>115</v>
      </c>
      <c r="G250" s="49" t="s">
        <v>115</v>
      </c>
      <c r="H250" s="49" t="s">
        <v>1200</v>
      </c>
      <c r="I250" s="49" t="s">
        <v>118</v>
      </c>
      <c r="J250" s="49" t="s">
        <v>1229</v>
      </c>
      <c r="K250" s="49" t="s">
        <v>125</v>
      </c>
      <c r="M250" s="49">
        <v>1364</v>
      </c>
      <c r="AC250">
        <f>IF(ISBLANK(nutrition[[#This Row],[total_boys]]),SUM(nutrition[[#This Row],[boys_0-5_reached]],nutrition[[#This Row],[boys_6-12_reached]],nutrition[[#This Row],[boys_13-18_reached]]),nutrition[[#This Row],[total_boys]])</f>
        <v>0</v>
      </c>
      <c r="AD250">
        <f>IF(ISBLANK(nutrition[[#This Row],[total_girls]]),SUM(nutrition[[#This Row],[girls_0-5_reached]],nutrition[[#This Row],[girls_6-12_reached]],nutrition[[#This Row],[girls_13-18_reached]]),nutrition[[#This Row],[total_girls]])</f>
        <v>1364</v>
      </c>
      <c r="AE250">
        <f>IF(ISBLANK(nutrition[[#This Row],[total_children]]),SUM(nutrition[[#This Row],[calc_boys]],nutrition[[#This Row],[calc_girls]]),nutrition[[#This Row],[total_children]])</f>
        <v>1364</v>
      </c>
      <c r="AF250">
        <f>IF(ISBLANK(nutrition[[#This Row],[total_pwd]]),SUM(nutrition[[#This Row],[total_pwd_men]],nutrition[[#This Row],[total_pwd_women]]),nutrition[[#This Row],[total_pwd]])</f>
        <v>0</v>
      </c>
      <c r="AG250">
        <f>IF(ISBLANK(nutrition[[#This Row],[total_adults]]),SUM(nutrition[[#This Row],[total_men]],nutrition[[#This Row],[total_women]]),nutrition[[#This Row],[total_adults]])</f>
        <v>0</v>
      </c>
      <c r="AH250">
        <f>IF(ISBLANK(nutrition[[#This Row],[total_beneficiaries_reached]]),SUM(nutrition[[#This Row],[calc_children]],nutrition[[#This Row],[calc_adults]]),nutrition[[#This Row],[total_beneficiaries_reached]])</f>
        <v>1364</v>
      </c>
      <c r="AI250" s="49" t="s">
        <v>230</v>
      </c>
      <c r="AJ250" s="49" t="s">
        <v>777</v>
      </c>
      <c r="AK250" s="49" t="s">
        <v>132</v>
      </c>
    </row>
    <row r="251" spans="1:37" x14ac:dyDescent="0.2">
      <c r="A251" s="58">
        <v>45323</v>
      </c>
      <c r="B251" s="49" t="s">
        <v>120</v>
      </c>
      <c r="C251" s="49" t="s">
        <v>1244</v>
      </c>
      <c r="F251" s="49" t="s">
        <v>115</v>
      </c>
      <c r="G251" s="49" t="s">
        <v>115</v>
      </c>
      <c r="H251" s="49" t="s">
        <v>1200</v>
      </c>
      <c r="I251" s="49" t="s">
        <v>118</v>
      </c>
      <c r="J251" s="49" t="s">
        <v>1229</v>
      </c>
      <c r="K251" s="49" t="s">
        <v>125</v>
      </c>
      <c r="M251" s="49">
        <v>377</v>
      </c>
      <c r="AC251">
        <f>IF(ISBLANK(nutrition[[#This Row],[total_boys]]),SUM(nutrition[[#This Row],[boys_0-5_reached]],nutrition[[#This Row],[boys_6-12_reached]],nutrition[[#This Row],[boys_13-18_reached]]),nutrition[[#This Row],[total_boys]])</f>
        <v>0</v>
      </c>
      <c r="AD251">
        <f>IF(ISBLANK(nutrition[[#This Row],[total_girls]]),SUM(nutrition[[#This Row],[girls_0-5_reached]],nutrition[[#This Row],[girls_6-12_reached]],nutrition[[#This Row],[girls_13-18_reached]]),nutrition[[#This Row],[total_girls]])</f>
        <v>377</v>
      </c>
      <c r="AE251">
        <f>IF(ISBLANK(nutrition[[#This Row],[total_children]]),SUM(nutrition[[#This Row],[calc_boys]],nutrition[[#This Row],[calc_girls]]),nutrition[[#This Row],[total_children]])</f>
        <v>377</v>
      </c>
      <c r="AF251">
        <f>IF(ISBLANK(nutrition[[#This Row],[total_pwd]]),SUM(nutrition[[#This Row],[total_pwd_men]],nutrition[[#This Row],[total_pwd_women]]),nutrition[[#This Row],[total_pwd]])</f>
        <v>0</v>
      </c>
      <c r="AG251">
        <f>IF(ISBLANK(nutrition[[#This Row],[total_adults]]),SUM(nutrition[[#This Row],[total_men]],nutrition[[#This Row],[total_women]]),nutrition[[#This Row],[total_adults]])</f>
        <v>0</v>
      </c>
      <c r="AH251">
        <f>IF(ISBLANK(nutrition[[#This Row],[total_beneficiaries_reached]]),SUM(nutrition[[#This Row],[calc_children]],nutrition[[#This Row],[calc_adults]]),nutrition[[#This Row],[total_beneficiaries_reached]])</f>
        <v>377</v>
      </c>
      <c r="AI251" s="49" t="s">
        <v>178</v>
      </c>
      <c r="AJ251" s="49" t="s">
        <v>252</v>
      </c>
      <c r="AK251" s="49" t="s">
        <v>132</v>
      </c>
    </row>
    <row r="252" spans="1:37" x14ac:dyDescent="0.2">
      <c r="A252" s="58">
        <v>45323</v>
      </c>
      <c r="B252" s="49" t="s">
        <v>224</v>
      </c>
      <c r="C252" s="49" t="s">
        <v>1310</v>
      </c>
      <c r="F252" s="49" t="s">
        <v>115</v>
      </c>
      <c r="G252" s="49" t="s">
        <v>115</v>
      </c>
      <c r="H252" s="49" t="s">
        <v>1200</v>
      </c>
      <c r="I252" s="49" t="s">
        <v>118</v>
      </c>
      <c r="J252" s="49" t="s">
        <v>1229</v>
      </c>
      <c r="K252" s="49" t="s">
        <v>125</v>
      </c>
      <c r="M252" s="49">
        <v>3270</v>
      </c>
      <c r="AC252">
        <f>IF(ISBLANK(nutrition[[#This Row],[total_boys]]),SUM(nutrition[[#This Row],[boys_0-5_reached]],nutrition[[#This Row],[boys_6-12_reached]],nutrition[[#This Row],[boys_13-18_reached]]),nutrition[[#This Row],[total_boys]])</f>
        <v>0</v>
      </c>
      <c r="AD252">
        <f>IF(ISBLANK(nutrition[[#This Row],[total_girls]]),SUM(nutrition[[#This Row],[girls_0-5_reached]],nutrition[[#This Row],[girls_6-12_reached]],nutrition[[#This Row],[girls_13-18_reached]]),nutrition[[#This Row],[total_girls]])</f>
        <v>3270</v>
      </c>
      <c r="AE252">
        <f>IF(ISBLANK(nutrition[[#This Row],[total_children]]),SUM(nutrition[[#This Row],[calc_boys]],nutrition[[#This Row],[calc_girls]]),nutrition[[#This Row],[total_children]])</f>
        <v>3270</v>
      </c>
      <c r="AF252">
        <f>IF(ISBLANK(nutrition[[#This Row],[total_pwd]]),SUM(nutrition[[#This Row],[total_pwd_men]],nutrition[[#This Row],[total_pwd_women]]),nutrition[[#This Row],[total_pwd]])</f>
        <v>0</v>
      </c>
      <c r="AG252">
        <f>IF(ISBLANK(nutrition[[#This Row],[total_adults]]),SUM(nutrition[[#This Row],[total_men]],nutrition[[#This Row],[total_women]]),nutrition[[#This Row],[total_adults]])</f>
        <v>0</v>
      </c>
      <c r="AH252">
        <f>IF(ISBLANK(nutrition[[#This Row],[total_beneficiaries_reached]]),SUM(nutrition[[#This Row],[calc_children]],nutrition[[#This Row],[calc_adults]]),nutrition[[#This Row],[total_beneficiaries_reached]])</f>
        <v>3270</v>
      </c>
      <c r="AI252" s="49" t="s">
        <v>225</v>
      </c>
      <c r="AJ252" s="49" t="s">
        <v>687</v>
      </c>
      <c r="AK252" s="49" t="s">
        <v>132</v>
      </c>
    </row>
    <row r="253" spans="1:37" x14ac:dyDescent="0.2">
      <c r="A253" s="58">
        <v>45323</v>
      </c>
      <c r="B253" s="49" t="s">
        <v>120</v>
      </c>
      <c r="C253" s="49" t="s">
        <v>1228</v>
      </c>
      <c r="F253" s="49" t="s">
        <v>115</v>
      </c>
      <c r="G253" s="49" t="s">
        <v>115</v>
      </c>
      <c r="H253" s="49" t="s">
        <v>1198</v>
      </c>
      <c r="I253" s="49" t="s">
        <v>118</v>
      </c>
      <c r="J253" s="49" t="s">
        <v>1229</v>
      </c>
      <c r="K253" s="49" t="s">
        <v>125</v>
      </c>
      <c r="AC253">
        <f>IF(ISBLANK(nutrition[[#This Row],[total_boys]]),SUM(nutrition[[#This Row],[boys_0-5_reached]],nutrition[[#This Row],[boys_6-12_reached]],nutrition[[#This Row],[boys_13-18_reached]]),nutrition[[#This Row],[total_boys]])</f>
        <v>0</v>
      </c>
      <c r="AD253">
        <f>IF(ISBLANK(nutrition[[#This Row],[total_girls]]),SUM(nutrition[[#This Row],[girls_0-5_reached]],nutrition[[#This Row],[girls_6-12_reached]],nutrition[[#This Row],[girls_13-18_reached]]),nutrition[[#This Row],[total_girls]])</f>
        <v>0</v>
      </c>
      <c r="AE253">
        <f>IF(ISBLANK(nutrition[[#This Row],[total_children]]),SUM(nutrition[[#This Row],[calc_boys]],nutrition[[#This Row],[calc_girls]]),nutrition[[#This Row],[total_children]])</f>
        <v>0</v>
      </c>
      <c r="AF253">
        <f>IF(ISBLANK(nutrition[[#This Row],[total_pwd]]),SUM(nutrition[[#This Row],[total_pwd_men]],nutrition[[#This Row],[total_pwd_women]]),nutrition[[#This Row],[total_pwd]])</f>
        <v>0</v>
      </c>
      <c r="AG253">
        <f>IF(ISBLANK(nutrition[[#This Row],[total_adults]]),SUM(nutrition[[#This Row],[total_men]],nutrition[[#This Row],[total_women]]),nutrition[[#This Row],[total_adults]])</f>
        <v>0</v>
      </c>
      <c r="AH253">
        <f>IF(ISBLANK(nutrition[[#This Row],[total_beneficiaries_reached]]),SUM(nutrition[[#This Row],[calc_children]],nutrition[[#This Row],[calc_adults]]),nutrition[[#This Row],[total_beneficiaries_reached]])</f>
        <v>0</v>
      </c>
      <c r="AI253" s="49" t="s">
        <v>178</v>
      </c>
      <c r="AJ253" s="49" t="s">
        <v>179</v>
      </c>
      <c r="AK253" s="49" t="s">
        <v>132</v>
      </c>
    </row>
    <row r="254" spans="1:37" x14ac:dyDescent="0.2">
      <c r="A254" s="58">
        <v>45323</v>
      </c>
      <c r="B254" s="49" t="s">
        <v>209</v>
      </c>
      <c r="C254" s="49" t="s">
        <v>1282</v>
      </c>
      <c r="F254" s="49" t="s">
        <v>115</v>
      </c>
      <c r="G254" s="49" t="s">
        <v>115</v>
      </c>
      <c r="H254" s="49" t="s">
        <v>1198</v>
      </c>
      <c r="I254" s="49" t="s">
        <v>118</v>
      </c>
      <c r="J254" s="49" t="s">
        <v>1229</v>
      </c>
      <c r="K254" s="49" t="s">
        <v>125</v>
      </c>
      <c r="Y254" s="49">
        <v>98</v>
      </c>
      <c r="AC254">
        <f>IF(ISBLANK(nutrition[[#This Row],[total_boys]]),SUM(nutrition[[#This Row],[boys_0-5_reached]],nutrition[[#This Row],[boys_6-12_reached]],nutrition[[#This Row],[boys_13-18_reached]]),nutrition[[#This Row],[total_boys]])</f>
        <v>0</v>
      </c>
      <c r="AD254">
        <f>IF(ISBLANK(nutrition[[#This Row],[total_girls]]),SUM(nutrition[[#This Row],[girls_0-5_reached]],nutrition[[#This Row],[girls_6-12_reached]],nutrition[[#This Row],[girls_13-18_reached]]),nutrition[[#This Row],[total_girls]])</f>
        <v>0</v>
      </c>
      <c r="AE254">
        <f>IF(ISBLANK(nutrition[[#This Row],[total_children]]),SUM(nutrition[[#This Row],[calc_boys]],nutrition[[#This Row],[calc_girls]]),nutrition[[#This Row],[total_children]])</f>
        <v>0</v>
      </c>
      <c r="AF254">
        <f>IF(ISBLANK(nutrition[[#This Row],[total_pwd]]),SUM(nutrition[[#This Row],[total_pwd_men]],nutrition[[#This Row],[total_pwd_women]]),nutrition[[#This Row],[total_pwd]])</f>
        <v>0</v>
      </c>
      <c r="AG254">
        <f>IF(ISBLANK(nutrition[[#This Row],[total_adults]]),SUM(nutrition[[#This Row],[total_men]],nutrition[[#This Row],[total_women]]),nutrition[[#This Row],[total_adults]])</f>
        <v>98</v>
      </c>
      <c r="AH254">
        <f>IF(ISBLANK(nutrition[[#This Row],[total_beneficiaries_reached]]),SUM(nutrition[[#This Row],[calc_children]],nutrition[[#This Row],[calc_adults]]),nutrition[[#This Row],[total_beneficiaries_reached]])</f>
        <v>98</v>
      </c>
      <c r="AI254" s="49" t="s">
        <v>210</v>
      </c>
      <c r="AJ254" s="49" t="s">
        <v>438</v>
      </c>
      <c r="AK254" s="49" t="s">
        <v>132</v>
      </c>
    </row>
    <row r="255" spans="1:37" x14ac:dyDescent="0.2">
      <c r="A255" s="58">
        <v>45323</v>
      </c>
      <c r="B255" s="49" t="s">
        <v>113</v>
      </c>
      <c r="C255" s="49" t="s">
        <v>593</v>
      </c>
      <c r="F255" s="49" t="s">
        <v>115</v>
      </c>
      <c r="G255" s="49" t="s">
        <v>115</v>
      </c>
      <c r="H255" s="49" t="s">
        <v>1198</v>
      </c>
      <c r="I255" s="49" t="s">
        <v>118</v>
      </c>
      <c r="J255" s="49" t="s">
        <v>1229</v>
      </c>
      <c r="K255" s="49" t="s">
        <v>125</v>
      </c>
      <c r="Y255" s="49">
        <v>2621</v>
      </c>
      <c r="AC255">
        <f>IF(ISBLANK(nutrition[[#This Row],[total_boys]]),SUM(nutrition[[#This Row],[boys_0-5_reached]],nutrition[[#This Row],[boys_6-12_reached]],nutrition[[#This Row],[boys_13-18_reached]]),nutrition[[#This Row],[total_boys]])</f>
        <v>0</v>
      </c>
      <c r="AD255">
        <f>IF(ISBLANK(nutrition[[#This Row],[total_girls]]),SUM(nutrition[[#This Row],[girls_0-5_reached]],nutrition[[#This Row],[girls_6-12_reached]],nutrition[[#This Row],[girls_13-18_reached]]),nutrition[[#This Row],[total_girls]])</f>
        <v>0</v>
      </c>
      <c r="AE255">
        <f>IF(ISBLANK(nutrition[[#This Row],[total_children]]),SUM(nutrition[[#This Row],[calc_boys]],nutrition[[#This Row],[calc_girls]]),nutrition[[#This Row],[total_children]])</f>
        <v>0</v>
      </c>
      <c r="AF255">
        <f>IF(ISBLANK(nutrition[[#This Row],[total_pwd]]),SUM(nutrition[[#This Row],[total_pwd_men]],nutrition[[#This Row],[total_pwd_women]]),nutrition[[#This Row],[total_pwd]])</f>
        <v>0</v>
      </c>
      <c r="AG255">
        <f>IF(ISBLANK(nutrition[[#This Row],[total_adults]]),SUM(nutrition[[#This Row],[total_men]],nutrition[[#This Row],[total_women]]),nutrition[[#This Row],[total_adults]])</f>
        <v>2621</v>
      </c>
      <c r="AH255">
        <f>IF(ISBLANK(nutrition[[#This Row],[total_beneficiaries_reached]]),SUM(nutrition[[#This Row],[calc_children]],nutrition[[#This Row],[calc_adults]]),nutrition[[#This Row],[total_beneficiaries_reached]])</f>
        <v>2621</v>
      </c>
      <c r="AI255" s="49" t="s">
        <v>219</v>
      </c>
      <c r="AJ255" s="49" t="s">
        <v>594</v>
      </c>
      <c r="AK255" s="49" t="s">
        <v>132</v>
      </c>
    </row>
    <row r="256" spans="1:37" x14ac:dyDescent="0.2">
      <c r="A256" s="58">
        <v>45323</v>
      </c>
      <c r="B256" s="49" t="s">
        <v>113</v>
      </c>
      <c r="C256" s="49" t="s">
        <v>1248</v>
      </c>
      <c r="F256" s="49" t="s">
        <v>115</v>
      </c>
      <c r="G256" s="49" t="s">
        <v>115</v>
      </c>
      <c r="H256" s="49" t="s">
        <v>1198</v>
      </c>
      <c r="I256" s="49" t="s">
        <v>118</v>
      </c>
      <c r="J256" s="49" t="s">
        <v>1229</v>
      </c>
      <c r="K256" s="49" t="s">
        <v>125</v>
      </c>
      <c r="Y256" s="49">
        <v>267</v>
      </c>
      <c r="AC256">
        <f>IF(ISBLANK(nutrition[[#This Row],[total_boys]]),SUM(nutrition[[#This Row],[boys_0-5_reached]],nutrition[[#This Row],[boys_6-12_reached]],nutrition[[#This Row],[boys_13-18_reached]]),nutrition[[#This Row],[total_boys]])</f>
        <v>0</v>
      </c>
      <c r="AD256">
        <f>IF(ISBLANK(nutrition[[#This Row],[total_girls]]),SUM(nutrition[[#This Row],[girls_0-5_reached]],nutrition[[#This Row],[girls_6-12_reached]],nutrition[[#This Row],[girls_13-18_reached]]),nutrition[[#This Row],[total_girls]])</f>
        <v>0</v>
      </c>
      <c r="AE256">
        <f>IF(ISBLANK(nutrition[[#This Row],[total_children]]),SUM(nutrition[[#This Row],[calc_boys]],nutrition[[#This Row],[calc_girls]]),nutrition[[#This Row],[total_children]])</f>
        <v>0</v>
      </c>
      <c r="AF256">
        <f>IF(ISBLANK(nutrition[[#This Row],[total_pwd]]),SUM(nutrition[[#This Row],[total_pwd_men]],nutrition[[#This Row],[total_pwd_women]]),nutrition[[#This Row],[total_pwd]])</f>
        <v>0</v>
      </c>
      <c r="AG256">
        <f>IF(ISBLANK(nutrition[[#This Row],[total_adults]]),SUM(nutrition[[#This Row],[total_men]],nutrition[[#This Row],[total_women]]),nutrition[[#This Row],[total_adults]])</f>
        <v>267</v>
      </c>
      <c r="AH256">
        <f>IF(ISBLANK(nutrition[[#This Row],[total_beneficiaries_reached]]),SUM(nutrition[[#This Row],[calc_children]],nutrition[[#This Row],[calc_adults]]),nutrition[[#This Row],[total_beneficiaries_reached]])</f>
        <v>267</v>
      </c>
      <c r="AI256" s="49" t="s">
        <v>219</v>
      </c>
      <c r="AJ256" s="49" t="s">
        <v>597</v>
      </c>
      <c r="AK256" s="49" t="s">
        <v>132</v>
      </c>
    </row>
    <row r="257" spans="1:37" x14ac:dyDescent="0.2">
      <c r="A257" s="58">
        <v>45323</v>
      </c>
      <c r="B257" s="49" t="s">
        <v>113</v>
      </c>
      <c r="C257" s="49" t="s">
        <v>1283</v>
      </c>
      <c r="F257" s="49" t="s">
        <v>115</v>
      </c>
      <c r="G257" s="49" t="s">
        <v>115</v>
      </c>
      <c r="H257" s="49" t="s">
        <v>1198</v>
      </c>
      <c r="I257" s="49" t="s">
        <v>118</v>
      </c>
      <c r="J257" s="49" t="s">
        <v>1229</v>
      </c>
      <c r="K257" s="49" t="s">
        <v>125</v>
      </c>
      <c r="Y257" s="49">
        <v>190</v>
      </c>
      <c r="AC257">
        <f>IF(ISBLANK(nutrition[[#This Row],[total_boys]]),SUM(nutrition[[#This Row],[boys_0-5_reached]],nutrition[[#This Row],[boys_6-12_reached]],nutrition[[#This Row],[boys_13-18_reached]]),nutrition[[#This Row],[total_boys]])</f>
        <v>0</v>
      </c>
      <c r="AD257">
        <f>IF(ISBLANK(nutrition[[#This Row],[total_girls]]),SUM(nutrition[[#This Row],[girls_0-5_reached]],nutrition[[#This Row],[girls_6-12_reached]],nutrition[[#This Row],[girls_13-18_reached]]),nutrition[[#This Row],[total_girls]])</f>
        <v>0</v>
      </c>
      <c r="AE257">
        <f>IF(ISBLANK(nutrition[[#This Row],[total_children]]),SUM(nutrition[[#This Row],[calc_boys]],nutrition[[#This Row],[calc_girls]]),nutrition[[#This Row],[total_children]])</f>
        <v>0</v>
      </c>
      <c r="AF257">
        <f>IF(ISBLANK(nutrition[[#This Row],[total_pwd]]),SUM(nutrition[[#This Row],[total_pwd_men]],nutrition[[#This Row],[total_pwd_women]]),nutrition[[#This Row],[total_pwd]])</f>
        <v>0</v>
      </c>
      <c r="AG257">
        <f>IF(ISBLANK(nutrition[[#This Row],[total_adults]]),SUM(nutrition[[#This Row],[total_men]],nutrition[[#This Row],[total_women]]),nutrition[[#This Row],[total_adults]])</f>
        <v>190</v>
      </c>
      <c r="AH257">
        <f>IF(ISBLANK(nutrition[[#This Row],[total_beneficiaries_reached]]),SUM(nutrition[[#This Row],[calc_children]],nutrition[[#This Row],[calc_adults]]),nutrition[[#This Row],[total_beneficiaries_reached]])</f>
        <v>190</v>
      </c>
      <c r="AI257" s="49" t="s">
        <v>219</v>
      </c>
      <c r="AJ257" s="49" t="s">
        <v>608</v>
      </c>
      <c r="AK257" s="49" t="s">
        <v>132</v>
      </c>
    </row>
    <row r="258" spans="1:37" x14ac:dyDescent="0.2">
      <c r="A258" s="58">
        <v>45323</v>
      </c>
      <c r="B258" s="49" t="s">
        <v>113</v>
      </c>
      <c r="C258" s="49" t="s">
        <v>1285</v>
      </c>
      <c r="F258" s="49" t="s">
        <v>115</v>
      </c>
      <c r="G258" s="49" t="s">
        <v>115</v>
      </c>
      <c r="H258" s="49" t="s">
        <v>1198</v>
      </c>
      <c r="I258" s="49" t="s">
        <v>118</v>
      </c>
      <c r="J258" s="49" t="s">
        <v>1229</v>
      </c>
      <c r="K258" s="49" t="s">
        <v>125</v>
      </c>
      <c r="Y258" s="49">
        <v>861</v>
      </c>
      <c r="AC258">
        <f>IF(ISBLANK(nutrition[[#This Row],[total_boys]]),SUM(nutrition[[#This Row],[boys_0-5_reached]],nutrition[[#This Row],[boys_6-12_reached]],nutrition[[#This Row],[boys_13-18_reached]]),nutrition[[#This Row],[total_boys]])</f>
        <v>0</v>
      </c>
      <c r="AD258">
        <f>IF(ISBLANK(nutrition[[#This Row],[total_girls]]),SUM(nutrition[[#This Row],[girls_0-5_reached]],nutrition[[#This Row],[girls_6-12_reached]],nutrition[[#This Row],[girls_13-18_reached]]),nutrition[[#This Row],[total_girls]])</f>
        <v>0</v>
      </c>
      <c r="AE258">
        <f>IF(ISBLANK(nutrition[[#This Row],[total_children]]),SUM(nutrition[[#This Row],[calc_boys]],nutrition[[#This Row],[calc_girls]]),nutrition[[#This Row],[total_children]])</f>
        <v>0</v>
      </c>
      <c r="AF258">
        <f>IF(ISBLANK(nutrition[[#This Row],[total_pwd]]),SUM(nutrition[[#This Row],[total_pwd_men]],nutrition[[#This Row],[total_pwd_women]]),nutrition[[#This Row],[total_pwd]])</f>
        <v>0</v>
      </c>
      <c r="AG258">
        <f>IF(ISBLANK(nutrition[[#This Row],[total_adults]]),SUM(nutrition[[#This Row],[total_men]],nutrition[[#This Row],[total_women]]),nutrition[[#This Row],[total_adults]])</f>
        <v>861</v>
      </c>
      <c r="AH258">
        <f>IF(ISBLANK(nutrition[[#This Row],[total_beneficiaries_reached]]),SUM(nutrition[[#This Row],[calc_children]],nutrition[[#This Row],[calc_adults]]),nutrition[[#This Row],[total_beneficiaries_reached]])</f>
        <v>861</v>
      </c>
      <c r="AI258" s="49" t="s">
        <v>219</v>
      </c>
      <c r="AJ258" s="49" t="s">
        <v>611</v>
      </c>
      <c r="AK258" s="49" t="s">
        <v>132</v>
      </c>
    </row>
    <row r="259" spans="1:37" x14ac:dyDescent="0.2">
      <c r="A259" s="58">
        <v>45323</v>
      </c>
      <c r="B259" s="49" t="s">
        <v>214</v>
      </c>
      <c r="C259" s="49" t="s">
        <v>528</v>
      </c>
      <c r="F259" s="49" t="s">
        <v>115</v>
      </c>
      <c r="G259" s="49" t="s">
        <v>115</v>
      </c>
      <c r="H259" s="49" t="s">
        <v>1198</v>
      </c>
      <c r="I259" s="49" t="s">
        <v>118</v>
      </c>
      <c r="J259" s="49" t="s">
        <v>1229</v>
      </c>
      <c r="K259" s="49" t="s">
        <v>125</v>
      </c>
      <c r="Y259" s="49">
        <v>70</v>
      </c>
      <c r="AC259">
        <f>IF(ISBLANK(nutrition[[#This Row],[total_boys]]),SUM(nutrition[[#This Row],[boys_0-5_reached]],nutrition[[#This Row],[boys_6-12_reached]],nutrition[[#This Row],[boys_13-18_reached]]),nutrition[[#This Row],[total_boys]])</f>
        <v>0</v>
      </c>
      <c r="AD259">
        <f>IF(ISBLANK(nutrition[[#This Row],[total_girls]]),SUM(nutrition[[#This Row],[girls_0-5_reached]],nutrition[[#This Row],[girls_6-12_reached]],nutrition[[#This Row],[girls_13-18_reached]]),nutrition[[#This Row],[total_girls]])</f>
        <v>0</v>
      </c>
      <c r="AE259">
        <f>IF(ISBLANK(nutrition[[#This Row],[total_children]]),SUM(nutrition[[#This Row],[calc_boys]],nutrition[[#This Row],[calc_girls]]),nutrition[[#This Row],[total_children]])</f>
        <v>0</v>
      </c>
      <c r="AF259">
        <f>IF(ISBLANK(nutrition[[#This Row],[total_pwd]]),SUM(nutrition[[#This Row],[total_pwd_men]],nutrition[[#This Row],[total_pwd_women]]),nutrition[[#This Row],[total_pwd]])</f>
        <v>0</v>
      </c>
      <c r="AG259">
        <f>IF(ISBLANK(nutrition[[#This Row],[total_adults]]),SUM(nutrition[[#This Row],[total_men]],nutrition[[#This Row],[total_women]]),nutrition[[#This Row],[total_adults]])</f>
        <v>70</v>
      </c>
      <c r="AH259">
        <f>IF(ISBLANK(nutrition[[#This Row],[total_beneficiaries_reached]]),SUM(nutrition[[#This Row],[calc_children]],nutrition[[#This Row],[calc_adults]]),nutrition[[#This Row],[total_beneficiaries_reached]])</f>
        <v>70</v>
      </c>
      <c r="AI259" s="49" t="s">
        <v>215</v>
      </c>
      <c r="AJ259" s="49" t="s">
        <v>529</v>
      </c>
      <c r="AK259" s="49" t="s">
        <v>132</v>
      </c>
    </row>
    <row r="260" spans="1:37" x14ac:dyDescent="0.2">
      <c r="A260" s="58">
        <v>45323</v>
      </c>
      <c r="B260" s="49" t="s">
        <v>113</v>
      </c>
      <c r="C260" s="49" t="s">
        <v>1287</v>
      </c>
      <c r="F260" s="49" t="s">
        <v>115</v>
      </c>
      <c r="G260" s="49" t="s">
        <v>115</v>
      </c>
      <c r="H260" s="49" t="s">
        <v>1198</v>
      </c>
      <c r="I260" s="49" t="s">
        <v>118</v>
      </c>
      <c r="J260" s="49" t="s">
        <v>1229</v>
      </c>
      <c r="K260" s="49" t="s">
        <v>125</v>
      </c>
      <c r="Y260" s="49">
        <v>337</v>
      </c>
      <c r="AC260">
        <f>IF(ISBLANK(nutrition[[#This Row],[total_boys]]),SUM(nutrition[[#This Row],[boys_0-5_reached]],nutrition[[#This Row],[boys_6-12_reached]],nutrition[[#This Row],[boys_13-18_reached]]),nutrition[[#This Row],[total_boys]])</f>
        <v>0</v>
      </c>
      <c r="AD260">
        <f>IF(ISBLANK(nutrition[[#This Row],[total_girls]]),SUM(nutrition[[#This Row],[girls_0-5_reached]],nutrition[[#This Row],[girls_6-12_reached]],nutrition[[#This Row],[girls_13-18_reached]]),nutrition[[#This Row],[total_girls]])</f>
        <v>0</v>
      </c>
      <c r="AE260">
        <f>IF(ISBLANK(nutrition[[#This Row],[total_children]]),SUM(nutrition[[#This Row],[calc_boys]],nutrition[[#This Row],[calc_girls]]),nutrition[[#This Row],[total_children]])</f>
        <v>0</v>
      </c>
      <c r="AF260">
        <f>IF(ISBLANK(nutrition[[#This Row],[total_pwd]]),SUM(nutrition[[#This Row],[total_pwd_men]],nutrition[[#This Row],[total_pwd_women]]),nutrition[[#This Row],[total_pwd]])</f>
        <v>0</v>
      </c>
      <c r="AG260">
        <f>IF(ISBLANK(nutrition[[#This Row],[total_adults]]),SUM(nutrition[[#This Row],[total_men]],nutrition[[#This Row],[total_women]]),nutrition[[#This Row],[total_adults]])</f>
        <v>337</v>
      </c>
      <c r="AH260">
        <f>IF(ISBLANK(nutrition[[#This Row],[total_beneficiaries_reached]]),SUM(nutrition[[#This Row],[calc_children]],nutrition[[#This Row],[calc_adults]]),nutrition[[#This Row],[total_beneficiaries_reached]])</f>
        <v>337</v>
      </c>
      <c r="AI260" s="49" t="s">
        <v>219</v>
      </c>
      <c r="AJ260" s="49" t="s">
        <v>614</v>
      </c>
      <c r="AK260" s="49" t="s">
        <v>132</v>
      </c>
    </row>
    <row r="261" spans="1:37" x14ac:dyDescent="0.2">
      <c r="A261" s="58">
        <v>45323</v>
      </c>
      <c r="B261" s="49" t="s">
        <v>209</v>
      </c>
      <c r="C261" s="49" t="s">
        <v>1257</v>
      </c>
      <c r="F261" s="49" t="s">
        <v>115</v>
      </c>
      <c r="G261" s="49" t="s">
        <v>115</v>
      </c>
      <c r="H261" s="49" t="s">
        <v>1198</v>
      </c>
      <c r="I261" s="49" t="s">
        <v>118</v>
      </c>
      <c r="J261" s="49" t="s">
        <v>1229</v>
      </c>
      <c r="K261" s="49" t="s">
        <v>125</v>
      </c>
      <c r="Y261" s="49">
        <v>204</v>
      </c>
      <c r="AC261">
        <f>IF(ISBLANK(nutrition[[#This Row],[total_boys]]),SUM(nutrition[[#This Row],[boys_0-5_reached]],nutrition[[#This Row],[boys_6-12_reached]],nutrition[[#This Row],[boys_13-18_reached]]),nutrition[[#This Row],[total_boys]])</f>
        <v>0</v>
      </c>
      <c r="AD261">
        <f>IF(ISBLANK(nutrition[[#This Row],[total_girls]]),SUM(nutrition[[#This Row],[girls_0-5_reached]],nutrition[[#This Row],[girls_6-12_reached]],nutrition[[#This Row],[girls_13-18_reached]]),nutrition[[#This Row],[total_girls]])</f>
        <v>0</v>
      </c>
      <c r="AE261">
        <f>IF(ISBLANK(nutrition[[#This Row],[total_children]]),SUM(nutrition[[#This Row],[calc_boys]],nutrition[[#This Row],[calc_girls]]),nutrition[[#This Row],[total_children]])</f>
        <v>0</v>
      </c>
      <c r="AF261">
        <f>IF(ISBLANK(nutrition[[#This Row],[total_pwd]]),SUM(nutrition[[#This Row],[total_pwd_men]],nutrition[[#This Row],[total_pwd_women]]),nutrition[[#This Row],[total_pwd]])</f>
        <v>0</v>
      </c>
      <c r="AG261">
        <f>IF(ISBLANK(nutrition[[#This Row],[total_adults]]),SUM(nutrition[[#This Row],[total_men]],nutrition[[#This Row],[total_women]]),nutrition[[#This Row],[total_adults]])</f>
        <v>204</v>
      </c>
      <c r="AH261">
        <f>IF(ISBLANK(nutrition[[#This Row],[total_beneficiaries_reached]]),SUM(nutrition[[#This Row],[calc_children]],nutrition[[#This Row],[calc_adults]]),nutrition[[#This Row],[total_beneficiaries_reached]])</f>
        <v>204</v>
      </c>
      <c r="AI261" s="49" t="s">
        <v>210</v>
      </c>
      <c r="AJ261" s="49" t="s">
        <v>446</v>
      </c>
      <c r="AK261" s="49" t="s">
        <v>132</v>
      </c>
    </row>
    <row r="262" spans="1:37" x14ac:dyDescent="0.2">
      <c r="A262" s="58">
        <v>45323</v>
      </c>
      <c r="B262" s="49" t="s">
        <v>120</v>
      </c>
      <c r="C262" s="49" t="s">
        <v>1233</v>
      </c>
      <c r="F262" s="49" t="s">
        <v>115</v>
      </c>
      <c r="G262" s="49" t="s">
        <v>115</v>
      </c>
      <c r="H262" s="49" t="s">
        <v>1198</v>
      </c>
      <c r="I262" s="49" t="s">
        <v>118</v>
      </c>
      <c r="J262" s="49" t="s">
        <v>1229</v>
      </c>
      <c r="K262" s="49" t="s">
        <v>125</v>
      </c>
      <c r="Y262" s="49">
        <v>892</v>
      </c>
      <c r="AC262">
        <f>IF(ISBLANK(nutrition[[#This Row],[total_boys]]),SUM(nutrition[[#This Row],[boys_0-5_reached]],nutrition[[#This Row],[boys_6-12_reached]],nutrition[[#This Row],[boys_13-18_reached]]),nutrition[[#This Row],[total_boys]])</f>
        <v>0</v>
      </c>
      <c r="AD262">
        <f>IF(ISBLANK(nutrition[[#This Row],[total_girls]]),SUM(nutrition[[#This Row],[girls_0-5_reached]],nutrition[[#This Row],[girls_6-12_reached]],nutrition[[#This Row],[girls_13-18_reached]]),nutrition[[#This Row],[total_girls]])</f>
        <v>0</v>
      </c>
      <c r="AE262">
        <f>IF(ISBLANK(nutrition[[#This Row],[total_children]]),SUM(nutrition[[#This Row],[calc_boys]],nutrition[[#This Row],[calc_girls]]),nutrition[[#This Row],[total_children]])</f>
        <v>0</v>
      </c>
      <c r="AF262">
        <f>IF(ISBLANK(nutrition[[#This Row],[total_pwd]]),SUM(nutrition[[#This Row],[total_pwd_men]],nutrition[[#This Row],[total_pwd_women]]),nutrition[[#This Row],[total_pwd]])</f>
        <v>0</v>
      </c>
      <c r="AG262">
        <f>IF(ISBLANK(nutrition[[#This Row],[total_adults]]),SUM(nutrition[[#This Row],[total_men]],nutrition[[#This Row],[total_women]]),nutrition[[#This Row],[total_adults]])</f>
        <v>892</v>
      </c>
      <c r="AH262">
        <f>IF(ISBLANK(nutrition[[#This Row],[total_beneficiaries_reached]]),SUM(nutrition[[#This Row],[calc_children]],nutrition[[#This Row],[calc_adults]]),nutrition[[#This Row],[total_beneficiaries_reached]])</f>
        <v>892</v>
      </c>
      <c r="AI262" s="49" t="s">
        <v>178</v>
      </c>
      <c r="AJ262" s="49" t="s">
        <v>200</v>
      </c>
      <c r="AK262" s="49" t="s">
        <v>132</v>
      </c>
    </row>
    <row r="263" spans="1:37" x14ac:dyDescent="0.2">
      <c r="A263" s="58">
        <v>45323</v>
      </c>
      <c r="B263" s="49" t="s">
        <v>209</v>
      </c>
      <c r="C263" s="49" t="s">
        <v>1291</v>
      </c>
      <c r="F263" s="49" t="s">
        <v>115</v>
      </c>
      <c r="G263" s="49" t="s">
        <v>115</v>
      </c>
      <c r="H263" s="49" t="s">
        <v>1198</v>
      </c>
      <c r="I263" s="49" t="s">
        <v>118</v>
      </c>
      <c r="J263" s="49" t="s">
        <v>1229</v>
      </c>
      <c r="K263" s="49" t="s">
        <v>125</v>
      </c>
      <c r="Y263" s="49">
        <v>226</v>
      </c>
      <c r="AC263">
        <f>IF(ISBLANK(nutrition[[#This Row],[total_boys]]),SUM(nutrition[[#This Row],[boys_0-5_reached]],nutrition[[#This Row],[boys_6-12_reached]],nutrition[[#This Row],[boys_13-18_reached]]),nutrition[[#This Row],[total_boys]])</f>
        <v>0</v>
      </c>
      <c r="AD263">
        <f>IF(ISBLANK(nutrition[[#This Row],[total_girls]]),SUM(nutrition[[#This Row],[girls_0-5_reached]],nutrition[[#This Row],[girls_6-12_reached]],nutrition[[#This Row],[girls_13-18_reached]]),nutrition[[#This Row],[total_girls]])</f>
        <v>0</v>
      </c>
      <c r="AE263">
        <f>IF(ISBLANK(nutrition[[#This Row],[total_children]]),SUM(nutrition[[#This Row],[calc_boys]],nutrition[[#This Row],[calc_girls]]),nutrition[[#This Row],[total_children]])</f>
        <v>0</v>
      </c>
      <c r="AF263">
        <f>IF(ISBLANK(nutrition[[#This Row],[total_pwd]]),SUM(nutrition[[#This Row],[total_pwd_men]],nutrition[[#This Row],[total_pwd_women]]),nutrition[[#This Row],[total_pwd]])</f>
        <v>0</v>
      </c>
      <c r="AG263">
        <f>IF(ISBLANK(nutrition[[#This Row],[total_adults]]),SUM(nutrition[[#This Row],[total_men]],nutrition[[#This Row],[total_women]]),nutrition[[#This Row],[total_adults]])</f>
        <v>226</v>
      </c>
      <c r="AH263">
        <f>IF(ISBLANK(nutrition[[#This Row],[total_beneficiaries_reached]]),SUM(nutrition[[#This Row],[calc_children]],nutrition[[#This Row],[calc_adults]]),nutrition[[#This Row],[total_beneficiaries_reached]])</f>
        <v>226</v>
      </c>
      <c r="AI263" s="49" t="s">
        <v>210</v>
      </c>
      <c r="AJ263" s="49" t="s">
        <v>454</v>
      </c>
      <c r="AK263" s="49" t="s">
        <v>132</v>
      </c>
    </row>
    <row r="264" spans="1:37" x14ac:dyDescent="0.2">
      <c r="A264" s="58">
        <v>45323</v>
      </c>
      <c r="B264" s="49" t="s">
        <v>209</v>
      </c>
      <c r="C264" s="49" t="s">
        <v>1292</v>
      </c>
      <c r="F264" s="49" t="s">
        <v>115</v>
      </c>
      <c r="G264" s="49" t="s">
        <v>115</v>
      </c>
      <c r="H264" s="49" t="s">
        <v>1198</v>
      </c>
      <c r="I264" s="49" t="s">
        <v>118</v>
      </c>
      <c r="J264" s="49" t="s">
        <v>1229</v>
      </c>
      <c r="K264" s="49" t="s">
        <v>125</v>
      </c>
      <c r="Y264" s="49">
        <v>476</v>
      </c>
      <c r="AC264">
        <f>IF(ISBLANK(nutrition[[#This Row],[total_boys]]),SUM(nutrition[[#This Row],[boys_0-5_reached]],nutrition[[#This Row],[boys_6-12_reached]],nutrition[[#This Row],[boys_13-18_reached]]),nutrition[[#This Row],[total_boys]])</f>
        <v>0</v>
      </c>
      <c r="AD264">
        <f>IF(ISBLANK(nutrition[[#This Row],[total_girls]]),SUM(nutrition[[#This Row],[girls_0-5_reached]],nutrition[[#This Row],[girls_6-12_reached]],nutrition[[#This Row],[girls_13-18_reached]]),nutrition[[#This Row],[total_girls]])</f>
        <v>0</v>
      </c>
      <c r="AE264">
        <f>IF(ISBLANK(nutrition[[#This Row],[total_children]]),SUM(nutrition[[#This Row],[calc_boys]],nutrition[[#This Row],[calc_girls]]),nutrition[[#This Row],[total_children]])</f>
        <v>0</v>
      </c>
      <c r="AF264">
        <f>IF(ISBLANK(nutrition[[#This Row],[total_pwd]]),SUM(nutrition[[#This Row],[total_pwd_men]],nutrition[[#This Row],[total_pwd_women]]),nutrition[[#This Row],[total_pwd]])</f>
        <v>0</v>
      </c>
      <c r="AG264">
        <f>IF(ISBLANK(nutrition[[#This Row],[total_adults]]),SUM(nutrition[[#This Row],[total_men]],nutrition[[#This Row],[total_women]]),nutrition[[#This Row],[total_adults]])</f>
        <v>476</v>
      </c>
      <c r="AH264">
        <f>IF(ISBLANK(nutrition[[#This Row],[total_beneficiaries_reached]]),SUM(nutrition[[#This Row],[calc_children]],nutrition[[#This Row],[calc_adults]]),nutrition[[#This Row],[total_beneficiaries_reached]])</f>
        <v>476</v>
      </c>
      <c r="AI264" s="49" t="s">
        <v>210</v>
      </c>
      <c r="AJ264" s="49" t="s">
        <v>457</v>
      </c>
      <c r="AK264" s="49" t="s">
        <v>132</v>
      </c>
    </row>
    <row r="265" spans="1:37" x14ac:dyDescent="0.2">
      <c r="A265" s="58">
        <v>45323</v>
      </c>
      <c r="B265" s="49" t="s">
        <v>209</v>
      </c>
      <c r="C265" s="49" t="s">
        <v>1293</v>
      </c>
      <c r="F265" s="49" t="s">
        <v>115</v>
      </c>
      <c r="G265" s="49" t="s">
        <v>115</v>
      </c>
      <c r="H265" s="49" t="s">
        <v>1198</v>
      </c>
      <c r="I265" s="49" t="s">
        <v>118</v>
      </c>
      <c r="J265" s="49" t="s">
        <v>1229</v>
      </c>
      <c r="K265" s="49" t="s">
        <v>125</v>
      </c>
      <c r="Y265" s="49">
        <v>103</v>
      </c>
      <c r="AC265">
        <f>IF(ISBLANK(nutrition[[#This Row],[total_boys]]),SUM(nutrition[[#This Row],[boys_0-5_reached]],nutrition[[#This Row],[boys_6-12_reached]],nutrition[[#This Row],[boys_13-18_reached]]),nutrition[[#This Row],[total_boys]])</f>
        <v>0</v>
      </c>
      <c r="AD265">
        <f>IF(ISBLANK(nutrition[[#This Row],[total_girls]]),SUM(nutrition[[#This Row],[girls_0-5_reached]],nutrition[[#This Row],[girls_6-12_reached]],nutrition[[#This Row],[girls_13-18_reached]]),nutrition[[#This Row],[total_girls]])</f>
        <v>0</v>
      </c>
      <c r="AE265">
        <f>IF(ISBLANK(nutrition[[#This Row],[total_children]]),SUM(nutrition[[#This Row],[calc_boys]],nutrition[[#This Row],[calc_girls]]),nutrition[[#This Row],[total_children]])</f>
        <v>0</v>
      </c>
      <c r="AF265">
        <f>IF(ISBLANK(nutrition[[#This Row],[total_pwd]]),SUM(nutrition[[#This Row],[total_pwd_men]],nutrition[[#This Row],[total_pwd_women]]),nutrition[[#This Row],[total_pwd]])</f>
        <v>0</v>
      </c>
      <c r="AG265">
        <f>IF(ISBLANK(nutrition[[#This Row],[total_adults]]),SUM(nutrition[[#This Row],[total_men]],nutrition[[#This Row],[total_women]]),nutrition[[#This Row],[total_adults]])</f>
        <v>103</v>
      </c>
      <c r="AH265">
        <f>IF(ISBLANK(nutrition[[#This Row],[total_beneficiaries_reached]]),SUM(nutrition[[#This Row],[calc_children]],nutrition[[#This Row],[calc_adults]]),nutrition[[#This Row],[total_beneficiaries_reached]])</f>
        <v>103</v>
      </c>
      <c r="AI265" s="49" t="s">
        <v>210</v>
      </c>
      <c r="AJ265" s="49" t="e">
        <v>#N/A</v>
      </c>
      <c r="AK265" s="49" t="s">
        <v>132</v>
      </c>
    </row>
    <row r="266" spans="1:37" x14ac:dyDescent="0.2">
      <c r="A266" s="58">
        <v>45323</v>
      </c>
      <c r="B266" s="49" t="s">
        <v>229</v>
      </c>
      <c r="C266" s="49" t="s">
        <v>1295</v>
      </c>
      <c r="F266" s="49" t="s">
        <v>115</v>
      </c>
      <c r="G266" s="49" t="s">
        <v>115</v>
      </c>
      <c r="H266" s="49" t="s">
        <v>1198</v>
      </c>
      <c r="I266" s="49" t="s">
        <v>118</v>
      </c>
      <c r="J266" s="49" t="s">
        <v>1229</v>
      </c>
      <c r="K266" s="49" t="s">
        <v>125</v>
      </c>
      <c r="Y266" s="49">
        <v>146</v>
      </c>
      <c r="AC266">
        <f>IF(ISBLANK(nutrition[[#This Row],[total_boys]]),SUM(nutrition[[#This Row],[boys_0-5_reached]],nutrition[[#This Row],[boys_6-12_reached]],nutrition[[#This Row],[boys_13-18_reached]]),nutrition[[#This Row],[total_boys]])</f>
        <v>0</v>
      </c>
      <c r="AD266">
        <f>IF(ISBLANK(nutrition[[#This Row],[total_girls]]),SUM(nutrition[[#This Row],[girls_0-5_reached]],nutrition[[#This Row],[girls_6-12_reached]],nutrition[[#This Row],[girls_13-18_reached]]),nutrition[[#This Row],[total_girls]])</f>
        <v>0</v>
      </c>
      <c r="AE266">
        <f>IF(ISBLANK(nutrition[[#This Row],[total_children]]),SUM(nutrition[[#This Row],[calc_boys]],nutrition[[#This Row],[calc_girls]]),nutrition[[#This Row],[total_children]])</f>
        <v>0</v>
      </c>
      <c r="AF266">
        <f>IF(ISBLANK(nutrition[[#This Row],[total_pwd]]),SUM(nutrition[[#This Row],[total_pwd_men]],nutrition[[#This Row],[total_pwd_women]]),nutrition[[#This Row],[total_pwd]])</f>
        <v>0</v>
      </c>
      <c r="AG266">
        <f>IF(ISBLANK(nutrition[[#This Row],[total_adults]]),SUM(nutrition[[#This Row],[total_men]],nutrition[[#This Row],[total_women]]),nutrition[[#This Row],[total_adults]])</f>
        <v>146</v>
      </c>
      <c r="AH266">
        <f>IF(ISBLANK(nutrition[[#This Row],[total_beneficiaries_reached]]),SUM(nutrition[[#This Row],[calc_children]],nutrition[[#This Row],[calc_adults]]),nutrition[[#This Row],[total_beneficiaries_reached]])</f>
        <v>146</v>
      </c>
      <c r="AI266" s="49" t="s">
        <v>230</v>
      </c>
      <c r="AJ266" s="49" t="s">
        <v>727</v>
      </c>
      <c r="AK266" s="49" t="s">
        <v>132</v>
      </c>
    </row>
    <row r="267" spans="1:37" x14ac:dyDescent="0.2">
      <c r="A267" s="58">
        <v>45323</v>
      </c>
      <c r="B267" s="49" t="s">
        <v>209</v>
      </c>
      <c r="C267" s="49" t="s">
        <v>1298</v>
      </c>
      <c r="F267" s="49" t="s">
        <v>115</v>
      </c>
      <c r="G267" s="49" t="s">
        <v>115</v>
      </c>
      <c r="H267" s="49" t="s">
        <v>1198</v>
      </c>
      <c r="I267" s="49" t="s">
        <v>118</v>
      </c>
      <c r="J267" s="49" t="s">
        <v>1229</v>
      </c>
      <c r="K267" s="49" t="s">
        <v>125</v>
      </c>
      <c r="Y267" s="49">
        <v>160</v>
      </c>
      <c r="AC267">
        <f>IF(ISBLANK(nutrition[[#This Row],[total_boys]]),SUM(nutrition[[#This Row],[boys_0-5_reached]],nutrition[[#This Row],[boys_6-12_reached]],nutrition[[#This Row],[boys_13-18_reached]]),nutrition[[#This Row],[total_boys]])</f>
        <v>0</v>
      </c>
      <c r="AD267">
        <f>IF(ISBLANK(nutrition[[#This Row],[total_girls]]),SUM(nutrition[[#This Row],[girls_0-5_reached]],nutrition[[#This Row],[girls_6-12_reached]],nutrition[[#This Row],[girls_13-18_reached]]),nutrition[[#This Row],[total_girls]])</f>
        <v>0</v>
      </c>
      <c r="AE267">
        <f>IF(ISBLANK(nutrition[[#This Row],[total_children]]),SUM(nutrition[[#This Row],[calc_boys]],nutrition[[#This Row],[calc_girls]]),nutrition[[#This Row],[total_children]])</f>
        <v>0</v>
      </c>
      <c r="AF267">
        <f>IF(ISBLANK(nutrition[[#This Row],[total_pwd]]),SUM(nutrition[[#This Row],[total_pwd_men]],nutrition[[#This Row],[total_pwd_women]]),nutrition[[#This Row],[total_pwd]])</f>
        <v>0</v>
      </c>
      <c r="AG267">
        <f>IF(ISBLANK(nutrition[[#This Row],[total_adults]]),SUM(nutrition[[#This Row],[total_men]],nutrition[[#This Row],[total_women]]),nutrition[[#This Row],[total_adults]])</f>
        <v>160</v>
      </c>
      <c r="AH267">
        <f>IF(ISBLANK(nutrition[[#This Row],[total_beneficiaries_reached]]),SUM(nutrition[[#This Row],[calc_children]],nutrition[[#This Row],[calc_adults]]),nutrition[[#This Row],[total_beneficiaries_reached]])</f>
        <v>160</v>
      </c>
      <c r="AI267" s="49" t="s">
        <v>210</v>
      </c>
      <c r="AJ267" s="49" t="s">
        <v>468</v>
      </c>
      <c r="AK267" s="49" t="s">
        <v>132</v>
      </c>
    </row>
    <row r="268" spans="1:37" x14ac:dyDescent="0.2">
      <c r="A268" s="58">
        <v>45323</v>
      </c>
      <c r="B268" s="49" t="s">
        <v>224</v>
      </c>
      <c r="C268" s="49" t="s">
        <v>1299</v>
      </c>
      <c r="F268" s="49" t="s">
        <v>115</v>
      </c>
      <c r="G268" s="49" t="s">
        <v>115</v>
      </c>
      <c r="H268" s="49" t="s">
        <v>1198</v>
      </c>
      <c r="I268" s="49" t="s">
        <v>118</v>
      </c>
      <c r="J268" s="49" t="s">
        <v>1229</v>
      </c>
      <c r="K268" s="49" t="s">
        <v>125</v>
      </c>
      <c r="Y268" s="49">
        <v>468</v>
      </c>
      <c r="AC268">
        <f>IF(ISBLANK(nutrition[[#This Row],[total_boys]]),SUM(nutrition[[#This Row],[boys_0-5_reached]],nutrition[[#This Row],[boys_6-12_reached]],nutrition[[#This Row],[boys_13-18_reached]]),nutrition[[#This Row],[total_boys]])</f>
        <v>0</v>
      </c>
      <c r="AD268">
        <f>IF(ISBLANK(nutrition[[#This Row],[total_girls]]),SUM(nutrition[[#This Row],[girls_0-5_reached]],nutrition[[#This Row],[girls_6-12_reached]],nutrition[[#This Row],[girls_13-18_reached]]),nutrition[[#This Row],[total_girls]])</f>
        <v>0</v>
      </c>
      <c r="AE268">
        <f>IF(ISBLANK(nutrition[[#This Row],[total_children]]),SUM(nutrition[[#This Row],[calc_boys]],nutrition[[#This Row],[calc_girls]]),nutrition[[#This Row],[total_children]])</f>
        <v>0</v>
      </c>
      <c r="AF268">
        <f>IF(ISBLANK(nutrition[[#This Row],[total_pwd]]),SUM(nutrition[[#This Row],[total_pwd_men]],nutrition[[#This Row],[total_pwd_women]]),nutrition[[#This Row],[total_pwd]])</f>
        <v>0</v>
      </c>
      <c r="AG268">
        <f>IF(ISBLANK(nutrition[[#This Row],[total_adults]]),SUM(nutrition[[#This Row],[total_men]],nutrition[[#This Row],[total_women]]),nutrition[[#This Row],[total_adults]])</f>
        <v>468</v>
      </c>
      <c r="AH268">
        <f>IF(ISBLANK(nutrition[[#This Row],[total_beneficiaries_reached]]),SUM(nutrition[[#This Row],[calc_children]],nutrition[[#This Row],[calc_adults]]),nutrition[[#This Row],[total_beneficiaries_reached]])</f>
        <v>468</v>
      </c>
      <c r="AI268" s="49" t="s">
        <v>225</v>
      </c>
      <c r="AJ268" s="49" t="s">
        <v>680</v>
      </c>
      <c r="AK268" s="49" t="s">
        <v>132</v>
      </c>
    </row>
    <row r="269" spans="1:37" x14ac:dyDescent="0.2">
      <c r="A269" s="58">
        <v>45323</v>
      </c>
      <c r="B269" s="49" t="s">
        <v>120</v>
      </c>
      <c r="C269" s="49" t="s">
        <v>129</v>
      </c>
      <c r="F269" s="49" t="s">
        <v>115</v>
      </c>
      <c r="G269" s="49" t="s">
        <v>115</v>
      </c>
      <c r="H269" s="49" t="s">
        <v>1198</v>
      </c>
      <c r="I269" s="49" t="s">
        <v>118</v>
      </c>
      <c r="J269" s="49" t="s">
        <v>1229</v>
      </c>
      <c r="K269" s="49" t="s">
        <v>125</v>
      </c>
      <c r="Y269" s="49">
        <v>160</v>
      </c>
      <c r="AC269">
        <f>IF(ISBLANK(nutrition[[#This Row],[total_boys]]),SUM(nutrition[[#This Row],[boys_0-5_reached]],nutrition[[#This Row],[boys_6-12_reached]],nutrition[[#This Row],[boys_13-18_reached]]),nutrition[[#This Row],[total_boys]])</f>
        <v>0</v>
      </c>
      <c r="AD269">
        <f>IF(ISBLANK(nutrition[[#This Row],[total_girls]]),SUM(nutrition[[#This Row],[girls_0-5_reached]],nutrition[[#This Row],[girls_6-12_reached]],nutrition[[#This Row],[girls_13-18_reached]]),nutrition[[#This Row],[total_girls]])</f>
        <v>0</v>
      </c>
      <c r="AE269">
        <f>IF(ISBLANK(nutrition[[#This Row],[total_children]]),SUM(nutrition[[#This Row],[calc_boys]],nutrition[[#This Row],[calc_girls]]),nutrition[[#This Row],[total_children]])</f>
        <v>0</v>
      </c>
      <c r="AF269">
        <f>IF(ISBLANK(nutrition[[#This Row],[total_pwd]]),SUM(nutrition[[#This Row],[total_pwd_men]],nutrition[[#This Row],[total_pwd_women]]),nutrition[[#This Row],[total_pwd]])</f>
        <v>0</v>
      </c>
      <c r="AG269">
        <f>IF(ISBLANK(nutrition[[#This Row],[total_adults]]),SUM(nutrition[[#This Row],[total_men]],nutrition[[#This Row],[total_women]]),nutrition[[#This Row],[total_adults]])</f>
        <v>160</v>
      </c>
      <c r="AH269">
        <f>IF(ISBLANK(nutrition[[#This Row],[total_beneficiaries_reached]]),SUM(nutrition[[#This Row],[calc_children]],nutrition[[#This Row],[calc_adults]]),nutrition[[#This Row],[total_beneficiaries_reached]])</f>
        <v>160</v>
      </c>
      <c r="AI269" s="49" t="s">
        <v>178</v>
      </c>
      <c r="AJ269" s="49" t="s">
        <v>226</v>
      </c>
      <c r="AK269" s="49" t="s">
        <v>132</v>
      </c>
    </row>
    <row r="270" spans="1:37" x14ac:dyDescent="0.2">
      <c r="A270" s="58">
        <v>45323</v>
      </c>
      <c r="B270" s="49" t="s">
        <v>229</v>
      </c>
      <c r="C270" s="49" t="s">
        <v>1302</v>
      </c>
      <c r="F270" s="49" t="s">
        <v>115</v>
      </c>
      <c r="G270" s="49" t="s">
        <v>115</v>
      </c>
      <c r="H270" s="49" t="s">
        <v>1198</v>
      </c>
      <c r="I270" s="49" t="s">
        <v>118</v>
      </c>
      <c r="J270" s="49" t="s">
        <v>1229</v>
      </c>
      <c r="K270" s="49" t="s">
        <v>125</v>
      </c>
      <c r="Y270" s="49">
        <v>201</v>
      </c>
      <c r="AC270">
        <f>IF(ISBLANK(nutrition[[#This Row],[total_boys]]),SUM(nutrition[[#This Row],[boys_0-5_reached]],nutrition[[#This Row],[boys_6-12_reached]],nutrition[[#This Row],[boys_13-18_reached]]),nutrition[[#This Row],[total_boys]])</f>
        <v>0</v>
      </c>
      <c r="AD270">
        <f>IF(ISBLANK(nutrition[[#This Row],[total_girls]]),SUM(nutrition[[#This Row],[girls_0-5_reached]],nutrition[[#This Row],[girls_6-12_reached]],nutrition[[#This Row],[girls_13-18_reached]]),nutrition[[#This Row],[total_girls]])</f>
        <v>0</v>
      </c>
      <c r="AE270">
        <f>IF(ISBLANK(nutrition[[#This Row],[total_children]]),SUM(nutrition[[#This Row],[calc_boys]],nutrition[[#This Row],[calc_girls]]),nutrition[[#This Row],[total_children]])</f>
        <v>0</v>
      </c>
      <c r="AF270">
        <f>IF(ISBLANK(nutrition[[#This Row],[total_pwd]]),SUM(nutrition[[#This Row],[total_pwd_men]],nutrition[[#This Row],[total_pwd_women]]),nutrition[[#This Row],[total_pwd]])</f>
        <v>0</v>
      </c>
      <c r="AG270">
        <f>IF(ISBLANK(nutrition[[#This Row],[total_adults]]),SUM(nutrition[[#This Row],[total_men]],nutrition[[#This Row],[total_women]]),nutrition[[#This Row],[total_adults]])</f>
        <v>201</v>
      </c>
      <c r="AH270">
        <f>IF(ISBLANK(nutrition[[#This Row],[total_beneficiaries_reached]]),SUM(nutrition[[#This Row],[calc_children]],nutrition[[#This Row],[calc_adults]]),nutrition[[#This Row],[total_beneficiaries_reached]])</f>
        <v>201</v>
      </c>
      <c r="AI270" s="49" t="s">
        <v>230</v>
      </c>
      <c r="AJ270" s="49" t="s">
        <v>749</v>
      </c>
      <c r="AK270" s="49" t="s">
        <v>132</v>
      </c>
    </row>
    <row r="271" spans="1:37" x14ac:dyDescent="0.2">
      <c r="A271" s="58">
        <v>45323</v>
      </c>
      <c r="B271" s="49" t="s">
        <v>113</v>
      </c>
      <c r="C271" s="49" t="s">
        <v>1306</v>
      </c>
      <c r="F271" s="49" t="s">
        <v>115</v>
      </c>
      <c r="G271" s="49" t="s">
        <v>115</v>
      </c>
      <c r="H271" s="49" t="s">
        <v>1198</v>
      </c>
      <c r="I271" s="49" t="s">
        <v>118</v>
      </c>
      <c r="J271" s="49" t="s">
        <v>1229</v>
      </c>
      <c r="K271" s="49" t="s">
        <v>125</v>
      </c>
      <c r="Y271" s="49">
        <v>1150</v>
      </c>
      <c r="AC271">
        <f>IF(ISBLANK(nutrition[[#This Row],[total_boys]]),SUM(nutrition[[#This Row],[boys_0-5_reached]],nutrition[[#This Row],[boys_6-12_reached]],nutrition[[#This Row],[boys_13-18_reached]]),nutrition[[#This Row],[total_boys]])</f>
        <v>0</v>
      </c>
      <c r="AD271">
        <f>IF(ISBLANK(nutrition[[#This Row],[total_girls]]),SUM(nutrition[[#This Row],[girls_0-5_reached]],nutrition[[#This Row],[girls_6-12_reached]],nutrition[[#This Row],[girls_13-18_reached]]),nutrition[[#This Row],[total_girls]])</f>
        <v>0</v>
      </c>
      <c r="AE271">
        <f>IF(ISBLANK(nutrition[[#This Row],[total_children]]),SUM(nutrition[[#This Row],[calc_boys]],nutrition[[#This Row],[calc_girls]]),nutrition[[#This Row],[total_children]])</f>
        <v>0</v>
      </c>
      <c r="AF271">
        <f>IF(ISBLANK(nutrition[[#This Row],[total_pwd]]),SUM(nutrition[[#This Row],[total_pwd_men]],nutrition[[#This Row],[total_pwd_women]]),nutrition[[#This Row],[total_pwd]])</f>
        <v>0</v>
      </c>
      <c r="AG271">
        <f>IF(ISBLANK(nutrition[[#This Row],[total_adults]]),SUM(nutrition[[#This Row],[total_men]],nutrition[[#This Row],[total_women]]),nutrition[[#This Row],[total_adults]])</f>
        <v>1150</v>
      </c>
      <c r="AH271">
        <f>IF(ISBLANK(nutrition[[#This Row],[total_beneficiaries_reached]]),SUM(nutrition[[#This Row],[calc_children]],nutrition[[#This Row],[calc_adults]]),nutrition[[#This Row],[total_beneficiaries_reached]])</f>
        <v>1150</v>
      </c>
      <c r="AI271" s="49" t="s">
        <v>219</v>
      </c>
      <c r="AJ271" s="49" t="s">
        <v>632</v>
      </c>
      <c r="AK271" s="49" t="s">
        <v>132</v>
      </c>
    </row>
    <row r="272" spans="1:37" x14ac:dyDescent="0.2">
      <c r="A272" s="58">
        <v>45323</v>
      </c>
      <c r="B272" s="49" t="s">
        <v>120</v>
      </c>
      <c r="C272" s="49" t="s">
        <v>1238</v>
      </c>
      <c r="F272" s="49" t="s">
        <v>115</v>
      </c>
      <c r="G272" s="49" t="s">
        <v>115</v>
      </c>
      <c r="H272" s="49" t="s">
        <v>1198</v>
      </c>
      <c r="I272" s="49" t="s">
        <v>118</v>
      </c>
      <c r="J272" s="49" t="s">
        <v>1229</v>
      </c>
      <c r="K272" s="49" t="s">
        <v>125</v>
      </c>
      <c r="Y272" s="49">
        <v>587</v>
      </c>
      <c r="AC272">
        <f>IF(ISBLANK(nutrition[[#This Row],[total_boys]]),SUM(nutrition[[#This Row],[boys_0-5_reached]],nutrition[[#This Row],[boys_6-12_reached]],nutrition[[#This Row],[boys_13-18_reached]]),nutrition[[#This Row],[total_boys]])</f>
        <v>0</v>
      </c>
      <c r="AD272">
        <f>IF(ISBLANK(nutrition[[#This Row],[total_girls]]),SUM(nutrition[[#This Row],[girls_0-5_reached]],nutrition[[#This Row],[girls_6-12_reached]],nutrition[[#This Row],[girls_13-18_reached]]),nutrition[[#This Row],[total_girls]])</f>
        <v>0</v>
      </c>
      <c r="AE272">
        <f>IF(ISBLANK(nutrition[[#This Row],[total_children]]),SUM(nutrition[[#This Row],[calc_boys]],nutrition[[#This Row],[calc_girls]]),nutrition[[#This Row],[total_children]])</f>
        <v>0</v>
      </c>
      <c r="AF272">
        <f>IF(ISBLANK(nutrition[[#This Row],[total_pwd]]),SUM(nutrition[[#This Row],[total_pwd_men]],nutrition[[#This Row],[total_pwd_women]]),nutrition[[#This Row],[total_pwd]])</f>
        <v>0</v>
      </c>
      <c r="AG272">
        <f>IF(ISBLANK(nutrition[[#This Row],[total_adults]]),SUM(nutrition[[#This Row],[total_men]],nutrition[[#This Row],[total_women]]),nutrition[[#This Row],[total_adults]])</f>
        <v>587</v>
      </c>
      <c r="AH272">
        <f>IF(ISBLANK(nutrition[[#This Row],[total_beneficiaries_reached]]),SUM(nutrition[[#This Row],[calc_children]],nutrition[[#This Row],[calc_adults]]),nutrition[[#This Row],[total_beneficiaries_reached]])</f>
        <v>587</v>
      </c>
      <c r="AI272" s="49" t="s">
        <v>178</v>
      </c>
      <c r="AJ272" s="49" t="s">
        <v>235</v>
      </c>
      <c r="AK272" s="49" t="s">
        <v>132</v>
      </c>
    </row>
    <row r="273" spans="1:37" x14ac:dyDescent="0.2">
      <c r="A273" s="58">
        <v>45323</v>
      </c>
      <c r="B273" s="49" t="s">
        <v>229</v>
      </c>
      <c r="C273" s="49" t="s">
        <v>1307</v>
      </c>
      <c r="F273" s="49" t="s">
        <v>115</v>
      </c>
      <c r="G273" s="49" t="s">
        <v>115</v>
      </c>
      <c r="H273" s="49" t="s">
        <v>1198</v>
      </c>
      <c r="I273" s="49" t="s">
        <v>118</v>
      </c>
      <c r="J273" s="49" t="s">
        <v>1229</v>
      </c>
      <c r="K273" s="49" t="s">
        <v>125</v>
      </c>
      <c r="Y273" s="49">
        <v>243</v>
      </c>
      <c r="AC273">
        <f>IF(ISBLANK(nutrition[[#This Row],[total_boys]]),SUM(nutrition[[#This Row],[boys_0-5_reached]],nutrition[[#This Row],[boys_6-12_reached]],nutrition[[#This Row],[boys_13-18_reached]]),nutrition[[#This Row],[total_boys]])</f>
        <v>0</v>
      </c>
      <c r="AD273">
        <f>IF(ISBLANK(nutrition[[#This Row],[total_girls]]),SUM(nutrition[[#This Row],[girls_0-5_reached]],nutrition[[#This Row],[girls_6-12_reached]],nutrition[[#This Row],[girls_13-18_reached]]),nutrition[[#This Row],[total_girls]])</f>
        <v>0</v>
      </c>
      <c r="AE273">
        <f>IF(ISBLANK(nutrition[[#This Row],[total_children]]),SUM(nutrition[[#This Row],[calc_boys]],nutrition[[#This Row],[calc_girls]]),nutrition[[#This Row],[total_children]])</f>
        <v>0</v>
      </c>
      <c r="AF273">
        <f>IF(ISBLANK(nutrition[[#This Row],[total_pwd]]),SUM(nutrition[[#This Row],[total_pwd_men]],nutrition[[#This Row],[total_pwd_women]]),nutrition[[#This Row],[total_pwd]])</f>
        <v>0</v>
      </c>
      <c r="AG273">
        <f>IF(ISBLANK(nutrition[[#This Row],[total_adults]]),SUM(nutrition[[#This Row],[total_men]],nutrition[[#This Row],[total_women]]),nutrition[[#This Row],[total_adults]])</f>
        <v>243</v>
      </c>
      <c r="AH273">
        <f>IF(ISBLANK(nutrition[[#This Row],[total_beneficiaries_reached]]),SUM(nutrition[[#This Row],[calc_children]],nutrition[[#This Row],[calc_adults]]),nutrition[[#This Row],[total_beneficiaries_reached]])</f>
        <v>243</v>
      </c>
      <c r="AI273" s="49" t="s">
        <v>230</v>
      </c>
      <c r="AJ273" s="49" t="s">
        <v>761</v>
      </c>
      <c r="AK273" s="49" t="s">
        <v>132</v>
      </c>
    </row>
    <row r="274" spans="1:37" x14ac:dyDescent="0.2">
      <c r="A274" s="58">
        <v>45323</v>
      </c>
      <c r="B274" s="49" t="s">
        <v>224</v>
      </c>
      <c r="C274" s="49" t="s">
        <v>1273</v>
      </c>
      <c r="F274" s="49" t="s">
        <v>115</v>
      </c>
      <c r="G274" s="49" t="s">
        <v>115</v>
      </c>
      <c r="H274" s="49" t="s">
        <v>1198</v>
      </c>
      <c r="I274" s="49" t="s">
        <v>118</v>
      </c>
      <c r="J274" s="49" t="s">
        <v>1229</v>
      </c>
      <c r="K274" s="49" t="s">
        <v>125</v>
      </c>
      <c r="Y274" s="49">
        <v>156</v>
      </c>
      <c r="AC274">
        <f>IF(ISBLANK(nutrition[[#This Row],[total_boys]]),SUM(nutrition[[#This Row],[boys_0-5_reached]],nutrition[[#This Row],[boys_6-12_reached]],nutrition[[#This Row],[boys_13-18_reached]]),nutrition[[#This Row],[total_boys]])</f>
        <v>0</v>
      </c>
      <c r="AD274">
        <f>IF(ISBLANK(nutrition[[#This Row],[total_girls]]),SUM(nutrition[[#This Row],[girls_0-5_reached]],nutrition[[#This Row],[girls_6-12_reached]],nutrition[[#This Row],[girls_13-18_reached]]),nutrition[[#This Row],[total_girls]])</f>
        <v>0</v>
      </c>
      <c r="AE274">
        <f>IF(ISBLANK(nutrition[[#This Row],[total_children]]),SUM(nutrition[[#This Row],[calc_boys]],nutrition[[#This Row],[calc_girls]]),nutrition[[#This Row],[total_children]])</f>
        <v>0</v>
      </c>
      <c r="AF274">
        <f>IF(ISBLANK(nutrition[[#This Row],[total_pwd]]),SUM(nutrition[[#This Row],[total_pwd_men]],nutrition[[#This Row],[total_pwd_women]]),nutrition[[#This Row],[total_pwd]])</f>
        <v>0</v>
      </c>
      <c r="AG274">
        <f>IF(ISBLANK(nutrition[[#This Row],[total_adults]]),SUM(nutrition[[#This Row],[total_men]],nutrition[[#This Row],[total_women]]),nutrition[[#This Row],[total_adults]])</f>
        <v>156</v>
      </c>
      <c r="AH274">
        <f>IF(ISBLANK(nutrition[[#This Row],[total_beneficiaries_reached]]),SUM(nutrition[[#This Row],[calc_children]],nutrition[[#This Row],[calc_adults]]),nutrition[[#This Row],[total_beneficiaries_reached]])</f>
        <v>156</v>
      </c>
      <c r="AI274" s="49" t="s">
        <v>225</v>
      </c>
      <c r="AJ274" s="49" t="s">
        <v>683</v>
      </c>
      <c r="AK274" s="49" t="s">
        <v>132</v>
      </c>
    </row>
    <row r="275" spans="1:37" x14ac:dyDescent="0.2">
      <c r="A275" s="58">
        <v>45323</v>
      </c>
      <c r="B275" s="49" t="s">
        <v>229</v>
      </c>
      <c r="C275" s="49" t="s">
        <v>1308</v>
      </c>
      <c r="F275" s="49" t="s">
        <v>115</v>
      </c>
      <c r="G275" s="49" t="s">
        <v>115</v>
      </c>
      <c r="H275" s="49" t="s">
        <v>1198</v>
      </c>
      <c r="I275" s="49" t="s">
        <v>118</v>
      </c>
      <c r="J275" s="49" t="s">
        <v>1229</v>
      </c>
      <c r="K275" s="49" t="s">
        <v>125</v>
      </c>
      <c r="Y275" s="49">
        <v>1065</v>
      </c>
      <c r="AC275">
        <f>IF(ISBLANK(nutrition[[#This Row],[total_boys]]),SUM(nutrition[[#This Row],[boys_0-5_reached]],nutrition[[#This Row],[boys_6-12_reached]],nutrition[[#This Row],[boys_13-18_reached]]),nutrition[[#This Row],[total_boys]])</f>
        <v>0</v>
      </c>
      <c r="AD275">
        <f>IF(ISBLANK(nutrition[[#This Row],[total_girls]]),SUM(nutrition[[#This Row],[girls_0-5_reached]],nutrition[[#This Row],[girls_6-12_reached]],nutrition[[#This Row],[girls_13-18_reached]]),nutrition[[#This Row],[total_girls]])</f>
        <v>0</v>
      </c>
      <c r="AE275">
        <f>IF(ISBLANK(nutrition[[#This Row],[total_children]]),SUM(nutrition[[#This Row],[calc_boys]],nutrition[[#This Row],[calc_girls]]),nutrition[[#This Row],[total_children]])</f>
        <v>0</v>
      </c>
      <c r="AF275">
        <f>IF(ISBLANK(nutrition[[#This Row],[total_pwd]]),SUM(nutrition[[#This Row],[total_pwd_men]],nutrition[[#This Row],[total_pwd_women]]),nutrition[[#This Row],[total_pwd]])</f>
        <v>0</v>
      </c>
      <c r="AG275">
        <f>IF(ISBLANK(nutrition[[#This Row],[total_adults]]),SUM(nutrition[[#This Row],[total_men]],nutrition[[#This Row],[total_women]]),nutrition[[#This Row],[total_adults]])</f>
        <v>1065</v>
      </c>
      <c r="AH275">
        <f>IF(ISBLANK(nutrition[[#This Row],[total_beneficiaries_reached]]),SUM(nutrition[[#This Row],[calc_children]],nutrition[[#This Row],[calc_adults]]),nutrition[[#This Row],[total_beneficiaries_reached]])</f>
        <v>1065</v>
      </c>
      <c r="AI275" s="49" t="s">
        <v>230</v>
      </c>
      <c r="AJ275" s="49" t="s">
        <v>769</v>
      </c>
      <c r="AK275" s="49" t="s">
        <v>132</v>
      </c>
    </row>
    <row r="276" spans="1:37" x14ac:dyDescent="0.2">
      <c r="A276" s="58">
        <v>45323</v>
      </c>
      <c r="B276" s="49" t="s">
        <v>120</v>
      </c>
      <c r="C276" s="49" t="s">
        <v>1241</v>
      </c>
      <c r="F276" s="49" t="s">
        <v>115</v>
      </c>
      <c r="G276" s="49" t="s">
        <v>115</v>
      </c>
      <c r="H276" s="49" t="s">
        <v>1198</v>
      </c>
      <c r="I276" s="49" t="s">
        <v>118</v>
      </c>
      <c r="J276" s="49" t="s">
        <v>1229</v>
      </c>
      <c r="K276" s="49" t="s">
        <v>125</v>
      </c>
      <c r="Y276" s="49">
        <v>277</v>
      </c>
      <c r="AC276">
        <f>IF(ISBLANK(nutrition[[#This Row],[total_boys]]),SUM(nutrition[[#This Row],[boys_0-5_reached]],nutrition[[#This Row],[boys_6-12_reached]],nutrition[[#This Row],[boys_13-18_reached]]),nutrition[[#This Row],[total_boys]])</f>
        <v>0</v>
      </c>
      <c r="AD276">
        <f>IF(ISBLANK(nutrition[[#This Row],[total_girls]]),SUM(nutrition[[#This Row],[girls_0-5_reached]],nutrition[[#This Row],[girls_6-12_reached]],nutrition[[#This Row],[girls_13-18_reached]]),nutrition[[#This Row],[total_girls]])</f>
        <v>0</v>
      </c>
      <c r="AE276">
        <f>IF(ISBLANK(nutrition[[#This Row],[total_children]]),SUM(nutrition[[#This Row],[calc_boys]],nutrition[[#This Row],[calc_girls]]),nutrition[[#This Row],[total_children]])</f>
        <v>0</v>
      </c>
      <c r="AF276">
        <f>IF(ISBLANK(nutrition[[#This Row],[total_pwd]]),SUM(nutrition[[#This Row],[total_pwd_men]],nutrition[[#This Row],[total_pwd_women]]),nutrition[[#This Row],[total_pwd]])</f>
        <v>0</v>
      </c>
      <c r="AG276">
        <f>IF(ISBLANK(nutrition[[#This Row],[total_adults]]),SUM(nutrition[[#This Row],[total_men]],nutrition[[#This Row],[total_women]]),nutrition[[#This Row],[total_adults]])</f>
        <v>277</v>
      </c>
      <c r="AH276">
        <f>IF(ISBLANK(nutrition[[#This Row],[total_beneficiaries_reached]]),SUM(nutrition[[#This Row],[calc_children]],nutrition[[#This Row],[calc_adults]]),nutrition[[#This Row],[total_beneficiaries_reached]])</f>
        <v>277</v>
      </c>
      <c r="AI276" s="49" t="s">
        <v>178</v>
      </c>
      <c r="AJ276" s="49" t="s">
        <v>243</v>
      </c>
      <c r="AK276" s="49" t="s">
        <v>132</v>
      </c>
    </row>
    <row r="277" spans="1:37" x14ac:dyDescent="0.2">
      <c r="A277" s="58">
        <v>45323</v>
      </c>
      <c r="B277" s="49" t="s">
        <v>113</v>
      </c>
      <c r="C277" s="49" t="s">
        <v>1275</v>
      </c>
      <c r="F277" s="49" t="s">
        <v>115</v>
      </c>
      <c r="G277" s="49" t="s">
        <v>115</v>
      </c>
      <c r="H277" s="49" t="s">
        <v>1198</v>
      </c>
      <c r="I277" s="49" t="s">
        <v>118</v>
      </c>
      <c r="J277" s="49" t="s">
        <v>1229</v>
      </c>
      <c r="K277" s="49" t="s">
        <v>125</v>
      </c>
      <c r="Y277" s="49">
        <v>457</v>
      </c>
      <c r="AC277">
        <f>IF(ISBLANK(nutrition[[#This Row],[total_boys]]),SUM(nutrition[[#This Row],[boys_0-5_reached]],nutrition[[#This Row],[boys_6-12_reached]],nutrition[[#This Row],[boys_13-18_reached]]),nutrition[[#This Row],[total_boys]])</f>
        <v>0</v>
      </c>
      <c r="AD277">
        <f>IF(ISBLANK(nutrition[[#This Row],[total_girls]]),SUM(nutrition[[#This Row],[girls_0-5_reached]],nutrition[[#This Row],[girls_6-12_reached]],nutrition[[#This Row],[girls_13-18_reached]]),nutrition[[#This Row],[total_girls]])</f>
        <v>0</v>
      </c>
      <c r="AE277">
        <f>IF(ISBLANK(nutrition[[#This Row],[total_children]]),SUM(nutrition[[#This Row],[calc_boys]],nutrition[[#This Row],[calc_girls]]),nutrition[[#This Row],[total_children]])</f>
        <v>0</v>
      </c>
      <c r="AF277">
        <f>IF(ISBLANK(nutrition[[#This Row],[total_pwd]]),SUM(nutrition[[#This Row],[total_pwd_men]],nutrition[[#This Row],[total_pwd_women]]),nutrition[[#This Row],[total_pwd]])</f>
        <v>0</v>
      </c>
      <c r="AG277">
        <f>IF(ISBLANK(nutrition[[#This Row],[total_adults]]),SUM(nutrition[[#This Row],[total_men]],nutrition[[#This Row],[total_women]]),nutrition[[#This Row],[total_adults]])</f>
        <v>457</v>
      </c>
      <c r="AH277">
        <f>IF(ISBLANK(nutrition[[#This Row],[total_beneficiaries_reached]]),SUM(nutrition[[#This Row],[calc_children]],nutrition[[#This Row],[calc_adults]]),nutrition[[#This Row],[total_beneficiaries_reached]])</f>
        <v>457</v>
      </c>
      <c r="AI277" s="49" t="s">
        <v>219</v>
      </c>
      <c r="AJ277" s="49" t="s">
        <v>635</v>
      </c>
      <c r="AK277" s="49" t="s">
        <v>132</v>
      </c>
    </row>
    <row r="278" spans="1:37" x14ac:dyDescent="0.2">
      <c r="A278" s="58">
        <v>45323</v>
      </c>
      <c r="B278" s="49" t="s">
        <v>120</v>
      </c>
      <c r="C278" s="49" t="s">
        <v>1243</v>
      </c>
      <c r="F278" s="49" t="s">
        <v>115</v>
      </c>
      <c r="G278" s="49" t="s">
        <v>115</v>
      </c>
      <c r="H278" s="49" t="s">
        <v>1198</v>
      </c>
      <c r="I278" s="49" t="s">
        <v>118</v>
      </c>
      <c r="J278" s="49" t="s">
        <v>1229</v>
      </c>
      <c r="K278" s="49" t="s">
        <v>125</v>
      </c>
      <c r="Y278" s="49">
        <v>1055</v>
      </c>
      <c r="AC278">
        <f>IF(ISBLANK(nutrition[[#This Row],[total_boys]]),SUM(nutrition[[#This Row],[boys_0-5_reached]],nutrition[[#This Row],[boys_6-12_reached]],nutrition[[#This Row],[boys_13-18_reached]]),nutrition[[#This Row],[total_boys]])</f>
        <v>0</v>
      </c>
      <c r="AD278">
        <f>IF(ISBLANK(nutrition[[#This Row],[total_girls]]),SUM(nutrition[[#This Row],[girls_0-5_reached]],nutrition[[#This Row],[girls_6-12_reached]],nutrition[[#This Row],[girls_13-18_reached]]),nutrition[[#This Row],[total_girls]])</f>
        <v>0</v>
      </c>
      <c r="AE278">
        <f>IF(ISBLANK(nutrition[[#This Row],[total_children]]),SUM(nutrition[[#This Row],[calc_boys]],nutrition[[#This Row],[calc_girls]]),nutrition[[#This Row],[total_children]])</f>
        <v>0</v>
      </c>
      <c r="AF278">
        <f>IF(ISBLANK(nutrition[[#This Row],[total_pwd]]),SUM(nutrition[[#This Row],[total_pwd_men]],nutrition[[#This Row],[total_pwd_women]]),nutrition[[#This Row],[total_pwd]])</f>
        <v>0</v>
      </c>
      <c r="AG278">
        <f>IF(ISBLANK(nutrition[[#This Row],[total_adults]]),SUM(nutrition[[#This Row],[total_men]],nutrition[[#This Row],[total_women]]),nutrition[[#This Row],[total_adults]])</f>
        <v>1055</v>
      </c>
      <c r="AH278">
        <f>IF(ISBLANK(nutrition[[#This Row],[total_beneficiaries_reached]]),SUM(nutrition[[#This Row],[calc_children]],nutrition[[#This Row],[calc_adults]]),nutrition[[#This Row],[total_beneficiaries_reached]])</f>
        <v>1055</v>
      </c>
      <c r="AI278" s="49" t="s">
        <v>178</v>
      </c>
      <c r="AJ278" s="49" t="s">
        <v>249</v>
      </c>
      <c r="AK278" s="49" t="s">
        <v>132</v>
      </c>
    </row>
    <row r="279" spans="1:37" x14ac:dyDescent="0.2">
      <c r="A279" s="58">
        <v>45323</v>
      </c>
      <c r="B279" s="49" t="s">
        <v>229</v>
      </c>
      <c r="C279" s="49" t="s">
        <v>1309</v>
      </c>
      <c r="F279" s="49" t="s">
        <v>115</v>
      </c>
      <c r="G279" s="49" t="s">
        <v>115</v>
      </c>
      <c r="H279" s="49" t="s">
        <v>1198</v>
      </c>
      <c r="I279" s="49" t="s">
        <v>118</v>
      </c>
      <c r="J279" s="49" t="s">
        <v>1229</v>
      </c>
      <c r="K279" s="49" t="s">
        <v>125</v>
      </c>
      <c r="Y279" s="49">
        <v>112</v>
      </c>
      <c r="AC279">
        <f>IF(ISBLANK(nutrition[[#This Row],[total_boys]]),SUM(nutrition[[#This Row],[boys_0-5_reached]],nutrition[[#This Row],[boys_6-12_reached]],nutrition[[#This Row],[boys_13-18_reached]]),nutrition[[#This Row],[total_boys]])</f>
        <v>0</v>
      </c>
      <c r="AD279">
        <f>IF(ISBLANK(nutrition[[#This Row],[total_girls]]),SUM(nutrition[[#This Row],[girls_0-5_reached]],nutrition[[#This Row],[girls_6-12_reached]],nutrition[[#This Row],[girls_13-18_reached]]),nutrition[[#This Row],[total_girls]])</f>
        <v>0</v>
      </c>
      <c r="AE279">
        <f>IF(ISBLANK(nutrition[[#This Row],[total_children]]),SUM(nutrition[[#This Row],[calc_boys]],nutrition[[#This Row],[calc_girls]]),nutrition[[#This Row],[total_children]])</f>
        <v>0</v>
      </c>
      <c r="AF279">
        <f>IF(ISBLANK(nutrition[[#This Row],[total_pwd]]),SUM(nutrition[[#This Row],[total_pwd_men]],nutrition[[#This Row],[total_pwd_women]]),nutrition[[#This Row],[total_pwd]])</f>
        <v>0</v>
      </c>
      <c r="AG279">
        <f>IF(ISBLANK(nutrition[[#This Row],[total_adults]]),SUM(nutrition[[#This Row],[total_men]],nutrition[[#This Row],[total_women]]),nutrition[[#This Row],[total_adults]])</f>
        <v>112</v>
      </c>
      <c r="AH279">
        <f>IF(ISBLANK(nutrition[[#This Row],[total_beneficiaries_reached]]),SUM(nutrition[[#This Row],[calc_children]],nutrition[[#This Row],[calc_adults]]),nutrition[[#This Row],[total_beneficiaries_reached]])</f>
        <v>112</v>
      </c>
      <c r="AI279" s="49" t="s">
        <v>230</v>
      </c>
      <c r="AJ279" s="49" t="s">
        <v>777</v>
      </c>
      <c r="AK279" s="49" t="s">
        <v>132</v>
      </c>
    </row>
    <row r="280" spans="1:37" x14ac:dyDescent="0.2">
      <c r="A280" s="58">
        <v>45323</v>
      </c>
      <c r="B280" s="49" t="s">
        <v>224</v>
      </c>
      <c r="C280" s="49" t="s">
        <v>1310</v>
      </c>
      <c r="F280" s="49" t="s">
        <v>115</v>
      </c>
      <c r="G280" s="49" t="s">
        <v>115</v>
      </c>
      <c r="H280" s="49" t="s">
        <v>1198</v>
      </c>
      <c r="I280" s="49" t="s">
        <v>118</v>
      </c>
      <c r="J280" s="49" t="s">
        <v>1229</v>
      </c>
      <c r="K280" s="49" t="s">
        <v>125</v>
      </c>
      <c r="Y280" s="49">
        <v>1343</v>
      </c>
      <c r="AC280">
        <f>IF(ISBLANK(nutrition[[#This Row],[total_boys]]),SUM(nutrition[[#This Row],[boys_0-5_reached]],nutrition[[#This Row],[boys_6-12_reached]],nutrition[[#This Row],[boys_13-18_reached]]),nutrition[[#This Row],[total_boys]])</f>
        <v>0</v>
      </c>
      <c r="AD280">
        <f>IF(ISBLANK(nutrition[[#This Row],[total_girls]]),SUM(nutrition[[#This Row],[girls_0-5_reached]],nutrition[[#This Row],[girls_6-12_reached]],nutrition[[#This Row],[girls_13-18_reached]]),nutrition[[#This Row],[total_girls]])</f>
        <v>0</v>
      </c>
      <c r="AE280">
        <f>IF(ISBLANK(nutrition[[#This Row],[total_children]]),SUM(nutrition[[#This Row],[calc_boys]],nutrition[[#This Row],[calc_girls]]),nutrition[[#This Row],[total_children]])</f>
        <v>0</v>
      </c>
      <c r="AF280">
        <f>IF(ISBLANK(nutrition[[#This Row],[total_pwd]]),SUM(nutrition[[#This Row],[total_pwd_men]],nutrition[[#This Row],[total_pwd_women]]),nutrition[[#This Row],[total_pwd]])</f>
        <v>0</v>
      </c>
      <c r="AG280">
        <f>IF(ISBLANK(nutrition[[#This Row],[total_adults]]),SUM(nutrition[[#This Row],[total_men]],nutrition[[#This Row],[total_women]]),nutrition[[#This Row],[total_adults]])</f>
        <v>1343</v>
      </c>
      <c r="AH280">
        <f>IF(ISBLANK(nutrition[[#This Row],[total_beneficiaries_reached]]),SUM(nutrition[[#This Row],[calc_children]],nutrition[[#This Row],[calc_adults]]),nutrition[[#This Row],[total_beneficiaries_reached]])</f>
        <v>1343</v>
      </c>
      <c r="AI280" s="49" t="s">
        <v>225</v>
      </c>
      <c r="AJ280" s="49" t="s">
        <v>687</v>
      </c>
      <c r="AK280" s="49" t="s">
        <v>132</v>
      </c>
    </row>
    <row r="281" spans="1:37" x14ac:dyDescent="0.2">
      <c r="A281" s="58">
        <v>45323</v>
      </c>
      <c r="B281" s="49" t="s">
        <v>120</v>
      </c>
      <c r="C281" s="49" t="s">
        <v>1228</v>
      </c>
      <c r="F281" s="49" t="s">
        <v>115</v>
      </c>
      <c r="G281" s="49" t="s">
        <v>115</v>
      </c>
      <c r="H281" s="49" t="s">
        <v>133</v>
      </c>
      <c r="I281" s="49" t="s">
        <v>118</v>
      </c>
      <c r="J281" s="49" t="s">
        <v>1229</v>
      </c>
      <c r="K281" s="49" t="s">
        <v>125</v>
      </c>
      <c r="M281" s="49">
        <v>4023</v>
      </c>
      <c r="Y281" s="49">
        <v>30</v>
      </c>
      <c r="AC281">
        <f>IF(ISBLANK(nutrition[[#This Row],[total_boys]]),SUM(nutrition[[#This Row],[boys_0-5_reached]],nutrition[[#This Row],[boys_6-12_reached]],nutrition[[#This Row],[boys_13-18_reached]]),nutrition[[#This Row],[total_boys]])</f>
        <v>0</v>
      </c>
      <c r="AD281">
        <f>IF(ISBLANK(nutrition[[#This Row],[total_girls]]),SUM(nutrition[[#This Row],[girls_0-5_reached]],nutrition[[#This Row],[girls_6-12_reached]],nutrition[[#This Row],[girls_13-18_reached]]),nutrition[[#This Row],[total_girls]])</f>
        <v>4023</v>
      </c>
      <c r="AE281">
        <f>IF(ISBLANK(nutrition[[#This Row],[total_children]]),SUM(nutrition[[#This Row],[calc_boys]],nutrition[[#This Row],[calc_girls]]),nutrition[[#This Row],[total_children]])</f>
        <v>4023</v>
      </c>
      <c r="AF281">
        <f>IF(ISBLANK(nutrition[[#This Row],[total_pwd]]),SUM(nutrition[[#This Row],[total_pwd_men]],nutrition[[#This Row],[total_pwd_women]]),nutrition[[#This Row],[total_pwd]])</f>
        <v>0</v>
      </c>
      <c r="AG281">
        <f>IF(ISBLANK(nutrition[[#This Row],[total_adults]]),SUM(nutrition[[#This Row],[total_men]],nutrition[[#This Row],[total_women]]),nutrition[[#This Row],[total_adults]])</f>
        <v>30</v>
      </c>
      <c r="AH281">
        <f>IF(ISBLANK(nutrition[[#This Row],[total_beneficiaries_reached]]),SUM(nutrition[[#This Row],[calc_children]],nutrition[[#This Row],[calc_adults]]),nutrition[[#This Row],[total_beneficiaries_reached]])</f>
        <v>4053</v>
      </c>
      <c r="AI281" s="49" t="s">
        <v>178</v>
      </c>
      <c r="AJ281" s="49" t="s">
        <v>179</v>
      </c>
      <c r="AK281" s="49" t="s">
        <v>132</v>
      </c>
    </row>
    <row r="282" spans="1:37" x14ac:dyDescent="0.2">
      <c r="A282" s="58">
        <v>45323</v>
      </c>
      <c r="B282" s="49" t="s">
        <v>209</v>
      </c>
      <c r="C282" s="49" t="s">
        <v>1282</v>
      </c>
      <c r="F282" s="49" t="s">
        <v>115</v>
      </c>
      <c r="G282" s="49" t="s">
        <v>115</v>
      </c>
      <c r="H282" s="49" t="s">
        <v>133</v>
      </c>
      <c r="I282" s="49" t="s">
        <v>118</v>
      </c>
      <c r="J282" s="49" t="s">
        <v>1229</v>
      </c>
      <c r="K282" s="49" t="s">
        <v>125</v>
      </c>
      <c r="M282" s="49">
        <v>1789</v>
      </c>
      <c r="AC282">
        <f>IF(ISBLANK(nutrition[[#This Row],[total_boys]]),SUM(nutrition[[#This Row],[boys_0-5_reached]],nutrition[[#This Row],[boys_6-12_reached]],nutrition[[#This Row],[boys_13-18_reached]]),nutrition[[#This Row],[total_boys]])</f>
        <v>0</v>
      </c>
      <c r="AD282">
        <f>IF(ISBLANK(nutrition[[#This Row],[total_girls]]),SUM(nutrition[[#This Row],[girls_0-5_reached]],nutrition[[#This Row],[girls_6-12_reached]],nutrition[[#This Row],[girls_13-18_reached]]),nutrition[[#This Row],[total_girls]])</f>
        <v>1789</v>
      </c>
      <c r="AE282">
        <f>IF(ISBLANK(nutrition[[#This Row],[total_children]]),SUM(nutrition[[#This Row],[calc_boys]],nutrition[[#This Row],[calc_girls]]),nutrition[[#This Row],[total_children]])</f>
        <v>1789</v>
      </c>
      <c r="AF282">
        <f>IF(ISBLANK(nutrition[[#This Row],[total_pwd]]),SUM(nutrition[[#This Row],[total_pwd_men]],nutrition[[#This Row],[total_pwd_women]]),nutrition[[#This Row],[total_pwd]])</f>
        <v>0</v>
      </c>
      <c r="AG282">
        <f>IF(ISBLANK(nutrition[[#This Row],[total_adults]]),SUM(nutrition[[#This Row],[total_men]],nutrition[[#This Row],[total_women]]),nutrition[[#This Row],[total_adults]])</f>
        <v>0</v>
      </c>
      <c r="AH282">
        <f>IF(ISBLANK(nutrition[[#This Row],[total_beneficiaries_reached]]),SUM(nutrition[[#This Row],[calc_children]],nutrition[[#This Row],[calc_adults]]),nutrition[[#This Row],[total_beneficiaries_reached]])</f>
        <v>1789</v>
      </c>
      <c r="AI282" s="49" t="s">
        <v>210</v>
      </c>
      <c r="AJ282" s="49" t="s">
        <v>438</v>
      </c>
      <c r="AK282" s="49" t="s">
        <v>132</v>
      </c>
    </row>
    <row r="283" spans="1:37" x14ac:dyDescent="0.2">
      <c r="A283" s="58">
        <v>45323</v>
      </c>
      <c r="B283" s="49" t="s">
        <v>120</v>
      </c>
      <c r="C283" s="49" t="s">
        <v>1230</v>
      </c>
      <c r="F283" s="49" t="s">
        <v>115</v>
      </c>
      <c r="G283" s="49" t="s">
        <v>115</v>
      </c>
      <c r="H283" s="49" t="s">
        <v>133</v>
      </c>
      <c r="I283" s="49" t="s">
        <v>118</v>
      </c>
      <c r="J283" s="49" t="s">
        <v>1229</v>
      </c>
      <c r="K283" s="49" t="s">
        <v>125</v>
      </c>
      <c r="M283" s="49">
        <v>3998</v>
      </c>
      <c r="AC283">
        <f>IF(ISBLANK(nutrition[[#This Row],[total_boys]]),SUM(nutrition[[#This Row],[boys_0-5_reached]],nutrition[[#This Row],[boys_6-12_reached]],nutrition[[#This Row],[boys_13-18_reached]]),nutrition[[#This Row],[total_boys]])</f>
        <v>0</v>
      </c>
      <c r="AD283">
        <f>IF(ISBLANK(nutrition[[#This Row],[total_girls]]),SUM(nutrition[[#This Row],[girls_0-5_reached]],nutrition[[#This Row],[girls_6-12_reached]],nutrition[[#This Row],[girls_13-18_reached]]),nutrition[[#This Row],[total_girls]])</f>
        <v>3998</v>
      </c>
      <c r="AE283">
        <f>IF(ISBLANK(nutrition[[#This Row],[total_children]]),SUM(nutrition[[#This Row],[calc_boys]],nutrition[[#This Row],[calc_girls]]),nutrition[[#This Row],[total_children]])</f>
        <v>3998</v>
      </c>
      <c r="AF283">
        <f>IF(ISBLANK(nutrition[[#This Row],[total_pwd]]),SUM(nutrition[[#This Row],[total_pwd_men]],nutrition[[#This Row],[total_pwd_women]]),nutrition[[#This Row],[total_pwd]])</f>
        <v>0</v>
      </c>
      <c r="AG283">
        <f>IF(ISBLANK(nutrition[[#This Row],[total_adults]]),SUM(nutrition[[#This Row],[total_men]],nutrition[[#This Row],[total_women]]),nutrition[[#This Row],[total_adults]])</f>
        <v>0</v>
      </c>
      <c r="AH283">
        <f>IF(ISBLANK(nutrition[[#This Row],[total_beneficiaries_reached]]),SUM(nutrition[[#This Row],[calc_children]],nutrition[[#This Row],[calc_adults]]),nutrition[[#This Row],[total_beneficiaries_reached]])</f>
        <v>3998</v>
      </c>
      <c r="AI283" s="49" t="s">
        <v>178</v>
      </c>
      <c r="AJ283" s="49" t="s">
        <v>184</v>
      </c>
      <c r="AK283" s="49" t="s">
        <v>132</v>
      </c>
    </row>
    <row r="284" spans="1:37" x14ac:dyDescent="0.2">
      <c r="A284" s="58">
        <v>45323</v>
      </c>
      <c r="B284" s="49" t="s">
        <v>113</v>
      </c>
      <c r="C284" s="49" t="s">
        <v>593</v>
      </c>
      <c r="F284" s="49" t="s">
        <v>115</v>
      </c>
      <c r="G284" s="49" t="s">
        <v>115</v>
      </c>
      <c r="H284" s="49" t="s">
        <v>133</v>
      </c>
      <c r="I284" s="49" t="s">
        <v>118</v>
      </c>
      <c r="J284" s="49" t="s">
        <v>1229</v>
      </c>
      <c r="K284" s="49" t="s">
        <v>125</v>
      </c>
      <c r="M284" s="49">
        <v>2813</v>
      </c>
      <c r="AC284">
        <f>IF(ISBLANK(nutrition[[#This Row],[total_boys]]),SUM(nutrition[[#This Row],[boys_0-5_reached]],nutrition[[#This Row],[boys_6-12_reached]],nutrition[[#This Row],[boys_13-18_reached]]),nutrition[[#This Row],[total_boys]])</f>
        <v>0</v>
      </c>
      <c r="AD284">
        <f>IF(ISBLANK(nutrition[[#This Row],[total_girls]]),SUM(nutrition[[#This Row],[girls_0-5_reached]],nutrition[[#This Row],[girls_6-12_reached]],nutrition[[#This Row],[girls_13-18_reached]]),nutrition[[#This Row],[total_girls]])</f>
        <v>2813</v>
      </c>
      <c r="AE284">
        <f>IF(ISBLANK(nutrition[[#This Row],[total_children]]),SUM(nutrition[[#This Row],[calc_boys]],nutrition[[#This Row],[calc_girls]]),nutrition[[#This Row],[total_children]])</f>
        <v>2813</v>
      </c>
      <c r="AF284">
        <f>IF(ISBLANK(nutrition[[#This Row],[total_pwd]]),SUM(nutrition[[#This Row],[total_pwd_men]],nutrition[[#This Row],[total_pwd_women]]),nutrition[[#This Row],[total_pwd]])</f>
        <v>0</v>
      </c>
      <c r="AG284">
        <f>IF(ISBLANK(nutrition[[#This Row],[total_adults]]),SUM(nutrition[[#This Row],[total_men]],nutrition[[#This Row],[total_women]]),nutrition[[#This Row],[total_adults]])</f>
        <v>0</v>
      </c>
      <c r="AH284">
        <f>IF(ISBLANK(nutrition[[#This Row],[total_beneficiaries_reached]]),SUM(nutrition[[#This Row],[calc_children]],nutrition[[#This Row],[calc_adults]]),nutrition[[#This Row],[total_beneficiaries_reached]])</f>
        <v>2813</v>
      </c>
      <c r="AI284" s="49" t="s">
        <v>219</v>
      </c>
      <c r="AJ284" s="49" t="s">
        <v>594</v>
      </c>
      <c r="AK284" s="49" t="s">
        <v>132</v>
      </c>
    </row>
    <row r="285" spans="1:37" x14ac:dyDescent="0.2">
      <c r="A285" s="58">
        <v>45323</v>
      </c>
      <c r="B285" s="49" t="s">
        <v>113</v>
      </c>
      <c r="C285" s="49" t="s">
        <v>1248</v>
      </c>
      <c r="F285" s="49" t="s">
        <v>115</v>
      </c>
      <c r="G285" s="49" t="s">
        <v>115</v>
      </c>
      <c r="H285" s="49" t="s">
        <v>133</v>
      </c>
      <c r="I285" s="49" t="s">
        <v>118</v>
      </c>
      <c r="J285" s="49" t="s">
        <v>1229</v>
      </c>
      <c r="K285" s="49" t="s">
        <v>125</v>
      </c>
      <c r="M285" s="49">
        <v>2874</v>
      </c>
      <c r="AC285">
        <f>IF(ISBLANK(nutrition[[#This Row],[total_boys]]),SUM(nutrition[[#This Row],[boys_0-5_reached]],nutrition[[#This Row],[boys_6-12_reached]],nutrition[[#This Row],[boys_13-18_reached]]),nutrition[[#This Row],[total_boys]])</f>
        <v>0</v>
      </c>
      <c r="AD285">
        <f>IF(ISBLANK(nutrition[[#This Row],[total_girls]]),SUM(nutrition[[#This Row],[girls_0-5_reached]],nutrition[[#This Row],[girls_6-12_reached]],nutrition[[#This Row],[girls_13-18_reached]]),nutrition[[#This Row],[total_girls]])</f>
        <v>2874</v>
      </c>
      <c r="AE285">
        <f>IF(ISBLANK(nutrition[[#This Row],[total_children]]),SUM(nutrition[[#This Row],[calc_boys]],nutrition[[#This Row],[calc_girls]]),nutrition[[#This Row],[total_children]])</f>
        <v>2874</v>
      </c>
      <c r="AF285">
        <f>IF(ISBLANK(nutrition[[#This Row],[total_pwd]]),SUM(nutrition[[#This Row],[total_pwd_men]],nutrition[[#This Row],[total_pwd_women]]),nutrition[[#This Row],[total_pwd]])</f>
        <v>0</v>
      </c>
      <c r="AG285">
        <f>IF(ISBLANK(nutrition[[#This Row],[total_adults]]),SUM(nutrition[[#This Row],[total_men]],nutrition[[#This Row],[total_women]]),nutrition[[#This Row],[total_adults]])</f>
        <v>0</v>
      </c>
      <c r="AH285">
        <f>IF(ISBLANK(nutrition[[#This Row],[total_beneficiaries_reached]]),SUM(nutrition[[#This Row],[calc_children]],nutrition[[#This Row],[calc_adults]]),nutrition[[#This Row],[total_beneficiaries_reached]])</f>
        <v>2874</v>
      </c>
      <c r="AI285" s="49" t="s">
        <v>219</v>
      </c>
      <c r="AJ285" s="49" t="s">
        <v>597</v>
      </c>
      <c r="AK285" s="49" t="s">
        <v>132</v>
      </c>
    </row>
    <row r="286" spans="1:37" x14ac:dyDescent="0.2">
      <c r="A286" s="58">
        <v>45323</v>
      </c>
      <c r="B286" s="49" t="s">
        <v>113</v>
      </c>
      <c r="C286" s="49" t="s">
        <v>1249</v>
      </c>
      <c r="F286" s="49" t="s">
        <v>115</v>
      </c>
      <c r="G286" s="49" t="s">
        <v>115</v>
      </c>
      <c r="H286" s="49" t="s">
        <v>133</v>
      </c>
      <c r="I286" s="49" t="s">
        <v>118</v>
      </c>
      <c r="J286" s="49" t="s">
        <v>1229</v>
      </c>
      <c r="K286" s="49" t="s">
        <v>125</v>
      </c>
      <c r="M286" s="49">
        <v>788</v>
      </c>
      <c r="AC286">
        <f>IF(ISBLANK(nutrition[[#This Row],[total_boys]]),SUM(nutrition[[#This Row],[boys_0-5_reached]],nutrition[[#This Row],[boys_6-12_reached]],nutrition[[#This Row],[boys_13-18_reached]]),nutrition[[#This Row],[total_boys]])</f>
        <v>0</v>
      </c>
      <c r="AD286">
        <f>IF(ISBLANK(nutrition[[#This Row],[total_girls]]),SUM(nutrition[[#This Row],[girls_0-5_reached]],nutrition[[#This Row],[girls_6-12_reached]],nutrition[[#This Row],[girls_13-18_reached]]),nutrition[[#This Row],[total_girls]])</f>
        <v>788</v>
      </c>
      <c r="AE286">
        <f>IF(ISBLANK(nutrition[[#This Row],[total_children]]),SUM(nutrition[[#This Row],[calc_boys]],nutrition[[#This Row],[calc_girls]]),nutrition[[#This Row],[total_children]])</f>
        <v>788</v>
      </c>
      <c r="AF286">
        <f>IF(ISBLANK(nutrition[[#This Row],[total_pwd]]),SUM(nutrition[[#This Row],[total_pwd_men]],nutrition[[#This Row],[total_pwd_women]]),nutrition[[#This Row],[total_pwd]])</f>
        <v>0</v>
      </c>
      <c r="AG286">
        <f>IF(ISBLANK(nutrition[[#This Row],[total_adults]]),SUM(nutrition[[#This Row],[total_men]],nutrition[[#This Row],[total_women]]),nutrition[[#This Row],[total_adults]])</f>
        <v>0</v>
      </c>
      <c r="AH286">
        <f>IF(ISBLANK(nutrition[[#This Row],[total_beneficiaries_reached]]),SUM(nutrition[[#This Row],[calc_children]],nutrition[[#This Row],[calc_adults]]),nutrition[[#This Row],[total_beneficiaries_reached]])</f>
        <v>788</v>
      </c>
      <c r="AI286" s="49" t="s">
        <v>219</v>
      </c>
      <c r="AJ286" s="49" t="s">
        <v>601</v>
      </c>
      <c r="AK286" s="49" t="s">
        <v>132</v>
      </c>
    </row>
    <row r="287" spans="1:37" x14ac:dyDescent="0.2">
      <c r="A287" s="58">
        <v>45323</v>
      </c>
      <c r="B287" s="49" t="s">
        <v>113</v>
      </c>
      <c r="C287" s="49" t="s">
        <v>1283</v>
      </c>
      <c r="F287" s="49" t="s">
        <v>115</v>
      </c>
      <c r="G287" s="49" t="s">
        <v>115</v>
      </c>
      <c r="H287" s="49" t="s">
        <v>133</v>
      </c>
      <c r="I287" s="49" t="s">
        <v>118</v>
      </c>
      <c r="J287" s="49" t="s">
        <v>1229</v>
      </c>
      <c r="K287" s="49" t="s">
        <v>125</v>
      </c>
      <c r="M287" s="49">
        <v>3998</v>
      </c>
      <c r="AC287">
        <f>IF(ISBLANK(nutrition[[#This Row],[total_boys]]),SUM(nutrition[[#This Row],[boys_0-5_reached]],nutrition[[#This Row],[boys_6-12_reached]],nutrition[[#This Row],[boys_13-18_reached]]),nutrition[[#This Row],[total_boys]])</f>
        <v>0</v>
      </c>
      <c r="AD287">
        <f>IF(ISBLANK(nutrition[[#This Row],[total_girls]]),SUM(nutrition[[#This Row],[girls_0-5_reached]],nutrition[[#This Row],[girls_6-12_reached]],nutrition[[#This Row],[girls_13-18_reached]]),nutrition[[#This Row],[total_girls]])</f>
        <v>3998</v>
      </c>
      <c r="AE287">
        <f>IF(ISBLANK(nutrition[[#This Row],[total_children]]),SUM(nutrition[[#This Row],[calc_boys]],nutrition[[#This Row],[calc_girls]]),nutrition[[#This Row],[total_children]])</f>
        <v>3998</v>
      </c>
      <c r="AF287">
        <f>IF(ISBLANK(nutrition[[#This Row],[total_pwd]]),SUM(nutrition[[#This Row],[total_pwd_men]],nutrition[[#This Row],[total_pwd_women]]),nutrition[[#This Row],[total_pwd]])</f>
        <v>0</v>
      </c>
      <c r="AG287">
        <f>IF(ISBLANK(nutrition[[#This Row],[total_adults]]),SUM(nutrition[[#This Row],[total_men]],nutrition[[#This Row],[total_women]]),nutrition[[#This Row],[total_adults]])</f>
        <v>0</v>
      </c>
      <c r="AH287">
        <f>IF(ISBLANK(nutrition[[#This Row],[total_beneficiaries_reached]]),SUM(nutrition[[#This Row],[calc_children]],nutrition[[#This Row],[calc_adults]]),nutrition[[#This Row],[total_beneficiaries_reached]])</f>
        <v>3998</v>
      </c>
      <c r="AI287" s="49" t="s">
        <v>219</v>
      </c>
      <c r="AJ287" s="49" t="s">
        <v>608</v>
      </c>
      <c r="AK287" s="49" t="s">
        <v>132</v>
      </c>
    </row>
    <row r="288" spans="1:37" x14ac:dyDescent="0.2">
      <c r="A288" s="58">
        <v>45323</v>
      </c>
      <c r="B288" s="49" t="s">
        <v>120</v>
      </c>
      <c r="C288" s="49" t="s">
        <v>126</v>
      </c>
      <c r="F288" s="49" t="s">
        <v>115</v>
      </c>
      <c r="G288" s="49" t="s">
        <v>115</v>
      </c>
      <c r="H288" s="49" t="s">
        <v>133</v>
      </c>
      <c r="I288" s="49" t="s">
        <v>118</v>
      </c>
      <c r="J288" s="49" t="s">
        <v>1229</v>
      </c>
      <c r="K288" s="49" t="s">
        <v>125</v>
      </c>
      <c r="M288" s="49">
        <v>874</v>
      </c>
      <c r="AC288">
        <f>IF(ISBLANK(nutrition[[#This Row],[total_boys]]),SUM(nutrition[[#This Row],[boys_0-5_reached]],nutrition[[#This Row],[boys_6-12_reached]],nutrition[[#This Row],[boys_13-18_reached]]),nutrition[[#This Row],[total_boys]])</f>
        <v>0</v>
      </c>
      <c r="AD288">
        <f>IF(ISBLANK(nutrition[[#This Row],[total_girls]]),SUM(nutrition[[#This Row],[girls_0-5_reached]],nutrition[[#This Row],[girls_6-12_reached]],nutrition[[#This Row],[girls_13-18_reached]]),nutrition[[#This Row],[total_girls]])</f>
        <v>874</v>
      </c>
      <c r="AE288">
        <f>IF(ISBLANK(nutrition[[#This Row],[total_children]]),SUM(nutrition[[#This Row],[calc_boys]],nutrition[[#This Row],[calc_girls]]),nutrition[[#This Row],[total_children]])</f>
        <v>874</v>
      </c>
      <c r="AF288">
        <f>IF(ISBLANK(nutrition[[#This Row],[total_pwd]]),SUM(nutrition[[#This Row],[total_pwd_men]],nutrition[[#This Row],[total_pwd_women]]),nutrition[[#This Row],[total_pwd]])</f>
        <v>0</v>
      </c>
      <c r="AG288">
        <f>IF(ISBLANK(nutrition[[#This Row],[total_adults]]),SUM(nutrition[[#This Row],[total_men]],nutrition[[#This Row],[total_women]]),nutrition[[#This Row],[total_adults]])</f>
        <v>0</v>
      </c>
      <c r="AH288">
        <f>IF(ISBLANK(nutrition[[#This Row],[total_beneficiaries_reached]]),SUM(nutrition[[#This Row],[calc_children]],nutrition[[#This Row],[calc_adults]]),nutrition[[#This Row],[total_beneficiaries_reached]])</f>
        <v>874</v>
      </c>
      <c r="AI288" s="49" t="s">
        <v>178</v>
      </c>
      <c r="AJ288" s="49" t="s">
        <v>189</v>
      </c>
      <c r="AK288" s="49" t="s">
        <v>132</v>
      </c>
    </row>
    <row r="289" spans="1:37" x14ac:dyDescent="0.2">
      <c r="A289" s="58">
        <v>45323</v>
      </c>
      <c r="B289" s="49" t="s">
        <v>224</v>
      </c>
      <c r="C289" s="49" t="s">
        <v>1284</v>
      </c>
      <c r="F289" s="49" t="s">
        <v>115</v>
      </c>
      <c r="G289" s="49" t="s">
        <v>115</v>
      </c>
      <c r="H289" s="49" t="s">
        <v>133</v>
      </c>
      <c r="I289" s="49" t="s">
        <v>118</v>
      </c>
      <c r="J289" s="49" t="s">
        <v>1229</v>
      </c>
      <c r="K289" s="49" t="s">
        <v>125</v>
      </c>
      <c r="M289" s="49">
        <v>1137</v>
      </c>
      <c r="AC289">
        <f>IF(ISBLANK(nutrition[[#This Row],[total_boys]]),SUM(nutrition[[#This Row],[boys_0-5_reached]],nutrition[[#This Row],[boys_6-12_reached]],nutrition[[#This Row],[boys_13-18_reached]]),nutrition[[#This Row],[total_boys]])</f>
        <v>0</v>
      </c>
      <c r="AD289">
        <f>IF(ISBLANK(nutrition[[#This Row],[total_girls]]),SUM(nutrition[[#This Row],[girls_0-5_reached]],nutrition[[#This Row],[girls_6-12_reached]],nutrition[[#This Row],[girls_13-18_reached]]),nutrition[[#This Row],[total_girls]])</f>
        <v>1137</v>
      </c>
      <c r="AE289">
        <f>IF(ISBLANK(nutrition[[#This Row],[total_children]]),SUM(nutrition[[#This Row],[calc_boys]],nutrition[[#This Row],[calc_girls]]),nutrition[[#This Row],[total_children]])</f>
        <v>1137</v>
      </c>
      <c r="AF289">
        <f>IF(ISBLANK(nutrition[[#This Row],[total_pwd]]),SUM(nutrition[[#This Row],[total_pwd_men]],nutrition[[#This Row],[total_pwd_women]]),nutrition[[#This Row],[total_pwd]])</f>
        <v>0</v>
      </c>
      <c r="AG289">
        <f>IF(ISBLANK(nutrition[[#This Row],[total_adults]]),SUM(nutrition[[#This Row],[total_men]],nutrition[[#This Row],[total_women]]),nutrition[[#This Row],[total_adults]])</f>
        <v>0</v>
      </c>
      <c r="AH289">
        <f>IF(ISBLANK(nutrition[[#This Row],[total_beneficiaries_reached]]),SUM(nutrition[[#This Row],[calc_children]],nutrition[[#This Row],[calc_adults]]),nutrition[[#This Row],[total_beneficiaries_reached]])</f>
        <v>1137</v>
      </c>
      <c r="AI289" s="49" t="s">
        <v>225</v>
      </c>
      <c r="AJ289" s="49" t="s">
        <v>653</v>
      </c>
      <c r="AK289" s="49" t="s">
        <v>132</v>
      </c>
    </row>
    <row r="290" spans="1:37" x14ac:dyDescent="0.2">
      <c r="A290" s="58">
        <v>45323</v>
      </c>
      <c r="B290" s="49" t="s">
        <v>113</v>
      </c>
      <c r="C290" s="49" t="s">
        <v>1285</v>
      </c>
      <c r="F290" s="49" t="s">
        <v>115</v>
      </c>
      <c r="G290" s="49" t="s">
        <v>115</v>
      </c>
      <c r="H290" s="49" t="s">
        <v>133</v>
      </c>
      <c r="I290" s="49" t="s">
        <v>118</v>
      </c>
      <c r="J290" s="49" t="s">
        <v>1229</v>
      </c>
      <c r="K290" s="49" t="s">
        <v>125</v>
      </c>
      <c r="M290" s="49">
        <v>6600</v>
      </c>
      <c r="AC290">
        <f>IF(ISBLANK(nutrition[[#This Row],[total_boys]]),SUM(nutrition[[#This Row],[boys_0-5_reached]],nutrition[[#This Row],[boys_6-12_reached]],nutrition[[#This Row],[boys_13-18_reached]]),nutrition[[#This Row],[total_boys]])</f>
        <v>0</v>
      </c>
      <c r="AD290">
        <f>IF(ISBLANK(nutrition[[#This Row],[total_girls]]),SUM(nutrition[[#This Row],[girls_0-5_reached]],nutrition[[#This Row],[girls_6-12_reached]],nutrition[[#This Row],[girls_13-18_reached]]),nutrition[[#This Row],[total_girls]])</f>
        <v>6600</v>
      </c>
      <c r="AE290">
        <f>IF(ISBLANK(nutrition[[#This Row],[total_children]]),SUM(nutrition[[#This Row],[calc_boys]],nutrition[[#This Row],[calc_girls]]),nutrition[[#This Row],[total_children]])</f>
        <v>6600</v>
      </c>
      <c r="AF290">
        <f>IF(ISBLANK(nutrition[[#This Row],[total_pwd]]),SUM(nutrition[[#This Row],[total_pwd_men]],nutrition[[#This Row],[total_pwd_women]]),nutrition[[#This Row],[total_pwd]])</f>
        <v>0</v>
      </c>
      <c r="AG290">
        <f>IF(ISBLANK(nutrition[[#This Row],[total_adults]]),SUM(nutrition[[#This Row],[total_men]],nutrition[[#This Row],[total_women]]),nutrition[[#This Row],[total_adults]])</f>
        <v>0</v>
      </c>
      <c r="AH290">
        <f>IF(ISBLANK(nutrition[[#This Row],[total_beneficiaries_reached]]),SUM(nutrition[[#This Row],[calc_children]],nutrition[[#This Row],[calc_adults]]),nutrition[[#This Row],[total_beneficiaries_reached]])</f>
        <v>6600</v>
      </c>
      <c r="AI290" s="49" t="s">
        <v>219</v>
      </c>
      <c r="AJ290" s="49" t="s">
        <v>611</v>
      </c>
      <c r="AK290" s="49" t="s">
        <v>132</v>
      </c>
    </row>
    <row r="291" spans="1:37" x14ac:dyDescent="0.2">
      <c r="A291" s="58">
        <v>45323</v>
      </c>
      <c r="B291" s="49" t="s">
        <v>120</v>
      </c>
      <c r="C291" s="49" t="s">
        <v>1232</v>
      </c>
      <c r="F291" s="49" t="s">
        <v>115</v>
      </c>
      <c r="G291" s="49" t="s">
        <v>115</v>
      </c>
      <c r="H291" s="49" t="s">
        <v>133</v>
      </c>
      <c r="I291" s="49" t="s">
        <v>118</v>
      </c>
      <c r="J291" s="49" t="s">
        <v>1229</v>
      </c>
      <c r="K291" s="49" t="s">
        <v>125</v>
      </c>
      <c r="M291" s="49">
        <v>6441</v>
      </c>
      <c r="AC291">
        <f>IF(ISBLANK(nutrition[[#This Row],[total_boys]]),SUM(nutrition[[#This Row],[boys_0-5_reached]],nutrition[[#This Row],[boys_6-12_reached]],nutrition[[#This Row],[boys_13-18_reached]]),nutrition[[#This Row],[total_boys]])</f>
        <v>0</v>
      </c>
      <c r="AD291">
        <f>IF(ISBLANK(nutrition[[#This Row],[total_girls]]),SUM(nutrition[[#This Row],[girls_0-5_reached]],nutrition[[#This Row],[girls_6-12_reached]],nutrition[[#This Row],[girls_13-18_reached]]),nutrition[[#This Row],[total_girls]])</f>
        <v>6441</v>
      </c>
      <c r="AE291">
        <f>IF(ISBLANK(nutrition[[#This Row],[total_children]]),SUM(nutrition[[#This Row],[calc_boys]],nutrition[[#This Row],[calc_girls]]),nutrition[[#This Row],[total_children]])</f>
        <v>6441</v>
      </c>
      <c r="AF291">
        <f>IF(ISBLANK(nutrition[[#This Row],[total_pwd]]),SUM(nutrition[[#This Row],[total_pwd_men]],nutrition[[#This Row],[total_pwd_women]]),nutrition[[#This Row],[total_pwd]])</f>
        <v>0</v>
      </c>
      <c r="AG291">
        <f>IF(ISBLANK(nutrition[[#This Row],[total_adults]]),SUM(nutrition[[#This Row],[total_men]],nutrition[[#This Row],[total_women]]),nutrition[[#This Row],[total_adults]])</f>
        <v>0</v>
      </c>
      <c r="AH291">
        <f>IF(ISBLANK(nutrition[[#This Row],[total_beneficiaries_reached]]),SUM(nutrition[[#This Row],[calc_children]],nutrition[[#This Row],[calc_adults]]),nutrition[[#This Row],[total_beneficiaries_reached]])</f>
        <v>6441</v>
      </c>
      <c r="AI291" s="49" t="s">
        <v>178</v>
      </c>
      <c r="AJ291" s="49" t="s">
        <v>195</v>
      </c>
      <c r="AK291" s="49" t="s">
        <v>132</v>
      </c>
    </row>
    <row r="292" spans="1:37" x14ac:dyDescent="0.2">
      <c r="A292" s="58">
        <v>45323</v>
      </c>
      <c r="B292" s="49" t="s">
        <v>229</v>
      </c>
      <c r="C292" s="49" t="s">
        <v>1252</v>
      </c>
      <c r="F292" s="49" t="s">
        <v>115</v>
      </c>
      <c r="G292" s="49" t="s">
        <v>115</v>
      </c>
      <c r="H292" s="49" t="s">
        <v>133</v>
      </c>
      <c r="I292" s="49" t="s">
        <v>118</v>
      </c>
      <c r="J292" s="49" t="s">
        <v>1229</v>
      </c>
      <c r="K292" s="49" t="s">
        <v>125</v>
      </c>
      <c r="M292" s="49">
        <v>5185</v>
      </c>
      <c r="AC292">
        <f>IF(ISBLANK(nutrition[[#This Row],[total_boys]]),SUM(nutrition[[#This Row],[boys_0-5_reached]],nutrition[[#This Row],[boys_6-12_reached]],nutrition[[#This Row],[boys_13-18_reached]]),nutrition[[#This Row],[total_boys]])</f>
        <v>0</v>
      </c>
      <c r="AD292">
        <f>IF(ISBLANK(nutrition[[#This Row],[total_girls]]),SUM(nutrition[[#This Row],[girls_0-5_reached]],nutrition[[#This Row],[girls_6-12_reached]],nutrition[[#This Row],[girls_13-18_reached]]),nutrition[[#This Row],[total_girls]])</f>
        <v>5185</v>
      </c>
      <c r="AE292">
        <f>IF(ISBLANK(nutrition[[#This Row],[total_children]]),SUM(nutrition[[#This Row],[calc_boys]],nutrition[[#This Row],[calc_girls]]),nutrition[[#This Row],[total_children]])</f>
        <v>5185</v>
      </c>
      <c r="AF292">
        <f>IF(ISBLANK(nutrition[[#This Row],[total_pwd]]),SUM(nutrition[[#This Row],[total_pwd_men]],nutrition[[#This Row],[total_pwd_women]]),nutrition[[#This Row],[total_pwd]])</f>
        <v>0</v>
      </c>
      <c r="AG292">
        <f>IF(ISBLANK(nutrition[[#This Row],[total_adults]]),SUM(nutrition[[#This Row],[total_men]],nutrition[[#This Row],[total_women]]),nutrition[[#This Row],[total_adults]])</f>
        <v>0</v>
      </c>
      <c r="AH292">
        <f>IF(ISBLANK(nutrition[[#This Row],[total_beneficiaries_reached]]),SUM(nutrition[[#This Row],[calc_children]],nutrition[[#This Row],[calc_adults]]),nutrition[[#This Row],[total_beneficiaries_reached]])</f>
        <v>5185</v>
      </c>
      <c r="AI292" s="49" t="s">
        <v>230</v>
      </c>
      <c r="AJ292" s="49" t="s">
        <v>701</v>
      </c>
      <c r="AK292" s="49" t="s">
        <v>132</v>
      </c>
    </row>
    <row r="293" spans="1:37" x14ac:dyDescent="0.2">
      <c r="A293" s="58">
        <v>45323</v>
      </c>
      <c r="B293" s="49" t="s">
        <v>214</v>
      </c>
      <c r="C293" s="49" t="s">
        <v>1254</v>
      </c>
      <c r="F293" s="49" t="s">
        <v>115</v>
      </c>
      <c r="G293" s="49" t="s">
        <v>115</v>
      </c>
      <c r="H293" s="49" t="s">
        <v>133</v>
      </c>
      <c r="I293" s="49" t="s">
        <v>118</v>
      </c>
      <c r="J293" s="49" t="s">
        <v>1229</v>
      </c>
      <c r="K293" s="49" t="s">
        <v>125</v>
      </c>
      <c r="M293" s="49">
        <v>5966</v>
      </c>
      <c r="AC293">
        <f>IF(ISBLANK(nutrition[[#This Row],[total_boys]]),SUM(nutrition[[#This Row],[boys_0-5_reached]],nutrition[[#This Row],[boys_6-12_reached]],nutrition[[#This Row],[boys_13-18_reached]]),nutrition[[#This Row],[total_boys]])</f>
        <v>0</v>
      </c>
      <c r="AD293">
        <f>IF(ISBLANK(nutrition[[#This Row],[total_girls]]),SUM(nutrition[[#This Row],[girls_0-5_reached]],nutrition[[#This Row],[girls_6-12_reached]],nutrition[[#This Row],[girls_13-18_reached]]),nutrition[[#This Row],[total_girls]])</f>
        <v>5966</v>
      </c>
      <c r="AE293">
        <f>IF(ISBLANK(nutrition[[#This Row],[total_children]]),SUM(nutrition[[#This Row],[calc_boys]],nutrition[[#This Row],[calc_girls]]),nutrition[[#This Row],[total_children]])</f>
        <v>5966</v>
      </c>
      <c r="AF293">
        <f>IF(ISBLANK(nutrition[[#This Row],[total_pwd]]),SUM(nutrition[[#This Row],[total_pwd_men]],nutrition[[#This Row],[total_pwd_women]]),nutrition[[#This Row],[total_pwd]])</f>
        <v>0</v>
      </c>
      <c r="AG293">
        <f>IF(ISBLANK(nutrition[[#This Row],[total_adults]]),SUM(nutrition[[#This Row],[total_men]],nutrition[[#This Row],[total_women]]),nutrition[[#This Row],[total_adults]])</f>
        <v>0</v>
      </c>
      <c r="AH293">
        <f>IF(ISBLANK(nutrition[[#This Row],[total_beneficiaries_reached]]),SUM(nutrition[[#This Row],[calc_children]],nutrition[[#This Row],[calc_adults]]),nutrition[[#This Row],[total_beneficiaries_reached]])</f>
        <v>5966</v>
      </c>
      <c r="AI293" s="49" t="s">
        <v>215</v>
      </c>
      <c r="AJ293" s="49" t="s">
        <v>533</v>
      </c>
      <c r="AK293" s="49" t="s">
        <v>132</v>
      </c>
    </row>
    <row r="294" spans="1:37" x14ac:dyDescent="0.2">
      <c r="A294" s="58">
        <v>45323</v>
      </c>
      <c r="B294" s="49" t="s">
        <v>229</v>
      </c>
      <c r="C294" s="49" t="s">
        <v>1286</v>
      </c>
      <c r="F294" s="49" t="s">
        <v>115</v>
      </c>
      <c r="G294" s="49" t="s">
        <v>115</v>
      </c>
      <c r="H294" s="49" t="s">
        <v>133</v>
      </c>
      <c r="I294" s="49" t="s">
        <v>118</v>
      </c>
      <c r="J294" s="49" t="s">
        <v>1229</v>
      </c>
      <c r="K294" s="49" t="s">
        <v>125</v>
      </c>
      <c r="M294" s="49">
        <v>1640</v>
      </c>
      <c r="AC294">
        <f>IF(ISBLANK(nutrition[[#This Row],[total_boys]]),SUM(nutrition[[#This Row],[boys_0-5_reached]],nutrition[[#This Row],[boys_6-12_reached]],nutrition[[#This Row],[boys_13-18_reached]]),nutrition[[#This Row],[total_boys]])</f>
        <v>0</v>
      </c>
      <c r="AD294">
        <f>IF(ISBLANK(nutrition[[#This Row],[total_girls]]),SUM(nutrition[[#This Row],[girls_0-5_reached]],nutrition[[#This Row],[girls_6-12_reached]],nutrition[[#This Row],[girls_13-18_reached]]),nutrition[[#This Row],[total_girls]])</f>
        <v>1640</v>
      </c>
      <c r="AE294">
        <f>IF(ISBLANK(nutrition[[#This Row],[total_children]]),SUM(nutrition[[#This Row],[calc_boys]],nutrition[[#This Row],[calc_girls]]),nutrition[[#This Row],[total_children]])</f>
        <v>1640</v>
      </c>
      <c r="AF294">
        <f>IF(ISBLANK(nutrition[[#This Row],[total_pwd]]),SUM(nutrition[[#This Row],[total_pwd_men]],nutrition[[#This Row],[total_pwd_women]]),nutrition[[#This Row],[total_pwd]])</f>
        <v>0</v>
      </c>
      <c r="AG294">
        <f>IF(ISBLANK(nutrition[[#This Row],[total_adults]]),SUM(nutrition[[#This Row],[total_men]],nutrition[[#This Row],[total_women]]),nutrition[[#This Row],[total_adults]])</f>
        <v>0</v>
      </c>
      <c r="AH294">
        <f>IF(ISBLANK(nutrition[[#This Row],[total_beneficiaries_reached]]),SUM(nutrition[[#This Row],[calc_children]],nutrition[[#This Row],[calc_adults]]),nutrition[[#This Row],[total_beneficiaries_reached]])</f>
        <v>1640</v>
      </c>
      <c r="AI294" s="49" t="s">
        <v>230</v>
      </c>
      <c r="AJ294" s="49" t="s">
        <v>705</v>
      </c>
      <c r="AK294" s="49" t="s">
        <v>132</v>
      </c>
    </row>
    <row r="295" spans="1:37" x14ac:dyDescent="0.2">
      <c r="A295" s="58">
        <v>45323</v>
      </c>
      <c r="B295" s="49" t="s">
        <v>214</v>
      </c>
      <c r="C295" s="49" t="s">
        <v>528</v>
      </c>
      <c r="F295" s="49" t="s">
        <v>115</v>
      </c>
      <c r="G295" s="49" t="s">
        <v>115</v>
      </c>
      <c r="H295" s="49" t="s">
        <v>133</v>
      </c>
      <c r="I295" s="49" t="s">
        <v>118</v>
      </c>
      <c r="J295" s="49" t="s">
        <v>1229</v>
      </c>
      <c r="K295" s="49" t="s">
        <v>125</v>
      </c>
      <c r="M295" s="49">
        <v>3635</v>
      </c>
      <c r="AC295">
        <f>IF(ISBLANK(nutrition[[#This Row],[total_boys]]),SUM(nutrition[[#This Row],[boys_0-5_reached]],nutrition[[#This Row],[boys_6-12_reached]],nutrition[[#This Row],[boys_13-18_reached]]),nutrition[[#This Row],[total_boys]])</f>
        <v>0</v>
      </c>
      <c r="AD295">
        <f>IF(ISBLANK(nutrition[[#This Row],[total_girls]]),SUM(nutrition[[#This Row],[girls_0-5_reached]],nutrition[[#This Row],[girls_6-12_reached]],nutrition[[#This Row],[girls_13-18_reached]]),nutrition[[#This Row],[total_girls]])</f>
        <v>3635</v>
      </c>
      <c r="AE295">
        <f>IF(ISBLANK(nutrition[[#This Row],[total_children]]),SUM(nutrition[[#This Row],[calc_boys]],nutrition[[#This Row],[calc_girls]]),nutrition[[#This Row],[total_children]])</f>
        <v>3635</v>
      </c>
      <c r="AF295">
        <f>IF(ISBLANK(nutrition[[#This Row],[total_pwd]]),SUM(nutrition[[#This Row],[total_pwd_men]],nutrition[[#This Row],[total_pwd_women]]),nutrition[[#This Row],[total_pwd]])</f>
        <v>0</v>
      </c>
      <c r="AG295">
        <f>IF(ISBLANK(nutrition[[#This Row],[total_adults]]),SUM(nutrition[[#This Row],[total_men]],nutrition[[#This Row],[total_women]]),nutrition[[#This Row],[total_adults]])</f>
        <v>0</v>
      </c>
      <c r="AH295">
        <f>IF(ISBLANK(nutrition[[#This Row],[total_beneficiaries_reached]]),SUM(nutrition[[#This Row],[calc_children]],nutrition[[#This Row],[calc_adults]]),nutrition[[#This Row],[total_beneficiaries_reached]])</f>
        <v>3635</v>
      </c>
      <c r="AI295" s="49" t="s">
        <v>215</v>
      </c>
      <c r="AJ295" s="49" t="s">
        <v>529</v>
      </c>
      <c r="AK295" s="49" t="s">
        <v>132</v>
      </c>
    </row>
    <row r="296" spans="1:37" x14ac:dyDescent="0.2">
      <c r="A296" s="58">
        <v>45323</v>
      </c>
      <c r="B296" s="49" t="s">
        <v>209</v>
      </c>
      <c r="C296" s="49" t="s">
        <v>441</v>
      </c>
      <c r="F296" s="49" t="s">
        <v>115</v>
      </c>
      <c r="G296" s="49" t="s">
        <v>115</v>
      </c>
      <c r="H296" s="49" t="s">
        <v>133</v>
      </c>
      <c r="I296" s="49" t="s">
        <v>118</v>
      </c>
      <c r="J296" s="49" t="s">
        <v>1229</v>
      </c>
      <c r="K296" s="49" t="s">
        <v>125</v>
      </c>
      <c r="M296" s="49">
        <v>7843</v>
      </c>
      <c r="AC296">
        <f>IF(ISBLANK(nutrition[[#This Row],[total_boys]]),SUM(nutrition[[#This Row],[boys_0-5_reached]],nutrition[[#This Row],[boys_6-12_reached]],nutrition[[#This Row],[boys_13-18_reached]]),nutrition[[#This Row],[total_boys]])</f>
        <v>0</v>
      </c>
      <c r="AD296">
        <f>IF(ISBLANK(nutrition[[#This Row],[total_girls]]),SUM(nutrition[[#This Row],[girls_0-5_reached]],nutrition[[#This Row],[girls_6-12_reached]],nutrition[[#This Row],[girls_13-18_reached]]),nutrition[[#This Row],[total_girls]])</f>
        <v>7843</v>
      </c>
      <c r="AE296">
        <f>IF(ISBLANK(nutrition[[#This Row],[total_children]]),SUM(nutrition[[#This Row],[calc_boys]],nutrition[[#This Row],[calc_girls]]),nutrition[[#This Row],[total_children]])</f>
        <v>7843</v>
      </c>
      <c r="AF296">
        <f>IF(ISBLANK(nutrition[[#This Row],[total_pwd]]),SUM(nutrition[[#This Row],[total_pwd_men]],nutrition[[#This Row],[total_pwd_women]]),nutrition[[#This Row],[total_pwd]])</f>
        <v>0</v>
      </c>
      <c r="AG296">
        <f>IF(ISBLANK(nutrition[[#This Row],[total_adults]]),SUM(nutrition[[#This Row],[total_men]],nutrition[[#This Row],[total_women]]),nutrition[[#This Row],[total_adults]])</f>
        <v>0</v>
      </c>
      <c r="AH296">
        <f>IF(ISBLANK(nutrition[[#This Row],[total_beneficiaries_reached]]),SUM(nutrition[[#This Row],[calc_children]],nutrition[[#This Row],[calc_adults]]),nutrition[[#This Row],[total_beneficiaries_reached]])</f>
        <v>7843</v>
      </c>
      <c r="AI296" s="49" t="s">
        <v>210</v>
      </c>
      <c r="AJ296" s="49" t="s">
        <v>442</v>
      </c>
      <c r="AK296" s="49" t="s">
        <v>132</v>
      </c>
    </row>
    <row r="297" spans="1:37" x14ac:dyDescent="0.2">
      <c r="A297" s="58">
        <v>45323</v>
      </c>
      <c r="B297" s="49" t="s">
        <v>224</v>
      </c>
      <c r="C297" s="49" t="s">
        <v>1256</v>
      </c>
      <c r="F297" s="49" t="s">
        <v>115</v>
      </c>
      <c r="G297" s="49" t="s">
        <v>115</v>
      </c>
      <c r="H297" s="49" t="s">
        <v>133</v>
      </c>
      <c r="I297" s="49" t="s">
        <v>118</v>
      </c>
      <c r="J297" s="49" t="s">
        <v>1229</v>
      </c>
      <c r="K297" s="49" t="s">
        <v>125</v>
      </c>
      <c r="M297" s="49">
        <v>2878</v>
      </c>
      <c r="AC297">
        <f>IF(ISBLANK(nutrition[[#This Row],[total_boys]]),SUM(nutrition[[#This Row],[boys_0-5_reached]],nutrition[[#This Row],[boys_6-12_reached]],nutrition[[#This Row],[boys_13-18_reached]]),nutrition[[#This Row],[total_boys]])</f>
        <v>0</v>
      </c>
      <c r="AD297">
        <f>IF(ISBLANK(nutrition[[#This Row],[total_girls]]),SUM(nutrition[[#This Row],[girls_0-5_reached]],nutrition[[#This Row],[girls_6-12_reached]],nutrition[[#This Row],[girls_13-18_reached]]),nutrition[[#This Row],[total_girls]])</f>
        <v>2878</v>
      </c>
      <c r="AE297">
        <f>IF(ISBLANK(nutrition[[#This Row],[total_children]]),SUM(nutrition[[#This Row],[calc_boys]],nutrition[[#This Row],[calc_girls]]),nutrition[[#This Row],[total_children]])</f>
        <v>2878</v>
      </c>
      <c r="AF297">
        <f>IF(ISBLANK(nutrition[[#This Row],[total_pwd]]),SUM(nutrition[[#This Row],[total_pwd_men]],nutrition[[#This Row],[total_pwd_women]]),nutrition[[#This Row],[total_pwd]])</f>
        <v>0</v>
      </c>
      <c r="AG297">
        <f>IF(ISBLANK(nutrition[[#This Row],[total_adults]]),SUM(nutrition[[#This Row],[total_men]],nutrition[[#This Row],[total_women]]),nutrition[[#This Row],[total_adults]])</f>
        <v>0</v>
      </c>
      <c r="AH297">
        <f>IF(ISBLANK(nutrition[[#This Row],[total_beneficiaries_reached]]),SUM(nutrition[[#This Row],[calc_children]],nutrition[[#This Row],[calc_adults]]),nutrition[[#This Row],[total_beneficiaries_reached]])</f>
        <v>2878</v>
      </c>
      <c r="AI297" s="49" t="s">
        <v>225</v>
      </c>
      <c r="AJ297" s="49" t="s">
        <v>660</v>
      </c>
      <c r="AK297" s="49" t="s">
        <v>132</v>
      </c>
    </row>
    <row r="298" spans="1:37" x14ac:dyDescent="0.2">
      <c r="A298" s="58">
        <v>45323</v>
      </c>
      <c r="B298" s="49" t="s">
        <v>113</v>
      </c>
      <c r="C298" s="49" t="s">
        <v>1287</v>
      </c>
      <c r="F298" s="49" t="s">
        <v>115</v>
      </c>
      <c r="G298" s="49" t="s">
        <v>115</v>
      </c>
      <c r="H298" s="49" t="s">
        <v>133</v>
      </c>
      <c r="I298" s="49" t="s">
        <v>118</v>
      </c>
      <c r="J298" s="49" t="s">
        <v>1229</v>
      </c>
      <c r="K298" s="49" t="s">
        <v>125</v>
      </c>
      <c r="M298" s="49">
        <v>1337</v>
      </c>
      <c r="AC298">
        <f>IF(ISBLANK(nutrition[[#This Row],[total_boys]]),SUM(nutrition[[#This Row],[boys_0-5_reached]],nutrition[[#This Row],[boys_6-12_reached]],nutrition[[#This Row],[boys_13-18_reached]]),nutrition[[#This Row],[total_boys]])</f>
        <v>0</v>
      </c>
      <c r="AD298">
        <f>IF(ISBLANK(nutrition[[#This Row],[total_girls]]),SUM(nutrition[[#This Row],[girls_0-5_reached]],nutrition[[#This Row],[girls_6-12_reached]],nutrition[[#This Row],[girls_13-18_reached]]),nutrition[[#This Row],[total_girls]])</f>
        <v>1337</v>
      </c>
      <c r="AE298">
        <f>IF(ISBLANK(nutrition[[#This Row],[total_children]]),SUM(nutrition[[#This Row],[calc_boys]],nutrition[[#This Row],[calc_girls]]),nutrition[[#This Row],[total_children]])</f>
        <v>1337</v>
      </c>
      <c r="AF298">
        <f>IF(ISBLANK(nutrition[[#This Row],[total_pwd]]),SUM(nutrition[[#This Row],[total_pwd_men]],nutrition[[#This Row],[total_pwd_women]]),nutrition[[#This Row],[total_pwd]])</f>
        <v>0</v>
      </c>
      <c r="AG298">
        <f>IF(ISBLANK(nutrition[[#This Row],[total_adults]]),SUM(nutrition[[#This Row],[total_men]],nutrition[[#This Row],[total_women]]),nutrition[[#This Row],[total_adults]])</f>
        <v>0</v>
      </c>
      <c r="AH298">
        <f>IF(ISBLANK(nutrition[[#This Row],[total_beneficiaries_reached]]),SUM(nutrition[[#This Row],[calc_children]],nutrition[[#This Row],[calc_adults]]),nutrition[[#This Row],[total_beneficiaries_reached]])</f>
        <v>1337</v>
      </c>
      <c r="AI298" s="49" t="s">
        <v>219</v>
      </c>
      <c r="AJ298" s="49" t="s">
        <v>614</v>
      </c>
      <c r="AK298" s="49" t="s">
        <v>132</v>
      </c>
    </row>
    <row r="299" spans="1:37" x14ac:dyDescent="0.2">
      <c r="A299" s="58">
        <v>45323</v>
      </c>
      <c r="B299" s="49" t="s">
        <v>209</v>
      </c>
      <c r="C299" s="49" t="s">
        <v>1257</v>
      </c>
      <c r="F299" s="49" t="s">
        <v>115</v>
      </c>
      <c r="G299" s="49" t="s">
        <v>115</v>
      </c>
      <c r="H299" s="49" t="s">
        <v>133</v>
      </c>
      <c r="I299" s="49" t="s">
        <v>118</v>
      </c>
      <c r="J299" s="49" t="s">
        <v>1229</v>
      </c>
      <c r="K299" s="49" t="s">
        <v>125</v>
      </c>
      <c r="M299" s="49">
        <v>2528</v>
      </c>
      <c r="AC299">
        <f>IF(ISBLANK(nutrition[[#This Row],[total_boys]]),SUM(nutrition[[#This Row],[boys_0-5_reached]],nutrition[[#This Row],[boys_6-12_reached]],nutrition[[#This Row],[boys_13-18_reached]]),nutrition[[#This Row],[total_boys]])</f>
        <v>0</v>
      </c>
      <c r="AD299">
        <f>IF(ISBLANK(nutrition[[#This Row],[total_girls]]),SUM(nutrition[[#This Row],[girls_0-5_reached]],nutrition[[#This Row],[girls_6-12_reached]],nutrition[[#This Row],[girls_13-18_reached]]),nutrition[[#This Row],[total_girls]])</f>
        <v>2528</v>
      </c>
      <c r="AE299">
        <f>IF(ISBLANK(nutrition[[#This Row],[total_children]]),SUM(nutrition[[#This Row],[calc_boys]],nutrition[[#This Row],[calc_girls]]),nutrition[[#This Row],[total_children]])</f>
        <v>2528</v>
      </c>
      <c r="AF299">
        <f>IF(ISBLANK(nutrition[[#This Row],[total_pwd]]),SUM(nutrition[[#This Row],[total_pwd_men]],nutrition[[#This Row],[total_pwd_women]]),nutrition[[#This Row],[total_pwd]])</f>
        <v>0</v>
      </c>
      <c r="AG299">
        <f>IF(ISBLANK(nutrition[[#This Row],[total_adults]]),SUM(nutrition[[#This Row],[total_men]],nutrition[[#This Row],[total_women]]),nutrition[[#This Row],[total_adults]])</f>
        <v>0</v>
      </c>
      <c r="AH299">
        <f>IF(ISBLANK(nutrition[[#This Row],[total_beneficiaries_reached]]),SUM(nutrition[[#This Row],[calc_children]],nutrition[[#This Row],[calc_adults]]),nutrition[[#This Row],[total_beneficiaries_reached]])</f>
        <v>2528</v>
      </c>
      <c r="AI299" s="49" t="s">
        <v>210</v>
      </c>
      <c r="AJ299" s="49" t="s">
        <v>446</v>
      </c>
      <c r="AK299" s="49" t="s">
        <v>132</v>
      </c>
    </row>
    <row r="300" spans="1:37" x14ac:dyDescent="0.2">
      <c r="A300" s="58">
        <v>45323</v>
      </c>
      <c r="B300" s="49" t="s">
        <v>229</v>
      </c>
      <c r="C300" s="49" t="s">
        <v>708</v>
      </c>
      <c r="F300" s="49" t="s">
        <v>115</v>
      </c>
      <c r="G300" s="49" t="s">
        <v>115</v>
      </c>
      <c r="H300" s="49" t="s">
        <v>133</v>
      </c>
      <c r="I300" s="49" t="s">
        <v>118</v>
      </c>
      <c r="J300" s="49" t="s">
        <v>1229</v>
      </c>
      <c r="K300" s="49" t="s">
        <v>125</v>
      </c>
      <c r="M300" s="49">
        <v>1822</v>
      </c>
      <c r="AC300">
        <f>IF(ISBLANK(nutrition[[#This Row],[total_boys]]),SUM(nutrition[[#This Row],[boys_0-5_reached]],nutrition[[#This Row],[boys_6-12_reached]],nutrition[[#This Row],[boys_13-18_reached]]),nutrition[[#This Row],[total_boys]])</f>
        <v>0</v>
      </c>
      <c r="AD300">
        <f>IF(ISBLANK(nutrition[[#This Row],[total_girls]]),SUM(nutrition[[#This Row],[girls_0-5_reached]],nutrition[[#This Row],[girls_6-12_reached]],nutrition[[#This Row],[girls_13-18_reached]]),nutrition[[#This Row],[total_girls]])</f>
        <v>1822</v>
      </c>
      <c r="AE300">
        <f>IF(ISBLANK(nutrition[[#This Row],[total_children]]),SUM(nutrition[[#This Row],[calc_boys]],nutrition[[#This Row],[calc_girls]]),nutrition[[#This Row],[total_children]])</f>
        <v>1822</v>
      </c>
      <c r="AF300">
        <f>IF(ISBLANK(nutrition[[#This Row],[total_pwd]]),SUM(nutrition[[#This Row],[total_pwd_men]],nutrition[[#This Row],[total_pwd_women]]),nutrition[[#This Row],[total_pwd]])</f>
        <v>0</v>
      </c>
      <c r="AG300">
        <f>IF(ISBLANK(nutrition[[#This Row],[total_adults]]),SUM(nutrition[[#This Row],[total_men]],nutrition[[#This Row],[total_women]]),nutrition[[#This Row],[total_adults]])</f>
        <v>0</v>
      </c>
      <c r="AH300">
        <f>IF(ISBLANK(nutrition[[#This Row],[total_beneficiaries_reached]]),SUM(nutrition[[#This Row],[calc_children]],nutrition[[#This Row],[calc_adults]]),nutrition[[#This Row],[total_beneficiaries_reached]])</f>
        <v>1822</v>
      </c>
      <c r="AI300" s="49" t="s">
        <v>230</v>
      </c>
      <c r="AJ300" s="49" t="s">
        <v>709</v>
      </c>
      <c r="AK300" s="49" t="s">
        <v>132</v>
      </c>
    </row>
    <row r="301" spans="1:37" x14ac:dyDescent="0.2">
      <c r="A301" s="58">
        <v>45323</v>
      </c>
      <c r="B301" s="49" t="s">
        <v>229</v>
      </c>
      <c r="C301" s="49" t="s">
        <v>712</v>
      </c>
      <c r="F301" s="49" t="s">
        <v>115</v>
      </c>
      <c r="G301" s="49" t="s">
        <v>115</v>
      </c>
      <c r="H301" s="49" t="s">
        <v>133</v>
      </c>
      <c r="I301" s="49" t="s">
        <v>118</v>
      </c>
      <c r="J301" s="49" t="s">
        <v>1229</v>
      </c>
      <c r="K301" s="49" t="s">
        <v>125</v>
      </c>
      <c r="M301" s="49">
        <v>7551</v>
      </c>
      <c r="AC301">
        <f>IF(ISBLANK(nutrition[[#This Row],[total_boys]]),SUM(nutrition[[#This Row],[boys_0-5_reached]],nutrition[[#This Row],[boys_6-12_reached]],nutrition[[#This Row],[boys_13-18_reached]]),nutrition[[#This Row],[total_boys]])</f>
        <v>0</v>
      </c>
      <c r="AD301">
        <f>IF(ISBLANK(nutrition[[#This Row],[total_girls]]),SUM(nutrition[[#This Row],[girls_0-5_reached]],nutrition[[#This Row],[girls_6-12_reached]],nutrition[[#This Row],[girls_13-18_reached]]),nutrition[[#This Row],[total_girls]])</f>
        <v>7551</v>
      </c>
      <c r="AE301">
        <f>IF(ISBLANK(nutrition[[#This Row],[total_children]]),SUM(nutrition[[#This Row],[calc_boys]],nutrition[[#This Row],[calc_girls]]),nutrition[[#This Row],[total_children]])</f>
        <v>7551</v>
      </c>
      <c r="AF301">
        <f>IF(ISBLANK(nutrition[[#This Row],[total_pwd]]),SUM(nutrition[[#This Row],[total_pwd_men]],nutrition[[#This Row],[total_pwd_women]]),nutrition[[#This Row],[total_pwd]])</f>
        <v>0</v>
      </c>
      <c r="AG301">
        <f>IF(ISBLANK(nutrition[[#This Row],[total_adults]]),SUM(nutrition[[#This Row],[total_men]],nutrition[[#This Row],[total_women]]),nutrition[[#This Row],[total_adults]])</f>
        <v>0</v>
      </c>
      <c r="AH301">
        <f>IF(ISBLANK(nutrition[[#This Row],[total_beneficiaries_reached]]),SUM(nutrition[[#This Row],[calc_children]],nutrition[[#This Row],[calc_adults]]),nutrition[[#This Row],[total_beneficiaries_reached]])</f>
        <v>7551</v>
      </c>
      <c r="AI301" s="49" t="s">
        <v>230</v>
      </c>
      <c r="AJ301" s="49" t="s">
        <v>713</v>
      </c>
      <c r="AK301" s="49" t="s">
        <v>132</v>
      </c>
    </row>
    <row r="302" spans="1:37" x14ac:dyDescent="0.2">
      <c r="A302" s="58">
        <v>45323</v>
      </c>
      <c r="B302" s="49" t="s">
        <v>120</v>
      </c>
      <c r="C302" s="49" t="s">
        <v>1233</v>
      </c>
      <c r="F302" s="49" t="s">
        <v>115</v>
      </c>
      <c r="G302" s="49" t="s">
        <v>115</v>
      </c>
      <c r="H302" s="49" t="s">
        <v>133</v>
      </c>
      <c r="I302" s="49" t="s">
        <v>118</v>
      </c>
      <c r="J302" s="49" t="s">
        <v>1229</v>
      </c>
      <c r="K302" s="49" t="s">
        <v>125</v>
      </c>
      <c r="M302" s="49">
        <v>564</v>
      </c>
      <c r="AC302">
        <f>IF(ISBLANK(nutrition[[#This Row],[total_boys]]),SUM(nutrition[[#This Row],[boys_0-5_reached]],nutrition[[#This Row],[boys_6-12_reached]],nutrition[[#This Row],[boys_13-18_reached]]),nutrition[[#This Row],[total_boys]])</f>
        <v>0</v>
      </c>
      <c r="AD302">
        <f>IF(ISBLANK(nutrition[[#This Row],[total_girls]]),SUM(nutrition[[#This Row],[girls_0-5_reached]],nutrition[[#This Row],[girls_6-12_reached]],nutrition[[#This Row],[girls_13-18_reached]]),nutrition[[#This Row],[total_girls]])</f>
        <v>564</v>
      </c>
      <c r="AE302">
        <f>IF(ISBLANK(nutrition[[#This Row],[total_children]]),SUM(nutrition[[#This Row],[calc_boys]],nutrition[[#This Row],[calc_girls]]),nutrition[[#This Row],[total_children]])</f>
        <v>564</v>
      </c>
      <c r="AF302">
        <f>IF(ISBLANK(nutrition[[#This Row],[total_pwd]]),SUM(nutrition[[#This Row],[total_pwd_men]],nutrition[[#This Row],[total_pwd_women]]),nutrition[[#This Row],[total_pwd]])</f>
        <v>0</v>
      </c>
      <c r="AG302">
        <f>IF(ISBLANK(nutrition[[#This Row],[total_adults]]),SUM(nutrition[[#This Row],[total_men]],nutrition[[#This Row],[total_women]]),nutrition[[#This Row],[total_adults]])</f>
        <v>0</v>
      </c>
      <c r="AH302">
        <f>IF(ISBLANK(nutrition[[#This Row],[total_beneficiaries_reached]]),SUM(nutrition[[#This Row],[calc_children]],nutrition[[#This Row],[calc_adults]]),nutrition[[#This Row],[total_beneficiaries_reached]])</f>
        <v>564</v>
      </c>
      <c r="AI302" s="49" t="s">
        <v>178</v>
      </c>
      <c r="AJ302" s="49" t="s">
        <v>200</v>
      </c>
      <c r="AK302" s="49" t="s">
        <v>132</v>
      </c>
    </row>
    <row r="303" spans="1:37" x14ac:dyDescent="0.2">
      <c r="A303" s="58">
        <v>45323</v>
      </c>
      <c r="B303" s="49" t="s">
        <v>229</v>
      </c>
      <c r="C303" s="49" t="s">
        <v>1288</v>
      </c>
      <c r="F303" s="49" t="s">
        <v>115</v>
      </c>
      <c r="G303" s="49" t="s">
        <v>115</v>
      </c>
      <c r="H303" s="49" t="s">
        <v>133</v>
      </c>
      <c r="I303" s="49" t="s">
        <v>118</v>
      </c>
      <c r="J303" s="49" t="s">
        <v>1229</v>
      </c>
      <c r="K303" s="49" t="s">
        <v>125</v>
      </c>
      <c r="M303" s="49">
        <v>1860</v>
      </c>
      <c r="AC303">
        <f>IF(ISBLANK(nutrition[[#This Row],[total_boys]]),SUM(nutrition[[#This Row],[boys_0-5_reached]],nutrition[[#This Row],[boys_6-12_reached]],nutrition[[#This Row],[boys_13-18_reached]]),nutrition[[#This Row],[total_boys]])</f>
        <v>0</v>
      </c>
      <c r="AD303">
        <f>IF(ISBLANK(nutrition[[#This Row],[total_girls]]),SUM(nutrition[[#This Row],[girls_0-5_reached]],nutrition[[#This Row],[girls_6-12_reached]],nutrition[[#This Row],[girls_13-18_reached]]),nutrition[[#This Row],[total_girls]])</f>
        <v>1860</v>
      </c>
      <c r="AE303">
        <f>IF(ISBLANK(nutrition[[#This Row],[total_children]]),SUM(nutrition[[#This Row],[calc_boys]],nutrition[[#This Row],[calc_girls]]),nutrition[[#This Row],[total_children]])</f>
        <v>1860</v>
      </c>
      <c r="AF303">
        <f>IF(ISBLANK(nutrition[[#This Row],[total_pwd]]),SUM(nutrition[[#This Row],[total_pwd_men]],nutrition[[#This Row],[total_pwd_women]]),nutrition[[#This Row],[total_pwd]])</f>
        <v>0</v>
      </c>
      <c r="AG303">
        <f>IF(ISBLANK(nutrition[[#This Row],[total_adults]]),SUM(nutrition[[#This Row],[total_men]],nutrition[[#This Row],[total_women]]),nutrition[[#This Row],[total_adults]])</f>
        <v>0</v>
      </c>
      <c r="AH303">
        <f>IF(ISBLANK(nutrition[[#This Row],[total_beneficiaries_reached]]),SUM(nutrition[[#This Row],[calc_children]],nutrition[[#This Row],[calc_adults]]),nutrition[[#This Row],[total_beneficiaries_reached]])</f>
        <v>1860</v>
      </c>
      <c r="AI303" s="49" t="s">
        <v>230</v>
      </c>
      <c r="AJ303" s="49" t="s">
        <v>716</v>
      </c>
      <c r="AK303" s="49" t="s">
        <v>132</v>
      </c>
    </row>
    <row r="304" spans="1:37" x14ac:dyDescent="0.2">
      <c r="A304" s="58">
        <v>45323</v>
      </c>
      <c r="B304" s="49" t="s">
        <v>209</v>
      </c>
      <c r="C304" s="49" t="s">
        <v>1289</v>
      </c>
      <c r="F304" s="49" t="s">
        <v>115</v>
      </c>
      <c r="G304" s="49" t="s">
        <v>115</v>
      </c>
      <c r="H304" s="49" t="s">
        <v>133</v>
      </c>
      <c r="I304" s="49" t="s">
        <v>118</v>
      </c>
      <c r="J304" s="49" t="s">
        <v>1229</v>
      </c>
      <c r="K304" s="49" t="s">
        <v>125</v>
      </c>
      <c r="M304" s="49">
        <v>487</v>
      </c>
      <c r="AC304">
        <f>IF(ISBLANK(nutrition[[#This Row],[total_boys]]),SUM(nutrition[[#This Row],[boys_0-5_reached]],nutrition[[#This Row],[boys_6-12_reached]],nutrition[[#This Row],[boys_13-18_reached]]),nutrition[[#This Row],[total_boys]])</f>
        <v>0</v>
      </c>
      <c r="AD304">
        <f>IF(ISBLANK(nutrition[[#This Row],[total_girls]]),SUM(nutrition[[#This Row],[girls_0-5_reached]],nutrition[[#This Row],[girls_6-12_reached]],nutrition[[#This Row],[girls_13-18_reached]]),nutrition[[#This Row],[total_girls]])</f>
        <v>487</v>
      </c>
      <c r="AE304">
        <f>IF(ISBLANK(nutrition[[#This Row],[total_children]]),SUM(nutrition[[#This Row],[calc_boys]],nutrition[[#This Row],[calc_girls]]),nutrition[[#This Row],[total_children]])</f>
        <v>487</v>
      </c>
      <c r="AF304">
        <f>IF(ISBLANK(nutrition[[#This Row],[total_pwd]]),SUM(nutrition[[#This Row],[total_pwd_men]],nutrition[[#This Row],[total_pwd_women]]),nutrition[[#This Row],[total_pwd]])</f>
        <v>0</v>
      </c>
      <c r="AG304">
        <f>IF(ISBLANK(nutrition[[#This Row],[total_adults]]),SUM(nutrition[[#This Row],[total_men]],nutrition[[#This Row],[total_women]]),nutrition[[#This Row],[total_adults]])</f>
        <v>0</v>
      </c>
      <c r="AH304">
        <f>IF(ISBLANK(nutrition[[#This Row],[total_beneficiaries_reached]]),SUM(nutrition[[#This Row],[calc_children]],nutrition[[#This Row],[calc_adults]]),nutrition[[#This Row],[total_beneficiaries_reached]])</f>
        <v>487</v>
      </c>
      <c r="AI304" s="49" t="s">
        <v>210</v>
      </c>
      <c r="AJ304" s="49" t="s">
        <v>450</v>
      </c>
      <c r="AK304" s="49" t="s">
        <v>132</v>
      </c>
    </row>
    <row r="305" spans="1:37" x14ac:dyDescent="0.2">
      <c r="A305" s="58">
        <v>45323</v>
      </c>
      <c r="B305" s="49" t="s">
        <v>229</v>
      </c>
      <c r="C305" s="49" t="s">
        <v>1290</v>
      </c>
      <c r="F305" s="49" t="s">
        <v>115</v>
      </c>
      <c r="G305" s="49" t="s">
        <v>115</v>
      </c>
      <c r="H305" s="49" t="s">
        <v>133</v>
      </c>
      <c r="I305" s="49" t="s">
        <v>118</v>
      </c>
      <c r="J305" s="49" t="s">
        <v>1229</v>
      </c>
      <c r="K305" s="49" t="s">
        <v>125</v>
      </c>
      <c r="M305" s="49">
        <v>1162</v>
      </c>
      <c r="AC305">
        <f>IF(ISBLANK(nutrition[[#This Row],[total_boys]]),SUM(nutrition[[#This Row],[boys_0-5_reached]],nutrition[[#This Row],[boys_6-12_reached]],nutrition[[#This Row],[boys_13-18_reached]]),nutrition[[#This Row],[total_boys]])</f>
        <v>0</v>
      </c>
      <c r="AD305">
        <f>IF(ISBLANK(nutrition[[#This Row],[total_girls]]),SUM(nutrition[[#This Row],[girls_0-5_reached]],nutrition[[#This Row],[girls_6-12_reached]],nutrition[[#This Row],[girls_13-18_reached]]),nutrition[[#This Row],[total_girls]])</f>
        <v>1162</v>
      </c>
      <c r="AE305">
        <f>IF(ISBLANK(nutrition[[#This Row],[total_children]]),SUM(nutrition[[#This Row],[calc_boys]],nutrition[[#This Row],[calc_girls]]),nutrition[[#This Row],[total_children]])</f>
        <v>1162</v>
      </c>
      <c r="AF305">
        <f>IF(ISBLANK(nutrition[[#This Row],[total_pwd]]),SUM(nutrition[[#This Row],[total_pwd_men]],nutrition[[#This Row],[total_pwd_women]]),nutrition[[#This Row],[total_pwd]])</f>
        <v>0</v>
      </c>
      <c r="AG305">
        <f>IF(ISBLANK(nutrition[[#This Row],[total_adults]]),SUM(nutrition[[#This Row],[total_men]],nutrition[[#This Row],[total_women]]),nutrition[[#This Row],[total_adults]])</f>
        <v>0</v>
      </c>
      <c r="AH305">
        <f>IF(ISBLANK(nutrition[[#This Row],[total_beneficiaries_reached]]),SUM(nutrition[[#This Row],[calc_children]],nutrition[[#This Row],[calc_adults]]),nutrition[[#This Row],[total_beneficiaries_reached]])</f>
        <v>1162</v>
      </c>
      <c r="AI305" s="49" t="s">
        <v>230</v>
      </c>
      <c r="AJ305" s="49" t="s">
        <v>720</v>
      </c>
      <c r="AK305" s="49" t="s">
        <v>132</v>
      </c>
    </row>
    <row r="306" spans="1:37" x14ac:dyDescent="0.2">
      <c r="A306" s="58">
        <v>45323</v>
      </c>
      <c r="B306" s="49" t="s">
        <v>214</v>
      </c>
      <c r="C306" s="49" t="s">
        <v>1260</v>
      </c>
      <c r="F306" s="49" t="s">
        <v>115</v>
      </c>
      <c r="G306" s="49" t="s">
        <v>115</v>
      </c>
      <c r="H306" s="49" t="s">
        <v>133</v>
      </c>
      <c r="I306" s="49" t="s">
        <v>118</v>
      </c>
      <c r="J306" s="49" t="s">
        <v>1229</v>
      </c>
      <c r="K306" s="49" t="s">
        <v>125</v>
      </c>
      <c r="M306" s="49">
        <v>1948</v>
      </c>
      <c r="AC306">
        <f>IF(ISBLANK(nutrition[[#This Row],[total_boys]]),SUM(nutrition[[#This Row],[boys_0-5_reached]],nutrition[[#This Row],[boys_6-12_reached]],nutrition[[#This Row],[boys_13-18_reached]]),nutrition[[#This Row],[total_boys]])</f>
        <v>0</v>
      </c>
      <c r="AD306">
        <f>IF(ISBLANK(nutrition[[#This Row],[total_girls]]),SUM(nutrition[[#This Row],[girls_0-5_reached]],nutrition[[#This Row],[girls_6-12_reached]],nutrition[[#This Row],[girls_13-18_reached]]),nutrition[[#This Row],[total_girls]])</f>
        <v>1948</v>
      </c>
      <c r="AE306">
        <f>IF(ISBLANK(nutrition[[#This Row],[total_children]]),SUM(nutrition[[#This Row],[calc_boys]],nutrition[[#This Row],[calc_girls]]),nutrition[[#This Row],[total_children]])</f>
        <v>1948</v>
      </c>
      <c r="AF306">
        <f>IF(ISBLANK(nutrition[[#This Row],[total_pwd]]),SUM(nutrition[[#This Row],[total_pwd_men]],nutrition[[#This Row],[total_pwd_women]]),nutrition[[#This Row],[total_pwd]])</f>
        <v>0</v>
      </c>
      <c r="AG306">
        <f>IF(ISBLANK(nutrition[[#This Row],[total_adults]]),SUM(nutrition[[#This Row],[total_men]],nutrition[[#This Row],[total_women]]),nutrition[[#This Row],[total_adults]])</f>
        <v>0</v>
      </c>
      <c r="AH306">
        <f>IF(ISBLANK(nutrition[[#This Row],[total_beneficiaries_reached]]),SUM(nutrition[[#This Row],[calc_children]],nutrition[[#This Row],[calc_adults]]),nutrition[[#This Row],[total_beneficiaries_reached]])</f>
        <v>1948</v>
      </c>
      <c r="AI306" s="49" t="s">
        <v>215</v>
      </c>
      <c r="AJ306" s="49" t="s">
        <v>544</v>
      </c>
      <c r="AK306" s="49" t="s">
        <v>132</v>
      </c>
    </row>
    <row r="307" spans="1:37" x14ac:dyDescent="0.2">
      <c r="A307" s="58">
        <v>45323</v>
      </c>
      <c r="B307" s="49" t="s">
        <v>209</v>
      </c>
      <c r="C307" s="49" t="s">
        <v>1291</v>
      </c>
      <c r="F307" s="49" t="s">
        <v>115</v>
      </c>
      <c r="G307" s="49" t="s">
        <v>115</v>
      </c>
      <c r="H307" s="49" t="s">
        <v>133</v>
      </c>
      <c r="I307" s="49" t="s">
        <v>118</v>
      </c>
      <c r="J307" s="49" t="s">
        <v>1229</v>
      </c>
      <c r="K307" s="49" t="s">
        <v>125</v>
      </c>
      <c r="M307" s="49">
        <v>260</v>
      </c>
      <c r="AC307">
        <f>IF(ISBLANK(nutrition[[#This Row],[total_boys]]),SUM(nutrition[[#This Row],[boys_0-5_reached]],nutrition[[#This Row],[boys_6-12_reached]],nutrition[[#This Row],[boys_13-18_reached]]),nutrition[[#This Row],[total_boys]])</f>
        <v>0</v>
      </c>
      <c r="AD307">
        <f>IF(ISBLANK(nutrition[[#This Row],[total_girls]]),SUM(nutrition[[#This Row],[girls_0-5_reached]],nutrition[[#This Row],[girls_6-12_reached]],nutrition[[#This Row],[girls_13-18_reached]]),nutrition[[#This Row],[total_girls]])</f>
        <v>260</v>
      </c>
      <c r="AE307">
        <f>IF(ISBLANK(nutrition[[#This Row],[total_children]]),SUM(nutrition[[#This Row],[calc_boys]],nutrition[[#This Row],[calc_girls]]),nutrition[[#This Row],[total_children]])</f>
        <v>260</v>
      </c>
      <c r="AF307">
        <f>IF(ISBLANK(nutrition[[#This Row],[total_pwd]]),SUM(nutrition[[#This Row],[total_pwd_men]],nutrition[[#This Row],[total_pwd_women]]),nutrition[[#This Row],[total_pwd]])</f>
        <v>0</v>
      </c>
      <c r="AG307">
        <f>IF(ISBLANK(nutrition[[#This Row],[total_adults]]),SUM(nutrition[[#This Row],[total_men]],nutrition[[#This Row],[total_women]]),nutrition[[#This Row],[total_adults]])</f>
        <v>0</v>
      </c>
      <c r="AH307">
        <f>IF(ISBLANK(nutrition[[#This Row],[total_beneficiaries_reached]]),SUM(nutrition[[#This Row],[calc_children]],nutrition[[#This Row],[calc_adults]]),nutrition[[#This Row],[total_beneficiaries_reached]])</f>
        <v>260</v>
      </c>
      <c r="AI307" s="49" t="s">
        <v>210</v>
      </c>
      <c r="AJ307" s="49" t="s">
        <v>454</v>
      </c>
      <c r="AK307" s="49" t="s">
        <v>132</v>
      </c>
    </row>
    <row r="308" spans="1:37" x14ac:dyDescent="0.2">
      <c r="A308" s="58">
        <v>45323</v>
      </c>
      <c r="B308" s="49" t="s">
        <v>209</v>
      </c>
      <c r="C308" s="49" t="s">
        <v>1292</v>
      </c>
      <c r="F308" s="49" t="s">
        <v>115</v>
      </c>
      <c r="G308" s="49" t="s">
        <v>115</v>
      </c>
      <c r="H308" s="49" t="s">
        <v>133</v>
      </c>
      <c r="I308" s="49" t="s">
        <v>118</v>
      </c>
      <c r="J308" s="49" t="s">
        <v>1229</v>
      </c>
      <c r="K308" s="49" t="s">
        <v>125</v>
      </c>
      <c r="M308" s="49">
        <v>270</v>
      </c>
      <c r="AC308">
        <f>IF(ISBLANK(nutrition[[#This Row],[total_boys]]),SUM(nutrition[[#This Row],[boys_0-5_reached]],nutrition[[#This Row],[boys_6-12_reached]],nutrition[[#This Row],[boys_13-18_reached]]),nutrition[[#This Row],[total_boys]])</f>
        <v>0</v>
      </c>
      <c r="AD308">
        <f>IF(ISBLANK(nutrition[[#This Row],[total_girls]]),SUM(nutrition[[#This Row],[girls_0-5_reached]],nutrition[[#This Row],[girls_6-12_reached]],nutrition[[#This Row],[girls_13-18_reached]]),nutrition[[#This Row],[total_girls]])</f>
        <v>270</v>
      </c>
      <c r="AE308">
        <f>IF(ISBLANK(nutrition[[#This Row],[total_children]]),SUM(nutrition[[#This Row],[calc_boys]],nutrition[[#This Row],[calc_girls]]),nutrition[[#This Row],[total_children]])</f>
        <v>270</v>
      </c>
      <c r="AF308">
        <f>IF(ISBLANK(nutrition[[#This Row],[total_pwd]]),SUM(nutrition[[#This Row],[total_pwd_men]],nutrition[[#This Row],[total_pwd_women]]),nutrition[[#This Row],[total_pwd]])</f>
        <v>0</v>
      </c>
      <c r="AG308">
        <f>IF(ISBLANK(nutrition[[#This Row],[total_adults]]),SUM(nutrition[[#This Row],[total_men]],nutrition[[#This Row],[total_women]]),nutrition[[#This Row],[total_adults]])</f>
        <v>0</v>
      </c>
      <c r="AH308">
        <f>IF(ISBLANK(nutrition[[#This Row],[total_beneficiaries_reached]]),SUM(nutrition[[#This Row],[calc_children]],nutrition[[#This Row],[calc_adults]]),nutrition[[#This Row],[total_beneficiaries_reached]])</f>
        <v>270</v>
      </c>
      <c r="AI308" s="49" t="s">
        <v>210</v>
      </c>
      <c r="AJ308" s="49" t="s">
        <v>457</v>
      </c>
      <c r="AK308" s="49" t="s">
        <v>132</v>
      </c>
    </row>
    <row r="309" spans="1:37" x14ac:dyDescent="0.2">
      <c r="A309" s="58">
        <v>45323</v>
      </c>
      <c r="B309" s="49" t="s">
        <v>209</v>
      </c>
      <c r="C309" s="49" t="s">
        <v>1293</v>
      </c>
      <c r="F309" s="49" t="s">
        <v>115</v>
      </c>
      <c r="G309" s="49" t="s">
        <v>115</v>
      </c>
      <c r="H309" s="49" t="s">
        <v>133</v>
      </c>
      <c r="I309" s="49" t="s">
        <v>118</v>
      </c>
      <c r="J309" s="49" t="s">
        <v>1229</v>
      </c>
      <c r="K309" s="49" t="s">
        <v>125</v>
      </c>
      <c r="M309" s="49">
        <v>787</v>
      </c>
      <c r="AC309">
        <f>IF(ISBLANK(nutrition[[#This Row],[total_boys]]),SUM(nutrition[[#This Row],[boys_0-5_reached]],nutrition[[#This Row],[boys_6-12_reached]],nutrition[[#This Row],[boys_13-18_reached]]),nutrition[[#This Row],[total_boys]])</f>
        <v>0</v>
      </c>
      <c r="AD309">
        <f>IF(ISBLANK(nutrition[[#This Row],[total_girls]]),SUM(nutrition[[#This Row],[girls_0-5_reached]],nutrition[[#This Row],[girls_6-12_reached]],nutrition[[#This Row],[girls_13-18_reached]]),nutrition[[#This Row],[total_girls]])</f>
        <v>787</v>
      </c>
      <c r="AE309">
        <f>IF(ISBLANK(nutrition[[#This Row],[total_children]]),SUM(nutrition[[#This Row],[calc_boys]],nutrition[[#This Row],[calc_girls]]),nutrition[[#This Row],[total_children]])</f>
        <v>787</v>
      </c>
      <c r="AF309">
        <f>IF(ISBLANK(nutrition[[#This Row],[total_pwd]]),SUM(nutrition[[#This Row],[total_pwd_men]],nutrition[[#This Row],[total_pwd_women]]),nutrition[[#This Row],[total_pwd]])</f>
        <v>0</v>
      </c>
      <c r="AG309">
        <f>IF(ISBLANK(nutrition[[#This Row],[total_adults]]),SUM(nutrition[[#This Row],[total_men]],nutrition[[#This Row],[total_women]]),nutrition[[#This Row],[total_adults]])</f>
        <v>0</v>
      </c>
      <c r="AH309">
        <f>IF(ISBLANK(nutrition[[#This Row],[total_beneficiaries_reached]]),SUM(nutrition[[#This Row],[calc_children]],nutrition[[#This Row],[calc_adults]]),nutrition[[#This Row],[total_beneficiaries_reached]])</f>
        <v>787</v>
      </c>
      <c r="AI309" s="49" t="s">
        <v>210</v>
      </c>
      <c r="AJ309" s="49" t="e">
        <v>#N/A</v>
      </c>
      <c r="AK309" s="49" t="s">
        <v>132</v>
      </c>
    </row>
    <row r="310" spans="1:37" x14ac:dyDescent="0.2">
      <c r="A310" s="58">
        <v>45323</v>
      </c>
      <c r="B310" s="49" t="s">
        <v>229</v>
      </c>
      <c r="C310" s="49" t="s">
        <v>1294</v>
      </c>
      <c r="F310" s="49" t="s">
        <v>115</v>
      </c>
      <c r="G310" s="49" t="s">
        <v>115</v>
      </c>
      <c r="H310" s="49" t="s">
        <v>133</v>
      </c>
      <c r="I310" s="49" t="s">
        <v>118</v>
      </c>
      <c r="J310" s="49" t="s">
        <v>1229</v>
      </c>
      <c r="K310" s="49" t="s">
        <v>125</v>
      </c>
      <c r="M310" s="49">
        <v>811</v>
      </c>
      <c r="AC310">
        <f>IF(ISBLANK(nutrition[[#This Row],[total_boys]]),SUM(nutrition[[#This Row],[boys_0-5_reached]],nutrition[[#This Row],[boys_6-12_reached]],nutrition[[#This Row],[boys_13-18_reached]]),nutrition[[#This Row],[total_boys]])</f>
        <v>0</v>
      </c>
      <c r="AD310">
        <f>IF(ISBLANK(nutrition[[#This Row],[total_girls]]),SUM(nutrition[[#This Row],[girls_0-5_reached]],nutrition[[#This Row],[girls_6-12_reached]],nutrition[[#This Row],[girls_13-18_reached]]),nutrition[[#This Row],[total_girls]])</f>
        <v>811</v>
      </c>
      <c r="AE310">
        <f>IF(ISBLANK(nutrition[[#This Row],[total_children]]),SUM(nutrition[[#This Row],[calc_boys]],nutrition[[#This Row],[calc_girls]]),nutrition[[#This Row],[total_children]])</f>
        <v>811</v>
      </c>
      <c r="AF310">
        <f>IF(ISBLANK(nutrition[[#This Row],[total_pwd]]),SUM(nutrition[[#This Row],[total_pwd_men]],nutrition[[#This Row],[total_pwd_women]]),nutrition[[#This Row],[total_pwd]])</f>
        <v>0</v>
      </c>
      <c r="AG310">
        <f>IF(ISBLANK(nutrition[[#This Row],[total_adults]]),SUM(nutrition[[#This Row],[total_men]],nutrition[[#This Row],[total_women]]),nutrition[[#This Row],[total_adults]])</f>
        <v>0</v>
      </c>
      <c r="AH310">
        <f>IF(ISBLANK(nutrition[[#This Row],[total_beneficiaries_reached]]),SUM(nutrition[[#This Row],[calc_children]],nutrition[[#This Row],[calc_adults]]),nutrition[[#This Row],[total_beneficiaries_reached]])</f>
        <v>811</v>
      </c>
      <c r="AI310" s="49" t="s">
        <v>230</v>
      </c>
      <c r="AJ310" s="49" t="s">
        <v>724</v>
      </c>
      <c r="AK310" s="49" t="s">
        <v>132</v>
      </c>
    </row>
    <row r="311" spans="1:37" x14ac:dyDescent="0.2">
      <c r="A311" s="58">
        <v>45323</v>
      </c>
      <c r="B311" s="49" t="s">
        <v>229</v>
      </c>
      <c r="C311" s="49" t="s">
        <v>1295</v>
      </c>
      <c r="F311" s="49" t="s">
        <v>115</v>
      </c>
      <c r="G311" s="49" t="s">
        <v>115</v>
      </c>
      <c r="H311" s="49" t="s">
        <v>133</v>
      </c>
      <c r="I311" s="49" t="s">
        <v>118</v>
      </c>
      <c r="J311" s="49" t="s">
        <v>1229</v>
      </c>
      <c r="K311" s="49" t="s">
        <v>125</v>
      </c>
      <c r="M311" s="49">
        <v>1195</v>
      </c>
      <c r="AC311">
        <f>IF(ISBLANK(nutrition[[#This Row],[total_boys]]),SUM(nutrition[[#This Row],[boys_0-5_reached]],nutrition[[#This Row],[boys_6-12_reached]],nutrition[[#This Row],[boys_13-18_reached]]),nutrition[[#This Row],[total_boys]])</f>
        <v>0</v>
      </c>
      <c r="AD311">
        <f>IF(ISBLANK(nutrition[[#This Row],[total_girls]]),SUM(nutrition[[#This Row],[girls_0-5_reached]],nutrition[[#This Row],[girls_6-12_reached]],nutrition[[#This Row],[girls_13-18_reached]]),nutrition[[#This Row],[total_girls]])</f>
        <v>1195</v>
      </c>
      <c r="AE311">
        <f>IF(ISBLANK(nutrition[[#This Row],[total_children]]),SUM(nutrition[[#This Row],[calc_boys]],nutrition[[#This Row],[calc_girls]]),nutrition[[#This Row],[total_children]])</f>
        <v>1195</v>
      </c>
      <c r="AF311">
        <f>IF(ISBLANK(nutrition[[#This Row],[total_pwd]]),SUM(nutrition[[#This Row],[total_pwd_men]],nutrition[[#This Row],[total_pwd_women]]),nutrition[[#This Row],[total_pwd]])</f>
        <v>0</v>
      </c>
      <c r="AG311">
        <f>IF(ISBLANK(nutrition[[#This Row],[total_adults]]),SUM(nutrition[[#This Row],[total_men]],nutrition[[#This Row],[total_women]]),nutrition[[#This Row],[total_adults]])</f>
        <v>0</v>
      </c>
      <c r="AH311">
        <f>IF(ISBLANK(nutrition[[#This Row],[total_beneficiaries_reached]]),SUM(nutrition[[#This Row],[calc_children]],nutrition[[#This Row],[calc_adults]]),nutrition[[#This Row],[total_beneficiaries_reached]])</f>
        <v>1195</v>
      </c>
      <c r="AI311" s="49" t="s">
        <v>230</v>
      </c>
      <c r="AJ311" s="49" t="s">
        <v>727</v>
      </c>
      <c r="AK311" s="49" t="s">
        <v>132</v>
      </c>
    </row>
    <row r="312" spans="1:37" x14ac:dyDescent="0.2">
      <c r="A312" s="58">
        <v>45323</v>
      </c>
      <c r="B312" s="49" t="s">
        <v>120</v>
      </c>
      <c r="C312" s="49" t="s">
        <v>1234</v>
      </c>
      <c r="F312" s="49" t="s">
        <v>115</v>
      </c>
      <c r="G312" s="49" t="s">
        <v>115</v>
      </c>
      <c r="H312" s="49" t="s">
        <v>133</v>
      </c>
      <c r="I312" s="49" t="s">
        <v>118</v>
      </c>
      <c r="J312" s="49" t="s">
        <v>1229</v>
      </c>
      <c r="K312" s="49" t="s">
        <v>125</v>
      </c>
      <c r="M312" s="49">
        <v>1944</v>
      </c>
      <c r="AC312">
        <f>IF(ISBLANK(nutrition[[#This Row],[total_boys]]),SUM(nutrition[[#This Row],[boys_0-5_reached]],nutrition[[#This Row],[boys_6-12_reached]],nutrition[[#This Row],[boys_13-18_reached]]),nutrition[[#This Row],[total_boys]])</f>
        <v>0</v>
      </c>
      <c r="AD312">
        <f>IF(ISBLANK(nutrition[[#This Row],[total_girls]]),SUM(nutrition[[#This Row],[girls_0-5_reached]],nutrition[[#This Row],[girls_6-12_reached]],nutrition[[#This Row],[girls_13-18_reached]]),nutrition[[#This Row],[total_girls]])</f>
        <v>1944</v>
      </c>
      <c r="AE312">
        <f>IF(ISBLANK(nutrition[[#This Row],[total_children]]),SUM(nutrition[[#This Row],[calc_boys]],nutrition[[#This Row],[calc_girls]]),nutrition[[#This Row],[total_children]])</f>
        <v>1944</v>
      </c>
      <c r="AF312">
        <f>IF(ISBLANK(nutrition[[#This Row],[total_pwd]]),SUM(nutrition[[#This Row],[total_pwd_men]],nutrition[[#This Row],[total_pwd_women]]),nutrition[[#This Row],[total_pwd]])</f>
        <v>0</v>
      </c>
      <c r="AG312">
        <f>IF(ISBLANK(nutrition[[#This Row],[total_adults]]),SUM(nutrition[[#This Row],[total_men]],nutrition[[#This Row],[total_women]]),nutrition[[#This Row],[total_adults]])</f>
        <v>0</v>
      </c>
      <c r="AH312">
        <f>IF(ISBLANK(nutrition[[#This Row],[total_beneficiaries_reached]]),SUM(nutrition[[#This Row],[calc_children]],nutrition[[#This Row],[calc_adults]]),nutrition[[#This Row],[total_beneficiaries_reached]])</f>
        <v>1944</v>
      </c>
      <c r="AI312" s="49" t="s">
        <v>178</v>
      </c>
      <c r="AJ312" s="49" t="s">
        <v>206</v>
      </c>
      <c r="AK312" s="49" t="s">
        <v>132</v>
      </c>
    </row>
    <row r="313" spans="1:37" x14ac:dyDescent="0.2">
      <c r="A313" s="58">
        <v>45323</v>
      </c>
      <c r="B313" s="49" t="s">
        <v>229</v>
      </c>
      <c r="C313" s="49" t="s">
        <v>1296</v>
      </c>
      <c r="F313" s="49" t="s">
        <v>115</v>
      </c>
      <c r="G313" s="49" t="s">
        <v>115</v>
      </c>
      <c r="H313" s="49" t="s">
        <v>133</v>
      </c>
      <c r="I313" s="49" t="s">
        <v>118</v>
      </c>
      <c r="J313" s="49" t="s">
        <v>1229</v>
      </c>
      <c r="K313" s="49" t="s">
        <v>125</v>
      </c>
      <c r="M313" s="49">
        <v>1639</v>
      </c>
      <c r="AC313">
        <f>IF(ISBLANK(nutrition[[#This Row],[total_boys]]),SUM(nutrition[[#This Row],[boys_0-5_reached]],nutrition[[#This Row],[boys_6-12_reached]],nutrition[[#This Row],[boys_13-18_reached]]),nutrition[[#This Row],[total_boys]])</f>
        <v>0</v>
      </c>
      <c r="AD313">
        <f>IF(ISBLANK(nutrition[[#This Row],[total_girls]]),SUM(nutrition[[#This Row],[girls_0-5_reached]],nutrition[[#This Row],[girls_6-12_reached]],nutrition[[#This Row],[girls_13-18_reached]]),nutrition[[#This Row],[total_girls]])</f>
        <v>1639</v>
      </c>
      <c r="AE313">
        <f>IF(ISBLANK(nutrition[[#This Row],[total_children]]),SUM(nutrition[[#This Row],[calc_boys]],nutrition[[#This Row],[calc_girls]]),nutrition[[#This Row],[total_children]])</f>
        <v>1639</v>
      </c>
      <c r="AF313">
        <f>IF(ISBLANK(nutrition[[#This Row],[total_pwd]]),SUM(nutrition[[#This Row],[total_pwd_men]],nutrition[[#This Row],[total_pwd_women]]),nutrition[[#This Row],[total_pwd]])</f>
        <v>0</v>
      </c>
      <c r="AG313">
        <f>IF(ISBLANK(nutrition[[#This Row],[total_adults]]),SUM(nutrition[[#This Row],[total_men]],nutrition[[#This Row],[total_women]]),nutrition[[#This Row],[total_adults]])</f>
        <v>0</v>
      </c>
      <c r="AH313">
        <f>IF(ISBLANK(nutrition[[#This Row],[total_beneficiaries_reached]]),SUM(nutrition[[#This Row],[calc_children]],nutrition[[#This Row],[calc_adults]]),nutrition[[#This Row],[total_beneficiaries_reached]])</f>
        <v>1639</v>
      </c>
      <c r="AI313" s="49" t="s">
        <v>230</v>
      </c>
      <c r="AJ313" s="49" t="s">
        <v>730</v>
      </c>
      <c r="AK313" s="49" t="s">
        <v>132</v>
      </c>
    </row>
    <row r="314" spans="1:37" x14ac:dyDescent="0.2">
      <c r="A314" s="58">
        <v>45323</v>
      </c>
      <c r="B314" s="49" t="s">
        <v>224</v>
      </c>
      <c r="C314" s="49" t="s">
        <v>667</v>
      </c>
      <c r="F314" s="49" t="s">
        <v>115</v>
      </c>
      <c r="G314" s="49" t="s">
        <v>115</v>
      </c>
      <c r="H314" s="49" t="s">
        <v>133</v>
      </c>
      <c r="I314" s="49" t="s">
        <v>118</v>
      </c>
      <c r="J314" s="49" t="s">
        <v>1229</v>
      </c>
      <c r="K314" s="49" t="s">
        <v>125</v>
      </c>
      <c r="M314" s="49">
        <v>1529</v>
      </c>
      <c r="AC314">
        <f>IF(ISBLANK(nutrition[[#This Row],[total_boys]]),SUM(nutrition[[#This Row],[boys_0-5_reached]],nutrition[[#This Row],[boys_6-12_reached]],nutrition[[#This Row],[boys_13-18_reached]]),nutrition[[#This Row],[total_boys]])</f>
        <v>0</v>
      </c>
      <c r="AD314">
        <f>IF(ISBLANK(nutrition[[#This Row],[total_girls]]),SUM(nutrition[[#This Row],[girls_0-5_reached]],nutrition[[#This Row],[girls_6-12_reached]],nutrition[[#This Row],[girls_13-18_reached]]),nutrition[[#This Row],[total_girls]])</f>
        <v>1529</v>
      </c>
      <c r="AE314">
        <f>IF(ISBLANK(nutrition[[#This Row],[total_children]]),SUM(nutrition[[#This Row],[calc_boys]],nutrition[[#This Row],[calc_girls]]),nutrition[[#This Row],[total_children]])</f>
        <v>1529</v>
      </c>
      <c r="AF314">
        <f>IF(ISBLANK(nutrition[[#This Row],[total_pwd]]),SUM(nutrition[[#This Row],[total_pwd_men]],nutrition[[#This Row],[total_pwd_women]]),nutrition[[#This Row],[total_pwd]])</f>
        <v>0</v>
      </c>
      <c r="AG314">
        <f>IF(ISBLANK(nutrition[[#This Row],[total_adults]]),SUM(nutrition[[#This Row],[total_men]],nutrition[[#This Row],[total_women]]),nutrition[[#This Row],[total_adults]])</f>
        <v>0</v>
      </c>
      <c r="AH314">
        <f>IF(ISBLANK(nutrition[[#This Row],[total_beneficiaries_reached]]),SUM(nutrition[[#This Row],[calc_children]],nutrition[[#This Row],[calc_adults]]),nutrition[[#This Row],[total_beneficiaries_reached]])</f>
        <v>1529</v>
      </c>
      <c r="AI314" s="49" t="s">
        <v>225</v>
      </c>
      <c r="AJ314" s="49" t="s">
        <v>668</v>
      </c>
      <c r="AK314" s="49" t="s">
        <v>132</v>
      </c>
    </row>
    <row r="315" spans="1:37" x14ac:dyDescent="0.2">
      <c r="A315" s="58">
        <v>45323</v>
      </c>
      <c r="B315" s="49" t="s">
        <v>209</v>
      </c>
      <c r="C315" s="49" t="s">
        <v>1297</v>
      </c>
      <c r="F315" s="49" t="s">
        <v>115</v>
      </c>
      <c r="G315" s="49" t="s">
        <v>115</v>
      </c>
      <c r="H315" s="49" t="s">
        <v>133</v>
      </c>
      <c r="I315" s="49" t="s">
        <v>118</v>
      </c>
      <c r="J315" s="49" t="s">
        <v>1229</v>
      </c>
      <c r="K315" s="49" t="s">
        <v>125</v>
      </c>
      <c r="M315" s="49">
        <v>581</v>
      </c>
      <c r="AC315">
        <f>IF(ISBLANK(nutrition[[#This Row],[total_boys]]),SUM(nutrition[[#This Row],[boys_0-5_reached]],nutrition[[#This Row],[boys_6-12_reached]],nutrition[[#This Row],[boys_13-18_reached]]),nutrition[[#This Row],[total_boys]])</f>
        <v>0</v>
      </c>
      <c r="AD315">
        <f>IF(ISBLANK(nutrition[[#This Row],[total_girls]]),SUM(nutrition[[#This Row],[girls_0-5_reached]],nutrition[[#This Row],[girls_6-12_reached]],nutrition[[#This Row],[girls_13-18_reached]]),nutrition[[#This Row],[total_girls]])</f>
        <v>581</v>
      </c>
      <c r="AE315">
        <f>IF(ISBLANK(nutrition[[#This Row],[total_children]]),SUM(nutrition[[#This Row],[calc_boys]],nutrition[[#This Row],[calc_girls]]),nutrition[[#This Row],[total_children]])</f>
        <v>581</v>
      </c>
      <c r="AF315">
        <f>IF(ISBLANK(nutrition[[#This Row],[total_pwd]]),SUM(nutrition[[#This Row],[total_pwd_men]],nutrition[[#This Row],[total_pwd_women]]),nutrition[[#This Row],[total_pwd]])</f>
        <v>0</v>
      </c>
      <c r="AG315">
        <f>IF(ISBLANK(nutrition[[#This Row],[total_adults]]),SUM(nutrition[[#This Row],[total_men]],nutrition[[#This Row],[total_women]]),nutrition[[#This Row],[total_adults]])</f>
        <v>0</v>
      </c>
      <c r="AH315">
        <f>IF(ISBLANK(nutrition[[#This Row],[total_beneficiaries_reached]]),SUM(nutrition[[#This Row],[calc_children]],nutrition[[#This Row],[calc_adults]]),nutrition[[#This Row],[total_beneficiaries_reached]])</f>
        <v>581</v>
      </c>
      <c r="AI315" s="49" t="s">
        <v>210</v>
      </c>
      <c r="AJ315" s="49" t="s">
        <v>464</v>
      </c>
      <c r="AK315" s="49" t="s">
        <v>132</v>
      </c>
    </row>
    <row r="316" spans="1:37" x14ac:dyDescent="0.2">
      <c r="A316" s="58">
        <v>45323</v>
      </c>
      <c r="B316" s="49" t="s">
        <v>113</v>
      </c>
      <c r="C316" s="49" t="s">
        <v>1267</v>
      </c>
      <c r="F316" s="49" t="s">
        <v>115</v>
      </c>
      <c r="G316" s="49" t="s">
        <v>115</v>
      </c>
      <c r="H316" s="49" t="s">
        <v>133</v>
      </c>
      <c r="I316" s="49" t="s">
        <v>118</v>
      </c>
      <c r="J316" s="49" t="s">
        <v>1229</v>
      </c>
      <c r="K316" s="49" t="s">
        <v>125</v>
      </c>
      <c r="M316" s="49">
        <v>1465</v>
      </c>
      <c r="AC316">
        <f>IF(ISBLANK(nutrition[[#This Row],[total_boys]]),SUM(nutrition[[#This Row],[boys_0-5_reached]],nutrition[[#This Row],[boys_6-12_reached]],nutrition[[#This Row],[boys_13-18_reached]]),nutrition[[#This Row],[total_boys]])</f>
        <v>0</v>
      </c>
      <c r="AD316">
        <f>IF(ISBLANK(nutrition[[#This Row],[total_girls]]),SUM(nutrition[[#This Row],[girls_0-5_reached]],nutrition[[#This Row],[girls_6-12_reached]],nutrition[[#This Row],[girls_13-18_reached]]),nutrition[[#This Row],[total_girls]])</f>
        <v>1465</v>
      </c>
      <c r="AE316">
        <f>IF(ISBLANK(nutrition[[#This Row],[total_children]]),SUM(nutrition[[#This Row],[calc_boys]],nutrition[[#This Row],[calc_girls]]),nutrition[[#This Row],[total_children]])</f>
        <v>1465</v>
      </c>
      <c r="AF316">
        <f>IF(ISBLANK(nutrition[[#This Row],[total_pwd]]),SUM(nutrition[[#This Row],[total_pwd_men]],nutrition[[#This Row],[total_pwd_women]]),nutrition[[#This Row],[total_pwd]])</f>
        <v>0</v>
      </c>
      <c r="AG316">
        <f>IF(ISBLANK(nutrition[[#This Row],[total_adults]]),SUM(nutrition[[#This Row],[total_men]],nutrition[[#This Row],[total_women]]),nutrition[[#This Row],[total_adults]])</f>
        <v>0</v>
      </c>
      <c r="AH316">
        <f>IF(ISBLANK(nutrition[[#This Row],[total_beneficiaries_reached]]),SUM(nutrition[[#This Row],[calc_children]],nutrition[[#This Row],[calc_adults]]),nutrition[[#This Row],[total_beneficiaries_reached]])</f>
        <v>1465</v>
      </c>
      <c r="AI316" s="49" t="s">
        <v>219</v>
      </c>
      <c r="AJ316" s="49" t="s">
        <v>629</v>
      </c>
      <c r="AK316" s="49" t="s">
        <v>132</v>
      </c>
    </row>
    <row r="317" spans="1:37" x14ac:dyDescent="0.2">
      <c r="A317" s="58">
        <v>45323</v>
      </c>
      <c r="B317" s="49" t="s">
        <v>209</v>
      </c>
      <c r="C317" s="49" t="s">
        <v>1298</v>
      </c>
      <c r="F317" s="49" t="s">
        <v>115</v>
      </c>
      <c r="G317" s="49" t="s">
        <v>115</v>
      </c>
      <c r="H317" s="49" t="s">
        <v>133</v>
      </c>
      <c r="I317" s="49" t="s">
        <v>118</v>
      </c>
      <c r="J317" s="49" t="s">
        <v>1229</v>
      </c>
      <c r="K317" s="49" t="s">
        <v>125</v>
      </c>
      <c r="M317" s="49">
        <v>1290</v>
      </c>
      <c r="AC317">
        <f>IF(ISBLANK(nutrition[[#This Row],[total_boys]]),SUM(nutrition[[#This Row],[boys_0-5_reached]],nutrition[[#This Row],[boys_6-12_reached]],nutrition[[#This Row],[boys_13-18_reached]]),nutrition[[#This Row],[total_boys]])</f>
        <v>0</v>
      </c>
      <c r="AD317">
        <f>IF(ISBLANK(nutrition[[#This Row],[total_girls]]),SUM(nutrition[[#This Row],[girls_0-5_reached]],nutrition[[#This Row],[girls_6-12_reached]],nutrition[[#This Row],[girls_13-18_reached]]),nutrition[[#This Row],[total_girls]])</f>
        <v>1290</v>
      </c>
      <c r="AE317">
        <f>IF(ISBLANK(nutrition[[#This Row],[total_children]]),SUM(nutrition[[#This Row],[calc_boys]],nutrition[[#This Row],[calc_girls]]),nutrition[[#This Row],[total_children]])</f>
        <v>1290</v>
      </c>
      <c r="AF317">
        <f>IF(ISBLANK(nutrition[[#This Row],[total_pwd]]),SUM(nutrition[[#This Row],[total_pwd_men]],nutrition[[#This Row],[total_pwd_women]]),nutrition[[#This Row],[total_pwd]])</f>
        <v>0</v>
      </c>
      <c r="AG317">
        <f>IF(ISBLANK(nutrition[[#This Row],[total_adults]]),SUM(nutrition[[#This Row],[total_men]],nutrition[[#This Row],[total_women]]),nutrition[[#This Row],[total_adults]])</f>
        <v>0</v>
      </c>
      <c r="AH317">
        <f>IF(ISBLANK(nutrition[[#This Row],[total_beneficiaries_reached]]),SUM(nutrition[[#This Row],[calc_children]],nutrition[[#This Row],[calc_adults]]),nutrition[[#This Row],[total_beneficiaries_reached]])</f>
        <v>1290</v>
      </c>
      <c r="AI317" s="49" t="s">
        <v>210</v>
      </c>
      <c r="AJ317" s="49" t="s">
        <v>468</v>
      </c>
      <c r="AK317" s="49" t="s">
        <v>132</v>
      </c>
    </row>
    <row r="318" spans="1:37" x14ac:dyDescent="0.2">
      <c r="A318" s="58">
        <v>45323</v>
      </c>
      <c r="B318" s="49" t="s">
        <v>120</v>
      </c>
      <c r="C318" s="49" t="s">
        <v>1235</v>
      </c>
      <c r="F318" s="49" t="s">
        <v>115</v>
      </c>
      <c r="G318" s="49" t="s">
        <v>115</v>
      </c>
      <c r="H318" s="49" t="s">
        <v>133</v>
      </c>
      <c r="I318" s="49" t="s">
        <v>118</v>
      </c>
      <c r="J318" s="49" t="s">
        <v>1229</v>
      </c>
      <c r="K318" s="49" t="s">
        <v>125</v>
      </c>
      <c r="M318" s="49">
        <v>728</v>
      </c>
      <c r="AC318">
        <f>IF(ISBLANK(nutrition[[#This Row],[total_boys]]),SUM(nutrition[[#This Row],[boys_0-5_reached]],nutrition[[#This Row],[boys_6-12_reached]],nutrition[[#This Row],[boys_13-18_reached]]),nutrition[[#This Row],[total_boys]])</f>
        <v>0</v>
      </c>
      <c r="AD318">
        <f>IF(ISBLANK(nutrition[[#This Row],[total_girls]]),SUM(nutrition[[#This Row],[girls_0-5_reached]],nutrition[[#This Row],[girls_6-12_reached]],nutrition[[#This Row],[girls_13-18_reached]]),nutrition[[#This Row],[total_girls]])</f>
        <v>728</v>
      </c>
      <c r="AE318">
        <f>IF(ISBLANK(nutrition[[#This Row],[total_children]]),SUM(nutrition[[#This Row],[calc_boys]],nutrition[[#This Row],[calc_girls]]),nutrition[[#This Row],[total_children]])</f>
        <v>728</v>
      </c>
      <c r="AF318">
        <f>IF(ISBLANK(nutrition[[#This Row],[total_pwd]]),SUM(nutrition[[#This Row],[total_pwd_men]],nutrition[[#This Row],[total_pwd_women]]),nutrition[[#This Row],[total_pwd]])</f>
        <v>0</v>
      </c>
      <c r="AG318">
        <f>IF(ISBLANK(nutrition[[#This Row],[total_adults]]),SUM(nutrition[[#This Row],[total_men]],nutrition[[#This Row],[total_women]]),nutrition[[#This Row],[total_adults]])</f>
        <v>0</v>
      </c>
      <c r="AH318">
        <f>IF(ISBLANK(nutrition[[#This Row],[total_beneficiaries_reached]]),SUM(nutrition[[#This Row],[calc_children]],nutrition[[#This Row],[calc_adults]]),nutrition[[#This Row],[total_beneficiaries_reached]])</f>
        <v>728</v>
      </c>
      <c r="AI318" s="49" t="s">
        <v>178</v>
      </c>
      <c r="AJ318" s="49" t="s">
        <v>211</v>
      </c>
      <c r="AK318" s="49" t="s">
        <v>132</v>
      </c>
    </row>
    <row r="319" spans="1:37" x14ac:dyDescent="0.2">
      <c r="A319" s="58">
        <v>45323</v>
      </c>
      <c r="B319" s="49" t="s">
        <v>120</v>
      </c>
      <c r="C319" s="49" t="s">
        <v>1236</v>
      </c>
      <c r="F319" s="49" t="s">
        <v>115</v>
      </c>
      <c r="G319" s="49" t="s">
        <v>115</v>
      </c>
      <c r="H319" s="49" t="s">
        <v>133</v>
      </c>
      <c r="I319" s="49" t="s">
        <v>118</v>
      </c>
      <c r="J319" s="49" t="s">
        <v>1229</v>
      </c>
      <c r="K319" s="49" t="s">
        <v>125</v>
      </c>
      <c r="M319" s="49">
        <v>1106</v>
      </c>
      <c r="AC319">
        <f>IF(ISBLANK(nutrition[[#This Row],[total_boys]]),SUM(nutrition[[#This Row],[boys_0-5_reached]],nutrition[[#This Row],[boys_6-12_reached]],nutrition[[#This Row],[boys_13-18_reached]]),nutrition[[#This Row],[total_boys]])</f>
        <v>0</v>
      </c>
      <c r="AD319">
        <f>IF(ISBLANK(nutrition[[#This Row],[total_girls]]),SUM(nutrition[[#This Row],[girls_0-5_reached]],nutrition[[#This Row],[girls_6-12_reached]],nutrition[[#This Row],[girls_13-18_reached]]),nutrition[[#This Row],[total_girls]])</f>
        <v>1106</v>
      </c>
      <c r="AE319">
        <f>IF(ISBLANK(nutrition[[#This Row],[total_children]]),SUM(nutrition[[#This Row],[calc_boys]],nutrition[[#This Row],[calc_girls]]),nutrition[[#This Row],[total_children]])</f>
        <v>1106</v>
      </c>
      <c r="AF319">
        <f>IF(ISBLANK(nutrition[[#This Row],[total_pwd]]),SUM(nutrition[[#This Row],[total_pwd_men]],nutrition[[#This Row],[total_pwd_women]]),nutrition[[#This Row],[total_pwd]])</f>
        <v>0</v>
      </c>
      <c r="AG319">
        <f>IF(ISBLANK(nutrition[[#This Row],[total_adults]]),SUM(nutrition[[#This Row],[total_men]],nutrition[[#This Row],[total_women]]),nutrition[[#This Row],[total_adults]])</f>
        <v>0</v>
      </c>
      <c r="AH319">
        <f>IF(ISBLANK(nutrition[[#This Row],[total_beneficiaries_reached]]),SUM(nutrition[[#This Row],[calc_children]],nutrition[[#This Row],[calc_adults]]),nutrition[[#This Row],[total_beneficiaries_reached]])</f>
        <v>1106</v>
      </c>
      <c r="AI319" s="49" t="s">
        <v>178</v>
      </c>
      <c r="AJ319" s="49" t="s">
        <v>217</v>
      </c>
      <c r="AK319" s="49" t="s">
        <v>132</v>
      </c>
    </row>
    <row r="320" spans="1:37" x14ac:dyDescent="0.2">
      <c r="A320" s="58">
        <v>45323</v>
      </c>
      <c r="B320" s="49" t="s">
        <v>120</v>
      </c>
      <c r="C320" s="49" t="s">
        <v>1237</v>
      </c>
      <c r="F320" s="49" t="s">
        <v>115</v>
      </c>
      <c r="G320" s="49" t="s">
        <v>115</v>
      </c>
      <c r="H320" s="49" t="s">
        <v>133</v>
      </c>
      <c r="I320" s="49" t="s">
        <v>118</v>
      </c>
      <c r="J320" s="49" t="s">
        <v>1229</v>
      </c>
      <c r="K320" s="49" t="s">
        <v>125</v>
      </c>
      <c r="M320" s="49">
        <v>1773</v>
      </c>
      <c r="AC320">
        <f>IF(ISBLANK(nutrition[[#This Row],[total_boys]]),SUM(nutrition[[#This Row],[boys_0-5_reached]],nutrition[[#This Row],[boys_6-12_reached]],nutrition[[#This Row],[boys_13-18_reached]]),nutrition[[#This Row],[total_boys]])</f>
        <v>0</v>
      </c>
      <c r="AD320">
        <f>IF(ISBLANK(nutrition[[#This Row],[total_girls]]),SUM(nutrition[[#This Row],[girls_0-5_reached]],nutrition[[#This Row],[girls_6-12_reached]],nutrition[[#This Row],[girls_13-18_reached]]),nutrition[[#This Row],[total_girls]])</f>
        <v>1773</v>
      </c>
      <c r="AE320">
        <f>IF(ISBLANK(nutrition[[#This Row],[total_children]]),SUM(nutrition[[#This Row],[calc_boys]],nutrition[[#This Row],[calc_girls]]),nutrition[[#This Row],[total_children]])</f>
        <v>1773</v>
      </c>
      <c r="AF320">
        <f>IF(ISBLANK(nutrition[[#This Row],[total_pwd]]),SUM(nutrition[[#This Row],[total_pwd_men]],nutrition[[#This Row],[total_pwd_women]]),nutrition[[#This Row],[total_pwd]])</f>
        <v>0</v>
      </c>
      <c r="AG320">
        <f>IF(ISBLANK(nutrition[[#This Row],[total_adults]]),SUM(nutrition[[#This Row],[total_men]],nutrition[[#This Row],[total_women]]),nutrition[[#This Row],[total_adults]])</f>
        <v>0</v>
      </c>
      <c r="AH320">
        <f>IF(ISBLANK(nutrition[[#This Row],[total_beneficiaries_reached]]),SUM(nutrition[[#This Row],[calc_children]],nutrition[[#This Row],[calc_adults]]),nutrition[[#This Row],[total_beneficiaries_reached]])</f>
        <v>1773</v>
      </c>
      <c r="AI320" s="49" t="s">
        <v>178</v>
      </c>
      <c r="AJ320" s="49" t="s">
        <v>221</v>
      </c>
      <c r="AK320" s="49" t="s">
        <v>132</v>
      </c>
    </row>
    <row r="321" spans="1:37" x14ac:dyDescent="0.2">
      <c r="A321" s="58">
        <v>45323</v>
      </c>
      <c r="B321" s="49" t="s">
        <v>229</v>
      </c>
      <c r="C321" s="49" t="s">
        <v>1269</v>
      </c>
      <c r="F321" s="49" t="s">
        <v>115</v>
      </c>
      <c r="G321" s="49" t="s">
        <v>115</v>
      </c>
      <c r="H321" s="49" t="s">
        <v>133</v>
      </c>
      <c r="I321" s="49" t="s">
        <v>118</v>
      </c>
      <c r="J321" s="49" t="s">
        <v>1229</v>
      </c>
      <c r="K321" s="49" t="s">
        <v>125</v>
      </c>
      <c r="M321" s="49">
        <v>3583</v>
      </c>
      <c r="AC321">
        <f>IF(ISBLANK(nutrition[[#This Row],[total_boys]]),SUM(nutrition[[#This Row],[boys_0-5_reached]],nutrition[[#This Row],[boys_6-12_reached]],nutrition[[#This Row],[boys_13-18_reached]]),nutrition[[#This Row],[total_boys]])</f>
        <v>0</v>
      </c>
      <c r="AD321">
        <f>IF(ISBLANK(nutrition[[#This Row],[total_girls]]),SUM(nutrition[[#This Row],[girls_0-5_reached]],nutrition[[#This Row],[girls_6-12_reached]],nutrition[[#This Row],[girls_13-18_reached]]),nutrition[[#This Row],[total_girls]])</f>
        <v>3583</v>
      </c>
      <c r="AE321">
        <f>IF(ISBLANK(nutrition[[#This Row],[total_children]]),SUM(nutrition[[#This Row],[calc_boys]],nutrition[[#This Row],[calc_girls]]),nutrition[[#This Row],[total_children]])</f>
        <v>3583</v>
      </c>
      <c r="AF321">
        <f>IF(ISBLANK(nutrition[[#This Row],[total_pwd]]),SUM(nutrition[[#This Row],[total_pwd_men]],nutrition[[#This Row],[total_pwd_women]]),nutrition[[#This Row],[total_pwd]])</f>
        <v>0</v>
      </c>
      <c r="AG321">
        <f>IF(ISBLANK(nutrition[[#This Row],[total_adults]]),SUM(nutrition[[#This Row],[total_men]],nutrition[[#This Row],[total_women]]),nutrition[[#This Row],[total_adults]])</f>
        <v>0</v>
      </c>
      <c r="AH321">
        <f>IF(ISBLANK(nutrition[[#This Row],[total_beneficiaries_reached]]),SUM(nutrition[[#This Row],[calc_children]],nutrition[[#This Row],[calc_adults]]),nutrition[[#This Row],[total_beneficiaries_reached]])</f>
        <v>3583</v>
      </c>
      <c r="AI321" s="49" t="s">
        <v>230</v>
      </c>
      <c r="AJ321" s="49" t="s">
        <v>738</v>
      </c>
      <c r="AK321" s="49" t="s">
        <v>132</v>
      </c>
    </row>
    <row r="322" spans="1:37" x14ac:dyDescent="0.2">
      <c r="A322" s="58">
        <v>45323</v>
      </c>
      <c r="B322" s="49" t="s">
        <v>224</v>
      </c>
      <c r="C322" s="49" t="s">
        <v>1299</v>
      </c>
      <c r="F322" s="49" t="s">
        <v>115</v>
      </c>
      <c r="G322" s="49" t="s">
        <v>115</v>
      </c>
      <c r="H322" s="49" t="s">
        <v>133</v>
      </c>
      <c r="I322" s="49" t="s">
        <v>118</v>
      </c>
      <c r="J322" s="49" t="s">
        <v>1229</v>
      </c>
      <c r="K322" s="49" t="s">
        <v>125</v>
      </c>
      <c r="M322" s="49">
        <v>4810</v>
      </c>
      <c r="AC322">
        <f>IF(ISBLANK(nutrition[[#This Row],[total_boys]]),SUM(nutrition[[#This Row],[boys_0-5_reached]],nutrition[[#This Row],[boys_6-12_reached]],nutrition[[#This Row],[boys_13-18_reached]]),nutrition[[#This Row],[total_boys]])</f>
        <v>0</v>
      </c>
      <c r="AD322">
        <f>IF(ISBLANK(nutrition[[#This Row],[total_girls]]),SUM(nutrition[[#This Row],[girls_0-5_reached]],nutrition[[#This Row],[girls_6-12_reached]],nutrition[[#This Row],[girls_13-18_reached]]),nutrition[[#This Row],[total_girls]])</f>
        <v>4810</v>
      </c>
      <c r="AE322">
        <f>IF(ISBLANK(nutrition[[#This Row],[total_children]]),SUM(nutrition[[#This Row],[calc_boys]],nutrition[[#This Row],[calc_girls]]),nutrition[[#This Row],[total_children]])</f>
        <v>4810</v>
      </c>
      <c r="AF322">
        <f>IF(ISBLANK(nutrition[[#This Row],[total_pwd]]),SUM(nutrition[[#This Row],[total_pwd_men]],nutrition[[#This Row],[total_pwd_women]]),nutrition[[#This Row],[total_pwd]])</f>
        <v>0</v>
      </c>
      <c r="AG322">
        <f>IF(ISBLANK(nutrition[[#This Row],[total_adults]]),SUM(nutrition[[#This Row],[total_men]],nutrition[[#This Row],[total_women]]),nutrition[[#This Row],[total_adults]])</f>
        <v>0</v>
      </c>
      <c r="AH322">
        <f>IF(ISBLANK(nutrition[[#This Row],[total_beneficiaries_reached]]),SUM(nutrition[[#This Row],[calc_children]],nutrition[[#This Row],[calc_adults]]),nutrition[[#This Row],[total_beneficiaries_reached]])</f>
        <v>4810</v>
      </c>
      <c r="AI322" s="49" t="s">
        <v>225</v>
      </c>
      <c r="AJ322" s="49" t="s">
        <v>680</v>
      </c>
      <c r="AK322" s="49" t="s">
        <v>132</v>
      </c>
    </row>
    <row r="323" spans="1:37" x14ac:dyDescent="0.2">
      <c r="A323" s="58">
        <v>45323</v>
      </c>
      <c r="B323" s="49" t="s">
        <v>120</v>
      </c>
      <c r="C323" s="49" t="s">
        <v>129</v>
      </c>
      <c r="F323" s="49" t="s">
        <v>115</v>
      </c>
      <c r="G323" s="49" t="s">
        <v>115</v>
      </c>
      <c r="H323" s="49" t="s">
        <v>133</v>
      </c>
      <c r="I323" s="49" t="s">
        <v>118</v>
      </c>
      <c r="J323" s="49" t="s">
        <v>1229</v>
      </c>
      <c r="K323" s="49" t="s">
        <v>125</v>
      </c>
      <c r="M323" s="49">
        <v>2596</v>
      </c>
      <c r="AC323">
        <f>IF(ISBLANK(nutrition[[#This Row],[total_boys]]),SUM(nutrition[[#This Row],[boys_0-5_reached]],nutrition[[#This Row],[boys_6-12_reached]],nutrition[[#This Row],[boys_13-18_reached]]),nutrition[[#This Row],[total_boys]])</f>
        <v>0</v>
      </c>
      <c r="AD323">
        <f>IF(ISBLANK(nutrition[[#This Row],[total_girls]]),SUM(nutrition[[#This Row],[girls_0-5_reached]],nutrition[[#This Row],[girls_6-12_reached]],nutrition[[#This Row],[girls_13-18_reached]]),nutrition[[#This Row],[total_girls]])</f>
        <v>2596</v>
      </c>
      <c r="AE323">
        <f>IF(ISBLANK(nutrition[[#This Row],[total_children]]),SUM(nutrition[[#This Row],[calc_boys]],nutrition[[#This Row],[calc_girls]]),nutrition[[#This Row],[total_children]])</f>
        <v>2596</v>
      </c>
      <c r="AF323">
        <f>IF(ISBLANK(nutrition[[#This Row],[total_pwd]]),SUM(nutrition[[#This Row],[total_pwd_men]],nutrition[[#This Row],[total_pwd_women]]),nutrition[[#This Row],[total_pwd]])</f>
        <v>0</v>
      </c>
      <c r="AG323">
        <f>IF(ISBLANK(nutrition[[#This Row],[total_adults]]),SUM(nutrition[[#This Row],[total_men]],nutrition[[#This Row],[total_women]]),nutrition[[#This Row],[total_adults]])</f>
        <v>0</v>
      </c>
      <c r="AH323">
        <f>IF(ISBLANK(nutrition[[#This Row],[total_beneficiaries_reached]]),SUM(nutrition[[#This Row],[calc_children]],nutrition[[#This Row],[calc_adults]]),nutrition[[#This Row],[total_beneficiaries_reached]])</f>
        <v>2596</v>
      </c>
      <c r="AI323" s="49" t="s">
        <v>178</v>
      </c>
      <c r="AJ323" s="49" t="s">
        <v>226</v>
      </c>
      <c r="AK323" s="49" t="s">
        <v>132</v>
      </c>
    </row>
    <row r="324" spans="1:37" x14ac:dyDescent="0.2">
      <c r="A324" s="58">
        <v>45323</v>
      </c>
      <c r="B324" s="49" t="s">
        <v>229</v>
      </c>
      <c r="C324" s="49" t="s">
        <v>1300</v>
      </c>
      <c r="F324" s="49" t="s">
        <v>115</v>
      </c>
      <c r="G324" s="49" t="s">
        <v>115</v>
      </c>
      <c r="H324" s="49" t="s">
        <v>133</v>
      </c>
      <c r="I324" s="49" t="s">
        <v>118</v>
      </c>
      <c r="J324" s="49" t="s">
        <v>1229</v>
      </c>
      <c r="K324" s="49" t="s">
        <v>125</v>
      </c>
      <c r="M324" s="49">
        <v>2191</v>
      </c>
      <c r="AC324">
        <f>IF(ISBLANK(nutrition[[#This Row],[total_boys]]),SUM(nutrition[[#This Row],[boys_0-5_reached]],nutrition[[#This Row],[boys_6-12_reached]],nutrition[[#This Row],[boys_13-18_reached]]),nutrition[[#This Row],[total_boys]])</f>
        <v>0</v>
      </c>
      <c r="AD324">
        <f>IF(ISBLANK(nutrition[[#This Row],[total_girls]]),SUM(nutrition[[#This Row],[girls_0-5_reached]],nutrition[[#This Row],[girls_6-12_reached]],nutrition[[#This Row],[girls_13-18_reached]]),nutrition[[#This Row],[total_girls]])</f>
        <v>2191</v>
      </c>
      <c r="AE324">
        <f>IF(ISBLANK(nutrition[[#This Row],[total_children]]),SUM(nutrition[[#This Row],[calc_boys]],nutrition[[#This Row],[calc_girls]]),nutrition[[#This Row],[total_children]])</f>
        <v>2191</v>
      </c>
      <c r="AF324">
        <f>IF(ISBLANK(nutrition[[#This Row],[total_pwd]]),SUM(nutrition[[#This Row],[total_pwd_men]],nutrition[[#This Row],[total_pwd_women]]),nutrition[[#This Row],[total_pwd]])</f>
        <v>0</v>
      </c>
      <c r="AG324">
        <f>IF(ISBLANK(nutrition[[#This Row],[total_adults]]),SUM(nutrition[[#This Row],[total_men]],nutrition[[#This Row],[total_women]]),nutrition[[#This Row],[total_adults]])</f>
        <v>0</v>
      </c>
      <c r="AH324">
        <f>IF(ISBLANK(nutrition[[#This Row],[total_beneficiaries_reached]]),SUM(nutrition[[#This Row],[calc_children]],nutrition[[#This Row],[calc_adults]]),nutrition[[#This Row],[total_beneficiaries_reached]])</f>
        <v>2191</v>
      </c>
      <c r="AI324" s="49" t="s">
        <v>230</v>
      </c>
      <c r="AJ324" s="49" t="s">
        <v>742</v>
      </c>
      <c r="AK324" s="49" t="s">
        <v>132</v>
      </c>
    </row>
    <row r="325" spans="1:37" x14ac:dyDescent="0.2">
      <c r="A325" s="58">
        <v>45323</v>
      </c>
      <c r="B325" s="49" t="s">
        <v>229</v>
      </c>
      <c r="C325" s="49" t="s">
        <v>1301</v>
      </c>
      <c r="F325" s="49" t="s">
        <v>115</v>
      </c>
      <c r="G325" s="49" t="s">
        <v>115</v>
      </c>
      <c r="H325" s="49" t="s">
        <v>133</v>
      </c>
      <c r="I325" s="49" t="s">
        <v>118</v>
      </c>
      <c r="J325" s="49" t="s">
        <v>1229</v>
      </c>
      <c r="K325" s="49" t="s">
        <v>125</v>
      </c>
      <c r="M325" s="49">
        <v>664</v>
      </c>
      <c r="AC325">
        <f>IF(ISBLANK(nutrition[[#This Row],[total_boys]]),SUM(nutrition[[#This Row],[boys_0-5_reached]],nutrition[[#This Row],[boys_6-12_reached]],nutrition[[#This Row],[boys_13-18_reached]]),nutrition[[#This Row],[total_boys]])</f>
        <v>0</v>
      </c>
      <c r="AD325">
        <f>IF(ISBLANK(nutrition[[#This Row],[total_girls]]),SUM(nutrition[[#This Row],[girls_0-5_reached]],nutrition[[#This Row],[girls_6-12_reached]],nutrition[[#This Row],[girls_13-18_reached]]),nutrition[[#This Row],[total_girls]])</f>
        <v>664</v>
      </c>
      <c r="AE325">
        <f>IF(ISBLANK(nutrition[[#This Row],[total_children]]),SUM(nutrition[[#This Row],[calc_boys]],nutrition[[#This Row],[calc_girls]]),nutrition[[#This Row],[total_children]])</f>
        <v>664</v>
      </c>
      <c r="AF325">
        <f>IF(ISBLANK(nutrition[[#This Row],[total_pwd]]),SUM(nutrition[[#This Row],[total_pwd_men]],nutrition[[#This Row],[total_pwd_women]]),nutrition[[#This Row],[total_pwd]])</f>
        <v>0</v>
      </c>
      <c r="AG325">
        <f>IF(ISBLANK(nutrition[[#This Row],[total_adults]]),SUM(nutrition[[#This Row],[total_men]],nutrition[[#This Row],[total_women]]),nutrition[[#This Row],[total_adults]])</f>
        <v>0</v>
      </c>
      <c r="AH325">
        <f>IF(ISBLANK(nutrition[[#This Row],[total_beneficiaries_reached]]),SUM(nutrition[[#This Row],[calc_children]],nutrition[[#This Row],[calc_adults]]),nutrition[[#This Row],[total_beneficiaries_reached]])</f>
        <v>664</v>
      </c>
      <c r="AI325" s="49" t="s">
        <v>230</v>
      </c>
      <c r="AJ325" s="49" t="s">
        <v>745</v>
      </c>
      <c r="AK325" s="49" t="s">
        <v>132</v>
      </c>
    </row>
    <row r="326" spans="1:37" x14ac:dyDescent="0.2">
      <c r="A326" s="58">
        <v>45323</v>
      </c>
      <c r="B326" s="49" t="s">
        <v>229</v>
      </c>
      <c r="C326" s="49" t="s">
        <v>1302</v>
      </c>
      <c r="F326" s="49" t="s">
        <v>115</v>
      </c>
      <c r="G326" s="49" t="s">
        <v>115</v>
      </c>
      <c r="H326" s="49" t="s">
        <v>133</v>
      </c>
      <c r="I326" s="49" t="s">
        <v>118</v>
      </c>
      <c r="J326" s="49" t="s">
        <v>1229</v>
      </c>
      <c r="K326" s="49" t="s">
        <v>125</v>
      </c>
      <c r="M326" s="49">
        <v>3149</v>
      </c>
      <c r="AC326">
        <f>IF(ISBLANK(nutrition[[#This Row],[total_boys]]),SUM(nutrition[[#This Row],[boys_0-5_reached]],nutrition[[#This Row],[boys_6-12_reached]],nutrition[[#This Row],[boys_13-18_reached]]),nutrition[[#This Row],[total_boys]])</f>
        <v>0</v>
      </c>
      <c r="AD326">
        <f>IF(ISBLANK(nutrition[[#This Row],[total_girls]]),SUM(nutrition[[#This Row],[girls_0-5_reached]],nutrition[[#This Row],[girls_6-12_reached]],nutrition[[#This Row],[girls_13-18_reached]]),nutrition[[#This Row],[total_girls]])</f>
        <v>3149</v>
      </c>
      <c r="AE326">
        <f>IF(ISBLANK(nutrition[[#This Row],[total_children]]),SUM(nutrition[[#This Row],[calc_boys]],nutrition[[#This Row],[calc_girls]]),nutrition[[#This Row],[total_children]])</f>
        <v>3149</v>
      </c>
      <c r="AF326">
        <f>IF(ISBLANK(nutrition[[#This Row],[total_pwd]]),SUM(nutrition[[#This Row],[total_pwd_men]],nutrition[[#This Row],[total_pwd_women]]),nutrition[[#This Row],[total_pwd]])</f>
        <v>0</v>
      </c>
      <c r="AG326">
        <f>IF(ISBLANK(nutrition[[#This Row],[total_adults]]),SUM(nutrition[[#This Row],[total_men]],nutrition[[#This Row],[total_women]]),nutrition[[#This Row],[total_adults]])</f>
        <v>0</v>
      </c>
      <c r="AH326">
        <f>IF(ISBLANK(nutrition[[#This Row],[total_beneficiaries_reached]]),SUM(nutrition[[#This Row],[calc_children]],nutrition[[#This Row],[calc_adults]]),nutrition[[#This Row],[total_beneficiaries_reached]])</f>
        <v>3149</v>
      </c>
      <c r="AI326" s="49" t="s">
        <v>230</v>
      </c>
      <c r="AJ326" s="49" t="s">
        <v>749</v>
      </c>
      <c r="AK326" s="49" t="s">
        <v>132</v>
      </c>
    </row>
    <row r="327" spans="1:37" x14ac:dyDescent="0.2">
      <c r="A327" s="58">
        <v>45323</v>
      </c>
      <c r="B327" s="49" t="s">
        <v>120</v>
      </c>
      <c r="C327" s="49" t="s">
        <v>1303</v>
      </c>
      <c r="F327" s="49" t="s">
        <v>115</v>
      </c>
      <c r="G327" s="49" t="s">
        <v>115</v>
      </c>
      <c r="H327" s="49" t="s">
        <v>133</v>
      </c>
      <c r="I327" s="49" t="s">
        <v>118</v>
      </c>
      <c r="J327" s="49" t="s">
        <v>1229</v>
      </c>
      <c r="K327" s="49" t="s">
        <v>125</v>
      </c>
      <c r="M327" s="49">
        <v>5660</v>
      </c>
      <c r="AC327">
        <f>IF(ISBLANK(nutrition[[#This Row],[total_boys]]),SUM(nutrition[[#This Row],[boys_0-5_reached]],nutrition[[#This Row],[boys_6-12_reached]],nutrition[[#This Row],[boys_13-18_reached]]),nutrition[[#This Row],[total_boys]])</f>
        <v>0</v>
      </c>
      <c r="AD327">
        <f>IF(ISBLANK(nutrition[[#This Row],[total_girls]]),SUM(nutrition[[#This Row],[girls_0-5_reached]],nutrition[[#This Row],[girls_6-12_reached]],nutrition[[#This Row],[girls_13-18_reached]]),nutrition[[#This Row],[total_girls]])</f>
        <v>5660</v>
      </c>
      <c r="AE327">
        <f>IF(ISBLANK(nutrition[[#This Row],[total_children]]),SUM(nutrition[[#This Row],[calc_boys]],nutrition[[#This Row],[calc_girls]]),nutrition[[#This Row],[total_children]])</f>
        <v>5660</v>
      </c>
      <c r="AF327">
        <f>IF(ISBLANK(nutrition[[#This Row],[total_pwd]]),SUM(nutrition[[#This Row],[total_pwd_men]],nutrition[[#This Row],[total_pwd_women]]),nutrition[[#This Row],[total_pwd]])</f>
        <v>0</v>
      </c>
      <c r="AG327">
        <f>IF(ISBLANK(nutrition[[#This Row],[total_adults]]),SUM(nutrition[[#This Row],[total_men]],nutrition[[#This Row],[total_women]]),nutrition[[#This Row],[total_adults]])</f>
        <v>0</v>
      </c>
      <c r="AH327">
        <f>IF(ISBLANK(nutrition[[#This Row],[total_beneficiaries_reached]]),SUM(nutrition[[#This Row],[calc_children]],nutrition[[#This Row],[calc_adults]]),nutrition[[#This Row],[total_beneficiaries_reached]])</f>
        <v>5660</v>
      </c>
      <c r="AI327" s="49" t="s">
        <v>178</v>
      </c>
      <c r="AJ327" s="49" t="s">
        <v>232</v>
      </c>
      <c r="AK327" s="49" t="s">
        <v>132</v>
      </c>
    </row>
    <row r="328" spans="1:37" x14ac:dyDescent="0.2">
      <c r="A328" s="58">
        <v>45323</v>
      </c>
      <c r="B328" s="49" t="s">
        <v>229</v>
      </c>
      <c r="C328" s="49" t="s">
        <v>1304</v>
      </c>
      <c r="F328" s="49" t="s">
        <v>115</v>
      </c>
      <c r="G328" s="49" t="s">
        <v>115</v>
      </c>
      <c r="H328" s="49" t="s">
        <v>133</v>
      </c>
      <c r="I328" s="49" t="s">
        <v>118</v>
      </c>
      <c r="J328" s="49" t="s">
        <v>1229</v>
      </c>
      <c r="K328" s="49" t="s">
        <v>125</v>
      </c>
      <c r="M328" s="49">
        <v>1608</v>
      </c>
      <c r="AC328">
        <f>IF(ISBLANK(nutrition[[#This Row],[total_boys]]),SUM(nutrition[[#This Row],[boys_0-5_reached]],nutrition[[#This Row],[boys_6-12_reached]],nutrition[[#This Row],[boys_13-18_reached]]),nutrition[[#This Row],[total_boys]])</f>
        <v>0</v>
      </c>
      <c r="AD328">
        <f>IF(ISBLANK(nutrition[[#This Row],[total_girls]]),SUM(nutrition[[#This Row],[girls_0-5_reached]],nutrition[[#This Row],[girls_6-12_reached]],nutrition[[#This Row],[girls_13-18_reached]]),nutrition[[#This Row],[total_girls]])</f>
        <v>1608</v>
      </c>
      <c r="AE328">
        <f>IF(ISBLANK(nutrition[[#This Row],[total_children]]),SUM(nutrition[[#This Row],[calc_boys]],nutrition[[#This Row],[calc_girls]]),nutrition[[#This Row],[total_children]])</f>
        <v>1608</v>
      </c>
      <c r="AF328">
        <f>IF(ISBLANK(nutrition[[#This Row],[total_pwd]]),SUM(nutrition[[#This Row],[total_pwd_men]],nutrition[[#This Row],[total_pwd_women]]),nutrition[[#This Row],[total_pwd]])</f>
        <v>0</v>
      </c>
      <c r="AG328">
        <f>IF(ISBLANK(nutrition[[#This Row],[total_adults]]),SUM(nutrition[[#This Row],[total_men]],nutrition[[#This Row],[total_women]]),nutrition[[#This Row],[total_adults]])</f>
        <v>0</v>
      </c>
      <c r="AH328">
        <f>IF(ISBLANK(nutrition[[#This Row],[total_beneficiaries_reached]]),SUM(nutrition[[#This Row],[calc_children]],nutrition[[#This Row],[calc_adults]]),nutrition[[#This Row],[total_beneficiaries_reached]])</f>
        <v>1608</v>
      </c>
      <c r="AI328" s="49" t="s">
        <v>230</v>
      </c>
      <c r="AJ328" s="49" t="s">
        <v>753</v>
      </c>
      <c r="AK328" s="49" t="s">
        <v>132</v>
      </c>
    </row>
    <row r="329" spans="1:37" x14ac:dyDescent="0.2">
      <c r="A329" s="58">
        <v>45323</v>
      </c>
      <c r="B329" s="49" t="s">
        <v>229</v>
      </c>
      <c r="C329" s="49" t="s">
        <v>1305</v>
      </c>
      <c r="F329" s="49" t="s">
        <v>115</v>
      </c>
      <c r="G329" s="49" t="s">
        <v>115</v>
      </c>
      <c r="H329" s="49" t="s">
        <v>133</v>
      </c>
      <c r="I329" s="49" t="s">
        <v>118</v>
      </c>
      <c r="J329" s="49" t="s">
        <v>1229</v>
      </c>
      <c r="K329" s="49" t="s">
        <v>125</v>
      </c>
      <c r="M329" s="49">
        <v>4305</v>
      </c>
      <c r="AC329">
        <f>IF(ISBLANK(nutrition[[#This Row],[total_boys]]),SUM(nutrition[[#This Row],[boys_0-5_reached]],nutrition[[#This Row],[boys_6-12_reached]],nutrition[[#This Row],[boys_13-18_reached]]),nutrition[[#This Row],[total_boys]])</f>
        <v>0</v>
      </c>
      <c r="AD329">
        <f>IF(ISBLANK(nutrition[[#This Row],[total_girls]]),SUM(nutrition[[#This Row],[girls_0-5_reached]],nutrition[[#This Row],[girls_6-12_reached]],nutrition[[#This Row],[girls_13-18_reached]]),nutrition[[#This Row],[total_girls]])</f>
        <v>4305</v>
      </c>
      <c r="AE329">
        <f>IF(ISBLANK(nutrition[[#This Row],[total_children]]),SUM(nutrition[[#This Row],[calc_boys]],nutrition[[#This Row],[calc_girls]]),nutrition[[#This Row],[total_children]])</f>
        <v>4305</v>
      </c>
      <c r="AF329">
        <f>IF(ISBLANK(nutrition[[#This Row],[total_pwd]]),SUM(nutrition[[#This Row],[total_pwd_men]],nutrition[[#This Row],[total_pwd_women]]),nutrition[[#This Row],[total_pwd]])</f>
        <v>0</v>
      </c>
      <c r="AG329">
        <f>IF(ISBLANK(nutrition[[#This Row],[total_adults]]),SUM(nutrition[[#This Row],[total_men]],nutrition[[#This Row],[total_women]]),nutrition[[#This Row],[total_adults]])</f>
        <v>0</v>
      </c>
      <c r="AH329">
        <f>IF(ISBLANK(nutrition[[#This Row],[total_beneficiaries_reached]]),SUM(nutrition[[#This Row],[calc_children]],nutrition[[#This Row],[calc_adults]]),nutrition[[#This Row],[total_beneficiaries_reached]])</f>
        <v>4305</v>
      </c>
      <c r="AI329" s="49" t="s">
        <v>230</v>
      </c>
      <c r="AJ329" s="49" t="s">
        <v>757</v>
      </c>
      <c r="AK329" s="49" t="s">
        <v>132</v>
      </c>
    </row>
    <row r="330" spans="1:37" x14ac:dyDescent="0.2">
      <c r="A330" s="58">
        <v>45323</v>
      </c>
      <c r="B330" s="49" t="s">
        <v>113</v>
      </c>
      <c r="C330" s="49" t="s">
        <v>1306</v>
      </c>
      <c r="F330" s="49" t="s">
        <v>115</v>
      </c>
      <c r="G330" s="49" t="s">
        <v>115</v>
      </c>
      <c r="H330" s="49" t="s">
        <v>133</v>
      </c>
      <c r="I330" s="49" t="s">
        <v>118</v>
      </c>
      <c r="J330" s="49" t="s">
        <v>1229</v>
      </c>
      <c r="K330" s="49" t="s">
        <v>125</v>
      </c>
      <c r="M330" s="49">
        <v>374</v>
      </c>
      <c r="AC330">
        <f>IF(ISBLANK(nutrition[[#This Row],[total_boys]]),SUM(nutrition[[#This Row],[boys_0-5_reached]],nutrition[[#This Row],[boys_6-12_reached]],nutrition[[#This Row],[boys_13-18_reached]]),nutrition[[#This Row],[total_boys]])</f>
        <v>0</v>
      </c>
      <c r="AD330">
        <f>IF(ISBLANK(nutrition[[#This Row],[total_girls]]),SUM(nutrition[[#This Row],[girls_0-5_reached]],nutrition[[#This Row],[girls_6-12_reached]],nutrition[[#This Row],[girls_13-18_reached]]),nutrition[[#This Row],[total_girls]])</f>
        <v>374</v>
      </c>
      <c r="AE330">
        <f>IF(ISBLANK(nutrition[[#This Row],[total_children]]),SUM(nutrition[[#This Row],[calc_boys]],nutrition[[#This Row],[calc_girls]]),nutrition[[#This Row],[total_children]])</f>
        <v>374</v>
      </c>
      <c r="AF330">
        <f>IF(ISBLANK(nutrition[[#This Row],[total_pwd]]),SUM(nutrition[[#This Row],[total_pwd_men]],nutrition[[#This Row],[total_pwd_women]]),nutrition[[#This Row],[total_pwd]])</f>
        <v>0</v>
      </c>
      <c r="AG330">
        <f>IF(ISBLANK(nutrition[[#This Row],[total_adults]]),SUM(nutrition[[#This Row],[total_men]],nutrition[[#This Row],[total_women]]),nutrition[[#This Row],[total_adults]])</f>
        <v>0</v>
      </c>
      <c r="AH330">
        <f>IF(ISBLANK(nutrition[[#This Row],[total_beneficiaries_reached]]),SUM(nutrition[[#This Row],[calc_children]],nutrition[[#This Row],[calc_adults]]),nutrition[[#This Row],[total_beneficiaries_reached]])</f>
        <v>374</v>
      </c>
      <c r="AI330" s="49" t="s">
        <v>219</v>
      </c>
      <c r="AJ330" s="49" t="s">
        <v>632</v>
      </c>
      <c r="AK330" s="49" t="s">
        <v>132</v>
      </c>
    </row>
    <row r="331" spans="1:37" x14ac:dyDescent="0.2">
      <c r="A331" s="58">
        <v>45323</v>
      </c>
      <c r="B331" s="49" t="s">
        <v>120</v>
      </c>
      <c r="C331" s="49" t="s">
        <v>1238</v>
      </c>
      <c r="F331" s="49" t="s">
        <v>115</v>
      </c>
      <c r="G331" s="49" t="s">
        <v>115</v>
      </c>
      <c r="H331" s="49" t="s">
        <v>133</v>
      </c>
      <c r="I331" s="49" t="s">
        <v>118</v>
      </c>
      <c r="J331" s="49" t="s">
        <v>1229</v>
      </c>
      <c r="K331" s="49" t="s">
        <v>125</v>
      </c>
      <c r="M331" s="49">
        <v>5430</v>
      </c>
      <c r="AC331">
        <f>IF(ISBLANK(nutrition[[#This Row],[total_boys]]),SUM(nutrition[[#This Row],[boys_0-5_reached]],nutrition[[#This Row],[boys_6-12_reached]],nutrition[[#This Row],[boys_13-18_reached]]),nutrition[[#This Row],[total_boys]])</f>
        <v>0</v>
      </c>
      <c r="AD331">
        <f>IF(ISBLANK(nutrition[[#This Row],[total_girls]]),SUM(nutrition[[#This Row],[girls_0-5_reached]],nutrition[[#This Row],[girls_6-12_reached]],nutrition[[#This Row],[girls_13-18_reached]]),nutrition[[#This Row],[total_girls]])</f>
        <v>5430</v>
      </c>
      <c r="AE331">
        <f>IF(ISBLANK(nutrition[[#This Row],[total_children]]),SUM(nutrition[[#This Row],[calc_boys]],nutrition[[#This Row],[calc_girls]]),nutrition[[#This Row],[total_children]])</f>
        <v>5430</v>
      </c>
      <c r="AF331">
        <f>IF(ISBLANK(nutrition[[#This Row],[total_pwd]]),SUM(nutrition[[#This Row],[total_pwd_men]],nutrition[[#This Row],[total_pwd_women]]),nutrition[[#This Row],[total_pwd]])</f>
        <v>0</v>
      </c>
      <c r="AG331">
        <f>IF(ISBLANK(nutrition[[#This Row],[total_adults]]),SUM(nutrition[[#This Row],[total_men]],nutrition[[#This Row],[total_women]]),nutrition[[#This Row],[total_adults]])</f>
        <v>0</v>
      </c>
      <c r="AH331">
        <f>IF(ISBLANK(nutrition[[#This Row],[total_beneficiaries_reached]]),SUM(nutrition[[#This Row],[calc_children]],nutrition[[#This Row],[calc_adults]]),nutrition[[#This Row],[total_beneficiaries_reached]])</f>
        <v>5430</v>
      </c>
      <c r="AI331" s="49" t="s">
        <v>178</v>
      </c>
      <c r="AJ331" s="49" t="s">
        <v>235</v>
      </c>
      <c r="AK331" s="49" t="s">
        <v>132</v>
      </c>
    </row>
    <row r="332" spans="1:37" x14ac:dyDescent="0.2">
      <c r="A332" s="58">
        <v>45323</v>
      </c>
      <c r="B332" s="49" t="s">
        <v>120</v>
      </c>
      <c r="C332" s="49" t="s">
        <v>1240</v>
      </c>
      <c r="F332" s="49" t="s">
        <v>115</v>
      </c>
      <c r="G332" s="49" t="s">
        <v>115</v>
      </c>
      <c r="H332" s="49" t="s">
        <v>133</v>
      </c>
      <c r="I332" s="49" t="s">
        <v>118</v>
      </c>
      <c r="J332" s="49" t="s">
        <v>1229</v>
      </c>
      <c r="K332" s="49" t="s">
        <v>125</v>
      </c>
      <c r="M332" s="49">
        <v>1387</v>
      </c>
      <c r="AC332">
        <f>IF(ISBLANK(nutrition[[#This Row],[total_boys]]),SUM(nutrition[[#This Row],[boys_0-5_reached]],nutrition[[#This Row],[boys_6-12_reached]],nutrition[[#This Row],[boys_13-18_reached]]),nutrition[[#This Row],[total_boys]])</f>
        <v>0</v>
      </c>
      <c r="AD332">
        <f>IF(ISBLANK(nutrition[[#This Row],[total_girls]]),SUM(nutrition[[#This Row],[girls_0-5_reached]],nutrition[[#This Row],[girls_6-12_reached]],nutrition[[#This Row],[girls_13-18_reached]]),nutrition[[#This Row],[total_girls]])</f>
        <v>1387</v>
      </c>
      <c r="AE332">
        <f>IF(ISBLANK(nutrition[[#This Row],[total_children]]),SUM(nutrition[[#This Row],[calc_boys]],nutrition[[#This Row],[calc_girls]]),nutrition[[#This Row],[total_children]])</f>
        <v>1387</v>
      </c>
      <c r="AF332">
        <f>IF(ISBLANK(nutrition[[#This Row],[total_pwd]]),SUM(nutrition[[#This Row],[total_pwd_men]],nutrition[[#This Row],[total_pwd_women]]),nutrition[[#This Row],[total_pwd]])</f>
        <v>0</v>
      </c>
      <c r="AG332">
        <f>IF(ISBLANK(nutrition[[#This Row],[total_adults]]),SUM(nutrition[[#This Row],[total_men]],nutrition[[#This Row],[total_women]]),nutrition[[#This Row],[total_adults]])</f>
        <v>0</v>
      </c>
      <c r="AH332">
        <f>IF(ISBLANK(nutrition[[#This Row],[total_beneficiaries_reached]]),SUM(nutrition[[#This Row],[calc_children]],nutrition[[#This Row],[calc_adults]]),nutrition[[#This Row],[total_beneficiaries_reached]])</f>
        <v>1387</v>
      </c>
      <c r="AI332" s="49" t="s">
        <v>178</v>
      </c>
      <c r="AJ332" s="49" t="s">
        <v>239</v>
      </c>
      <c r="AK332" s="49" t="s">
        <v>132</v>
      </c>
    </row>
    <row r="333" spans="1:37" x14ac:dyDescent="0.2">
      <c r="A333" s="58">
        <v>45323</v>
      </c>
      <c r="B333" s="49" t="s">
        <v>229</v>
      </c>
      <c r="C333" s="49" t="s">
        <v>1307</v>
      </c>
      <c r="F333" s="49" t="s">
        <v>115</v>
      </c>
      <c r="G333" s="49" t="s">
        <v>115</v>
      </c>
      <c r="H333" s="49" t="s">
        <v>133</v>
      </c>
      <c r="I333" s="49" t="s">
        <v>118</v>
      </c>
      <c r="J333" s="49" t="s">
        <v>1229</v>
      </c>
      <c r="K333" s="49" t="s">
        <v>125</v>
      </c>
      <c r="M333" s="49">
        <v>1255</v>
      </c>
      <c r="AC333">
        <f>IF(ISBLANK(nutrition[[#This Row],[total_boys]]),SUM(nutrition[[#This Row],[boys_0-5_reached]],nutrition[[#This Row],[boys_6-12_reached]],nutrition[[#This Row],[boys_13-18_reached]]),nutrition[[#This Row],[total_boys]])</f>
        <v>0</v>
      </c>
      <c r="AD333">
        <f>IF(ISBLANK(nutrition[[#This Row],[total_girls]]),SUM(nutrition[[#This Row],[girls_0-5_reached]],nutrition[[#This Row],[girls_6-12_reached]],nutrition[[#This Row],[girls_13-18_reached]]),nutrition[[#This Row],[total_girls]])</f>
        <v>1255</v>
      </c>
      <c r="AE333">
        <f>IF(ISBLANK(nutrition[[#This Row],[total_children]]),SUM(nutrition[[#This Row],[calc_boys]],nutrition[[#This Row],[calc_girls]]),nutrition[[#This Row],[total_children]])</f>
        <v>1255</v>
      </c>
      <c r="AF333">
        <f>IF(ISBLANK(nutrition[[#This Row],[total_pwd]]),SUM(nutrition[[#This Row],[total_pwd_men]],nutrition[[#This Row],[total_pwd_women]]),nutrition[[#This Row],[total_pwd]])</f>
        <v>0</v>
      </c>
      <c r="AG333">
        <f>IF(ISBLANK(nutrition[[#This Row],[total_adults]]),SUM(nutrition[[#This Row],[total_men]],nutrition[[#This Row],[total_women]]),nutrition[[#This Row],[total_adults]])</f>
        <v>0</v>
      </c>
      <c r="AH333">
        <f>IF(ISBLANK(nutrition[[#This Row],[total_beneficiaries_reached]]),SUM(nutrition[[#This Row],[calc_children]],nutrition[[#This Row],[calc_adults]]),nutrition[[#This Row],[total_beneficiaries_reached]])</f>
        <v>1255</v>
      </c>
      <c r="AI333" s="49" t="s">
        <v>230</v>
      </c>
      <c r="AJ333" s="49" t="s">
        <v>761</v>
      </c>
      <c r="AK333" s="49" t="s">
        <v>132</v>
      </c>
    </row>
    <row r="334" spans="1:37" x14ac:dyDescent="0.2">
      <c r="A334" s="58">
        <v>45323</v>
      </c>
      <c r="B334" s="49" t="s">
        <v>224</v>
      </c>
      <c r="C334" s="49" t="s">
        <v>1273</v>
      </c>
      <c r="F334" s="49" t="s">
        <v>115</v>
      </c>
      <c r="G334" s="49" t="s">
        <v>115</v>
      </c>
      <c r="H334" s="49" t="s">
        <v>133</v>
      </c>
      <c r="I334" s="49" t="s">
        <v>118</v>
      </c>
      <c r="J334" s="49" t="s">
        <v>1229</v>
      </c>
      <c r="K334" s="49" t="s">
        <v>125</v>
      </c>
      <c r="M334" s="49">
        <v>2158</v>
      </c>
      <c r="AC334">
        <f>IF(ISBLANK(nutrition[[#This Row],[total_boys]]),SUM(nutrition[[#This Row],[boys_0-5_reached]],nutrition[[#This Row],[boys_6-12_reached]],nutrition[[#This Row],[boys_13-18_reached]]),nutrition[[#This Row],[total_boys]])</f>
        <v>0</v>
      </c>
      <c r="AD334">
        <f>IF(ISBLANK(nutrition[[#This Row],[total_girls]]),SUM(nutrition[[#This Row],[girls_0-5_reached]],nutrition[[#This Row],[girls_6-12_reached]],nutrition[[#This Row],[girls_13-18_reached]]),nutrition[[#This Row],[total_girls]])</f>
        <v>2158</v>
      </c>
      <c r="AE334">
        <f>IF(ISBLANK(nutrition[[#This Row],[total_children]]),SUM(nutrition[[#This Row],[calc_boys]],nutrition[[#This Row],[calc_girls]]),nutrition[[#This Row],[total_children]])</f>
        <v>2158</v>
      </c>
      <c r="AF334">
        <f>IF(ISBLANK(nutrition[[#This Row],[total_pwd]]),SUM(nutrition[[#This Row],[total_pwd_men]],nutrition[[#This Row],[total_pwd_women]]),nutrition[[#This Row],[total_pwd]])</f>
        <v>0</v>
      </c>
      <c r="AG334">
        <f>IF(ISBLANK(nutrition[[#This Row],[total_adults]]),SUM(nutrition[[#This Row],[total_men]],nutrition[[#This Row],[total_women]]),nutrition[[#This Row],[total_adults]])</f>
        <v>0</v>
      </c>
      <c r="AH334">
        <f>IF(ISBLANK(nutrition[[#This Row],[total_beneficiaries_reached]]),SUM(nutrition[[#This Row],[calc_children]],nutrition[[#This Row],[calc_adults]]),nutrition[[#This Row],[total_beneficiaries_reached]])</f>
        <v>2158</v>
      </c>
      <c r="AI334" s="49" t="s">
        <v>225</v>
      </c>
      <c r="AJ334" s="49" t="s">
        <v>683</v>
      </c>
      <c r="AK334" s="49" t="s">
        <v>132</v>
      </c>
    </row>
    <row r="335" spans="1:37" x14ac:dyDescent="0.2">
      <c r="A335" s="58">
        <v>45323</v>
      </c>
      <c r="B335" s="49" t="s">
        <v>229</v>
      </c>
      <c r="C335" s="49" t="s">
        <v>1274</v>
      </c>
      <c r="F335" s="49" t="s">
        <v>115</v>
      </c>
      <c r="G335" s="49" t="s">
        <v>115</v>
      </c>
      <c r="H335" s="49" t="s">
        <v>133</v>
      </c>
      <c r="I335" s="49" t="s">
        <v>118</v>
      </c>
      <c r="J335" s="49" t="s">
        <v>1229</v>
      </c>
      <c r="K335" s="49" t="s">
        <v>125</v>
      </c>
      <c r="M335" s="49">
        <v>2679</v>
      </c>
      <c r="AC335">
        <f>IF(ISBLANK(nutrition[[#This Row],[total_boys]]),SUM(nutrition[[#This Row],[boys_0-5_reached]],nutrition[[#This Row],[boys_6-12_reached]],nutrition[[#This Row],[boys_13-18_reached]]),nutrition[[#This Row],[total_boys]])</f>
        <v>0</v>
      </c>
      <c r="AD335">
        <f>IF(ISBLANK(nutrition[[#This Row],[total_girls]]),SUM(nutrition[[#This Row],[girls_0-5_reached]],nutrition[[#This Row],[girls_6-12_reached]],nutrition[[#This Row],[girls_13-18_reached]]),nutrition[[#This Row],[total_girls]])</f>
        <v>2679</v>
      </c>
      <c r="AE335">
        <f>IF(ISBLANK(nutrition[[#This Row],[total_children]]),SUM(nutrition[[#This Row],[calc_boys]],nutrition[[#This Row],[calc_girls]]),nutrition[[#This Row],[total_children]])</f>
        <v>2679</v>
      </c>
      <c r="AF335">
        <f>IF(ISBLANK(nutrition[[#This Row],[total_pwd]]),SUM(nutrition[[#This Row],[total_pwd_men]],nutrition[[#This Row],[total_pwd_women]]),nutrition[[#This Row],[total_pwd]])</f>
        <v>0</v>
      </c>
      <c r="AG335">
        <f>IF(ISBLANK(nutrition[[#This Row],[total_adults]]),SUM(nutrition[[#This Row],[total_men]],nutrition[[#This Row],[total_women]]),nutrition[[#This Row],[total_adults]])</f>
        <v>0</v>
      </c>
      <c r="AH335">
        <f>IF(ISBLANK(nutrition[[#This Row],[total_beneficiaries_reached]]),SUM(nutrition[[#This Row],[calc_children]],nutrition[[#This Row],[calc_adults]]),nutrition[[#This Row],[total_beneficiaries_reached]])</f>
        <v>2679</v>
      </c>
      <c r="AI335" s="49" t="s">
        <v>230</v>
      </c>
      <c r="AJ335" s="49" t="s">
        <v>765</v>
      </c>
      <c r="AK335" s="49" t="s">
        <v>132</v>
      </c>
    </row>
    <row r="336" spans="1:37" x14ac:dyDescent="0.2">
      <c r="A336" s="58">
        <v>45323</v>
      </c>
      <c r="B336" s="49" t="s">
        <v>229</v>
      </c>
      <c r="C336" s="49" t="s">
        <v>1308</v>
      </c>
      <c r="F336" s="49" t="s">
        <v>115</v>
      </c>
      <c r="G336" s="49" t="s">
        <v>115</v>
      </c>
      <c r="H336" s="49" t="s">
        <v>133</v>
      </c>
      <c r="I336" s="49" t="s">
        <v>118</v>
      </c>
      <c r="J336" s="49" t="s">
        <v>1229</v>
      </c>
      <c r="K336" s="49" t="s">
        <v>125</v>
      </c>
      <c r="M336" s="49">
        <v>3782</v>
      </c>
      <c r="AC336">
        <f>IF(ISBLANK(nutrition[[#This Row],[total_boys]]),SUM(nutrition[[#This Row],[boys_0-5_reached]],nutrition[[#This Row],[boys_6-12_reached]],nutrition[[#This Row],[boys_13-18_reached]]),nutrition[[#This Row],[total_boys]])</f>
        <v>0</v>
      </c>
      <c r="AD336">
        <f>IF(ISBLANK(nutrition[[#This Row],[total_girls]]),SUM(nutrition[[#This Row],[girls_0-5_reached]],nutrition[[#This Row],[girls_6-12_reached]],nutrition[[#This Row],[girls_13-18_reached]]),nutrition[[#This Row],[total_girls]])</f>
        <v>3782</v>
      </c>
      <c r="AE336">
        <f>IF(ISBLANK(nutrition[[#This Row],[total_children]]),SUM(nutrition[[#This Row],[calc_boys]],nutrition[[#This Row],[calc_girls]]),nutrition[[#This Row],[total_children]])</f>
        <v>3782</v>
      </c>
      <c r="AF336">
        <f>IF(ISBLANK(nutrition[[#This Row],[total_pwd]]),SUM(nutrition[[#This Row],[total_pwd_men]],nutrition[[#This Row],[total_pwd_women]]),nutrition[[#This Row],[total_pwd]])</f>
        <v>0</v>
      </c>
      <c r="AG336">
        <f>IF(ISBLANK(nutrition[[#This Row],[total_adults]]),SUM(nutrition[[#This Row],[total_men]],nutrition[[#This Row],[total_women]]),nutrition[[#This Row],[total_adults]])</f>
        <v>0</v>
      </c>
      <c r="AH336">
        <f>IF(ISBLANK(nutrition[[#This Row],[total_beneficiaries_reached]]),SUM(nutrition[[#This Row],[calc_children]],nutrition[[#This Row],[calc_adults]]),nutrition[[#This Row],[total_beneficiaries_reached]])</f>
        <v>3782</v>
      </c>
      <c r="AI336" s="49" t="s">
        <v>230</v>
      </c>
      <c r="AJ336" s="49" t="s">
        <v>769</v>
      </c>
      <c r="AK336" s="49" t="s">
        <v>132</v>
      </c>
    </row>
    <row r="337" spans="1:37" x14ac:dyDescent="0.2">
      <c r="A337" s="58">
        <v>45323</v>
      </c>
      <c r="B337" s="49" t="s">
        <v>120</v>
      </c>
      <c r="C337" s="49" t="s">
        <v>1241</v>
      </c>
      <c r="F337" s="49" t="s">
        <v>115</v>
      </c>
      <c r="G337" s="49" t="s">
        <v>115</v>
      </c>
      <c r="H337" s="49" t="s">
        <v>133</v>
      </c>
      <c r="I337" s="49" t="s">
        <v>118</v>
      </c>
      <c r="J337" s="49" t="s">
        <v>1229</v>
      </c>
      <c r="K337" s="49" t="s">
        <v>125</v>
      </c>
      <c r="M337" s="49">
        <v>11934</v>
      </c>
      <c r="AC337">
        <f>IF(ISBLANK(nutrition[[#This Row],[total_boys]]),SUM(nutrition[[#This Row],[boys_0-5_reached]],nutrition[[#This Row],[boys_6-12_reached]],nutrition[[#This Row],[boys_13-18_reached]]),nutrition[[#This Row],[total_boys]])</f>
        <v>0</v>
      </c>
      <c r="AD337">
        <f>IF(ISBLANK(nutrition[[#This Row],[total_girls]]),SUM(nutrition[[#This Row],[girls_0-5_reached]],nutrition[[#This Row],[girls_6-12_reached]],nutrition[[#This Row],[girls_13-18_reached]]),nutrition[[#This Row],[total_girls]])</f>
        <v>11934</v>
      </c>
      <c r="AE337">
        <f>IF(ISBLANK(nutrition[[#This Row],[total_children]]),SUM(nutrition[[#This Row],[calc_boys]],nutrition[[#This Row],[calc_girls]]),nutrition[[#This Row],[total_children]])</f>
        <v>11934</v>
      </c>
      <c r="AF337">
        <f>IF(ISBLANK(nutrition[[#This Row],[total_pwd]]),SUM(nutrition[[#This Row],[total_pwd_men]],nutrition[[#This Row],[total_pwd_women]]),nutrition[[#This Row],[total_pwd]])</f>
        <v>0</v>
      </c>
      <c r="AG337">
        <f>IF(ISBLANK(nutrition[[#This Row],[total_adults]]),SUM(nutrition[[#This Row],[total_men]],nutrition[[#This Row],[total_women]]),nutrition[[#This Row],[total_adults]])</f>
        <v>0</v>
      </c>
      <c r="AH337">
        <f>IF(ISBLANK(nutrition[[#This Row],[total_beneficiaries_reached]]),SUM(nutrition[[#This Row],[calc_children]],nutrition[[#This Row],[calc_adults]]),nutrition[[#This Row],[total_beneficiaries_reached]])</f>
        <v>11934</v>
      </c>
      <c r="AI337" s="49" t="s">
        <v>178</v>
      </c>
      <c r="AJ337" s="49" t="s">
        <v>243</v>
      </c>
      <c r="AK337" s="49" t="s">
        <v>132</v>
      </c>
    </row>
    <row r="338" spans="1:37" x14ac:dyDescent="0.2">
      <c r="A338" s="58">
        <v>45323</v>
      </c>
      <c r="B338" s="49" t="s">
        <v>120</v>
      </c>
      <c r="C338" s="49" t="s">
        <v>1242</v>
      </c>
      <c r="F338" s="49" t="s">
        <v>115</v>
      </c>
      <c r="G338" s="49" t="s">
        <v>115</v>
      </c>
      <c r="H338" s="49" t="s">
        <v>133</v>
      </c>
      <c r="I338" s="49" t="s">
        <v>118</v>
      </c>
      <c r="J338" s="49" t="s">
        <v>1229</v>
      </c>
      <c r="K338" s="49" t="s">
        <v>125</v>
      </c>
      <c r="M338" s="49">
        <v>2665</v>
      </c>
      <c r="AC338">
        <f>IF(ISBLANK(nutrition[[#This Row],[total_boys]]),SUM(nutrition[[#This Row],[boys_0-5_reached]],nutrition[[#This Row],[boys_6-12_reached]],nutrition[[#This Row],[boys_13-18_reached]]),nutrition[[#This Row],[total_boys]])</f>
        <v>0</v>
      </c>
      <c r="AD338">
        <f>IF(ISBLANK(nutrition[[#This Row],[total_girls]]),SUM(nutrition[[#This Row],[girls_0-5_reached]],nutrition[[#This Row],[girls_6-12_reached]],nutrition[[#This Row],[girls_13-18_reached]]),nutrition[[#This Row],[total_girls]])</f>
        <v>2665</v>
      </c>
      <c r="AE338">
        <f>IF(ISBLANK(nutrition[[#This Row],[total_children]]),SUM(nutrition[[#This Row],[calc_boys]],nutrition[[#This Row],[calc_girls]]),nutrition[[#This Row],[total_children]])</f>
        <v>2665</v>
      </c>
      <c r="AF338">
        <f>IF(ISBLANK(nutrition[[#This Row],[total_pwd]]),SUM(nutrition[[#This Row],[total_pwd_men]],nutrition[[#This Row],[total_pwd_women]]),nutrition[[#This Row],[total_pwd]])</f>
        <v>0</v>
      </c>
      <c r="AG338">
        <f>IF(ISBLANK(nutrition[[#This Row],[total_adults]]),SUM(nutrition[[#This Row],[total_men]],nutrition[[#This Row],[total_women]]),nutrition[[#This Row],[total_adults]])</f>
        <v>0</v>
      </c>
      <c r="AH338">
        <f>IF(ISBLANK(nutrition[[#This Row],[total_beneficiaries_reached]]),SUM(nutrition[[#This Row],[calc_children]],nutrition[[#This Row],[calc_adults]]),nutrition[[#This Row],[total_beneficiaries_reached]])</f>
        <v>2665</v>
      </c>
      <c r="AI338" s="49" t="s">
        <v>178</v>
      </c>
      <c r="AJ338" s="49" t="s">
        <v>246</v>
      </c>
      <c r="AK338" s="49" t="s">
        <v>132</v>
      </c>
    </row>
    <row r="339" spans="1:37" x14ac:dyDescent="0.2">
      <c r="A339" s="58">
        <v>45323</v>
      </c>
      <c r="B339" s="49" t="s">
        <v>113</v>
      </c>
      <c r="C339" s="49" t="s">
        <v>1275</v>
      </c>
      <c r="F339" s="49" t="s">
        <v>115</v>
      </c>
      <c r="G339" s="49" t="s">
        <v>115</v>
      </c>
      <c r="H339" s="49" t="s">
        <v>133</v>
      </c>
      <c r="I339" s="49" t="s">
        <v>118</v>
      </c>
      <c r="J339" s="49" t="s">
        <v>1229</v>
      </c>
      <c r="K339" s="49" t="s">
        <v>125</v>
      </c>
      <c r="M339" s="49">
        <v>5129</v>
      </c>
      <c r="AC339">
        <f>IF(ISBLANK(nutrition[[#This Row],[total_boys]]),SUM(nutrition[[#This Row],[boys_0-5_reached]],nutrition[[#This Row],[boys_6-12_reached]],nutrition[[#This Row],[boys_13-18_reached]]),nutrition[[#This Row],[total_boys]])</f>
        <v>0</v>
      </c>
      <c r="AD339">
        <f>IF(ISBLANK(nutrition[[#This Row],[total_girls]]),SUM(nutrition[[#This Row],[girls_0-5_reached]],nutrition[[#This Row],[girls_6-12_reached]],nutrition[[#This Row],[girls_13-18_reached]]),nutrition[[#This Row],[total_girls]])</f>
        <v>5129</v>
      </c>
      <c r="AE339">
        <f>IF(ISBLANK(nutrition[[#This Row],[total_children]]),SUM(nutrition[[#This Row],[calc_boys]],nutrition[[#This Row],[calc_girls]]),nutrition[[#This Row],[total_children]])</f>
        <v>5129</v>
      </c>
      <c r="AF339">
        <f>IF(ISBLANK(nutrition[[#This Row],[total_pwd]]),SUM(nutrition[[#This Row],[total_pwd_men]],nutrition[[#This Row],[total_pwd_women]]),nutrition[[#This Row],[total_pwd]])</f>
        <v>0</v>
      </c>
      <c r="AG339">
        <f>IF(ISBLANK(nutrition[[#This Row],[total_adults]]),SUM(nutrition[[#This Row],[total_men]],nutrition[[#This Row],[total_women]]),nutrition[[#This Row],[total_adults]])</f>
        <v>0</v>
      </c>
      <c r="AH339">
        <f>IF(ISBLANK(nutrition[[#This Row],[total_beneficiaries_reached]]),SUM(nutrition[[#This Row],[calc_children]],nutrition[[#This Row],[calc_adults]]),nutrition[[#This Row],[total_beneficiaries_reached]])</f>
        <v>5129</v>
      </c>
      <c r="AI339" s="49" t="s">
        <v>219</v>
      </c>
      <c r="AJ339" s="49" t="s">
        <v>635</v>
      </c>
      <c r="AK339" s="49" t="s">
        <v>132</v>
      </c>
    </row>
    <row r="340" spans="1:37" x14ac:dyDescent="0.2">
      <c r="A340" s="58">
        <v>45323</v>
      </c>
      <c r="B340" s="49" t="s">
        <v>229</v>
      </c>
      <c r="C340" s="49" t="s">
        <v>1276</v>
      </c>
      <c r="F340" s="49" t="s">
        <v>115</v>
      </c>
      <c r="G340" s="49" t="s">
        <v>115</v>
      </c>
      <c r="H340" s="49" t="s">
        <v>133</v>
      </c>
      <c r="I340" s="49" t="s">
        <v>118</v>
      </c>
      <c r="J340" s="49" t="s">
        <v>1229</v>
      </c>
      <c r="K340" s="49" t="s">
        <v>125</v>
      </c>
      <c r="M340" s="49">
        <v>2280</v>
      </c>
      <c r="AC340">
        <f>IF(ISBLANK(nutrition[[#This Row],[total_boys]]),SUM(nutrition[[#This Row],[boys_0-5_reached]],nutrition[[#This Row],[boys_6-12_reached]],nutrition[[#This Row],[boys_13-18_reached]]),nutrition[[#This Row],[total_boys]])</f>
        <v>0</v>
      </c>
      <c r="AD340">
        <f>IF(ISBLANK(nutrition[[#This Row],[total_girls]]),SUM(nutrition[[#This Row],[girls_0-5_reached]],nutrition[[#This Row],[girls_6-12_reached]],nutrition[[#This Row],[girls_13-18_reached]]),nutrition[[#This Row],[total_girls]])</f>
        <v>2280</v>
      </c>
      <c r="AE340">
        <f>IF(ISBLANK(nutrition[[#This Row],[total_children]]),SUM(nutrition[[#This Row],[calc_boys]],nutrition[[#This Row],[calc_girls]]),nutrition[[#This Row],[total_children]])</f>
        <v>2280</v>
      </c>
      <c r="AF340">
        <f>IF(ISBLANK(nutrition[[#This Row],[total_pwd]]),SUM(nutrition[[#This Row],[total_pwd_men]],nutrition[[#This Row],[total_pwd_women]]),nutrition[[#This Row],[total_pwd]])</f>
        <v>0</v>
      </c>
      <c r="AG340">
        <f>IF(ISBLANK(nutrition[[#This Row],[total_adults]]),SUM(nutrition[[#This Row],[total_men]],nutrition[[#This Row],[total_women]]),nutrition[[#This Row],[total_adults]])</f>
        <v>0</v>
      </c>
      <c r="AH340">
        <f>IF(ISBLANK(nutrition[[#This Row],[total_beneficiaries_reached]]),SUM(nutrition[[#This Row],[calc_children]],nutrition[[#This Row],[calc_adults]]),nutrition[[#This Row],[total_beneficiaries_reached]])</f>
        <v>2280</v>
      </c>
      <c r="AI340" s="49" t="s">
        <v>230</v>
      </c>
      <c r="AJ340" s="49" t="s">
        <v>773</v>
      </c>
      <c r="AK340" s="49" t="s">
        <v>132</v>
      </c>
    </row>
    <row r="341" spans="1:37" x14ac:dyDescent="0.2">
      <c r="A341" s="58">
        <v>45323</v>
      </c>
      <c r="B341" s="49" t="s">
        <v>120</v>
      </c>
      <c r="C341" s="49" t="s">
        <v>1243</v>
      </c>
      <c r="F341" s="49" t="s">
        <v>115</v>
      </c>
      <c r="G341" s="49" t="s">
        <v>115</v>
      </c>
      <c r="H341" s="49" t="s">
        <v>133</v>
      </c>
      <c r="I341" s="49" t="s">
        <v>118</v>
      </c>
      <c r="J341" s="49" t="s">
        <v>1229</v>
      </c>
      <c r="K341" s="49" t="s">
        <v>125</v>
      </c>
      <c r="M341" s="49">
        <v>754</v>
      </c>
      <c r="AC341">
        <f>IF(ISBLANK(nutrition[[#This Row],[total_boys]]),SUM(nutrition[[#This Row],[boys_0-5_reached]],nutrition[[#This Row],[boys_6-12_reached]],nutrition[[#This Row],[boys_13-18_reached]]),nutrition[[#This Row],[total_boys]])</f>
        <v>0</v>
      </c>
      <c r="AD341">
        <f>IF(ISBLANK(nutrition[[#This Row],[total_girls]]),SUM(nutrition[[#This Row],[girls_0-5_reached]],nutrition[[#This Row],[girls_6-12_reached]],nutrition[[#This Row],[girls_13-18_reached]]),nutrition[[#This Row],[total_girls]])</f>
        <v>754</v>
      </c>
      <c r="AE341">
        <f>IF(ISBLANK(nutrition[[#This Row],[total_children]]),SUM(nutrition[[#This Row],[calc_boys]],nutrition[[#This Row],[calc_girls]]),nutrition[[#This Row],[total_children]])</f>
        <v>754</v>
      </c>
      <c r="AF341">
        <f>IF(ISBLANK(nutrition[[#This Row],[total_pwd]]),SUM(nutrition[[#This Row],[total_pwd_men]],nutrition[[#This Row],[total_pwd_women]]),nutrition[[#This Row],[total_pwd]])</f>
        <v>0</v>
      </c>
      <c r="AG341">
        <f>IF(ISBLANK(nutrition[[#This Row],[total_adults]]),SUM(nutrition[[#This Row],[total_men]],nutrition[[#This Row],[total_women]]),nutrition[[#This Row],[total_adults]])</f>
        <v>0</v>
      </c>
      <c r="AH341">
        <f>IF(ISBLANK(nutrition[[#This Row],[total_beneficiaries_reached]]),SUM(nutrition[[#This Row],[calc_children]],nutrition[[#This Row],[calc_adults]]),nutrition[[#This Row],[total_beneficiaries_reached]])</f>
        <v>754</v>
      </c>
      <c r="AI341" s="49" t="s">
        <v>178</v>
      </c>
      <c r="AJ341" s="49" t="s">
        <v>249</v>
      </c>
      <c r="AK341" s="49" t="s">
        <v>132</v>
      </c>
    </row>
    <row r="342" spans="1:37" x14ac:dyDescent="0.2">
      <c r="A342" s="58">
        <v>45323</v>
      </c>
      <c r="B342" s="49" t="s">
        <v>229</v>
      </c>
      <c r="C342" s="49" t="s">
        <v>1309</v>
      </c>
      <c r="F342" s="49" t="s">
        <v>115</v>
      </c>
      <c r="G342" s="49" t="s">
        <v>115</v>
      </c>
      <c r="H342" s="49" t="s">
        <v>133</v>
      </c>
      <c r="I342" s="49" t="s">
        <v>118</v>
      </c>
      <c r="J342" s="49" t="s">
        <v>1229</v>
      </c>
      <c r="K342" s="49" t="s">
        <v>125</v>
      </c>
      <c r="M342" s="49">
        <v>1364</v>
      </c>
      <c r="AC342">
        <f>IF(ISBLANK(nutrition[[#This Row],[total_boys]]),SUM(nutrition[[#This Row],[boys_0-5_reached]],nutrition[[#This Row],[boys_6-12_reached]],nutrition[[#This Row],[boys_13-18_reached]]),nutrition[[#This Row],[total_boys]])</f>
        <v>0</v>
      </c>
      <c r="AD342">
        <f>IF(ISBLANK(nutrition[[#This Row],[total_girls]]),SUM(nutrition[[#This Row],[girls_0-5_reached]],nutrition[[#This Row],[girls_6-12_reached]],nutrition[[#This Row],[girls_13-18_reached]]),nutrition[[#This Row],[total_girls]])</f>
        <v>1364</v>
      </c>
      <c r="AE342">
        <f>IF(ISBLANK(nutrition[[#This Row],[total_children]]),SUM(nutrition[[#This Row],[calc_boys]],nutrition[[#This Row],[calc_girls]]),nutrition[[#This Row],[total_children]])</f>
        <v>1364</v>
      </c>
      <c r="AF342">
        <f>IF(ISBLANK(nutrition[[#This Row],[total_pwd]]),SUM(nutrition[[#This Row],[total_pwd_men]],nutrition[[#This Row],[total_pwd_women]]),nutrition[[#This Row],[total_pwd]])</f>
        <v>0</v>
      </c>
      <c r="AG342">
        <f>IF(ISBLANK(nutrition[[#This Row],[total_adults]]),SUM(nutrition[[#This Row],[total_men]],nutrition[[#This Row],[total_women]]),nutrition[[#This Row],[total_adults]])</f>
        <v>0</v>
      </c>
      <c r="AH342">
        <f>IF(ISBLANK(nutrition[[#This Row],[total_beneficiaries_reached]]),SUM(nutrition[[#This Row],[calc_children]],nutrition[[#This Row],[calc_adults]]),nutrition[[#This Row],[total_beneficiaries_reached]])</f>
        <v>1364</v>
      </c>
      <c r="AI342" s="49" t="s">
        <v>230</v>
      </c>
      <c r="AJ342" s="49" t="s">
        <v>777</v>
      </c>
      <c r="AK342" s="49" t="s">
        <v>132</v>
      </c>
    </row>
    <row r="343" spans="1:37" x14ac:dyDescent="0.2">
      <c r="A343" s="58">
        <v>45323</v>
      </c>
      <c r="B343" s="49" t="s">
        <v>120</v>
      </c>
      <c r="C343" s="49" t="s">
        <v>1244</v>
      </c>
      <c r="F343" s="49" t="s">
        <v>115</v>
      </c>
      <c r="G343" s="49" t="s">
        <v>115</v>
      </c>
      <c r="H343" s="49" t="s">
        <v>133</v>
      </c>
      <c r="I343" s="49" t="s">
        <v>118</v>
      </c>
      <c r="J343" s="49" t="s">
        <v>1229</v>
      </c>
      <c r="K343" s="49" t="s">
        <v>125</v>
      </c>
      <c r="M343" s="49">
        <v>377</v>
      </c>
      <c r="AC343">
        <f>IF(ISBLANK(nutrition[[#This Row],[total_boys]]),SUM(nutrition[[#This Row],[boys_0-5_reached]],nutrition[[#This Row],[boys_6-12_reached]],nutrition[[#This Row],[boys_13-18_reached]]),nutrition[[#This Row],[total_boys]])</f>
        <v>0</v>
      </c>
      <c r="AD343">
        <f>IF(ISBLANK(nutrition[[#This Row],[total_girls]]),SUM(nutrition[[#This Row],[girls_0-5_reached]],nutrition[[#This Row],[girls_6-12_reached]],nutrition[[#This Row],[girls_13-18_reached]]),nutrition[[#This Row],[total_girls]])</f>
        <v>377</v>
      </c>
      <c r="AE343">
        <f>IF(ISBLANK(nutrition[[#This Row],[total_children]]),SUM(nutrition[[#This Row],[calc_boys]],nutrition[[#This Row],[calc_girls]]),nutrition[[#This Row],[total_children]])</f>
        <v>377</v>
      </c>
      <c r="AF343">
        <f>IF(ISBLANK(nutrition[[#This Row],[total_pwd]]),SUM(nutrition[[#This Row],[total_pwd_men]],nutrition[[#This Row],[total_pwd_women]]),nutrition[[#This Row],[total_pwd]])</f>
        <v>0</v>
      </c>
      <c r="AG343">
        <f>IF(ISBLANK(nutrition[[#This Row],[total_adults]]),SUM(nutrition[[#This Row],[total_men]],nutrition[[#This Row],[total_women]]),nutrition[[#This Row],[total_adults]])</f>
        <v>0</v>
      </c>
      <c r="AH343">
        <f>IF(ISBLANK(nutrition[[#This Row],[total_beneficiaries_reached]]),SUM(nutrition[[#This Row],[calc_children]],nutrition[[#This Row],[calc_adults]]),nutrition[[#This Row],[total_beneficiaries_reached]])</f>
        <v>377</v>
      </c>
      <c r="AI343" s="49" t="s">
        <v>178</v>
      </c>
      <c r="AJ343" s="49" t="s">
        <v>252</v>
      </c>
      <c r="AK343" s="49" t="s">
        <v>132</v>
      </c>
    </row>
    <row r="344" spans="1:37" x14ac:dyDescent="0.2">
      <c r="A344" s="58">
        <v>45323</v>
      </c>
      <c r="B344" s="49" t="s">
        <v>224</v>
      </c>
      <c r="C344" s="49" t="s">
        <v>1310</v>
      </c>
      <c r="F344" s="49" t="s">
        <v>115</v>
      </c>
      <c r="G344" s="49" t="s">
        <v>115</v>
      </c>
      <c r="H344" s="49" t="s">
        <v>133</v>
      </c>
      <c r="I344" s="49" t="s">
        <v>118</v>
      </c>
      <c r="J344" s="49" t="s">
        <v>1229</v>
      </c>
      <c r="K344" s="49" t="s">
        <v>125</v>
      </c>
      <c r="M344" s="49">
        <v>3270</v>
      </c>
      <c r="AC344">
        <f>IF(ISBLANK(nutrition[[#This Row],[total_boys]]),SUM(nutrition[[#This Row],[boys_0-5_reached]],nutrition[[#This Row],[boys_6-12_reached]],nutrition[[#This Row],[boys_13-18_reached]]),nutrition[[#This Row],[total_boys]])</f>
        <v>0</v>
      </c>
      <c r="AD344">
        <f>IF(ISBLANK(nutrition[[#This Row],[total_girls]]),SUM(nutrition[[#This Row],[girls_0-5_reached]],nutrition[[#This Row],[girls_6-12_reached]],nutrition[[#This Row],[girls_13-18_reached]]),nutrition[[#This Row],[total_girls]])</f>
        <v>3270</v>
      </c>
      <c r="AE344">
        <f>IF(ISBLANK(nutrition[[#This Row],[total_children]]),SUM(nutrition[[#This Row],[calc_boys]],nutrition[[#This Row],[calc_girls]]),nutrition[[#This Row],[total_children]])</f>
        <v>3270</v>
      </c>
      <c r="AF344">
        <f>IF(ISBLANK(nutrition[[#This Row],[total_pwd]]),SUM(nutrition[[#This Row],[total_pwd_men]],nutrition[[#This Row],[total_pwd_women]]),nutrition[[#This Row],[total_pwd]])</f>
        <v>0</v>
      </c>
      <c r="AG344">
        <f>IF(ISBLANK(nutrition[[#This Row],[total_adults]]),SUM(nutrition[[#This Row],[total_men]],nutrition[[#This Row],[total_women]]),nutrition[[#This Row],[total_adults]])</f>
        <v>0</v>
      </c>
      <c r="AH344">
        <f>IF(ISBLANK(nutrition[[#This Row],[total_beneficiaries_reached]]),SUM(nutrition[[#This Row],[calc_children]],nutrition[[#This Row],[calc_adults]]),nutrition[[#This Row],[total_beneficiaries_reached]])</f>
        <v>3270</v>
      </c>
      <c r="AI344" s="49" t="s">
        <v>225</v>
      </c>
      <c r="AJ344" s="49" t="s">
        <v>687</v>
      </c>
      <c r="AK344" s="49" t="s">
        <v>132</v>
      </c>
    </row>
    <row r="345" spans="1:37" x14ac:dyDescent="0.2">
      <c r="A345" s="58">
        <v>45323</v>
      </c>
      <c r="B345" s="49" t="s">
        <v>120</v>
      </c>
      <c r="C345" s="49" t="s">
        <v>1228</v>
      </c>
      <c r="F345" s="49" t="s">
        <v>115</v>
      </c>
      <c r="G345" s="49" t="s">
        <v>115</v>
      </c>
      <c r="H345" s="49" t="s">
        <v>1196</v>
      </c>
      <c r="I345" s="49" t="s">
        <v>118</v>
      </c>
      <c r="J345" s="49" t="s">
        <v>1229</v>
      </c>
      <c r="K345" s="49" t="s">
        <v>125</v>
      </c>
      <c r="M345" s="49">
        <v>39</v>
      </c>
      <c r="AC345">
        <f>IF(ISBLANK(nutrition[[#This Row],[total_boys]]),SUM(nutrition[[#This Row],[boys_0-5_reached]],nutrition[[#This Row],[boys_6-12_reached]],nutrition[[#This Row],[boys_13-18_reached]]),nutrition[[#This Row],[total_boys]])</f>
        <v>0</v>
      </c>
      <c r="AD345">
        <f>IF(ISBLANK(nutrition[[#This Row],[total_girls]]),SUM(nutrition[[#This Row],[girls_0-5_reached]],nutrition[[#This Row],[girls_6-12_reached]],nutrition[[#This Row],[girls_13-18_reached]]),nutrition[[#This Row],[total_girls]])</f>
        <v>39</v>
      </c>
      <c r="AE345">
        <f>IF(ISBLANK(nutrition[[#This Row],[total_children]]),SUM(nutrition[[#This Row],[calc_boys]],nutrition[[#This Row],[calc_girls]]),nutrition[[#This Row],[total_children]])</f>
        <v>39</v>
      </c>
      <c r="AF345">
        <f>IF(ISBLANK(nutrition[[#This Row],[total_pwd]]),SUM(nutrition[[#This Row],[total_pwd_men]],nutrition[[#This Row],[total_pwd_women]]),nutrition[[#This Row],[total_pwd]])</f>
        <v>0</v>
      </c>
      <c r="AG345">
        <f>IF(ISBLANK(nutrition[[#This Row],[total_adults]]),SUM(nutrition[[#This Row],[total_men]],nutrition[[#This Row],[total_women]]),nutrition[[#This Row],[total_adults]])</f>
        <v>0</v>
      </c>
      <c r="AH345">
        <f>IF(ISBLANK(nutrition[[#This Row],[total_beneficiaries_reached]]),SUM(nutrition[[#This Row],[calc_children]],nutrition[[#This Row],[calc_adults]]),nutrition[[#This Row],[total_beneficiaries_reached]])</f>
        <v>39</v>
      </c>
      <c r="AI345" s="49" t="s">
        <v>178</v>
      </c>
      <c r="AJ345" s="49" t="s">
        <v>179</v>
      </c>
      <c r="AK345" s="49" t="s">
        <v>132</v>
      </c>
    </row>
    <row r="346" spans="1:37" x14ac:dyDescent="0.2">
      <c r="A346" s="58">
        <v>45323</v>
      </c>
      <c r="B346" s="49" t="s">
        <v>209</v>
      </c>
      <c r="C346" s="49" t="s">
        <v>1282</v>
      </c>
      <c r="F346" s="49" t="s">
        <v>115</v>
      </c>
      <c r="G346" s="49" t="s">
        <v>115</v>
      </c>
      <c r="H346" s="49" t="s">
        <v>1196</v>
      </c>
      <c r="I346" s="49" t="s">
        <v>118</v>
      </c>
      <c r="J346" s="49" t="s">
        <v>1229</v>
      </c>
      <c r="K346" s="49" t="s">
        <v>125</v>
      </c>
      <c r="M346" s="49">
        <v>80</v>
      </c>
      <c r="AC346">
        <f>IF(ISBLANK(nutrition[[#This Row],[total_boys]]),SUM(nutrition[[#This Row],[boys_0-5_reached]],nutrition[[#This Row],[boys_6-12_reached]],nutrition[[#This Row],[boys_13-18_reached]]),nutrition[[#This Row],[total_boys]])</f>
        <v>0</v>
      </c>
      <c r="AD346">
        <f>IF(ISBLANK(nutrition[[#This Row],[total_girls]]),SUM(nutrition[[#This Row],[girls_0-5_reached]],nutrition[[#This Row],[girls_6-12_reached]],nutrition[[#This Row],[girls_13-18_reached]]),nutrition[[#This Row],[total_girls]])</f>
        <v>80</v>
      </c>
      <c r="AE346">
        <f>IF(ISBLANK(nutrition[[#This Row],[total_children]]),SUM(nutrition[[#This Row],[calc_boys]],nutrition[[#This Row],[calc_girls]]),nutrition[[#This Row],[total_children]])</f>
        <v>80</v>
      </c>
      <c r="AF346">
        <f>IF(ISBLANK(nutrition[[#This Row],[total_pwd]]),SUM(nutrition[[#This Row],[total_pwd_men]],nutrition[[#This Row],[total_pwd_women]]),nutrition[[#This Row],[total_pwd]])</f>
        <v>0</v>
      </c>
      <c r="AG346">
        <f>IF(ISBLANK(nutrition[[#This Row],[total_adults]]),SUM(nutrition[[#This Row],[total_men]],nutrition[[#This Row],[total_women]]),nutrition[[#This Row],[total_adults]])</f>
        <v>0</v>
      </c>
      <c r="AH346">
        <f>IF(ISBLANK(nutrition[[#This Row],[total_beneficiaries_reached]]),SUM(nutrition[[#This Row],[calc_children]],nutrition[[#This Row],[calc_adults]]),nutrition[[#This Row],[total_beneficiaries_reached]])</f>
        <v>80</v>
      </c>
      <c r="AI346" s="49" t="s">
        <v>210</v>
      </c>
      <c r="AJ346" s="49" t="s">
        <v>438</v>
      </c>
      <c r="AK346" s="49" t="s">
        <v>132</v>
      </c>
    </row>
    <row r="347" spans="1:37" x14ac:dyDescent="0.2">
      <c r="A347" s="58">
        <v>45323</v>
      </c>
      <c r="B347" s="49" t="s">
        <v>120</v>
      </c>
      <c r="C347" s="49" t="s">
        <v>1230</v>
      </c>
      <c r="F347" s="49" t="s">
        <v>115</v>
      </c>
      <c r="G347" s="49" t="s">
        <v>115</v>
      </c>
      <c r="H347" s="49" t="s">
        <v>1196</v>
      </c>
      <c r="I347" s="49" t="s">
        <v>118</v>
      </c>
      <c r="J347" s="49" t="s">
        <v>1229</v>
      </c>
      <c r="K347" s="49" t="s">
        <v>125</v>
      </c>
      <c r="M347" s="49">
        <v>77</v>
      </c>
      <c r="AC347">
        <f>IF(ISBLANK(nutrition[[#This Row],[total_boys]]),SUM(nutrition[[#This Row],[boys_0-5_reached]],nutrition[[#This Row],[boys_6-12_reached]],nutrition[[#This Row],[boys_13-18_reached]]),nutrition[[#This Row],[total_boys]])</f>
        <v>0</v>
      </c>
      <c r="AD347">
        <f>IF(ISBLANK(nutrition[[#This Row],[total_girls]]),SUM(nutrition[[#This Row],[girls_0-5_reached]],nutrition[[#This Row],[girls_6-12_reached]],nutrition[[#This Row],[girls_13-18_reached]]),nutrition[[#This Row],[total_girls]])</f>
        <v>77</v>
      </c>
      <c r="AE347">
        <f>IF(ISBLANK(nutrition[[#This Row],[total_children]]),SUM(nutrition[[#This Row],[calc_boys]],nutrition[[#This Row],[calc_girls]]),nutrition[[#This Row],[total_children]])</f>
        <v>77</v>
      </c>
      <c r="AF347">
        <f>IF(ISBLANK(nutrition[[#This Row],[total_pwd]]),SUM(nutrition[[#This Row],[total_pwd_men]],nutrition[[#This Row],[total_pwd_women]]),nutrition[[#This Row],[total_pwd]])</f>
        <v>0</v>
      </c>
      <c r="AG347">
        <f>IF(ISBLANK(nutrition[[#This Row],[total_adults]]),SUM(nutrition[[#This Row],[total_men]],nutrition[[#This Row],[total_women]]),nutrition[[#This Row],[total_adults]])</f>
        <v>0</v>
      </c>
      <c r="AH347">
        <f>IF(ISBLANK(nutrition[[#This Row],[total_beneficiaries_reached]]),SUM(nutrition[[#This Row],[calc_children]],nutrition[[#This Row],[calc_adults]]),nutrition[[#This Row],[total_beneficiaries_reached]])</f>
        <v>77</v>
      </c>
      <c r="AI347" s="49" t="s">
        <v>178</v>
      </c>
      <c r="AJ347" s="49" t="s">
        <v>184</v>
      </c>
      <c r="AK347" s="49" t="s">
        <v>132</v>
      </c>
    </row>
    <row r="348" spans="1:37" x14ac:dyDescent="0.2">
      <c r="A348" s="58">
        <v>45323</v>
      </c>
      <c r="B348" s="49" t="s">
        <v>113</v>
      </c>
      <c r="C348" s="49" t="s">
        <v>593</v>
      </c>
      <c r="F348" s="49" t="s">
        <v>115</v>
      </c>
      <c r="G348" s="49" t="s">
        <v>115</v>
      </c>
      <c r="H348" s="49" t="s">
        <v>1196</v>
      </c>
      <c r="I348" s="49" t="s">
        <v>118</v>
      </c>
      <c r="J348" s="49" t="s">
        <v>1229</v>
      </c>
      <c r="K348" s="49" t="s">
        <v>125</v>
      </c>
      <c r="M348" s="49">
        <v>20</v>
      </c>
      <c r="AC348">
        <f>IF(ISBLANK(nutrition[[#This Row],[total_boys]]),SUM(nutrition[[#This Row],[boys_0-5_reached]],nutrition[[#This Row],[boys_6-12_reached]],nutrition[[#This Row],[boys_13-18_reached]]),nutrition[[#This Row],[total_boys]])</f>
        <v>0</v>
      </c>
      <c r="AD348">
        <f>IF(ISBLANK(nutrition[[#This Row],[total_girls]]),SUM(nutrition[[#This Row],[girls_0-5_reached]],nutrition[[#This Row],[girls_6-12_reached]],nutrition[[#This Row],[girls_13-18_reached]]),nutrition[[#This Row],[total_girls]])</f>
        <v>20</v>
      </c>
      <c r="AE348">
        <f>IF(ISBLANK(nutrition[[#This Row],[total_children]]),SUM(nutrition[[#This Row],[calc_boys]],nutrition[[#This Row],[calc_girls]]),nutrition[[#This Row],[total_children]])</f>
        <v>20</v>
      </c>
      <c r="AF348">
        <f>IF(ISBLANK(nutrition[[#This Row],[total_pwd]]),SUM(nutrition[[#This Row],[total_pwd_men]],nutrition[[#This Row],[total_pwd_women]]),nutrition[[#This Row],[total_pwd]])</f>
        <v>0</v>
      </c>
      <c r="AG348">
        <f>IF(ISBLANK(nutrition[[#This Row],[total_adults]]),SUM(nutrition[[#This Row],[total_men]],nutrition[[#This Row],[total_women]]),nutrition[[#This Row],[total_adults]])</f>
        <v>0</v>
      </c>
      <c r="AH348">
        <f>IF(ISBLANK(nutrition[[#This Row],[total_beneficiaries_reached]]),SUM(nutrition[[#This Row],[calc_children]],nutrition[[#This Row],[calc_adults]]),nutrition[[#This Row],[total_beneficiaries_reached]])</f>
        <v>20</v>
      </c>
      <c r="AI348" s="49" t="s">
        <v>219</v>
      </c>
      <c r="AJ348" s="49" t="s">
        <v>594</v>
      </c>
      <c r="AK348" s="49" t="s">
        <v>132</v>
      </c>
    </row>
    <row r="349" spans="1:37" x14ac:dyDescent="0.2">
      <c r="A349" s="58">
        <v>45323</v>
      </c>
      <c r="B349" s="49" t="s">
        <v>113</v>
      </c>
      <c r="C349" s="49" t="s">
        <v>1248</v>
      </c>
      <c r="F349" s="49" t="s">
        <v>115</v>
      </c>
      <c r="G349" s="49" t="s">
        <v>115</v>
      </c>
      <c r="H349" s="49" t="s">
        <v>1196</v>
      </c>
      <c r="I349" s="49" t="s">
        <v>118</v>
      </c>
      <c r="J349" s="49" t="s">
        <v>1229</v>
      </c>
      <c r="K349" s="49" t="s">
        <v>125</v>
      </c>
      <c r="M349" s="49">
        <v>46</v>
      </c>
      <c r="AC349">
        <f>IF(ISBLANK(nutrition[[#This Row],[total_boys]]),SUM(nutrition[[#This Row],[boys_0-5_reached]],nutrition[[#This Row],[boys_6-12_reached]],nutrition[[#This Row],[boys_13-18_reached]]),nutrition[[#This Row],[total_boys]])</f>
        <v>0</v>
      </c>
      <c r="AD349">
        <f>IF(ISBLANK(nutrition[[#This Row],[total_girls]]),SUM(nutrition[[#This Row],[girls_0-5_reached]],nutrition[[#This Row],[girls_6-12_reached]],nutrition[[#This Row],[girls_13-18_reached]]),nutrition[[#This Row],[total_girls]])</f>
        <v>46</v>
      </c>
      <c r="AE349">
        <f>IF(ISBLANK(nutrition[[#This Row],[total_children]]),SUM(nutrition[[#This Row],[calc_boys]],nutrition[[#This Row],[calc_girls]]),nutrition[[#This Row],[total_children]])</f>
        <v>46</v>
      </c>
      <c r="AF349">
        <f>IF(ISBLANK(nutrition[[#This Row],[total_pwd]]),SUM(nutrition[[#This Row],[total_pwd_men]],nutrition[[#This Row],[total_pwd_women]]),nutrition[[#This Row],[total_pwd]])</f>
        <v>0</v>
      </c>
      <c r="AG349">
        <f>IF(ISBLANK(nutrition[[#This Row],[total_adults]]),SUM(nutrition[[#This Row],[total_men]],nutrition[[#This Row],[total_women]]),nutrition[[#This Row],[total_adults]])</f>
        <v>0</v>
      </c>
      <c r="AH349">
        <f>IF(ISBLANK(nutrition[[#This Row],[total_beneficiaries_reached]]),SUM(nutrition[[#This Row],[calc_children]],nutrition[[#This Row],[calc_adults]]),nutrition[[#This Row],[total_beneficiaries_reached]])</f>
        <v>46</v>
      </c>
      <c r="AI349" s="49" t="s">
        <v>219</v>
      </c>
      <c r="AJ349" s="49" t="s">
        <v>597</v>
      </c>
      <c r="AK349" s="49" t="s">
        <v>132</v>
      </c>
    </row>
    <row r="350" spans="1:37" x14ac:dyDescent="0.2">
      <c r="A350" s="58">
        <v>45323</v>
      </c>
      <c r="B350" s="49" t="s">
        <v>113</v>
      </c>
      <c r="C350" s="49" t="s">
        <v>1249</v>
      </c>
      <c r="F350" s="49" t="s">
        <v>115</v>
      </c>
      <c r="G350" s="49" t="s">
        <v>115</v>
      </c>
      <c r="H350" s="49" t="s">
        <v>1196</v>
      </c>
      <c r="I350" s="49" t="s">
        <v>118</v>
      </c>
      <c r="J350" s="49" t="s">
        <v>1229</v>
      </c>
      <c r="K350" s="49" t="s">
        <v>125</v>
      </c>
      <c r="M350" s="49">
        <v>22</v>
      </c>
      <c r="AC350">
        <f>IF(ISBLANK(nutrition[[#This Row],[total_boys]]),SUM(nutrition[[#This Row],[boys_0-5_reached]],nutrition[[#This Row],[boys_6-12_reached]],nutrition[[#This Row],[boys_13-18_reached]]),nutrition[[#This Row],[total_boys]])</f>
        <v>0</v>
      </c>
      <c r="AD350">
        <f>IF(ISBLANK(nutrition[[#This Row],[total_girls]]),SUM(nutrition[[#This Row],[girls_0-5_reached]],nutrition[[#This Row],[girls_6-12_reached]],nutrition[[#This Row],[girls_13-18_reached]]),nutrition[[#This Row],[total_girls]])</f>
        <v>22</v>
      </c>
      <c r="AE350">
        <f>IF(ISBLANK(nutrition[[#This Row],[total_children]]),SUM(nutrition[[#This Row],[calc_boys]],nutrition[[#This Row],[calc_girls]]),nutrition[[#This Row],[total_children]])</f>
        <v>22</v>
      </c>
      <c r="AF350">
        <f>IF(ISBLANK(nutrition[[#This Row],[total_pwd]]),SUM(nutrition[[#This Row],[total_pwd_men]],nutrition[[#This Row],[total_pwd_women]]),nutrition[[#This Row],[total_pwd]])</f>
        <v>0</v>
      </c>
      <c r="AG350">
        <f>IF(ISBLANK(nutrition[[#This Row],[total_adults]]),SUM(nutrition[[#This Row],[total_men]],nutrition[[#This Row],[total_women]]),nutrition[[#This Row],[total_adults]])</f>
        <v>0</v>
      </c>
      <c r="AH350">
        <f>IF(ISBLANK(nutrition[[#This Row],[total_beneficiaries_reached]]),SUM(nutrition[[#This Row],[calc_children]],nutrition[[#This Row],[calc_adults]]),nutrition[[#This Row],[total_beneficiaries_reached]])</f>
        <v>22</v>
      </c>
      <c r="AI350" s="49" t="s">
        <v>219</v>
      </c>
      <c r="AJ350" s="49" t="s">
        <v>601</v>
      </c>
      <c r="AK350" s="49" t="s">
        <v>132</v>
      </c>
    </row>
    <row r="351" spans="1:37" x14ac:dyDescent="0.2">
      <c r="A351" s="58">
        <v>45323</v>
      </c>
      <c r="B351" s="49" t="s">
        <v>113</v>
      </c>
      <c r="C351" s="49" t="s">
        <v>1283</v>
      </c>
      <c r="F351" s="49" t="s">
        <v>115</v>
      </c>
      <c r="G351" s="49" t="s">
        <v>115</v>
      </c>
      <c r="H351" s="49" t="s">
        <v>1196</v>
      </c>
      <c r="I351" s="49" t="s">
        <v>118</v>
      </c>
      <c r="J351" s="49" t="s">
        <v>1229</v>
      </c>
      <c r="K351" s="49" t="s">
        <v>125</v>
      </c>
      <c r="M351" s="49">
        <v>20</v>
      </c>
      <c r="AC351">
        <f>IF(ISBLANK(nutrition[[#This Row],[total_boys]]),SUM(nutrition[[#This Row],[boys_0-5_reached]],nutrition[[#This Row],[boys_6-12_reached]],nutrition[[#This Row],[boys_13-18_reached]]),nutrition[[#This Row],[total_boys]])</f>
        <v>0</v>
      </c>
      <c r="AD351">
        <f>IF(ISBLANK(nutrition[[#This Row],[total_girls]]),SUM(nutrition[[#This Row],[girls_0-5_reached]],nutrition[[#This Row],[girls_6-12_reached]],nutrition[[#This Row],[girls_13-18_reached]]),nutrition[[#This Row],[total_girls]])</f>
        <v>20</v>
      </c>
      <c r="AE351">
        <f>IF(ISBLANK(nutrition[[#This Row],[total_children]]),SUM(nutrition[[#This Row],[calc_boys]],nutrition[[#This Row],[calc_girls]]),nutrition[[#This Row],[total_children]])</f>
        <v>20</v>
      </c>
      <c r="AF351">
        <f>IF(ISBLANK(nutrition[[#This Row],[total_pwd]]),SUM(nutrition[[#This Row],[total_pwd_men]],nutrition[[#This Row],[total_pwd_women]]),nutrition[[#This Row],[total_pwd]])</f>
        <v>0</v>
      </c>
      <c r="AG351">
        <f>IF(ISBLANK(nutrition[[#This Row],[total_adults]]),SUM(nutrition[[#This Row],[total_men]],nutrition[[#This Row],[total_women]]),nutrition[[#This Row],[total_adults]])</f>
        <v>0</v>
      </c>
      <c r="AH351">
        <f>IF(ISBLANK(nutrition[[#This Row],[total_beneficiaries_reached]]),SUM(nutrition[[#This Row],[calc_children]],nutrition[[#This Row],[calc_adults]]),nutrition[[#This Row],[total_beneficiaries_reached]])</f>
        <v>20</v>
      </c>
      <c r="AI351" s="49" t="s">
        <v>219</v>
      </c>
      <c r="AJ351" s="49" t="s">
        <v>608</v>
      </c>
      <c r="AK351" s="49" t="s">
        <v>132</v>
      </c>
    </row>
    <row r="352" spans="1:37" x14ac:dyDescent="0.2">
      <c r="A352" s="58">
        <v>45323</v>
      </c>
      <c r="B352" s="49" t="s">
        <v>120</v>
      </c>
      <c r="C352" s="49" t="s">
        <v>126</v>
      </c>
      <c r="F352" s="49" t="s">
        <v>115</v>
      </c>
      <c r="G352" s="49" t="s">
        <v>115</v>
      </c>
      <c r="H352" s="49" t="s">
        <v>1196</v>
      </c>
      <c r="I352" s="49" t="s">
        <v>118</v>
      </c>
      <c r="J352" s="49" t="s">
        <v>1229</v>
      </c>
      <c r="K352" s="49" t="s">
        <v>125</v>
      </c>
      <c r="M352" s="49">
        <v>20</v>
      </c>
      <c r="AC352">
        <f>IF(ISBLANK(nutrition[[#This Row],[total_boys]]),SUM(nutrition[[#This Row],[boys_0-5_reached]],nutrition[[#This Row],[boys_6-12_reached]],nutrition[[#This Row],[boys_13-18_reached]]),nutrition[[#This Row],[total_boys]])</f>
        <v>0</v>
      </c>
      <c r="AD352">
        <f>IF(ISBLANK(nutrition[[#This Row],[total_girls]]),SUM(nutrition[[#This Row],[girls_0-5_reached]],nutrition[[#This Row],[girls_6-12_reached]],nutrition[[#This Row],[girls_13-18_reached]]),nutrition[[#This Row],[total_girls]])</f>
        <v>20</v>
      </c>
      <c r="AE352">
        <f>IF(ISBLANK(nutrition[[#This Row],[total_children]]),SUM(nutrition[[#This Row],[calc_boys]],nutrition[[#This Row],[calc_girls]]),nutrition[[#This Row],[total_children]])</f>
        <v>20</v>
      </c>
      <c r="AF352">
        <f>IF(ISBLANK(nutrition[[#This Row],[total_pwd]]),SUM(nutrition[[#This Row],[total_pwd_men]],nutrition[[#This Row],[total_pwd_women]]),nutrition[[#This Row],[total_pwd]])</f>
        <v>0</v>
      </c>
      <c r="AG352">
        <f>IF(ISBLANK(nutrition[[#This Row],[total_adults]]),SUM(nutrition[[#This Row],[total_men]],nutrition[[#This Row],[total_women]]),nutrition[[#This Row],[total_adults]])</f>
        <v>0</v>
      </c>
      <c r="AH352">
        <f>IF(ISBLANK(nutrition[[#This Row],[total_beneficiaries_reached]]),SUM(nutrition[[#This Row],[calc_children]],nutrition[[#This Row],[calc_adults]]),nutrition[[#This Row],[total_beneficiaries_reached]])</f>
        <v>20</v>
      </c>
      <c r="AI352" s="49" t="s">
        <v>178</v>
      </c>
      <c r="AJ352" s="49" t="s">
        <v>189</v>
      </c>
      <c r="AK352" s="49" t="s">
        <v>132</v>
      </c>
    </row>
    <row r="353" spans="1:37" x14ac:dyDescent="0.2">
      <c r="A353" s="58">
        <v>45323</v>
      </c>
      <c r="B353" s="49" t="s">
        <v>224</v>
      </c>
      <c r="C353" s="49" t="s">
        <v>1284</v>
      </c>
      <c r="F353" s="49" t="s">
        <v>115</v>
      </c>
      <c r="G353" s="49" t="s">
        <v>115</v>
      </c>
      <c r="H353" s="49" t="s">
        <v>1196</v>
      </c>
      <c r="I353" s="49" t="s">
        <v>118</v>
      </c>
      <c r="J353" s="49" t="s">
        <v>1229</v>
      </c>
      <c r="K353" s="49" t="s">
        <v>125</v>
      </c>
      <c r="M353" s="49">
        <v>40</v>
      </c>
      <c r="AC353">
        <f>IF(ISBLANK(nutrition[[#This Row],[total_boys]]),SUM(nutrition[[#This Row],[boys_0-5_reached]],nutrition[[#This Row],[boys_6-12_reached]],nutrition[[#This Row],[boys_13-18_reached]]),nutrition[[#This Row],[total_boys]])</f>
        <v>0</v>
      </c>
      <c r="AD353">
        <f>IF(ISBLANK(nutrition[[#This Row],[total_girls]]),SUM(nutrition[[#This Row],[girls_0-5_reached]],nutrition[[#This Row],[girls_6-12_reached]],nutrition[[#This Row],[girls_13-18_reached]]),nutrition[[#This Row],[total_girls]])</f>
        <v>40</v>
      </c>
      <c r="AE353">
        <f>IF(ISBLANK(nutrition[[#This Row],[total_children]]),SUM(nutrition[[#This Row],[calc_boys]],nutrition[[#This Row],[calc_girls]]),nutrition[[#This Row],[total_children]])</f>
        <v>40</v>
      </c>
      <c r="AF353">
        <f>IF(ISBLANK(nutrition[[#This Row],[total_pwd]]),SUM(nutrition[[#This Row],[total_pwd_men]],nutrition[[#This Row],[total_pwd_women]]),nutrition[[#This Row],[total_pwd]])</f>
        <v>0</v>
      </c>
      <c r="AG353">
        <f>IF(ISBLANK(nutrition[[#This Row],[total_adults]]),SUM(nutrition[[#This Row],[total_men]],nutrition[[#This Row],[total_women]]),nutrition[[#This Row],[total_adults]])</f>
        <v>0</v>
      </c>
      <c r="AH353">
        <f>IF(ISBLANK(nutrition[[#This Row],[total_beneficiaries_reached]]),SUM(nutrition[[#This Row],[calc_children]],nutrition[[#This Row],[calc_adults]]),nutrition[[#This Row],[total_beneficiaries_reached]])</f>
        <v>40</v>
      </c>
      <c r="AI353" s="49" t="s">
        <v>225</v>
      </c>
      <c r="AJ353" s="49" t="s">
        <v>653</v>
      </c>
      <c r="AK353" s="49" t="s">
        <v>132</v>
      </c>
    </row>
    <row r="354" spans="1:37" x14ac:dyDescent="0.2">
      <c r="A354" s="58">
        <v>45323</v>
      </c>
      <c r="B354" s="49" t="s">
        <v>113</v>
      </c>
      <c r="C354" s="49" t="s">
        <v>1285</v>
      </c>
      <c r="F354" s="49" t="s">
        <v>115</v>
      </c>
      <c r="G354" s="49" t="s">
        <v>115</v>
      </c>
      <c r="H354" s="49" t="s">
        <v>1196</v>
      </c>
      <c r="I354" s="49" t="s">
        <v>118</v>
      </c>
      <c r="J354" s="49" t="s">
        <v>1229</v>
      </c>
      <c r="K354" s="49" t="s">
        <v>125</v>
      </c>
      <c r="M354" s="49">
        <v>98</v>
      </c>
      <c r="AC354">
        <f>IF(ISBLANK(nutrition[[#This Row],[total_boys]]),SUM(nutrition[[#This Row],[boys_0-5_reached]],nutrition[[#This Row],[boys_6-12_reached]],nutrition[[#This Row],[boys_13-18_reached]]),nutrition[[#This Row],[total_boys]])</f>
        <v>0</v>
      </c>
      <c r="AD354">
        <f>IF(ISBLANK(nutrition[[#This Row],[total_girls]]),SUM(nutrition[[#This Row],[girls_0-5_reached]],nutrition[[#This Row],[girls_6-12_reached]],nutrition[[#This Row],[girls_13-18_reached]]),nutrition[[#This Row],[total_girls]])</f>
        <v>98</v>
      </c>
      <c r="AE354">
        <f>IF(ISBLANK(nutrition[[#This Row],[total_children]]),SUM(nutrition[[#This Row],[calc_boys]],nutrition[[#This Row],[calc_girls]]),nutrition[[#This Row],[total_children]])</f>
        <v>98</v>
      </c>
      <c r="AF354">
        <f>IF(ISBLANK(nutrition[[#This Row],[total_pwd]]),SUM(nutrition[[#This Row],[total_pwd_men]],nutrition[[#This Row],[total_pwd_women]]),nutrition[[#This Row],[total_pwd]])</f>
        <v>0</v>
      </c>
      <c r="AG354">
        <f>IF(ISBLANK(nutrition[[#This Row],[total_adults]]),SUM(nutrition[[#This Row],[total_men]],nutrition[[#This Row],[total_women]]),nutrition[[#This Row],[total_adults]])</f>
        <v>0</v>
      </c>
      <c r="AH354">
        <f>IF(ISBLANK(nutrition[[#This Row],[total_beneficiaries_reached]]),SUM(nutrition[[#This Row],[calc_children]],nutrition[[#This Row],[calc_adults]]),nutrition[[#This Row],[total_beneficiaries_reached]])</f>
        <v>98</v>
      </c>
      <c r="AI354" s="49" t="s">
        <v>219</v>
      </c>
      <c r="AJ354" s="49" t="s">
        <v>611</v>
      </c>
      <c r="AK354" s="49" t="s">
        <v>132</v>
      </c>
    </row>
    <row r="355" spans="1:37" x14ac:dyDescent="0.2">
      <c r="A355" s="58">
        <v>45323</v>
      </c>
      <c r="B355" s="49" t="s">
        <v>120</v>
      </c>
      <c r="C355" s="49" t="s">
        <v>1232</v>
      </c>
      <c r="F355" s="49" t="s">
        <v>115</v>
      </c>
      <c r="G355" s="49" t="s">
        <v>115</v>
      </c>
      <c r="H355" s="49" t="s">
        <v>1196</v>
      </c>
      <c r="I355" s="49" t="s">
        <v>118</v>
      </c>
      <c r="J355" s="49" t="s">
        <v>1229</v>
      </c>
      <c r="K355" s="49" t="s">
        <v>125</v>
      </c>
      <c r="M355" s="49">
        <v>41</v>
      </c>
      <c r="AC355">
        <f>IF(ISBLANK(nutrition[[#This Row],[total_boys]]),SUM(nutrition[[#This Row],[boys_0-5_reached]],nutrition[[#This Row],[boys_6-12_reached]],nutrition[[#This Row],[boys_13-18_reached]]),nutrition[[#This Row],[total_boys]])</f>
        <v>0</v>
      </c>
      <c r="AD355">
        <f>IF(ISBLANK(nutrition[[#This Row],[total_girls]]),SUM(nutrition[[#This Row],[girls_0-5_reached]],nutrition[[#This Row],[girls_6-12_reached]],nutrition[[#This Row],[girls_13-18_reached]]),nutrition[[#This Row],[total_girls]])</f>
        <v>41</v>
      </c>
      <c r="AE355">
        <f>IF(ISBLANK(nutrition[[#This Row],[total_children]]),SUM(nutrition[[#This Row],[calc_boys]],nutrition[[#This Row],[calc_girls]]),nutrition[[#This Row],[total_children]])</f>
        <v>41</v>
      </c>
      <c r="AF355">
        <f>IF(ISBLANK(nutrition[[#This Row],[total_pwd]]),SUM(nutrition[[#This Row],[total_pwd_men]],nutrition[[#This Row],[total_pwd_women]]),nutrition[[#This Row],[total_pwd]])</f>
        <v>0</v>
      </c>
      <c r="AG355">
        <f>IF(ISBLANK(nutrition[[#This Row],[total_adults]]),SUM(nutrition[[#This Row],[total_men]],nutrition[[#This Row],[total_women]]),nutrition[[#This Row],[total_adults]])</f>
        <v>0</v>
      </c>
      <c r="AH355">
        <f>IF(ISBLANK(nutrition[[#This Row],[total_beneficiaries_reached]]),SUM(nutrition[[#This Row],[calc_children]],nutrition[[#This Row],[calc_adults]]),nutrition[[#This Row],[total_beneficiaries_reached]])</f>
        <v>41</v>
      </c>
      <c r="AI355" s="49" t="s">
        <v>178</v>
      </c>
      <c r="AJ355" s="49" t="s">
        <v>195</v>
      </c>
      <c r="AK355" s="49" t="s">
        <v>132</v>
      </c>
    </row>
    <row r="356" spans="1:37" x14ac:dyDescent="0.2">
      <c r="A356" s="58">
        <v>45323</v>
      </c>
      <c r="B356" s="49" t="s">
        <v>229</v>
      </c>
      <c r="C356" s="49" t="s">
        <v>1252</v>
      </c>
      <c r="F356" s="49" t="s">
        <v>115</v>
      </c>
      <c r="G356" s="49" t="s">
        <v>115</v>
      </c>
      <c r="H356" s="49" t="s">
        <v>1196</v>
      </c>
      <c r="I356" s="49" t="s">
        <v>118</v>
      </c>
      <c r="J356" s="49" t="s">
        <v>1229</v>
      </c>
      <c r="K356" s="49" t="s">
        <v>125</v>
      </c>
      <c r="M356" s="49">
        <v>83</v>
      </c>
      <c r="AC356">
        <f>IF(ISBLANK(nutrition[[#This Row],[total_boys]]),SUM(nutrition[[#This Row],[boys_0-5_reached]],nutrition[[#This Row],[boys_6-12_reached]],nutrition[[#This Row],[boys_13-18_reached]]),nutrition[[#This Row],[total_boys]])</f>
        <v>0</v>
      </c>
      <c r="AD356">
        <f>IF(ISBLANK(nutrition[[#This Row],[total_girls]]),SUM(nutrition[[#This Row],[girls_0-5_reached]],nutrition[[#This Row],[girls_6-12_reached]],nutrition[[#This Row],[girls_13-18_reached]]),nutrition[[#This Row],[total_girls]])</f>
        <v>83</v>
      </c>
      <c r="AE356">
        <f>IF(ISBLANK(nutrition[[#This Row],[total_children]]),SUM(nutrition[[#This Row],[calc_boys]],nutrition[[#This Row],[calc_girls]]),nutrition[[#This Row],[total_children]])</f>
        <v>83</v>
      </c>
      <c r="AF356">
        <f>IF(ISBLANK(nutrition[[#This Row],[total_pwd]]),SUM(nutrition[[#This Row],[total_pwd_men]],nutrition[[#This Row],[total_pwd_women]]),nutrition[[#This Row],[total_pwd]])</f>
        <v>0</v>
      </c>
      <c r="AG356">
        <f>IF(ISBLANK(nutrition[[#This Row],[total_adults]]),SUM(nutrition[[#This Row],[total_men]],nutrition[[#This Row],[total_women]]),nutrition[[#This Row],[total_adults]])</f>
        <v>0</v>
      </c>
      <c r="AH356">
        <f>IF(ISBLANK(nutrition[[#This Row],[total_beneficiaries_reached]]),SUM(nutrition[[#This Row],[calc_children]],nutrition[[#This Row],[calc_adults]]),nutrition[[#This Row],[total_beneficiaries_reached]])</f>
        <v>83</v>
      </c>
      <c r="AI356" s="49" t="s">
        <v>230</v>
      </c>
      <c r="AJ356" s="49" t="s">
        <v>701</v>
      </c>
      <c r="AK356" s="49" t="s">
        <v>132</v>
      </c>
    </row>
    <row r="357" spans="1:37" x14ac:dyDescent="0.2">
      <c r="A357" s="58">
        <v>45323</v>
      </c>
      <c r="B357" s="49" t="s">
        <v>214</v>
      </c>
      <c r="C357" s="49" t="s">
        <v>1254</v>
      </c>
      <c r="F357" s="49" t="s">
        <v>115</v>
      </c>
      <c r="G357" s="49" t="s">
        <v>115</v>
      </c>
      <c r="H357" s="49" t="s">
        <v>1196</v>
      </c>
      <c r="I357" s="49" t="s">
        <v>118</v>
      </c>
      <c r="J357" s="49" t="s">
        <v>1229</v>
      </c>
      <c r="K357" s="49" t="s">
        <v>125</v>
      </c>
      <c r="M357" s="49">
        <v>104</v>
      </c>
      <c r="AC357">
        <f>IF(ISBLANK(nutrition[[#This Row],[total_boys]]),SUM(nutrition[[#This Row],[boys_0-5_reached]],nutrition[[#This Row],[boys_6-12_reached]],nutrition[[#This Row],[boys_13-18_reached]]),nutrition[[#This Row],[total_boys]])</f>
        <v>0</v>
      </c>
      <c r="AD357">
        <f>IF(ISBLANK(nutrition[[#This Row],[total_girls]]),SUM(nutrition[[#This Row],[girls_0-5_reached]],nutrition[[#This Row],[girls_6-12_reached]],nutrition[[#This Row],[girls_13-18_reached]]),nutrition[[#This Row],[total_girls]])</f>
        <v>104</v>
      </c>
      <c r="AE357">
        <f>IF(ISBLANK(nutrition[[#This Row],[total_children]]),SUM(nutrition[[#This Row],[calc_boys]],nutrition[[#This Row],[calc_girls]]),nutrition[[#This Row],[total_children]])</f>
        <v>104</v>
      </c>
      <c r="AF357">
        <f>IF(ISBLANK(nutrition[[#This Row],[total_pwd]]),SUM(nutrition[[#This Row],[total_pwd_men]],nutrition[[#This Row],[total_pwd_women]]),nutrition[[#This Row],[total_pwd]])</f>
        <v>0</v>
      </c>
      <c r="AG357">
        <f>IF(ISBLANK(nutrition[[#This Row],[total_adults]]),SUM(nutrition[[#This Row],[total_men]],nutrition[[#This Row],[total_women]]),nutrition[[#This Row],[total_adults]])</f>
        <v>0</v>
      </c>
      <c r="AH357">
        <f>IF(ISBLANK(nutrition[[#This Row],[total_beneficiaries_reached]]),SUM(nutrition[[#This Row],[calc_children]],nutrition[[#This Row],[calc_adults]]),nutrition[[#This Row],[total_beneficiaries_reached]])</f>
        <v>104</v>
      </c>
      <c r="AI357" s="49" t="s">
        <v>215</v>
      </c>
      <c r="AJ357" s="49" t="s">
        <v>533</v>
      </c>
      <c r="AK357" s="49" t="s">
        <v>132</v>
      </c>
    </row>
    <row r="358" spans="1:37" x14ac:dyDescent="0.2">
      <c r="A358" s="58">
        <v>45323</v>
      </c>
      <c r="B358" s="49" t="s">
        <v>229</v>
      </c>
      <c r="C358" s="49" t="s">
        <v>1286</v>
      </c>
      <c r="F358" s="49" t="s">
        <v>115</v>
      </c>
      <c r="G358" s="49" t="s">
        <v>115</v>
      </c>
      <c r="H358" s="49" t="s">
        <v>1196</v>
      </c>
      <c r="I358" s="49" t="s">
        <v>118</v>
      </c>
      <c r="J358" s="49" t="s">
        <v>1229</v>
      </c>
      <c r="K358" s="49" t="s">
        <v>125</v>
      </c>
      <c r="M358" s="49">
        <v>23</v>
      </c>
      <c r="AC358">
        <f>IF(ISBLANK(nutrition[[#This Row],[total_boys]]),SUM(nutrition[[#This Row],[boys_0-5_reached]],nutrition[[#This Row],[boys_6-12_reached]],nutrition[[#This Row],[boys_13-18_reached]]),nutrition[[#This Row],[total_boys]])</f>
        <v>0</v>
      </c>
      <c r="AD358">
        <f>IF(ISBLANK(nutrition[[#This Row],[total_girls]]),SUM(nutrition[[#This Row],[girls_0-5_reached]],nutrition[[#This Row],[girls_6-12_reached]],nutrition[[#This Row],[girls_13-18_reached]]),nutrition[[#This Row],[total_girls]])</f>
        <v>23</v>
      </c>
      <c r="AE358">
        <f>IF(ISBLANK(nutrition[[#This Row],[total_children]]),SUM(nutrition[[#This Row],[calc_boys]],nutrition[[#This Row],[calc_girls]]),nutrition[[#This Row],[total_children]])</f>
        <v>23</v>
      </c>
      <c r="AF358">
        <f>IF(ISBLANK(nutrition[[#This Row],[total_pwd]]),SUM(nutrition[[#This Row],[total_pwd_men]],nutrition[[#This Row],[total_pwd_women]]),nutrition[[#This Row],[total_pwd]])</f>
        <v>0</v>
      </c>
      <c r="AG358">
        <f>IF(ISBLANK(nutrition[[#This Row],[total_adults]]),SUM(nutrition[[#This Row],[total_men]],nutrition[[#This Row],[total_women]]),nutrition[[#This Row],[total_adults]])</f>
        <v>0</v>
      </c>
      <c r="AH358">
        <f>IF(ISBLANK(nutrition[[#This Row],[total_beneficiaries_reached]]),SUM(nutrition[[#This Row],[calc_children]],nutrition[[#This Row],[calc_adults]]),nutrition[[#This Row],[total_beneficiaries_reached]])</f>
        <v>23</v>
      </c>
      <c r="AI358" s="49" t="s">
        <v>230</v>
      </c>
      <c r="AJ358" s="49" t="s">
        <v>705</v>
      </c>
      <c r="AK358" s="49" t="s">
        <v>132</v>
      </c>
    </row>
    <row r="359" spans="1:37" x14ac:dyDescent="0.2">
      <c r="A359" s="58">
        <v>45323</v>
      </c>
      <c r="B359" s="49" t="s">
        <v>214</v>
      </c>
      <c r="C359" s="49" t="s">
        <v>528</v>
      </c>
      <c r="F359" s="49" t="s">
        <v>115</v>
      </c>
      <c r="G359" s="49" t="s">
        <v>115</v>
      </c>
      <c r="H359" s="49" t="s">
        <v>1196</v>
      </c>
      <c r="I359" s="49" t="s">
        <v>118</v>
      </c>
      <c r="J359" s="49" t="s">
        <v>1229</v>
      </c>
      <c r="K359" s="49" t="s">
        <v>125</v>
      </c>
      <c r="M359" s="49">
        <v>63</v>
      </c>
      <c r="AC359">
        <f>IF(ISBLANK(nutrition[[#This Row],[total_boys]]),SUM(nutrition[[#This Row],[boys_0-5_reached]],nutrition[[#This Row],[boys_6-12_reached]],nutrition[[#This Row],[boys_13-18_reached]]),nutrition[[#This Row],[total_boys]])</f>
        <v>0</v>
      </c>
      <c r="AD359">
        <f>IF(ISBLANK(nutrition[[#This Row],[total_girls]]),SUM(nutrition[[#This Row],[girls_0-5_reached]],nutrition[[#This Row],[girls_6-12_reached]],nutrition[[#This Row],[girls_13-18_reached]]),nutrition[[#This Row],[total_girls]])</f>
        <v>63</v>
      </c>
      <c r="AE359">
        <f>IF(ISBLANK(nutrition[[#This Row],[total_children]]),SUM(nutrition[[#This Row],[calc_boys]],nutrition[[#This Row],[calc_girls]]),nutrition[[#This Row],[total_children]])</f>
        <v>63</v>
      </c>
      <c r="AF359">
        <f>IF(ISBLANK(nutrition[[#This Row],[total_pwd]]),SUM(nutrition[[#This Row],[total_pwd_men]],nutrition[[#This Row],[total_pwd_women]]),nutrition[[#This Row],[total_pwd]])</f>
        <v>0</v>
      </c>
      <c r="AG359">
        <f>IF(ISBLANK(nutrition[[#This Row],[total_adults]]),SUM(nutrition[[#This Row],[total_men]],nutrition[[#This Row],[total_women]]),nutrition[[#This Row],[total_adults]])</f>
        <v>0</v>
      </c>
      <c r="AH359">
        <f>IF(ISBLANK(nutrition[[#This Row],[total_beneficiaries_reached]]),SUM(nutrition[[#This Row],[calc_children]],nutrition[[#This Row],[calc_adults]]),nutrition[[#This Row],[total_beneficiaries_reached]])</f>
        <v>63</v>
      </c>
      <c r="AI359" s="49" t="s">
        <v>215</v>
      </c>
      <c r="AJ359" s="49" t="s">
        <v>529</v>
      </c>
      <c r="AK359" s="49" t="s">
        <v>132</v>
      </c>
    </row>
    <row r="360" spans="1:37" x14ac:dyDescent="0.2">
      <c r="A360" s="58">
        <v>45323</v>
      </c>
      <c r="B360" s="49" t="s">
        <v>209</v>
      </c>
      <c r="C360" s="49" t="s">
        <v>441</v>
      </c>
      <c r="F360" s="49" t="s">
        <v>115</v>
      </c>
      <c r="G360" s="49" t="s">
        <v>115</v>
      </c>
      <c r="H360" s="49" t="s">
        <v>1196</v>
      </c>
      <c r="I360" s="49" t="s">
        <v>118</v>
      </c>
      <c r="J360" s="49" t="s">
        <v>1229</v>
      </c>
      <c r="K360" s="49" t="s">
        <v>125</v>
      </c>
      <c r="M360" s="49">
        <v>301</v>
      </c>
      <c r="AC360">
        <f>IF(ISBLANK(nutrition[[#This Row],[total_boys]]),SUM(nutrition[[#This Row],[boys_0-5_reached]],nutrition[[#This Row],[boys_6-12_reached]],nutrition[[#This Row],[boys_13-18_reached]]),nutrition[[#This Row],[total_boys]])</f>
        <v>0</v>
      </c>
      <c r="AD360">
        <f>IF(ISBLANK(nutrition[[#This Row],[total_girls]]),SUM(nutrition[[#This Row],[girls_0-5_reached]],nutrition[[#This Row],[girls_6-12_reached]],nutrition[[#This Row],[girls_13-18_reached]]),nutrition[[#This Row],[total_girls]])</f>
        <v>301</v>
      </c>
      <c r="AE360">
        <f>IF(ISBLANK(nutrition[[#This Row],[total_children]]),SUM(nutrition[[#This Row],[calc_boys]],nutrition[[#This Row],[calc_girls]]),nutrition[[#This Row],[total_children]])</f>
        <v>301</v>
      </c>
      <c r="AF360">
        <f>IF(ISBLANK(nutrition[[#This Row],[total_pwd]]),SUM(nutrition[[#This Row],[total_pwd_men]],nutrition[[#This Row],[total_pwd_women]]),nutrition[[#This Row],[total_pwd]])</f>
        <v>0</v>
      </c>
      <c r="AG360">
        <f>IF(ISBLANK(nutrition[[#This Row],[total_adults]]),SUM(nutrition[[#This Row],[total_men]],nutrition[[#This Row],[total_women]]),nutrition[[#This Row],[total_adults]])</f>
        <v>0</v>
      </c>
      <c r="AH360">
        <f>IF(ISBLANK(nutrition[[#This Row],[total_beneficiaries_reached]]),SUM(nutrition[[#This Row],[calc_children]],nutrition[[#This Row],[calc_adults]]),nutrition[[#This Row],[total_beneficiaries_reached]])</f>
        <v>301</v>
      </c>
      <c r="AI360" s="49" t="s">
        <v>210</v>
      </c>
      <c r="AJ360" s="49" t="s">
        <v>442</v>
      </c>
      <c r="AK360" s="49" t="s">
        <v>132</v>
      </c>
    </row>
    <row r="361" spans="1:37" x14ac:dyDescent="0.2">
      <c r="A361" s="58">
        <v>45323</v>
      </c>
      <c r="B361" s="49" t="s">
        <v>224</v>
      </c>
      <c r="C361" s="49" t="s">
        <v>1256</v>
      </c>
      <c r="F361" s="49" t="s">
        <v>115</v>
      </c>
      <c r="G361" s="49" t="s">
        <v>115</v>
      </c>
      <c r="H361" s="49" t="s">
        <v>1196</v>
      </c>
      <c r="I361" s="49" t="s">
        <v>118</v>
      </c>
      <c r="J361" s="49" t="s">
        <v>1229</v>
      </c>
      <c r="K361" s="49" t="s">
        <v>125</v>
      </c>
      <c r="M361" s="49">
        <v>28</v>
      </c>
      <c r="AC361">
        <f>IF(ISBLANK(nutrition[[#This Row],[total_boys]]),SUM(nutrition[[#This Row],[boys_0-5_reached]],nutrition[[#This Row],[boys_6-12_reached]],nutrition[[#This Row],[boys_13-18_reached]]),nutrition[[#This Row],[total_boys]])</f>
        <v>0</v>
      </c>
      <c r="AD361">
        <f>IF(ISBLANK(nutrition[[#This Row],[total_girls]]),SUM(nutrition[[#This Row],[girls_0-5_reached]],nutrition[[#This Row],[girls_6-12_reached]],nutrition[[#This Row],[girls_13-18_reached]]),nutrition[[#This Row],[total_girls]])</f>
        <v>28</v>
      </c>
      <c r="AE361">
        <f>IF(ISBLANK(nutrition[[#This Row],[total_children]]),SUM(nutrition[[#This Row],[calc_boys]],nutrition[[#This Row],[calc_girls]]),nutrition[[#This Row],[total_children]])</f>
        <v>28</v>
      </c>
      <c r="AF361">
        <f>IF(ISBLANK(nutrition[[#This Row],[total_pwd]]),SUM(nutrition[[#This Row],[total_pwd_men]],nutrition[[#This Row],[total_pwd_women]]),nutrition[[#This Row],[total_pwd]])</f>
        <v>0</v>
      </c>
      <c r="AG361">
        <f>IF(ISBLANK(nutrition[[#This Row],[total_adults]]),SUM(nutrition[[#This Row],[total_men]],nutrition[[#This Row],[total_women]]),nutrition[[#This Row],[total_adults]])</f>
        <v>0</v>
      </c>
      <c r="AH361">
        <f>IF(ISBLANK(nutrition[[#This Row],[total_beneficiaries_reached]]),SUM(nutrition[[#This Row],[calc_children]],nutrition[[#This Row],[calc_adults]]),nutrition[[#This Row],[total_beneficiaries_reached]])</f>
        <v>28</v>
      </c>
      <c r="AI361" s="49" t="s">
        <v>225</v>
      </c>
      <c r="AJ361" s="49" t="s">
        <v>660</v>
      </c>
      <c r="AK361" s="49" t="s">
        <v>132</v>
      </c>
    </row>
    <row r="362" spans="1:37" x14ac:dyDescent="0.2">
      <c r="A362" s="58">
        <v>45323</v>
      </c>
      <c r="B362" s="49" t="s">
        <v>113</v>
      </c>
      <c r="C362" s="49" t="s">
        <v>1287</v>
      </c>
      <c r="F362" s="49" t="s">
        <v>115</v>
      </c>
      <c r="G362" s="49" t="s">
        <v>115</v>
      </c>
      <c r="H362" s="49" t="s">
        <v>1196</v>
      </c>
      <c r="I362" s="49" t="s">
        <v>118</v>
      </c>
      <c r="J362" s="49" t="s">
        <v>1229</v>
      </c>
      <c r="K362" s="49" t="s">
        <v>125</v>
      </c>
      <c r="M362" s="49">
        <v>48</v>
      </c>
      <c r="AC362">
        <f>IF(ISBLANK(nutrition[[#This Row],[total_boys]]),SUM(nutrition[[#This Row],[boys_0-5_reached]],nutrition[[#This Row],[boys_6-12_reached]],nutrition[[#This Row],[boys_13-18_reached]]),nutrition[[#This Row],[total_boys]])</f>
        <v>0</v>
      </c>
      <c r="AD362">
        <f>IF(ISBLANK(nutrition[[#This Row],[total_girls]]),SUM(nutrition[[#This Row],[girls_0-5_reached]],nutrition[[#This Row],[girls_6-12_reached]],nutrition[[#This Row],[girls_13-18_reached]]),nutrition[[#This Row],[total_girls]])</f>
        <v>48</v>
      </c>
      <c r="AE362">
        <f>IF(ISBLANK(nutrition[[#This Row],[total_children]]),SUM(nutrition[[#This Row],[calc_boys]],nutrition[[#This Row],[calc_girls]]),nutrition[[#This Row],[total_children]])</f>
        <v>48</v>
      </c>
      <c r="AF362">
        <f>IF(ISBLANK(nutrition[[#This Row],[total_pwd]]),SUM(nutrition[[#This Row],[total_pwd_men]],nutrition[[#This Row],[total_pwd_women]]),nutrition[[#This Row],[total_pwd]])</f>
        <v>0</v>
      </c>
      <c r="AG362">
        <f>IF(ISBLANK(nutrition[[#This Row],[total_adults]]),SUM(nutrition[[#This Row],[total_men]],nutrition[[#This Row],[total_women]]),nutrition[[#This Row],[total_adults]])</f>
        <v>0</v>
      </c>
      <c r="AH362">
        <f>IF(ISBLANK(nutrition[[#This Row],[total_beneficiaries_reached]]),SUM(nutrition[[#This Row],[calc_children]],nutrition[[#This Row],[calc_adults]]),nutrition[[#This Row],[total_beneficiaries_reached]])</f>
        <v>48</v>
      </c>
      <c r="AI362" s="49" t="s">
        <v>219</v>
      </c>
      <c r="AJ362" s="49" t="s">
        <v>614</v>
      </c>
      <c r="AK362" s="49" t="s">
        <v>132</v>
      </c>
    </row>
    <row r="363" spans="1:37" x14ac:dyDescent="0.2">
      <c r="A363" s="58">
        <v>45323</v>
      </c>
      <c r="B363" s="49" t="s">
        <v>209</v>
      </c>
      <c r="C363" s="49" t="s">
        <v>1257</v>
      </c>
      <c r="F363" s="49" t="s">
        <v>115</v>
      </c>
      <c r="G363" s="49" t="s">
        <v>115</v>
      </c>
      <c r="H363" s="49" t="s">
        <v>1196</v>
      </c>
      <c r="I363" s="49" t="s">
        <v>118</v>
      </c>
      <c r="J363" s="49" t="s">
        <v>1229</v>
      </c>
      <c r="K363" s="49" t="s">
        <v>125</v>
      </c>
      <c r="M363" s="49">
        <v>202</v>
      </c>
      <c r="AC363">
        <f>IF(ISBLANK(nutrition[[#This Row],[total_boys]]),SUM(nutrition[[#This Row],[boys_0-5_reached]],nutrition[[#This Row],[boys_6-12_reached]],nutrition[[#This Row],[boys_13-18_reached]]),nutrition[[#This Row],[total_boys]])</f>
        <v>0</v>
      </c>
      <c r="AD363">
        <f>IF(ISBLANK(nutrition[[#This Row],[total_girls]]),SUM(nutrition[[#This Row],[girls_0-5_reached]],nutrition[[#This Row],[girls_6-12_reached]],nutrition[[#This Row],[girls_13-18_reached]]),nutrition[[#This Row],[total_girls]])</f>
        <v>202</v>
      </c>
      <c r="AE363">
        <f>IF(ISBLANK(nutrition[[#This Row],[total_children]]),SUM(nutrition[[#This Row],[calc_boys]],nutrition[[#This Row],[calc_girls]]),nutrition[[#This Row],[total_children]])</f>
        <v>202</v>
      </c>
      <c r="AF363">
        <f>IF(ISBLANK(nutrition[[#This Row],[total_pwd]]),SUM(nutrition[[#This Row],[total_pwd_men]],nutrition[[#This Row],[total_pwd_women]]),nutrition[[#This Row],[total_pwd]])</f>
        <v>0</v>
      </c>
      <c r="AG363">
        <f>IF(ISBLANK(nutrition[[#This Row],[total_adults]]),SUM(nutrition[[#This Row],[total_men]],nutrition[[#This Row],[total_women]]),nutrition[[#This Row],[total_adults]])</f>
        <v>0</v>
      </c>
      <c r="AH363">
        <f>IF(ISBLANK(nutrition[[#This Row],[total_beneficiaries_reached]]),SUM(nutrition[[#This Row],[calc_children]],nutrition[[#This Row],[calc_adults]]),nutrition[[#This Row],[total_beneficiaries_reached]])</f>
        <v>202</v>
      </c>
      <c r="AI363" s="49" t="s">
        <v>210</v>
      </c>
      <c r="AJ363" s="49" t="s">
        <v>446</v>
      </c>
      <c r="AK363" s="49" t="s">
        <v>132</v>
      </c>
    </row>
    <row r="364" spans="1:37" x14ac:dyDescent="0.2">
      <c r="A364" s="58">
        <v>45323</v>
      </c>
      <c r="B364" s="49" t="s">
        <v>229</v>
      </c>
      <c r="C364" s="49" t="s">
        <v>708</v>
      </c>
      <c r="F364" s="49" t="s">
        <v>115</v>
      </c>
      <c r="G364" s="49" t="s">
        <v>115</v>
      </c>
      <c r="H364" s="49" t="s">
        <v>1196</v>
      </c>
      <c r="I364" s="49" t="s">
        <v>118</v>
      </c>
      <c r="J364" s="49" t="s">
        <v>1229</v>
      </c>
      <c r="K364" s="49" t="s">
        <v>125</v>
      </c>
      <c r="M364" s="49">
        <v>69</v>
      </c>
      <c r="AC364">
        <f>IF(ISBLANK(nutrition[[#This Row],[total_boys]]),SUM(nutrition[[#This Row],[boys_0-5_reached]],nutrition[[#This Row],[boys_6-12_reached]],nutrition[[#This Row],[boys_13-18_reached]]),nutrition[[#This Row],[total_boys]])</f>
        <v>0</v>
      </c>
      <c r="AD364">
        <f>IF(ISBLANK(nutrition[[#This Row],[total_girls]]),SUM(nutrition[[#This Row],[girls_0-5_reached]],nutrition[[#This Row],[girls_6-12_reached]],nutrition[[#This Row],[girls_13-18_reached]]),nutrition[[#This Row],[total_girls]])</f>
        <v>69</v>
      </c>
      <c r="AE364">
        <f>IF(ISBLANK(nutrition[[#This Row],[total_children]]),SUM(nutrition[[#This Row],[calc_boys]],nutrition[[#This Row],[calc_girls]]),nutrition[[#This Row],[total_children]])</f>
        <v>69</v>
      </c>
      <c r="AF364">
        <f>IF(ISBLANK(nutrition[[#This Row],[total_pwd]]),SUM(nutrition[[#This Row],[total_pwd_men]],nutrition[[#This Row],[total_pwd_women]]),nutrition[[#This Row],[total_pwd]])</f>
        <v>0</v>
      </c>
      <c r="AG364">
        <f>IF(ISBLANK(nutrition[[#This Row],[total_adults]]),SUM(nutrition[[#This Row],[total_men]],nutrition[[#This Row],[total_women]]),nutrition[[#This Row],[total_adults]])</f>
        <v>0</v>
      </c>
      <c r="AH364">
        <f>IF(ISBLANK(nutrition[[#This Row],[total_beneficiaries_reached]]),SUM(nutrition[[#This Row],[calc_children]],nutrition[[#This Row],[calc_adults]]),nutrition[[#This Row],[total_beneficiaries_reached]])</f>
        <v>69</v>
      </c>
      <c r="AI364" s="49" t="s">
        <v>230</v>
      </c>
      <c r="AJ364" s="49" t="s">
        <v>709</v>
      </c>
      <c r="AK364" s="49" t="s">
        <v>132</v>
      </c>
    </row>
    <row r="365" spans="1:37" x14ac:dyDescent="0.2">
      <c r="A365" s="58">
        <v>45323</v>
      </c>
      <c r="B365" s="49" t="s">
        <v>229</v>
      </c>
      <c r="C365" s="49" t="s">
        <v>712</v>
      </c>
      <c r="F365" s="49" t="s">
        <v>115</v>
      </c>
      <c r="G365" s="49" t="s">
        <v>115</v>
      </c>
      <c r="H365" s="49" t="s">
        <v>1196</v>
      </c>
      <c r="I365" s="49" t="s">
        <v>118</v>
      </c>
      <c r="J365" s="49" t="s">
        <v>1229</v>
      </c>
      <c r="K365" s="49" t="s">
        <v>125</v>
      </c>
      <c r="M365" s="49">
        <v>97</v>
      </c>
      <c r="AC365">
        <f>IF(ISBLANK(nutrition[[#This Row],[total_boys]]),SUM(nutrition[[#This Row],[boys_0-5_reached]],nutrition[[#This Row],[boys_6-12_reached]],nutrition[[#This Row],[boys_13-18_reached]]),nutrition[[#This Row],[total_boys]])</f>
        <v>0</v>
      </c>
      <c r="AD365">
        <f>IF(ISBLANK(nutrition[[#This Row],[total_girls]]),SUM(nutrition[[#This Row],[girls_0-5_reached]],nutrition[[#This Row],[girls_6-12_reached]],nutrition[[#This Row],[girls_13-18_reached]]),nutrition[[#This Row],[total_girls]])</f>
        <v>97</v>
      </c>
      <c r="AE365">
        <f>IF(ISBLANK(nutrition[[#This Row],[total_children]]),SUM(nutrition[[#This Row],[calc_boys]],nutrition[[#This Row],[calc_girls]]),nutrition[[#This Row],[total_children]])</f>
        <v>97</v>
      </c>
      <c r="AF365">
        <f>IF(ISBLANK(nutrition[[#This Row],[total_pwd]]),SUM(nutrition[[#This Row],[total_pwd_men]],nutrition[[#This Row],[total_pwd_women]]),nutrition[[#This Row],[total_pwd]])</f>
        <v>0</v>
      </c>
      <c r="AG365">
        <f>IF(ISBLANK(nutrition[[#This Row],[total_adults]]),SUM(nutrition[[#This Row],[total_men]],nutrition[[#This Row],[total_women]]),nutrition[[#This Row],[total_adults]])</f>
        <v>0</v>
      </c>
      <c r="AH365">
        <f>IF(ISBLANK(nutrition[[#This Row],[total_beneficiaries_reached]]),SUM(nutrition[[#This Row],[calc_children]],nutrition[[#This Row],[calc_adults]]),nutrition[[#This Row],[total_beneficiaries_reached]])</f>
        <v>97</v>
      </c>
      <c r="AI365" s="49" t="s">
        <v>230</v>
      </c>
      <c r="AJ365" s="49" t="s">
        <v>713</v>
      </c>
      <c r="AK365" s="49" t="s">
        <v>132</v>
      </c>
    </row>
    <row r="366" spans="1:37" x14ac:dyDescent="0.2">
      <c r="A366" s="58">
        <v>45323</v>
      </c>
      <c r="B366" s="49" t="s">
        <v>120</v>
      </c>
      <c r="C366" s="49" t="s">
        <v>1233</v>
      </c>
      <c r="F366" s="49" t="s">
        <v>115</v>
      </c>
      <c r="G366" s="49" t="s">
        <v>115</v>
      </c>
      <c r="H366" s="49" t="s">
        <v>1196</v>
      </c>
      <c r="I366" s="49" t="s">
        <v>118</v>
      </c>
      <c r="J366" s="49" t="s">
        <v>1229</v>
      </c>
      <c r="K366" s="49" t="s">
        <v>125</v>
      </c>
      <c r="M366" s="49">
        <v>16</v>
      </c>
      <c r="AC366">
        <f>IF(ISBLANK(nutrition[[#This Row],[total_boys]]),SUM(nutrition[[#This Row],[boys_0-5_reached]],nutrition[[#This Row],[boys_6-12_reached]],nutrition[[#This Row],[boys_13-18_reached]]),nutrition[[#This Row],[total_boys]])</f>
        <v>0</v>
      </c>
      <c r="AD366">
        <f>IF(ISBLANK(nutrition[[#This Row],[total_girls]]),SUM(nutrition[[#This Row],[girls_0-5_reached]],nutrition[[#This Row],[girls_6-12_reached]],nutrition[[#This Row],[girls_13-18_reached]]),nutrition[[#This Row],[total_girls]])</f>
        <v>16</v>
      </c>
      <c r="AE366">
        <f>IF(ISBLANK(nutrition[[#This Row],[total_children]]),SUM(nutrition[[#This Row],[calc_boys]],nutrition[[#This Row],[calc_girls]]),nutrition[[#This Row],[total_children]])</f>
        <v>16</v>
      </c>
      <c r="AF366">
        <f>IF(ISBLANK(nutrition[[#This Row],[total_pwd]]),SUM(nutrition[[#This Row],[total_pwd_men]],nutrition[[#This Row],[total_pwd_women]]),nutrition[[#This Row],[total_pwd]])</f>
        <v>0</v>
      </c>
      <c r="AG366">
        <f>IF(ISBLANK(nutrition[[#This Row],[total_adults]]),SUM(nutrition[[#This Row],[total_men]],nutrition[[#This Row],[total_women]]),nutrition[[#This Row],[total_adults]])</f>
        <v>0</v>
      </c>
      <c r="AH366">
        <f>IF(ISBLANK(nutrition[[#This Row],[total_beneficiaries_reached]]),SUM(nutrition[[#This Row],[calc_children]],nutrition[[#This Row],[calc_adults]]),nutrition[[#This Row],[total_beneficiaries_reached]])</f>
        <v>16</v>
      </c>
      <c r="AI366" s="49" t="s">
        <v>178</v>
      </c>
      <c r="AJ366" s="49" t="s">
        <v>200</v>
      </c>
      <c r="AK366" s="49" t="s">
        <v>132</v>
      </c>
    </row>
    <row r="367" spans="1:37" x14ac:dyDescent="0.2">
      <c r="A367" s="58">
        <v>45323</v>
      </c>
      <c r="B367" s="49" t="s">
        <v>229</v>
      </c>
      <c r="C367" s="49" t="s">
        <v>1288</v>
      </c>
      <c r="F367" s="49" t="s">
        <v>115</v>
      </c>
      <c r="G367" s="49" t="s">
        <v>115</v>
      </c>
      <c r="H367" s="49" t="s">
        <v>1196</v>
      </c>
      <c r="I367" s="49" t="s">
        <v>118</v>
      </c>
      <c r="J367" s="49" t="s">
        <v>1229</v>
      </c>
      <c r="K367" s="49" t="s">
        <v>125</v>
      </c>
      <c r="M367" s="49">
        <v>32</v>
      </c>
      <c r="AC367">
        <f>IF(ISBLANK(nutrition[[#This Row],[total_boys]]),SUM(nutrition[[#This Row],[boys_0-5_reached]],nutrition[[#This Row],[boys_6-12_reached]],nutrition[[#This Row],[boys_13-18_reached]]),nutrition[[#This Row],[total_boys]])</f>
        <v>0</v>
      </c>
      <c r="AD367">
        <f>IF(ISBLANK(nutrition[[#This Row],[total_girls]]),SUM(nutrition[[#This Row],[girls_0-5_reached]],nutrition[[#This Row],[girls_6-12_reached]],nutrition[[#This Row],[girls_13-18_reached]]),nutrition[[#This Row],[total_girls]])</f>
        <v>32</v>
      </c>
      <c r="AE367">
        <f>IF(ISBLANK(nutrition[[#This Row],[total_children]]),SUM(nutrition[[#This Row],[calc_boys]],nutrition[[#This Row],[calc_girls]]),nutrition[[#This Row],[total_children]])</f>
        <v>32</v>
      </c>
      <c r="AF367">
        <f>IF(ISBLANK(nutrition[[#This Row],[total_pwd]]),SUM(nutrition[[#This Row],[total_pwd_men]],nutrition[[#This Row],[total_pwd_women]]),nutrition[[#This Row],[total_pwd]])</f>
        <v>0</v>
      </c>
      <c r="AG367">
        <f>IF(ISBLANK(nutrition[[#This Row],[total_adults]]),SUM(nutrition[[#This Row],[total_men]],nutrition[[#This Row],[total_women]]),nutrition[[#This Row],[total_adults]])</f>
        <v>0</v>
      </c>
      <c r="AH367">
        <f>IF(ISBLANK(nutrition[[#This Row],[total_beneficiaries_reached]]),SUM(nutrition[[#This Row],[calc_children]],nutrition[[#This Row],[calc_adults]]),nutrition[[#This Row],[total_beneficiaries_reached]])</f>
        <v>32</v>
      </c>
      <c r="AI367" s="49" t="s">
        <v>230</v>
      </c>
      <c r="AJ367" s="49" t="s">
        <v>716</v>
      </c>
      <c r="AK367" s="49" t="s">
        <v>132</v>
      </c>
    </row>
    <row r="368" spans="1:37" x14ac:dyDescent="0.2">
      <c r="A368" s="58">
        <v>45323</v>
      </c>
      <c r="B368" s="49" t="s">
        <v>209</v>
      </c>
      <c r="C368" s="49" t="s">
        <v>1289</v>
      </c>
      <c r="F368" s="49" t="s">
        <v>115</v>
      </c>
      <c r="G368" s="49" t="s">
        <v>115</v>
      </c>
      <c r="H368" s="49" t="s">
        <v>1196</v>
      </c>
      <c r="I368" s="49" t="s">
        <v>118</v>
      </c>
      <c r="J368" s="49" t="s">
        <v>1229</v>
      </c>
      <c r="K368" s="49" t="s">
        <v>125</v>
      </c>
      <c r="M368" s="49">
        <v>18</v>
      </c>
      <c r="AC368">
        <f>IF(ISBLANK(nutrition[[#This Row],[total_boys]]),SUM(nutrition[[#This Row],[boys_0-5_reached]],nutrition[[#This Row],[boys_6-12_reached]],nutrition[[#This Row],[boys_13-18_reached]]),nutrition[[#This Row],[total_boys]])</f>
        <v>0</v>
      </c>
      <c r="AD368">
        <f>IF(ISBLANK(nutrition[[#This Row],[total_girls]]),SUM(nutrition[[#This Row],[girls_0-5_reached]],nutrition[[#This Row],[girls_6-12_reached]],nutrition[[#This Row],[girls_13-18_reached]]),nutrition[[#This Row],[total_girls]])</f>
        <v>18</v>
      </c>
      <c r="AE368">
        <f>IF(ISBLANK(nutrition[[#This Row],[total_children]]),SUM(nutrition[[#This Row],[calc_boys]],nutrition[[#This Row],[calc_girls]]),nutrition[[#This Row],[total_children]])</f>
        <v>18</v>
      </c>
      <c r="AF368">
        <f>IF(ISBLANK(nutrition[[#This Row],[total_pwd]]),SUM(nutrition[[#This Row],[total_pwd_men]],nutrition[[#This Row],[total_pwd_women]]),nutrition[[#This Row],[total_pwd]])</f>
        <v>0</v>
      </c>
      <c r="AG368">
        <f>IF(ISBLANK(nutrition[[#This Row],[total_adults]]),SUM(nutrition[[#This Row],[total_men]],nutrition[[#This Row],[total_women]]),nutrition[[#This Row],[total_adults]])</f>
        <v>0</v>
      </c>
      <c r="AH368">
        <f>IF(ISBLANK(nutrition[[#This Row],[total_beneficiaries_reached]]),SUM(nutrition[[#This Row],[calc_children]],nutrition[[#This Row],[calc_adults]]),nutrition[[#This Row],[total_beneficiaries_reached]])</f>
        <v>18</v>
      </c>
      <c r="AI368" s="49" t="s">
        <v>210</v>
      </c>
      <c r="AJ368" s="49" t="s">
        <v>450</v>
      </c>
      <c r="AK368" s="49" t="s">
        <v>132</v>
      </c>
    </row>
    <row r="369" spans="1:37" x14ac:dyDescent="0.2">
      <c r="A369" s="58">
        <v>45323</v>
      </c>
      <c r="B369" s="49" t="s">
        <v>229</v>
      </c>
      <c r="C369" s="49" t="s">
        <v>1290</v>
      </c>
      <c r="F369" s="49" t="s">
        <v>115</v>
      </c>
      <c r="G369" s="49" t="s">
        <v>115</v>
      </c>
      <c r="H369" s="49" t="s">
        <v>1196</v>
      </c>
      <c r="I369" s="49" t="s">
        <v>118</v>
      </c>
      <c r="J369" s="49" t="s">
        <v>1229</v>
      </c>
      <c r="K369" s="49" t="s">
        <v>125</v>
      </c>
      <c r="M369" s="49">
        <v>28</v>
      </c>
      <c r="AC369">
        <f>IF(ISBLANK(nutrition[[#This Row],[total_boys]]),SUM(nutrition[[#This Row],[boys_0-5_reached]],nutrition[[#This Row],[boys_6-12_reached]],nutrition[[#This Row],[boys_13-18_reached]]),nutrition[[#This Row],[total_boys]])</f>
        <v>0</v>
      </c>
      <c r="AD369">
        <f>IF(ISBLANK(nutrition[[#This Row],[total_girls]]),SUM(nutrition[[#This Row],[girls_0-5_reached]],nutrition[[#This Row],[girls_6-12_reached]],nutrition[[#This Row],[girls_13-18_reached]]),nutrition[[#This Row],[total_girls]])</f>
        <v>28</v>
      </c>
      <c r="AE369">
        <f>IF(ISBLANK(nutrition[[#This Row],[total_children]]),SUM(nutrition[[#This Row],[calc_boys]],nutrition[[#This Row],[calc_girls]]),nutrition[[#This Row],[total_children]])</f>
        <v>28</v>
      </c>
      <c r="AF369">
        <f>IF(ISBLANK(nutrition[[#This Row],[total_pwd]]),SUM(nutrition[[#This Row],[total_pwd_men]],nutrition[[#This Row],[total_pwd_women]]),nutrition[[#This Row],[total_pwd]])</f>
        <v>0</v>
      </c>
      <c r="AG369">
        <f>IF(ISBLANK(nutrition[[#This Row],[total_adults]]),SUM(nutrition[[#This Row],[total_men]],nutrition[[#This Row],[total_women]]),nutrition[[#This Row],[total_adults]])</f>
        <v>0</v>
      </c>
      <c r="AH369">
        <f>IF(ISBLANK(nutrition[[#This Row],[total_beneficiaries_reached]]),SUM(nutrition[[#This Row],[calc_children]],nutrition[[#This Row],[calc_adults]]),nutrition[[#This Row],[total_beneficiaries_reached]])</f>
        <v>28</v>
      </c>
      <c r="AI369" s="49" t="s">
        <v>230</v>
      </c>
      <c r="AJ369" s="49" t="s">
        <v>720</v>
      </c>
      <c r="AK369" s="49" t="s">
        <v>132</v>
      </c>
    </row>
    <row r="370" spans="1:37" x14ac:dyDescent="0.2">
      <c r="A370" s="58">
        <v>45323</v>
      </c>
      <c r="B370" s="49" t="s">
        <v>214</v>
      </c>
      <c r="C370" s="49" t="s">
        <v>1260</v>
      </c>
      <c r="F370" s="49" t="s">
        <v>115</v>
      </c>
      <c r="G370" s="49" t="s">
        <v>115</v>
      </c>
      <c r="H370" s="49" t="s">
        <v>1196</v>
      </c>
      <c r="I370" s="49" t="s">
        <v>118</v>
      </c>
      <c r="J370" s="49" t="s">
        <v>1229</v>
      </c>
      <c r="K370" s="49" t="s">
        <v>125</v>
      </c>
      <c r="M370" s="49">
        <v>28</v>
      </c>
      <c r="AC370">
        <f>IF(ISBLANK(nutrition[[#This Row],[total_boys]]),SUM(nutrition[[#This Row],[boys_0-5_reached]],nutrition[[#This Row],[boys_6-12_reached]],nutrition[[#This Row],[boys_13-18_reached]]),nutrition[[#This Row],[total_boys]])</f>
        <v>0</v>
      </c>
      <c r="AD370">
        <f>IF(ISBLANK(nutrition[[#This Row],[total_girls]]),SUM(nutrition[[#This Row],[girls_0-5_reached]],nutrition[[#This Row],[girls_6-12_reached]],nutrition[[#This Row],[girls_13-18_reached]]),nutrition[[#This Row],[total_girls]])</f>
        <v>28</v>
      </c>
      <c r="AE370">
        <f>IF(ISBLANK(nutrition[[#This Row],[total_children]]),SUM(nutrition[[#This Row],[calc_boys]],nutrition[[#This Row],[calc_girls]]),nutrition[[#This Row],[total_children]])</f>
        <v>28</v>
      </c>
      <c r="AF370">
        <f>IF(ISBLANK(nutrition[[#This Row],[total_pwd]]),SUM(nutrition[[#This Row],[total_pwd_men]],nutrition[[#This Row],[total_pwd_women]]),nutrition[[#This Row],[total_pwd]])</f>
        <v>0</v>
      </c>
      <c r="AG370">
        <f>IF(ISBLANK(nutrition[[#This Row],[total_adults]]),SUM(nutrition[[#This Row],[total_men]],nutrition[[#This Row],[total_women]]),nutrition[[#This Row],[total_adults]])</f>
        <v>0</v>
      </c>
      <c r="AH370">
        <f>IF(ISBLANK(nutrition[[#This Row],[total_beneficiaries_reached]]),SUM(nutrition[[#This Row],[calc_children]],nutrition[[#This Row],[calc_adults]]),nutrition[[#This Row],[total_beneficiaries_reached]])</f>
        <v>28</v>
      </c>
      <c r="AI370" s="49" t="s">
        <v>215</v>
      </c>
      <c r="AJ370" s="49" t="s">
        <v>544</v>
      </c>
      <c r="AK370" s="49" t="s">
        <v>132</v>
      </c>
    </row>
    <row r="371" spans="1:37" x14ac:dyDescent="0.2">
      <c r="A371" s="58">
        <v>45323</v>
      </c>
      <c r="B371" s="49" t="s">
        <v>209</v>
      </c>
      <c r="C371" s="49" t="s">
        <v>1291</v>
      </c>
      <c r="F371" s="49" t="s">
        <v>115</v>
      </c>
      <c r="G371" s="49" t="s">
        <v>115</v>
      </c>
      <c r="H371" s="49" t="s">
        <v>1196</v>
      </c>
      <c r="I371" s="49" t="s">
        <v>118</v>
      </c>
      <c r="J371" s="49" t="s">
        <v>1229</v>
      </c>
      <c r="K371" s="49" t="s">
        <v>125</v>
      </c>
      <c r="M371" s="49">
        <v>20</v>
      </c>
      <c r="AC371">
        <f>IF(ISBLANK(nutrition[[#This Row],[total_boys]]),SUM(nutrition[[#This Row],[boys_0-5_reached]],nutrition[[#This Row],[boys_6-12_reached]],nutrition[[#This Row],[boys_13-18_reached]]),nutrition[[#This Row],[total_boys]])</f>
        <v>0</v>
      </c>
      <c r="AD371">
        <f>IF(ISBLANK(nutrition[[#This Row],[total_girls]]),SUM(nutrition[[#This Row],[girls_0-5_reached]],nutrition[[#This Row],[girls_6-12_reached]],nutrition[[#This Row],[girls_13-18_reached]]),nutrition[[#This Row],[total_girls]])</f>
        <v>20</v>
      </c>
      <c r="AE371">
        <f>IF(ISBLANK(nutrition[[#This Row],[total_children]]),SUM(nutrition[[#This Row],[calc_boys]],nutrition[[#This Row],[calc_girls]]),nutrition[[#This Row],[total_children]])</f>
        <v>20</v>
      </c>
      <c r="AF371">
        <f>IF(ISBLANK(nutrition[[#This Row],[total_pwd]]),SUM(nutrition[[#This Row],[total_pwd_men]],nutrition[[#This Row],[total_pwd_women]]),nutrition[[#This Row],[total_pwd]])</f>
        <v>0</v>
      </c>
      <c r="AG371">
        <f>IF(ISBLANK(nutrition[[#This Row],[total_adults]]),SUM(nutrition[[#This Row],[total_men]],nutrition[[#This Row],[total_women]]),nutrition[[#This Row],[total_adults]])</f>
        <v>0</v>
      </c>
      <c r="AH371">
        <f>IF(ISBLANK(nutrition[[#This Row],[total_beneficiaries_reached]]),SUM(nutrition[[#This Row],[calc_children]],nutrition[[#This Row],[calc_adults]]),nutrition[[#This Row],[total_beneficiaries_reached]])</f>
        <v>20</v>
      </c>
      <c r="AI371" s="49" t="s">
        <v>210</v>
      </c>
      <c r="AJ371" s="49" t="s">
        <v>454</v>
      </c>
      <c r="AK371" s="49" t="s">
        <v>132</v>
      </c>
    </row>
    <row r="372" spans="1:37" x14ac:dyDescent="0.2">
      <c r="A372" s="58">
        <v>45323</v>
      </c>
      <c r="B372" s="49" t="s">
        <v>209</v>
      </c>
      <c r="C372" s="49" t="s">
        <v>1292</v>
      </c>
      <c r="F372" s="49" t="s">
        <v>115</v>
      </c>
      <c r="G372" s="49" t="s">
        <v>115</v>
      </c>
      <c r="H372" s="49" t="s">
        <v>1196</v>
      </c>
      <c r="I372" s="49" t="s">
        <v>118</v>
      </c>
      <c r="J372" s="49" t="s">
        <v>1229</v>
      </c>
      <c r="K372" s="49" t="s">
        <v>125</v>
      </c>
      <c r="M372" s="49">
        <v>29</v>
      </c>
      <c r="AC372">
        <f>IF(ISBLANK(nutrition[[#This Row],[total_boys]]),SUM(nutrition[[#This Row],[boys_0-5_reached]],nutrition[[#This Row],[boys_6-12_reached]],nutrition[[#This Row],[boys_13-18_reached]]),nutrition[[#This Row],[total_boys]])</f>
        <v>0</v>
      </c>
      <c r="AD372">
        <f>IF(ISBLANK(nutrition[[#This Row],[total_girls]]),SUM(nutrition[[#This Row],[girls_0-5_reached]],nutrition[[#This Row],[girls_6-12_reached]],nutrition[[#This Row],[girls_13-18_reached]]),nutrition[[#This Row],[total_girls]])</f>
        <v>29</v>
      </c>
      <c r="AE372">
        <f>IF(ISBLANK(nutrition[[#This Row],[total_children]]),SUM(nutrition[[#This Row],[calc_boys]],nutrition[[#This Row],[calc_girls]]),nutrition[[#This Row],[total_children]])</f>
        <v>29</v>
      </c>
      <c r="AF372">
        <f>IF(ISBLANK(nutrition[[#This Row],[total_pwd]]),SUM(nutrition[[#This Row],[total_pwd_men]],nutrition[[#This Row],[total_pwd_women]]),nutrition[[#This Row],[total_pwd]])</f>
        <v>0</v>
      </c>
      <c r="AG372">
        <f>IF(ISBLANK(nutrition[[#This Row],[total_adults]]),SUM(nutrition[[#This Row],[total_men]],nutrition[[#This Row],[total_women]]),nutrition[[#This Row],[total_adults]])</f>
        <v>0</v>
      </c>
      <c r="AH372">
        <f>IF(ISBLANK(nutrition[[#This Row],[total_beneficiaries_reached]]),SUM(nutrition[[#This Row],[calc_children]],nutrition[[#This Row],[calc_adults]]),nutrition[[#This Row],[total_beneficiaries_reached]])</f>
        <v>29</v>
      </c>
      <c r="AI372" s="49" t="s">
        <v>210</v>
      </c>
      <c r="AJ372" s="49" t="s">
        <v>457</v>
      </c>
      <c r="AK372" s="49" t="s">
        <v>132</v>
      </c>
    </row>
    <row r="373" spans="1:37" x14ac:dyDescent="0.2">
      <c r="A373" s="58">
        <v>45323</v>
      </c>
      <c r="B373" s="49" t="s">
        <v>209</v>
      </c>
      <c r="C373" s="49" t="s">
        <v>1293</v>
      </c>
      <c r="F373" s="49" t="s">
        <v>115</v>
      </c>
      <c r="G373" s="49" t="s">
        <v>115</v>
      </c>
      <c r="H373" s="49" t="s">
        <v>1196</v>
      </c>
      <c r="I373" s="49" t="s">
        <v>118</v>
      </c>
      <c r="J373" s="49" t="s">
        <v>1229</v>
      </c>
      <c r="K373" s="49" t="s">
        <v>125</v>
      </c>
      <c r="M373" s="49">
        <v>36</v>
      </c>
      <c r="AC373">
        <f>IF(ISBLANK(nutrition[[#This Row],[total_boys]]),SUM(nutrition[[#This Row],[boys_0-5_reached]],nutrition[[#This Row],[boys_6-12_reached]],nutrition[[#This Row],[boys_13-18_reached]]),nutrition[[#This Row],[total_boys]])</f>
        <v>0</v>
      </c>
      <c r="AD373">
        <f>IF(ISBLANK(nutrition[[#This Row],[total_girls]]),SUM(nutrition[[#This Row],[girls_0-5_reached]],nutrition[[#This Row],[girls_6-12_reached]],nutrition[[#This Row],[girls_13-18_reached]]),nutrition[[#This Row],[total_girls]])</f>
        <v>36</v>
      </c>
      <c r="AE373">
        <f>IF(ISBLANK(nutrition[[#This Row],[total_children]]),SUM(nutrition[[#This Row],[calc_boys]],nutrition[[#This Row],[calc_girls]]),nutrition[[#This Row],[total_children]])</f>
        <v>36</v>
      </c>
      <c r="AF373">
        <f>IF(ISBLANK(nutrition[[#This Row],[total_pwd]]),SUM(nutrition[[#This Row],[total_pwd_men]],nutrition[[#This Row],[total_pwd_women]]),nutrition[[#This Row],[total_pwd]])</f>
        <v>0</v>
      </c>
      <c r="AG373">
        <f>IF(ISBLANK(nutrition[[#This Row],[total_adults]]),SUM(nutrition[[#This Row],[total_men]],nutrition[[#This Row],[total_women]]),nutrition[[#This Row],[total_adults]])</f>
        <v>0</v>
      </c>
      <c r="AH373">
        <f>IF(ISBLANK(nutrition[[#This Row],[total_beneficiaries_reached]]),SUM(nutrition[[#This Row],[calc_children]],nutrition[[#This Row],[calc_adults]]),nutrition[[#This Row],[total_beneficiaries_reached]])</f>
        <v>36</v>
      </c>
      <c r="AI373" s="49" t="s">
        <v>210</v>
      </c>
      <c r="AJ373" s="49" t="e">
        <v>#N/A</v>
      </c>
      <c r="AK373" s="49" t="s">
        <v>132</v>
      </c>
    </row>
    <row r="374" spans="1:37" x14ac:dyDescent="0.2">
      <c r="A374" s="58">
        <v>45323</v>
      </c>
      <c r="B374" s="49" t="s">
        <v>229</v>
      </c>
      <c r="C374" s="49" t="s">
        <v>1294</v>
      </c>
      <c r="F374" s="49" t="s">
        <v>115</v>
      </c>
      <c r="G374" s="49" t="s">
        <v>115</v>
      </c>
      <c r="H374" s="49" t="s">
        <v>1196</v>
      </c>
      <c r="I374" s="49" t="s">
        <v>118</v>
      </c>
      <c r="J374" s="49" t="s">
        <v>1229</v>
      </c>
      <c r="K374" s="49" t="s">
        <v>125</v>
      </c>
      <c r="M374" s="49">
        <v>16</v>
      </c>
      <c r="AC374">
        <f>IF(ISBLANK(nutrition[[#This Row],[total_boys]]),SUM(nutrition[[#This Row],[boys_0-5_reached]],nutrition[[#This Row],[boys_6-12_reached]],nutrition[[#This Row],[boys_13-18_reached]]),nutrition[[#This Row],[total_boys]])</f>
        <v>0</v>
      </c>
      <c r="AD374">
        <f>IF(ISBLANK(nutrition[[#This Row],[total_girls]]),SUM(nutrition[[#This Row],[girls_0-5_reached]],nutrition[[#This Row],[girls_6-12_reached]],nutrition[[#This Row],[girls_13-18_reached]]),nutrition[[#This Row],[total_girls]])</f>
        <v>16</v>
      </c>
      <c r="AE374">
        <f>IF(ISBLANK(nutrition[[#This Row],[total_children]]),SUM(nutrition[[#This Row],[calc_boys]],nutrition[[#This Row],[calc_girls]]),nutrition[[#This Row],[total_children]])</f>
        <v>16</v>
      </c>
      <c r="AF374">
        <f>IF(ISBLANK(nutrition[[#This Row],[total_pwd]]),SUM(nutrition[[#This Row],[total_pwd_men]],nutrition[[#This Row],[total_pwd_women]]),nutrition[[#This Row],[total_pwd]])</f>
        <v>0</v>
      </c>
      <c r="AG374">
        <f>IF(ISBLANK(nutrition[[#This Row],[total_adults]]),SUM(nutrition[[#This Row],[total_men]],nutrition[[#This Row],[total_women]]),nutrition[[#This Row],[total_adults]])</f>
        <v>0</v>
      </c>
      <c r="AH374">
        <f>IF(ISBLANK(nutrition[[#This Row],[total_beneficiaries_reached]]),SUM(nutrition[[#This Row],[calc_children]],nutrition[[#This Row],[calc_adults]]),nutrition[[#This Row],[total_beneficiaries_reached]])</f>
        <v>16</v>
      </c>
      <c r="AI374" s="49" t="s">
        <v>230</v>
      </c>
      <c r="AJ374" s="49" t="s">
        <v>724</v>
      </c>
      <c r="AK374" s="49" t="s">
        <v>132</v>
      </c>
    </row>
    <row r="375" spans="1:37" x14ac:dyDescent="0.2">
      <c r="A375" s="58">
        <v>45323</v>
      </c>
      <c r="B375" s="49" t="s">
        <v>229</v>
      </c>
      <c r="C375" s="49" t="s">
        <v>1295</v>
      </c>
      <c r="F375" s="49" t="s">
        <v>115</v>
      </c>
      <c r="G375" s="49" t="s">
        <v>115</v>
      </c>
      <c r="H375" s="49" t="s">
        <v>1196</v>
      </c>
      <c r="I375" s="49" t="s">
        <v>118</v>
      </c>
      <c r="J375" s="49" t="s">
        <v>1229</v>
      </c>
      <c r="K375" s="49" t="s">
        <v>125</v>
      </c>
      <c r="M375" s="49">
        <v>37</v>
      </c>
      <c r="AC375">
        <f>IF(ISBLANK(nutrition[[#This Row],[total_boys]]),SUM(nutrition[[#This Row],[boys_0-5_reached]],nutrition[[#This Row],[boys_6-12_reached]],nutrition[[#This Row],[boys_13-18_reached]]),nutrition[[#This Row],[total_boys]])</f>
        <v>0</v>
      </c>
      <c r="AD375">
        <f>IF(ISBLANK(nutrition[[#This Row],[total_girls]]),SUM(nutrition[[#This Row],[girls_0-5_reached]],nutrition[[#This Row],[girls_6-12_reached]],nutrition[[#This Row],[girls_13-18_reached]]),nutrition[[#This Row],[total_girls]])</f>
        <v>37</v>
      </c>
      <c r="AE375">
        <f>IF(ISBLANK(nutrition[[#This Row],[total_children]]),SUM(nutrition[[#This Row],[calc_boys]],nutrition[[#This Row],[calc_girls]]),nutrition[[#This Row],[total_children]])</f>
        <v>37</v>
      </c>
      <c r="AF375">
        <f>IF(ISBLANK(nutrition[[#This Row],[total_pwd]]),SUM(nutrition[[#This Row],[total_pwd_men]],nutrition[[#This Row],[total_pwd_women]]),nutrition[[#This Row],[total_pwd]])</f>
        <v>0</v>
      </c>
      <c r="AG375">
        <f>IF(ISBLANK(nutrition[[#This Row],[total_adults]]),SUM(nutrition[[#This Row],[total_men]],nutrition[[#This Row],[total_women]]),nutrition[[#This Row],[total_adults]])</f>
        <v>0</v>
      </c>
      <c r="AH375">
        <f>IF(ISBLANK(nutrition[[#This Row],[total_beneficiaries_reached]]),SUM(nutrition[[#This Row],[calc_children]],nutrition[[#This Row],[calc_adults]]),nutrition[[#This Row],[total_beneficiaries_reached]])</f>
        <v>37</v>
      </c>
      <c r="AI375" s="49" t="s">
        <v>230</v>
      </c>
      <c r="AJ375" s="49" t="s">
        <v>727</v>
      </c>
      <c r="AK375" s="49" t="s">
        <v>132</v>
      </c>
    </row>
    <row r="376" spans="1:37" x14ac:dyDescent="0.2">
      <c r="A376" s="58">
        <v>45323</v>
      </c>
      <c r="B376" s="49" t="s">
        <v>120</v>
      </c>
      <c r="C376" s="49" t="s">
        <v>1234</v>
      </c>
      <c r="F376" s="49" t="s">
        <v>115</v>
      </c>
      <c r="G376" s="49" t="s">
        <v>115</v>
      </c>
      <c r="H376" s="49" t="s">
        <v>1196</v>
      </c>
      <c r="I376" s="49" t="s">
        <v>118</v>
      </c>
      <c r="J376" s="49" t="s">
        <v>1229</v>
      </c>
      <c r="K376" s="49" t="s">
        <v>125</v>
      </c>
      <c r="M376" s="49">
        <v>55</v>
      </c>
      <c r="AC376">
        <f>IF(ISBLANK(nutrition[[#This Row],[total_boys]]),SUM(nutrition[[#This Row],[boys_0-5_reached]],nutrition[[#This Row],[boys_6-12_reached]],nutrition[[#This Row],[boys_13-18_reached]]),nutrition[[#This Row],[total_boys]])</f>
        <v>0</v>
      </c>
      <c r="AD376">
        <f>IF(ISBLANK(nutrition[[#This Row],[total_girls]]),SUM(nutrition[[#This Row],[girls_0-5_reached]],nutrition[[#This Row],[girls_6-12_reached]],nutrition[[#This Row],[girls_13-18_reached]]),nutrition[[#This Row],[total_girls]])</f>
        <v>55</v>
      </c>
      <c r="AE376">
        <f>IF(ISBLANK(nutrition[[#This Row],[total_children]]),SUM(nutrition[[#This Row],[calc_boys]],nutrition[[#This Row],[calc_girls]]),nutrition[[#This Row],[total_children]])</f>
        <v>55</v>
      </c>
      <c r="AF376">
        <f>IF(ISBLANK(nutrition[[#This Row],[total_pwd]]),SUM(nutrition[[#This Row],[total_pwd_men]],nutrition[[#This Row],[total_pwd_women]]),nutrition[[#This Row],[total_pwd]])</f>
        <v>0</v>
      </c>
      <c r="AG376">
        <f>IF(ISBLANK(nutrition[[#This Row],[total_adults]]),SUM(nutrition[[#This Row],[total_men]],nutrition[[#This Row],[total_women]]),nutrition[[#This Row],[total_adults]])</f>
        <v>0</v>
      </c>
      <c r="AH376">
        <f>IF(ISBLANK(nutrition[[#This Row],[total_beneficiaries_reached]]),SUM(nutrition[[#This Row],[calc_children]],nutrition[[#This Row],[calc_adults]]),nutrition[[#This Row],[total_beneficiaries_reached]])</f>
        <v>55</v>
      </c>
      <c r="AI376" s="49" t="s">
        <v>178</v>
      </c>
      <c r="AJ376" s="49" t="s">
        <v>206</v>
      </c>
      <c r="AK376" s="49" t="s">
        <v>132</v>
      </c>
    </row>
    <row r="377" spans="1:37" x14ac:dyDescent="0.2">
      <c r="A377" s="58">
        <v>45323</v>
      </c>
      <c r="B377" s="49" t="s">
        <v>229</v>
      </c>
      <c r="C377" s="49" t="s">
        <v>1296</v>
      </c>
      <c r="F377" s="49" t="s">
        <v>115</v>
      </c>
      <c r="G377" s="49" t="s">
        <v>115</v>
      </c>
      <c r="H377" s="49" t="s">
        <v>1196</v>
      </c>
      <c r="I377" s="49" t="s">
        <v>118</v>
      </c>
      <c r="J377" s="49" t="s">
        <v>1229</v>
      </c>
      <c r="K377" s="49" t="s">
        <v>125</v>
      </c>
      <c r="M377" s="49">
        <v>43</v>
      </c>
      <c r="AC377">
        <f>IF(ISBLANK(nutrition[[#This Row],[total_boys]]),SUM(nutrition[[#This Row],[boys_0-5_reached]],nutrition[[#This Row],[boys_6-12_reached]],nutrition[[#This Row],[boys_13-18_reached]]),nutrition[[#This Row],[total_boys]])</f>
        <v>0</v>
      </c>
      <c r="AD377">
        <f>IF(ISBLANK(nutrition[[#This Row],[total_girls]]),SUM(nutrition[[#This Row],[girls_0-5_reached]],nutrition[[#This Row],[girls_6-12_reached]],nutrition[[#This Row],[girls_13-18_reached]]),nutrition[[#This Row],[total_girls]])</f>
        <v>43</v>
      </c>
      <c r="AE377">
        <f>IF(ISBLANK(nutrition[[#This Row],[total_children]]),SUM(nutrition[[#This Row],[calc_boys]],nutrition[[#This Row],[calc_girls]]),nutrition[[#This Row],[total_children]])</f>
        <v>43</v>
      </c>
      <c r="AF377">
        <f>IF(ISBLANK(nutrition[[#This Row],[total_pwd]]),SUM(nutrition[[#This Row],[total_pwd_men]],nutrition[[#This Row],[total_pwd_women]]),nutrition[[#This Row],[total_pwd]])</f>
        <v>0</v>
      </c>
      <c r="AG377">
        <f>IF(ISBLANK(nutrition[[#This Row],[total_adults]]),SUM(nutrition[[#This Row],[total_men]],nutrition[[#This Row],[total_women]]),nutrition[[#This Row],[total_adults]])</f>
        <v>0</v>
      </c>
      <c r="AH377">
        <f>IF(ISBLANK(nutrition[[#This Row],[total_beneficiaries_reached]]),SUM(nutrition[[#This Row],[calc_children]],nutrition[[#This Row],[calc_adults]]),nutrition[[#This Row],[total_beneficiaries_reached]])</f>
        <v>43</v>
      </c>
      <c r="AI377" s="49" t="s">
        <v>230</v>
      </c>
      <c r="AJ377" s="49" t="s">
        <v>730</v>
      </c>
      <c r="AK377" s="49" t="s">
        <v>132</v>
      </c>
    </row>
    <row r="378" spans="1:37" x14ac:dyDescent="0.2">
      <c r="A378" s="58">
        <v>45323</v>
      </c>
      <c r="B378" s="49" t="s">
        <v>224</v>
      </c>
      <c r="C378" s="49" t="s">
        <v>667</v>
      </c>
      <c r="F378" s="49" t="s">
        <v>115</v>
      </c>
      <c r="G378" s="49" t="s">
        <v>115</v>
      </c>
      <c r="H378" s="49" t="s">
        <v>1196</v>
      </c>
      <c r="I378" s="49" t="s">
        <v>118</v>
      </c>
      <c r="J378" s="49" t="s">
        <v>1229</v>
      </c>
      <c r="K378" s="49" t="s">
        <v>125</v>
      </c>
      <c r="M378" s="49">
        <v>11</v>
      </c>
      <c r="AC378">
        <f>IF(ISBLANK(nutrition[[#This Row],[total_boys]]),SUM(nutrition[[#This Row],[boys_0-5_reached]],nutrition[[#This Row],[boys_6-12_reached]],nutrition[[#This Row],[boys_13-18_reached]]),nutrition[[#This Row],[total_boys]])</f>
        <v>0</v>
      </c>
      <c r="AD378">
        <f>IF(ISBLANK(nutrition[[#This Row],[total_girls]]),SUM(nutrition[[#This Row],[girls_0-5_reached]],nutrition[[#This Row],[girls_6-12_reached]],nutrition[[#This Row],[girls_13-18_reached]]),nutrition[[#This Row],[total_girls]])</f>
        <v>11</v>
      </c>
      <c r="AE378">
        <f>IF(ISBLANK(nutrition[[#This Row],[total_children]]),SUM(nutrition[[#This Row],[calc_boys]],nutrition[[#This Row],[calc_girls]]),nutrition[[#This Row],[total_children]])</f>
        <v>11</v>
      </c>
      <c r="AF378">
        <f>IF(ISBLANK(nutrition[[#This Row],[total_pwd]]),SUM(nutrition[[#This Row],[total_pwd_men]],nutrition[[#This Row],[total_pwd_women]]),nutrition[[#This Row],[total_pwd]])</f>
        <v>0</v>
      </c>
      <c r="AG378">
        <f>IF(ISBLANK(nutrition[[#This Row],[total_adults]]),SUM(nutrition[[#This Row],[total_men]],nutrition[[#This Row],[total_women]]),nutrition[[#This Row],[total_adults]])</f>
        <v>0</v>
      </c>
      <c r="AH378">
        <f>IF(ISBLANK(nutrition[[#This Row],[total_beneficiaries_reached]]),SUM(nutrition[[#This Row],[calc_children]],nutrition[[#This Row],[calc_adults]]),nutrition[[#This Row],[total_beneficiaries_reached]])</f>
        <v>11</v>
      </c>
      <c r="AI378" s="49" t="s">
        <v>225</v>
      </c>
      <c r="AJ378" s="49" t="s">
        <v>668</v>
      </c>
      <c r="AK378" s="49" t="s">
        <v>132</v>
      </c>
    </row>
    <row r="379" spans="1:37" x14ac:dyDescent="0.2">
      <c r="A379" s="58">
        <v>45323</v>
      </c>
      <c r="B379" s="49" t="s">
        <v>209</v>
      </c>
      <c r="C379" s="49" t="s">
        <v>1297</v>
      </c>
      <c r="F379" s="49" t="s">
        <v>115</v>
      </c>
      <c r="G379" s="49" t="s">
        <v>115</v>
      </c>
      <c r="H379" s="49" t="s">
        <v>1196</v>
      </c>
      <c r="I379" s="49" t="s">
        <v>118</v>
      </c>
      <c r="J379" s="49" t="s">
        <v>1229</v>
      </c>
      <c r="K379" s="49" t="s">
        <v>125</v>
      </c>
      <c r="M379" s="49">
        <v>0</v>
      </c>
      <c r="AC379">
        <f>IF(ISBLANK(nutrition[[#This Row],[total_boys]]),SUM(nutrition[[#This Row],[boys_0-5_reached]],nutrition[[#This Row],[boys_6-12_reached]],nutrition[[#This Row],[boys_13-18_reached]]),nutrition[[#This Row],[total_boys]])</f>
        <v>0</v>
      </c>
      <c r="AD379">
        <f>IF(ISBLANK(nutrition[[#This Row],[total_girls]]),SUM(nutrition[[#This Row],[girls_0-5_reached]],nutrition[[#This Row],[girls_6-12_reached]],nutrition[[#This Row],[girls_13-18_reached]]),nutrition[[#This Row],[total_girls]])</f>
        <v>0</v>
      </c>
      <c r="AE379">
        <f>IF(ISBLANK(nutrition[[#This Row],[total_children]]),SUM(nutrition[[#This Row],[calc_boys]],nutrition[[#This Row],[calc_girls]]),nutrition[[#This Row],[total_children]])</f>
        <v>0</v>
      </c>
      <c r="AF379">
        <f>IF(ISBLANK(nutrition[[#This Row],[total_pwd]]),SUM(nutrition[[#This Row],[total_pwd_men]],nutrition[[#This Row],[total_pwd_women]]),nutrition[[#This Row],[total_pwd]])</f>
        <v>0</v>
      </c>
      <c r="AG379">
        <f>IF(ISBLANK(nutrition[[#This Row],[total_adults]]),SUM(nutrition[[#This Row],[total_men]],nutrition[[#This Row],[total_women]]),nutrition[[#This Row],[total_adults]])</f>
        <v>0</v>
      </c>
      <c r="AH379">
        <f>IF(ISBLANK(nutrition[[#This Row],[total_beneficiaries_reached]]),SUM(nutrition[[#This Row],[calc_children]],nutrition[[#This Row],[calc_adults]]),nutrition[[#This Row],[total_beneficiaries_reached]])</f>
        <v>0</v>
      </c>
      <c r="AI379" s="49" t="s">
        <v>210</v>
      </c>
      <c r="AJ379" s="49" t="s">
        <v>464</v>
      </c>
      <c r="AK379" s="49" t="s">
        <v>132</v>
      </c>
    </row>
    <row r="380" spans="1:37" x14ac:dyDescent="0.2">
      <c r="A380" s="58">
        <v>45323</v>
      </c>
      <c r="B380" s="49" t="s">
        <v>113</v>
      </c>
      <c r="C380" s="49" t="s">
        <v>1267</v>
      </c>
      <c r="F380" s="49" t="s">
        <v>115</v>
      </c>
      <c r="G380" s="49" t="s">
        <v>115</v>
      </c>
      <c r="H380" s="49" t="s">
        <v>1196</v>
      </c>
      <c r="I380" s="49" t="s">
        <v>118</v>
      </c>
      <c r="J380" s="49" t="s">
        <v>1229</v>
      </c>
      <c r="K380" s="49" t="s">
        <v>125</v>
      </c>
      <c r="M380" s="49">
        <v>46</v>
      </c>
      <c r="AC380">
        <f>IF(ISBLANK(nutrition[[#This Row],[total_boys]]),SUM(nutrition[[#This Row],[boys_0-5_reached]],nutrition[[#This Row],[boys_6-12_reached]],nutrition[[#This Row],[boys_13-18_reached]]),nutrition[[#This Row],[total_boys]])</f>
        <v>0</v>
      </c>
      <c r="AD380">
        <f>IF(ISBLANK(nutrition[[#This Row],[total_girls]]),SUM(nutrition[[#This Row],[girls_0-5_reached]],nutrition[[#This Row],[girls_6-12_reached]],nutrition[[#This Row],[girls_13-18_reached]]),nutrition[[#This Row],[total_girls]])</f>
        <v>46</v>
      </c>
      <c r="AE380">
        <f>IF(ISBLANK(nutrition[[#This Row],[total_children]]),SUM(nutrition[[#This Row],[calc_boys]],nutrition[[#This Row],[calc_girls]]),nutrition[[#This Row],[total_children]])</f>
        <v>46</v>
      </c>
      <c r="AF380">
        <f>IF(ISBLANK(nutrition[[#This Row],[total_pwd]]),SUM(nutrition[[#This Row],[total_pwd_men]],nutrition[[#This Row],[total_pwd_women]]),nutrition[[#This Row],[total_pwd]])</f>
        <v>0</v>
      </c>
      <c r="AG380">
        <f>IF(ISBLANK(nutrition[[#This Row],[total_adults]]),SUM(nutrition[[#This Row],[total_men]],nutrition[[#This Row],[total_women]]),nutrition[[#This Row],[total_adults]])</f>
        <v>0</v>
      </c>
      <c r="AH380">
        <f>IF(ISBLANK(nutrition[[#This Row],[total_beneficiaries_reached]]),SUM(nutrition[[#This Row],[calc_children]],nutrition[[#This Row],[calc_adults]]),nutrition[[#This Row],[total_beneficiaries_reached]])</f>
        <v>46</v>
      </c>
      <c r="AI380" s="49" t="s">
        <v>219</v>
      </c>
      <c r="AJ380" s="49" t="s">
        <v>629</v>
      </c>
      <c r="AK380" s="49" t="s">
        <v>132</v>
      </c>
    </row>
    <row r="381" spans="1:37" x14ac:dyDescent="0.2">
      <c r="A381" s="58">
        <v>45323</v>
      </c>
      <c r="B381" s="49" t="s">
        <v>209</v>
      </c>
      <c r="C381" s="49" t="s">
        <v>1298</v>
      </c>
      <c r="F381" s="49" t="s">
        <v>115</v>
      </c>
      <c r="G381" s="49" t="s">
        <v>115</v>
      </c>
      <c r="H381" s="49" t="s">
        <v>1196</v>
      </c>
      <c r="I381" s="49" t="s">
        <v>118</v>
      </c>
      <c r="J381" s="49" t="s">
        <v>1229</v>
      </c>
      <c r="K381" s="49" t="s">
        <v>125</v>
      </c>
      <c r="M381" s="49">
        <v>121</v>
      </c>
      <c r="AC381">
        <f>IF(ISBLANK(nutrition[[#This Row],[total_boys]]),SUM(nutrition[[#This Row],[boys_0-5_reached]],nutrition[[#This Row],[boys_6-12_reached]],nutrition[[#This Row],[boys_13-18_reached]]),nutrition[[#This Row],[total_boys]])</f>
        <v>0</v>
      </c>
      <c r="AD381">
        <f>IF(ISBLANK(nutrition[[#This Row],[total_girls]]),SUM(nutrition[[#This Row],[girls_0-5_reached]],nutrition[[#This Row],[girls_6-12_reached]],nutrition[[#This Row],[girls_13-18_reached]]),nutrition[[#This Row],[total_girls]])</f>
        <v>121</v>
      </c>
      <c r="AE381">
        <f>IF(ISBLANK(nutrition[[#This Row],[total_children]]),SUM(nutrition[[#This Row],[calc_boys]],nutrition[[#This Row],[calc_girls]]),nutrition[[#This Row],[total_children]])</f>
        <v>121</v>
      </c>
      <c r="AF381">
        <f>IF(ISBLANK(nutrition[[#This Row],[total_pwd]]),SUM(nutrition[[#This Row],[total_pwd_men]],nutrition[[#This Row],[total_pwd_women]]),nutrition[[#This Row],[total_pwd]])</f>
        <v>0</v>
      </c>
      <c r="AG381">
        <f>IF(ISBLANK(nutrition[[#This Row],[total_adults]]),SUM(nutrition[[#This Row],[total_men]],nutrition[[#This Row],[total_women]]),nutrition[[#This Row],[total_adults]])</f>
        <v>0</v>
      </c>
      <c r="AH381">
        <f>IF(ISBLANK(nutrition[[#This Row],[total_beneficiaries_reached]]),SUM(nutrition[[#This Row],[calc_children]],nutrition[[#This Row],[calc_adults]]),nutrition[[#This Row],[total_beneficiaries_reached]])</f>
        <v>121</v>
      </c>
      <c r="AI381" s="49" t="s">
        <v>210</v>
      </c>
      <c r="AJ381" s="49" t="s">
        <v>468</v>
      </c>
      <c r="AK381" s="49" t="s">
        <v>132</v>
      </c>
    </row>
    <row r="382" spans="1:37" x14ac:dyDescent="0.2">
      <c r="A382" s="58">
        <v>45323</v>
      </c>
      <c r="B382" s="49" t="s">
        <v>120</v>
      </c>
      <c r="C382" s="49" t="s">
        <v>1235</v>
      </c>
      <c r="F382" s="49" t="s">
        <v>115</v>
      </c>
      <c r="G382" s="49" t="s">
        <v>115</v>
      </c>
      <c r="H382" s="49" t="s">
        <v>1196</v>
      </c>
      <c r="I382" s="49" t="s">
        <v>118</v>
      </c>
      <c r="J382" s="49" t="s">
        <v>1229</v>
      </c>
      <c r="K382" s="49" t="s">
        <v>125</v>
      </c>
      <c r="M382" s="49">
        <v>31</v>
      </c>
      <c r="AC382">
        <f>IF(ISBLANK(nutrition[[#This Row],[total_boys]]),SUM(nutrition[[#This Row],[boys_0-5_reached]],nutrition[[#This Row],[boys_6-12_reached]],nutrition[[#This Row],[boys_13-18_reached]]),nutrition[[#This Row],[total_boys]])</f>
        <v>0</v>
      </c>
      <c r="AD382">
        <f>IF(ISBLANK(nutrition[[#This Row],[total_girls]]),SUM(nutrition[[#This Row],[girls_0-5_reached]],nutrition[[#This Row],[girls_6-12_reached]],nutrition[[#This Row],[girls_13-18_reached]]),nutrition[[#This Row],[total_girls]])</f>
        <v>31</v>
      </c>
      <c r="AE382">
        <f>IF(ISBLANK(nutrition[[#This Row],[total_children]]),SUM(nutrition[[#This Row],[calc_boys]],nutrition[[#This Row],[calc_girls]]),nutrition[[#This Row],[total_children]])</f>
        <v>31</v>
      </c>
      <c r="AF382">
        <f>IF(ISBLANK(nutrition[[#This Row],[total_pwd]]),SUM(nutrition[[#This Row],[total_pwd_men]],nutrition[[#This Row],[total_pwd_women]]),nutrition[[#This Row],[total_pwd]])</f>
        <v>0</v>
      </c>
      <c r="AG382">
        <f>IF(ISBLANK(nutrition[[#This Row],[total_adults]]),SUM(nutrition[[#This Row],[total_men]],nutrition[[#This Row],[total_women]]),nutrition[[#This Row],[total_adults]])</f>
        <v>0</v>
      </c>
      <c r="AH382">
        <f>IF(ISBLANK(nutrition[[#This Row],[total_beneficiaries_reached]]),SUM(nutrition[[#This Row],[calc_children]],nutrition[[#This Row],[calc_adults]]),nutrition[[#This Row],[total_beneficiaries_reached]])</f>
        <v>31</v>
      </c>
      <c r="AI382" s="49" t="s">
        <v>178</v>
      </c>
      <c r="AJ382" s="49" t="s">
        <v>211</v>
      </c>
      <c r="AK382" s="49" t="s">
        <v>132</v>
      </c>
    </row>
    <row r="383" spans="1:37" x14ac:dyDescent="0.2">
      <c r="A383" s="58">
        <v>45323</v>
      </c>
      <c r="B383" s="49" t="s">
        <v>120</v>
      </c>
      <c r="C383" s="49" t="s">
        <v>1236</v>
      </c>
      <c r="F383" s="49" t="s">
        <v>115</v>
      </c>
      <c r="G383" s="49" t="s">
        <v>115</v>
      </c>
      <c r="H383" s="49" t="s">
        <v>1196</v>
      </c>
      <c r="I383" s="49" t="s">
        <v>118</v>
      </c>
      <c r="J383" s="49" t="s">
        <v>1229</v>
      </c>
      <c r="K383" s="49" t="s">
        <v>125</v>
      </c>
      <c r="M383" s="49">
        <v>2</v>
      </c>
      <c r="AC383">
        <f>IF(ISBLANK(nutrition[[#This Row],[total_boys]]),SUM(nutrition[[#This Row],[boys_0-5_reached]],nutrition[[#This Row],[boys_6-12_reached]],nutrition[[#This Row],[boys_13-18_reached]]),nutrition[[#This Row],[total_boys]])</f>
        <v>0</v>
      </c>
      <c r="AD383">
        <f>IF(ISBLANK(nutrition[[#This Row],[total_girls]]),SUM(nutrition[[#This Row],[girls_0-5_reached]],nutrition[[#This Row],[girls_6-12_reached]],nutrition[[#This Row],[girls_13-18_reached]]),nutrition[[#This Row],[total_girls]])</f>
        <v>2</v>
      </c>
      <c r="AE383">
        <f>IF(ISBLANK(nutrition[[#This Row],[total_children]]),SUM(nutrition[[#This Row],[calc_boys]],nutrition[[#This Row],[calc_girls]]),nutrition[[#This Row],[total_children]])</f>
        <v>2</v>
      </c>
      <c r="AF383">
        <f>IF(ISBLANK(nutrition[[#This Row],[total_pwd]]),SUM(nutrition[[#This Row],[total_pwd_men]],nutrition[[#This Row],[total_pwd_women]]),nutrition[[#This Row],[total_pwd]])</f>
        <v>0</v>
      </c>
      <c r="AG383">
        <f>IF(ISBLANK(nutrition[[#This Row],[total_adults]]),SUM(nutrition[[#This Row],[total_men]],nutrition[[#This Row],[total_women]]),nutrition[[#This Row],[total_adults]])</f>
        <v>0</v>
      </c>
      <c r="AH383">
        <f>IF(ISBLANK(nutrition[[#This Row],[total_beneficiaries_reached]]),SUM(nutrition[[#This Row],[calc_children]],nutrition[[#This Row],[calc_adults]]),nutrition[[#This Row],[total_beneficiaries_reached]])</f>
        <v>2</v>
      </c>
      <c r="AI383" s="49" t="s">
        <v>178</v>
      </c>
      <c r="AJ383" s="49" t="s">
        <v>217</v>
      </c>
      <c r="AK383" s="49" t="s">
        <v>132</v>
      </c>
    </row>
    <row r="384" spans="1:37" x14ac:dyDescent="0.2">
      <c r="A384" s="58">
        <v>45323</v>
      </c>
      <c r="B384" s="49" t="s">
        <v>120</v>
      </c>
      <c r="C384" s="49" t="s">
        <v>1237</v>
      </c>
      <c r="F384" s="49" t="s">
        <v>115</v>
      </c>
      <c r="G384" s="49" t="s">
        <v>115</v>
      </c>
      <c r="H384" s="49" t="s">
        <v>1196</v>
      </c>
      <c r="I384" s="49" t="s">
        <v>118</v>
      </c>
      <c r="J384" s="49" t="s">
        <v>1229</v>
      </c>
      <c r="K384" s="49" t="s">
        <v>125</v>
      </c>
      <c r="M384" s="49">
        <v>14</v>
      </c>
      <c r="AC384">
        <f>IF(ISBLANK(nutrition[[#This Row],[total_boys]]),SUM(nutrition[[#This Row],[boys_0-5_reached]],nutrition[[#This Row],[boys_6-12_reached]],nutrition[[#This Row],[boys_13-18_reached]]),nutrition[[#This Row],[total_boys]])</f>
        <v>0</v>
      </c>
      <c r="AD384">
        <f>IF(ISBLANK(nutrition[[#This Row],[total_girls]]),SUM(nutrition[[#This Row],[girls_0-5_reached]],nutrition[[#This Row],[girls_6-12_reached]],nutrition[[#This Row],[girls_13-18_reached]]),nutrition[[#This Row],[total_girls]])</f>
        <v>14</v>
      </c>
      <c r="AE384">
        <f>IF(ISBLANK(nutrition[[#This Row],[total_children]]),SUM(nutrition[[#This Row],[calc_boys]],nutrition[[#This Row],[calc_girls]]),nutrition[[#This Row],[total_children]])</f>
        <v>14</v>
      </c>
      <c r="AF384">
        <f>IF(ISBLANK(nutrition[[#This Row],[total_pwd]]),SUM(nutrition[[#This Row],[total_pwd_men]],nutrition[[#This Row],[total_pwd_women]]),nutrition[[#This Row],[total_pwd]])</f>
        <v>0</v>
      </c>
      <c r="AG384">
        <f>IF(ISBLANK(nutrition[[#This Row],[total_adults]]),SUM(nutrition[[#This Row],[total_men]],nutrition[[#This Row],[total_women]]),nutrition[[#This Row],[total_adults]])</f>
        <v>0</v>
      </c>
      <c r="AH384">
        <f>IF(ISBLANK(nutrition[[#This Row],[total_beneficiaries_reached]]),SUM(nutrition[[#This Row],[calc_children]],nutrition[[#This Row],[calc_adults]]),nutrition[[#This Row],[total_beneficiaries_reached]])</f>
        <v>14</v>
      </c>
      <c r="AI384" s="49" t="s">
        <v>178</v>
      </c>
      <c r="AJ384" s="49" t="s">
        <v>221</v>
      </c>
      <c r="AK384" s="49" t="s">
        <v>132</v>
      </c>
    </row>
    <row r="385" spans="1:37" x14ac:dyDescent="0.2">
      <c r="A385" s="58">
        <v>45323</v>
      </c>
      <c r="B385" s="49" t="s">
        <v>229</v>
      </c>
      <c r="C385" s="49" t="s">
        <v>1269</v>
      </c>
      <c r="F385" s="49" t="s">
        <v>115</v>
      </c>
      <c r="G385" s="49" t="s">
        <v>115</v>
      </c>
      <c r="H385" s="49" t="s">
        <v>1196</v>
      </c>
      <c r="I385" s="49" t="s">
        <v>118</v>
      </c>
      <c r="J385" s="49" t="s">
        <v>1229</v>
      </c>
      <c r="K385" s="49" t="s">
        <v>125</v>
      </c>
      <c r="M385" s="49">
        <v>112</v>
      </c>
      <c r="AC385">
        <f>IF(ISBLANK(nutrition[[#This Row],[total_boys]]),SUM(nutrition[[#This Row],[boys_0-5_reached]],nutrition[[#This Row],[boys_6-12_reached]],nutrition[[#This Row],[boys_13-18_reached]]),nutrition[[#This Row],[total_boys]])</f>
        <v>0</v>
      </c>
      <c r="AD385">
        <f>IF(ISBLANK(nutrition[[#This Row],[total_girls]]),SUM(nutrition[[#This Row],[girls_0-5_reached]],nutrition[[#This Row],[girls_6-12_reached]],nutrition[[#This Row],[girls_13-18_reached]]),nutrition[[#This Row],[total_girls]])</f>
        <v>112</v>
      </c>
      <c r="AE385">
        <f>IF(ISBLANK(nutrition[[#This Row],[total_children]]),SUM(nutrition[[#This Row],[calc_boys]],nutrition[[#This Row],[calc_girls]]),nutrition[[#This Row],[total_children]])</f>
        <v>112</v>
      </c>
      <c r="AF385">
        <f>IF(ISBLANK(nutrition[[#This Row],[total_pwd]]),SUM(nutrition[[#This Row],[total_pwd_men]],nutrition[[#This Row],[total_pwd_women]]),nutrition[[#This Row],[total_pwd]])</f>
        <v>0</v>
      </c>
      <c r="AG385">
        <f>IF(ISBLANK(nutrition[[#This Row],[total_adults]]),SUM(nutrition[[#This Row],[total_men]],nutrition[[#This Row],[total_women]]),nutrition[[#This Row],[total_adults]])</f>
        <v>0</v>
      </c>
      <c r="AH385">
        <f>IF(ISBLANK(nutrition[[#This Row],[total_beneficiaries_reached]]),SUM(nutrition[[#This Row],[calc_children]],nutrition[[#This Row],[calc_adults]]),nutrition[[#This Row],[total_beneficiaries_reached]])</f>
        <v>112</v>
      </c>
      <c r="AI385" s="49" t="s">
        <v>230</v>
      </c>
      <c r="AJ385" s="49" t="s">
        <v>738</v>
      </c>
      <c r="AK385" s="49" t="s">
        <v>132</v>
      </c>
    </row>
    <row r="386" spans="1:37" x14ac:dyDescent="0.2">
      <c r="A386" s="58">
        <v>45323</v>
      </c>
      <c r="B386" s="49" t="s">
        <v>224</v>
      </c>
      <c r="C386" s="49" t="s">
        <v>1299</v>
      </c>
      <c r="F386" s="49" t="s">
        <v>115</v>
      </c>
      <c r="G386" s="49" t="s">
        <v>115</v>
      </c>
      <c r="H386" s="49" t="s">
        <v>1196</v>
      </c>
      <c r="I386" s="49" t="s">
        <v>118</v>
      </c>
      <c r="J386" s="49" t="s">
        <v>1229</v>
      </c>
      <c r="K386" s="49" t="s">
        <v>125</v>
      </c>
      <c r="M386" s="49">
        <v>32</v>
      </c>
      <c r="AC386">
        <f>IF(ISBLANK(nutrition[[#This Row],[total_boys]]),SUM(nutrition[[#This Row],[boys_0-5_reached]],nutrition[[#This Row],[boys_6-12_reached]],nutrition[[#This Row],[boys_13-18_reached]]),nutrition[[#This Row],[total_boys]])</f>
        <v>0</v>
      </c>
      <c r="AD386">
        <f>IF(ISBLANK(nutrition[[#This Row],[total_girls]]),SUM(nutrition[[#This Row],[girls_0-5_reached]],nutrition[[#This Row],[girls_6-12_reached]],nutrition[[#This Row],[girls_13-18_reached]]),nutrition[[#This Row],[total_girls]])</f>
        <v>32</v>
      </c>
      <c r="AE386">
        <f>IF(ISBLANK(nutrition[[#This Row],[total_children]]),SUM(nutrition[[#This Row],[calc_boys]],nutrition[[#This Row],[calc_girls]]),nutrition[[#This Row],[total_children]])</f>
        <v>32</v>
      </c>
      <c r="AF386">
        <f>IF(ISBLANK(nutrition[[#This Row],[total_pwd]]),SUM(nutrition[[#This Row],[total_pwd_men]],nutrition[[#This Row],[total_pwd_women]]),nutrition[[#This Row],[total_pwd]])</f>
        <v>0</v>
      </c>
      <c r="AG386">
        <f>IF(ISBLANK(nutrition[[#This Row],[total_adults]]),SUM(nutrition[[#This Row],[total_men]],nutrition[[#This Row],[total_women]]),nutrition[[#This Row],[total_adults]])</f>
        <v>0</v>
      </c>
      <c r="AH386">
        <f>IF(ISBLANK(nutrition[[#This Row],[total_beneficiaries_reached]]),SUM(nutrition[[#This Row],[calc_children]],nutrition[[#This Row],[calc_adults]]),nutrition[[#This Row],[total_beneficiaries_reached]])</f>
        <v>32</v>
      </c>
      <c r="AI386" s="49" t="s">
        <v>225</v>
      </c>
      <c r="AJ386" s="49" t="s">
        <v>680</v>
      </c>
      <c r="AK386" s="49" t="s">
        <v>132</v>
      </c>
    </row>
    <row r="387" spans="1:37" x14ac:dyDescent="0.2">
      <c r="A387" s="58">
        <v>45323</v>
      </c>
      <c r="B387" s="49" t="s">
        <v>120</v>
      </c>
      <c r="C387" s="49" t="s">
        <v>129</v>
      </c>
      <c r="F387" s="49" t="s">
        <v>115</v>
      </c>
      <c r="G387" s="49" t="s">
        <v>115</v>
      </c>
      <c r="H387" s="49" t="s">
        <v>1196</v>
      </c>
      <c r="I387" s="49" t="s">
        <v>118</v>
      </c>
      <c r="J387" s="49" t="s">
        <v>1229</v>
      </c>
      <c r="K387" s="49" t="s">
        <v>125</v>
      </c>
      <c r="M387" s="49">
        <v>13</v>
      </c>
      <c r="AC387">
        <f>IF(ISBLANK(nutrition[[#This Row],[total_boys]]),SUM(nutrition[[#This Row],[boys_0-5_reached]],nutrition[[#This Row],[boys_6-12_reached]],nutrition[[#This Row],[boys_13-18_reached]]),nutrition[[#This Row],[total_boys]])</f>
        <v>0</v>
      </c>
      <c r="AD387">
        <f>IF(ISBLANK(nutrition[[#This Row],[total_girls]]),SUM(nutrition[[#This Row],[girls_0-5_reached]],nutrition[[#This Row],[girls_6-12_reached]],nutrition[[#This Row],[girls_13-18_reached]]),nutrition[[#This Row],[total_girls]])</f>
        <v>13</v>
      </c>
      <c r="AE387">
        <f>IF(ISBLANK(nutrition[[#This Row],[total_children]]),SUM(nutrition[[#This Row],[calc_boys]],nutrition[[#This Row],[calc_girls]]),nutrition[[#This Row],[total_children]])</f>
        <v>13</v>
      </c>
      <c r="AF387">
        <f>IF(ISBLANK(nutrition[[#This Row],[total_pwd]]),SUM(nutrition[[#This Row],[total_pwd_men]],nutrition[[#This Row],[total_pwd_women]]),nutrition[[#This Row],[total_pwd]])</f>
        <v>0</v>
      </c>
      <c r="AG387">
        <f>IF(ISBLANK(nutrition[[#This Row],[total_adults]]),SUM(nutrition[[#This Row],[total_men]],nutrition[[#This Row],[total_women]]),nutrition[[#This Row],[total_adults]])</f>
        <v>0</v>
      </c>
      <c r="AH387">
        <f>IF(ISBLANK(nutrition[[#This Row],[total_beneficiaries_reached]]),SUM(nutrition[[#This Row],[calc_children]],nutrition[[#This Row],[calc_adults]]),nutrition[[#This Row],[total_beneficiaries_reached]])</f>
        <v>13</v>
      </c>
      <c r="AI387" s="49" t="s">
        <v>178</v>
      </c>
      <c r="AJ387" s="49" t="s">
        <v>226</v>
      </c>
      <c r="AK387" s="49" t="s">
        <v>132</v>
      </c>
    </row>
    <row r="388" spans="1:37" x14ac:dyDescent="0.2">
      <c r="A388" s="58">
        <v>45323</v>
      </c>
      <c r="B388" s="49" t="s">
        <v>229</v>
      </c>
      <c r="C388" s="49" t="s">
        <v>1300</v>
      </c>
      <c r="F388" s="49" t="s">
        <v>115</v>
      </c>
      <c r="G388" s="49" t="s">
        <v>115</v>
      </c>
      <c r="H388" s="49" t="s">
        <v>1196</v>
      </c>
      <c r="I388" s="49" t="s">
        <v>118</v>
      </c>
      <c r="J388" s="49" t="s">
        <v>1229</v>
      </c>
      <c r="K388" s="49" t="s">
        <v>125</v>
      </c>
      <c r="M388" s="49">
        <v>125</v>
      </c>
      <c r="AC388">
        <f>IF(ISBLANK(nutrition[[#This Row],[total_boys]]),SUM(nutrition[[#This Row],[boys_0-5_reached]],nutrition[[#This Row],[boys_6-12_reached]],nutrition[[#This Row],[boys_13-18_reached]]),nutrition[[#This Row],[total_boys]])</f>
        <v>0</v>
      </c>
      <c r="AD388">
        <f>IF(ISBLANK(nutrition[[#This Row],[total_girls]]),SUM(nutrition[[#This Row],[girls_0-5_reached]],nutrition[[#This Row],[girls_6-12_reached]],nutrition[[#This Row],[girls_13-18_reached]]),nutrition[[#This Row],[total_girls]])</f>
        <v>125</v>
      </c>
      <c r="AE388">
        <f>IF(ISBLANK(nutrition[[#This Row],[total_children]]),SUM(nutrition[[#This Row],[calc_boys]],nutrition[[#This Row],[calc_girls]]),nutrition[[#This Row],[total_children]])</f>
        <v>125</v>
      </c>
      <c r="AF388">
        <f>IF(ISBLANK(nutrition[[#This Row],[total_pwd]]),SUM(nutrition[[#This Row],[total_pwd_men]],nutrition[[#This Row],[total_pwd_women]]),nutrition[[#This Row],[total_pwd]])</f>
        <v>0</v>
      </c>
      <c r="AG388">
        <f>IF(ISBLANK(nutrition[[#This Row],[total_adults]]),SUM(nutrition[[#This Row],[total_men]],nutrition[[#This Row],[total_women]]),nutrition[[#This Row],[total_adults]])</f>
        <v>0</v>
      </c>
      <c r="AH388">
        <f>IF(ISBLANK(nutrition[[#This Row],[total_beneficiaries_reached]]),SUM(nutrition[[#This Row],[calc_children]],nutrition[[#This Row],[calc_adults]]),nutrition[[#This Row],[total_beneficiaries_reached]])</f>
        <v>125</v>
      </c>
      <c r="AI388" s="49" t="s">
        <v>230</v>
      </c>
      <c r="AJ388" s="49" t="s">
        <v>742</v>
      </c>
      <c r="AK388" s="49" t="s">
        <v>132</v>
      </c>
    </row>
    <row r="389" spans="1:37" x14ac:dyDescent="0.2">
      <c r="A389" s="58">
        <v>45323</v>
      </c>
      <c r="B389" s="49" t="s">
        <v>229</v>
      </c>
      <c r="C389" s="49" t="s">
        <v>1301</v>
      </c>
      <c r="F389" s="49" t="s">
        <v>115</v>
      </c>
      <c r="G389" s="49" t="s">
        <v>115</v>
      </c>
      <c r="H389" s="49" t="s">
        <v>1196</v>
      </c>
      <c r="I389" s="49" t="s">
        <v>118</v>
      </c>
      <c r="J389" s="49" t="s">
        <v>1229</v>
      </c>
      <c r="K389" s="49" t="s">
        <v>125</v>
      </c>
      <c r="M389" s="49">
        <v>18</v>
      </c>
      <c r="AC389">
        <f>IF(ISBLANK(nutrition[[#This Row],[total_boys]]),SUM(nutrition[[#This Row],[boys_0-5_reached]],nutrition[[#This Row],[boys_6-12_reached]],nutrition[[#This Row],[boys_13-18_reached]]),nutrition[[#This Row],[total_boys]])</f>
        <v>0</v>
      </c>
      <c r="AD389">
        <f>IF(ISBLANK(nutrition[[#This Row],[total_girls]]),SUM(nutrition[[#This Row],[girls_0-5_reached]],nutrition[[#This Row],[girls_6-12_reached]],nutrition[[#This Row],[girls_13-18_reached]]),nutrition[[#This Row],[total_girls]])</f>
        <v>18</v>
      </c>
      <c r="AE389">
        <f>IF(ISBLANK(nutrition[[#This Row],[total_children]]),SUM(nutrition[[#This Row],[calc_boys]],nutrition[[#This Row],[calc_girls]]),nutrition[[#This Row],[total_children]])</f>
        <v>18</v>
      </c>
      <c r="AF389">
        <f>IF(ISBLANK(nutrition[[#This Row],[total_pwd]]),SUM(nutrition[[#This Row],[total_pwd_men]],nutrition[[#This Row],[total_pwd_women]]),nutrition[[#This Row],[total_pwd]])</f>
        <v>0</v>
      </c>
      <c r="AG389">
        <f>IF(ISBLANK(nutrition[[#This Row],[total_adults]]),SUM(nutrition[[#This Row],[total_men]],nutrition[[#This Row],[total_women]]),nutrition[[#This Row],[total_adults]])</f>
        <v>0</v>
      </c>
      <c r="AH389">
        <f>IF(ISBLANK(nutrition[[#This Row],[total_beneficiaries_reached]]),SUM(nutrition[[#This Row],[calc_children]],nutrition[[#This Row],[calc_adults]]),nutrition[[#This Row],[total_beneficiaries_reached]])</f>
        <v>18</v>
      </c>
      <c r="AI389" s="49" t="s">
        <v>230</v>
      </c>
      <c r="AJ389" s="49" t="s">
        <v>745</v>
      </c>
      <c r="AK389" s="49" t="s">
        <v>132</v>
      </c>
    </row>
    <row r="390" spans="1:37" x14ac:dyDescent="0.2">
      <c r="A390" s="58">
        <v>45323</v>
      </c>
      <c r="B390" s="49" t="s">
        <v>229</v>
      </c>
      <c r="C390" s="49" t="s">
        <v>1302</v>
      </c>
      <c r="F390" s="49" t="s">
        <v>115</v>
      </c>
      <c r="G390" s="49" t="s">
        <v>115</v>
      </c>
      <c r="H390" s="49" t="s">
        <v>1196</v>
      </c>
      <c r="I390" s="49" t="s">
        <v>118</v>
      </c>
      <c r="J390" s="49" t="s">
        <v>1229</v>
      </c>
      <c r="K390" s="49" t="s">
        <v>125</v>
      </c>
      <c r="M390" s="49">
        <v>36</v>
      </c>
      <c r="AC390">
        <f>IF(ISBLANK(nutrition[[#This Row],[total_boys]]),SUM(nutrition[[#This Row],[boys_0-5_reached]],nutrition[[#This Row],[boys_6-12_reached]],nutrition[[#This Row],[boys_13-18_reached]]),nutrition[[#This Row],[total_boys]])</f>
        <v>0</v>
      </c>
      <c r="AD390">
        <f>IF(ISBLANK(nutrition[[#This Row],[total_girls]]),SUM(nutrition[[#This Row],[girls_0-5_reached]],nutrition[[#This Row],[girls_6-12_reached]],nutrition[[#This Row],[girls_13-18_reached]]),nutrition[[#This Row],[total_girls]])</f>
        <v>36</v>
      </c>
      <c r="AE390">
        <f>IF(ISBLANK(nutrition[[#This Row],[total_children]]),SUM(nutrition[[#This Row],[calc_boys]],nutrition[[#This Row],[calc_girls]]),nutrition[[#This Row],[total_children]])</f>
        <v>36</v>
      </c>
      <c r="AF390">
        <f>IF(ISBLANK(nutrition[[#This Row],[total_pwd]]),SUM(nutrition[[#This Row],[total_pwd_men]],nutrition[[#This Row],[total_pwd_women]]),nutrition[[#This Row],[total_pwd]])</f>
        <v>0</v>
      </c>
      <c r="AG390">
        <f>IF(ISBLANK(nutrition[[#This Row],[total_adults]]),SUM(nutrition[[#This Row],[total_men]],nutrition[[#This Row],[total_women]]),nutrition[[#This Row],[total_adults]])</f>
        <v>0</v>
      </c>
      <c r="AH390">
        <f>IF(ISBLANK(nutrition[[#This Row],[total_beneficiaries_reached]]),SUM(nutrition[[#This Row],[calc_children]],nutrition[[#This Row],[calc_adults]]),nutrition[[#This Row],[total_beneficiaries_reached]])</f>
        <v>36</v>
      </c>
      <c r="AI390" s="49" t="s">
        <v>230</v>
      </c>
      <c r="AJ390" s="49" t="s">
        <v>749</v>
      </c>
      <c r="AK390" s="49" t="s">
        <v>132</v>
      </c>
    </row>
    <row r="391" spans="1:37" x14ac:dyDescent="0.2">
      <c r="A391" s="58">
        <v>45323</v>
      </c>
      <c r="B391" s="49" t="s">
        <v>120</v>
      </c>
      <c r="C391" s="49" t="s">
        <v>1303</v>
      </c>
      <c r="F391" s="49" t="s">
        <v>115</v>
      </c>
      <c r="G391" s="49" t="s">
        <v>115</v>
      </c>
      <c r="H391" s="49" t="s">
        <v>1196</v>
      </c>
      <c r="I391" s="49" t="s">
        <v>118</v>
      </c>
      <c r="J391" s="49" t="s">
        <v>1229</v>
      </c>
      <c r="K391" s="49" t="s">
        <v>125</v>
      </c>
      <c r="M391" s="49">
        <v>111</v>
      </c>
      <c r="AC391">
        <f>IF(ISBLANK(nutrition[[#This Row],[total_boys]]),SUM(nutrition[[#This Row],[boys_0-5_reached]],nutrition[[#This Row],[boys_6-12_reached]],nutrition[[#This Row],[boys_13-18_reached]]),nutrition[[#This Row],[total_boys]])</f>
        <v>0</v>
      </c>
      <c r="AD391">
        <f>IF(ISBLANK(nutrition[[#This Row],[total_girls]]),SUM(nutrition[[#This Row],[girls_0-5_reached]],nutrition[[#This Row],[girls_6-12_reached]],nutrition[[#This Row],[girls_13-18_reached]]),nutrition[[#This Row],[total_girls]])</f>
        <v>111</v>
      </c>
      <c r="AE391">
        <f>IF(ISBLANK(nutrition[[#This Row],[total_children]]),SUM(nutrition[[#This Row],[calc_boys]],nutrition[[#This Row],[calc_girls]]),nutrition[[#This Row],[total_children]])</f>
        <v>111</v>
      </c>
      <c r="AF391">
        <f>IF(ISBLANK(nutrition[[#This Row],[total_pwd]]),SUM(nutrition[[#This Row],[total_pwd_men]],nutrition[[#This Row],[total_pwd_women]]),nutrition[[#This Row],[total_pwd]])</f>
        <v>0</v>
      </c>
      <c r="AG391">
        <f>IF(ISBLANK(nutrition[[#This Row],[total_adults]]),SUM(nutrition[[#This Row],[total_men]],nutrition[[#This Row],[total_women]]),nutrition[[#This Row],[total_adults]])</f>
        <v>0</v>
      </c>
      <c r="AH391">
        <f>IF(ISBLANK(nutrition[[#This Row],[total_beneficiaries_reached]]),SUM(nutrition[[#This Row],[calc_children]],nutrition[[#This Row],[calc_adults]]),nutrition[[#This Row],[total_beneficiaries_reached]])</f>
        <v>111</v>
      </c>
      <c r="AI391" s="49" t="s">
        <v>178</v>
      </c>
      <c r="AJ391" s="49" t="s">
        <v>232</v>
      </c>
      <c r="AK391" s="49" t="s">
        <v>132</v>
      </c>
    </row>
    <row r="392" spans="1:37" x14ac:dyDescent="0.2">
      <c r="A392" s="58">
        <v>45323</v>
      </c>
      <c r="B392" s="49" t="s">
        <v>229</v>
      </c>
      <c r="C392" s="49" t="s">
        <v>1304</v>
      </c>
      <c r="F392" s="49" t="s">
        <v>115</v>
      </c>
      <c r="G392" s="49" t="s">
        <v>115</v>
      </c>
      <c r="H392" s="49" t="s">
        <v>1196</v>
      </c>
      <c r="I392" s="49" t="s">
        <v>118</v>
      </c>
      <c r="J392" s="49" t="s">
        <v>1229</v>
      </c>
      <c r="K392" s="49" t="s">
        <v>125</v>
      </c>
      <c r="M392" s="49">
        <v>13</v>
      </c>
      <c r="AC392">
        <f>IF(ISBLANK(nutrition[[#This Row],[total_boys]]),SUM(nutrition[[#This Row],[boys_0-5_reached]],nutrition[[#This Row],[boys_6-12_reached]],nutrition[[#This Row],[boys_13-18_reached]]),nutrition[[#This Row],[total_boys]])</f>
        <v>0</v>
      </c>
      <c r="AD392">
        <f>IF(ISBLANK(nutrition[[#This Row],[total_girls]]),SUM(nutrition[[#This Row],[girls_0-5_reached]],nutrition[[#This Row],[girls_6-12_reached]],nutrition[[#This Row],[girls_13-18_reached]]),nutrition[[#This Row],[total_girls]])</f>
        <v>13</v>
      </c>
      <c r="AE392">
        <f>IF(ISBLANK(nutrition[[#This Row],[total_children]]),SUM(nutrition[[#This Row],[calc_boys]],nutrition[[#This Row],[calc_girls]]),nutrition[[#This Row],[total_children]])</f>
        <v>13</v>
      </c>
      <c r="AF392">
        <f>IF(ISBLANK(nutrition[[#This Row],[total_pwd]]),SUM(nutrition[[#This Row],[total_pwd_men]],nutrition[[#This Row],[total_pwd_women]]),nutrition[[#This Row],[total_pwd]])</f>
        <v>0</v>
      </c>
      <c r="AG392">
        <f>IF(ISBLANK(nutrition[[#This Row],[total_adults]]),SUM(nutrition[[#This Row],[total_men]],nutrition[[#This Row],[total_women]]),nutrition[[#This Row],[total_adults]])</f>
        <v>0</v>
      </c>
      <c r="AH392">
        <f>IF(ISBLANK(nutrition[[#This Row],[total_beneficiaries_reached]]),SUM(nutrition[[#This Row],[calc_children]],nutrition[[#This Row],[calc_adults]]),nutrition[[#This Row],[total_beneficiaries_reached]])</f>
        <v>13</v>
      </c>
      <c r="AI392" s="49" t="s">
        <v>230</v>
      </c>
      <c r="AJ392" s="49" t="s">
        <v>753</v>
      </c>
      <c r="AK392" s="49" t="s">
        <v>132</v>
      </c>
    </row>
    <row r="393" spans="1:37" x14ac:dyDescent="0.2">
      <c r="A393" s="58">
        <v>45323</v>
      </c>
      <c r="B393" s="49" t="s">
        <v>229</v>
      </c>
      <c r="C393" s="49" t="s">
        <v>1305</v>
      </c>
      <c r="F393" s="49" t="s">
        <v>115</v>
      </c>
      <c r="G393" s="49" t="s">
        <v>115</v>
      </c>
      <c r="H393" s="49" t="s">
        <v>1196</v>
      </c>
      <c r="I393" s="49" t="s">
        <v>118</v>
      </c>
      <c r="J393" s="49" t="s">
        <v>1229</v>
      </c>
      <c r="K393" s="49" t="s">
        <v>125</v>
      </c>
      <c r="M393" s="49">
        <v>215</v>
      </c>
      <c r="AC393">
        <f>IF(ISBLANK(nutrition[[#This Row],[total_boys]]),SUM(nutrition[[#This Row],[boys_0-5_reached]],nutrition[[#This Row],[boys_6-12_reached]],nutrition[[#This Row],[boys_13-18_reached]]),nutrition[[#This Row],[total_boys]])</f>
        <v>0</v>
      </c>
      <c r="AD393">
        <f>IF(ISBLANK(nutrition[[#This Row],[total_girls]]),SUM(nutrition[[#This Row],[girls_0-5_reached]],nutrition[[#This Row],[girls_6-12_reached]],nutrition[[#This Row],[girls_13-18_reached]]),nutrition[[#This Row],[total_girls]])</f>
        <v>215</v>
      </c>
      <c r="AE393">
        <f>IF(ISBLANK(nutrition[[#This Row],[total_children]]),SUM(nutrition[[#This Row],[calc_boys]],nutrition[[#This Row],[calc_girls]]),nutrition[[#This Row],[total_children]])</f>
        <v>215</v>
      </c>
      <c r="AF393">
        <f>IF(ISBLANK(nutrition[[#This Row],[total_pwd]]),SUM(nutrition[[#This Row],[total_pwd_men]],nutrition[[#This Row],[total_pwd_women]]),nutrition[[#This Row],[total_pwd]])</f>
        <v>0</v>
      </c>
      <c r="AG393">
        <f>IF(ISBLANK(nutrition[[#This Row],[total_adults]]),SUM(nutrition[[#This Row],[total_men]],nutrition[[#This Row],[total_women]]),nutrition[[#This Row],[total_adults]])</f>
        <v>0</v>
      </c>
      <c r="AH393">
        <f>IF(ISBLANK(nutrition[[#This Row],[total_beneficiaries_reached]]),SUM(nutrition[[#This Row],[calc_children]],nutrition[[#This Row],[calc_adults]]),nutrition[[#This Row],[total_beneficiaries_reached]])</f>
        <v>215</v>
      </c>
      <c r="AI393" s="49" t="s">
        <v>230</v>
      </c>
      <c r="AJ393" s="49" t="s">
        <v>757</v>
      </c>
      <c r="AK393" s="49" t="s">
        <v>132</v>
      </c>
    </row>
    <row r="394" spans="1:37" x14ac:dyDescent="0.2">
      <c r="A394" s="58">
        <v>45323</v>
      </c>
      <c r="B394" s="49" t="s">
        <v>113</v>
      </c>
      <c r="C394" s="49" t="s">
        <v>1306</v>
      </c>
      <c r="F394" s="49" t="s">
        <v>115</v>
      </c>
      <c r="G394" s="49" t="s">
        <v>115</v>
      </c>
      <c r="H394" s="49" t="s">
        <v>1196</v>
      </c>
      <c r="I394" s="49" t="s">
        <v>118</v>
      </c>
      <c r="J394" s="49" t="s">
        <v>1229</v>
      </c>
      <c r="K394" s="49" t="s">
        <v>125</v>
      </c>
      <c r="M394" s="49">
        <v>12</v>
      </c>
      <c r="AC394">
        <f>IF(ISBLANK(nutrition[[#This Row],[total_boys]]),SUM(nutrition[[#This Row],[boys_0-5_reached]],nutrition[[#This Row],[boys_6-12_reached]],nutrition[[#This Row],[boys_13-18_reached]]),nutrition[[#This Row],[total_boys]])</f>
        <v>0</v>
      </c>
      <c r="AD394">
        <f>IF(ISBLANK(nutrition[[#This Row],[total_girls]]),SUM(nutrition[[#This Row],[girls_0-5_reached]],nutrition[[#This Row],[girls_6-12_reached]],nutrition[[#This Row],[girls_13-18_reached]]),nutrition[[#This Row],[total_girls]])</f>
        <v>12</v>
      </c>
      <c r="AE394">
        <f>IF(ISBLANK(nutrition[[#This Row],[total_children]]),SUM(nutrition[[#This Row],[calc_boys]],nutrition[[#This Row],[calc_girls]]),nutrition[[#This Row],[total_children]])</f>
        <v>12</v>
      </c>
      <c r="AF394">
        <f>IF(ISBLANK(nutrition[[#This Row],[total_pwd]]),SUM(nutrition[[#This Row],[total_pwd_men]],nutrition[[#This Row],[total_pwd_women]]),nutrition[[#This Row],[total_pwd]])</f>
        <v>0</v>
      </c>
      <c r="AG394">
        <f>IF(ISBLANK(nutrition[[#This Row],[total_adults]]),SUM(nutrition[[#This Row],[total_men]],nutrition[[#This Row],[total_women]]),nutrition[[#This Row],[total_adults]])</f>
        <v>0</v>
      </c>
      <c r="AH394">
        <f>IF(ISBLANK(nutrition[[#This Row],[total_beneficiaries_reached]]),SUM(nutrition[[#This Row],[calc_children]],nutrition[[#This Row],[calc_adults]]),nutrition[[#This Row],[total_beneficiaries_reached]])</f>
        <v>12</v>
      </c>
      <c r="AI394" s="49" t="s">
        <v>219</v>
      </c>
      <c r="AJ394" s="49" t="s">
        <v>632</v>
      </c>
      <c r="AK394" s="49" t="s">
        <v>132</v>
      </c>
    </row>
    <row r="395" spans="1:37" x14ac:dyDescent="0.2">
      <c r="A395" s="58">
        <v>45323</v>
      </c>
      <c r="B395" s="49" t="s">
        <v>120</v>
      </c>
      <c r="C395" s="49" t="s">
        <v>1238</v>
      </c>
      <c r="F395" s="49" t="s">
        <v>115</v>
      </c>
      <c r="G395" s="49" t="s">
        <v>115</v>
      </c>
      <c r="H395" s="49" t="s">
        <v>1196</v>
      </c>
      <c r="I395" s="49" t="s">
        <v>118</v>
      </c>
      <c r="J395" s="49" t="s">
        <v>1229</v>
      </c>
      <c r="K395" s="49" t="s">
        <v>125</v>
      </c>
      <c r="M395" s="49">
        <v>45</v>
      </c>
      <c r="AC395">
        <f>IF(ISBLANK(nutrition[[#This Row],[total_boys]]),SUM(nutrition[[#This Row],[boys_0-5_reached]],nutrition[[#This Row],[boys_6-12_reached]],nutrition[[#This Row],[boys_13-18_reached]]),nutrition[[#This Row],[total_boys]])</f>
        <v>0</v>
      </c>
      <c r="AD395">
        <f>IF(ISBLANK(nutrition[[#This Row],[total_girls]]),SUM(nutrition[[#This Row],[girls_0-5_reached]],nutrition[[#This Row],[girls_6-12_reached]],nutrition[[#This Row],[girls_13-18_reached]]),nutrition[[#This Row],[total_girls]])</f>
        <v>45</v>
      </c>
      <c r="AE395">
        <f>IF(ISBLANK(nutrition[[#This Row],[total_children]]),SUM(nutrition[[#This Row],[calc_boys]],nutrition[[#This Row],[calc_girls]]),nutrition[[#This Row],[total_children]])</f>
        <v>45</v>
      </c>
      <c r="AF395">
        <f>IF(ISBLANK(nutrition[[#This Row],[total_pwd]]),SUM(nutrition[[#This Row],[total_pwd_men]],nutrition[[#This Row],[total_pwd_women]]),nutrition[[#This Row],[total_pwd]])</f>
        <v>0</v>
      </c>
      <c r="AG395">
        <f>IF(ISBLANK(nutrition[[#This Row],[total_adults]]),SUM(nutrition[[#This Row],[total_men]],nutrition[[#This Row],[total_women]]),nutrition[[#This Row],[total_adults]])</f>
        <v>0</v>
      </c>
      <c r="AH395">
        <f>IF(ISBLANK(nutrition[[#This Row],[total_beneficiaries_reached]]),SUM(nutrition[[#This Row],[calc_children]],nutrition[[#This Row],[calc_adults]]),nutrition[[#This Row],[total_beneficiaries_reached]])</f>
        <v>45</v>
      </c>
      <c r="AI395" s="49" t="s">
        <v>178</v>
      </c>
      <c r="AJ395" s="49" t="s">
        <v>235</v>
      </c>
      <c r="AK395" s="49" t="s">
        <v>132</v>
      </c>
    </row>
    <row r="396" spans="1:37" x14ac:dyDescent="0.2">
      <c r="A396" s="58">
        <v>45323</v>
      </c>
      <c r="B396" s="49" t="s">
        <v>120</v>
      </c>
      <c r="C396" s="49" t="s">
        <v>1240</v>
      </c>
      <c r="F396" s="49" t="s">
        <v>115</v>
      </c>
      <c r="G396" s="49" t="s">
        <v>115</v>
      </c>
      <c r="H396" s="49" t="s">
        <v>1196</v>
      </c>
      <c r="I396" s="49" t="s">
        <v>118</v>
      </c>
      <c r="J396" s="49" t="s">
        <v>1229</v>
      </c>
      <c r="K396" s="49" t="s">
        <v>125</v>
      </c>
      <c r="M396" s="49">
        <v>32</v>
      </c>
      <c r="AC396">
        <f>IF(ISBLANK(nutrition[[#This Row],[total_boys]]),SUM(nutrition[[#This Row],[boys_0-5_reached]],nutrition[[#This Row],[boys_6-12_reached]],nutrition[[#This Row],[boys_13-18_reached]]),nutrition[[#This Row],[total_boys]])</f>
        <v>0</v>
      </c>
      <c r="AD396">
        <f>IF(ISBLANK(nutrition[[#This Row],[total_girls]]),SUM(nutrition[[#This Row],[girls_0-5_reached]],nutrition[[#This Row],[girls_6-12_reached]],nutrition[[#This Row],[girls_13-18_reached]]),nutrition[[#This Row],[total_girls]])</f>
        <v>32</v>
      </c>
      <c r="AE396">
        <f>IF(ISBLANK(nutrition[[#This Row],[total_children]]),SUM(nutrition[[#This Row],[calc_boys]],nutrition[[#This Row],[calc_girls]]),nutrition[[#This Row],[total_children]])</f>
        <v>32</v>
      </c>
      <c r="AF396">
        <f>IF(ISBLANK(nutrition[[#This Row],[total_pwd]]),SUM(nutrition[[#This Row],[total_pwd_men]],nutrition[[#This Row],[total_pwd_women]]),nutrition[[#This Row],[total_pwd]])</f>
        <v>0</v>
      </c>
      <c r="AG396">
        <f>IF(ISBLANK(nutrition[[#This Row],[total_adults]]),SUM(nutrition[[#This Row],[total_men]],nutrition[[#This Row],[total_women]]),nutrition[[#This Row],[total_adults]])</f>
        <v>0</v>
      </c>
      <c r="AH396">
        <f>IF(ISBLANK(nutrition[[#This Row],[total_beneficiaries_reached]]),SUM(nutrition[[#This Row],[calc_children]],nutrition[[#This Row],[calc_adults]]),nutrition[[#This Row],[total_beneficiaries_reached]])</f>
        <v>32</v>
      </c>
      <c r="AI396" s="49" t="s">
        <v>178</v>
      </c>
      <c r="AJ396" s="49" t="s">
        <v>239</v>
      </c>
      <c r="AK396" s="49" t="s">
        <v>132</v>
      </c>
    </row>
    <row r="397" spans="1:37" x14ac:dyDescent="0.2">
      <c r="A397" s="58">
        <v>45323</v>
      </c>
      <c r="B397" s="49" t="s">
        <v>229</v>
      </c>
      <c r="C397" s="49" t="s">
        <v>1307</v>
      </c>
      <c r="F397" s="49" t="s">
        <v>115</v>
      </c>
      <c r="G397" s="49" t="s">
        <v>115</v>
      </c>
      <c r="H397" s="49" t="s">
        <v>1196</v>
      </c>
      <c r="I397" s="49" t="s">
        <v>118</v>
      </c>
      <c r="J397" s="49" t="s">
        <v>1229</v>
      </c>
      <c r="K397" s="49" t="s">
        <v>125</v>
      </c>
      <c r="M397" s="49">
        <v>39</v>
      </c>
      <c r="AC397">
        <f>IF(ISBLANK(nutrition[[#This Row],[total_boys]]),SUM(nutrition[[#This Row],[boys_0-5_reached]],nutrition[[#This Row],[boys_6-12_reached]],nutrition[[#This Row],[boys_13-18_reached]]),nutrition[[#This Row],[total_boys]])</f>
        <v>0</v>
      </c>
      <c r="AD397">
        <f>IF(ISBLANK(nutrition[[#This Row],[total_girls]]),SUM(nutrition[[#This Row],[girls_0-5_reached]],nutrition[[#This Row],[girls_6-12_reached]],nutrition[[#This Row],[girls_13-18_reached]]),nutrition[[#This Row],[total_girls]])</f>
        <v>39</v>
      </c>
      <c r="AE397">
        <f>IF(ISBLANK(nutrition[[#This Row],[total_children]]),SUM(nutrition[[#This Row],[calc_boys]],nutrition[[#This Row],[calc_girls]]),nutrition[[#This Row],[total_children]])</f>
        <v>39</v>
      </c>
      <c r="AF397">
        <f>IF(ISBLANK(nutrition[[#This Row],[total_pwd]]),SUM(nutrition[[#This Row],[total_pwd_men]],nutrition[[#This Row],[total_pwd_women]]),nutrition[[#This Row],[total_pwd]])</f>
        <v>0</v>
      </c>
      <c r="AG397">
        <f>IF(ISBLANK(nutrition[[#This Row],[total_adults]]),SUM(nutrition[[#This Row],[total_men]],nutrition[[#This Row],[total_women]]),nutrition[[#This Row],[total_adults]])</f>
        <v>0</v>
      </c>
      <c r="AH397">
        <f>IF(ISBLANK(nutrition[[#This Row],[total_beneficiaries_reached]]),SUM(nutrition[[#This Row],[calc_children]],nutrition[[#This Row],[calc_adults]]),nutrition[[#This Row],[total_beneficiaries_reached]])</f>
        <v>39</v>
      </c>
      <c r="AI397" s="49" t="s">
        <v>230</v>
      </c>
      <c r="AJ397" s="49" t="s">
        <v>761</v>
      </c>
      <c r="AK397" s="49" t="s">
        <v>132</v>
      </c>
    </row>
    <row r="398" spans="1:37" x14ac:dyDescent="0.2">
      <c r="A398" s="58">
        <v>45323</v>
      </c>
      <c r="B398" s="49" t="s">
        <v>224</v>
      </c>
      <c r="C398" s="49" t="s">
        <v>1273</v>
      </c>
      <c r="F398" s="49" t="s">
        <v>115</v>
      </c>
      <c r="G398" s="49" t="s">
        <v>115</v>
      </c>
      <c r="H398" s="49" t="s">
        <v>1196</v>
      </c>
      <c r="I398" s="49" t="s">
        <v>118</v>
      </c>
      <c r="J398" s="49" t="s">
        <v>1229</v>
      </c>
      <c r="K398" s="49" t="s">
        <v>125</v>
      </c>
      <c r="M398" s="49">
        <v>39</v>
      </c>
      <c r="AC398">
        <f>IF(ISBLANK(nutrition[[#This Row],[total_boys]]),SUM(nutrition[[#This Row],[boys_0-5_reached]],nutrition[[#This Row],[boys_6-12_reached]],nutrition[[#This Row],[boys_13-18_reached]]),nutrition[[#This Row],[total_boys]])</f>
        <v>0</v>
      </c>
      <c r="AD398">
        <f>IF(ISBLANK(nutrition[[#This Row],[total_girls]]),SUM(nutrition[[#This Row],[girls_0-5_reached]],nutrition[[#This Row],[girls_6-12_reached]],nutrition[[#This Row],[girls_13-18_reached]]),nutrition[[#This Row],[total_girls]])</f>
        <v>39</v>
      </c>
      <c r="AE398">
        <f>IF(ISBLANK(nutrition[[#This Row],[total_children]]),SUM(nutrition[[#This Row],[calc_boys]],nutrition[[#This Row],[calc_girls]]),nutrition[[#This Row],[total_children]])</f>
        <v>39</v>
      </c>
      <c r="AF398">
        <f>IF(ISBLANK(nutrition[[#This Row],[total_pwd]]),SUM(nutrition[[#This Row],[total_pwd_men]],nutrition[[#This Row],[total_pwd_women]]),nutrition[[#This Row],[total_pwd]])</f>
        <v>0</v>
      </c>
      <c r="AG398">
        <f>IF(ISBLANK(nutrition[[#This Row],[total_adults]]),SUM(nutrition[[#This Row],[total_men]],nutrition[[#This Row],[total_women]]),nutrition[[#This Row],[total_adults]])</f>
        <v>0</v>
      </c>
      <c r="AH398">
        <f>IF(ISBLANK(nutrition[[#This Row],[total_beneficiaries_reached]]),SUM(nutrition[[#This Row],[calc_children]],nutrition[[#This Row],[calc_adults]]),nutrition[[#This Row],[total_beneficiaries_reached]])</f>
        <v>39</v>
      </c>
      <c r="AI398" s="49" t="s">
        <v>225</v>
      </c>
      <c r="AJ398" s="49" t="s">
        <v>683</v>
      </c>
      <c r="AK398" s="49" t="s">
        <v>132</v>
      </c>
    </row>
    <row r="399" spans="1:37" x14ac:dyDescent="0.2">
      <c r="A399" s="58">
        <v>45323</v>
      </c>
      <c r="B399" s="49" t="s">
        <v>229</v>
      </c>
      <c r="C399" s="49" t="s">
        <v>1274</v>
      </c>
      <c r="F399" s="49" t="s">
        <v>115</v>
      </c>
      <c r="G399" s="49" t="s">
        <v>115</v>
      </c>
      <c r="H399" s="49" t="s">
        <v>1196</v>
      </c>
      <c r="I399" s="49" t="s">
        <v>118</v>
      </c>
      <c r="J399" s="49" t="s">
        <v>1229</v>
      </c>
      <c r="K399" s="49" t="s">
        <v>125</v>
      </c>
      <c r="M399" s="49">
        <v>31</v>
      </c>
      <c r="AC399">
        <f>IF(ISBLANK(nutrition[[#This Row],[total_boys]]),SUM(nutrition[[#This Row],[boys_0-5_reached]],nutrition[[#This Row],[boys_6-12_reached]],nutrition[[#This Row],[boys_13-18_reached]]),nutrition[[#This Row],[total_boys]])</f>
        <v>0</v>
      </c>
      <c r="AD399">
        <f>IF(ISBLANK(nutrition[[#This Row],[total_girls]]),SUM(nutrition[[#This Row],[girls_0-5_reached]],nutrition[[#This Row],[girls_6-12_reached]],nutrition[[#This Row],[girls_13-18_reached]]),nutrition[[#This Row],[total_girls]])</f>
        <v>31</v>
      </c>
      <c r="AE399">
        <f>IF(ISBLANK(nutrition[[#This Row],[total_children]]),SUM(nutrition[[#This Row],[calc_boys]],nutrition[[#This Row],[calc_girls]]),nutrition[[#This Row],[total_children]])</f>
        <v>31</v>
      </c>
      <c r="AF399">
        <f>IF(ISBLANK(nutrition[[#This Row],[total_pwd]]),SUM(nutrition[[#This Row],[total_pwd_men]],nutrition[[#This Row],[total_pwd_women]]),nutrition[[#This Row],[total_pwd]])</f>
        <v>0</v>
      </c>
      <c r="AG399">
        <f>IF(ISBLANK(nutrition[[#This Row],[total_adults]]),SUM(nutrition[[#This Row],[total_men]],nutrition[[#This Row],[total_women]]),nutrition[[#This Row],[total_adults]])</f>
        <v>0</v>
      </c>
      <c r="AH399">
        <f>IF(ISBLANK(nutrition[[#This Row],[total_beneficiaries_reached]]),SUM(nutrition[[#This Row],[calc_children]],nutrition[[#This Row],[calc_adults]]),nutrition[[#This Row],[total_beneficiaries_reached]])</f>
        <v>31</v>
      </c>
      <c r="AI399" s="49" t="s">
        <v>230</v>
      </c>
      <c r="AJ399" s="49" t="s">
        <v>765</v>
      </c>
      <c r="AK399" s="49" t="s">
        <v>132</v>
      </c>
    </row>
    <row r="400" spans="1:37" x14ac:dyDescent="0.2">
      <c r="A400" s="58">
        <v>45323</v>
      </c>
      <c r="B400" s="49" t="s">
        <v>229</v>
      </c>
      <c r="C400" s="49" t="s">
        <v>1308</v>
      </c>
      <c r="F400" s="49" t="s">
        <v>115</v>
      </c>
      <c r="G400" s="49" t="s">
        <v>115</v>
      </c>
      <c r="H400" s="49" t="s">
        <v>1196</v>
      </c>
      <c r="I400" s="49" t="s">
        <v>118</v>
      </c>
      <c r="J400" s="49" t="s">
        <v>1229</v>
      </c>
      <c r="K400" s="49" t="s">
        <v>125</v>
      </c>
      <c r="M400" s="49">
        <v>27</v>
      </c>
      <c r="AC400">
        <f>IF(ISBLANK(nutrition[[#This Row],[total_boys]]),SUM(nutrition[[#This Row],[boys_0-5_reached]],nutrition[[#This Row],[boys_6-12_reached]],nutrition[[#This Row],[boys_13-18_reached]]),nutrition[[#This Row],[total_boys]])</f>
        <v>0</v>
      </c>
      <c r="AD400">
        <f>IF(ISBLANK(nutrition[[#This Row],[total_girls]]),SUM(nutrition[[#This Row],[girls_0-5_reached]],nutrition[[#This Row],[girls_6-12_reached]],nutrition[[#This Row],[girls_13-18_reached]]),nutrition[[#This Row],[total_girls]])</f>
        <v>27</v>
      </c>
      <c r="AE400">
        <f>IF(ISBLANK(nutrition[[#This Row],[total_children]]),SUM(nutrition[[#This Row],[calc_boys]],nutrition[[#This Row],[calc_girls]]),nutrition[[#This Row],[total_children]])</f>
        <v>27</v>
      </c>
      <c r="AF400">
        <f>IF(ISBLANK(nutrition[[#This Row],[total_pwd]]),SUM(nutrition[[#This Row],[total_pwd_men]],nutrition[[#This Row],[total_pwd_women]]),nutrition[[#This Row],[total_pwd]])</f>
        <v>0</v>
      </c>
      <c r="AG400">
        <f>IF(ISBLANK(nutrition[[#This Row],[total_adults]]),SUM(nutrition[[#This Row],[total_men]],nutrition[[#This Row],[total_women]]),nutrition[[#This Row],[total_adults]])</f>
        <v>0</v>
      </c>
      <c r="AH400">
        <f>IF(ISBLANK(nutrition[[#This Row],[total_beneficiaries_reached]]),SUM(nutrition[[#This Row],[calc_children]],nutrition[[#This Row],[calc_adults]]),nutrition[[#This Row],[total_beneficiaries_reached]])</f>
        <v>27</v>
      </c>
      <c r="AI400" s="49" t="s">
        <v>230</v>
      </c>
      <c r="AJ400" s="49" t="s">
        <v>769</v>
      </c>
      <c r="AK400" s="49" t="s">
        <v>132</v>
      </c>
    </row>
    <row r="401" spans="1:37" x14ac:dyDescent="0.2">
      <c r="A401" s="58">
        <v>45323</v>
      </c>
      <c r="B401" s="49" t="s">
        <v>120</v>
      </c>
      <c r="C401" s="49" t="s">
        <v>1241</v>
      </c>
      <c r="F401" s="49" t="s">
        <v>115</v>
      </c>
      <c r="G401" s="49" t="s">
        <v>115</v>
      </c>
      <c r="H401" s="49" t="s">
        <v>1196</v>
      </c>
      <c r="I401" s="49" t="s">
        <v>118</v>
      </c>
      <c r="J401" s="49" t="s">
        <v>1229</v>
      </c>
      <c r="K401" s="49" t="s">
        <v>125</v>
      </c>
      <c r="M401" s="49">
        <v>59</v>
      </c>
      <c r="AC401">
        <f>IF(ISBLANK(nutrition[[#This Row],[total_boys]]),SUM(nutrition[[#This Row],[boys_0-5_reached]],nutrition[[#This Row],[boys_6-12_reached]],nutrition[[#This Row],[boys_13-18_reached]]),nutrition[[#This Row],[total_boys]])</f>
        <v>0</v>
      </c>
      <c r="AD401">
        <f>IF(ISBLANK(nutrition[[#This Row],[total_girls]]),SUM(nutrition[[#This Row],[girls_0-5_reached]],nutrition[[#This Row],[girls_6-12_reached]],nutrition[[#This Row],[girls_13-18_reached]]),nutrition[[#This Row],[total_girls]])</f>
        <v>59</v>
      </c>
      <c r="AE401">
        <f>IF(ISBLANK(nutrition[[#This Row],[total_children]]),SUM(nutrition[[#This Row],[calc_boys]],nutrition[[#This Row],[calc_girls]]),nutrition[[#This Row],[total_children]])</f>
        <v>59</v>
      </c>
      <c r="AF401">
        <f>IF(ISBLANK(nutrition[[#This Row],[total_pwd]]),SUM(nutrition[[#This Row],[total_pwd_men]],nutrition[[#This Row],[total_pwd_women]]),nutrition[[#This Row],[total_pwd]])</f>
        <v>0</v>
      </c>
      <c r="AG401">
        <f>IF(ISBLANK(nutrition[[#This Row],[total_adults]]),SUM(nutrition[[#This Row],[total_men]],nutrition[[#This Row],[total_women]]),nutrition[[#This Row],[total_adults]])</f>
        <v>0</v>
      </c>
      <c r="AH401">
        <f>IF(ISBLANK(nutrition[[#This Row],[total_beneficiaries_reached]]),SUM(nutrition[[#This Row],[calc_children]],nutrition[[#This Row],[calc_adults]]),nutrition[[#This Row],[total_beneficiaries_reached]])</f>
        <v>59</v>
      </c>
      <c r="AI401" s="49" t="s">
        <v>178</v>
      </c>
      <c r="AJ401" s="49" t="s">
        <v>243</v>
      </c>
      <c r="AK401" s="49" t="s">
        <v>132</v>
      </c>
    </row>
    <row r="402" spans="1:37" x14ac:dyDescent="0.2">
      <c r="A402" s="58">
        <v>45323</v>
      </c>
      <c r="B402" s="49" t="s">
        <v>120</v>
      </c>
      <c r="C402" s="49" t="s">
        <v>1242</v>
      </c>
      <c r="F402" s="49" t="s">
        <v>115</v>
      </c>
      <c r="G402" s="49" t="s">
        <v>115</v>
      </c>
      <c r="H402" s="49" t="s">
        <v>1196</v>
      </c>
      <c r="I402" s="49" t="s">
        <v>118</v>
      </c>
      <c r="J402" s="49" t="s">
        <v>1229</v>
      </c>
      <c r="K402" s="49" t="s">
        <v>125</v>
      </c>
      <c r="M402" s="49">
        <v>17</v>
      </c>
      <c r="AC402">
        <f>IF(ISBLANK(nutrition[[#This Row],[total_boys]]),SUM(nutrition[[#This Row],[boys_0-5_reached]],nutrition[[#This Row],[boys_6-12_reached]],nutrition[[#This Row],[boys_13-18_reached]]),nutrition[[#This Row],[total_boys]])</f>
        <v>0</v>
      </c>
      <c r="AD402">
        <f>IF(ISBLANK(nutrition[[#This Row],[total_girls]]),SUM(nutrition[[#This Row],[girls_0-5_reached]],nutrition[[#This Row],[girls_6-12_reached]],nutrition[[#This Row],[girls_13-18_reached]]),nutrition[[#This Row],[total_girls]])</f>
        <v>17</v>
      </c>
      <c r="AE402">
        <f>IF(ISBLANK(nutrition[[#This Row],[total_children]]),SUM(nutrition[[#This Row],[calc_boys]],nutrition[[#This Row],[calc_girls]]),nutrition[[#This Row],[total_children]])</f>
        <v>17</v>
      </c>
      <c r="AF402">
        <f>IF(ISBLANK(nutrition[[#This Row],[total_pwd]]),SUM(nutrition[[#This Row],[total_pwd_men]],nutrition[[#This Row],[total_pwd_women]]),nutrition[[#This Row],[total_pwd]])</f>
        <v>0</v>
      </c>
      <c r="AG402">
        <f>IF(ISBLANK(nutrition[[#This Row],[total_adults]]),SUM(nutrition[[#This Row],[total_men]],nutrition[[#This Row],[total_women]]),nutrition[[#This Row],[total_adults]])</f>
        <v>0</v>
      </c>
      <c r="AH402">
        <f>IF(ISBLANK(nutrition[[#This Row],[total_beneficiaries_reached]]),SUM(nutrition[[#This Row],[calc_children]],nutrition[[#This Row],[calc_adults]]),nutrition[[#This Row],[total_beneficiaries_reached]])</f>
        <v>17</v>
      </c>
      <c r="AI402" s="49" t="s">
        <v>178</v>
      </c>
      <c r="AJ402" s="49" t="s">
        <v>246</v>
      </c>
      <c r="AK402" s="49" t="s">
        <v>132</v>
      </c>
    </row>
    <row r="403" spans="1:37" x14ac:dyDescent="0.2">
      <c r="A403" s="58">
        <v>45323</v>
      </c>
      <c r="B403" s="49" t="s">
        <v>113</v>
      </c>
      <c r="C403" s="49" t="s">
        <v>1275</v>
      </c>
      <c r="F403" s="49" t="s">
        <v>115</v>
      </c>
      <c r="G403" s="49" t="s">
        <v>115</v>
      </c>
      <c r="H403" s="49" t="s">
        <v>1196</v>
      </c>
      <c r="I403" s="49" t="s">
        <v>118</v>
      </c>
      <c r="J403" s="49" t="s">
        <v>1229</v>
      </c>
      <c r="K403" s="49" t="s">
        <v>125</v>
      </c>
      <c r="M403" s="49">
        <v>60</v>
      </c>
      <c r="AC403">
        <f>IF(ISBLANK(nutrition[[#This Row],[total_boys]]),SUM(nutrition[[#This Row],[boys_0-5_reached]],nutrition[[#This Row],[boys_6-12_reached]],nutrition[[#This Row],[boys_13-18_reached]]),nutrition[[#This Row],[total_boys]])</f>
        <v>0</v>
      </c>
      <c r="AD403">
        <f>IF(ISBLANK(nutrition[[#This Row],[total_girls]]),SUM(nutrition[[#This Row],[girls_0-5_reached]],nutrition[[#This Row],[girls_6-12_reached]],nutrition[[#This Row],[girls_13-18_reached]]),nutrition[[#This Row],[total_girls]])</f>
        <v>60</v>
      </c>
      <c r="AE403">
        <f>IF(ISBLANK(nutrition[[#This Row],[total_children]]),SUM(nutrition[[#This Row],[calc_boys]],nutrition[[#This Row],[calc_girls]]),nutrition[[#This Row],[total_children]])</f>
        <v>60</v>
      </c>
      <c r="AF403">
        <f>IF(ISBLANK(nutrition[[#This Row],[total_pwd]]),SUM(nutrition[[#This Row],[total_pwd_men]],nutrition[[#This Row],[total_pwd_women]]),nutrition[[#This Row],[total_pwd]])</f>
        <v>0</v>
      </c>
      <c r="AG403">
        <f>IF(ISBLANK(nutrition[[#This Row],[total_adults]]),SUM(nutrition[[#This Row],[total_men]],nutrition[[#This Row],[total_women]]),nutrition[[#This Row],[total_adults]])</f>
        <v>0</v>
      </c>
      <c r="AH403">
        <f>IF(ISBLANK(nutrition[[#This Row],[total_beneficiaries_reached]]),SUM(nutrition[[#This Row],[calc_children]],nutrition[[#This Row],[calc_adults]]),nutrition[[#This Row],[total_beneficiaries_reached]])</f>
        <v>60</v>
      </c>
      <c r="AI403" s="49" t="s">
        <v>219</v>
      </c>
      <c r="AJ403" s="49" t="s">
        <v>635</v>
      </c>
      <c r="AK403" s="49" t="s">
        <v>132</v>
      </c>
    </row>
    <row r="404" spans="1:37" x14ac:dyDescent="0.2">
      <c r="A404" s="58">
        <v>45323</v>
      </c>
      <c r="B404" s="49" t="s">
        <v>229</v>
      </c>
      <c r="C404" s="49" t="s">
        <v>1276</v>
      </c>
      <c r="F404" s="49" t="s">
        <v>115</v>
      </c>
      <c r="G404" s="49" t="s">
        <v>115</v>
      </c>
      <c r="H404" s="49" t="s">
        <v>1196</v>
      </c>
      <c r="I404" s="49" t="s">
        <v>118</v>
      </c>
      <c r="J404" s="49" t="s">
        <v>1229</v>
      </c>
      <c r="K404" s="49" t="s">
        <v>125</v>
      </c>
      <c r="M404" s="49">
        <v>31</v>
      </c>
      <c r="AC404">
        <f>IF(ISBLANK(nutrition[[#This Row],[total_boys]]),SUM(nutrition[[#This Row],[boys_0-5_reached]],nutrition[[#This Row],[boys_6-12_reached]],nutrition[[#This Row],[boys_13-18_reached]]),nutrition[[#This Row],[total_boys]])</f>
        <v>0</v>
      </c>
      <c r="AD404">
        <f>IF(ISBLANK(nutrition[[#This Row],[total_girls]]),SUM(nutrition[[#This Row],[girls_0-5_reached]],nutrition[[#This Row],[girls_6-12_reached]],nutrition[[#This Row],[girls_13-18_reached]]),nutrition[[#This Row],[total_girls]])</f>
        <v>31</v>
      </c>
      <c r="AE404">
        <f>IF(ISBLANK(nutrition[[#This Row],[total_children]]),SUM(nutrition[[#This Row],[calc_boys]],nutrition[[#This Row],[calc_girls]]),nutrition[[#This Row],[total_children]])</f>
        <v>31</v>
      </c>
      <c r="AF404">
        <f>IF(ISBLANK(nutrition[[#This Row],[total_pwd]]),SUM(nutrition[[#This Row],[total_pwd_men]],nutrition[[#This Row],[total_pwd_women]]),nutrition[[#This Row],[total_pwd]])</f>
        <v>0</v>
      </c>
      <c r="AG404">
        <f>IF(ISBLANK(nutrition[[#This Row],[total_adults]]),SUM(nutrition[[#This Row],[total_men]],nutrition[[#This Row],[total_women]]),nutrition[[#This Row],[total_adults]])</f>
        <v>0</v>
      </c>
      <c r="AH404">
        <f>IF(ISBLANK(nutrition[[#This Row],[total_beneficiaries_reached]]),SUM(nutrition[[#This Row],[calc_children]],nutrition[[#This Row],[calc_adults]]),nutrition[[#This Row],[total_beneficiaries_reached]])</f>
        <v>31</v>
      </c>
      <c r="AI404" s="49" t="s">
        <v>230</v>
      </c>
      <c r="AJ404" s="49" t="s">
        <v>773</v>
      </c>
      <c r="AK404" s="49" t="s">
        <v>132</v>
      </c>
    </row>
    <row r="405" spans="1:37" x14ac:dyDescent="0.2">
      <c r="A405" s="58">
        <v>45323</v>
      </c>
      <c r="B405" s="49" t="s">
        <v>120</v>
      </c>
      <c r="C405" s="49" t="s">
        <v>1243</v>
      </c>
      <c r="F405" s="49" t="s">
        <v>115</v>
      </c>
      <c r="G405" s="49" t="s">
        <v>115</v>
      </c>
      <c r="H405" s="49" t="s">
        <v>1196</v>
      </c>
      <c r="I405" s="49" t="s">
        <v>118</v>
      </c>
      <c r="J405" s="49" t="s">
        <v>1229</v>
      </c>
      <c r="K405" s="49" t="s">
        <v>125</v>
      </c>
      <c r="M405" s="49">
        <v>3</v>
      </c>
      <c r="AC405">
        <f>IF(ISBLANK(nutrition[[#This Row],[total_boys]]),SUM(nutrition[[#This Row],[boys_0-5_reached]],nutrition[[#This Row],[boys_6-12_reached]],nutrition[[#This Row],[boys_13-18_reached]]),nutrition[[#This Row],[total_boys]])</f>
        <v>0</v>
      </c>
      <c r="AD405">
        <f>IF(ISBLANK(nutrition[[#This Row],[total_girls]]),SUM(nutrition[[#This Row],[girls_0-5_reached]],nutrition[[#This Row],[girls_6-12_reached]],nutrition[[#This Row],[girls_13-18_reached]]),nutrition[[#This Row],[total_girls]])</f>
        <v>3</v>
      </c>
      <c r="AE405">
        <f>IF(ISBLANK(nutrition[[#This Row],[total_children]]),SUM(nutrition[[#This Row],[calc_boys]],nutrition[[#This Row],[calc_girls]]),nutrition[[#This Row],[total_children]])</f>
        <v>3</v>
      </c>
      <c r="AF405">
        <f>IF(ISBLANK(nutrition[[#This Row],[total_pwd]]),SUM(nutrition[[#This Row],[total_pwd_men]],nutrition[[#This Row],[total_pwd_women]]),nutrition[[#This Row],[total_pwd]])</f>
        <v>0</v>
      </c>
      <c r="AG405">
        <f>IF(ISBLANK(nutrition[[#This Row],[total_adults]]),SUM(nutrition[[#This Row],[total_men]],nutrition[[#This Row],[total_women]]),nutrition[[#This Row],[total_adults]])</f>
        <v>0</v>
      </c>
      <c r="AH405">
        <f>IF(ISBLANK(nutrition[[#This Row],[total_beneficiaries_reached]]),SUM(nutrition[[#This Row],[calc_children]],nutrition[[#This Row],[calc_adults]]),nutrition[[#This Row],[total_beneficiaries_reached]])</f>
        <v>3</v>
      </c>
      <c r="AI405" s="49" t="s">
        <v>178</v>
      </c>
      <c r="AJ405" s="49" t="s">
        <v>249</v>
      </c>
      <c r="AK405" s="49" t="s">
        <v>132</v>
      </c>
    </row>
    <row r="406" spans="1:37" x14ac:dyDescent="0.2">
      <c r="A406" s="58">
        <v>45323</v>
      </c>
      <c r="B406" s="49" t="s">
        <v>229</v>
      </c>
      <c r="C406" s="49" t="s">
        <v>1309</v>
      </c>
      <c r="F406" s="49" t="s">
        <v>115</v>
      </c>
      <c r="G406" s="49" t="s">
        <v>115</v>
      </c>
      <c r="H406" s="49" t="s">
        <v>1196</v>
      </c>
      <c r="I406" s="49" t="s">
        <v>118</v>
      </c>
      <c r="J406" s="49" t="s">
        <v>1229</v>
      </c>
      <c r="K406" s="49" t="s">
        <v>125</v>
      </c>
      <c r="M406" s="49">
        <v>54</v>
      </c>
      <c r="AC406">
        <f>IF(ISBLANK(nutrition[[#This Row],[total_boys]]),SUM(nutrition[[#This Row],[boys_0-5_reached]],nutrition[[#This Row],[boys_6-12_reached]],nutrition[[#This Row],[boys_13-18_reached]]),nutrition[[#This Row],[total_boys]])</f>
        <v>0</v>
      </c>
      <c r="AD406">
        <f>IF(ISBLANK(nutrition[[#This Row],[total_girls]]),SUM(nutrition[[#This Row],[girls_0-5_reached]],nutrition[[#This Row],[girls_6-12_reached]],nutrition[[#This Row],[girls_13-18_reached]]),nutrition[[#This Row],[total_girls]])</f>
        <v>54</v>
      </c>
      <c r="AE406">
        <f>IF(ISBLANK(nutrition[[#This Row],[total_children]]),SUM(nutrition[[#This Row],[calc_boys]],nutrition[[#This Row],[calc_girls]]),nutrition[[#This Row],[total_children]])</f>
        <v>54</v>
      </c>
      <c r="AF406">
        <f>IF(ISBLANK(nutrition[[#This Row],[total_pwd]]),SUM(nutrition[[#This Row],[total_pwd_men]],nutrition[[#This Row],[total_pwd_women]]),nutrition[[#This Row],[total_pwd]])</f>
        <v>0</v>
      </c>
      <c r="AG406">
        <f>IF(ISBLANK(nutrition[[#This Row],[total_adults]]),SUM(nutrition[[#This Row],[total_men]],nutrition[[#This Row],[total_women]]),nutrition[[#This Row],[total_adults]])</f>
        <v>0</v>
      </c>
      <c r="AH406">
        <f>IF(ISBLANK(nutrition[[#This Row],[total_beneficiaries_reached]]),SUM(nutrition[[#This Row],[calc_children]],nutrition[[#This Row],[calc_adults]]),nutrition[[#This Row],[total_beneficiaries_reached]])</f>
        <v>54</v>
      </c>
      <c r="AI406" s="49" t="s">
        <v>230</v>
      </c>
      <c r="AJ406" s="49" t="s">
        <v>777</v>
      </c>
      <c r="AK406" s="49" t="s">
        <v>132</v>
      </c>
    </row>
    <row r="407" spans="1:37" x14ac:dyDescent="0.2">
      <c r="A407" s="58">
        <v>45323</v>
      </c>
      <c r="B407" s="49" t="s">
        <v>120</v>
      </c>
      <c r="C407" s="49" t="s">
        <v>1244</v>
      </c>
      <c r="F407" s="49" t="s">
        <v>115</v>
      </c>
      <c r="G407" s="49" t="s">
        <v>115</v>
      </c>
      <c r="H407" s="49" t="s">
        <v>1196</v>
      </c>
      <c r="I407" s="49" t="s">
        <v>118</v>
      </c>
      <c r="J407" s="49" t="s">
        <v>1229</v>
      </c>
      <c r="K407" s="49" t="s">
        <v>125</v>
      </c>
      <c r="M407" s="49">
        <v>7</v>
      </c>
      <c r="AC407">
        <f>IF(ISBLANK(nutrition[[#This Row],[total_boys]]),SUM(nutrition[[#This Row],[boys_0-5_reached]],nutrition[[#This Row],[boys_6-12_reached]],nutrition[[#This Row],[boys_13-18_reached]]),nutrition[[#This Row],[total_boys]])</f>
        <v>0</v>
      </c>
      <c r="AD407">
        <f>IF(ISBLANK(nutrition[[#This Row],[total_girls]]),SUM(nutrition[[#This Row],[girls_0-5_reached]],nutrition[[#This Row],[girls_6-12_reached]],nutrition[[#This Row],[girls_13-18_reached]]),nutrition[[#This Row],[total_girls]])</f>
        <v>7</v>
      </c>
      <c r="AE407">
        <f>IF(ISBLANK(nutrition[[#This Row],[total_children]]),SUM(nutrition[[#This Row],[calc_boys]],nutrition[[#This Row],[calc_girls]]),nutrition[[#This Row],[total_children]])</f>
        <v>7</v>
      </c>
      <c r="AF407">
        <f>IF(ISBLANK(nutrition[[#This Row],[total_pwd]]),SUM(nutrition[[#This Row],[total_pwd_men]],nutrition[[#This Row],[total_pwd_women]]),nutrition[[#This Row],[total_pwd]])</f>
        <v>0</v>
      </c>
      <c r="AG407">
        <f>IF(ISBLANK(nutrition[[#This Row],[total_adults]]),SUM(nutrition[[#This Row],[total_men]],nutrition[[#This Row],[total_women]]),nutrition[[#This Row],[total_adults]])</f>
        <v>0</v>
      </c>
      <c r="AH407">
        <f>IF(ISBLANK(nutrition[[#This Row],[total_beneficiaries_reached]]),SUM(nutrition[[#This Row],[calc_children]],nutrition[[#This Row],[calc_adults]]),nutrition[[#This Row],[total_beneficiaries_reached]])</f>
        <v>7</v>
      </c>
      <c r="AI407" s="49" t="s">
        <v>178</v>
      </c>
      <c r="AJ407" s="49" t="s">
        <v>252</v>
      </c>
      <c r="AK407" s="49" t="s">
        <v>132</v>
      </c>
    </row>
    <row r="408" spans="1:37" x14ac:dyDescent="0.2">
      <c r="A408" s="58">
        <v>45323</v>
      </c>
      <c r="B408" s="49" t="s">
        <v>224</v>
      </c>
      <c r="C408" s="49" t="s">
        <v>1310</v>
      </c>
      <c r="F408" s="49" t="s">
        <v>115</v>
      </c>
      <c r="G408" s="49" t="s">
        <v>115</v>
      </c>
      <c r="H408" s="49" t="s">
        <v>1196</v>
      </c>
      <c r="I408" s="49" t="s">
        <v>118</v>
      </c>
      <c r="J408" s="49" t="s">
        <v>1229</v>
      </c>
      <c r="K408" s="49" t="s">
        <v>125</v>
      </c>
      <c r="M408" s="49">
        <v>16</v>
      </c>
      <c r="AC408">
        <f>IF(ISBLANK(nutrition[[#This Row],[total_boys]]),SUM(nutrition[[#This Row],[boys_0-5_reached]],nutrition[[#This Row],[boys_6-12_reached]],nutrition[[#This Row],[boys_13-18_reached]]),nutrition[[#This Row],[total_boys]])</f>
        <v>0</v>
      </c>
      <c r="AD408">
        <f>IF(ISBLANK(nutrition[[#This Row],[total_girls]]),SUM(nutrition[[#This Row],[girls_0-5_reached]],nutrition[[#This Row],[girls_6-12_reached]],nutrition[[#This Row],[girls_13-18_reached]]),nutrition[[#This Row],[total_girls]])</f>
        <v>16</v>
      </c>
      <c r="AE408">
        <f>IF(ISBLANK(nutrition[[#This Row],[total_children]]),SUM(nutrition[[#This Row],[calc_boys]],nutrition[[#This Row],[calc_girls]]),nutrition[[#This Row],[total_children]])</f>
        <v>16</v>
      </c>
      <c r="AF408">
        <f>IF(ISBLANK(nutrition[[#This Row],[total_pwd]]),SUM(nutrition[[#This Row],[total_pwd_men]],nutrition[[#This Row],[total_pwd_women]]),nutrition[[#This Row],[total_pwd]])</f>
        <v>0</v>
      </c>
      <c r="AG408">
        <f>IF(ISBLANK(nutrition[[#This Row],[total_adults]]),SUM(nutrition[[#This Row],[total_men]],nutrition[[#This Row],[total_women]]),nutrition[[#This Row],[total_adults]])</f>
        <v>0</v>
      </c>
      <c r="AH408">
        <f>IF(ISBLANK(nutrition[[#This Row],[total_beneficiaries_reached]]),SUM(nutrition[[#This Row],[calc_children]],nutrition[[#This Row],[calc_adults]]),nutrition[[#This Row],[total_beneficiaries_reached]])</f>
        <v>16</v>
      </c>
      <c r="AI408" s="49" t="s">
        <v>225</v>
      </c>
      <c r="AJ408" s="49" t="s">
        <v>687</v>
      </c>
      <c r="AK408" s="49" t="s">
        <v>132</v>
      </c>
    </row>
    <row r="409" spans="1:37" x14ac:dyDescent="0.2">
      <c r="A409" s="58">
        <v>45352</v>
      </c>
      <c r="B409" s="49" t="s">
        <v>120</v>
      </c>
      <c r="C409" s="49" t="s">
        <v>1228</v>
      </c>
      <c r="F409" s="49" t="s">
        <v>115</v>
      </c>
      <c r="G409" s="49" t="s">
        <v>115</v>
      </c>
      <c r="H409" s="49" t="s">
        <v>1196</v>
      </c>
      <c r="I409" s="49" t="s">
        <v>118</v>
      </c>
      <c r="J409" s="49" t="s">
        <v>1229</v>
      </c>
      <c r="K409" s="49" t="s">
        <v>125</v>
      </c>
      <c r="M409" s="49">
        <v>52</v>
      </c>
      <c r="AC409">
        <f>IF(ISBLANK(nutrition[[#This Row],[total_boys]]),SUM(nutrition[[#This Row],[boys_0-5_reached]],nutrition[[#This Row],[boys_6-12_reached]],nutrition[[#This Row],[boys_13-18_reached]]),nutrition[[#This Row],[total_boys]])</f>
        <v>0</v>
      </c>
      <c r="AD409">
        <f>IF(ISBLANK(nutrition[[#This Row],[total_girls]]),SUM(nutrition[[#This Row],[girls_0-5_reached]],nutrition[[#This Row],[girls_6-12_reached]],nutrition[[#This Row],[girls_13-18_reached]]),nutrition[[#This Row],[total_girls]])</f>
        <v>52</v>
      </c>
      <c r="AE409">
        <f>IF(ISBLANK(nutrition[[#This Row],[total_children]]),SUM(nutrition[[#This Row],[calc_boys]],nutrition[[#This Row],[calc_girls]]),nutrition[[#This Row],[total_children]])</f>
        <v>52</v>
      </c>
      <c r="AF409">
        <f>IF(ISBLANK(nutrition[[#This Row],[total_pwd]]),SUM(nutrition[[#This Row],[total_pwd_men]],nutrition[[#This Row],[total_pwd_women]]),nutrition[[#This Row],[total_pwd]])</f>
        <v>0</v>
      </c>
      <c r="AG409">
        <f>IF(ISBLANK(nutrition[[#This Row],[total_adults]]),SUM(nutrition[[#This Row],[total_men]],nutrition[[#This Row],[total_women]]),nutrition[[#This Row],[total_adults]])</f>
        <v>0</v>
      </c>
      <c r="AH409">
        <f>IF(ISBLANK(nutrition[[#This Row],[total_beneficiaries_reached]]),SUM(nutrition[[#This Row],[calc_children]],nutrition[[#This Row],[calc_adults]]),nutrition[[#This Row],[total_beneficiaries_reached]])</f>
        <v>52</v>
      </c>
      <c r="AI409" s="49" t="s">
        <v>178</v>
      </c>
      <c r="AJ409" s="49" t="s">
        <v>179</v>
      </c>
      <c r="AK409" s="49" t="s">
        <v>132</v>
      </c>
    </row>
    <row r="410" spans="1:37" x14ac:dyDescent="0.2">
      <c r="A410" s="58">
        <v>45352</v>
      </c>
      <c r="B410" s="49" t="s">
        <v>209</v>
      </c>
      <c r="C410" s="49" t="s">
        <v>1282</v>
      </c>
      <c r="F410" s="49" t="s">
        <v>115</v>
      </c>
      <c r="G410" s="49" t="s">
        <v>115</v>
      </c>
      <c r="H410" s="49" t="s">
        <v>1196</v>
      </c>
      <c r="I410" s="49" t="s">
        <v>118</v>
      </c>
      <c r="J410" s="49" t="s">
        <v>1229</v>
      </c>
      <c r="K410" s="49" t="s">
        <v>125</v>
      </c>
      <c r="M410" s="49">
        <v>87</v>
      </c>
      <c r="AC410">
        <f>IF(ISBLANK(nutrition[[#This Row],[total_boys]]),SUM(nutrition[[#This Row],[boys_0-5_reached]],nutrition[[#This Row],[boys_6-12_reached]],nutrition[[#This Row],[boys_13-18_reached]]),nutrition[[#This Row],[total_boys]])</f>
        <v>0</v>
      </c>
      <c r="AD410">
        <f>IF(ISBLANK(nutrition[[#This Row],[total_girls]]),SUM(nutrition[[#This Row],[girls_0-5_reached]],nutrition[[#This Row],[girls_6-12_reached]],nutrition[[#This Row],[girls_13-18_reached]]),nutrition[[#This Row],[total_girls]])</f>
        <v>87</v>
      </c>
      <c r="AE410">
        <f>IF(ISBLANK(nutrition[[#This Row],[total_children]]),SUM(nutrition[[#This Row],[calc_boys]],nutrition[[#This Row],[calc_girls]]),nutrition[[#This Row],[total_children]])</f>
        <v>87</v>
      </c>
      <c r="AF410">
        <f>IF(ISBLANK(nutrition[[#This Row],[total_pwd]]),SUM(nutrition[[#This Row],[total_pwd_men]],nutrition[[#This Row],[total_pwd_women]]),nutrition[[#This Row],[total_pwd]])</f>
        <v>0</v>
      </c>
      <c r="AG410">
        <f>IF(ISBLANK(nutrition[[#This Row],[total_adults]]),SUM(nutrition[[#This Row],[total_men]],nutrition[[#This Row],[total_women]]),nutrition[[#This Row],[total_adults]])</f>
        <v>0</v>
      </c>
      <c r="AH410">
        <f>IF(ISBLANK(nutrition[[#This Row],[total_beneficiaries_reached]]),SUM(nutrition[[#This Row],[calc_children]],nutrition[[#This Row],[calc_adults]]),nutrition[[#This Row],[total_beneficiaries_reached]])</f>
        <v>87</v>
      </c>
      <c r="AI410" s="49" t="s">
        <v>210</v>
      </c>
      <c r="AJ410" s="49" t="s">
        <v>438</v>
      </c>
      <c r="AK410" s="49" t="s">
        <v>132</v>
      </c>
    </row>
    <row r="411" spans="1:37" x14ac:dyDescent="0.2">
      <c r="A411" s="58">
        <v>45352</v>
      </c>
      <c r="B411" s="49" t="s">
        <v>120</v>
      </c>
      <c r="C411" s="49" t="s">
        <v>1230</v>
      </c>
      <c r="F411" s="49" t="s">
        <v>115</v>
      </c>
      <c r="G411" s="49" t="s">
        <v>115</v>
      </c>
      <c r="H411" s="49" t="s">
        <v>1196</v>
      </c>
      <c r="I411" s="49" t="s">
        <v>118</v>
      </c>
      <c r="J411" s="49" t="s">
        <v>1229</v>
      </c>
      <c r="K411" s="49" t="s">
        <v>125</v>
      </c>
      <c r="M411" s="49">
        <v>76</v>
      </c>
      <c r="AC411">
        <f>IF(ISBLANK(nutrition[[#This Row],[total_boys]]),SUM(nutrition[[#This Row],[boys_0-5_reached]],nutrition[[#This Row],[boys_6-12_reached]],nutrition[[#This Row],[boys_13-18_reached]]),nutrition[[#This Row],[total_boys]])</f>
        <v>0</v>
      </c>
      <c r="AD411">
        <f>IF(ISBLANK(nutrition[[#This Row],[total_girls]]),SUM(nutrition[[#This Row],[girls_0-5_reached]],nutrition[[#This Row],[girls_6-12_reached]],nutrition[[#This Row],[girls_13-18_reached]]),nutrition[[#This Row],[total_girls]])</f>
        <v>76</v>
      </c>
      <c r="AE411">
        <f>IF(ISBLANK(nutrition[[#This Row],[total_children]]),SUM(nutrition[[#This Row],[calc_boys]],nutrition[[#This Row],[calc_girls]]),nutrition[[#This Row],[total_children]])</f>
        <v>76</v>
      </c>
      <c r="AF411">
        <f>IF(ISBLANK(nutrition[[#This Row],[total_pwd]]),SUM(nutrition[[#This Row],[total_pwd_men]],nutrition[[#This Row],[total_pwd_women]]),nutrition[[#This Row],[total_pwd]])</f>
        <v>0</v>
      </c>
      <c r="AG411">
        <f>IF(ISBLANK(nutrition[[#This Row],[total_adults]]),SUM(nutrition[[#This Row],[total_men]],nutrition[[#This Row],[total_women]]),nutrition[[#This Row],[total_adults]])</f>
        <v>0</v>
      </c>
      <c r="AH411">
        <f>IF(ISBLANK(nutrition[[#This Row],[total_beneficiaries_reached]]),SUM(nutrition[[#This Row],[calc_children]],nutrition[[#This Row],[calc_adults]]),nutrition[[#This Row],[total_beneficiaries_reached]])</f>
        <v>76</v>
      </c>
      <c r="AI411" s="49" t="s">
        <v>178</v>
      </c>
      <c r="AJ411" s="49" t="s">
        <v>184</v>
      </c>
      <c r="AK411" s="49" t="s">
        <v>132</v>
      </c>
    </row>
    <row r="412" spans="1:37" x14ac:dyDescent="0.2">
      <c r="A412" s="58">
        <v>45352</v>
      </c>
      <c r="B412" s="49" t="s">
        <v>113</v>
      </c>
      <c r="C412" s="49" t="s">
        <v>593</v>
      </c>
      <c r="F412" s="49" t="s">
        <v>115</v>
      </c>
      <c r="G412" s="49" t="s">
        <v>115</v>
      </c>
      <c r="H412" s="49" t="s">
        <v>1196</v>
      </c>
      <c r="I412" s="49" t="s">
        <v>118</v>
      </c>
      <c r="J412" s="49" t="s">
        <v>1229</v>
      </c>
      <c r="K412" s="49" t="s">
        <v>125</v>
      </c>
      <c r="M412" s="49">
        <v>16</v>
      </c>
      <c r="AC412">
        <f>IF(ISBLANK(nutrition[[#This Row],[total_boys]]),SUM(nutrition[[#This Row],[boys_0-5_reached]],nutrition[[#This Row],[boys_6-12_reached]],nutrition[[#This Row],[boys_13-18_reached]]),nutrition[[#This Row],[total_boys]])</f>
        <v>0</v>
      </c>
      <c r="AD412">
        <f>IF(ISBLANK(nutrition[[#This Row],[total_girls]]),SUM(nutrition[[#This Row],[girls_0-5_reached]],nutrition[[#This Row],[girls_6-12_reached]],nutrition[[#This Row],[girls_13-18_reached]]),nutrition[[#This Row],[total_girls]])</f>
        <v>16</v>
      </c>
      <c r="AE412">
        <f>IF(ISBLANK(nutrition[[#This Row],[total_children]]),SUM(nutrition[[#This Row],[calc_boys]],nutrition[[#This Row],[calc_girls]]),nutrition[[#This Row],[total_children]])</f>
        <v>16</v>
      </c>
      <c r="AF412">
        <f>IF(ISBLANK(nutrition[[#This Row],[total_pwd]]),SUM(nutrition[[#This Row],[total_pwd_men]],nutrition[[#This Row],[total_pwd_women]]),nutrition[[#This Row],[total_pwd]])</f>
        <v>0</v>
      </c>
      <c r="AG412">
        <f>IF(ISBLANK(nutrition[[#This Row],[total_adults]]),SUM(nutrition[[#This Row],[total_men]],nutrition[[#This Row],[total_women]]),nutrition[[#This Row],[total_adults]])</f>
        <v>0</v>
      </c>
      <c r="AH412">
        <f>IF(ISBLANK(nutrition[[#This Row],[total_beneficiaries_reached]]),SUM(nutrition[[#This Row],[calc_children]],nutrition[[#This Row],[calc_adults]]),nutrition[[#This Row],[total_beneficiaries_reached]])</f>
        <v>16</v>
      </c>
      <c r="AI412" s="49" t="s">
        <v>219</v>
      </c>
      <c r="AJ412" s="49" t="s">
        <v>594</v>
      </c>
      <c r="AK412" s="49" t="s">
        <v>132</v>
      </c>
    </row>
    <row r="413" spans="1:37" x14ac:dyDescent="0.2">
      <c r="A413" s="58">
        <v>45352</v>
      </c>
      <c r="B413" s="49" t="s">
        <v>113</v>
      </c>
      <c r="C413" s="49" t="s">
        <v>1248</v>
      </c>
      <c r="F413" s="49" t="s">
        <v>115</v>
      </c>
      <c r="G413" s="49" t="s">
        <v>115</v>
      </c>
      <c r="H413" s="49" t="s">
        <v>1196</v>
      </c>
      <c r="I413" s="49" t="s">
        <v>118</v>
      </c>
      <c r="J413" s="49" t="s">
        <v>1229</v>
      </c>
      <c r="K413" s="49" t="s">
        <v>125</v>
      </c>
      <c r="M413" s="49">
        <v>44</v>
      </c>
      <c r="AC413">
        <f>IF(ISBLANK(nutrition[[#This Row],[total_boys]]),SUM(nutrition[[#This Row],[boys_0-5_reached]],nutrition[[#This Row],[boys_6-12_reached]],nutrition[[#This Row],[boys_13-18_reached]]),nutrition[[#This Row],[total_boys]])</f>
        <v>0</v>
      </c>
      <c r="AD413">
        <f>IF(ISBLANK(nutrition[[#This Row],[total_girls]]),SUM(nutrition[[#This Row],[girls_0-5_reached]],nutrition[[#This Row],[girls_6-12_reached]],nutrition[[#This Row],[girls_13-18_reached]]),nutrition[[#This Row],[total_girls]])</f>
        <v>44</v>
      </c>
      <c r="AE413">
        <f>IF(ISBLANK(nutrition[[#This Row],[total_children]]),SUM(nutrition[[#This Row],[calc_boys]],nutrition[[#This Row],[calc_girls]]),nutrition[[#This Row],[total_children]])</f>
        <v>44</v>
      </c>
      <c r="AF413">
        <f>IF(ISBLANK(nutrition[[#This Row],[total_pwd]]),SUM(nutrition[[#This Row],[total_pwd_men]],nutrition[[#This Row],[total_pwd_women]]),nutrition[[#This Row],[total_pwd]])</f>
        <v>0</v>
      </c>
      <c r="AG413">
        <f>IF(ISBLANK(nutrition[[#This Row],[total_adults]]),SUM(nutrition[[#This Row],[total_men]],nutrition[[#This Row],[total_women]]),nutrition[[#This Row],[total_adults]])</f>
        <v>0</v>
      </c>
      <c r="AH413">
        <f>IF(ISBLANK(nutrition[[#This Row],[total_beneficiaries_reached]]),SUM(nutrition[[#This Row],[calc_children]],nutrition[[#This Row],[calc_adults]]),nutrition[[#This Row],[total_beneficiaries_reached]])</f>
        <v>44</v>
      </c>
      <c r="AI413" s="49" t="s">
        <v>219</v>
      </c>
      <c r="AJ413" s="49" t="s">
        <v>597</v>
      </c>
      <c r="AK413" s="49" t="s">
        <v>132</v>
      </c>
    </row>
    <row r="414" spans="1:37" x14ac:dyDescent="0.2">
      <c r="A414" s="58">
        <v>45352</v>
      </c>
      <c r="B414" s="49" t="s">
        <v>113</v>
      </c>
      <c r="C414" s="49" t="s">
        <v>1249</v>
      </c>
      <c r="F414" s="49" t="s">
        <v>115</v>
      </c>
      <c r="G414" s="49" t="s">
        <v>115</v>
      </c>
      <c r="H414" s="49" t="s">
        <v>1196</v>
      </c>
      <c r="I414" s="49" t="s">
        <v>118</v>
      </c>
      <c r="J414" s="49" t="s">
        <v>1229</v>
      </c>
      <c r="K414" s="49" t="s">
        <v>125</v>
      </c>
      <c r="M414" s="49">
        <v>33</v>
      </c>
      <c r="AC414">
        <f>IF(ISBLANK(nutrition[[#This Row],[total_boys]]),SUM(nutrition[[#This Row],[boys_0-5_reached]],nutrition[[#This Row],[boys_6-12_reached]],nutrition[[#This Row],[boys_13-18_reached]]),nutrition[[#This Row],[total_boys]])</f>
        <v>0</v>
      </c>
      <c r="AD414">
        <f>IF(ISBLANK(nutrition[[#This Row],[total_girls]]),SUM(nutrition[[#This Row],[girls_0-5_reached]],nutrition[[#This Row],[girls_6-12_reached]],nutrition[[#This Row],[girls_13-18_reached]]),nutrition[[#This Row],[total_girls]])</f>
        <v>33</v>
      </c>
      <c r="AE414">
        <f>IF(ISBLANK(nutrition[[#This Row],[total_children]]),SUM(nutrition[[#This Row],[calc_boys]],nutrition[[#This Row],[calc_girls]]),nutrition[[#This Row],[total_children]])</f>
        <v>33</v>
      </c>
      <c r="AF414">
        <f>IF(ISBLANK(nutrition[[#This Row],[total_pwd]]),SUM(nutrition[[#This Row],[total_pwd_men]],nutrition[[#This Row],[total_pwd_women]]),nutrition[[#This Row],[total_pwd]])</f>
        <v>0</v>
      </c>
      <c r="AG414">
        <f>IF(ISBLANK(nutrition[[#This Row],[total_adults]]),SUM(nutrition[[#This Row],[total_men]],nutrition[[#This Row],[total_women]]),nutrition[[#This Row],[total_adults]])</f>
        <v>0</v>
      </c>
      <c r="AH414">
        <f>IF(ISBLANK(nutrition[[#This Row],[total_beneficiaries_reached]]),SUM(nutrition[[#This Row],[calc_children]],nutrition[[#This Row],[calc_adults]]),nutrition[[#This Row],[total_beneficiaries_reached]])</f>
        <v>33</v>
      </c>
      <c r="AI414" s="49" t="s">
        <v>219</v>
      </c>
      <c r="AJ414" s="49" t="s">
        <v>601</v>
      </c>
      <c r="AK414" s="49" t="s">
        <v>132</v>
      </c>
    </row>
    <row r="415" spans="1:37" x14ac:dyDescent="0.2">
      <c r="A415" s="58">
        <v>45352</v>
      </c>
      <c r="B415" s="49" t="s">
        <v>113</v>
      </c>
      <c r="C415" s="49" t="s">
        <v>1283</v>
      </c>
      <c r="F415" s="49" t="s">
        <v>115</v>
      </c>
      <c r="G415" s="49" t="s">
        <v>115</v>
      </c>
      <c r="H415" s="49" t="s">
        <v>1196</v>
      </c>
      <c r="I415" s="49" t="s">
        <v>118</v>
      </c>
      <c r="J415" s="49" t="s">
        <v>1229</v>
      </c>
      <c r="K415" s="49" t="s">
        <v>125</v>
      </c>
      <c r="M415" s="49">
        <v>18</v>
      </c>
      <c r="AC415">
        <f>IF(ISBLANK(nutrition[[#This Row],[total_boys]]),SUM(nutrition[[#This Row],[boys_0-5_reached]],nutrition[[#This Row],[boys_6-12_reached]],nutrition[[#This Row],[boys_13-18_reached]]),nutrition[[#This Row],[total_boys]])</f>
        <v>0</v>
      </c>
      <c r="AD415">
        <f>IF(ISBLANK(nutrition[[#This Row],[total_girls]]),SUM(nutrition[[#This Row],[girls_0-5_reached]],nutrition[[#This Row],[girls_6-12_reached]],nutrition[[#This Row],[girls_13-18_reached]]),nutrition[[#This Row],[total_girls]])</f>
        <v>18</v>
      </c>
      <c r="AE415">
        <f>IF(ISBLANK(nutrition[[#This Row],[total_children]]),SUM(nutrition[[#This Row],[calc_boys]],nutrition[[#This Row],[calc_girls]]),nutrition[[#This Row],[total_children]])</f>
        <v>18</v>
      </c>
      <c r="AF415">
        <f>IF(ISBLANK(nutrition[[#This Row],[total_pwd]]),SUM(nutrition[[#This Row],[total_pwd_men]],nutrition[[#This Row],[total_pwd_women]]),nutrition[[#This Row],[total_pwd]])</f>
        <v>0</v>
      </c>
      <c r="AG415">
        <f>IF(ISBLANK(nutrition[[#This Row],[total_adults]]),SUM(nutrition[[#This Row],[total_men]],nutrition[[#This Row],[total_women]]),nutrition[[#This Row],[total_adults]])</f>
        <v>0</v>
      </c>
      <c r="AH415">
        <f>IF(ISBLANK(nutrition[[#This Row],[total_beneficiaries_reached]]),SUM(nutrition[[#This Row],[calc_children]],nutrition[[#This Row],[calc_adults]]),nutrition[[#This Row],[total_beneficiaries_reached]])</f>
        <v>18</v>
      </c>
      <c r="AI415" s="49" t="s">
        <v>219</v>
      </c>
      <c r="AJ415" s="49" t="s">
        <v>608</v>
      </c>
      <c r="AK415" s="49" t="s">
        <v>132</v>
      </c>
    </row>
    <row r="416" spans="1:37" x14ac:dyDescent="0.2">
      <c r="A416" s="58">
        <v>45352</v>
      </c>
      <c r="B416" s="49" t="s">
        <v>120</v>
      </c>
      <c r="C416" s="49" t="s">
        <v>126</v>
      </c>
      <c r="F416" s="49" t="s">
        <v>115</v>
      </c>
      <c r="G416" s="49" t="s">
        <v>115</v>
      </c>
      <c r="H416" s="49" t="s">
        <v>1196</v>
      </c>
      <c r="I416" s="49" t="s">
        <v>118</v>
      </c>
      <c r="J416" s="49" t="s">
        <v>1229</v>
      </c>
      <c r="K416" s="49" t="s">
        <v>125</v>
      </c>
      <c r="M416" s="49">
        <v>73</v>
      </c>
      <c r="AC416">
        <f>IF(ISBLANK(nutrition[[#This Row],[total_boys]]),SUM(nutrition[[#This Row],[boys_0-5_reached]],nutrition[[#This Row],[boys_6-12_reached]],nutrition[[#This Row],[boys_13-18_reached]]),nutrition[[#This Row],[total_boys]])</f>
        <v>0</v>
      </c>
      <c r="AD416">
        <f>IF(ISBLANK(nutrition[[#This Row],[total_girls]]),SUM(nutrition[[#This Row],[girls_0-5_reached]],nutrition[[#This Row],[girls_6-12_reached]],nutrition[[#This Row],[girls_13-18_reached]]),nutrition[[#This Row],[total_girls]])</f>
        <v>73</v>
      </c>
      <c r="AE416">
        <f>IF(ISBLANK(nutrition[[#This Row],[total_children]]),SUM(nutrition[[#This Row],[calc_boys]],nutrition[[#This Row],[calc_girls]]),nutrition[[#This Row],[total_children]])</f>
        <v>73</v>
      </c>
      <c r="AF416">
        <f>IF(ISBLANK(nutrition[[#This Row],[total_pwd]]),SUM(nutrition[[#This Row],[total_pwd_men]],nutrition[[#This Row],[total_pwd_women]]),nutrition[[#This Row],[total_pwd]])</f>
        <v>0</v>
      </c>
      <c r="AG416">
        <f>IF(ISBLANK(nutrition[[#This Row],[total_adults]]),SUM(nutrition[[#This Row],[total_men]],nutrition[[#This Row],[total_women]]),nutrition[[#This Row],[total_adults]])</f>
        <v>0</v>
      </c>
      <c r="AH416">
        <f>IF(ISBLANK(nutrition[[#This Row],[total_beneficiaries_reached]]),SUM(nutrition[[#This Row],[calc_children]],nutrition[[#This Row],[calc_adults]]),nutrition[[#This Row],[total_beneficiaries_reached]])</f>
        <v>73</v>
      </c>
      <c r="AI416" s="49" t="s">
        <v>178</v>
      </c>
      <c r="AJ416" s="49" t="s">
        <v>189</v>
      </c>
      <c r="AK416" s="49" t="s">
        <v>132</v>
      </c>
    </row>
    <row r="417" spans="1:37" x14ac:dyDescent="0.2">
      <c r="A417" s="58">
        <v>45352</v>
      </c>
      <c r="B417" s="49" t="s">
        <v>224</v>
      </c>
      <c r="C417" s="49" t="s">
        <v>1284</v>
      </c>
      <c r="F417" s="49" t="s">
        <v>115</v>
      </c>
      <c r="G417" s="49" t="s">
        <v>115</v>
      </c>
      <c r="H417" s="49" t="s">
        <v>1196</v>
      </c>
      <c r="I417" s="49" t="s">
        <v>118</v>
      </c>
      <c r="J417" s="49" t="s">
        <v>1229</v>
      </c>
      <c r="K417" s="49" t="s">
        <v>125</v>
      </c>
      <c r="M417" s="49">
        <v>38</v>
      </c>
      <c r="AC417">
        <f>IF(ISBLANK(nutrition[[#This Row],[total_boys]]),SUM(nutrition[[#This Row],[boys_0-5_reached]],nutrition[[#This Row],[boys_6-12_reached]],nutrition[[#This Row],[boys_13-18_reached]]),nutrition[[#This Row],[total_boys]])</f>
        <v>0</v>
      </c>
      <c r="AD417">
        <f>IF(ISBLANK(nutrition[[#This Row],[total_girls]]),SUM(nutrition[[#This Row],[girls_0-5_reached]],nutrition[[#This Row],[girls_6-12_reached]],nutrition[[#This Row],[girls_13-18_reached]]),nutrition[[#This Row],[total_girls]])</f>
        <v>38</v>
      </c>
      <c r="AE417">
        <f>IF(ISBLANK(nutrition[[#This Row],[total_children]]),SUM(nutrition[[#This Row],[calc_boys]],nutrition[[#This Row],[calc_girls]]),nutrition[[#This Row],[total_children]])</f>
        <v>38</v>
      </c>
      <c r="AF417">
        <f>IF(ISBLANK(nutrition[[#This Row],[total_pwd]]),SUM(nutrition[[#This Row],[total_pwd_men]],nutrition[[#This Row],[total_pwd_women]]),nutrition[[#This Row],[total_pwd]])</f>
        <v>0</v>
      </c>
      <c r="AG417">
        <f>IF(ISBLANK(nutrition[[#This Row],[total_adults]]),SUM(nutrition[[#This Row],[total_men]],nutrition[[#This Row],[total_women]]),nutrition[[#This Row],[total_adults]])</f>
        <v>0</v>
      </c>
      <c r="AH417">
        <f>IF(ISBLANK(nutrition[[#This Row],[total_beneficiaries_reached]]),SUM(nutrition[[#This Row],[calc_children]],nutrition[[#This Row],[calc_adults]]),nutrition[[#This Row],[total_beneficiaries_reached]])</f>
        <v>38</v>
      </c>
      <c r="AI417" s="49" t="s">
        <v>225</v>
      </c>
      <c r="AJ417" s="49" t="s">
        <v>653</v>
      </c>
      <c r="AK417" s="49" t="s">
        <v>132</v>
      </c>
    </row>
    <row r="418" spans="1:37" x14ac:dyDescent="0.2">
      <c r="A418" s="58">
        <v>45352</v>
      </c>
      <c r="B418" s="49" t="s">
        <v>113</v>
      </c>
      <c r="C418" s="49" t="s">
        <v>1285</v>
      </c>
      <c r="F418" s="49" t="s">
        <v>115</v>
      </c>
      <c r="G418" s="49" t="s">
        <v>115</v>
      </c>
      <c r="H418" s="49" t="s">
        <v>1196</v>
      </c>
      <c r="I418" s="49" t="s">
        <v>118</v>
      </c>
      <c r="J418" s="49" t="s">
        <v>1229</v>
      </c>
      <c r="K418" s="49" t="s">
        <v>125</v>
      </c>
      <c r="M418" s="49">
        <v>89</v>
      </c>
      <c r="AC418">
        <f>IF(ISBLANK(nutrition[[#This Row],[total_boys]]),SUM(nutrition[[#This Row],[boys_0-5_reached]],nutrition[[#This Row],[boys_6-12_reached]],nutrition[[#This Row],[boys_13-18_reached]]),nutrition[[#This Row],[total_boys]])</f>
        <v>0</v>
      </c>
      <c r="AD418">
        <f>IF(ISBLANK(nutrition[[#This Row],[total_girls]]),SUM(nutrition[[#This Row],[girls_0-5_reached]],nutrition[[#This Row],[girls_6-12_reached]],nutrition[[#This Row],[girls_13-18_reached]]),nutrition[[#This Row],[total_girls]])</f>
        <v>89</v>
      </c>
      <c r="AE418">
        <f>IF(ISBLANK(nutrition[[#This Row],[total_children]]),SUM(nutrition[[#This Row],[calc_boys]],nutrition[[#This Row],[calc_girls]]),nutrition[[#This Row],[total_children]])</f>
        <v>89</v>
      </c>
      <c r="AF418">
        <f>IF(ISBLANK(nutrition[[#This Row],[total_pwd]]),SUM(nutrition[[#This Row],[total_pwd_men]],nutrition[[#This Row],[total_pwd_women]]),nutrition[[#This Row],[total_pwd]])</f>
        <v>0</v>
      </c>
      <c r="AG418">
        <f>IF(ISBLANK(nutrition[[#This Row],[total_adults]]),SUM(nutrition[[#This Row],[total_men]],nutrition[[#This Row],[total_women]]),nutrition[[#This Row],[total_adults]])</f>
        <v>0</v>
      </c>
      <c r="AH418">
        <f>IF(ISBLANK(nutrition[[#This Row],[total_beneficiaries_reached]]),SUM(nutrition[[#This Row],[calc_children]],nutrition[[#This Row],[calc_adults]]),nutrition[[#This Row],[total_beneficiaries_reached]])</f>
        <v>89</v>
      </c>
      <c r="AI418" s="49" t="s">
        <v>219</v>
      </c>
      <c r="AJ418" s="49" t="s">
        <v>611</v>
      </c>
      <c r="AK418" s="49" t="s">
        <v>132</v>
      </c>
    </row>
    <row r="419" spans="1:37" x14ac:dyDescent="0.2">
      <c r="A419" s="58">
        <v>45352</v>
      </c>
      <c r="B419" s="49" t="s">
        <v>120</v>
      </c>
      <c r="C419" s="49" t="s">
        <v>1232</v>
      </c>
      <c r="F419" s="49" t="s">
        <v>115</v>
      </c>
      <c r="G419" s="49" t="s">
        <v>115</v>
      </c>
      <c r="H419" s="49" t="s">
        <v>1196</v>
      </c>
      <c r="I419" s="49" t="s">
        <v>118</v>
      </c>
      <c r="J419" s="49" t="s">
        <v>1229</v>
      </c>
      <c r="K419" s="49" t="s">
        <v>125</v>
      </c>
      <c r="M419" s="49">
        <v>84</v>
      </c>
      <c r="AC419">
        <f>IF(ISBLANK(nutrition[[#This Row],[total_boys]]),SUM(nutrition[[#This Row],[boys_0-5_reached]],nutrition[[#This Row],[boys_6-12_reached]],nutrition[[#This Row],[boys_13-18_reached]]),nutrition[[#This Row],[total_boys]])</f>
        <v>0</v>
      </c>
      <c r="AD419">
        <f>IF(ISBLANK(nutrition[[#This Row],[total_girls]]),SUM(nutrition[[#This Row],[girls_0-5_reached]],nutrition[[#This Row],[girls_6-12_reached]],nutrition[[#This Row],[girls_13-18_reached]]),nutrition[[#This Row],[total_girls]])</f>
        <v>84</v>
      </c>
      <c r="AE419">
        <f>IF(ISBLANK(nutrition[[#This Row],[total_children]]),SUM(nutrition[[#This Row],[calc_boys]],nutrition[[#This Row],[calc_girls]]),nutrition[[#This Row],[total_children]])</f>
        <v>84</v>
      </c>
      <c r="AF419">
        <f>IF(ISBLANK(nutrition[[#This Row],[total_pwd]]),SUM(nutrition[[#This Row],[total_pwd_men]],nutrition[[#This Row],[total_pwd_women]]),nutrition[[#This Row],[total_pwd]])</f>
        <v>0</v>
      </c>
      <c r="AG419">
        <f>IF(ISBLANK(nutrition[[#This Row],[total_adults]]),SUM(nutrition[[#This Row],[total_men]],nutrition[[#This Row],[total_women]]),nutrition[[#This Row],[total_adults]])</f>
        <v>0</v>
      </c>
      <c r="AH419">
        <f>IF(ISBLANK(nutrition[[#This Row],[total_beneficiaries_reached]]),SUM(nutrition[[#This Row],[calc_children]],nutrition[[#This Row],[calc_adults]]),nutrition[[#This Row],[total_beneficiaries_reached]])</f>
        <v>84</v>
      </c>
      <c r="AI419" s="49" t="s">
        <v>178</v>
      </c>
      <c r="AJ419" s="49" t="s">
        <v>195</v>
      </c>
      <c r="AK419" s="49" t="s">
        <v>132</v>
      </c>
    </row>
    <row r="420" spans="1:37" x14ac:dyDescent="0.2">
      <c r="A420" s="58">
        <v>45352</v>
      </c>
      <c r="B420" s="49" t="s">
        <v>229</v>
      </c>
      <c r="C420" s="49" t="s">
        <v>1252</v>
      </c>
      <c r="F420" s="49" t="s">
        <v>115</v>
      </c>
      <c r="G420" s="49" t="s">
        <v>115</v>
      </c>
      <c r="H420" s="49" t="s">
        <v>1196</v>
      </c>
      <c r="I420" s="49" t="s">
        <v>118</v>
      </c>
      <c r="J420" s="49" t="s">
        <v>1229</v>
      </c>
      <c r="K420" s="49" t="s">
        <v>125</v>
      </c>
      <c r="M420" s="49">
        <v>92</v>
      </c>
      <c r="AC420">
        <f>IF(ISBLANK(nutrition[[#This Row],[total_boys]]),SUM(nutrition[[#This Row],[boys_0-5_reached]],nutrition[[#This Row],[boys_6-12_reached]],nutrition[[#This Row],[boys_13-18_reached]]),nutrition[[#This Row],[total_boys]])</f>
        <v>0</v>
      </c>
      <c r="AD420">
        <f>IF(ISBLANK(nutrition[[#This Row],[total_girls]]),SUM(nutrition[[#This Row],[girls_0-5_reached]],nutrition[[#This Row],[girls_6-12_reached]],nutrition[[#This Row],[girls_13-18_reached]]),nutrition[[#This Row],[total_girls]])</f>
        <v>92</v>
      </c>
      <c r="AE420">
        <f>IF(ISBLANK(nutrition[[#This Row],[total_children]]),SUM(nutrition[[#This Row],[calc_boys]],nutrition[[#This Row],[calc_girls]]),nutrition[[#This Row],[total_children]])</f>
        <v>92</v>
      </c>
      <c r="AF420">
        <f>IF(ISBLANK(nutrition[[#This Row],[total_pwd]]),SUM(nutrition[[#This Row],[total_pwd_men]],nutrition[[#This Row],[total_pwd_women]]),nutrition[[#This Row],[total_pwd]])</f>
        <v>0</v>
      </c>
      <c r="AG420">
        <f>IF(ISBLANK(nutrition[[#This Row],[total_adults]]),SUM(nutrition[[#This Row],[total_men]],nutrition[[#This Row],[total_women]]),nutrition[[#This Row],[total_adults]])</f>
        <v>0</v>
      </c>
      <c r="AH420">
        <f>IF(ISBLANK(nutrition[[#This Row],[total_beneficiaries_reached]]),SUM(nutrition[[#This Row],[calc_children]],nutrition[[#This Row],[calc_adults]]),nutrition[[#This Row],[total_beneficiaries_reached]])</f>
        <v>92</v>
      </c>
      <c r="AI420" s="49" t="s">
        <v>230</v>
      </c>
      <c r="AJ420" s="49" t="s">
        <v>701</v>
      </c>
      <c r="AK420" s="49" t="s">
        <v>132</v>
      </c>
    </row>
    <row r="421" spans="1:37" x14ac:dyDescent="0.2">
      <c r="A421" s="58">
        <v>45352</v>
      </c>
      <c r="B421" s="49" t="s">
        <v>214</v>
      </c>
      <c r="C421" s="49" t="s">
        <v>1254</v>
      </c>
      <c r="F421" s="49" t="s">
        <v>115</v>
      </c>
      <c r="G421" s="49" t="s">
        <v>115</v>
      </c>
      <c r="H421" s="49" t="s">
        <v>1196</v>
      </c>
      <c r="I421" s="49" t="s">
        <v>118</v>
      </c>
      <c r="J421" s="49" t="s">
        <v>1229</v>
      </c>
      <c r="K421" s="49" t="s">
        <v>125</v>
      </c>
      <c r="M421" s="49">
        <v>48</v>
      </c>
      <c r="AC421">
        <f>IF(ISBLANK(nutrition[[#This Row],[total_boys]]),SUM(nutrition[[#This Row],[boys_0-5_reached]],nutrition[[#This Row],[boys_6-12_reached]],nutrition[[#This Row],[boys_13-18_reached]]),nutrition[[#This Row],[total_boys]])</f>
        <v>0</v>
      </c>
      <c r="AD421">
        <f>IF(ISBLANK(nutrition[[#This Row],[total_girls]]),SUM(nutrition[[#This Row],[girls_0-5_reached]],nutrition[[#This Row],[girls_6-12_reached]],nutrition[[#This Row],[girls_13-18_reached]]),nutrition[[#This Row],[total_girls]])</f>
        <v>48</v>
      </c>
      <c r="AE421">
        <f>IF(ISBLANK(nutrition[[#This Row],[total_children]]),SUM(nutrition[[#This Row],[calc_boys]],nutrition[[#This Row],[calc_girls]]),nutrition[[#This Row],[total_children]])</f>
        <v>48</v>
      </c>
      <c r="AF421">
        <f>IF(ISBLANK(nutrition[[#This Row],[total_pwd]]),SUM(nutrition[[#This Row],[total_pwd_men]],nutrition[[#This Row],[total_pwd_women]]),nutrition[[#This Row],[total_pwd]])</f>
        <v>0</v>
      </c>
      <c r="AG421">
        <f>IF(ISBLANK(nutrition[[#This Row],[total_adults]]),SUM(nutrition[[#This Row],[total_men]],nutrition[[#This Row],[total_women]]),nutrition[[#This Row],[total_adults]])</f>
        <v>0</v>
      </c>
      <c r="AH421">
        <f>IF(ISBLANK(nutrition[[#This Row],[total_beneficiaries_reached]]),SUM(nutrition[[#This Row],[calc_children]],nutrition[[#This Row],[calc_adults]]),nutrition[[#This Row],[total_beneficiaries_reached]])</f>
        <v>48</v>
      </c>
      <c r="AI421" s="49" t="s">
        <v>215</v>
      </c>
      <c r="AJ421" s="49" t="s">
        <v>533</v>
      </c>
      <c r="AK421" s="49" t="s">
        <v>132</v>
      </c>
    </row>
    <row r="422" spans="1:37" x14ac:dyDescent="0.2">
      <c r="A422" s="58">
        <v>45352</v>
      </c>
      <c r="B422" s="49" t="s">
        <v>229</v>
      </c>
      <c r="C422" s="49" t="s">
        <v>1286</v>
      </c>
      <c r="F422" s="49" t="s">
        <v>115</v>
      </c>
      <c r="G422" s="49" t="s">
        <v>115</v>
      </c>
      <c r="H422" s="49" t="s">
        <v>1196</v>
      </c>
      <c r="I422" s="49" t="s">
        <v>118</v>
      </c>
      <c r="J422" s="49" t="s">
        <v>1229</v>
      </c>
      <c r="K422" s="49" t="s">
        <v>125</v>
      </c>
      <c r="M422" s="49">
        <v>89</v>
      </c>
      <c r="AC422">
        <f>IF(ISBLANK(nutrition[[#This Row],[total_boys]]),SUM(nutrition[[#This Row],[boys_0-5_reached]],nutrition[[#This Row],[boys_6-12_reached]],nutrition[[#This Row],[boys_13-18_reached]]),nutrition[[#This Row],[total_boys]])</f>
        <v>0</v>
      </c>
      <c r="AD422">
        <f>IF(ISBLANK(nutrition[[#This Row],[total_girls]]),SUM(nutrition[[#This Row],[girls_0-5_reached]],nutrition[[#This Row],[girls_6-12_reached]],nutrition[[#This Row],[girls_13-18_reached]]),nutrition[[#This Row],[total_girls]])</f>
        <v>89</v>
      </c>
      <c r="AE422">
        <f>IF(ISBLANK(nutrition[[#This Row],[total_children]]),SUM(nutrition[[#This Row],[calc_boys]],nutrition[[#This Row],[calc_girls]]),nutrition[[#This Row],[total_children]])</f>
        <v>89</v>
      </c>
      <c r="AF422">
        <f>IF(ISBLANK(nutrition[[#This Row],[total_pwd]]),SUM(nutrition[[#This Row],[total_pwd_men]],nutrition[[#This Row],[total_pwd_women]]),nutrition[[#This Row],[total_pwd]])</f>
        <v>0</v>
      </c>
      <c r="AG422">
        <f>IF(ISBLANK(nutrition[[#This Row],[total_adults]]),SUM(nutrition[[#This Row],[total_men]],nutrition[[#This Row],[total_women]]),nutrition[[#This Row],[total_adults]])</f>
        <v>0</v>
      </c>
      <c r="AH422">
        <f>IF(ISBLANK(nutrition[[#This Row],[total_beneficiaries_reached]]),SUM(nutrition[[#This Row],[calc_children]],nutrition[[#This Row],[calc_adults]]),nutrition[[#This Row],[total_beneficiaries_reached]])</f>
        <v>89</v>
      </c>
      <c r="AI422" s="49" t="s">
        <v>230</v>
      </c>
      <c r="AJ422" s="49" t="s">
        <v>705</v>
      </c>
      <c r="AK422" s="49" t="s">
        <v>132</v>
      </c>
    </row>
    <row r="423" spans="1:37" x14ac:dyDescent="0.2">
      <c r="A423" s="58">
        <v>45352</v>
      </c>
      <c r="B423" s="49" t="s">
        <v>214</v>
      </c>
      <c r="C423" s="49" t="s">
        <v>528</v>
      </c>
      <c r="F423" s="49" t="s">
        <v>115</v>
      </c>
      <c r="G423" s="49" t="s">
        <v>115</v>
      </c>
      <c r="H423" s="49" t="s">
        <v>1196</v>
      </c>
      <c r="I423" s="49" t="s">
        <v>118</v>
      </c>
      <c r="J423" s="49" t="s">
        <v>1229</v>
      </c>
      <c r="K423" s="49" t="s">
        <v>125</v>
      </c>
      <c r="M423" s="49">
        <v>328</v>
      </c>
      <c r="AC423">
        <f>IF(ISBLANK(nutrition[[#This Row],[total_boys]]),SUM(nutrition[[#This Row],[boys_0-5_reached]],nutrition[[#This Row],[boys_6-12_reached]],nutrition[[#This Row],[boys_13-18_reached]]),nutrition[[#This Row],[total_boys]])</f>
        <v>0</v>
      </c>
      <c r="AD423">
        <f>IF(ISBLANK(nutrition[[#This Row],[total_girls]]),SUM(nutrition[[#This Row],[girls_0-5_reached]],nutrition[[#This Row],[girls_6-12_reached]],nutrition[[#This Row],[girls_13-18_reached]]),nutrition[[#This Row],[total_girls]])</f>
        <v>328</v>
      </c>
      <c r="AE423">
        <f>IF(ISBLANK(nutrition[[#This Row],[total_children]]),SUM(nutrition[[#This Row],[calc_boys]],nutrition[[#This Row],[calc_girls]]),nutrition[[#This Row],[total_children]])</f>
        <v>328</v>
      </c>
      <c r="AF423">
        <f>IF(ISBLANK(nutrition[[#This Row],[total_pwd]]),SUM(nutrition[[#This Row],[total_pwd_men]],nutrition[[#This Row],[total_pwd_women]]),nutrition[[#This Row],[total_pwd]])</f>
        <v>0</v>
      </c>
      <c r="AG423">
        <f>IF(ISBLANK(nutrition[[#This Row],[total_adults]]),SUM(nutrition[[#This Row],[total_men]],nutrition[[#This Row],[total_women]]),nutrition[[#This Row],[total_adults]])</f>
        <v>0</v>
      </c>
      <c r="AH423">
        <f>IF(ISBLANK(nutrition[[#This Row],[total_beneficiaries_reached]]),SUM(nutrition[[#This Row],[calc_children]],nutrition[[#This Row],[calc_adults]]),nutrition[[#This Row],[total_beneficiaries_reached]])</f>
        <v>328</v>
      </c>
      <c r="AI423" s="49" t="s">
        <v>215</v>
      </c>
      <c r="AJ423" s="49" t="s">
        <v>529</v>
      </c>
      <c r="AK423" s="49" t="s">
        <v>132</v>
      </c>
    </row>
    <row r="424" spans="1:37" x14ac:dyDescent="0.2">
      <c r="A424" s="58">
        <v>45352</v>
      </c>
      <c r="B424" s="49" t="s">
        <v>209</v>
      </c>
      <c r="C424" s="49" t="s">
        <v>441</v>
      </c>
      <c r="F424" s="49" t="s">
        <v>115</v>
      </c>
      <c r="G424" s="49" t="s">
        <v>115</v>
      </c>
      <c r="H424" s="49" t="s">
        <v>1196</v>
      </c>
      <c r="I424" s="49" t="s">
        <v>118</v>
      </c>
      <c r="J424" s="49" t="s">
        <v>1229</v>
      </c>
      <c r="K424" s="49" t="s">
        <v>125</v>
      </c>
      <c r="M424" s="49">
        <v>22</v>
      </c>
      <c r="AC424">
        <f>IF(ISBLANK(nutrition[[#This Row],[total_boys]]),SUM(nutrition[[#This Row],[boys_0-5_reached]],nutrition[[#This Row],[boys_6-12_reached]],nutrition[[#This Row],[boys_13-18_reached]]),nutrition[[#This Row],[total_boys]])</f>
        <v>0</v>
      </c>
      <c r="AD424">
        <f>IF(ISBLANK(nutrition[[#This Row],[total_girls]]),SUM(nutrition[[#This Row],[girls_0-5_reached]],nutrition[[#This Row],[girls_6-12_reached]],nutrition[[#This Row],[girls_13-18_reached]]),nutrition[[#This Row],[total_girls]])</f>
        <v>22</v>
      </c>
      <c r="AE424">
        <f>IF(ISBLANK(nutrition[[#This Row],[total_children]]),SUM(nutrition[[#This Row],[calc_boys]],nutrition[[#This Row],[calc_girls]]),nutrition[[#This Row],[total_children]])</f>
        <v>22</v>
      </c>
      <c r="AF424">
        <f>IF(ISBLANK(nutrition[[#This Row],[total_pwd]]),SUM(nutrition[[#This Row],[total_pwd_men]],nutrition[[#This Row],[total_pwd_women]]),nutrition[[#This Row],[total_pwd]])</f>
        <v>0</v>
      </c>
      <c r="AG424">
        <f>IF(ISBLANK(nutrition[[#This Row],[total_adults]]),SUM(nutrition[[#This Row],[total_men]],nutrition[[#This Row],[total_women]]),nutrition[[#This Row],[total_adults]])</f>
        <v>0</v>
      </c>
      <c r="AH424">
        <f>IF(ISBLANK(nutrition[[#This Row],[total_beneficiaries_reached]]),SUM(nutrition[[#This Row],[calc_children]],nutrition[[#This Row],[calc_adults]]),nutrition[[#This Row],[total_beneficiaries_reached]])</f>
        <v>22</v>
      </c>
      <c r="AI424" s="49" t="s">
        <v>210</v>
      </c>
      <c r="AJ424" s="49" t="s">
        <v>442</v>
      </c>
      <c r="AK424" s="49" t="s">
        <v>132</v>
      </c>
    </row>
    <row r="425" spans="1:37" x14ac:dyDescent="0.2">
      <c r="A425" s="58">
        <v>45352</v>
      </c>
      <c r="B425" s="49" t="s">
        <v>224</v>
      </c>
      <c r="C425" s="49" t="s">
        <v>1256</v>
      </c>
      <c r="F425" s="49" t="s">
        <v>115</v>
      </c>
      <c r="G425" s="49" t="s">
        <v>115</v>
      </c>
      <c r="H425" s="49" t="s">
        <v>1196</v>
      </c>
      <c r="I425" s="49" t="s">
        <v>118</v>
      </c>
      <c r="J425" s="49" t="s">
        <v>1229</v>
      </c>
      <c r="K425" s="49" t="s">
        <v>125</v>
      </c>
      <c r="M425" s="49">
        <v>55</v>
      </c>
      <c r="AC425">
        <f>IF(ISBLANK(nutrition[[#This Row],[total_boys]]),SUM(nutrition[[#This Row],[boys_0-5_reached]],nutrition[[#This Row],[boys_6-12_reached]],nutrition[[#This Row],[boys_13-18_reached]]),nutrition[[#This Row],[total_boys]])</f>
        <v>0</v>
      </c>
      <c r="AD425">
        <f>IF(ISBLANK(nutrition[[#This Row],[total_girls]]),SUM(nutrition[[#This Row],[girls_0-5_reached]],nutrition[[#This Row],[girls_6-12_reached]],nutrition[[#This Row],[girls_13-18_reached]]),nutrition[[#This Row],[total_girls]])</f>
        <v>55</v>
      </c>
      <c r="AE425">
        <f>IF(ISBLANK(nutrition[[#This Row],[total_children]]),SUM(nutrition[[#This Row],[calc_boys]],nutrition[[#This Row],[calc_girls]]),nutrition[[#This Row],[total_children]])</f>
        <v>55</v>
      </c>
      <c r="AF425">
        <f>IF(ISBLANK(nutrition[[#This Row],[total_pwd]]),SUM(nutrition[[#This Row],[total_pwd_men]],nutrition[[#This Row],[total_pwd_women]]),nutrition[[#This Row],[total_pwd]])</f>
        <v>0</v>
      </c>
      <c r="AG425">
        <f>IF(ISBLANK(nutrition[[#This Row],[total_adults]]),SUM(nutrition[[#This Row],[total_men]],nutrition[[#This Row],[total_women]]),nutrition[[#This Row],[total_adults]])</f>
        <v>0</v>
      </c>
      <c r="AH425">
        <f>IF(ISBLANK(nutrition[[#This Row],[total_beneficiaries_reached]]),SUM(nutrition[[#This Row],[calc_children]],nutrition[[#This Row],[calc_adults]]),nutrition[[#This Row],[total_beneficiaries_reached]])</f>
        <v>55</v>
      </c>
      <c r="AI425" s="49" t="s">
        <v>225</v>
      </c>
      <c r="AJ425" s="49" t="s">
        <v>660</v>
      </c>
      <c r="AK425" s="49" t="s">
        <v>132</v>
      </c>
    </row>
    <row r="426" spans="1:37" x14ac:dyDescent="0.2">
      <c r="A426" s="58">
        <v>45352</v>
      </c>
      <c r="B426" s="49" t="s">
        <v>113</v>
      </c>
      <c r="C426" s="49" t="s">
        <v>1287</v>
      </c>
      <c r="F426" s="49" t="s">
        <v>115</v>
      </c>
      <c r="G426" s="49" t="s">
        <v>115</v>
      </c>
      <c r="H426" s="49" t="s">
        <v>1196</v>
      </c>
      <c r="I426" s="49" t="s">
        <v>118</v>
      </c>
      <c r="J426" s="49" t="s">
        <v>1229</v>
      </c>
      <c r="K426" s="49" t="s">
        <v>125</v>
      </c>
      <c r="M426" s="49">
        <v>355</v>
      </c>
      <c r="AC426">
        <f>IF(ISBLANK(nutrition[[#This Row],[total_boys]]),SUM(nutrition[[#This Row],[boys_0-5_reached]],nutrition[[#This Row],[boys_6-12_reached]],nutrition[[#This Row],[boys_13-18_reached]]),nutrition[[#This Row],[total_boys]])</f>
        <v>0</v>
      </c>
      <c r="AD426">
        <f>IF(ISBLANK(nutrition[[#This Row],[total_girls]]),SUM(nutrition[[#This Row],[girls_0-5_reached]],nutrition[[#This Row],[girls_6-12_reached]],nutrition[[#This Row],[girls_13-18_reached]]),nutrition[[#This Row],[total_girls]])</f>
        <v>355</v>
      </c>
      <c r="AE426">
        <f>IF(ISBLANK(nutrition[[#This Row],[total_children]]),SUM(nutrition[[#This Row],[calc_boys]],nutrition[[#This Row],[calc_girls]]),nutrition[[#This Row],[total_children]])</f>
        <v>355</v>
      </c>
      <c r="AF426">
        <f>IF(ISBLANK(nutrition[[#This Row],[total_pwd]]),SUM(nutrition[[#This Row],[total_pwd_men]],nutrition[[#This Row],[total_pwd_women]]),nutrition[[#This Row],[total_pwd]])</f>
        <v>0</v>
      </c>
      <c r="AG426">
        <f>IF(ISBLANK(nutrition[[#This Row],[total_adults]]),SUM(nutrition[[#This Row],[total_men]],nutrition[[#This Row],[total_women]]),nutrition[[#This Row],[total_adults]])</f>
        <v>0</v>
      </c>
      <c r="AH426">
        <f>IF(ISBLANK(nutrition[[#This Row],[total_beneficiaries_reached]]),SUM(nutrition[[#This Row],[calc_children]],nutrition[[#This Row],[calc_adults]]),nutrition[[#This Row],[total_beneficiaries_reached]])</f>
        <v>355</v>
      </c>
      <c r="AI426" s="49" t="s">
        <v>219</v>
      </c>
      <c r="AJ426" s="49" t="s">
        <v>614</v>
      </c>
      <c r="AK426" s="49" t="s">
        <v>132</v>
      </c>
    </row>
    <row r="427" spans="1:37" x14ac:dyDescent="0.2">
      <c r="A427" s="58">
        <v>45352</v>
      </c>
      <c r="B427" s="49" t="s">
        <v>209</v>
      </c>
      <c r="C427" s="49" t="s">
        <v>1257</v>
      </c>
      <c r="F427" s="49" t="s">
        <v>115</v>
      </c>
      <c r="G427" s="49" t="s">
        <v>115</v>
      </c>
      <c r="H427" s="49" t="s">
        <v>1196</v>
      </c>
      <c r="I427" s="49" t="s">
        <v>118</v>
      </c>
      <c r="J427" s="49" t="s">
        <v>1229</v>
      </c>
      <c r="K427" s="49" t="s">
        <v>125</v>
      </c>
      <c r="M427" s="49">
        <v>105</v>
      </c>
      <c r="AC427">
        <f>IF(ISBLANK(nutrition[[#This Row],[total_boys]]),SUM(nutrition[[#This Row],[boys_0-5_reached]],nutrition[[#This Row],[boys_6-12_reached]],nutrition[[#This Row],[boys_13-18_reached]]),nutrition[[#This Row],[total_boys]])</f>
        <v>0</v>
      </c>
      <c r="AD427">
        <f>IF(ISBLANK(nutrition[[#This Row],[total_girls]]),SUM(nutrition[[#This Row],[girls_0-5_reached]],nutrition[[#This Row],[girls_6-12_reached]],nutrition[[#This Row],[girls_13-18_reached]]),nutrition[[#This Row],[total_girls]])</f>
        <v>105</v>
      </c>
      <c r="AE427">
        <f>IF(ISBLANK(nutrition[[#This Row],[total_children]]),SUM(nutrition[[#This Row],[calc_boys]],nutrition[[#This Row],[calc_girls]]),nutrition[[#This Row],[total_children]])</f>
        <v>105</v>
      </c>
      <c r="AF427">
        <f>IF(ISBLANK(nutrition[[#This Row],[total_pwd]]),SUM(nutrition[[#This Row],[total_pwd_men]],nutrition[[#This Row],[total_pwd_women]]),nutrition[[#This Row],[total_pwd]])</f>
        <v>0</v>
      </c>
      <c r="AG427">
        <f>IF(ISBLANK(nutrition[[#This Row],[total_adults]]),SUM(nutrition[[#This Row],[total_men]],nutrition[[#This Row],[total_women]]),nutrition[[#This Row],[total_adults]])</f>
        <v>0</v>
      </c>
      <c r="AH427">
        <f>IF(ISBLANK(nutrition[[#This Row],[total_beneficiaries_reached]]),SUM(nutrition[[#This Row],[calc_children]],nutrition[[#This Row],[calc_adults]]),nutrition[[#This Row],[total_beneficiaries_reached]])</f>
        <v>105</v>
      </c>
      <c r="AI427" s="49" t="s">
        <v>210</v>
      </c>
      <c r="AJ427" s="49" t="s">
        <v>446</v>
      </c>
      <c r="AK427" s="49" t="s">
        <v>132</v>
      </c>
    </row>
    <row r="428" spans="1:37" x14ac:dyDescent="0.2">
      <c r="A428" s="58">
        <v>45352</v>
      </c>
      <c r="B428" s="49" t="s">
        <v>229</v>
      </c>
      <c r="C428" s="49" t="s">
        <v>708</v>
      </c>
      <c r="F428" s="49" t="s">
        <v>115</v>
      </c>
      <c r="G428" s="49" t="s">
        <v>115</v>
      </c>
      <c r="H428" s="49" t="s">
        <v>1196</v>
      </c>
      <c r="I428" s="49" t="s">
        <v>118</v>
      </c>
      <c r="J428" s="49" t="s">
        <v>1229</v>
      </c>
      <c r="K428" s="49" t="s">
        <v>125</v>
      </c>
      <c r="M428" s="49">
        <v>106</v>
      </c>
      <c r="AC428">
        <f>IF(ISBLANK(nutrition[[#This Row],[total_boys]]),SUM(nutrition[[#This Row],[boys_0-5_reached]],nutrition[[#This Row],[boys_6-12_reached]],nutrition[[#This Row],[boys_13-18_reached]]),nutrition[[#This Row],[total_boys]])</f>
        <v>0</v>
      </c>
      <c r="AD428">
        <f>IF(ISBLANK(nutrition[[#This Row],[total_girls]]),SUM(nutrition[[#This Row],[girls_0-5_reached]],nutrition[[#This Row],[girls_6-12_reached]],nutrition[[#This Row],[girls_13-18_reached]]),nutrition[[#This Row],[total_girls]])</f>
        <v>106</v>
      </c>
      <c r="AE428">
        <f>IF(ISBLANK(nutrition[[#This Row],[total_children]]),SUM(nutrition[[#This Row],[calc_boys]],nutrition[[#This Row],[calc_girls]]),nutrition[[#This Row],[total_children]])</f>
        <v>106</v>
      </c>
      <c r="AF428">
        <f>IF(ISBLANK(nutrition[[#This Row],[total_pwd]]),SUM(nutrition[[#This Row],[total_pwd_men]],nutrition[[#This Row],[total_pwd_women]]),nutrition[[#This Row],[total_pwd]])</f>
        <v>0</v>
      </c>
      <c r="AG428">
        <f>IF(ISBLANK(nutrition[[#This Row],[total_adults]]),SUM(nutrition[[#This Row],[total_men]],nutrition[[#This Row],[total_women]]),nutrition[[#This Row],[total_adults]])</f>
        <v>0</v>
      </c>
      <c r="AH428">
        <f>IF(ISBLANK(nutrition[[#This Row],[total_beneficiaries_reached]]),SUM(nutrition[[#This Row],[calc_children]],nutrition[[#This Row],[calc_adults]]),nutrition[[#This Row],[total_beneficiaries_reached]])</f>
        <v>106</v>
      </c>
      <c r="AI428" s="49" t="s">
        <v>230</v>
      </c>
      <c r="AJ428" s="49" t="s">
        <v>709</v>
      </c>
      <c r="AK428" s="49" t="s">
        <v>132</v>
      </c>
    </row>
    <row r="429" spans="1:37" x14ac:dyDescent="0.2">
      <c r="A429" s="58">
        <v>45352</v>
      </c>
      <c r="B429" s="49" t="s">
        <v>229</v>
      </c>
      <c r="C429" s="49" t="s">
        <v>712</v>
      </c>
      <c r="F429" s="49" t="s">
        <v>115</v>
      </c>
      <c r="G429" s="49" t="s">
        <v>115</v>
      </c>
      <c r="H429" s="49" t="s">
        <v>1196</v>
      </c>
      <c r="I429" s="49" t="s">
        <v>118</v>
      </c>
      <c r="J429" s="49" t="s">
        <v>1229</v>
      </c>
      <c r="K429" s="49" t="s">
        <v>125</v>
      </c>
      <c r="M429" s="49">
        <v>7</v>
      </c>
      <c r="AC429">
        <f>IF(ISBLANK(nutrition[[#This Row],[total_boys]]),SUM(nutrition[[#This Row],[boys_0-5_reached]],nutrition[[#This Row],[boys_6-12_reached]],nutrition[[#This Row],[boys_13-18_reached]]),nutrition[[#This Row],[total_boys]])</f>
        <v>0</v>
      </c>
      <c r="AD429">
        <f>IF(ISBLANK(nutrition[[#This Row],[total_girls]]),SUM(nutrition[[#This Row],[girls_0-5_reached]],nutrition[[#This Row],[girls_6-12_reached]],nutrition[[#This Row],[girls_13-18_reached]]),nutrition[[#This Row],[total_girls]])</f>
        <v>7</v>
      </c>
      <c r="AE429">
        <f>IF(ISBLANK(nutrition[[#This Row],[total_children]]),SUM(nutrition[[#This Row],[calc_boys]],nutrition[[#This Row],[calc_girls]]),nutrition[[#This Row],[total_children]])</f>
        <v>7</v>
      </c>
      <c r="AF429">
        <f>IF(ISBLANK(nutrition[[#This Row],[total_pwd]]),SUM(nutrition[[#This Row],[total_pwd_men]],nutrition[[#This Row],[total_pwd_women]]),nutrition[[#This Row],[total_pwd]])</f>
        <v>0</v>
      </c>
      <c r="AG429">
        <f>IF(ISBLANK(nutrition[[#This Row],[total_adults]]),SUM(nutrition[[#This Row],[total_men]],nutrition[[#This Row],[total_women]]),nutrition[[#This Row],[total_adults]])</f>
        <v>0</v>
      </c>
      <c r="AH429">
        <f>IF(ISBLANK(nutrition[[#This Row],[total_beneficiaries_reached]]),SUM(nutrition[[#This Row],[calc_children]],nutrition[[#This Row],[calc_adults]]),nutrition[[#This Row],[total_beneficiaries_reached]])</f>
        <v>7</v>
      </c>
      <c r="AI429" s="49" t="s">
        <v>230</v>
      </c>
      <c r="AJ429" s="49" t="s">
        <v>713</v>
      </c>
      <c r="AK429" s="49" t="s">
        <v>132</v>
      </c>
    </row>
    <row r="430" spans="1:37" x14ac:dyDescent="0.2">
      <c r="A430" s="58">
        <v>45352</v>
      </c>
      <c r="B430" s="49" t="s">
        <v>120</v>
      </c>
      <c r="C430" s="49" t="s">
        <v>1233</v>
      </c>
      <c r="F430" s="49" t="s">
        <v>115</v>
      </c>
      <c r="G430" s="49" t="s">
        <v>115</v>
      </c>
      <c r="H430" s="49" t="s">
        <v>1196</v>
      </c>
      <c r="I430" s="49" t="s">
        <v>118</v>
      </c>
      <c r="J430" s="49" t="s">
        <v>1229</v>
      </c>
      <c r="K430" s="49" t="s">
        <v>125</v>
      </c>
      <c r="M430" s="49">
        <v>67</v>
      </c>
      <c r="AC430">
        <f>IF(ISBLANK(nutrition[[#This Row],[total_boys]]),SUM(nutrition[[#This Row],[boys_0-5_reached]],nutrition[[#This Row],[boys_6-12_reached]],nutrition[[#This Row],[boys_13-18_reached]]),nutrition[[#This Row],[total_boys]])</f>
        <v>0</v>
      </c>
      <c r="AD430">
        <f>IF(ISBLANK(nutrition[[#This Row],[total_girls]]),SUM(nutrition[[#This Row],[girls_0-5_reached]],nutrition[[#This Row],[girls_6-12_reached]],nutrition[[#This Row],[girls_13-18_reached]]),nutrition[[#This Row],[total_girls]])</f>
        <v>67</v>
      </c>
      <c r="AE430">
        <f>IF(ISBLANK(nutrition[[#This Row],[total_children]]),SUM(nutrition[[#This Row],[calc_boys]],nutrition[[#This Row],[calc_girls]]),nutrition[[#This Row],[total_children]])</f>
        <v>67</v>
      </c>
      <c r="AF430">
        <f>IF(ISBLANK(nutrition[[#This Row],[total_pwd]]),SUM(nutrition[[#This Row],[total_pwd_men]],nutrition[[#This Row],[total_pwd_women]]),nutrition[[#This Row],[total_pwd]])</f>
        <v>0</v>
      </c>
      <c r="AG430">
        <f>IF(ISBLANK(nutrition[[#This Row],[total_adults]]),SUM(nutrition[[#This Row],[total_men]],nutrition[[#This Row],[total_women]]),nutrition[[#This Row],[total_adults]])</f>
        <v>0</v>
      </c>
      <c r="AH430">
        <f>IF(ISBLANK(nutrition[[#This Row],[total_beneficiaries_reached]]),SUM(nutrition[[#This Row],[calc_children]],nutrition[[#This Row],[calc_adults]]),nutrition[[#This Row],[total_beneficiaries_reached]])</f>
        <v>67</v>
      </c>
      <c r="AI430" s="49" t="s">
        <v>178</v>
      </c>
      <c r="AJ430" s="49" t="s">
        <v>200</v>
      </c>
      <c r="AK430" s="49" t="s">
        <v>132</v>
      </c>
    </row>
    <row r="431" spans="1:37" x14ac:dyDescent="0.2">
      <c r="A431" s="58">
        <v>45352</v>
      </c>
      <c r="B431" s="49" t="s">
        <v>229</v>
      </c>
      <c r="C431" s="49" t="s">
        <v>1288</v>
      </c>
      <c r="F431" s="49" t="s">
        <v>115</v>
      </c>
      <c r="G431" s="49" t="s">
        <v>115</v>
      </c>
      <c r="H431" s="49" t="s">
        <v>1196</v>
      </c>
      <c r="I431" s="49" t="s">
        <v>118</v>
      </c>
      <c r="J431" s="49" t="s">
        <v>1229</v>
      </c>
      <c r="K431" s="49" t="s">
        <v>125</v>
      </c>
      <c r="M431" s="49">
        <v>20</v>
      </c>
      <c r="AC431">
        <f>IF(ISBLANK(nutrition[[#This Row],[total_boys]]),SUM(nutrition[[#This Row],[boys_0-5_reached]],nutrition[[#This Row],[boys_6-12_reached]],nutrition[[#This Row],[boys_13-18_reached]]),nutrition[[#This Row],[total_boys]])</f>
        <v>0</v>
      </c>
      <c r="AD431">
        <f>IF(ISBLANK(nutrition[[#This Row],[total_girls]]),SUM(nutrition[[#This Row],[girls_0-5_reached]],nutrition[[#This Row],[girls_6-12_reached]],nutrition[[#This Row],[girls_13-18_reached]]),nutrition[[#This Row],[total_girls]])</f>
        <v>20</v>
      </c>
      <c r="AE431">
        <f>IF(ISBLANK(nutrition[[#This Row],[total_children]]),SUM(nutrition[[#This Row],[calc_boys]],nutrition[[#This Row],[calc_girls]]),nutrition[[#This Row],[total_children]])</f>
        <v>20</v>
      </c>
      <c r="AF431">
        <f>IF(ISBLANK(nutrition[[#This Row],[total_pwd]]),SUM(nutrition[[#This Row],[total_pwd_men]],nutrition[[#This Row],[total_pwd_women]]),nutrition[[#This Row],[total_pwd]])</f>
        <v>0</v>
      </c>
      <c r="AG431">
        <f>IF(ISBLANK(nutrition[[#This Row],[total_adults]]),SUM(nutrition[[#This Row],[total_men]],nutrition[[#This Row],[total_women]]),nutrition[[#This Row],[total_adults]])</f>
        <v>0</v>
      </c>
      <c r="AH431">
        <f>IF(ISBLANK(nutrition[[#This Row],[total_beneficiaries_reached]]),SUM(nutrition[[#This Row],[calc_children]],nutrition[[#This Row],[calc_adults]]),nutrition[[#This Row],[total_beneficiaries_reached]])</f>
        <v>20</v>
      </c>
      <c r="AI431" s="49" t="s">
        <v>230</v>
      </c>
      <c r="AJ431" s="49" t="s">
        <v>716</v>
      </c>
      <c r="AK431" s="49" t="s">
        <v>132</v>
      </c>
    </row>
    <row r="432" spans="1:37" x14ac:dyDescent="0.2">
      <c r="A432" s="58">
        <v>45352</v>
      </c>
      <c r="B432" s="49" t="s">
        <v>209</v>
      </c>
      <c r="C432" s="49" t="s">
        <v>1289</v>
      </c>
      <c r="F432" s="49" t="s">
        <v>115</v>
      </c>
      <c r="G432" s="49" t="s">
        <v>115</v>
      </c>
      <c r="H432" s="49" t="s">
        <v>1196</v>
      </c>
      <c r="I432" s="49" t="s">
        <v>118</v>
      </c>
      <c r="J432" s="49" t="s">
        <v>1229</v>
      </c>
      <c r="K432" s="49" t="s">
        <v>125</v>
      </c>
      <c r="M432" s="49">
        <v>35</v>
      </c>
      <c r="AC432">
        <f>IF(ISBLANK(nutrition[[#This Row],[total_boys]]),SUM(nutrition[[#This Row],[boys_0-5_reached]],nutrition[[#This Row],[boys_6-12_reached]],nutrition[[#This Row],[boys_13-18_reached]]),nutrition[[#This Row],[total_boys]])</f>
        <v>0</v>
      </c>
      <c r="AD432">
        <f>IF(ISBLANK(nutrition[[#This Row],[total_girls]]),SUM(nutrition[[#This Row],[girls_0-5_reached]],nutrition[[#This Row],[girls_6-12_reached]],nutrition[[#This Row],[girls_13-18_reached]]),nutrition[[#This Row],[total_girls]])</f>
        <v>35</v>
      </c>
      <c r="AE432">
        <f>IF(ISBLANK(nutrition[[#This Row],[total_children]]),SUM(nutrition[[#This Row],[calc_boys]],nutrition[[#This Row],[calc_girls]]),nutrition[[#This Row],[total_children]])</f>
        <v>35</v>
      </c>
      <c r="AF432">
        <f>IF(ISBLANK(nutrition[[#This Row],[total_pwd]]),SUM(nutrition[[#This Row],[total_pwd_men]],nutrition[[#This Row],[total_pwd_women]]),nutrition[[#This Row],[total_pwd]])</f>
        <v>0</v>
      </c>
      <c r="AG432">
        <f>IF(ISBLANK(nutrition[[#This Row],[total_adults]]),SUM(nutrition[[#This Row],[total_men]],nutrition[[#This Row],[total_women]]),nutrition[[#This Row],[total_adults]])</f>
        <v>0</v>
      </c>
      <c r="AH432">
        <f>IF(ISBLANK(nutrition[[#This Row],[total_beneficiaries_reached]]),SUM(nutrition[[#This Row],[calc_children]],nutrition[[#This Row],[calc_adults]]),nutrition[[#This Row],[total_beneficiaries_reached]])</f>
        <v>35</v>
      </c>
      <c r="AI432" s="49" t="s">
        <v>210</v>
      </c>
      <c r="AJ432" s="49" t="s">
        <v>450</v>
      </c>
      <c r="AK432" s="49" t="s">
        <v>132</v>
      </c>
    </row>
    <row r="433" spans="1:37" x14ac:dyDescent="0.2">
      <c r="A433" s="58">
        <v>45352</v>
      </c>
      <c r="B433" s="49" t="s">
        <v>229</v>
      </c>
      <c r="C433" s="49" t="s">
        <v>1290</v>
      </c>
      <c r="F433" s="49" t="s">
        <v>115</v>
      </c>
      <c r="G433" s="49" t="s">
        <v>115</v>
      </c>
      <c r="H433" s="49" t="s">
        <v>1196</v>
      </c>
      <c r="I433" s="49" t="s">
        <v>118</v>
      </c>
      <c r="J433" s="49" t="s">
        <v>1229</v>
      </c>
      <c r="K433" s="49" t="s">
        <v>125</v>
      </c>
      <c r="M433" s="49">
        <v>28</v>
      </c>
      <c r="AC433">
        <f>IF(ISBLANK(nutrition[[#This Row],[total_boys]]),SUM(nutrition[[#This Row],[boys_0-5_reached]],nutrition[[#This Row],[boys_6-12_reached]],nutrition[[#This Row],[boys_13-18_reached]]),nutrition[[#This Row],[total_boys]])</f>
        <v>0</v>
      </c>
      <c r="AD433">
        <f>IF(ISBLANK(nutrition[[#This Row],[total_girls]]),SUM(nutrition[[#This Row],[girls_0-5_reached]],nutrition[[#This Row],[girls_6-12_reached]],nutrition[[#This Row],[girls_13-18_reached]]),nutrition[[#This Row],[total_girls]])</f>
        <v>28</v>
      </c>
      <c r="AE433">
        <f>IF(ISBLANK(nutrition[[#This Row],[total_children]]),SUM(nutrition[[#This Row],[calc_boys]],nutrition[[#This Row],[calc_girls]]),nutrition[[#This Row],[total_children]])</f>
        <v>28</v>
      </c>
      <c r="AF433">
        <f>IF(ISBLANK(nutrition[[#This Row],[total_pwd]]),SUM(nutrition[[#This Row],[total_pwd_men]],nutrition[[#This Row],[total_pwd_women]]),nutrition[[#This Row],[total_pwd]])</f>
        <v>0</v>
      </c>
      <c r="AG433">
        <f>IF(ISBLANK(nutrition[[#This Row],[total_adults]]),SUM(nutrition[[#This Row],[total_men]],nutrition[[#This Row],[total_women]]),nutrition[[#This Row],[total_adults]])</f>
        <v>0</v>
      </c>
      <c r="AH433">
        <f>IF(ISBLANK(nutrition[[#This Row],[total_beneficiaries_reached]]),SUM(nutrition[[#This Row],[calc_children]],nutrition[[#This Row],[calc_adults]]),nutrition[[#This Row],[total_beneficiaries_reached]])</f>
        <v>28</v>
      </c>
      <c r="AI433" s="49" t="s">
        <v>230</v>
      </c>
      <c r="AJ433" s="49" t="s">
        <v>720</v>
      </c>
      <c r="AK433" s="49" t="s">
        <v>132</v>
      </c>
    </row>
    <row r="434" spans="1:37" x14ac:dyDescent="0.2">
      <c r="A434" s="58">
        <v>45352</v>
      </c>
      <c r="B434" s="49" t="s">
        <v>214</v>
      </c>
      <c r="C434" s="49" t="s">
        <v>1260</v>
      </c>
      <c r="F434" s="49" t="s">
        <v>115</v>
      </c>
      <c r="G434" s="49" t="s">
        <v>115</v>
      </c>
      <c r="H434" s="49" t="s">
        <v>1196</v>
      </c>
      <c r="I434" s="49" t="s">
        <v>118</v>
      </c>
      <c r="J434" s="49" t="s">
        <v>1229</v>
      </c>
      <c r="K434" s="49" t="s">
        <v>125</v>
      </c>
      <c r="M434" s="49">
        <v>35</v>
      </c>
      <c r="AC434">
        <f>IF(ISBLANK(nutrition[[#This Row],[total_boys]]),SUM(nutrition[[#This Row],[boys_0-5_reached]],nutrition[[#This Row],[boys_6-12_reached]],nutrition[[#This Row],[boys_13-18_reached]]),nutrition[[#This Row],[total_boys]])</f>
        <v>0</v>
      </c>
      <c r="AD434">
        <f>IF(ISBLANK(nutrition[[#This Row],[total_girls]]),SUM(nutrition[[#This Row],[girls_0-5_reached]],nutrition[[#This Row],[girls_6-12_reached]],nutrition[[#This Row],[girls_13-18_reached]]),nutrition[[#This Row],[total_girls]])</f>
        <v>35</v>
      </c>
      <c r="AE434">
        <f>IF(ISBLANK(nutrition[[#This Row],[total_children]]),SUM(nutrition[[#This Row],[calc_boys]],nutrition[[#This Row],[calc_girls]]),nutrition[[#This Row],[total_children]])</f>
        <v>35</v>
      </c>
      <c r="AF434">
        <f>IF(ISBLANK(nutrition[[#This Row],[total_pwd]]),SUM(nutrition[[#This Row],[total_pwd_men]],nutrition[[#This Row],[total_pwd_women]]),nutrition[[#This Row],[total_pwd]])</f>
        <v>0</v>
      </c>
      <c r="AG434">
        <f>IF(ISBLANK(nutrition[[#This Row],[total_adults]]),SUM(nutrition[[#This Row],[total_men]],nutrition[[#This Row],[total_women]]),nutrition[[#This Row],[total_adults]])</f>
        <v>0</v>
      </c>
      <c r="AH434">
        <f>IF(ISBLANK(nutrition[[#This Row],[total_beneficiaries_reached]]),SUM(nutrition[[#This Row],[calc_children]],nutrition[[#This Row],[calc_adults]]),nutrition[[#This Row],[total_beneficiaries_reached]])</f>
        <v>35</v>
      </c>
      <c r="AI434" s="49" t="s">
        <v>215</v>
      </c>
      <c r="AJ434" s="49" t="s">
        <v>544</v>
      </c>
      <c r="AK434" s="49" t="s">
        <v>132</v>
      </c>
    </row>
    <row r="435" spans="1:37" x14ac:dyDescent="0.2">
      <c r="A435" s="58">
        <v>45352</v>
      </c>
      <c r="B435" s="49" t="s">
        <v>209</v>
      </c>
      <c r="C435" s="49" t="s">
        <v>1291</v>
      </c>
      <c r="F435" s="49" t="s">
        <v>115</v>
      </c>
      <c r="G435" s="49" t="s">
        <v>115</v>
      </c>
      <c r="H435" s="49" t="s">
        <v>1196</v>
      </c>
      <c r="I435" s="49" t="s">
        <v>118</v>
      </c>
      <c r="J435" s="49" t="s">
        <v>1229</v>
      </c>
      <c r="K435" s="49" t="s">
        <v>125</v>
      </c>
      <c r="M435" s="49">
        <v>29</v>
      </c>
      <c r="AC435">
        <f>IF(ISBLANK(nutrition[[#This Row],[total_boys]]),SUM(nutrition[[#This Row],[boys_0-5_reached]],nutrition[[#This Row],[boys_6-12_reached]],nutrition[[#This Row],[boys_13-18_reached]]),nutrition[[#This Row],[total_boys]])</f>
        <v>0</v>
      </c>
      <c r="AD435">
        <f>IF(ISBLANK(nutrition[[#This Row],[total_girls]]),SUM(nutrition[[#This Row],[girls_0-5_reached]],nutrition[[#This Row],[girls_6-12_reached]],nutrition[[#This Row],[girls_13-18_reached]]),nutrition[[#This Row],[total_girls]])</f>
        <v>29</v>
      </c>
      <c r="AE435">
        <f>IF(ISBLANK(nutrition[[#This Row],[total_children]]),SUM(nutrition[[#This Row],[calc_boys]],nutrition[[#This Row],[calc_girls]]),nutrition[[#This Row],[total_children]])</f>
        <v>29</v>
      </c>
      <c r="AF435">
        <f>IF(ISBLANK(nutrition[[#This Row],[total_pwd]]),SUM(nutrition[[#This Row],[total_pwd_men]],nutrition[[#This Row],[total_pwd_women]]),nutrition[[#This Row],[total_pwd]])</f>
        <v>0</v>
      </c>
      <c r="AG435">
        <f>IF(ISBLANK(nutrition[[#This Row],[total_adults]]),SUM(nutrition[[#This Row],[total_men]],nutrition[[#This Row],[total_women]]),nutrition[[#This Row],[total_adults]])</f>
        <v>0</v>
      </c>
      <c r="AH435">
        <f>IF(ISBLANK(nutrition[[#This Row],[total_beneficiaries_reached]]),SUM(nutrition[[#This Row],[calc_children]],nutrition[[#This Row],[calc_adults]]),nutrition[[#This Row],[total_beneficiaries_reached]])</f>
        <v>29</v>
      </c>
      <c r="AI435" s="49" t="s">
        <v>210</v>
      </c>
      <c r="AJ435" s="49" t="s">
        <v>454</v>
      </c>
      <c r="AK435" s="49" t="s">
        <v>132</v>
      </c>
    </row>
    <row r="436" spans="1:37" x14ac:dyDescent="0.2">
      <c r="A436" s="58">
        <v>45352</v>
      </c>
      <c r="B436" s="49" t="s">
        <v>209</v>
      </c>
      <c r="C436" s="49" t="s">
        <v>1292</v>
      </c>
      <c r="F436" s="49" t="s">
        <v>115</v>
      </c>
      <c r="G436" s="49" t="s">
        <v>115</v>
      </c>
      <c r="H436" s="49" t="s">
        <v>1196</v>
      </c>
      <c r="I436" s="49" t="s">
        <v>118</v>
      </c>
      <c r="J436" s="49" t="s">
        <v>1229</v>
      </c>
      <c r="K436" s="49" t="s">
        <v>125</v>
      </c>
      <c r="M436" s="49">
        <v>33</v>
      </c>
      <c r="AC436">
        <f>IF(ISBLANK(nutrition[[#This Row],[total_boys]]),SUM(nutrition[[#This Row],[boys_0-5_reached]],nutrition[[#This Row],[boys_6-12_reached]],nutrition[[#This Row],[boys_13-18_reached]]),nutrition[[#This Row],[total_boys]])</f>
        <v>0</v>
      </c>
      <c r="AD436">
        <f>IF(ISBLANK(nutrition[[#This Row],[total_girls]]),SUM(nutrition[[#This Row],[girls_0-5_reached]],nutrition[[#This Row],[girls_6-12_reached]],nutrition[[#This Row],[girls_13-18_reached]]),nutrition[[#This Row],[total_girls]])</f>
        <v>33</v>
      </c>
      <c r="AE436">
        <f>IF(ISBLANK(nutrition[[#This Row],[total_children]]),SUM(nutrition[[#This Row],[calc_boys]],nutrition[[#This Row],[calc_girls]]),nutrition[[#This Row],[total_children]])</f>
        <v>33</v>
      </c>
      <c r="AF436">
        <f>IF(ISBLANK(nutrition[[#This Row],[total_pwd]]),SUM(nutrition[[#This Row],[total_pwd_men]],nutrition[[#This Row],[total_pwd_women]]),nutrition[[#This Row],[total_pwd]])</f>
        <v>0</v>
      </c>
      <c r="AG436">
        <f>IF(ISBLANK(nutrition[[#This Row],[total_adults]]),SUM(nutrition[[#This Row],[total_men]],nutrition[[#This Row],[total_women]]),nutrition[[#This Row],[total_adults]])</f>
        <v>0</v>
      </c>
      <c r="AH436">
        <f>IF(ISBLANK(nutrition[[#This Row],[total_beneficiaries_reached]]),SUM(nutrition[[#This Row],[calc_children]],nutrition[[#This Row],[calc_adults]]),nutrition[[#This Row],[total_beneficiaries_reached]])</f>
        <v>33</v>
      </c>
      <c r="AI436" s="49" t="s">
        <v>210</v>
      </c>
      <c r="AJ436" s="49" t="s">
        <v>457</v>
      </c>
      <c r="AK436" s="49" t="s">
        <v>132</v>
      </c>
    </row>
    <row r="437" spans="1:37" x14ac:dyDescent="0.2">
      <c r="A437" s="58">
        <v>45352</v>
      </c>
      <c r="B437" s="49" t="s">
        <v>209</v>
      </c>
      <c r="C437" s="49" t="s">
        <v>1293</v>
      </c>
      <c r="F437" s="49" t="s">
        <v>115</v>
      </c>
      <c r="G437" s="49" t="s">
        <v>115</v>
      </c>
      <c r="H437" s="49" t="s">
        <v>1196</v>
      </c>
      <c r="I437" s="49" t="s">
        <v>118</v>
      </c>
      <c r="J437" s="49" t="s">
        <v>1229</v>
      </c>
      <c r="K437" s="49" t="s">
        <v>125</v>
      </c>
      <c r="M437" s="49">
        <v>11</v>
      </c>
      <c r="AC437">
        <f>IF(ISBLANK(nutrition[[#This Row],[total_boys]]),SUM(nutrition[[#This Row],[boys_0-5_reached]],nutrition[[#This Row],[boys_6-12_reached]],nutrition[[#This Row],[boys_13-18_reached]]),nutrition[[#This Row],[total_boys]])</f>
        <v>0</v>
      </c>
      <c r="AD437">
        <f>IF(ISBLANK(nutrition[[#This Row],[total_girls]]),SUM(nutrition[[#This Row],[girls_0-5_reached]],nutrition[[#This Row],[girls_6-12_reached]],nutrition[[#This Row],[girls_13-18_reached]]),nutrition[[#This Row],[total_girls]])</f>
        <v>11</v>
      </c>
      <c r="AE437">
        <f>IF(ISBLANK(nutrition[[#This Row],[total_children]]),SUM(nutrition[[#This Row],[calc_boys]],nutrition[[#This Row],[calc_girls]]),nutrition[[#This Row],[total_children]])</f>
        <v>11</v>
      </c>
      <c r="AF437">
        <f>IF(ISBLANK(nutrition[[#This Row],[total_pwd]]),SUM(nutrition[[#This Row],[total_pwd_men]],nutrition[[#This Row],[total_pwd_women]]),nutrition[[#This Row],[total_pwd]])</f>
        <v>0</v>
      </c>
      <c r="AG437">
        <f>IF(ISBLANK(nutrition[[#This Row],[total_adults]]),SUM(nutrition[[#This Row],[total_men]],nutrition[[#This Row],[total_women]]),nutrition[[#This Row],[total_adults]])</f>
        <v>0</v>
      </c>
      <c r="AH437">
        <f>IF(ISBLANK(nutrition[[#This Row],[total_beneficiaries_reached]]),SUM(nutrition[[#This Row],[calc_children]],nutrition[[#This Row],[calc_adults]]),nutrition[[#This Row],[total_beneficiaries_reached]])</f>
        <v>11</v>
      </c>
      <c r="AI437" s="49" t="s">
        <v>210</v>
      </c>
      <c r="AJ437" s="49" t="e">
        <v>#N/A</v>
      </c>
      <c r="AK437" s="49" t="s">
        <v>132</v>
      </c>
    </row>
    <row r="438" spans="1:37" x14ac:dyDescent="0.2">
      <c r="A438" s="58">
        <v>45352</v>
      </c>
      <c r="B438" s="49" t="s">
        <v>229</v>
      </c>
      <c r="C438" s="49" t="s">
        <v>1294</v>
      </c>
      <c r="F438" s="49" t="s">
        <v>115</v>
      </c>
      <c r="G438" s="49" t="s">
        <v>115</v>
      </c>
      <c r="H438" s="49" t="s">
        <v>1196</v>
      </c>
      <c r="I438" s="49" t="s">
        <v>118</v>
      </c>
      <c r="J438" s="49" t="s">
        <v>1229</v>
      </c>
      <c r="K438" s="49" t="s">
        <v>125</v>
      </c>
      <c r="M438" s="49">
        <v>22</v>
      </c>
      <c r="AC438">
        <f>IF(ISBLANK(nutrition[[#This Row],[total_boys]]),SUM(nutrition[[#This Row],[boys_0-5_reached]],nutrition[[#This Row],[boys_6-12_reached]],nutrition[[#This Row],[boys_13-18_reached]]),nutrition[[#This Row],[total_boys]])</f>
        <v>0</v>
      </c>
      <c r="AD438">
        <f>IF(ISBLANK(nutrition[[#This Row],[total_girls]]),SUM(nutrition[[#This Row],[girls_0-5_reached]],nutrition[[#This Row],[girls_6-12_reached]],nutrition[[#This Row],[girls_13-18_reached]]),nutrition[[#This Row],[total_girls]])</f>
        <v>22</v>
      </c>
      <c r="AE438">
        <f>IF(ISBLANK(nutrition[[#This Row],[total_children]]),SUM(nutrition[[#This Row],[calc_boys]],nutrition[[#This Row],[calc_girls]]),nutrition[[#This Row],[total_children]])</f>
        <v>22</v>
      </c>
      <c r="AF438">
        <f>IF(ISBLANK(nutrition[[#This Row],[total_pwd]]),SUM(nutrition[[#This Row],[total_pwd_men]],nutrition[[#This Row],[total_pwd_women]]),nutrition[[#This Row],[total_pwd]])</f>
        <v>0</v>
      </c>
      <c r="AG438">
        <f>IF(ISBLANK(nutrition[[#This Row],[total_adults]]),SUM(nutrition[[#This Row],[total_men]],nutrition[[#This Row],[total_women]]),nutrition[[#This Row],[total_adults]])</f>
        <v>0</v>
      </c>
      <c r="AH438">
        <f>IF(ISBLANK(nutrition[[#This Row],[total_beneficiaries_reached]]),SUM(nutrition[[#This Row],[calc_children]],nutrition[[#This Row],[calc_adults]]),nutrition[[#This Row],[total_beneficiaries_reached]])</f>
        <v>22</v>
      </c>
      <c r="AI438" s="49" t="s">
        <v>230</v>
      </c>
      <c r="AJ438" s="49" t="s">
        <v>724</v>
      </c>
      <c r="AK438" s="49" t="s">
        <v>132</v>
      </c>
    </row>
    <row r="439" spans="1:37" x14ac:dyDescent="0.2">
      <c r="A439" s="58">
        <v>45352</v>
      </c>
      <c r="B439" s="49" t="s">
        <v>229</v>
      </c>
      <c r="C439" s="49" t="s">
        <v>1295</v>
      </c>
      <c r="F439" s="49" t="s">
        <v>115</v>
      </c>
      <c r="G439" s="49" t="s">
        <v>115</v>
      </c>
      <c r="H439" s="49" t="s">
        <v>1196</v>
      </c>
      <c r="I439" s="49" t="s">
        <v>118</v>
      </c>
      <c r="J439" s="49" t="s">
        <v>1229</v>
      </c>
      <c r="K439" s="49" t="s">
        <v>125</v>
      </c>
      <c r="M439" s="49">
        <v>28</v>
      </c>
      <c r="AC439">
        <f>IF(ISBLANK(nutrition[[#This Row],[total_boys]]),SUM(nutrition[[#This Row],[boys_0-5_reached]],nutrition[[#This Row],[boys_6-12_reached]],nutrition[[#This Row],[boys_13-18_reached]]),nutrition[[#This Row],[total_boys]])</f>
        <v>0</v>
      </c>
      <c r="AD439">
        <f>IF(ISBLANK(nutrition[[#This Row],[total_girls]]),SUM(nutrition[[#This Row],[girls_0-5_reached]],nutrition[[#This Row],[girls_6-12_reached]],nutrition[[#This Row],[girls_13-18_reached]]),nutrition[[#This Row],[total_girls]])</f>
        <v>28</v>
      </c>
      <c r="AE439">
        <f>IF(ISBLANK(nutrition[[#This Row],[total_children]]),SUM(nutrition[[#This Row],[calc_boys]],nutrition[[#This Row],[calc_girls]]),nutrition[[#This Row],[total_children]])</f>
        <v>28</v>
      </c>
      <c r="AF439">
        <f>IF(ISBLANK(nutrition[[#This Row],[total_pwd]]),SUM(nutrition[[#This Row],[total_pwd_men]],nutrition[[#This Row],[total_pwd_women]]),nutrition[[#This Row],[total_pwd]])</f>
        <v>0</v>
      </c>
      <c r="AG439">
        <f>IF(ISBLANK(nutrition[[#This Row],[total_adults]]),SUM(nutrition[[#This Row],[total_men]],nutrition[[#This Row],[total_women]]),nutrition[[#This Row],[total_adults]])</f>
        <v>0</v>
      </c>
      <c r="AH439">
        <f>IF(ISBLANK(nutrition[[#This Row],[total_beneficiaries_reached]]),SUM(nutrition[[#This Row],[calc_children]],nutrition[[#This Row],[calc_adults]]),nutrition[[#This Row],[total_beneficiaries_reached]])</f>
        <v>28</v>
      </c>
      <c r="AI439" s="49" t="s">
        <v>230</v>
      </c>
      <c r="AJ439" s="49" t="s">
        <v>727</v>
      </c>
      <c r="AK439" s="49" t="s">
        <v>132</v>
      </c>
    </row>
    <row r="440" spans="1:37" x14ac:dyDescent="0.2">
      <c r="A440" s="58">
        <v>45352</v>
      </c>
      <c r="B440" s="49" t="s">
        <v>120</v>
      </c>
      <c r="C440" s="49" t="s">
        <v>1234</v>
      </c>
      <c r="F440" s="49" t="s">
        <v>115</v>
      </c>
      <c r="G440" s="49" t="s">
        <v>115</v>
      </c>
      <c r="H440" s="49" t="s">
        <v>1196</v>
      </c>
      <c r="I440" s="49" t="s">
        <v>118</v>
      </c>
      <c r="J440" s="49" t="s">
        <v>1229</v>
      </c>
      <c r="K440" s="49" t="s">
        <v>125</v>
      </c>
      <c r="M440" s="49">
        <v>45</v>
      </c>
      <c r="AC440">
        <f>IF(ISBLANK(nutrition[[#This Row],[total_boys]]),SUM(nutrition[[#This Row],[boys_0-5_reached]],nutrition[[#This Row],[boys_6-12_reached]],nutrition[[#This Row],[boys_13-18_reached]]),nutrition[[#This Row],[total_boys]])</f>
        <v>0</v>
      </c>
      <c r="AD440">
        <f>IF(ISBLANK(nutrition[[#This Row],[total_girls]]),SUM(nutrition[[#This Row],[girls_0-5_reached]],nutrition[[#This Row],[girls_6-12_reached]],nutrition[[#This Row],[girls_13-18_reached]]),nutrition[[#This Row],[total_girls]])</f>
        <v>45</v>
      </c>
      <c r="AE440">
        <f>IF(ISBLANK(nutrition[[#This Row],[total_children]]),SUM(nutrition[[#This Row],[calc_boys]],nutrition[[#This Row],[calc_girls]]),nutrition[[#This Row],[total_children]])</f>
        <v>45</v>
      </c>
      <c r="AF440">
        <f>IF(ISBLANK(nutrition[[#This Row],[total_pwd]]),SUM(nutrition[[#This Row],[total_pwd_men]],nutrition[[#This Row],[total_pwd_women]]),nutrition[[#This Row],[total_pwd]])</f>
        <v>0</v>
      </c>
      <c r="AG440">
        <f>IF(ISBLANK(nutrition[[#This Row],[total_adults]]),SUM(nutrition[[#This Row],[total_men]],nutrition[[#This Row],[total_women]]),nutrition[[#This Row],[total_adults]])</f>
        <v>0</v>
      </c>
      <c r="AH440">
        <f>IF(ISBLANK(nutrition[[#This Row],[total_beneficiaries_reached]]),SUM(nutrition[[#This Row],[calc_children]],nutrition[[#This Row],[calc_adults]]),nutrition[[#This Row],[total_beneficiaries_reached]])</f>
        <v>45</v>
      </c>
      <c r="AI440" s="49" t="s">
        <v>178</v>
      </c>
      <c r="AJ440" s="49" t="s">
        <v>206</v>
      </c>
      <c r="AK440" s="49" t="s">
        <v>132</v>
      </c>
    </row>
    <row r="441" spans="1:37" x14ac:dyDescent="0.2">
      <c r="A441" s="58">
        <v>45352</v>
      </c>
      <c r="B441" s="49" t="s">
        <v>229</v>
      </c>
      <c r="C441" s="49" t="s">
        <v>1296</v>
      </c>
      <c r="F441" s="49" t="s">
        <v>115</v>
      </c>
      <c r="G441" s="49" t="s">
        <v>115</v>
      </c>
      <c r="H441" s="49" t="s">
        <v>1196</v>
      </c>
      <c r="I441" s="49" t="s">
        <v>118</v>
      </c>
      <c r="J441" s="49" t="s">
        <v>1229</v>
      </c>
      <c r="K441" s="49" t="s">
        <v>125</v>
      </c>
      <c r="M441" s="49">
        <v>21</v>
      </c>
      <c r="AC441">
        <f>IF(ISBLANK(nutrition[[#This Row],[total_boys]]),SUM(nutrition[[#This Row],[boys_0-5_reached]],nutrition[[#This Row],[boys_6-12_reached]],nutrition[[#This Row],[boys_13-18_reached]]),nutrition[[#This Row],[total_boys]])</f>
        <v>0</v>
      </c>
      <c r="AD441">
        <f>IF(ISBLANK(nutrition[[#This Row],[total_girls]]),SUM(nutrition[[#This Row],[girls_0-5_reached]],nutrition[[#This Row],[girls_6-12_reached]],nutrition[[#This Row],[girls_13-18_reached]]),nutrition[[#This Row],[total_girls]])</f>
        <v>21</v>
      </c>
      <c r="AE441">
        <f>IF(ISBLANK(nutrition[[#This Row],[total_children]]),SUM(nutrition[[#This Row],[calc_boys]],nutrition[[#This Row],[calc_girls]]),nutrition[[#This Row],[total_children]])</f>
        <v>21</v>
      </c>
      <c r="AF441">
        <f>IF(ISBLANK(nutrition[[#This Row],[total_pwd]]),SUM(nutrition[[#This Row],[total_pwd_men]],nutrition[[#This Row],[total_pwd_women]]),nutrition[[#This Row],[total_pwd]])</f>
        <v>0</v>
      </c>
      <c r="AG441">
        <f>IF(ISBLANK(nutrition[[#This Row],[total_adults]]),SUM(nutrition[[#This Row],[total_men]],nutrition[[#This Row],[total_women]]),nutrition[[#This Row],[total_adults]])</f>
        <v>0</v>
      </c>
      <c r="AH441">
        <f>IF(ISBLANK(nutrition[[#This Row],[total_beneficiaries_reached]]),SUM(nutrition[[#This Row],[calc_children]],nutrition[[#This Row],[calc_adults]]),nutrition[[#This Row],[total_beneficiaries_reached]])</f>
        <v>21</v>
      </c>
      <c r="AI441" s="49" t="s">
        <v>230</v>
      </c>
      <c r="AJ441" s="49" t="s">
        <v>730</v>
      </c>
      <c r="AK441" s="49" t="s">
        <v>132</v>
      </c>
    </row>
    <row r="442" spans="1:37" x14ac:dyDescent="0.2">
      <c r="A442" s="58">
        <v>45352</v>
      </c>
      <c r="B442" s="49" t="s">
        <v>224</v>
      </c>
      <c r="C442" s="49" t="s">
        <v>667</v>
      </c>
      <c r="F442" s="49" t="s">
        <v>115</v>
      </c>
      <c r="G442" s="49" t="s">
        <v>115</v>
      </c>
      <c r="H442" s="49" t="s">
        <v>1196</v>
      </c>
      <c r="I442" s="49" t="s">
        <v>118</v>
      </c>
      <c r="J442" s="49" t="s">
        <v>1229</v>
      </c>
      <c r="K442" s="49" t="s">
        <v>125</v>
      </c>
      <c r="M442" s="49">
        <v>46</v>
      </c>
      <c r="AC442">
        <f>IF(ISBLANK(nutrition[[#This Row],[total_boys]]),SUM(nutrition[[#This Row],[boys_0-5_reached]],nutrition[[#This Row],[boys_6-12_reached]],nutrition[[#This Row],[boys_13-18_reached]]),nutrition[[#This Row],[total_boys]])</f>
        <v>0</v>
      </c>
      <c r="AD442">
        <f>IF(ISBLANK(nutrition[[#This Row],[total_girls]]),SUM(nutrition[[#This Row],[girls_0-5_reached]],nutrition[[#This Row],[girls_6-12_reached]],nutrition[[#This Row],[girls_13-18_reached]]),nutrition[[#This Row],[total_girls]])</f>
        <v>46</v>
      </c>
      <c r="AE442">
        <f>IF(ISBLANK(nutrition[[#This Row],[total_children]]),SUM(nutrition[[#This Row],[calc_boys]],nutrition[[#This Row],[calc_girls]]),nutrition[[#This Row],[total_children]])</f>
        <v>46</v>
      </c>
      <c r="AF442">
        <f>IF(ISBLANK(nutrition[[#This Row],[total_pwd]]),SUM(nutrition[[#This Row],[total_pwd_men]],nutrition[[#This Row],[total_pwd_women]]),nutrition[[#This Row],[total_pwd]])</f>
        <v>0</v>
      </c>
      <c r="AG442">
        <f>IF(ISBLANK(nutrition[[#This Row],[total_adults]]),SUM(nutrition[[#This Row],[total_men]],nutrition[[#This Row],[total_women]]),nutrition[[#This Row],[total_adults]])</f>
        <v>0</v>
      </c>
      <c r="AH442">
        <f>IF(ISBLANK(nutrition[[#This Row],[total_beneficiaries_reached]]),SUM(nutrition[[#This Row],[calc_children]],nutrition[[#This Row],[calc_adults]]),nutrition[[#This Row],[total_beneficiaries_reached]])</f>
        <v>46</v>
      </c>
      <c r="AI442" s="49" t="s">
        <v>225</v>
      </c>
      <c r="AJ442" s="49" t="s">
        <v>668</v>
      </c>
      <c r="AK442" s="49" t="s">
        <v>132</v>
      </c>
    </row>
    <row r="443" spans="1:37" x14ac:dyDescent="0.2">
      <c r="A443" s="58">
        <v>45352</v>
      </c>
      <c r="B443" s="49" t="s">
        <v>209</v>
      </c>
      <c r="C443" s="49" t="s">
        <v>1297</v>
      </c>
      <c r="F443" s="49" t="s">
        <v>115</v>
      </c>
      <c r="G443" s="49" t="s">
        <v>115</v>
      </c>
      <c r="H443" s="49" t="s">
        <v>1196</v>
      </c>
      <c r="I443" s="49" t="s">
        <v>118</v>
      </c>
      <c r="J443" s="49" t="s">
        <v>1229</v>
      </c>
      <c r="K443" s="49" t="s">
        <v>125</v>
      </c>
      <c r="M443" s="49">
        <v>27</v>
      </c>
      <c r="AC443">
        <f>IF(ISBLANK(nutrition[[#This Row],[total_boys]]),SUM(nutrition[[#This Row],[boys_0-5_reached]],nutrition[[#This Row],[boys_6-12_reached]],nutrition[[#This Row],[boys_13-18_reached]]),nutrition[[#This Row],[total_boys]])</f>
        <v>0</v>
      </c>
      <c r="AD443">
        <f>IF(ISBLANK(nutrition[[#This Row],[total_girls]]),SUM(nutrition[[#This Row],[girls_0-5_reached]],nutrition[[#This Row],[girls_6-12_reached]],nutrition[[#This Row],[girls_13-18_reached]]),nutrition[[#This Row],[total_girls]])</f>
        <v>27</v>
      </c>
      <c r="AE443">
        <f>IF(ISBLANK(nutrition[[#This Row],[total_children]]),SUM(nutrition[[#This Row],[calc_boys]],nutrition[[#This Row],[calc_girls]]),nutrition[[#This Row],[total_children]])</f>
        <v>27</v>
      </c>
      <c r="AF443">
        <f>IF(ISBLANK(nutrition[[#This Row],[total_pwd]]),SUM(nutrition[[#This Row],[total_pwd_men]],nutrition[[#This Row],[total_pwd_women]]),nutrition[[#This Row],[total_pwd]])</f>
        <v>0</v>
      </c>
      <c r="AG443">
        <f>IF(ISBLANK(nutrition[[#This Row],[total_adults]]),SUM(nutrition[[#This Row],[total_men]],nutrition[[#This Row],[total_women]]),nutrition[[#This Row],[total_adults]])</f>
        <v>0</v>
      </c>
      <c r="AH443">
        <f>IF(ISBLANK(nutrition[[#This Row],[total_beneficiaries_reached]]),SUM(nutrition[[#This Row],[calc_children]],nutrition[[#This Row],[calc_adults]]),nutrition[[#This Row],[total_beneficiaries_reached]])</f>
        <v>27</v>
      </c>
      <c r="AI443" s="49" t="s">
        <v>210</v>
      </c>
      <c r="AJ443" s="49" t="s">
        <v>464</v>
      </c>
      <c r="AK443" s="49" t="s">
        <v>132</v>
      </c>
    </row>
    <row r="444" spans="1:37" x14ac:dyDescent="0.2">
      <c r="A444" s="58">
        <v>45352</v>
      </c>
      <c r="B444" s="49" t="s">
        <v>113</v>
      </c>
      <c r="C444" s="49" t="s">
        <v>1267</v>
      </c>
      <c r="F444" s="49" t="s">
        <v>115</v>
      </c>
      <c r="G444" s="49" t="s">
        <v>115</v>
      </c>
      <c r="H444" s="49" t="s">
        <v>1196</v>
      </c>
      <c r="I444" s="49" t="s">
        <v>118</v>
      </c>
      <c r="J444" s="49" t="s">
        <v>1229</v>
      </c>
      <c r="K444" s="49" t="s">
        <v>125</v>
      </c>
      <c r="M444" s="49">
        <v>97</v>
      </c>
      <c r="AC444">
        <f>IF(ISBLANK(nutrition[[#This Row],[total_boys]]),SUM(nutrition[[#This Row],[boys_0-5_reached]],nutrition[[#This Row],[boys_6-12_reached]],nutrition[[#This Row],[boys_13-18_reached]]),nutrition[[#This Row],[total_boys]])</f>
        <v>0</v>
      </c>
      <c r="AD444">
        <f>IF(ISBLANK(nutrition[[#This Row],[total_girls]]),SUM(nutrition[[#This Row],[girls_0-5_reached]],nutrition[[#This Row],[girls_6-12_reached]],nutrition[[#This Row],[girls_13-18_reached]]),nutrition[[#This Row],[total_girls]])</f>
        <v>97</v>
      </c>
      <c r="AE444">
        <f>IF(ISBLANK(nutrition[[#This Row],[total_children]]),SUM(nutrition[[#This Row],[calc_boys]],nutrition[[#This Row],[calc_girls]]),nutrition[[#This Row],[total_children]])</f>
        <v>97</v>
      </c>
      <c r="AF444">
        <f>IF(ISBLANK(nutrition[[#This Row],[total_pwd]]),SUM(nutrition[[#This Row],[total_pwd_men]],nutrition[[#This Row],[total_pwd_women]]),nutrition[[#This Row],[total_pwd]])</f>
        <v>0</v>
      </c>
      <c r="AG444">
        <f>IF(ISBLANK(nutrition[[#This Row],[total_adults]]),SUM(nutrition[[#This Row],[total_men]],nutrition[[#This Row],[total_women]]),nutrition[[#This Row],[total_adults]])</f>
        <v>0</v>
      </c>
      <c r="AH444">
        <f>IF(ISBLANK(nutrition[[#This Row],[total_beneficiaries_reached]]),SUM(nutrition[[#This Row],[calc_children]],nutrition[[#This Row],[calc_adults]]),nutrition[[#This Row],[total_beneficiaries_reached]])</f>
        <v>97</v>
      </c>
      <c r="AI444" s="49" t="s">
        <v>219</v>
      </c>
      <c r="AJ444" s="49" t="s">
        <v>629</v>
      </c>
      <c r="AK444" s="49" t="s">
        <v>132</v>
      </c>
    </row>
    <row r="445" spans="1:37" x14ac:dyDescent="0.2">
      <c r="A445" s="58">
        <v>45352</v>
      </c>
      <c r="B445" s="49" t="s">
        <v>209</v>
      </c>
      <c r="C445" s="49" t="s">
        <v>1298</v>
      </c>
      <c r="F445" s="49" t="s">
        <v>115</v>
      </c>
      <c r="G445" s="49" t="s">
        <v>115</v>
      </c>
      <c r="H445" s="49" t="s">
        <v>1196</v>
      </c>
      <c r="I445" s="49" t="s">
        <v>118</v>
      </c>
      <c r="J445" s="49" t="s">
        <v>1229</v>
      </c>
      <c r="K445" s="49" t="s">
        <v>125</v>
      </c>
      <c r="M445" s="49">
        <v>23</v>
      </c>
      <c r="AC445">
        <f>IF(ISBLANK(nutrition[[#This Row],[total_boys]]),SUM(nutrition[[#This Row],[boys_0-5_reached]],nutrition[[#This Row],[boys_6-12_reached]],nutrition[[#This Row],[boys_13-18_reached]]),nutrition[[#This Row],[total_boys]])</f>
        <v>0</v>
      </c>
      <c r="AD445">
        <f>IF(ISBLANK(nutrition[[#This Row],[total_girls]]),SUM(nutrition[[#This Row],[girls_0-5_reached]],nutrition[[#This Row],[girls_6-12_reached]],nutrition[[#This Row],[girls_13-18_reached]]),nutrition[[#This Row],[total_girls]])</f>
        <v>23</v>
      </c>
      <c r="AE445">
        <f>IF(ISBLANK(nutrition[[#This Row],[total_children]]),SUM(nutrition[[#This Row],[calc_boys]],nutrition[[#This Row],[calc_girls]]),nutrition[[#This Row],[total_children]])</f>
        <v>23</v>
      </c>
      <c r="AF445">
        <f>IF(ISBLANK(nutrition[[#This Row],[total_pwd]]),SUM(nutrition[[#This Row],[total_pwd_men]],nutrition[[#This Row],[total_pwd_women]]),nutrition[[#This Row],[total_pwd]])</f>
        <v>0</v>
      </c>
      <c r="AG445">
        <f>IF(ISBLANK(nutrition[[#This Row],[total_adults]]),SUM(nutrition[[#This Row],[total_men]],nutrition[[#This Row],[total_women]]),nutrition[[#This Row],[total_adults]])</f>
        <v>0</v>
      </c>
      <c r="AH445">
        <f>IF(ISBLANK(nutrition[[#This Row],[total_beneficiaries_reached]]),SUM(nutrition[[#This Row],[calc_children]],nutrition[[#This Row],[calc_adults]]),nutrition[[#This Row],[total_beneficiaries_reached]])</f>
        <v>23</v>
      </c>
      <c r="AI445" s="49" t="s">
        <v>210</v>
      </c>
      <c r="AJ445" s="49" t="s">
        <v>468</v>
      </c>
      <c r="AK445" s="49" t="s">
        <v>132</v>
      </c>
    </row>
    <row r="446" spans="1:37" x14ac:dyDescent="0.2">
      <c r="A446" s="58">
        <v>45352</v>
      </c>
      <c r="B446" s="49" t="s">
        <v>120</v>
      </c>
      <c r="C446" s="49" t="s">
        <v>1235</v>
      </c>
      <c r="F446" s="49" t="s">
        <v>115</v>
      </c>
      <c r="G446" s="49" t="s">
        <v>115</v>
      </c>
      <c r="H446" s="49" t="s">
        <v>1196</v>
      </c>
      <c r="I446" s="49" t="s">
        <v>118</v>
      </c>
      <c r="J446" s="49" t="s">
        <v>1229</v>
      </c>
      <c r="K446" s="49" t="s">
        <v>125</v>
      </c>
      <c r="M446" s="49">
        <v>2</v>
      </c>
      <c r="AC446">
        <f>IF(ISBLANK(nutrition[[#This Row],[total_boys]]),SUM(nutrition[[#This Row],[boys_0-5_reached]],nutrition[[#This Row],[boys_6-12_reached]],nutrition[[#This Row],[boys_13-18_reached]]),nutrition[[#This Row],[total_boys]])</f>
        <v>0</v>
      </c>
      <c r="AD446">
        <f>IF(ISBLANK(nutrition[[#This Row],[total_girls]]),SUM(nutrition[[#This Row],[girls_0-5_reached]],nutrition[[#This Row],[girls_6-12_reached]],nutrition[[#This Row],[girls_13-18_reached]]),nutrition[[#This Row],[total_girls]])</f>
        <v>2</v>
      </c>
      <c r="AE446">
        <f>IF(ISBLANK(nutrition[[#This Row],[total_children]]),SUM(nutrition[[#This Row],[calc_boys]],nutrition[[#This Row],[calc_girls]]),nutrition[[#This Row],[total_children]])</f>
        <v>2</v>
      </c>
      <c r="AF446">
        <f>IF(ISBLANK(nutrition[[#This Row],[total_pwd]]),SUM(nutrition[[#This Row],[total_pwd_men]],nutrition[[#This Row],[total_pwd_women]]),nutrition[[#This Row],[total_pwd]])</f>
        <v>0</v>
      </c>
      <c r="AG446">
        <f>IF(ISBLANK(nutrition[[#This Row],[total_adults]]),SUM(nutrition[[#This Row],[total_men]],nutrition[[#This Row],[total_women]]),nutrition[[#This Row],[total_adults]])</f>
        <v>0</v>
      </c>
      <c r="AH446">
        <f>IF(ISBLANK(nutrition[[#This Row],[total_beneficiaries_reached]]),SUM(nutrition[[#This Row],[calc_children]],nutrition[[#This Row],[calc_adults]]),nutrition[[#This Row],[total_beneficiaries_reached]])</f>
        <v>2</v>
      </c>
      <c r="AI446" s="49" t="s">
        <v>178</v>
      </c>
      <c r="AJ446" s="49" t="s">
        <v>211</v>
      </c>
      <c r="AK446" s="49" t="s">
        <v>132</v>
      </c>
    </row>
    <row r="447" spans="1:37" x14ac:dyDescent="0.2">
      <c r="A447" s="58">
        <v>45352</v>
      </c>
      <c r="B447" s="49" t="s">
        <v>120</v>
      </c>
      <c r="C447" s="49" t="s">
        <v>1236</v>
      </c>
      <c r="F447" s="49" t="s">
        <v>115</v>
      </c>
      <c r="G447" s="49" t="s">
        <v>115</v>
      </c>
      <c r="H447" s="49" t="s">
        <v>1196</v>
      </c>
      <c r="I447" s="49" t="s">
        <v>118</v>
      </c>
      <c r="J447" s="49" t="s">
        <v>1229</v>
      </c>
      <c r="K447" s="49" t="s">
        <v>125</v>
      </c>
      <c r="M447" s="49">
        <v>18</v>
      </c>
      <c r="AC447">
        <f>IF(ISBLANK(nutrition[[#This Row],[total_boys]]),SUM(nutrition[[#This Row],[boys_0-5_reached]],nutrition[[#This Row],[boys_6-12_reached]],nutrition[[#This Row],[boys_13-18_reached]]),nutrition[[#This Row],[total_boys]])</f>
        <v>0</v>
      </c>
      <c r="AD447">
        <f>IF(ISBLANK(nutrition[[#This Row],[total_girls]]),SUM(nutrition[[#This Row],[girls_0-5_reached]],nutrition[[#This Row],[girls_6-12_reached]],nutrition[[#This Row],[girls_13-18_reached]]),nutrition[[#This Row],[total_girls]])</f>
        <v>18</v>
      </c>
      <c r="AE447">
        <f>IF(ISBLANK(nutrition[[#This Row],[total_children]]),SUM(nutrition[[#This Row],[calc_boys]],nutrition[[#This Row],[calc_girls]]),nutrition[[#This Row],[total_children]])</f>
        <v>18</v>
      </c>
      <c r="AF447">
        <f>IF(ISBLANK(nutrition[[#This Row],[total_pwd]]),SUM(nutrition[[#This Row],[total_pwd_men]],nutrition[[#This Row],[total_pwd_women]]),nutrition[[#This Row],[total_pwd]])</f>
        <v>0</v>
      </c>
      <c r="AG447">
        <f>IF(ISBLANK(nutrition[[#This Row],[total_adults]]),SUM(nutrition[[#This Row],[total_men]],nutrition[[#This Row],[total_women]]),nutrition[[#This Row],[total_adults]])</f>
        <v>0</v>
      </c>
      <c r="AH447">
        <f>IF(ISBLANK(nutrition[[#This Row],[total_beneficiaries_reached]]),SUM(nutrition[[#This Row],[calc_children]],nutrition[[#This Row],[calc_adults]]),nutrition[[#This Row],[total_beneficiaries_reached]])</f>
        <v>18</v>
      </c>
      <c r="AI447" s="49" t="s">
        <v>178</v>
      </c>
      <c r="AJ447" s="49" t="s">
        <v>217</v>
      </c>
      <c r="AK447" s="49" t="s">
        <v>132</v>
      </c>
    </row>
    <row r="448" spans="1:37" x14ac:dyDescent="0.2">
      <c r="A448" s="58">
        <v>45352</v>
      </c>
      <c r="B448" s="49" t="s">
        <v>120</v>
      </c>
      <c r="C448" s="49" t="s">
        <v>1237</v>
      </c>
      <c r="F448" s="49" t="s">
        <v>115</v>
      </c>
      <c r="G448" s="49" t="s">
        <v>115</v>
      </c>
      <c r="H448" s="49" t="s">
        <v>1196</v>
      </c>
      <c r="I448" s="49" t="s">
        <v>118</v>
      </c>
      <c r="J448" s="49" t="s">
        <v>1229</v>
      </c>
      <c r="K448" s="49" t="s">
        <v>125</v>
      </c>
      <c r="M448" s="49">
        <v>101</v>
      </c>
      <c r="AC448">
        <f>IF(ISBLANK(nutrition[[#This Row],[total_boys]]),SUM(nutrition[[#This Row],[boys_0-5_reached]],nutrition[[#This Row],[boys_6-12_reached]],nutrition[[#This Row],[boys_13-18_reached]]),nutrition[[#This Row],[total_boys]])</f>
        <v>0</v>
      </c>
      <c r="AD448">
        <f>IF(ISBLANK(nutrition[[#This Row],[total_girls]]),SUM(nutrition[[#This Row],[girls_0-5_reached]],nutrition[[#This Row],[girls_6-12_reached]],nutrition[[#This Row],[girls_13-18_reached]]),nutrition[[#This Row],[total_girls]])</f>
        <v>101</v>
      </c>
      <c r="AE448">
        <f>IF(ISBLANK(nutrition[[#This Row],[total_children]]),SUM(nutrition[[#This Row],[calc_boys]],nutrition[[#This Row],[calc_girls]]),nutrition[[#This Row],[total_children]])</f>
        <v>101</v>
      </c>
      <c r="AF448">
        <f>IF(ISBLANK(nutrition[[#This Row],[total_pwd]]),SUM(nutrition[[#This Row],[total_pwd_men]],nutrition[[#This Row],[total_pwd_women]]),nutrition[[#This Row],[total_pwd]])</f>
        <v>0</v>
      </c>
      <c r="AG448">
        <f>IF(ISBLANK(nutrition[[#This Row],[total_adults]]),SUM(nutrition[[#This Row],[total_men]],nutrition[[#This Row],[total_women]]),nutrition[[#This Row],[total_adults]])</f>
        <v>0</v>
      </c>
      <c r="AH448">
        <f>IF(ISBLANK(nutrition[[#This Row],[total_beneficiaries_reached]]),SUM(nutrition[[#This Row],[calc_children]],nutrition[[#This Row],[calc_adults]]),nutrition[[#This Row],[total_beneficiaries_reached]])</f>
        <v>101</v>
      </c>
      <c r="AI448" s="49" t="s">
        <v>178</v>
      </c>
      <c r="AJ448" s="49" t="s">
        <v>221</v>
      </c>
      <c r="AK448" s="49" t="s">
        <v>132</v>
      </c>
    </row>
    <row r="449" spans="1:37" x14ac:dyDescent="0.2">
      <c r="A449" s="58">
        <v>45352</v>
      </c>
      <c r="B449" s="49" t="s">
        <v>229</v>
      </c>
      <c r="C449" s="49" t="s">
        <v>1269</v>
      </c>
      <c r="F449" s="49" t="s">
        <v>115</v>
      </c>
      <c r="G449" s="49" t="s">
        <v>115</v>
      </c>
      <c r="H449" s="49" t="s">
        <v>1196</v>
      </c>
      <c r="I449" s="49" t="s">
        <v>118</v>
      </c>
      <c r="J449" s="49" t="s">
        <v>1229</v>
      </c>
      <c r="K449" s="49" t="s">
        <v>125</v>
      </c>
      <c r="M449" s="49">
        <v>28</v>
      </c>
      <c r="AC449">
        <f>IF(ISBLANK(nutrition[[#This Row],[total_boys]]),SUM(nutrition[[#This Row],[boys_0-5_reached]],nutrition[[#This Row],[boys_6-12_reached]],nutrition[[#This Row],[boys_13-18_reached]]),nutrition[[#This Row],[total_boys]])</f>
        <v>0</v>
      </c>
      <c r="AD449">
        <f>IF(ISBLANK(nutrition[[#This Row],[total_girls]]),SUM(nutrition[[#This Row],[girls_0-5_reached]],nutrition[[#This Row],[girls_6-12_reached]],nutrition[[#This Row],[girls_13-18_reached]]),nutrition[[#This Row],[total_girls]])</f>
        <v>28</v>
      </c>
      <c r="AE449">
        <f>IF(ISBLANK(nutrition[[#This Row],[total_children]]),SUM(nutrition[[#This Row],[calc_boys]],nutrition[[#This Row],[calc_girls]]),nutrition[[#This Row],[total_children]])</f>
        <v>28</v>
      </c>
      <c r="AF449">
        <f>IF(ISBLANK(nutrition[[#This Row],[total_pwd]]),SUM(nutrition[[#This Row],[total_pwd_men]],nutrition[[#This Row],[total_pwd_women]]),nutrition[[#This Row],[total_pwd]])</f>
        <v>0</v>
      </c>
      <c r="AG449">
        <f>IF(ISBLANK(nutrition[[#This Row],[total_adults]]),SUM(nutrition[[#This Row],[total_men]],nutrition[[#This Row],[total_women]]),nutrition[[#This Row],[total_adults]])</f>
        <v>0</v>
      </c>
      <c r="AH449">
        <f>IF(ISBLANK(nutrition[[#This Row],[total_beneficiaries_reached]]),SUM(nutrition[[#This Row],[calc_children]],nutrition[[#This Row],[calc_adults]]),nutrition[[#This Row],[total_beneficiaries_reached]])</f>
        <v>28</v>
      </c>
      <c r="AI449" s="49" t="s">
        <v>230</v>
      </c>
      <c r="AJ449" s="49" t="s">
        <v>738</v>
      </c>
      <c r="AK449" s="49" t="s">
        <v>132</v>
      </c>
    </row>
    <row r="450" spans="1:37" x14ac:dyDescent="0.2">
      <c r="A450" s="58">
        <v>45352</v>
      </c>
      <c r="B450" s="49" t="s">
        <v>224</v>
      </c>
      <c r="C450" s="49" t="s">
        <v>1299</v>
      </c>
      <c r="F450" s="49" t="s">
        <v>115</v>
      </c>
      <c r="G450" s="49" t="s">
        <v>115</v>
      </c>
      <c r="H450" s="49" t="s">
        <v>1196</v>
      </c>
      <c r="I450" s="49" t="s">
        <v>118</v>
      </c>
      <c r="J450" s="49" t="s">
        <v>1229</v>
      </c>
      <c r="K450" s="49" t="s">
        <v>125</v>
      </c>
      <c r="M450" s="49">
        <v>19</v>
      </c>
      <c r="AC450">
        <f>IF(ISBLANK(nutrition[[#This Row],[total_boys]]),SUM(nutrition[[#This Row],[boys_0-5_reached]],nutrition[[#This Row],[boys_6-12_reached]],nutrition[[#This Row],[boys_13-18_reached]]),nutrition[[#This Row],[total_boys]])</f>
        <v>0</v>
      </c>
      <c r="AD450">
        <f>IF(ISBLANK(nutrition[[#This Row],[total_girls]]),SUM(nutrition[[#This Row],[girls_0-5_reached]],nutrition[[#This Row],[girls_6-12_reached]],nutrition[[#This Row],[girls_13-18_reached]]),nutrition[[#This Row],[total_girls]])</f>
        <v>19</v>
      </c>
      <c r="AE450">
        <f>IF(ISBLANK(nutrition[[#This Row],[total_children]]),SUM(nutrition[[#This Row],[calc_boys]],nutrition[[#This Row],[calc_girls]]),nutrition[[#This Row],[total_children]])</f>
        <v>19</v>
      </c>
      <c r="AF450">
        <f>IF(ISBLANK(nutrition[[#This Row],[total_pwd]]),SUM(nutrition[[#This Row],[total_pwd_men]],nutrition[[#This Row],[total_pwd_women]]),nutrition[[#This Row],[total_pwd]])</f>
        <v>0</v>
      </c>
      <c r="AG450">
        <f>IF(ISBLANK(nutrition[[#This Row],[total_adults]]),SUM(nutrition[[#This Row],[total_men]],nutrition[[#This Row],[total_women]]),nutrition[[#This Row],[total_adults]])</f>
        <v>0</v>
      </c>
      <c r="AH450">
        <f>IF(ISBLANK(nutrition[[#This Row],[total_beneficiaries_reached]]),SUM(nutrition[[#This Row],[calc_children]],nutrition[[#This Row],[calc_adults]]),nutrition[[#This Row],[total_beneficiaries_reached]])</f>
        <v>19</v>
      </c>
      <c r="AI450" s="49" t="s">
        <v>225</v>
      </c>
      <c r="AJ450" s="49" t="s">
        <v>680</v>
      </c>
      <c r="AK450" s="49" t="s">
        <v>132</v>
      </c>
    </row>
    <row r="451" spans="1:37" x14ac:dyDescent="0.2">
      <c r="A451" s="58">
        <v>45352</v>
      </c>
      <c r="B451" s="49" t="s">
        <v>120</v>
      </c>
      <c r="C451" s="49" t="s">
        <v>129</v>
      </c>
      <c r="F451" s="49" t="s">
        <v>115</v>
      </c>
      <c r="G451" s="49" t="s">
        <v>115</v>
      </c>
      <c r="H451" s="49" t="s">
        <v>1196</v>
      </c>
      <c r="I451" s="49" t="s">
        <v>118</v>
      </c>
      <c r="J451" s="49" t="s">
        <v>1229</v>
      </c>
      <c r="K451" s="49" t="s">
        <v>125</v>
      </c>
      <c r="M451" s="49">
        <v>103</v>
      </c>
      <c r="AC451">
        <f>IF(ISBLANK(nutrition[[#This Row],[total_boys]]),SUM(nutrition[[#This Row],[boys_0-5_reached]],nutrition[[#This Row],[boys_6-12_reached]],nutrition[[#This Row],[boys_13-18_reached]]),nutrition[[#This Row],[total_boys]])</f>
        <v>0</v>
      </c>
      <c r="AD451">
        <f>IF(ISBLANK(nutrition[[#This Row],[total_girls]]),SUM(nutrition[[#This Row],[girls_0-5_reached]],nutrition[[#This Row],[girls_6-12_reached]],nutrition[[#This Row],[girls_13-18_reached]]),nutrition[[#This Row],[total_girls]])</f>
        <v>103</v>
      </c>
      <c r="AE451">
        <f>IF(ISBLANK(nutrition[[#This Row],[total_children]]),SUM(nutrition[[#This Row],[calc_boys]],nutrition[[#This Row],[calc_girls]]),nutrition[[#This Row],[total_children]])</f>
        <v>103</v>
      </c>
      <c r="AF451">
        <f>IF(ISBLANK(nutrition[[#This Row],[total_pwd]]),SUM(nutrition[[#This Row],[total_pwd_men]],nutrition[[#This Row],[total_pwd_women]]),nutrition[[#This Row],[total_pwd]])</f>
        <v>0</v>
      </c>
      <c r="AG451">
        <f>IF(ISBLANK(nutrition[[#This Row],[total_adults]]),SUM(nutrition[[#This Row],[total_men]],nutrition[[#This Row],[total_women]]),nutrition[[#This Row],[total_adults]])</f>
        <v>0</v>
      </c>
      <c r="AH451">
        <f>IF(ISBLANK(nutrition[[#This Row],[total_beneficiaries_reached]]),SUM(nutrition[[#This Row],[calc_children]],nutrition[[#This Row],[calc_adults]]),nutrition[[#This Row],[total_beneficiaries_reached]])</f>
        <v>103</v>
      </c>
      <c r="AI451" s="49" t="s">
        <v>178</v>
      </c>
      <c r="AJ451" s="49" t="s">
        <v>226</v>
      </c>
      <c r="AK451" s="49" t="s">
        <v>132</v>
      </c>
    </row>
    <row r="452" spans="1:37" x14ac:dyDescent="0.2">
      <c r="A452" s="58">
        <v>45352</v>
      </c>
      <c r="B452" s="49" t="s">
        <v>229</v>
      </c>
      <c r="C452" s="49" t="s">
        <v>1300</v>
      </c>
      <c r="F452" s="49" t="s">
        <v>115</v>
      </c>
      <c r="G452" s="49" t="s">
        <v>115</v>
      </c>
      <c r="H452" s="49" t="s">
        <v>1196</v>
      </c>
      <c r="I452" s="49" t="s">
        <v>118</v>
      </c>
      <c r="J452" s="49" t="s">
        <v>1229</v>
      </c>
      <c r="K452" s="49" t="s">
        <v>125</v>
      </c>
      <c r="M452" s="49">
        <v>35</v>
      </c>
      <c r="AC452">
        <f>IF(ISBLANK(nutrition[[#This Row],[total_boys]]),SUM(nutrition[[#This Row],[boys_0-5_reached]],nutrition[[#This Row],[boys_6-12_reached]],nutrition[[#This Row],[boys_13-18_reached]]),nutrition[[#This Row],[total_boys]])</f>
        <v>0</v>
      </c>
      <c r="AD452">
        <f>IF(ISBLANK(nutrition[[#This Row],[total_girls]]),SUM(nutrition[[#This Row],[girls_0-5_reached]],nutrition[[#This Row],[girls_6-12_reached]],nutrition[[#This Row],[girls_13-18_reached]]),nutrition[[#This Row],[total_girls]])</f>
        <v>35</v>
      </c>
      <c r="AE452">
        <f>IF(ISBLANK(nutrition[[#This Row],[total_children]]),SUM(nutrition[[#This Row],[calc_boys]],nutrition[[#This Row],[calc_girls]]),nutrition[[#This Row],[total_children]])</f>
        <v>35</v>
      </c>
      <c r="AF452">
        <f>IF(ISBLANK(nutrition[[#This Row],[total_pwd]]),SUM(nutrition[[#This Row],[total_pwd_men]],nutrition[[#This Row],[total_pwd_women]]),nutrition[[#This Row],[total_pwd]])</f>
        <v>0</v>
      </c>
      <c r="AG452">
        <f>IF(ISBLANK(nutrition[[#This Row],[total_adults]]),SUM(nutrition[[#This Row],[total_men]],nutrition[[#This Row],[total_women]]),nutrition[[#This Row],[total_adults]])</f>
        <v>0</v>
      </c>
      <c r="AH452">
        <f>IF(ISBLANK(nutrition[[#This Row],[total_beneficiaries_reached]]),SUM(nutrition[[#This Row],[calc_children]],nutrition[[#This Row],[calc_adults]]),nutrition[[#This Row],[total_beneficiaries_reached]])</f>
        <v>35</v>
      </c>
      <c r="AI452" s="49" t="s">
        <v>230</v>
      </c>
      <c r="AJ452" s="49" t="s">
        <v>742</v>
      </c>
      <c r="AK452" s="49" t="s">
        <v>132</v>
      </c>
    </row>
    <row r="453" spans="1:37" x14ac:dyDescent="0.2">
      <c r="A453" s="58">
        <v>45352</v>
      </c>
      <c r="B453" s="49" t="s">
        <v>229</v>
      </c>
      <c r="C453" s="49" t="s">
        <v>1301</v>
      </c>
      <c r="F453" s="49" t="s">
        <v>115</v>
      </c>
      <c r="G453" s="49" t="s">
        <v>115</v>
      </c>
      <c r="H453" s="49" t="s">
        <v>1196</v>
      </c>
      <c r="I453" s="49" t="s">
        <v>118</v>
      </c>
      <c r="J453" s="49" t="s">
        <v>1229</v>
      </c>
      <c r="K453" s="49" t="s">
        <v>125</v>
      </c>
      <c r="M453" s="49">
        <v>50</v>
      </c>
      <c r="AC453">
        <f>IF(ISBLANK(nutrition[[#This Row],[total_boys]]),SUM(nutrition[[#This Row],[boys_0-5_reached]],nutrition[[#This Row],[boys_6-12_reached]],nutrition[[#This Row],[boys_13-18_reached]]),nutrition[[#This Row],[total_boys]])</f>
        <v>0</v>
      </c>
      <c r="AD453">
        <f>IF(ISBLANK(nutrition[[#This Row],[total_girls]]),SUM(nutrition[[#This Row],[girls_0-5_reached]],nutrition[[#This Row],[girls_6-12_reached]],nutrition[[#This Row],[girls_13-18_reached]]),nutrition[[#This Row],[total_girls]])</f>
        <v>50</v>
      </c>
      <c r="AE453">
        <f>IF(ISBLANK(nutrition[[#This Row],[total_children]]),SUM(nutrition[[#This Row],[calc_boys]],nutrition[[#This Row],[calc_girls]]),nutrition[[#This Row],[total_children]])</f>
        <v>50</v>
      </c>
      <c r="AF453">
        <f>IF(ISBLANK(nutrition[[#This Row],[total_pwd]]),SUM(nutrition[[#This Row],[total_pwd_men]],nutrition[[#This Row],[total_pwd_women]]),nutrition[[#This Row],[total_pwd]])</f>
        <v>0</v>
      </c>
      <c r="AG453">
        <f>IF(ISBLANK(nutrition[[#This Row],[total_adults]]),SUM(nutrition[[#This Row],[total_men]],nutrition[[#This Row],[total_women]]),nutrition[[#This Row],[total_adults]])</f>
        <v>0</v>
      </c>
      <c r="AH453">
        <f>IF(ISBLANK(nutrition[[#This Row],[total_beneficiaries_reached]]),SUM(nutrition[[#This Row],[calc_children]],nutrition[[#This Row],[calc_adults]]),nutrition[[#This Row],[total_beneficiaries_reached]])</f>
        <v>50</v>
      </c>
      <c r="AI453" s="49" t="s">
        <v>230</v>
      </c>
      <c r="AJ453" s="49" t="s">
        <v>745</v>
      </c>
      <c r="AK453" s="49" t="s">
        <v>132</v>
      </c>
    </row>
    <row r="454" spans="1:37" x14ac:dyDescent="0.2">
      <c r="A454" s="58">
        <v>45352</v>
      </c>
      <c r="B454" s="49" t="s">
        <v>229</v>
      </c>
      <c r="C454" s="49" t="s">
        <v>1302</v>
      </c>
      <c r="F454" s="49" t="s">
        <v>115</v>
      </c>
      <c r="G454" s="49" t="s">
        <v>115</v>
      </c>
      <c r="H454" s="49" t="s">
        <v>1196</v>
      </c>
      <c r="I454" s="49" t="s">
        <v>118</v>
      </c>
      <c r="J454" s="49" t="s">
        <v>1229</v>
      </c>
      <c r="K454" s="49" t="s">
        <v>125</v>
      </c>
      <c r="M454" s="49">
        <v>149</v>
      </c>
      <c r="AC454">
        <f>IF(ISBLANK(nutrition[[#This Row],[total_boys]]),SUM(nutrition[[#This Row],[boys_0-5_reached]],nutrition[[#This Row],[boys_6-12_reached]],nutrition[[#This Row],[boys_13-18_reached]]),nutrition[[#This Row],[total_boys]])</f>
        <v>0</v>
      </c>
      <c r="AD454">
        <f>IF(ISBLANK(nutrition[[#This Row],[total_girls]]),SUM(nutrition[[#This Row],[girls_0-5_reached]],nutrition[[#This Row],[girls_6-12_reached]],nutrition[[#This Row],[girls_13-18_reached]]),nutrition[[#This Row],[total_girls]])</f>
        <v>149</v>
      </c>
      <c r="AE454">
        <f>IF(ISBLANK(nutrition[[#This Row],[total_children]]),SUM(nutrition[[#This Row],[calc_boys]],nutrition[[#This Row],[calc_girls]]),nutrition[[#This Row],[total_children]])</f>
        <v>149</v>
      </c>
      <c r="AF454">
        <f>IF(ISBLANK(nutrition[[#This Row],[total_pwd]]),SUM(nutrition[[#This Row],[total_pwd_men]],nutrition[[#This Row],[total_pwd_women]]),nutrition[[#This Row],[total_pwd]])</f>
        <v>0</v>
      </c>
      <c r="AG454">
        <f>IF(ISBLANK(nutrition[[#This Row],[total_adults]]),SUM(nutrition[[#This Row],[total_men]],nutrition[[#This Row],[total_women]]),nutrition[[#This Row],[total_adults]])</f>
        <v>0</v>
      </c>
      <c r="AH454">
        <f>IF(ISBLANK(nutrition[[#This Row],[total_beneficiaries_reached]]),SUM(nutrition[[#This Row],[calc_children]],nutrition[[#This Row],[calc_adults]]),nutrition[[#This Row],[total_beneficiaries_reached]])</f>
        <v>149</v>
      </c>
      <c r="AI454" s="49" t="s">
        <v>230</v>
      </c>
      <c r="AJ454" s="49" t="s">
        <v>749</v>
      </c>
      <c r="AK454" s="49" t="s">
        <v>132</v>
      </c>
    </row>
    <row r="455" spans="1:37" x14ac:dyDescent="0.2">
      <c r="A455" s="58">
        <v>45352</v>
      </c>
      <c r="B455" s="49" t="s">
        <v>120</v>
      </c>
      <c r="C455" s="49" t="s">
        <v>1303</v>
      </c>
      <c r="F455" s="49" t="s">
        <v>115</v>
      </c>
      <c r="G455" s="49" t="s">
        <v>115</v>
      </c>
      <c r="H455" s="49" t="s">
        <v>1196</v>
      </c>
      <c r="I455" s="49" t="s">
        <v>118</v>
      </c>
      <c r="J455" s="49" t="s">
        <v>1229</v>
      </c>
      <c r="K455" s="49" t="s">
        <v>125</v>
      </c>
      <c r="M455" s="49">
        <v>31</v>
      </c>
      <c r="AC455">
        <f>IF(ISBLANK(nutrition[[#This Row],[total_boys]]),SUM(nutrition[[#This Row],[boys_0-5_reached]],nutrition[[#This Row],[boys_6-12_reached]],nutrition[[#This Row],[boys_13-18_reached]]),nutrition[[#This Row],[total_boys]])</f>
        <v>0</v>
      </c>
      <c r="AD455">
        <f>IF(ISBLANK(nutrition[[#This Row],[total_girls]]),SUM(nutrition[[#This Row],[girls_0-5_reached]],nutrition[[#This Row],[girls_6-12_reached]],nutrition[[#This Row],[girls_13-18_reached]]),nutrition[[#This Row],[total_girls]])</f>
        <v>31</v>
      </c>
      <c r="AE455">
        <f>IF(ISBLANK(nutrition[[#This Row],[total_children]]),SUM(nutrition[[#This Row],[calc_boys]],nutrition[[#This Row],[calc_girls]]),nutrition[[#This Row],[total_children]])</f>
        <v>31</v>
      </c>
      <c r="AF455">
        <f>IF(ISBLANK(nutrition[[#This Row],[total_pwd]]),SUM(nutrition[[#This Row],[total_pwd_men]],nutrition[[#This Row],[total_pwd_women]]),nutrition[[#This Row],[total_pwd]])</f>
        <v>0</v>
      </c>
      <c r="AG455">
        <f>IF(ISBLANK(nutrition[[#This Row],[total_adults]]),SUM(nutrition[[#This Row],[total_men]],nutrition[[#This Row],[total_women]]),nutrition[[#This Row],[total_adults]])</f>
        <v>0</v>
      </c>
      <c r="AH455">
        <f>IF(ISBLANK(nutrition[[#This Row],[total_beneficiaries_reached]]),SUM(nutrition[[#This Row],[calc_children]],nutrition[[#This Row],[calc_adults]]),nutrition[[#This Row],[total_beneficiaries_reached]])</f>
        <v>31</v>
      </c>
      <c r="AI455" s="49" t="s">
        <v>178</v>
      </c>
      <c r="AJ455" s="49" t="s">
        <v>232</v>
      </c>
      <c r="AK455" s="49" t="s">
        <v>132</v>
      </c>
    </row>
    <row r="456" spans="1:37" x14ac:dyDescent="0.2">
      <c r="A456" s="58">
        <v>45352</v>
      </c>
      <c r="B456" s="49" t="s">
        <v>229</v>
      </c>
      <c r="C456" s="49" t="s">
        <v>1304</v>
      </c>
      <c r="F456" s="49" t="s">
        <v>115</v>
      </c>
      <c r="G456" s="49" t="s">
        <v>115</v>
      </c>
      <c r="H456" s="49" t="s">
        <v>1196</v>
      </c>
      <c r="I456" s="49" t="s">
        <v>118</v>
      </c>
      <c r="J456" s="49" t="s">
        <v>1229</v>
      </c>
      <c r="K456" s="49" t="s">
        <v>125</v>
      </c>
      <c r="M456" s="49">
        <v>162</v>
      </c>
      <c r="AC456">
        <f>IF(ISBLANK(nutrition[[#This Row],[total_boys]]),SUM(nutrition[[#This Row],[boys_0-5_reached]],nutrition[[#This Row],[boys_6-12_reached]],nutrition[[#This Row],[boys_13-18_reached]]),nutrition[[#This Row],[total_boys]])</f>
        <v>0</v>
      </c>
      <c r="AD456">
        <f>IF(ISBLANK(nutrition[[#This Row],[total_girls]]),SUM(nutrition[[#This Row],[girls_0-5_reached]],nutrition[[#This Row],[girls_6-12_reached]],nutrition[[#This Row],[girls_13-18_reached]]),nutrition[[#This Row],[total_girls]])</f>
        <v>162</v>
      </c>
      <c r="AE456">
        <f>IF(ISBLANK(nutrition[[#This Row],[total_children]]),SUM(nutrition[[#This Row],[calc_boys]],nutrition[[#This Row],[calc_girls]]),nutrition[[#This Row],[total_children]])</f>
        <v>162</v>
      </c>
      <c r="AF456">
        <f>IF(ISBLANK(nutrition[[#This Row],[total_pwd]]),SUM(nutrition[[#This Row],[total_pwd_men]],nutrition[[#This Row],[total_pwd_women]]),nutrition[[#This Row],[total_pwd]])</f>
        <v>0</v>
      </c>
      <c r="AG456">
        <f>IF(ISBLANK(nutrition[[#This Row],[total_adults]]),SUM(nutrition[[#This Row],[total_men]],nutrition[[#This Row],[total_women]]),nutrition[[#This Row],[total_adults]])</f>
        <v>0</v>
      </c>
      <c r="AH456">
        <f>IF(ISBLANK(nutrition[[#This Row],[total_beneficiaries_reached]]),SUM(nutrition[[#This Row],[calc_children]],nutrition[[#This Row],[calc_adults]]),nutrition[[#This Row],[total_beneficiaries_reached]])</f>
        <v>162</v>
      </c>
      <c r="AI456" s="49" t="s">
        <v>230</v>
      </c>
      <c r="AJ456" s="49" t="s">
        <v>753</v>
      </c>
      <c r="AK456" s="49" t="s">
        <v>132</v>
      </c>
    </row>
    <row r="457" spans="1:37" x14ac:dyDescent="0.2">
      <c r="A457" s="58">
        <v>45352</v>
      </c>
      <c r="B457" s="49" t="s">
        <v>229</v>
      </c>
      <c r="C457" s="49" t="s">
        <v>1305</v>
      </c>
      <c r="F457" s="49" t="s">
        <v>115</v>
      </c>
      <c r="G457" s="49" t="s">
        <v>115</v>
      </c>
      <c r="H457" s="49" t="s">
        <v>1196</v>
      </c>
      <c r="I457" s="49" t="s">
        <v>118</v>
      </c>
      <c r="J457" s="49" t="s">
        <v>1229</v>
      </c>
      <c r="K457" s="49" t="s">
        <v>125</v>
      </c>
      <c r="M457" s="49">
        <v>14</v>
      </c>
      <c r="AC457">
        <f>IF(ISBLANK(nutrition[[#This Row],[total_boys]]),SUM(nutrition[[#This Row],[boys_0-5_reached]],nutrition[[#This Row],[boys_6-12_reached]],nutrition[[#This Row],[boys_13-18_reached]]),nutrition[[#This Row],[total_boys]])</f>
        <v>0</v>
      </c>
      <c r="AD457">
        <f>IF(ISBLANK(nutrition[[#This Row],[total_girls]]),SUM(nutrition[[#This Row],[girls_0-5_reached]],nutrition[[#This Row],[girls_6-12_reached]],nutrition[[#This Row],[girls_13-18_reached]]),nutrition[[#This Row],[total_girls]])</f>
        <v>14</v>
      </c>
      <c r="AE457">
        <f>IF(ISBLANK(nutrition[[#This Row],[total_children]]),SUM(nutrition[[#This Row],[calc_boys]],nutrition[[#This Row],[calc_girls]]),nutrition[[#This Row],[total_children]])</f>
        <v>14</v>
      </c>
      <c r="AF457">
        <f>IF(ISBLANK(nutrition[[#This Row],[total_pwd]]),SUM(nutrition[[#This Row],[total_pwd_men]],nutrition[[#This Row],[total_pwd_women]]),nutrition[[#This Row],[total_pwd]])</f>
        <v>0</v>
      </c>
      <c r="AG457">
        <f>IF(ISBLANK(nutrition[[#This Row],[total_adults]]),SUM(nutrition[[#This Row],[total_men]],nutrition[[#This Row],[total_women]]),nutrition[[#This Row],[total_adults]])</f>
        <v>0</v>
      </c>
      <c r="AH457">
        <f>IF(ISBLANK(nutrition[[#This Row],[total_beneficiaries_reached]]),SUM(nutrition[[#This Row],[calc_children]],nutrition[[#This Row],[calc_adults]]),nutrition[[#This Row],[total_beneficiaries_reached]])</f>
        <v>14</v>
      </c>
      <c r="AI457" s="49" t="s">
        <v>230</v>
      </c>
      <c r="AJ457" s="49" t="s">
        <v>757</v>
      </c>
      <c r="AK457" s="49" t="s">
        <v>132</v>
      </c>
    </row>
    <row r="458" spans="1:37" x14ac:dyDescent="0.2">
      <c r="A458" s="58">
        <v>45352</v>
      </c>
      <c r="B458" s="49" t="s">
        <v>113</v>
      </c>
      <c r="C458" s="49" t="s">
        <v>1306</v>
      </c>
      <c r="F458" s="49" t="s">
        <v>115</v>
      </c>
      <c r="G458" s="49" t="s">
        <v>115</v>
      </c>
      <c r="H458" s="49" t="s">
        <v>1196</v>
      </c>
      <c r="I458" s="49" t="s">
        <v>118</v>
      </c>
      <c r="J458" s="49" t="s">
        <v>1229</v>
      </c>
      <c r="K458" s="49" t="s">
        <v>125</v>
      </c>
      <c r="M458" s="49">
        <v>59</v>
      </c>
      <c r="AC458">
        <f>IF(ISBLANK(nutrition[[#This Row],[total_boys]]),SUM(nutrition[[#This Row],[boys_0-5_reached]],nutrition[[#This Row],[boys_6-12_reached]],nutrition[[#This Row],[boys_13-18_reached]]),nutrition[[#This Row],[total_boys]])</f>
        <v>0</v>
      </c>
      <c r="AD458">
        <f>IF(ISBLANK(nutrition[[#This Row],[total_girls]]),SUM(nutrition[[#This Row],[girls_0-5_reached]],nutrition[[#This Row],[girls_6-12_reached]],nutrition[[#This Row],[girls_13-18_reached]]),nutrition[[#This Row],[total_girls]])</f>
        <v>59</v>
      </c>
      <c r="AE458">
        <f>IF(ISBLANK(nutrition[[#This Row],[total_children]]),SUM(nutrition[[#This Row],[calc_boys]],nutrition[[#This Row],[calc_girls]]),nutrition[[#This Row],[total_children]])</f>
        <v>59</v>
      </c>
      <c r="AF458">
        <f>IF(ISBLANK(nutrition[[#This Row],[total_pwd]]),SUM(nutrition[[#This Row],[total_pwd_men]],nutrition[[#This Row],[total_pwd_women]]),nutrition[[#This Row],[total_pwd]])</f>
        <v>0</v>
      </c>
      <c r="AG458">
        <f>IF(ISBLANK(nutrition[[#This Row],[total_adults]]),SUM(nutrition[[#This Row],[total_men]],nutrition[[#This Row],[total_women]]),nutrition[[#This Row],[total_adults]])</f>
        <v>0</v>
      </c>
      <c r="AH458">
        <f>IF(ISBLANK(nutrition[[#This Row],[total_beneficiaries_reached]]),SUM(nutrition[[#This Row],[calc_children]],nutrition[[#This Row],[calc_adults]]),nutrition[[#This Row],[total_beneficiaries_reached]])</f>
        <v>59</v>
      </c>
      <c r="AI458" s="49" t="s">
        <v>219</v>
      </c>
      <c r="AJ458" s="49" t="s">
        <v>632</v>
      </c>
      <c r="AK458" s="49" t="s">
        <v>132</v>
      </c>
    </row>
    <row r="459" spans="1:37" x14ac:dyDescent="0.2">
      <c r="A459" s="58">
        <v>45352</v>
      </c>
      <c r="B459" s="49" t="s">
        <v>120</v>
      </c>
      <c r="C459" s="49" t="s">
        <v>1238</v>
      </c>
      <c r="F459" s="49" t="s">
        <v>115</v>
      </c>
      <c r="G459" s="49" t="s">
        <v>115</v>
      </c>
      <c r="H459" s="49" t="s">
        <v>1196</v>
      </c>
      <c r="I459" s="49" t="s">
        <v>118</v>
      </c>
      <c r="J459" s="49" t="s">
        <v>1229</v>
      </c>
      <c r="K459" s="49" t="s">
        <v>125</v>
      </c>
      <c r="M459" s="49">
        <v>21</v>
      </c>
      <c r="AC459">
        <f>IF(ISBLANK(nutrition[[#This Row],[total_boys]]),SUM(nutrition[[#This Row],[boys_0-5_reached]],nutrition[[#This Row],[boys_6-12_reached]],nutrition[[#This Row],[boys_13-18_reached]]),nutrition[[#This Row],[total_boys]])</f>
        <v>0</v>
      </c>
      <c r="AD459">
        <f>IF(ISBLANK(nutrition[[#This Row],[total_girls]]),SUM(nutrition[[#This Row],[girls_0-5_reached]],nutrition[[#This Row],[girls_6-12_reached]],nutrition[[#This Row],[girls_13-18_reached]]),nutrition[[#This Row],[total_girls]])</f>
        <v>21</v>
      </c>
      <c r="AE459">
        <f>IF(ISBLANK(nutrition[[#This Row],[total_children]]),SUM(nutrition[[#This Row],[calc_boys]],nutrition[[#This Row],[calc_girls]]),nutrition[[#This Row],[total_children]])</f>
        <v>21</v>
      </c>
      <c r="AF459">
        <f>IF(ISBLANK(nutrition[[#This Row],[total_pwd]]),SUM(nutrition[[#This Row],[total_pwd_men]],nutrition[[#This Row],[total_pwd_women]]),nutrition[[#This Row],[total_pwd]])</f>
        <v>0</v>
      </c>
      <c r="AG459">
        <f>IF(ISBLANK(nutrition[[#This Row],[total_adults]]),SUM(nutrition[[#This Row],[total_men]],nutrition[[#This Row],[total_women]]),nutrition[[#This Row],[total_adults]])</f>
        <v>0</v>
      </c>
      <c r="AH459">
        <f>IF(ISBLANK(nutrition[[#This Row],[total_beneficiaries_reached]]),SUM(nutrition[[#This Row],[calc_children]],nutrition[[#This Row],[calc_adults]]),nutrition[[#This Row],[total_beneficiaries_reached]])</f>
        <v>21</v>
      </c>
      <c r="AI459" s="49" t="s">
        <v>178</v>
      </c>
      <c r="AJ459" s="49" t="s">
        <v>235</v>
      </c>
      <c r="AK459" s="49" t="s">
        <v>132</v>
      </c>
    </row>
    <row r="460" spans="1:37" x14ac:dyDescent="0.2">
      <c r="A460" s="58">
        <v>45352</v>
      </c>
      <c r="B460" s="49" t="s">
        <v>120</v>
      </c>
      <c r="C460" s="49" t="s">
        <v>1240</v>
      </c>
      <c r="F460" s="49" t="s">
        <v>115</v>
      </c>
      <c r="G460" s="49" t="s">
        <v>115</v>
      </c>
      <c r="H460" s="49" t="s">
        <v>1196</v>
      </c>
      <c r="I460" s="49" t="s">
        <v>118</v>
      </c>
      <c r="J460" s="49" t="s">
        <v>1229</v>
      </c>
      <c r="K460" s="49" t="s">
        <v>125</v>
      </c>
      <c r="M460" s="49">
        <v>33</v>
      </c>
      <c r="AC460">
        <f>IF(ISBLANK(nutrition[[#This Row],[total_boys]]),SUM(nutrition[[#This Row],[boys_0-5_reached]],nutrition[[#This Row],[boys_6-12_reached]],nutrition[[#This Row],[boys_13-18_reached]]),nutrition[[#This Row],[total_boys]])</f>
        <v>0</v>
      </c>
      <c r="AD460">
        <f>IF(ISBLANK(nutrition[[#This Row],[total_girls]]),SUM(nutrition[[#This Row],[girls_0-5_reached]],nutrition[[#This Row],[girls_6-12_reached]],nutrition[[#This Row],[girls_13-18_reached]]),nutrition[[#This Row],[total_girls]])</f>
        <v>33</v>
      </c>
      <c r="AE460">
        <f>IF(ISBLANK(nutrition[[#This Row],[total_children]]),SUM(nutrition[[#This Row],[calc_boys]],nutrition[[#This Row],[calc_girls]]),nutrition[[#This Row],[total_children]])</f>
        <v>33</v>
      </c>
      <c r="AF460">
        <f>IF(ISBLANK(nutrition[[#This Row],[total_pwd]]),SUM(nutrition[[#This Row],[total_pwd_men]],nutrition[[#This Row],[total_pwd_women]]),nutrition[[#This Row],[total_pwd]])</f>
        <v>0</v>
      </c>
      <c r="AG460">
        <f>IF(ISBLANK(nutrition[[#This Row],[total_adults]]),SUM(nutrition[[#This Row],[total_men]],nutrition[[#This Row],[total_women]]),nutrition[[#This Row],[total_adults]])</f>
        <v>0</v>
      </c>
      <c r="AH460">
        <f>IF(ISBLANK(nutrition[[#This Row],[total_beneficiaries_reached]]),SUM(nutrition[[#This Row],[calc_children]],nutrition[[#This Row],[calc_adults]]),nutrition[[#This Row],[total_beneficiaries_reached]])</f>
        <v>33</v>
      </c>
      <c r="AI460" s="49" t="s">
        <v>178</v>
      </c>
      <c r="AJ460" s="49" t="s">
        <v>239</v>
      </c>
      <c r="AK460" s="49" t="s">
        <v>132</v>
      </c>
    </row>
    <row r="461" spans="1:37" x14ac:dyDescent="0.2">
      <c r="A461" s="58">
        <v>45352</v>
      </c>
      <c r="B461" s="49" t="s">
        <v>229</v>
      </c>
      <c r="C461" s="49" t="s">
        <v>1307</v>
      </c>
      <c r="F461" s="49" t="s">
        <v>115</v>
      </c>
      <c r="G461" s="49" t="s">
        <v>115</v>
      </c>
      <c r="H461" s="49" t="s">
        <v>1196</v>
      </c>
      <c r="I461" s="49" t="s">
        <v>118</v>
      </c>
      <c r="J461" s="49" t="s">
        <v>1229</v>
      </c>
      <c r="K461" s="49" t="s">
        <v>125</v>
      </c>
      <c r="M461" s="49">
        <v>40</v>
      </c>
      <c r="AC461">
        <f>IF(ISBLANK(nutrition[[#This Row],[total_boys]]),SUM(nutrition[[#This Row],[boys_0-5_reached]],nutrition[[#This Row],[boys_6-12_reached]],nutrition[[#This Row],[boys_13-18_reached]]),nutrition[[#This Row],[total_boys]])</f>
        <v>0</v>
      </c>
      <c r="AD461">
        <f>IF(ISBLANK(nutrition[[#This Row],[total_girls]]),SUM(nutrition[[#This Row],[girls_0-5_reached]],nutrition[[#This Row],[girls_6-12_reached]],nutrition[[#This Row],[girls_13-18_reached]]),nutrition[[#This Row],[total_girls]])</f>
        <v>40</v>
      </c>
      <c r="AE461">
        <f>IF(ISBLANK(nutrition[[#This Row],[total_children]]),SUM(nutrition[[#This Row],[calc_boys]],nutrition[[#This Row],[calc_girls]]),nutrition[[#This Row],[total_children]])</f>
        <v>40</v>
      </c>
      <c r="AF461">
        <f>IF(ISBLANK(nutrition[[#This Row],[total_pwd]]),SUM(nutrition[[#This Row],[total_pwd_men]],nutrition[[#This Row],[total_pwd_women]]),nutrition[[#This Row],[total_pwd]])</f>
        <v>0</v>
      </c>
      <c r="AG461">
        <f>IF(ISBLANK(nutrition[[#This Row],[total_adults]]),SUM(nutrition[[#This Row],[total_men]],nutrition[[#This Row],[total_women]]),nutrition[[#This Row],[total_adults]])</f>
        <v>0</v>
      </c>
      <c r="AH461">
        <f>IF(ISBLANK(nutrition[[#This Row],[total_beneficiaries_reached]]),SUM(nutrition[[#This Row],[calc_children]],nutrition[[#This Row],[calc_adults]]),nutrition[[#This Row],[total_beneficiaries_reached]])</f>
        <v>40</v>
      </c>
      <c r="AI461" s="49" t="s">
        <v>230</v>
      </c>
      <c r="AJ461" s="49" t="s">
        <v>761</v>
      </c>
      <c r="AK461" s="49" t="s">
        <v>132</v>
      </c>
    </row>
    <row r="462" spans="1:37" x14ac:dyDescent="0.2">
      <c r="A462" s="58">
        <v>45352</v>
      </c>
      <c r="B462" s="49" t="s">
        <v>224</v>
      </c>
      <c r="C462" s="49" t="s">
        <v>1273</v>
      </c>
      <c r="F462" s="49" t="s">
        <v>115</v>
      </c>
      <c r="G462" s="49" t="s">
        <v>115</v>
      </c>
      <c r="H462" s="49" t="s">
        <v>1196</v>
      </c>
      <c r="I462" s="49" t="s">
        <v>118</v>
      </c>
      <c r="J462" s="49" t="s">
        <v>1229</v>
      </c>
      <c r="K462" s="49" t="s">
        <v>125</v>
      </c>
      <c r="M462" s="49">
        <v>47</v>
      </c>
      <c r="AC462">
        <f>IF(ISBLANK(nutrition[[#This Row],[total_boys]]),SUM(nutrition[[#This Row],[boys_0-5_reached]],nutrition[[#This Row],[boys_6-12_reached]],nutrition[[#This Row],[boys_13-18_reached]]),nutrition[[#This Row],[total_boys]])</f>
        <v>0</v>
      </c>
      <c r="AD462">
        <f>IF(ISBLANK(nutrition[[#This Row],[total_girls]]),SUM(nutrition[[#This Row],[girls_0-5_reached]],nutrition[[#This Row],[girls_6-12_reached]],nutrition[[#This Row],[girls_13-18_reached]]),nutrition[[#This Row],[total_girls]])</f>
        <v>47</v>
      </c>
      <c r="AE462">
        <f>IF(ISBLANK(nutrition[[#This Row],[total_children]]),SUM(nutrition[[#This Row],[calc_boys]],nutrition[[#This Row],[calc_girls]]),nutrition[[#This Row],[total_children]])</f>
        <v>47</v>
      </c>
      <c r="AF462">
        <f>IF(ISBLANK(nutrition[[#This Row],[total_pwd]]),SUM(nutrition[[#This Row],[total_pwd_men]],nutrition[[#This Row],[total_pwd_women]]),nutrition[[#This Row],[total_pwd]])</f>
        <v>0</v>
      </c>
      <c r="AG462">
        <f>IF(ISBLANK(nutrition[[#This Row],[total_adults]]),SUM(nutrition[[#This Row],[total_men]],nutrition[[#This Row],[total_women]]),nutrition[[#This Row],[total_adults]])</f>
        <v>0</v>
      </c>
      <c r="AH462">
        <f>IF(ISBLANK(nutrition[[#This Row],[total_beneficiaries_reached]]),SUM(nutrition[[#This Row],[calc_children]],nutrition[[#This Row],[calc_adults]]),nutrition[[#This Row],[total_beneficiaries_reached]])</f>
        <v>47</v>
      </c>
      <c r="AI462" s="49" t="s">
        <v>225</v>
      </c>
      <c r="AJ462" s="49" t="s">
        <v>683</v>
      </c>
      <c r="AK462" s="49" t="s">
        <v>132</v>
      </c>
    </row>
    <row r="463" spans="1:37" x14ac:dyDescent="0.2">
      <c r="A463" s="58">
        <v>45352</v>
      </c>
      <c r="B463" s="49" t="s">
        <v>229</v>
      </c>
      <c r="C463" s="49" t="s">
        <v>1274</v>
      </c>
      <c r="F463" s="49" t="s">
        <v>115</v>
      </c>
      <c r="G463" s="49" t="s">
        <v>115</v>
      </c>
      <c r="H463" s="49" t="s">
        <v>1196</v>
      </c>
      <c r="I463" s="49" t="s">
        <v>118</v>
      </c>
      <c r="J463" s="49" t="s">
        <v>1229</v>
      </c>
      <c r="K463" s="49" t="s">
        <v>125</v>
      </c>
      <c r="M463" s="49">
        <v>92</v>
      </c>
      <c r="AC463">
        <f>IF(ISBLANK(nutrition[[#This Row],[total_boys]]),SUM(nutrition[[#This Row],[boys_0-5_reached]],nutrition[[#This Row],[boys_6-12_reached]],nutrition[[#This Row],[boys_13-18_reached]]),nutrition[[#This Row],[total_boys]])</f>
        <v>0</v>
      </c>
      <c r="AD463">
        <f>IF(ISBLANK(nutrition[[#This Row],[total_girls]]),SUM(nutrition[[#This Row],[girls_0-5_reached]],nutrition[[#This Row],[girls_6-12_reached]],nutrition[[#This Row],[girls_13-18_reached]]),nutrition[[#This Row],[total_girls]])</f>
        <v>92</v>
      </c>
      <c r="AE463">
        <f>IF(ISBLANK(nutrition[[#This Row],[total_children]]),SUM(nutrition[[#This Row],[calc_boys]],nutrition[[#This Row],[calc_girls]]),nutrition[[#This Row],[total_children]])</f>
        <v>92</v>
      </c>
      <c r="AF463">
        <f>IF(ISBLANK(nutrition[[#This Row],[total_pwd]]),SUM(nutrition[[#This Row],[total_pwd_men]],nutrition[[#This Row],[total_pwd_women]]),nutrition[[#This Row],[total_pwd]])</f>
        <v>0</v>
      </c>
      <c r="AG463">
        <f>IF(ISBLANK(nutrition[[#This Row],[total_adults]]),SUM(nutrition[[#This Row],[total_men]],nutrition[[#This Row],[total_women]]),nutrition[[#This Row],[total_adults]])</f>
        <v>0</v>
      </c>
      <c r="AH463">
        <f>IF(ISBLANK(nutrition[[#This Row],[total_beneficiaries_reached]]),SUM(nutrition[[#This Row],[calc_children]],nutrition[[#This Row],[calc_adults]]),nutrition[[#This Row],[total_beneficiaries_reached]])</f>
        <v>92</v>
      </c>
      <c r="AI463" s="49" t="s">
        <v>230</v>
      </c>
      <c r="AJ463" s="49" t="s">
        <v>765</v>
      </c>
      <c r="AK463" s="49" t="s">
        <v>132</v>
      </c>
    </row>
    <row r="464" spans="1:37" x14ac:dyDescent="0.2">
      <c r="A464" s="58">
        <v>45352</v>
      </c>
      <c r="B464" s="49" t="s">
        <v>229</v>
      </c>
      <c r="C464" s="49" t="s">
        <v>1308</v>
      </c>
      <c r="F464" s="49" t="s">
        <v>115</v>
      </c>
      <c r="G464" s="49" t="s">
        <v>115</v>
      </c>
      <c r="H464" s="49" t="s">
        <v>1196</v>
      </c>
      <c r="I464" s="49" t="s">
        <v>118</v>
      </c>
      <c r="J464" s="49" t="s">
        <v>1229</v>
      </c>
      <c r="K464" s="49" t="s">
        <v>125</v>
      </c>
      <c r="M464" s="49">
        <v>10</v>
      </c>
      <c r="AC464">
        <f>IF(ISBLANK(nutrition[[#This Row],[total_boys]]),SUM(nutrition[[#This Row],[boys_0-5_reached]],nutrition[[#This Row],[boys_6-12_reached]],nutrition[[#This Row],[boys_13-18_reached]]),nutrition[[#This Row],[total_boys]])</f>
        <v>0</v>
      </c>
      <c r="AD464">
        <f>IF(ISBLANK(nutrition[[#This Row],[total_girls]]),SUM(nutrition[[#This Row],[girls_0-5_reached]],nutrition[[#This Row],[girls_6-12_reached]],nutrition[[#This Row],[girls_13-18_reached]]),nutrition[[#This Row],[total_girls]])</f>
        <v>10</v>
      </c>
      <c r="AE464">
        <f>IF(ISBLANK(nutrition[[#This Row],[total_children]]),SUM(nutrition[[#This Row],[calc_boys]],nutrition[[#This Row],[calc_girls]]),nutrition[[#This Row],[total_children]])</f>
        <v>10</v>
      </c>
      <c r="AF464">
        <f>IF(ISBLANK(nutrition[[#This Row],[total_pwd]]),SUM(nutrition[[#This Row],[total_pwd_men]],nutrition[[#This Row],[total_pwd_women]]),nutrition[[#This Row],[total_pwd]])</f>
        <v>0</v>
      </c>
      <c r="AG464">
        <f>IF(ISBLANK(nutrition[[#This Row],[total_adults]]),SUM(nutrition[[#This Row],[total_men]],nutrition[[#This Row],[total_women]]),nutrition[[#This Row],[total_adults]])</f>
        <v>0</v>
      </c>
      <c r="AH464">
        <f>IF(ISBLANK(nutrition[[#This Row],[total_beneficiaries_reached]]),SUM(nutrition[[#This Row],[calc_children]],nutrition[[#This Row],[calc_adults]]),nutrition[[#This Row],[total_beneficiaries_reached]])</f>
        <v>10</v>
      </c>
      <c r="AI464" s="49" t="s">
        <v>230</v>
      </c>
      <c r="AJ464" s="49" t="s">
        <v>769</v>
      </c>
      <c r="AK464" s="49" t="s">
        <v>132</v>
      </c>
    </row>
    <row r="465" spans="1:37" x14ac:dyDescent="0.2">
      <c r="A465" s="58">
        <v>45352</v>
      </c>
      <c r="B465" s="49" t="s">
        <v>120</v>
      </c>
      <c r="C465" s="49" t="s">
        <v>1241</v>
      </c>
      <c r="F465" s="49" t="s">
        <v>115</v>
      </c>
      <c r="G465" s="49" t="s">
        <v>115</v>
      </c>
      <c r="H465" s="49" t="s">
        <v>1196</v>
      </c>
      <c r="I465" s="49" t="s">
        <v>118</v>
      </c>
      <c r="J465" s="49" t="s">
        <v>1229</v>
      </c>
      <c r="K465" s="49" t="s">
        <v>125</v>
      </c>
      <c r="M465" s="49">
        <v>61</v>
      </c>
      <c r="AC465">
        <f>IF(ISBLANK(nutrition[[#This Row],[total_boys]]),SUM(nutrition[[#This Row],[boys_0-5_reached]],nutrition[[#This Row],[boys_6-12_reached]],nutrition[[#This Row],[boys_13-18_reached]]),nutrition[[#This Row],[total_boys]])</f>
        <v>0</v>
      </c>
      <c r="AD465">
        <f>IF(ISBLANK(nutrition[[#This Row],[total_girls]]),SUM(nutrition[[#This Row],[girls_0-5_reached]],nutrition[[#This Row],[girls_6-12_reached]],nutrition[[#This Row],[girls_13-18_reached]]),nutrition[[#This Row],[total_girls]])</f>
        <v>61</v>
      </c>
      <c r="AE465">
        <f>IF(ISBLANK(nutrition[[#This Row],[total_children]]),SUM(nutrition[[#This Row],[calc_boys]],nutrition[[#This Row],[calc_girls]]),nutrition[[#This Row],[total_children]])</f>
        <v>61</v>
      </c>
      <c r="AF465">
        <f>IF(ISBLANK(nutrition[[#This Row],[total_pwd]]),SUM(nutrition[[#This Row],[total_pwd_men]],nutrition[[#This Row],[total_pwd_women]]),nutrition[[#This Row],[total_pwd]])</f>
        <v>0</v>
      </c>
      <c r="AG465">
        <f>IF(ISBLANK(nutrition[[#This Row],[total_adults]]),SUM(nutrition[[#This Row],[total_men]],nutrition[[#This Row],[total_women]]),nutrition[[#This Row],[total_adults]])</f>
        <v>0</v>
      </c>
      <c r="AH465">
        <f>IF(ISBLANK(nutrition[[#This Row],[total_beneficiaries_reached]]),SUM(nutrition[[#This Row],[calc_children]],nutrition[[#This Row],[calc_adults]]),nutrition[[#This Row],[total_beneficiaries_reached]])</f>
        <v>61</v>
      </c>
      <c r="AI465" s="49" t="s">
        <v>178</v>
      </c>
      <c r="AJ465" s="49" t="s">
        <v>243</v>
      </c>
      <c r="AK465" s="49" t="s">
        <v>132</v>
      </c>
    </row>
    <row r="466" spans="1:37" x14ac:dyDescent="0.2">
      <c r="A466" s="58">
        <v>45352</v>
      </c>
      <c r="B466" s="49" t="s">
        <v>120</v>
      </c>
      <c r="C466" s="49" t="s">
        <v>1242</v>
      </c>
      <c r="F466" s="49" t="s">
        <v>115</v>
      </c>
      <c r="G466" s="49" t="s">
        <v>115</v>
      </c>
      <c r="H466" s="49" t="s">
        <v>1196</v>
      </c>
      <c r="I466" s="49" t="s">
        <v>118</v>
      </c>
      <c r="J466" s="49" t="s">
        <v>1229</v>
      </c>
      <c r="K466" s="49" t="s">
        <v>125</v>
      </c>
      <c r="M466" s="49">
        <v>45</v>
      </c>
      <c r="AC466">
        <f>IF(ISBLANK(nutrition[[#This Row],[total_boys]]),SUM(nutrition[[#This Row],[boys_0-5_reached]],nutrition[[#This Row],[boys_6-12_reached]],nutrition[[#This Row],[boys_13-18_reached]]),nutrition[[#This Row],[total_boys]])</f>
        <v>0</v>
      </c>
      <c r="AD466">
        <f>IF(ISBLANK(nutrition[[#This Row],[total_girls]]),SUM(nutrition[[#This Row],[girls_0-5_reached]],nutrition[[#This Row],[girls_6-12_reached]],nutrition[[#This Row],[girls_13-18_reached]]),nutrition[[#This Row],[total_girls]])</f>
        <v>45</v>
      </c>
      <c r="AE466">
        <f>IF(ISBLANK(nutrition[[#This Row],[total_children]]),SUM(nutrition[[#This Row],[calc_boys]],nutrition[[#This Row],[calc_girls]]),nutrition[[#This Row],[total_children]])</f>
        <v>45</v>
      </c>
      <c r="AF466">
        <f>IF(ISBLANK(nutrition[[#This Row],[total_pwd]]),SUM(nutrition[[#This Row],[total_pwd_men]],nutrition[[#This Row],[total_pwd_women]]),nutrition[[#This Row],[total_pwd]])</f>
        <v>0</v>
      </c>
      <c r="AG466">
        <f>IF(ISBLANK(nutrition[[#This Row],[total_adults]]),SUM(nutrition[[#This Row],[total_men]],nutrition[[#This Row],[total_women]]),nutrition[[#This Row],[total_adults]])</f>
        <v>0</v>
      </c>
      <c r="AH466">
        <f>IF(ISBLANK(nutrition[[#This Row],[total_beneficiaries_reached]]),SUM(nutrition[[#This Row],[calc_children]],nutrition[[#This Row],[calc_adults]]),nutrition[[#This Row],[total_beneficiaries_reached]])</f>
        <v>45</v>
      </c>
      <c r="AI466" s="49" t="s">
        <v>178</v>
      </c>
      <c r="AJ466" s="49" t="s">
        <v>246</v>
      </c>
      <c r="AK466" s="49" t="s">
        <v>132</v>
      </c>
    </row>
    <row r="467" spans="1:37" x14ac:dyDescent="0.2">
      <c r="A467" s="58">
        <v>45352</v>
      </c>
      <c r="B467" s="49" t="s">
        <v>113</v>
      </c>
      <c r="C467" s="49" t="s">
        <v>1275</v>
      </c>
      <c r="F467" s="49" t="s">
        <v>115</v>
      </c>
      <c r="G467" s="49" t="s">
        <v>115</v>
      </c>
      <c r="H467" s="49" t="s">
        <v>1196</v>
      </c>
      <c r="I467" s="49" t="s">
        <v>118</v>
      </c>
      <c r="J467" s="49" t="s">
        <v>1229</v>
      </c>
      <c r="K467" s="49" t="s">
        <v>125</v>
      </c>
      <c r="M467" s="49">
        <v>3</v>
      </c>
      <c r="AC467">
        <f>IF(ISBLANK(nutrition[[#This Row],[total_boys]]),SUM(nutrition[[#This Row],[boys_0-5_reached]],nutrition[[#This Row],[boys_6-12_reached]],nutrition[[#This Row],[boys_13-18_reached]]),nutrition[[#This Row],[total_boys]])</f>
        <v>0</v>
      </c>
      <c r="AD467">
        <f>IF(ISBLANK(nutrition[[#This Row],[total_girls]]),SUM(nutrition[[#This Row],[girls_0-5_reached]],nutrition[[#This Row],[girls_6-12_reached]],nutrition[[#This Row],[girls_13-18_reached]]),nutrition[[#This Row],[total_girls]])</f>
        <v>3</v>
      </c>
      <c r="AE467">
        <f>IF(ISBLANK(nutrition[[#This Row],[total_children]]),SUM(nutrition[[#This Row],[calc_boys]],nutrition[[#This Row],[calc_girls]]),nutrition[[#This Row],[total_children]])</f>
        <v>3</v>
      </c>
      <c r="AF467">
        <f>IF(ISBLANK(nutrition[[#This Row],[total_pwd]]),SUM(nutrition[[#This Row],[total_pwd_men]],nutrition[[#This Row],[total_pwd_women]]),nutrition[[#This Row],[total_pwd]])</f>
        <v>0</v>
      </c>
      <c r="AG467">
        <f>IF(ISBLANK(nutrition[[#This Row],[total_adults]]),SUM(nutrition[[#This Row],[total_men]],nutrition[[#This Row],[total_women]]),nutrition[[#This Row],[total_adults]])</f>
        <v>0</v>
      </c>
      <c r="AH467">
        <f>IF(ISBLANK(nutrition[[#This Row],[total_beneficiaries_reached]]),SUM(nutrition[[#This Row],[calc_children]],nutrition[[#This Row],[calc_adults]]),nutrition[[#This Row],[total_beneficiaries_reached]])</f>
        <v>3</v>
      </c>
      <c r="AI467" s="49" t="s">
        <v>219</v>
      </c>
      <c r="AJ467" s="49" t="s">
        <v>635</v>
      </c>
      <c r="AK467" s="49" t="s">
        <v>132</v>
      </c>
    </row>
    <row r="468" spans="1:37" x14ac:dyDescent="0.2">
      <c r="A468" s="58">
        <v>45352</v>
      </c>
      <c r="B468" s="49" t="s">
        <v>229</v>
      </c>
      <c r="C468" s="49" t="s">
        <v>1276</v>
      </c>
      <c r="F468" s="49" t="s">
        <v>115</v>
      </c>
      <c r="G468" s="49" t="s">
        <v>115</v>
      </c>
      <c r="H468" s="49" t="s">
        <v>1196</v>
      </c>
      <c r="I468" s="49" t="s">
        <v>118</v>
      </c>
      <c r="J468" s="49" t="s">
        <v>1229</v>
      </c>
      <c r="K468" s="49" t="s">
        <v>125</v>
      </c>
      <c r="M468" s="49">
        <v>14</v>
      </c>
      <c r="AC468">
        <f>IF(ISBLANK(nutrition[[#This Row],[total_boys]]),SUM(nutrition[[#This Row],[boys_0-5_reached]],nutrition[[#This Row],[boys_6-12_reached]],nutrition[[#This Row],[boys_13-18_reached]]),nutrition[[#This Row],[total_boys]])</f>
        <v>0</v>
      </c>
      <c r="AD468">
        <f>IF(ISBLANK(nutrition[[#This Row],[total_girls]]),SUM(nutrition[[#This Row],[girls_0-5_reached]],nutrition[[#This Row],[girls_6-12_reached]],nutrition[[#This Row],[girls_13-18_reached]]),nutrition[[#This Row],[total_girls]])</f>
        <v>14</v>
      </c>
      <c r="AE468">
        <f>IF(ISBLANK(nutrition[[#This Row],[total_children]]),SUM(nutrition[[#This Row],[calc_boys]],nutrition[[#This Row],[calc_girls]]),nutrition[[#This Row],[total_children]])</f>
        <v>14</v>
      </c>
      <c r="AF468">
        <f>IF(ISBLANK(nutrition[[#This Row],[total_pwd]]),SUM(nutrition[[#This Row],[total_pwd_men]],nutrition[[#This Row],[total_pwd_women]]),nutrition[[#This Row],[total_pwd]])</f>
        <v>0</v>
      </c>
      <c r="AG468">
        <f>IF(ISBLANK(nutrition[[#This Row],[total_adults]]),SUM(nutrition[[#This Row],[total_men]],nutrition[[#This Row],[total_women]]),nutrition[[#This Row],[total_adults]])</f>
        <v>0</v>
      </c>
      <c r="AH468">
        <f>IF(ISBLANK(nutrition[[#This Row],[total_beneficiaries_reached]]),SUM(nutrition[[#This Row],[calc_children]],nutrition[[#This Row],[calc_adults]]),nutrition[[#This Row],[total_beneficiaries_reached]])</f>
        <v>14</v>
      </c>
      <c r="AI468" s="49" t="s">
        <v>230</v>
      </c>
      <c r="AJ468" s="49" t="s">
        <v>773</v>
      </c>
      <c r="AK468" s="49" t="s">
        <v>132</v>
      </c>
    </row>
    <row r="469" spans="1:37" x14ac:dyDescent="0.2">
      <c r="A469" s="58">
        <v>45352</v>
      </c>
      <c r="B469" s="49" t="s">
        <v>120</v>
      </c>
      <c r="C469" s="49" t="s">
        <v>1228</v>
      </c>
      <c r="F469" s="49" t="s">
        <v>115</v>
      </c>
      <c r="G469" s="49" t="s">
        <v>115</v>
      </c>
      <c r="H469" s="49" t="s">
        <v>133</v>
      </c>
      <c r="I469" s="49" t="s">
        <v>118</v>
      </c>
      <c r="J469" s="49" t="s">
        <v>1229</v>
      </c>
      <c r="K469" s="49" t="s">
        <v>125</v>
      </c>
      <c r="M469" s="49">
        <v>1166</v>
      </c>
      <c r="AC469">
        <f>IF(ISBLANK(nutrition[[#This Row],[total_boys]]),SUM(nutrition[[#This Row],[boys_0-5_reached]],nutrition[[#This Row],[boys_6-12_reached]],nutrition[[#This Row],[boys_13-18_reached]]),nutrition[[#This Row],[total_boys]])</f>
        <v>0</v>
      </c>
      <c r="AD469">
        <f>IF(ISBLANK(nutrition[[#This Row],[total_girls]]),SUM(nutrition[[#This Row],[girls_0-5_reached]],nutrition[[#This Row],[girls_6-12_reached]],nutrition[[#This Row],[girls_13-18_reached]]),nutrition[[#This Row],[total_girls]])</f>
        <v>1166</v>
      </c>
      <c r="AE469">
        <f>IF(ISBLANK(nutrition[[#This Row],[total_children]]),SUM(nutrition[[#This Row],[calc_boys]],nutrition[[#This Row],[calc_girls]]),nutrition[[#This Row],[total_children]])</f>
        <v>1166</v>
      </c>
      <c r="AF469">
        <f>IF(ISBLANK(nutrition[[#This Row],[total_pwd]]),SUM(nutrition[[#This Row],[total_pwd_men]],nutrition[[#This Row],[total_pwd_women]]),nutrition[[#This Row],[total_pwd]])</f>
        <v>0</v>
      </c>
      <c r="AG469">
        <f>IF(ISBLANK(nutrition[[#This Row],[total_adults]]),SUM(nutrition[[#This Row],[total_men]],nutrition[[#This Row],[total_women]]),nutrition[[#This Row],[total_adults]])</f>
        <v>0</v>
      </c>
      <c r="AH469">
        <f>IF(ISBLANK(nutrition[[#This Row],[total_beneficiaries_reached]]),SUM(nutrition[[#This Row],[calc_children]],nutrition[[#This Row],[calc_adults]]),nutrition[[#This Row],[total_beneficiaries_reached]])</f>
        <v>1166</v>
      </c>
      <c r="AI469" s="49" t="s">
        <v>178</v>
      </c>
      <c r="AJ469" s="49" t="s">
        <v>179</v>
      </c>
      <c r="AK469" s="49" t="s">
        <v>132</v>
      </c>
    </row>
    <row r="470" spans="1:37" x14ac:dyDescent="0.2">
      <c r="A470" s="58">
        <v>45352</v>
      </c>
      <c r="B470" s="49" t="s">
        <v>209</v>
      </c>
      <c r="C470" s="49" t="s">
        <v>1282</v>
      </c>
      <c r="F470" s="49" t="s">
        <v>115</v>
      </c>
      <c r="G470" s="49" t="s">
        <v>115</v>
      </c>
      <c r="H470" s="49" t="s">
        <v>133</v>
      </c>
      <c r="I470" s="49" t="s">
        <v>118</v>
      </c>
      <c r="J470" s="49" t="s">
        <v>1229</v>
      </c>
      <c r="K470" s="49" t="s">
        <v>125</v>
      </c>
      <c r="M470" s="49">
        <v>942</v>
      </c>
      <c r="AC470">
        <f>IF(ISBLANK(nutrition[[#This Row],[total_boys]]),SUM(nutrition[[#This Row],[boys_0-5_reached]],nutrition[[#This Row],[boys_6-12_reached]],nutrition[[#This Row],[boys_13-18_reached]]),nutrition[[#This Row],[total_boys]])</f>
        <v>0</v>
      </c>
      <c r="AD470">
        <f>IF(ISBLANK(nutrition[[#This Row],[total_girls]]),SUM(nutrition[[#This Row],[girls_0-5_reached]],nutrition[[#This Row],[girls_6-12_reached]],nutrition[[#This Row],[girls_13-18_reached]]),nutrition[[#This Row],[total_girls]])</f>
        <v>942</v>
      </c>
      <c r="AE470">
        <f>IF(ISBLANK(nutrition[[#This Row],[total_children]]),SUM(nutrition[[#This Row],[calc_boys]],nutrition[[#This Row],[calc_girls]]),nutrition[[#This Row],[total_children]])</f>
        <v>942</v>
      </c>
      <c r="AF470">
        <f>IF(ISBLANK(nutrition[[#This Row],[total_pwd]]),SUM(nutrition[[#This Row],[total_pwd_men]],nutrition[[#This Row],[total_pwd_women]]),nutrition[[#This Row],[total_pwd]])</f>
        <v>0</v>
      </c>
      <c r="AG470">
        <f>IF(ISBLANK(nutrition[[#This Row],[total_adults]]),SUM(nutrition[[#This Row],[total_men]],nutrition[[#This Row],[total_women]]),nutrition[[#This Row],[total_adults]])</f>
        <v>0</v>
      </c>
      <c r="AH470">
        <f>IF(ISBLANK(nutrition[[#This Row],[total_beneficiaries_reached]]),SUM(nutrition[[#This Row],[calc_children]],nutrition[[#This Row],[calc_adults]]),nutrition[[#This Row],[total_beneficiaries_reached]])</f>
        <v>942</v>
      </c>
      <c r="AI470" s="49" t="s">
        <v>210</v>
      </c>
      <c r="AJ470" s="49" t="s">
        <v>438</v>
      </c>
      <c r="AK470" s="49" t="s">
        <v>132</v>
      </c>
    </row>
    <row r="471" spans="1:37" x14ac:dyDescent="0.2">
      <c r="A471" s="58">
        <v>45352</v>
      </c>
      <c r="B471" s="49" t="s">
        <v>120</v>
      </c>
      <c r="C471" s="49" t="s">
        <v>1230</v>
      </c>
      <c r="F471" s="49" t="s">
        <v>115</v>
      </c>
      <c r="G471" s="49" t="s">
        <v>115</v>
      </c>
      <c r="H471" s="49" t="s">
        <v>133</v>
      </c>
      <c r="I471" s="49" t="s">
        <v>118</v>
      </c>
      <c r="J471" s="49" t="s">
        <v>1229</v>
      </c>
      <c r="K471" s="49" t="s">
        <v>125</v>
      </c>
      <c r="M471" s="49">
        <v>730</v>
      </c>
      <c r="AC471">
        <f>IF(ISBLANK(nutrition[[#This Row],[total_boys]]),SUM(nutrition[[#This Row],[boys_0-5_reached]],nutrition[[#This Row],[boys_6-12_reached]],nutrition[[#This Row],[boys_13-18_reached]]),nutrition[[#This Row],[total_boys]])</f>
        <v>0</v>
      </c>
      <c r="AD471">
        <f>IF(ISBLANK(nutrition[[#This Row],[total_girls]]),SUM(nutrition[[#This Row],[girls_0-5_reached]],nutrition[[#This Row],[girls_6-12_reached]],nutrition[[#This Row],[girls_13-18_reached]]),nutrition[[#This Row],[total_girls]])</f>
        <v>730</v>
      </c>
      <c r="AE471">
        <f>IF(ISBLANK(nutrition[[#This Row],[total_children]]),SUM(nutrition[[#This Row],[calc_boys]],nutrition[[#This Row],[calc_girls]]),nutrition[[#This Row],[total_children]])</f>
        <v>730</v>
      </c>
      <c r="AF471">
        <f>IF(ISBLANK(nutrition[[#This Row],[total_pwd]]),SUM(nutrition[[#This Row],[total_pwd_men]],nutrition[[#This Row],[total_pwd_women]]),nutrition[[#This Row],[total_pwd]])</f>
        <v>0</v>
      </c>
      <c r="AG471">
        <f>IF(ISBLANK(nutrition[[#This Row],[total_adults]]),SUM(nutrition[[#This Row],[total_men]],nutrition[[#This Row],[total_women]]),nutrition[[#This Row],[total_adults]])</f>
        <v>0</v>
      </c>
      <c r="AH471">
        <f>IF(ISBLANK(nutrition[[#This Row],[total_beneficiaries_reached]]),SUM(nutrition[[#This Row],[calc_children]],nutrition[[#This Row],[calc_adults]]),nutrition[[#This Row],[total_beneficiaries_reached]])</f>
        <v>730</v>
      </c>
      <c r="AI471" s="49" t="s">
        <v>178</v>
      </c>
      <c r="AJ471" s="49" t="s">
        <v>184</v>
      </c>
      <c r="AK471" s="49" t="s">
        <v>132</v>
      </c>
    </row>
    <row r="472" spans="1:37" x14ac:dyDescent="0.2">
      <c r="A472" s="58">
        <v>45352</v>
      </c>
      <c r="B472" s="49" t="s">
        <v>113</v>
      </c>
      <c r="C472" s="49" t="s">
        <v>593</v>
      </c>
      <c r="F472" s="49" t="s">
        <v>115</v>
      </c>
      <c r="G472" s="49" t="s">
        <v>115</v>
      </c>
      <c r="H472" s="49" t="s">
        <v>133</v>
      </c>
      <c r="I472" s="49" t="s">
        <v>118</v>
      </c>
      <c r="J472" s="49" t="s">
        <v>1229</v>
      </c>
      <c r="K472" s="49" t="s">
        <v>125</v>
      </c>
      <c r="M472" s="49">
        <v>1630</v>
      </c>
      <c r="AC472">
        <f>IF(ISBLANK(nutrition[[#This Row],[total_boys]]),SUM(nutrition[[#This Row],[boys_0-5_reached]],nutrition[[#This Row],[boys_6-12_reached]],nutrition[[#This Row],[boys_13-18_reached]]),nutrition[[#This Row],[total_boys]])</f>
        <v>0</v>
      </c>
      <c r="AD472">
        <f>IF(ISBLANK(nutrition[[#This Row],[total_girls]]),SUM(nutrition[[#This Row],[girls_0-5_reached]],nutrition[[#This Row],[girls_6-12_reached]],nutrition[[#This Row],[girls_13-18_reached]]),nutrition[[#This Row],[total_girls]])</f>
        <v>1630</v>
      </c>
      <c r="AE472">
        <f>IF(ISBLANK(nutrition[[#This Row],[total_children]]),SUM(nutrition[[#This Row],[calc_boys]],nutrition[[#This Row],[calc_girls]]),nutrition[[#This Row],[total_children]])</f>
        <v>1630</v>
      </c>
      <c r="AF472">
        <f>IF(ISBLANK(nutrition[[#This Row],[total_pwd]]),SUM(nutrition[[#This Row],[total_pwd_men]],nutrition[[#This Row],[total_pwd_women]]),nutrition[[#This Row],[total_pwd]])</f>
        <v>0</v>
      </c>
      <c r="AG472">
        <f>IF(ISBLANK(nutrition[[#This Row],[total_adults]]),SUM(nutrition[[#This Row],[total_men]],nutrition[[#This Row],[total_women]]),nutrition[[#This Row],[total_adults]])</f>
        <v>0</v>
      </c>
      <c r="AH472">
        <f>IF(ISBLANK(nutrition[[#This Row],[total_beneficiaries_reached]]),SUM(nutrition[[#This Row],[calc_children]],nutrition[[#This Row],[calc_adults]]),nutrition[[#This Row],[total_beneficiaries_reached]])</f>
        <v>1630</v>
      </c>
      <c r="AI472" s="49" t="s">
        <v>219</v>
      </c>
      <c r="AJ472" s="49" t="s">
        <v>594</v>
      </c>
      <c r="AK472" s="49" t="s">
        <v>132</v>
      </c>
    </row>
    <row r="473" spans="1:37" x14ac:dyDescent="0.2">
      <c r="A473" s="58">
        <v>45352</v>
      </c>
      <c r="B473" s="49" t="s">
        <v>113</v>
      </c>
      <c r="C473" s="49" t="s">
        <v>1248</v>
      </c>
      <c r="F473" s="49" t="s">
        <v>115</v>
      </c>
      <c r="G473" s="49" t="s">
        <v>115</v>
      </c>
      <c r="H473" s="49" t="s">
        <v>133</v>
      </c>
      <c r="I473" s="49" t="s">
        <v>118</v>
      </c>
      <c r="J473" s="49" t="s">
        <v>1229</v>
      </c>
      <c r="K473" s="49" t="s">
        <v>125</v>
      </c>
      <c r="M473" s="49">
        <v>1476</v>
      </c>
      <c r="AC473">
        <f>IF(ISBLANK(nutrition[[#This Row],[total_boys]]),SUM(nutrition[[#This Row],[boys_0-5_reached]],nutrition[[#This Row],[boys_6-12_reached]],nutrition[[#This Row],[boys_13-18_reached]]),nutrition[[#This Row],[total_boys]])</f>
        <v>0</v>
      </c>
      <c r="AD473">
        <f>IF(ISBLANK(nutrition[[#This Row],[total_girls]]),SUM(nutrition[[#This Row],[girls_0-5_reached]],nutrition[[#This Row],[girls_6-12_reached]],nutrition[[#This Row],[girls_13-18_reached]]),nutrition[[#This Row],[total_girls]])</f>
        <v>1476</v>
      </c>
      <c r="AE473">
        <f>IF(ISBLANK(nutrition[[#This Row],[total_children]]),SUM(nutrition[[#This Row],[calc_boys]],nutrition[[#This Row],[calc_girls]]),nutrition[[#This Row],[total_children]])</f>
        <v>1476</v>
      </c>
      <c r="AF473">
        <f>IF(ISBLANK(nutrition[[#This Row],[total_pwd]]),SUM(nutrition[[#This Row],[total_pwd_men]],nutrition[[#This Row],[total_pwd_women]]),nutrition[[#This Row],[total_pwd]])</f>
        <v>0</v>
      </c>
      <c r="AG473">
        <f>IF(ISBLANK(nutrition[[#This Row],[total_adults]]),SUM(nutrition[[#This Row],[total_men]],nutrition[[#This Row],[total_women]]),nutrition[[#This Row],[total_adults]])</f>
        <v>0</v>
      </c>
      <c r="AH473">
        <f>IF(ISBLANK(nutrition[[#This Row],[total_beneficiaries_reached]]),SUM(nutrition[[#This Row],[calc_children]],nutrition[[#This Row],[calc_adults]]),nutrition[[#This Row],[total_beneficiaries_reached]])</f>
        <v>1476</v>
      </c>
      <c r="AI473" s="49" t="s">
        <v>219</v>
      </c>
      <c r="AJ473" s="49" t="s">
        <v>597</v>
      </c>
      <c r="AK473" s="49" t="s">
        <v>132</v>
      </c>
    </row>
    <row r="474" spans="1:37" x14ac:dyDescent="0.2">
      <c r="A474" s="58">
        <v>45352</v>
      </c>
      <c r="B474" s="49" t="s">
        <v>113</v>
      </c>
      <c r="C474" s="49" t="s">
        <v>1249</v>
      </c>
      <c r="F474" s="49" t="s">
        <v>115</v>
      </c>
      <c r="G474" s="49" t="s">
        <v>115</v>
      </c>
      <c r="H474" s="49" t="s">
        <v>133</v>
      </c>
      <c r="I474" s="49" t="s">
        <v>118</v>
      </c>
      <c r="J474" s="49" t="s">
        <v>1229</v>
      </c>
      <c r="K474" s="49" t="s">
        <v>125</v>
      </c>
      <c r="M474" s="49">
        <v>201</v>
      </c>
      <c r="AC474">
        <f>IF(ISBLANK(nutrition[[#This Row],[total_boys]]),SUM(nutrition[[#This Row],[boys_0-5_reached]],nutrition[[#This Row],[boys_6-12_reached]],nutrition[[#This Row],[boys_13-18_reached]]),nutrition[[#This Row],[total_boys]])</f>
        <v>0</v>
      </c>
      <c r="AD474">
        <f>IF(ISBLANK(nutrition[[#This Row],[total_girls]]),SUM(nutrition[[#This Row],[girls_0-5_reached]],nutrition[[#This Row],[girls_6-12_reached]],nutrition[[#This Row],[girls_13-18_reached]]),nutrition[[#This Row],[total_girls]])</f>
        <v>201</v>
      </c>
      <c r="AE474">
        <f>IF(ISBLANK(nutrition[[#This Row],[total_children]]),SUM(nutrition[[#This Row],[calc_boys]],nutrition[[#This Row],[calc_girls]]),nutrition[[#This Row],[total_children]])</f>
        <v>201</v>
      </c>
      <c r="AF474">
        <f>IF(ISBLANK(nutrition[[#This Row],[total_pwd]]),SUM(nutrition[[#This Row],[total_pwd_men]],nutrition[[#This Row],[total_pwd_women]]),nutrition[[#This Row],[total_pwd]])</f>
        <v>0</v>
      </c>
      <c r="AG474">
        <f>IF(ISBLANK(nutrition[[#This Row],[total_adults]]),SUM(nutrition[[#This Row],[total_men]],nutrition[[#This Row],[total_women]]),nutrition[[#This Row],[total_adults]])</f>
        <v>0</v>
      </c>
      <c r="AH474">
        <f>IF(ISBLANK(nutrition[[#This Row],[total_beneficiaries_reached]]),SUM(nutrition[[#This Row],[calc_children]],nutrition[[#This Row],[calc_adults]]),nutrition[[#This Row],[total_beneficiaries_reached]])</f>
        <v>201</v>
      </c>
      <c r="AI474" s="49" t="s">
        <v>219</v>
      </c>
      <c r="AJ474" s="49" t="s">
        <v>601</v>
      </c>
      <c r="AK474" s="49" t="s">
        <v>132</v>
      </c>
    </row>
    <row r="475" spans="1:37" x14ac:dyDescent="0.2">
      <c r="A475" s="58">
        <v>45352</v>
      </c>
      <c r="B475" s="49" t="s">
        <v>113</v>
      </c>
      <c r="C475" s="49" t="s">
        <v>1283</v>
      </c>
      <c r="F475" s="49" t="s">
        <v>115</v>
      </c>
      <c r="G475" s="49" t="s">
        <v>115</v>
      </c>
      <c r="H475" s="49" t="s">
        <v>133</v>
      </c>
      <c r="I475" s="49" t="s">
        <v>118</v>
      </c>
      <c r="J475" s="49" t="s">
        <v>1229</v>
      </c>
      <c r="K475" s="49" t="s">
        <v>125</v>
      </c>
      <c r="M475" s="49">
        <v>2207</v>
      </c>
      <c r="AC475">
        <f>IF(ISBLANK(nutrition[[#This Row],[total_boys]]),SUM(nutrition[[#This Row],[boys_0-5_reached]],nutrition[[#This Row],[boys_6-12_reached]],nutrition[[#This Row],[boys_13-18_reached]]),nutrition[[#This Row],[total_boys]])</f>
        <v>0</v>
      </c>
      <c r="AD475">
        <f>IF(ISBLANK(nutrition[[#This Row],[total_girls]]),SUM(nutrition[[#This Row],[girls_0-5_reached]],nutrition[[#This Row],[girls_6-12_reached]],nutrition[[#This Row],[girls_13-18_reached]]),nutrition[[#This Row],[total_girls]])</f>
        <v>2207</v>
      </c>
      <c r="AE475">
        <f>IF(ISBLANK(nutrition[[#This Row],[total_children]]),SUM(nutrition[[#This Row],[calc_boys]],nutrition[[#This Row],[calc_girls]]),nutrition[[#This Row],[total_children]])</f>
        <v>2207</v>
      </c>
      <c r="AF475">
        <f>IF(ISBLANK(nutrition[[#This Row],[total_pwd]]),SUM(nutrition[[#This Row],[total_pwd_men]],nutrition[[#This Row],[total_pwd_women]]),nutrition[[#This Row],[total_pwd]])</f>
        <v>0</v>
      </c>
      <c r="AG475">
        <f>IF(ISBLANK(nutrition[[#This Row],[total_adults]]),SUM(nutrition[[#This Row],[total_men]],nutrition[[#This Row],[total_women]]),nutrition[[#This Row],[total_adults]])</f>
        <v>0</v>
      </c>
      <c r="AH475">
        <f>IF(ISBLANK(nutrition[[#This Row],[total_beneficiaries_reached]]),SUM(nutrition[[#This Row],[calc_children]],nutrition[[#This Row],[calc_adults]]),nutrition[[#This Row],[total_beneficiaries_reached]])</f>
        <v>2207</v>
      </c>
      <c r="AI475" s="49" t="s">
        <v>219</v>
      </c>
      <c r="AJ475" s="49" t="s">
        <v>608</v>
      </c>
      <c r="AK475" s="49" t="s">
        <v>132</v>
      </c>
    </row>
    <row r="476" spans="1:37" x14ac:dyDescent="0.2">
      <c r="A476" s="58">
        <v>45352</v>
      </c>
      <c r="B476" s="49" t="s">
        <v>120</v>
      </c>
      <c r="C476" s="49" t="s">
        <v>126</v>
      </c>
      <c r="F476" s="49" t="s">
        <v>115</v>
      </c>
      <c r="G476" s="49" t="s">
        <v>115</v>
      </c>
      <c r="H476" s="49" t="s">
        <v>133</v>
      </c>
      <c r="I476" s="49" t="s">
        <v>118</v>
      </c>
      <c r="J476" s="49" t="s">
        <v>1229</v>
      </c>
      <c r="K476" s="49" t="s">
        <v>125</v>
      </c>
      <c r="M476" s="49">
        <v>1328</v>
      </c>
      <c r="AC476">
        <f>IF(ISBLANK(nutrition[[#This Row],[total_boys]]),SUM(nutrition[[#This Row],[boys_0-5_reached]],nutrition[[#This Row],[boys_6-12_reached]],nutrition[[#This Row],[boys_13-18_reached]]),nutrition[[#This Row],[total_boys]])</f>
        <v>0</v>
      </c>
      <c r="AD476">
        <f>IF(ISBLANK(nutrition[[#This Row],[total_girls]]),SUM(nutrition[[#This Row],[girls_0-5_reached]],nutrition[[#This Row],[girls_6-12_reached]],nutrition[[#This Row],[girls_13-18_reached]]),nutrition[[#This Row],[total_girls]])</f>
        <v>1328</v>
      </c>
      <c r="AE476">
        <f>IF(ISBLANK(nutrition[[#This Row],[total_children]]),SUM(nutrition[[#This Row],[calc_boys]],nutrition[[#This Row],[calc_girls]]),nutrition[[#This Row],[total_children]])</f>
        <v>1328</v>
      </c>
      <c r="AF476">
        <f>IF(ISBLANK(nutrition[[#This Row],[total_pwd]]),SUM(nutrition[[#This Row],[total_pwd_men]],nutrition[[#This Row],[total_pwd_women]]),nutrition[[#This Row],[total_pwd]])</f>
        <v>0</v>
      </c>
      <c r="AG476">
        <f>IF(ISBLANK(nutrition[[#This Row],[total_adults]]),SUM(nutrition[[#This Row],[total_men]],nutrition[[#This Row],[total_women]]),nutrition[[#This Row],[total_adults]])</f>
        <v>0</v>
      </c>
      <c r="AH476">
        <f>IF(ISBLANK(nutrition[[#This Row],[total_beneficiaries_reached]]),SUM(nutrition[[#This Row],[calc_children]],nutrition[[#This Row],[calc_adults]]),nutrition[[#This Row],[total_beneficiaries_reached]])</f>
        <v>1328</v>
      </c>
      <c r="AI476" s="49" t="s">
        <v>178</v>
      </c>
      <c r="AJ476" s="49" t="s">
        <v>189</v>
      </c>
      <c r="AK476" s="49" t="s">
        <v>132</v>
      </c>
    </row>
    <row r="477" spans="1:37" x14ac:dyDescent="0.2">
      <c r="A477" s="58">
        <v>45352</v>
      </c>
      <c r="B477" s="49" t="s">
        <v>224</v>
      </c>
      <c r="C477" s="49" t="s">
        <v>1284</v>
      </c>
      <c r="F477" s="49" t="s">
        <v>115</v>
      </c>
      <c r="G477" s="49" t="s">
        <v>115</v>
      </c>
      <c r="H477" s="49" t="s">
        <v>133</v>
      </c>
      <c r="I477" s="49" t="s">
        <v>118</v>
      </c>
      <c r="J477" s="49" t="s">
        <v>1229</v>
      </c>
      <c r="K477" s="49" t="s">
        <v>125</v>
      </c>
      <c r="M477" s="49">
        <v>1035</v>
      </c>
      <c r="AC477">
        <f>IF(ISBLANK(nutrition[[#This Row],[total_boys]]),SUM(nutrition[[#This Row],[boys_0-5_reached]],nutrition[[#This Row],[boys_6-12_reached]],nutrition[[#This Row],[boys_13-18_reached]]),nutrition[[#This Row],[total_boys]])</f>
        <v>0</v>
      </c>
      <c r="AD477">
        <f>IF(ISBLANK(nutrition[[#This Row],[total_girls]]),SUM(nutrition[[#This Row],[girls_0-5_reached]],nutrition[[#This Row],[girls_6-12_reached]],nutrition[[#This Row],[girls_13-18_reached]]),nutrition[[#This Row],[total_girls]])</f>
        <v>1035</v>
      </c>
      <c r="AE477">
        <f>IF(ISBLANK(nutrition[[#This Row],[total_children]]),SUM(nutrition[[#This Row],[calc_boys]],nutrition[[#This Row],[calc_girls]]),nutrition[[#This Row],[total_children]])</f>
        <v>1035</v>
      </c>
      <c r="AF477">
        <f>IF(ISBLANK(nutrition[[#This Row],[total_pwd]]),SUM(nutrition[[#This Row],[total_pwd_men]],nutrition[[#This Row],[total_pwd_women]]),nutrition[[#This Row],[total_pwd]])</f>
        <v>0</v>
      </c>
      <c r="AG477">
        <f>IF(ISBLANK(nutrition[[#This Row],[total_adults]]),SUM(nutrition[[#This Row],[total_men]],nutrition[[#This Row],[total_women]]),nutrition[[#This Row],[total_adults]])</f>
        <v>0</v>
      </c>
      <c r="AH477">
        <f>IF(ISBLANK(nutrition[[#This Row],[total_beneficiaries_reached]]),SUM(nutrition[[#This Row],[calc_children]],nutrition[[#This Row],[calc_adults]]),nutrition[[#This Row],[total_beneficiaries_reached]])</f>
        <v>1035</v>
      </c>
      <c r="AI477" s="49" t="s">
        <v>225</v>
      </c>
      <c r="AJ477" s="49" t="s">
        <v>653</v>
      </c>
      <c r="AK477" s="49" t="s">
        <v>132</v>
      </c>
    </row>
    <row r="478" spans="1:37" x14ac:dyDescent="0.2">
      <c r="A478" s="58">
        <v>45352</v>
      </c>
      <c r="B478" s="49" t="s">
        <v>113</v>
      </c>
      <c r="C478" s="49" t="s">
        <v>1285</v>
      </c>
      <c r="F478" s="49" t="s">
        <v>115</v>
      </c>
      <c r="G478" s="49" t="s">
        <v>115</v>
      </c>
      <c r="H478" s="49" t="s">
        <v>133</v>
      </c>
      <c r="I478" s="49" t="s">
        <v>118</v>
      </c>
      <c r="J478" s="49" t="s">
        <v>1229</v>
      </c>
      <c r="K478" s="49" t="s">
        <v>125</v>
      </c>
      <c r="M478" s="49">
        <v>4591</v>
      </c>
      <c r="AC478">
        <f>IF(ISBLANK(nutrition[[#This Row],[total_boys]]),SUM(nutrition[[#This Row],[boys_0-5_reached]],nutrition[[#This Row],[boys_6-12_reached]],nutrition[[#This Row],[boys_13-18_reached]]),nutrition[[#This Row],[total_boys]])</f>
        <v>0</v>
      </c>
      <c r="AD478">
        <f>IF(ISBLANK(nutrition[[#This Row],[total_girls]]),SUM(nutrition[[#This Row],[girls_0-5_reached]],nutrition[[#This Row],[girls_6-12_reached]],nutrition[[#This Row],[girls_13-18_reached]]),nutrition[[#This Row],[total_girls]])</f>
        <v>4591</v>
      </c>
      <c r="AE478">
        <f>IF(ISBLANK(nutrition[[#This Row],[total_children]]),SUM(nutrition[[#This Row],[calc_boys]],nutrition[[#This Row],[calc_girls]]),nutrition[[#This Row],[total_children]])</f>
        <v>4591</v>
      </c>
      <c r="AF478">
        <f>IF(ISBLANK(nutrition[[#This Row],[total_pwd]]),SUM(nutrition[[#This Row],[total_pwd_men]],nutrition[[#This Row],[total_pwd_women]]),nutrition[[#This Row],[total_pwd]])</f>
        <v>0</v>
      </c>
      <c r="AG478">
        <f>IF(ISBLANK(nutrition[[#This Row],[total_adults]]),SUM(nutrition[[#This Row],[total_men]],nutrition[[#This Row],[total_women]]),nutrition[[#This Row],[total_adults]])</f>
        <v>0</v>
      </c>
      <c r="AH478">
        <f>IF(ISBLANK(nutrition[[#This Row],[total_beneficiaries_reached]]),SUM(nutrition[[#This Row],[calc_children]],nutrition[[#This Row],[calc_adults]]),nutrition[[#This Row],[total_beneficiaries_reached]])</f>
        <v>4591</v>
      </c>
      <c r="AI478" s="49" t="s">
        <v>219</v>
      </c>
      <c r="AJ478" s="49" t="s">
        <v>611</v>
      </c>
      <c r="AK478" s="49" t="s">
        <v>132</v>
      </c>
    </row>
    <row r="479" spans="1:37" x14ac:dyDescent="0.2">
      <c r="A479" s="58">
        <v>45352</v>
      </c>
      <c r="B479" s="49" t="s">
        <v>120</v>
      </c>
      <c r="C479" s="49" t="s">
        <v>1232</v>
      </c>
      <c r="F479" s="49" t="s">
        <v>115</v>
      </c>
      <c r="G479" s="49" t="s">
        <v>115</v>
      </c>
      <c r="H479" s="49" t="s">
        <v>133</v>
      </c>
      <c r="I479" s="49" t="s">
        <v>118</v>
      </c>
      <c r="J479" s="49" t="s">
        <v>1229</v>
      </c>
      <c r="K479" s="49" t="s">
        <v>125</v>
      </c>
      <c r="M479" s="49">
        <v>2278</v>
      </c>
      <c r="AC479">
        <f>IF(ISBLANK(nutrition[[#This Row],[total_boys]]),SUM(nutrition[[#This Row],[boys_0-5_reached]],nutrition[[#This Row],[boys_6-12_reached]],nutrition[[#This Row],[boys_13-18_reached]]),nutrition[[#This Row],[total_boys]])</f>
        <v>0</v>
      </c>
      <c r="AD479">
        <f>IF(ISBLANK(nutrition[[#This Row],[total_girls]]),SUM(nutrition[[#This Row],[girls_0-5_reached]],nutrition[[#This Row],[girls_6-12_reached]],nutrition[[#This Row],[girls_13-18_reached]]),nutrition[[#This Row],[total_girls]])</f>
        <v>2278</v>
      </c>
      <c r="AE479">
        <f>IF(ISBLANK(nutrition[[#This Row],[total_children]]),SUM(nutrition[[#This Row],[calc_boys]],nutrition[[#This Row],[calc_girls]]),nutrition[[#This Row],[total_children]])</f>
        <v>2278</v>
      </c>
      <c r="AF479">
        <f>IF(ISBLANK(nutrition[[#This Row],[total_pwd]]),SUM(nutrition[[#This Row],[total_pwd_men]],nutrition[[#This Row],[total_pwd_women]]),nutrition[[#This Row],[total_pwd]])</f>
        <v>0</v>
      </c>
      <c r="AG479">
        <f>IF(ISBLANK(nutrition[[#This Row],[total_adults]]),SUM(nutrition[[#This Row],[total_men]],nutrition[[#This Row],[total_women]]),nutrition[[#This Row],[total_adults]])</f>
        <v>0</v>
      </c>
      <c r="AH479">
        <f>IF(ISBLANK(nutrition[[#This Row],[total_beneficiaries_reached]]),SUM(nutrition[[#This Row],[calc_children]],nutrition[[#This Row],[calc_adults]]),nutrition[[#This Row],[total_beneficiaries_reached]])</f>
        <v>2278</v>
      </c>
      <c r="AI479" s="49" t="s">
        <v>178</v>
      </c>
      <c r="AJ479" s="49" t="s">
        <v>195</v>
      </c>
      <c r="AK479" s="49" t="s">
        <v>132</v>
      </c>
    </row>
    <row r="480" spans="1:37" x14ac:dyDescent="0.2">
      <c r="A480" s="58">
        <v>45352</v>
      </c>
      <c r="B480" s="49" t="s">
        <v>229</v>
      </c>
      <c r="C480" s="49" t="s">
        <v>1252</v>
      </c>
      <c r="F480" s="49" t="s">
        <v>115</v>
      </c>
      <c r="G480" s="49" t="s">
        <v>115</v>
      </c>
      <c r="H480" s="49" t="s">
        <v>133</v>
      </c>
      <c r="I480" s="49" t="s">
        <v>118</v>
      </c>
      <c r="J480" s="49" t="s">
        <v>1229</v>
      </c>
      <c r="K480" s="49" t="s">
        <v>125</v>
      </c>
      <c r="M480" s="49">
        <v>3059</v>
      </c>
      <c r="AC480">
        <f>IF(ISBLANK(nutrition[[#This Row],[total_boys]]),SUM(nutrition[[#This Row],[boys_0-5_reached]],nutrition[[#This Row],[boys_6-12_reached]],nutrition[[#This Row],[boys_13-18_reached]]),nutrition[[#This Row],[total_boys]])</f>
        <v>0</v>
      </c>
      <c r="AD480">
        <f>IF(ISBLANK(nutrition[[#This Row],[total_girls]]),SUM(nutrition[[#This Row],[girls_0-5_reached]],nutrition[[#This Row],[girls_6-12_reached]],nutrition[[#This Row],[girls_13-18_reached]]),nutrition[[#This Row],[total_girls]])</f>
        <v>3059</v>
      </c>
      <c r="AE480">
        <f>IF(ISBLANK(nutrition[[#This Row],[total_children]]),SUM(nutrition[[#This Row],[calc_boys]],nutrition[[#This Row],[calc_girls]]),nutrition[[#This Row],[total_children]])</f>
        <v>3059</v>
      </c>
      <c r="AF480">
        <f>IF(ISBLANK(nutrition[[#This Row],[total_pwd]]),SUM(nutrition[[#This Row],[total_pwd_men]],nutrition[[#This Row],[total_pwd_women]]),nutrition[[#This Row],[total_pwd]])</f>
        <v>0</v>
      </c>
      <c r="AG480">
        <f>IF(ISBLANK(nutrition[[#This Row],[total_adults]]),SUM(nutrition[[#This Row],[total_men]],nutrition[[#This Row],[total_women]]),nutrition[[#This Row],[total_adults]])</f>
        <v>0</v>
      </c>
      <c r="AH480">
        <f>IF(ISBLANK(nutrition[[#This Row],[total_beneficiaries_reached]]),SUM(nutrition[[#This Row],[calc_children]],nutrition[[#This Row],[calc_adults]]),nutrition[[#This Row],[total_beneficiaries_reached]])</f>
        <v>3059</v>
      </c>
      <c r="AI480" s="49" t="s">
        <v>230</v>
      </c>
      <c r="AJ480" s="49" t="s">
        <v>701</v>
      </c>
      <c r="AK480" s="49" t="s">
        <v>132</v>
      </c>
    </row>
    <row r="481" spans="1:37" x14ac:dyDescent="0.2">
      <c r="A481" s="58">
        <v>45352</v>
      </c>
      <c r="B481" s="49" t="s">
        <v>214</v>
      </c>
      <c r="C481" s="49" t="s">
        <v>1254</v>
      </c>
      <c r="F481" s="49" t="s">
        <v>115</v>
      </c>
      <c r="G481" s="49" t="s">
        <v>115</v>
      </c>
      <c r="H481" s="49" t="s">
        <v>133</v>
      </c>
      <c r="I481" s="49" t="s">
        <v>118</v>
      </c>
      <c r="J481" s="49" t="s">
        <v>1229</v>
      </c>
      <c r="K481" s="49" t="s">
        <v>125</v>
      </c>
      <c r="M481" s="49">
        <v>207</v>
      </c>
      <c r="AC481">
        <f>IF(ISBLANK(nutrition[[#This Row],[total_boys]]),SUM(nutrition[[#This Row],[boys_0-5_reached]],nutrition[[#This Row],[boys_6-12_reached]],nutrition[[#This Row],[boys_13-18_reached]]),nutrition[[#This Row],[total_boys]])</f>
        <v>0</v>
      </c>
      <c r="AD481">
        <f>IF(ISBLANK(nutrition[[#This Row],[total_girls]]),SUM(nutrition[[#This Row],[girls_0-5_reached]],nutrition[[#This Row],[girls_6-12_reached]],nutrition[[#This Row],[girls_13-18_reached]]),nutrition[[#This Row],[total_girls]])</f>
        <v>207</v>
      </c>
      <c r="AE481">
        <f>IF(ISBLANK(nutrition[[#This Row],[total_children]]),SUM(nutrition[[#This Row],[calc_boys]],nutrition[[#This Row],[calc_girls]]),nutrition[[#This Row],[total_children]])</f>
        <v>207</v>
      </c>
      <c r="AF481">
        <f>IF(ISBLANK(nutrition[[#This Row],[total_pwd]]),SUM(nutrition[[#This Row],[total_pwd_men]],nutrition[[#This Row],[total_pwd_women]]),nutrition[[#This Row],[total_pwd]])</f>
        <v>0</v>
      </c>
      <c r="AG481">
        <f>IF(ISBLANK(nutrition[[#This Row],[total_adults]]),SUM(nutrition[[#This Row],[total_men]],nutrition[[#This Row],[total_women]]),nutrition[[#This Row],[total_adults]])</f>
        <v>0</v>
      </c>
      <c r="AH481">
        <f>IF(ISBLANK(nutrition[[#This Row],[total_beneficiaries_reached]]),SUM(nutrition[[#This Row],[calc_children]],nutrition[[#This Row],[calc_adults]]),nutrition[[#This Row],[total_beneficiaries_reached]])</f>
        <v>207</v>
      </c>
      <c r="AI481" s="49" t="s">
        <v>215</v>
      </c>
      <c r="AJ481" s="49" t="s">
        <v>533</v>
      </c>
      <c r="AK481" s="49" t="s">
        <v>132</v>
      </c>
    </row>
    <row r="482" spans="1:37" x14ac:dyDescent="0.2">
      <c r="A482" s="58">
        <v>45352</v>
      </c>
      <c r="B482" s="49" t="s">
        <v>229</v>
      </c>
      <c r="C482" s="49" t="s">
        <v>1286</v>
      </c>
      <c r="F482" s="49" t="s">
        <v>115</v>
      </c>
      <c r="G482" s="49" t="s">
        <v>115</v>
      </c>
      <c r="H482" s="49" t="s">
        <v>133</v>
      </c>
      <c r="I482" s="49" t="s">
        <v>118</v>
      </c>
      <c r="J482" s="49" t="s">
        <v>1229</v>
      </c>
      <c r="K482" s="49" t="s">
        <v>125</v>
      </c>
      <c r="M482" s="49">
        <v>1965</v>
      </c>
      <c r="AC482">
        <f>IF(ISBLANK(nutrition[[#This Row],[total_boys]]),SUM(nutrition[[#This Row],[boys_0-5_reached]],nutrition[[#This Row],[boys_6-12_reached]],nutrition[[#This Row],[boys_13-18_reached]]),nutrition[[#This Row],[total_boys]])</f>
        <v>0</v>
      </c>
      <c r="AD482">
        <f>IF(ISBLANK(nutrition[[#This Row],[total_girls]]),SUM(nutrition[[#This Row],[girls_0-5_reached]],nutrition[[#This Row],[girls_6-12_reached]],nutrition[[#This Row],[girls_13-18_reached]]),nutrition[[#This Row],[total_girls]])</f>
        <v>1965</v>
      </c>
      <c r="AE482">
        <f>IF(ISBLANK(nutrition[[#This Row],[total_children]]),SUM(nutrition[[#This Row],[calc_boys]],nutrition[[#This Row],[calc_girls]]),nutrition[[#This Row],[total_children]])</f>
        <v>1965</v>
      </c>
      <c r="AF482">
        <f>IF(ISBLANK(nutrition[[#This Row],[total_pwd]]),SUM(nutrition[[#This Row],[total_pwd_men]],nutrition[[#This Row],[total_pwd_women]]),nutrition[[#This Row],[total_pwd]])</f>
        <v>0</v>
      </c>
      <c r="AG482">
        <f>IF(ISBLANK(nutrition[[#This Row],[total_adults]]),SUM(nutrition[[#This Row],[total_men]],nutrition[[#This Row],[total_women]]),nutrition[[#This Row],[total_adults]])</f>
        <v>0</v>
      </c>
      <c r="AH482">
        <f>IF(ISBLANK(nutrition[[#This Row],[total_beneficiaries_reached]]),SUM(nutrition[[#This Row],[calc_children]],nutrition[[#This Row],[calc_adults]]),nutrition[[#This Row],[total_beneficiaries_reached]])</f>
        <v>1965</v>
      </c>
      <c r="AI482" s="49" t="s">
        <v>230</v>
      </c>
      <c r="AJ482" s="49" t="s">
        <v>705</v>
      </c>
      <c r="AK482" s="49" t="s">
        <v>132</v>
      </c>
    </row>
    <row r="483" spans="1:37" x14ac:dyDescent="0.2">
      <c r="A483" s="58">
        <v>45352</v>
      </c>
      <c r="B483" s="49" t="s">
        <v>214</v>
      </c>
      <c r="C483" s="49" t="s">
        <v>528</v>
      </c>
      <c r="F483" s="49" t="s">
        <v>115</v>
      </c>
      <c r="G483" s="49" t="s">
        <v>115</v>
      </c>
      <c r="H483" s="49" t="s">
        <v>133</v>
      </c>
      <c r="I483" s="49" t="s">
        <v>118</v>
      </c>
      <c r="J483" s="49" t="s">
        <v>1229</v>
      </c>
      <c r="K483" s="49" t="s">
        <v>125</v>
      </c>
      <c r="M483" s="49">
        <v>4645</v>
      </c>
      <c r="AC483">
        <f>IF(ISBLANK(nutrition[[#This Row],[total_boys]]),SUM(nutrition[[#This Row],[boys_0-5_reached]],nutrition[[#This Row],[boys_6-12_reached]],nutrition[[#This Row],[boys_13-18_reached]]),nutrition[[#This Row],[total_boys]])</f>
        <v>0</v>
      </c>
      <c r="AD483">
        <f>IF(ISBLANK(nutrition[[#This Row],[total_girls]]),SUM(nutrition[[#This Row],[girls_0-5_reached]],nutrition[[#This Row],[girls_6-12_reached]],nutrition[[#This Row],[girls_13-18_reached]]),nutrition[[#This Row],[total_girls]])</f>
        <v>4645</v>
      </c>
      <c r="AE483">
        <f>IF(ISBLANK(nutrition[[#This Row],[total_children]]),SUM(nutrition[[#This Row],[calc_boys]],nutrition[[#This Row],[calc_girls]]),nutrition[[#This Row],[total_children]])</f>
        <v>4645</v>
      </c>
      <c r="AF483">
        <f>IF(ISBLANK(nutrition[[#This Row],[total_pwd]]),SUM(nutrition[[#This Row],[total_pwd_men]],nutrition[[#This Row],[total_pwd_women]]),nutrition[[#This Row],[total_pwd]])</f>
        <v>0</v>
      </c>
      <c r="AG483">
        <f>IF(ISBLANK(nutrition[[#This Row],[total_adults]]),SUM(nutrition[[#This Row],[total_men]],nutrition[[#This Row],[total_women]]),nutrition[[#This Row],[total_adults]])</f>
        <v>0</v>
      </c>
      <c r="AH483">
        <f>IF(ISBLANK(nutrition[[#This Row],[total_beneficiaries_reached]]),SUM(nutrition[[#This Row],[calc_children]],nutrition[[#This Row],[calc_adults]]),nutrition[[#This Row],[total_beneficiaries_reached]])</f>
        <v>4645</v>
      </c>
      <c r="AI483" s="49" t="s">
        <v>215</v>
      </c>
      <c r="AJ483" s="49" t="s">
        <v>529</v>
      </c>
      <c r="AK483" s="49" t="s">
        <v>132</v>
      </c>
    </row>
    <row r="484" spans="1:37" x14ac:dyDescent="0.2">
      <c r="A484" s="58">
        <v>45352</v>
      </c>
      <c r="B484" s="49" t="s">
        <v>209</v>
      </c>
      <c r="C484" s="49" t="s">
        <v>441</v>
      </c>
      <c r="F484" s="49" t="s">
        <v>115</v>
      </c>
      <c r="G484" s="49" t="s">
        <v>115</v>
      </c>
      <c r="H484" s="49" t="s">
        <v>133</v>
      </c>
      <c r="I484" s="49" t="s">
        <v>118</v>
      </c>
      <c r="J484" s="49" t="s">
        <v>1229</v>
      </c>
      <c r="K484" s="49" t="s">
        <v>125</v>
      </c>
      <c r="M484" s="49">
        <v>624</v>
      </c>
      <c r="AC484">
        <f>IF(ISBLANK(nutrition[[#This Row],[total_boys]]),SUM(nutrition[[#This Row],[boys_0-5_reached]],nutrition[[#This Row],[boys_6-12_reached]],nutrition[[#This Row],[boys_13-18_reached]]),nutrition[[#This Row],[total_boys]])</f>
        <v>0</v>
      </c>
      <c r="AD484">
        <f>IF(ISBLANK(nutrition[[#This Row],[total_girls]]),SUM(nutrition[[#This Row],[girls_0-5_reached]],nutrition[[#This Row],[girls_6-12_reached]],nutrition[[#This Row],[girls_13-18_reached]]),nutrition[[#This Row],[total_girls]])</f>
        <v>624</v>
      </c>
      <c r="AE484">
        <f>IF(ISBLANK(nutrition[[#This Row],[total_children]]),SUM(nutrition[[#This Row],[calc_boys]],nutrition[[#This Row],[calc_girls]]),nutrition[[#This Row],[total_children]])</f>
        <v>624</v>
      </c>
      <c r="AF484">
        <f>IF(ISBLANK(nutrition[[#This Row],[total_pwd]]),SUM(nutrition[[#This Row],[total_pwd_men]],nutrition[[#This Row],[total_pwd_women]]),nutrition[[#This Row],[total_pwd]])</f>
        <v>0</v>
      </c>
      <c r="AG484">
        <f>IF(ISBLANK(nutrition[[#This Row],[total_adults]]),SUM(nutrition[[#This Row],[total_men]],nutrition[[#This Row],[total_women]]),nutrition[[#This Row],[total_adults]])</f>
        <v>0</v>
      </c>
      <c r="AH484">
        <f>IF(ISBLANK(nutrition[[#This Row],[total_beneficiaries_reached]]),SUM(nutrition[[#This Row],[calc_children]],nutrition[[#This Row],[calc_adults]]),nutrition[[#This Row],[total_beneficiaries_reached]])</f>
        <v>624</v>
      </c>
      <c r="AI484" s="49" t="s">
        <v>210</v>
      </c>
      <c r="AJ484" s="49" t="s">
        <v>442</v>
      </c>
      <c r="AK484" s="49" t="s">
        <v>132</v>
      </c>
    </row>
    <row r="485" spans="1:37" x14ac:dyDescent="0.2">
      <c r="A485" s="58">
        <v>45352</v>
      </c>
      <c r="B485" s="49" t="s">
        <v>224</v>
      </c>
      <c r="C485" s="49" t="s">
        <v>1256</v>
      </c>
      <c r="F485" s="49" t="s">
        <v>115</v>
      </c>
      <c r="G485" s="49" t="s">
        <v>115</v>
      </c>
      <c r="H485" s="49" t="s">
        <v>133</v>
      </c>
      <c r="I485" s="49" t="s">
        <v>118</v>
      </c>
      <c r="J485" s="49" t="s">
        <v>1229</v>
      </c>
      <c r="K485" s="49" t="s">
        <v>125</v>
      </c>
      <c r="M485" s="49">
        <v>1145</v>
      </c>
      <c r="AC485">
        <f>IF(ISBLANK(nutrition[[#This Row],[total_boys]]),SUM(nutrition[[#This Row],[boys_0-5_reached]],nutrition[[#This Row],[boys_6-12_reached]],nutrition[[#This Row],[boys_13-18_reached]]),nutrition[[#This Row],[total_boys]])</f>
        <v>0</v>
      </c>
      <c r="AD485">
        <f>IF(ISBLANK(nutrition[[#This Row],[total_girls]]),SUM(nutrition[[#This Row],[girls_0-5_reached]],nutrition[[#This Row],[girls_6-12_reached]],nutrition[[#This Row],[girls_13-18_reached]]),nutrition[[#This Row],[total_girls]])</f>
        <v>1145</v>
      </c>
      <c r="AE485">
        <f>IF(ISBLANK(nutrition[[#This Row],[total_children]]),SUM(nutrition[[#This Row],[calc_boys]],nutrition[[#This Row],[calc_girls]]),nutrition[[#This Row],[total_children]])</f>
        <v>1145</v>
      </c>
      <c r="AF485">
        <f>IF(ISBLANK(nutrition[[#This Row],[total_pwd]]),SUM(nutrition[[#This Row],[total_pwd_men]],nutrition[[#This Row],[total_pwd_women]]),nutrition[[#This Row],[total_pwd]])</f>
        <v>0</v>
      </c>
      <c r="AG485">
        <f>IF(ISBLANK(nutrition[[#This Row],[total_adults]]),SUM(nutrition[[#This Row],[total_men]],nutrition[[#This Row],[total_women]]),nutrition[[#This Row],[total_adults]])</f>
        <v>0</v>
      </c>
      <c r="AH485">
        <f>IF(ISBLANK(nutrition[[#This Row],[total_beneficiaries_reached]]),SUM(nutrition[[#This Row],[calc_children]],nutrition[[#This Row],[calc_adults]]),nutrition[[#This Row],[total_beneficiaries_reached]])</f>
        <v>1145</v>
      </c>
      <c r="AI485" s="49" t="s">
        <v>225</v>
      </c>
      <c r="AJ485" s="49" t="s">
        <v>660</v>
      </c>
      <c r="AK485" s="49" t="s">
        <v>132</v>
      </c>
    </row>
    <row r="486" spans="1:37" x14ac:dyDescent="0.2">
      <c r="A486" s="58">
        <v>45352</v>
      </c>
      <c r="B486" s="49" t="s">
        <v>113</v>
      </c>
      <c r="C486" s="49" t="s">
        <v>1287</v>
      </c>
      <c r="F486" s="49" t="s">
        <v>115</v>
      </c>
      <c r="G486" s="49" t="s">
        <v>115</v>
      </c>
      <c r="H486" s="49" t="s">
        <v>133</v>
      </c>
      <c r="I486" s="49" t="s">
        <v>118</v>
      </c>
      <c r="J486" s="49" t="s">
        <v>1229</v>
      </c>
      <c r="K486" s="49" t="s">
        <v>125</v>
      </c>
      <c r="M486" s="49">
        <v>2652</v>
      </c>
      <c r="AC486">
        <f>IF(ISBLANK(nutrition[[#This Row],[total_boys]]),SUM(nutrition[[#This Row],[boys_0-5_reached]],nutrition[[#This Row],[boys_6-12_reached]],nutrition[[#This Row],[boys_13-18_reached]]),nutrition[[#This Row],[total_boys]])</f>
        <v>0</v>
      </c>
      <c r="AD486">
        <f>IF(ISBLANK(nutrition[[#This Row],[total_girls]]),SUM(nutrition[[#This Row],[girls_0-5_reached]],nutrition[[#This Row],[girls_6-12_reached]],nutrition[[#This Row],[girls_13-18_reached]]),nutrition[[#This Row],[total_girls]])</f>
        <v>2652</v>
      </c>
      <c r="AE486">
        <f>IF(ISBLANK(nutrition[[#This Row],[total_children]]),SUM(nutrition[[#This Row],[calc_boys]],nutrition[[#This Row],[calc_girls]]),nutrition[[#This Row],[total_children]])</f>
        <v>2652</v>
      </c>
      <c r="AF486">
        <f>IF(ISBLANK(nutrition[[#This Row],[total_pwd]]),SUM(nutrition[[#This Row],[total_pwd_men]],nutrition[[#This Row],[total_pwd_women]]),nutrition[[#This Row],[total_pwd]])</f>
        <v>0</v>
      </c>
      <c r="AG486">
        <f>IF(ISBLANK(nutrition[[#This Row],[total_adults]]),SUM(nutrition[[#This Row],[total_men]],nutrition[[#This Row],[total_women]]),nutrition[[#This Row],[total_adults]])</f>
        <v>0</v>
      </c>
      <c r="AH486">
        <f>IF(ISBLANK(nutrition[[#This Row],[total_beneficiaries_reached]]),SUM(nutrition[[#This Row],[calc_children]],nutrition[[#This Row],[calc_adults]]),nutrition[[#This Row],[total_beneficiaries_reached]])</f>
        <v>2652</v>
      </c>
      <c r="AI486" s="49" t="s">
        <v>219</v>
      </c>
      <c r="AJ486" s="49" t="s">
        <v>614</v>
      </c>
      <c r="AK486" s="49" t="s">
        <v>132</v>
      </c>
    </row>
    <row r="487" spans="1:37" x14ac:dyDescent="0.2">
      <c r="A487" s="58">
        <v>45352</v>
      </c>
      <c r="B487" s="49" t="s">
        <v>209</v>
      </c>
      <c r="C487" s="49" t="s">
        <v>1257</v>
      </c>
      <c r="F487" s="49" t="s">
        <v>115</v>
      </c>
      <c r="G487" s="49" t="s">
        <v>115</v>
      </c>
      <c r="H487" s="49" t="s">
        <v>133</v>
      </c>
      <c r="I487" s="49" t="s">
        <v>118</v>
      </c>
      <c r="J487" s="49" t="s">
        <v>1229</v>
      </c>
      <c r="K487" s="49" t="s">
        <v>125</v>
      </c>
      <c r="M487" s="49">
        <v>1019</v>
      </c>
      <c r="AC487">
        <f>IF(ISBLANK(nutrition[[#This Row],[total_boys]]),SUM(nutrition[[#This Row],[boys_0-5_reached]],nutrition[[#This Row],[boys_6-12_reached]],nutrition[[#This Row],[boys_13-18_reached]]),nutrition[[#This Row],[total_boys]])</f>
        <v>0</v>
      </c>
      <c r="AD487">
        <f>IF(ISBLANK(nutrition[[#This Row],[total_girls]]),SUM(nutrition[[#This Row],[girls_0-5_reached]],nutrition[[#This Row],[girls_6-12_reached]],nutrition[[#This Row],[girls_13-18_reached]]),nutrition[[#This Row],[total_girls]])</f>
        <v>1019</v>
      </c>
      <c r="AE487">
        <f>IF(ISBLANK(nutrition[[#This Row],[total_children]]),SUM(nutrition[[#This Row],[calc_boys]],nutrition[[#This Row],[calc_girls]]),nutrition[[#This Row],[total_children]])</f>
        <v>1019</v>
      </c>
      <c r="AF487">
        <f>IF(ISBLANK(nutrition[[#This Row],[total_pwd]]),SUM(nutrition[[#This Row],[total_pwd_men]],nutrition[[#This Row],[total_pwd_women]]),nutrition[[#This Row],[total_pwd]])</f>
        <v>0</v>
      </c>
      <c r="AG487">
        <f>IF(ISBLANK(nutrition[[#This Row],[total_adults]]),SUM(nutrition[[#This Row],[total_men]],nutrition[[#This Row],[total_women]]),nutrition[[#This Row],[total_adults]])</f>
        <v>0</v>
      </c>
      <c r="AH487">
        <f>IF(ISBLANK(nutrition[[#This Row],[total_beneficiaries_reached]]),SUM(nutrition[[#This Row],[calc_children]],nutrition[[#This Row],[calc_adults]]),nutrition[[#This Row],[total_beneficiaries_reached]])</f>
        <v>1019</v>
      </c>
      <c r="AI487" s="49" t="s">
        <v>210</v>
      </c>
      <c r="AJ487" s="49" t="s">
        <v>446</v>
      </c>
      <c r="AK487" s="49" t="s">
        <v>132</v>
      </c>
    </row>
    <row r="488" spans="1:37" x14ac:dyDescent="0.2">
      <c r="A488" s="58">
        <v>45352</v>
      </c>
      <c r="B488" s="49" t="s">
        <v>229</v>
      </c>
      <c r="C488" s="49" t="s">
        <v>708</v>
      </c>
      <c r="F488" s="49" t="s">
        <v>115</v>
      </c>
      <c r="G488" s="49" t="s">
        <v>115</v>
      </c>
      <c r="H488" s="49" t="s">
        <v>133</v>
      </c>
      <c r="I488" s="49" t="s">
        <v>118</v>
      </c>
      <c r="J488" s="49" t="s">
        <v>1229</v>
      </c>
      <c r="K488" s="49" t="s">
        <v>125</v>
      </c>
      <c r="M488" s="49">
        <v>2510</v>
      </c>
      <c r="AC488">
        <f>IF(ISBLANK(nutrition[[#This Row],[total_boys]]),SUM(nutrition[[#This Row],[boys_0-5_reached]],nutrition[[#This Row],[boys_6-12_reached]],nutrition[[#This Row],[boys_13-18_reached]]),nutrition[[#This Row],[total_boys]])</f>
        <v>0</v>
      </c>
      <c r="AD488">
        <f>IF(ISBLANK(nutrition[[#This Row],[total_girls]]),SUM(nutrition[[#This Row],[girls_0-5_reached]],nutrition[[#This Row],[girls_6-12_reached]],nutrition[[#This Row],[girls_13-18_reached]]),nutrition[[#This Row],[total_girls]])</f>
        <v>2510</v>
      </c>
      <c r="AE488">
        <f>IF(ISBLANK(nutrition[[#This Row],[total_children]]),SUM(nutrition[[#This Row],[calc_boys]],nutrition[[#This Row],[calc_girls]]),nutrition[[#This Row],[total_children]])</f>
        <v>2510</v>
      </c>
      <c r="AF488">
        <f>IF(ISBLANK(nutrition[[#This Row],[total_pwd]]),SUM(nutrition[[#This Row],[total_pwd_men]],nutrition[[#This Row],[total_pwd_women]]),nutrition[[#This Row],[total_pwd]])</f>
        <v>0</v>
      </c>
      <c r="AG488">
        <f>IF(ISBLANK(nutrition[[#This Row],[total_adults]]),SUM(nutrition[[#This Row],[total_men]],nutrition[[#This Row],[total_women]]),nutrition[[#This Row],[total_adults]])</f>
        <v>0</v>
      </c>
      <c r="AH488">
        <f>IF(ISBLANK(nutrition[[#This Row],[total_beneficiaries_reached]]),SUM(nutrition[[#This Row],[calc_children]],nutrition[[#This Row],[calc_adults]]),nutrition[[#This Row],[total_beneficiaries_reached]])</f>
        <v>2510</v>
      </c>
      <c r="AI488" s="49" t="s">
        <v>230</v>
      </c>
      <c r="AJ488" s="49" t="s">
        <v>709</v>
      </c>
      <c r="AK488" s="49" t="s">
        <v>132</v>
      </c>
    </row>
    <row r="489" spans="1:37" x14ac:dyDescent="0.2">
      <c r="A489" s="58">
        <v>45352</v>
      </c>
      <c r="B489" s="49" t="s">
        <v>229</v>
      </c>
      <c r="C489" s="49" t="s">
        <v>712</v>
      </c>
      <c r="F489" s="49" t="s">
        <v>115</v>
      </c>
      <c r="G489" s="49" t="s">
        <v>115</v>
      </c>
      <c r="H489" s="49" t="s">
        <v>133</v>
      </c>
      <c r="I489" s="49" t="s">
        <v>118</v>
      </c>
      <c r="J489" s="49" t="s">
        <v>1229</v>
      </c>
      <c r="K489" s="49" t="s">
        <v>125</v>
      </c>
      <c r="M489" s="49">
        <v>187</v>
      </c>
      <c r="AC489">
        <f>IF(ISBLANK(nutrition[[#This Row],[total_boys]]),SUM(nutrition[[#This Row],[boys_0-5_reached]],nutrition[[#This Row],[boys_6-12_reached]],nutrition[[#This Row],[boys_13-18_reached]]),nutrition[[#This Row],[total_boys]])</f>
        <v>0</v>
      </c>
      <c r="AD489">
        <f>IF(ISBLANK(nutrition[[#This Row],[total_girls]]),SUM(nutrition[[#This Row],[girls_0-5_reached]],nutrition[[#This Row],[girls_6-12_reached]],nutrition[[#This Row],[girls_13-18_reached]]),nutrition[[#This Row],[total_girls]])</f>
        <v>187</v>
      </c>
      <c r="AE489">
        <f>IF(ISBLANK(nutrition[[#This Row],[total_children]]),SUM(nutrition[[#This Row],[calc_boys]],nutrition[[#This Row],[calc_girls]]),nutrition[[#This Row],[total_children]])</f>
        <v>187</v>
      </c>
      <c r="AF489">
        <f>IF(ISBLANK(nutrition[[#This Row],[total_pwd]]),SUM(nutrition[[#This Row],[total_pwd_men]],nutrition[[#This Row],[total_pwd_women]]),nutrition[[#This Row],[total_pwd]])</f>
        <v>0</v>
      </c>
      <c r="AG489">
        <f>IF(ISBLANK(nutrition[[#This Row],[total_adults]]),SUM(nutrition[[#This Row],[total_men]],nutrition[[#This Row],[total_women]]),nutrition[[#This Row],[total_adults]])</f>
        <v>0</v>
      </c>
      <c r="AH489">
        <f>IF(ISBLANK(nutrition[[#This Row],[total_beneficiaries_reached]]),SUM(nutrition[[#This Row],[calc_children]],nutrition[[#This Row],[calc_adults]]),nutrition[[#This Row],[total_beneficiaries_reached]])</f>
        <v>187</v>
      </c>
      <c r="AI489" s="49" t="s">
        <v>230</v>
      </c>
      <c r="AJ489" s="49" t="s">
        <v>713</v>
      </c>
      <c r="AK489" s="49" t="s">
        <v>132</v>
      </c>
    </row>
    <row r="490" spans="1:37" x14ac:dyDescent="0.2">
      <c r="A490" s="58">
        <v>45352</v>
      </c>
      <c r="B490" s="49" t="s">
        <v>120</v>
      </c>
      <c r="C490" s="49" t="s">
        <v>1233</v>
      </c>
      <c r="F490" s="49" t="s">
        <v>115</v>
      </c>
      <c r="G490" s="49" t="s">
        <v>115</v>
      </c>
      <c r="H490" s="49" t="s">
        <v>133</v>
      </c>
      <c r="I490" s="49" t="s">
        <v>118</v>
      </c>
      <c r="J490" s="49" t="s">
        <v>1229</v>
      </c>
      <c r="K490" s="49" t="s">
        <v>125</v>
      </c>
      <c r="M490" s="49">
        <v>2040</v>
      </c>
      <c r="AC490">
        <f>IF(ISBLANK(nutrition[[#This Row],[total_boys]]),SUM(nutrition[[#This Row],[boys_0-5_reached]],nutrition[[#This Row],[boys_6-12_reached]],nutrition[[#This Row],[boys_13-18_reached]]),nutrition[[#This Row],[total_boys]])</f>
        <v>0</v>
      </c>
      <c r="AD490">
        <f>IF(ISBLANK(nutrition[[#This Row],[total_girls]]),SUM(nutrition[[#This Row],[girls_0-5_reached]],nutrition[[#This Row],[girls_6-12_reached]],nutrition[[#This Row],[girls_13-18_reached]]),nutrition[[#This Row],[total_girls]])</f>
        <v>2040</v>
      </c>
      <c r="AE490">
        <f>IF(ISBLANK(nutrition[[#This Row],[total_children]]),SUM(nutrition[[#This Row],[calc_boys]],nutrition[[#This Row],[calc_girls]]),nutrition[[#This Row],[total_children]])</f>
        <v>2040</v>
      </c>
      <c r="AF490">
        <f>IF(ISBLANK(nutrition[[#This Row],[total_pwd]]),SUM(nutrition[[#This Row],[total_pwd_men]],nutrition[[#This Row],[total_pwd_women]]),nutrition[[#This Row],[total_pwd]])</f>
        <v>0</v>
      </c>
      <c r="AG490">
        <f>IF(ISBLANK(nutrition[[#This Row],[total_adults]]),SUM(nutrition[[#This Row],[total_men]],nutrition[[#This Row],[total_women]]),nutrition[[#This Row],[total_adults]])</f>
        <v>0</v>
      </c>
      <c r="AH490">
        <f>IF(ISBLANK(nutrition[[#This Row],[total_beneficiaries_reached]]),SUM(nutrition[[#This Row],[calc_children]],nutrition[[#This Row],[calc_adults]]),nutrition[[#This Row],[total_beneficiaries_reached]])</f>
        <v>2040</v>
      </c>
      <c r="AI490" s="49" t="s">
        <v>178</v>
      </c>
      <c r="AJ490" s="49" t="s">
        <v>200</v>
      </c>
      <c r="AK490" s="49" t="s">
        <v>132</v>
      </c>
    </row>
    <row r="491" spans="1:37" x14ac:dyDescent="0.2">
      <c r="A491" s="58">
        <v>45352</v>
      </c>
      <c r="B491" s="49" t="s">
        <v>229</v>
      </c>
      <c r="C491" s="49" t="s">
        <v>1288</v>
      </c>
      <c r="F491" s="49" t="s">
        <v>115</v>
      </c>
      <c r="G491" s="49" t="s">
        <v>115</v>
      </c>
      <c r="H491" s="49" t="s">
        <v>133</v>
      </c>
      <c r="I491" s="49" t="s">
        <v>118</v>
      </c>
      <c r="J491" s="49" t="s">
        <v>1229</v>
      </c>
      <c r="K491" s="49" t="s">
        <v>125</v>
      </c>
      <c r="M491" s="49">
        <v>111</v>
      </c>
      <c r="AC491">
        <f>IF(ISBLANK(nutrition[[#This Row],[total_boys]]),SUM(nutrition[[#This Row],[boys_0-5_reached]],nutrition[[#This Row],[boys_6-12_reached]],nutrition[[#This Row],[boys_13-18_reached]]),nutrition[[#This Row],[total_boys]])</f>
        <v>0</v>
      </c>
      <c r="AD491">
        <f>IF(ISBLANK(nutrition[[#This Row],[total_girls]]),SUM(nutrition[[#This Row],[girls_0-5_reached]],nutrition[[#This Row],[girls_6-12_reached]],nutrition[[#This Row],[girls_13-18_reached]]),nutrition[[#This Row],[total_girls]])</f>
        <v>111</v>
      </c>
      <c r="AE491">
        <f>IF(ISBLANK(nutrition[[#This Row],[total_children]]),SUM(nutrition[[#This Row],[calc_boys]],nutrition[[#This Row],[calc_girls]]),nutrition[[#This Row],[total_children]])</f>
        <v>111</v>
      </c>
      <c r="AF491">
        <f>IF(ISBLANK(nutrition[[#This Row],[total_pwd]]),SUM(nutrition[[#This Row],[total_pwd_men]],nutrition[[#This Row],[total_pwd_women]]),nutrition[[#This Row],[total_pwd]])</f>
        <v>0</v>
      </c>
      <c r="AG491">
        <f>IF(ISBLANK(nutrition[[#This Row],[total_adults]]),SUM(nutrition[[#This Row],[total_men]],nutrition[[#This Row],[total_women]]),nutrition[[#This Row],[total_adults]])</f>
        <v>0</v>
      </c>
      <c r="AH491">
        <f>IF(ISBLANK(nutrition[[#This Row],[total_beneficiaries_reached]]),SUM(nutrition[[#This Row],[calc_children]],nutrition[[#This Row],[calc_adults]]),nutrition[[#This Row],[total_beneficiaries_reached]])</f>
        <v>111</v>
      </c>
      <c r="AI491" s="49" t="s">
        <v>230</v>
      </c>
      <c r="AJ491" s="49" t="s">
        <v>716</v>
      </c>
      <c r="AK491" s="49" t="s">
        <v>132</v>
      </c>
    </row>
    <row r="492" spans="1:37" x14ac:dyDescent="0.2">
      <c r="A492" s="58">
        <v>45352</v>
      </c>
      <c r="B492" s="49" t="s">
        <v>209</v>
      </c>
      <c r="C492" s="49" t="s">
        <v>1289</v>
      </c>
      <c r="F492" s="49" t="s">
        <v>115</v>
      </c>
      <c r="G492" s="49" t="s">
        <v>115</v>
      </c>
      <c r="H492" s="49" t="s">
        <v>133</v>
      </c>
      <c r="I492" s="49" t="s">
        <v>118</v>
      </c>
      <c r="J492" s="49" t="s">
        <v>1229</v>
      </c>
      <c r="K492" s="49" t="s">
        <v>125</v>
      </c>
      <c r="M492" s="49">
        <v>411</v>
      </c>
      <c r="AC492">
        <f>IF(ISBLANK(nutrition[[#This Row],[total_boys]]),SUM(nutrition[[#This Row],[boys_0-5_reached]],nutrition[[#This Row],[boys_6-12_reached]],nutrition[[#This Row],[boys_13-18_reached]]),nutrition[[#This Row],[total_boys]])</f>
        <v>0</v>
      </c>
      <c r="AD492">
        <f>IF(ISBLANK(nutrition[[#This Row],[total_girls]]),SUM(nutrition[[#This Row],[girls_0-5_reached]],nutrition[[#This Row],[girls_6-12_reached]],nutrition[[#This Row],[girls_13-18_reached]]),nutrition[[#This Row],[total_girls]])</f>
        <v>411</v>
      </c>
      <c r="AE492">
        <f>IF(ISBLANK(nutrition[[#This Row],[total_children]]),SUM(nutrition[[#This Row],[calc_boys]],nutrition[[#This Row],[calc_girls]]),nutrition[[#This Row],[total_children]])</f>
        <v>411</v>
      </c>
      <c r="AF492">
        <f>IF(ISBLANK(nutrition[[#This Row],[total_pwd]]),SUM(nutrition[[#This Row],[total_pwd_men]],nutrition[[#This Row],[total_pwd_women]]),nutrition[[#This Row],[total_pwd]])</f>
        <v>0</v>
      </c>
      <c r="AG492">
        <f>IF(ISBLANK(nutrition[[#This Row],[total_adults]]),SUM(nutrition[[#This Row],[total_men]],nutrition[[#This Row],[total_women]]),nutrition[[#This Row],[total_adults]])</f>
        <v>0</v>
      </c>
      <c r="AH492">
        <f>IF(ISBLANK(nutrition[[#This Row],[total_beneficiaries_reached]]),SUM(nutrition[[#This Row],[calc_children]],nutrition[[#This Row],[calc_adults]]),nutrition[[#This Row],[total_beneficiaries_reached]])</f>
        <v>411</v>
      </c>
      <c r="AI492" s="49" t="s">
        <v>210</v>
      </c>
      <c r="AJ492" s="49" t="s">
        <v>450</v>
      </c>
      <c r="AK492" s="49" t="s">
        <v>132</v>
      </c>
    </row>
    <row r="493" spans="1:37" x14ac:dyDescent="0.2">
      <c r="A493" s="58">
        <v>45352</v>
      </c>
      <c r="B493" s="49" t="s">
        <v>229</v>
      </c>
      <c r="C493" s="49" t="s">
        <v>1290</v>
      </c>
      <c r="F493" s="49" t="s">
        <v>115</v>
      </c>
      <c r="G493" s="49" t="s">
        <v>115</v>
      </c>
      <c r="H493" s="49" t="s">
        <v>133</v>
      </c>
      <c r="I493" s="49" t="s">
        <v>118</v>
      </c>
      <c r="J493" s="49" t="s">
        <v>1229</v>
      </c>
      <c r="K493" s="49" t="s">
        <v>125</v>
      </c>
      <c r="M493" s="49">
        <v>1252</v>
      </c>
      <c r="AC493">
        <f>IF(ISBLANK(nutrition[[#This Row],[total_boys]]),SUM(nutrition[[#This Row],[boys_0-5_reached]],nutrition[[#This Row],[boys_6-12_reached]],nutrition[[#This Row],[boys_13-18_reached]]),nutrition[[#This Row],[total_boys]])</f>
        <v>0</v>
      </c>
      <c r="AD493">
        <f>IF(ISBLANK(nutrition[[#This Row],[total_girls]]),SUM(nutrition[[#This Row],[girls_0-5_reached]],nutrition[[#This Row],[girls_6-12_reached]],nutrition[[#This Row],[girls_13-18_reached]]),nutrition[[#This Row],[total_girls]])</f>
        <v>1252</v>
      </c>
      <c r="AE493">
        <f>IF(ISBLANK(nutrition[[#This Row],[total_children]]),SUM(nutrition[[#This Row],[calc_boys]],nutrition[[#This Row],[calc_girls]]),nutrition[[#This Row],[total_children]])</f>
        <v>1252</v>
      </c>
      <c r="AF493">
        <f>IF(ISBLANK(nutrition[[#This Row],[total_pwd]]),SUM(nutrition[[#This Row],[total_pwd_men]],nutrition[[#This Row],[total_pwd_women]]),nutrition[[#This Row],[total_pwd]])</f>
        <v>0</v>
      </c>
      <c r="AG493">
        <f>IF(ISBLANK(nutrition[[#This Row],[total_adults]]),SUM(nutrition[[#This Row],[total_men]],nutrition[[#This Row],[total_women]]),nutrition[[#This Row],[total_adults]])</f>
        <v>0</v>
      </c>
      <c r="AH493">
        <f>IF(ISBLANK(nutrition[[#This Row],[total_beneficiaries_reached]]),SUM(nutrition[[#This Row],[calc_children]],nutrition[[#This Row],[calc_adults]]),nutrition[[#This Row],[total_beneficiaries_reached]])</f>
        <v>1252</v>
      </c>
      <c r="AI493" s="49" t="s">
        <v>230</v>
      </c>
      <c r="AJ493" s="49" t="s">
        <v>720</v>
      </c>
      <c r="AK493" s="49" t="s">
        <v>132</v>
      </c>
    </row>
    <row r="494" spans="1:37" x14ac:dyDescent="0.2">
      <c r="A494" s="58">
        <v>45352</v>
      </c>
      <c r="B494" s="49" t="s">
        <v>214</v>
      </c>
      <c r="C494" s="49" t="s">
        <v>1260</v>
      </c>
      <c r="F494" s="49" t="s">
        <v>115</v>
      </c>
      <c r="G494" s="49" t="s">
        <v>115</v>
      </c>
      <c r="H494" s="49" t="s">
        <v>133</v>
      </c>
      <c r="I494" s="49" t="s">
        <v>118</v>
      </c>
      <c r="J494" s="49" t="s">
        <v>1229</v>
      </c>
      <c r="K494" s="49" t="s">
        <v>125</v>
      </c>
      <c r="M494" s="49">
        <v>114</v>
      </c>
      <c r="AC494">
        <f>IF(ISBLANK(nutrition[[#This Row],[total_boys]]),SUM(nutrition[[#This Row],[boys_0-5_reached]],nutrition[[#This Row],[boys_6-12_reached]],nutrition[[#This Row],[boys_13-18_reached]]),nutrition[[#This Row],[total_boys]])</f>
        <v>0</v>
      </c>
      <c r="AD494">
        <f>IF(ISBLANK(nutrition[[#This Row],[total_girls]]),SUM(nutrition[[#This Row],[girls_0-5_reached]],nutrition[[#This Row],[girls_6-12_reached]],nutrition[[#This Row],[girls_13-18_reached]]),nutrition[[#This Row],[total_girls]])</f>
        <v>114</v>
      </c>
      <c r="AE494">
        <f>IF(ISBLANK(nutrition[[#This Row],[total_children]]),SUM(nutrition[[#This Row],[calc_boys]],nutrition[[#This Row],[calc_girls]]),nutrition[[#This Row],[total_children]])</f>
        <v>114</v>
      </c>
      <c r="AF494">
        <f>IF(ISBLANK(nutrition[[#This Row],[total_pwd]]),SUM(nutrition[[#This Row],[total_pwd_men]],nutrition[[#This Row],[total_pwd_women]]),nutrition[[#This Row],[total_pwd]])</f>
        <v>0</v>
      </c>
      <c r="AG494">
        <f>IF(ISBLANK(nutrition[[#This Row],[total_adults]]),SUM(nutrition[[#This Row],[total_men]],nutrition[[#This Row],[total_women]]),nutrition[[#This Row],[total_adults]])</f>
        <v>0</v>
      </c>
      <c r="AH494">
        <f>IF(ISBLANK(nutrition[[#This Row],[total_beneficiaries_reached]]),SUM(nutrition[[#This Row],[calc_children]],nutrition[[#This Row],[calc_adults]]),nutrition[[#This Row],[total_beneficiaries_reached]])</f>
        <v>114</v>
      </c>
      <c r="AI494" s="49" t="s">
        <v>215</v>
      </c>
      <c r="AJ494" s="49" t="s">
        <v>544</v>
      </c>
      <c r="AK494" s="49" t="s">
        <v>132</v>
      </c>
    </row>
    <row r="495" spans="1:37" x14ac:dyDescent="0.2">
      <c r="A495" s="58">
        <v>45352</v>
      </c>
      <c r="B495" s="49" t="s">
        <v>209</v>
      </c>
      <c r="C495" s="49" t="s">
        <v>1291</v>
      </c>
      <c r="F495" s="49" t="s">
        <v>115</v>
      </c>
      <c r="G495" s="49" t="s">
        <v>115</v>
      </c>
      <c r="H495" s="49" t="s">
        <v>133</v>
      </c>
      <c r="I495" s="49" t="s">
        <v>118</v>
      </c>
      <c r="J495" s="49" t="s">
        <v>1229</v>
      </c>
      <c r="K495" s="49" t="s">
        <v>125</v>
      </c>
      <c r="M495" s="49">
        <v>341</v>
      </c>
      <c r="AC495">
        <f>IF(ISBLANK(nutrition[[#This Row],[total_boys]]),SUM(nutrition[[#This Row],[boys_0-5_reached]],nutrition[[#This Row],[boys_6-12_reached]],nutrition[[#This Row],[boys_13-18_reached]]),nutrition[[#This Row],[total_boys]])</f>
        <v>0</v>
      </c>
      <c r="AD495">
        <f>IF(ISBLANK(nutrition[[#This Row],[total_girls]]),SUM(nutrition[[#This Row],[girls_0-5_reached]],nutrition[[#This Row],[girls_6-12_reached]],nutrition[[#This Row],[girls_13-18_reached]]),nutrition[[#This Row],[total_girls]])</f>
        <v>341</v>
      </c>
      <c r="AE495">
        <f>IF(ISBLANK(nutrition[[#This Row],[total_children]]),SUM(nutrition[[#This Row],[calc_boys]],nutrition[[#This Row],[calc_girls]]),nutrition[[#This Row],[total_children]])</f>
        <v>341</v>
      </c>
      <c r="AF495">
        <f>IF(ISBLANK(nutrition[[#This Row],[total_pwd]]),SUM(nutrition[[#This Row],[total_pwd_men]],nutrition[[#This Row],[total_pwd_women]]),nutrition[[#This Row],[total_pwd]])</f>
        <v>0</v>
      </c>
      <c r="AG495">
        <f>IF(ISBLANK(nutrition[[#This Row],[total_adults]]),SUM(nutrition[[#This Row],[total_men]],nutrition[[#This Row],[total_women]]),nutrition[[#This Row],[total_adults]])</f>
        <v>0</v>
      </c>
      <c r="AH495">
        <f>IF(ISBLANK(nutrition[[#This Row],[total_beneficiaries_reached]]),SUM(nutrition[[#This Row],[calc_children]],nutrition[[#This Row],[calc_adults]]),nutrition[[#This Row],[total_beneficiaries_reached]])</f>
        <v>341</v>
      </c>
      <c r="AI495" s="49" t="s">
        <v>210</v>
      </c>
      <c r="AJ495" s="49" t="s">
        <v>454</v>
      </c>
      <c r="AK495" s="49" t="s">
        <v>132</v>
      </c>
    </row>
    <row r="496" spans="1:37" x14ac:dyDescent="0.2">
      <c r="A496" s="58">
        <v>45352</v>
      </c>
      <c r="B496" s="49" t="s">
        <v>209</v>
      </c>
      <c r="C496" s="49" t="s">
        <v>1292</v>
      </c>
      <c r="F496" s="49" t="s">
        <v>115</v>
      </c>
      <c r="G496" s="49" t="s">
        <v>115</v>
      </c>
      <c r="H496" s="49" t="s">
        <v>133</v>
      </c>
      <c r="I496" s="49" t="s">
        <v>118</v>
      </c>
      <c r="J496" s="49" t="s">
        <v>1229</v>
      </c>
      <c r="K496" s="49" t="s">
        <v>125</v>
      </c>
      <c r="M496" s="49">
        <v>405</v>
      </c>
      <c r="AC496">
        <f>IF(ISBLANK(nutrition[[#This Row],[total_boys]]),SUM(nutrition[[#This Row],[boys_0-5_reached]],nutrition[[#This Row],[boys_6-12_reached]],nutrition[[#This Row],[boys_13-18_reached]]),nutrition[[#This Row],[total_boys]])</f>
        <v>0</v>
      </c>
      <c r="AD496">
        <f>IF(ISBLANK(nutrition[[#This Row],[total_girls]]),SUM(nutrition[[#This Row],[girls_0-5_reached]],nutrition[[#This Row],[girls_6-12_reached]],nutrition[[#This Row],[girls_13-18_reached]]),nutrition[[#This Row],[total_girls]])</f>
        <v>405</v>
      </c>
      <c r="AE496">
        <f>IF(ISBLANK(nutrition[[#This Row],[total_children]]),SUM(nutrition[[#This Row],[calc_boys]],nutrition[[#This Row],[calc_girls]]),nutrition[[#This Row],[total_children]])</f>
        <v>405</v>
      </c>
      <c r="AF496">
        <f>IF(ISBLANK(nutrition[[#This Row],[total_pwd]]),SUM(nutrition[[#This Row],[total_pwd_men]],nutrition[[#This Row],[total_pwd_women]]),nutrition[[#This Row],[total_pwd]])</f>
        <v>0</v>
      </c>
      <c r="AG496">
        <f>IF(ISBLANK(nutrition[[#This Row],[total_adults]]),SUM(nutrition[[#This Row],[total_men]],nutrition[[#This Row],[total_women]]),nutrition[[#This Row],[total_adults]])</f>
        <v>0</v>
      </c>
      <c r="AH496">
        <f>IF(ISBLANK(nutrition[[#This Row],[total_beneficiaries_reached]]),SUM(nutrition[[#This Row],[calc_children]],nutrition[[#This Row],[calc_adults]]),nutrition[[#This Row],[total_beneficiaries_reached]])</f>
        <v>405</v>
      </c>
      <c r="AI496" s="49" t="s">
        <v>210</v>
      </c>
      <c r="AJ496" s="49" t="s">
        <v>457</v>
      </c>
      <c r="AK496" s="49" t="s">
        <v>132</v>
      </c>
    </row>
    <row r="497" spans="1:37" x14ac:dyDescent="0.2">
      <c r="A497" s="58">
        <v>45352</v>
      </c>
      <c r="B497" s="49" t="s">
        <v>209</v>
      </c>
      <c r="C497" s="49" t="s">
        <v>1293</v>
      </c>
      <c r="F497" s="49" t="s">
        <v>115</v>
      </c>
      <c r="G497" s="49" t="s">
        <v>115</v>
      </c>
      <c r="H497" s="49" t="s">
        <v>133</v>
      </c>
      <c r="I497" s="49" t="s">
        <v>118</v>
      </c>
      <c r="J497" s="49" t="s">
        <v>1229</v>
      </c>
      <c r="K497" s="49" t="s">
        <v>125</v>
      </c>
      <c r="M497" s="49">
        <v>305</v>
      </c>
      <c r="AC497">
        <f>IF(ISBLANK(nutrition[[#This Row],[total_boys]]),SUM(nutrition[[#This Row],[boys_0-5_reached]],nutrition[[#This Row],[boys_6-12_reached]],nutrition[[#This Row],[boys_13-18_reached]]),nutrition[[#This Row],[total_boys]])</f>
        <v>0</v>
      </c>
      <c r="AD497">
        <f>IF(ISBLANK(nutrition[[#This Row],[total_girls]]),SUM(nutrition[[#This Row],[girls_0-5_reached]],nutrition[[#This Row],[girls_6-12_reached]],nutrition[[#This Row],[girls_13-18_reached]]),nutrition[[#This Row],[total_girls]])</f>
        <v>305</v>
      </c>
      <c r="AE497">
        <f>IF(ISBLANK(nutrition[[#This Row],[total_children]]),SUM(nutrition[[#This Row],[calc_boys]],nutrition[[#This Row],[calc_girls]]),nutrition[[#This Row],[total_children]])</f>
        <v>305</v>
      </c>
      <c r="AF497">
        <f>IF(ISBLANK(nutrition[[#This Row],[total_pwd]]),SUM(nutrition[[#This Row],[total_pwd_men]],nutrition[[#This Row],[total_pwd_women]]),nutrition[[#This Row],[total_pwd]])</f>
        <v>0</v>
      </c>
      <c r="AG497">
        <f>IF(ISBLANK(nutrition[[#This Row],[total_adults]]),SUM(nutrition[[#This Row],[total_men]],nutrition[[#This Row],[total_women]]),nutrition[[#This Row],[total_adults]])</f>
        <v>0</v>
      </c>
      <c r="AH497">
        <f>IF(ISBLANK(nutrition[[#This Row],[total_beneficiaries_reached]]),SUM(nutrition[[#This Row],[calc_children]],nutrition[[#This Row],[calc_adults]]),nutrition[[#This Row],[total_beneficiaries_reached]])</f>
        <v>305</v>
      </c>
      <c r="AI497" s="49" t="s">
        <v>210</v>
      </c>
      <c r="AJ497" s="49" t="e">
        <v>#N/A</v>
      </c>
      <c r="AK497" s="49" t="s">
        <v>132</v>
      </c>
    </row>
    <row r="498" spans="1:37" x14ac:dyDescent="0.2">
      <c r="A498" s="58">
        <v>45352</v>
      </c>
      <c r="B498" s="49" t="s">
        <v>229</v>
      </c>
      <c r="C498" s="49" t="s">
        <v>1294</v>
      </c>
      <c r="F498" s="49" t="s">
        <v>115</v>
      </c>
      <c r="G498" s="49" t="s">
        <v>115</v>
      </c>
      <c r="H498" s="49" t="s">
        <v>133</v>
      </c>
      <c r="I498" s="49" t="s">
        <v>118</v>
      </c>
      <c r="J498" s="49" t="s">
        <v>1229</v>
      </c>
      <c r="K498" s="49" t="s">
        <v>125</v>
      </c>
      <c r="M498" s="49">
        <v>413</v>
      </c>
      <c r="AC498">
        <f>IF(ISBLANK(nutrition[[#This Row],[total_boys]]),SUM(nutrition[[#This Row],[boys_0-5_reached]],nutrition[[#This Row],[boys_6-12_reached]],nutrition[[#This Row],[boys_13-18_reached]]),nutrition[[#This Row],[total_boys]])</f>
        <v>0</v>
      </c>
      <c r="AD498">
        <f>IF(ISBLANK(nutrition[[#This Row],[total_girls]]),SUM(nutrition[[#This Row],[girls_0-5_reached]],nutrition[[#This Row],[girls_6-12_reached]],nutrition[[#This Row],[girls_13-18_reached]]),nutrition[[#This Row],[total_girls]])</f>
        <v>413</v>
      </c>
      <c r="AE498">
        <f>IF(ISBLANK(nutrition[[#This Row],[total_children]]),SUM(nutrition[[#This Row],[calc_boys]],nutrition[[#This Row],[calc_girls]]),nutrition[[#This Row],[total_children]])</f>
        <v>413</v>
      </c>
      <c r="AF498">
        <f>IF(ISBLANK(nutrition[[#This Row],[total_pwd]]),SUM(nutrition[[#This Row],[total_pwd_men]],nutrition[[#This Row],[total_pwd_women]]),nutrition[[#This Row],[total_pwd]])</f>
        <v>0</v>
      </c>
      <c r="AG498">
        <f>IF(ISBLANK(nutrition[[#This Row],[total_adults]]),SUM(nutrition[[#This Row],[total_men]],nutrition[[#This Row],[total_women]]),nutrition[[#This Row],[total_adults]])</f>
        <v>0</v>
      </c>
      <c r="AH498">
        <f>IF(ISBLANK(nutrition[[#This Row],[total_beneficiaries_reached]]),SUM(nutrition[[#This Row],[calc_children]],nutrition[[#This Row],[calc_adults]]),nutrition[[#This Row],[total_beneficiaries_reached]])</f>
        <v>413</v>
      </c>
      <c r="AI498" s="49" t="s">
        <v>230</v>
      </c>
      <c r="AJ498" s="49" t="s">
        <v>724</v>
      </c>
      <c r="AK498" s="49" t="s">
        <v>132</v>
      </c>
    </row>
    <row r="499" spans="1:37" x14ac:dyDescent="0.2">
      <c r="A499" s="58">
        <v>45352</v>
      </c>
      <c r="B499" s="49" t="s">
        <v>229</v>
      </c>
      <c r="C499" s="49" t="s">
        <v>1295</v>
      </c>
      <c r="F499" s="49" t="s">
        <v>115</v>
      </c>
      <c r="G499" s="49" t="s">
        <v>115</v>
      </c>
      <c r="H499" s="49" t="s">
        <v>133</v>
      </c>
      <c r="I499" s="49" t="s">
        <v>118</v>
      </c>
      <c r="J499" s="49" t="s">
        <v>1229</v>
      </c>
      <c r="K499" s="49" t="s">
        <v>125</v>
      </c>
      <c r="M499" s="49">
        <v>1045</v>
      </c>
      <c r="AC499">
        <f>IF(ISBLANK(nutrition[[#This Row],[total_boys]]),SUM(nutrition[[#This Row],[boys_0-5_reached]],nutrition[[#This Row],[boys_6-12_reached]],nutrition[[#This Row],[boys_13-18_reached]]),nutrition[[#This Row],[total_boys]])</f>
        <v>0</v>
      </c>
      <c r="AD499">
        <f>IF(ISBLANK(nutrition[[#This Row],[total_girls]]),SUM(nutrition[[#This Row],[girls_0-5_reached]],nutrition[[#This Row],[girls_6-12_reached]],nutrition[[#This Row],[girls_13-18_reached]]),nutrition[[#This Row],[total_girls]])</f>
        <v>1045</v>
      </c>
      <c r="AE499">
        <f>IF(ISBLANK(nutrition[[#This Row],[total_children]]),SUM(nutrition[[#This Row],[calc_boys]],nutrition[[#This Row],[calc_girls]]),nutrition[[#This Row],[total_children]])</f>
        <v>1045</v>
      </c>
      <c r="AF499">
        <f>IF(ISBLANK(nutrition[[#This Row],[total_pwd]]),SUM(nutrition[[#This Row],[total_pwd_men]],nutrition[[#This Row],[total_pwd_women]]),nutrition[[#This Row],[total_pwd]])</f>
        <v>0</v>
      </c>
      <c r="AG499">
        <f>IF(ISBLANK(nutrition[[#This Row],[total_adults]]),SUM(nutrition[[#This Row],[total_men]],nutrition[[#This Row],[total_women]]),nutrition[[#This Row],[total_adults]])</f>
        <v>0</v>
      </c>
      <c r="AH499">
        <f>IF(ISBLANK(nutrition[[#This Row],[total_beneficiaries_reached]]),SUM(nutrition[[#This Row],[calc_children]],nutrition[[#This Row],[calc_adults]]),nutrition[[#This Row],[total_beneficiaries_reached]])</f>
        <v>1045</v>
      </c>
      <c r="AI499" s="49" t="s">
        <v>230</v>
      </c>
      <c r="AJ499" s="49" t="s">
        <v>727</v>
      </c>
      <c r="AK499" s="49" t="s">
        <v>132</v>
      </c>
    </row>
    <row r="500" spans="1:37" x14ac:dyDescent="0.2">
      <c r="A500" s="58">
        <v>45352</v>
      </c>
      <c r="B500" s="49" t="s">
        <v>120</v>
      </c>
      <c r="C500" s="49" t="s">
        <v>1234</v>
      </c>
      <c r="F500" s="49" t="s">
        <v>115</v>
      </c>
      <c r="G500" s="49" t="s">
        <v>115</v>
      </c>
      <c r="H500" s="49" t="s">
        <v>133</v>
      </c>
      <c r="I500" s="49" t="s">
        <v>118</v>
      </c>
      <c r="J500" s="49" t="s">
        <v>1229</v>
      </c>
      <c r="K500" s="49" t="s">
        <v>125</v>
      </c>
      <c r="M500" s="49">
        <v>649</v>
      </c>
      <c r="AC500">
        <f>IF(ISBLANK(nutrition[[#This Row],[total_boys]]),SUM(nutrition[[#This Row],[boys_0-5_reached]],nutrition[[#This Row],[boys_6-12_reached]],nutrition[[#This Row],[boys_13-18_reached]]),nutrition[[#This Row],[total_boys]])</f>
        <v>0</v>
      </c>
      <c r="AD500">
        <f>IF(ISBLANK(nutrition[[#This Row],[total_girls]]),SUM(nutrition[[#This Row],[girls_0-5_reached]],nutrition[[#This Row],[girls_6-12_reached]],nutrition[[#This Row],[girls_13-18_reached]]),nutrition[[#This Row],[total_girls]])</f>
        <v>649</v>
      </c>
      <c r="AE500">
        <f>IF(ISBLANK(nutrition[[#This Row],[total_children]]),SUM(nutrition[[#This Row],[calc_boys]],nutrition[[#This Row],[calc_girls]]),nutrition[[#This Row],[total_children]])</f>
        <v>649</v>
      </c>
      <c r="AF500">
        <f>IF(ISBLANK(nutrition[[#This Row],[total_pwd]]),SUM(nutrition[[#This Row],[total_pwd_men]],nutrition[[#This Row],[total_pwd_women]]),nutrition[[#This Row],[total_pwd]])</f>
        <v>0</v>
      </c>
      <c r="AG500">
        <f>IF(ISBLANK(nutrition[[#This Row],[total_adults]]),SUM(nutrition[[#This Row],[total_men]],nutrition[[#This Row],[total_women]]),nutrition[[#This Row],[total_adults]])</f>
        <v>0</v>
      </c>
      <c r="AH500">
        <f>IF(ISBLANK(nutrition[[#This Row],[total_beneficiaries_reached]]),SUM(nutrition[[#This Row],[calc_children]],nutrition[[#This Row],[calc_adults]]),nutrition[[#This Row],[total_beneficiaries_reached]])</f>
        <v>649</v>
      </c>
      <c r="AI500" s="49" t="s">
        <v>178</v>
      </c>
      <c r="AJ500" s="49" t="s">
        <v>206</v>
      </c>
      <c r="AK500" s="49" t="s">
        <v>132</v>
      </c>
    </row>
    <row r="501" spans="1:37" x14ac:dyDescent="0.2">
      <c r="A501" s="58">
        <v>45352</v>
      </c>
      <c r="B501" s="49" t="s">
        <v>229</v>
      </c>
      <c r="C501" s="49" t="s">
        <v>1296</v>
      </c>
      <c r="F501" s="49" t="s">
        <v>115</v>
      </c>
      <c r="G501" s="49" t="s">
        <v>115</v>
      </c>
      <c r="H501" s="49" t="s">
        <v>133</v>
      </c>
      <c r="I501" s="49" t="s">
        <v>118</v>
      </c>
      <c r="J501" s="49" t="s">
        <v>1229</v>
      </c>
      <c r="K501" s="49" t="s">
        <v>125</v>
      </c>
      <c r="M501" s="49">
        <v>770</v>
      </c>
      <c r="AC501">
        <f>IF(ISBLANK(nutrition[[#This Row],[total_boys]]),SUM(nutrition[[#This Row],[boys_0-5_reached]],nutrition[[#This Row],[boys_6-12_reached]],nutrition[[#This Row],[boys_13-18_reached]]),nutrition[[#This Row],[total_boys]])</f>
        <v>0</v>
      </c>
      <c r="AD501">
        <f>IF(ISBLANK(nutrition[[#This Row],[total_girls]]),SUM(nutrition[[#This Row],[girls_0-5_reached]],nutrition[[#This Row],[girls_6-12_reached]],nutrition[[#This Row],[girls_13-18_reached]]),nutrition[[#This Row],[total_girls]])</f>
        <v>770</v>
      </c>
      <c r="AE501">
        <f>IF(ISBLANK(nutrition[[#This Row],[total_children]]),SUM(nutrition[[#This Row],[calc_boys]],nutrition[[#This Row],[calc_girls]]),nutrition[[#This Row],[total_children]])</f>
        <v>770</v>
      </c>
      <c r="AF501">
        <f>IF(ISBLANK(nutrition[[#This Row],[total_pwd]]),SUM(nutrition[[#This Row],[total_pwd_men]],nutrition[[#This Row],[total_pwd_women]]),nutrition[[#This Row],[total_pwd]])</f>
        <v>0</v>
      </c>
      <c r="AG501">
        <f>IF(ISBLANK(nutrition[[#This Row],[total_adults]]),SUM(nutrition[[#This Row],[total_men]],nutrition[[#This Row],[total_women]]),nutrition[[#This Row],[total_adults]])</f>
        <v>0</v>
      </c>
      <c r="AH501">
        <f>IF(ISBLANK(nutrition[[#This Row],[total_beneficiaries_reached]]),SUM(nutrition[[#This Row],[calc_children]],nutrition[[#This Row],[calc_adults]]),nutrition[[#This Row],[total_beneficiaries_reached]])</f>
        <v>770</v>
      </c>
      <c r="AI501" s="49" t="s">
        <v>230</v>
      </c>
      <c r="AJ501" s="49" t="s">
        <v>730</v>
      </c>
      <c r="AK501" s="49" t="s">
        <v>132</v>
      </c>
    </row>
    <row r="502" spans="1:37" x14ac:dyDescent="0.2">
      <c r="A502" s="58">
        <v>45352</v>
      </c>
      <c r="B502" s="49" t="s">
        <v>224</v>
      </c>
      <c r="C502" s="49" t="s">
        <v>667</v>
      </c>
      <c r="F502" s="49" t="s">
        <v>115</v>
      </c>
      <c r="G502" s="49" t="s">
        <v>115</v>
      </c>
      <c r="H502" s="49" t="s">
        <v>133</v>
      </c>
      <c r="I502" s="49" t="s">
        <v>118</v>
      </c>
      <c r="J502" s="49" t="s">
        <v>1229</v>
      </c>
      <c r="K502" s="49" t="s">
        <v>125</v>
      </c>
      <c r="M502" s="49">
        <v>239</v>
      </c>
      <c r="AC502">
        <f>IF(ISBLANK(nutrition[[#This Row],[total_boys]]),SUM(nutrition[[#This Row],[boys_0-5_reached]],nutrition[[#This Row],[boys_6-12_reached]],nutrition[[#This Row],[boys_13-18_reached]]),nutrition[[#This Row],[total_boys]])</f>
        <v>0</v>
      </c>
      <c r="AD502">
        <f>IF(ISBLANK(nutrition[[#This Row],[total_girls]]),SUM(nutrition[[#This Row],[girls_0-5_reached]],nutrition[[#This Row],[girls_6-12_reached]],nutrition[[#This Row],[girls_13-18_reached]]),nutrition[[#This Row],[total_girls]])</f>
        <v>239</v>
      </c>
      <c r="AE502">
        <f>IF(ISBLANK(nutrition[[#This Row],[total_children]]),SUM(nutrition[[#This Row],[calc_boys]],nutrition[[#This Row],[calc_girls]]),nutrition[[#This Row],[total_children]])</f>
        <v>239</v>
      </c>
      <c r="AF502">
        <f>IF(ISBLANK(nutrition[[#This Row],[total_pwd]]),SUM(nutrition[[#This Row],[total_pwd_men]],nutrition[[#This Row],[total_pwd_women]]),nutrition[[#This Row],[total_pwd]])</f>
        <v>0</v>
      </c>
      <c r="AG502">
        <f>IF(ISBLANK(nutrition[[#This Row],[total_adults]]),SUM(nutrition[[#This Row],[total_men]],nutrition[[#This Row],[total_women]]),nutrition[[#This Row],[total_adults]])</f>
        <v>0</v>
      </c>
      <c r="AH502">
        <f>IF(ISBLANK(nutrition[[#This Row],[total_beneficiaries_reached]]),SUM(nutrition[[#This Row],[calc_children]],nutrition[[#This Row],[calc_adults]]),nutrition[[#This Row],[total_beneficiaries_reached]])</f>
        <v>239</v>
      </c>
      <c r="AI502" s="49" t="s">
        <v>225</v>
      </c>
      <c r="AJ502" s="49" t="s">
        <v>668</v>
      </c>
      <c r="AK502" s="49" t="s">
        <v>132</v>
      </c>
    </row>
    <row r="503" spans="1:37" x14ac:dyDescent="0.2">
      <c r="A503" s="58">
        <v>45352</v>
      </c>
      <c r="B503" s="49" t="s">
        <v>209</v>
      </c>
      <c r="C503" s="49" t="s">
        <v>1297</v>
      </c>
      <c r="F503" s="49" t="s">
        <v>115</v>
      </c>
      <c r="G503" s="49" t="s">
        <v>115</v>
      </c>
      <c r="H503" s="49" t="s">
        <v>133</v>
      </c>
      <c r="I503" s="49" t="s">
        <v>118</v>
      </c>
      <c r="J503" s="49" t="s">
        <v>1229</v>
      </c>
      <c r="K503" s="49" t="s">
        <v>125</v>
      </c>
      <c r="M503" s="49">
        <v>717</v>
      </c>
      <c r="AC503">
        <f>IF(ISBLANK(nutrition[[#This Row],[total_boys]]),SUM(nutrition[[#This Row],[boys_0-5_reached]],nutrition[[#This Row],[boys_6-12_reached]],nutrition[[#This Row],[boys_13-18_reached]]),nutrition[[#This Row],[total_boys]])</f>
        <v>0</v>
      </c>
      <c r="AD503">
        <f>IF(ISBLANK(nutrition[[#This Row],[total_girls]]),SUM(nutrition[[#This Row],[girls_0-5_reached]],nutrition[[#This Row],[girls_6-12_reached]],nutrition[[#This Row],[girls_13-18_reached]]),nutrition[[#This Row],[total_girls]])</f>
        <v>717</v>
      </c>
      <c r="AE503">
        <f>IF(ISBLANK(nutrition[[#This Row],[total_children]]),SUM(nutrition[[#This Row],[calc_boys]],nutrition[[#This Row],[calc_girls]]),nutrition[[#This Row],[total_children]])</f>
        <v>717</v>
      </c>
      <c r="AF503">
        <f>IF(ISBLANK(nutrition[[#This Row],[total_pwd]]),SUM(nutrition[[#This Row],[total_pwd_men]],nutrition[[#This Row],[total_pwd_women]]),nutrition[[#This Row],[total_pwd]])</f>
        <v>0</v>
      </c>
      <c r="AG503">
        <f>IF(ISBLANK(nutrition[[#This Row],[total_adults]]),SUM(nutrition[[#This Row],[total_men]],nutrition[[#This Row],[total_women]]),nutrition[[#This Row],[total_adults]])</f>
        <v>0</v>
      </c>
      <c r="AH503">
        <f>IF(ISBLANK(nutrition[[#This Row],[total_beneficiaries_reached]]),SUM(nutrition[[#This Row],[calc_children]],nutrition[[#This Row],[calc_adults]]),nutrition[[#This Row],[total_beneficiaries_reached]])</f>
        <v>717</v>
      </c>
      <c r="AI503" s="49" t="s">
        <v>210</v>
      </c>
      <c r="AJ503" s="49" t="s">
        <v>464</v>
      </c>
      <c r="AK503" s="49" t="s">
        <v>132</v>
      </c>
    </row>
    <row r="504" spans="1:37" x14ac:dyDescent="0.2">
      <c r="A504" s="58">
        <v>45352</v>
      </c>
      <c r="B504" s="49" t="s">
        <v>113</v>
      </c>
      <c r="C504" s="49" t="s">
        <v>1267</v>
      </c>
      <c r="F504" s="49" t="s">
        <v>115</v>
      </c>
      <c r="G504" s="49" t="s">
        <v>115</v>
      </c>
      <c r="H504" s="49" t="s">
        <v>133</v>
      </c>
      <c r="I504" s="49" t="s">
        <v>118</v>
      </c>
      <c r="J504" s="49" t="s">
        <v>1229</v>
      </c>
      <c r="K504" s="49" t="s">
        <v>125</v>
      </c>
      <c r="M504" s="49">
        <v>443</v>
      </c>
      <c r="AC504">
        <f>IF(ISBLANK(nutrition[[#This Row],[total_boys]]),SUM(nutrition[[#This Row],[boys_0-5_reached]],nutrition[[#This Row],[boys_6-12_reached]],nutrition[[#This Row],[boys_13-18_reached]]),nutrition[[#This Row],[total_boys]])</f>
        <v>0</v>
      </c>
      <c r="AD504">
        <f>IF(ISBLANK(nutrition[[#This Row],[total_girls]]),SUM(nutrition[[#This Row],[girls_0-5_reached]],nutrition[[#This Row],[girls_6-12_reached]],nutrition[[#This Row],[girls_13-18_reached]]),nutrition[[#This Row],[total_girls]])</f>
        <v>443</v>
      </c>
      <c r="AE504">
        <f>IF(ISBLANK(nutrition[[#This Row],[total_children]]),SUM(nutrition[[#This Row],[calc_boys]],nutrition[[#This Row],[calc_girls]]),nutrition[[#This Row],[total_children]])</f>
        <v>443</v>
      </c>
      <c r="AF504">
        <f>IF(ISBLANK(nutrition[[#This Row],[total_pwd]]),SUM(nutrition[[#This Row],[total_pwd_men]],nutrition[[#This Row],[total_pwd_women]]),nutrition[[#This Row],[total_pwd]])</f>
        <v>0</v>
      </c>
      <c r="AG504">
        <f>IF(ISBLANK(nutrition[[#This Row],[total_adults]]),SUM(nutrition[[#This Row],[total_men]],nutrition[[#This Row],[total_women]]),nutrition[[#This Row],[total_adults]])</f>
        <v>0</v>
      </c>
      <c r="AH504">
        <f>IF(ISBLANK(nutrition[[#This Row],[total_beneficiaries_reached]]),SUM(nutrition[[#This Row],[calc_children]],nutrition[[#This Row],[calc_adults]]),nutrition[[#This Row],[total_beneficiaries_reached]])</f>
        <v>443</v>
      </c>
      <c r="AI504" s="49" t="s">
        <v>219</v>
      </c>
      <c r="AJ504" s="49" t="s">
        <v>629</v>
      </c>
      <c r="AK504" s="49" t="s">
        <v>132</v>
      </c>
    </row>
    <row r="505" spans="1:37" x14ac:dyDescent="0.2">
      <c r="A505" s="58">
        <v>45352</v>
      </c>
      <c r="B505" s="49" t="s">
        <v>209</v>
      </c>
      <c r="C505" s="49" t="s">
        <v>1298</v>
      </c>
      <c r="F505" s="49" t="s">
        <v>115</v>
      </c>
      <c r="G505" s="49" t="s">
        <v>115</v>
      </c>
      <c r="H505" s="49" t="s">
        <v>133</v>
      </c>
      <c r="I505" s="49" t="s">
        <v>118</v>
      </c>
      <c r="J505" s="49" t="s">
        <v>1229</v>
      </c>
      <c r="K505" s="49" t="s">
        <v>125</v>
      </c>
      <c r="M505" s="49">
        <v>361</v>
      </c>
      <c r="AC505">
        <f>IF(ISBLANK(nutrition[[#This Row],[total_boys]]),SUM(nutrition[[#This Row],[boys_0-5_reached]],nutrition[[#This Row],[boys_6-12_reached]],nutrition[[#This Row],[boys_13-18_reached]]),nutrition[[#This Row],[total_boys]])</f>
        <v>0</v>
      </c>
      <c r="AD505">
        <f>IF(ISBLANK(nutrition[[#This Row],[total_girls]]),SUM(nutrition[[#This Row],[girls_0-5_reached]],nutrition[[#This Row],[girls_6-12_reached]],nutrition[[#This Row],[girls_13-18_reached]]),nutrition[[#This Row],[total_girls]])</f>
        <v>361</v>
      </c>
      <c r="AE505">
        <f>IF(ISBLANK(nutrition[[#This Row],[total_children]]),SUM(nutrition[[#This Row],[calc_boys]],nutrition[[#This Row],[calc_girls]]),nutrition[[#This Row],[total_children]])</f>
        <v>361</v>
      </c>
      <c r="AF505">
        <f>IF(ISBLANK(nutrition[[#This Row],[total_pwd]]),SUM(nutrition[[#This Row],[total_pwd_men]],nutrition[[#This Row],[total_pwd_women]]),nutrition[[#This Row],[total_pwd]])</f>
        <v>0</v>
      </c>
      <c r="AG505">
        <f>IF(ISBLANK(nutrition[[#This Row],[total_adults]]),SUM(nutrition[[#This Row],[total_men]],nutrition[[#This Row],[total_women]]),nutrition[[#This Row],[total_adults]])</f>
        <v>0</v>
      </c>
      <c r="AH505">
        <f>IF(ISBLANK(nutrition[[#This Row],[total_beneficiaries_reached]]),SUM(nutrition[[#This Row],[calc_children]],nutrition[[#This Row],[calc_adults]]),nutrition[[#This Row],[total_beneficiaries_reached]])</f>
        <v>361</v>
      </c>
      <c r="AI505" s="49" t="s">
        <v>210</v>
      </c>
      <c r="AJ505" s="49" t="s">
        <v>468</v>
      </c>
      <c r="AK505" s="49" t="s">
        <v>132</v>
      </c>
    </row>
    <row r="506" spans="1:37" x14ac:dyDescent="0.2">
      <c r="A506" s="58">
        <v>45352</v>
      </c>
      <c r="B506" s="49" t="s">
        <v>120</v>
      </c>
      <c r="C506" s="49" t="s">
        <v>1235</v>
      </c>
      <c r="F506" s="49" t="s">
        <v>115</v>
      </c>
      <c r="G506" s="49" t="s">
        <v>115</v>
      </c>
      <c r="H506" s="49" t="s">
        <v>133</v>
      </c>
      <c r="I506" s="49" t="s">
        <v>118</v>
      </c>
      <c r="J506" s="49" t="s">
        <v>1229</v>
      </c>
      <c r="K506" s="49" t="s">
        <v>125</v>
      </c>
      <c r="M506" s="49">
        <v>652</v>
      </c>
      <c r="AC506">
        <f>IF(ISBLANK(nutrition[[#This Row],[total_boys]]),SUM(nutrition[[#This Row],[boys_0-5_reached]],nutrition[[#This Row],[boys_6-12_reached]],nutrition[[#This Row],[boys_13-18_reached]]),nutrition[[#This Row],[total_boys]])</f>
        <v>0</v>
      </c>
      <c r="AD506">
        <f>IF(ISBLANK(nutrition[[#This Row],[total_girls]]),SUM(nutrition[[#This Row],[girls_0-5_reached]],nutrition[[#This Row],[girls_6-12_reached]],nutrition[[#This Row],[girls_13-18_reached]]),nutrition[[#This Row],[total_girls]])</f>
        <v>652</v>
      </c>
      <c r="AE506">
        <f>IF(ISBLANK(nutrition[[#This Row],[total_children]]),SUM(nutrition[[#This Row],[calc_boys]],nutrition[[#This Row],[calc_girls]]),nutrition[[#This Row],[total_children]])</f>
        <v>652</v>
      </c>
      <c r="AF506">
        <f>IF(ISBLANK(nutrition[[#This Row],[total_pwd]]),SUM(nutrition[[#This Row],[total_pwd_men]],nutrition[[#This Row],[total_pwd_women]]),nutrition[[#This Row],[total_pwd]])</f>
        <v>0</v>
      </c>
      <c r="AG506">
        <f>IF(ISBLANK(nutrition[[#This Row],[total_adults]]),SUM(nutrition[[#This Row],[total_men]],nutrition[[#This Row],[total_women]]),nutrition[[#This Row],[total_adults]])</f>
        <v>0</v>
      </c>
      <c r="AH506">
        <f>IF(ISBLANK(nutrition[[#This Row],[total_beneficiaries_reached]]),SUM(nutrition[[#This Row],[calc_children]],nutrition[[#This Row],[calc_adults]]),nutrition[[#This Row],[total_beneficiaries_reached]])</f>
        <v>652</v>
      </c>
      <c r="AI506" s="49" t="s">
        <v>178</v>
      </c>
      <c r="AJ506" s="49" t="s">
        <v>211</v>
      </c>
      <c r="AK506" s="49" t="s">
        <v>132</v>
      </c>
    </row>
    <row r="507" spans="1:37" x14ac:dyDescent="0.2">
      <c r="A507" s="58">
        <v>45352</v>
      </c>
      <c r="B507" s="49" t="s">
        <v>120</v>
      </c>
      <c r="C507" s="49" t="s">
        <v>1236</v>
      </c>
      <c r="F507" s="49" t="s">
        <v>115</v>
      </c>
      <c r="G507" s="49" t="s">
        <v>115</v>
      </c>
      <c r="H507" s="49" t="s">
        <v>133</v>
      </c>
      <c r="I507" s="49" t="s">
        <v>118</v>
      </c>
      <c r="J507" s="49" t="s">
        <v>1229</v>
      </c>
      <c r="K507" s="49" t="s">
        <v>125</v>
      </c>
      <c r="M507" s="49">
        <v>797</v>
      </c>
      <c r="AC507">
        <f>IF(ISBLANK(nutrition[[#This Row],[total_boys]]),SUM(nutrition[[#This Row],[boys_0-5_reached]],nutrition[[#This Row],[boys_6-12_reached]],nutrition[[#This Row],[boys_13-18_reached]]),nutrition[[#This Row],[total_boys]])</f>
        <v>0</v>
      </c>
      <c r="AD507">
        <f>IF(ISBLANK(nutrition[[#This Row],[total_girls]]),SUM(nutrition[[#This Row],[girls_0-5_reached]],nutrition[[#This Row],[girls_6-12_reached]],nutrition[[#This Row],[girls_13-18_reached]]),nutrition[[#This Row],[total_girls]])</f>
        <v>797</v>
      </c>
      <c r="AE507">
        <f>IF(ISBLANK(nutrition[[#This Row],[total_children]]),SUM(nutrition[[#This Row],[calc_boys]],nutrition[[#This Row],[calc_girls]]),nutrition[[#This Row],[total_children]])</f>
        <v>797</v>
      </c>
      <c r="AF507">
        <f>IF(ISBLANK(nutrition[[#This Row],[total_pwd]]),SUM(nutrition[[#This Row],[total_pwd_men]],nutrition[[#This Row],[total_pwd_women]]),nutrition[[#This Row],[total_pwd]])</f>
        <v>0</v>
      </c>
      <c r="AG507">
        <f>IF(ISBLANK(nutrition[[#This Row],[total_adults]]),SUM(nutrition[[#This Row],[total_men]],nutrition[[#This Row],[total_women]]),nutrition[[#This Row],[total_adults]])</f>
        <v>0</v>
      </c>
      <c r="AH507">
        <f>IF(ISBLANK(nutrition[[#This Row],[total_beneficiaries_reached]]),SUM(nutrition[[#This Row],[calc_children]],nutrition[[#This Row],[calc_adults]]),nutrition[[#This Row],[total_beneficiaries_reached]])</f>
        <v>797</v>
      </c>
      <c r="AI507" s="49" t="s">
        <v>178</v>
      </c>
      <c r="AJ507" s="49" t="s">
        <v>217</v>
      </c>
      <c r="AK507" s="49" t="s">
        <v>132</v>
      </c>
    </row>
    <row r="508" spans="1:37" x14ac:dyDescent="0.2">
      <c r="A508" s="58">
        <v>45352</v>
      </c>
      <c r="B508" s="49" t="s">
        <v>120</v>
      </c>
      <c r="C508" s="49" t="s">
        <v>1237</v>
      </c>
      <c r="F508" s="49" t="s">
        <v>115</v>
      </c>
      <c r="G508" s="49" t="s">
        <v>115</v>
      </c>
      <c r="H508" s="49" t="s">
        <v>133</v>
      </c>
      <c r="I508" s="49" t="s">
        <v>118</v>
      </c>
      <c r="J508" s="49" t="s">
        <v>1229</v>
      </c>
      <c r="K508" s="49" t="s">
        <v>125</v>
      </c>
      <c r="M508" s="49">
        <v>1180</v>
      </c>
      <c r="AC508">
        <f>IF(ISBLANK(nutrition[[#This Row],[total_boys]]),SUM(nutrition[[#This Row],[boys_0-5_reached]],nutrition[[#This Row],[boys_6-12_reached]],nutrition[[#This Row],[boys_13-18_reached]]),nutrition[[#This Row],[total_boys]])</f>
        <v>0</v>
      </c>
      <c r="AD508">
        <f>IF(ISBLANK(nutrition[[#This Row],[total_girls]]),SUM(nutrition[[#This Row],[girls_0-5_reached]],nutrition[[#This Row],[girls_6-12_reached]],nutrition[[#This Row],[girls_13-18_reached]]),nutrition[[#This Row],[total_girls]])</f>
        <v>1180</v>
      </c>
      <c r="AE508">
        <f>IF(ISBLANK(nutrition[[#This Row],[total_children]]),SUM(nutrition[[#This Row],[calc_boys]],nutrition[[#This Row],[calc_girls]]),nutrition[[#This Row],[total_children]])</f>
        <v>1180</v>
      </c>
      <c r="AF508">
        <f>IF(ISBLANK(nutrition[[#This Row],[total_pwd]]),SUM(nutrition[[#This Row],[total_pwd_men]],nutrition[[#This Row],[total_pwd_women]]),nutrition[[#This Row],[total_pwd]])</f>
        <v>0</v>
      </c>
      <c r="AG508">
        <f>IF(ISBLANK(nutrition[[#This Row],[total_adults]]),SUM(nutrition[[#This Row],[total_men]],nutrition[[#This Row],[total_women]]),nutrition[[#This Row],[total_adults]])</f>
        <v>0</v>
      </c>
      <c r="AH508">
        <f>IF(ISBLANK(nutrition[[#This Row],[total_beneficiaries_reached]]),SUM(nutrition[[#This Row],[calc_children]],nutrition[[#This Row],[calc_adults]]),nutrition[[#This Row],[total_beneficiaries_reached]])</f>
        <v>1180</v>
      </c>
      <c r="AI508" s="49" t="s">
        <v>178</v>
      </c>
      <c r="AJ508" s="49" t="s">
        <v>221</v>
      </c>
      <c r="AK508" s="49" t="s">
        <v>132</v>
      </c>
    </row>
    <row r="509" spans="1:37" x14ac:dyDescent="0.2">
      <c r="A509" s="58">
        <v>45352</v>
      </c>
      <c r="B509" s="49" t="s">
        <v>229</v>
      </c>
      <c r="C509" s="49" t="s">
        <v>1269</v>
      </c>
      <c r="F509" s="49" t="s">
        <v>115</v>
      </c>
      <c r="G509" s="49" t="s">
        <v>115</v>
      </c>
      <c r="H509" s="49" t="s">
        <v>133</v>
      </c>
      <c r="I509" s="49" t="s">
        <v>118</v>
      </c>
      <c r="J509" s="49" t="s">
        <v>1229</v>
      </c>
      <c r="K509" s="49" t="s">
        <v>125</v>
      </c>
      <c r="M509" s="49">
        <v>71</v>
      </c>
      <c r="AC509">
        <f>IF(ISBLANK(nutrition[[#This Row],[total_boys]]),SUM(nutrition[[#This Row],[boys_0-5_reached]],nutrition[[#This Row],[boys_6-12_reached]],nutrition[[#This Row],[boys_13-18_reached]]),nutrition[[#This Row],[total_boys]])</f>
        <v>0</v>
      </c>
      <c r="AD509">
        <f>IF(ISBLANK(nutrition[[#This Row],[total_girls]]),SUM(nutrition[[#This Row],[girls_0-5_reached]],nutrition[[#This Row],[girls_6-12_reached]],nutrition[[#This Row],[girls_13-18_reached]]),nutrition[[#This Row],[total_girls]])</f>
        <v>71</v>
      </c>
      <c r="AE509">
        <f>IF(ISBLANK(nutrition[[#This Row],[total_children]]),SUM(nutrition[[#This Row],[calc_boys]],nutrition[[#This Row],[calc_girls]]),nutrition[[#This Row],[total_children]])</f>
        <v>71</v>
      </c>
      <c r="AF509">
        <f>IF(ISBLANK(nutrition[[#This Row],[total_pwd]]),SUM(nutrition[[#This Row],[total_pwd_men]],nutrition[[#This Row],[total_pwd_women]]),nutrition[[#This Row],[total_pwd]])</f>
        <v>0</v>
      </c>
      <c r="AG509">
        <f>IF(ISBLANK(nutrition[[#This Row],[total_adults]]),SUM(nutrition[[#This Row],[total_men]],nutrition[[#This Row],[total_women]]),nutrition[[#This Row],[total_adults]])</f>
        <v>0</v>
      </c>
      <c r="AH509">
        <f>IF(ISBLANK(nutrition[[#This Row],[total_beneficiaries_reached]]),SUM(nutrition[[#This Row],[calc_children]],nutrition[[#This Row],[calc_adults]]),nutrition[[#This Row],[total_beneficiaries_reached]])</f>
        <v>71</v>
      </c>
      <c r="AI509" s="49" t="s">
        <v>230</v>
      </c>
      <c r="AJ509" s="49" t="s">
        <v>738</v>
      </c>
      <c r="AK509" s="49" t="s">
        <v>132</v>
      </c>
    </row>
    <row r="510" spans="1:37" x14ac:dyDescent="0.2">
      <c r="A510" s="58">
        <v>45352</v>
      </c>
      <c r="B510" s="49" t="s">
        <v>224</v>
      </c>
      <c r="C510" s="49" t="s">
        <v>1299</v>
      </c>
      <c r="F510" s="49" t="s">
        <v>115</v>
      </c>
      <c r="G510" s="49" t="s">
        <v>115</v>
      </c>
      <c r="H510" s="49" t="s">
        <v>133</v>
      </c>
      <c r="I510" s="49" t="s">
        <v>118</v>
      </c>
      <c r="J510" s="49" t="s">
        <v>1229</v>
      </c>
      <c r="K510" s="49" t="s">
        <v>125</v>
      </c>
      <c r="M510" s="49">
        <v>1343</v>
      </c>
      <c r="AC510">
        <f>IF(ISBLANK(nutrition[[#This Row],[total_boys]]),SUM(nutrition[[#This Row],[boys_0-5_reached]],nutrition[[#This Row],[boys_6-12_reached]],nutrition[[#This Row],[boys_13-18_reached]]),nutrition[[#This Row],[total_boys]])</f>
        <v>0</v>
      </c>
      <c r="AD510">
        <f>IF(ISBLANK(nutrition[[#This Row],[total_girls]]),SUM(nutrition[[#This Row],[girls_0-5_reached]],nutrition[[#This Row],[girls_6-12_reached]],nutrition[[#This Row],[girls_13-18_reached]]),nutrition[[#This Row],[total_girls]])</f>
        <v>1343</v>
      </c>
      <c r="AE510">
        <f>IF(ISBLANK(nutrition[[#This Row],[total_children]]),SUM(nutrition[[#This Row],[calc_boys]],nutrition[[#This Row],[calc_girls]]),nutrition[[#This Row],[total_children]])</f>
        <v>1343</v>
      </c>
      <c r="AF510">
        <f>IF(ISBLANK(nutrition[[#This Row],[total_pwd]]),SUM(nutrition[[#This Row],[total_pwd_men]],nutrition[[#This Row],[total_pwd_women]]),nutrition[[#This Row],[total_pwd]])</f>
        <v>0</v>
      </c>
      <c r="AG510">
        <f>IF(ISBLANK(nutrition[[#This Row],[total_adults]]),SUM(nutrition[[#This Row],[total_men]],nutrition[[#This Row],[total_women]]),nutrition[[#This Row],[total_adults]])</f>
        <v>0</v>
      </c>
      <c r="AH510">
        <f>IF(ISBLANK(nutrition[[#This Row],[total_beneficiaries_reached]]),SUM(nutrition[[#This Row],[calc_children]],nutrition[[#This Row],[calc_adults]]),nutrition[[#This Row],[total_beneficiaries_reached]])</f>
        <v>1343</v>
      </c>
      <c r="AI510" s="49" t="s">
        <v>225</v>
      </c>
      <c r="AJ510" s="49" t="s">
        <v>680</v>
      </c>
      <c r="AK510" s="49" t="s">
        <v>132</v>
      </c>
    </row>
    <row r="511" spans="1:37" x14ac:dyDescent="0.2">
      <c r="A511" s="58">
        <v>45352</v>
      </c>
      <c r="B511" s="49" t="s">
        <v>120</v>
      </c>
      <c r="C511" s="49" t="s">
        <v>129</v>
      </c>
      <c r="F511" s="49" t="s">
        <v>115</v>
      </c>
      <c r="G511" s="49" t="s">
        <v>115</v>
      </c>
      <c r="H511" s="49" t="s">
        <v>133</v>
      </c>
      <c r="I511" s="49" t="s">
        <v>118</v>
      </c>
      <c r="J511" s="49" t="s">
        <v>1229</v>
      </c>
      <c r="K511" s="49" t="s">
        <v>125</v>
      </c>
      <c r="M511" s="49">
        <v>475</v>
      </c>
      <c r="AC511">
        <f>IF(ISBLANK(nutrition[[#This Row],[total_boys]]),SUM(nutrition[[#This Row],[boys_0-5_reached]],nutrition[[#This Row],[boys_6-12_reached]],nutrition[[#This Row],[boys_13-18_reached]]),nutrition[[#This Row],[total_boys]])</f>
        <v>0</v>
      </c>
      <c r="AD511">
        <f>IF(ISBLANK(nutrition[[#This Row],[total_girls]]),SUM(nutrition[[#This Row],[girls_0-5_reached]],nutrition[[#This Row],[girls_6-12_reached]],nutrition[[#This Row],[girls_13-18_reached]]),nutrition[[#This Row],[total_girls]])</f>
        <v>475</v>
      </c>
      <c r="AE511">
        <f>IF(ISBLANK(nutrition[[#This Row],[total_children]]),SUM(nutrition[[#This Row],[calc_boys]],nutrition[[#This Row],[calc_girls]]),nutrition[[#This Row],[total_children]])</f>
        <v>475</v>
      </c>
      <c r="AF511">
        <f>IF(ISBLANK(nutrition[[#This Row],[total_pwd]]),SUM(nutrition[[#This Row],[total_pwd_men]],nutrition[[#This Row],[total_pwd_women]]),nutrition[[#This Row],[total_pwd]])</f>
        <v>0</v>
      </c>
      <c r="AG511">
        <f>IF(ISBLANK(nutrition[[#This Row],[total_adults]]),SUM(nutrition[[#This Row],[total_men]],nutrition[[#This Row],[total_women]]),nutrition[[#This Row],[total_adults]])</f>
        <v>0</v>
      </c>
      <c r="AH511">
        <f>IF(ISBLANK(nutrition[[#This Row],[total_beneficiaries_reached]]),SUM(nutrition[[#This Row],[calc_children]],nutrition[[#This Row],[calc_adults]]),nutrition[[#This Row],[total_beneficiaries_reached]])</f>
        <v>475</v>
      </c>
      <c r="AI511" s="49" t="s">
        <v>178</v>
      </c>
      <c r="AJ511" s="49" t="s">
        <v>226</v>
      </c>
      <c r="AK511" s="49" t="s">
        <v>132</v>
      </c>
    </row>
    <row r="512" spans="1:37" x14ac:dyDescent="0.2">
      <c r="A512" s="58">
        <v>45352</v>
      </c>
      <c r="B512" s="49" t="s">
        <v>229</v>
      </c>
      <c r="C512" s="49" t="s">
        <v>1300</v>
      </c>
      <c r="F512" s="49" t="s">
        <v>115</v>
      </c>
      <c r="G512" s="49" t="s">
        <v>115</v>
      </c>
      <c r="H512" s="49" t="s">
        <v>133</v>
      </c>
      <c r="I512" s="49" t="s">
        <v>118</v>
      </c>
      <c r="J512" s="49" t="s">
        <v>1229</v>
      </c>
      <c r="K512" s="49" t="s">
        <v>125</v>
      </c>
      <c r="M512" s="49">
        <v>365</v>
      </c>
      <c r="AC512">
        <f>IF(ISBLANK(nutrition[[#This Row],[total_boys]]),SUM(nutrition[[#This Row],[boys_0-5_reached]],nutrition[[#This Row],[boys_6-12_reached]],nutrition[[#This Row],[boys_13-18_reached]]),nutrition[[#This Row],[total_boys]])</f>
        <v>0</v>
      </c>
      <c r="AD512">
        <f>IF(ISBLANK(nutrition[[#This Row],[total_girls]]),SUM(nutrition[[#This Row],[girls_0-5_reached]],nutrition[[#This Row],[girls_6-12_reached]],nutrition[[#This Row],[girls_13-18_reached]]),nutrition[[#This Row],[total_girls]])</f>
        <v>365</v>
      </c>
      <c r="AE512">
        <f>IF(ISBLANK(nutrition[[#This Row],[total_children]]),SUM(nutrition[[#This Row],[calc_boys]],nutrition[[#This Row],[calc_girls]]),nutrition[[#This Row],[total_children]])</f>
        <v>365</v>
      </c>
      <c r="AF512">
        <f>IF(ISBLANK(nutrition[[#This Row],[total_pwd]]),SUM(nutrition[[#This Row],[total_pwd_men]],nutrition[[#This Row],[total_pwd_women]]),nutrition[[#This Row],[total_pwd]])</f>
        <v>0</v>
      </c>
      <c r="AG512">
        <f>IF(ISBLANK(nutrition[[#This Row],[total_adults]]),SUM(nutrition[[#This Row],[total_men]],nutrition[[#This Row],[total_women]]),nutrition[[#This Row],[total_adults]])</f>
        <v>0</v>
      </c>
      <c r="AH512">
        <f>IF(ISBLANK(nutrition[[#This Row],[total_beneficiaries_reached]]),SUM(nutrition[[#This Row],[calc_children]],nutrition[[#This Row],[calc_adults]]),nutrition[[#This Row],[total_beneficiaries_reached]])</f>
        <v>365</v>
      </c>
      <c r="AI512" s="49" t="s">
        <v>230</v>
      </c>
      <c r="AJ512" s="49" t="s">
        <v>742</v>
      </c>
      <c r="AK512" s="49" t="s">
        <v>132</v>
      </c>
    </row>
    <row r="513" spans="1:37" x14ac:dyDescent="0.2">
      <c r="A513" s="58">
        <v>45352</v>
      </c>
      <c r="B513" s="49" t="s">
        <v>229</v>
      </c>
      <c r="C513" s="49" t="s">
        <v>1301</v>
      </c>
      <c r="F513" s="49" t="s">
        <v>115</v>
      </c>
      <c r="G513" s="49" t="s">
        <v>115</v>
      </c>
      <c r="H513" s="49" t="s">
        <v>133</v>
      </c>
      <c r="I513" s="49" t="s">
        <v>118</v>
      </c>
      <c r="J513" s="49" t="s">
        <v>1229</v>
      </c>
      <c r="K513" s="49" t="s">
        <v>125</v>
      </c>
      <c r="M513" s="49">
        <v>90</v>
      </c>
      <c r="AC513">
        <f>IF(ISBLANK(nutrition[[#This Row],[total_boys]]),SUM(nutrition[[#This Row],[boys_0-5_reached]],nutrition[[#This Row],[boys_6-12_reached]],nutrition[[#This Row],[boys_13-18_reached]]),nutrition[[#This Row],[total_boys]])</f>
        <v>0</v>
      </c>
      <c r="AD513">
        <f>IF(ISBLANK(nutrition[[#This Row],[total_girls]]),SUM(nutrition[[#This Row],[girls_0-5_reached]],nutrition[[#This Row],[girls_6-12_reached]],nutrition[[#This Row],[girls_13-18_reached]]),nutrition[[#This Row],[total_girls]])</f>
        <v>90</v>
      </c>
      <c r="AE513">
        <f>IF(ISBLANK(nutrition[[#This Row],[total_children]]),SUM(nutrition[[#This Row],[calc_boys]],nutrition[[#This Row],[calc_girls]]),nutrition[[#This Row],[total_children]])</f>
        <v>90</v>
      </c>
      <c r="AF513">
        <f>IF(ISBLANK(nutrition[[#This Row],[total_pwd]]),SUM(nutrition[[#This Row],[total_pwd_men]],nutrition[[#This Row],[total_pwd_women]]),nutrition[[#This Row],[total_pwd]])</f>
        <v>0</v>
      </c>
      <c r="AG513">
        <f>IF(ISBLANK(nutrition[[#This Row],[total_adults]]),SUM(nutrition[[#This Row],[total_men]],nutrition[[#This Row],[total_women]]),nutrition[[#This Row],[total_adults]])</f>
        <v>0</v>
      </c>
      <c r="AH513">
        <f>IF(ISBLANK(nutrition[[#This Row],[total_beneficiaries_reached]]),SUM(nutrition[[#This Row],[calc_children]],nutrition[[#This Row],[calc_adults]]),nutrition[[#This Row],[total_beneficiaries_reached]])</f>
        <v>90</v>
      </c>
      <c r="AI513" s="49" t="s">
        <v>230</v>
      </c>
      <c r="AJ513" s="49" t="s">
        <v>745</v>
      </c>
      <c r="AK513" s="49" t="s">
        <v>132</v>
      </c>
    </row>
    <row r="514" spans="1:37" x14ac:dyDescent="0.2">
      <c r="A514" s="58">
        <v>45352</v>
      </c>
      <c r="B514" s="49" t="s">
        <v>229</v>
      </c>
      <c r="C514" s="49" t="s">
        <v>1302</v>
      </c>
      <c r="F514" s="49" t="s">
        <v>115</v>
      </c>
      <c r="G514" s="49" t="s">
        <v>115</v>
      </c>
      <c r="H514" s="49" t="s">
        <v>133</v>
      </c>
      <c r="I514" s="49" t="s">
        <v>118</v>
      </c>
      <c r="J514" s="49" t="s">
        <v>1229</v>
      </c>
      <c r="K514" s="49" t="s">
        <v>125</v>
      </c>
      <c r="M514" s="49">
        <v>2582</v>
      </c>
      <c r="AC514">
        <f>IF(ISBLANK(nutrition[[#This Row],[total_boys]]),SUM(nutrition[[#This Row],[boys_0-5_reached]],nutrition[[#This Row],[boys_6-12_reached]],nutrition[[#This Row],[boys_13-18_reached]]),nutrition[[#This Row],[total_boys]])</f>
        <v>0</v>
      </c>
      <c r="AD514">
        <f>IF(ISBLANK(nutrition[[#This Row],[total_girls]]),SUM(nutrition[[#This Row],[girls_0-5_reached]],nutrition[[#This Row],[girls_6-12_reached]],nutrition[[#This Row],[girls_13-18_reached]]),nutrition[[#This Row],[total_girls]])</f>
        <v>2582</v>
      </c>
      <c r="AE514">
        <f>IF(ISBLANK(nutrition[[#This Row],[total_children]]),SUM(nutrition[[#This Row],[calc_boys]],nutrition[[#This Row],[calc_girls]]),nutrition[[#This Row],[total_children]])</f>
        <v>2582</v>
      </c>
      <c r="AF514">
        <f>IF(ISBLANK(nutrition[[#This Row],[total_pwd]]),SUM(nutrition[[#This Row],[total_pwd_men]],nutrition[[#This Row],[total_pwd_women]]),nutrition[[#This Row],[total_pwd]])</f>
        <v>0</v>
      </c>
      <c r="AG514">
        <f>IF(ISBLANK(nutrition[[#This Row],[total_adults]]),SUM(nutrition[[#This Row],[total_men]],nutrition[[#This Row],[total_women]]),nutrition[[#This Row],[total_adults]])</f>
        <v>0</v>
      </c>
      <c r="AH514">
        <f>IF(ISBLANK(nutrition[[#This Row],[total_beneficiaries_reached]]),SUM(nutrition[[#This Row],[calc_children]],nutrition[[#This Row],[calc_adults]]),nutrition[[#This Row],[total_beneficiaries_reached]])</f>
        <v>2582</v>
      </c>
      <c r="AI514" s="49" t="s">
        <v>230</v>
      </c>
      <c r="AJ514" s="49" t="s">
        <v>749</v>
      </c>
      <c r="AK514" s="49" t="s">
        <v>132</v>
      </c>
    </row>
    <row r="515" spans="1:37" x14ac:dyDescent="0.2">
      <c r="A515" s="58">
        <v>45352</v>
      </c>
      <c r="B515" s="49" t="s">
        <v>120</v>
      </c>
      <c r="C515" s="49" t="s">
        <v>1303</v>
      </c>
      <c r="F515" s="49" t="s">
        <v>115</v>
      </c>
      <c r="G515" s="49" t="s">
        <v>115</v>
      </c>
      <c r="H515" s="49" t="s">
        <v>133</v>
      </c>
      <c r="I515" s="49" t="s">
        <v>118</v>
      </c>
      <c r="J515" s="49" t="s">
        <v>1229</v>
      </c>
      <c r="K515" s="49" t="s">
        <v>125</v>
      </c>
      <c r="M515" s="49">
        <v>1208</v>
      </c>
      <c r="AC515">
        <f>IF(ISBLANK(nutrition[[#This Row],[total_boys]]),SUM(nutrition[[#This Row],[boys_0-5_reached]],nutrition[[#This Row],[boys_6-12_reached]],nutrition[[#This Row],[boys_13-18_reached]]),nutrition[[#This Row],[total_boys]])</f>
        <v>0</v>
      </c>
      <c r="AD515">
        <f>IF(ISBLANK(nutrition[[#This Row],[total_girls]]),SUM(nutrition[[#This Row],[girls_0-5_reached]],nutrition[[#This Row],[girls_6-12_reached]],nutrition[[#This Row],[girls_13-18_reached]]),nutrition[[#This Row],[total_girls]])</f>
        <v>1208</v>
      </c>
      <c r="AE515">
        <f>IF(ISBLANK(nutrition[[#This Row],[total_children]]),SUM(nutrition[[#This Row],[calc_boys]],nutrition[[#This Row],[calc_girls]]),nutrition[[#This Row],[total_children]])</f>
        <v>1208</v>
      </c>
      <c r="AF515">
        <f>IF(ISBLANK(nutrition[[#This Row],[total_pwd]]),SUM(nutrition[[#This Row],[total_pwd_men]],nutrition[[#This Row],[total_pwd_women]]),nutrition[[#This Row],[total_pwd]])</f>
        <v>0</v>
      </c>
      <c r="AG515">
        <f>IF(ISBLANK(nutrition[[#This Row],[total_adults]]),SUM(nutrition[[#This Row],[total_men]],nutrition[[#This Row],[total_women]]),nutrition[[#This Row],[total_adults]])</f>
        <v>0</v>
      </c>
      <c r="AH515">
        <f>IF(ISBLANK(nutrition[[#This Row],[total_beneficiaries_reached]]),SUM(nutrition[[#This Row],[calc_children]],nutrition[[#This Row],[calc_adults]]),nutrition[[#This Row],[total_beneficiaries_reached]])</f>
        <v>1208</v>
      </c>
      <c r="AI515" s="49" t="s">
        <v>178</v>
      </c>
      <c r="AJ515" s="49" t="s">
        <v>232</v>
      </c>
      <c r="AK515" s="49" t="s">
        <v>132</v>
      </c>
    </row>
    <row r="516" spans="1:37" x14ac:dyDescent="0.2">
      <c r="A516" s="58">
        <v>45352</v>
      </c>
      <c r="B516" s="49" t="s">
        <v>229</v>
      </c>
      <c r="C516" s="49" t="s">
        <v>1304</v>
      </c>
      <c r="F516" s="49" t="s">
        <v>115</v>
      </c>
      <c r="G516" s="49" t="s">
        <v>115</v>
      </c>
      <c r="H516" s="49" t="s">
        <v>133</v>
      </c>
      <c r="I516" s="49" t="s">
        <v>118</v>
      </c>
      <c r="J516" s="49" t="s">
        <v>1229</v>
      </c>
      <c r="K516" s="49" t="s">
        <v>125</v>
      </c>
      <c r="M516" s="49">
        <v>2200</v>
      </c>
      <c r="AC516">
        <f>IF(ISBLANK(nutrition[[#This Row],[total_boys]]),SUM(nutrition[[#This Row],[boys_0-5_reached]],nutrition[[#This Row],[boys_6-12_reached]],nutrition[[#This Row],[boys_13-18_reached]]),nutrition[[#This Row],[total_boys]])</f>
        <v>0</v>
      </c>
      <c r="AD516">
        <f>IF(ISBLANK(nutrition[[#This Row],[total_girls]]),SUM(nutrition[[#This Row],[girls_0-5_reached]],nutrition[[#This Row],[girls_6-12_reached]],nutrition[[#This Row],[girls_13-18_reached]]),nutrition[[#This Row],[total_girls]])</f>
        <v>2200</v>
      </c>
      <c r="AE516">
        <f>IF(ISBLANK(nutrition[[#This Row],[total_children]]),SUM(nutrition[[#This Row],[calc_boys]],nutrition[[#This Row],[calc_girls]]),nutrition[[#This Row],[total_children]])</f>
        <v>2200</v>
      </c>
      <c r="AF516">
        <f>IF(ISBLANK(nutrition[[#This Row],[total_pwd]]),SUM(nutrition[[#This Row],[total_pwd_men]],nutrition[[#This Row],[total_pwd_women]]),nutrition[[#This Row],[total_pwd]])</f>
        <v>0</v>
      </c>
      <c r="AG516">
        <f>IF(ISBLANK(nutrition[[#This Row],[total_adults]]),SUM(nutrition[[#This Row],[total_men]],nutrition[[#This Row],[total_women]]),nutrition[[#This Row],[total_adults]])</f>
        <v>0</v>
      </c>
      <c r="AH516">
        <f>IF(ISBLANK(nutrition[[#This Row],[total_beneficiaries_reached]]),SUM(nutrition[[#This Row],[calc_children]],nutrition[[#This Row],[calc_adults]]),nutrition[[#This Row],[total_beneficiaries_reached]])</f>
        <v>2200</v>
      </c>
      <c r="AI516" s="49" t="s">
        <v>230</v>
      </c>
      <c r="AJ516" s="49" t="s">
        <v>753</v>
      </c>
      <c r="AK516" s="49" t="s">
        <v>132</v>
      </c>
    </row>
    <row r="517" spans="1:37" x14ac:dyDescent="0.2">
      <c r="A517" s="58">
        <v>45352</v>
      </c>
      <c r="B517" s="49" t="s">
        <v>229</v>
      </c>
      <c r="C517" s="49" t="s">
        <v>1305</v>
      </c>
      <c r="F517" s="49" t="s">
        <v>115</v>
      </c>
      <c r="G517" s="49" t="s">
        <v>115</v>
      </c>
      <c r="H517" s="49" t="s">
        <v>133</v>
      </c>
      <c r="I517" s="49" t="s">
        <v>118</v>
      </c>
      <c r="J517" s="49" t="s">
        <v>1229</v>
      </c>
      <c r="K517" s="49" t="s">
        <v>125</v>
      </c>
      <c r="M517" s="49">
        <v>224</v>
      </c>
      <c r="AC517">
        <f>IF(ISBLANK(nutrition[[#This Row],[total_boys]]),SUM(nutrition[[#This Row],[boys_0-5_reached]],nutrition[[#This Row],[boys_6-12_reached]],nutrition[[#This Row],[boys_13-18_reached]]),nutrition[[#This Row],[total_boys]])</f>
        <v>0</v>
      </c>
      <c r="AD517">
        <f>IF(ISBLANK(nutrition[[#This Row],[total_girls]]),SUM(nutrition[[#This Row],[girls_0-5_reached]],nutrition[[#This Row],[girls_6-12_reached]],nutrition[[#This Row],[girls_13-18_reached]]),nutrition[[#This Row],[total_girls]])</f>
        <v>224</v>
      </c>
      <c r="AE517">
        <f>IF(ISBLANK(nutrition[[#This Row],[total_children]]),SUM(nutrition[[#This Row],[calc_boys]],nutrition[[#This Row],[calc_girls]]),nutrition[[#This Row],[total_children]])</f>
        <v>224</v>
      </c>
      <c r="AF517">
        <f>IF(ISBLANK(nutrition[[#This Row],[total_pwd]]),SUM(nutrition[[#This Row],[total_pwd_men]],nutrition[[#This Row],[total_pwd_women]]),nutrition[[#This Row],[total_pwd]])</f>
        <v>0</v>
      </c>
      <c r="AG517">
        <f>IF(ISBLANK(nutrition[[#This Row],[total_adults]]),SUM(nutrition[[#This Row],[total_men]],nutrition[[#This Row],[total_women]]),nutrition[[#This Row],[total_adults]])</f>
        <v>0</v>
      </c>
      <c r="AH517">
        <f>IF(ISBLANK(nutrition[[#This Row],[total_beneficiaries_reached]]),SUM(nutrition[[#This Row],[calc_children]],nutrition[[#This Row],[calc_adults]]),nutrition[[#This Row],[total_beneficiaries_reached]])</f>
        <v>224</v>
      </c>
      <c r="AI517" s="49" t="s">
        <v>230</v>
      </c>
      <c r="AJ517" s="49" t="s">
        <v>757</v>
      </c>
      <c r="AK517" s="49" t="s">
        <v>132</v>
      </c>
    </row>
    <row r="518" spans="1:37" x14ac:dyDescent="0.2">
      <c r="A518" s="58">
        <v>45352</v>
      </c>
      <c r="B518" s="49" t="s">
        <v>113</v>
      </c>
      <c r="C518" s="49" t="s">
        <v>1306</v>
      </c>
      <c r="F518" s="49" t="s">
        <v>115</v>
      </c>
      <c r="G518" s="49" t="s">
        <v>115</v>
      </c>
      <c r="H518" s="49" t="s">
        <v>133</v>
      </c>
      <c r="I518" s="49" t="s">
        <v>118</v>
      </c>
      <c r="J518" s="49" t="s">
        <v>1229</v>
      </c>
      <c r="K518" s="49" t="s">
        <v>125</v>
      </c>
      <c r="M518" s="49">
        <v>1629</v>
      </c>
      <c r="AC518">
        <f>IF(ISBLANK(nutrition[[#This Row],[total_boys]]),SUM(nutrition[[#This Row],[boys_0-5_reached]],nutrition[[#This Row],[boys_6-12_reached]],nutrition[[#This Row],[boys_13-18_reached]]),nutrition[[#This Row],[total_boys]])</f>
        <v>0</v>
      </c>
      <c r="AD518">
        <f>IF(ISBLANK(nutrition[[#This Row],[total_girls]]),SUM(nutrition[[#This Row],[girls_0-5_reached]],nutrition[[#This Row],[girls_6-12_reached]],nutrition[[#This Row],[girls_13-18_reached]]),nutrition[[#This Row],[total_girls]])</f>
        <v>1629</v>
      </c>
      <c r="AE518">
        <f>IF(ISBLANK(nutrition[[#This Row],[total_children]]),SUM(nutrition[[#This Row],[calc_boys]],nutrition[[#This Row],[calc_girls]]),nutrition[[#This Row],[total_children]])</f>
        <v>1629</v>
      </c>
      <c r="AF518">
        <f>IF(ISBLANK(nutrition[[#This Row],[total_pwd]]),SUM(nutrition[[#This Row],[total_pwd_men]],nutrition[[#This Row],[total_pwd_women]]),nutrition[[#This Row],[total_pwd]])</f>
        <v>0</v>
      </c>
      <c r="AG518">
        <f>IF(ISBLANK(nutrition[[#This Row],[total_adults]]),SUM(nutrition[[#This Row],[total_men]],nutrition[[#This Row],[total_women]]),nutrition[[#This Row],[total_adults]])</f>
        <v>0</v>
      </c>
      <c r="AH518">
        <f>IF(ISBLANK(nutrition[[#This Row],[total_beneficiaries_reached]]),SUM(nutrition[[#This Row],[calc_children]],nutrition[[#This Row],[calc_adults]]),nutrition[[#This Row],[total_beneficiaries_reached]])</f>
        <v>1629</v>
      </c>
      <c r="AI518" s="49" t="s">
        <v>219</v>
      </c>
      <c r="AJ518" s="49" t="s">
        <v>632</v>
      </c>
      <c r="AK518" s="49" t="s">
        <v>132</v>
      </c>
    </row>
    <row r="519" spans="1:37" x14ac:dyDescent="0.2">
      <c r="A519" s="58">
        <v>45352</v>
      </c>
      <c r="B519" s="49" t="s">
        <v>120</v>
      </c>
      <c r="C519" s="49" t="s">
        <v>1238</v>
      </c>
      <c r="F519" s="49" t="s">
        <v>115</v>
      </c>
      <c r="G519" s="49" t="s">
        <v>115</v>
      </c>
      <c r="H519" s="49" t="s">
        <v>133</v>
      </c>
      <c r="I519" s="49" t="s">
        <v>118</v>
      </c>
      <c r="J519" s="49" t="s">
        <v>1229</v>
      </c>
      <c r="K519" s="49" t="s">
        <v>125</v>
      </c>
      <c r="M519" s="49">
        <v>615</v>
      </c>
      <c r="AC519">
        <f>IF(ISBLANK(nutrition[[#This Row],[total_boys]]),SUM(nutrition[[#This Row],[boys_0-5_reached]],nutrition[[#This Row],[boys_6-12_reached]],nutrition[[#This Row],[boys_13-18_reached]]),nutrition[[#This Row],[total_boys]])</f>
        <v>0</v>
      </c>
      <c r="AD519">
        <f>IF(ISBLANK(nutrition[[#This Row],[total_girls]]),SUM(nutrition[[#This Row],[girls_0-5_reached]],nutrition[[#This Row],[girls_6-12_reached]],nutrition[[#This Row],[girls_13-18_reached]]),nutrition[[#This Row],[total_girls]])</f>
        <v>615</v>
      </c>
      <c r="AE519">
        <f>IF(ISBLANK(nutrition[[#This Row],[total_children]]),SUM(nutrition[[#This Row],[calc_boys]],nutrition[[#This Row],[calc_girls]]),nutrition[[#This Row],[total_children]])</f>
        <v>615</v>
      </c>
      <c r="AF519">
        <f>IF(ISBLANK(nutrition[[#This Row],[total_pwd]]),SUM(nutrition[[#This Row],[total_pwd_men]],nutrition[[#This Row],[total_pwd_women]]),nutrition[[#This Row],[total_pwd]])</f>
        <v>0</v>
      </c>
      <c r="AG519">
        <f>IF(ISBLANK(nutrition[[#This Row],[total_adults]]),SUM(nutrition[[#This Row],[total_men]],nutrition[[#This Row],[total_women]]),nutrition[[#This Row],[total_adults]])</f>
        <v>0</v>
      </c>
      <c r="AH519">
        <f>IF(ISBLANK(nutrition[[#This Row],[total_beneficiaries_reached]]),SUM(nutrition[[#This Row],[calc_children]],nutrition[[#This Row],[calc_adults]]),nutrition[[#This Row],[total_beneficiaries_reached]])</f>
        <v>615</v>
      </c>
      <c r="AI519" s="49" t="s">
        <v>178</v>
      </c>
      <c r="AJ519" s="49" t="s">
        <v>235</v>
      </c>
      <c r="AK519" s="49" t="s">
        <v>132</v>
      </c>
    </row>
    <row r="520" spans="1:37" x14ac:dyDescent="0.2">
      <c r="A520" s="58">
        <v>45352</v>
      </c>
      <c r="B520" s="49" t="s">
        <v>120</v>
      </c>
      <c r="C520" s="49" t="s">
        <v>1240</v>
      </c>
      <c r="F520" s="49" t="s">
        <v>115</v>
      </c>
      <c r="G520" s="49" t="s">
        <v>115</v>
      </c>
      <c r="H520" s="49" t="s">
        <v>133</v>
      </c>
      <c r="I520" s="49" t="s">
        <v>118</v>
      </c>
      <c r="J520" s="49" t="s">
        <v>1229</v>
      </c>
      <c r="K520" s="49" t="s">
        <v>125</v>
      </c>
      <c r="M520" s="49">
        <v>615</v>
      </c>
      <c r="AC520">
        <f>IF(ISBLANK(nutrition[[#This Row],[total_boys]]),SUM(nutrition[[#This Row],[boys_0-5_reached]],nutrition[[#This Row],[boys_6-12_reached]],nutrition[[#This Row],[boys_13-18_reached]]),nutrition[[#This Row],[total_boys]])</f>
        <v>0</v>
      </c>
      <c r="AD520">
        <f>IF(ISBLANK(nutrition[[#This Row],[total_girls]]),SUM(nutrition[[#This Row],[girls_0-5_reached]],nutrition[[#This Row],[girls_6-12_reached]],nutrition[[#This Row],[girls_13-18_reached]]),nutrition[[#This Row],[total_girls]])</f>
        <v>615</v>
      </c>
      <c r="AE520">
        <f>IF(ISBLANK(nutrition[[#This Row],[total_children]]),SUM(nutrition[[#This Row],[calc_boys]],nutrition[[#This Row],[calc_girls]]),nutrition[[#This Row],[total_children]])</f>
        <v>615</v>
      </c>
      <c r="AF520">
        <f>IF(ISBLANK(nutrition[[#This Row],[total_pwd]]),SUM(nutrition[[#This Row],[total_pwd_men]],nutrition[[#This Row],[total_pwd_women]]),nutrition[[#This Row],[total_pwd]])</f>
        <v>0</v>
      </c>
      <c r="AG520">
        <f>IF(ISBLANK(nutrition[[#This Row],[total_adults]]),SUM(nutrition[[#This Row],[total_men]],nutrition[[#This Row],[total_women]]),nutrition[[#This Row],[total_adults]])</f>
        <v>0</v>
      </c>
      <c r="AH520">
        <f>IF(ISBLANK(nutrition[[#This Row],[total_beneficiaries_reached]]),SUM(nutrition[[#This Row],[calc_children]],nutrition[[#This Row],[calc_adults]]),nutrition[[#This Row],[total_beneficiaries_reached]])</f>
        <v>615</v>
      </c>
      <c r="AI520" s="49" t="s">
        <v>178</v>
      </c>
      <c r="AJ520" s="49" t="s">
        <v>239</v>
      </c>
      <c r="AK520" s="49" t="s">
        <v>132</v>
      </c>
    </row>
    <row r="521" spans="1:37" x14ac:dyDescent="0.2">
      <c r="A521" s="58">
        <v>45352</v>
      </c>
      <c r="B521" s="49" t="s">
        <v>229</v>
      </c>
      <c r="C521" s="49" t="s">
        <v>1307</v>
      </c>
      <c r="F521" s="49" t="s">
        <v>115</v>
      </c>
      <c r="G521" s="49" t="s">
        <v>115</v>
      </c>
      <c r="H521" s="49" t="s">
        <v>133</v>
      </c>
      <c r="I521" s="49" t="s">
        <v>118</v>
      </c>
      <c r="J521" s="49" t="s">
        <v>1229</v>
      </c>
      <c r="K521" s="49" t="s">
        <v>125</v>
      </c>
      <c r="M521" s="49">
        <v>1652</v>
      </c>
      <c r="AC521">
        <f>IF(ISBLANK(nutrition[[#This Row],[total_boys]]),SUM(nutrition[[#This Row],[boys_0-5_reached]],nutrition[[#This Row],[boys_6-12_reached]],nutrition[[#This Row],[boys_13-18_reached]]),nutrition[[#This Row],[total_boys]])</f>
        <v>0</v>
      </c>
      <c r="AD521">
        <f>IF(ISBLANK(nutrition[[#This Row],[total_girls]]),SUM(nutrition[[#This Row],[girls_0-5_reached]],nutrition[[#This Row],[girls_6-12_reached]],nutrition[[#This Row],[girls_13-18_reached]]),nutrition[[#This Row],[total_girls]])</f>
        <v>1652</v>
      </c>
      <c r="AE521">
        <f>IF(ISBLANK(nutrition[[#This Row],[total_children]]),SUM(nutrition[[#This Row],[calc_boys]],nutrition[[#This Row],[calc_girls]]),nutrition[[#This Row],[total_children]])</f>
        <v>1652</v>
      </c>
      <c r="AF521">
        <f>IF(ISBLANK(nutrition[[#This Row],[total_pwd]]),SUM(nutrition[[#This Row],[total_pwd_men]],nutrition[[#This Row],[total_pwd_women]]),nutrition[[#This Row],[total_pwd]])</f>
        <v>0</v>
      </c>
      <c r="AG521">
        <f>IF(ISBLANK(nutrition[[#This Row],[total_adults]]),SUM(nutrition[[#This Row],[total_men]],nutrition[[#This Row],[total_women]]),nutrition[[#This Row],[total_adults]])</f>
        <v>0</v>
      </c>
      <c r="AH521">
        <f>IF(ISBLANK(nutrition[[#This Row],[total_beneficiaries_reached]]),SUM(nutrition[[#This Row],[calc_children]],nutrition[[#This Row],[calc_adults]]),nutrition[[#This Row],[total_beneficiaries_reached]])</f>
        <v>1652</v>
      </c>
      <c r="AI521" s="49" t="s">
        <v>230</v>
      </c>
      <c r="AJ521" s="49" t="s">
        <v>761</v>
      </c>
      <c r="AK521" s="49" t="s">
        <v>132</v>
      </c>
    </row>
    <row r="522" spans="1:37" x14ac:dyDescent="0.2">
      <c r="A522" s="58">
        <v>45352</v>
      </c>
      <c r="B522" s="49" t="s">
        <v>224</v>
      </c>
      <c r="C522" s="49" t="s">
        <v>1273</v>
      </c>
      <c r="F522" s="49" t="s">
        <v>115</v>
      </c>
      <c r="G522" s="49" t="s">
        <v>115</v>
      </c>
      <c r="H522" s="49" t="s">
        <v>133</v>
      </c>
      <c r="I522" s="49" t="s">
        <v>118</v>
      </c>
      <c r="J522" s="49" t="s">
        <v>1229</v>
      </c>
      <c r="K522" s="49" t="s">
        <v>125</v>
      </c>
      <c r="M522" s="49">
        <v>1254</v>
      </c>
      <c r="AC522">
        <f>IF(ISBLANK(nutrition[[#This Row],[total_boys]]),SUM(nutrition[[#This Row],[boys_0-5_reached]],nutrition[[#This Row],[boys_6-12_reached]],nutrition[[#This Row],[boys_13-18_reached]]),nutrition[[#This Row],[total_boys]])</f>
        <v>0</v>
      </c>
      <c r="AD522">
        <f>IF(ISBLANK(nutrition[[#This Row],[total_girls]]),SUM(nutrition[[#This Row],[girls_0-5_reached]],nutrition[[#This Row],[girls_6-12_reached]],nutrition[[#This Row],[girls_13-18_reached]]),nutrition[[#This Row],[total_girls]])</f>
        <v>1254</v>
      </c>
      <c r="AE522">
        <f>IF(ISBLANK(nutrition[[#This Row],[total_children]]),SUM(nutrition[[#This Row],[calc_boys]],nutrition[[#This Row],[calc_girls]]),nutrition[[#This Row],[total_children]])</f>
        <v>1254</v>
      </c>
      <c r="AF522">
        <f>IF(ISBLANK(nutrition[[#This Row],[total_pwd]]),SUM(nutrition[[#This Row],[total_pwd_men]],nutrition[[#This Row],[total_pwd_women]]),nutrition[[#This Row],[total_pwd]])</f>
        <v>0</v>
      </c>
      <c r="AG522">
        <f>IF(ISBLANK(nutrition[[#This Row],[total_adults]]),SUM(nutrition[[#This Row],[total_men]],nutrition[[#This Row],[total_women]]),nutrition[[#This Row],[total_adults]])</f>
        <v>0</v>
      </c>
      <c r="AH522">
        <f>IF(ISBLANK(nutrition[[#This Row],[total_beneficiaries_reached]]),SUM(nutrition[[#This Row],[calc_children]],nutrition[[#This Row],[calc_adults]]),nutrition[[#This Row],[total_beneficiaries_reached]])</f>
        <v>1254</v>
      </c>
      <c r="AI522" s="49" t="s">
        <v>225</v>
      </c>
      <c r="AJ522" s="49" t="s">
        <v>683</v>
      </c>
      <c r="AK522" s="49" t="s">
        <v>132</v>
      </c>
    </row>
    <row r="523" spans="1:37" x14ac:dyDescent="0.2">
      <c r="A523" s="58">
        <v>45352</v>
      </c>
      <c r="B523" s="49" t="s">
        <v>229</v>
      </c>
      <c r="C523" s="49" t="s">
        <v>1274</v>
      </c>
      <c r="F523" s="49" t="s">
        <v>115</v>
      </c>
      <c r="G523" s="49" t="s">
        <v>115</v>
      </c>
      <c r="H523" s="49" t="s">
        <v>133</v>
      </c>
      <c r="I523" s="49" t="s">
        <v>118</v>
      </c>
      <c r="J523" s="49" t="s">
        <v>1229</v>
      </c>
      <c r="K523" s="49" t="s">
        <v>125</v>
      </c>
      <c r="M523" s="49">
        <v>1266</v>
      </c>
      <c r="AC523">
        <f>IF(ISBLANK(nutrition[[#This Row],[total_boys]]),SUM(nutrition[[#This Row],[boys_0-5_reached]],nutrition[[#This Row],[boys_6-12_reached]],nutrition[[#This Row],[boys_13-18_reached]]),nutrition[[#This Row],[total_boys]])</f>
        <v>0</v>
      </c>
      <c r="AD523">
        <f>IF(ISBLANK(nutrition[[#This Row],[total_girls]]),SUM(nutrition[[#This Row],[girls_0-5_reached]],nutrition[[#This Row],[girls_6-12_reached]],nutrition[[#This Row],[girls_13-18_reached]]),nutrition[[#This Row],[total_girls]])</f>
        <v>1266</v>
      </c>
      <c r="AE523">
        <f>IF(ISBLANK(nutrition[[#This Row],[total_children]]),SUM(nutrition[[#This Row],[calc_boys]],nutrition[[#This Row],[calc_girls]]),nutrition[[#This Row],[total_children]])</f>
        <v>1266</v>
      </c>
      <c r="AF523">
        <f>IF(ISBLANK(nutrition[[#This Row],[total_pwd]]),SUM(nutrition[[#This Row],[total_pwd_men]],nutrition[[#This Row],[total_pwd_women]]),nutrition[[#This Row],[total_pwd]])</f>
        <v>0</v>
      </c>
      <c r="AG523">
        <f>IF(ISBLANK(nutrition[[#This Row],[total_adults]]),SUM(nutrition[[#This Row],[total_men]],nutrition[[#This Row],[total_women]]),nutrition[[#This Row],[total_adults]])</f>
        <v>0</v>
      </c>
      <c r="AH523">
        <f>IF(ISBLANK(nutrition[[#This Row],[total_beneficiaries_reached]]),SUM(nutrition[[#This Row],[calc_children]],nutrition[[#This Row],[calc_adults]]),nutrition[[#This Row],[total_beneficiaries_reached]])</f>
        <v>1266</v>
      </c>
      <c r="AI523" s="49" t="s">
        <v>230</v>
      </c>
      <c r="AJ523" s="49" t="s">
        <v>765</v>
      </c>
      <c r="AK523" s="49" t="s">
        <v>132</v>
      </c>
    </row>
    <row r="524" spans="1:37" x14ac:dyDescent="0.2">
      <c r="A524" s="58">
        <v>45352</v>
      </c>
      <c r="B524" s="49" t="s">
        <v>229</v>
      </c>
      <c r="C524" s="49" t="s">
        <v>1308</v>
      </c>
      <c r="F524" s="49" t="s">
        <v>115</v>
      </c>
      <c r="G524" s="49" t="s">
        <v>115</v>
      </c>
      <c r="H524" s="49" t="s">
        <v>133</v>
      </c>
      <c r="I524" s="49" t="s">
        <v>118</v>
      </c>
      <c r="J524" s="49" t="s">
        <v>1229</v>
      </c>
      <c r="K524" s="49" t="s">
        <v>125</v>
      </c>
      <c r="M524" s="49">
        <v>543</v>
      </c>
      <c r="AC524">
        <f>IF(ISBLANK(nutrition[[#This Row],[total_boys]]),SUM(nutrition[[#This Row],[boys_0-5_reached]],nutrition[[#This Row],[boys_6-12_reached]],nutrition[[#This Row],[boys_13-18_reached]]),nutrition[[#This Row],[total_boys]])</f>
        <v>0</v>
      </c>
      <c r="AD524">
        <f>IF(ISBLANK(nutrition[[#This Row],[total_girls]]),SUM(nutrition[[#This Row],[girls_0-5_reached]],nutrition[[#This Row],[girls_6-12_reached]],nutrition[[#This Row],[girls_13-18_reached]]),nutrition[[#This Row],[total_girls]])</f>
        <v>543</v>
      </c>
      <c r="AE524">
        <f>IF(ISBLANK(nutrition[[#This Row],[total_children]]),SUM(nutrition[[#This Row],[calc_boys]],nutrition[[#This Row],[calc_girls]]),nutrition[[#This Row],[total_children]])</f>
        <v>543</v>
      </c>
      <c r="AF524">
        <f>IF(ISBLANK(nutrition[[#This Row],[total_pwd]]),SUM(nutrition[[#This Row],[total_pwd_men]],nutrition[[#This Row],[total_pwd_women]]),nutrition[[#This Row],[total_pwd]])</f>
        <v>0</v>
      </c>
      <c r="AG524">
        <f>IF(ISBLANK(nutrition[[#This Row],[total_adults]]),SUM(nutrition[[#This Row],[total_men]],nutrition[[#This Row],[total_women]]),nutrition[[#This Row],[total_adults]])</f>
        <v>0</v>
      </c>
      <c r="AH524">
        <f>IF(ISBLANK(nutrition[[#This Row],[total_beneficiaries_reached]]),SUM(nutrition[[#This Row],[calc_children]],nutrition[[#This Row],[calc_adults]]),nutrition[[#This Row],[total_beneficiaries_reached]])</f>
        <v>543</v>
      </c>
      <c r="AI524" s="49" t="s">
        <v>230</v>
      </c>
      <c r="AJ524" s="49" t="s">
        <v>769</v>
      </c>
      <c r="AK524" s="49" t="s">
        <v>132</v>
      </c>
    </row>
    <row r="525" spans="1:37" x14ac:dyDescent="0.2">
      <c r="A525" s="58">
        <v>45352</v>
      </c>
      <c r="B525" s="49" t="s">
        <v>120</v>
      </c>
      <c r="C525" s="49" t="s">
        <v>1241</v>
      </c>
      <c r="F525" s="49" t="s">
        <v>115</v>
      </c>
      <c r="G525" s="49" t="s">
        <v>115</v>
      </c>
      <c r="H525" s="49" t="s">
        <v>133</v>
      </c>
      <c r="I525" s="49" t="s">
        <v>118</v>
      </c>
      <c r="J525" s="49" t="s">
        <v>1229</v>
      </c>
      <c r="K525" s="49" t="s">
        <v>125</v>
      </c>
      <c r="M525" s="49">
        <v>627</v>
      </c>
      <c r="AC525">
        <f>IF(ISBLANK(nutrition[[#This Row],[total_boys]]),SUM(nutrition[[#This Row],[boys_0-5_reached]],nutrition[[#This Row],[boys_6-12_reached]],nutrition[[#This Row],[boys_13-18_reached]]),nutrition[[#This Row],[total_boys]])</f>
        <v>0</v>
      </c>
      <c r="AD525">
        <f>IF(ISBLANK(nutrition[[#This Row],[total_girls]]),SUM(nutrition[[#This Row],[girls_0-5_reached]],nutrition[[#This Row],[girls_6-12_reached]],nutrition[[#This Row],[girls_13-18_reached]]),nutrition[[#This Row],[total_girls]])</f>
        <v>627</v>
      </c>
      <c r="AE525">
        <f>IF(ISBLANK(nutrition[[#This Row],[total_children]]),SUM(nutrition[[#This Row],[calc_boys]],nutrition[[#This Row],[calc_girls]]),nutrition[[#This Row],[total_children]])</f>
        <v>627</v>
      </c>
      <c r="AF525">
        <f>IF(ISBLANK(nutrition[[#This Row],[total_pwd]]),SUM(nutrition[[#This Row],[total_pwd_men]],nutrition[[#This Row],[total_pwd_women]]),nutrition[[#This Row],[total_pwd]])</f>
        <v>0</v>
      </c>
      <c r="AG525">
        <f>IF(ISBLANK(nutrition[[#This Row],[total_adults]]),SUM(nutrition[[#This Row],[total_men]],nutrition[[#This Row],[total_women]]),nutrition[[#This Row],[total_adults]])</f>
        <v>0</v>
      </c>
      <c r="AH525">
        <f>IF(ISBLANK(nutrition[[#This Row],[total_beneficiaries_reached]]),SUM(nutrition[[#This Row],[calc_children]],nutrition[[#This Row],[calc_adults]]),nutrition[[#This Row],[total_beneficiaries_reached]])</f>
        <v>627</v>
      </c>
      <c r="AI525" s="49" t="s">
        <v>178</v>
      </c>
      <c r="AJ525" s="49" t="s">
        <v>243</v>
      </c>
      <c r="AK525" s="49" t="s">
        <v>132</v>
      </c>
    </row>
    <row r="526" spans="1:37" x14ac:dyDescent="0.2">
      <c r="A526" s="58">
        <v>45352</v>
      </c>
      <c r="B526" s="49" t="s">
        <v>120</v>
      </c>
      <c r="C526" s="49" t="s">
        <v>1242</v>
      </c>
      <c r="F526" s="49" t="s">
        <v>115</v>
      </c>
      <c r="G526" s="49" t="s">
        <v>115</v>
      </c>
      <c r="H526" s="49" t="s">
        <v>133</v>
      </c>
      <c r="I526" s="49" t="s">
        <v>118</v>
      </c>
      <c r="J526" s="49" t="s">
        <v>1229</v>
      </c>
      <c r="K526" s="49" t="s">
        <v>125</v>
      </c>
      <c r="M526" s="49">
        <v>659</v>
      </c>
      <c r="AC526">
        <f>IF(ISBLANK(nutrition[[#This Row],[total_boys]]),SUM(nutrition[[#This Row],[boys_0-5_reached]],nutrition[[#This Row],[boys_6-12_reached]],nutrition[[#This Row],[boys_13-18_reached]]),nutrition[[#This Row],[total_boys]])</f>
        <v>0</v>
      </c>
      <c r="AD526">
        <f>IF(ISBLANK(nutrition[[#This Row],[total_girls]]),SUM(nutrition[[#This Row],[girls_0-5_reached]],nutrition[[#This Row],[girls_6-12_reached]],nutrition[[#This Row],[girls_13-18_reached]]),nutrition[[#This Row],[total_girls]])</f>
        <v>659</v>
      </c>
      <c r="AE526">
        <f>IF(ISBLANK(nutrition[[#This Row],[total_children]]),SUM(nutrition[[#This Row],[calc_boys]],nutrition[[#This Row],[calc_girls]]),nutrition[[#This Row],[total_children]])</f>
        <v>659</v>
      </c>
      <c r="AF526">
        <f>IF(ISBLANK(nutrition[[#This Row],[total_pwd]]),SUM(nutrition[[#This Row],[total_pwd_men]],nutrition[[#This Row],[total_pwd_women]]),nutrition[[#This Row],[total_pwd]])</f>
        <v>0</v>
      </c>
      <c r="AG526">
        <f>IF(ISBLANK(nutrition[[#This Row],[total_adults]]),SUM(nutrition[[#This Row],[total_men]],nutrition[[#This Row],[total_women]]),nutrition[[#This Row],[total_adults]])</f>
        <v>0</v>
      </c>
      <c r="AH526">
        <f>IF(ISBLANK(nutrition[[#This Row],[total_beneficiaries_reached]]),SUM(nutrition[[#This Row],[calc_children]],nutrition[[#This Row],[calc_adults]]),nutrition[[#This Row],[total_beneficiaries_reached]])</f>
        <v>659</v>
      </c>
      <c r="AI526" s="49" t="s">
        <v>178</v>
      </c>
      <c r="AJ526" s="49" t="s">
        <v>246</v>
      </c>
      <c r="AK526" s="49" t="s">
        <v>132</v>
      </c>
    </row>
    <row r="527" spans="1:37" x14ac:dyDescent="0.2">
      <c r="A527" s="58">
        <v>45352</v>
      </c>
      <c r="B527" s="49" t="s">
        <v>113</v>
      </c>
      <c r="C527" s="49" t="s">
        <v>1275</v>
      </c>
      <c r="F527" s="49" t="s">
        <v>115</v>
      </c>
      <c r="G527" s="49" t="s">
        <v>115</v>
      </c>
      <c r="H527" s="49" t="s">
        <v>133</v>
      </c>
      <c r="I527" s="49" t="s">
        <v>118</v>
      </c>
      <c r="J527" s="49" t="s">
        <v>1229</v>
      </c>
      <c r="K527" s="49" t="s">
        <v>125</v>
      </c>
      <c r="M527" s="49">
        <v>394</v>
      </c>
      <c r="AC527">
        <f>IF(ISBLANK(nutrition[[#This Row],[total_boys]]),SUM(nutrition[[#This Row],[boys_0-5_reached]],nutrition[[#This Row],[boys_6-12_reached]],nutrition[[#This Row],[boys_13-18_reached]]),nutrition[[#This Row],[total_boys]])</f>
        <v>0</v>
      </c>
      <c r="AD527">
        <f>IF(ISBLANK(nutrition[[#This Row],[total_girls]]),SUM(nutrition[[#This Row],[girls_0-5_reached]],nutrition[[#This Row],[girls_6-12_reached]],nutrition[[#This Row],[girls_13-18_reached]]),nutrition[[#This Row],[total_girls]])</f>
        <v>394</v>
      </c>
      <c r="AE527">
        <f>IF(ISBLANK(nutrition[[#This Row],[total_children]]),SUM(nutrition[[#This Row],[calc_boys]],nutrition[[#This Row],[calc_girls]]),nutrition[[#This Row],[total_children]])</f>
        <v>394</v>
      </c>
      <c r="AF527">
        <f>IF(ISBLANK(nutrition[[#This Row],[total_pwd]]),SUM(nutrition[[#This Row],[total_pwd_men]],nutrition[[#This Row],[total_pwd_women]]),nutrition[[#This Row],[total_pwd]])</f>
        <v>0</v>
      </c>
      <c r="AG527">
        <f>IF(ISBLANK(nutrition[[#This Row],[total_adults]]),SUM(nutrition[[#This Row],[total_men]],nutrition[[#This Row],[total_women]]),nutrition[[#This Row],[total_adults]])</f>
        <v>0</v>
      </c>
      <c r="AH527">
        <f>IF(ISBLANK(nutrition[[#This Row],[total_beneficiaries_reached]]),SUM(nutrition[[#This Row],[calc_children]],nutrition[[#This Row],[calc_adults]]),nutrition[[#This Row],[total_beneficiaries_reached]])</f>
        <v>394</v>
      </c>
      <c r="AI527" s="49" t="s">
        <v>219</v>
      </c>
      <c r="AJ527" s="49" t="s">
        <v>635</v>
      </c>
      <c r="AK527" s="49" t="s">
        <v>132</v>
      </c>
    </row>
    <row r="528" spans="1:37" x14ac:dyDescent="0.2">
      <c r="A528" s="58">
        <v>45352</v>
      </c>
      <c r="B528" s="49" t="s">
        <v>229</v>
      </c>
      <c r="C528" s="49" t="s">
        <v>1276</v>
      </c>
      <c r="F528" s="49" t="s">
        <v>115</v>
      </c>
      <c r="G528" s="49" t="s">
        <v>115</v>
      </c>
      <c r="H528" s="49" t="s">
        <v>133</v>
      </c>
      <c r="I528" s="49" t="s">
        <v>118</v>
      </c>
      <c r="J528" s="49" t="s">
        <v>1229</v>
      </c>
      <c r="K528" s="49" t="s">
        <v>125</v>
      </c>
      <c r="M528" s="49">
        <v>490</v>
      </c>
      <c r="AC528">
        <f>IF(ISBLANK(nutrition[[#This Row],[total_boys]]),SUM(nutrition[[#This Row],[boys_0-5_reached]],nutrition[[#This Row],[boys_6-12_reached]],nutrition[[#This Row],[boys_13-18_reached]]),nutrition[[#This Row],[total_boys]])</f>
        <v>0</v>
      </c>
      <c r="AD528">
        <f>IF(ISBLANK(nutrition[[#This Row],[total_girls]]),SUM(nutrition[[#This Row],[girls_0-5_reached]],nutrition[[#This Row],[girls_6-12_reached]],nutrition[[#This Row],[girls_13-18_reached]]),nutrition[[#This Row],[total_girls]])</f>
        <v>490</v>
      </c>
      <c r="AE528">
        <f>IF(ISBLANK(nutrition[[#This Row],[total_children]]),SUM(nutrition[[#This Row],[calc_boys]],nutrition[[#This Row],[calc_girls]]),nutrition[[#This Row],[total_children]])</f>
        <v>490</v>
      </c>
      <c r="AF528">
        <f>IF(ISBLANK(nutrition[[#This Row],[total_pwd]]),SUM(nutrition[[#This Row],[total_pwd_men]],nutrition[[#This Row],[total_pwd_women]]),nutrition[[#This Row],[total_pwd]])</f>
        <v>0</v>
      </c>
      <c r="AG528">
        <f>IF(ISBLANK(nutrition[[#This Row],[total_adults]]),SUM(nutrition[[#This Row],[total_men]],nutrition[[#This Row],[total_women]]),nutrition[[#This Row],[total_adults]])</f>
        <v>0</v>
      </c>
      <c r="AH528">
        <f>IF(ISBLANK(nutrition[[#This Row],[total_beneficiaries_reached]]),SUM(nutrition[[#This Row],[calc_children]],nutrition[[#This Row],[calc_adults]]),nutrition[[#This Row],[total_beneficiaries_reached]])</f>
        <v>490</v>
      </c>
      <c r="AI528" s="49" t="s">
        <v>230</v>
      </c>
      <c r="AJ528" s="49" t="s">
        <v>773</v>
      </c>
      <c r="AK528" s="49" t="s">
        <v>132</v>
      </c>
    </row>
    <row r="529" spans="1:37" x14ac:dyDescent="0.2">
      <c r="A529" s="58">
        <v>45352</v>
      </c>
      <c r="B529" s="49" t="s">
        <v>229</v>
      </c>
      <c r="C529" s="49" t="s">
        <v>1309</v>
      </c>
      <c r="F529" s="49" t="s">
        <v>115</v>
      </c>
      <c r="G529" s="49" t="s">
        <v>115</v>
      </c>
      <c r="H529" s="49" t="s">
        <v>133</v>
      </c>
      <c r="I529" s="49" t="s">
        <v>118</v>
      </c>
      <c r="J529" s="49" t="s">
        <v>1229</v>
      </c>
      <c r="K529" s="49" t="s">
        <v>125</v>
      </c>
      <c r="M529" s="49">
        <v>2617</v>
      </c>
      <c r="AC529">
        <f>IF(ISBLANK(nutrition[[#This Row],[total_boys]]),SUM(nutrition[[#This Row],[boys_0-5_reached]],nutrition[[#This Row],[boys_6-12_reached]],nutrition[[#This Row],[boys_13-18_reached]]),nutrition[[#This Row],[total_boys]])</f>
        <v>0</v>
      </c>
      <c r="AD529">
        <f>IF(ISBLANK(nutrition[[#This Row],[total_girls]]),SUM(nutrition[[#This Row],[girls_0-5_reached]],nutrition[[#This Row],[girls_6-12_reached]],nutrition[[#This Row],[girls_13-18_reached]]),nutrition[[#This Row],[total_girls]])</f>
        <v>2617</v>
      </c>
      <c r="AE529">
        <f>IF(ISBLANK(nutrition[[#This Row],[total_children]]),SUM(nutrition[[#This Row],[calc_boys]],nutrition[[#This Row],[calc_girls]]),nutrition[[#This Row],[total_children]])</f>
        <v>2617</v>
      </c>
      <c r="AF529">
        <f>IF(ISBLANK(nutrition[[#This Row],[total_pwd]]),SUM(nutrition[[#This Row],[total_pwd_men]],nutrition[[#This Row],[total_pwd_women]]),nutrition[[#This Row],[total_pwd]])</f>
        <v>0</v>
      </c>
      <c r="AG529">
        <f>IF(ISBLANK(nutrition[[#This Row],[total_adults]]),SUM(nutrition[[#This Row],[total_men]],nutrition[[#This Row],[total_women]]),nutrition[[#This Row],[total_adults]])</f>
        <v>0</v>
      </c>
      <c r="AH529">
        <f>IF(ISBLANK(nutrition[[#This Row],[total_beneficiaries_reached]]),SUM(nutrition[[#This Row],[calc_children]],nutrition[[#This Row],[calc_adults]]),nutrition[[#This Row],[total_beneficiaries_reached]])</f>
        <v>2617</v>
      </c>
      <c r="AI529" s="49" t="s">
        <v>230</v>
      </c>
      <c r="AJ529" s="49" t="s">
        <v>777</v>
      </c>
      <c r="AK529" s="49" t="s">
        <v>132</v>
      </c>
    </row>
    <row r="530" spans="1:37" x14ac:dyDescent="0.2">
      <c r="A530" s="58">
        <v>45352</v>
      </c>
      <c r="B530" s="49" t="s">
        <v>209</v>
      </c>
      <c r="C530" s="49" t="s">
        <v>1282</v>
      </c>
      <c r="F530" s="49" t="s">
        <v>115</v>
      </c>
      <c r="G530" s="49" t="s">
        <v>115</v>
      </c>
      <c r="H530" s="49" t="s">
        <v>1198</v>
      </c>
      <c r="I530" s="49" t="s">
        <v>118</v>
      </c>
      <c r="J530" s="49" t="s">
        <v>1229</v>
      </c>
      <c r="K530" s="49" t="s">
        <v>125</v>
      </c>
      <c r="AC530">
        <f>IF(ISBLANK(nutrition[[#This Row],[total_boys]]),SUM(nutrition[[#This Row],[boys_0-5_reached]],nutrition[[#This Row],[boys_6-12_reached]],nutrition[[#This Row],[boys_13-18_reached]]),nutrition[[#This Row],[total_boys]])</f>
        <v>0</v>
      </c>
      <c r="AD530">
        <f>IF(ISBLANK(nutrition[[#This Row],[total_girls]]),SUM(nutrition[[#This Row],[girls_0-5_reached]],nutrition[[#This Row],[girls_6-12_reached]],nutrition[[#This Row],[girls_13-18_reached]]),nutrition[[#This Row],[total_girls]])</f>
        <v>0</v>
      </c>
      <c r="AE530">
        <f>IF(ISBLANK(nutrition[[#This Row],[total_children]]),SUM(nutrition[[#This Row],[calc_boys]],nutrition[[#This Row],[calc_girls]]),nutrition[[#This Row],[total_children]])</f>
        <v>0</v>
      </c>
      <c r="AF530">
        <f>IF(ISBLANK(nutrition[[#This Row],[total_pwd]]),SUM(nutrition[[#This Row],[total_pwd_men]],nutrition[[#This Row],[total_pwd_women]]),nutrition[[#This Row],[total_pwd]])</f>
        <v>0</v>
      </c>
      <c r="AG530">
        <f>IF(ISBLANK(nutrition[[#This Row],[total_adults]]),SUM(nutrition[[#This Row],[total_men]],nutrition[[#This Row],[total_women]]),nutrition[[#This Row],[total_adults]])</f>
        <v>0</v>
      </c>
      <c r="AH530">
        <f>IF(ISBLANK(nutrition[[#This Row],[total_beneficiaries_reached]]),SUM(nutrition[[#This Row],[calc_children]],nutrition[[#This Row],[calc_adults]]),nutrition[[#This Row],[total_beneficiaries_reached]])</f>
        <v>0</v>
      </c>
      <c r="AI530" s="49" t="s">
        <v>210</v>
      </c>
      <c r="AJ530" s="49" t="s">
        <v>438</v>
      </c>
      <c r="AK530" s="49" t="s">
        <v>132</v>
      </c>
    </row>
    <row r="531" spans="1:37" x14ac:dyDescent="0.2">
      <c r="A531" s="58">
        <v>45352</v>
      </c>
      <c r="B531" s="49" t="s">
        <v>113</v>
      </c>
      <c r="C531" s="49" t="s">
        <v>593</v>
      </c>
      <c r="F531" s="49" t="s">
        <v>115</v>
      </c>
      <c r="G531" s="49" t="s">
        <v>115</v>
      </c>
      <c r="H531" s="49" t="s">
        <v>1198</v>
      </c>
      <c r="I531" s="49" t="s">
        <v>118</v>
      </c>
      <c r="J531" s="49" t="s">
        <v>1229</v>
      </c>
      <c r="K531" s="49" t="s">
        <v>125</v>
      </c>
      <c r="Y531" s="49">
        <v>1318</v>
      </c>
      <c r="AC531">
        <f>IF(ISBLANK(nutrition[[#This Row],[total_boys]]),SUM(nutrition[[#This Row],[boys_0-5_reached]],nutrition[[#This Row],[boys_6-12_reached]],nutrition[[#This Row],[boys_13-18_reached]]),nutrition[[#This Row],[total_boys]])</f>
        <v>0</v>
      </c>
      <c r="AD531">
        <f>IF(ISBLANK(nutrition[[#This Row],[total_girls]]),SUM(nutrition[[#This Row],[girls_0-5_reached]],nutrition[[#This Row],[girls_6-12_reached]],nutrition[[#This Row],[girls_13-18_reached]]),nutrition[[#This Row],[total_girls]])</f>
        <v>0</v>
      </c>
      <c r="AE531">
        <f>IF(ISBLANK(nutrition[[#This Row],[total_children]]),SUM(nutrition[[#This Row],[calc_boys]],nutrition[[#This Row],[calc_girls]]),nutrition[[#This Row],[total_children]])</f>
        <v>0</v>
      </c>
      <c r="AF531">
        <f>IF(ISBLANK(nutrition[[#This Row],[total_pwd]]),SUM(nutrition[[#This Row],[total_pwd_men]],nutrition[[#This Row],[total_pwd_women]]),nutrition[[#This Row],[total_pwd]])</f>
        <v>0</v>
      </c>
      <c r="AG531">
        <f>IF(ISBLANK(nutrition[[#This Row],[total_adults]]),SUM(nutrition[[#This Row],[total_men]],nutrition[[#This Row],[total_women]]),nutrition[[#This Row],[total_adults]])</f>
        <v>1318</v>
      </c>
      <c r="AH531">
        <f>IF(ISBLANK(nutrition[[#This Row],[total_beneficiaries_reached]]),SUM(nutrition[[#This Row],[calc_children]],nutrition[[#This Row],[calc_adults]]),nutrition[[#This Row],[total_beneficiaries_reached]])</f>
        <v>1318</v>
      </c>
      <c r="AI531" s="49" t="s">
        <v>219</v>
      </c>
      <c r="AJ531" s="49" t="s">
        <v>594</v>
      </c>
      <c r="AK531" s="49" t="s">
        <v>132</v>
      </c>
    </row>
    <row r="532" spans="1:37" x14ac:dyDescent="0.2">
      <c r="A532" s="58">
        <v>45352</v>
      </c>
      <c r="B532" s="49" t="s">
        <v>113</v>
      </c>
      <c r="C532" s="49" t="s">
        <v>1248</v>
      </c>
      <c r="F532" s="49" t="s">
        <v>115</v>
      </c>
      <c r="G532" s="49" t="s">
        <v>115</v>
      </c>
      <c r="H532" s="49" t="s">
        <v>1198</v>
      </c>
      <c r="I532" s="49" t="s">
        <v>118</v>
      </c>
      <c r="J532" s="49" t="s">
        <v>1229</v>
      </c>
      <c r="K532" s="49" t="s">
        <v>125</v>
      </c>
      <c r="Y532" s="49">
        <v>398</v>
      </c>
      <c r="AC532">
        <f>IF(ISBLANK(nutrition[[#This Row],[total_boys]]),SUM(nutrition[[#This Row],[boys_0-5_reached]],nutrition[[#This Row],[boys_6-12_reached]],nutrition[[#This Row],[boys_13-18_reached]]),nutrition[[#This Row],[total_boys]])</f>
        <v>0</v>
      </c>
      <c r="AD532">
        <f>IF(ISBLANK(nutrition[[#This Row],[total_girls]]),SUM(nutrition[[#This Row],[girls_0-5_reached]],nutrition[[#This Row],[girls_6-12_reached]],nutrition[[#This Row],[girls_13-18_reached]]),nutrition[[#This Row],[total_girls]])</f>
        <v>0</v>
      </c>
      <c r="AE532">
        <f>IF(ISBLANK(nutrition[[#This Row],[total_children]]),SUM(nutrition[[#This Row],[calc_boys]],nutrition[[#This Row],[calc_girls]]),nutrition[[#This Row],[total_children]])</f>
        <v>0</v>
      </c>
      <c r="AF532">
        <f>IF(ISBLANK(nutrition[[#This Row],[total_pwd]]),SUM(nutrition[[#This Row],[total_pwd_men]],nutrition[[#This Row],[total_pwd_women]]),nutrition[[#This Row],[total_pwd]])</f>
        <v>0</v>
      </c>
      <c r="AG532">
        <f>IF(ISBLANK(nutrition[[#This Row],[total_adults]]),SUM(nutrition[[#This Row],[total_men]],nutrition[[#This Row],[total_women]]),nutrition[[#This Row],[total_adults]])</f>
        <v>398</v>
      </c>
      <c r="AH532">
        <f>IF(ISBLANK(nutrition[[#This Row],[total_beneficiaries_reached]]),SUM(nutrition[[#This Row],[calc_children]],nutrition[[#This Row],[calc_adults]]),nutrition[[#This Row],[total_beneficiaries_reached]])</f>
        <v>398</v>
      </c>
      <c r="AI532" s="49" t="s">
        <v>219</v>
      </c>
      <c r="AJ532" s="49" t="s">
        <v>597</v>
      </c>
      <c r="AK532" s="49" t="s">
        <v>132</v>
      </c>
    </row>
    <row r="533" spans="1:37" x14ac:dyDescent="0.2">
      <c r="A533" s="58">
        <v>45352</v>
      </c>
      <c r="B533" s="49" t="s">
        <v>113</v>
      </c>
      <c r="C533" s="49" t="s">
        <v>1283</v>
      </c>
      <c r="F533" s="49" t="s">
        <v>115</v>
      </c>
      <c r="G533" s="49" t="s">
        <v>115</v>
      </c>
      <c r="H533" s="49" t="s">
        <v>1198</v>
      </c>
      <c r="I533" s="49" t="s">
        <v>118</v>
      </c>
      <c r="J533" s="49" t="s">
        <v>1229</v>
      </c>
      <c r="K533" s="49" t="s">
        <v>125</v>
      </c>
      <c r="Y533" s="49">
        <v>399</v>
      </c>
      <c r="AC533">
        <f>IF(ISBLANK(nutrition[[#This Row],[total_boys]]),SUM(nutrition[[#This Row],[boys_0-5_reached]],nutrition[[#This Row],[boys_6-12_reached]],nutrition[[#This Row],[boys_13-18_reached]]),nutrition[[#This Row],[total_boys]])</f>
        <v>0</v>
      </c>
      <c r="AD533">
        <f>IF(ISBLANK(nutrition[[#This Row],[total_girls]]),SUM(nutrition[[#This Row],[girls_0-5_reached]],nutrition[[#This Row],[girls_6-12_reached]],nutrition[[#This Row],[girls_13-18_reached]]),nutrition[[#This Row],[total_girls]])</f>
        <v>0</v>
      </c>
      <c r="AE533">
        <f>IF(ISBLANK(nutrition[[#This Row],[total_children]]),SUM(nutrition[[#This Row],[calc_boys]],nutrition[[#This Row],[calc_girls]]),nutrition[[#This Row],[total_children]])</f>
        <v>0</v>
      </c>
      <c r="AF533">
        <f>IF(ISBLANK(nutrition[[#This Row],[total_pwd]]),SUM(nutrition[[#This Row],[total_pwd_men]],nutrition[[#This Row],[total_pwd_women]]),nutrition[[#This Row],[total_pwd]])</f>
        <v>0</v>
      </c>
      <c r="AG533">
        <f>IF(ISBLANK(nutrition[[#This Row],[total_adults]]),SUM(nutrition[[#This Row],[total_men]],nutrition[[#This Row],[total_women]]),nutrition[[#This Row],[total_adults]])</f>
        <v>399</v>
      </c>
      <c r="AH533">
        <f>IF(ISBLANK(nutrition[[#This Row],[total_beneficiaries_reached]]),SUM(nutrition[[#This Row],[calc_children]],nutrition[[#This Row],[calc_adults]]),nutrition[[#This Row],[total_beneficiaries_reached]])</f>
        <v>399</v>
      </c>
      <c r="AI533" s="49" t="s">
        <v>219</v>
      </c>
      <c r="AJ533" s="49" t="s">
        <v>608</v>
      </c>
      <c r="AK533" s="49" t="s">
        <v>132</v>
      </c>
    </row>
    <row r="534" spans="1:37" x14ac:dyDescent="0.2">
      <c r="A534" s="58">
        <v>45352</v>
      </c>
      <c r="B534" s="49" t="s">
        <v>214</v>
      </c>
      <c r="C534" s="49" t="s">
        <v>1254</v>
      </c>
      <c r="F534" s="49" t="s">
        <v>115</v>
      </c>
      <c r="G534" s="49" t="s">
        <v>115</v>
      </c>
      <c r="H534" s="49" t="s">
        <v>1198</v>
      </c>
      <c r="I534" s="49" t="s">
        <v>118</v>
      </c>
      <c r="J534" s="49" t="s">
        <v>1229</v>
      </c>
      <c r="K534" s="49" t="s">
        <v>125</v>
      </c>
      <c r="Y534" s="49">
        <v>586</v>
      </c>
      <c r="AC534">
        <f>IF(ISBLANK(nutrition[[#This Row],[total_boys]]),SUM(nutrition[[#This Row],[boys_0-5_reached]],nutrition[[#This Row],[boys_6-12_reached]],nutrition[[#This Row],[boys_13-18_reached]]),nutrition[[#This Row],[total_boys]])</f>
        <v>0</v>
      </c>
      <c r="AD534">
        <f>IF(ISBLANK(nutrition[[#This Row],[total_girls]]),SUM(nutrition[[#This Row],[girls_0-5_reached]],nutrition[[#This Row],[girls_6-12_reached]],nutrition[[#This Row],[girls_13-18_reached]]),nutrition[[#This Row],[total_girls]])</f>
        <v>0</v>
      </c>
      <c r="AE534">
        <f>IF(ISBLANK(nutrition[[#This Row],[total_children]]),SUM(nutrition[[#This Row],[calc_boys]],nutrition[[#This Row],[calc_girls]]),nutrition[[#This Row],[total_children]])</f>
        <v>0</v>
      </c>
      <c r="AF534">
        <f>IF(ISBLANK(nutrition[[#This Row],[total_pwd]]),SUM(nutrition[[#This Row],[total_pwd_men]],nutrition[[#This Row],[total_pwd_women]]),nutrition[[#This Row],[total_pwd]])</f>
        <v>0</v>
      </c>
      <c r="AG534">
        <f>IF(ISBLANK(nutrition[[#This Row],[total_adults]]),SUM(nutrition[[#This Row],[total_men]],nutrition[[#This Row],[total_women]]),nutrition[[#This Row],[total_adults]])</f>
        <v>586</v>
      </c>
      <c r="AH534">
        <f>IF(ISBLANK(nutrition[[#This Row],[total_beneficiaries_reached]]),SUM(nutrition[[#This Row],[calc_children]],nutrition[[#This Row],[calc_adults]]),nutrition[[#This Row],[total_beneficiaries_reached]])</f>
        <v>586</v>
      </c>
      <c r="AI534" s="49" t="s">
        <v>215</v>
      </c>
      <c r="AJ534" s="49" t="s">
        <v>533</v>
      </c>
      <c r="AK534" s="49" t="s">
        <v>132</v>
      </c>
    </row>
    <row r="535" spans="1:37" x14ac:dyDescent="0.2">
      <c r="A535" s="58">
        <v>45352</v>
      </c>
      <c r="B535" s="49" t="s">
        <v>229</v>
      </c>
      <c r="C535" s="49" t="s">
        <v>1286</v>
      </c>
      <c r="F535" s="49" t="s">
        <v>115</v>
      </c>
      <c r="G535" s="49" t="s">
        <v>115</v>
      </c>
      <c r="H535" s="49" t="s">
        <v>1198</v>
      </c>
      <c r="I535" s="49" t="s">
        <v>118</v>
      </c>
      <c r="J535" s="49" t="s">
        <v>1229</v>
      </c>
      <c r="K535" s="49" t="s">
        <v>125</v>
      </c>
      <c r="Y535" s="49">
        <v>21</v>
      </c>
      <c r="AC535">
        <f>IF(ISBLANK(nutrition[[#This Row],[total_boys]]),SUM(nutrition[[#This Row],[boys_0-5_reached]],nutrition[[#This Row],[boys_6-12_reached]],nutrition[[#This Row],[boys_13-18_reached]]),nutrition[[#This Row],[total_boys]])</f>
        <v>0</v>
      </c>
      <c r="AD535">
        <f>IF(ISBLANK(nutrition[[#This Row],[total_girls]]),SUM(nutrition[[#This Row],[girls_0-5_reached]],nutrition[[#This Row],[girls_6-12_reached]],nutrition[[#This Row],[girls_13-18_reached]]),nutrition[[#This Row],[total_girls]])</f>
        <v>0</v>
      </c>
      <c r="AE535">
        <f>IF(ISBLANK(nutrition[[#This Row],[total_children]]),SUM(nutrition[[#This Row],[calc_boys]],nutrition[[#This Row],[calc_girls]]),nutrition[[#This Row],[total_children]])</f>
        <v>0</v>
      </c>
      <c r="AF535">
        <f>IF(ISBLANK(nutrition[[#This Row],[total_pwd]]),SUM(nutrition[[#This Row],[total_pwd_men]],nutrition[[#This Row],[total_pwd_women]]),nutrition[[#This Row],[total_pwd]])</f>
        <v>0</v>
      </c>
      <c r="AG535">
        <f>IF(ISBLANK(nutrition[[#This Row],[total_adults]]),SUM(nutrition[[#This Row],[total_men]],nutrition[[#This Row],[total_women]]),nutrition[[#This Row],[total_adults]])</f>
        <v>21</v>
      </c>
      <c r="AH535">
        <f>IF(ISBLANK(nutrition[[#This Row],[total_beneficiaries_reached]]),SUM(nutrition[[#This Row],[calc_children]],nutrition[[#This Row],[calc_adults]]),nutrition[[#This Row],[total_beneficiaries_reached]])</f>
        <v>21</v>
      </c>
      <c r="AI535" s="49" t="s">
        <v>230</v>
      </c>
      <c r="AJ535" s="49" t="s">
        <v>705</v>
      </c>
      <c r="AK535" s="49" t="s">
        <v>132</v>
      </c>
    </row>
    <row r="536" spans="1:37" x14ac:dyDescent="0.2">
      <c r="A536" s="58">
        <v>45352</v>
      </c>
      <c r="B536" s="49" t="s">
        <v>224</v>
      </c>
      <c r="C536" s="49" t="s">
        <v>1256</v>
      </c>
      <c r="F536" s="49" t="s">
        <v>115</v>
      </c>
      <c r="G536" s="49" t="s">
        <v>115</v>
      </c>
      <c r="H536" s="49" t="s">
        <v>1198</v>
      </c>
      <c r="I536" s="49" t="s">
        <v>118</v>
      </c>
      <c r="J536" s="49" t="s">
        <v>1229</v>
      </c>
      <c r="K536" s="49" t="s">
        <v>125</v>
      </c>
      <c r="Y536" s="49">
        <v>482</v>
      </c>
      <c r="AC536">
        <f>IF(ISBLANK(nutrition[[#This Row],[total_boys]]),SUM(nutrition[[#This Row],[boys_0-5_reached]],nutrition[[#This Row],[boys_6-12_reached]],nutrition[[#This Row],[boys_13-18_reached]]),nutrition[[#This Row],[total_boys]])</f>
        <v>0</v>
      </c>
      <c r="AD536">
        <f>IF(ISBLANK(nutrition[[#This Row],[total_girls]]),SUM(nutrition[[#This Row],[girls_0-5_reached]],nutrition[[#This Row],[girls_6-12_reached]],nutrition[[#This Row],[girls_13-18_reached]]),nutrition[[#This Row],[total_girls]])</f>
        <v>0</v>
      </c>
      <c r="AE536">
        <f>IF(ISBLANK(nutrition[[#This Row],[total_children]]),SUM(nutrition[[#This Row],[calc_boys]],nutrition[[#This Row],[calc_girls]]),nutrition[[#This Row],[total_children]])</f>
        <v>0</v>
      </c>
      <c r="AF536">
        <f>IF(ISBLANK(nutrition[[#This Row],[total_pwd]]),SUM(nutrition[[#This Row],[total_pwd_men]],nutrition[[#This Row],[total_pwd_women]]),nutrition[[#This Row],[total_pwd]])</f>
        <v>0</v>
      </c>
      <c r="AG536">
        <f>IF(ISBLANK(nutrition[[#This Row],[total_adults]]),SUM(nutrition[[#This Row],[total_men]],nutrition[[#This Row],[total_women]]),nutrition[[#This Row],[total_adults]])</f>
        <v>482</v>
      </c>
      <c r="AH536">
        <f>IF(ISBLANK(nutrition[[#This Row],[total_beneficiaries_reached]]),SUM(nutrition[[#This Row],[calc_children]],nutrition[[#This Row],[calc_adults]]),nutrition[[#This Row],[total_beneficiaries_reached]])</f>
        <v>482</v>
      </c>
      <c r="AI536" s="49" t="s">
        <v>225</v>
      </c>
      <c r="AJ536" s="49" t="s">
        <v>660</v>
      </c>
      <c r="AK536" s="49" t="s">
        <v>132</v>
      </c>
    </row>
    <row r="537" spans="1:37" x14ac:dyDescent="0.2">
      <c r="A537" s="58">
        <v>45352</v>
      </c>
      <c r="B537" s="49" t="s">
        <v>113</v>
      </c>
      <c r="C537" s="49" t="s">
        <v>1287</v>
      </c>
      <c r="F537" s="49" t="s">
        <v>115</v>
      </c>
      <c r="G537" s="49" t="s">
        <v>115</v>
      </c>
      <c r="H537" s="49" t="s">
        <v>1198</v>
      </c>
      <c r="I537" s="49" t="s">
        <v>118</v>
      </c>
      <c r="J537" s="49" t="s">
        <v>1229</v>
      </c>
      <c r="K537" s="49" t="s">
        <v>125</v>
      </c>
      <c r="Y537" s="49">
        <v>896</v>
      </c>
      <c r="AC537">
        <f>IF(ISBLANK(nutrition[[#This Row],[total_boys]]),SUM(nutrition[[#This Row],[boys_0-5_reached]],nutrition[[#This Row],[boys_6-12_reached]],nutrition[[#This Row],[boys_13-18_reached]]),nutrition[[#This Row],[total_boys]])</f>
        <v>0</v>
      </c>
      <c r="AD537">
        <f>IF(ISBLANK(nutrition[[#This Row],[total_girls]]),SUM(nutrition[[#This Row],[girls_0-5_reached]],nutrition[[#This Row],[girls_6-12_reached]],nutrition[[#This Row],[girls_13-18_reached]]),nutrition[[#This Row],[total_girls]])</f>
        <v>0</v>
      </c>
      <c r="AE537">
        <f>IF(ISBLANK(nutrition[[#This Row],[total_children]]),SUM(nutrition[[#This Row],[calc_boys]],nutrition[[#This Row],[calc_girls]]),nutrition[[#This Row],[total_children]])</f>
        <v>0</v>
      </c>
      <c r="AF537">
        <f>IF(ISBLANK(nutrition[[#This Row],[total_pwd]]),SUM(nutrition[[#This Row],[total_pwd_men]],nutrition[[#This Row],[total_pwd_women]]),nutrition[[#This Row],[total_pwd]])</f>
        <v>0</v>
      </c>
      <c r="AG537">
        <f>IF(ISBLANK(nutrition[[#This Row],[total_adults]]),SUM(nutrition[[#This Row],[total_men]],nutrition[[#This Row],[total_women]]),nutrition[[#This Row],[total_adults]])</f>
        <v>896</v>
      </c>
      <c r="AH537">
        <f>IF(ISBLANK(nutrition[[#This Row],[total_beneficiaries_reached]]),SUM(nutrition[[#This Row],[calc_children]],nutrition[[#This Row],[calc_adults]]),nutrition[[#This Row],[total_beneficiaries_reached]])</f>
        <v>896</v>
      </c>
      <c r="AI537" s="49" t="s">
        <v>219</v>
      </c>
      <c r="AJ537" s="49" t="s">
        <v>614</v>
      </c>
      <c r="AK537" s="49" t="s">
        <v>132</v>
      </c>
    </row>
    <row r="538" spans="1:37" x14ac:dyDescent="0.2">
      <c r="A538" s="58">
        <v>45352</v>
      </c>
      <c r="B538" s="49" t="s">
        <v>229</v>
      </c>
      <c r="C538" s="49" t="s">
        <v>1288</v>
      </c>
      <c r="F538" s="49" t="s">
        <v>115</v>
      </c>
      <c r="G538" s="49" t="s">
        <v>115</v>
      </c>
      <c r="H538" s="49" t="s">
        <v>1198</v>
      </c>
      <c r="I538" s="49" t="s">
        <v>118</v>
      </c>
      <c r="J538" s="49" t="s">
        <v>1229</v>
      </c>
      <c r="K538" s="49" t="s">
        <v>125</v>
      </c>
      <c r="Y538" s="49">
        <v>2237</v>
      </c>
      <c r="AC538">
        <f>IF(ISBLANK(nutrition[[#This Row],[total_boys]]),SUM(nutrition[[#This Row],[boys_0-5_reached]],nutrition[[#This Row],[boys_6-12_reached]],nutrition[[#This Row],[boys_13-18_reached]]),nutrition[[#This Row],[total_boys]])</f>
        <v>0</v>
      </c>
      <c r="AD538">
        <f>IF(ISBLANK(nutrition[[#This Row],[total_girls]]),SUM(nutrition[[#This Row],[girls_0-5_reached]],nutrition[[#This Row],[girls_6-12_reached]],nutrition[[#This Row],[girls_13-18_reached]]),nutrition[[#This Row],[total_girls]])</f>
        <v>0</v>
      </c>
      <c r="AE538">
        <f>IF(ISBLANK(nutrition[[#This Row],[total_children]]),SUM(nutrition[[#This Row],[calc_boys]],nutrition[[#This Row],[calc_girls]]),nutrition[[#This Row],[total_children]])</f>
        <v>0</v>
      </c>
      <c r="AF538">
        <f>IF(ISBLANK(nutrition[[#This Row],[total_pwd]]),SUM(nutrition[[#This Row],[total_pwd_men]],nutrition[[#This Row],[total_pwd_women]]),nutrition[[#This Row],[total_pwd]])</f>
        <v>0</v>
      </c>
      <c r="AG538">
        <f>IF(ISBLANK(nutrition[[#This Row],[total_adults]]),SUM(nutrition[[#This Row],[total_men]],nutrition[[#This Row],[total_women]]),nutrition[[#This Row],[total_adults]])</f>
        <v>2237</v>
      </c>
      <c r="AH538">
        <f>IF(ISBLANK(nutrition[[#This Row],[total_beneficiaries_reached]]),SUM(nutrition[[#This Row],[calc_children]],nutrition[[#This Row],[calc_adults]]),nutrition[[#This Row],[total_beneficiaries_reached]])</f>
        <v>2237</v>
      </c>
      <c r="AI538" s="49" t="s">
        <v>230</v>
      </c>
      <c r="AJ538" s="49" t="s">
        <v>716</v>
      </c>
      <c r="AK538" s="49" t="s">
        <v>132</v>
      </c>
    </row>
    <row r="539" spans="1:37" x14ac:dyDescent="0.2">
      <c r="A539" s="58">
        <v>45352</v>
      </c>
      <c r="B539" s="49" t="s">
        <v>214</v>
      </c>
      <c r="C539" s="49" t="s">
        <v>1260</v>
      </c>
      <c r="F539" s="49" t="s">
        <v>115</v>
      </c>
      <c r="G539" s="49" t="s">
        <v>115</v>
      </c>
      <c r="H539" s="49" t="s">
        <v>1198</v>
      </c>
      <c r="I539" s="49" t="s">
        <v>118</v>
      </c>
      <c r="J539" s="49" t="s">
        <v>1229</v>
      </c>
      <c r="K539" s="49" t="s">
        <v>125</v>
      </c>
      <c r="Y539" s="49">
        <v>215</v>
      </c>
      <c r="AC539">
        <f>IF(ISBLANK(nutrition[[#This Row],[total_boys]]),SUM(nutrition[[#This Row],[boys_0-5_reached]],nutrition[[#This Row],[boys_6-12_reached]],nutrition[[#This Row],[boys_13-18_reached]]),nutrition[[#This Row],[total_boys]])</f>
        <v>0</v>
      </c>
      <c r="AD539">
        <f>IF(ISBLANK(nutrition[[#This Row],[total_girls]]),SUM(nutrition[[#This Row],[girls_0-5_reached]],nutrition[[#This Row],[girls_6-12_reached]],nutrition[[#This Row],[girls_13-18_reached]]),nutrition[[#This Row],[total_girls]])</f>
        <v>0</v>
      </c>
      <c r="AE539">
        <f>IF(ISBLANK(nutrition[[#This Row],[total_children]]),SUM(nutrition[[#This Row],[calc_boys]],nutrition[[#This Row],[calc_girls]]),nutrition[[#This Row],[total_children]])</f>
        <v>0</v>
      </c>
      <c r="AF539">
        <f>IF(ISBLANK(nutrition[[#This Row],[total_pwd]]),SUM(nutrition[[#This Row],[total_pwd_men]],nutrition[[#This Row],[total_pwd_women]]),nutrition[[#This Row],[total_pwd]])</f>
        <v>0</v>
      </c>
      <c r="AG539">
        <f>IF(ISBLANK(nutrition[[#This Row],[total_adults]]),SUM(nutrition[[#This Row],[total_men]],nutrition[[#This Row],[total_women]]),nutrition[[#This Row],[total_adults]])</f>
        <v>215</v>
      </c>
      <c r="AH539">
        <f>IF(ISBLANK(nutrition[[#This Row],[total_beneficiaries_reached]]),SUM(nutrition[[#This Row],[calc_children]],nutrition[[#This Row],[calc_adults]]),nutrition[[#This Row],[total_beneficiaries_reached]])</f>
        <v>215</v>
      </c>
      <c r="AI539" s="49" t="s">
        <v>215</v>
      </c>
      <c r="AJ539" s="49" t="s">
        <v>544</v>
      </c>
      <c r="AK539" s="49" t="s">
        <v>132</v>
      </c>
    </row>
    <row r="540" spans="1:37" x14ac:dyDescent="0.2">
      <c r="A540" s="58">
        <v>45352</v>
      </c>
      <c r="B540" s="49" t="s">
        <v>209</v>
      </c>
      <c r="C540" s="49" t="s">
        <v>1291</v>
      </c>
      <c r="F540" s="49" t="s">
        <v>115</v>
      </c>
      <c r="G540" s="49" t="s">
        <v>115</v>
      </c>
      <c r="H540" s="49" t="s">
        <v>1198</v>
      </c>
      <c r="I540" s="49" t="s">
        <v>118</v>
      </c>
      <c r="J540" s="49" t="s">
        <v>1229</v>
      </c>
      <c r="K540" s="49" t="s">
        <v>125</v>
      </c>
      <c r="Y540" s="49">
        <v>360</v>
      </c>
      <c r="AC540">
        <f>IF(ISBLANK(nutrition[[#This Row],[total_boys]]),SUM(nutrition[[#This Row],[boys_0-5_reached]],nutrition[[#This Row],[boys_6-12_reached]],nutrition[[#This Row],[boys_13-18_reached]]),nutrition[[#This Row],[total_boys]])</f>
        <v>0</v>
      </c>
      <c r="AD540">
        <f>IF(ISBLANK(nutrition[[#This Row],[total_girls]]),SUM(nutrition[[#This Row],[girls_0-5_reached]],nutrition[[#This Row],[girls_6-12_reached]],nutrition[[#This Row],[girls_13-18_reached]]),nutrition[[#This Row],[total_girls]])</f>
        <v>0</v>
      </c>
      <c r="AE540">
        <f>IF(ISBLANK(nutrition[[#This Row],[total_children]]),SUM(nutrition[[#This Row],[calc_boys]],nutrition[[#This Row],[calc_girls]]),nutrition[[#This Row],[total_children]])</f>
        <v>0</v>
      </c>
      <c r="AF540">
        <f>IF(ISBLANK(nutrition[[#This Row],[total_pwd]]),SUM(nutrition[[#This Row],[total_pwd_men]],nutrition[[#This Row],[total_pwd_women]]),nutrition[[#This Row],[total_pwd]])</f>
        <v>0</v>
      </c>
      <c r="AG540">
        <f>IF(ISBLANK(nutrition[[#This Row],[total_adults]]),SUM(nutrition[[#This Row],[total_men]],nutrition[[#This Row],[total_women]]),nutrition[[#This Row],[total_adults]])</f>
        <v>360</v>
      </c>
      <c r="AH540">
        <f>IF(ISBLANK(nutrition[[#This Row],[total_beneficiaries_reached]]),SUM(nutrition[[#This Row],[calc_children]],nutrition[[#This Row],[calc_adults]]),nutrition[[#This Row],[total_beneficiaries_reached]])</f>
        <v>360</v>
      </c>
      <c r="AI540" s="49" t="s">
        <v>210</v>
      </c>
      <c r="AJ540" s="49" t="s">
        <v>454</v>
      </c>
      <c r="AK540" s="49" t="s">
        <v>132</v>
      </c>
    </row>
    <row r="541" spans="1:37" x14ac:dyDescent="0.2">
      <c r="A541" s="58">
        <v>45352</v>
      </c>
      <c r="B541" s="49" t="s">
        <v>229</v>
      </c>
      <c r="C541" s="49" t="s">
        <v>1294</v>
      </c>
      <c r="F541" s="49" t="s">
        <v>115</v>
      </c>
      <c r="G541" s="49" t="s">
        <v>115</v>
      </c>
      <c r="H541" s="49" t="s">
        <v>1198</v>
      </c>
      <c r="I541" s="49" t="s">
        <v>118</v>
      </c>
      <c r="J541" s="49" t="s">
        <v>1229</v>
      </c>
      <c r="K541" s="49" t="s">
        <v>125</v>
      </c>
      <c r="Y541" s="49">
        <v>178</v>
      </c>
      <c r="AC541">
        <f>IF(ISBLANK(nutrition[[#This Row],[total_boys]]),SUM(nutrition[[#This Row],[boys_0-5_reached]],nutrition[[#This Row],[boys_6-12_reached]],nutrition[[#This Row],[boys_13-18_reached]]),nutrition[[#This Row],[total_boys]])</f>
        <v>0</v>
      </c>
      <c r="AD541">
        <f>IF(ISBLANK(nutrition[[#This Row],[total_girls]]),SUM(nutrition[[#This Row],[girls_0-5_reached]],nutrition[[#This Row],[girls_6-12_reached]],nutrition[[#This Row],[girls_13-18_reached]]),nutrition[[#This Row],[total_girls]])</f>
        <v>0</v>
      </c>
      <c r="AE541">
        <f>IF(ISBLANK(nutrition[[#This Row],[total_children]]),SUM(nutrition[[#This Row],[calc_boys]],nutrition[[#This Row],[calc_girls]]),nutrition[[#This Row],[total_children]])</f>
        <v>0</v>
      </c>
      <c r="AF541">
        <f>IF(ISBLANK(nutrition[[#This Row],[total_pwd]]),SUM(nutrition[[#This Row],[total_pwd_men]],nutrition[[#This Row],[total_pwd_women]]),nutrition[[#This Row],[total_pwd]])</f>
        <v>0</v>
      </c>
      <c r="AG541">
        <f>IF(ISBLANK(nutrition[[#This Row],[total_adults]]),SUM(nutrition[[#This Row],[total_men]],nutrition[[#This Row],[total_women]]),nutrition[[#This Row],[total_adults]])</f>
        <v>178</v>
      </c>
      <c r="AH541">
        <f>IF(ISBLANK(nutrition[[#This Row],[total_beneficiaries_reached]]),SUM(nutrition[[#This Row],[calc_children]],nutrition[[#This Row],[calc_adults]]),nutrition[[#This Row],[total_beneficiaries_reached]])</f>
        <v>178</v>
      </c>
      <c r="AI541" s="49" t="s">
        <v>230</v>
      </c>
      <c r="AJ541" s="49" t="s">
        <v>724</v>
      </c>
      <c r="AK541" s="49" t="s">
        <v>132</v>
      </c>
    </row>
    <row r="542" spans="1:37" x14ac:dyDescent="0.2">
      <c r="A542" s="58">
        <v>45352</v>
      </c>
      <c r="B542" s="49" t="s">
        <v>229</v>
      </c>
      <c r="C542" s="49" t="s">
        <v>1296</v>
      </c>
      <c r="F542" s="49" t="s">
        <v>115</v>
      </c>
      <c r="G542" s="49" t="s">
        <v>115</v>
      </c>
      <c r="H542" s="49" t="s">
        <v>1198</v>
      </c>
      <c r="I542" s="49" t="s">
        <v>118</v>
      </c>
      <c r="J542" s="49" t="s">
        <v>1229</v>
      </c>
      <c r="K542" s="49" t="s">
        <v>125</v>
      </c>
      <c r="Y542" s="49">
        <v>2256</v>
      </c>
      <c r="AC542">
        <f>IF(ISBLANK(nutrition[[#This Row],[total_boys]]),SUM(nutrition[[#This Row],[boys_0-5_reached]],nutrition[[#This Row],[boys_6-12_reached]],nutrition[[#This Row],[boys_13-18_reached]]),nutrition[[#This Row],[total_boys]])</f>
        <v>0</v>
      </c>
      <c r="AD542">
        <f>IF(ISBLANK(nutrition[[#This Row],[total_girls]]),SUM(nutrition[[#This Row],[girls_0-5_reached]],nutrition[[#This Row],[girls_6-12_reached]],nutrition[[#This Row],[girls_13-18_reached]]),nutrition[[#This Row],[total_girls]])</f>
        <v>0</v>
      </c>
      <c r="AE542">
        <f>IF(ISBLANK(nutrition[[#This Row],[total_children]]),SUM(nutrition[[#This Row],[calc_boys]],nutrition[[#This Row],[calc_girls]]),nutrition[[#This Row],[total_children]])</f>
        <v>0</v>
      </c>
      <c r="AF542">
        <f>IF(ISBLANK(nutrition[[#This Row],[total_pwd]]),SUM(nutrition[[#This Row],[total_pwd_men]],nutrition[[#This Row],[total_pwd_women]]),nutrition[[#This Row],[total_pwd]])</f>
        <v>0</v>
      </c>
      <c r="AG542">
        <f>IF(ISBLANK(nutrition[[#This Row],[total_adults]]),SUM(nutrition[[#This Row],[total_men]],nutrition[[#This Row],[total_women]]),nutrition[[#This Row],[total_adults]])</f>
        <v>2256</v>
      </c>
      <c r="AH542">
        <f>IF(ISBLANK(nutrition[[#This Row],[total_beneficiaries_reached]]),SUM(nutrition[[#This Row],[calc_children]],nutrition[[#This Row],[calc_adults]]),nutrition[[#This Row],[total_beneficiaries_reached]])</f>
        <v>2256</v>
      </c>
      <c r="AI542" s="49" t="s">
        <v>230</v>
      </c>
      <c r="AJ542" s="49" t="s">
        <v>730</v>
      </c>
      <c r="AK542" s="49" t="s">
        <v>132</v>
      </c>
    </row>
    <row r="543" spans="1:37" x14ac:dyDescent="0.2">
      <c r="A543" s="58">
        <v>45352</v>
      </c>
      <c r="B543" s="49" t="s">
        <v>113</v>
      </c>
      <c r="C543" s="49" t="s">
        <v>1267</v>
      </c>
      <c r="F543" s="49" t="s">
        <v>115</v>
      </c>
      <c r="G543" s="49" t="s">
        <v>115</v>
      </c>
      <c r="H543" s="49" t="s">
        <v>1198</v>
      </c>
      <c r="I543" s="49" t="s">
        <v>118</v>
      </c>
      <c r="J543" s="49" t="s">
        <v>1229</v>
      </c>
      <c r="K543" s="49" t="s">
        <v>125</v>
      </c>
      <c r="Y543" s="49">
        <v>189</v>
      </c>
      <c r="AC543">
        <f>IF(ISBLANK(nutrition[[#This Row],[total_boys]]),SUM(nutrition[[#This Row],[boys_0-5_reached]],nutrition[[#This Row],[boys_6-12_reached]],nutrition[[#This Row],[boys_13-18_reached]]),nutrition[[#This Row],[total_boys]])</f>
        <v>0</v>
      </c>
      <c r="AD543">
        <f>IF(ISBLANK(nutrition[[#This Row],[total_girls]]),SUM(nutrition[[#This Row],[girls_0-5_reached]],nutrition[[#This Row],[girls_6-12_reached]],nutrition[[#This Row],[girls_13-18_reached]]),nutrition[[#This Row],[total_girls]])</f>
        <v>0</v>
      </c>
      <c r="AE543">
        <f>IF(ISBLANK(nutrition[[#This Row],[total_children]]),SUM(nutrition[[#This Row],[calc_boys]],nutrition[[#This Row],[calc_girls]]),nutrition[[#This Row],[total_children]])</f>
        <v>0</v>
      </c>
      <c r="AF543">
        <f>IF(ISBLANK(nutrition[[#This Row],[total_pwd]]),SUM(nutrition[[#This Row],[total_pwd_men]],nutrition[[#This Row],[total_pwd_women]]),nutrition[[#This Row],[total_pwd]])</f>
        <v>0</v>
      </c>
      <c r="AG543">
        <f>IF(ISBLANK(nutrition[[#This Row],[total_adults]]),SUM(nutrition[[#This Row],[total_men]],nutrition[[#This Row],[total_women]]),nutrition[[#This Row],[total_adults]])</f>
        <v>189</v>
      </c>
      <c r="AH543">
        <f>IF(ISBLANK(nutrition[[#This Row],[total_beneficiaries_reached]]),SUM(nutrition[[#This Row],[calc_children]],nutrition[[#This Row],[calc_adults]]),nutrition[[#This Row],[total_beneficiaries_reached]])</f>
        <v>189</v>
      </c>
      <c r="AI543" s="49" t="s">
        <v>219</v>
      </c>
      <c r="AJ543" s="49" t="s">
        <v>629</v>
      </c>
      <c r="AK543" s="49" t="s">
        <v>132</v>
      </c>
    </row>
    <row r="544" spans="1:37" x14ac:dyDescent="0.2">
      <c r="A544" s="58">
        <v>45352</v>
      </c>
      <c r="B544" s="49" t="s">
        <v>229</v>
      </c>
      <c r="C544" s="49" t="s">
        <v>1269</v>
      </c>
      <c r="F544" s="49" t="s">
        <v>115</v>
      </c>
      <c r="G544" s="49" t="s">
        <v>115</v>
      </c>
      <c r="H544" s="49" t="s">
        <v>1198</v>
      </c>
      <c r="I544" s="49" t="s">
        <v>118</v>
      </c>
      <c r="J544" s="49" t="s">
        <v>1229</v>
      </c>
      <c r="K544" s="49" t="s">
        <v>125</v>
      </c>
      <c r="Y544" s="49">
        <v>1723</v>
      </c>
      <c r="AC544">
        <f>IF(ISBLANK(nutrition[[#This Row],[total_boys]]),SUM(nutrition[[#This Row],[boys_0-5_reached]],nutrition[[#This Row],[boys_6-12_reached]],nutrition[[#This Row],[boys_13-18_reached]]),nutrition[[#This Row],[total_boys]])</f>
        <v>0</v>
      </c>
      <c r="AD544">
        <f>IF(ISBLANK(nutrition[[#This Row],[total_girls]]),SUM(nutrition[[#This Row],[girls_0-5_reached]],nutrition[[#This Row],[girls_6-12_reached]],nutrition[[#This Row],[girls_13-18_reached]]),nutrition[[#This Row],[total_girls]])</f>
        <v>0</v>
      </c>
      <c r="AE544">
        <f>IF(ISBLANK(nutrition[[#This Row],[total_children]]),SUM(nutrition[[#This Row],[calc_boys]],nutrition[[#This Row],[calc_girls]]),nutrition[[#This Row],[total_children]])</f>
        <v>0</v>
      </c>
      <c r="AF544">
        <f>IF(ISBLANK(nutrition[[#This Row],[total_pwd]]),SUM(nutrition[[#This Row],[total_pwd_men]],nutrition[[#This Row],[total_pwd_women]]),nutrition[[#This Row],[total_pwd]])</f>
        <v>0</v>
      </c>
      <c r="AG544">
        <f>IF(ISBLANK(nutrition[[#This Row],[total_adults]]),SUM(nutrition[[#This Row],[total_men]],nutrition[[#This Row],[total_women]]),nutrition[[#This Row],[total_adults]])</f>
        <v>1723</v>
      </c>
      <c r="AH544">
        <f>IF(ISBLANK(nutrition[[#This Row],[total_beneficiaries_reached]]),SUM(nutrition[[#This Row],[calc_children]],nutrition[[#This Row],[calc_adults]]),nutrition[[#This Row],[total_beneficiaries_reached]])</f>
        <v>1723</v>
      </c>
      <c r="AI544" s="49" t="s">
        <v>230</v>
      </c>
      <c r="AJ544" s="49" t="s">
        <v>738</v>
      </c>
      <c r="AK544" s="49" t="s">
        <v>132</v>
      </c>
    </row>
    <row r="545" spans="1:37" x14ac:dyDescent="0.2">
      <c r="A545" s="58">
        <v>45352</v>
      </c>
      <c r="B545" s="49" t="s">
        <v>224</v>
      </c>
      <c r="C545" s="49" t="s">
        <v>1299</v>
      </c>
      <c r="F545" s="49" t="s">
        <v>115</v>
      </c>
      <c r="G545" s="49" t="s">
        <v>115</v>
      </c>
      <c r="H545" s="49" t="s">
        <v>1198</v>
      </c>
      <c r="I545" s="49" t="s">
        <v>118</v>
      </c>
      <c r="J545" s="49" t="s">
        <v>1229</v>
      </c>
      <c r="K545" s="49" t="s">
        <v>125</v>
      </c>
      <c r="Y545" s="49">
        <v>79</v>
      </c>
      <c r="AC545">
        <f>IF(ISBLANK(nutrition[[#This Row],[total_boys]]),SUM(nutrition[[#This Row],[boys_0-5_reached]],nutrition[[#This Row],[boys_6-12_reached]],nutrition[[#This Row],[boys_13-18_reached]]),nutrition[[#This Row],[total_boys]])</f>
        <v>0</v>
      </c>
      <c r="AD545">
        <f>IF(ISBLANK(nutrition[[#This Row],[total_girls]]),SUM(nutrition[[#This Row],[girls_0-5_reached]],nutrition[[#This Row],[girls_6-12_reached]],nutrition[[#This Row],[girls_13-18_reached]]),nutrition[[#This Row],[total_girls]])</f>
        <v>0</v>
      </c>
      <c r="AE545">
        <f>IF(ISBLANK(nutrition[[#This Row],[total_children]]),SUM(nutrition[[#This Row],[calc_boys]],nutrition[[#This Row],[calc_girls]]),nutrition[[#This Row],[total_children]])</f>
        <v>0</v>
      </c>
      <c r="AF545">
        <f>IF(ISBLANK(nutrition[[#This Row],[total_pwd]]),SUM(nutrition[[#This Row],[total_pwd_men]],nutrition[[#This Row],[total_pwd_women]]),nutrition[[#This Row],[total_pwd]])</f>
        <v>0</v>
      </c>
      <c r="AG545">
        <f>IF(ISBLANK(nutrition[[#This Row],[total_adults]]),SUM(nutrition[[#This Row],[total_men]],nutrition[[#This Row],[total_women]]),nutrition[[#This Row],[total_adults]])</f>
        <v>79</v>
      </c>
      <c r="AH545">
        <f>IF(ISBLANK(nutrition[[#This Row],[total_beneficiaries_reached]]),SUM(nutrition[[#This Row],[calc_children]],nutrition[[#This Row],[calc_adults]]),nutrition[[#This Row],[total_beneficiaries_reached]])</f>
        <v>79</v>
      </c>
      <c r="AI545" s="49" t="s">
        <v>225</v>
      </c>
      <c r="AJ545" s="49" t="s">
        <v>680</v>
      </c>
      <c r="AK545" s="49" t="s">
        <v>132</v>
      </c>
    </row>
    <row r="546" spans="1:37" x14ac:dyDescent="0.2">
      <c r="A546" s="58">
        <v>45352</v>
      </c>
      <c r="B546" s="49" t="s">
        <v>229</v>
      </c>
      <c r="C546" s="49" t="s">
        <v>1300</v>
      </c>
      <c r="F546" s="49" t="s">
        <v>115</v>
      </c>
      <c r="G546" s="49" t="s">
        <v>115</v>
      </c>
      <c r="H546" s="49" t="s">
        <v>1198</v>
      </c>
      <c r="I546" s="49" t="s">
        <v>118</v>
      </c>
      <c r="J546" s="49" t="s">
        <v>1229</v>
      </c>
      <c r="K546" s="49" t="s">
        <v>125</v>
      </c>
      <c r="Y546" s="49">
        <v>100</v>
      </c>
      <c r="AC546">
        <f>IF(ISBLANK(nutrition[[#This Row],[total_boys]]),SUM(nutrition[[#This Row],[boys_0-5_reached]],nutrition[[#This Row],[boys_6-12_reached]],nutrition[[#This Row],[boys_13-18_reached]]),nutrition[[#This Row],[total_boys]])</f>
        <v>0</v>
      </c>
      <c r="AD546">
        <f>IF(ISBLANK(nutrition[[#This Row],[total_girls]]),SUM(nutrition[[#This Row],[girls_0-5_reached]],nutrition[[#This Row],[girls_6-12_reached]],nutrition[[#This Row],[girls_13-18_reached]]),nutrition[[#This Row],[total_girls]])</f>
        <v>0</v>
      </c>
      <c r="AE546">
        <f>IF(ISBLANK(nutrition[[#This Row],[total_children]]),SUM(nutrition[[#This Row],[calc_boys]],nutrition[[#This Row],[calc_girls]]),nutrition[[#This Row],[total_children]])</f>
        <v>0</v>
      </c>
      <c r="AF546">
        <f>IF(ISBLANK(nutrition[[#This Row],[total_pwd]]),SUM(nutrition[[#This Row],[total_pwd_men]],nutrition[[#This Row],[total_pwd_women]]),nutrition[[#This Row],[total_pwd]])</f>
        <v>0</v>
      </c>
      <c r="AG546">
        <f>IF(ISBLANK(nutrition[[#This Row],[total_adults]]),SUM(nutrition[[#This Row],[total_men]],nutrition[[#This Row],[total_women]]),nutrition[[#This Row],[total_adults]])</f>
        <v>100</v>
      </c>
      <c r="AH546">
        <f>IF(ISBLANK(nutrition[[#This Row],[total_beneficiaries_reached]]),SUM(nutrition[[#This Row],[calc_children]],nutrition[[#This Row],[calc_adults]]),nutrition[[#This Row],[total_beneficiaries_reached]])</f>
        <v>100</v>
      </c>
      <c r="AI546" s="49" t="s">
        <v>230</v>
      </c>
      <c r="AJ546" s="49" t="s">
        <v>742</v>
      </c>
      <c r="AK546" s="49" t="s">
        <v>132</v>
      </c>
    </row>
    <row r="547" spans="1:37" x14ac:dyDescent="0.2">
      <c r="A547" s="58">
        <v>45352</v>
      </c>
      <c r="B547" s="49" t="s">
        <v>229</v>
      </c>
      <c r="C547" s="49" t="s">
        <v>1301</v>
      </c>
      <c r="F547" s="49" t="s">
        <v>115</v>
      </c>
      <c r="G547" s="49" t="s">
        <v>115</v>
      </c>
      <c r="H547" s="49" t="s">
        <v>1198</v>
      </c>
      <c r="I547" s="49" t="s">
        <v>118</v>
      </c>
      <c r="J547" s="49" t="s">
        <v>1229</v>
      </c>
      <c r="K547" s="49" t="s">
        <v>125</v>
      </c>
      <c r="Y547" s="49">
        <v>347</v>
      </c>
      <c r="AC547">
        <f>IF(ISBLANK(nutrition[[#This Row],[total_boys]]),SUM(nutrition[[#This Row],[boys_0-5_reached]],nutrition[[#This Row],[boys_6-12_reached]],nutrition[[#This Row],[boys_13-18_reached]]),nutrition[[#This Row],[total_boys]])</f>
        <v>0</v>
      </c>
      <c r="AD547">
        <f>IF(ISBLANK(nutrition[[#This Row],[total_girls]]),SUM(nutrition[[#This Row],[girls_0-5_reached]],nutrition[[#This Row],[girls_6-12_reached]],nutrition[[#This Row],[girls_13-18_reached]]),nutrition[[#This Row],[total_girls]])</f>
        <v>0</v>
      </c>
      <c r="AE547">
        <f>IF(ISBLANK(nutrition[[#This Row],[total_children]]),SUM(nutrition[[#This Row],[calc_boys]],nutrition[[#This Row],[calc_girls]]),nutrition[[#This Row],[total_children]])</f>
        <v>0</v>
      </c>
      <c r="AF547">
        <f>IF(ISBLANK(nutrition[[#This Row],[total_pwd]]),SUM(nutrition[[#This Row],[total_pwd_men]],nutrition[[#This Row],[total_pwd_women]]),nutrition[[#This Row],[total_pwd]])</f>
        <v>0</v>
      </c>
      <c r="AG547">
        <f>IF(ISBLANK(nutrition[[#This Row],[total_adults]]),SUM(nutrition[[#This Row],[total_men]],nutrition[[#This Row],[total_women]]),nutrition[[#This Row],[total_adults]])</f>
        <v>347</v>
      </c>
      <c r="AH547">
        <f>IF(ISBLANK(nutrition[[#This Row],[total_beneficiaries_reached]]),SUM(nutrition[[#This Row],[calc_children]],nutrition[[#This Row],[calc_adults]]),nutrition[[#This Row],[total_beneficiaries_reached]])</f>
        <v>347</v>
      </c>
      <c r="AI547" s="49" t="s">
        <v>230</v>
      </c>
      <c r="AJ547" s="49" t="s">
        <v>745</v>
      </c>
      <c r="AK547" s="49" t="s">
        <v>132</v>
      </c>
    </row>
    <row r="548" spans="1:37" x14ac:dyDescent="0.2">
      <c r="A548" s="58">
        <v>45352</v>
      </c>
      <c r="B548" s="49" t="s">
        <v>229</v>
      </c>
      <c r="C548" s="49" t="s">
        <v>1302</v>
      </c>
      <c r="F548" s="49" t="s">
        <v>115</v>
      </c>
      <c r="G548" s="49" t="s">
        <v>115</v>
      </c>
      <c r="H548" s="49" t="s">
        <v>1198</v>
      </c>
      <c r="I548" s="49" t="s">
        <v>118</v>
      </c>
      <c r="J548" s="49" t="s">
        <v>1229</v>
      </c>
      <c r="K548" s="49" t="s">
        <v>125</v>
      </c>
      <c r="Y548" s="49">
        <v>627</v>
      </c>
      <c r="AC548">
        <f>IF(ISBLANK(nutrition[[#This Row],[total_boys]]),SUM(nutrition[[#This Row],[boys_0-5_reached]],nutrition[[#This Row],[boys_6-12_reached]],nutrition[[#This Row],[boys_13-18_reached]]),nutrition[[#This Row],[total_boys]])</f>
        <v>0</v>
      </c>
      <c r="AD548">
        <f>IF(ISBLANK(nutrition[[#This Row],[total_girls]]),SUM(nutrition[[#This Row],[girls_0-5_reached]],nutrition[[#This Row],[girls_6-12_reached]],nutrition[[#This Row],[girls_13-18_reached]]),nutrition[[#This Row],[total_girls]])</f>
        <v>0</v>
      </c>
      <c r="AE548">
        <f>IF(ISBLANK(nutrition[[#This Row],[total_children]]),SUM(nutrition[[#This Row],[calc_boys]],nutrition[[#This Row],[calc_girls]]),nutrition[[#This Row],[total_children]])</f>
        <v>0</v>
      </c>
      <c r="AF548">
        <f>IF(ISBLANK(nutrition[[#This Row],[total_pwd]]),SUM(nutrition[[#This Row],[total_pwd_men]],nutrition[[#This Row],[total_pwd_women]]),nutrition[[#This Row],[total_pwd]])</f>
        <v>0</v>
      </c>
      <c r="AG548">
        <f>IF(ISBLANK(nutrition[[#This Row],[total_adults]]),SUM(nutrition[[#This Row],[total_men]],nutrition[[#This Row],[total_women]]),nutrition[[#This Row],[total_adults]])</f>
        <v>627</v>
      </c>
      <c r="AH548">
        <f>IF(ISBLANK(nutrition[[#This Row],[total_beneficiaries_reached]]),SUM(nutrition[[#This Row],[calc_children]],nutrition[[#This Row],[calc_adults]]),nutrition[[#This Row],[total_beneficiaries_reached]])</f>
        <v>627</v>
      </c>
      <c r="AI548" s="49" t="s">
        <v>230</v>
      </c>
      <c r="AJ548" s="49" t="s">
        <v>749</v>
      </c>
      <c r="AK548" s="49" t="s">
        <v>132</v>
      </c>
    </row>
    <row r="549" spans="1:37" x14ac:dyDescent="0.2">
      <c r="A549" s="58">
        <v>45352</v>
      </c>
      <c r="B549" s="49" t="s">
        <v>229</v>
      </c>
      <c r="C549" s="49" t="s">
        <v>1305</v>
      </c>
      <c r="F549" s="49" t="s">
        <v>115</v>
      </c>
      <c r="G549" s="49" t="s">
        <v>115</v>
      </c>
      <c r="H549" s="49" t="s">
        <v>1198</v>
      </c>
      <c r="I549" s="49" t="s">
        <v>118</v>
      </c>
      <c r="J549" s="49" t="s">
        <v>1229</v>
      </c>
      <c r="K549" s="49" t="s">
        <v>125</v>
      </c>
      <c r="Y549" s="49">
        <v>87</v>
      </c>
      <c r="AC549">
        <f>IF(ISBLANK(nutrition[[#This Row],[total_boys]]),SUM(nutrition[[#This Row],[boys_0-5_reached]],nutrition[[#This Row],[boys_6-12_reached]],nutrition[[#This Row],[boys_13-18_reached]]),nutrition[[#This Row],[total_boys]])</f>
        <v>0</v>
      </c>
      <c r="AD549">
        <f>IF(ISBLANK(nutrition[[#This Row],[total_girls]]),SUM(nutrition[[#This Row],[girls_0-5_reached]],nutrition[[#This Row],[girls_6-12_reached]],nutrition[[#This Row],[girls_13-18_reached]]),nutrition[[#This Row],[total_girls]])</f>
        <v>0</v>
      </c>
      <c r="AE549">
        <f>IF(ISBLANK(nutrition[[#This Row],[total_children]]),SUM(nutrition[[#This Row],[calc_boys]],nutrition[[#This Row],[calc_girls]]),nutrition[[#This Row],[total_children]])</f>
        <v>0</v>
      </c>
      <c r="AF549">
        <f>IF(ISBLANK(nutrition[[#This Row],[total_pwd]]),SUM(nutrition[[#This Row],[total_pwd_men]],nutrition[[#This Row],[total_pwd_women]]),nutrition[[#This Row],[total_pwd]])</f>
        <v>0</v>
      </c>
      <c r="AG549">
        <f>IF(ISBLANK(nutrition[[#This Row],[total_adults]]),SUM(nutrition[[#This Row],[total_men]],nutrition[[#This Row],[total_women]]),nutrition[[#This Row],[total_adults]])</f>
        <v>87</v>
      </c>
      <c r="AH549">
        <f>IF(ISBLANK(nutrition[[#This Row],[total_beneficiaries_reached]]),SUM(nutrition[[#This Row],[calc_children]],nutrition[[#This Row],[calc_adults]]),nutrition[[#This Row],[total_beneficiaries_reached]])</f>
        <v>87</v>
      </c>
      <c r="AI549" s="49" t="s">
        <v>230</v>
      </c>
      <c r="AJ549" s="49" t="s">
        <v>757</v>
      </c>
      <c r="AK549" s="49" t="s">
        <v>132</v>
      </c>
    </row>
    <row r="550" spans="1:37" x14ac:dyDescent="0.2">
      <c r="A550" s="58">
        <v>45352</v>
      </c>
      <c r="B550" s="49" t="s">
        <v>113</v>
      </c>
      <c r="C550" s="49" t="s">
        <v>1306</v>
      </c>
      <c r="F550" s="49" t="s">
        <v>115</v>
      </c>
      <c r="G550" s="49" t="s">
        <v>115</v>
      </c>
      <c r="H550" s="49" t="s">
        <v>1198</v>
      </c>
      <c r="I550" s="49" t="s">
        <v>118</v>
      </c>
      <c r="J550" s="49" t="s">
        <v>1229</v>
      </c>
      <c r="K550" s="49" t="s">
        <v>125</v>
      </c>
      <c r="Y550" s="49">
        <v>537</v>
      </c>
      <c r="AC550">
        <f>IF(ISBLANK(nutrition[[#This Row],[total_boys]]),SUM(nutrition[[#This Row],[boys_0-5_reached]],nutrition[[#This Row],[boys_6-12_reached]],nutrition[[#This Row],[boys_13-18_reached]]),nutrition[[#This Row],[total_boys]])</f>
        <v>0</v>
      </c>
      <c r="AD550">
        <f>IF(ISBLANK(nutrition[[#This Row],[total_girls]]),SUM(nutrition[[#This Row],[girls_0-5_reached]],nutrition[[#This Row],[girls_6-12_reached]],nutrition[[#This Row],[girls_13-18_reached]]),nutrition[[#This Row],[total_girls]])</f>
        <v>0</v>
      </c>
      <c r="AE550">
        <f>IF(ISBLANK(nutrition[[#This Row],[total_children]]),SUM(nutrition[[#This Row],[calc_boys]],nutrition[[#This Row],[calc_girls]]),nutrition[[#This Row],[total_children]])</f>
        <v>0</v>
      </c>
      <c r="AF550">
        <f>IF(ISBLANK(nutrition[[#This Row],[total_pwd]]),SUM(nutrition[[#This Row],[total_pwd_men]],nutrition[[#This Row],[total_pwd_women]]),nutrition[[#This Row],[total_pwd]])</f>
        <v>0</v>
      </c>
      <c r="AG550">
        <f>IF(ISBLANK(nutrition[[#This Row],[total_adults]]),SUM(nutrition[[#This Row],[total_men]],nutrition[[#This Row],[total_women]]),nutrition[[#This Row],[total_adults]])</f>
        <v>537</v>
      </c>
      <c r="AH550">
        <f>IF(ISBLANK(nutrition[[#This Row],[total_beneficiaries_reached]]),SUM(nutrition[[#This Row],[calc_children]],nutrition[[#This Row],[calc_adults]]),nutrition[[#This Row],[total_beneficiaries_reached]])</f>
        <v>537</v>
      </c>
      <c r="AI550" s="49" t="s">
        <v>219</v>
      </c>
      <c r="AJ550" s="49" t="s">
        <v>632</v>
      </c>
      <c r="AK550" s="49" t="s">
        <v>132</v>
      </c>
    </row>
    <row r="551" spans="1:37" x14ac:dyDescent="0.2">
      <c r="A551" s="58">
        <v>45352</v>
      </c>
      <c r="B551" s="49" t="s">
        <v>229</v>
      </c>
      <c r="C551" s="49" t="s">
        <v>1307</v>
      </c>
      <c r="F551" s="49" t="s">
        <v>115</v>
      </c>
      <c r="G551" s="49" t="s">
        <v>115</v>
      </c>
      <c r="H551" s="49" t="s">
        <v>1198</v>
      </c>
      <c r="I551" s="49" t="s">
        <v>118</v>
      </c>
      <c r="J551" s="49" t="s">
        <v>1229</v>
      </c>
      <c r="K551" s="49" t="s">
        <v>125</v>
      </c>
      <c r="Y551" s="49">
        <v>92</v>
      </c>
      <c r="AC551">
        <f>IF(ISBLANK(nutrition[[#This Row],[total_boys]]),SUM(nutrition[[#This Row],[boys_0-5_reached]],nutrition[[#This Row],[boys_6-12_reached]],nutrition[[#This Row],[boys_13-18_reached]]),nutrition[[#This Row],[total_boys]])</f>
        <v>0</v>
      </c>
      <c r="AD551">
        <f>IF(ISBLANK(nutrition[[#This Row],[total_girls]]),SUM(nutrition[[#This Row],[girls_0-5_reached]],nutrition[[#This Row],[girls_6-12_reached]],nutrition[[#This Row],[girls_13-18_reached]]),nutrition[[#This Row],[total_girls]])</f>
        <v>0</v>
      </c>
      <c r="AE551">
        <f>IF(ISBLANK(nutrition[[#This Row],[total_children]]),SUM(nutrition[[#This Row],[calc_boys]],nutrition[[#This Row],[calc_girls]]),nutrition[[#This Row],[total_children]])</f>
        <v>0</v>
      </c>
      <c r="AF551">
        <f>IF(ISBLANK(nutrition[[#This Row],[total_pwd]]),SUM(nutrition[[#This Row],[total_pwd_men]],nutrition[[#This Row],[total_pwd_women]]),nutrition[[#This Row],[total_pwd]])</f>
        <v>0</v>
      </c>
      <c r="AG551">
        <f>IF(ISBLANK(nutrition[[#This Row],[total_adults]]),SUM(nutrition[[#This Row],[total_men]],nutrition[[#This Row],[total_women]]),nutrition[[#This Row],[total_adults]])</f>
        <v>92</v>
      </c>
      <c r="AH551">
        <f>IF(ISBLANK(nutrition[[#This Row],[total_beneficiaries_reached]]),SUM(nutrition[[#This Row],[calc_children]],nutrition[[#This Row],[calc_adults]]),nutrition[[#This Row],[total_beneficiaries_reached]])</f>
        <v>92</v>
      </c>
      <c r="AI551" s="49" t="s">
        <v>230</v>
      </c>
      <c r="AJ551" s="49" t="s">
        <v>761</v>
      </c>
      <c r="AK551" s="49" t="s">
        <v>132</v>
      </c>
    </row>
    <row r="552" spans="1:37" x14ac:dyDescent="0.2">
      <c r="A552" s="58">
        <v>45352</v>
      </c>
      <c r="B552" s="49" t="s">
        <v>224</v>
      </c>
      <c r="C552" s="49" t="s">
        <v>1273</v>
      </c>
      <c r="F552" s="49" t="s">
        <v>115</v>
      </c>
      <c r="G552" s="49" t="s">
        <v>115</v>
      </c>
      <c r="H552" s="49" t="s">
        <v>1198</v>
      </c>
      <c r="I552" s="49" t="s">
        <v>118</v>
      </c>
      <c r="J552" s="49" t="s">
        <v>1229</v>
      </c>
      <c r="K552" s="49" t="s">
        <v>125</v>
      </c>
      <c r="Y552" s="49">
        <v>57</v>
      </c>
      <c r="AC552">
        <f>IF(ISBLANK(nutrition[[#This Row],[total_boys]]),SUM(nutrition[[#This Row],[boys_0-5_reached]],nutrition[[#This Row],[boys_6-12_reached]],nutrition[[#This Row],[boys_13-18_reached]]),nutrition[[#This Row],[total_boys]])</f>
        <v>0</v>
      </c>
      <c r="AD552">
        <f>IF(ISBLANK(nutrition[[#This Row],[total_girls]]),SUM(nutrition[[#This Row],[girls_0-5_reached]],nutrition[[#This Row],[girls_6-12_reached]],nutrition[[#This Row],[girls_13-18_reached]]),nutrition[[#This Row],[total_girls]])</f>
        <v>0</v>
      </c>
      <c r="AE552">
        <f>IF(ISBLANK(nutrition[[#This Row],[total_children]]),SUM(nutrition[[#This Row],[calc_boys]],nutrition[[#This Row],[calc_girls]]),nutrition[[#This Row],[total_children]])</f>
        <v>0</v>
      </c>
      <c r="AF552">
        <f>IF(ISBLANK(nutrition[[#This Row],[total_pwd]]),SUM(nutrition[[#This Row],[total_pwd_men]],nutrition[[#This Row],[total_pwd_women]]),nutrition[[#This Row],[total_pwd]])</f>
        <v>0</v>
      </c>
      <c r="AG552">
        <f>IF(ISBLANK(nutrition[[#This Row],[total_adults]]),SUM(nutrition[[#This Row],[total_men]],nutrition[[#This Row],[total_women]]),nutrition[[#This Row],[total_adults]])</f>
        <v>57</v>
      </c>
      <c r="AH552">
        <f>IF(ISBLANK(nutrition[[#This Row],[total_beneficiaries_reached]]),SUM(nutrition[[#This Row],[calc_children]],nutrition[[#This Row],[calc_adults]]),nutrition[[#This Row],[total_beneficiaries_reached]])</f>
        <v>57</v>
      </c>
      <c r="AI552" s="49" t="s">
        <v>225</v>
      </c>
      <c r="AJ552" s="49" t="s">
        <v>683</v>
      </c>
      <c r="AK552" s="49" t="s">
        <v>132</v>
      </c>
    </row>
    <row r="553" spans="1:37" x14ac:dyDescent="0.2">
      <c r="A553" s="58">
        <v>45352</v>
      </c>
      <c r="B553" s="49" t="s">
        <v>229</v>
      </c>
      <c r="C553" s="49" t="s">
        <v>1274</v>
      </c>
      <c r="F553" s="49" t="s">
        <v>115</v>
      </c>
      <c r="G553" s="49" t="s">
        <v>115</v>
      </c>
      <c r="H553" s="49" t="s">
        <v>1198</v>
      </c>
      <c r="I553" s="49" t="s">
        <v>118</v>
      </c>
      <c r="J553" s="49" t="s">
        <v>1229</v>
      </c>
      <c r="K553" s="49" t="s">
        <v>125</v>
      </c>
      <c r="Y553" s="49">
        <v>118</v>
      </c>
      <c r="AC553">
        <f>IF(ISBLANK(nutrition[[#This Row],[total_boys]]),SUM(nutrition[[#This Row],[boys_0-5_reached]],nutrition[[#This Row],[boys_6-12_reached]],nutrition[[#This Row],[boys_13-18_reached]]),nutrition[[#This Row],[total_boys]])</f>
        <v>0</v>
      </c>
      <c r="AD553">
        <f>IF(ISBLANK(nutrition[[#This Row],[total_girls]]),SUM(nutrition[[#This Row],[girls_0-5_reached]],nutrition[[#This Row],[girls_6-12_reached]],nutrition[[#This Row],[girls_13-18_reached]]),nutrition[[#This Row],[total_girls]])</f>
        <v>0</v>
      </c>
      <c r="AE553">
        <f>IF(ISBLANK(nutrition[[#This Row],[total_children]]),SUM(nutrition[[#This Row],[calc_boys]],nutrition[[#This Row],[calc_girls]]),nutrition[[#This Row],[total_children]])</f>
        <v>0</v>
      </c>
      <c r="AF553">
        <f>IF(ISBLANK(nutrition[[#This Row],[total_pwd]]),SUM(nutrition[[#This Row],[total_pwd_men]],nutrition[[#This Row],[total_pwd_women]]),nutrition[[#This Row],[total_pwd]])</f>
        <v>0</v>
      </c>
      <c r="AG553">
        <f>IF(ISBLANK(nutrition[[#This Row],[total_adults]]),SUM(nutrition[[#This Row],[total_men]],nutrition[[#This Row],[total_women]]),nutrition[[#This Row],[total_adults]])</f>
        <v>118</v>
      </c>
      <c r="AH553">
        <f>IF(ISBLANK(nutrition[[#This Row],[total_beneficiaries_reached]]),SUM(nutrition[[#This Row],[calc_children]],nutrition[[#This Row],[calc_adults]]),nutrition[[#This Row],[total_beneficiaries_reached]])</f>
        <v>118</v>
      </c>
      <c r="AI553" s="49" t="s">
        <v>230</v>
      </c>
      <c r="AJ553" s="49" t="s">
        <v>765</v>
      </c>
      <c r="AK553" s="49" t="s">
        <v>132</v>
      </c>
    </row>
    <row r="554" spans="1:37" x14ac:dyDescent="0.2">
      <c r="A554" s="58">
        <v>45352</v>
      </c>
      <c r="B554" s="49" t="s">
        <v>120</v>
      </c>
      <c r="C554" s="49" t="s">
        <v>1241</v>
      </c>
      <c r="F554" s="49" t="s">
        <v>115</v>
      </c>
      <c r="G554" s="49" t="s">
        <v>115</v>
      </c>
      <c r="H554" s="49" t="s">
        <v>1198</v>
      </c>
      <c r="I554" s="49" t="s">
        <v>118</v>
      </c>
      <c r="J554" s="49" t="s">
        <v>1229</v>
      </c>
      <c r="K554" s="49" t="s">
        <v>125</v>
      </c>
      <c r="Y554" s="49">
        <v>798</v>
      </c>
      <c r="AC554">
        <f>IF(ISBLANK(nutrition[[#This Row],[total_boys]]),SUM(nutrition[[#This Row],[boys_0-5_reached]],nutrition[[#This Row],[boys_6-12_reached]],nutrition[[#This Row],[boys_13-18_reached]]),nutrition[[#This Row],[total_boys]])</f>
        <v>0</v>
      </c>
      <c r="AD554">
        <f>IF(ISBLANK(nutrition[[#This Row],[total_girls]]),SUM(nutrition[[#This Row],[girls_0-5_reached]],nutrition[[#This Row],[girls_6-12_reached]],nutrition[[#This Row],[girls_13-18_reached]]),nutrition[[#This Row],[total_girls]])</f>
        <v>0</v>
      </c>
      <c r="AE554">
        <f>IF(ISBLANK(nutrition[[#This Row],[total_children]]),SUM(nutrition[[#This Row],[calc_boys]],nutrition[[#This Row],[calc_girls]]),nutrition[[#This Row],[total_children]])</f>
        <v>0</v>
      </c>
      <c r="AF554">
        <f>IF(ISBLANK(nutrition[[#This Row],[total_pwd]]),SUM(nutrition[[#This Row],[total_pwd_men]],nutrition[[#This Row],[total_pwd_women]]),nutrition[[#This Row],[total_pwd]])</f>
        <v>0</v>
      </c>
      <c r="AG554">
        <f>IF(ISBLANK(nutrition[[#This Row],[total_adults]]),SUM(nutrition[[#This Row],[total_men]],nutrition[[#This Row],[total_women]]),nutrition[[#This Row],[total_adults]])</f>
        <v>798</v>
      </c>
      <c r="AH554">
        <f>IF(ISBLANK(nutrition[[#This Row],[total_beneficiaries_reached]]),SUM(nutrition[[#This Row],[calc_children]],nutrition[[#This Row],[calc_adults]]),nutrition[[#This Row],[total_beneficiaries_reached]])</f>
        <v>798</v>
      </c>
      <c r="AI554" s="49" t="s">
        <v>178</v>
      </c>
      <c r="AJ554" s="49" t="s">
        <v>243</v>
      </c>
      <c r="AK554" s="49" t="s">
        <v>132</v>
      </c>
    </row>
    <row r="555" spans="1:37" x14ac:dyDescent="0.2">
      <c r="A555" s="58">
        <v>45352</v>
      </c>
      <c r="B555" s="49" t="s">
        <v>120</v>
      </c>
      <c r="C555" s="49" t="s">
        <v>1242</v>
      </c>
      <c r="F555" s="49" t="s">
        <v>115</v>
      </c>
      <c r="G555" s="49" t="s">
        <v>115</v>
      </c>
      <c r="H555" s="49" t="s">
        <v>1198</v>
      </c>
      <c r="I555" s="49" t="s">
        <v>118</v>
      </c>
      <c r="J555" s="49" t="s">
        <v>1229</v>
      </c>
      <c r="K555" s="49" t="s">
        <v>125</v>
      </c>
      <c r="Y555" s="49">
        <v>949</v>
      </c>
      <c r="AC555">
        <f>IF(ISBLANK(nutrition[[#This Row],[total_boys]]),SUM(nutrition[[#This Row],[boys_0-5_reached]],nutrition[[#This Row],[boys_6-12_reached]],nutrition[[#This Row],[boys_13-18_reached]]),nutrition[[#This Row],[total_boys]])</f>
        <v>0</v>
      </c>
      <c r="AD555">
        <f>IF(ISBLANK(nutrition[[#This Row],[total_girls]]),SUM(nutrition[[#This Row],[girls_0-5_reached]],nutrition[[#This Row],[girls_6-12_reached]],nutrition[[#This Row],[girls_13-18_reached]]),nutrition[[#This Row],[total_girls]])</f>
        <v>0</v>
      </c>
      <c r="AE555">
        <f>IF(ISBLANK(nutrition[[#This Row],[total_children]]),SUM(nutrition[[#This Row],[calc_boys]],nutrition[[#This Row],[calc_girls]]),nutrition[[#This Row],[total_children]])</f>
        <v>0</v>
      </c>
      <c r="AF555">
        <f>IF(ISBLANK(nutrition[[#This Row],[total_pwd]]),SUM(nutrition[[#This Row],[total_pwd_men]],nutrition[[#This Row],[total_pwd_women]]),nutrition[[#This Row],[total_pwd]])</f>
        <v>0</v>
      </c>
      <c r="AG555">
        <f>IF(ISBLANK(nutrition[[#This Row],[total_adults]]),SUM(nutrition[[#This Row],[total_men]],nutrition[[#This Row],[total_women]]),nutrition[[#This Row],[total_adults]])</f>
        <v>949</v>
      </c>
      <c r="AH555">
        <f>IF(ISBLANK(nutrition[[#This Row],[total_beneficiaries_reached]]),SUM(nutrition[[#This Row],[calc_children]],nutrition[[#This Row],[calc_adults]]),nutrition[[#This Row],[total_beneficiaries_reached]])</f>
        <v>949</v>
      </c>
      <c r="AI555" s="49" t="s">
        <v>178</v>
      </c>
      <c r="AJ555" s="49" t="s">
        <v>246</v>
      </c>
      <c r="AK555" s="49" t="s">
        <v>132</v>
      </c>
    </row>
    <row r="556" spans="1:37" x14ac:dyDescent="0.2">
      <c r="A556" s="58">
        <v>45352</v>
      </c>
      <c r="B556" s="49" t="s">
        <v>113</v>
      </c>
      <c r="C556" s="49" t="s">
        <v>1275</v>
      </c>
      <c r="F556" s="49" t="s">
        <v>115</v>
      </c>
      <c r="G556" s="49" t="s">
        <v>115</v>
      </c>
      <c r="H556" s="49" t="s">
        <v>1198</v>
      </c>
      <c r="I556" s="49" t="s">
        <v>118</v>
      </c>
      <c r="J556" s="49" t="s">
        <v>1229</v>
      </c>
      <c r="K556" s="49" t="s">
        <v>125</v>
      </c>
      <c r="Y556" s="49">
        <v>87</v>
      </c>
      <c r="AC556">
        <f>IF(ISBLANK(nutrition[[#This Row],[total_boys]]),SUM(nutrition[[#This Row],[boys_0-5_reached]],nutrition[[#This Row],[boys_6-12_reached]],nutrition[[#This Row],[boys_13-18_reached]]),nutrition[[#This Row],[total_boys]])</f>
        <v>0</v>
      </c>
      <c r="AD556">
        <f>IF(ISBLANK(nutrition[[#This Row],[total_girls]]),SUM(nutrition[[#This Row],[girls_0-5_reached]],nutrition[[#This Row],[girls_6-12_reached]],nutrition[[#This Row],[girls_13-18_reached]]),nutrition[[#This Row],[total_girls]])</f>
        <v>0</v>
      </c>
      <c r="AE556">
        <f>IF(ISBLANK(nutrition[[#This Row],[total_children]]),SUM(nutrition[[#This Row],[calc_boys]],nutrition[[#This Row],[calc_girls]]),nutrition[[#This Row],[total_children]])</f>
        <v>0</v>
      </c>
      <c r="AF556">
        <f>IF(ISBLANK(nutrition[[#This Row],[total_pwd]]),SUM(nutrition[[#This Row],[total_pwd_men]],nutrition[[#This Row],[total_pwd_women]]),nutrition[[#This Row],[total_pwd]])</f>
        <v>0</v>
      </c>
      <c r="AG556">
        <f>IF(ISBLANK(nutrition[[#This Row],[total_adults]]),SUM(nutrition[[#This Row],[total_men]],nutrition[[#This Row],[total_women]]),nutrition[[#This Row],[total_adults]])</f>
        <v>87</v>
      </c>
      <c r="AH556">
        <f>IF(ISBLANK(nutrition[[#This Row],[total_beneficiaries_reached]]),SUM(nutrition[[#This Row],[calc_children]],nutrition[[#This Row],[calc_adults]]),nutrition[[#This Row],[total_beneficiaries_reached]])</f>
        <v>87</v>
      </c>
      <c r="AI556" s="49" t="s">
        <v>219</v>
      </c>
      <c r="AJ556" s="49" t="s">
        <v>635</v>
      </c>
      <c r="AK556" s="49" t="s">
        <v>132</v>
      </c>
    </row>
    <row r="557" spans="1:37" x14ac:dyDescent="0.2">
      <c r="A557" s="58">
        <v>45352</v>
      </c>
      <c r="B557" s="49" t="s">
        <v>229</v>
      </c>
      <c r="C557" s="49" t="s">
        <v>1309</v>
      </c>
      <c r="F557" s="49" t="s">
        <v>115</v>
      </c>
      <c r="G557" s="49" t="s">
        <v>115</v>
      </c>
      <c r="H557" s="49" t="s">
        <v>1198</v>
      </c>
      <c r="I557" s="49" t="s">
        <v>118</v>
      </c>
      <c r="J557" s="49" t="s">
        <v>1229</v>
      </c>
      <c r="K557" s="49" t="s">
        <v>125</v>
      </c>
      <c r="Y557" s="49">
        <v>152</v>
      </c>
      <c r="AC557">
        <f>IF(ISBLANK(nutrition[[#This Row],[total_boys]]),SUM(nutrition[[#This Row],[boys_0-5_reached]],nutrition[[#This Row],[boys_6-12_reached]],nutrition[[#This Row],[boys_13-18_reached]]),nutrition[[#This Row],[total_boys]])</f>
        <v>0</v>
      </c>
      <c r="AD557">
        <f>IF(ISBLANK(nutrition[[#This Row],[total_girls]]),SUM(nutrition[[#This Row],[girls_0-5_reached]],nutrition[[#This Row],[girls_6-12_reached]],nutrition[[#This Row],[girls_13-18_reached]]),nutrition[[#This Row],[total_girls]])</f>
        <v>0</v>
      </c>
      <c r="AE557">
        <f>IF(ISBLANK(nutrition[[#This Row],[total_children]]),SUM(nutrition[[#This Row],[calc_boys]],nutrition[[#This Row],[calc_girls]]),nutrition[[#This Row],[total_children]])</f>
        <v>0</v>
      </c>
      <c r="AF557">
        <f>IF(ISBLANK(nutrition[[#This Row],[total_pwd]]),SUM(nutrition[[#This Row],[total_pwd_men]],nutrition[[#This Row],[total_pwd_women]]),nutrition[[#This Row],[total_pwd]])</f>
        <v>0</v>
      </c>
      <c r="AG557">
        <f>IF(ISBLANK(nutrition[[#This Row],[total_adults]]),SUM(nutrition[[#This Row],[total_men]],nutrition[[#This Row],[total_women]]),nutrition[[#This Row],[total_adults]])</f>
        <v>152</v>
      </c>
      <c r="AH557">
        <f>IF(ISBLANK(nutrition[[#This Row],[total_beneficiaries_reached]]),SUM(nutrition[[#This Row],[calc_children]],nutrition[[#This Row],[calc_adults]]),nutrition[[#This Row],[total_beneficiaries_reached]])</f>
        <v>152</v>
      </c>
      <c r="AI557" s="49" t="s">
        <v>230</v>
      </c>
      <c r="AJ557" s="49" t="s">
        <v>777</v>
      </c>
      <c r="AK557" s="49" t="s">
        <v>132</v>
      </c>
    </row>
    <row r="558" spans="1:37" x14ac:dyDescent="0.2">
      <c r="A558" s="58">
        <v>45352</v>
      </c>
      <c r="B558" s="49" t="s">
        <v>120</v>
      </c>
      <c r="C558" s="49" t="s">
        <v>1228</v>
      </c>
      <c r="F558" s="49" t="s">
        <v>115</v>
      </c>
      <c r="G558" s="49" t="s">
        <v>115</v>
      </c>
      <c r="H558" s="49" t="s">
        <v>1200</v>
      </c>
      <c r="I558" s="49" t="s">
        <v>118</v>
      </c>
      <c r="J558" s="49" t="s">
        <v>1229</v>
      </c>
      <c r="K558" s="49" t="s">
        <v>125</v>
      </c>
      <c r="M558" s="49">
        <v>1166</v>
      </c>
      <c r="Y558" s="49">
        <v>198</v>
      </c>
      <c r="AC558">
        <f>IF(ISBLANK(nutrition[[#This Row],[total_boys]]),SUM(nutrition[[#This Row],[boys_0-5_reached]],nutrition[[#This Row],[boys_6-12_reached]],nutrition[[#This Row],[boys_13-18_reached]]),nutrition[[#This Row],[total_boys]])</f>
        <v>0</v>
      </c>
      <c r="AD558">
        <f>IF(ISBLANK(nutrition[[#This Row],[total_girls]]),SUM(nutrition[[#This Row],[girls_0-5_reached]],nutrition[[#This Row],[girls_6-12_reached]],nutrition[[#This Row],[girls_13-18_reached]]),nutrition[[#This Row],[total_girls]])</f>
        <v>1166</v>
      </c>
      <c r="AE558">
        <f>IF(ISBLANK(nutrition[[#This Row],[total_children]]),SUM(nutrition[[#This Row],[calc_boys]],nutrition[[#This Row],[calc_girls]]),nutrition[[#This Row],[total_children]])</f>
        <v>1166</v>
      </c>
      <c r="AF558">
        <f>IF(ISBLANK(nutrition[[#This Row],[total_pwd]]),SUM(nutrition[[#This Row],[total_pwd_men]],nutrition[[#This Row],[total_pwd_women]]),nutrition[[#This Row],[total_pwd]])</f>
        <v>0</v>
      </c>
      <c r="AG558">
        <f>IF(ISBLANK(nutrition[[#This Row],[total_adults]]),SUM(nutrition[[#This Row],[total_men]],nutrition[[#This Row],[total_women]]),nutrition[[#This Row],[total_adults]])</f>
        <v>198</v>
      </c>
      <c r="AH558">
        <f>IF(ISBLANK(nutrition[[#This Row],[total_beneficiaries_reached]]),SUM(nutrition[[#This Row],[calc_children]],nutrition[[#This Row],[calc_adults]]),nutrition[[#This Row],[total_beneficiaries_reached]])</f>
        <v>1364</v>
      </c>
      <c r="AI558" s="49" t="s">
        <v>178</v>
      </c>
      <c r="AJ558" s="49" t="s">
        <v>179</v>
      </c>
      <c r="AK558" s="49" t="s">
        <v>132</v>
      </c>
    </row>
    <row r="559" spans="1:37" x14ac:dyDescent="0.2">
      <c r="A559" s="58">
        <v>45352</v>
      </c>
      <c r="B559" s="49" t="s">
        <v>209</v>
      </c>
      <c r="C559" s="49" t="s">
        <v>1282</v>
      </c>
      <c r="F559" s="49" t="s">
        <v>115</v>
      </c>
      <c r="G559" s="49" t="s">
        <v>115</v>
      </c>
      <c r="H559" s="49" t="s">
        <v>1200</v>
      </c>
      <c r="I559" s="49" t="s">
        <v>118</v>
      </c>
      <c r="J559" s="49" t="s">
        <v>1229</v>
      </c>
      <c r="K559" s="49" t="s">
        <v>125</v>
      </c>
      <c r="M559" s="49">
        <v>942</v>
      </c>
      <c r="AC559">
        <f>IF(ISBLANK(nutrition[[#This Row],[total_boys]]),SUM(nutrition[[#This Row],[boys_0-5_reached]],nutrition[[#This Row],[boys_6-12_reached]],nutrition[[#This Row],[boys_13-18_reached]]),nutrition[[#This Row],[total_boys]])</f>
        <v>0</v>
      </c>
      <c r="AD559">
        <f>IF(ISBLANK(nutrition[[#This Row],[total_girls]]),SUM(nutrition[[#This Row],[girls_0-5_reached]],nutrition[[#This Row],[girls_6-12_reached]],nutrition[[#This Row],[girls_13-18_reached]]),nutrition[[#This Row],[total_girls]])</f>
        <v>942</v>
      </c>
      <c r="AE559">
        <f>IF(ISBLANK(nutrition[[#This Row],[total_children]]),SUM(nutrition[[#This Row],[calc_boys]],nutrition[[#This Row],[calc_girls]]),nutrition[[#This Row],[total_children]])</f>
        <v>942</v>
      </c>
      <c r="AF559">
        <f>IF(ISBLANK(nutrition[[#This Row],[total_pwd]]),SUM(nutrition[[#This Row],[total_pwd_men]],nutrition[[#This Row],[total_pwd_women]]),nutrition[[#This Row],[total_pwd]])</f>
        <v>0</v>
      </c>
      <c r="AG559">
        <f>IF(ISBLANK(nutrition[[#This Row],[total_adults]]),SUM(nutrition[[#This Row],[total_men]],nutrition[[#This Row],[total_women]]),nutrition[[#This Row],[total_adults]])</f>
        <v>0</v>
      </c>
      <c r="AH559">
        <f>IF(ISBLANK(nutrition[[#This Row],[total_beneficiaries_reached]]),SUM(nutrition[[#This Row],[calc_children]],nutrition[[#This Row],[calc_adults]]),nutrition[[#This Row],[total_beneficiaries_reached]])</f>
        <v>942</v>
      </c>
      <c r="AI559" s="49" t="s">
        <v>210</v>
      </c>
      <c r="AJ559" s="49" t="s">
        <v>438</v>
      </c>
      <c r="AK559" s="49" t="s">
        <v>132</v>
      </c>
    </row>
    <row r="560" spans="1:37" x14ac:dyDescent="0.2">
      <c r="A560" s="58">
        <v>45352</v>
      </c>
      <c r="B560" s="49" t="s">
        <v>120</v>
      </c>
      <c r="C560" s="49" t="s">
        <v>1230</v>
      </c>
      <c r="F560" s="49" t="s">
        <v>115</v>
      </c>
      <c r="G560" s="49" t="s">
        <v>115</v>
      </c>
      <c r="H560" s="49" t="s">
        <v>1200</v>
      </c>
      <c r="I560" s="49" t="s">
        <v>118</v>
      </c>
      <c r="J560" s="49" t="s">
        <v>1229</v>
      </c>
      <c r="K560" s="49" t="s">
        <v>125</v>
      </c>
      <c r="M560" s="49">
        <v>730</v>
      </c>
      <c r="AC560">
        <f>IF(ISBLANK(nutrition[[#This Row],[total_boys]]),SUM(nutrition[[#This Row],[boys_0-5_reached]],nutrition[[#This Row],[boys_6-12_reached]],nutrition[[#This Row],[boys_13-18_reached]]),nutrition[[#This Row],[total_boys]])</f>
        <v>0</v>
      </c>
      <c r="AD560">
        <f>IF(ISBLANK(nutrition[[#This Row],[total_girls]]),SUM(nutrition[[#This Row],[girls_0-5_reached]],nutrition[[#This Row],[girls_6-12_reached]],nutrition[[#This Row],[girls_13-18_reached]]),nutrition[[#This Row],[total_girls]])</f>
        <v>730</v>
      </c>
      <c r="AE560">
        <f>IF(ISBLANK(nutrition[[#This Row],[total_children]]),SUM(nutrition[[#This Row],[calc_boys]],nutrition[[#This Row],[calc_girls]]),nutrition[[#This Row],[total_children]])</f>
        <v>730</v>
      </c>
      <c r="AF560">
        <f>IF(ISBLANK(nutrition[[#This Row],[total_pwd]]),SUM(nutrition[[#This Row],[total_pwd_men]],nutrition[[#This Row],[total_pwd_women]]),nutrition[[#This Row],[total_pwd]])</f>
        <v>0</v>
      </c>
      <c r="AG560">
        <f>IF(ISBLANK(nutrition[[#This Row],[total_adults]]),SUM(nutrition[[#This Row],[total_men]],nutrition[[#This Row],[total_women]]),nutrition[[#This Row],[total_adults]])</f>
        <v>0</v>
      </c>
      <c r="AH560">
        <f>IF(ISBLANK(nutrition[[#This Row],[total_beneficiaries_reached]]),SUM(nutrition[[#This Row],[calc_children]],nutrition[[#This Row],[calc_adults]]),nutrition[[#This Row],[total_beneficiaries_reached]])</f>
        <v>730</v>
      </c>
      <c r="AI560" s="49" t="s">
        <v>178</v>
      </c>
      <c r="AJ560" s="49" t="s">
        <v>184</v>
      </c>
      <c r="AK560" s="49" t="s">
        <v>132</v>
      </c>
    </row>
    <row r="561" spans="1:37" x14ac:dyDescent="0.2">
      <c r="A561" s="58">
        <v>45352</v>
      </c>
      <c r="B561" s="49" t="s">
        <v>113</v>
      </c>
      <c r="C561" s="49" t="s">
        <v>593</v>
      </c>
      <c r="F561" s="49" t="s">
        <v>115</v>
      </c>
      <c r="G561" s="49" t="s">
        <v>115</v>
      </c>
      <c r="H561" s="49" t="s">
        <v>1200</v>
      </c>
      <c r="I561" s="49" t="s">
        <v>118</v>
      </c>
      <c r="J561" s="49" t="s">
        <v>1229</v>
      </c>
      <c r="K561" s="49" t="s">
        <v>125</v>
      </c>
      <c r="M561" s="49">
        <v>1630</v>
      </c>
      <c r="AC561">
        <f>IF(ISBLANK(nutrition[[#This Row],[total_boys]]),SUM(nutrition[[#This Row],[boys_0-5_reached]],nutrition[[#This Row],[boys_6-12_reached]],nutrition[[#This Row],[boys_13-18_reached]]),nutrition[[#This Row],[total_boys]])</f>
        <v>0</v>
      </c>
      <c r="AD561">
        <f>IF(ISBLANK(nutrition[[#This Row],[total_girls]]),SUM(nutrition[[#This Row],[girls_0-5_reached]],nutrition[[#This Row],[girls_6-12_reached]],nutrition[[#This Row],[girls_13-18_reached]]),nutrition[[#This Row],[total_girls]])</f>
        <v>1630</v>
      </c>
      <c r="AE561">
        <f>IF(ISBLANK(nutrition[[#This Row],[total_children]]),SUM(nutrition[[#This Row],[calc_boys]],nutrition[[#This Row],[calc_girls]]),nutrition[[#This Row],[total_children]])</f>
        <v>1630</v>
      </c>
      <c r="AF561">
        <f>IF(ISBLANK(nutrition[[#This Row],[total_pwd]]),SUM(nutrition[[#This Row],[total_pwd_men]],nutrition[[#This Row],[total_pwd_women]]),nutrition[[#This Row],[total_pwd]])</f>
        <v>0</v>
      </c>
      <c r="AG561">
        <f>IF(ISBLANK(nutrition[[#This Row],[total_adults]]),SUM(nutrition[[#This Row],[total_men]],nutrition[[#This Row],[total_women]]),nutrition[[#This Row],[total_adults]])</f>
        <v>0</v>
      </c>
      <c r="AH561">
        <f>IF(ISBLANK(nutrition[[#This Row],[total_beneficiaries_reached]]),SUM(nutrition[[#This Row],[calc_children]],nutrition[[#This Row],[calc_adults]]),nutrition[[#This Row],[total_beneficiaries_reached]])</f>
        <v>1630</v>
      </c>
      <c r="AI561" s="49" t="s">
        <v>219</v>
      </c>
      <c r="AJ561" s="49" t="s">
        <v>594</v>
      </c>
      <c r="AK561" s="49" t="s">
        <v>132</v>
      </c>
    </row>
    <row r="562" spans="1:37" x14ac:dyDescent="0.2">
      <c r="A562" s="58">
        <v>45352</v>
      </c>
      <c r="B562" s="49" t="s">
        <v>113</v>
      </c>
      <c r="C562" s="49" t="s">
        <v>1248</v>
      </c>
      <c r="F562" s="49" t="s">
        <v>115</v>
      </c>
      <c r="G562" s="49" t="s">
        <v>115</v>
      </c>
      <c r="H562" s="49" t="s">
        <v>1200</v>
      </c>
      <c r="I562" s="49" t="s">
        <v>118</v>
      </c>
      <c r="J562" s="49" t="s">
        <v>1229</v>
      </c>
      <c r="K562" s="49" t="s">
        <v>125</v>
      </c>
      <c r="M562" s="49">
        <v>1476</v>
      </c>
      <c r="AC562">
        <f>IF(ISBLANK(nutrition[[#This Row],[total_boys]]),SUM(nutrition[[#This Row],[boys_0-5_reached]],nutrition[[#This Row],[boys_6-12_reached]],nutrition[[#This Row],[boys_13-18_reached]]),nutrition[[#This Row],[total_boys]])</f>
        <v>0</v>
      </c>
      <c r="AD562">
        <f>IF(ISBLANK(nutrition[[#This Row],[total_girls]]),SUM(nutrition[[#This Row],[girls_0-5_reached]],nutrition[[#This Row],[girls_6-12_reached]],nutrition[[#This Row],[girls_13-18_reached]]),nutrition[[#This Row],[total_girls]])</f>
        <v>1476</v>
      </c>
      <c r="AE562">
        <f>IF(ISBLANK(nutrition[[#This Row],[total_children]]),SUM(nutrition[[#This Row],[calc_boys]],nutrition[[#This Row],[calc_girls]]),nutrition[[#This Row],[total_children]])</f>
        <v>1476</v>
      </c>
      <c r="AF562">
        <f>IF(ISBLANK(nutrition[[#This Row],[total_pwd]]),SUM(nutrition[[#This Row],[total_pwd_men]],nutrition[[#This Row],[total_pwd_women]]),nutrition[[#This Row],[total_pwd]])</f>
        <v>0</v>
      </c>
      <c r="AG562">
        <f>IF(ISBLANK(nutrition[[#This Row],[total_adults]]),SUM(nutrition[[#This Row],[total_men]],nutrition[[#This Row],[total_women]]),nutrition[[#This Row],[total_adults]])</f>
        <v>0</v>
      </c>
      <c r="AH562">
        <f>IF(ISBLANK(nutrition[[#This Row],[total_beneficiaries_reached]]),SUM(nutrition[[#This Row],[calc_children]],nutrition[[#This Row],[calc_adults]]),nutrition[[#This Row],[total_beneficiaries_reached]])</f>
        <v>1476</v>
      </c>
      <c r="AI562" s="49" t="s">
        <v>219</v>
      </c>
      <c r="AJ562" s="49" t="s">
        <v>597</v>
      </c>
      <c r="AK562" s="49" t="s">
        <v>132</v>
      </c>
    </row>
    <row r="563" spans="1:37" x14ac:dyDescent="0.2">
      <c r="A563" s="58">
        <v>45352</v>
      </c>
      <c r="B563" s="49" t="s">
        <v>113</v>
      </c>
      <c r="C563" s="49" t="s">
        <v>1249</v>
      </c>
      <c r="F563" s="49" t="s">
        <v>115</v>
      </c>
      <c r="G563" s="49" t="s">
        <v>115</v>
      </c>
      <c r="H563" s="49" t="s">
        <v>1200</v>
      </c>
      <c r="I563" s="49" t="s">
        <v>118</v>
      </c>
      <c r="J563" s="49" t="s">
        <v>1229</v>
      </c>
      <c r="K563" s="49" t="s">
        <v>125</v>
      </c>
      <c r="M563" s="49">
        <v>201</v>
      </c>
      <c r="AC563">
        <f>IF(ISBLANK(nutrition[[#This Row],[total_boys]]),SUM(nutrition[[#This Row],[boys_0-5_reached]],nutrition[[#This Row],[boys_6-12_reached]],nutrition[[#This Row],[boys_13-18_reached]]),nutrition[[#This Row],[total_boys]])</f>
        <v>0</v>
      </c>
      <c r="AD563">
        <f>IF(ISBLANK(nutrition[[#This Row],[total_girls]]),SUM(nutrition[[#This Row],[girls_0-5_reached]],nutrition[[#This Row],[girls_6-12_reached]],nutrition[[#This Row],[girls_13-18_reached]]),nutrition[[#This Row],[total_girls]])</f>
        <v>201</v>
      </c>
      <c r="AE563">
        <f>IF(ISBLANK(nutrition[[#This Row],[total_children]]),SUM(nutrition[[#This Row],[calc_boys]],nutrition[[#This Row],[calc_girls]]),nutrition[[#This Row],[total_children]])</f>
        <v>201</v>
      </c>
      <c r="AF563">
        <f>IF(ISBLANK(nutrition[[#This Row],[total_pwd]]),SUM(nutrition[[#This Row],[total_pwd_men]],nutrition[[#This Row],[total_pwd_women]]),nutrition[[#This Row],[total_pwd]])</f>
        <v>0</v>
      </c>
      <c r="AG563">
        <f>IF(ISBLANK(nutrition[[#This Row],[total_adults]]),SUM(nutrition[[#This Row],[total_men]],nutrition[[#This Row],[total_women]]),nutrition[[#This Row],[total_adults]])</f>
        <v>0</v>
      </c>
      <c r="AH563">
        <f>IF(ISBLANK(nutrition[[#This Row],[total_beneficiaries_reached]]),SUM(nutrition[[#This Row],[calc_children]],nutrition[[#This Row],[calc_adults]]),nutrition[[#This Row],[total_beneficiaries_reached]])</f>
        <v>201</v>
      </c>
      <c r="AI563" s="49" t="s">
        <v>219</v>
      </c>
      <c r="AJ563" s="49" t="s">
        <v>601</v>
      </c>
      <c r="AK563" s="49" t="s">
        <v>132</v>
      </c>
    </row>
    <row r="564" spans="1:37" x14ac:dyDescent="0.2">
      <c r="A564" s="58">
        <v>45352</v>
      </c>
      <c r="B564" s="49" t="s">
        <v>113</v>
      </c>
      <c r="C564" s="49" t="s">
        <v>1283</v>
      </c>
      <c r="F564" s="49" t="s">
        <v>115</v>
      </c>
      <c r="G564" s="49" t="s">
        <v>115</v>
      </c>
      <c r="H564" s="49" t="s">
        <v>1200</v>
      </c>
      <c r="I564" s="49" t="s">
        <v>118</v>
      </c>
      <c r="J564" s="49" t="s">
        <v>1229</v>
      </c>
      <c r="K564" s="49" t="s">
        <v>125</v>
      </c>
      <c r="M564" s="49">
        <v>2207</v>
      </c>
      <c r="AC564">
        <f>IF(ISBLANK(nutrition[[#This Row],[total_boys]]),SUM(nutrition[[#This Row],[boys_0-5_reached]],nutrition[[#This Row],[boys_6-12_reached]],nutrition[[#This Row],[boys_13-18_reached]]),nutrition[[#This Row],[total_boys]])</f>
        <v>0</v>
      </c>
      <c r="AD564">
        <f>IF(ISBLANK(nutrition[[#This Row],[total_girls]]),SUM(nutrition[[#This Row],[girls_0-5_reached]],nutrition[[#This Row],[girls_6-12_reached]],nutrition[[#This Row],[girls_13-18_reached]]),nutrition[[#This Row],[total_girls]])</f>
        <v>2207</v>
      </c>
      <c r="AE564">
        <f>IF(ISBLANK(nutrition[[#This Row],[total_children]]),SUM(nutrition[[#This Row],[calc_boys]],nutrition[[#This Row],[calc_girls]]),nutrition[[#This Row],[total_children]])</f>
        <v>2207</v>
      </c>
      <c r="AF564">
        <f>IF(ISBLANK(nutrition[[#This Row],[total_pwd]]),SUM(nutrition[[#This Row],[total_pwd_men]],nutrition[[#This Row],[total_pwd_women]]),nutrition[[#This Row],[total_pwd]])</f>
        <v>0</v>
      </c>
      <c r="AG564">
        <f>IF(ISBLANK(nutrition[[#This Row],[total_adults]]),SUM(nutrition[[#This Row],[total_men]],nutrition[[#This Row],[total_women]]),nutrition[[#This Row],[total_adults]])</f>
        <v>0</v>
      </c>
      <c r="AH564">
        <f>IF(ISBLANK(nutrition[[#This Row],[total_beneficiaries_reached]]),SUM(nutrition[[#This Row],[calc_children]],nutrition[[#This Row],[calc_adults]]),nutrition[[#This Row],[total_beneficiaries_reached]])</f>
        <v>2207</v>
      </c>
      <c r="AI564" s="49" t="s">
        <v>219</v>
      </c>
      <c r="AJ564" s="49" t="s">
        <v>608</v>
      </c>
      <c r="AK564" s="49" t="s">
        <v>132</v>
      </c>
    </row>
    <row r="565" spans="1:37" x14ac:dyDescent="0.2">
      <c r="A565" s="58">
        <v>45352</v>
      </c>
      <c r="B565" s="49" t="s">
        <v>120</v>
      </c>
      <c r="C565" s="49" t="s">
        <v>126</v>
      </c>
      <c r="F565" s="49" t="s">
        <v>115</v>
      </c>
      <c r="G565" s="49" t="s">
        <v>115</v>
      </c>
      <c r="H565" s="49" t="s">
        <v>1200</v>
      </c>
      <c r="I565" s="49" t="s">
        <v>118</v>
      </c>
      <c r="J565" s="49" t="s">
        <v>1229</v>
      </c>
      <c r="K565" s="49" t="s">
        <v>125</v>
      </c>
      <c r="M565" s="49">
        <v>1328</v>
      </c>
      <c r="AC565">
        <f>IF(ISBLANK(nutrition[[#This Row],[total_boys]]),SUM(nutrition[[#This Row],[boys_0-5_reached]],nutrition[[#This Row],[boys_6-12_reached]],nutrition[[#This Row],[boys_13-18_reached]]),nutrition[[#This Row],[total_boys]])</f>
        <v>0</v>
      </c>
      <c r="AD565">
        <f>IF(ISBLANK(nutrition[[#This Row],[total_girls]]),SUM(nutrition[[#This Row],[girls_0-5_reached]],nutrition[[#This Row],[girls_6-12_reached]],nutrition[[#This Row],[girls_13-18_reached]]),nutrition[[#This Row],[total_girls]])</f>
        <v>1328</v>
      </c>
      <c r="AE565">
        <f>IF(ISBLANK(nutrition[[#This Row],[total_children]]),SUM(nutrition[[#This Row],[calc_boys]],nutrition[[#This Row],[calc_girls]]),nutrition[[#This Row],[total_children]])</f>
        <v>1328</v>
      </c>
      <c r="AF565">
        <f>IF(ISBLANK(nutrition[[#This Row],[total_pwd]]),SUM(nutrition[[#This Row],[total_pwd_men]],nutrition[[#This Row],[total_pwd_women]]),nutrition[[#This Row],[total_pwd]])</f>
        <v>0</v>
      </c>
      <c r="AG565">
        <f>IF(ISBLANK(nutrition[[#This Row],[total_adults]]),SUM(nutrition[[#This Row],[total_men]],nutrition[[#This Row],[total_women]]),nutrition[[#This Row],[total_adults]])</f>
        <v>0</v>
      </c>
      <c r="AH565">
        <f>IF(ISBLANK(nutrition[[#This Row],[total_beneficiaries_reached]]),SUM(nutrition[[#This Row],[calc_children]],nutrition[[#This Row],[calc_adults]]),nutrition[[#This Row],[total_beneficiaries_reached]])</f>
        <v>1328</v>
      </c>
      <c r="AI565" s="49" t="s">
        <v>178</v>
      </c>
      <c r="AJ565" s="49" t="s">
        <v>189</v>
      </c>
      <c r="AK565" s="49" t="s">
        <v>132</v>
      </c>
    </row>
    <row r="566" spans="1:37" x14ac:dyDescent="0.2">
      <c r="A566" s="58">
        <v>45352</v>
      </c>
      <c r="B566" s="49" t="s">
        <v>224</v>
      </c>
      <c r="C566" s="49" t="s">
        <v>1284</v>
      </c>
      <c r="F566" s="49" t="s">
        <v>115</v>
      </c>
      <c r="G566" s="49" t="s">
        <v>115</v>
      </c>
      <c r="H566" s="49" t="s">
        <v>1200</v>
      </c>
      <c r="I566" s="49" t="s">
        <v>118</v>
      </c>
      <c r="J566" s="49" t="s">
        <v>1229</v>
      </c>
      <c r="K566" s="49" t="s">
        <v>125</v>
      </c>
      <c r="M566" s="49">
        <v>1035</v>
      </c>
      <c r="AC566">
        <f>IF(ISBLANK(nutrition[[#This Row],[total_boys]]),SUM(nutrition[[#This Row],[boys_0-5_reached]],nutrition[[#This Row],[boys_6-12_reached]],nutrition[[#This Row],[boys_13-18_reached]]),nutrition[[#This Row],[total_boys]])</f>
        <v>0</v>
      </c>
      <c r="AD566">
        <f>IF(ISBLANK(nutrition[[#This Row],[total_girls]]),SUM(nutrition[[#This Row],[girls_0-5_reached]],nutrition[[#This Row],[girls_6-12_reached]],nutrition[[#This Row],[girls_13-18_reached]]),nutrition[[#This Row],[total_girls]])</f>
        <v>1035</v>
      </c>
      <c r="AE566">
        <f>IF(ISBLANK(nutrition[[#This Row],[total_children]]),SUM(nutrition[[#This Row],[calc_boys]],nutrition[[#This Row],[calc_girls]]),nutrition[[#This Row],[total_children]])</f>
        <v>1035</v>
      </c>
      <c r="AF566">
        <f>IF(ISBLANK(nutrition[[#This Row],[total_pwd]]),SUM(nutrition[[#This Row],[total_pwd_men]],nutrition[[#This Row],[total_pwd_women]]),nutrition[[#This Row],[total_pwd]])</f>
        <v>0</v>
      </c>
      <c r="AG566">
        <f>IF(ISBLANK(nutrition[[#This Row],[total_adults]]),SUM(nutrition[[#This Row],[total_men]],nutrition[[#This Row],[total_women]]),nutrition[[#This Row],[total_adults]])</f>
        <v>0</v>
      </c>
      <c r="AH566">
        <f>IF(ISBLANK(nutrition[[#This Row],[total_beneficiaries_reached]]),SUM(nutrition[[#This Row],[calc_children]],nutrition[[#This Row],[calc_adults]]),nutrition[[#This Row],[total_beneficiaries_reached]])</f>
        <v>1035</v>
      </c>
      <c r="AI566" s="49" t="s">
        <v>225</v>
      </c>
      <c r="AJ566" s="49" t="s">
        <v>653</v>
      </c>
      <c r="AK566" s="49" t="s">
        <v>132</v>
      </c>
    </row>
    <row r="567" spans="1:37" x14ac:dyDescent="0.2">
      <c r="A567" s="58">
        <v>45352</v>
      </c>
      <c r="B567" s="49" t="s">
        <v>113</v>
      </c>
      <c r="C567" s="49" t="s">
        <v>1285</v>
      </c>
      <c r="F567" s="49" t="s">
        <v>115</v>
      </c>
      <c r="G567" s="49" t="s">
        <v>115</v>
      </c>
      <c r="H567" s="49" t="s">
        <v>1200</v>
      </c>
      <c r="I567" s="49" t="s">
        <v>118</v>
      </c>
      <c r="J567" s="49" t="s">
        <v>1229</v>
      </c>
      <c r="K567" s="49" t="s">
        <v>125</v>
      </c>
      <c r="M567" s="49">
        <v>4591</v>
      </c>
      <c r="AC567">
        <f>IF(ISBLANK(nutrition[[#This Row],[total_boys]]),SUM(nutrition[[#This Row],[boys_0-5_reached]],nutrition[[#This Row],[boys_6-12_reached]],nutrition[[#This Row],[boys_13-18_reached]]),nutrition[[#This Row],[total_boys]])</f>
        <v>0</v>
      </c>
      <c r="AD567">
        <f>IF(ISBLANK(nutrition[[#This Row],[total_girls]]),SUM(nutrition[[#This Row],[girls_0-5_reached]],nutrition[[#This Row],[girls_6-12_reached]],nutrition[[#This Row],[girls_13-18_reached]]),nutrition[[#This Row],[total_girls]])</f>
        <v>4591</v>
      </c>
      <c r="AE567">
        <f>IF(ISBLANK(nutrition[[#This Row],[total_children]]),SUM(nutrition[[#This Row],[calc_boys]],nutrition[[#This Row],[calc_girls]]),nutrition[[#This Row],[total_children]])</f>
        <v>4591</v>
      </c>
      <c r="AF567">
        <f>IF(ISBLANK(nutrition[[#This Row],[total_pwd]]),SUM(nutrition[[#This Row],[total_pwd_men]],nutrition[[#This Row],[total_pwd_women]]),nutrition[[#This Row],[total_pwd]])</f>
        <v>0</v>
      </c>
      <c r="AG567">
        <f>IF(ISBLANK(nutrition[[#This Row],[total_adults]]),SUM(nutrition[[#This Row],[total_men]],nutrition[[#This Row],[total_women]]),nutrition[[#This Row],[total_adults]])</f>
        <v>0</v>
      </c>
      <c r="AH567">
        <f>IF(ISBLANK(nutrition[[#This Row],[total_beneficiaries_reached]]),SUM(nutrition[[#This Row],[calc_children]],nutrition[[#This Row],[calc_adults]]),nutrition[[#This Row],[total_beneficiaries_reached]])</f>
        <v>4591</v>
      </c>
      <c r="AI567" s="49" t="s">
        <v>219</v>
      </c>
      <c r="AJ567" s="49" t="s">
        <v>611</v>
      </c>
      <c r="AK567" s="49" t="s">
        <v>132</v>
      </c>
    </row>
    <row r="568" spans="1:37" x14ac:dyDescent="0.2">
      <c r="A568" s="58">
        <v>45352</v>
      </c>
      <c r="B568" s="49" t="s">
        <v>120</v>
      </c>
      <c r="C568" s="49" t="s">
        <v>1232</v>
      </c>
      <c r="F568" s="49" t="s">
        <v>115</v>
      </c>
      <c r="G568" s="49" t="s">
        <v>115</v>
      </c>
      <c r="H568" s="49" t="s">
        <v>1200</v>
      </c>
      <c r="I568" s="49" t="s">
        <v>118</v>
      </c>
      <c r="J568" s="49" t="s">
        <v>1229</v>
      </c>
      <c r="K568" s="49" t="s">
        <v>125</v>
      </c>
      <c r="M568" s="49">
        <v>2278</v>
      </c>
      <c r="AC568">
        <f>IF(ISBLANK(nutrition[[#This Row],[total_boys]]),SUM(nutrition[[#This Row],[boys_0-5_reached]],nutrition[[#This Row],[boys_6-12_reached]],nutrition[[#This Row],[boys_13-18_reached]]),nutrition[[#This Row],[total_boys]])</f>
        <v>0</v>
      </c>
      <c r="AD568">
        <f>IF(ISBLANK(nutrition[[#This Row],[total_girls]]),SUM(nutrition[[#This Row],[girls_0-5_reached]],nutrition[[#This Row],[girls_6-12_reached]],nutrition[[#This Row],[girls_13-18_reached]]),nutrition[[#This Row],[total_girls]])</f>
        <v>2278</v>
      </c>
      <c r="AE568">
        <f>IF(ISBLANK(nutrition[[#This Row],[total_children]]),SUM(nutrition[[#This Row],[calc_boys]],nutrition[[#This Row],[calc_girls]]),nutrition[[#This Row],[total_children]])</f>
        <v>2278</v>
      </c>
      <c r="AF568">
        <f>IF(ISBLANK(nutrition[[#This Row],[total_pwd]]),SUM(nutrition[[#This Row],[total_pwd_men]],nutrition[[#This Row],[total_pwd_women]]),nutrition[[#This Row],[total_pwd]])</f>
        <v>0</v>
      </c>
      <c r="AG568">
        <f>IF(ISBLANK(nutrition[[#This Row],[total_adults]]),SUM(nutrition[[#This Row],[total_men]],nutrition[[#This Row],[total_women]]),nutrition[[#This Row],[total_adults]])</f>
        <v>0</v>
      </c>
      <c r="AH568">
        <f>IF(ISBLANK(nutrition[[#This Row],[total_beneficiaries_reached]]),SUM(nutrition[[#This Row],[calc_children]],nutrition[[#This Row],[calc_adults]]),nutrition[[#This Row],[total_beneficiaries_reached]])</f>
        <v>2278</v>
      </c>
      <c r="AI568" s="49" t="s">
        <v>178</v>
      </c>
      <c r="AJ568" s="49" t="s">
        <v>195</v>
      </c>
      <c r="AK568" s="49" t="s">
        <v>132</v>
      </c>
    </row>
    <row r="569" spans="1:37" x14ac:dyDescent="0.2">
      <c r="A569" s="58">
        <v>45352</v>
      </c>
      <c r="B569" s="49" t="s">
        <v>229</v>
      </c>
      <c r="C569" s="49" t="s">
        <v>1252</v>
      </c>
      <c r="F569" s="49" t="s">
        <v>115</v>
      </c>
      <c r="G569" s="49" t="s">
        <v>115</v>
      </c>
      <c r="H569" s="49" t="s">
        <v>1200</v>
      </c>
      <c r="I569" s="49" t="s">
        <v>118</v>
      </c>
      <c r="J569" s="49" t="s">
        <v>1229</v>
      </c>
      <c r="K569" s="49" t="s">
        <v>125</v>
      </c>
      <c r="M569" s="49">
        <v>3059</v>
      </c>
      <c r="AC569">
        <f>IF(ISBLANK(nutrition[[#This Row],[total_boys]]),SUM(nutrition[[#This Row],[boys_0-5_reached]],nutrition[[#This Row],[boys_6-12_reached]],nutrition[[#This Row],[boys_13-18_reached]]),nutrition[[#This Row],[total_boys]])</f>
        <v>0</v>
      </c>
      <c r="AD569">
        <f>IF(ISBLANK(nutrition[[#This Row],[total_girls]]),SUM(nutrition[[#This Row],[girls_0-5_reached]],nutrition[[#This Row],[girls_6-12_reached]],nutrition[[#This Row],[girls_13-18_reached]]),nutrition[[#This Row],[total_girls]])</f>
        <v>3059</v>
      </c>
      <c r="AE569">
        <f>IF(ISBLANK(nutrition[[#This Row],[total_children]]),SUM(nutrition[[#This Row],[calc_boys]],nutrition[[#This Row],[calc_girls]]),nutrition[[#This Row],[total_children]])</f>
        <v>3059</v>
      </c>
      <c r="AF569">
        <f>IF(ISBLANK(nutrition[[#This Row],[total_pwd]]),SUM(nutrition[[#This Row],[total_pwd_men]],nutrition[[#This Row],[total_pwd_women]]),nutrition[[#This Row],[total_pwd]])</f>
        <v>0</v>
      </c>
      <c r="AG569">
        <f>IF(ISBLANK(nutrition[[#This Row],[total_adults]]),SUM(nutrition[[#This Row],[total_men]],nutrition[[#This Row],[total_women]]),nutrition[[#This Row],[total_adults]])</f>
        <v>0</v>
      </c>
      <c r="AH569">
        <f>IF(ISBLANK(nutrition[[#This Row],[total_beneficiaries_reached]]),SUM(nutrition[[#This Row],[calc_children]],nutrition[[#This Row],[calc_adults]]),nutrition[[#This Row],[total_beneficiaries_reached]])</f>
        <v>3059</v>
      </c>
      <c r="AI569" s="49" t="s">
        <v>230</v>
      </c>
      <c r="AJ569" s="49" t="s">
        <v>701</v>
      </c>
      <c r="AK569" s="49" t="s">
        <v>132</v>
      </c>
    </row>
    <row r="570" spans="1:37" x14ac:dyDescent="0.2">
      <c r="A570" s="58">
        <v>45352</v>
      </c>
      <c r="B570" s="49" t="s">
        <v>214</v>
      </c>
      <c r="C570" s="49" t="s">
        <v>1254</v>
      </c>
      <c r="F570" s="49" t="s">
        <v>115</v>
      </c>
      <c r="G570" s="49" t="s">
        <v>115</v>
      </c>
      <c r="H570" s="49" t="s">
        <v>1200</v>
      </c>
      <c r="I570" s="49" t="s">
        <v>118</v>
      </c>
      <c r="J570" s="49" t="s">
        <v>1229</v>
      </c>
      <c r="K570" s="49" t="s">
        <v>125</v>
      </c>
      <c r="M570" s="49">
        <v>207</v>
      </c>
      <c r="AC570">
        <f>IF(ISBLANK(nutrition[[#This Row],[total_boys]]),SUM(nutrition[[#This Row],[boys_0-5_reached]],nutrition[[#This Row],[boys_6-12_reached]],nutrition[[#This Row],[boys_13-18_reached]]),nutrition[[#This Row],[total_boys]])</f>
        <v>0</v>
      </c>
      <c r="AD570">
        <f>IF(ISBLANK(nutrition[[#This Row],[total_girls]]),SUM(nutrition[[#This Row],[girls_0-5_reached]],nutrition[[#This Row],[girls_6-12_reached]],nutrition[[#This Row],[girls_13-18_reached]]),nutrition[[#This Row],[total_girls]])</f>
        <v>207</v>
      </c>
      <c r="AE570">
        <f>IF(ISBLANK(nutrition[[#This Row],[total_children]]),SUM(nutrition[[#This Row],[calc_boys]],nutrition[[#This Row],[calc_girls]]),nutrition[[#This Row],[total_children]])</f>
        <v>207</v>
      </c>
      <c r="AF570">
        <f>IF(ISBLANK(nutrition[[#This Row],[total_pwd]]),SUM(nutrition[[#This Row],[total_pwd_men]],nutrition[[#This Row],[total_pwd_women]]),nutrition[[#This Row],[total_pwd]])</f>
        <v>0</v>
      </c>
      <c r="AG570">
        <f>IF(ISBLANK(nutrition[[#This Row],[total_adults]]),SUM(nutrition[[#This Row],[total_men]],nutrition[[#This Row],[total_women]]),nutrition[[#This Row],[total_adults]])</f>
        <v>0</v>
      </c>
      <c r="AH570">
        <f>IF(ISBLANK(nutrition[[#This Row],[total_beneficiaries_reached]]),SUM(nutrition[[#This Row],[calc_children]],nutrition[[#This Row],[calc_adults]]),nutrition[[#This Row],[total_beneficiaries_reached]])</f>
        <v>207</v>
      </c>
      <c r="AI570" s="49" t="s">
        <v>215</v>
      </c>
      <c r="AJ570" s="49" t="s">
        <v>533</v>
      </c>
      <c r="AK570" s="49" t="s">
        <v>132</v>
      </c>
    </row>
    <row r="571" spans="1:37" x14ac:dyDescent="0.2">
      <c r="A571" s="58">
        <v>45352</v>
      </c>
      <c r="B571" s="49" t="s">
        <v>229</v>
      </c>
      <c r="C571" s="49" t="s">
        <v>1286</v>
      </c>
      <c r="F571" s="49" t="s">
        <v>115</v>
      </c>
      <c r="G571" s="49" t="s">
        <v>115</v>
      </c>
      <c r="H571" s="49" t="s">
        <v>1200</v>
      </c>
      <c r="I571" s="49" t="s">
        <v>118</v>
      </c>
      <c r="J571" s="49" t="s">
        <v>1229</v>
      </c>
      <c r="K571" s="49" t="s">
        <v>125</v>
      </c>
      <c r="M571" s="49">
        <v>1965</v>
      </c>
      <c r="AC571">
        <f>IF(ISBLANK(nutrition[[#This Row],[total_boys]]),SUM(nutrition[[#This Row],[boys_0-5_reached]],nutrition[[#This Row],[boys_6-12_reached]],nutrition[[#This Row],[boys_13-18_reached]]),nutrition[[#This Row],[total_boys]])</f>
        <v>0</v>
      </c>
      <c r="AD571">
        <f>IF(ISBLANK(nutrition[[#This Row],[total_girls]]),SUM(nutrition[[#This Row],[girls_0-5_reached]],nutrition[[#This Row],[girls_6-12_reached]],nutrition[[#This Row],[girls_13-18_reached]]),nutrition[[#This Row],[total_girls]])</f>
        <v>1965</v>
      </c>
      <c r="AE571">
        <f>IF(ISBLANK(nutrition[[#This Row],[total_children]]),SUM(nutrition[[#This Row],[calc_boys]],nutrition[[#This Row],[calc_girls]]),nutrition[[#This Row],[total_children]])</f>
        <v>1965</v>
      </c>
      <c r="AF571">
        <f>IF(ISBLANK(nutrition[[#This Row],[total_pwd]]),SUM(nutrition[[#This Row],[total_pwd_men]],nutrition[[#This Row],[total_pwd_women]]),nutrition[[#This Row],[total_pwd]])</f>
        <v>0</v>
      </c>
      <c r="AG571">
        <f>IF(ISBLANK(nutrition[[#This Row],[total_adults]]),SUM(nutrition[[#This Row],[total_men]],nutrition[[#This Row],[total_women]]),nutrition[[#This Row],[total_adults]])</f>
        <v>0</v>
      </c>
      <c r="AH571">
        <f>IF(ISBLANK(nutrition[[#This Row],[total_beneficiaries_reached]]),SUM(nutrition[[#This Row],[calc_children]],nutrition[[#This Row],[calc_adults]]),nutrition[[#This Row],[total_beneficiaries_reached]])</f>
        <v>1965</v>
      </c>
      <c r="AI571" s="49" t="s">
        <v>230</v>
      </c>
      <c r="AJ571" s="49" t="s">
        <v>705</v>
      </c>
      <c r="AK571" s="49" t="s">
        <v>132</v>
      </c>
    </row>
    <row r="572" spans="1:37" x14ac:dyDescent="0.2">
      <c r="A572" s="58">
        <v>45352</v>
      </c>
      <c r="B572" s="49" t="s">
        <v>214</v>
      </c>
      <c r="C572" s="49" t="s">
        <v>528</v>
      </c>
      <c r="F572" s="49" t="s">
        <v>115</v>
      </c>
      <c r="G572" s="49" t="s">
        <v>115</v>
      </c>
      <c r="H572" s="49" t="s">
        <v>1200</v>
      </c>
      <c r="I572" s="49" t="s">
        <v>118</v>
      </c>
      <c r="J572" s="49" t="s">
        <v>1229</v>
      </c>
      <c r="K572" s="49" t="s">
        <v>125</v>
      </c>
      <c r="M572" s="49">
        <v>4645</v>
      </c>
      <c r="AC572">
        <f>IF(ISBLANK(nutrition[[#This Row],[total_boys]]),SUM(nutrition[[#This Row],[boys_0-5_reached]],nutrition[[#This Row],[boys_6-12_reached]],nutrition[[#This Row],[boys_13-18_reached]]),nutrition[[#This Row],[total_boys]])</f>
        <v>0</v>
      </c>
      <c r="AD572">
        <f>IF(ISBLANK(nutrition[[#This Row],[total_girls]]),SUM(nutrition[[#This Row],[girls_0-5_reached]],nutrition[[#This Row],[girls_6-12_reached]],nutrition[[#This Row],[girls_13-18_reached]]),nutrition[[#This Row],[total_girls]])</f>
        <v>4645</v>
      </c>
      <c r="AE572">
        <f>IF(ISBLANK(nutrition[[#This Row],[total_children]]),SUM(nutrition[[#This Row],[calc_boys]],nutrition[[#This Row],[calc_girls]]),nutrition[[#This Row],[total_children]])</f>
        <v>4645</v>
      </c>
      <c r="AF572">
        <f>IF(ISBLANK(nutrition[[#This Row],[total_pwd]]),SUM(nutrition[[#This Row],[total_pwd_men]],nutrition[[#This Row],[total_pwd_women]]),nutrition[[#This Row],[total_pwd]])</f>
        <v>0</v>
      </c>
      <c r="AG572">
        <f>IF(ISBLANK(nutrition[[#This Row],[total_adults]]),SUM(nutrition[[#This Row],[total_men]],nutrition[[#This Row],[total_women]]),nutrition[[#This Row],[total_adults]])</f>
        <v>0</v>
      </c>
      <c r="AH572">
        <f>IF(ISBLANK(nutrition[[#This Row],[total_beneficiaries_reached]]),SUM(nutrition[[#This Row],[calc_children]],nutrition[[#This Row],[calc_adults]]),nutrition[[#This Row],[total_beneficiaries_reached]])</f>
        <v>4645</v>
      </c>
      <c r="AI572" s="49" t="s">
        <v>215</v>
      </c>
      <c r="AJ572" s="49" t="s">
        <v>529</v>
      </c>
      <c r="AK572" s="49" t="s">
        <v>132</v>
      </c>
    </row>
    <row r="573" spans="1:37" x14ac:dyDescent="0.2">
      <c r="A573" s="58">
        <v>45352</v>
      </c>
      <c r="B573" s="49" t="s">
        <v>209</v>
      </c>
      <c r="C573" s="49" t="s">
        <v>441</v>
      </c>
      <c r="F573" s="49" t="s">
        <v>115</v>
      </c>
      <c r="G573" s="49" t="s">
        <v>115</v>
      </c>
      <c r="H573" s="49" t="s">
        <v>1200</v>
      </c>
      <c r="I573" s="49" t="s">
        <v>118</v>
      </c>
      <c r="J573" s="49" t="s">
        <v>1229</v>
      </c>
      <c r="K573" s="49" t="s">
        <v>125</v>
      </c>
      <c r="M573" s="49">
        <v>624</v>
      </c>
      <c r="AC573">
        <f>IF(ISBLANK(nutrition[[#This Row],[total_boys]]),SUM(nutrition[[#This Row],[boys_0-5_reached]],nutrition[[#This Row],[boys_6-12_reached]],nutrition[[#This Row],[boys_13-18_reached]]),nutrition[[#This Row],[total_boys]])</f>
        <v>0</v>
      </c>
      <c r="AD573">
        <f>IF(ISBLANK(nutrition[[#This Row],[total_girls]]),SUM(nutrition[[#This Row],[girls_0-5_reached]],nutrition[[#This Row],[girls_6-12_reached]],nutrition[[#This Row],[girls_13-18_reached]]),nutrition[[#This Row],[total_girls]])</f>
        <v>624</v>
      </c>
      <c r="AE573">
        <f>IF(ISBLANK(nutrition[[#This Row],[total_children]]),SUM(nutrition[[#This Row],[calc_boys]],nutrition[[#This Row],[calc_girls]]),nutrition[[#This Row],[total_children]])</f>
        <v>624</v>
      </c>
      <c r="AF573">
        <f>IF(ISBLANK(nutrition[[#This Row],[total_pwd]]),SUM(nutrition[[#This Row],[total_pwd_men]],nutrition[[#This Row],[total_pwd_women]]),nutrition[[#This Row],[total_pwd]])</f>
        <v>0</v>
      </c>
      <c r="AG573">
        <f>IF(ISBLANK(nutrition[[#This Row],[total_adults]]),SUM(nutrition[[#This Row],[total_men]],nutrition[[#This Row],[total_women]]),nutrition[[#This Row],[total_adults]])</f>
        <v>0</v>
      </c>
      <c r="AH573">
        <f>IF(ISBLANK(nutrition[[#This Row],[total_beneficiaries_reached]]),SUM(nutrition[[#This Row],[calc_children]],nutrition[[#This Row],[calc_adults]]),nutrition[[#This Row],[total_beneficiaries_reached]])</f>
        <v>624</v>
      </c>
      <c r="AI573" s="49" t="s">
        <v>210</v>
      </c>
      <c r="AJ573" s="49" t="s">
        <v>442</v>
      </c>
      <c r="AK573" s="49" t="s">
        <v>132</v>
      </c>
    </row>
    <row r="574" spans="1:37" x14ac:dyDescent="0.2">
      <c r="A574" s="58">
        <v>45352</v>
      </c>
      <c r="B574" s="49" t="s">
        <v>224</v>
      </c>
      <c r="C574" s="49" t="s">
        <v>1256</v>
      </c>
      <c r="F574" s="49" t="s">
        <v>115</v>
      </c>
      <c r="G574" s="49" t="s">
        <v>115</v>
      </c>
      <c r="H574" s="49" t="s">
        <v>1200</v>
      </c>
      <c r="I574" s="49" t="s">
        <v>118</v>
      </c>
      <c r="J574" s="49" t="s">
        <v>1229</v>
      </c>
      <c r="K574" s="49" t="s">
        <v>125</v>
      </c>
      <c r="M574" s="49">
        <v>1145</v>
      </c>
      <c r="AC574">
        <f>IF(ISBLANK(nutrition[[#This Row],[total_boys]]),SUM(nutrition[[#This Row],[boys_0-5_reached]],nutrition[[#This Row],[boys_6-12_reached]],nutrition[[#This Row],[boys_13-18_reached]]),nutrition[[#This Row],[total_boys]])</f>
        <v>0</v>
      </c>
      <c r="AD574">
        <f>IF(ISBLANK(nutrition[[#This Row],[total_girls]]),SUM(nutrition[[#This Row],[girls_0-5_reached]],nutrition[[#This Row],[girls_6-12_reached]],nutrition[[#This Row],[girls_13-18_reached]]),nutrition[[#This Row],[total_girls]])</f>
        <v>1145</v>
      </c>
      <c r="AE574">
        <f>IF(ISBLANK(nutrition[[#This Row],[total_children]]),SUM(nutrition[[#This Row],[calc_boys]],nutrition[[#This Row],[calc_girls]]),nutrition[[#This Row],[total_children]])</f>
        <v>1145</v>
      </c>
      <c r="AF574">
        <f>IF(ISBLANK(nutrition[[#This Row],[total_pwd]]),SUM(nutrition[[#This Row],[total_pwd_men]],nutrition[[#This Row],[total_pwd_women]]),nutrition[[#This Row],[total_pwd]])</f>
        <v>0</v>
      </c>
      <c r="AG574">
        <f>IF(ISBLANK(nutrition[[#This Row],[total_adults]]),SUM(nutrition[[#This Row],[total_men]],nutrition[[#This Row],[total_women]]),nutrition[[#This Row],[total_adults]])</f>
        <v>0</v>
      </c>
      <c r="AH574">
        <f>IF(ISBLANK(nutrition[[#This Row],[total_beneficiaries_reached]]),SUM(nutrition[[#This Row],[calc_children]],nutrition[[#This Row],[calc_adults]]),nutrition[[#This Row],[total_beneficiaries_reached]])</f>
        <v>1145</v>
      </c>
      <c r="AI574" s="49" t="s">
        <v>225</v>
      </c>
      <c r="AJ574" s="49" t="s">
        <v>660</v>
      </c>
      <c r="AK574" s="49" t="s">
        <v>132</v>
      </c>
    </row>
    <row r="575" spans="1:37" x14ac:dyDescent="0.2">
      <c r="A575" s="58">
        <v>45352</v>
      </c>
      <c r="B575" s="49" t="s">
        <v>113</v>
      </c>
      <c r="C575" s="49" t="s">
        <v>1287</v>
      </c>
      <c r="F575" s="49" t="s">
        <v>115</v>
      </c>
      <c r="G575" s="49" t="s">
        <v>115</v>
      </c>
      <c r="H575" s="49" t="s">
        <v>1200</v>
      </c>
      <c r="I575" s="49" t="s">
        <v>118</v>
      </c>
      <c r="J575" s="49" t="s">
        <v>1229</v>
      </c>
      <c r="K575" s="49" t="s">
        <v>125</v>
      </c>
      <c r="M575" s="49">
        <v>2652</v>
      </c>
      <c r="AC575">
        <f>IF(ISBLANK(nutrition[[#This Row],[total_boys]]),SUM(nutrition[[#This Row],[boys_0-5_reached]],nutrition[[#This Row],[boys_6-12_reached]],nutrition[[#This Row],[boys_13-18_reached]]),nutrition[[#This Row],[total_boys]])</f>
        <v>0</v>
      </c>
      <c r="AD575">
        <f>IF(ISBLANK(nutrition[[#This Row],[total_girls]]),SUM(nutrition[[#This Row],[girls_0-5_reached]],nutrition[[#This Row],[girls_6-12_reached]],nutrition[[#This Row],[girls_13-18_reached]]),nutrition[[#This Row],[total_girls]])</f>
        <v>2652</v>
      </c>
      <c r="AE575">
        <f>IF(ISBLANK(nutrition[[#This Row],[total_children]]),SUM(nutrition[[#This Row],[calc_boys]],nutrition[[#This Row],[calc_girls]]),nutrition[[#This Row],[total_children]])</f>
        <v>2652</v>
      </c>
      <c r="AF575">
        <f>IF(ISBLANK(nutrition[[#This Row],[total_pwd]]),SUM(nutrition[[#This Row],[total_pwd_men]],nutrition[[#This Row],[total_pwd_women]]),nutrition[[#This Row],[total_pwd]])</f>
        <v>0</v>
      </c>
      <c r="AG575">
        <f>IF(ISBLANK(nutrition[[#This Row],[total_adults]]),SUM(nutrition[[#This Row],[total_men]],nutrition[[#This Row],[total_women]]),nutrition[[#This Row],[total_adults]])</f>
        <v>0</v>
      </c>
      <c r="AH575">
        <f>IF(ISBLANK(nutrition[[#This Row],[total_beneficiaries_reached]]),SUM(nutrition[[#This Row],[calc_children]],nutrition[[#This Row],[calc_adults]]),nutrition[[#This Row],[total_beneficiaries_reached]])</f>
        <v>2652</v>
      </c>
      <c r="AI575" s="49" t="s">
        <v>219</v>
      </c>
      <c r="AJ575" s="49" t="s">
        <v>614</v>
      </c>
      <c r="AK575" s="49" t="s">
        <v>132</v>
      </c>
    </row>
    <row r="576" spans="1:37" x14ac:dyDescent="0.2">
      <c r="A576" s="58">
        <v>45352</v>
      </c>
      <c r="B576" s="49" t="s">
        <v>209</v>
      </c>
      <c r="C576" s="49" t="s">
        <v>1257</v>
      </c>
      <c r="F576" s="49" t="s">
        <v>115</v>
      </c>
      <c r="G576" s="49" t="s">
        <v>115</v>
      </c>
      <c r="H576" s="49" t="s">
        <v>1200</v>
      </c>
      <c r="I576" s="49" t="s">
        <v>118</v>
      </c>
      <c r="J576" s="49" t="s">
        <v>1229</v>
      </c>
      <c r="K576" s="49" t="s">
        <v>125</v>
      </c>
      <c r="M576" s="49">
        <v>1019</v>
      </c>
      <c r="AC576">
        <f>IF(ISBLANK(nutrition[[#This Row],[total_boys]]),SUM(nutrition[[#This Row],[boys_0-5_reached]],nutrition[[#This Row],[boys_6-12_reached]],nutrition[[#This Row],[boys_13-18_reached]]),nutrition[[#This Row],[total_boys]])</f>
        <v>0</v>
      </c>
      <c r="AD576">
        <f>IF(ISBLANK(nutrition[[#This Row],[total_girls]]),SUM(nutrition[[#This Row],[girls_0-5_reached]],nutrition[[#This Row],[girls_6-12_reached]],nutrition[[#This Row],[girls_13-18_reached]]),nutrition[[#This Row],[total_girls]])</f>
        <v>1019</v>
      </c>
      <c r="AE576">
        <f>IF(ISBLANK(nutrition[[#This Row],[total_children]]),SUM(nutrition[[#This Row],[calc_boys]],nutrition[[#This Row],[calc_girls]]),nutrition[[#This Row],[total_children]])</f>
        <v>1019</v>
      </c>
      <c r="AF576">
        <f>IF(ISBLANK(nutrition[[#This Row],[total_pwd]]),SUM(nutrition[[#This Row],[total_pwd_men]],nutrition[[#This Row],[total_pwd_women]]),nutrition[[#This Row],[total_pwd]])</f>
        <v>0</v>
      </c>
      <c r="AG576">
        <f>IF(ISBLANK(nutrition[[#This Row],[total_adults]]),SUM(nutrition[[#This Row],[total_men]],nutrition[[#This Row],[total_women]]),nutrition[[#This Row],[total_adults]])</f>
        <v>0</v>
      </c>
      <c r="AH576">
        <f>IF(ISBLANK(nutrition[[#This Row],[total_beneficiaries_reached]]),SUM(nutrition[[#This Row],[calc_children]],nutrition[[#This Row],[calc_adults]]),nutrition[[#This Row],[total_beneficiaries_reached]])</f>
        <v>1019</v>
      </c>
      <c r="AI576" s="49" t="s">
        <v>210</v>
      </c>
      <c r="AJ576" s="49" t="s">
        <v>446</v>
      </c>
      <c r="AK576" s="49" t="s">
        <v>132</v>
      </c>
    </row>
    <row r="577" spans="1:37" x14ac:dyDescent="0.2">
      <c r="A577" s="58">
        <v>45352</v>
      </c>
      <c r="B577" s="49" t="s">
        <v>229</v>
      </c>
      <c r="C577" s="49" t="s">
        <v>708</v>
      </c>
      <c r="F577" s="49" t="s">
        <v>115</v>
      </c>
      <c r="G577" s="49" t="s">
        <v>115</v>
      </c>
      <c r="H577" s="49" t="s">
        <v>1200</v>
      </c>
      <c r="I577" s="49" t="s">
        <v>118</v>
      </c>
      <c r="J577" s="49" t="s">
        <v>1229</v>
      </c>
      <c r="K577" s="49" t="s">
        <v>125</v>
      </c>
      <c r="M577" s="49">
        <v>2510</v>
      </c>
      <c r="AC577">
        <f>IF(ISBLANK(nutrition[[#This Row],[total_boys]]),SUM(nutrition[[#This Row],[boys_0-5_reached]],nutrition[[#This Row],[boys_6-12_reached]],nutrition[[#This Row],[boys_13-18_reached]]),nutrition[[#This Row],[total_boys]])</f>
        <v>0</v>
      </c>
      <c r="AD577">
        <f>IF(ISBLANK(nutrition[[#This Row],[total_girls]]),SUM(nutrition[[#This Row],[girls_0-5_reached]],nutrition[[#This Row],[girls_6-12_reached]],nutrition[[#This Row],[girls_13-18_reached]]),nutrition[[#This Row],[total_girls]])</f>
        <v>2510</v>
      </c>
      <c r="AE577">
        <f>IF(ISBLANK(nutrition[[#This Row],[total_children]]),SUM(nutrition[[#This Row],[calc_boys]],nutrition[[#This Row],[calc_girls]]),nutrition[[#This Row],[total_children]])</f>
        <v>2510</v>
      </c>
      <c r="AF577">
        <f>IF(ISBLANK(nutrition[[#This Row],[total_pwd]]),SUM(nutrition[[#This Row],[total_pwd_men]],nutrition[[#This Row],[total_pwd_women]]),nutrition[[#This Row],[total_pwd]])</f>
        <v>0</v>
      </c>
      <c r="AG577">
        <f>IF(ISBLANK(nutrition[[#This Row],[total_adults]]),SUM(nutrition[[#This Row],[total_men]],nutrition[[#This Row],[total_women]]),nutrition[[#This Row],[total_adults]])</f>
        <v>0</v>
      </c>
      <c r="AH577">
        <f>IF(ISBLANK(nutrition[[#This Row],[total_beneficiaries_reached]]),SUM(nutrition[[#This Row],[calc_children]],nutrition[[#This Row],[calc_adults]]),nutrition[[#This Row],[total_beneficiaries_reached]])</f>
        <v>2510</v>
      </c>
      <c r="AI577" s="49" t="s">
        <v>230</v>
      </c>
      <c r="AJ577" s="49" t="s">
        <v>709</v>
      </c>
      <c r="AK577" s="49" t="s">
        <v>132</v>
      </c>
    </row>
    <row r="578" spans="1:37" x14ac:dyDescent="0.2">
      <c r="A578" s="58">
        <v>45352</v>
      </c>
      <c r="B578" s="49" t="s">
        <v>229</v>
      </c>
      <c r="C578" s="49" t="s">
        <v>712</v>
      </c>
      <c r="F578" s="49" t="s">
        <v>115</v>
      </c>
      <c r="G578" s="49" t="s">
        <v>115</v>
      </c>
      <c r="H578" s="49" t="s">
        <v>1200</v>
      </c>
      <c r="I578" s="49" t="s">
        <v>118</v>
      </c>
      <c r="J578" s="49" t="s">
        <v>1229</v>
      </c>
      <c r="K578" s="49" t="s">
        <v>125</v>
      </c>
      <c r="M578" s="49">
        <v>187</v>
      </c>
      <c r="AC578">
        <f>IF(ISBLANK(nutrition[[#This Row],[total_boys]]),SUM(nutrition[[#This Row],[boys_0-5_reached]],nutrition[[#This Row],[boys_6-12_reached]],nutrition[[#This Row],[boys_13-18_reached]]),nutrition[[#This Row],[total_boys]])</f>
        <v>0</v>
      </c>
      <c r="AD578">
        <f>IF(ISBLANK(nutrition[[#This Row],[total_girls]]),SUM(nutrition[[#This Row],[girls_0-5_reached]],nutrition[[#This Row],[girls_6-12_reached]],nutrition[[#This Row],[girls_13-18_reached]]),nutrition[[#This Row],[total_girls]])</f>
        <v>187</v>
      </c>
      <c r="AE578">
        <f>IF(ISBLANK(nutrition[[#This Row],[total_children]]),SUM(nutrition[[#This Row],[calc_boys]],nutrition[[#This Row],[calc_girls]]),nutrition[[#This Row],[total_children]])</f>
        <v>187</v>
      </c>
      <c r="AF578">
        <f>IF(ISBLANK(nutrition[[#This Row],[total_pwd]]),SUM(nutrition[[#This Row],[total_pwd_men]],nutrition[[#This Row],[total_pwd_women]]),nutrition[[#This Row],[total_pwd]])</f>
        <v>0</v>
      </c>
      <c r="AG578">
        <f>IF(ISBLANK(nutrition[[#This Row],[total_adults]]),SUM(nutrition[[#This Row],[total_men]],nutrition[[#This Row],[total_women]]),nutrition[[#This Row],[total_adults]])</f>
        <v>0</v>
      </c>
      <c r="AH578">
        <f>IF(ISBLANK(nutrition[[#This Row],[total_beneficiaries_reached]]),SUM(nutrition[[#This Row],[calc_children]],nutrition[[#This Row],[calc_adults]]),nutrition[[#This Row],[total_beneficiaries_reached]])</f>
        <v>187</v>
      </c>
      <c r="AI578" s="49" t="s">
        <v>230</v>
      </c>
      <c r="AJ578" s="49" t="s">
        <v>713</v>
      </c>
      <c r="AK578" s="49" t="s">
        <v>132</v>
      </c>
    </row>
    <row r="579" spans="1:37" x14ac:dyDescent="0.2">
      <c r="A579" s="58">
        <v>45352</v>
      </c>
      <c r="B579" s="49" t="s">
        <v>120</v>
      </c>
      <c r="C579" s="49" t="s">
        <v>1233</v>
      </c>
      <c r="F579" s="49" t="s">
        <v>115</v>
      </c>
      <c r="G579" s="49" t="s">
        <v>115</v>
      </c>
      <c r="H579" s="49" t="s">
        <v>1200</v>
      </c>
      <c r="I579" s="49" t="s">
        <v>118</v>
      </c>
      <c r="J579" s="49" t="s">
        <v>1229</v>
      </c>
      <c r="K579" s="49" t="s">
        <v>125</v>
      </c>
      <c r="M579" s="49">
        <v>2040</v>
      </c>
      <c r="AC579">
        <f>IF(ISBLANK(nutrition[[#This Row],[total_boys]]),SUM(nutrition[[#This Row],[boys_0-5_reached]],nutrition[[#This Row],[boys_6-12_reached]],nutrition[[#This Row],[boys_13-18_reached]]),nutrition[[#This Row],[total_boys]])</f>
        <v>0</v>
      </c>
      <c r="AD579">
        <f>IF(ISBLANK(nutrition[[#This Row],[total_girls]]),SUM(nutrition[[#This Row],[girls_0-5_reached]],nutrition[[#This Row],[girls_6-12_reached]],nutrition[[#This Row],[girls_13-18_reached]]),nutrition[[#This Row],[total_girls]])</f>
        <v>2040</v>
      </c>
      <c r="AE579">
        <f>IF(ISBLANK(nutrition[[#This Row],[total_children]]),SUM(nutrition[[#This Row],[calc_boys]],nutrition[[#This Row],[calc_girls]]),nutrition[[#This Row],[total_children]])</f>
        <v>2040</v>
      </c>
      <c r="AF579">
        <f>IF(ISBLANK(nutrition[[#This Row],[total_pwd]]),SUM(nutrition[[#This Row],[total_pwd_men]],nutrition[[#This Row],[total_pwd_women]]),nutrition[[#This Row],[total_pwd]])</f>
        <v>0</v>
      </c>
      <c r="AG579">
        <f>IF(ISBLANK(nutrition[[#This Row],[total_adults]]),SUM(nutrition[[#This Row],[total_men]],nutrition[[#This Row],[total_women]]),nutrition[[#This Row],[total_adults]])</f>
        <v>0</v>
      </c>
      <c r="AH579">
        <f>IF(ISBLANK(nutrition[[#This Row],[total_beneficiaries_reached]]),SUM(nutrition[[#This Row],[calc_children]],nutrition[[#This Row],[calc_adults]]),nutrition[[#This Row],[total_beneficiaries_reached]])</f>
        <v>2040</v>
      </c>
      <c r="AI579" s="49" t="s">
        <v>178</v>
      </c>
      <c r="AJ579" s="49" t="s">
        <v>200</v>
      </c>
      <c r="AK579" s="49" t="s">
        <v>132</v>
      </c>
    </row>
    <row r="580" spans="1:37" x14ac:dyDescent="0.2">
      <c r="A580" s="58">
        <v>45352</v>
      </c>
      <c r="B580" s="49" t="s">
        <v>229</v>
      </c>
      <c r="C580" s="49" t="s">
        <v>1288</v>
      </c>
      <c r="F580" s="49" t="s">
        <v>115</v>
      </c>
      <c r="G580" s="49" t="s">
        <v>115</v>
      </c>
      <c r="H580" s="49" t="s">
        <v>1200</v>
      </c>
      <c r="I580" s="49" t="s">
        <v>118</v>
      </c>
      <c r="J580" s="49" t="s">
        <v>1229</v>
      </c>
      <c r="K580" s="49" t="s">
        <v>125</v>
      </c>
      <c r="M580" s="49">
        <v>111</v>
      </c>
      <c r="AC580">
        <f>IF(ISBLANK(nutrition[[#This Row],[total_boys]]),SUM(nutrition[[#This Row],[boys_0-5_reached]],nutrition[[#This Row],[boys_6-12_reached]],nutrition[[#This Row],[boys_13-18_reached]]),nutrition[[#This Row],[total_boys]])</f>
        <v>0</v>
      </c>
      <c r="AD580">
        <f>IF(ISBLANK(nutrition[[#This Row],[total_girls]]),SUM(nutrition[[#This Row],[girls_0-5_reached]],nutrition[[#This Row],[girls_6-12_reached]],nutrition[[#This Row],[girls_13-18_reached]]),nutrition[[#This Row],[total_girls]])</f>
        <v>111</v>
      </c>
      <c r="AE580">
        <f>IF(ISBLANK(nutrition[[#This Row],[total_children]]),SUM(nutrition[[#This Row],[calc_boys]],nutrition[[#This Row],[calc_girls]]),nutrition[[#This Row],[total_children]])</f>
        <v>111</v>
      </c>
      <c r="AF580">
        <f>IF(ISBLANK(nutrition[[#This Row],[total_pwd]]),SUM(nutrition[[#This Row],[total_pwd_men]],nutrition[[#This Row],[total_pwd_women]]),nutrition[[#This Row],[total_pwd]])</f>
        <v>0</v>
      </c>
      <c r="AG580">
        <f>IF(ISBLANK(nutrition[[#This Row],[total_adults]]),SUM(nutrition[[#This Row],[total_men]],nutrition[[#This Row],[total_women]]),nutrition[[#This Row],[total_adults]])</f>
        <v>0</v>
      </c>
      <c r="AH580">
        <f>IF(ISBLANK(nutrition[[#This Row],[total_beneficiaries_reached]]),SUM(nutrition[[#This Row],[calc_children]],nutrition[[#This Row],[calc_adults]]),nutrition[[#This Row],[total_beneficiaries_reached]])</f>
        <v>111</v>
      </c>
      <c r="AI580" s="49" t="s">
        <v>230</v>
      </c>
      <c r="AJ580" s="49" t="s">
        <v>716</v>
      </c>
      <c r="AK580" s="49" t="s">
        <v>132</v>
      </c>
    </row>
    <row r="581" spans="1:37" x14ac:dyDescent="0.2">
      <c r="A581" s="58">
        <v>45352</v>
      </c>
      <c r="B581" s="49" t="s">
        <v>209</v>
      </c>
      <c r="C581" s="49" t="s">
        <v>1289</v>
      </c>
      <c r="F581" s="49" t="s">
        <v>115</v>
      </c>
      <c r="G581" s="49" t="s">
        <v>115</v>
      </c>
      <c r="H581" s="49" t="s">
        <v>1200</v>
      </c>
      <c r="I581" s="49" t="s">
        <v>118</v>
      </c>
      <c r="J581" s="49" t="s">
        <v>1229</v>
      </c>
      <c r="K581" s="49" t="s">
        <v>125</v>
      </c>
      <c r="M581" s="49">
        <v>411</v>
      </c>
      <c r="AC581">
        <f>IF(ISBLANK(nutrition[[#This Row],[total_boys]]),SUM(nutrition[[#This Row],[boys_0-5_reached]],nutrition[[#This Row],[boys_6-12_reached]],nutrition[[#This Row],[boys_13-18_reached]]),nutrition[[#This Row],[total_boys]])</f>
        <v>0</v>
      </c>
      <c r="AD581">
        <f>IF(ISBLANK(nutrition[[#This Row],[total_girls]]),SUM(nutrition[[#This Row],[girls_0-5_reached]],nutrition[[#This Row],[girls_6-12_reached]],nutrition[[#This Row],[girls_13-18_reached]]),nutrition[[#This Row],[total_girls]])</f>
        <v>411</v>
      </c>
      <c r="AE581">
        <f>IF(ISBLANK(nutrition[[#This Row],[total_children]]),SUM(nutrition[[#This Row],[calc_boys]],nutrition[[#This Row],[calc_girls]]),nutrition[[#This Row],[total_children]])</f>
        <v>411</v>
      </c>
      <c r="AF581">
        <f>IF(ISBLANK(nutrition[[#This Row],[total_pwd]]),SUM(nutrition[[#This Row],[total_pwd_men]],nutrition[[#This Row],[total_pwd_women]]),nutrition[[#This Row],[total_pwd]])</f>
        <v>0</v>
      </c>
      <c r="AG581">
        <f>IF(ISBLANK(nutrition[[#This Row],[total_adults]]),SUM(nutrition[[#This Row],[total_men]],nutrition[[#This Row],[total_women]]),nutrition[[#This Row],[total_adults]])</f>
        <v>0</v>
      </c>
      <c r="AH581">
        <f>IF(ISBLANK(nutrition[[#This Row],[total_beneficiaries_reached]]),SUM(nutrition[[#This Row],[calc_children]],nutrition[[#This Row],[calc_adults]]),nutrition[[#This Row],[total_beneficiaries_reached]])</f>
        <v>411</v>
      </c>
      <c r="AI581" s="49" t="s">
        <v>210</v>
      </c>
      <c r="AJ581" s="49" t="s">
        <v>450</v>
      </c>
      <c r="AK581" s="49" t="s">
        <v>132</v>
      </c>
    </row>
    <row r="582" spans="1:37" x14ac:dyDescent="0.2">
      <c r="A582" s="58">
        <v>45352</v>
      </c>
      <c r="B582" s="49" t="s">
        <v>229</v>
      </c>
      <c r="C582" s="49" t="s">
        <v>1290</v>
      </c>
      <c r="F582" s="49" t="s">
        <v>115</v>
      </c>
      <c r="G582" s="49" t="s">
        <v>115</v>
      </c>
      <c r="H582" s="49" t="s">
        <v>1200</v>
      </c>
      <c r="I582" s="49" t="s">
        <v>118</v>
      </c>
      <c r="J582" s="49" t="s">
        <v>1229</v>
      </c>
      <c r="K582" s="49" t="s">
        <v>125</v>
      </c>
      <c r="M582" s="49">
        <v>1252</v>
      </c>
      <c r="AC582">
        <f>IF(ISBLANK(nutrition[[#This Row],[total_boys]]),SUM(nutrition[[#This Row],[boys_0-5_reached]],nutrition[[#This Row],[boys_6-12_reached]],nutrition[[#This Row],[boys_13-18_reached]]),nutrition[[#This Row],[total_boys]])</f>
        <v>0</v>
      </c>
      <c r="AD582">
        <f>IF(ISBLANK(nutrition[[#This Row],[total_girls]]),SUM(nutrition[[#This Row],[girls_0-5_reached]],nutrition[[#This Row],[girls_6-12_reached]],nutrition[[#This Row],[girls_13-18_reached]]),nutrition[[#This Row],[total_girls]])</f>
        <v>1252</v>
      </c>
      <c r="AE582">
        <f>IF(ISBLANK(nutrition[[#This Row],[total_children]]),SUM(nutrition[[#This Row],[calc_boys]],nutrition[[#This Row],[calc_girls]]),nutrition[[#This Row],[total_children]])</f>
        <v>1252</v>
      </c>
      <c r="AF582">
        <f>IF(ISBLANK(nutrition[[#This Row],[total_pwd]]),SUM(nutrition[[#This Row],[total_pwd_men]],nutrition[[#This Row],[total_pwd_women]]),nutrition[[#This Row],[total_pwd]])</f>
        <v>0</v>
      </c>
      <c r="AG582">
        <f>IF(ISBLANK(nutrition[[#This Row],[total_adults]]),SUM(nutrition[[#This Row],[total_men]],nutrition[[#This Row],[total_women]]),nutrition[[#This Row],[total_adults]])</f>
        <v>0</v>
      </c>
      <c r="AH582">
        <f>IF(ISBLANK(nutrition[[#This Row],[total_beneficiaries_reached]]),SUM(nutrition[[#This Row],[calc_children]],nutrition[[#This Row],[calc_adults]]),nutrition[[#This Row],[total_beneficiaries_reached]])</f>
        <v>1252</v>
      </c>
      <c r="AI582" s="49" t="s">
        <v>230</v>
      </c>
      <c r="AJ582" s="49" t="s">
        <v>720</v>
      </c>
      <c r="AK582" s="49" t="s">
        <v>132</v>
      </c>
    </row>
    <row r="583" spans="1:37" x14ac:dyDescent="0.2">
      <c r="A583" s="58">
        <v>45352</v>
      </c>
      <c r="B583" s="49" t="s">
        <v>214</v>
      </c>
      <c r="C583" s="49" t="s">
        <v>1260</v>
      </c>
      <c r="F583" s="49" t="s">
        <v>115</v>
      </c>
      <c r="G583" s="49" t="s">
        <v>115</v>
      </c>
      <c r="H583" s="49" t="s">
        <v>1200</v>
      </c>
      <c r="I583" s="49" t="s">
        <v>118</v>
      </c>
      <c r="J583" s="49" t="s">
        <v>1229</v>
      </c>
      <c r="K583" s="49" t="s">
        <v>125</v>
      </c>
      <c r="M583" s="49">
        <v>114</v>
      </c>
      <c r="AC583">
        <f>IF(ISBLANK(nutrition[[#This Row],[total_boys]]),SUM(nutrition[[#This Row],[boys_0-5_reached]],nutrition[[#This Row],[boys_6-12_reached]],nutrition[[#This Row],[boys_13-18_reached]]),nutrition[[#This Row],[total_boys]])</f>
        <v>0</v>
      </c>
      <c r="AD583">
        <f>IF(ISBLANK(nutrition[[#This Row],[total_girls]]),SUM(nutrition[[#This Row],[girls_0-5_reached]],nutrition[[#This Row],[girls_6-12_reached]],nutrition[[#This Row],[girls_13-18_reached]]),nutrition[[#This Row],[total_girls]])</f>
        <v>114</v>
      </c>
      <c r="AE583">
        <f>IF(ISBLANK(nutrition[[#This Row],[total_children]]),SUM(nutrition[[#This Row],[calc_boys]],nutrition[[#This Row],[calc_girls]]),nutrition[[#This Row],[total_children]])</f>
        <v>114</v>
      </c>
      <c r="AF583">
        <f>IF(ISBLANK(nutrition[[#This Row],[total_pwd]]),SUM(nutrition[[#This Row],[total_pwd_men]],nutrition[[#This Row],[total_pwd_women]]),nutrition[[#This Row],[total_pwd]])</f>
        <v>0</v>
      </c>
      <c r="AG583">
        <f>IF(ISBLANK(nutrition[[#This Row],[total_adults]]),SUM(nutrition[[#This Row],[total_men]],nutrition[[#This Row],[total_women]]),nutrition[[#This Row],[total_adults]])</f>
        <v>0</v>
      </c>
      <c r="AH583">
        <f>IF(ISBLANK(nutrition[[#This Row],[total_beneficiaries_reached]]),SUM(nutrition[[#This Row],[calc_children]],nutrition[[#This Row],[calc_adults]]),nutrition[[#This Row],[total_beneficiaries_reached]])</f>
        <v>114</v>
      </c>
      <c r="AI583" s="49" t="s">
        <v>215</v>
      </c>
      <c r="AJ583" s="49" t="s">
        <v>544</v>
      </c>
      <c r="AK583" s="49" t="s">
        <v>132</v>
      </c>
    </row>
    <row r="584" spans="1:37" x14ac:dyDescent="0.2">
      <c r="A584" s="58">
        <v>45352</v>
      </c>
      <c r="B584" s="49" t="s">
        <v>209</v>
      </c>
      <c r="C584" s="49" t="s">
        <v>1291</v>
      </c>
      <c r="F584" s="49" t="s">
        <v>115</v>
      </c>
      <c r="G584" s="49" t="s">
        <v>115</v>
      </c>
      <c r="H584" s="49" t="s">
        <v>1200</v>
      </c>
      <c r="I584" s="49" t="s">
        <v>118</v>
      </c>
      <c r="J584" s="49" t="s">
        <v>1229</v>
      </c>
      <c r="K584" s="49" t="s">
        <v>125</v>
      </c>
      <c r="M584" s="49">
        <v>341</v>
      </c>
      <c r="AC584">
        <f>IF(ISBLANK(nutrition[[#This Row],[total_boys]]),SUM(nutrition[[#This Row],[boys_0-5_reached]],nutrition[[#This Row],[boys_6-12_reached]],nutrition[[#This Row],[boys_13-18_reached]]),nutrition[[#This Row],[total_boys]])</f>
        <v>0</v>
      </c>
      <c r="AD584">
        <f>IF(ISBLANK(nutrition[[#This Row],[total_girls]]),SUM(nutrition[[#This Row],[girls_0-5_reached]],nutrition[[#This Row],[girls_6-12_reached]],nutrition[[#This Row],[girls_13-18_reached]]),nutrition[[#This Row],[total_girls]])</f>
        <v>341</v>
      </c>
      <c r="AE584">
        <f>IF(ISBLANK(nutrition[[#This Row],[total_children]]),SUM(nutrition[[#This Row],[calc_boys]],nutrition[[#This Row],[calc_girls]]),nutrition[[#This Row],[total_children]])</f>
        <v>341</v>
      </c>
      <c r="AF584">
        <f>IF(ISBLANK(nutrition[[#This Row],[total_pwd]]),SUM(nutrition[[#This Row],[total_pwd_men]],nutrition[[#This Row],[total_pwd_women]]),nutrition[[#This Row],[total_pwd]])</f>
        <v>0</v>
      </c>
      <c r="AG584">
        <f>IF(ISBLANK(nutrition[[#This Row],[total_adults]]),SUM(nutrition[[#This Row],[total_men]],nutrition[[#This Row],[total_women]]),nutrition[[#This Row],[total_adults]])</f>
        <v>0</v>
      </c>
      <c r="AH584">
        <f>IF(ISBLANK(nutrition[[#This Row],[total_beneficiaries_reached]]),SUM(nutrition[[#This Row],[calc_children]],nutrition[[#This Row],[calc_adults]]),nutrition[[#This Row],[total_beneficiaries_reached]])</f>
        <v>341</v>
      </c>
      <c r="AI584" s="49" t="s">
        <v>210</v>
      </c>
      <c r="AJ584" s="49" t="s">
        <v>454</v>
      </c>
      <c r="AK584" s="49" t="s">
        <v>132</v>
      </c>
    </row>
    <row r="585" spans="1:37" x14ac:dyDescent="0.2">
      <c r="A585" s="58">
        <v>45352</v>
      </c>
      <c r="B585" s="49" t="s">
        <v>209</v>
      </c>
      <c r="C585" s="49" t="s">
        <v>1292</v>
      </c>
      <c r="F585" s="49" t="s">
        <v>115</v>
      </c>
      <c r="G585" s="49" t="s">
        <v>115</v>
      </c>
      <c r="H585" s="49" t="s">
        <v>1200</v>
      </c>
      <c r="I585" s="49" t="s">
        <v>118</v>
      </c>
      <c r="J585" s="49" t="s">
        <v>1229</v>
      </c>
      <c r="K585" s="49" t="s">
        <v>125</v>
      </c>
      <c r="M585" s="49">
        <v>405</v>
      </c>
      <c r="AC585">
        <f>IF(ISBLANK(nutrition[[#This Row],[total_boys]]),SUM(nutrition[[#This Row],[boys_0-5_reached]],nutrition[[#This Row],[boys_6-12_reached]],nutrition[[#This Row],[boys_13-18_reached]]),nutrition[[#This Row],[total_boys]])</f>
        <v>0</v>
      </c>
      <c r="AD585">
        <f>IF(ISBLANK(nutrition[[#This Row],[total_girls]]),SUM(nutrition[[#This Row],[girls_0-5_reached]],nutrition[[#This Row],[girls_6-12_reached]],nutrition[[#This Row],[girls_13-18_reached]]),nutrition[[#This Row],[total_girls]])</f>
        <v>405</v>
      </c>
      <c r="AE585">
        <f>IF(ISBLANK(nutrition[[#This Row],[total_children]]),SUM(nutrition[[#This Row],[calc_boys]],nutrition[[#This Row],[calc_girls]]),nutrition[[#This Row],[total_children]])</f>
        <v>405</v>
      </c>
      <c r="AF585">
        <f>IF(ISBLANK(nutrition[[#This Row],[total_pwd]]),SUM(nutrition[[#This Row],[total_pwd_men]],nutrition[[#This Row],[total_pwd_women]]),nutrition[[#This Row],[total_pwd]])</f>
        <v>0</v>
      </c>
      <c r="AG585">
        <f>IF(ISBLANK(nutrition[[#This Row],[total_adults]]),SUM(nutrition[[#This Row],[total_men]],nutrition[[#This Row],[total_women]]),nutrition[[#This Row],[total_adults]])</f>
        <v>0</v>
      </c>
      <c r="AH585">
        <f>IF(ISBLANK(nutrition[[#This Row],[total_beneficiaries_reached]]),SUM(nutrition[[#This Row],[calc_children]],nutrition[[#This Row],[calc_adults]]),nutrition[[#This Row],[total_beneficiaries_reached]])</f>
        <v>405</v>
      </c>
      <c r="AI585" s="49" t="s">
        <v>210</v>
      </c>
      <c r="AJ585" s="49" t="s">
        <v>457</v>
      </c>
      <c r="AK585" s="49" t="s">
        <v>132</v>
      </c>
    </row>
    <row r="586" spans="1:37" x14ac:dyDescent="0.2">
      <c r="A586" s="58">
        <v>45352</v>
      </c>
      <c r="B586" s="49" t="s">
        <v>209</v>
      </c>
      <c r="C586" s="49" t="s">
        <v>1293</v>
      </c>
      <c r="F586" s="49" t="s">
        <v>115</v>
      </c>
      <c r="G586" s="49" t="s">
        <v>115</v>
      </c>
      <c r="H586" s="49" t="s">
        <v>1200</v>
      </c>
      <c r="I586" s="49" t="s">
        <v>118</v>
      </c>
      <c r="J586" s="49" t="s">
        <v>1229</v>
      </c>
      <c r="K586" s="49" t="s">
        <v>125</v>
      </c>
      <c r="M586" s="49">
        <v>305</v>
      </c>
      <c r="AC586">
        <f>IF(ISBLANK(nutrition[[#This Row],[total_boys]]),SUM(nutrition[[#This Row],[boys_0-5_reached]],nutrition[[#This Row],[boys_6-12_reached]],nutrition[[#This Row],[boys_13-18_reached]]),nutrition[[#This Row],[total_boys]])</f>
        <v>0</v>
      </c>
      <c r="AD586">
        <f>IF(ISBLANK(nutrition[[#This Row],[total_girls]]),SUM(nutrition[[#This Row],[girls_0-5_reached]],nutrition[[#This Row],[girls_6-12_reached]],nutrition[[#This Row],[girls_13-18_reached]]),nutrition[[#This Row],[total_girls]])</f>
        <v>305</v>
      </c>
      <c r="AE586">
        <f>IF(ISBLANK(nutrition[[#This Row],[total_children]]),SUM(nutrition[[#This Row],[calc_boys]],nutrition[[#This Row],[calc_girls]]),nutrition[[#This Row],[total_children]])</f>
        <v>305</v>
      </c>
      <c r="AF586">
        <f>IF(ISBLANK(nutrition[[#This Row],[total_pwd]]),SUM(nutrition[[#This Row],[total_pwd_men]],nutrition[[#This Row],[total_pwd_women]]),nutrition[[#This Row],[total_pwd]])</f>
        <v>0</v>
      </c>
      <c r="AG586">
        <f>IF(ISBLANK(nutrition[[#This Row],[total_adults]]),SUM(nutrition[[#This Row],[total_men]],nutrition[[#This Row],[total_women]]),nutrition[[#This Row],[total_adults]])</f>
        <v>0</v>
      </c>
      <c r="AH586">
        <f>IF(ISBLANK(nutrition[[#This Row],[total_beneficiaries_reached]]),SUM(nutrition[[#This Row],[calc_children]],nutrition[[#This Row],[calc_adults]]),nutrition[[#This Row],[total_beneficiaries_reached]])</f>
        <v>305</v>
      </c>
      <c r="AI586" s="49" t="s">
        <v>210</v>
      </c>
      <c r="AJ586" s="49" t="e">
        <v>#N/A</v>
      </c>
      <c r="AK586" s="49" t="s">
        <v>132</v>
      </c>
    </row>
    <row r="587" spans="1:37" x14ac:dyDescent="0.2">
      <c r="A587" s="58">
        <v>45352</v>
      </c>
      <c r="B587" s="49" t="s">
        <v>229</v>
      </c>
      <c r="C587" s="49" t="s">
        <v>1294</v>
      </c>
      <c r="F587" s="49" t="s">
        <v>115</v>
      </c>
      <c r="G587" s="49" t="s">
        <v>115</v>
      </c>
      <c r="H587" s="49" t="s">
        <v>1200</v>
      </c>
      <c r="I587" s="49" t="s">
        <v>118</v>
      </c>
      <c r="J587" s="49" t="s">
        <v>1229</v>
      </c>
      <c r="K587" s="49" t="s">
        <v>125</v>
      </c>
      <c r="M587" s="49">
        <v>413</v>
      </c>
      <c r="AC587">
        <f>IF(ISBLANK(nutrition[[#This Row],[total_boys]]),SUM(nutrition[[#This Row],[boys_0-5_reached]],nutrition[[#This Row],[boys_6-12_reached]],nutrition[[#This Row],[boys_13-18_reached]]),nutrition[[#This Row],[total_boys]])</f>
        <v>0</v>
      </c>
      <c r="AD587">
        <f>IF(ISBLANK(nutrition[[#This Row],[total_girls]]),SUM(nutrition[[#This Row],[girls_0-5_reached]],nutrition[[#This Row],[girls_6-12_reached]],nutrition[[#This Row],[girls_13-18_reached]]),nutrition[[#This Row],[total_girls]])</f>
        <v>413</v>
      </c>
      <c r="AE587">
        <f>IF(ISBLANK(nutrition[[#This Row],[total_children]]),SUM(nutrition[[#This Row],[calc_boys]],nutrition[[#This Row],[calc_girls]]),nutrition[[#This Row],[total_children]])</f>
        <v>413</v>
      </c>
      <c r="AF587">
        <f>IF(ISBLANK(nutrition[[#This Row],[total_pwd]]),SUM(nutrition[[#This Row],[total_pwd_men]],nutrition[[#This Row],[total_pwd_women]]),nutrition[[#This Row],[total_pwd]])</f>
        <v>0</v>
      </c>
      <c r="AG587">
        <f>IF(ISBLANK(nutrition[[#This Row],[total_adults]]),SUM(nutrition[[#This Row],[total_men]],nutrition[[#This Row],[total_women]]),nutrition[[#This Row],[total_adults]])</f>
        <v>0</v>
      </c>
      <c r="AH587">
        <f>IF(ISBLANK(nutrition[[#This Row],[total_beneficiaries_reached]]),SUM(nutrition[[#This Row],[calc_children]],nutrition[[#This Row],[calc_adults]]),nutrition[[#This Row],[total_beneficiaries_reached]])</f>
        <v>413</v>
      </c>
      <c r="AI587" s="49" t="s">
        <v>230</v>
      </c>
      <c r="AJ587" s="49" t="s">
        <v>724</v>
      </c>
      <c r="AK587" s="49" t="s">
        <v>132</v>
      </c>
    </row>
    <row r="588" spans="1:37" x14ac:dyDescent="0.2">
      <c r="A588" s="58">
        <v>45352</v>
      </c>
      <c r="B588" s="49" t="s">
        <v>229</v>
      </c>
      <c r="C588" s="49" t="s">
        <v>1295</v>
      </c>
      <c r="F588" s="49" t="s">
        <v>115</v>
      </c>
      <c r="G588" s="49" t="s">
        <v>115</v>
      </c>
      <c r="H588" s="49" t="s">
        <v>1200</v>
      </c>
      <c r="I588" s="49" t="s">
        <v>118</v>
      </c>
      <c r="J588" s="49" t="s">
        <v>1229</v>
      </c>
      <c r="K588" s="49" t="s">
        <v>125</v>
      </c>
      <c r="M588" s="49">
        <v>1045</v>
      </c>
      <c r="AC588">
        <f>IF(ISBLANK(nutrition[[#This Row],[total_boys]]),SUM(nutrition[[#This Row],[boys_0-5_reached]],nutrition[[#This Row],[boys_6-12_reached]],nutrition[[#This Row],[boys_13-18_reached]]),nutrition[[#This Row],[total_boys]])</f>
        <v>0</v>
      </c>
      <c r="AD588">
        <f>IF(ISBLANK(nutrition[[#This Row],[total_girls]]),SUM(nutrition[[#This Row],[girls_0-5_reached]],nutrition[[#This Row],[girls_6-12_reached]],nutrition[[#This Row],[girls_13-18_reached]]),nutrition[[#This Row],[total_girls]])</f>
        <v>1045</v>
      </c>
      <c r="AE588">
        <f>IF(ISBLANK(nutrition[[#This Row],[total_children]]),SUM(nutrition[[#This Row],[calc_boys]],nutrition[[#This Row],[calc_girls]]),nutrition[[#This Row],[total_children]])</f>
        <v>1045</v>
      </c>
      <c r="AF588">
        <f>IF(ISBLANK(nutrition[[#This Row],[total_pwd]]),SUM(nutrition[[#This Row],[total_pwd_men]],nutrition[[#This Row],[total_pwd_women]]),nutrition[[#This Row],[total_pwd]])</f>
        <v>0</v>
      </c>
      <c r="AG588">
        <f>IF(ISBLANK(nutrition[[#This Row],[total_adults]]),SUM(nutrition[[#This Row],[total_men]],nutrition[[#This Row],[total_women]]),nutrition[[#This Row],[total_adults]])</f>
        <v>0</v>
      </c>
      <c r="AH588">
        <f>IF(ISBLANK(nutrition[[#This Row],[total_beneficiaries_reached]]),SUM(nutrition[[#This Row],[calc_children]],nutrition[[#This Row],[calc_adults]]),nutrition[[#This Row],[total_beneficiaries_reached]])</f>
        <v>1045</v>
      </c>
      <c r="AI588" s="49" t="s">
        <v>230</v>
      </c>
      <c r="AJ588" s="49" t="s">
        <v>727</v>
      </c>
      <c r="AK588" s="49" t="s">
        <v>132</v>
      </c>
    </row>
    <row r="589" spans="1:37" x14ac:dyDescent="0.2">
      <c r="A589" s="58">
        <v>45352</v>
      </c>
      <c r="B589" s="49" t="s">
        <v>120</v>
      </c>
      <c r="C589" s="49" t="s">
        <v>1234</v>
      </c>
      <c r="F589" s="49" t="s">
        <v>115</v>
      </c>
      <c r="G589" s="49" t="s">
        <v>115</v>
      </c>
      <c r="H589" s="49" t="s">
        <v>1200</v>
      </c>
      <c r="I589" s="49" t="s">
        <v>118</v>
      </c>
      <c r="J589" s="49" t="s">
        <v>1229</v>
      </c>
      <c r="K589" s="49" t="s">
        <v>125</v>
      </c>
      <c r="M589" s="49">
        <v>649</v>
      </c>
      <c r="AC589">
        <f>IF(ISBLANK(nutrition[[#This Row],[total_boys]]),SUM(nutrition[[#This Row],[boys_0-5_reached]],nutrition[[#This Row],[boys_6-12_reached]],nutrition[[#This Row],[boys_13-18_reached]]),nutrition[[#This Row],[total_boys]])</f>
        <v>0</v>
      </c>
      <c r="AD589">
        <f>IF(ISBLANK(nutrition[[#This Row],[total_girls]]),SUM(nutrition[[#This Row],[girls_0-5_reached]],nutrition[[#This Row],[girls_6-12_reached]],nutrition[[#This Row],[girls_13-18_reached]]),nutrition[[#This Row],[total_girls]])</f>
        <v>649</v>
      </c>
      <c r="AE589">
        <f>IF(ISBLANK(nutrition[[#This Row],[total_children]]),SUM(nutrition[[#This Row],[calc_boys]],nutrition[[#This Row],[calc_girls]]),nutrition[[#This Row],[total_children]])</f>
        <v>649</v>
      </c>
      <c r="AF589">
        <f>IF(ISBLANK(nutrition[[#This Row],[total_pwd]]),SUM(nutrition[[#This Row],[total_pwd_men]],nutrition[[#This Row],[total_pwd_women]]),nutrition[[#This Row],[total_pwd]])</f>
        <v>0</v>
      </c>
      <c r="AG589">
        <f>IF(ISBLANK(nutrition[[#This Row],[total_adults]]),SUM(nutrition[[#This Row],[total_men]],nutrition[[#This Row],[total_women]]),nutrition[[#This Row],[total_adults]])</f>
        <v>0</v>
      </c>
      <c r="AH589">
        <f>IF(ISBLANK(nutrition[[#This Row],[total_beneficiaries_reached]]),SUM(nutrition[[#This Row],[calc_children]],nutrition[[#This Row],[calc_adults]]),nutrition[[#This Row],[total_beneficiaries_reached]])</f>
        <v>649</v>
      </c>
      <c r="AI589" s="49" t="s">
        <v>178</v>
      </c>
      <c r="AJ589" s="49" t="s">
        <v>206</v>
      </c>
      <c r="AK589" s="49" t="s">
        <v>132</v>
      </c>
    </row>
    <row r="590" spans="1:37" x14ac:dyDescent="0.2">
      <c r="A590" s="58">
        <v>45352</v>
      </c>
      <c r="B590" s="49" t="s">
        <v>229</v>
      </c>
      <c r="C590" s="49" t="s">
        <v>1296</v>
      </c>
      <c r="F590" s="49" t="s">
        <v>115</v>
      </c>
      <c r="G590" s="49" t="s">
        <v>115</v>
      </c>
      <c r="H590" s="49" t="s">
        <v>1200</v>
      </c>
      <c r="I590" s="49" t="s">
        <v>118</v>
      </c>
      <c r="J590" s="49" t="s">
        <v>1229</v>
      </c>
      <c r="K590" s="49" t="s">
        <v>125</v>
      </c>
      <c r="M590" s="49">
        <v>770</v>
      </c>
      <c r="AC590">
        <f>IF(ISBLANK(nutrition[[#This Row],[total_boys]]),SUM(nutrition[[#This Row],[boys_0-5_reached]],nutrition[[#This Row],[boys_6-12_reached]],nutrition[[#This Row],[boys_13-18_reached]]),nutrition[[#This Row],[total_boys]])</f>
        <v>0</v>
      </c>
      <c r="AD590">
        <f>IF(ISBLANK(nutrition[[#This Row],[total_girls]]),SUM(nutrition[[#This Row],[girls_0-5_reached]],nutrition[[#This Row],[girls_6-12_reached]],nutrition[[#This Row],[girls_13-18_reached]]),nutrition[[#This Row],[total_girls]])</f>
        <v>770</v>
      </c>
      <c r="AE590">
        <f>IF(ISBLANK(nutrition[[#This Row],[total_children]]),SUM(nutrition[[#This Row],[calc_boys]],nutrition[[#This Row],[calc_girls]]),nutrition[[#This Row],[total_children]])</f>
        <v>770</v>
      </c>
      <c r="AF590">
        <f>IF(ISBLANK(nutrition[[#This Row],[total_pwd]]),SUM(nutrition[[#This Row],[total_pwd_men]],nutrition[[#This Row],[total_pwd_women]]),nutrition[[#This Row],[total_pwd]])</f>
        <v>0</v>
      </c>
      <c r="AG590">
        <f>IF(ISBLANK(nutrition[[#This Row],[total_adults]]),SUM(nutrition[[#This Row],[total_men]],nutrition[[#This Row],[total_women]]),nutrition[[#This Row],[total_adults]])</f>
        <v>0</v>
      </c>
      <c r="AH590">
        <f>IF(ISBLANK(nutrition[[#This Row],[total_beneficiaries_reached]]),SUM(nutrition[[#This Row],[calc_children]],nutrition[[#This Row],[calc_adults]]),nutrition[[#This Row],[total_beneficiaries_reached]])</f>
        <v>770</v>
      </c>
      <c r="AI590" s="49" t="s">
        <v>230</v>
      </c>
      <c r="AJ590" s="49" t="s">
        <v>730</v>
      </c>
      <c r="AK590" s="49" t="s">
        <v>132</v>
      </c>
    </row>
    <row r="591" spans="1:37" x14ac:dyDescent="0.2">
      <c r="A591" s="58">
        <v>45352</v>
      </c>
      <c r="B591" s="49" t="s">
        <v>224</v>
      </c>
      <c r="C591" s="49" t="s">
        <v>667</v>
      </c>
      <c r="F591" s="49" t="s">
        <v>115</v>
      </c>
      <c r="G591" s="49" t="s">
        <v>115</v>
      </c>
      <c r="H591" s="49" t="s">
        <v>1200</v>
      </c>
      <c r="I591" s="49" t="s">
        <v>118</v>
      </c>
      <c r="J591" s="49" t="s">
        <v>1229</v>
      </c>
      <c r="K591" s="49" t="s">
        <v>125</v>
      </c>
      <c r="M591" s="49">
        <v>239</v>
      </c>
      <c r="AC591">
        <f>IF(ISBLANK(nutrition[[#This Row],[total_boys]]),SUM(nutrition[[#This Row],[boys_0-5_reached]],nutrition[[#This Row],[boys_6-12_reached]],nutrition[[#This Row],[boys_13-18_reached]]),nutrition[[#This Row],[total_boys]])</f>
        <v>0</v>
      </c>
      <c r="AD591">
        <f>IF(ISBLANK(nutrition[[#This Row],[total_girls]]),SUM(nutrition[[#This Row],[girls_0-5_reached]],nutrition[[#This Row],[girls_6-12_reached]],nutrition[[#This Row],[girls_13-18_reached]]),nutrition[[#This Row],[total_girls]])</f>
        <v>239</v>
      </c>
      <c r="AE591">
        <f>IF(ISBLANK(nutrition[[#This Row],[total_children]]),SUM(nutrition[[#This Row],[calc_boys]],nutrition[[#This Row],[calc_girls]]),nutrition[[#This Row],[total_children]])</f>
        <v>239</v>
      </c>
      <c r="AF591">
        <f>IF(ISBLANK(nutrition[[#This Row],[total_pwd]]),SUM(nutrition[[#This Row],[total_pwd_men]],nutrition[[#This Row],[total_pwd_women]]),nutrition[[#This Row],[total_pwd]])</f>
        <v>0</v>
      </c>
      <c r="AG591">
        <f>IF(ISBLANK(nutrition[[#This Row],[total_adults]]),SUM(nutrition[[#This Row],[total_men]],nutrition[[#This Row],[total_women]]),nutrition[[#This Row],[total_adults]])</f>
        <v>0</v>
      </c>
      <c r="AH591">
        <f>IF(ISBLANK(nutrition[[#This Row],[total_beneficiaries_reached]]),SUM(nutrition[[#This Row],[calc_children]],nutrition[[#This Row],[calc_adults]]),nutrition[[#This Row],[total_beneficiaries_reached]])</f>
        <v>239</v>
      </c>
      <c r="AI591" s="49" t="s">
        <v>225</v>
      </c>
      <c r="AJ591" s="49" t="s">
        <v>668</v>
      </c>
      <c r="AK591" s="49" t="s">
        <v>132</v>
      </c>
    </row>
    <row r="592" spans="1:37" x14ac:dyDescent="0.2">
      <c r="A592" s="58">
        <v>45352</v>
      </c>
      <c r="B592" s="49" t="s">
        <v>209</v>
      </c>
      <c r="C592" s="49" t="s">
        <v>1297</v>
      </c>
      <c r="F592" s="49" t="s">
        <v>115</v>
      </c>
      <c r="G592" s="49" t="s">
        <v>115</v>
      </c>
      <c r="H592" s="49" t="s">
        <v>1200</v>
      </c>
      <c r="I592" s="49" t="s">
        <v>118</v>
      </c>
      <c r="J592" s="49" t="s">
        <v>1229</v>
      </c>
      <c r="K592" s="49" t="s">
        <v>125</v>
      </c>
      <c r="M592" s="49">
        <v>717</v>
      </c>
      <c r="AC592">
        <f>IF(ISBLANK(nutrition[[#This Row],[total_boys]]),SUM(nutrition[[#This Row],[boys_0-5_reached]],nutrition[[#This Row],[boys_6-12_reached]],nutrition[[#This Row],[boys_13-18_reached]]),nutrition[[#This Row],[total_boys]])</f>
        <v>0</v>
      </c>
      <c r="AD592">
        <f>IF(ISBLANK(nutrition[[#This Row],[total_girls]]),SUM(nutrition[[#This Row],[girls_0-5_reached]],nutrition[[#This Row],[girls_6-12_reached]],nutrition[[#This Row],[girls_13-18_reached]]),nutrition[[#This Row],[total_girls]])</f>
        <v>717</v>
      </c>
      <c r="AE592">
        <f>IF(ISBLANK(nutrition[[#This Row],[total_children]]),SUM(nutrition[[#This Row],[calc_boys]],nutrition[[#This Row],[calc_girls]]),nutrition[[#This Row],[total_children]])</f>
        <v>717</v>
      </c>
      <c r="AF592">
        <f>IF(ISBLANK(nutrition[[#This Row],[total_pwd]]),SUM(nutrition[[#This Row],[total_pwd_men]],nutrition[[#This Row],[total_pwd_women]]),nutrition[[#This Row],[total_pwd]])</f>
        <v>0</v>
      </c>
      <c r="AG592">
        <f>IF(ISBLANK(nutrition[[#This Row],[total_adults]]),SUM(nutrition[[#This Row],[total_men]],nutrition[[#This Row],[total_women]]),nutrition[[#This Row],[total_adults]])</f>
        <v>0</v>
      </c>
      <c r="AH592">
        <f>IF(ISBLANK(nutrition[[#This Row],[total_beneficiaries_reached]]),SUM(nutrition[[#This Row],[calc_children]],nutrition[[#This Row],[calc_adults]]),nutrition[[#This Row],[total_beneficiaries_reached]])</f>
        <v>717</v>
      </c>
      <c r="AI592" s="49" t="s">
        <v>210</v>
      </c>
      <c r="AJ592" s="49" t="s">
        <v>464</v>
      </c>
      <c r="AK592" s="49" t="s">
        <v>132</v>
      </c>
    </row>
    <row r="593" spans="1:37" x14ac:dyDescent="0.2">
      <c r="A593" s="58">
        <v>45352</v>
      </c>
      <c r="B593" s="49" t="s">
        <v>113</v>
      </c>
      <c r="C593" s="49" t="s">
        <v>1267</v>
      </c>
      <c r="F593" s="49" t="s">
        <v>115</v>
      </c>
      <c r="G593" s="49" t="s">
        <v>115</v>
      </c>
      <c r="H593" s="49" t="s">
        <v>1200</v>
      </c>
      <c r="I593" s="49" t="s">
        <v>118</v>
      </c>
      <c r="J593" s="49" t="s">
        <v>1229</v>
      </c>
      <c r="K593" s="49" t="s">
        <v>125</v>
      </c>
      <c r="M593" s="49">
        <v>443</v>
      </c>
      <c r="AC593">
        <f>IF(ISBLANK(nutrition[[#This Row],[total_boys]]),SUM(nutrition[[#This Row],[boys_0-5_reached]],nutrition[[#This Row],[boys_6-12_reached]],nutrition[[#This Row],[boys_13-18_reached]]),nutrition[[#This Row],[total_boys]])</f>
        <v>0</v>
      </c>
      <c r="AD593">
        <f>IF(ISBLANK(nutrition[[#This Row],[total_girls]]),SUM(nutrition[[#This Row],[girls_0-5_reached]],nutrition[[#This Row],[girls_6-12_reached]],nutrition[[#This Row],[girls_13-18_reached]]),nutrition[[#This Row],[total_girls]])</f>
        <v>443</v>
      </c>
      <c r="AE593">
        <f>IF(ISBLANK(nutrition[[#This Row],[total_children]]),SUM(nutrition[[#This Row],[calc_boys]],nutrition[[#This Row],[calc_girls]]),nutrition[[#This Row],[total_children]])</f>
        <v>443</v>
      </c>
      <c r="AF593">
        <f>IF(ISBLANK(nutrition[[#This Row],[total_pwd]]),SUM(nutrition[[#This Row],[total_pwd_men]],nutrition[[#This Row],[total_pwd_women]]),nutrition[[#This Row],[total_pwd]])</f>
        <v>0</v>
      </c>
      <c r="AG593">
        <f>IF(ISBLANK(nutrition[[#This Row],[total_adults]]),SUM(nutrition[[#This Row],[total_men]],nutrition[[#This Row],[total_women]]),nutrition[[#This Row],[total_adults]])</f>
        <v>0</v>
      </c>
      <c r="AH593">
        <f>IF(ISBLANK(nutrition[[#This Row],[total_beneficiaries_reached]]),SUM(nutrition[[#This Row],[calc_children]],nutrition[[#This Row],[calc_adults]]),nutrition[[#This Row],[total_beneficiaries_reached]])</f>
        <v>443</v>
      </c>
      <c r="AI593" s="49" t="s">
        <v>219</v>
      </c>
      <c r="AJ593" s="49" t="s">
        <v>629</v>
      </c>
      <c r="AK593" s="49" t="s">
        <v>132</v>
      </c>
    </row>
    <row r="594" spans="1:37" x14ac:dyDescent="0.2">
      <c r="A594" s="58">
        <v>45352</v>
      </c>
      <c r="B594" s="49" t="s">
        <v>209</v>
      </c>
      <c r="C594" s="49" t="s">
        <v>1298</v>
      </c>
      <c r="F594" s="49" t="s">
        <v>115</v>
      </c>
      <c r="G594" s="49" t="s">
        <v>115</v>
      </c>
      <c r="H594" s="49" t="s">
        <v>1200</v>
      </c>
      <c r="I594" s="49" t="s">
        <v>118</v>
      </c>
      <c r="J594" s="49" t="s">
        <v>1229</v>
      </c>
      <c r="K594" s="49" t="s">
        <v>125</v>
      </c>
      <c r="M594" s="49">
        <v>361</v>
      </c>
      <c r="AC594">
        <f>IF(ISBLANK(nutrition[[#This Row],[total_boys]]),SUM(nutrition[[#This Row],[boys_0-5_reached]],nutrition[[#This Row],[boys_6-12_reached]],nutrition[[#This Row],[boys_13-18_reached]]),nutrition[[#This Row],[total_boys]])</f>
        <v>0</v>
      </c>
      <c r="AD594">
        <f>IF(ISBLANK(nutrition[[#This Row],[total_girls]]),SUM(nutrition[[#This Row],[girls_0-5_reached]],nutrition[[#This Row],[girls_6-12_reached]],nutrition[[#This Row],[girls_13-18_reached]]),nutrition[[#This Row],[total_girls]])</f>
        <v>361</v>
      </c>
      <c r="AE594">
        <f>IF(ISBLANK(nutrition[[#This Row],[total_children]]),SUM(nutrition[[#This Row],[calc_boys]],nutrition[[#This Row],[calc_girls]]),nutrition[[#This Row],[total_children]])</f>
        <v>361</v>
      </c>
      <c r="AF594">
        <f>IF(ISBLANK(nutrition[[#This Row],[total_pwd]]),SUM(nutrition[[#This Row],[total_pwd_men]],nutrition[[#This Row],[total_pwd_women]]),nutrition[[#This Row],[total_pwd]])</f>
        <v>0</v>
      </c>
      <c r="AG594">
        <f>IF(ISBLANK(nutrition[[#This Row],[total_adults]]),SUM(nutrition[[#This Row],[total_men]],nutrition[[#This Row],[total_women]]),nutrition[[#This Row],[total_adults]])</f>
        <v>0</v>
      </c>
      <c r="AH594">
        <f>IF(ISBLANK(nutrition[[#This Row],[total_beneficiaries_reached]]),SUM(nutrition[[#This Row],[calc_children]],nutrition[[#This Row],[calc_adults]]),nutrition[[#This Row],[total_beneficiaries_reached]])</f>
        <v>361</v>
      </c>
      <c r="AI594" s="49" t="s">
        <v>210</v>
      </c>
      <c r="AJ594" s="49" t="s">
        <v>468</v>
      </c>
      <c r="AK594" s="49" t="s">
        <v>132</v>
      </c>
    </row>
    <row r="595" spans="1:37" x14ac:dyDescent="0.2">
      <c r="A595" s="58">
        <v>45352</v>
      </c>
      <c r="B595" s="49" t="s">
        <v>120</v>
      </c>
      <c r="C595" s="49" t="s">
        <v>1235</v>
      </c>
      <c r="F595" s="49" t="s">
        <v>115</v>
      </c>
      <c r="G595" s="49" t="s">
        <v>115</v>
      </c>
      <c r="H595" s="49" t="s">
        <v>1200</v>
      </c>
      <c r="I595" s="49" t="s">
        <v>118</v>
      </c>
      <c r="J595" s="49" t="s">
        <v>1229</v>
      </c>
      <c r="K595" s="49" t="s">
        <v>125</v>
      </c>
      <c r="M595" s="49">
        <v>652</v>
      </c>
      <c r="AC595">
        <f>IF(ISBLANK(nutrition[[#This Row],[total_boys]]),SUM(nutrition[[#This Row],[boys_0-5_reached]],nutrition[[#This Row],[boys_6-12_reached]],nutrition[[#This Row],[boys_13-18_reached]]),nutrition[[#This Row],[total_boys]])</f>
        <v>0</v>
      </c>
      <c r="AD595">
        <f>IF(ISBLANK(nutrition[[#This Row],[total_girls]]),SUM(nutrition[[#This Row],[girls_0-5_reached]],nutrition[[#This Row],[girls_6-12_reached]],nutrition[[#This Row],[girls_13-18_reached]]),nutrition[[#This Row],[total_girls]])</f>
        <v>652</v>
      </c>
      <c r="AE595">
        <f>IF(ISBLANK(nutrition[[#This Row],[total_children]]),SUM(nutrition[[#This Row],[calc_boys]],nutrition[[#This Row],[calc_girls]]),nutrition[[#This Row],[total_children]])</f>
        <v>652</v>
      </c>
      <c r="AF595">
        <f>IF(ISBLANK(nutrition[[#This Row],[total_pwd]]),SUM(nutrition[[#This Row],[total_pwd_men]],nutrition[[#This Row],[total_pwd_women]]),nutrition[[#This Row],[total_pwd]])</f>
        <v>0</v>
      </c>
      <c r="AG595">
        <f>IF(ISBLANK(nutrition[[#This Row],[total_adults]]),SUM(nutrition[[#This Row],[total_men]],nutrition[[#This Row],[total_women]]),nutrition[[#This Row],[total_adults]])</f>
        <v>0</v>
      </c>
      <c r="AH595">
        <f>IF(ISBLANK(nutrition[[#This Row],[total_beneficiaries_reached]]),SUM(nutrition[[#This Row],[calc_children]],nutrition[[#This Row],[calc_adults]]),nutrition[[#This Row],[total_beneficiaries_reached]])</f>
        <v>652</v>
      </c>
      <c r="AI595" s="49" t="s">
        <v>178</v>
      </c>
      <c r="AJ595" s="49" t="s">
        <v>211</v>
      </c>
      <c r="AK595" s="49" t="s">
        <v>132</v>
      </c>
    </row>
    <row r="596" spans="1:37" x14ac:dyDescent="0.2">
      <c r="A596" s="58">
        <v>45352</v>
      </c>
      <c r="B596" s="49" t="s">
        <v>120</v>
      </c>
      <c r="C596" s="49" t="s">
        <v>1236</v>
      </c>
      <c r="F596" s="49" t="s">
        <v>115</v>
      </c>
      <c r="G596" s="49" t="s">
        <v>115</v>
      </c>
      <c r="H596" s="49" t="s">
        <v>1200</v>
      </c>
      <c r="I596" s="49" t="s">
        <v>118</v>
      </c>
      <c r="J596" s="49" t="s">
        <v>1229</v>
      </c>
      <c r="K596" s="49" t="s">
        <v>125</v>
      </c>
      <c r="M596" s="49">
        <v>797</v>
      </c>
      <c r="AC596">
        <f>IF(ISBLANK(nutrition[[#This Row],[total_boys]]),SUM(nutrition[[#This Row],[boys_0-5_reached]],nutrition[[#This Row],[boys_6-12_reached]],nutrition[[#This Row],[boys_13-18_reached]]),nutrition[[#This Row],[total_boys]])</f>
        <v>0</v>
      </c>
      <c r="AD596">
        <f>IF(ISBLANK(nutrition[[#This Row],[total_girls]]),SUM(nutrition[[#This Row],[girls_0-5_reached]],nutrition[[#This Row],[girls_6-12_reached]],nutrition[[#This Row],[girls_13-18_reached]]),nutrition[[#This Row],[total_girls]])</f>
        <v>797</v>
      </c>
      <c r="AE596">
        <f>IF(ISBLANK(nutrition[[#This Row],[total_children]]),SUM(nutrition[[#This Row],[calc_boys]],nutrition[[#This Row],[calc_girls]]),nutrition[[#This Row],[total_children]])</f>
        <v>797</v>
      </c>
      <c r="AF596">
        <f>IF(ISBLANK(nutrition[[#This Row],[total_pwd]]),SUM(nutrition[[#This Row],[total_pwd_men]],nutrition[[#This Row],[total_pwd_women]]),nutrition[[#This Row],[total_pwd]])</f>
        <v>0</v>
      </c>
      <c r="AG596">
        <f>IF(ISBLANK(nutrition[[#This Row],[total_adults]]),SUM(nutrition[[#This Row],[total_men]],nutrition[[#This Row],[total_women]]),nutrition[[#This Row],[total_adults]])</f>
        <v>0</v>
      </c>
      <c r="AH596">
        <f>IF(ISBLANK(nutrition[[#This Row],[total_beneficiaries_reached]]),SUM(nutrition[[#This Row],[calc_children]],nutrition[[#This Row],[calc_adults]]),nutrition[[#This Row],[total_beneficiaries_reached]])</f>
        <v>797</v>
      </c>
      <c r="AI596" s="49" t="s">
        <v>178</v>
      </c>
      <c r="AJ596" s="49" t="s">
        <v>217</v>
      </c>
      <c r="AK596" s="49" t="s">
        <v>132</v>
      </c>
    </row>
    <row r="597" spans="1:37" x14ac:dyDescent="0.2">
      <c r="A597" s="58">
        <v>45352</v>
      </c>
      <c r="B597" s="49" t="s">
        <v>120</v>
      </c>
      <c r="C597" s="49" t="s">
        <v>1237</v>
      </c>
      <c r="F597" s="49" t="s">
        <v>115</v>
      </c>
      <c r="G597" s="49" t="s">
        <v>115</v>
      </c>
      <c r="H597" s="49" t="s">
        <v>1200</v>
      </c>
      <c r="I597" s="49" t="s">
        <v>118</v>
      </c>
      <c r="J597" s="49" t="s">
        <v>1229</v>
      </c>
      <c r="K597" s="49" t="s">
        <v>125</v>
      </c>
      <c r="M597" s="49">
        <v>1180</v>
      </c>
      <c r="AC597">
        <f>IF(ISBLANK(nutrition[[#This Row],[total_boys]]),SUM(nutrition[[#This Row],[boys_0-5_reached]],nutrition[[#This Row],[boys_6-12_reached]],nutrition[[#This Row],[boys_13-18_reached]]),nutrition[[#This Row],[total_boys]])</f>
        <v>0</v>
      </c>
      <c r="AD597">
        <f>IF(ISBLANK(nutrition[[#This Row],[total_girls]]),SUM(nutrition[[#This Row],[girls_0-5_reached]],nutrition[[#This Row],[girls_6-12_reached]],nutrition[[#This Row],[girls_13-18_reached]]),nutrition[[#This Row],[total_girls]])</f>
        <v>1180</v>
      </c>
      <c r="AE597">
        <f>IF(ISBLANK(nutrition[[#This Row],[total_children]]),SUM(nutrition[[#This Row],[calc_boys]],nutrition[[#This Row],[calc_girls]]),nutrition[[#This Row],[total_children]])</f>
        <v>1180</v>
      </c>
      <c r="AF597">
        <f>IF(ISBLANK(nutrition[[#This Row],[total_pwd]]),SUM(nutrition[[#This Row],[total_pwd_men]],nutrition[[#This Row],[total_pwd_women]]),nutrition[[#This Row],[total_pwd]])</f>
        <v>0</v>
      </c>
      <c r="AG597">
        <f>IF(ISBLANK(nutrition[[#This Row],[total_adults]]),SUM(nutrition[[#This Row],[total_men]],nutrition[[#This Row],[total_women]]),nutrition[[#This Row],[total_adults]])</f>
        <v>0</v>
      </c>
      <c r="AH597">
        <f>IF(ISBLANK(nutrition[[#This Row],[total_beneficiaries_reached]]),SUM(nutrition[[#This Row],[calc_children]],nutrition[[#This Row],[calc_adults]]),nutrition[[#This Row],[total_beneficiaries_reached]])</f>
        <v>1180</v>
      </c>
      <c r="AI597" s="49" t="s">
        <v>178</v>
      </c>
      <c r="AJ597" s="49" t="s">
        <v>221</v>
      </c>
      <c r="AK597" s="49" t="s">
        <v>132</v>
      </c>
    </row>
    <row r="598" spans="1:37" x14ac:dyDescent="0.2">
      <c r="A598" s="58">
        <v>45352</v>
      </c>
      <c r="B598" s="49" t="s">
        <v>229</v>
      </c>
      <c r="C598" s="49" t="s">
        <v>1269</v>
      </c>
      <c r="F598" s="49" t="s">
        <v>115</v>
      </c>
      <c r="G598" s="49" t="s">
        <v>115</v>
      </c>
      <c r="H598" s="49" t="s">
        <v>1200</v>
      </c>
      <c r="I598" s="49" t="s">
        <v>118</v>
      </c>
      <c r="J598" s="49" t="s">
        <v>1229</v>
      </c>
      <c r="K598" s="49" t="s">
        <v>125</v>
      </c>
      <c r="M598" s="49">
        <v>71</v>
      </c>
      <c r="AC598">
        <f>IF(ISBLANK(nutrition[[#This Row],[total_boys]]),SUM(nutrition[[#This Row],[boys_0-5_reached]],nutrition[[#This Row],[boys_6-12_reached]],nutrition[[#This Row],[boys_13-18_reached]]),nutrition[[#This Row],[total_boys]])</f>
        <v>0</v>
      </c>
      <c r="AD598">
        <f>IF(ISBLANK(nutrition[[#This Row],[total_girls]]),SUM(nutrition[[#This Row],[girls_0-5_reached]],nutrition[[#This Row],[girls_6-12_reached]],nutrition[[#This Row],[girls_13-18_reached]]),nutrition[[#This Row],[total_girls]])</f>
        <v>71</v>
      </c>
      <c r="AE598">
        <f>IF(ISBLANK(nutrition[[#This Row],[total_children]]),SUM(nutrition[[#This Row],[calc_boys]],nutrition[[#This Row],[calc_girls]]),nutrition[[#This Row],[total_children]])</f>
        <v>71</v>
      </c>
      <c r="AF598">
        <f>IF(ISBLANK(nutrition[[#This Row],[total_pwd]]),SUM(nutrition[[#This Row],[total_pwd_men]],nutrition[[#This Row],[total_pwd_women]]),nutrition[[#This Row],[total_pwd]])</f>
        <v>0</v>
      </c>
      <c r="AG598">
        <f>IF(ISBLANK(nutrition[[#This Row],[total_adults]]),SUM(nutrition[[#This Row],[total_men]],nutrition[[#This Row],[total_women]]),nutrition[[#This Row],[total_adults]])</f>
        <v>0</v>
      </c>
      <c r="AH598">
        <f>IF(ISBLANK(nutrition[[#This Row],[total_beneficiaries_reached]]),SUM(nutrition[[#This Row],[calc_children]],nutrition[[#This Row],[calc_adults]]),nutrition[[#This Row],[total_beneficiaries_reached]])</f>
        <v>71</v>
      </c>
      <c r="AI598" s="49" t="s">
        <v>230</v>
      </c>
      <c r="AJ598" s="49" t="s">
        <v>738</v>
      </c>
      <c r="AK598" s="49" t="s">
        <v>132</v>
      </c>
    </row>
    <row r="599" spans="1:37" x14ac:dyDescent="0.2">
      <c r="A599" s="58">
        <v>45352</v>
      </c>
      <c r="B599" s="49" t="s">
        <v>224</v>
      </c>
      <c r="C599" s="49" t="s">
        <v>1299</v>
      </c>
      <c r="F599" s="49" t="s">
        <v>115</v>
      </c>
      <c r="G599" s="49" t="s">
        <v>115</v>
      </c>
      <c r="H599" s="49" t="s">
        <v>1200</v>
      </c>
      <c r="I599" s="49" t="s">
        <v>118</v>
      </c>
      <c r="J599" s="49" t="s">
        <v>1229</v>
      </c>
      <c r="K599" s="49" t="s">
        <v>125</v>
      </c>
      <c r="M599" s="49">
        <v>1343</v>
      </c>
      <c r="AC599">
        <f>IF(ISBLANK(nutrition[[#This Row],[total_boys]]),SUM(nutrition[[#This Row],[boys_0-5_reached]],nutrition[[#This Row],[boys_6-12_reached]],nutrition[[#This Row],[boys_13-18_reached]]),nutrition[[#This Row],[total_boys]])</f>
        <v>0</v>
      </c>
      <c r="AD599">
        <f>IF(ISBLANK(nutrition[[#This Row],[total_girls]]),SUM(nutrition[[#This Row],[girls_0-5_reached]],nutrition[[#This Row],[girls_6-12_reached]],nutrition[[#This Row],[girls_13-18_reached]]),nutrition[[#This Row],[total_girls]])</f>
        <v>1343</v>
      </c>
      <c r="AE599">
        <f>IF(ISBLANK(nutrition[[#This Row],[total_children]]),SUM(nutrition[[#This Row],[calc_boys]],nutrition[[#This Row],[calc_girls]]),nutrition[[#This Row],[total_children]])</f>
        <v>1343</v>
      </c>
      <c r="AF599">
        <f>IF(ISBLANK(nutrition[[#This Row],[total_pwd]]),SUM(nutrition[[#This Row],[total_pwd_men]],nutrition[[#This Row],[total_pwd_women]]),nutrition[[#This Row],[total_pwd]])</f>
        <v>0</v>
      </c>
      <c r="AG599">
        <f>IF(ISBLANK(nutrition[[#This Row],[total_adults]]),SUM(nutrition[[#This Row],[total_men]],nutrition[[#This Row],[total_women]]),nutrition[[#This Row],[total_adults]])</f>
        <v>0</v>
      </c>
      <c r="AH599">
        <f>IF(ISBLANK(nutrition[[#This Row],[total_beneficiaries_reached]]),SUM(nutrition[[#This Row],[calc_children]],nutrition[[#This Row],[calc_adults]]),nutrition[[#This Row],[total_beneficiaries_reached]])</f>
        <v>1343</v>
      </c>
      <c r="AI599" s="49" t="s">
        <v>225</v>
      </c>
      <c r="AJ599" s="49" t="s">
        <v>680</v>
      </c>
      <c r="AK599" s="49" t="s">
        <v>132</v>
      </c>
    </row>
    <row r="600" spans="1:37" x14ac:dyDescent="0.2">
      <c r="A600" s="58">
        <v>45352</v>
      </c>
      <c r="B600" s="49" t="s">
        <v>120</v>
      </c>
      <c r="C600" s="49" t="s">
        <v>129</v>
      </c>
      <c r="F600" s="49" t="s">
        <v>115</v>
      </c>
      <c r="G600" s="49" t="s">
        <v>115</v>
      </c>
      <c r="H600" s="49" t="s">
        <v>1200</v>
      </c>
      <c r="I600" s="49" t="s">
        <v>118</v>
      </c>
      <c r="J600" s="49" t="s">
        <v>1229</v>
      </c>
      <c r="K600" s="49" t="s">
        <v>125</v>
      </c>
      <c r="M600" s="49">
        <v>475</v>
      </c>
      <c r="AC600">
        <f>IF(ISBLANK(nutrition[[#This Row],[total_boys]]),SUM(nutrition[[#This Row],[boys_0-5_reached]],nutrition[[#This Row],[boys_6-12_reached]],nutrition[[#This Row],[boys_13-18_reached]]),nutrition[[#This Row],[total_boys]])</f>
        <v>0</v>
      </c>
      <c r="AD600">
        <f>IF(ISBLANK(nutrition[[#This Row],[total_girls]]),SUM(nutrition[[#This Row],[girls_0-5_reached]],nutrition[[#This Row],[girls_6-12_reached]],nutrition[[#This Row],[girls_13-18_reached]]),nutrition[[#This Row],[total_girls]])</f>
        <v>475</v>
      </c>
      <c r="AE600">
        <f>IF(ISBLANK(nutrition[[#This Row],[total_children]]),SUM(nutrition[[#This Row],[calc_boys]],nutrition[[#This Row],[calc_girls]]),nutrition[[#This Row],[total_children]])</f>
        <v>475</v>
      </c>
      <c r="AF600">
        <f>IF(ISBLANK(nutrition[[#This Row],[total_pwd]]),SUM(nutrition[[#This Row],[total_pwd_men]],nutrition[[#This Row],[total_pwd_women]]),nutrition[[#This Row],[total_pwd]])</f>
        <v>0</v>
      </c>
      <c r="AG600">
        <f>IF(ISBLANK(nutrition[[#This Row],[total_adults]]),SUM(nutrition[[#This Row],[total_men]],nutrition[[#This Row],[total_women]]),nutrition[[#This Row],[total_adults]])</f>
        <v>0</v>
      </c>
      <c r="AH600">
        <f>IF(ISBLANK(nutrition[[#This Row],[total_beneficiaries_reached]]),SUM(nutrition[[#This Row],[calc_children]],nutrition[[#This Row],[calc_adults]]),nutrition[[#This Row],[total_beneficiaries_reached]])</f>
        <v>475</v>
      </c>
      <c r="AI600" s="49" t="s">
        <v>178</v>
      </c>
      <c r="AJ600" s="49" t="s">
        <v>226</v>
      </c>
      <c r="AK600" s="49" t="s">
        <v>132</v>
      </c>
    </row>
    <row r="601" spans="1:37" x14ac:dyDescent="0.2">
      <c r="A601" s="58">
        <v>45352</v>
      </c>
      <c r="B601" s="49" t="s">
        <v>229</v>
      </c>
      <c r="C601" s="49" t="s">
        <v>1300</v>
      </c>
      <c r="F601" s="49" t="s">
        <v>115</v>
      </c>
      <c r="G601" s="49" t="s">
        <v>115</v>
      </c>
      <c r="H601" s="49" t="s">
        <v>1200</v>
      </c>
      <c r="I601" s="49" t="s">
        <v>118</v>
      </c>
      <c r="J601" s="49" t="s">
        <v>1229</v>
      </c>
      <c r="K601" s="49" t="s">
        <v>125</v>
      </c>
      <c r="M601" s="49">
        <v>365</v>
      </c>
      <c r="AC601">
        <f>IF(ISBLANK(nutrition[[#This Row],[total_boys]]),SUM(nutrition[[#This Row],[boys_0-5_reached]],nutrition[[#This Row],[boys_6-12_reached]],nutrition[[#This Row],[boys_13-18_reached]]),nutrition[[#This Row],[total_boys]])</f>
        <v>0</v>
      </c>
      <c r="AD601">
        <f>IF(ISBLANK(nutrition[[#This Row],[total_girls]]),SUM(nutrition[[#This Row],[girls_0-5_reached]],nutrition[[#This Row],[girls_6-12_reached]],nutrition[[#This Row],[girls_13-18_reached]]),nutrition[[#This Row],[total_girls]])</f>
        <v>365</v>
      </c>
      <c r="AE601">
        <f>IF(ISBLANK(nutrition[[#This Row],[total_children]]),SUM(nutrition[[#This Row],[calc_boys]],nutrition[[#This Row],[calc_girls]]),nutrition[[#This Row],[total_children]])</f>
        <v>365</v>
      </c>
      <c r="AF601">
        <f>IF(ISBLANK(nutrition[[#This Row],[total_pwd]]),SUM(nutrition[[#This Row],[total_pwd_men]],nutrition[[#This Row],[total_pwd_women]]),nutrition[[#This Row],[total_pwd]])</f>
        <v>0</v>
      </c>
      <c r="AG601">
        <f>IF(ISBLANK(nutrition[[#This Row],[total_adults]]),SUM(nutrition[[#This Row],[total_men]],nutrition[[#This Row],[total_women]]),nutrition[[#This Row],[total_adults]])</f>
        <v>0</v>
      </c>
      <c r="AH601">
        <f>IF(ISBLANK(nutrition[[#This Row],[total_beneficiaries_reached]]),SUM(nutrition[[#This Row],[calc_children]],nutrition[[#This Row],[calc_adults]]),nutrition[[#This Row],[total_beneficiaries_reached]])</f>
        <v>365</v>
      </c>
      <c r="AI601" s="49" t="s">
        <v>230</v>
      </c>
      <c r="AJ601" s="49" t="s">
        <v>742</v>
      </c>
      <c r="AK601" s="49" t="s">
        <v>132</v>
      </c>
    </row>
    <row r="602" spans="1:37" x14ac:dyDescent="0.2">
      <c r="A602" s="58">
        <v>45352</v>
      </c>
      <c r="B602" s="49" t="s">
        <v>229</v>
      </c>
      <c r="C602" s="49" t="s">
        <v>1301</v>
      </c>
      <c r="F602" s="49" t="s">
        <v>115</v>
      </c>
      <c r="G602" s="49" t="s">
        <v>115</v>
      </c>
      <c r="H602" s="49" t="s">
        <v>1200</v>
      </c>
      <c r="I602" s="49" t="s">
        <v>118</v>
      </c>
      <c r="J602" s="49" t="s">
        <v>1229</v>
      </c>
      <c r="K602" s="49" t="s">
        <v>125</v>
      </c>
      <c r="M602" s="49">
        <v>90</v>
      </c>
      <c r="AC602">
        <f>IF(ISBLANK(nutrition[[#This Row],[total_boys]]),SUM(nutrition[[#This Row],[boys_0-5_reached]],nutrition[[#This Row],[boys_6-12_reached]],nutrition[[#This Row],[boys_13-18_reached]]),nutrition[[#This Row],[total_boys]])</f>
        <v>0</v>
      </c>
      <c r="AD602">
        <f>IF(ISBLANK(nutrition[[#This Row],[total_girls]]),SUM(nutrition[[#This Row],[girls_0-5_reached]],nutrition[[#This Row],[girls_6-12_reached]],nutrition[[#This Row],[girls_13-18_reached]]),nutrition[[#This Row],[total_girls]])</f>
        <v>90</v>
      </c>
      <c r="AE602">
        <f>IF(ISBLANK(nutrition[[#This Row],[total_children]]),SUM(nutrition[[#This Row],[calc_boys]],nutrition[[#This Row],[calc_girls]]),nutrition[[#This Row],[total_children]])</f>
        <v>90</v>
      </c>
      <c r="AF602">
        <f>IF(ISBLANK(nutrition[[#This Row],[total_pwd]]),SUM(nutrition[[#This Row],[total_pwd_men]],nutrition[[#This Row],[total_pwd_women]]),nutrition[[#This Row],[total_pwd]])</f>
        <v>0</v>
      </c>
      <c r="AG602">
        <f>IF(ISBLANK(nutrition[[#This Row],[total_adults]]),SUM(nutrition[[#This Row],[total_men]],nutrition[[#This Row],[total_women]]),nutrition[[#This Row],[total_adults]])</f>
        <v>0</v>
      </c>
      <c r="AH602">
        <f>IF(ISBLANK(nutrition[[#This Row],[total_beneficiaries_reached]]),SUM(nutrition[[#This Row],[calc_children]],nutrition[[#This Row],[calc_adults]]),nutrition[[#This Row],[total_beneficiaries_reached]])</f>
        <v>90</v>
      </c>
      <c r="AI602" s="49" t="s">
        <v>230</v>
      </c>
      <c r="AJ602" s="49" t="s">
        <v>745</v>
      </c>
      <c r="AK602" s="49" t="s">
        <v>132</v>
      </c>
    </row>
    <row r="603" spans="1:37" x14ac:dyDescent="0.2">
      <c r="A603" s="58">
        <v>45352</v>
      </c>
      <c r="B603" s="49" t="s">
        <v>229</v>
      </c>
      <c r="C603" s="49" t="s">
        <v>1302</v>
      </c>
      <c r="F603" s="49" t="s">
        <v>115</v>
      </c>
      <c r="G603" s="49" t="s">
        <v>115</v>
      </c>
      <c r="H603" s="49" t="s">
        <v>1200</v>
      </c>
      <c r="I603" s="49" t="s">
        <v>118</v>
      </c>
      <c r="J603" s="49" t="s">
        <v>1229</v>
      </c>
      <c r="K603" s="49" t="s">
        <v>125</v>
      </c>
      <c r="M603" s="49">
        <v>2582</v>
      </c>
      <c r="AC603">
        <f>IF(ISBLANK(nutrition[[#This Row],[total_boys]]),SUM(nutrition[[#This Row],[boys_0-5_reached]],nutrition[[#This Row],[boys_6-12_reached]],nutrition[[#This Row],[boys_13-18_reached]]),nutrition[[#This Row],[total_boys]])</f>
        <v>0</v>
      </c>
      <c r="AD603">
        <f>IF(ISBLANK(nutrition[[#This Row],[total_girls]]),SUM(nutrition[[#This Row],[girls_0-5_reached]],nutrition[[#This Row],[girls_6-12_reached]],nutrition[[#This Row],[girls_13-18_reached]]),nutrition[[#This Row],[total_girls]])</f>
        <v>2582</v>
      </c>
      <c r="AE603">
        <f>IF(ISBLANK(nutrition[[#This Row],[total_children]]),SUM(nutrition[[#This Row],[calc_boys]],nutrition[[#This Row],[calc_girls]]),nutrition[[#This Row],[total_children]])</f>
        <v>2582</v>
      </c>
      <c r="AF603">
        <f>IF(ISBLANK(nutrition[[#This Row],[total_pwd]]),SUM(nutrition[[#This Row],[total_pwd_men]],nutrition[[#This Row],[total_pwd_women]]),nutrition[[#This Row],[total_pwd]])</f>
        <v>0</v>
      </c>
      <c r="AG603">
        <f>IF(ISBLANK(nutrition[[#This Row],[total_adults]]),SUM(nutrition[[#This Row],[total_men]],nutrition[[#This Row],[total_women]]),nutrition[[#This Row],[total_adults]])</f>
        <v>0</v>
      </c>
      <c r="AH603">
        <f>IF(ISBLANK(nutrition[[#This Row],[total_beneficiaries_reached]]),SUM(nutrition[[#This Row],[calc_children]],nutrition[[#This Row],[calc_adults]]),nutrition[[#This Row],[total_beneficiaries_reached]])</f>
        <v>2582</v>
      </c>
      <c r="AI603" s="49" t="s">
        <v>230</v>
      </c>
      <c r="AJ603" s="49" t="s">
        <v>749</v>
      </c>
      <c r="AK603" s="49" t="s">
        <v>132</v>
      </c>
    </row>
    <row r="604" spans="1:37" x14ac:dyDescent="0.2">
      <c r="A604" s="58">
        <v>45352</v>
      </c>
      <c r="B604" s="49" t="s">
        <v>120</v>
      </c>
      <c r="C604" s="49" t="s">
        <v>1303</v>
      </c>
      <c r="F604" s="49" t="s">
        <v>115</v>
      </c>
      <c r="G604" s="49" t="s">
        <v>115</v>
      </c>
      <c r="H604" s="49" t="s">
        <v>1200</v>
      </c>
      <c r="I604" s="49" t="s">
        <v>118</v>
      </c>
      <c r="J604" s="49" t="s">
        <v>1229</v>
      </c>
      <c r="K604" s="49" t="s">
        <v>125</v>
      </c>
      <c r="M604" s="49">
        <v>1208</v>
      </c>
      <c r="AC604">
        <f>IF(ISBLANK(nutrition[[#This Row],[total_boys]]),SUM(nutrition[[#This Row],[boys_0-5_reached]],nutrition[[#This Row],[boys_6-12_reached]],nutrition[[#This Row],[boys_13-18_reached]]),nutrition[[#This Row],[total_boys]])</f>
        <v>0</v>
      </c>
      <c r="AD604">
        <f>IF(ISBLANK(nutrition[[#This Row],[total_girls]]),SUM(nutrition[[#This Row],[girls_0-5_reached]],nutrition[[#This Row],[girls_6-12_reached]],nutrition[[#This Row],[girls_13-18_reached]]),nutrition[[#This Row],[total_girls]])</f>
        <v>1208</v>
      </c>
      <c r="AE604">
        <f>IF(ISBLANK(nutrition[[#This Row],[total_children]]),SUM(nutrition[[#This Row],[calc_boys]],nutrition[[#This Row],[calc_girls]]),nutrition[[#This Row],[total_children]])</f>
        <v>1208</v>
      </c>
      <c r="AF604">
        <f>IF(ISBLANK(nutrition[[#This Row],[total_pwd]]),SUM(nutrition[[#This Row],[total_pwd_men]],nutrition[[#This Row],[total_pwd_women]]),nutrition[[#This Row],[total_pwd]])</f>
        <v>0</v>
      </c>
      <c r="AG604">
        <f>IF(ISBLANK(nutrition[[#This Row],[total_adults]]),SUM(nutrition[[#This Row],[total_men]],nutrition[[#This Row],[total_women]]),nutrition[[#This Row],[total_adults]])</f>
        <v>0</v>
      </c>
      <c r="AH604">
        <f>IF(ISBLANK(nutrition[[#This Row],[total_beneficiaries_reached]]),SUM(nutrition[[#This Row],[calc_children]],nutrition[[#This Row],[calc_adults]]),nutrition[[#This Row],[total_beneficiaries_reached]])</f>
        <v>1208</v>
      </c>
      <c r="AI604" s="49" t="s">
        <v>178</v>
      </c>
      <c r="AJ604" s="49" t="s">
        <v>232</v>
      </c>
      <c r="AK604" s="49" t="s">
        <v>132</v>
      </c>
    </row>
    <row r="605" spans="1:37" x14ac:dyDescent="0.2">
      <c r="A605" s="58">
        <v>45352</v>
      </c>
      <c r="B605" s="49" t="s">
        <v>229</v>
      </c>
      <c r="C605" s="49" t="s">
        <v>1304</v>
      </c>
      <c r="F605" s="49" t="s">
        <v>115</v>
      </c>
      <c r="G605" s="49" t="s">
        <v>115</v>
      </c>
      <c r="H605" s="49" t="s">
        <v>1200</v>
      </c>
      <c r="I605" s="49" t="s">
        <v>118</v>
      </c>
      <c r="J605" s="49" t="s">
        <v>1229</v>
      </c>
      <c r="K605" s="49" t="s">
        <v>125</v>
      </c>
      <c r="M605" s="49">
        <v>2200</v>
      </c>
      <c r="AC605">
        <f>IF(ISBLANK(nutrition[[#This Row],[total_boys]]),SUM(nutrition[[#This Row],[boys_0-5_reached]],nutrition[[#This Row],[boys_6-12_reached]],nutrition[[#This Row],[boys_13-18_reached]]),nutrition[[#This Row],[total_boys]])</f>
        <v>0</v>
      </c>
      <c r="AD605">
        <f>IF(ISBLANK(nutrition[[#This Row],[total_girls]]),SUM(nutrition[[#This Row],[girls_0-5_reached]],nutrition[[#This Row],[girls_6-12_reached]],nutrition[[#This Row],[girls_13-18_reached]]),nutrition[[#This Row],[total_girls]])</f>
        <v>2200</v>
      </c>
      <c r="AE605">
        <f>IF(ISBLANK(nutrition[[#This Row],[total_children]]),SUM(nutrition[[#This Row],[calc_boys]],nutrition[[#This Row],[calc_girls]]),nutrition[[#This Row],[total_children]])</f>
        <v>2200</v>
      </c>
      <c r="AF605">
        <f>IF(ISBLANK(nutrition[[#This Row],[total_pwd]]),SUM(nutrition[[#This Row],[total_pwd_men]],nutrition[[#This Row],[total_pwd_women]]),nutrition[[#This Row],[total_pwd]])</f>
        <v>0</v>
      </c>
      <c r="AG605">
        <f>IF(ISBLANK(nutrition[[#This Row],[total_adults]]),SUM(nutrition[[#This Row],[total_men]],nutrition[[#This Row],[total_women]]),nutrition[[#This Row],[total_adults]])</f>
        <v>0</v>
      </c>
      <c r="AH605">
        <f>IF(ISBLANK(nutrition[[#This Row],[total_beneficiaries_reached]]),SUM(nutrition[[#This Row],[calc_children]],nutrition[[#This Row],[calc_adults]]),nutrition[[#This Row],[total_beneficiaries_reached]])</f>
        <v>2200</v>
      </c>
      <c r="AI605" s="49" t="s">
        <v>230</v>
      </c>
      <c r="AJ605" s="49" t="s">
        <v>753</v>
      </c>
      <c r="AK605" s="49" t="s">
        <v>132</v>
      </c>
    </row>
    <row r="606" spans="1:37" x14ac:dyDescent="0.2">
      <c r="A606" s="58">
        <v>45352</v>
      </c>
      <c r="B606" s="49" t="s">
        <v>229</v>
      </c>
      <c r="C606" s="49" t="s">
        <v>1305</v>
      </c>
      <c r="F606" s="49" t="s">
        <v>115</v>
      </c>
      <c r="G606" s="49" t="s">
        <v>115</v>
      </c>
      <c r="H606" s="49" t="s">
        <v>1200</v>
      </c>
      <c r="I606" s="49" t="s">
        <v>118</v>
      </c>
      <c r="J606" s="49" t="s">
        <v>1229</v>
      </c>
      <c r="K606" s="49" t="s">
        <v>125</v>
      </c>
      <c r="M606" s="49">
        <v>224</v>
      </c>
      <c r="AC606">
        <f>IF(ISBLANK(nutrition[[#This Row],[total_boys]]),SUM(nutrition[[#This Row],[boys_0-5_reached]],nutrition[[#This Row],[boys_6-12_reached]],nutrition[[#This Row],[boys_13-18_reached]]),nutrition[[#This Row],[total_boys]])</f>
        <v>0</v>
      </c>
      <c r="AD606">
        <f>IF(ISBLANK(nutrition[[#This Row],[total_girls]]),SUM(nutrition[[#This Row],[girls_0-5_reached]],nutrition[[#This Row],[girls_6-12_reached]],nutrition[[#This Row],[girls_13-18_reached]]),nutrition[[#This Row],[total_girls]])</f>
        <v>224</v>
      </c>
      <c r="AE606">
        <f>IF(ISBLANK(nutrition[[#This Row],[total_children]]),SUM(nutrition[[#This Row],[calc_boys]],nutrition[[#This Row],[calc_girls]]),nutrition[[#This Row],[total_children]])</f>
        <v>224</v>
      </c>
      <c r="AF606">
        <f>IF(ISBLANK(nutrition[[#This Row],[total_pwd]]),SUM(nutrition[[#This Row],[total_pwd_men]],nutrition[[#This Row],[total_pwd_women]]),nutrition[[#This Row],[total_pwd]])</f>
        <v>0</v>
      </c>
      <c r="AG606">
        <f>IF(ISBLANK(nutrition[[#This Row],[total_adults]]),SUM(nutrition[[#This Row],[total_men]],nutrition[[#This Row],[total_women]]),nutrition[[#This Row],[total_adults]])</f>
        <v>0</v>
      </c>
      <c r="AH606">
        <f>IF(ISBLANK(nutrition[[#This Row],[total_beneficiaries_reached]]),SUM(nutrition[[#This Row],[calc_children]],nutrition[[#This Row],[calc_adults]]),nutrition[[#This Row],[total_beneficiaries_reached]])</f>
        <v>224</v>
      </c>
      <c r="AI606" s="49" t="s">
        <v>230</v>
      </c>
      <c r="AJ606" s="49" t="s">
        <v>757</v>
      </c>
      <c r="AK606" s="49" t="s">
        <v>132</v>
      </c>
    </row>
    <row r="607" spans="1:37" x14ac:dyDescent="0.2">
      <c r="A607" s="58">
        <v>45352</v>
      </c>
      <c r="B607" s="49" t="s">
        <v>113</v>
      </c>
      <c r="C607" s="49" t="s">
        <v>1306</v>
      </c>
      <c r="F607" s="49" t="s">
        <v>115</v>
      </c>
      <c r="G607" s="49" t="s">
        <v>115</v>
      </c>
      <c r="H607" s="49" t="s">
        <v>1200</v>
      </c>
      <c r="I607" s="49" t="s">
        <v>118</v>
      </c>
      <c r="J607" s="49" t="s">
        <v>1229</v>
      </c>
      <c r="K607" s="49" t="s">
        <v>125</v>
      </c>
      <c r="M607" s="49">
        <v>1629</v>
      </c>
      <c r="AC607">
        <f>IF(ISBLANK(nutrition[[#This Row],[total_boys]]),SUM(nutrition[[#This Row],[boys_0-5_reached]],nutrition[[#This Row],[boys_6-12_reached]],nutrition[[#This Row],[boys_13-18_reached]]),nutrition[[#This Row],[total_boys]])</f>
        <v>0</v>
      </c>
      <c r="AD607">
        <f>IF(ISBLANK(nutrition[[#This Row],[total_girls]]),SUM(nutrition[[#This Row],[girls_0-5_reached]],nutrition[[#This Row],[girls_6-12_reached]],nutrition[[#This Row],[girls_13-18_reached]]),nutrition[[#This Row],[total_girls]])</f>
        <v>1629</v>
      </c>
      <c r="AE607">
        <f>IF(ISBLANK(nutrition[[#This Row],[total_children]]),SUM(nutrition[[#This Row],[calc_boys]],nutrition[[#This Row],[calc_girls]]),nutrition[[#This Row],[total_children]])</f>
        <v>1629</v>
      </c>
      <c r="AF607">
        <f>IF(ISBLANK(nutrition[[#This Row],[total_pwd]]),SUM(nutrition[[#This Row],[total_pwd_men]],nutrition[[#This Row],[total_pwd_women]]),nutrition[[#This Row],[total_pwd]])</f>
        <v>0</v>
      </c>
      <c r="AG607">
        <f>IF(ISBLANK(nutrition[[#This Row],[total_adults]]),SUM(nutrition[[#This Row],[total_men]],nutrition[[#This Row],[total_women]]),nutrition[[#This Row],[total_adults]])</f>
        <v>0</v>
      </c>
      <c r="AH607">
        <f>IF(ISBLANK(nutrition[[#This Row],[total_beneficiaries_reached]]),SUM(nutrition[[#This Row],[calc_children]],nutrition[[#This Row],[calc_adults]]),nutrition[[#This Row],[total_beneficiaries_reached]])</f>
        <v>1629</v>
      </c>
      <c r="AI607" s="49" t="s">
        <v>219</v>
      </c>
      <c r="AJ607" s="49" t="s">
        <v>632</v>
      </c>
      <c r="AK607" s="49" t="s">
        <v>132</v>
      </c>
    </row>
    <row r="608" spans="1:37" x14ac:dyDescent="0.2">
      <c r="A608" s="58">
        <v>45352</v>
      </c>
      <c r="B608" s="49" t="s">
        <v>120</v>
      </c>
      <c r="C608" s="49" t="s">
        <v>1238</v>
      </c>
      <c r="F608" s="49" t="s">
        <v>115</v>
      </c>
      <c r="G608" s="49" t="s">
        <v>115</v>
      </c>
      <c r="H608" s="49" t="s">
        <v>1200</v>
      </c>
      <c r="I608" s="49" t="s">
        <v>118</v>
      </c>
      <c r="J608" s="49" t="s">
        <v>1229</v>
      </c>
      <c r="K608" s="49" t="s">
        <v>125</v>
      </c>
      <c r="M608" s="49">
        <v>615</v>
      </c>
      <c r="AC608">
        <f>IF(ISBLANK(nutrition[[#This Row],[total_boys]]),SUM(nutrition[[#This Row],[boys_0-5_reached]],nutrition[[#This Row],[boys_6-12_reached]],nutrition[[#This Row],[boys_13-18_reached]]),nutrition[[#This Row],[total_boys]])</f>
        <v>0</v>
      </c>
      <c r="AD608">
        <f>IF(ISBLANK(nutrition[[#This Row],[total_girls]]),SUM(nutrition[[#This Row],[girls_0-5_reached]],nutrition[[#This Row],[girls_6-12_reached]],nutrition[[#This Row],[girls_13-18_reached]]),nutrition[[#This Row],[total_girls]])</f>
        <v>615</v>
      </c>
      <c r="AE608">
        <f>IF(ISBLANK(nutrition[[#This Row],[total_children]]),SUM(nutrition[[#This Row],[calc_boys]],nutrition[[#This Row],[calc_girls]]),nutrition[[#This Row],[total_children]])</f>
        <v>615</v>
      </c>
      <c r="AF608">
        <f>IF(ISBLANK(nutrition[[#This Row],[total_pwd]]),SUM(nutrition[[#This Row],[total_pwd_men]],nutrition[[#This Row],[total_pwd_women]]),nutrition[[#This Row],[total_pwd]])</f>
        <v>0</v>
      </c>
      <c r="AG608">
        <f>IF(ISBLANK(nutrition[[#This Row],[total_adults]]),SUM(nutrition[[#This Row],[total_men]],nutrition[[#This Row],[total_women]]),nutrition[[#This Row],[total_adults]])</f>
        <v>0</v>
      </c>
      <c r="AH608">
        <f>IF(ISBLANK(nutrition[[#This Row],[total_beneficiaries_reached]]),SUM(nutrition[[#This Row],[calc_children]],nutrition[[#This Row],[calc_adults]]),nutrition[[#This Row],[total_beneficiaries_reached]])</f>
        <v>615</v>
      </c>
      <c r="AI608" s="49" t="s">
        <v>178</v>
      </c>
      <c r="AJ608" s="49" t="s">
        <v>235</v>
      </c>
      <c r="AK608" s="49" t="s">
        <v>132</v>
      </c>
    </row>
    <row r="609" spans="1:37" x14ac:dyDescent="0.2">
      <c r="A609" s="58">
        <v>45352</v>
      </c>
      <c r="B609" s="49" t="s">
        <v>120</v>
      </c>
      <c r="C609" s="49" t="s">
        <v>1240</v>
      </c>
      <c r="F609" s="49" t="s">
        <v>115</v>
      </c>
      <c r="G609" s="49" t="s">
        <v>115</v>
      </c>
      <c r="H609" s="49" t="s">
        <v>1200</v>
      </c>
      <c r="I609" s="49" t="s">
        <v>118</v>
      </c>
      <c r="J609" s="49" t="s">
        <v>1229</v>
      </c>
      <c r="K609" s="49" t="s">
        <v>125</v>
      </c>
      <c r="M609" s="49">
        <v>615</v>
      </c>
      <c r="AC609">
        <f>IF(ISBLANK(nutrition[[#This Row],[total_boys]]),SUM(nutrition[[#This Row],[boys_0-5_reached]],nutrition[[#This Row],[boys_6-12_reached]],nutrition[[#This Row],[boys_13-18_reached]]),nutrition[[#This Row],[total_boys]])</f>
        <v>0</v>
      </c>
      <c r="AD609">
        <f>IF(ISBLANK(nutrition[[#This Row],[total_girls]]),SUM(nutrition[[#This Row],[girls_0-5_reached]],nutrition[[#This Row],[girls_6-12_reached]],nutrition[[#This Row],[girls_13-18_reached]]),nutrition[[#This Row],[total_girls]])</f>
        <v>615</v>
      </c>
      <c r="AE609">
        <f>IF(ISBLANK(nutrition[[#This Row],[total_children]]),SUM(nutrition[[#This Row],[calc_boys]],nutrition[[#This Row],[calc_girls]]),nutrition[[#This Row],[total_children]])</f>
        <v>615</v>
      </c>
      <c r="AF609">
        <f>IF(ISBLANK(nutrition[[#This Row],[total_pwd]]),SUM(nutrition[[#This Row],[total_pwd_men]],nutrition[[#This Row],[total_pwd_women]]),nutrition[[#This Row],[total_pwd]])</f>
        <v>0</v>
      </c>
      <c r="AG609">
        <f>IF(ISBLANK(nutrition[[#This Row],[total_adults]]),SUM(nutrition[[#This Row],[total_men]],nutrition[[#This Row],[total_women]]),nutrition[[#This Row],[total_adults]])</f>
        <v>0</v>
      </c>
      <c r="AH609">
        <f>IF(ISBLANK(nutrition[[#This Row],[total_beneficiaries_reached]]),SUM(nutrition[[#This Row],[calc_children]],nutrition[[#This Row],[calc_adults]]),nutrition[[#This Row],[total_beneficiaries_reached]])</f>
        <v>615</v>
      </c>
      <c r="AI609" s="49" t="s">
        <v>178</v>
      </c>
      <c r="AJ609" s="49" t="s">
        <v>239</v>
      </c>
      <c r="AK609" s="49" t="s">
        <v>132</v>
      </c>
    </row>
    <row r="610" spans="1:37" x14ac:dyDescent="0.2">
      <c r="A610" s="58">
        <v>45352</v>
      </c>
      <c r="B610" s="49" t="s">
        <v>229</v>
      </c>
      <c r="C610" s="49" t="s">
        <v>1307</v>
      </c>
      <c r="F610" s="49" t="s">
        <v>115</v>
      </c>
      <c r="G610" s="49" t="s">
        <v>115</v>
      </c>
      <c r="H610" s="49" t="s">
        <v>1200</v>
      </c>
      <c r="I610" s="49" t="s">
        <v>118</v>
      </c>
      <c r="J610" s="49" t="s">
        <v>1229</v>
      </c>
      <c r="K610" s="49" t="s">
        <v>125</v>
      </c>
      <c r="M610" s="49">
        <v>1652</v>
      </c>
      <c r="AC610">
        <f>IF(ISBLANK(nutrition[[#This Row],[total_boys]]),SUM(nutrition[[#This Row],[boys_0-5_reached]],nutrition[[#This Row],[boys_6-12_reached]],nutrition[[#This Row],[boys_13-18_reached]]),nutrition[[#This Row],[total_boys]])</f>
        <v>0</v>
      </c>
      <c r="AD610">
        <f>IF(ISBLANK(nutrition[[#This Row],[total_girls]]),SUM(nutrition[[#This Row],[girls_0-5_reached]],nutrition[[#This Row],[girls_6-12_reached]],nutrition[[#This Row],[girls_13-18_reached]]),nutrition[[#This Row],[total_girls]])</f>
        <v>1652</v>
      </c>
      <c r="AE610">
        <f>IF(ISBLANK(nutrition[[#This Row],[total_children]]),SUM(nutrition[[#This Row],[calc_boys]],nutrition[[#This Row],[calc_girls]]),nutrition[[#This Row],[total_children]])</f>
        <v>1652</v>
      </c>
      <c r="AF610">
        <f>IF(ISBLANK(nutrition[[#This Row],[total_pwd]]),SUM(nutrition[[#This Row],[total_pwd_men]],nutrition[[#This Row],[total_pwd_women]]),nutrition[[#This Row],[total_pwd]])</f>
        <v>0</v>
      </c>
      <c r="AG610">
        <f>IF(ISBLANK(nutrition[[#This Row],[total_adults]]),SUM(nutrition[[#This Row],[total_men]],nutrition[[#This Row],[total_women]]),nutrition[[#This Row],[total_adults]])</f>
        <v>0</v>
      </c>
      <c r="AH610">
        <f>IF(ISBLANK(nutrition[[#This Row],[total_beneficiaries_reached]]),SUM(nutrition[[#This Row],[calc_children]],nutrition[[#This Row],[calc_adults]]),nutrition[[#This Row],[total_beneficiaries_reached]])</f>
        <v>1652</v>
      </c>
      <c r="AI610" s="49" t="s">
        <v>230</v>
      </c>
      <c r="AJ610" s="49" t="s">
        <v>761</v>
      </c>
      <c r="AK610" s="49" t="s">
        <v>132</v>
      </c>
    </row>
    <row r="611" spans="1:37" x14ac:dyDescent="0.2">
      <c r="A611" s="58">
        <v>45352</v>
      </c>
      <c r="B611" s="49" t="s">
        <v>224</v>
      </c>
      <c r="C611" s="49" t="s">
        <v>1273</v>
      </c>
      <c r="F611" s="49" t="s">
        <v>115</v>
      </c>
      <c r="G611" s="49" t="s">
        <v>115</v>
      </c>
      <c r="H611" s="49" t="s">
        <v>1200</v>
      </c>
      <c r="I611" s="49" t="s">
        <v>118</v>
      </c>
      <c r="J611" s="49" t="s">
        <v>1229</v>
      </c>
      <c r="K611" s="49" t="s">
        <v>125</v>
      </c>
      <c r="M611" s="49">
        <v>1254</v>
      </c>
      <c r="AC611">
        <f>IF(ISBLANK(nutrition[[#This Row],[total_boys]]),SUM(nutrition[[#This Row],[boys_0-5_reached]],nutrition[[#This Row],[boys_6-12_reached]],nutrition[[#This Row],[boys_13-18_reached]]),nutrition[[#This Row],[total_boys]])</f>
        <v>0</v>
      </c>
      <c r="AD611">
        <f>IF(ISBLANK(nutrition[[#This Row],[total_girls]]),SUM(nutrition[[#This Row],[girls_0-5_reached]],nutrition[[#This Row],[girls_6-12_reached]],nutrition[[#This Row],[girls_13-18_reached]]),nutrition[[#This Row],[total_girls]])</f>
        <v>1254</v>
      </c>
      <c r="AE611">
        <f>IF(ISBLANK(nutrition[[#This Row],[total_children]]),SUM(nutrition[[#This Row],[calc_boys]],nutrition[[#This Row],[calc_girls]]),nutrition[[#This Row],[total_children]])</f>
        <v>1254</v>
      </c>
      <c r="AF611">
        <f>IF(ISBLANK(nutrition[[#This Row],[total_pwd]]),SUM(nutrition[[#This Row],[total_pwd_men]],nutrition[[#This Row],[total_pwd_women]]),nutrition[[#This Row],[total_pwd]])</f>
        <v>0</v>
      </c>
      <c r="AG611">
        <f>IF(ISBLANK(nutrition[[#This Row],[total_adults]]),SUM(nutrition[[#This Row],[total_men]],nutrition[[#This Row],[total_women]]),nutrition[[#This Row],[total_adults]])</f>
        <v>0</v>
      </c>
      <c r="AH611">
        <f>IF(ISBLANK(nutrition[[#This Row],[total_beneficiaries_reached]]),SUM(nutrition[[#This Row],[calc_children]],nutrition[[#This Row],[calc_adults]]),nutrition[[#This Row],[total_beneficiaries_reached]])</f>
        <v>1254</v>
      </c>
      <c r="AI611" s="49" t="s">
        <v>225</v>
      </c>
      <c r="AJ611" s="49" t="s">
        <v>683</v>
      </c>
      <c r="AK611" s="49" t="s">
        <v>132</v>
      </c>
    </row>
    <row r="612" spans="1:37" x14ac:dyDescent="0.2">
      <c r="A612" s="58">
        <v>45352</v>
      </c>
      <c r="B612" s="49" t="s">
        <v>229</v>
      </c>
      <c r="C612" s="49" t="s">
        <v>1274</v>
      </c>
      <c r="F612" s="49" t="s">
        <v>115</v>
      </c>
      <c r="G612" s="49" t="s">
        <v>115</v>
      </c>
      <c r="H612" s="49" t="s">
        <v>1200</v>
      </c>
      <c r="I612" s="49" t="s">
        <v>118</v>
      </c>
      <c r="J612" s="49" t="s">
        <v>1229</v>
      </c>
      <c r="K612" s="49" t="s">
        <v>125</v>
      </c>
      <c r="M612" s="49">
        <v>1266</v>
      </c>
      <c r="AC612">
        <f>IF(ISBLANK(nutrition[[#This Row],[total_boys]]),SUM(nutrition[[#This Row],[boys_0-5_reached]],nutrition[[#This Row],[boys_6-12_reached]],nutrition[[#This Row],[boys_13-18_reached]]),nutrition[[#This Row],[total_boys]])</f>
        <v>0</v>
      </c>
      <c r="AD612">
        <f>IF(ISBLANK(nutrition[[#This Row],[total_girls]]),SUM(nutrition[[#This Row],[girls_0-5_reached]],nutrition[[#This Row],[girls_6-12_reached]],nutrition[[#This Row],[girls_13-18_reached]]),nutrition[[#This Row],[total_girls]])</f>
        <v>1266</v>
      </c>
      <c r="AE612">
        <f>IF(ISBLANK(nutrition[[#This Row],[total_children]]),SUM(nutrition[[#This Row],[calc_boys]],nutrition[[#This Row],[calc_girls]]),nutrition[[#This Row],[total_children]])</f>
        <v>1266</v>
      </c>
      <c r="AF612">
        <f>IF(ISBLANK(nutrition[[#This Row],[total_pwd]]),SUM(nutrition[[#This Row],[total_pwd_men]],nutrition[[#This Row],[total_pwd_women]]),nutrition[[#This Row],[total_pwd]])</f>
        <v>0</v>
      </c>
      <c r="AG612">
        <f>IF(ISBLANK(nutrition[[#This Row],[total_adults]]),SUM(nutrition[[#This Row],[total_men]],nutrition[[#This Row],[total_women]]),nutrition[[#This Row],[total_adults]])</f>
        <v>0</v>
      </c>
      <c r="AH612">
        <f>IF(ISBLANK(nutrition[[#This Row],[total_beneficiaries_reached]]),SUM(nutrition[[#This Row],[calc_children]],nutrition[[#This Row],[calc_adults]]),nutrition[[#This Row],[total_beneficiaries_reached]])</f>
        <v>1266</v>
      </c>
      <c r="AI612" s="49" t="s">
        <v>230</v>
      </c>
      <c r="AJ612" s="49" t="s">
        <v>765</v>
      </c>
      <c r="AK612" s="49" t="s">
        <v>132</v>
      </c>
    </row>
    <row r="613" spans="1:37" x14ac:dyDescent="0.2">
      <c r="A613" s="58">
        <v>45352</v>
      </c>
      <c r="B613" s="49" t="s">
        <v>229</v>
      </c>
      <c r="C613" s="49" t="s">
        <v>1308</v>
      </c>
      <c r="F613" s="49" t="s">
        <v>115</v>
      </c>
      <c r="G613" s="49" t="s">
        <v>115</v>
      </c>
      <c r="H613" s="49" t="s">
        <v>1200</v>
      </c>
      <c r="I613" s="49" t="s">
        <v>118</v>
      </c>
      <c r="J613" s="49" t="s">
        <v>1229</v>
      </c>
      <c r="K613" s="49" t="s">
        <v>125</v>
      </c>
      <c r="M613" s="49">
        <v>543</v>
      </c>
      <c r="AC613">
        <f>IF(ISBLANK(nutrition[[#This Row],[total_boys]]),SUM(nutrition[[#This Row],[boys_0-5_reached]],nutrition[[#This Row],[boys_6-12_reached]],nutrition[[#This Row],[boys_13-18_reached]]),nutrition[[#This Row],[total_boys]])</f>
        <v>0</v>
      </c>
      <c r="AD613">
        <f>IF(ISBLANK(nutrition[[#This Row],[total_girls]]),SUM(nutrition[[#This Row],[girls_0-5_reached]],nutrition[[#This Row],[girls_6-12_reached]],nutrition[[#This Row],[girls_13-18_reached]]),nutrition[[#This Row],[total_girls]])</f>
        <v>543</v>
      </c>
      <c r="AE613">
        <f>IF(ISBLANK(nutrition[[#This Row],[total_children]]),SUM(nutrition[[#This Row],[calc_boys]],nutrition[[#This Row],[calc_girls]]),nutrition[[#This Row],[total_children]])</f>
        <v>543</v>
      </c>
      <c r="AF613">
        <f>IF(ISBLANK(nutrition[[#This Row],[total_pwd]]),SUM(nutrition[[#This Row],[total_pwd_men]],nutrition[[#This Row],[total_pwd_women]]),nutrition[[#This Row],[total_pwd]])</f>
        <v>0</v>
      </c>
      <c r="AG613">
        <f>IF(ISBLANK(nutrition[[#This Row],[total_adults]]),SUM(nutrition[[#This Row],[total_men]],nutrition[[#This Row],[total_women]]),nutrition[[#This Row],[total_adults]])</f>
        <v>0</v>
      </c>
      <c r="AH613">
        <f>IF(ISBLANK(nutrition[[#This Row],[total_beneficiaries_reached]]),SUM(nutrition[[#This Row],[calc_children]],nutrition[[#This Row],[calc_adults]]),nutrition[[#This Row],[total_beneficiaries_reached]])</f>
        <v>543</v>
      </c>
      <c r="AI613" s="49" t="s">
        <v>230</v>
      </c>
      <c r="AJ613" s="49" t="s">
        <v>769</v>
      </c>
      <c r="AK613" s="49" t="s">
        <v>132</v>
      </c>
    </row>
    <row r="614" spans="1:37" x14ac:dyDescent="0.2">
      <c r="A614" s="58">
        <v>45352</v>
      </c>
      <c r="B614" s="49" t="s">
        <v>120</v>
      </c>
      <c r="C614" s="49" t="s">
        <v>1241</v>
      </c>
      <c r="F614" s="49" t="s">
        <v>115</v>
      </c>
      <c r="G614" s="49" t="s">
        <v>115</v>
      </c>
      <c r="H614" s="49" t="s">
        <v>1200</v>
      </c>
      <c r="I614" s="49" t="s">
        <v>118</v>
      </c>
      <c r="J614" s="49" t="s">
        <v>1229</v>
      </c>
      <c r="K614" s="49" t="s">
        <v>125</v>
      </c>
      <c r="M614" s="49">
        <v>627</v>
      </c>
      <c r="AC614">
        <f>IF(ISBLANK(nutrition[[#This Row],[total_boys]]),SUM(nutrition[[#This Row],[boys_0-5_reached]],nutrition[[#This Row],[boys_6-12_reached]],nutrition[[#This Row],[boys_13-18_reached]]),nutrition[[#This Row],[total_boys]])</f>
        <v>0</v>
      </c>
      <c r="AD614">
        <f>IF(ISBLANK(nutrition[[#This Row],[total_girls]]),SUM(nutrition[[#This Row],[girls_0-5_reached]],nutrition[[#This Row],[girls_6-12_reached]],nutrition[[#This Row],[girls_13-18_reached]]),nutrition[[#This Row],[total_girls]])</f>
        <v>627</v>
      </c>
      <c r="AE614">
        <f>IF(ISBLANK(nutrition[[#This Row],[total_children]]),SUM(nutrition[[#This Row],[calc_boys]],nutrition[[#This Row],[calc_girls]]),nutrition[[#This Row],[total_children]])</f>
        <v>627</v>
      </c>
      <c r="AF614">
        <f>IF(ISBLANK(nutrition[[#This Row],[total_pwd]]),SUM(nutrition[[#This Row],[total_pwd_men]],nutrition[[#This Row],[total_pwd_women]]),nutrition[[#This Row],[total_pwd]])</f>
        <v>0</v>
      </c>
      <c r="AG614">
        <f>IF(ISBLANK(nutrition[[#This Row],[total_adults]]),SUM(nutrition[[#This Row],[total_men]],nutrition[[#This Row],[total_women]]),nutrition[[#This Row],[total_adults]])</f>
        <v>0</v>
      </c>
      <c r="AH614">
        <f>IF(ISBLANK(nutrition[[#This Row],[total_beneficiaries_reached]]),SUM(nutrition[[#This Row],[calc_children]],nutrition[[#This Row],[calc_adults]]),nutrition[[#This Row],[total_beneficiaries_reached]])</f>
        <v>627</v>
      </c>
      <c r="AI614" s="49" t="s">
        <v>178</v>
      </c>
      <c r="AJ614" s="49" t="s">
        <v>243</v>
      </c>
      <c r="AK614" s="49" t="s">
        <v>132</v>
      </c>
    </row>
    <row r="615" spans="1:37" x14ac:dyDescent="0.2">
      <c r="A615" s="58">
        <v>45352</v>
      </c>
      <c r="B615" s="49" t="s">
        <v>120</v>
      </c>
      <c r="C615" s="49" t="s">
        <v>1242</v>
      </c>
      <c r="F615" s="49" t="s">
        <v>115</v>
      </c>
      <c r="G615" s="49" t="s">
        <v>115</v>
      </c>
      <c r="H615" s="49" t="s">
        <v>1200</v>
      </c>
      <c r="I615" s="49" t="s">
        <v>118</v>
      </c>
      <c r="J615" s="49" t="s">
        <v>1229</v>
      </c>
      <c r="K615" s="49" t="s">
        <v>125</v>
      </c>
      <c r="M615" s="49">
        <v>659</v>
      </c>
      <c r="AC615">
        <f>IF(ISBLANK(nutrition[[#This Row],[total_boys]]),SUM(nutrition[[#This Row],[boys_0-5_reached]],nutrition[[#This Row],[boys_6-12_reached]],nutrition[[#This Row],[boys_13-18_reached]]),nutrition[[#This Row],[total_boys]])</f>
        <v>0</v>
      </c>
      <c r="AD615">
        <f>IF(ISBLANK(nutrition[[#This Row],[total_girls]]),SUM(nutrition[[#This Row],[girls_0-5_reached]],nutrition[[#This Row],[girls_6-12_reached]],nutrition[[#This Row],[girls_13-18_reached]]),nutrition[[#This Row],[total_girls]])</f>
        <v>659</v>
      </c>
      <c r="AE615">
        <f>IF(ISBLANK(nutrition[[#This Row],[total_children]]),SUM(nutrition[[#This Row],[calc_boys]],nutrition[[#This Row],[calc_girls]]),nutrition[[#This Row],[total_children]])</f>
        <v>659</v>
      </c>
      <c r="AF615">
        <f>IF(ISBLANK(nutrition[[#This Row],[total_pwd]]),SUM(nutrition[[#This Row],[total_pwd_men]],nutrition[[#This Row],[total_pwd_women]]),nutrition[[#This Row],[total_pwd]])</f>
        <v>0</v>
      </c>
      <c r="AG615">
        <f>IF(ISBLANK(nutrition[[#This Row],[total_adults]]),SUM(nutrition[[#This Row],[total_men]],nutrition[[#This Row],[total_women]]),nutrition[[#This Row],[total_adults]])</f>
        <v>0</v>
      </c>
      <c r="AH615">
        <f>IF(ISBLANK(nutrition[[#This Row],[total_beneficiaries_reached]]),SUM(nutrition[[#This Row],[calc_children]],nutrition[[#This Row],[calc_adults]]),nutrition[[#This Row],[total_beneficiaries_reached]])</f>
        <v>659</v>
      </c>
      <c r="AI615" s="49" t="s">
        <v>178</v>
      </c>
      <c r="AJ615" s="49" t="s">
        <v>246</v>
      </c>
      <c r="AK615" s="49" t="s">
        <v>132</v>
      </c>
    </row>
    <row r="616" spans="1:37" x14ac:dyDescent="0.2">
      <c r="A616" s="58">
        <v>45352</v>
      </c>
      <c r="B616" s="49" t="s">
        <v>113</v>
      </c>
      <c r="C616" s="49" t="s">
        <v>1275</v>
      </c>
      <c r="F616" s="49" t="s">
        <v>115</v>
      </c>
      <c r="G616" s="49" t="s">
        <v>115</v>
      </c>
      <c r="H616" s="49" t="s">
        <v>1200</v>
      </c>
      <c r="I616" s="49" t="s">
        <v>118</v>
      </c>
      <c r="J616" s="49" t="s">
        <v>1229</v>
      </c>
      <c r="K616" s="49" t="s">
        <v>125</v>
      </c>
      <c r="M616" s="49">
        <v>394</v>
      </c>
      <c r="AC616">
        <f>IF(ISBLANK(nutrition[[#This Row],[total_boys]]),SUM(nutrition[[#This Row],[boys_0-5_reached]],nutrition[[#This Row],[boys_6-12_reached]],nutrition[[#This Row],[boys_13-18_reached]]),nutrition[[#This Row],[total_boys]])</f>
        <v>0</v>
      </c>
      <c r="AD616">
        <f>IF(ISBLANK(nutrition[[#This Row],[total_girls]]),SUM(nutrition[[#This Row],[girls_0-5_reached]],nutrition[[#This Row],[girls_6-12_reached]],nutrition[[#This Row],[girls_13-18_reached]]),nutrition[[#This Row],[total_girls]])</f>
        <v>394</v>
      </c>
      <c r="AE616">
        <f>IF(ISBLANK(nutrition[[#This Row],[total_children]]),SUM(nutrition[[#This Row],[calc_boys]],nutrition[[#This Row],[calc_girls]]),nutrition[[#This Row],[total_children]])</f>
        <v>394</v>
      </c>
      <c r="AF616">
        <f>IF(ISBLANK(nutrition[[#This Row],[total_pwd]]),SUM(nutrition[[#This Row],[total_pwd_men]],nutrition[[#This Row],[total_pwd_women]]),nutrition[[#This Row],[total_pwd]])</f>
        <v>0</v>
      </c>
      <c r="AG616">
        <f>IF(ISBLANK(nutrition[[#This Row],[total_adults]]),SUM(nutrition[[#This Row],[total_men]],nutrition[[#This Row],[total_women]]),nutrition[[#This Row],[total_adults]])</f>
        <v>0</v>
      </c>
      <c r="AH616">
        <f>IF(ISBLANK(nutrition[[#This Row],[total_beneficiaries_reached]]),SUM(nutrition[[#This Row],[calc_children]],nutrition[[#This Row],[calc_adults]]),nutrition[[#This Row],[total_beneficiaries_reached]])</f>
        <v>394</v>
      </c>
      <c r="AI616" s="49" t="s">
        <v>219</v>
      </c>
      <c r="AJ616" s="49" t="s">
        <v>635</v>
      </c>
      <c r="AK616" s="49" t="s">
        <v>132</v>
      </c>
    </row>
    <row r="617" spans="1:37" x14ac:dyDescent="0.2">
      <c r="A617" s="58">
        <v>45352</v>
      </c>
      <c r="B617" s="49" t="s">
        <v>229</v>
      </c>
      <c r="C617" s="49" t="s">
        <v>1276</v>
      </c>
      <c r="F617" s="49" t="s">
        <v>115</v>
      </c>
      <c r="G617" s="49" t="s">
        <v>115</v>
      </c>
      <c r="H617" s="49" t="s">
        <v>1200</v>
      </c>
      <c r="I617" s="49" t="s">
        <v>118</v>
      </c>
      <c r="J617" s="49" t="s">
        <v>1229</v>
      </c>
      <c r="K617" s="49" t="s">
        <v>125</v>
      </c>
      <c r="M617" s="49">
        <v>490</v>
      </c>
      <c r="AC617">
        <f>IF(ISBLANK(nutrition[[#This Row],[total_boys]]),SUM(nutrition[[#This Row],[boys_0-5_reached]],nutrition[[#This Row],[boys_6-12_reached]],nutrition[[#This Row],[boys_13-18_reached]]),nutrition[[#This Row],[total_boys]])</f>
        <v>0</v>
      </c>
      <c r="AD617">
        <f>IF(ISBLANK(nutrition[[#This Row],[total_girls]]),SUM(nutrition[[#This Row],[girls_0-5_reached]],nutrition[[#This Row],[girls_6-12_reached]],nutrition[[#This Row],[girls_13-18_reached]]),nutrition[[#This Row],[total_girls]])</f>
        <v>490</v>
      </c>
      <c r="AE617">
        <f>IF(ISBLANK(nutrition[[#This Row],[total_children]]),SUM(nutrition[[#This Row],[calc_boys]],nutrition[[#This Row],[calc_girls]]),nutrition[[#This Row],[total_children]])</f>
        <v>490</v>
      </c>
      <c r="AF617">
        <f>IF(ISBLANK(nutrition[[#This Row],[total_pwd]]),SUM(nutrition[[#This Row],[total_pwd_men]],nutrition[[#This Row],[total_pwd_women]]),nutrition[[#This Row],[total_pwd]])</f>
        <v>0</v>
      </c>
      <c r="AG617">
        <f>IF(ISBLANK(nutrition[[#This Row],[total_adults]]),SUM(nutrition[[#This Row],[total_men]],nutrition[[#This Row],[total_women]]),nutrition[[#This Row],[total_adults]])</f>
        <v>0</v>
      </c>
      <c r="AH617">
        <f>IF(ISBLANK(nutrition[[#This Row],[total_beneficiaries_reached]]),SUM(nutrition[[#This Row],[calc_children]],nutrition[[#This Row],[calc_adults]]),nutrition[[#This Row],[total_beneficiaries_reached]])</f>
        <v>490</v>
      </c>
      <c r="AI617" s="49" t="s">
        <v>230</v>
      </c>
      <c r="AJ617" s="49" t="s">
        <v>773</v>
      </c>
      <c r="AK617" s="49" t="s">
        <v>132</v>
      </c>
    </row>
    <row r="618" spans="1:37" x14ac:dyDescent="0.2">
      <c r="A618" s="58">
        <v>45352</v>
      </c>
      <c r="B618" s="49" t="s">
        <v>229</v>
      </c>
      <c r="C618" s="49" t="s">
        <v>1309</v>
      </c>
      <c r="F618" s="49" t="s">
        <v>115</v>
      </c>
      <c r="G618" s="49" t="s">
        <v>115</v>
      </c>
      <c r="H618" s="49" t="s">
        <v>1200</v>
      </c>
      <c r="I618" s="49" t="s">
        <v>118</v>
      </c>
      <c r="J618" s="49" t="s">
        <v>1229</v>
      </c>
      <c r="K618" s="49" t="s">
        <v>125</v>
      </c>
      <c r="M618" s="49">
        <v>2617</v>
      </c>
      <c r="AC618">
        <f>IF(ISBLANK(nutrition[[#This Row],[total_boys]]),SUM(nutrition[[#This Row],[boys_0-5_reached]],nutrition[[#This Row],[boys_6-12_reached]],nutrition[[#This Row],[boys_13-18_reached]]),nutrition[[#This Row],[total_boys]])</f>
        <v>0</v>
      </c>
      <c r="AD618">
        <f>IF(ISBLANK(nutrition[[#This Row],[total_girls]]),SUM(nutrition[[#This Row],[girls_0-5_reached]],nutrition[[#This Row],[girls_6-12_reached]],nutrition[[#This Row],[girls_13-18_reached]]),nutrition[[#This Row],[total_girls]])</f>
        <v>2617</v>
      </c>
      <c r="AE618">
        <f>IF(ISBLANK(nutrition[[#This Row],[total_children]]),SUM(nutrition[[#This Row],[calc_boys]],nutrition[[#This Row],[calc_girls]]),nutrition[[#This Row],[total_children]])</f>
        <v>2617</v>
      </c>
      <c r="AF618">
        <f>IF(ISBLANK(nutrition[[#This Row],[total_pwd]]),SUM(nutrition[[#This Row],[total_pwd_men]],nutrition[[#This Row],[total_pwd_women]]),nutrition[[#This Row],[total_pwd]])</f>
        <v>0</v>
      </c>
      <c r="AG618">
        <f>IF(ISBLANK(nutrition[[#This Row],[total_adults]]),SUM(nutrition[[#This Row],[total_men]],nutrition[[#This Row],[total_women]]),nutrition[[#This Row],[total_adults]])</f>
        <v>0</v>
      </c>
      <c r="AH618">
        <f>IF(ISBLANK(nutrition[[#This Row],[total_beneficiaries_reached]]),SUM(nutrition[[#This Row],[calc_children]],nutrition[[#This Row],[calc_adults]]),nutrition[[#This Row],[total_beneficiaries_reached]])</f>
        <v>2617</v>
      </c>
      <c r="AI618" s="49" t="s">
        <v>230</v>
      </c>
      <c r="AJ618" s="49" t="s">
        <v>777</v>
      </c>
      <c r="AK618" s="49" t="s">
        <v>132</v>
      </c>
    </row>
    <row r="619" spans="1:37" x14ac:dyDescent="0.2">
      <c r="A619" s="58">
        <v>45383</v>
      </c>
      <c r="B619" s="49" t="s">
        <v>120</v>
      </c>
      <c r="C619" s="49" t="s">
        <v>1228</v>
      </c>
      <c r="F619" s="49" t="s">
        <v>115</v>
      </c>
      <c r="G619" s="49" t="s">
        <v>115</v>
      </c>
      <c r="H619" s="49" t="s">
        <v>1200</v>
      </c>
      <c r="I619" s="49" t="s">
        <v>118</v>
      </c>
      <c r="J619" s="49" t="s">
        <v>1229</v>
      </c>
      <c r="K619" s="49" t="s">
        <v>125</v>
      </c>
      <c r="M619" s="49">
        <v>1218</v>
      </c>
      <c r="AC619">
        <f>IF(ISBLANK(nutrition[[#This Row],[total_boys]]),SUM(nutrition[[#This Row],[boys_0-5_reached]],nutrition[[#This Row],[boys_6-12_reached]],nutrition[[#This Row],[boys_13-18_reached]]),nutrition[[#This Row],[total_boys]])</f>
        <v>0</v>
      </c>
      <c r="AD619">
        <f>IF(ISBLANK(nutrition[[#This Row],[total_girls]]),SUM(nutrition[[#This Row],[girls_0-5_reached]],nutrition[[#This Row],[girls_6-12_reached]],nutrition[[#This Row],[girls_13-18_reached]]),nutrition[[#This Row],[total_girls]])</f>
        <v>1218</v>
      </c>
      <c r="AE619">
        <f>IF(ISBLANK(nutrition[[#This Row],[total_children]]),SUM(nutrition[[#This Row],[calc_boys]],nutrition[[#This Row],[calc_girls]]),nutrition[[#This Row],[total_children]])</f>
        <v>1218</v>
      </c>
      <c r="AF619">
        <f>IF(ISBLANK(nutrition[[#This Row],[total_pwd]]),SUM(nutrition[[#This Row],[total_pwd_men]],nutrition[[#This Row],[total_pwd_women]]),nutrition[[#This Row],[total_pwd]])</f>
        <v>0</v>
      </c>
      <c r="AG619">
        <f>IF(ISBLANK(nutrition[[#This Row],[total_adults]]),SUM(nutrition[[#This Row],[total_men]],nutrition[[#This Row],[total_women]]),nutrition[[#This Row],[total_adults]])</f>
        <v>0</v>
      </c>
      <c r="AH619">
        <f>IF(ISBLANK(nutrition[[#This Row],[total_beneficiaries_reached]]),SUM(nutrition[[#This Row],[calc_children]],nutrition[[#This Row],[calc_adults]]),nutrition[[#This Row],[total_beneficiaries_reached]])</f>
        <v>1218</v>
      </c>
      <c r="AI619" s="49" t="s">
        <v>132</v>
      </c>
      <c r="AJ619" s="49" t="s">
        <v>132</v>
      </c>
      <c r="AK619" s="49" t="s">
        <v>132</v>
      </c>
    </row>
    <row r="620" spans="1:37" x14ac:dyDescent="0.2">
      <c r="A620" s="58">
        <v>45383</v>
      </c>
      <c r="B620" s="49" t="s">
        <v>209</v>
      </c>
      <c r="C620" s="49" t="s">
        <v>1282</v>
      </c>
      <c r="F620" s="49" t="s">
        <v>115</v>
      </c>
      <c r="G620" s="49" t="s">
        <v>115</v>
      </c>
      <c r="H620" s="49" t="s">
        <v>1200</v>
      </c>
      <c r="I620" s="49" t="s">
        <v>118</v>
      </c>
      <c r="J620" s="49" t="s">
        <v>1229</v>
      </c>
      <c r="K620" s="49" t="s">
        <v>125</v>
      </c>
      <c r="M620" s="49">
        <v>818</v>
      </c>
      <c r="AC620">
        <f>IF(ISBLANK(nutrition[[#This Row],[total_boys]]),SUM(nutrition[[#This Row],[boys_0-5_reached]],nutrition[[#This Row],[boys_6-12_reached]],nutrition[[#This Row],[boys_13-18_reached]]),nutrition[[#This Row],[total_boys]])</f>
        <v>0</v>
      </c>
      <c r="AD620">
        <f>IF(ISBLANK(nutrition[[#This Row],[total_girls]]),SUM(nutrition[[#This Row],[girls_0-5_reached]],nutrition[[#This Row],[girls_6-12_reached]],nutrition[[#This Row],[girls_13-18_reached]]),nutrition[[#This Row],[total_girls]])</f>
        <v>818</v>
      </c>
      <c r="AE620">
        <f>IF(ISBLANK(nutrition[[#This Row],[total_children]]),SUM(nutrition[[#This Row],[calc_boys]],nutrition[[#This Row],[calc_girls]]),nutrition[[#This Row],[total_children]])</f>
        <v>818</v>
      </c>
      <c r="AF620">
        <f>IF(ISBLANK(nutrition[[#This Row],[total_pwd]]),SUM(nutrition[[#This Row],[total_pwd_men]],nutrition[[#This Row],[total_pwd_women]]),nutrition[[#This Row],[total_pwd]])</f>
        <v>0</v>
      </c>
      <c r="AG620">
        <f>IF(ISBLANK(nutrition[[#This Row],[total_adults]]),SUM(nutrition[[#This Row],[total_men]],nutrition[[#This Row],[total_women]]),nutrition[[#This Row],[total_adults]])</f>
        <v>0</v>
      </c>
      <c r="AH620">
        <f>IF(ISBLANK(nutrition[[#This Row],[total_beneficiaries_reached]]),SUM(nutrition[[#This Row],[calc_children]],nutrition[[#This Row],[calc_adults]]),nutrition[[#This Row],[total_beneficiaries_reached]])</f>
        <v>818</v>
      </c>
      <c r="AI620" s="49" t="s">
        <v>132</v>
      </c>
      <c r="AJ620" s="49" t="s">
        <v>132</v>
      </c>
      <c r="AK620" s="49" t="s">
        <v>132</v>
      </c>
    </row>
    <row r="621" spans="1:37" x14ac:dyDescent="0.2">
      <c r="A621" s="58">
        <v>45383</v>
      </c>
      <c r="B621" s="49" t="s">
        <v>120</v>
      </c>
      <c r="C621" s="49" t="s">
        <v>1230</v>
      </c>
      <c r="F621" s="49" t="s">
        <v>115</v>
      </c>
      <c r="G621" s="49" t="s">
        <v>115</v>
      </c>
      <c r="H621" s="49" t="s">
        <v>1200</v>
      </c>
      <c r="I621" s="49" t="s">
        <v>118</v>
      </c>
      <c r="J621" s="49" t="s">
        <v>1229</v>
      </c>
      <c r="K621" s="49" t="s">
        <v>125</v>
      </c>
      <c r="M621" s="49">
        <v>887</v>
      </c>
      <c r="AC621">
        <f>IF(ISBLANK(nutrition[[#This Row],[total_boys]]),SUM(nutrition[[#This Row],[boys_0-5_reached]],nutrition[[#This Row],[boys_6-12_reached]],nutrition[[#This Row],[boys_13-18_reached]]),nutrition[[#This Row],[total_boys]])</f>
        <v>0</v>
      </c>
      <c r="AD621">
        <f>IF(ISBLANK(nutrition[[#This Row],[total_girls]]),SUM(nutrition[[#This Row],[girls_0-5_reached]],nutrition[[#This Row],[girls_6-12_reached]],nutrition[[#This Row],[girls_13-18_reached]]),nutrition[[#This Row],[total_girls]])</f>
        <v>887</v>
      </c>
      <c r="AE621">
        <f>IF(ISBLANK(nutrition[[#This Row],[total_children]]),SUM(nutrition[[#This Row],[calc_boys]],nutrition[[#This Row],[calc_girls]]),nutrition[[#This Row],[total_children]])</f>
        <v>887</v>
      </c>
      <c r="AF621">
        <f>IF(ISBLANK(nutrition[[#This Row],[total_pwd]]),SUM(nutrition[[#This Row],[total_pwd_men]],nutrition[[#This Row],[total_pwd_women]]),nutrition[[#This Row],[total_pwd]])</f>
        <v>0</v>
      </c>
      <c r="AG621">
        <f>IF(ISBLANK(nutrition[[#This Row],[total_adults]]),SUM(nutrition[[#This Row],[total_men]],nutrition[[#This Row],[total_women]]),nutrition[[#This Row],[total_adults]])</f>
        <v>0</v>
      </c>
      <c r="AH621">
        <f>IF(ISBLANK(nutrition[[#This Row],[total_beneficiaries_reached]]),SUM(nutrition[[#This Row],[calc_children]],nutrition[[#This Row],[calc_adults]]),nutrition[[#This Row],[total_beneficiaries_reached]])</f>
        <v>887</v>
      </c>
      <c r="AI621" s="49" t="str">
        <f ca="1">IF(B621="","",OFFSET(table_admin1[[#Headers],[ADM1_PT]],MATCH(B621,admin1,0),1))</f>
        <v>MZ01</v>
      </c>
      <c r="AJ621" s="49" t="str">
        <f t="shared" ref="AJ621:AJ683" ca="1" si="2">IF(C621="","",INDEX(admin2_pcode,MATCH(C621,OFFSET(admin2_start,MATCH(AI621,admin1_linked_pcode,0),0,COUNTIF(admin1_linked_pcode,AI621)),0)+MATCH(AI621,admin1_linked_pcode,0)-1))</f>
        <v>MZ0102</v>
      </c>
      <c r="AK621" s="49" t="str">
        <f t="shared" ref="AK621:AK683" ca="1" si="3">IF(D621="","",INDEX(admin3_pcode,MATCH(D621,OFFSET(admin3_start,MATCH(AJ621,admin2_linked_pcode,0),0,COUNTIF(admin2_linked_pcode,AJ621)),0)+MATCH(AJ621,admin2_linked_pcode,0)-1))</f>
        <v/>
      </c>
    </row>
    <row r="622" spans="1:37" x14ac:dyDescent="0.2">
      <c r="A622" s="58">
        <v>45383</v>
      </c>
      <c r="B622" s="49" t="s">
        <v>113</v>
      </c>
      <c r="C622" s="49" t="s">
        <v>593</v>
      </c>
      <c r="F622" s="49" t="s">
        <v>115</v>
      </c>
      <c r="G622" s="49" t="s">
        <v>115</v>
      </c>
      <c r="H622" s="49" t="s">
        <v>1200</v>
      </c>
      <c r="I622" s="49" t="s">
        <v>118</v>
      </c>
      <c r="J622" s="49" t="s">
        <v>1229</v>
      </c>
      <c r="K622" s="49" t="s">
        <v>125</v>
      </c>
      <c r="M622" s="49">
        <v>844</v>
      </c>
      <c r="AC622">
        <f>IF(ISBLANK(nutrition[[#This Row],[total_boys]]),SUM(nutrition[[#This Row],[boys_0-5_reached]],nutrition[[#This Row],[boys_6-12_reached]],nutrition[[#This Row],[boys_13-18_reached]]),nutrition[[#This Row],[total_boys]])</f>
        <v>0</v>
      </c>
      <c r="AD622">
        <f>IF(ISBLANK(nutrition[[#This Row],[total_girls]]),SUM(nutrition[[#This Row],[girls_0-5_reached]],nutrition[[#This Row],[girls_6-12_reached]],nutrition[[#This Row],[girls_13-18_reached]]),nutrition[[#This Row],[total_girls]])</f>
        <v>844</v>
      </c>
      <c r="AE622">
        <f>IF(ISBLANK(nutrition[[#This Row],[total_children]]),SUM(nutrition[[#This Row],[calc_boys]],nutrition[[#This Row],[calc_girls]]),nutrition[[#This Row],[total_children]])</f>
        <v>844</v>
      </c>
      <c r="AF622">
        <f>IF(ISBLANK(nutrition[[#This Row],[total_pwd]]),SUM(nutrition[[#This Row],[total_pwd_men]],nutrition[[#This Row],[total_pwd_women]]),nutrition[[#This Row],[total_pwd]])</f>
        <v>0</v>
      </c>
      <c r="AG622">
        <f>IF(ISBLANK(nutrition[[#This Row],[total_adults]]),SUM(nutrition[[#This Row],[total_men]],nutrition[[#This Row],[total_women]]),nutrition[[#This Row],[total_adults]])</f>
        <v>0</v>
      </c>
      <c r="AH622">
        <f>IF(ISBLANK(nutrition[[#This Row],[total_beneficiaries_reached]]),SUM(nutrition[[#This Row],[calc_children]],nutrition[[#This Row],[calc_adults]]),nutrition[[#This Row],[total_beneficiaries_reached]])</f>
        <v>844</v>
      </c>
      <c r="AI622" s="49" t="str">
        <f ca="1">IF(B622="","",OFFSET(table_admin1[[#Headers],[ADM1_PT]],MATCH(B622,admin1,0),1))</f>
        <v>MZ09</v>
      </c>
      <c r="AJ622" s="49" t="str">
        <f t="shared" ca="1" si="2"/>
        <v>MZ0901</v>
      </c>
      <c r="AK622" s="49" t="str">
        <f t="shared" ca="1" si="3"/>
        <v/>
      </c>
    </row>
    <row r="623" spans="1:37" x14ac:dyDescent="0.2">
      <c r="A623" s="58">
        <v>45383</v>
      </c>
      <c r="B623" s="49" t="s">
        <v>113</v>
      </c>
      <c r="C623" s="49" t="s">
        <v>1248</v>
      </c>
      <c r="F623" s="49" t="s">
        <v>115</v>
      </c>
      <c r="G623" s="49" t="s">
        <v>115</v>
      </c>
      <c r="H623" s="49" t="s">
        <v>1200</v>
      </c>
      <c r="I623" s="49" t="s">
        <v>118</v>
      </c>
      <c r="J623" s="49" t="s">
        <v>1229</v>
      </c>
      <c r="K623" s="49" t="s">
        <v>125</v>
      </c>
      <c r="M623" s="49">
        <v>1587</v>
      </c>
      <c r="AC623">
        <f>IF(ISBLANK(nutrition[[#This Row],[total_boys]]),SUM(nutrition[[#This Row],[boys_0-5_reached]],nutrition[[#This Row],[boys_6-12_reached]],nutrition[[#This Row],[boys_13-18_reached]]),nutrition[[#This Row],[total_boys]])</f>
        <v>0</v>
      </c>
      <c r="AD623">
        <f>IF(ISBLANK(nutrition[[#This Row],[total_girls]]),SUM(nutrition[[#This Row],[girls_0-5_reached]],nutrition[[#This Row],[girls_6-12_reached]],nutrition[[#This Row],[girls_13-18_reached]]),nutrition[[#This Row],[total_girls]])</f>
        <v>1587</v>
      </c>
      <c r="AE623">
        <f>IF(ISBLANK(nutrition[[#This Row],[total_children]]),SUM(nutrition[[#This Row],[calc_boys]],nutrition[[#This Row],[calc_girls]]),nutrition[[#This Row],[total_children]])</f>
        <v>1587</v>
      </c>
      <c r="AF623">
        <f>IF(ISBLANK(nutrition[[#This Row],[total_pwd]]),SUM(nutrition[[#This Row],[total_pwd_men]],nutrition[[#This Row],[total_pwd_women]]),nutrition[[#This Row],[total_pwd]])</f>
        <v>0</v>
      </c>
      <c r="AG623">
        <f>IF(ISBLANK(nutrition[[#This Row],[total_adults]]),SUM(nutrition[[#This Row],[total_men]],nutrition[[#This Row],[total_women]]),nutrition[[#This Row],[total_adults]])</f>
        <v>0</v>
      </c>
      <c r="AH623">
        <f>IF(ISBLANK(nutrition[[#This Row],[total_beneficiaries_reached]]),SUM(nutrition[[#This Row],[calc_children]],nutrition[[#This Row],[calc_adults]]),nutrition[[#This Row],[total_beneficiaries_reached]])</f>
        <v>1587</v>
      </c>
      <c r="AI623" s="49" t="str">
        <f ca="1">IF(B623="","",OFFSET(table_admin1[[#Headers],[ADM1_PT]],MATCH(B623,admin1,0),1))</f>
        <v>MZ09</v>
      </c>
      <c r="AJ623" s="49" t="str">
        <f t="shared" ca="1" si="2"/>
        <v>MZ0902</v>
      </c>
      <c r="AK623" s="49" t="str">
        <f t="shared" ca="1" si="3"/>
        <v/>
      </c>
    </row>
    <row r="624" spans="1:37" x14ac:dyDescent="0.2">
      <c r="A624" s="58">
        <v>45383</v>
      </c>
      <c r="B624" s="49" t="s">
        <v>113</v>
      </c>
      <c r="C624" s="49" t="s">
        <v>1249</v>
      </c>
      <c r="F624" s="49" t="s">
        <v>115</v>
      </c>
      <c r="G624" s="49" t="s">
        <v>115</v>
      </c>
      <c r="H624" s="49" t="s">
        <v>1200</v>
      </c>
      <c r="I624" s="49" t="s">
        <v>118</v>
      </c>
      <c r="J624" s="49" t="s">
        <v>1229</v>
      </c>
      <c r="K624" s="49" t="s">
        <v>125</v>
      </c>
      <c r="M624" s="49">
        <v>386</v>
      </c>
      <c r="AC624">
        <f>IF(ISBLANK(nutrition[[#This Row],[total_boys]]),SUM(nutrition[[#This Row],[boys_0-5_reached]],nutrition[[#This Row],[boys_6-12_reached]],nutrition[[#This Row],[boys_13-18_reached]]),nutrition[[#This Row],[total_boys]])</f>
        <v>0</v>
      </c>
      <c r="AD624">
        <f>IF(ISBLANK(nutrition[[#This Row],[total_girls]]),SUM(nutrition[[#This Row],[girls_0-5_reached]],nutrition[[#This Row],[girls_6-12_reached]],nutrition[[#This Row],[girls_13-18_reached]]),nutrition[[#This Row],[total_girls]])</f>
        <v>386</v>
      </c>
      <c r="AE624">
        <f>IF(ISBLANK(nutrition[[#This Row],[total_children]]),SUM(nutrition[[#This Row],[calc_boys]],nutrition[[#This Row],[calc_girls]]),nutrition[[#This Row],[total_children]])</f>
        <v>386</v>
      </c>
      <c r="AF624">
        <f>IF(ISBLANK(nutrition[[#This Row],[total_pwd]]),SUM(nutrition[[#This Row],[total_pwd_men]],nutrition[[#This Row],[total_pwd_women]]),nutrition[[#This Row],[total_pwd]])</f>
        <v>0</v>
      </c>
      <c r="AG624">
        <f>IF(ISBLANK(nutrition[[#This Row],[total_adults]]),SUM(nutrition[[#This Row],[total_men]],nutrition[[#This Row],[total_women]]),nutrition[[#This Row],[total_adults]])</f>
        <v>0</v>
      </c>
      <c r="AH624">
        <f>IF(ISBLANK(nutrition[[#This Row],[total_beneficiaries_reached]]),SUM(nutrition[[#This Row],[calc_children]],nutrition[[#This Row],[calc_adults]]),nutrition[[#This Row],[total_beneficiaries_reached]])</f>
        <v>386</v>
      </c>
      <c r="AI624" s="49" t="str">
        <f ca="1">IF(B624="","",OFFSET(table_admin1[[#Headers],[ADM1_PT]],MATCH(B624,admin1,0),1))</f>
        <v>MZ09</v>
      </c>
      <c r="AJ624" s="49" t="str">
        <f t="shared" ca="1" si="2"/>
        <v>MZ0903</v>
      </c>
      <c r="AK624" s="49" t="str">
        <f t="shared" ca="1" si="3"/>
        <v/>
      </c>
    </row>
    <row r="625" spans="1:37" x14ac:dyDescent="0.2">
      <c r="A625" s="58">
        <v>45383</v>
      </c>
      <c r="B625" s="49" t="s">
        <v>113</v>
      </c>
      <c r="C625" s="49" t="s">
        <v>1283</v>
      </c>
      <c r="F625" s="49" t="s">
        <v>115</v>
      </c>
      <c r="G625" s="49" t="s">
        <v>115</v>
      </c>
      <c r="H625" s="49" t="s">
        <v>1200</v>
      </c>
      <c r="I625" s="49" t="s">
        <v>118</v>
      </c>
      <c r="J625" s="49" t="s">
        <v>1229</v>
      </c>
      <c r="K625" s="49" t="s">
        <v>125</v>
      </c>
      <c r="M625" s="49">
        <v>1790</v>
      </c>
      <c r="AC625">
        <f>IF(ISBLANK(nutrition[[#This Row],[total_boys]]),SUM(nutrition[[#This Row],[boys_0-5_reached]],nutrition[[#This Row],[boys_6-12_reached]],nutrition[[#This Row],[boys_13-18_reached]]),nutrition[[#This Row],[total_boys]])</f>
        <v>0</v>
      </c>
      <c r="AD625">
        <f>IF(ISBLANK(nutrition[[#This Row],[total_girls]]),SUM(nutrition[[#This Row],[girls_0-5_reached]],nutrition[[#This Row],[girls_6-12_reached]],nutrition[[#This Row],[girls_13-18_reached]]),nutrition[[#This Row],[total_girls]])</f>
        <v>1790</v>
      </c>
      <c r="AE625">
        <f>IF(ISBLANK(nutrition[[#This Row],[total_children]]),SUM(nutrition[[#This Row],[calc_boys]],nutrition[[#This Row],[calc_girls]]),nutrition[[#This Row],[total_children]])</f>
        <v>1790</v>
      </c>
      <c r="AF625">
        <f>IF(ISBLANK(nutrition[[#This Row],[total_pwd]]),SUM(nutrition[[#This Row],[total_pwd_men]],nutrition[[#This Row],[total_pwd_women]]),nutrition[[#This Row],[total_pwd]])</f>
        <v>0</v>
      </c>
      <c r="AG625">
        <f>IF(ISBLANK(nutrition[[#This Row],[total_adults]]),SUM(nutrition[[#This Row],[total_men]],nutrition[[#This Row],[total_women]]),nutrition[[#This Row],[total_adults]])</f>
        <v>0</v>
      </c>
      <c r="AH625">
        <f>IF(ISBLANK(nutrition[[#This Row],[total_beneficiaries_reached]]),SUM(nutrition[[#This Row],[calc_children]],nutrition[[#This Row],[calc_adults]]),nutrition[[#This Row],[total_beneficiaries_reached]])</f>
        <v>1790</v>
      </c>
      <c r="AI625" s="49" t="str">
        <f ca="1">IF(B625="","",OFFSET(table_admin1[[#Headers],[ADM1_PT]],MATCH(B625,admin1,0),1))</f>
        <v>MZ09</v>
      </c>
      <c r="AJ625" s="49" t="str">
        <f t="shared" ca="1" si="2"/>
        <v>MZ0905</v>
      </c>
      <c r="AK625" s="49" t="str">
        <f t="shared" ca="1" si="3"/>
        <v/>
      </c>
    </row>
    <row r="626" spans="1:37" x14ac:dyDescent="0.2">
      <c r="A626" s="58">
        <v>45383</v>
      </c>
      <c r="B626" s="49" t="s">
        <v>120</v>
      </c>
      <c r="C626" s="49" t="s">
        <v>126</v>
      </c>
      <c r="F626" s="49" t="s">
        <v>115</v>
      </c>
      <c r="G626" s="49" t="s">
        <v>115</v>
      </c>
      <c r="H626" s="49" t="s">
        <v>1200</v>
      </c>
      <c r="I626" s="49" t="s">
        <v>118</v>
      </c>
      <c r="J626" s="49" t="s">
        <v>1229</v>
      </c>
      <c r="K626" s="49" t="s">
        <v>125</v>
      </c>
      <c r="M626" s="49">
        <v>1154</v>
      </c>
      <c r="AC626">
        <f>IF(ISBLANK(nutrition[[#This Row],[total_boys]]),SUM(nutrition[[#This Row],[boys_0-5_reached]],nutrition[[#This Row],[boys_6-12_reached]],nutrition[[#This Row],[boys_13-18_reached]]),nutrition[[#This Row],[total_boys]])</f>
        <v>0</v>
      </c>
      <c r="AD626">
        <f>IF(ISBLANK(nutrition[[#This Row],[total_girls]]),SUM(nutrition[[#This Row],[girls_0-5_reached]],nutrition[[#This Row],[girls_6-12_reached]],nutrition[[#This Row],[girls_13-18_reached]]),nutrition[[#This Row],[total_girls]])</f>
        <v>1154</v>
      </c>
      <c r="AE626">
        <f>IF(ISBLANK(nutrition[[#This Row],[total_children]]),SUM(nutrition[[#This Row],[calc_boys]],nutrition[[#This Row],[calc_girls]]),nutrition[[#This Row],[total_children]])</f>
        <v>1154</v>
      </c>
      <c r="AF626">
        <f>IF(ISBLANK(nutrition[[#This Row],[total_pwd]]),SUM(nutrition[[#This Row],[total_pwd_men]],nutrition[[#This Row],[total_pwd_women]]),nutrition[[#This Row],[total_pwd]])</f>
        <v>0</v>
      </c>
      <c r="AG626">
        <f>IF(ISBLANK(nutrition[[#This Row],[total_adults]]),SUM(nutrition[[#This Row],[total_men]],nutrition[[#This Row],[total_women]]),nutrition[[#This Row],[total_adults]])</f>
        <v>0</v>
      </c>
      <c r="AH626">
        <f>IF(ISBLANK(nutrition[[#This Row],[total_beneficiaries_reached]]),SUM(nutrition[[#This Row],[calc_children]],nutrition[[#This Row],[calc_adults]]),nutrition[[#This Row],[total_beneficiaries_reached]])</f>
        <v>1154</v>
      </c>
      <c r="AI626" s="49" t="str">
        <f ca="1">IF(B626="","",OFFSET(table_admin1[[#Headers],[ADM1_PT]],MATCH(B626,admin1,0),1))</f>
        <v>MZ01</v>
      </c>
      <c r="AJ626" s="49" t="str">
        <f t="shared" ca="1" si="2"/>
        <v>MZ0103</v>
      </c>
      <c r="AK626" s="49" t="str">
        <f t="shared" ca="1" si="3"/>
        <v/>
      </c>
    </row>
    <row r="627" spans="1:37" x14ac:dyDescent="0.2">
      <c r="A627" s="58">
        <v>45383</v>
      </c>
      <c r="B627" s="49" t="s">
        <v>224</v>
      </c>
      <c r="C627" s="49" t="s">
        <v>1284</v>
      </c>
      <c r="F627" s="49" t="s">
        <v>115</v>
      </c>
      <c r="G627" s="49" t="s">
        <v>115</v>
      </c>
      <c r="H627" s="49" t="s">
        <v>1200</v>
      </c>
      <c r="I627" s="49" t="s">
        <v>118</v>
      </c>
      <c r="J627" s="49" t="s">
        <v>1229</v>
      </c>
      <c r="K627" s="49" t="s">
        <v>125</v>
      </c>
      <c r="M627" s="49">
        <v>553</v>
      </c>
      <c r="AC627">
        <f>IF(ISBLANK(nutrition[[#This Row],[total_boys]]),SUM(nutrition[[#This Row],[boys_0-5_reached]],nutrition[[#This Row],[boys_6-12_reached]],nutrition[[#This Row],[boys_13-18_reached]]),nutrition[[#This Row],[total_boys]])</f>
        <v>0</v>
      </c>
      <c r="AD627">
        <f>IF(ISBLANK(nutrition[[#This Row],[total_girls]]),SUM(nutrition[[#This Row],[girls_0-5_reached]],nutrition[[#This Row],[girls_6-12_reached]],nutrition[[#This Row],[girls_13-18_reached]]),nutrition[[#This Row],[total_girls]])</f>
        <v>553</v>
      </c>
      <c r="AE627">
        <f>IF(ISBLANK(nutrition[[#This Row],[total_children]]),SUM(nutrition[[#This Row],[calc_boys]],nutrition[[#This Row],[calc_girls]]),nutrition[[#This Row],[total_children]])</f>
        <v>553</v>
      </c>
      <c r="AF627">
        <f>IF(ISBLANK(nutrition[[#This Row],[total_pwd]]),SUM(nutrition[[#This Row],[total_pwd_men]],nutrition[[#This Row],[total_pwd_women]]),nutrition[[#This Row],[total_pwd]])</f>
        <v>0</v>
      </c>
      <c r="AG627">
        <f>IF(ISBLANK(nutrition[[#This Row],[total_adults]]),SUM(nutrition[[#This Row],[total_men]],nutrition[[#This Row],[total_women]]),nutrition[[#This Row],[total_adults]])</f>
        <v>0</v>
      </c>
      <c r="AH627">
        <f>IF(ISBLANK(nutrition[[#This Row],[total_beneficiaries_reached]]),SUM(nutrition[[#This Row],[calc_children]],nutrition[[#This Row],[calc_adults]]),nutrition[[#This Row],[total_beneficiaries_reached]])</f>
        <v>553</v>
      </c>
      <c r="AI627" s="49" t="str">
        <f ca="1">IF(B627="","",OFFSET(table_admin1[[#Headers],[ADM1_PT]],MATCH(B627,admin1,0),1))</f>
        <v>MZ10</v>
      </c>
      <c r="AJ627" s="49" t="str">
        <f t="shared" ca="1" si="2"/>
        <v>MZ1005</v>
      </c>
      <c r="AK627" s="49" t="str">
        <f t="shared" ca="1" si="3"/>
        <v/>
      </c>
    </row>
    <row r="628" spans="1:37" x14ac:dyDescent="0.2">
      <c r="A628" s="58">
        <v>45383</v>
      </c>
      <c r="B628" s="49" t="s">
        <v>113</v>
      </c>
      <c r="C628" s="49" t="s">
        <v>1285</v>
      </c>
      <c r="F628" s="49" t="s">
        <v>115</v>
      </c>
      <c r="G628" s="49" t="s">
        <v>115</v>
      </c>
      <c r="H628" s="49" t="s">
        <v>1200</v>
      </c>
      <c r="I628" s="49" t="s">
        <v>118</v>
      </c>
      <c r="J628" s="49" t="s">
        <v>1229</v>
      </c>
      <c r="K628" s="49" t="s">
        <v>125</v>
      </c>
      <c r="M628" s="49">
        <v>5319</v>
      </c>
      <c r="AC628">
        <f>IF(ISBLANK(nutrition[[#This Row],[total_boys]]),SUM(nutrition[[#This Row],[boys_0-5_reached]],nutrition[[#This Row],[boys_6-12_reached]],nutrition[[#This Row],[boys_13-18_reached]]),nutrition[[#This Row],[total_boys]])</f>
        <v>0</v>
      </c>
      <c r="AD628">
        <f>IF(ISBLANK(nutrition[[#This Row],[total_girls]]),SUM(nutrition[[#This Row],[girls_0-5_reached]],nutrition[[#This Row],[girls_6-12_reached]],nutrition[[#This Row],[girls_13-18_reached]]),nutrition[[#This Row],[total_girls]])</f>
        <v>5319</v>
      </c>
      <c r="AE628">
        <f>IF(ISBLANK(nutrition[[#This Row],[total_children]]),SUM(nutrition[[#This Row],[calc_boys]],nutrition[[#This Row],[calc_girls]]),nutrition[[#This Row],[total_children]])</f>
        <v>5319</v>
      </c>
      <c r="AF628">
        <f>IF(ISBLANK(nutrition[[#This Row],[total_pwd]]),SUM(nutrition[[#This Row],[total_pwd_men]],nutrition[[#This Row],[total_pwd_women]]),nutrition[[#This Row],[total_pwd]])</f>
        <v>0</v>
      </c>
      <c r="AG628">
        <f>IF(ISBLANK(nutrition[[#This Row],[total_adults]]),SUM(nutrition[[#This Row],[total_men]],nutrition[[#This Row],[total_women]]),nutrition[[#This Row],[total_adults]])</f>
        <v>0</v>
      </c>
      <c r="AH628">
        <f>IF(ISBLANK(nutrition[[#This Row],[total_beneficiaries_reached]]),SUM(nutrition[[#This Row],[calc_children]],nutrition[[#This Row],[calc_adults]]),nutrition[[#This Row],[total_beneficiaries_reached]])</f>
        <v>5319</v>
      </c>
      <c r="AI628" s="49" t="str">
        <f ca="1">IF(B628="","",OFFSET(table_admin1[[#Headers],[ADM1_PT]],MATCH(B628,admin1,0),1))</f>
        <v>MZ09</v>
      </c>
      <c r="AJ628" s="49" t="str">
        <f t="shared" ca="1" si="2"/>
        <v>MZ0906</v>
      </c>
      <c r="AK628" s="49" t="str">
        <f t="shared" ca="1" si="3"/>
        <v/>
      </c>
    </row>
    <row r="629" spans="1:37" x14ac:dyDescent="0.2">
      <c r="A629" s="58">
        <v>45383</v>
      </c>
      <c r="B629" s="49" t="s">
        <v>120</v>
      </c>
      <c r="C629" s="49" t="s">
        <v>1232</v>
      </c>
      <c r="F629" s="49" t="s">
        <v>115</v>
      </c>
      <c r="G629" s="49" t="s">
        <v>115</v>
      </c>
      <c r="H629" s="49" t="s">
        <v>1200</v>
      </c>
      <c r="I629" s="49" t="s">
        <v>118</v>
      </c>
      <c r="J629" s="49" t="s">
        <v>1229</v>
      </c>
      <c r="K629" s="49" t="s">
        <v>125</v>
      </c>
      <c r="M629" s="49">
        <v>2569</v>
      </c>
      <c r="AC629">
        <f>IF(ISBLANK(nutrition[[#This Row],[total_boys]]),SUM(nutrition[[#This Row],[boys_0-5_reached]],nutrition[[#This Row],[boys_6-12_reached]],nutrition[[#This Row],[boys_13-18_reached]]),nutrition[[#This Row],[total_boys]])</f>
        <v>0</v>
      </c>
      <c r="AD629">
        <f>IF(ISBLANK(nutrition[[#This Row],[total_girls]]),SUM(nutrition[[#This Row],[girls_0-5_reached]],nutrition[[#This Row],[girls_6-12_reached]],nutrition[[#This Row],[girls_13-18_reached]]),nutrition[[#This Row],[total_girls]])</f>
        <v>2569</v>
      </c>
      <c r="AE629">
        <f>IF(ISBLANK(nutrition[[#This Row],[total_children]]),SUM(nutrition[[#This Row],[calc_boys]],nutrition[[#This Row],[calc_girls]]),nutrition[[#This Row],[total_children]])</f>
        <v>2569</v>
      </c>
      <c r="AF629">
        <f>IF(ISBLANK(nutrition[[#This Row],[total_pwd]]),SUM(nutrition[[#This Row],[total_pwd_men]],nutrition[[#This Row],[total_pwd_women]]),nutrition[[#This Row],[total_pwd]])</f>
        <v>0</v>
      </c>
      <c r="AG629">
        <f>IF(ISBLANK(nutrition[[#This Row],[total_adults]]),SUM(nutrition[[#This Row],[total_men]],nutrition[[#This Row],[total_women]]),nutrition[[#This Row],[total_adults]])</f>
        <v>0</v>
      </c>
      <c r="AH629">
        <f>IF(ISBLANK(nutrition[[#This Row],[total_beneficiaries_reached]]),SUM(nutrition[[#This Row],[calc_children]],nutrition[[#This Row],[calc_adults]]),nutrition[[#This Row],[total_beneficiaries_reached]])</f>
        <v>2569</v>
      </c>
      <c r="AI629" s="49" t="str">
        <f ca="1">IF(B629="","",OFFSET(table_admin1[[#Headers],[ADM1_PT]],MATCH(B629,admin1,0),1))</f>
        <v>MZ01</v>
      </c>
      <c r="AJ629" s="49" t="str">
        <f t="shared" ca="1" si="2"/>
        <v>MZ0104</v>
      </c>
      <c r="AK629" s="49" t="str">
        <f t="shared" ca="1" si="3"/>
        <v/>
      </c>
    </row>
    <row r="630" spans="1:37" x14ac:dyDescent="0.2">
      <c r="A630" s="58">
        <v>45383</v>
      </c>
      <c r="B630" s="49" t="s">
        <v>229</v>
      </c>
      <c r="C630" s="49" t="s">
        <v>1252</v>
      </c>
      <c r="F630" s="49" t="s">
        <v>115</v>
      </c>
      <c r="G630" s="49" t="s">
        <v>115</v>
      </c>
      <c r="H630" s="49" t="s">
        <v>1200</v>
      </c>
      <c r="I630" s="49" t="s">
        <v>118</v>
      </c>
      <c r="J630" s="49" t="s">
        <v>1229</v>
      </c>
      <c r="K630" s="49" t="s">
        <v>125</v>
      </c>
      <c r="M630" s="49">
        <v>2296</v>
      </c>
      <c r="AC630">
        <f>IF(ISBLANK(nutrition[[#This Row],[total_boys]]),SUM(nutrition[[#This Row],[boys_0-5_reached]],nutrition[[#This Row],[boys_6-12_reached]],nutrition[[#This Row],[boys_13-18_reached]]),nutrition[[#This Row],[total_boys]])</f>
        <v>0</v>
      </c>
      <c r="AD630">
        <f>IF(ISBLANK(nutrition[[#This Row],[total_girls]]),SUM(nutrition[[#This Row],[girls_0-5_reached]],nutrition[[#This Row],[girls_6-12_reached]],nutrition[[#This Row],[girls_13-18_reached]]),nutrition[[#This Row],[total_girls]])</f>
        <v>2296</v>
      </c>
      <c r="AE630">
        <f>IF(ISBLANK(nutrition[[#This Row],[total_children]]),SUM(nutrition[[#This Row],[calc_boys]],nutrition[[#This Row],[calc_girls]]),nutrition[[#This Row],[total_children]])</f>
        <v>2296</v>
      </c>
      <c r="AF630">
        <f>IF(ISBLANK(nutrition[[#This Row],[total_pwd]]),SUM(nutrition[[#This Row],[total_pwd_men]],nutrition[[#This Row],[total_pwd_women]]),nutrition[[#This Row],[total_pwd]])</f>
        <v>0</v>
      </c>
      <c r="AG630">
        <f>IF(ISBLANK(nutrition[[#This Row],[total_adults]]),SUM(nutrition[[#This Row],[total_men]],nutrition[[#This Row],[total_women]]),nutrition[[#This Row],[total_adults]])</f>
        <v>0</v>
      </c>
      <c r="AH630">
        <f>IF(ISBLANK(nutrition[[#This Row],[total_beneficiaries_reached]]),SUM(nutrition[[#This Row],[calc_children]],nutrition[[#This Row],[calc_adults]]),nutrition[[#This Row],[total_beneficiaries_reached]])</f>
        <v>2296</v>
      </c>
      <c r="AI630" s="49" t="str">
        <f ca="1">IF(B630="","",OFFSET(table_admin1[[#Headers],[ADM1_PT]],MATCH(B630,admin1,0),1))</f>
        <v>MZ11</v>
      </c>
      <c r="AJ630" s="49" t="str">
        <f t="shared" ca="1" si="2"/>
        <v>MZ1103</v>
      </c>
      <c r="AK630" s="49" t="str">
        <f t="shared" ca="1" si="3"/>
        <v/>
      </c>
    </row>
    <row r="631" spans="1:37" x14ac:dyDescent="0.2">
      <c r="A631" s="58">
        <v>45383</v>
      </c>
      <c r="B631" s="49" t="s">
        <v>214</v>
      </c>
      <c r="C631" s="49" t="s">
        <v>1254</v>
      </c>
      <c r="F631" s="49" t="s">
        <v>115</v>
      </c>
      <c r="G631" s="49" t="s">
        <v>115</v>
      </c>
      <c r="H631" s="49" t="s">
        <v>1200</v>
      </c>
      <c r="I631" s="49" t="s">
        <v>118</v>
      </c>
      <c r="J631" s="49" t="s">
        <v>1229</v>
      </c>
      <c r="K631" s="49" t="s">
        <v>125</v>
      </c>
      <c r="M631" s="49">
        <v>732</v>
      </c>
      <c r="AC631">
        <f>IF(ISBLANK(nutrition[[#This Row],[total_boys]]),SUM(nutrition[[#This Row],[boys_0-5_reached]],nutrition[[#This Row],[boys_6-12_reached]],nutrition[[#This Row],[boys_13-18_reached]]),nutrition[[#This Row],[total_boys]])</f>
        <v>0</v>
      </c>
      <c r="AD631">
        <f>IF(ISBLANK(nutrition[[#This Row],[total_girls]]),SUM(nutrition[[#This Row],[girls_0-5_reached]],nutrition[[#This Row],[girls_6-12_reached]],nutrition[[#This Row],[girls_13-18_reached]]),nutrition[[#This Row],[total_girls]])</f>
        <v>732</v>
      </c>
      <c r="AE631">
        <f>IF(ISBLANK(nutrition[[#This Row],[total_children]]),SUM(nutrition[[#This Row],[calc_boys]],nutrition[[#This Row],[calc_girls]]),nutrition[[#This Row],[total_children]])</f>
        <v>732</v>
      </c>
      <c r="AF631">
        <f>IF(ISBLANK(nutrition[[#This Row],[total_pwd]]),SUM(nutrition[[#This Row],[total_pwd_men]],nutrition[[#This Row],[total_pwd_women]]),nutrition[[#This Row],[total_pwd]])</f>
        <v>0</v>
      </c>
      <c r="AG631">
        <f>IF(ISBLANK(nutrition[[#This Row],[total_adults]]),SUM(nutrition[[#This Row],[total_men]],nutrition[[#This Row],[total_women]]),nutrition[[#This Row],[total_adults]])</f>
        <v>0</v>
      </c>
      <c r="AH631">
        <f>IF(ISBLANK(nutrition[[#This Row],[total_beneficiaries_reached]]),SUM(nutrition[[#This Row],[calc_children]],nutrition[[#This Row],[calc_adults]]),nutrition[[#This Row],[total_beneficiaries_reached]])</f>
        <v>732</v>
      </c>
      <c r="AI631" s="49" t="str">
        <f ca="1">IF(B631="","",OFFSET(table_admin1[[#Headers],[ADM1_PT]],MATCH(B631,admin1,0),1))</f>
        <v>MZ08</v>
      </c>
      <c r="AJ631" s="49" t="str">
        <f t="shared" ca="1" si="2"/>
        <v>MZ0803</v>
      </c>
      <c r="AK631" s="49" t="str">
        <f t="shared" ca="1" si="3"/>
        <v/>
      </c>
    </row>
    <row r="632" spans="1:37" x14ac:dyDescent="0.2">
      <c r="A632" s="58">
        <v>45383</v>
      </c>
      <c r="B632" s="49" t="s">
        <v>229</v>
      </c>
      <c r="C632" s="49" t="s">
        <v>1286</v>
      </c>
      <c r="F632" s="49" t="s">
        <v>115</v>
      </c>
      <c r="G632" s="49" t="s">
        <v>115</v>
      </c>
      <c r="H632" s="49" t="s">
        <v>1200</v>
      </c>
      <c r="I632" s="49" t="s">
        <v>118</v>
      </c>
      <c r="J632" s="49" t="s">
        <v>1229</v>
      </c>
      <c r="K632" s="49" t="s">
        <v>125</v>
      </c>
      <c r="M632" s="49">
        <v>2118</v>
      </c>
      <c r="AC632">
        <f>IF(ISBLANK(nutrition[[#This Row],[total_boys]]),SUM(nutrition[[#This Row],[boys_0-5_reached]],nutrition[[#This Row],[boys_6-12_reached]],nutrition[[#This Row],[boys_13-18_reached]]),nutrition[[#This Row],[total_boys]])</f>
        <v>0</v>
      </c>
      <c r="AD632">
        <f>IF(ISBLANK(nutrition[[#This Row],[total_girls]]),SUM(nutrition[[#This Row],[girls_0-5_reached]],nutrition[[#This Row],[girls_6-12_reached]],nutrition[[#This Row],[girls_13-18_reached]]),nutrition[[#This Row],[total_girls]])</f>
        <v>2118</v>
      </c>
      <c r="AE632">
        <f>IF(ISBLANK(nutrition[[#This Row],[total_children]]),SUM(nutrition[[#This Row],[calc_boys]],nutrition[[#This Row],[calc_girls]]),nutrition[[#This Row],[total_children]])</f>
        <v>2118</v>
      </c>
      <c r="AF632">
        <f>IF(ISBLANK(nutrition[[#This Row],[total_pwd]]),SUM(nutrition[[#This Row],[total_pwd_men]],nutrition[[#This Row],[total_pwd_women]]),nutrition[[#This Row],[total_pwd]])</f>
        <v>0</v>
      </c>
      <c r="AG632">
        <f>IF(ISBLANK(nutrition[[#This Row],[total_adults]]),SUM(nutrition[[#This Row],[total_men]],nutrition[[#This Row],[total_women]]),nutrition[[#This Row],[total_adults]])</f>
        <v>0</v>
      </c>
      <c r="AH632">
        <f>IF(ISBLANK(nutrition[[#This Row],[total_beneficiaries_reached]]),SUM(nutrition[[#This Row],[calc_children]],nutrition[[#This Row],[calc_adults]]),nutrition[[#This Row],[total_beneficiaries_reached]])</f>
        <v>2118</v>
      </c>
      <c r="AI632" s="49" t="str">
        <f ca="1">IF(B632="","",OFFSET(table_admin1[[#Headers],[ADM1_PT]],MATCH(B632,admin1,0),1))</f>
        <v>MZ11</v>
      </c>
      <c r="AJ632" s="49" t="str">
        <f t="shared" ca="1" si="2"/>
        <v>MZ1104</v>
      </c>
      <c r="AK632" s="49" t="str">
        <f t="shared" ca="1" si="3"/>
        <v/>
      </c>
    </row>
    <row r="633" spans="1:37" x14ac:dyDescent="0.2">
      <c r="A633" s="58">
        <v>45383</v>
      </c>
      <c r="B633" s="49" t="s">
        <v>214</v>
      </c>
      <c r="C633" s="49" t="s">
        <v>528</v>
      </c>
      <c r="F633" s="49" t="s">
        <v>115</v>
      </c>
      <c r="G633" s="49" t="s">
        <v>115</v>
      </c>
      <c r="H633" s="49" t="s">
        <v>1200</v>
      </c>
      <c r="I633" s="49" t="s">
        <v>118</v>
      </c>
      <c r="J633" s="49" t="s">
        <v>1229</v>
      </c>
      <c r="K633" s="49" t="s">
        <v>125</v>
      </c>
      <c r="M633" s="49">
        <v>4272</v>
      </c>
      <c r="AC633">
        <f>IF(ISBLANK(nutrition[[#This Row],[total_boys]]),SUM(nutrition[[#This Row],[boys_0-5_reached]],nutrition[[#This Row],[boys_6-12_reached]],nutrition[[#This Row],[boys_13-18_reached]]),nutrition[[#This Row],[total_boys]])</f>
        <v>0</v>
      </c>
      <c r="AD633">
        <f>IF(ISBLANK(nutrition[[#This Row],[total_girls]]),SUM(nutrition[[#This Row],[girls_0-5_reached]],nutrition[[#This Row],[girls_6-12_reached]],nutrition[[#This Row],[girls_13-18_reached]]),nutrition[[#This Row],[total_girls]])</f>
        <v>4272</v>
      </c>
      <c r="AE633">
        <f>IF(ISBLANK(nutrition[[#This Row],[total_children]]),SUM(nutrition[[#This Row],[calc_boys]],nutrition[[#This Row],[calc_girls]]),nutrition[[#This Row],[total_children]])</f>
        <v>4272</v>
      </c>
      <c r="AF633">
        <f>IF(ISBLANK(nutrition[[#This Row],[total_pwd]]),SUM(nutrition[[#This Row],[total_pwd_men]],nutrition[[#This Row],[total_pwd_women]]),nutrition[[#This Row],[total_pwd]])</f>
        <v>0</v>
      </c>
      <c r="AG633">
        <f>IF(ISBLANK(nutrition[[#This Row],[total_adults]]),SUM(nutrition[[#This Row],[total_men]],nutrition[[#This Row],[total_women]]),nutrition[[#This Row],[total_adults]])</f>
        <v>0</v>
      </c>
      <c r="AH633">
        <f>IF(ISBLANK(nutrition[[#This Row],[total_beneficiaries_reached]]),SUM(nutrition[[#This Row],[calc_children]],nutrition[[#This Row],[calc_adults]]),nutrition[[#This Row],[total_beneficiaries_reached]])</f>
        <v>4272</v>
      </c>
      <c r="AI633" s="49" t="str">
        <f ca="1">IF(B633="","",OFFSET(table_admin1[[#Headers],[ADM1_PT]],MATCH(B633,admin1,0),1))</f>
        <v>MZ08</v>
      </c>
      <c r="AJ633" s="49" t="str">
        <f t="shared" ca="1" si="2"/>
        <v>MZ0802</v>
      </c>
      <c r="AK633" s="49" t="str">
        <f t="shared" ca="1" si="3"/>
        <v/>
      </c>
    </row>
    <row r="634" spans="1:37" x14ac:dyDescent="0.2">
      <c r="A634" s="58">
        <v>45383</v>
      </c>
      <c r="B634" s="49" t="s">
        <v>209</v>
      </c>
      <c r="C634" s="49" t="s">
        <v>441</v>
      </c>
      <c r="F634" s="49" t="s">
        <v>115</v>
      </c>
      <c r="G634" s="49" t="s">
        <v>115</v>
      </c>
      <c r="H634" s="49" t="s">
        <v>1200</v>
      </c>
      <c r="I634" s="49" t="s">
        <v>118</v>
      </c>
      <c r="J634" s="49" t="s">
        <v>1229</v>
      </c>
      <c r="K634" s="49" t="s">
        <v>125</v>
      </c>
      <c r="M634" s="49">
        <v>692</v>
      </c>
      <c r="AC634">
        <f>IF(ISBLANK(nutrition[[#This Row],[total_boys]]),SUM(nutrition[[#This Row],[boys_0-5_reached]],nutrition[[#This Row],[boys_6-12_reached]],nutrition[[#This Row],[boys_13-18_reached]]),nutrition[[#This Row],[total_boys]])</f>
        <v>0</v>
      </c>
      <c r="AD634">
        <f>IF(ISBLANK(nutrition[[#This Row],[total_girls]]),SUM(nutrition[[#This Row],[girls_0-5_reached]],nutrition[[#This Row],[girls_6-12_reached]],nutrition[[#This Row],[girls_13-18_reached]]),nutrition[[#This Row],[total_girls]])</f>
        <v>692</v>
      </c>
      <c r="AE634">
        <f>IF(ISBLANK(nutrition[[#This Row],[total_children]]),SUM(nutrition[[#This Row],[calc_boys]],nutrition[[#This Row],[calc_girls]]),nutrition[[#This Row],[total_children]])</f>
        <v>692</v>
      </c>
      <c r="AF634">
        <f>IF(ISBLANK(nutrition[[#This Row],[total_pwd]]),SUM(nutrition[[#This Row],[total_pwd_men]],nutrition[[#This Row],[total_pwd_women]]),nutrition[[#This Row],[total_pwd]])</f>
        <v>0</v>
      </c>
      <c r="AG634">
        <f>IF(ISBLANK(nutrition[[#This Row],[total_adults]]),SUM(nutrition[[#This Row],[total_men]],nutrition[[#This Row],[total_women]]),nutrition[[#This Row],[total_adults]])</f>
        <v>0</v>
      </c>
      <c r="AH634">
        <f>IF(ISBLANK(nutrition[[#This Row],[total_beneficiaries_reached]]),SUM(nutrition[[#This Row],[calc_children]],nutrition[[#This Row],[calc_adults]]),nutrition[[#This Row],[total_beneficiaries_reached]])</f>
        <v>692</v>
      </c>
      <c r="AI634" s="49" t="str">
        <f ca="1">IF(B634="","",OFFSET(table_admin1[[#Headers],[ADM1_PT]],MATCH(B634,admin1,0),1))</f>
        <v>MZ07</v>
      </c>
      <c r="AJ634" s="49" t="str">
        <f t="shared" ca="1" si="2"/>
        <v>MZ0702</v>
      </c>
      <c r="AK634" s="49" t="str">
        <f t="shared" ca="1" si="3"/>
        <v/>
      </c>
    </row>
    <row r="635" spans="1:37" x14ac:dyDescent="0.2">
      <c r="A635" s="58">
        <v>45383</v>
      </c>
      <c r="B635" s="49" t="s">
        <v>224</v>
      </c>
      <c r="C635" s="49" t="s">
        <v>1256</v>
      </c>
      <c r="F635" s="49" t="s">
        <v>115</v>
      </c>
      <c r="G635" s="49" t="s">
        <v>115</v>
      </c>
      <c r="H635" s="49" t="s">
        <v>1200</v>
      </c>
      <c r="I635" s="49" t="s">
        <v>118</v>
      </c>
      <c r="J635" s="49" t="s">
        <v>1229</v>
      </c>
      <c r="K635" s="49" t="s">
        <v>125</v>
      </c>
      <c r="M635" s="49">
        <v>772</v>
      </c>
      <c r="AC635">
        <f>IF(ISBLANK(nutrition[[#This Row],[total_boys]]),SUM(nutrition[[#This Row],[boys_0-5_reached]],nutrition[[#This Row],[boys_6-12_reached]],nutrition[[#This Row],[boys_13-18_reached]]),nutrition[[#This Row],[total_boys]])</f>
        <v>0</v>
      </c>
      <c r="AD635">
        <f>IF(ISBLANK(nutrition[[#This Row],[total_girls]]),SUM(nutrition[[#This Row],[girls_0-5_reached]],nutrition[[#This Row],[girls_6-12_reached]],nutrition[[#This Row],[girls_13-18_reached]]),nutrition[[#This Row],[total_girls]])</f>
        <v>772</v>
      </c>
      <c r="AE635">
        <f>IF(ISBLANK(nutrition[[#This Row],[total_children]]),SUM(nutrition[[#This Row],[calc_boys]],nutrition[[#This Row],[calc_girls]]),nutrition[[#This Row],[total_children]])</f>
        <v>772</v>
      </c>
      <c r="AF635">
        <f>IF(ISBLANK(nutrition[[#This Row],[total_pwd]]),SUM(nutrition[[#This Row],[total_pwd_men]],nutrition[[#This Row],[total_pwd_women]]),nutrition[[#This Row],[total_pwd]])</f>
        <v>0</v>
      </c>
      <c r="AG635">
        <f>IF(ISBLANK(nutrition[[#This Row],[total_adults]]),SUM(nutrition[[#This Row],[total_men]],nutrition[[#This Row],[total_women]]),nutrition[[#This Row],[total_adults]])</f>
        <v>0</v>
      </c>
      <c r="AH635">
        <f>IF(ISBLANK(nutrition[[#This Row],[total_beneficiaries_reached]]),SUM(nutrition[[#This Row],[calc_children]],nutrition[[#This Row],[calc_adults]]),nutrition[[#This Row],[total_beneficiaries_reached]])</f>
        <v>772</v>
      </c>
      <c r="AI635" s="49" t="str">
        <f ca="1">IF(B635="","",OFFSET(table_admin1[[#Headers],[ADM1_PT]],MATCH(B635,admin1,0),1))</f>
        <v>MZ10</v>
      </c>
      <c r="AJ635" s="49" t="str">
        <f t="shared" ca="1" si="2"/>
        <v>MZ1007</v>
      </c>
      <c r="AK635" s="49" t="str">
        <f t="shared" ca="1" si="3"/>
        <v/>
      </c>
    </row>
    <row r="636" spans="1:37" x14ac:dyDescent="0.2">
      <c r="A636" s="58">
        <v>45383</v>
      </c>
      <c r="B636" s="49" t="s">
        <v>113</v>
      </c>
      <c r="C636" s="49" t="s">
        <v>1287</v>
      </c>
      <c r="F636" s="49" t="s">
        <v>115</v>
      </c>
      <c r="G636" s="49" t="s">
        <v>115</v>
      </c>
      <c r="H636" s="49" t="s">
        <v>1200</v>
      </c>
      <c r="I636" s="49" t="s">
        <v>118</v>
      </c>
      <c r="J636" s="49" t="s">
        <v>1229</v>
      </c>
      <c r="K636" s="49" t="s">
        <v>125</v>
      </c>
      <c r="M636" s="49">
        <v>2189</v>
      </c>
      <c r="AC636">
        <f>IF(ISBLANK(nutrition[[#This Row],[total_boys]]),SUM(nutrition[[#This Row],[boys_0-5_reached]],nutrition[[#This Row],[boys_6-12_reached]],nutrition[[#This Row],[boys_13-18_reached]]),nutrition[[#This Row],[total_boys]])</f>
        <v>0</v>
      </c>
      <c r="AD636">
        <f>IF(ISBLANK(nutrition[[#This Row],[total_girls]]),SUM(nutrition[[#This Row],[girls_0-5_reached]],nutrition[[#This Row],[girls_6-12_reached]],nutrition[[#This Row],[girls_13-18_reached]]),nutrition[[#This Row],[total_girls]])</f>
        <v>2189</v>
      </c>
      <c r="AE636">
        <f>IF(ISBLANK(nutrition[[#This Row],[total_children]]),SUM(nutrition[[#This Row],[calc_boys]],nutrition[[#This Row],[calc_girls]]),nutrition[[#This Row],[total_children]])</f>
        <v>2189</v>
      </c>
      <c r="AF636">
        <f>IF(ISBLANK(nutrition[[#This Row],[total_pwd]]),SUM(nutrition[[#This Row],[total_pwd_men]],nutrition[[#This Row],[total_pwd_women]]),nutrition[[#This Row],[total_pwd]])</f>
        <v>0</v>
      </c>
      <c r="AG636">
        <f>IF(ISBLANK(nutrition[[#This Row],[total_adults]]),SUM(nutrition[[#This Row],[total_men]],nutrition[[#This Row],[total_women]]),nutrition[[#This Row],[total_adults]])</f>
        <v>0</v>
      </c>
      <c r="AH636">
        <f>IF(ISBLANK(nutrition[[#This Row],[total_beneficiaries_reached]]),SUM(nutrition[[#This Row],[calc_children]],nutrition[[#This Row],[calc_adults]]),nutrition[[#This Row],[total_beneficiaries_reached]])</f>
        <v>2189</v>
      </c>
      <c r="AI636" s="49" t="str">
        <f ca="1">IF(B636="","",OFFSET(table_admin1[[#Headers],[ADM1_PT]],MATCH(B636,admin1,0),1))</f>
        <v>MZ09</v>
      </c>
      <c r="AJ636" s="49" t="str">
        <f t="shared" ca="1" si="2"/>
        <v>MZ0907</v>
      </c>
      <c r="AK636" s="49" t="str">
        <f t="shared" ca="1" si="3"/>
        <v/>
      </c>
    </row>
    <row r="637" spans="1:37" x14ac:dyDescent="0.2">
      <c r="A637" s="58">
        <v>45383</v>
      </c>
      <c r="B637" s="49" t="s">
        <v>209</v>
      </c>
      <c r="C637" s="49" t="s">
        <v>1257</v>
      </c>
      <c r="F637" s="49" t="s">
        <v>115</v>
      </c>
      <c r="G637" s="49" t="s">
        <v>115</v>
      </c>
      <c r="H637" s="49" t="s">
        <v>1200</v>
      </c>
      <c r="I637" s="49" t="s">
        <v>118</v>
      </c>
      <c r="J637" s="49" t="s">
        <v>1229</v>
      </c>
      <c r="K637" s="49" t="s">
        <v>125</v>
      </c>
      <c r="M637" s="49">
        <v>450</v>
      </c>
      <c r="AC637">
        <f>IF(ISBLANK(nutrition[[#This Row],[total_boys]]),SUM(nutrition[[#This Row],[boys_0-5_reached]],nutrition[[#This Row],[boys_6-12_reached]],nutrition[[#This Row],[boys_13-18_reached]]),nutrition[[#This Row],[total_boys]])</f>
        <v>0</v>
      </c>
      <c r="AD637">
        <f>IF(ISBLANK(nutrition[[#This Row],[total_girls]]),SUM(nutrition[[#This Row],[girls_0-5_reached]],nutrition[[#This Row],[girls_6-12_reached]],nutrition[[#This Row],[girls_13-18_reached]]),nutrition[[#This Row],[total_girls]])</f>
        <v>450</v>
      </c>
      <c r="AE637">
        <f>IF(ISBLANK(nutrition[[#This Row],[total_children]]),SUM(nutrition[[#This Row],[calc_boys]],nutrition[[#This Row],[calc_girls]]),nutrition[[#This Row],[total_children]])</f>
        <v>450</v>
      </c>
      <c r="AF637">
        <f>IF(ISBLANK(nutrition[[#This Row],[total_pwd]]),SUM(nutrition[[#This Row],[total_pwd_men]],nutrition[[#This Row],[total_pwd_women]]),nutrition[[#This Row],[total_pwd]])</f>
        <v>0</v>
      </c>
      <c r="AG637">
        <f>IF(ISBLANK(nutrition[[#This Row],[total_adults]]),SUM(nutrition[[#This Row],[total_men]],nutrition[[#This Row],[total_women]]),nutrition[[#This Row],[total_adults]])</f>
        <v>0</v>
      </c>
      <c r="AH637">
        <f>IF(ISBLANK(nutrition[[#This Row],[total_beneficiaries_reached]]),SUM(nutrition[[#This Row],[calc_children]],nutrition[[#This Row],[calc_adults]]),nutrition[[#This Row],[total_beneficiaries_reached]])</f>
        <v>450</v>
      </c>
      <c r="AI637" s="49" t="str">
        <f ca="1">IF(B637="","",OFFSET(table_admin1[[#Headers],[ADM1_PT]],MATCH(B637,admin1,0),1))</f>
        <v>MZ07</v>
      </c>
      <c r="AJ637" s="49" t="str">
        <f t="shared" ca="1" si="2"/>
        <v>MZ0703</v>
      </c>
      <c r="AK637" s="49" t="str">
        <f t="shared" ca="1" si="3"/>
        <v/>
      </c>
    </row>
    <row r="638" spans="1:37" x14ac:dyDescent="0.2">
      <c r="A638" s="58">
        <v>45383</v>
      </c>
      <c r="B638" s="49" t="s">
        <v>229</v>
      </c>
      <c r="C638" s="49" t="s">
        <v>708</v>
      </c>
      <c r="F638" s="49" t="s">
        <v>115</v>
      </c>
      <c r="G638" s="49" t="s">
        <v>115</v>
      </c>
      <c r="H638" s="49" t="s">
        <v>1200</v>
      </c>
      <c r="I638" s="49" t="s">
        <v>118</v>
      </c>
      <c r="J638" s="49" t="s">
        <v>1229</v>
      </c>
      <c r="K638" s="49" t="s">
        <v>125</v>
      </c>
      <c r="M638" s="49">
        <v>2155</v>
      </c>
      <c r="AC638">
        <f>IF(ISBLANK(nutrition[[#This Row],[total_boys]]),SUM(nutrition[[#This Row],[boys_0-5_reached]],nutrition[[#This Row],[boys_6-12_reached]],nutrition[[#This Row],[boys_13-18_reached]]),nutrition[[#This Row],[total_boys]])</f>
        <v>0</v>
      </c>
      <c r="AD638">
        <f>IF(ISBLANK(nutrition[[#This Row],[total_girls]]),SUM(nutrition[[#This Row],[girls_0-5_reached]],nutrition[[#This Row],[girls_6-12_reached]],nutrition[[#This Row],[girls_13-18_reached]]),nutrition[[#This Row],[total_girls]])</f>
        <v>2155</v>
      </c>
      <c r="AE638">
        <f>IF(ISBLANK(nutrition[[#This Row],[total_children]]),SUM(nutrition[[#This Row],[calc_boys]],nutrition[[#This Row],[calc_girls]]),nutrition[[#This Row],[total_children]])</f>
        <v>2155</v>
      </c>
      <c r="AF638">
        <f>IF(ISBLANK(nutrition[[#This Row],[total_pwd]]),SUM(nutrition[[#This Row],[total_pwd_men]],nutrition[[#This Row],[total_pwd_women]]),nutrition[[#This Row],[total_pwd]])</f>
        <v>0</v>
      </c>
      <c r="AG638">
        <f>IF(ISBLANK(nutrition[[#This Row],[total_adults]]),SUM(nutrition[[#This Row],[total_men]],nutrition[[#This Row],[total_women]]),nutrition[[#This Row],[total_adults]])</f>
        <v>0</v>
      </c>
      <c r="AH638">
        <f>IF(ISBLANK(nutrition[[#This Row],[total_beneficiaries_reached]]),SUM(nutrition[[#This Row],[calc_children]],nutrition[[#This Row],[calc_adults]]),nutrition[[#This Row],[total_beneficiaries_reached]])</f>
        <v>2155</v>
      </c>
      <c r="AI638" s="49" t="str">
        <f ca="1">IF(B638="","",OFFSET(table_admin1[[#Headers],[ADM1_PT]],MATCH(B638,admin1,0),1))</f>
        <v>MZ11</v>
      </c>
      <c r="AJ638" s="49" t="str">
        <f t="shared" ca="1" si="2"/>
        <v>MZ1105</v>
      </c>
      <c r="AK638" s="49" t="str">
        <f t="shared" ca="1" si="3"/>
        <v/>
      </c>
    </row>
    <row r="639" spans="1:37" x14ac:dyDescent="0.2">
      <c r="A639" s="58">
        <v>45383</v>
      </c>
      <c r="B639" s="49" t="s">
        <v>229</v>
      </c>
      <c r="C639" s="49" t="s">
        <v>712</v>
      </c>
      <c r="F639" s="49" t="s">
        <v>115</v>
      </c>
      <c r="G639" s="49" t="s">
        <v>115</v>
      </c>
      <c r="H639" s="49" t="s">
        <v>1200</v>
      </c>
      <c r="I639" s="49" t="s">
        <v>118</v>
      </c>
      <c r="J639" s="49" t="s">
        <v>1229</v>
      </c>
      <c r="K639" s="49" t="s">
        <v>125</v>
      </c>
      <c r="M639" s="49">
        <v>426</v>
      </c>
      <c r="AC639">
        <f>IF(ISBLANK(nutrition[[#This Row],[total_boys]]),SUM(nutrition[[#This Row],[boys_0-5_reached]],nutrition[[#This Row],[boys_6-12_reached]],nutrition[[#This Row],[boys_13-18_reached]]),nutrition[[#This Row],[total_boys]])</f>
        <v>0</v>
      </c>
      <c r="AD639">
        <f>IF(ISBLANK(nutrition[[#This Row],[total_girls]]),SUM(nutrition[[#This Row],[girls_0-5_reached]],nutrition[[#This Row],[girls_6-12_reached]],nutrition[[#This Row],[girls_13-18_reached]]),nutrition[[#This Row],[total_girls]])</f>
        <v>426</v>
      </c>
      <c r="AE639">
        <f>IF(ISBLANK(nutrition[[#This Row],[total_children]]),SUM(nutrition[[#This Row],[calc_boys]],nutrition[[#This Row],[calc_girls]]),nutrition[[#This Row],[total_children]])</f>
        <v>426</v>
      </c>
      <c r="AF639">
        <f>IF(ISBLANK(nutrition[[#This Row],[total_pwd]]),SUM(nutrition[[#This Row],[total_pwd_men]],nutrition[[#This Row],[total_pwd_women]]),nutrition[[#This Row],[total_pwd]])</f>
        <v>0</v>
      </c>
      <c r="AG639">
        <f>IF(ISBLANK(nutrition[[#This Row],[total_adults]]),SUM(nutrition[[#This Row],[total_men]],nutrition[[#This Row],[total_women]]),nutrition[[#This Row],[total_adults]])</f>
        <v>0</v>
      </c>
      <c r="AH639">
        <f>IF(ISBLANK(nutrition[[#This Row],[total_beneficiaries_reached]]),SUM(nutrition[[#This Row],[calc_children]],nutrition[[#This Row],[calc_adults]]),nutrition[[#This Row],[total_beneficiaries_reached]])</f>
        <v>426</v>
      </c>
      <c r="AI639" s="49" t="str">
        <f ca="1">IF(B639="","",OFFSET(table_admin1[[#Headers],[ADM1_PT]],MATCH(B639,admin1,0),1))</f>
        <v>MZ11</v>
      </c>
      <c r="AJ639" s="49" t="str">
        <f t="shared" ca="1" si="2"/>
        <v>MZ1106</v>
      </c>
      <c r="AK639" s="49" t="str">
        <f t="shared" ca="1" si="3"/>
        <v/>
      </c>
    </row>
    <row r="640" spans="1:37" x14ac:dyDescent="0.2">
      <c r="A640" s="58">
        <v>45383</v>
      </c>
      <c r="B640" s="49" t="s">
        <v>120</v>
      </c>
      <c r="C640" s="49" t="s">
        <v>1233</v>
      </c>
      <c r="F640" s="49" t="s">
        <v>115</v>
      </c>
      <c r="G640" s="49" t="s">
        <v>115</v>
      </c>
      <c r="H640" s="49" t="s">
        <v>1200</v>
      </c>
      <c r="I640" s="49" t="s">
        <v>118</v>
      </c>
      <c r="J640" s="49" t="s">
        <v>1229</v>
      </c>
      <c r="K640" s="49" t="s">
        <v>125</v>
      </c>
      <c r="M640" s="49">
        <v>630</v>
      </c>
      <c r="AC640">
        <f>IF(ISBLANK(nutrition[[#This Row],[total_boys]]),SUM(nutrition[[#This Row],[boys_0-5_reached]],nutrition[[#This Row],[boys_6-12_reached]],nutrition[[#This Row],[boys_13-18_reached]]),nutrition[[#This Row],[total_boys]])</f>
        <v>0</v>
      </c>
      <c r="AD640">
        <f>IF(ISBLANK(nutrition[[#This Row],[total_girls]]),SUM(nutrition[[#This Row],[girls_0-5_reached]],nutrition[[#This Row],[girls_6-12_reached]],nutrition[[#This Row],[girls_13-18_reached]]),nutrition[[#This Row],[total_girls]])</f>
        <v>630</v>
      </c>
      <c r="AE640">
        <f>IF(ISBLANK(nutrition[[#This Row],[total_children]]),SUM(nutrition[[#This Row],[calc_boys]],nutrition[[#This Row],[calc_girls]]),nutrition[[#This Row],[total_children]])</f>
        <v>630</v>
      </c>
      <c r="AF640">
        <f>IF(ISBLANK(nutrition[[#This Row],[total_pwd]]),SUM(nutrition[[#This Row],[total_pwd_men]],nutrition[[#This Row],[total_pwd_women]]),nutrition[[#This Row],[total_pwd]])</f>
        <v>0</v>
      </c>
      <c r="AG640">
        <f>IF(ISBLANK(nutrition[[#This Row],[total_adults]]),SUM(nutrition[[#This Row],[total_men]],nutrition[[#This Row],[total_women]]),nutrition[[#This Row],[total_adults]])</f>
        <v>0</v>
      </c>
      <c r="AH640">
        <f>IF(ISBLANK(nutrition[[#This Row],[total_beneficiaries_reached]]),SUM(nutrition[[#This Row],[calc_children]],nutrition[[#This Row],[calc_adults]]),nutrition[[#This Row],[total_beneficiaries_reached]])</f>
        <v>630</v>
      </c>
      <c r="AI640" s="49" t="str">
        <f ca="1">IF(B640="","",OFFSET(table_admin1[[#Headers],[ADM1_PT]],MATCH(B640,admin1,0),1))</f>
        <v>MZ01</v>
      </c>
      <c r="AJ640" s="49" t="str">
        <f t="shared" ca="1" si="2"/>
        <v>MZ0105</v>
      </c>
      <c r="AK640" s="49" t="str">
        <f t="shared" ca="1" si="3"/>
        <v/>
      </c>
    </row>
    <row r="641" spans="1:37" x14ac:dyDescent="0.2">
      <c r="A641" s="58">
        <v>45383</v>
      </c>
      <c r="B641" s="49" t="s">
        <v>229</v>
      </c>
      <c r="C641" s="49" t="s">
        <v>1288</v>
      </c>
      <c r="F641" s="49" t="s">
        <v>115</v>
      </c>
      <c r="G641" s="49" t="s">
        <v>115</v>
      </c>
      <c r="H641" s="49" t="s">
        <v>1200</v>
      </c>
      <c r="I641" s="49" t="s">
        <v>118</v>
      </c>
      <c r="J641" s="49" t="s">
        <v>1229</v>
      </c>
      <c r="K641" s="49" t="s">
        <v>125</v>
      </c>
      <c r="M641" s="49">
        <v>426</v>
      </c>
      <c r="AC641">
        <f>IF(ISBLANK(nutrition[[#This Row],[total_boys]]),SUM(nutrition[[#This Row],[boys_0-5_reached]],nutrition[[#This Row],[boys_6-12_reached]],nutrition[[#This Row],[boys_13-18_reached]]),nutrition[[#This Row],[total_boys]])</f>
        <v>0</v>
      </c>
      <c r="AD641">
        <f>IF(ISBLANK(nutrition[[#This Row],[total_girls]]),SUM(nutrition[[#This Row],[girls_0-5_reached]],nutrition[[#This Row],[girls_6-12_reached]],nutrition[[#This Row],[girls_13-18_reached]]),nutrition[[#This Row],[total_girls]])</f>
        <v>426</v>
      </c>
      <c r="AE641">
        <f>IF(ISBLANK(nutrition[[#This Row],[total_children]]),SUM(nutrition[[#This Row],[calc_boys]],nutrition[[#This Row],[calc_girls]]),nutrition[[#This Row],[total_children]])</f>
        <v>426</v>
      </c>
      <c r="AF641">
        <f>IF(ISBLANK(nutrition[[#This Row],[total_pwd]]),SUM(nutrition[[#This Row],[total_pwd_men]],nutrition[[#This Row],[total_pwd_women]]),nutrition[[#This Row],[total_pwd]])</f>
        <v>0</v>
      </c>
      <c r="AG641">
        <f>IF(ISBLANK(nutrition[[#This Row],[total_adults]]),SUM(nutrition[[#This Row],[total_men]],nutrition[[#This Row],[total_women]]),nutrition[[#This Row],[total_adults]])</f>
        <v>0</v>
      </c>
      <c r="AH641">
        <f>IF(ISBLANK(nutrition[[#This Row],[total_beneficiaries_reached]]),SUM(nutrition[[#This Row],[calc_children]],nutrition[[#This Row],[calc_adults]]),nutrition[[#This Row],[total_beneficiaries_reached]])</f>
        <v>426</v>
      </c>
      <c r="AI641" s="49" t="str">
        <f ca="1">IF(B641="","",OFFSET(table_admin1[[#Headers],[ADM1_PT]],MATCH(B641,admin1,0),1))</f>
        <v>MZ11</v>
      </c>
      <c r="AJ641" s="49" t="str">
        <f t="shared" ca="1" si="2"/>
        <v>MZ1107</v>
      </c>
      <c r="AK641" s="49" t="str">
        <f t="shared" ca="1" si="3"/>
        <v/>
      </c>
    </row>
    <row r="642" spans="1:37" x14ac:dyDescent="0.2">
      <c r="A642" s="58">
        <v>45383</v>
      </c>
      <c r="B642" s="49" t="s">
        <v>209</v>
      </c>
      <c r="C642" s="49" t="s">
        <v>1289</v>
      </c>
      <c r="F642" s="49" t="s">
        <v>115</v>
      </c>
      <c r="G642" s="49" t="s">
        <v>115</v>
      </c>
      <c r="H642" s="49" t="s">
        <v>1200</v>
      </c>
      <c r="I642" s="49" t="s">
        <v>118</v>
      </c>
      <c r="J642" s="49" t="s">
        <v>1229</v>
      </c>
      <c r="K642" s="49" t="s">
        <v>125</v>
      </c>
      <c r="M642" s="49">
        <v>438</v>
      </c>
      <c r="AC642">
        <f>IF(ISBLANK(nutrition[[#This Row],[total_boys]]),SUM(nutrition[[#This Row],[boys_0-5_reached]],nutrition[[#This Row],[boys_6-12_reached]],nutrition[[#This Row],[boys_13-18_reached]]),nutrition[[#This Row],[total_boys]])</f>
        <v>0</v>
      </c>
      <c r="AD642">
        <f>IF(ISBLANK(nutrition[[#This Row],[total_girls]]),SUM(nutrition[[#This Row],[girls_0-5_reached]],nutrition[[#This Row],[girls_6-12_reached]],nutrition[[#This Row],[girls_13-18_reached]]),nutrition[[#This Row],[total_girls]])</f>
        <v>438</v>
      </c>
      <c r="AE642">
        <f>IF(ISBLANK(nutrition[[#This Row],[total_children]]),SUM(nutrition[[#This Row],[calc_boys]],nutrition[[#This Row],[calc_girls]]),nutrition[[#This Row],[total_children]])</f>
        <v>438</v>
      </c>
      <c r="AF642">
        <f>IF(ISBLANK(nutrition[[#This Row],[total_pwd]]),SUM(nutrition[[#This Row],[total_pwd_men]],nutrition[[#This Row],[total_pwd_women]]),nutrition[[#This Row],[total_pwd]])</f>
        <v>0</v>
      </c>
      <c r="AG642">
        <f>IF(ISBLANK(nutrition[[#This Row],[total_adults]]),SUM(nutrition[[#This Row],[total_men]],nutrition[[#This Row],[total_women]]),nutrition[[#This Row],[total_adults]])</f>
        <v>0</v>
      </c>
      <c r="AH642">
        <f>IF(ISBLANK(nutrition[[#This Row],[total_beneficiaries_reached]]),SUM(nutrition[[#This Row],[calc_children]],nutrition[[#This Row],[calc_adults]]),nutrition[[#This Row],[total_beneficiaries_reached]])</f>
        <v>438</v>
      </c>
      <c r="AI642" s="49" t="str">
        <f ca="1">IF(B642="","",OFFSET(table_admin1[[#Headers],[ADM1_PT]],MATCH(B642,admin1,0),1))</f>
        <v>MZ07</v>
      </c>
      <c r="AJ642" s="49" t="str">
        <f t="shared" ca="1" si="2"/>
        <v>MZ0704</v>
      </c>
      <c r="AK642" s="49" t="str">
        <f t="shared" ca="1" si="3"/>
        <v/>
      </c>
    </row>
    <row r="643" spans="1:37" x14ac:dyDescent="0.2">
      <c r="A643" s="58">
        <v>45383</v>
      </c>
      <c r="B643" s="49" t="s">
        <v>229</v>
      </c>
      <c r="C643" s="49" t="s">
        <v>1290</v>
      </c>
      <c r="F643" s="49" t="s">
        <v>115</v>
      </c>
      <c r="G643" s="49" t="s">
        <v>115</v>
      </c>
      <c r="H643" s="49" t="s">
        <v>1200</v>
      </c>
      <c r="I643" s="49" t="s">
        <v>118</v>
      </c>
      <c r="J643" s="49" t="s">
        <v>1229</v>
      </c>
      <c r="K643" s="49" t="s">
        <v>125</v>
      </c>
      <c r="M643" s="49">
        <v>1274</v>
      </c>
      <c r="AC643">
        <f>IF(ISBLANK(nutrition[[#This Row],[total_boys]]),SUM(nutrition[[#This Row],[boys_0-5_reached]],nutrition[[#This Row],[boys_6-12_reached]],nutrition[[#This Row],[boys_13-18_reached]]),nutrition[[#This Row],[total_boys]])</f>
        <v>0</v>
      </c>
      <c r="AD643">
        <f>IF(ISBLANK(nutrition[[#This Row],[total_girls]]),SUM(nutrition[[#This Row],[girls_0-5_reached]],nutrition[[#This Row],[girls_6-12_reached]],nutrition[[#This Row],[girls_13-18_reached]]),nutrition[[#This Row],[total_girls]])</f>
        <v>1274</v>
      </c>
      <c r="AE643">
        <f>IF(ISBLANK(nutrition[[#This Row],[total_children]]),SUM(nutrition[[#This Row],[calc_boys]],nutrition[[#This Row],[calc_girls]]),nutrition[[#This Row],[total_children]])</f>
        <v>1274</v>
      </c>
      <c r="AF643">
        <f>IF(ISBLANK(nutrition[[#This Row],[total_pwd]]),SUM(nutrition[[#This Row],[total_pwd_men]],nutrition[[#This Row],[total_pwd_women]]),nutrition[[#This Row],[total_pwd]])</f>
        <v>0</v>
      </c>
      <c r="AG643">
        <f>IF(ISBLANK(nutrition[[#This Row],[total_adults]]),SUM(nutrition[[#This Row],[total_men]],nutrition[[#This Row],[total_women]]),nutrition[[#This Row],[total_adults]])</f>
        <v>0</v>
      </c>
      <c r="AH643">
        <f>IF(ISBLANK(nutrition[[#This Row],[total_beneficiaries_reached]]),SUM(nutrition[[#This Row],[calc_children]],nutrition[[#This Row],[calc_adults]]),nutrition[[#This Row],[total_beneficiaries_reached]])</f>
        <v>1274</v>
      </c>
      <c r="AI643" s="49" t="str">
        <f ca="1">IF(B643="","",OFFSET(table_admin1[[#Headers],[ADM1_PT]],MATCH(B643,admin1,0),1))</f>
        <v>MZ11</v>
      </c>
      <c r="AJ643" s="49" t="str">
        <f t="shared" ca="1" si="2"/>
        <v>MZ1108</v>
      </c>
      <c r="AK643" s="49" t="str">
        <f t="shared" ca="1" si="3"/>
        <v/>
      </c>
    </row>
    <row r="644" spans="1:37" x14ac:dyDescent="0.2">
      <c r="A644" s="58">
        <v>45383</v>
      </c>
      <c r="B644" s="49" t="s">
        <v>214</v>
      </c>
      <c r="C644" s="49" t="s">
        <v>1260</v>
      </c>
      <c r="F644" s="49" t="s">
        <v>115</v>
      </c>
      <c r="G644" s="49" t="s">
        <v>115</v>
      </c>
      <c r="H644" s="49" t="s">
        <v>1200</v>
      </c>
      <c r="I644" s="49" t="s">
        <v>118</v>
      </c>
      <c r="J644" s="49" t="s">
        <v>1229</v>
      </c>
      <c r="K644" s="49" t="s">
        <v>125</v>
      </c>
      <c r="M644" s="49">
        <v>218</v>
      </c>
      <c r="AC644">
        <f>IF(ISBLANK(nutrition[[#This Row],[total_boys]]),SUM(nutrition[[#This Row],[boys_0-5_reached]],nutrition[[#This Row],[boys_6-12_reached]],nutrition[[#This Row],[boys_13-18_reached]]),nutrition[[#This Row],[total_boys]])</f>
        <v>0</v>
      </c>
      <c r="AD644">
        <f>IF(ISBLANK(nutrition[[#This Row],[total_girls]]),SUM(nutrition[[#This Row],[girls_0-5_reached]],nutrition[[#This Row],[girls_6-12_reached]],nutrition[[#This Row],[girls_13-18_reached]]),nutrition[[#This Row],[total_girls]])</f>
        <v>218</v>
      </c>
      <c r="AE644">
        <f>IF(ISBLANK(nutrition[[#This Row],[total_children]]),SUM(nutrition[[#This Row],[calc_boys]],nutrition[[#This Row],[calc_girls]]),nutrition[[#This Row],[total_children]])</f>
        <v>218</v>
      </c>
      <c r="AF644">
        <f>IF(ISBLANK(nutrition[[#This Row],[total_pwd]]),SUM(nutrition[[#This Row],[total_pwd_men]],nutrition[[#This Row],[total_pwd_women]]),nutrition[[#This Row],[total_pwd]])</f>
        <v>0</v>
      </c>
      <c r="AG644">
        <f>IF(ISBLANK(nutrition[[#This Row],[total_adults]]),SUM(nutrition[[#This Row],[total_men]],nutrition[[#This Row],[total_women]]),nutrition[[#This Row],[total_adults]])</f>
        <v>0</v>
      </c>
      <c r="AH644">
        <f>IF(ISBLANK(nutrition[[#This Row],[total_beneficiaries_reached]]),SUM(nutrition[[#This Row],[calc_children]],nutrition[[#This Row],[calc_adults]]),nutrition[[#This Row],[total_beneficiaries_reached]])</f>
        <v>218</v>
      </c>
      <c r="AI644" s="49" t="str">
        <f ca="1">IF(B644="","",OFFSET(table_admin1[[#Headers],[ADM1_PT]],MATCH(B644,admin1,0),1))</f>
        <v>MZ08</v>
      </c>
      <c r="AJ644" s="49" t="str">
        <f t="shared" ca="1" si="2"/>
        <v>MZ0806</v>
      </c>
      <c r="AK644" s="49" t="str">
        <f t="shared" ca="1" si="3"/>
        <v/>
      </c>
    </row>
    <row r="645" spans="1:37" x14ac:dyDescent="0.2">
      <c r="A645" s="58">
        <v>45383</v>
      </c>
      <c r="B645" s="49" t="s">
        <v>209</v>
      </c>
      <c r="C645" s="49" t="s">
        <v>1291</v>
      </c>
      <c r="F645" s="49" t="s">
        <v>115</v>
      </c>
      <c r="G645" s="49" t="s">
        <v>115</v>
      </c>
      <c r="H645" s="49" t="s">
        <v>1200</v>
      </c>
      <c r="I645" s="49" t="s">
        <v>118</v>
      </c>
      <c r="J645" s="49" t="s">
        <v>1229</v>
      </c>
      <c r="K645" s="49" t="s">
        <v>125</v>
      </c>
      <c r="M645" s="49">
        <v>317</v>
      </c>
      <c r="AC645">
        <f>IF(ISBLANK(nutrition[[#This Row],[total_boys]]),SUM(nutrition[[#This Row],[boys_0-5_reached]],nutrition[[#This Row],[boys_6-12_reached]],nutrition[[#This Row],[boys_13-18_reached]]),nutrition[[#This Row],[total_boys]])</f>
        <v>0</v>
      </c>
      <c r="AD645">
        <f>IF(ISBLANK(nutrition[[#This Row],[total_girls]]),SUM(nutrition[[#This Row],[girls_0-5_reached]],nutrition[[#This Row],[girls_6-12_reached]],nutrition[[#This Row],[girls_13-18_reached]]),nutrition[[#This Row],[total_girls]])</f>
        <v>317</v>
      </c>
      <c r="AE645">
        <f>IF(ISBLANK(nutrition[[#This Row],[total_children]]),SUM(nutrition[[#This Row],[calc_boys]],nutrition[[#This Row],[calc_girls]]),nutrition[[#This Row],[total_children]])</f>
        <v>317</v>
      </c>
      <c r="AF645">
        <f>IF(ISBLANK(nutrition[[#This Row],[total_pwd]]),SUM(nutrition[[#This Row],[total_pwd_men]],nutrition[[#This Row],[total_pwd_women]]),nutrition[[#This Row],[total_pwd]])</f>
        <v>0</v>
      </c>
      <c r="AG645">
        <f>IF(ISBLANK(nutrition[[#This Row],[total_adults]]),SUM(nutrition[[#This Row],[total_men]],nutrition[[#This Row],[total_women]]),nutrition[[#This Row],[total_adults]])</f>
        <v>0</v>
      </c>
      <c r="AH645">
        <f>IF(ISBLANK(nutrition[[#This Row],[total_beneficiaries_reached]]),SUM(nutrition[[#This Row],[calc_children]],nutrition[[#This Row],[calc_adults]]),nutrition[[#This Row],[total_beneficiaries_reached]])</f>
        <v>317</v>
      </c>
      <c r="AI645" s="49" t="str">
        <f ca="1">IF(B645="","",OFFSET(table_admin1[[#Headers],[ADM1_PT]],MATCH(B645,admin1,0),1))</f>
        <v>MZ07</v>
      </c>
      <c r="AJ645" s="49" t="str">
        <f t="shared" ca="1" si="2"/>
        <v>MZ0705</v>
      </c>
      <c r="AK645" s="49" t="str">
        <f t="shared" ca="1" si="3"/>
        <v/>
      </c>
    </row>
    <row r="646" spans="1:37" x14ac:dyDescent="0.2">
      <c r="A646" s="58">
        <v>45383</v>
      </c>
      <c r="B646" s="49" t="s">
        <v>209</v>
      </c>
      <c r="C646" s="49" t="s">
        <v>1292</v>
      </c>
      <c r="F646" s="49" t="s">
        <v>115</v>
      </c>
      <c r="G646" s="49" t="s">
        <v>115</v>
      </c>
      <c r="H646" s="49" t="s">
        <v>1200</v>
      </c>
      <c r="I646" s="49" t="s">
        <v>118</v>
      </c>
      <c r="J646" s="49" t="s">
        <v>1229</v>
      </c>
      <c r="K646" s="49" t="s">
        <v>125</v>
      </c>
      <c r="M646" s="49">
        <v>480</v>
      </c>
      <c r="AC646">
        <f>IF(ISBLANK(nutrition[[#This Row],[total_boys]]),SUM(nutrition[[#This Row],[boys_0-5_reached]],nutrition[[#This Row],[boys_6-12_reached]],nutrition[[#This Row],[boys_13-18_reached]]),nutrition[[#This Row],[total_boys]])</f>
        <v>0</v>
      </c>
      <c r="AD646">
        <f>IF(ISBLANK(nutrition[[#This Row],[total_girls]]),SUM(nutrition[[#This Row],[girls_0-5_reached]],nutrition[[#This Row],[girls_6-12_reached]],nutrition[[#This Row],[girls_13-18_reached]]),nutrition[[#This Row],[total_girls]])</f>
        <v>480</v>
      </c>
      <c r="AE646">
        <f>IF(ISBLANK(nutrition[[#This Row],[total_children]]),SUM(nutrition[[#This Row],[calc_boys]],nutrition[[#This Row],[calc_girls]]),nutrition[[#This Row],[total_children]])</f>
        <v>480</v>
      </c>
      <c r="AF646">
        <f>IF(ISBLANK(nutrition[[#This Row],[total_pwd]]),SUM(nutrition[[#This Row],[total_pwd_men]],nutrition[[#This Row],[total_pwd_women]]),nutrition[[#This Row],[total_pwd]])</f>
        <v>0</v>
      </c>
      <c r="AG646">
        <f>IF(ISBLANK(nutrition[[#This Row],[total_adults]]),SUM(nutrition[[#This Row],[total_men]],nutrition[[#This Row],[total_women]]),nutrition[[#This Row],[total_adults]])</f>
        <v>0</v>
      </c>
      <c r="AH646">
        <f>IF(ISBLANK(nutrition[[#This Row],[total_beneficiaries_reached]]),SUM(nutrition[[#This Row],[calc_children]],nutrition[[#This Row],[calc_adults]]),nutrition[[#This Row],[total_beneficiaries_reached]])</f>
        <v>480</v>
      </c>
      <c r="AI646" s="49" t="str">
        <f ca="1">IF(B646="","",OFFSET(table_admin1[[#Headers],[ADM1_PT]],MATCH(B646,admin1,0),1))</f>
        <v>MZ07</v>
      </c>
      <c r="AJ646" s="49" t="str">
        <f t="shared" ca="1" si="2"/>
        <v>MZ0706</v>
      </c>
      <c r="AK646" s="49" t="str">
        <f t="shared" ca="1" si="3"/>
        <v/>
      </c>
    </row>
    <row r="647" spans="1:37" x14ac:dyDescent="0.2">
      <c r="A647" s="58">
        <v>45383</v>
      </c>
      <c r="B647" s="49" t="s">
        <v>209</v>
      </c>
      <c r="C647" s="49" t="s">
        <v>1293</v>
      </c>
      <c r="F647" s="49" t="s">
        <v>115</v>
      </c>
      <c r="G647" s="49" t="s">
        <v>115</v>
      </c>
      <c r="H647" s="49" t="s">
        <v>1200</v>
      </c>
      <c r="I647" s="49" t="s">
        <v>118</v>
      </c>
      <c r="J647" s="49" t="s">
        <v>1229</v>
      </c>
      <c r="K647" s="49" t="s">
        <v>125</v>
      </c>
      <c r="M647" s="49">
        <v>293</v>
      </c>
      <c r="AC647">
        <f>IF(ISBLANK(nutrition[[#This Row],[total_boys]]),SUM(nutrition[[#This Row],[boys_0-5_reached]],nutrition[[#This Row],[boys_6-12_reached]],nutrition[[#This Row],[boys_13-18_reached]]),nutrition[[#This Row],[total_boys]])</f>
        <v>0</v>
      </c>
      <c r="AD647">
        <f>IF(ISBLANK(nutrition[[#This Row],[total_girls]]),SUM(nutrition[[#This Row],[girls_0-5_reached]],nutrition[[#This Row],[girls_6-12_reached]],nutrition[[#This Row],[girls_13-18_reached]]),nutrition[[#This Row],[total_girls]])</f>
        <v>293</v>
      </c>
      <c r="AE647">
        <f>IF(ISBLANK(nutrition[[#This Row],[total_children]]),SUM(nutrition[[#This Row],[calc_boys]],nutrition[[#This Row],[calc_girls]]),nutrition[[#This Row],[total_children]])</f>
        <v>293</v>
      </c>
      <c r="AF647">
        <f>IF(ISBLANK(nutrition[[#This Row],[total_pwd]]),SUM(nutrition[[#This Row],[total_pwd_men]],nutrition[[#This Row],[total_pwd_women]]),nutrition[[#This Row],[total_pwd]])</f>
        <v>0</v>
      </c>
      <c r="AG647">
        <f>IF(ISBLANK(nutrition[[#This Row],[total_adults]]),SUM(nutrition[[#This Row],[total_men]],nutrition[[#This Row],[total_women]]),nutrition[[#This Row],[total_adults]])</f>
        <v>0</v>
      </c>
      <c r="AH647">
        <f>IF(ISBLANK(nutrition[[#This Row],[total_beneficiaries_reached]]),SUM(nutrition[[#This Row],[calc_children]],nutrition[[#This Row],[calc_adults]]),nutrition[[#This Row],[total_beneficiaries_reached]])</f>
        <v>293</v>
      </c>
      <c r="AI647" s="49" t="str">
        <f ca="1">IF(B647="","",OFFSET(table_admin1[[#Headers],[ADM1_PT]],MATCH(B647,admin1,0),1))</f>
        <v>MZ07</v>
      </c>
      <c r="AJ647" s="49" t="e">
        <f t="shared" ca="1" si="2"/>
        <v>#N/A</v>
      </c>
      <c r="AK647" s="49" t="str">
        <f t="shared" ca="1" si="3"/>
        <v/>
      </c>
    </row>
    <row r="648" spans="1:37" x14ac:dyDescent="0.2">
      <c r="A648" s="58">
        <v>45383</v>
      </c>
      <c r="B648" s="49" t="s">
        <v>229</v>
      </c>
      <c r="C648" s="49" t="s">
        <v>1294</v>
      </c>
      <c r="F648" s="49" t="s">
        <v>115</v>
      </c>
      <c r="G648" s="49" t="s">
        <v>115</v>
      </c>
      <c r="H648" s="49" t="s">
        <v>1200</v>
      </c>
      <c r="I648" s="49" t="s">
        <v>118</v>
      </c>
      <c r="J648" s="49" t="s">
        <v>1229</v>
      </c>
      <c r="K648" s="49" t="s">
        <v>125</v>
      </c>
      <c r="M648" s="49">
        <v>249</v>
      </c>
      <c r="AC648">
        <f>IF(ISBLANK(nutrition[[#This Row],[total_boys]]),SUM(nutrition[[#This Row],[boys_0-5_reached]],nutrition[[#This Row],[boys_6-12_reached]],nutrition[[#This Row],[boys_13-18_reached]]),nutrition[[#This Row],[total_boys]])</f>
        <v>0</v>
      </c>
      <c r="AD648">
        <f>IF(ISBLANK(nutrition[[#This Row],[total_girls]]),SUM(nutrition[[#This Row],[girls_0-5_reached]],nutrition[[#This Row],[girls_6-12_reached]],nutrition[[#This Row],[girls_13-18_reached]]),nutrition[[#This Row],[total_girls]])</f>
        <v>249</v>
      </c>
      <c r="AE648">
        <f>IF(ISBLANK(nutrition[[#This Row],[total_children]]),SUM(nutrition[[#This Row],[calc_boys]],nutrition[[#This Row],[calc_girls]]),nutrition[[#This Row],[total_children]])</f>
        <v>249</v>
      </c>
      <c r="AF648">
        <f>IF(ISBLANK(nutrition[[#This Row],[total_pwd]]),SUM(nutrition[[#This Row],[total_pwd_men]],nutrition[[#This Row],[total_pwd_women]]),nutrition[[#This Row],[total_pwd]])</f>
        <v>0</v>
      </c>
      <c r="AG648">
        <f>IF(ISBLANK(nutrition[[#This Row],[total_adults]]),SUM(nutrition[[#This Row],[total_men]],nutrition[[#This Row],[total_women]]),nutrition[[#This Row],[total_adults]])</f>
        <v>0</v>
      </c>
      <c r="AH648">
        <f>IF(ISBLANK(nutrition[[#This Row],[total_beneficiaries_reached]]),SUM(nutrition[[#This Row],[calc_children]],nutrition[[#This Row],[calc_adults]]),nutrition[[#This Row],[total_beneficiaries_reached]])</f>
        <v>249</v>
      </c>
      <c r="AI648" s="49" t="str">
        <f ca="1">IF(B648="","",OFFSET(table_admin1[[#Headers],[ADM1_PT]],MATCH(B648,admin1,0),1))</f>
        <v>MZ11</v>
      </c>
      <c r="AJ648" s="49" t="str">
        <f t="shared" ca="1" si="2"/>
        <v>MZ1109</v>
      </c>
      <c r="AK648" s="49" t="str">
        <f t="shared" ca="1" si="3"/>
        <v/>
      </c>
    </row>
    <row r="649" spans="1:37" x14ac:dyDescent="0.2">
      <c r="A649" s="58">
        <v>45383</v>
      </c>
      <c r="B649" s="49" t="s">
        <v>229</v>
      </c>
      <c r="C649" s="49" t="s">
        <v>1295</v>
      </c>
      <c r="F649" s="49" t="s">
        <v>115</v>
      </c>
      <c r="G649" s="49" t="s">
        <v>115</v>
      </c>
      <c r="H649" s="49" t="s">
        <v>1200</v>
      </c>
      <c r="I649" s="49" t="s">
        <v>118</v>
      </c>
      <c r="J649" s="49" t="s">
        <v>1229</v>
      </c>
      <c r="K649" s="49" t="s">
        <v>125</v>
      </c>
      <c r="M649" s="49">
        <v>1352</v>
      </c>
      <c r="AC649">
        <f>IF(ISBLANK(nutrition[[#This Row],[total_boys]]),SUM(nutrition[[#This Row],[boys_0-5_reached]],nutrition[[#This Row],[boys_6-12_reached]],nutrition[[#This Row],[boys_13-18_reached]]),nutrition[[#This Row],[total_boys]])</f>
        <v>0</v>
      </c>
      <c r="AD649">
        <f>IF(ISBLANK(nutrition[[#This Row],[total_girls]]),SUM(nutrition[[#This Row],[girls_0-5_reached]],nutrition[[#This Row],[girls_6-12_reached]],nutrition[[#This Row],[girls_13-18_reached]]),nutrition[[#This Row],[total_girls]])</f>
        <v>1352</v>
      </c>
      <c r="AE649">
        <f>IF(ISBLANK(nutrition[[#This Row],[total_children]]),SUM(nutrition[[#This Row],[calc_boys]],nutrition[[#This Row],[calc_girls]]),nutrition[[#This Row],[total_children]])</f>
        <v>1352</v>
      </c>
      <c r="AF649">
        <f>IF(ISBLANK(nutrition[[#This Row],[total_pwd]]),SUM(nutrition[[#This Row],[total_pwd_men]],nutrition[[#This Row],[total_pwd_women]]),nutrition[[#This Row],[total_pwd]])</f>
        <v>0</v>
      </c>
      <c r="AG649">
        <f>IF(ISBLANK(nutrition[[#This Row],[total_adults]]),SUM(nutrition[[#This Row],[total_men]],nutrition[[#This Row],[total_women]]),nutrition[[#This Row],[total_adults]])</f>
        <v>0</v>
      </c>
      <c r="AH649">
        <f>IF(ISBLANK(nutrition[[#This Row],[total_beneficiaries_reached]]),SUM(nutrition[[#This Row],[calc_children]],nutrition[[#This Row],[calc_adults]]),nutrition[[#This Row],[total_beneficiaries_reached]])</f>
        <v>1352</v>
      </c>
      <c r="AI649" s="49" t="str">
        <f ca="1">IF(B649="","",OFFSET(table_admin1[[#Headers],[ADM1_PT]],MATCH(B649,admin1,0),1))</f>
        <v>MZ11</v>
      </c>
      <c r="AJ649" s="49" t="str">
        <f t="shared" ca="1" si="2"/>
        <v>MZ1110</v>
      </c>
      <c r="AK649" s="49" t="str">
        <f t="shared" ca="1" si="3"/>
        <v/>
      </c>
    </row>
    <row r="650" spans="1:37" x14ac:dyDescent="0.2">
      <c r="A650" s="58">
        <v>45383</v>
      </c>
      <c r="B650" s="49" t="s">
        <v>120</v>
      </c>
      <c r="C650" s="49" t="s">
        <v>1234</v>
      </c>
      <c r="F650" s="49" t="s">
        <v>115</v>
      </c>
      <c r="G650" s="49" t="s">
        <v>115</v>
      </c>
      <c r="H650" s="49" t="s">
        <v>1200</v>
      </c>
      <c r="I650" s="49" t="s">
        <v>118</v>
      </c>
      <c r="J650" s="49" t="s">
        <v>1229</v>
      </c>
      <c r="K650" s="49" t="s">
        <v>125</v>
      </c>
      <c r="M650" s="49">
        <v>489</v>
      </c>
      <c r="AC650">
        <f>IF(ISBLANK(nutrition[[#This Row],[total_boys]]),SUM(nutrition[[#This Row],[boys_0-5_reached]],nutrition[[#This Row],[boys_6-12_reached]],nutrition[[#This Row],[boys_13-18_reached]]),nutrition[[#This Row],[total_boys]])</f>
        <v>0</v>
      </c>
      <c r="AD650">
        <f>IF(ISBLANK(nutrition[[#This Row],[total_girls]]),SUM(nutrition[[#This Row],[girls_0-5_reached]],nutrition[[#This Row],[girls_6-12_reached]],nutrition[[#This Row],[girls_13-18_reached]]),nutrition[[#This Row],[total_girls]])</f>
        <v>489</v>
      </c>
      <c r="AE650">
        <f>IF(ISBLANK(nutrition[[#This Row],[total_children]]),SUM(nutrition[[#This Row],[calc_boys]],nutrition[[#This Row],[calc_girls]]),nutrition[[#This Row],[total_children]])</f>
        <v>489</v>
      </c>
      <c r="AF650">
        <f>IF(ISBLANK(nutrition[[#This Row],[total_pwd]]),SUM(nutrition[[#This Row],[total_pwd_men]],nutrition[[#This Row],[total_pwd_women]]),nutrition[[#This Row],[total_pwd]])</f>
        <v>0</v>
      </c>
      <c r="AG650">
        <f>IF(ISBLANK(nutrition[[#This Row],[total_adults]]),SUM(nutrition[[#This Row],[total_men]],nutrition[[#This Row],[total_women]]),nutrition[[#This Row],[total_adults]])</f>
        <v>0</v>
      </c>
      <c r="AH650">
        <f>IF(ISBLANK(nutrition[[#This Row],[total_beneficiaries_reached]]),SUM(nutrition[[#This Row],[calc_children]],nutrition[[#This Row],[calc_adults]]),nutrition[[#This Row],[total_beneficiaries_reached]])</f>
        <v>489</v>
      </c>
      <c r="AI650" s="49" t="str">
        <f ca="1">IF(B650="","",OFFSET(table_admin1[[#Headers],[ADM1_PT]],MATCH(B650,admin1,0),1))</f>
        <v>MZ01</v>
      </c>
      <c r="AJ650" s="49" t="str">
        <f t="shared" ca="1" si="2"/>
        <v>MZ0106</v>
      </c>
      <c r="AK650" s="49" t="str">
        <f t="shared" ca="1" si="3"/>
        <v/>
      </c>
    </row>
    <row r="651" spans="1:37" x14ac:dyDescent="0.2">
      <c r="A651" s="58">
        <v>45383</v>
      </c>
      <c r="B651" s="49" t="s">
        <v>229</v>
      </c>
      <c r="C651" s="49" t="s">
        <v>1296</v>
      </c>
      <c r="F651" s="49" t="s">
        <v>115</v>
      </c>
      <c r="G651" s="49" t="s">
        <v>115</v>
      </c>
      <c r="H651" s="49" t="s">
        <v>1200</v>
      </c>
      <c r="I651" s="49" t="s">
        <v>118</v>
      </c>
      <c r="J651" s="49" t="s">
        <v>1229</v>
      </c>
      <c r="K651" s="49" t="s">
        <v>125</v>
      </c>
      <c r="M651" s="49">
        <v>818</v>
      </c>
      <c r="AC651">
        <f>IF(ISBLANK(nutrition[[#This Row],[total_boys]]),SUM(nutrition[[#This Row],[boys_0-5_reached]],nutrition[[#This Row],[boys_6-12_reached]],nutrition[[#This Row],[boys_13-18_reached]]),nutrition[[#This Row],[total_boys]])</f>
        <v>0</v>
      </c>
      <c r="AD651">
        <f>IF(ISBLANK(nutrition[[#This Row],[total_girls]]),SUM(nutrition[[#This Row],[girls_0-5_reached]],nutrition[[#This Row],[girls_6-12_reached]],nutrition[[#This Row],[girls_13-18_reached]]),nutrition[[#This Row],[total_girls]])</f>
        <v>818</v>
      </c>
      <c r="AE651">
        <f>IF(ISBLANK(nutrition[[#This Row],[total_children]]),SUM(nutrition[[#This Row],[calc_boys]],nutrition[[#This Row],[calc_girls]]),nutrition[[#This Row],[total_children]])</f>
        <v>818</v>
      </c>
      <c r="AF651">
        <f>IF(ISBLANK(nutrition[[#This Row],[total_pwd]]),SUM(nutrition[[#This Row],[total_pwd_men]],nutrition[[#This Row],[total_pwd_women]]),nutrition[[#This Row],[total_pwd]])</f>
        <v>0</v>
      </c>
      <c r="AG651">
        <f>IF(ISBLANK(nutrition[[#This Row],[total_adults]]),SUM(nutrition[[#This Row],[total_men]],nutrition[[#This Row],[total_women]]),nutrition[[#This Row],[total_adults]])</f>
        <v>0</v>
      </c>
      <c r="AH651">
        <f>IF(ISBLANK(nutrition[[#This Row],[total_beneficiaries_reached]]),SUM(nutrition[[#This Row],[calc_children]],nutrition[[#This Row],[calc_adults]]),nutrition[[#This Row],[total_beneficiaries_reached]])</f>
        <v>818</v>
      </c>
      <c r="AI651" s="49" t="str">
        <f ca="1">IF(B651="","",OFFSET(table_admin1[[#Headers],[ADM1_PT]],MATCH(B651,admin1,0),1))</f>
        <v>MZ11</v>
      </c>
      <c r="AJ651" s="49" t="str">
        <f t="shared" ca="1" si="2"/>
        <v>MZ1111</v>
      </c>
      <c r="AK651" s="49" t="str">
        <f t="shared" ca="1" si="3"/>
        <v/>
      </c>
    </row>
    <row r="652" spans="1:37" x14ac:dyDescent="0.2">
      <c r="A652" s="58">
        <v>45383</v>
      </c>
      <c r="B652" s="49" t="s">
        <v>224</v>
      </c>
      <c r="C652" s="49" t="s">
        <v>667</v>
      </c>
      <c r="F652" s="49" t="s">
        <v>115</v>
      </c>
      <c r="G652" s="49" t="s">
        <v>115</v>
      </c>
      <c r="H652" s="49" t="s">
        <v>1200</v>
      </c>
      <c r="I652" s="49" t="s">
        <v>118</v>
      </c>
      <c r="J652" s="49" t="s">
        <v>1229</v>
      </c>
      <c r="K652" s="49" t="s">
        <v>125</v>
      </c>
      <c r="M652" s="49">
        <v>469</v>
      </c>
      <c r="AC652">
        <f>IF(ISBLANK(nutrition[[#This Row],[total_boys]]),SUM(nutrition[[#This Row],[boys_0-5_reached]],nutrition[[#This Row],[boys_6-12_reached]],nutrition[[#This Row],[boys_13-18_reached]]),nutrition[[#This Row],[total_boys]])</f>
        <v>0</v>
      </c>
      <c r="AD652">
        <f>IF(ISBLANK(nutrition[[#This Row],[total_girls]]),SUM(nutrition[[#This Row],[girls_0-5_reached]],nutrition[[#This Row],[girls_6-12_reached]],nutrition[[#This Row],[girls_13-18_reached]]),nutrition[[#This Row],[total_girls]])</f>
        <v>469</v>
      </c>
      <c r="AE652">
        <f>IF(ISBLANK(nutrition[[#This Row],[total_children]]),SUM(nutrition[[#This Row],[calc_boys]],nutrition[[#This Row],[calc_girls]]),nutrition[[#This Row],[total_children]])</f>
        <v>469</v>
      </c>
      <c r="AF652">
        <f>IF(ISBLANK(nutrition[[#This Row],[total_pwd]]),SUM(nutrition[[#This Row],[total_pwd_men]],nutrition[[#This Row],[total_pwd_women]]),nutrition[[#This Row],[total_pwd]])</f>
        <v>0</v>
      </c>
      <c r="AG652">
        <f>IF(ISBLANK(nutrition[[#This Row],[total_adults]]),SUM(nutrition[[#This Row],[total_men]],nutrition[[#This Row],[total_women]]),nutrition[[#This Row],[total_adults]])</f>
        <v>0</v>
      </c>
      <c r="AH652">
        <f>IF(ISBLANK(nutrition[[#This Row],[total_beneficiaries_reached]]),SUM(nutrition[[#This Row],[calc_children]],nutrition[[#This Row],[calc_adults]]),nutrition[[#This Row],[total_beneficiaries_reached]])</f>
        <v>469</v>
      </c>
      <c r="AI652" s="49" t="str">
        <f ca="1">IF(B652="","",OFFSET(table_admin1[[#Headers],[ADM1_PT]],MATCH(B652,admin1,0),1))</f>
        <v>MZ10</v>
      </c>
      <c r="AJ652" s="49" t="str">
        <f t="shared" ca="1" si="2"/>
        <v>MZ1009</v>
      </c>
      <c r="AK652" s="49" t="str">
        <f t="shared" ca="1" si="3"/>
        <v/>
      </c>
    </row>
    <row r="653" spans="1:37" x14ac:dyDescent="0.2">
      <c r="A653" s="58">
        <v>45383</v>
      </c>
      <c r="B653" s="49" t="s">
        <v>209</v>
      </c>
      <c r="C653" s="49" t="s">
        <v>1297</v>
      </c>
      <c r="F653" s="49" t="s">
        <v>115</v>
      </c>
      <c r="G653" s="49" t="s">
        <v>115</v>
      </c>
      <c r="H653" s="49" t="s">
        <v>1200</v>
      </c>
      <c r="I653" s="49" t="s">
        <v>118</v>
      </c>
      <c r="J653" s="49" t="s">
        <v>1229</v>
      </c>
      <c r="K653" s="49" t="s">
        <v>125</v>
      </c>
      <c r="M653" s="49">
        <v>1908</v>
      </c>
      <c r="AC653">
        <f>IF(ISBLANK(nutrition[[#This Row],[total_boys]]),SUM(nutrition[[#This Row],[boys_0-5_reached]],nutrition[[#This Row],[boys_6-12_reached]],nutrition[[#This Row],[boys_13-18_reached]]),nutrition[[#This Row],[total_boys]])</f>
        <v>0</v>
      </c>
      <c r="AD653">
        <f>IF(ISBLANK(nutrition[[#This Row],[total_girls]]),SUM(nutrition[[#This Row],[girls_0-5_reached]],nutrition[[#This Row],[girls_6-12_reached]],nutrition[[#This Row],[girls_13-18_reached]]),nutrition[[#This Row],[total_girls]])</f>
        <v>1908</v>
      </c>
      <c r="AE653">
        <f>IF(ISBLANK(nutrition[[#This Row],[total_children]]),SUM(nutrition[[#This Row],[calc_boys]],nutrition[[#This Row],[calc_girls]]),nutrition[[#This Row],[total_children]])</f>
        <v>1908</v>
      </c>
      <c r="AF653">
        <f>IF(ISBLANK(nutrition[[#This Row],[total_pwd]]),SUM(nutrition[[#This Row],[total_pwd_men]],nutrition[[#This Row],[total_pwd_women]]),nutrition[[#This Row],[total_pwd]])</f>
        <v>0</v>
      </c>
      <c r="AG653">
        <f>IF(ISBLANK(nutrition[[#This Row],[total_adults]]),SUM(nutrition[[#This Row],[total_men]],nutrition[[#This Row],[total_women]]),nutrition[[#This Row],[total_adults]])</f>
        <v>0</v>
      </c>
      <c r="AH653">
        <f>IF(ISBLANK(nutrition[[#This Row],[total_beneficiaries_reached]]),SUM(nutrition[[#This Row],[calc_children]],nutrition[[#This Row],[calc_adults]]),nutrition[[#This Row],[total_beneficiaries_reached]])</f>
        <v>1908</v>
      </c>
      <c r="AI653" s="49" t="str">
        <f ca="1">IF(B653="","",OFFSET(table_admin1[[#Headers],[ADM1_PT]],MATCH(B653,admin1,0),1))</f>
        <v>MZ07</v>
      </c>
      <c r="AJ653" s="49" t="str">
        <f t="shared" ca="1" si="2"/>
        <v>MZ0708</v>
      </c>
      <c r="AK653" s="49" t="str">
        <f t="shared" ca="1" si="3"/>
        <v/>
      </c>
    </row>
    <row r="654" spans="1:37" x14ac:dyDescent="0.2">
      <c r="A654" s="58">
        <v>45383</v>
      </c>
      <c r="B654" s="49" t="s">
        <v>113</v>
      </c>
      <c r="C654" s="49" t="s">
        <v>1267</v>
      </c>
      <c r="F654" s="49" t="s">
        <v>115</v>
      </c>
      <c r="G654" s="49" t="s">
        <v>115</v>
      </c>
      <c r="H654" s="49" t="s">
        <v>1200</v>
      </c>
      <c r="I654" s="49" t="s">
        <v>118</v>
      </c>
      <c r="J654" s="49" t="s">
        <v>1229</v>
      </c>
      <c r="K654" s="49" t="s">
        <v>125</v>
      </c>
      <c r="M654" s="49">
        <v>243</v>
      </c>
      <c r="AC654">
        <f>IF(ISBLANK(nutrition[[#This Row],[total_boys]]),SUM(nutrition[[#This Row],[boys_0-5_reached]],nutrition[[#This Row],[boys_6-12_reached]],nutrition[[#This Row],[boys_13-18_reached]]),nutrition[[#This Row],[total_boys]])</f>
        <v>0</v>
      </c>
      <c r="AD654">
        <f>IF(ISBLANK(nutrition[[#This Row],[total_girls]]),SUM(nutrition[[#This Row],[girls_0-5_reached]],nutrition[[#This Row],[girls_6-12_reached]],nutrition[[#This Row],[girls_13-18_reached]]),nutrition[[#This Row],[total_girls]])</f>
        <v>243</v>
      </c>
      <c r="AE654">
        <f>IF(ISBLANK(nutrition[[#This Row],[total_children]]),SUM(nutrition[[#This Row],[calc_boys]],nutrition[[#This Row],[calc_girls]]),nutrition[[#This Row],[total_children]])</f>
        <v>243</v>
      </c>
      <c r="AF654">
        <f>IF(ISBLANK(nutrition[[#This Row],[total_pwd]]),SUM(nutrition[[#This Row],[total_pwd_men]],nutrition[[#This Row],[total_pwd_women]]),nutrition[[#This Row],[total_pwd]])</f>
        <v>0</v>
      </c>
      <c r="AG654">
        <f>IF(ISBLANK(nutrition[[#This Row],[total_adults]]),SUM(nutrition[[#This Row],[total_men]],nutrition[[#This Row],[total_women]]),nutrition[[#This Row],[total_adults]])</f>
        <v>0</v>
      </c>
      <c r="AH654">
        <f>IF(ISBLANK(nutrition[[#This Row],[total_beneficiaries_reached]]),SUM(nutrition[[#This Row],[calc_children]],nutrition[[#This Row],[calc_adults]]),nutrition[[#This Row],[total_beneficiaries_reached]])</f>
        <v>243</v>
      </c>
      <c r="AI654" s="49" t="str">
        <f ca="1">IF(B654="","",OFFSET(table_admin1[[#Headers],[ADM1_PT]],MATCH(B654,admin1,0),1))</f>
        <v>MZ09</v>
      </c>
      <c r="AJ654" s="49" t="str">
        <f t="shared" ca="1" si="2"/>
        <v>MZ0911</v>
      </c>
      <c r="AK654" s="49" t="str">
        <f t="shared" ca="1" si="3"/>
        <v/>
      </c>
    </row>
    <row r="655" spans="1:37" x14ac:dyDescent="0.2">
      <c r="A655" s="58">
        <v>45383</v>
      </c>
      <c r="B655" s="49" t="s">
        <v>209</v>
      </c>
      <c r="C655" s="49" t="s">
        <v>1298</v>
      </c>
      <c r="F655" s="49" t="s">
        <v>115</v>
      </c>
      <c r="G655" s="49" t="s">
        <v>115</v>
      </c>
      <c r="H655" s="49" t="s">
        <v>1200</v>
      </c>
      <c r="I655" s="49" t="s">
        <v>118</v>
      </c>
      <c r="J655" s="49" t="s">
        <v>1229</v>
      </c>
      <c r="K655" s="49" t="s">
        <v>125</v>
      </c>
      <c r="M655" s="49">
        <v>272</v>
      </c>
      <c r="AC655">
        <f>IF(ISBLANK(nutrition[[#This Row],[total_boys]]),SUM(nutrition[[#This Row],[boys_0-5_reached]],nutrition[[#This Row],[boys_6-12_reached]],nutrition[[#This Row],[boys_13-18_reached]]),nutrition[[#This Row],[total_boys]])</f>
        <v>0</v>
      </c>
      <c r="AD655">
        <f>IF(ISBLANK(nutrition[[#This Row],[total_girls]]),SUM(nutrition[[#This Row],[girls_0-5_reached]],nutrition[[#This Row],[girls_6-12_reached]],nutrition[[#This Row],[girls_13-18_reached]]),nutrition[[#This Row],[total_girls]])</f>
        <v>272</v>
      </c>
      <c r="AE655">
        <f>IF(ISBLANK(nutrition[[#This Row],[total_children]]),SUM(nutrition[[#This Row],[calc_boys]],nutrition[[#This Row],[calc_girls]]),nutrition[[#This Row],[total_children]])</f>
        <v>272</v>
      </c>
      <c r="AF655">
        <f>IF(ISBLANK(nutrition[[#This Row],[total_pwd]]),SUM(nutrition[[#This Row],[total_pwd_men]],nutrition[[#This Row],[total_pwd_women]]),nutrition[[#This Row],[total_pwd]])</f>
        <v>0</v>
      </c>
      <c r="AG655">
        <f>IF(ISBLANK(nutrition[[#This Row],[total_adults]]),SUM(nutrition[[#This Row],[total_men]],nutrition[[#This Row],[total_women]]),nutrition[[#This Row],[total_adults]])</f>
        <v>0</v>
      </c>
      <c r="AH655">
        <f>IF(ISBLANK(nutrition[[#This Row],[total_beneficiaries_reached]]),SUM(nutrition[[#This Row],[calc_children]],nutrition[[#This Row],[calc_adults]]),nutrition[[#This Row],[total_beneficiaries_reached]])</f>
        <v>272</v>
      </c>
      <c r="AI655" s="49" t="str">
        <f ca="1">IF(B655="","",OFFSET(table_admin1[[#Headers],[ADM1_PT]],MATCH(B655,admin1,0),1))</f>
        <v>MZ07</v>
      </c>
      <c r="AJ655" s="49" t="str">
        <f t="shared" ca="1" si="2"/>
        <v>MZ0709</v>
      </c>
      <c r="AK655" s="49" t="str">
        <f t="shared" ca="1" si="3"/>
        <v/>
      </c>
    </row>
    <row r="656" spans="1:37" x14ac:dyDescent="0.2">
      <c r="A656" s="58">
        <v>45383</v>
      </c>
      <c r="B656" s="49" t="s">
        <v>120</v>
      </c>
      <c r="C656" s="49" t="s">
        <v>1235</v>
      </c>
      <c r="F656" s="49" t="s">
        <v>115</v>
      </c>
      <c r="G656" s="49" t="s">
        <v>115</v>
      </c>
      <c r="H656" s="49" t="s">
        <v>1200</v>
      </c>
      <c r="I656" s="49" t="s">
        <v>118</v>
      </c>
      <c r="J656" s="49" t="s">
        <v>1229</v>
      </c>
      <c r="K656" s="49" t="s">
        <v>125</v>
      </c>
      <c r="M656" s="49">
        <v>569</v>
      </c>
      <c r="AC656">
        <f>IF(ISBLANK(nutrition[[#This Row],[total_boys]]),SUM(nutrition[[#This Row],[boys_0-5_reached]],nutrition[[#This Row],[boys_6-12_reached]],nutrition[[#This Row],[boys_13-18_reached]]),nutrition[[#This Row],[total_boys]])</f>
        <v>0</v>
      </c>
      <c r="AD656">
        <f>IF(ISBLANK(nutrition[[#This Row],[total_girls]]),SUM(nutrition[[#This Row],[girls_0-5_reached]],nutrition[[#This Row],[girls_6-12_reached]],nutrition[[#This Row],[girls_13-18_reached]]),nutrition[[#This Row],[total_girls]])</f>
        <v>569</v>
      </c>
      <c r="AE656">
        <f>IF(ISBLANK(nutrition[[#This Row],[total_children]]),SUM(nutrition[[#This Row],[calc_boys]],nutrition[[#This Row],[calc_girls]]),nutrition[[#This Row],[total_children]])</f>
        <v>569</v>
      </c>
      <c r="AF656">
        <f>IF(ISBLANK(nutrition[[#This Row],[total_pwd]]),SUM(nutrition[[#This Row],[total_pwd_men]],nutrition[[#This Row],[total_pwd_women]]),nutrition[[#This Row],[total_pwd]])</f>
        <v>0</v>
      </c>
      <c r="AG656">
        <f>IF(ISBLANK(nutrition[[#This Row],[total_adults]]),SUM(nutrition[[#This Row],[total_men]],nutrition[[#This Row],[total_women]]),nutrition[[#This Row],[total_adults]])</f>
        <v>0</v>
      </c>
      <c r="AH656">
        <f>IF(ISBLANK(nutrition[[#This Row],[total_beneficiaries_reached]]),SUM(nutrition[[#This Row],[calc_children]],nutrition[[#This Row],[calc_adults]]),nutrition[[#This Row],[total_beneficiaries_reached]])</f>
        <v>569</v>
      </c>
      <c r="AI656" s="49" t="str">
        <f ca="1">IF(B656="","",OFFSET(table_admin1[[#Headers],[ADM1_PT]],MATCH(B656,admin1,0),1))</f>
        <v>MZ01</v>
      </c>
      <c r="AJ656" s="49" t="str">
        <f t="shared" ca="1" si="2"/>
        <v>MZ0107</v>
      </c>
      <c r="AK656" s="49" t="str">
        <f t="shared" ca="1" si="3"/>
        <v/>
      </c>
    </row>
    <row r="657" spans="1:37" x14ac:dyDescent="0.2">
      <c r="A657" s="58">
        <v>45383</v>
      </c>
      <c r="B657" s="49" t="s">
        <v>120</v>
      </c>
      <c r="C657" s="49" t="s">
        <v>1236</v>
      </c>
      <c r="F657" s="49" t="s">
        <v>115</v>
      </c>
      <c r="G657" s="49" t="s">
        <v>115</v>
      </c>
      <c r="H657" s="49" t="s">
        <v>1200</v>
      </c>
      <c r="I657" s="49" t="s">
        <v>118</v>
      </c>
      <c r="J657" s="49" t="s">
        <v>1229</v>
      </c>
      <c r="K657" s="49" t="s">
        <v>125</v>
      </c>
      <c r="M657" s="49">
        <v>943</v>
      </c>
      <c r="AC657">
        <f>IF(ISBLANK(nutrition[[#This Row],[total_boys]]),SUM(nutrition[[#This Row],[boys_0-5_reached]],nutrition[[#This Row],[boys_6-12_reached]],nutrition[[#This Row],[boys_13-18_reached]]),nutrition[[#This Row],[total_boys]])</f>
        <v>0</v>
      </c>
      <c r="AD657">
        <f>IF(ISBLANK(nutrition[[#This Row],[total_girls]]),SUM(nutrition[[#This Row],[girls_0-5_reached]],nutrition[[#This Row],[girls_6-12_reached]],nutrition[[#This Row],[girls_13-18_reached]]),nutrition[[#This Row],[total_girls]])</f>
        <v>943</v>
      </c>
      <c r="AE657">
        <f>IF(ISBLANK(nutrition[[#This Row],[total_children]]),SUM(nutrition[[#This Row],[calc_boys]],nutrition[[#This Row],[calc_girls]]),nutrition[[#This Row],[total_children]])</f>
        <v>943</v>
      </c>
      <c r="AF657">
        <f>IF(ISBLANK(nutrition[[#This Row],[total_pwd]]),SUM(nutrition[[#This Row],[total_pwd_men]],nutrition[[#This Row],[total_pwd_women]]),nutrition[[#This Row],[total_pwd]])</f>
        <v>0</v>
      </c>
      <c r="AG657">
        <f>IF(ISBLANK(nutrition[[#This Row],[total_adults]]),SUM(nutrition[[#This Row],[total_men]],nutrition[[#This Row],[total_women]]),nutrition[[#This Row],[total_adults]])</f>
        <v>0</v>
      </c>
      <c r="AH657">
        <f>IF(ISBLANK(nutrition[[#This Row],[total_beneficiaries_reached]]),SUM(nutrition[[#This Row],[calc_children]],nutrition[[#This Row],[calc_adults]]),nutrition[[#This Row],[total_beneficiaries_reached]])</f>
        <v>943</v>
      </c>
      <c r="AI657" s="49" t="str">
        <f ca="1">IF(B657="","",OFFSET(table_admin1[[#Headers],[ADM1_PT]],MATCH(B657,admin1,0),1))</f>
        <v>MZ01</v>
      </c>
      <c r="AJ657" s="49" t="str">
        <f t="shared" ca="1" si="2"/>
        <v>MZ0108</v>
      </c>
      <c r="AK657" s="49" t="str">
        <f t="shared" ca="1" si="3"/>
        <v/>
      </c>
    </row>
    <row r="658" spans="1:37" x14ac:dyDescent="0.2">
      <c r="A658" s="58">
        <v>45383</v>
      </c>
      <c r="B658" s="49" t="s">
        <v>229</v>
      </c>
      <c r="C658" s="49" t="s">
        <v>1269</v>
      </c>
      <c r="F658" s="49" t="s">
        <v>115</v>
      </c>
      <c r="G658" s="49" t="s">
        <v>115</v>
      </c>
      <c r="H658" s="49" t="s">
        <v>1200</v>
      </c>
      <c r="I658" s="49" t="s">
        <v>118</v>
      </c>
      <c r="J658" s="49" t="s">
        <v>1229</v>
      </c>
      <c r="K658" s="49" t="s">
        <v>125</v>
      </c>
      <c r="M658" s="49">
        <v>1169</v>
      </c>
      <c r="AC658">
        <f>IF(ISBLANK(nutrition[[#This Row],[total_boys]]),SUM(nutrition[[#This Row],[boys_0-5_reached]],nutrition[[#This Row],[boys_6-12_reached]],nutrition[[#This Row],[boys_13-18_reached]]),nutrition[[#This Row],[total_boys]])</f>
        <v>0</v>
      </c>
      <c r="AD658">
        <f>IF(ISBLANK(nutrition[[#This Row],[total_girls]]),SUM(nutrition[[#This Row],[girls_0-5_reached]],nutrition[[#This Row],[girls_6-12_reached]],nutrition[[#This Row],[girls_13-18_reached]]),nutrition[[#This Row],[total_girls]])</f>
        <v>1169</v>
      </c>
      <c r="AE658">
        <f>IF(ISBLANK(nutrition[[#This Row],[total_children]]),SUM(nutrition[[#This Row],[calc_boys]],nutrition[[#This Row],[calc_girls]]),nutrition[[#This Row],[total_children]])</f>
        <v>1169</v>
      </c>
      <c r="AF658">
        <f>IF(ISBLANK(nutrition[[#This Row],[total_pwd]]),SUM(nutrition[[#This Row],[total_pwd_men]],nutrition[[#This Row],[total_pwd_women]]),nutrition[[#This Row],[total_pwd]])</f>
        <v>0</v>
      </c>
      <c r="AG658">
        <f>IF(ISBLANK(nutrition[[#This Row],[total_adults]]),SUM(nutrition[[#This Row],[total_men]],nutrition[[#This Row],[total_women]]),nutrition[[#This Row],[total_adults]])</f>
        <v>0</v>
      </c>
      <c r="AH658">
        <f>IF(ISBLANK(nutrition[[#This Row],[total_beneficiaries_reached]]),SUM(nutrition[[#This Row],[calc_children]],nutrition[[#This Row],[calc_adults]]),nutrition[[#This Row],[total_beneficiaries_reached]])</f>
        <v>1169</v>
      </c>
      <c r="AI658" s="49" t="str">
        <f ca="1">IF(B658="","",OFFSET(table_admin1[[#Headers],[ADM1_PT]],MATCH(B658,admin1,0),1))</f>
        <v>MZ11</v>
      </c>
      <c r="AJ658" s="49" t="str">
        <f t="shared" ca="1" si="2"/>
        <v>MZ1113</v>
      </c>
      <c r="AK658" s="49" t="str">
        <f t="shared" ca="1" si="3"/>
        <v/>
      </c>
    </row>
    <row r="659" spans="1:37" x14ac:dyDescent="0.2">
      <c r="A659" s="58">
        <v>45383</v>
      </c>
      <c r="B659" s="49" t="s">
        <v>224</v>
      </c>
      <c r="C659" s="49" t="s">
        <v>1299</v>
      </c>
      <c r="F659" s="49" t="s">
        <v>115</v>
      </c>
      <c r="G659" s="49" t="s">
        <v>115</v>
      </c>
      <c r="H659" s="49" t="s">
        <v>1200</v>
      </c>
      <c r="I659" s="49" t="s">
        <v>118</v>
      </c>
      <c r="J659" s="49" t="s">
        <v>1229</v>
      </c>
      <c r="K659" s="49" t="s">
        <v>125</v>
      </c>
      <c r="M659" s="49">
        <v>1421</v>
      </c>
      <c r="AC659">
        <f>IF(ISBLANK(nutrition[[#This Row],[total_boys]]),SUM(nutrition[[#This Row],[boys_0-5_reached]],nutrition[[#This Row],[boys_6-12_reached]],nutrition[[#This Row],[boys_13-18_reached]]),nutrition[[#This Row],[total_boys]])</f>
        <v>0</v>
      </c>
      <c r="AD659">
        <f>IF(ISBLANK(nutrition[[#This Row],[total_girls]]),SUM(nutrition[[#This Row],[girls_0-5_reached]],nutrition[[#This Row],[girls_6-12_reached]],nutrition[[#This Row],[girls_13-18_reached]]),nutrition[[#This Row],[total_girls]])</f>
        <v>1421</v>
      </c>
      <c r="AE659">
        <f>IF(ISBLANK(nutrition[[#This Row],[total_children]]),SUM(nutrition[[#This Row],[calc_boys]],nutrition[[#This Row],[calc_girls]]),nutrition[[#This Row],[total_children]])</f>
        <v>1421</v>
      </c>
      <c r="AF659">
        <f>IF(ISBLANK(nutrition[[#This Row],[total_pwd]]),SUM(nutrition[[#This Row],[total_pwd_men]],nutrition[[#This Row],[total_pwd_women]]),nutrition[[#This Row],[total_pwd]])</f>
        <v>0</v>
      </c>
      <c r="AG659">
        <f>IF(ISBLANK(nutrition[[#This Row],[total_adults]]),SUM(nutrition[[#This Row],[total_men]],nutrition[[#This Row],[total_women]]),nutrition[[#This Row],[total_adults]])</f>
        <v>0</v>
      </c>
      <c r="AH659">
        <f>IF(ISBLANK(nutrition[[#This Row],[total_beneficiaries_reached]]),SUM(nutrition[[#This Row],[calc_children]],nutrition[[#This Row],[calc_adults]]),nutrition[[#This Row],[total_beneficiaries_reached]])</f>
        <v>1421</v>
      </c>
      <c r="AI659" s="49" t="str">
        <f ca="1">IF(B659="","",OFFSET(table_admin1[[#Headers],[ADM1_PT]],MATCH(B659,admin1,0),1))</f>
        <v>MZ10</v>
      </c>
      <c r="AJ659" s="49" t="str">
        <f t="shared" ca="1" si="2"/>
        <v>MZ1012</v>
      </c>
      <c r="AK659" s="49" t="str">
        <f t="shared" ca="1" si="3"/>
        <v/>
      </c>
    </row>
    <row r="660" spans="1:37" x14ac:dyDescent="0.2">
      <c r="A660" s="58">
        <v>45383</v>
      </c>
      <c r="B660" s="49" t="s">
        <v>120</v>
      </c>
      <c r="C660" s="49" t="s">
        <v>129</v>
      </c>
      <c r="F660" s="49" t="s">
        <v>115</v>
      </c>
      <c r="G660" s="49" t="s">
        <v>115</v>
      </c>
      <c r="H660" s="49" t="s">
        <v>1200</v>
      </c>
      <c r="I660" s="49" t="s">
        <v>118</v>
      </c>
      <c r="J660" s="49" t="s">
        <v>1229</v>
      </c>
      <c r="K660" s="49" t="s">
        <v>125</v>
      </c>
      <c r="M660" s="49">
        <v>310</v>
      </c>
      <c r="AC660">
        <f>IF(ISBLANK(nutrition[[#This Row],[total_boys]]),SUM(nutrition[[#This Row],[boys_0-5_reached]],nutrition[[#This Row],[boys_6-12_reached]],nutrition[[#This Row],[boys_13-18_reached]]),nutrition[[#This Row],[total_boys]])</f>
        <v>0</v>
      </c>
      <c r="AD660">
        <f>IF(ISBLANK(nutrition[[#This Row],[total_girls]]),SUM(nutrition[[#This Row],[girls_0-5_reached]],nutrition[[#This Row],[girls_6-12_reached]],nutrition[[#This Row],[girls_13-18_reached]]),nutrition[[#This Row],[total_girls]])</f>
        <v>310</v>
      </c>
      <c r="AE660">
        <f>IF(ISBLANK(nutrition[[#This Row],[total_children]]),SUM(nutrition[[#This Row],[calc_boys]],nutrition[[#This Row],[calc_girls]]),nutrition[[#This Row],[total_children]])</f>
        <v>310</v>
      </c>
      <c r="AF660">
        <f>IF(ISBLANK(nutrition[[#This Row],[total_pwd]]),SUM(nutrition[[#This Row],[total_pwd_men]],nutrition[[#This Row],[total_pwd_women]]),nutrition[[#This Row],[total_pwd]])</f>
        <v>0</v>
      </c>
      <c r="AG660">
        <f>IF(ISBLANK(nutrition[[#This Row],[total_adults]]),SUM(nutrition[[#This Row],[total_men]],nutrition[[#This Row],[total_women]]),nutrition[[#This Row],[total_adults]])</f>
        <v>0</v>
      </c>
      <c r="AH660">
        <f>IF(ISBLANK(nutrition[[#This Row],[total_beneficiaries_reached]]),SUM(nutrition[[#This Row],[calc_children]],nutrition[[#This Row],[calc_adults]]),nutrition[[#This Row],[total_beneficiaries_reached]])</f>
        <v>310</v>
      </c>
      <c r="AI660" s="49" t="str">
        <f ca="1">IF(B660="","",OFFSET(table_admin1[[#Headers],[ADM1_PT]],MATCH(B660,admin1,0),1))</f>
        <v>MZ01</v>
      </c>
      <c r="AJ660" s="49" t="str">
        <f t="shared" ca="1" si="2"/>
        <v>MZ0110</v>
      </c>
      <c r="AK660" s="49" t="str">
        <f t="shared" ca="1" si="3"/>
        <v/>
      </c>
    </row>
    <row r="661" spans="1:37" x14ac:dyDescent="0.2">
      <c r="A661" s="58">
        <v>45383</v>
      </c>
      <c r="B661" s="49" t="s">
        <v>229</v>
      </c>
      <c r="C661" s="49" t="s">
        <v>1300</v>
      </c>
      <c r="F661" s="49" t="s">
        <v>115</v>
      </c>
      <c r="G661" s="49" t="s">
        <v>115</v>
      </c>
      <c r="H661" s="49" t="s">
        <v>1200</v>
      </c>
      <c r="I661" s="49" t="s">
        <v>118</v>
      </c>
      <c r="J661" s="49" t="s">
        <v>1229</v>
      </c>
      <c r="K661" s="49" t="s">
        <v>125</v>
      </c>
      <c r="M661" s="49">
        <v>1332</v>
      </c>
      <c r="AC661">
        <f>IF(ISBLANK(nutrition[[#This Row],[total_boys]]),SUM(nutrition[[#This Row],[boys_0-5_reached]],nutrition[[#This Row],[boys_6-12_reached]],nutrition[[#This Row],[boys_13-18_reached]]),nutrition[[#This Row],[total_boys]])</f>
        <v>0</v>
      </c>
      <c r="AD661">
        <f>IF(ISBLANK(nutrition[[#This Row],[total_girls]]),SUM(nutrition[[#This Row],[girls_0-5_reached]],nutrition[[#This Row],[girls_6-12_reached]],nutrition[[#This Row],[girls_13-18_reached]]),nutrition[[#This Row],[total_girls]])</f>
        <v>1332</v>
      </c>
      <c r="AE661">
        <f>IF(ISBLANK(nutrition[[#This Row],[total_children]]),SUM(nutrition[[#This Row],[calc_boys]],nutrition[[#This Row],[calc_girls]]),nutrition[[#This Row],[total_children]])</f>
        <v>1332</v>
      </c>
      <c r="AF661">
        <f>IF(ISBLANK(nutrition[[#This Row],[total_pwd]]),SUM(nutrition[[#This Row],[total_pwd_men]],nutrition[[#This Row],[total_pwd_women]]),nutrition[[#This Row],[total_pwd]])</f>
        <v>0</v>
      </c>
      <c r="AG661">
        <f>IF(ISBLANK(nutrition[[#This Row],[total_adults]]),SUM(nutrition[[#This Row],[total_men]],nutrition[[#This Row],[total_women]]),nutrition[[#This Row],[total_adults]])</f>
        <v>0</v>
      </c>
      <c r="AH661">
        <f>IF(ISBLANK(nutrition[[#This Row],[total_beneficiaries_reached]]),SUM(nutrition[[#This Row],[calc_children]],nutrition[[#This Row],[calc_adults]]),nutrition[[#This Row],[total_beneficiaries_reached]])</f>
        <v>1332</v>
      </c>
      <c r="AI661" s="49" t="str">
        <f ca="1">IF(B661="","",OFFSET(table_admin1[[#Headers],[ADM1_PT]],MATCH(B661,admin1,0),1))</f>
        <v>MZ11</v>
      </c>
      <c r="AJ661" s="49" t="str">
        <f t="shared" ca="1" si="2"/>
        <v>MZ1114</v>
      </c>
      <c r="AK661" s="49" t="str">
        <f t="shared" ca="1" si="3"/>
        <v/>
      </c>
    </row>
    <row r="662" spans="1:37" x14ac:dyDescent="0.2">
      <c r="A662" s="58">
        <v>45383</v>
      </c>
      <c r="B662" s="49" t="s">
        <v>229</v>
      </c>
      <c r="C662" s="49" t="s">
        <v>1301</v>
      </c>
      <c r="F662" s="49" t="s">
        <v>115</v>
      </c>
      <c r="G662" s="49" t="s">
        <v>115</v>
      </c>
      <c r="H662" s="49" t="s">
        <v>1200</v>
      </c>
      <c r="I662" s="49" t="s">
        <v>118</v>
      </c>
      <c r="J662" s="49" t="s">
        <v>1229</v>
      </c>
      <c r="K662" s="49" t="s">
        <v>125</v>
      </c>
      <c r="M662" s="49">
        <v>931</v>
      </c>
      <c r="AC662">
        <f>IF(ISBLANK(nutrition[[#This Row],[total_boys]]),SUM(nutrition[[#This Row],[boys_0-5_reached]],nutrition[[#This Row],[boys_6-12_reached]],nutrition[[#This Row],[boys_13-18_reached]]),nutrition[[#This Row],[total_boys]])</f>
        <v>0</v>
      </c>
      <c r="AD662">
        <f>IF(ISBLANK(nutrition[[#This Row],[total_girls]]),SUM(nutrition[[#This Row],[girls_0-5_reached]],nutrition[[#This Row],[girls_6-12_reached]],nutrition[[#This Row],[girls_13-18_reached]]),nutrition[[#This Row],[total_girls]])</f>
        <v>931</v>
      </c>
      <c r="AE662">
        <f>IF(ISBLANK(nutrition[[#This Row],[total_children]]),SUM(nutrition[[#This Row],[calc_boys]],nutrition[[#This Row],[calc_girls]]),nutrition[[#This Row],[total_children]])</f>
        <v>931</v>
      </c>
      <c r="AF662">
        <f>IF(ISBLANK(nutrition[[#This Row],[total_pwd]]),SUM(nutrition[[#This Row],[total_pwd_men]],nutrition[[#This Row],[total_pwd_women]]),nutrition[[#This Row],[total_pwd]])</f>
        <v>0</v>
      </c>
      <c r="AG662">
        <f>IF(ISBLANK(nutrition[[#This Row],[total_adults]]),SUM(nutrition[[#This Row],[total_men]],nutrition[[#This Row],[total_women]]),nutrition[[#This Row],[total_adults]])</f>
        <v>0</v>
      </c>
      <c r="AH662">
        <f>IF(ISBLANK(nutrition[[#This Row],[total_beneficiaries_reached]]),SUM(nutrition[[#This Row],[calc_children]],nutrition[[#This Row],[calc_adults]]),nutrition[[#This Row],[total_beneficiaries_reached]])</f>
        <v>931</v>
      </c>
      <c r="AI662" s="49" t="str">
        <f ca="1">IF(B662="","",OFFSET(table_admin1[[#Headers],[ADM1_PT]],MATCH(B662,admin1,0),1))</f>
        <v>MZ11</v>
      </c>
      <c r="AJ662" s="49" t="str">
        <f t="shared" ca="1" si="2"/>
        <v>MZ1115</v>
      </c>
      <c r="AK662" s="49" t="str">
        <f t="shared" ca="1" si="3"/>
        <v/>
      </c>
    </row>
    <row r="663" spans="1:37" x14ac:dyDescent="0.2">
      <c r="A663" s="58">
        <v>45383</v>
      </c>
      <c r="B663" s="49" t="s">
        <v>229</v>
      </c>
      <c r="C663" s="49" t="s">
        <v>1302</v>
      </c>
      <c r="F663" s="49" t="s">
        <v>115</v>
      </c>
      <c r="G663" s="49" t="s">
        <v>115</v>
      </c>
      <c r="H663" s="49" t="s">
        <v>1200</v>
      </c>
      <c r="I663" s="49" t="s">
        <v>118</v>
      </c>
      <c r="J663" s="49" t="s">
        <v>1229</v>
      </c>
      <c r="K663" s="49" t="s">
        <v>125</v>
      </c>
      <c r="M663" s="49">
        <v>5286</v>
      </c>
      <c r="AC663">
        <f>IF(ISBLANK(nutrition[[#This Row],[total_boys]]),SUM(nutrition[[#This Row],[boys_0-5_reached]],nutrition[[#This Row],[boys_6-12_reached]],nutrition[[#This Row],[boys_13-18_reached]]),nutrition[[#This Row],[total_boys]])</f>
        <v>0</v>
      </c>
      <c r="AD663">
        <f>IF(ISBLANK(nutrition[[#This Row],[total_girls]]),SUM(nutrition[[#This Row],[girls_0-5_reached]],nutrition[[#This Row],[girls_6-12_reached]],nutrition[[#This Row],[girls_13-18_reached]]),nutrition[[#This Row],[total_girls]])</f>
        <v>5286</v>
      </c>
      <c r="AE663">
        <f>IF(ISBLANK(nutrition[[#This Row],[total_children]]),SUM(nutrition[[#This Row],[calc_boys]],nutrition[[#This Row],[calc_girls]]),nutrition[[#This Row],[total_children]])</f>
        <v>5286</v>
      </c>
      <c r="AF663">
        <f>IF(ISBLANK(nutrition[[#This Row],[total_pwd]]),SUM(nutrition[[#This Row],[total_pwd_men]],nutrition[[#This Row],[total_pwd_women]]),nutrition[[#This Row],[total_pwd]])</f>
        <v>0</v>
      </c>
      <c r="AG663">
        <f>IF(ISBLANK(nutrition[[#This Row],[total_adults]]),SUM(nutrition[[#This Row],[total_men]],nutrition[[#This Row],[total_women]]),nutrition[[#This Row],[total_adults]])</f>
        <v>0</v>
      </c>
      <c r="AH663">
        <f>IF(ISBLANK(nutrition[[#This Row],[total_beneficiaries_reached]]),SUM(nutrition[[#This Row],[calc_children]],nutrition[[#This Row],[calc_adults]]),nutrition[[#This Row],[total_beneficiaries_reached]])</f>
        <v>5286</v>
      </c>
      <c r="AI663" s="49" t="str">
        <f ca="1">IF(B663="","",OFFSET(table_admin1[[#Headers],[ADM1_PT]],MATCH(B663,admin1,0),1))</f>
        <v>MZ11</v>
      </c>
      <c r="AJ663" s="49" t="str">
        <f t="shared" ca="1" si="2"/>
        <v>MZ1116</v>
      </c>
      <c r="AK663" s="49" t="str">
        <f t="shared" ca="1" si="3"/>
        <v/>
      </c>
    </row>
    <row r="664" spans="1:37" x14ac:dyDescent="0.2">
      <c r="A664" s="58">
        <v>45383</v>
      </c>
      <c r="B664" s="49" t="s">
        <v>120</v>
      </c>
      <c r="C664" s="49" t="s">
        <v>1303</v>
      </c>
      <c r="F664" s="49" t="s">
        <v>115</v>
      </c>
      <c r="G664" s="49" t="s">
        <v>115</v>
      </c>
      <c r="H664" s="49" t="s">
        <v>1200</v>
      </c>
      <c r="I664" s="49" t="s">
        <v>118</v>
      </c>
      <c r="J664" s="49" t="s">
        <v>1229</v>
      </c>
      <c r="K664" s="49" t="s">
        <v>125</v>
      </c>
      <c r="M664" s="49">
        <v>983</v>
      </c>
      <c r="AC664">
        <f>IF(ISBLANK(nutrition[[#This Row],[total_boys]]),SUM(nutrition[[#This Row],[boys_0-5_reached]],nutrition[[#This Row],[boys_6-12_reached]],nutrition[[#This Row],[boys_13-18_reached]]),nutrition[[#This Row],[total_boys]])</f>
        <v>0</v>
      </c>
      <c r="AD664">
        <f>IF(ISBLANK(nutrition[[#This Row],[total_girls]]),SUM(nutrition[[#This Row],[girls_0-5_reached]],nutrition[[#This Row],[girls_6-12_reached]],nutrition[[#This Row],[girls_13-18_reached]]),nutrition[[#This Row],[total_girls]])</f>
        <v>983</v>
      </c>
      <c r="AE664">
        <f>IF(ISBLANK(nutrition[[#This Row],[total_children]]),SUM(nutrition[[#This Row],[calc_boys]],nutrition[[#This Row],[calc_girls]]),nutrition[[#This Row],[total_children]])</f>
        <v>983</v>
      </c>
      <c r="AF664">
        <f>IF(ISBLANK(nutrition[[#This Row],[total_pwd]]),SUM(nutrition[[#This Row],[total_pwd_men]],nutrition[[#This Row],[total_pwd_women]]),nutrition[[#This Row],[total_pwd]])</f>
        <v>0</v>
      </c>
      <c r="AG664">
        <f>IF(ISBLANK(nutrition[[#This Row],[total_adults]]),SUM(nutrition[[#This Row],[total_men]],nutrition[[#This Row],[total_women]]),nutrition[[#This Row],[total_adults]])</f>
        <v>0</v>
      </c>
      <c r="AH664">
        <f>IF(ISBLANK(nutrition[[#This Row],[total_beneficiaries_reached]]),SUM(nutrition[[#This Row],[calc_children]],nutrition[[#This Row],[calc_adults]]),nutrition[[#This Row],[total_beneficiaries_reached]])</f>
        <v>983</v>
      </c>
      <c r="AI664" s="49" t="str">
        <f ca="1">IF(B664="","",OFFSET(table_admin1[[#Headers],[ADM1_PT]],MATCH(B664,admin1,0),1))</f>
        <v>MZ01</v>
      </c>
      <c r="AJ664" s="49" t="str">
        <f t="shared" ca="1" si="2"/>
        <v>MZ0111</v>
      </c>
      <c r="AK664" s="49" t="str">
        <f t="shared" ca="1" si="3"/>
        <v/>
      </c>
    </row>
    <row r="665" spans="1:37" x14ac:dyDescent="0.2">
      <c r="A665" s="58">
        <v>45383</v>
      </c>
      <c r="B665" s="49" t="s">
        <v>229</v>
      </c>
      <c r="C665" s="49" t="s">
        <v>1304</v>
      </c>
      <c r="F665" s="49" t="s">
        <v>115</v>
      </c>
      <c r="G665" s="49" t="s">
        <v>115</v>
      </c>
      <c r="H665" s="49" t="s">
        <v>1200</v>
      </c>
      <c r="I665" s="49" t="s">
        <v>118</v>
      </c>
      <c r="J665" s="49" t="s">
        <v>1229</v>
      </c>
      <c r="K665" s="49" t="s">
        <v>125</v>
      </c>
      <c r="M665" s="49">
        <v>2645</v>
      </c>
      <c r="AC665">
        <f>IF(ISBLANK(nutrition[[#This Row],[total_boys]]),SUM(nutrition[[#This Row],[boys_0-5_reached]],nutrition[[#This Row],[boys_6-12_reached]],nutrition[[#This Row],[boys_13-18_reached]]),nutrition[[#This Row],[total_boys]])</f>
        <v>0</v>
      </c>
      <c r="AD665">
        <f>IF(ISBLANK(nutrition[[#This Row],[total_girls]]),SUM(nutrition[[#This Row],[girls_0-5_reached]],nutrition[[#This Row],[girls_6-12_reached]],nutrition[[#This Row],[girls_13-18_reached]]),nutrition[[#This Row],[total_girls]])</f>
        <v>2645</v>
      </c>
      <c r="AE665">
        <f>IF(ISBLANK(nutrition[[#This Row],[total_children]]),SUM(nutrition[[#This Row],[calc_boys]],nutrition[[#This Row],[calc_girls]]),nutrition[[#This Row],[total_children]])</f>
        <v>2645</v>
      </c>
      <c r="AF665">
        <f>IF(ISBLANK(nutrition[[#This Row],[total_pwd]]),SUM(nutrition[[#This Row],[total_pwd_men]],nutrition[[#This Row],[total_pwd_women]]),nutrition[[#This Row],[total_pwd]])</f>
        <v>0</v>
      </c>
      <c r="AG665">
        <f>IF(ISBLANK(nutrition[[#This Row],[total_adults]]),SUM(nutrition[[#This Row],[total_men]],nutrition[[#This Row],[total_women]]),nutrition[[#This Row],[total_adults]])</f>
        <v>0</v>
      </c>
      <c r="AH665">
        <f>IF(ISBLANK(nutrition[[#This Row],[total_beneficiaries_reached]]),SUM(nutrition[[#This Row],[calc_children]],nutrition[[#This Row],[calc_adults]]),nutrition[[#This Row],[total_beneficiaries_reached]])</f>
        <v>2645</v>
      </c>
      <c r="AI665" s="49" t="str">
        <f ca="1">IF(B665="","",OFFSET(table_admin1[[#Headers],[ADM1_PT]],MATCH(B665,admin1,0),1))</f>
        <v>MZ11</v>
      </c>
      <c r="AJ665" s="49" t="str">
        <f t="shared" ca="1" si="2"/>
        <v>MZ1117</v>
      </c>
      <c r="AK665" s="49" t="str">
        <f t="shared" ca="1" si="3"/>
        <v/>
      </c>
    </row>
    <row r="666" spans="1:37" x14ac:dyDescent="0.2">
      <c r="A666" s="58">
        <v>45383</v>
      </c>
      <c r="B666" s="49" t="s">
        <v>229</v>
      </c>
      <c r="C666" s="49" t="s">
        <v>1305</v>
      </c>
      <c r="F666" s="49" t="s">
        <v>115</v>
      </c>
      <c r="G666" s="49" t="s">
        <v>115</v>
      </c>
      <c r="H666" s="49" t="s">
        <v>1200</v>
      </c>
      <c r="I666" s="49" t="s">
        <v>118</v>
      </c>
      <c r="J666" s="49" t="s">
        <v>1229</v>
      </c>
      <c r="K666" s="49" t="s">
        <v>125</v>
      </c>
      <c r="M666" s="49">
        <v>344</v>
      </c>
      <c r="AC666">
        <f>IF(ISBLANK(nutrition[[#This Row],[total_boys]]),SUM(nutrition[[#This Row],[boys_0-5_reached]],nutrition[[#This Row],[boys_6-12_reached]],nutrition[[#This Row],[boys_13-18_reached]]),nutrition[[#This Row],[total_boys]])</f>
        <v>0</v>
      </c>
      <c r="AD666">
        <f>IF(ISBLANK(nutrition[[#This Row],[total_girls]]),SUM(nutrition[[#This Row],[girls_0-5_reached]],nutrition[[#This Row],[girls_6-12_reached]],nutrition[[#This Row],[girls_13-18_reached]]),nutrition[[#This Row],[total_girls]])</f>
        <v>344</v>
      </c>
      <c r="AE666">
        <f>IF(ISBLANK(nutrition[[#This Row],[total_children]]),SUM(nutrition[[#This Row],[calc_boys]],nutrition[[#This Row],[calc_girls]]),nutrition[[#This Row],[total_children]])</f>
        <v>344</v>
      </c>
      <c r="AF666">
        <f>IF(ISBLANK(nutrition[[#This Row],[total_pwd]]),SUM(nutrition[[#This Row],[total_pwd_men]],nutrition[[#This Row],[total_pwd_women]]),nutrition[[#This Row],[total_pwd]])</f>
        <v>0</v>
      </c>
      <c r="AG666">
        <f>IF(ISBLANK(nutrition[[#This Row],[total_adults]]),SUM(nutrition[[#This Row],[total_men]],nutrition[[#This Row],[total_women]]),nutrition[[#This Row],[total_adults]])</f>
        <v>0</v>
      </c>
      <c r="AH666">
        <f>IF(ISBLANK(nutrition[[#This Row],[total_beneficiaries_reached]]),SUM(nutrition[[#This Row],[calc_children]],nutrition[[#This Row],[calc_adults]]),nutrition[[#This Row],[total_beneficiaries_reached]])</f>
        <v>344</v>
      </c>
      <c r="AI666" s="49" t="str">
        <f ca="1">IF(B666="","",OFFSET(table_admin1[[#Headers],[ADM1_PT]],MATCH(B666,admin1,0),1))</f>
        <v>MZ11</v>
      </c>
      <c r="AJ666" s="49" t="str">
        <f t="shared" ca="1" si="2"/>
        <v>MZ1118</v>
      </c>
      <c r="AK666" s="49" t="str">
        <f t="shared" ca="1" si="3"/>
        <v/>
      </c>
    </row>
    <row r="667" spans="1:37" x14ac:dyDescent="0.2">
      <c r="A667" s="58">
        <v>45383</v>
      </c>
      <c r="B667" s="49" t="s">
        <v>113</v>
      </c>
      <c r="C667" s="49" t="s">
        <v>1306</v>
      </c>
      <c r="F667" s="49" t="s">
        <v>115</v>
      </c>
      <c r="G667" s="49" t="s">
        <v>115</v>
      </c>
      <c r="H667" s="49" t="s">
        <v>1200</v>
      </c>
      <c r="I667" s="49" t="s">
        <v>118</v>
      </c>
      <c r="J667" s="49" t="s">
        <v>1229</v>
      </c>
      <c r="K667" s="49" t="s">
        <v>125</v>
      </c>
      <c r="M667" s="49">
        <v>4102</v>
      </c>
      <c r="AC667">
        <f>IF(ISBLANK(nutrition[[#This Row],[total_boys]]),SUM(nutrition[[#This Row],[boys_0-5_reached]],nutrition[[#This Row],[boys_6-12_reached]],nutrition[[#This Row],[boys_13-18_reached]]),nutrition[[#This Row],[total_boys]])</f>
        <v>0</v>
      </c>
      <c r="AD667">
        <f>IF(ISBLANK(nutrition[[#This Row],[total_girls]]),SUM(nutrition[[#This Row],[girls_0-5_reached]],nutrition[[#This Row],[girls_6-12_reached]],nutrition[[#This Row],[girls_13-18_reached]]),nutrition[[#This Row],[total_girls]])</f>
        <v>4102</v>
      </c>
      <c r="AE667">
        <f>IF(ISBLANK(nutrition[[#This Row],[total_children]]),SUM(nutrition[[#This Row],[calc_boys]],nutrition[[#This Row],[calc_girls]]),nutrition[[#This Row],[total_children]])</f>
        <v>4102</v>
      </c>
      <c r="AF667">
        <f>IF(ISBLANK(nutrition[[#This Row],[total_pwd]]),SUM(nutrition[[#This Row],[total_pwd_men]],nutrition[[#This Row],[total_pwd_women]]),nutrition[[#This Row],[total_pwd]])</f>
        <v>0</v>
      </c>
      <c r="AG667">
        <f>IF(ISBLANK(nutrition[[#This Row],[total_adults]]),SUM(nutrition[[#This Row],[total_men]],nutrition[[#This Row],[total_women]]),nutrition[[#This Row],[total_adults]])</f>
        <v>0</v>
      </c>
      <c r="AH667">
        <f>IF(ISBLANK(nutrition[[#This Row],[total_beneficiaries_reached]]),SUM(nutrition[[#This Row],[calc_children]],nutrition[[#This Row],[calc_adults]]),nutrition[[#This Row],[total_beneficiaries_reached]])</f>
        <v>4102</v>
      </c>
      <c r="AI667" s="49" t="str">
        <f ca="1">IF(B667="","",OFFSET(table_admin1[[#Headers],[ADM1_PT]],MATCH(B667,admin1,0),1))</f>
        <v>MZ09</v>
      </c>
      <c r="AJ667" s="49" t="str">
        <f t="shared" ca="1" si="2"/>
        <v>MZ0912</v>
      </c>
      <c r="AK667" s="49" t="str">
        <f t="shared" ca="1" si="3"/>
        <v/>
      </c>
    </row>
    <row r="668" spans="1:37" x14ac:dyDescent="0.2">
      <c r="A668" s="58">
        <v>45383</v>
      </c>
      <c r="B668" s="49" t="s">
        <v>120</v>
      </c>
      <c r="C668" s="49" t="s">
        <v>1238</v>
      </c>
      <c r="F668" s="49" t="s">
        <v>115</v>
      </c>
      <c r="G668" s="49" t="s">
        <v>115</v>
      </c>
      <c r="H668" s="49" t="s">
        <v>1200</v>
      </c>
      <c r="I668" s="49" t="s">
        <v>118</v>
      </c>
      <c r="J668" s="49" t="s">
        <v>1229</v>
      </c>
      <c r="K668" s="49" t="s">
        <v>125</v>
      </c>
      <c r="M668" s="49">
        <v>570</v>
      </c>
      <c r="AC668">
        <f>IF(ISBLANK(nutrition[[#This Row],[total_boys]]),SUM(nutrition[[#This Row],[boys_0-5_reached]],nutrition[[#This Row],[boys_6-12_reached]],nutrition[[#This Row],[boys_13-18_reached]]),nutrition[[#This Row],[total_boys]])</f>
        <v>0</v>
      </c>
      <c r="AD668">
        <f>IF(ISBLANK(nutrition[[#This Row],[total_girls]]),SUM(nutrition[[#This Row],[girls_0-5_reached]],nutrition[[#This Row],[girls_6-12_reached]],nutrition[[#This Row],[girls_13-18_reached]]),nutrition[[#This Row],[total_girls]])</f>
        <v>570</v>
      </c>
      <c r="AE668">
        <f>IF(ISBLANK(nutrition[[#This Row],[total_children]]),SUM(nutrition[[#This Row],[calc_boys]],nutrition[[#This Row],[calc_girls]]),nutrition[[#This Row],[total_children]])</f>
        <v>570</v>
      </c>
      <c r="AF668">
        <f>IF(ISBLANK(nutrition[[#This Row],[total_pwd]]),SUM(nutrition[[#This Row],[total_pwd_men]],nutrition[[#This Row],[total_pwd_women]]),nutrition[[#This Row],[total_pwd]])</f>
        <v>0</v>
      </c>
      <c r="AG668">
        <f>IF(ISBLANK(nutrition[[#This Row],[total_adults]]),SUM(nutrition[[#This Row],[total_men]],nutrition[[#This Row],[total_women]]),nutrition[[#This Row],[total_adults]])</f>
        <v>0</v>
      </c>
      <c r="AH668">
        <f>IF(ISBLANK(nutrition[[#This Row],[total_beneficiaries_reached]]),SUM(nutrition[[#This Row],[calc_children]],nutrition[[#This Row],[calc_adults]]),nutrition[[#This Row],[total_beneficiaries_reached]])</f>
        <v>570</v>
      </c>
      <c r="AI668" s="49" t="str">
        <f ca="1">IF(B668="","",OFFSET(table_admin1[[#Headers],[ADM1_PT]],MATCH(B668,admin1,0),1))</f>
        <v>MZ01</v>
      </c>
      <c r="AJ668" s="49" t="str">
        <f t="shared" ca="1" si="2"/>
        <v>MZ0112</v>
      </c>
      <c r="AK668" s="49" t="str">
        <f t="shared" ca="1" si="3"/>
        <v/>
      </c>
    </row>
    <row r="669" spans="1:37" x14ac:dyDescent="0.2">
      <c r="A669" s="58">
        <v>45383</v>
      </c>
      <c r="B669" s="49" t="s">
        <v>120</v>
      </c>
      <c r="C669" s="49" t="s">
        <v>1240</v>
      </c>
      <c r="F669" s="49" t="s">
        <v>115</v>
      </c>
      <c r="G669" s="49" t="s">
        <v>115</v>
      </c>
      <c r="H669" s="49" t="s">
        <v>1200</v>
      </c>
      <c r="I669" s="49" t="s">
        <v>118</v>
      </c>
      <c r="J669" s="49" t="s">
        <v>1229</v>
      </c>
      <c r="K669" s="49" t="s">
        <v>125</v>
      </c>
      <c r="M669" s="49">
        <v>209</v>
      </c>
      <c r="AC669">
        <f>IF(ISBLANK(nutrition[[#This Row],[total_boys]]),SUM(nutrition[[#This Row],[boys_0-5_reached]],nutrition[[#This Row],[boys_6-12_reached]],nutrition[[#This Row],[boys_13-18_reached]]),nutrition[[#This Row],[total_boys]])</f>
        <v>0</v>
      </c>
      <c r="AD669">
        <f>IF(ISBLANK(nutrition[[#This Row],[total_girls]]),SUM(nutrition[[#This Row],[girls_0-5_reached]],nutrition[[#This Row],[girls_6-12_reached]],nutrition[[#This Row],[girls_13-18_reached]]),nutrition[[#This Row],[total_girls]])</f>
        <v>209</v>
      </c>
      <c r="AE669">
        <f>IF(ISBLANK(nutrition[[#This Row],[total_children]]),SUM(nutrition[[#This Row],[calc_boys]],nutrition[[#This Row],[calc_girls]]),nutrition[[#This Row],[total_children]])</f>
        <v>209</v>
      </c>
      <c r="AF669">
        <f>IF(ISBLANK(nutrition[[#This Row],[total_pwd]]),SUM(nutrition[[#This Row],[total_pwd_men]],nutrition[[#This Row],[total_pwd_women]]),nutrition[[#This Row],[total_pwd]])</f>
        <v>0</v>
      </c>
      <c r="AG669">
        <f>IF(ISBLANK(nutrition[[#This Row],[total_adults]]),SUM(nutrition[[#This Row],[total_men]],nutrition[[#This Row],[total_women]]),nutrition[[#This Row],[total_adults]])</f>
        <v>0</v>
      </c>
      <c r="AH669">
        <f>IF(ISBLANK(nutrition[[#This Row],[total_beneficiaries_reached]]),SUM(nutrition[[#This Row],[calc_children]],nutrition[[#This Row],[calc_adults]]),nutrition[[#This Row],[total_beneficiaries_reached]])</f>
        <v>209</v>
      </c>
      <c r="AI669" s="49" t="str">
        <f ca="1">IF(B669="","",OFFSET(table_admin1[[#Headers],[ADM1_PT]],MATCH(B669,admin1,0),1))</f>
        <v>MZ01</v>
      </c>
      <c r="AJ669" s="49" t="str">
        <f t="shared" ca="1" si="2"/>
        <v>MZ0113</v>
      </c>
      <c r="AK669" s="49" t="str">
        <f t="shared" ca="1" si="3"/>
        <v/>
      </c>
    </row>
    <row r="670" spans="1:37" x14ac:dyDescent="0.2">
      <c r="A670" s="58">
        <v>45383</v>
      </c>
      <c r="B670" s="49" t="s">
        <v>229</v>
      </c>
      <c r="C670" s="49" t="s">
        <v>1307</v>
      </c>
      <c r="F670" s="49" t="s">
        <v>115</v>
      </c>
      <c r="G670" s="49" t="s">
        <v>115</v>
      </c>
      <c r="H670" s="49" t="s">
        <v>1200</v>
      </c>
      <c r="I670" s="49" t="s">
        <v>118</v>
      </c>
      <c r="J670" s="49" t="s">
        <v>1229</v>
      </c>
      <c r="K670" s="49" t="s">
        <v>125</v>
      </c>
      <c r="M670" s="49">
        <v>1321</v>
      </c>
      <c r="AC670">
        <f>IF(ISBLANK(nutrition[[#This Row],[total_boys]]),SUM(nutrition[[#This Row],[boys_0-5_reached]],nutrition[[#This Row],[boys_6-12_reached]],nutrition[[#This Row],[boys_13-18_reached]]),nutrition[[#This Row],[total_boys]])</f>
        <v>0</v>
      </c>
      <c r="AD670">
        <f>IF(ISBLANK(nutrition[[#This Row],[total_girls]]),SUM(nutrition[[#This Row],[girls_0-5_reached]],nutrition[[#This Row],[girls_6-12_reached]],nutrition[[#This Row],[girls_13-18_reached]]),nutrition[[#This Row],[total_girls]])</f>
        <v>1321</v>
      </c>
      <c r="AE670">
        <f>IF(ISBLANK(nutrition[[#This Row],[total_children]]),SUM(nutrition[[#This Row],[calc_boys]],nutrition[[#This Row],[calc_girls]]),nutrition[[#This Row],[total_children]])</f>
        <v>1321</v>
      </c>
      <c r="AF670">
        <f>IF(ISBLANK(nutrition[[#This Row],[total_pwd]]),SUM(nutrition[[#This Row],[total_pwd_men]],nutrition[[#This Row],[total_pwd_women]]),nutrition[[#This Row],[total_pwd]])</f>
        <v>0</v>
      </c>
      <c r="AG670">
        <f>IF(ISBLANK(nutrition[[#This Row],[total_adults]]),SUM(nutrition[[#This Row],[total_men]],nutrition[[#This Row],[total_women]]),nutrition[[#This Row],[total_adults]])</f>
        <v>0</v>
      </c>
      <c r="AH670">
        <f>IF(ISBLANK(nutrition[[#This Row],[total_beneficiaries_reached]]),SUM(nutrition[[#This Row],[calc_children]],nutrition[[#This Row],[calc_adults]]),nutrition[[#This Row],[total_beneficiaries_reached]])</f>
        <v>1321</v>
      </c>
      <c r="AI670" s="49" t="str">
        <f ca="1">IF(B670="","",OFFSET(table_admin1[[#Headers],[ADM1_PT]],MATCH(B670,admin1,0),1))</f>
        <v>MZ11</v>
      </c>
      <c r="AJ670" s="49" t="str">
        <f t="shared" ca="1" si="2"/>
        <v>MZ1119</v>
      </c>
      <c r="AK670" s="49" t="str">
        <f t="shared" ca="1" si="3"/>
        <v/>
      </c>
    </row>
    <row r="671" spans="1:37" x14ac:dyDescent="0.2">
      <c r="A671" s="58">
        <v>45383</v>
      </c>
      <c r="B671" s="49" t="s">
        <v>224</v>
      </c>
      <c r="C671" s="49" t="s">
        <v>1273</v>
      </c>
      <c r="F671" s="49" t="s">
        <v>115</v>
      </c>
      <c r="G671" s="49" t="s">
        <v>115</v>
      </c>
      <c r="H671" s="49" t="s">
        <v>1200</v>
      </c>
      <c r="I671" s="49" t="s">
        <v>118</v>
      </c>
      <c r="J671" s="49" t="s">
        <v>1229</v>
      </c>
      <c r="K671" s="49" t="s">
        <v>125</v>
      </c>
      <c r="M671" s="49">
        <v>722</v>
      </c>
      <c r="AC671">
        <f>IF(ISBLANK(nutrition[[#This Row],[total_boys]]),SUM(nutrition[[#This Row],[boys_0-5_reached]],nutrition[[#This Row],[boys_6-12_reached]],nutrition[[#This Row],[boys_13-18_reached]]),nutrition[[#This Row],[total_boys]])</f>
        <v>0</v>
      </c>
      <c r="AD671">
        <f>IF(ISBLANK(nutrition[[#This Row],[total_girls]]),SUM(nutrition[[#This Row],[girls_0-5_reached]],nutrition[[#This Row],[girls_6-12_reached]],nutrition[[#This Row],[girls_13-18_reached]]),nutrition[[#This Row],[total_girls]])</f>
        <v>722</v>
      </c>
      <c r="AE671">
        <f>IF(ISBLANK(nutrition[[#This Row],[total_children]]),SUM(nutrition[[#This Row],[calc_boys]],nutrition[[#This Row],[calc_girls]]),nutrition[[#This Row],[total_children]])</f>
        <v>722</v>
      </c>
      <c r="AF671">
        <f>IF(ISBLANK(nutrition[[#This Row],[total_pwd]]),SUM(nutrition[[#This Row],[total_pwd_men]],nutrition[[#This Row],[total_pwd_women]]),nutrition[[#This Row],[total_pwd]])</f>
        <v>0</v>
      </c>
      <c r="AG671">
        <f>IF(ISBLANK(nutrition[[#This Row],[total_adults]]),SUM(nutrition[[#This Row],[total_men]],nutrition[[#This Row],[total_women]]),nutrition[[#This Row],[total_adults]])</f>
        <v>0</v>
      </c>
      <c r="AH671">
        <f>IF(ISBLANK(nutrition[[#This Row],[total_beneficiaries_reached]]),SUM(nutrition[[#This Row],[calc_children]],nutrition[[#This Row],[calc_adults]]),nutrition[[#This Row],[total_beneficiaries_reached]])</f>
        <v>722</v>
      </c>
      <c r="AI671" s="49" t="str">
        <f ca="1">IF(B671="","",OFFSET(table_admin1[[#Headers],[ADM1_PT]],MATCH(B671,admin1,0),1))</f>
        <v>MZ10</v>
      </c>
      <c r="AJ671" s="49" t="str">
        <f t="shared" ca="1" si="2"/>
        <v>MZ1013</v>
      </c>
      <c r="AK671" s="49" t="str">
        <f t="shared" ca="1" si="3"/>
        <v/>
      </c>
    </row>
    <row r="672" spans="1:37" x14ac:dyDescent="0.2">
      <c r="A672" s="58">
        <v>45383</v>
      </c>
      <c r="B672" s="49" t="s">
        <v>229</v>
      </c>
      <c r="C672" s="49" t="s">
        <v>1274</v>
      </c>
      <c r="F672" s="49" t="s">
        <v>115</v>
      </c>
      <c r="G672" s="49" t="s">
        <v>115</v>
      </c>
      <c r="H672" s="49" t="s">
        <v>1200</v>
      </c>
      <c r="I672" s="49" t="s">
        <v>118</v>
      </c>
      <c r="J672" s="49" t="s">
        <v>1229</v>
      </c>
      <c r="K672" s="49" t="s">
        <v>125</v>
      </c>
      <c r="M672" s="49">
        <v>3496</v>
      </c>
      <c r="AC672">
        <f>IF(ISBLANK(nutrition[[#This Row],[total_boys]]),SUM(nutrition[[#This Row],[boys_0-5_reached]],nutrition[[#This Row],[boys_6-12_reached]],nutrition[[#This Row],[boys_13-18_reached]]),nutrition[[#This Row],[total_boys]])</f>
        <v>0</v>
      </c>
      <c r="AD672">
        <f>IF(ISBLANK(nutrition[[#This Row],[total_girls]]),SUM(nutrition[[#This Row],[girls_0-5_reached]],nutrition[[#This Row],[girls_6-12_reached]],nutrition[[#This Row],[girls_13-18_reached]]),nutrition[[#This Row],[total_girls]])</f>
        <v>3496</v>
      </c>
      <c r="AE672">
        <f>IF(ISBLANK(nutrition[[#This Row],[total_children]]),SUM(nutrition[[#This Row],[calc_boys]],nutrition[[#This Row],[calc_girls]]),nutrition[[#This Row],[total_children]])</f>
        <v>3496</v>
      </c>
      <c r="AF672">
        <f>IF(ISBLANK(nutrition[[#This Row],[total_pwd]]),SUM(nutrition[[#This Row],[total_pwd_men]],nutrition[[#This Row],[total_pwd_women]]),nutrition[[#This Row],[total_pwd]])</f>
        <v>0</v>
      </c>
      <c r="AG672">
        <f>IF(ISBLANK(nutrition[[#This Row],[total_adults]]),SUM(nutrition[[#This Row],[total_men]],nutrition[[#This Row],[total_women]]),nutrition[[#This Row],[total_adults]])</f>
        <v>0</v>
      </c>
      <c r="AH672">
        <f>IF(ISBLANK(nutrition[[#This Row],[total_beneficiaries_reached]]),SUM(nutrition[[#This Row],[calc_children]],nutrition[[#This Row],[calc_adults]]),nutrition[[#This Row],[total_beneficiaries_reached]])</f>
        <v>3496</v>
      </c>
      <c r="AI672" s="49" t="str">
        <f ca="1">IF(B672="","",OFFSET(table_admin1[[#Headers],[ADM1_PT]],MATCH(B672,admin1,0),1))</f>
        <v>MZ11</v>
      </c>
      <c r="AJ672" s="49" t="str">
        <f t="shared" ca="1" si="2"/>
        <v>MZ1120</v>
      </c>
      <c r="AK672" s="49" t="str">
        <f t="shared" ca="1" si="3"/>
        <v/>
      </c>
    </row>
    <row r="673" spans="1:37" x14ac:dyDescent="0.2">
      <c r="A673" s="58">
        <v>45383</v>
      </c>
      <c r="B673" s="49" t="s">
        <v>229</v>
      </c>
      <c r="C673" s="49" t="s">
        <v>1308</v>
      </c>
      <c r="F673" s="49" t="s">
        <v>115</v>
      </c>
      <c r="G673" s="49" t="s">
        <v>115</v>
      </c>
      <c r="H673" s="49" t="s">
        <v>1200</v>
      </c>
      <c r="I673" s="49" t="s">
        <v>118</v>
      </c>
      <c r="J673" s="49" t="s">
        <v>1229</v>
      </c>
      <c r="K673" s="49" t="s">
        <v>125</v>
      </c>
      <c r="M673" s="49">
        <v>566</v>
      </c>
      <c r="AC673">
        <f>IF(ISBLANK(nutrition[[#This Row],[total_boys]]),SUM(nutrition[[#This Row],[boys_0-5_reached]],nutrition[[#This Row],[boys_6-12_reached]],nutrition[[#This Row],[boys_13-18_reached]]),nutrition[[#This Row],[total_boys]])</f>
        <v>0</v>
      </c>
      <c r="AD673">
        <f>IF(ISBLANK(nutrition[[#This Row],[total_girls]]),SUM(nutrition[[#This Row],[girls_0-5_reached]],nutrition[[#This Row],[girls_6-12_reached]],nutrition[[#This Row],[girls_13-18_reached]]),nutrition[[#This Row],[total_girls]])</f>
        <v>566</v>
      </c>
      <c r="AE673">
        <f>IF(ISBLANK(nutrition[[#This Row],[total_children]]),SUM(nutrition[[#This Row],[calc_boys]],nutrition[[#This Row],[calc_girls]]),nutrition[[#This Row],[total_children]])</f>
        <v>566</v>
      </c>
      <c r="AF673">
        <f>IF(ISBLANK(nutrition[[#This Row],[total_pwd]]),SUM(nutrition[[#This Row],[total_pwd_men]],nutrition[[#This Row],[total_pwd_women]]),nutrition[[#This Row],[total_pwd]])</f>
        <v>0</v>
      </c>
      <c r="AG673">
        <f>IF(ISBLANK(nutrition[[#This Row],[total_adults]]),SUM(nutrition[[#This Row],[total_men]],nutrition[[#This Row],[total_women]]),nutrition[[#This Row],[total_adults]])</f>
        <v>0</v>
      </c>
      <c r="AH673">
        <f>IF(ISBLANK(nutrition[[#This Row],[total_beneficiaries_reached]]),SUM(nutrition[[#This Row],[calc_children]],nutrition[[#This Row],[calc_adults]]),nutrition[[#This Row],[total_beneficiaries_reached]])</f>
        <v>566</v>
      </c>
      <c r="AI673" s="49" t="str">
        <f ca="1">IF(B673="","",OFFSET(table_admin1[[#Headers],[ADM1_PT]],MATCH(B673,admin1,0),1))</f>
        <v>MZ11</v>
      </c>
      <c r="AJ673" s="49" t="str">
        <f t="shared" ca="1" si="2"/>
        <v>MZ1121</v>
      </c>
      <c r="AK673" s="49" t="str">
        <f t="shared" ca="1" si="3"/>
        <v/>
      </c>
    </row>
    <row r="674" spans="1:37" x14ac:dyDescent="0.2">
      <c r="A674" s="58">
        <v>45383</v>
      </c>
      <c r="B674" s="49" t="s">
        <v>120</v>
      </c>
      <c r="C674" s="49" t="s">
        <v>1241</v>
      </c>
      <c r="F674" s="49" t="s">
        <v>115</v>
      </c>
      <c r="G674" s="49" t="s">
        <v>115</v>
      </c>
      <c r="H674" s="49" t="s">
        <v>1200</v>
      </c>
      <c r="I674" s="49" t="s">
        <v>118</v>
      </c>
      <c r="J674" s="49" t="s">
        <v>1229</v>
      </c>
      <c r="K674" s="49" t="s">
        <v>125</v>
      </c>
      <c r="M674" s="49">
        <v>2424</v>
      </c>
      <c r="AC674">
        <f>IF(ISBLANK(nutrition[[#This Row],[total_boys]]),SUM(nutrition[[#This Row],[boys_0-5_reached]],nutrition[[#This Row],[boys_6-12_reached]],nutrition[[#This Row],[boys_13-18_reached]]),nutrition[[#This Row],[total_boys]])</f>
        <v>0</v>
      </c>
      <c r="AD674">
        <f>IF(ISBLANK(nutrition[[#This Row],[total_girls]]),SUM(nutrition[[#This Row],[girls_0-5_reached]],nutrition[[#This Row],[girls_6-12_reached]],nutrition[[#This Row],[girls_13-18_reached]]),nutrition[[#This Row],[total_girls]])</f>
        <v>2424</v>
      </c>
      <c r="AE674">
        <f>IF(ISBLANK(nutrition[[#This Row],[total_children]]),SUM(nutrition[[#This Row],[calc_boys]],nutrition[[#This Row],[calc_girls]]),nutrition[[#This Row],[total_children]])</f>
        <v>2424</v>
      </c>
      <c r="AF674">
        <f>IF(ISBLANK(nutrition[[#This Row],[total_pwd]]),SUM(nutrition[[#This Row],[total_pwd_men]],nutrition[[#This Row],[total_pwd_women]]),nutrition[[#This Row],[total_pwd]])</f>
        <v>0</v>
      </c>
      <c r="AG674">
        <f>IF(ISBLANK(nutrition[[#This Row],[total_adults]]),SUM(nutrition[[#This Row],[total_men]],nutrition[[#This Row],[total_women]]),nutrition[[#This Row],[total_adults]])</f>
        <v>0</v>
      </c>
      <c r="AH674">
        <f>IF(ISBLANK(nutrition[[#This Row],[total_beneficiaries_reached]]),SUM(nutrition[[#This Row],[calc_children]],nutrition[[#This Row],[calc_adults]]),nutrition[[#This Row],[total_beneficiaries_reached]])</f>
        <v>2424</v>
      </c>
      <c r="AI674" s="49" t="str">
        <f ca="1">IF(B674="","",OFFSET(table_admin1[[#Headers],[ADM1_PT]],MATCH(B674,admin1,0),1))</f>
        <v>MZ01</v>
      </c>
      <c r="AJ674" s="49" t="str">
        <f t="shared" ca="1" si="2"/>
        <v>MZ0114</v>
      </c>
      <c r="AK674" s="49" t="str">
        <f t="shared" ca="1" si="3"/>
        <v/>
      </c>
    </row>
    <row r="675" spans="1:37" x14ac:dyDescent="0.2">
      <c r="A675" s="58">
        <v>45383</v>
      </c>
      <c r="B675" s="49" t="s">
        <v>120</v>
      </c>
      <c r="C675" s="49" t="s">
        <v>1242</v>
      </c>
      <c r="F675" s="49" t="s">
        <v>115</v>
      </c>
      <c r="G675" s="49" t="s">
        <v>115</v>
      </c>
      <c r="H675" s="49" t="s">
        <v>1200</v>
      </c>
      <c r="I675" s="49" t="s">
        <v>118</v>
      </c>
      <c r="J675" s="49" t="s">
        <v>1229</v>
      </c>
      <c r="K675" s="49" t="s">
        <v>125</v>
      </c>
      <c r="M675" s="49">
        <v>579</v>
      </c>
      <c r="AC675">
        <f>IF(ISBLANK(nutrition[[#This Row],[total_boys]]),SUM(nutrition[[#This Row],[boys_0-5_reached]],nutrition[[#This Row],[boys_6-12_reached]],nutrition[[#This Row],[boys_13-18_reached]]),nutrition[[#This Row],[total_boys]])</f>
        <v>0</v>
      </c>
      <c r="AD675">
        <f>IF(ISBLANK(nutrition[[#This Row],[total_girls]]),SUM(nutrition[[#This Row],[girls_0-5_reached]],nutrition[[#This Row],[girls_6-12_reached]],nutrition[[#This Row],[girls_13-18_reached]]),nutrition[[#This Row],[total_girls]])</f>
        <v>579</v>
      </c>
      <c r="AE675">
        <f>IF(ISBLANK(nutrition[[#This Row],[total_children]]),SUM(nutrition[[#This Row],[calc_boys]],nutrition[[#This Row],[calc_girls]]),nutrition[[#This Row],[total_children]])</f>
        <v>579</v>
      </c>
      <c r="AF675">
        <f>IF(ISBLANK(nutrition[[#This Row],[total_pwd]]),SUM(nutrition[[#This Row],[total_pwd_men]],nutrition[[#This Row],[total_pwd_women]]),nutrition[[#This Row],[total_pwd]])</f>
        <v>0</v>
      </c>
      <c r="AG675">
        <f>IF(ISBLANK(nutrition[[#This Row],[total_adults]]),SUM(nutrition[[#This Row],[total_men]],nutrition[[#This Row],[total_women]]),nutrition[[#This Row],[total_adults]])</f>
        <v>0</v>
      </c>
      <c r="AH675">
        <f>IF(ISBLANK(nutrition[[#This Row],[total_beneficiaries_reached]]),SUM(nutrition[[#This Row],[calc_children]],nutrition[[#This Row],[calc_adults]]),nutrition[[#This Row],[total_beneficiaries_reached]])</f>
        <v>579</v>
      </c>
      <c r="AI675" s="49" t="str">
        <f ca="1">IF(B675="","",OFFSET(table_admin1[[#Headers],[ADM1_PT]],MATCH(B675,admin1,0),1))</f>
        <v>MZ01</v>
      </c>
      <c r="AJ675" s="49" t="str">
        <f t="shared" ca="1" si="2"/>
        <v>MZ0115</v>
      </c>
      <c r="AK675" s="49" t="str">
        <f t="shared" ca="1" si="3"/>
        <v/>
      </c>
    </row>
    <row r="676" spans="1:37" x14ac:dyDescent="0.2">
      <c r="A676" s="58">
        <v>45383</v>
      </c>
      <c r="B676" s="49" t="s">
        <v>113</v>
      </c>
      <c r="C676" s="49" t="s">
        <v>1275</v>
      </c>
      <c r="F676" s="49" t="s">
        <v>115</v>
      </c>
      <c r="G676" s="49" t="s">
        <v>115</v>
      </c>
      <c r="H676" s="49" t="s">
        <v>1200</v>
      </c>
      <c r="I676" s="49" t="s">
        <v>118</v>
      </c>
      <c r="J676" s="49" t="s">
        <v>1229</v>
      </c>
      <c r="K676" s="49" t="s">
        <v>125</v>
      </c>
      <c r="M676" s="49">
        <v>376</v>
      </c>
      <c r="AC676">
        <f>IF(ISBLANK(nutrition[[#This Row],[total_boys]]),SUM(nutrition[[#This Row],[boys_0-5_reached]],nutrition[[#This Row],[boys_6-12_reached]],nutrition[[#This Row],[boys_13-18_reached]]),nutrition[[#This Row],[total_boys]])</f>
        <v>0</v>
      </c>
      <c r="AD676">
        <f>IF(ISBLANK(nutrition[[#This Row],[total_girls]]),SUM(nutrition[[#This Row],[girls_0-5_reached]],nutrition[[#This Row],[girls_6-12_reached]],nutrition[[#This Row],[girls_13-18_reached]]),nutrition[[#This Row],[total_girls]])</f>
        <v>376</v>
      </c>
      <c r="AE676">
        <f>IF(ISBLANK(nutrition[[#This Row],[total_children]]),SUM(nutrition[[#This Row],[calc_boys]],nutrition[[#This Row],[calc_girls]]),nutrition[[#This Row],[total_children]])</f>
        <v>376</v>
      </c>
      <c r="AF676">
        <f>IF(ISBLANK(nutrition[[#This Row],[total_pwd]]),SUM(nutrition[[#This Row],[total_pwd_men]],nutrition[[#This Row],[total_pwd_women]]),nutrition[[#This Row],[total_pwd]])</f>
        <v>0</v>
      </c>
      <c r="AG676">
        <f>IF(ISBLANK(nutrition[[#This Row],[total_adults]]),SUM(nutrition[[#This Row],[total_men]],nutrition[[#This Row],[total_women]]),nutrition[[#This Row],[total_adults]])</f>
        <v>0</v>
      </c>
      <c r="AH676">
        <f>IF(ISBLANK(nutrition[[#This Row],[total_beneficiaries_reached]]),SUM(nutrition[[#This Row],[calc_children]],nutrition[[#This Row],[calc_adults]]),nutrition[[#This Row],[total_beneficiaries_reached]])</f>
        <v>376</v>
      </c>
      <c r="AI676" s="49" t="str">
        <f ca="1">IF(B676="","",OFFSET(table_admin1[[#Headers],[ADM1_PT]],MATCH(B676,admin1,0),1))</f>
        <v>MZ09</v>
      </c>
      <c r="AJ676" s="49" t="str">
        <f t="shared" ca="1" si="2"/>
        <v>MZ0913</v>
      </c>
      <c r="AK676" s="49" t="str">
        <f t="shared" ca="1" si="3"/>
        <v/>
      </c>
    </row>
    <row r="677" spans="1:37" x14ac:dyDescent="0.2">
      <c r="A677" s="58">
        <v>45383</v>
      </c>
      <c r="B677" s="49" t="s">
        <v>229</v>
      </c>
      <c r="C677" s="49" t="s">
        <v>1276</v>
      </c>
      <c r="F677" s="49" t="s">
        <v>115</v>
      </c>
      <c r="G677" s="49" t="s">
        <v>115</v>
      </c>
      <c r="H677" s="49" t="s">
        <v>1200</v>
      </c>
      <c r="I677" s="49" t="s">
        <v>118</v>
      </c>
      <c r="J677" s="49" t="s">
        <v>1229</v>
      </c>
      <c r="K677" s="49" t="s">
        <v>125</v>
      </c>
      <c r="M677" s="49">
        <v>311</v>
      </c>
      <c r="AC677">
        <f>IF(ISBLANK(nutrition[[#This Row],[total_boys]]),SUM(nutrition[[#This Row],[boys_0-5_reached]],nutrition[[#This Row],[boys_6-12_reached]],nutrition[[#This Row],[boys_13-18_reached]]),nutrition[[#This Row],[total_boys]])</f>
        <v>0</v>
      </c>
      <c r="AD677">
        <f>IF(ISBLANK(nutrition[[#This Row],[total_girls]]),SUM(nutrition[[#This Row],[girls_0-5_reached]],nutrition[[#This Row],[girls_6-12_reached]],nutrition[[#This Row],[girls_13-18_reached]]),nutrition[[#This Row],[total_girls]])</f>
        <v>311</v>
      </c>
      <c r="AE677">
        <f>IF(ISBLANK(nutrition[[#This Row],[total_children]]),SUM(nutrition[[#This Row],[calc_boys]],nutrition[[#This Row],[calc_girls]]),nutrition[[#This Row],[total_children]])</f>
        <v>311</v>
      </c>
      <c r="AF677">
        <f>IF(ISBLANK(nutrition[[#This Row],[total_pwd]]),SUM(nutrition[[#This Row],[total_pwd_men]],nutrition[[#This Row],[total_pwd_women]]),nutrition[[#This Row],[total_pwd]])</f>
        <v>0</v>
      </c>
      <c r="AG677">
        <f>IF(ISBLANK(nutrition[[#This Row],[total_adults]]),SUM(nutrition[[#This Row],[total_men]],nutrition[[#This Row],[total_women]]),nutrition[[#This Row],[total_adults]])</f>
        <v>0</v>
      </c>
      <c r="AH677">
        <f>IF(ISBLANK(nutrition[[#This Row],[total_beneficiaries_reached]]),SUM(nutrition[[#This Row],[calc_children]],nutrition[[#This Row],[calc_adults]]),nutrition[[#This Row],[total_beneficiaries_reached]])</f>
        <v>311</v>
      </c>
      <c r="AI677" s="49" t="str">
        <f ca="1">IF(B677="","",OFFSET(table_admin1[[#Headers],[ADM1_PT]],MATCH(B677,admin1,0),1))</f>
        <v>MZ11</v>
      </c>
      <c r="AJ677" s="49" t="str">
        <f t="shared" ca="1" si="2"/>
        <v>MZ1122</v>
      </c>
      <c r="AK677" s="49" t="str">
        <f t="shared" ca="1" si="3"/>
        <v/>
      </c>
    </row>
    <row r="678" spans="1:37" x14ac:dyDescent="0.2">
      <c r="A678" s="58">
        <v>45383</v>
      </c>
      <c r="B678" s="49" t="s">
        <v>120</v>
      </c>
      <c r="C678" s="49" t="s">
        <v>1228</v>
      </c>
      <c r="F678" s="49" t="s">
        <v>115</v>
      </c>
      <c r="G678" s="49" t="s">
        <v>115</v>
      </c>
      <c r="H678" s="49" t="s">
        <v>1198</v>
      </c>
      <c r="I678" s="49" t="s">
        <v>118</v>
      </c>
      <c r="J678" s="49" t="s">
        <v>1229</v>
      </c>
      <c r="K678" s="49" t="s">
        <v>125</v>
      </c>
      <c r="AC678">
        <f>IF(ISBLANK(nutrition[[#This Row],[total_boys]]),SUM(nutrition[[#This Row],[boys_0-5_reached]],nutrition[[#This Row],[boys_6-12_reached]],nutrition[[#This Row],[boys_13-18_reached]]),nutrition[[#This Row],[total_boys]])</f>
        <v>0</v>
      </c>
      <c r="AD678">
        <f>IF(ISBLANK(nutrition[[#This Row],[total_girls]]),SUM(nutrition[[#This Row],[girls_0-5_reached]],nutrition[[#This Row],[girls_6-12_reached]],nutrition[[#This Row],[girls_13-18_reached]]),nutrition[[#This Row],[total_girls]])</f>
        <v>0</v>
      </c>
      <c r="AE678">
        <f>IF(ISBLANK(nutrition[[#This Row],[total_children]]),SUM(nutrition[[#This Row],[calc_boys]],nutrition[[#This Row],[calc_girls]]),nutrition[[#This Row],[total_children]])</f>
        <v>0</v>
      </c>
      <c r="AF678">
        <f>IF(ISBLANK(nutrition[[#This Row],[total_pwd]]),SUM(nutrition[[#This Row],[total_pwd_men]],nutrition[[#This Row],[total_pwd_women]]),nutrition[[#This Row],[total_pwd]])</f>
        <v>0</v>
      </c>
      <c r="AG678">
        <f>IF(ISBLANK(nutrition[[#This Row],[total_adults]]),SUM(nutrition[[#This Row],[total_men]],nutrition[[#This Row],[total_women]]),nutrition[[#This Row],[total_adults]])</f>
        <v>0</v>
      </c>
      <c r="AH678">
        <f>IF(ISBLANK(nutrition[[#This Row],[total_beneficiaries_reached]]),SUM(nutrition[[#This Row],[calc_children]],nutrition[[#This Row],[calc_adults]]),nutrition[[#This Row],[total_beneficiaries_reached]])</f>
        <v>0</v>
      </c>
      <c r="AI678" s="49" t="str">
        <f ca="1">IF(B678="","",OFFSET(table_admin1[[#Headers],[ADM1_PT]],MATCH(B678,admin1,0),1))</f>
        <v>MZ01</v>
      </c>
      <c r="AJ678" s="49" t="str">
        <f t="shared" ca="1" si="2"/>
        <v>MZ0101</v>
      </c>
      <c r="AK678" s="49" t="str">
        <f t="shared" ca="1" si="3"/>
        <v/>
      </c>
    </row>
    <row r="679" spans="1:37" x14ac:dyDescent="0.2">
      <c r="A679" s="58">
        <v>45383</v>
      </c>
      <c r="B679" s="49" t="s">
        <v>113</v>
      </c>
      <c r="C679" s="49" t="s">
        <v>593</v>
      </c>
      <c r="F679" s="49" t="s">
        <v>115</v>
      </c>
      <c r="G679" s="49" t="s">
        <v>115</v>
      </c>
      <c r="H679" s="49" t="s">
        <v>1198</v>
      </c>
      <c r="I679" s="49" t="s">
        <v>118</v>
      </c>
      <c r="J679" s="49" t="s">
        <v>1229</v>
      </c>
      <c r="K679" s="49" t="s">
        <v>125</v>
      </c>
      <c r="Y679" s="49">
        <v>104</v>
      </c>
      <c r="AC679">
        <f>IF(ISBLANK(nutrition[[#This Row],[total_boys]]),SUM(nutrition[[#This Row],[boys_0-5_reached]],nutrition[[#This Row],[boys_6-12_reached]],nutrition[[#This Row],[boys_13-18_reached]]),nutrition[[#This Row],[total_boys]])</f>
        <v>0</v>
      </c>
      <c r="AD679">
        <f>IF(ISBLANK(nutrition[[#This Row],[total_girls]]),SUM(nutrition[[#This Row],[girls_0-5_reached]],nutrition[[#This Row],[girls_6-12_reached]],nutrition[[#This Row],[girls_13-18_reached]]),nutrition[[#This Row],[total_girls]])</f>
        <v>0</v>
      </c>
      <c r="AE679">
        <f>IF(ISBLANK(nutrition[[#This Row],[total_children]]),SUM(nutrition[[#This Row],[calc_boys]],nutrition[[#This Row],[calc_girls]]),nutrition[[#This Row],[total_children]])</f>
        <v>0</v>
      </c>
      <c r="AF679">
        <f>IF(ISBLANK(nutrition[[#This Row],[total_pwd]]),SUM(nutrition[[#This Row],[total_pwd_men]],nutrition[[#This Row],[total_pwd_women]]),nutrition[[#This Row],[total_pwd]])</f>
        <v>0</v>
      </c>
      <c r="AG679">
        <f>IF(ISBLANK(nutrition[[#This Row],[total_adults]]),SUM(nutrition[[#This Row],[total_men]],nutrition[[#This Row],[total_women]]),nutrition[[#This Row],[total_adults]])</f>
        <v>104</v>
      </c>
      <c r="AH679">
        <f>IF(ISBLANK(nutrition[[#This Row],[total_beneficiaries_reached]]),SUM(nutrition[[#This Row],[calc_children]],nutrition[[#This Row],[calc_adults]]),nutrition[[#This Row],[total_beneficiaries_reached]])</f>
        <v>104</v>
      </c>
      <c r="AI679" s="49" t="str">
        <f ca="1">IF(B679="","",OFFSET(table_admin1[[#Headers],[ADM1_PT]],MATCH(B679,admin1,0),1))</f>
        <v>MZ09</v>
      </c>
      <c r="AJ679" s="49" t="str">
        <f t="shared" ca="1" si="2"/>
        <v>MZ0901</v>
      </c>
      <c r="AK679" s="49" t="str">
        <f t="shared" ca="1" si="3"/>
        <v/>
      </c>
    </row>
    <row r="680" spans="1:37" x14ac:dyDescent="0.2">
      <c r="A680" s="58">
        <v>45383</v>
      </c>
      <c r="B680" s="49" t="s">
        <v>113</v>
      </c>
      <c r="C680" s="49" t="s">
        <v>1248</v>
      </c>
      <c r="F680" s="49" t="s">
        <v>115</v>
      </c>
      <c r="G680" s="49" t="s">
        <v>115</v>
      </c>
      <c r="H680" s="49" t="s">
        <v>1198</v>
      </c>
      <c r="I680" s="49" t="s">
        <v>118</v>
      </c>
      <c r="J680" s="49" t="s">
        <v>1229</v>
      </c>
      <c r="K680" s="49" t="s">
        <v>125</v>
      </c>
      <c r="Y680" s="49">
        <v>165</v>
      </c>
      <c r="AC680">
        <f>IF(ISBLANK(nutrition[[#This Row],[total_boys]]),SUM(nutrition[[#This Row],[boys_0-5_reached]],nutrition[[#This Row],[boys_6-12_reached]],nutrition[[#This Row],[boys_13-18_reached]]),nutrition[[#This Row],[total_boys]])</f>
        <v>0</v>
      </c>
      <c r="AD680">
        <f>IF(ISBLANK(nutrition[[#This Row],[total_girls]]),SUM(nutrition[[#This Row],[girls_0-5_reached]],nutrition[[#This Row],[girls_6-12_reached]],nutrition[[#This Row],[girls_13-18_reached]]),nutrition[[#This Row],[total_girls]])</f>
        <v>0</v>
      </c>
      <c r="AE680">
        <f>IF(ISBLANK(nutrition[[#This Row],[total_children]]),SUM(nutrition[[#This Row],[calc_boys]],nutrition[[#This Row],[calc_girls]]),nutrition[[#This Row],[total_children]])</f>
        <v>0</v>
      </c>
      <c r="AF680">
        <f>IF(ISBLANK(nutrition[[#This Row],[total_pwd]]),SUM(nutrition[[#This Row],[total_pwd_men]],nutrition[[#This Row],[total_pwd_women]]),nutrition[[#This Row],[total_pwd]])</f>
        <v>0</v>
      </c>
      <c r="AG680">
        <f>IF(ISBLANK(nutrition[[#This Row],[total_adults]]),SUM(nutrition[[#This Row],[total_men]],nutrition[[#This Row],[total_women]]),nutrition[[#This Row],[total_adults]])</f>
        <v>165</v>
      </c>
      <c r="AH680">
        <f>IF(ISBLANK(nutrition[[#This Row],[total_beneficiaries_reached]]),SUM(nutrition[[#This Row],[calc_children]],nutrition[[#This Row],[calc_adults]]),nutrition[[#This Row],[total_beneficiaries_reached]])</f>
        <v>165</v>
      </c>
      <c r="AI680" s="49" t="str">
        <f ca="1">IF(B680="","",OFFSET(table_admin1[[#Headers],[ADM1_PT]],MATCH(B680,admin1,0),1))</f>
        <v>MZ09</v>
      </c>
      <c r="AJ680" s="49" t="str">
        <f t="shared" ca="1" si="2"/>
        <v>MZ0902</v>
      </c>
      <c r="AK680" s="49" t="str">
        <f t="shared" ca="1" si="3"/>
        <v/>
      </c>
    </row>
    <row r="681" spans="1:37" x14ac:dyDescent="0.2">
      <c r="A681" s="58">
        <v>45383</v>
      </c>
      <c r="B681" s="49" t="s">
        <v>113</v>
      </c>
      <c r="C681" s="49" t="s">
        <v>1249</v>
      </c>
      <c r="F681" s="49" t="s">
        <v>115</v>
      </c>
      <c r="G681" s="49" t="s">
        <v>115</v>
      </c>
      <c r="H681" s="49" t="s">
        <v>1198</v>
      </c>
      <c r="I681" s="49" t="s">
        <v>118</v>
      </c>
      <c r="J681" s="49" t="s">
        <v>1229</v>
      </c>
      <c r="K681" s="49" t="s">
        <v>125</v>
      </c>
      <c r="Y681" s="49">
        <v>514</v>
      </c>
      <c r="AC681">
        <f>IF(ISBLANK(nutrition[[#This Row],[total_boys]]),SUM(nutrition[[#This Row],[boys_0-5_reached]],nutrition[[#This Row],[boys_6-12_reached]],nutrition[[#This Row],[boys_13-18_reached]]),nutrition[[#This Row],[total_boys]])</f>
        <v>0</v>
      </c>
      <c r="AD681">
        <f>IF(ISBLANK(nutrition[[#This Row],[total_girls]]),SUM(nutrition[[#This Row],[girls_0-5_reached]],nutrition[[#This Row],[girls_6-12_reached]],nutrition[[#This Row],[girls_13-18_reached]]),nutrition[[#This Row],[total_girls]])</f>
        <v>0</v>
      </c>
      <c r="AE681">
        <f>IF(ISBLANK(nutrition[[#This Row],[total_children]]),SUM(nutrition[[#This Row],[calc_boys]],nutrition[[#This Row],[calc_girls]]),nutrition[[#This Row],[total_children]])</f>
        <v>0</v>
      </c>
      <c r="AF681">
        <f>IF(ISBLANK(nutrition[[#This Row],[total_pwd]]),SUM(nutrition[[#This Row],[total_pwd_men]],nutrition[[#This Row],[total_pwd_women]]),nutrition[[#This Row],[total_pwd]])</f>
        <v>0</v>
      </c>
      <c r="AG681">
        <f>IF(ISBLANK(nutrition[[#This Row],[total_adults]]),SUM(nutrition[[#This Row],[total_men]],nutrition[[#This Row],[total_women]]),nutrition[[#This Row],[total_adults]])</f>
        <v>514</v>
      </c>
      <c r="AH681">
        <f>IF(ISBLANK(nutrition[[#This Row],[total_beneficiaries_reached]]),SUM(nutrition[[#This Row],[calc_children]],nutrition[[#This Row],[calc_adults]]),nutrition[[#This Row],[total_beneficiaries_reached]])</f>
        <v>514</v>
      </c>
      <c r="AI681" s="49" t="str">
        <f ca="1">IF(B681="","",OFFSET(table_admin1[[#Headers],[ADM1_PT]],MATCH(B681,admin1,0),1))</f>
        <v>MZ09</v>
      </c>
      <c r="AJ681" s="49" t="str">
        <f t="shared" ca="1" si="2"/>
        <v>MZ0903</v>
      </c>
      <c r="AK681" s="49" t="str">
        <f t="shared" ca="1" si="3"/>
        <v/>
      </c>
    </row>
    <row r="682" spans="1:37" x14ac:dyDescent="0.2">
      <c r="A682" s="58">
        <v>45383</v>
      </c>
      <c r="B682" s="49" t="s">
        <v>113</v>
      </c>
      <c r="C682" s="49" t="s">
        <v>1283</v>
      </c>
      <c r="F682" s="49" t="s">
        <v>115</v>
      </c>
      <c r="G682" s="49" t="s">
        <v>115</v>
      </c>
      <c r="H682" s="49" t="s">
        <v>1198</v>
      </c>
      <c r="I682" s="49" t="s">
        <v>118</v>
      </c>
      <c r="J682" s="49" t="s">
        <v>1229</v>
      </c>
      <c r="K682" s="49" t="s">
        <v>125</v>
      </c>
      <c r="Y682" s="49">
        <v>205</v>
      </c>
      <c r="AC682">
        <f>IF(ISBLANK(nutrition[[#This Row],[total_boys]]),SUM(nutrition[[#This Row],[boys_0-5_reached]],nutrition[[#This Row],[boys_6-12_reached]],nutrition[[#This Row],[boys_13-18_reached]]),nutrition[[#This Row],[total_boys]])</f>
        <v>0</v>
      </c>
      <c r="AD682">
        <f>IF(ISBLANK(nutrition[[#This Row],[total_girls]]),SUM(nutrition[[#This Row],[girls_0-5_reached]],nutrition[[#This Row],[girls_6-12_reached]],nutrition[[#This Row],[girls_13-18_reached]]),nutrition[[#This Row],[total_girls]])</f>
        <v>0</v>
      </c>
      <c r="AE682">
        <f>IF(ISBLANK(nutrition[[#This Row],[total_children]]),SUM(nutrition[[#This Row],[calc_boys]],nutrition[[#This Row],[calc_girls]]),nutrition[[#This Row],[total_children]])</f>
        <v>0</v>
      </c>
      <c r="AF682">
        <f>IF(ISBLANK(nutrition[[#This Row],[total_pwd]]),SUM(nutrition[[#This Row],[total_pwd_men]],nutrition[[#This Row],[total_pwd_women]]),nutrition[[#This Row],[total_pwd]])</f>
        <v>0</v>
      </c>
      <c r="AG682">
        <f>IF(ISBLANK(nutrition[[#This Row],[total_adults]]),SUM(nutrition[[#This Row],[total_men]],nutrition[[#This Row],[total_women]]),nutrition[[#This Row],[total_adults]])</f>
        <v>205</v>
      </c>
      <c r="AH682">
        <f>IF(ISBLANK(nutrition[[#This Row],[total_beneficiaries_reached]]),SUM(nutrition[[#This Row],[calc_children]],nutrition[[#This Row],[calc_adults]]),nutrition[[#This Row],[total_beneficiaries_reached]])</f>
        <v>205</v>
      </c>
      <c r="AI682" s="49" t="str">
        <f ca="1">IF(B682="","",OFFSET(table_admin1[[#Headers],[ADM1_PT]],MATCH(B682,admin1,0),1))</f>
        <v>MZ09</v>
      </c>
      <c r="AJ682" s="49" t="str">
        <f t="shared" ca="1" si="2"/>
        <v>MZ0905</v>
      </c>
      <c r="AK682" s="49" t="str">
        <f t="shared" ca="1" si="3"/>
        <v/>
      </c>
    </row>
    <row r="683" spans="1:37" x14ac:dyDescent="0.2">
      <c r="A683" s="58">
        <v>45383</v>
      </c>
      <c r="B683" s="49" t="s">
        <v>120</v>
      </c>
      <c r="C683" s="49" t="s">
        <v>126</v>
      </c>
      <c r="F683" s="49" t="s">
        <v>115</v>
      </c>
      <c r="G683" s="49" t="s">
        <v>115</v>
      </c>
      <c r="H683" s="49" t="s">
        <v>1198</v>
      </c>
      <c r="I683" s="49" t="s">
        <v>118</v>
      </c>
      <c r="J683" s="49" t="s">
        <v>1229</v>
      </c>
      <c r="K683" s="49" t="s">
        <v>125</v>
      </c>
      <c r="Y683" s="49">
        <v>783</v>
      </c>
      <c r="AC683">
        <f>IF(ISBLANK(nutrition[[#This Row],[total_boys]]),SUM(nutrition[[#This Row],[boys_0-5_reached]],nutrition[[#This Row],[boys_6-12_reached]],nutrition[[#This Row],[boys_13-18_reached]]),nutrition[[#This Row],[total_boys]])</f>
        <v>0</v>
      </c>
      <c r="AD683">
        <f>IF(ISBLANK(nutrition[[#This Row],[total_girls]]),SUM(nutrition[[#This Row],[girls_0-5_reached]],nutrition[[#This Row],[girls_6-12_reached]],nutrition[[#This Row],[girls_13-18_reached]]),nutrition[[#This Row],[total_girls]])</f>
        <v>0</v>
      </c>
      <c r="AE683">
        <f>IF(ISBLANK(nutrition[[#This Row],[total_children]]),SUM(nutrition[[#This Row],[calc_boys]],nutrition[[#This Row],[calc_girls]]),nutrition[[#This Row],[total_children]])</f>
        <v>0</v>
      </c>
      <c r="AF683">
        <f>IF(ISBLANK(nutrition[[#This Row],[total_pwd]]),SUM(nutrition[[#This Row],[total_pwd_men]],nutrition[[#This Row],[total_pwd_women]]),nutrition[[#This Row],[total_pwd]])</f>
        <v>0</v>
      </c>
      <c r="AG683">
        <f>IF(ISBLANK(nutrition[[#This Row],[total_adults]]),SUM(nutrition[[#This Row],[total_men]],nutrition[[#This Row],[total_women]]),nutrition[[#This Row],[total_adults]])</f>
        <v>783</v>
      </c>
      <c r="AH683">
        <f>IF(ISBLANK(nutrition[[#This Row],[total_beneficiaries_reached]]),SUM(nutrition[[#This Row],[calc_children]],nutrition[[#This Row],[calc_adults]]),nutrition[[#This Row],[total_beneficiaries_reached]])</f>
        <v>783</v>
      </c>
      <c r="AI683" s="49" t="str">
        <f ca="1">IF(B683="","",OFFSET(table_admin1[[#Headers],[ADM1_PT]],MATCH(B683,admin1,0),1))</f>
        <v>MZ01</v>
      </c>
      <c r="AJ683" s="49" t="str">
        <f t="shared" ca="1" si="2"/>
        <v>MZ0103</v>
      </c>
      <c r="AK683" s="49" t="str">
        <f t="shared" ca="1" si="3"/>
        <v/>
      </c>
    </row>
    <row r="684" spans="1:37" x14ac:dyDescent="0.2">
      <c r="A684" s="58">
        <v>45383</v>
      </c>
      <c r="B684" s="49" t="s">
        <v>113</v>
      </c>
      <c r="C684" s="49" t="s">
        <v>1285</v>
      </c>
      <c r="F684" s="49" t="s">
        <v>115</v>
      </c>
      <c r="G684" s="49" t="s">
        <v>115</v>
      </c>
      <c r="H684" s="49" t="s">
        <v>1198</v>
      </c>
      <c r="I684" s="49" t="s">
        <v>118</v>
      </c>
      <c r="J684" s="49" t="s">
        <v>1229</v>
      </c>
      <c r="K684" s="49" t="s">
        <v>125</v>
      </c>
      <c r="Y684" s="49">
        <v>712</v>
      </c>
      <c r="AC684">
        <f>IF(ISBLANK(nutrition[[#This Row],[total_boys]]),SUM(nutrition[[#This Row],[boys_0-5_reached]],nutrition[[#This Row],[boys_6-12_reached]],nutrition[[#This Row],[boys_13-18_reached]]),nutrition[[#This Row],[total_boys]])</f>
        <v>0</v>
      </c>
      <c r="AD684">
        <f>IF(ISBLANK(nutrition[[#This Row],[total_girls]]),SUM(nutrition[[#This Row],[girls_0-5_reached]],nutrition[[#This Row],[girls_6-12_reached]],nutrition[[#This Row],[girls_13-18_reached]]),nutrition[[#This Row],[total_girls]])</f>
        <v>0</v>
      </c>
      <c r="AE684">
        <f>IF(ISBLANK(nutrition[[#This Row],[total_children]]),SUM(nutrition[[#This Row],[calc_boys]],nutrition[[#This Row],[calc_girls]]),nutrition[[#This Row],[total_children]])</f>
        <v>0</v>
      </c>
      <c r="AF684">
        <f>IF(ISBLANK(nutrition[[#This Row],[total_pwd]]),SUM(nutrition[[#This Row],[total_pwd_men]],nutrition[[#This Row],[total_pwd_women]]),nutrition[[#This Row],[total_pwd]])</f>
        <v>0</v>
      </c>
      <c r="AG684">
        <f>IF(ISBLANK(nutrition[[#This Row],[total_adults]]),SUM(nutrition[[#This Row],[total_men]],nutrition[[#This Row],[total_women]]),nutrition[[#This Row],[total_adults]])</f>
        <v>712</v>
      </c>
      <c r="AH684">
        <f>IF(ISBLANK(nutrition[[#This Row],[total_beneficiaries_reached]]),SUM(nutrition[[#This Row],[calc_children]],nutrition[[#This Row],[calc_adults]]),nutrition[[#This Row],[total_beneficiaries_reached]])</f>
        <v>712</v>
      </c>
      <c r="AI684" s="49" t="str">
        <f ca="1">IF(B684="","",OFFSET(table_admin1[[#Headers],[ADM1_PT]],MATCH(B684,admin1,0),1))</f>
        <v>MZ09</v>
      </c>
      <c r="AJ684" s="49" t="str">
        <f t="shared" ref="AJ684:AJ747" ca="1" si="4">IF(C684="","",INDEX(admin2_pcode,MATCH(C684,OFFSET(admin2_start,MATCH(AI684,admin1_linked_pcode,0),0,COUNTIF(admin1_linked_pcode,AI684)),0)+MATCH(AI684,admin1_linked_pcode,0)-1))</f>
        <v>MZ0906</v>
      </c>
      <c r="AK684" s="49" t="str">
        <f t="shared" ref="AK684:AK747" ca="1" si="5">IF(D684="","",INDEX(admin3_pcode,MATCH(D684,OFFSET(admin3_start,MATCH(AJ684,admin2_linked_pcode,0),0,COUNTIF(admin2_linked_pcode,AJ684)),0)+MATCH(AJ684,admin2_linked_pcode,0)-1))</f>
        <v/>
      </c>
    </row>
    <row r="685" spans="1:37" x14ac:dyDescent="0.2">
      <c r="A685" s="58">
        <v>45383</v>
      </c>
      <c r="B685" s="49" t="s">
        <v>229</v>
      </c>
      <c r="C685" s="49" t="s">
        <v>1286</v>
      </c>
      <c r="F685" s="49" t="s">
        <v>115</v>
      </c>
      <c r="G685" s="49" t="s">
        <v>115</v>
      </c>
      <c r="H685" s="49" t="s">
        <v>1198</v>
      </c>
      <c r="I685" s="49" t="s">
        <v>118</v>
      </c>
      <c r="J685" s="49" t="s">
        <v>1229</v>
      </c>
      <c r="K685" s="49" t="s">
        <v>125</v>
      </c>
      <c r="Y685" s="49">
        <v>240</v>
      </c>
      <c r="AC685">
        <f>IF(ISBLANK(nutrition[[#This Row],[total_boys]]),SUM(nutrition[[#This Row],[boys_0-5_reached]],nutrition[[#This Row],[boys_6-12_reached]],nutrition[[#This Row],[boys_13-18_reached]]),nutrition[[#This Row],[total_boys]])</f>
        <v>0</v>
      </c>
      <c r="AD685">
        <f>IF(ISBLANK(nutrition[[#This Row],[total_girls]]),SUM(nutrition[[#This Row],[girls_0-5_reached]],nutrition[[#This Row],[girls_6-12_reached]],nutrition[[#This Row],[girls_13-18_reached]]),nutrition[[#This Row],[total_girls]])</f>
        <v>0</v>
      </c>
      <c r="AE685">
        <f>IF(ISBLANK(nutrition[[#This Row],[total_children]]),SUM(nutrition[[#This Row],[calc_boys]],nutrition[[#This Row],[calc_girls]]),nutrition[[#This Row],[total_children]])</f>
        <v>0</v>
      </c>
      <c r="AF685">
        <f>IF(ISBLANK(nutrition[[#This Row],[total_pwd]]),SUM(nutrition[[#This Row],[total_pwd_men]],nutrition[[#This Row],[total_pwd_women]]),nutrition[[#This Row],[total_pwd]])</f>
        <v>0</v>
      </c>
      <c r="AG685">
        <f>IF(ISBLANK(nutrition[[#This Row],[total_adults]]),SUM(nutrition[[#This Row],[total_men]],nutrition[[#This Row],[total_women]]),nutrition[[#This Row],[total_adults]])</f>
        <v>240</v>
      </c>
      <c r="AH685">
        <f>IF(ISBLANK(nutrition[[#This Row],[total_beneficiaries_reached]]),SUM(nutrition[[#This Row],[calc_children]],nutrition[[#This Row],[calc_adults]]),nutrition[[#This Row],[total_beneficiaries_reached]])</f>
        <v>240</v>
      </c>
      <c r="AI685" s="49" t="str">
        <f ca="1">IF(B685="","",OFFSET(table_admin1[[#Headers],[ADM1_PT]],MATCH(B685,admin1,0),1))</f>
        <v>MZ11</v>
      </c>
      <c r="AJ685" s="49" t="str">
        <f t="shared" ca="1" si="4"/>
        <v>MZ1104</v>
      </c>
      <c r="AK685" s="49" t="str">
        <f t="shared" ca="1" si="5"/>
        <v/>
      </c>
    </row>
    <row r="686" spans="1:37" x14ac:dyDescent="0.2">
      <c r="A686" s="58">
        <v>45383</v>
      </c>
      <c r="B686" s="49" t="s">
        <v>224</v>
      </c>
      <c r="C686" s="49" t="s">
        <v>1256</v>
      </c>
      <c r="F686" s="49" t="s">
        <v>115</v>
      </c>
      <c r="G686" s="49" t="s">
        <v>115</v>
      </c>
      <c r="H686" s="49" t="s">
        <v>1198</v>
      </c>
      <c r="I686" s="49" t="s">
        <v>118</v>
      </c>
      <c r="J686" s="49" t="s">
        <v>1229</v>
      </c>
      <c r="K686" s="49" t="s">
        <v>125</v>
      </c>
      <c r="Y686" s="49">
        <v>1210</v>
      </c>
      <c r="AC686">
        <f>IF(ISBLANK(nutrition[[#This Row],[total_boys]]),SUM(nutrition[[#This Row],[boys_0-5_reached]],nutrition[[#This Row],[boys_6-12_reached]],nutrition[[#This Row],[boys_13-18_reached]]),nutrition[[#This Row],[total_boys]])</f>
        <v>0</v>
      </c>
      <c r="AD686">
        <f>IF(ISBLANK(nutrition[[#This Row],[total_girls]]),SUM(nutrition[[#This Row],[girls_0-5_reached]],nutrition[[#This Row],[girls_6-12_reached]],nutrition[[#This Row],[girls_13-18_reached]]),nutrition[[#This Row],[total_girls]])</f>
        <v>0</v>
      </c>
      <c r="AE686">
        <f>IF(ISBLANK(nutrition[[#This Row],[total_children]]),SUM(nutrition[[#This Row],[calc_boys]],nutrition[[#This Row],[calc_girls]]),nutrition[[#This Row],[total_children]])</f>
        <v>0</v>
      </c>
      <c r="AF686">
        <f>IF(ISBLANK(nutrition[[#This Row],[total_pwd]]),SUM(nutrition[[#This Row],[total_pwd_men]],nutrition[[#This Row],[total_pwd_women]]),nutrition[[#This Row],[total_pwd]])</f>
        <v>0</v>
      </c>
      <c r="AG686">
        <f>IF(ISBLANK(nutrition[[#This Row],[total_adults]]),SUM(nutrition[[#This Row],[total_men]],nutrition[[#This Row],[total_women]]),nutrition[[#This Row],[total_adults]])</f>
        <v>1210</v>
      </c>
      <c r="AH686">
        <f>IF(ISBLANK(nutrition[[#This Row],[total_beneficiaries_reached]]),SUM(nutrition[[#This Row],[calc_children]],nutrition[[#This Row],[calc_adults]]),nutrition[[#This Row],[total_beneficiaries_reached]])</f>
        <v>1210</v>
      </c>
      <c r="AI686" s="49" t="str">
        <f ca="1">IF(B686="","",OFFSET(table_admin1[[#Headers],[ADM1_PT]],MATCH(B686,admin1,0),1))</f>
        <v>MZ10</v>
      </c>
      <c r="AJ686" s="49" t="str">
        <f t="shared" ca="1" si="4"/>
        <v>MZ1007</v>
      </c>
      <c r="AK686" s="49" t="str">
        <f t="shared" ca="1" si="5"/>
        <v/>
      </c>
    </row>
    <row r="687" spans="1:37" x14ac:dyDescent="0.2">
      <c r="A687" s="58">
        <v>45383</v>
      </c>
      <c r="B687" s="49" t="s">
        <v>113</v>
      </c>
      <c r="C687" s="49" t="s">
        <v>1287</v>
      </c>
      <c r="F687" s="49" t="s">
        <v>115</v>
      </c>
      <c r="G687" s="49" t="s">
        <v>115</v>
      </c>
      <c r="H687" s="49" t="s">
        <v>1198</v>
      </c>
      <c r="I687" s="49" t="s">
        <v>118</v>
      </c>
      <c r="J687" s="49" t="s">
        <v>1229</v>
      </c>
      <c r="K687" s="49" t="s">
        <v>125</v>
      </c>
      <c r="Y687" s="49">
        <v>908</v>
      </c>
      <c r="AC687">
        <f>IF(ISBLANK(nutrition[[#This Row],[total_boys]]),SUM(nutrition[[#This Row],[boys_0-5_reached]],nutrition[[#This Row],[boys_6-12_reached]],nutrition[[#This Row],[boys_13-18_reached]]),nutrition[[#This Row],[total_boys]])</f>
        <v>0</v>
      </c>
      <c r="AD687">
        <f>IF(ISBLANK(nutrition[[#This Row],[total_girls]]),SUM(nutrition[[#This Row],[girls_0-5_reached]],nutrition[[#This Row],[girls_6-12_reached]],nutrition[[#This Row],[girls_13-18_reached]]),nutrition[[#This Row],[total_girls]])</f>
        <v>0</v>
      </c>
      <c r="AE687">
        <f>IF(ISBLANK(nutrition[[#This Row],[total_children]]),SUM(nutrition[[#This Row],[calc_boys]],nutrition[[#This Row],[calc_girls]]),nutrition[[#This Row],[total_children]])</f>
        <v>0</v>
      </c>
      <c r="AF687">
        <f>IF(ISBLANK(nutrition[[#This Row],[total_pwd]]),SUM(nutrition[[#This Row],[total_pwd_men]],nutrition[[#This Row],[total_pwd_women]]),nutrition[[#This Row],[total_pwd]])</f>
        <v>0</v>
      </c>
      <c r="AG687">
        <f>IF(ISBLANK(nutrition[[#This Row],[total_adults]]),SUM(nutrition[[#This Row],[total_men]],nutrition[[#This Row],[total_women]]),nutrition[[#This Row],[total_adults]])</f>
        <v>908</v>
      </c>
      <c r="AH687">
        <f>IF(ISBLANK(nutrition[[#This Row],[total_beneficiaries_reached]]),SUM(nutrition[[#This Row],[calc_children]],nutrition[[#This Row],[calc_adults]]),nutrition[[#This Row],[total_beneficiaries_reached]])</f>
        <v>908</v>
      </c>
      <c r="AI687" s="49" t="str">
        <f ca="1">IF(B687="","",OFFSET(table_admin1[[#Headers],[ADM1_PT]],MATCH(B687,admin1,0),1))</f>
        <v>MZ09</v>
      </c>
      <c r="AJ687" s="49" t="str">
        <f t="shared" ca="1" si="4"/>
        <v>MZ0907</v>
      </c>
      <c r="AK687" s="49" t="str">
        <f t="shared" ca="1" si="5"/>
        <v/>
      </c>
    </row>
    <row r="688" spans="1:37" x14ac:dyDescent="0.2">
      <c r="A688" s="58">
        <v>45383</v>
      </c>
      <c r="B688" s="49" t="s">
        <v>120</v>
      </c>
      <c r="C688" s="49" t="s">
        <v>1233</v>
      </c>
      <c r="F688" s="49" t="s">
        <v>115</v>
      </c>
      <c r="G688" s="49" t="s">
        <v>115</v>
      </c>
      <c r="H688" s="49" t="s">
        <v>1198</v>
      </c>
      <c r="I688" s="49" t="s">
        <v>118</v>
      </c>
      <c r="J688" s="49" t="s">
        <v>1229</v>
      </c>
      <c r="K688" s="49" t="s">
        <v>125</v>
      </c>
      <c r="Y688" s="49">
        <v>2694</v>
      </c>
      <c r="AC688">
        <f>IF(ISBLANK(nutrition[[#This Row],[total_boys]]),SUM(nutrition[[#This Row],[boys_0-5_reached]],nutrition[[#This Row],[boys_6-12_reached]],nutrition[[#This Row],[boys_13-18_reached]]),nutrition[[#This Row],[total_boys]])</f>
        <v>0</v>
      </c>
      <c r="AD688">
        <f>IF(ISBLANK(nutrition[[#This Row],[total_girls]]),SUM(nutrition[[#This Row],[girls_0-5_reached]],nutrition[[#This Row],[girls_6-12_reached]],nutrition[[#This Row],[girls_13-18_reached]]),nutrition[[#This Row],[total_girls]])</f>
        <v>0</v>
      </c>
      <c r="AE688">
        <f>IF(ISBLANK(nutrition[[#This Row],[total_children]]),SUM(nutrition[[#This Row],[calc_boys]],nutrition[[#This Row],[calc_girls]]),nutrition[[#This Row],[total_children]])</f>
        <v>0</v>
      </c>
      <c r="AF688">
        <f>IF(ISBLANK(nutrition[[#This Row],[total_pwd]]),SUM(nutrition[[#This Row],[total_pwd_men]],nutrition[[#This Row],[total_pwd_women]]),nutrition[[#This Row],[total_pwd]])</f>
        <v>0</v>
      </c>
      <c r="AG688">
        <f>IF(ISBLANK(nutrition[[#This Row],[total_adults]]),SUM(nutrition[[#This Row],[total_men]],nutrition[[#This Row],[total_women]]),nutrition[[#This Row],[total_adults]])</f>
        <v>2694</v>
      </c>
      <c r="AH688">
        <f>IF(ISBLANK(nutrition[[#This Row],[total_beneficiaries_reached]]),SUM(nutrition[[#This Row],[calc_children]],nutrition[[#This Row],[calc_adults]]),nutrition[[#This Row],[total_beneficiaries_reached]])</f>
        <v>2694</v>
      </c>
      <c r="AI688" s="49" t="str">
        <f ca="1">IF(B688="","",OFFSET(table_admin1[[#Headers],[ADM1_PT]],MATCH(B688,admin1,0),1))</f>
        <v>MZ01</v>
      </c>
      <c r="AJ688" s="49" t="str">
        <f t="shared" ca="1" si="4"/>
        <v>MZ0105</v>
      </c>
      <c r="AK688" s="49" t="str">
        <f t="shared" ca="1" si="5"/>
        <v/>
      </c>
    </row>
    <row r="689" spans="1:37" x14ac:dyDescent="0.2">
      <c r="A689" s="58">
        <v>45383</v>
      </c>
      <c r="B689" s="49" t="s">
        <v>229</v>
      </c>
      <c r="C689" s="49" t="s">
        <v>1288</v>
      </c>
      <c r="F689" s="49" t="s">
        <v>115</v>
      </c>
      <c r="G689" s="49" t="s">
        <v>115</v>
      </c>
      <c r="H689" s="49" t="s">
        <v>1198</v>
      </c>
      <c r="I689" s="49" t="s">
        <v>118</v>
      </c>
      <c r="J689" s="49" t="s">
        <v>1229</v>
      </c>
      <c r="K689" s="49" t="s">
        <v>125</v>
      </c>
      <c r="Y689" s="49">
        <v>1773</v>
      </c>
      <c r="AC689">
        <f>IF(ISBLANK(nutrition[[#This Row],[total_boys]]),SUM(nutrition[[#This Row],[boys_0-5_reached]],nutrition[[#This Row],[boys_6-12_reached]],nutrition[[#This Row],[boys_13-18_reached]]),nutrition[[#This Row],[total_boys]])</f>
        <v>0</v>
      </c>
      <c r="AD689">
        <f>IF(ISBLANK(nutrition[[#This Row],[total_girls]]),SUM(nutrition[[#This Row],[girls_0-5_reached]],nutrition[[#This Row],[girls_6-12_reached]],nutrition[[#This Row],[girls_13-18_reached]]),nutrition[[#This Row],[total_girls]])</f>
        <v>0</v>
      </c>
      <c r="AE689">
        <f>IF(ISBLANK(nutrition[[#This Row],[total_children]]),SUM(nutrition[[#This Row],[calc_boys]],nutrition[[#This Row],[calc_girls]]),nutrition[[#This Row],[total_children]])</f>
        <v>0</v>
      </c>
      <c r="AF689">
        <f>IF(ISBLANK(nutrition[[#This Row],[total_pwd]]),SUM(nutrition[[#This Row],[total_pwd_men]],nutrition[[#This Row],[total_pwd_women]]),nutrition[[#This Row],[total_pwd]])</f>
        <v>0</v>
      </c>
      <c r="AG689">
        <f>IF(ISBLANK(nutrition[[#This Row],[total_adults]]),SUM(nutrition[[#This Row],[total_men]],nutrition[[#This Row],[total_women]]),nutrition[[#This Row],[total_adults]])</f>
        <v>1773</v>
      </c>
      <c r="AH689">
        <f>IF(ISBLANK(nutrition[[#This Row],[total_beneficiaries_reached]]),SUM(nutrition[[#This Row],[calc_children]],nutrition[[#This Row],[calc_adults]]),nutrition[[#This Row],[total_beneficiaries_reached]])</f>
        <v>1773</v>
      </c>
      <c r="AI689" s="49" t="str">
        <f ca="1">IF(B689="","",OFFSET(table_admin1[[#Headers],[ADM1_PT]],MATCH(B689,admin1,0),1))</f>
        <v>MZ11</v>
      </c>
      <c r="AJ689" s="49" t="str">
        <f t="shared" ca="1" si="4"/>
        <v>MZ1107</v>
      </c>
      <c r="AK689" s="49" t="str">
        <f t="shared" ca="1" si="5"/>
        <v/>
      </c>
    </row>
    <row r="690" spans="1:37" x14ac:dyDescent="0.2">
      <c r="A690" s="58">
        <v>45383</v>
      </c>
      <c r="B690" s="49" t="s">
        <v>229</v>
      </c>
      <c r="C690" s="49" t="s">
        <v>1290</v>
      </c>
      <c r="F690" s="49" t="s">
        <v>115</v>
      </c>
      <c r="G690" s="49" t="s">
        <v>115</v>
      </c>
      <c r="H690" s="49" t="s">
        <v>1198</v>
      </c>
      <c r="I690" s="49" t="s">
        <v>118</v>
      </c>
      <c r="J690" s="49" t="s">
        <v>1229</v>
      </c>
      <c r="K690" s="49" t="s">
        <v>125</v>
      </c>
      <c r="Y690" s="49">
        <v>162</v>
      </c>
      <c r="AC690">
        <f>IF(ISBLANK(nutrition[[#This Row],[total_boys]]),SUM(nutrition[[#This Row],[boys_0-5_reached]],nutrition[[#This Row],[boys_6-12_reached]],nutrition[[#This Row],[boys_13-18_reached]]),nutrition[[#This Row],[total_boys]])</f>
        <v>0</v>
      </c>
      <c r="AD690">
        <f>IF(ISBLANK(nutrition[[#This Row],[total_girls]]),SUM(nutrition[[#This Row],[girls_0-5_reached]],nutrition[[#This Row],[girls_6-12_reached]],nutrition[[#This Row],[girls_13-18_reached]]),nutrition[[#This Row],[total_girls]])</f>
        <v>0</v>
      </c>
      <c r="AE690">
        <f>IF(ISBLANK(nutrition[[#This Row],[total_children]]),SUM(nutrition[[#This Row],[calc_boys]],nutrition[[#This Row],[calc_girls]]),nutrition[[#This Row],[total_children]])</f>
        <v>0</v>
      </c>
      <c r="AF690">
        <f>IF(ISBLANK(nutrition[[#This Row],[total_pwd]]),SUM(nutrition[[#This Row],[total_pwd_men]],nutrition[[#This Row],[total_pwd_women]]),nutrition[[#This Row],[total_pwd]])</f>
        <v>0</v>
      </c>
      <c r="AG690">
        <f>IF(ISBLANK(nutrition[[#This Row],[total_adults]]),SUM(nutrition[[#This Row],[total_men]],nutrition[[#This Row],[total_women]]),nutrition[[#This Row],[total_adults]])</f>
        <v>162</v>
      </c>
      <c r="AH690">
        <f>IF(ISBLANK(nutrition[[#This Row],[total_beneficiaries_reached]]),SUM(nutrition[[#This Row],[calc_children]],nutrition[[#This Row],[calc_adults]]),nutrition[[#This Row],[total_beneficiaries_reached]])</f>
        <v>162</v>
      </c>
      <c r="AI690" s="49" t="str">
        <f ca="1">IF(B690="","",OFFSET(table_admin1[[#Headers],[ADM1_PT]],MATCH(B690,admin1,0),1))</f>
        <v>MZ11</v>
      </c>
      <c r="AJ690" s="49" t="str">
        <f t="shared" ca="1" si="4"/>
        <v>MZ1108</v>
      </c>
      <c r="AK690" s="49" t="str">
        <f t="shared" ca="1" si="5"/>
        <v/>
      </c>
    </row>
    <row r="691" spans="1:37" x14ac:dyDescent="0.2">
      <c r="A691" s="58">
        <v>45383</v>
      </c>
      <c r="B691" s="49" t="s">
        <v>214</v>
      </c>
      <c r="C691" s="49" t="s">
        <v>1260</v>
      </c>
      <c r="F691" s="49" t="s">
        <v>115</v>
      </c>
      <c r="G691" s="49" t="s">
        <v>115</v>
      </c>
      <c r="H691" s="49" t="s">
        <v>1198</v>
      </c>
      <c r="I691" s="49" t="s">
        <v>118</v>
      </c>
      <c r="J691" s="49" t="s">
        <v>1229</v>
      </c>
      <c r="K691" s="49" t="s">
        <v>125</v>
      </c>
      <c r="Y691" s="49">
        <v>244</v>
      </c>
      <c r="AC691">
        <f>IF(ISBLANK(nutrition[[#This Row],[total_boys]]),SUM(nutrition[[#This Row],[boys_0-5_reached]],nutrition[[#This Row],[boys_6-12_reached]],nutrition[[#This Row],[boys_13-18_reached]]),nutrition[[#This Row],[total_boys]])</f>
        <v>0</v>
      </c>
      <c r="AD691">
        <f>IF(ISBLANK(nutrition[[#This Row],[total_girls]]),SUM(nutrition[[#This Row],[girls_0-5_reached]],nutrition[[#This Row],[girls_6-12_reached]],nutrition[[#This Row],[girls_13-18_reached]]),nutrition[[#This Row],[total_girls]])</f>
        <v>0</v>
      </c>
      <c r="AE691">
        <f>IF(ISBLANK(nutrition[[#This Row],[total_children]]),SUM(nutrition[[#This Row],[calc_boys]],nutrition[[#This Row],[calc_girls]]),nutrition[[#This Row],[total_children]])</f>
        <v>0</v>
      </c>
      <c r="AF691">
        <f>IF(ISBLANK(nutrition[[#This Row],[total_pwd]]),SUM(nutrition[[#This Row],[total_pwd_men]],nutrition[[#This Row],[total_pwd_women]]),nutrition[[#This Row],[total_pwd]])</f>
        <v>0</v>
      </c>
      <c r="AG691">
        <f>IF(ISBLANK(nutrition[[#This Row],[total_adults]]),SUM(nutrition[[#This Row],[total_men]],nutrition[[#This Row],[total_women]]),nutrition[[#This Row],[total_adults]])</f>
        <v>244</v>
      </c>
      <c r="AH691">
        <f>IF(ISBLANK(nutrition[[#This Row],[total_beneficiaries_reached]]),SUM(nutrition[[#This Row],[calc_children]],nutrition[[#This Row],[calc_adults]]),nutrition[[#This Row],[total_beneficiaries_reached]])</f>
        <v>244</v>
      </c>
      <c r="AI691" s="49" t="str">
        <f ca="1">IF(B691="","",OFFSET(table_admin1[[#Headers],[ADM1_PT]],MATCH(B691,admin1,0),1))</f>
        <v>MZ08</v>
      </c>
      <c r="AJ691" s="49" t="str">
        <f t="shared" ca="1" si="4"/>
        <v>MZ0806</v>
      </c>
      <c r="AK691" s="49" t="str">
        <f t="shared" ca="1" si="5"/>
        <v/>
      </c>
    </row>
    <row r="692" spans="1:37" x14ac:dyDescent="0.2">
      <c r="A692" s="58">
        <v>45383</v>
      </c>
      <c r="B692" s="49" t="s">
        <v>209</v>
      </c>
      <c r="C692" s="49" t="s">
        <v>1291</v>
      </c>
      <c r="F692" s="49" t="s">
        <v>115</v>
      </c>
      <c r="G692" s="49" t="s">
        <v>115</v>
      </c>
      <c r="H692" s="49" t="s">
        <v>1198</v>
      </c>
      <c r="I692" s="49" t="s">
        <v>118</v>
      </c>
      <c r="J692" s="49" t="s">
        <v>1229</v>
      </c>
      <c r="K692" s="49" t="s">
        <v>125</v>
      </c>
      <c r="Y692" s="49">
        <v>954</v>
      </c>
      <c r="AC692">
        <f>IF(ISBLANK(nutrition[[#This Row],[total_boys]]),SUM(nutrition[[#This Row],[boys_0-5_reached]],nutrition[[#This Row],[boys_6-12_reached]],nutrition[[#This Row],[boys_13-18_reached]]),nutrition[[#This Row],[total_boys]])</f>
        <v>0</v>
      </c>
      <c r="AD692">
        <f>IF(ISBLANK(nutrition[[#This Row],[total_girls]]),SUM(nutrition[[#This Row],[girls_0-5_reached]],nutrition[[#This Row],[girls_6-12_reached]],nutrition[[#This Row],[girls_13-18_reached]]),nutrition[[#This Row],[total_girls]])</f>
        <v>0</v>
      </c>
      <c r="AE692">
        <f>IF(ISBLANK(nutrition[[#This Row],[total_children]]),SUM(nutrition[[#This Row],[calc_boys]],nutrition[[#This Row],[calc_girls]]),nutrition[[#This Row],[total_children]])</f>
        <v>0</v>
      </c>
      <c r="AF692">
        <f>IF(ISBLANK(nutrition[[#This Row],[total_pwd]]),SUM(nutrition[[#This Row],[total_pwd_men]],nutrition[[#This Row],[total_pwd_women]]),nutrition[[#This Row],[total_pwd]])</f>
        <v>0</v>
      </c>
      <c r="AG692">
        <f>IF(ISBLANK(nutrition[[#This Row],[total_adults]]),SUM(nutrition[[#This Row],[total_men]],nutrition[[#This Row],[total_women]]),nutrition[[#This Row],[total_adults]])</f>
        <v>954</v>
      </c>
      <c r="AH692">
        <f>IF(ISBLANK(nutrition[[#This Row],[total_beneficiaries_reached]]),SUM(nutrition[[#This Row],[calc_children]],nutrition[[#This Row],[calc_adults]]),nutrition[[#This Row],[total_beneficiaries_reached]])</f>
        <v>954</v>
      </c>
      <c r="AI692" s="49" t="str">
        <f ca="1">IF(B692="","",OFFSET(table_admin1[[#Headers],[ADM1_PT]],MATCH(B692,admin1,0),1))</f>
        <v>MZ07</v>
      </c>
      <c r="AJ692" s="49" t="str">
        <f t="shared" ca="1" si="4"/>
        <v>MZ0705</v>
      </c>
      <c r="AK692" s="49" t="str">
        <f t="shared" ca="1" si="5"/>
        <v/>
      </c>
    </row>
    <row r="693" spans="1:37" x14ac:dyDescent="0.2">
      <c r="A693" s="58">
        <v>45383</v>
      </c>
      <c r="B693" s="49" t="s">
        <v>229</v>
      </c>
      <c r="C693" s="49" t="s">
        <v>1294</v>
      </c>
      <c r="F693" s="49" t="s">
        <v>115</v>
      </c>
      <c r="G693" s="49" t="s">
        <v>115</v>
      </c>
      <c r="H693" s="49" t="s">
        <v>1198</v>
      </c>
      <c r="I693" s="49" t="s">
        <v>118</v>
      </c>
      <c r="J693" s="49" t="s">
        <v>1229</v>
      </c>
      <c r="K693" s="49" t="s">
        <v>125</v>
      </c>
      <c r="Y693" s="49">
        <v>414</v>
      </c>
      <c r="AC693">
        <f>IF(ISBLANK(nutrition[[#This Row],[total_boys]]),SUM(nutrition[[#This Row],[boys_0-5_reached]],nutrition[[#This Row],[boys_6-12_reached]],nutrition[[#This Row],[boys_13-18_reached]]),nutrition[[#This Row],[total_boys]])</f>
        <v>0</v>
      </c>
      <c r="AD693">
        <f>IF(ISBLANK(nutrition[[#This Row],[total_girls]]),SUM(nutrition[[#This Row],[girls_0-5_reached]],nutrition[[#This Row],[girls_6-12_reached]],nutrition[[#This Row],[girls_13-18_reached]]),nutrition[[#This Row],[total_girls]])</f>
        <v>0</v>
      </c>
      <c r="AE693">
        <f>IF(ISBLANK(nutrition[[#This Row],[total_children]]),SUM(nutrition[[#This Row],[calc_boys]],nutrition[[#This Row],[calc_girls]]),nutrition[[#This Row],[total_children]])</f>
        <v>0</v>
      </c>
      <c r="AF693">
        <f>IF(ISBLANK(nutrition[[#This Row],[total_pwd]]),SUM(nutrition[[#This Row],[total_pwd_men]],nutrition[[#This Row],[total_pwd_women]]),nutrition[[#This Row],[total_pwd]])</f>
        <v>0</v>
      </c>
      <c r="AG693">
        <f>IF(ISBLANK(nutrition[[#This Row],[total_adults]]),SUM(nutrition[[#This Row],[total_men]],nutrition[[#This Row],[total_women]]),nutrition[[#This Row],[total_adults]])</f>
        <v>414</v>
      </c>
      <c r="AH693">
        <f>IF(ISBLANK(nutrition[[#This Row],[total_beneficiaries_reached]]),SUM(nutrition[[#This Row],[calc_children]],nutrition[[#This Row],[calc_adults]]),nutrition[[#This Row],[total_beneficiaries_reached]])</f>
        <v>414</v>
      </c>
      <c r="AI693" s="49" t="str">
        <f ca="1">IF(B693="","",OFFSET(table_admin1[[#Headers],[ADM1_PT]],MATCH(B693,admin1,0),1))</f>
        <v>MZ11</v>
      </c>
      <c r="AJ693" s="49" t="str">
        <f t="shared" ca="1" si="4"/>
        <v>MZ1109</v>
      </c>
      <c r="AK693" s="49" t="str">
        <f t="shared" ca="1" si="5"/>
        <v/>
      </c>
    </row>
    <row r="694" spans="1:37" x14ac:dyDescent="0.2">
      <c r="A694" s="58">
        <v>45383</v>
      </c>
      <c r="B694" s="49" t="s">
        <v>224</v>
      </c>
      <c r="C694" s="49" t="s">
        <v>667</v>
      </c>
      <c r="F694" s="49" t="s">
        <v>115</v>
      </c>
      <c r="G694" s="49" t="s">
        <v>115</v>
      </c>
      <c r="H694" s="49" t="s">
        <v>1198</v>
      </c>
      <c r="I694" s="49" t="s">
        <v>118</v>
      </c>
      <c r="J694" s="49" t="s">
        <v>1229</v>
      </c>
      <c r="K694" s="49" t="s">
        <v>125</v>
      </c>
      <c r="Y694" s="49">
        <v>100</v>
      </c>
      <c r="AC694">
        <f>IF(ISBLANK(nutrition[[#This Row],[total_boys]]),SUM(nutrition[[#This Row],[boys_0-5_reached]],nutrition[[#This Row],[boys_6-12_reached]],nutrition[[#This Row],[boys_13-18_reached]]),nutrition[[#This Row],[total_boys]])</f>
        <v>0</v>
      </c>
      <c r="AD694">
        <f>IF(ISBLANK(nutrition[[#This Row],[total_girls]]),SUM(nutrition[[#This Row],[girls_0-5_reached]],nutrition[[#This Row],[girls_6-12_reached]],nutrition[[#This Row],[girls_13-18_reached]]),nutrition[[#This Row],[total_girls]])</f>
        <v>0</v>
      </c>
      <c r="AE694">
        <f>IF(ISBLANK(nutrition[[#This Row],[total_children]]),SUM(nutrition[[#This Row],[calc_boys]],nutrition[[#This Row],[calc_girls]]),nutrition[[#This Row],[total_children]])</f>
        <v>0</v>
      </c>
      <c r="AF694">
        <f>IF(ISBLANK(nutrition[[#This Row],[total_pwd]]),SUM(nutrition[[#This Row],[total_pwd_men]],nutrition[[#This Row],[total_pwd_women]]),nutrition[[#This Row],[total_pwd]])</f>
        <v>0</v>
      </c>
      <c r="AG694">
        <f>IF(ISBLANK(nutrition[[#This Row],[total_adults]]),SUM(nutrition[[#This Row],[total_men]],nutrition[[#This Row],[total_women]]),nutrition[[#This Row],[total_adults]])</f>
        <v>100</v>
      </c>
      <c r="AH694">
        <f>IF(ISBLANK(nutrition[[#This Row],[total_beneficiaries_reached]]),SUM(nutrition[[#This Row],[calc_children]],nutrition[[#This Row],[calc_adults]]),nutrition[[#This Row],[total_beneficiaries_reached]])</f>
        <v>100</v>
      </c>
      <c r="AI694" s="49" t="str">
        <f ca="1">IF(B694="","",OFFSET(table_admin1[[#Headers],[ADM1_PT]],MATCH(B694,admin1,0),1))</f>
        <v>MZ10</v>
      </c>
      <c r="AJ694" s="49" t="str">
        <f t="shared" ca="1" si="4"/>
        <v>MZ1009</v>
      </c>
      <c r="AK694" s="49" t="str">
        <f t="shared" ca="1" si="5"/>
        <v/>
      </c>
    </row>
    <row r="695" spans="1:37" x14ac:dyDescent="0.2">
      <c r="A695" s="58">
        <v>45383</v>
      </c>
      <c r="B695" s="49" t="s">
        <v>113</v>
      </c>
      <c r="C695" s="49" t="s">
        <v>1267</v>
      </c>
      <c r="F695" s="49" t="s">
        <v>115</v>
      </c>
      <c r="G695" s="49" t="s">
        <v>115</v>
      </c>
      <c r="H695" s="49" t="s">
        <v>1198</v>
      </c>
      <c r="I695" s="49" t="s">
        <v>118</v>
      </c>
      <c r="J695" s="49" t="s">
        <v>1229</v>
      </c>
      <c r="K695" s="49" t="s">
        <v>125</v>
      </c>
      <c r="Y695" s="49">
        <v>40</v>
      </c>
      <c r="AC695">
        <f>IF(ISBLANK(nutrition[[#This Row],[total_boys]]),SUM(nutrition[[#This Row],[boys_0-5_reached]],nutrition[[#This Row],[boys_6-12_reached]],nutrition[[#This Row],[boys_13-18_reached]]),nutrition[[#This Row],[total_boys]])</f>
        <v>0</v>
      </c>
      <c r="AD695">
        <f>IF(ISBLANK(nutrition[[#This Row],[total_girls]]),SUM(nutrition[[#This Row],[girls_0-5_reached]],nutrition[[#This Row],[girls_6-12_reached]],nutrition[[#This Row],[girls_13-18_reached]]),nutrition[[#This Row],[total_girls]])</f>
        <v>0</v>
      </c>
      <c r="AE695">
        <f>IF(ISBLANK(nutrition[[#This Row],[total_children]]),SUM(nutrition[[#This Row],[calc_boys]],nutrition[[#This Row],[calc_girls]]),nutrition[[#This Row],[total_children]])</f>
        <v>0</v>
      </c>
      <c r="AF695">
        <f>IF(ISBLANK(nutrition[[#This Row],[total_pwd]]),SUM(nutrition[[#This Row],[total_pwd_men]],nutrition[[#This Row],[total_pwd_women]]),nutrition[[#This Row],[total_pwd]])</f>
        <v>0</v>
      </c>
      <c r="AG695">
        <f>IF(ISBLANK(nutrition[[#This Row],[total_adults]]),SUM(nutrition[[#This Row],[total_men]],nutrition[[#This Row],[total_women]]),nutrition[[#This Row],[total_adults]])</f>
        <v>40</v>
      </c>
      <c r="AH695">
        <f>IF(ISBLANK(nutrition[[#This Row],[total_beneficiaries_reached]]),SUM(nutrition[[#This Row],[calc_children]],nutrition[[#This Row],[calc_adults]]),nutrition[[#This Row],[total_beneficiaries_reached]])</f>
        <v>40</v>
      </c>
      <c r="AI695" s="49" t="str">
        <f ca="1">IF(B695="","",OFFSET(table_admin1[[#Headers],[ADM1_PT]],MATCH(B695,admin1,0),1))</f>
        <v>MZ09</v>
      </c>
      <c r="AJ695" s="49" t="str">
        <f t="shared" ca="1" si="4"/>
        <v>MZ0911</v>
      </c>
      <c r="AK695" s="49" t="str">
        <f t="shared" ca="1" si="5"/>
        <v/>
      </c>
    </row>
    <row r="696" spans="1:37" x14ac:dyDescent="0.2">
      <c r="A696" s="58">
        <v>45383</v>
      </c>
      <c r="B696" s="49" t="s">
        <v>229</v>
      </c>
      <c r="C696" s="49" t="s">
        <v>1269</v>
      </c>
      <c r="F696" s="49" t="s">
        <v>115</v>
      </c>
      <c r="G696" s="49" t="s">
        <v>115</v>
      </c>
      <c r="H696" s="49" t="s">
        <v>1198</v>
      </c>
      <c r="I696" s="49" t="s">
        <v>118</v>
      </c>
      <c r="J696" s="49" t="s">
        <v>1229</v>
      </c>
      <c r="K696" s="49" t="s">
        <v>125</v>
      </c>
      <c r="Y696" s="49">
        <v>2561</v>
      </c>
      <c r="AC696">
        <f>IF(ISBLANK(nutrition[[#This Row],[total_boys]]),SUM(nutrition[[#This Row],[boys_0-5_reached]],nutrition[[#This Row],[boys_6-12_reached]],nutrition[[#This Row],[boys_13-18_reached]]),nutrition[[#This Row],[total_boys]])</f>
        <v>0</v>
      </c>
      <c r="AD696">
        <f>IF(ISBLANK(nutrition[[#This Row],[total_girls]]),SUM(nutrition[[#This Row],[girls_0-5_reached]],nutrition[[#This Row],[girls_6-12_reached]],nutrition[[#This Row],[girls_13-18_reached]]),nutrition[[#This Row],[total_girls]])</f>
        <v>0</v>
      </c>
      <c r="AE696">
        <f>IF(ISBLANK(nutrition[[#This Row],[total_children]]),SUM(nutrition[[#This Row],[calc_boys]],nutrition[[#This Row],[calc_girls]]),nutrition[[#This Row],[total_children]])</f>
        <v>0</v>
      </c>
      <c r="AF696">
        <f>IF(ISBLANK(nutrition[[#This Row],[total_pwd]]),SUM(nutrition[[#This Row],[total_pwd_men]],nutrition[[#This Row],[total_pwd_women]]),nutrition[[#This Row],[total_pwd]])</f>
        <v>0</v>
      </c>
      <c r="AG696">
        <f>IF(ISBLANK(nutrition[[#This Row],[total_adults]]),SUM(nutrition[[#This Row],[total_men]],nutrition[[#This Row],[total_women]]),nutrition[[#This Row],[total_adults]])</f>
        <v>2561</v>
      </c>
      <c r="AH696">
        <f>IF(ISBLANK(nutrition[[#This Row],[total_beneficiaries_reached]]),SUM(nutrition[[#This Row],[calc_children]],nutrition[[#This Row],[calc_adults]]),nutrition[[#This Row],[total_beneficiaries_reached]])</f>
        <v>2561</v>
      </c>
      <c r="AI696" s="49" t="str">
        <f ca="1">IF(B696="","",OFFSET(table_admin1[[#Headers],[ADM1_PT]],MATCH(B696,admin1,0),1))</f>
        <v>MZ11</v>
      </c>
      <c r="AJ696" s="49" t="str">
        <f t="shared" ca="1" si="4"/>
        <v>MZ1113</v>
      </c>
      <c r="AK696" s="49" t="str">
        <f t="shared" ca="1" si="5"/>
        <v/>
      </c>
    </row>
    <row r="697" spans="1:37" x14ac:dyDescent="0.2">
      <c r="A697" s="58">
        <v>45383</v>
      </c>
      <c r="B697" s="49" t="s">
        <v>229</v>
      </c>
      <c r="C697" s="49" t="s">
        <v>1300</v>
      </c>
      <c r="F697" s="49" t="s">
        <v>115</v>
      </c>
      <c r="G697" s="49" t="s">
        <v>115</v>
      </c>
      <c r="H697" s="49" t="s">
        <v>1198</v>
      </c>
      <c r="I697" s="49" t="s">
        <v>118</v>
      </c>
      <c r="J697" s="49" t="s">
        <v>1229</v>
      </c>
      <c r="K697" s="49" t="s">
        <v>125</v>
      </c>
      <c r="Y697" s="49">
        <v>399</v>
      </c>
      <c r="AC697">
        <f>IF(ISBLANK(nutrition[[#This Row],[total_boys]]),SUM(nutrition[[#This Row],[boys_0-5_reached]],nutrition[[#This Row],[boys_6-12_reached]],nutrition[[#This Row],[boys_13-18_reached]]),nutrition[[#This Row],[total_boys]])</f>
        <v>0</v>
      </c>
      <c r="AD697">
        <f>IF(ISBLANK(nutrition[[#This Row],[total_girls]]),SUM(nutrition[[#This Row],[girls_0-5_reached]],nutrition[[#This Row],[girls_6-12_reached]],nutrition[[#This Row],[girls_13-18_reached]]),nutrition[[#This Row],[total_girls]])</f>
        <v>0</v>
      </c>
      <c r="AE697">
        <f>IF(ISBLANK(nutrition[[#This Row],[total_children]]),SUM(nutrition[[#This Row],[calc_boys]],nutrition[[#This Row],[calc_girls]]),nutrition[[#This Row],[total_children]])</f>
        <v>0</v>
      </c>
      <c r="AF697">
        <f>IF(ISBLANK(nutrition[[#This Row],[total_pwd]]),SUM(nutrition[[#This Row],[total_pwd_men]],nutrition[[#This Row],[total_pwd_women]]),nutrition[[#This Row],[total_pwd]])</f>
        <v>0</v>
      </c>
      <c r="AG697">
        <f>IF(ISBLANK(nutrition[[#This Row],[total_adults]]),SUM(nutrition[[#This Row],[total_men]],nutrition[[#This Row],[total_women]]),nutrition[[#This Row],[total_adults]])</f>
        <v>399</v>
      </c>
      <c r="AH697">
        <f>IF(ISBLANK(nutrition[[#This Row],[total_beneficiaries_reached]]),SUM(nutrition[[#This Row],[calc_children]],nutrition[[#This Row],[calc_adults]]),nutrition[[#This Row],[total_beneficiaries_reached]])</f>
        <v>399</v>
      </c>
      <c r="AI697" s="49" t="str">
        <f ca="1">IF(B697="","",OFFSET(table_admin1[[#Headers],[ADM1_PT]],MATCH(B697,admin1,0),1))</f>
        <v>MZ11</v>
      </c>
      <c r="AJ697" s="49" t="str">
        <f t="shared" ca="1" si="4"/>
        <v>MZ1114</v>
      </c>
      <c r="AK697" s="49" t="str">
        <f t="shared" ca="1" si="5"/>
        <v/>
      </c>
    </row>
    <row r="698" spans="1:37" x14ac:dyDescent="0.2">
      <c r="A698" s="58">
        <v>45383</v>
      </c>
      <c r="B698" s="49" t="s">
        <v>229</v>
      </c>
      <c r="C698" s="49" t="s">
        <v>1301</v>
      </c>
      <c r="F698" s="49" t="s">
        <v>115</v>
      </c>
      <c r="G698" s="49" t="s">
        <v>115</v>
      </c>
      <c r="H698" s="49" t="s">
        <v>1198</v>
      </c>
      <c r="I698" s="49" t="s">
        <v>118</v>
      </c>
      <c r="J698" s="49" t="s">
        <v>1229</v>
      </c>
      <c r="K698" s="49" t="s">
        <v>125</v>
      </c>
      <c r="Y698" s="49">
        <v>192</v>
      </c>
      <c r="AC698">
        <f>IF(ISBLANK(nutrition[[#This Row],[total_boys]]),SUM(nutrition[[#This Row],[boys_0-5_reached]],nutrition[[#This Row],[boys_6-12_reached]],nutrition[[#This Row],[boys_13-18_reached]]),nutrition[[#This Row],[total_boys]])</f>
        <v>0</v>
      </c>
      <c r="AD698">
        <f>IF(ISBLANK(nutrition[[#This Row],[total_girls]]),SUM(nutrition[[#This Row],[girls_0-5_reached]],nutrition[[#This Row],[girls_6-12_reached]],nutrition[[#This Row],[girls_13-18_reached]]),nutrition[[#This Row],[total_girls]])</f>
        <v>0</v>
      </c>
      <c r="AE698">
        <f>IF(ISBLANK(nutrition[[#This Row],[total_children]]),SUM(nutrition[[#This Row],[calc_boys]],nutrition[[#This Row],[calc_girls]]),nutrition[[#This Row],[total_children]])</f>
        <v>0</v>
      </c>
      <c r="AF698">
        <f>IF(ISBLANK(nutrition[[#This Row],[total_pwd]]),SUM(nutrition[[#This Row],[total_pwd_men]],nutrition[[#This Row],[total_pwd_women]]),nutrition[[#This Row],[total_pwd]])</f>
        <v>0</v>
      </c>
      <c r="AG698">
        <f>IF(ISBLANK(nutrition[[#This Row],[total_adults]]),SUM(nutrition[[#This Row],[total_men]],nutrition[[#This Row],[total_women]]),nutrition[[#This Row],[total_adults]])</f>
        <v>192</v>
      </c>
      <c r="AH698">
        <f>IF(ISBLANK(nutrition[[#This Row],[total_beneficiaries_reached]]),SUM(nutrition[[#This Row],[calc_children]],nutrition[[#This Row],[calc_adults]]),nutrition[[#This Row],[total_beneficiaries_reached]])</f>
        <v>192</v>
      </c>
      <c r="AI698" s="49" t="str">
        <f ca="1">IF(B698="","",OFFSET(table_admin1[[#Headers],[ADM1_PT]],MATCH(B698,admin1,0),1))</f>
        <v>MZ11</v>
      </c>
      <c r="AJ698" s="49" t="str">
        <f t="shared" ca="1" si="4"/>
        <v>MZ1115</v>
      </c>
      <c r="AK698" s="49" t="str">
        <f t="shared" ca="1" si="5"/>
        <v/>
      </c>
    </row>
    <row r="699" spans="1:37" x14ac:dyDescent="0.2">
      <c r="A699" s="58">
        <v>45383</v>
      </c>
      <c r="B699" s="49" t="s">
        <v>120</v>
      </c>
      <c r="C699" s="49" t="s">
        <v>1303</v>
      </c>
      <c r="F699" s="49" t="s">
        <v>115</v>
      </c>
      <c r="G699" s="49" t="s">
        <v>115</v>
      </c>
      <c r="H699" s="49" t="s">
        <v>1198</v>
      </c>
      <c r="I699" s="49" t="s">
        <v>118</v>
      </c>
      <c r="J699" s="49" t="s">
        <v>1229</v>
      </c>
      <c r="K699" s="49" t="s">
        <v>125</v>
      </c>
      <c r="Y699" s="49">
        <v>2085</v>
      </c>
      <c r="AC699">
        <f>IF(ISBLANK(nutrition[[#This Row],[total_boys]]),SUM(nutrition[[#This Row],[boys_0-5_reached]],nutrition[[#This Row],[boys_6-12_reached]],nutrition[[#This Row],[boys_13-18_reached]]),nutrition[[#This Row],[total_boys]])</f>
        <v>0</v>
      </c>
      <c r="AD699">
        <f>IF(ISBLANK(nutrition[[#This Row],[total_girls]]),SUM(nutrition[[#This Row],[girls_0-5_reached]],nutrition[[#This Row],[girls_6-12_reached]],nutrition[[#This Row],[girls_13-18_reached]]),nutrition[[#This Row],[total_girls]])</f>
        <v>0</v>
      </c>
      <c r="AE699">
        <f>IF(ISBLANK(nutrition[[#This Row],[total_children]]),SUM(nutrition[[#This Row],[calc_boys]],nutrition[[#This Row],[calc_girls]]),nutrition[[#This Row],[total_children]])</f>
        <v>0</v>
      </c>
      <c r="AF699">
        <f>IF(ISBLANK(nutrition[[#This Row],[total_pwd]]),SUM(nutrition[[#This Row],[total_pwd_men]],nutrition[[#This Row],[total_pwd_women]]),nutrition[[#This Row],[total_pwd]])</f>
        <v>0</v>
      </c>
      <c r="AG699">
        <f>IF(ISBLANK(nutrition[[#This Row],[total_adults]]),SUM(nutrition[[#This Row],[total_men]],nutrition[[#This Row],[total_women]]),nutrition[[#This Row],[total_adults]])</f>
        <v>2085</v>
      </c>
      <c r="AH699">
        <f>IF(ISBLANK(nutrition[[#This Row],[total_beneficiaries_reached]]),SUM(nutrition[[#This Row],[calc_children]],nutrition[[#This Row],[calc_adults]]),nutrition[[#This Row],[total_beneficiaries_reached]])</f>
        <v>2085</v>
      </c>
      <c r="AI699" s="49" t="str">
        <f ca="1">IF(B699="","",OFFSET(table_admin1[[#Headers],[ADM1_PT]],MATCH(B699,admin1,0),1))</f>
        <v>MZ01</v>
      </c>
      <c r="AJ699" s="49" t="str">
        <f t="shared" ca="1" si="4"/>
        <v>MZ0111</v>
      </c>
      <c r="AK699" s="49" t="str">
        <f t="shared" ca="1" si="5"/>
        <v/>
      </c>
    </row>
    <row r="700" spans="1:37" x14ac:dyDescent="0.2">
      <c r="A700" s="58">
        <v>45383</v>
      </c>
      <c r="B700" s="49" t="s">
        <v>229</v>
      </c>
      <c r="C700" s="49" t="s">
        <v>1305</v>
      </c>
      <c r="F700" s="49" t="s">
        <v>115</v>
      </c>
      <c r="G700" s="49" t="s">
        <v>115</v>
      </c>
      <c r="H700" s="49" t="s">
        <v>1198</v>
      </c>
      <c r="I700" s="49" t="s">
        <v>118</v>
      </c>
      <c r="J700" s="49" t="s">
        <v>1229</v>
      </c>
      <c r="K700" s="49" t="s">
        <v>125</v>
      </c>
      <c r="Y700" s="49">
        <v>33</v>
      </c>
      <c r="AC700">
        <f>IF(ISBLANK(nutrition[[#This Row],[total_boys]]),SUM(nutrition[[#This Row],[boys_0-5_reached]],nutrition[[#This Row],[boys_6-12_reached]],nutrition[[#This Row],[boys_13-18_reached]]),nutrition[[#This Row],[total_boys]])</f>
        <v>0</v>
      </c>
      <c r="AD700">
        <f>IF(ISBLANK(nutrition[[#This Row],[total_girls]]),SUM(nutrition[[#This Row],[girls_0-5_reached]],nutrition[[#This Row],[girls_6-12_reached]],nutrition[[#This Row],[girls_13-18_reached]]),nutrition[[#This Row],[total_girls]])</f>
        <v>0</v>
      </c>
      <c r="AE700">
        <f>IF(ISBLANK(nutrition[[#This Row],[total_children]]),SUM(nutrition[[#This Row],[calc_boys]],nutrition[[#This Row],[calc_girls]]),nutrition[[#This Row],[total_children]])</f>
        <v>0</v>
      </c>
      <c r="AF700">
        <f>IF(ISBLANK(nutrition[[#This Row],[total_pwd]]),SUM(nutrition[[#This Row],[total_pwd_men]],nutrition[[#This Row],[total_pwd_women]]),nutrition[[#This Row],[total_pwd]])</f>
        <v>0</v>
      </c>
      <c r="AG700">
        <f>IF(ISBLANK(nutrition[[#This Row],[total_adults]]),SUM(nutrition[[#This Row],[total_men]],nutrition[[#This Row],[total_women]]),nutrition[[#This Row],[total_adults]])</f>
        <v>33</v>
      </c>
      <c r="AH700">
        <f>IF(ISBLANK(nutrition[[#This Row],[total_beneficiaries_reached]]),SUM(nutrition[[#This Row],[calc_children]],nutrition[[#This Row],[calc_adults]]),nutrition[[#This Row],[total_beneficiaries_reached]])</f>
        <v>33</v>
      </c>
      <c r="AI700" s="49" t="str">
        <f ca="1">IF(B700="","",OFFSET(table_admin1[[#Headers],[ADM1_PT]],MATCH(B700,admin1,0),1))</f>
        <v>MZ11</v>
      </c>
      <c r="AJ700" s="49" t="str">
        <f t="shared" ca="1" si="4"/>
        <v>MZ1118</v>
      </c>
      <c r="AK700" s="49" t="str">
        <f t="shared" ca="1" si="5"/>
        <v/>
      </c>
    </row>
    <row r="701" spans="1:37" x14ac:dyDescent="0.2">
      <c r="A701" s="58">
        <v>45383</v>
      </c>
      <c r="B701" s="49" t="s">
        <v>113</v>
      </c>
      <c r="C701" s="49" t="s">
        <v>1306</v>
      </c>
      <c r="F701" s="49" t="s">
        <v>115</v>
      </c>
      <c r="G701" s="49" t="s">
        <v>115</v>
      </c>
      <c r="H701" s="49" t="s">
        <v>1198</v>
      </c>
      <c r="I701" s="49" t="s">
        <v>118</v>
      </c>
      <c r="J701" s="49" t="s">
        <v>1229</v>
      </c>
      <c r="K701" s="49" t="s">
        <v>125</v>
      </c>
      <c r="Y701" s="49">
        <v>442</v>
      </c>
      <c r="AC701">
        <f>IF(ISBLANK(nutrition[[#This Row],[total_boys]]),SUM(nutrition[[#This Row],[boys_0-5_reached]],nutrition[[#This Row],[boys_6-12_reached]],nutrition[[#This Row],[boys_13-18_reached]]),nutrition[[#This Row],[total_boys]])</f>
        <v>0</v>
      </c>
      <c r="AD701">
        <f>IF(ISBLANK(nutrition[[#This Row],[total_girls]]),SUM(nutrition[[#This Row],[girls_0-5_reached]],nutrition[[#This Row],[girls_6-12_reached]],nutrition[[#This Row],[girls_13-18_reached]]),nutrition[[#This Row],[total_girls]])</f>
        <v>0</v>
      </c>
      <c r="AE701">
        <f>IF(ISBLANK(nutrition[[#This Row],[total_children]]),SUM(nutrition[[#This Row],[calc_boys]],nutrition[[#This Row],[calc_girls]]),nutrition[[#This Row],[total_children]])</f>
        <v>0</v>
      </c>
      <c r="AF701">
        <f>IF(ISBLANK(nutrition[[#This Row],[total_pwd]]),SUM(nutrition[[#This Row],[total_pwd_men]],nutrition[[#This Row],[total_pwd_women]]),nutrition[[#This Row],[total_pwd]])</f>
        <v>0</v>
      </c>
      <c r="AG701">
        <f>IF(ISBLANK(nutrition[[#This Row],[total_adults]]),SUM(nutrition[[#This Row],[total_men]],nutrition[[#This Row],[total_women]]),nutrition[[#This Row],[total_adults]])</f>
        <v>442</v>
      </c>
      <c r="AH701">
        <f>IF(ISBLANK(nutrition[[#This Row],[total_beneficiaries_reached]]),SUM(nutrition[[#This Row],[calc_children]],nutrition[[#This Row],[calc_adults]]),nutrition[[#This Row],[total_beneficiaries_reached]])</f>
        <v>442</v>
      </c>
      <c r="AI701" s="49" t="str">
        <f ca="1">IF(B701="","",OFFSET(table_admin1[[#Headers],[ADM1_PT]],MATCH(B701,admin1,0),1))</f>
        <v>MZ09</v>
      </c>
      <c r="AJ701" s="49" t="str">
        <f t="shared" ca="1" si="4"/>
        <v>MZ0912</v>
      </c>
      <c r="AK701" s="49" t="str">
        <f t="shared" ca="1" si="5"/>
        <v/>
      </c>
    </row>
    <row r="702" spans="1:37" x14ac:dyDescent="0.2">
      <c r="A702" s="58">
        <v>45383</v>
      </c>
      <c r="B702" s="49" t="s">
        <v>120</v>
      </c>
      <c r="C702" s="49" t="s">
        <v>1240</v>
      </c>
      <c r="F702" s="49" t="s">
        <v>115</v>
      </c>
      <c r="G702" s="49" t="s">
        <v>115</v>
      </c>
      <c r="H702" s="49" t="s">
        <v>1198</v>
      </c>
      <c r="I702" s="49" t="s">
        <v>118</v>
      </c>
      <c r="J702" s="49" t="s">
        <v>1229</v>
      </c>
      <c r="K702" s="49" t="s">
        <v>125</v>
      </c>
      <c r="Y702" s="49">
        <v>500</v>
      </c>
      <c r="AC702">
        <f>IF(ISBLANK(nutrition[[#This Row],[total_boys]]),SUM(nutrition[[#This Row],[boys_0-5_reached]],nutrition[[#This Row],[boys_6-12_reached]],nutrition[[#This Row],[boys_13-18_reached]]),nutrition[[#This Row],[total_boys]])</f>
        <v>0</v>
      </c>
      <c r="AD702">
        <f>IF(ISBLANK(nutrition[[#This Row],[total_girls]]),SUM(nutrition[[#This Row],[girls_0-5_reached]],nutrition[[#This Row],[girls_6-12_reached]],nutrition[[#This Row],[girls_13-18_reached]]),nutrition[[#This Row],[total_girls]])</f>
        <v>0</v>
      </c>
      <c r="AE702">
        <f>IF(ISBLANK(nutrition[[#This Row],[total_children]]),SUM(nutrition[[#This Row],[calc_boys]],nutrition[[#This Row],[calc_girls]]),nutrition[[#This Row],[total_children]])</f>
        <v>0</v>
      </c>
      <c r="AF702">
        <f>IF(ISBLANK(nutrition[[#This Row],[total_pwd]]),SUM(nutrition[[#This Row],[total_pwd_men]],nutrition[[#This Row],[total_pwd_women]]),nutrition[[#This Row],[total_pwd]])</f>
        <v>0</v>
      </c>
      <c r="AG702">
        <f>IF(ISBLANK(nutrition[[#This Row],[total_adults]]),SUM(nutrition[[#This Row],[total_men]],nutrition[[#This Row],[total_women]]),nutrition[[#This Row],[total_adults]])</f>
        <v>500</v>
      </c>
      <c r="AH702">
        <f>IF(ISBLANK(nutrition[[#This Row],[total_beneficiaries_reached]]),SUM(nutrition[[#This Row],[calc_children]],nutrition[[#This Row],[calc_adults]]),nutrition[[#This Row],[total_beneficiaries_reached]])</f>
        <v>500</v>
      </c>
      <c r="AI702" s="49" t="str">
        <f ca="1">IF(B702="","",OFFSET(table_admin1[[#Headers],[ADM1_PT]],MATCH(B702,admin1,0),1))</f>
        <v>MZ01</v>
      </c>
      <c r="AJ702" s="49" t="str">
        <f t="shared" ca="1" si="4"/>
        <v>MZ0113</v>
      </c>
      <c r="AK702" s="49" t="str">
        <f t="shared" ca="1" si="5"/>
        <v/>
      </c>
    </row>
    <row r="703" spans="1:37" x14ac:dyDescent="0.2">
      <c r="A703" s="58">
        <v>45383</v>
      </c>
      <c r="B703" s="49" t="s">
        <v>229</v>
      </c>
      <c r="C703" s="49" t="s">
        <v>1307</v>
      </c>
      <c r="F703" s="49" t="s">
        <v>115</v>
      </c>
      <c r="G703" s="49" t="s">
        <v>115</v>
      </c>
      <c r="H703" s="49" t="s">
        <v>1198</v>
      </c>
      <c r="I703" s="49" t="s">
        <v>118</v>
      </c>
      <c r="J703" s="49" t="s">
        <v>1229</v>
      </c>
      <c r="K703" s="49" t="s">
        <v>125</v>
      </c>
      <c r="Y703" s="49">
        <v>239</v>
      </c>
      <c r="AC703">
        <f>IF(ISBLANK(nutrition[[#This Row],[total_boys]]),SUM(nutrition[[#This Row],[boys_0-5_reached]],nutrition[[#This Row],[boys_6-12_reached]],nutrition[[#This Row],[boys_13-18_reached]]),nutrition[[#This Row],[total_boys]])</f>
        <v>0</v>
      </c>
      <c r="AD703">
        <f>IF(ISBLANK(nutrition[[#This Row],[total_girls]]),SUM(nutrition[[#This Row],[girls_0-5_reached]],nutrition[[#This Row],[girls_6-12_reached]],nutrition[[#This Row],[girls_13-18_reached]]),nutrition[[#This Row],[total_girls]])</f>
        <v>0</v>
      </c>
      <c r="AE703">
        <f>IF(ISBLANK(nutrition[[#This Row],[total_children]]),SUM(nutrition[[#This Row],[calc_boys]],nutrition[[#This Row],[calc_girls]]),nutrition[[#This Row],[total_children]])</f>
        <v>0</v>
      </c>
      <c r="AF703">
        <f>IF(ISBLANK(nutrition[[#This Row],[total_pwd]]),SUM(nutrition[[#This Row],[total_pwd_men]],nutrition[[#This Row],[total_pwd_women]]),nutrition[[#This Row],[total_pwd]])</f>
        <v>0</v>
      </c>
      <c r="AG703">
        <f>IF(ISBLANK(nutrition[[#This Row],[total_adults]]),SUM(nutrition[[#This Row],[total_men]],nutrition[[#This Row],[total_women]]),nutrition[[#This Row],[total_adults]])</f>
        <v>239</v>
      </c>
      <c r="AH703">
        <f>IF(ISBLANK(nutrition[[#This Row],[total_beneficiaries_reached]]),SUM(nutrition[[#This Row],[calc_children]],nutrition[[#This Row],[calc_adults]]),nutrition[[#This Row],[total_beneficiaries_reached]])</f>
        <v>239</v>
      </c>
      <c r="AI703" s="49" t="str">
        <f ca="1">IF(B703="","",OFFSET(table_admin1[[#Headers],[ADM1_PT]],MATCH(B703,admin1,0),1))</f>
        <v>MZ11</v>
      </c>
      <c r="AJ703" s="49" t="str">
        <f t="shared" ca="1" si="4"/>
        <v>MZ1119</v>
      </c>
      <c r="AK703" s="49" t="str">
        <f t="shared" ca="1" si="5"/>
        <v/>
      </c>
    </row>
    <row r="704" spans="1:37" x14ac:dyDescent="0.2">
      <c r="A704" s="58">
        <v>45383</v>
      </c>
      <c r="B704" s="49" t="s">
        <v>224</v>
      </c>
      <c r="C704" s="49" t="s">
        <v>1273</v>
      </c>
      <c r="F704" s="49" t="s">
        <v>115</v>
      </c>
      <c r="G704" s="49" t="s">
        <v>115</v>
      </c>
      <c r="H704" s="49" t="s">
        <v>1198</v>
      </c>
      <c r="I704" s="49" t="s">
        <v>118</v>
      </c>
      <c r="J704" s="49" t="s">
        <v>1229</v>
      </c>
      <c r="K704" s="49" t="s">
        <v>125</v>
      </c>
      <c r="Y704" s="49">
        <v>24</v>
      </c>
      <c r="AC704">
        <f>IF(ISBLANK(nutrition[[#This Row],[total_boys]]),SUM(nutrition[[#This Row],[boys_0-5_reached]],nutrition[[#This Row],[boys_6-12_reached]],nutrition[[#This Row],[boys_13-18_reached]]),nutrition[[#This Row],[total_boys]])</f>
        <v>0</v>
      </c>
      <c r="AD704">
        <f>IF(ISBLANK(nutrition[[#This Row],[total_girls]]),SUM(nutrition[[#This Row],[girls_0-5_reached]],nutrition[[#This Row],[girls_6-12_reached]],nutrition[[#This Row],[girls_13-18_reached]]),nutrition[[#This Row],[total_girls]])</f>
        <v>0</v>
      </c>
      <c r="AE704">
        <f>IF(ISBLANK(nutrition[[#This Row],[total_children]]),SUM(nutrition[[#This Row],[calc_boys]],nutrition[[#This Row],[calc_girls]]),nutrition[[#This Row],[total_children]])</f>
        <v>0</v>
      </c>
      <c r="AF704">
        <f>IF(ISBLANK(nutrition[[#This Row],[total_pwd]]),SUM(nutrition[[#This Row],[total_pwd_men]],nutrition[[#This Row],[total_pwd_women]]),nutrition[[#This Row],[total_pwd]])</f>
        <v>0</v>
      </c>
      <c r="AG704">
        <f>IF(ISBLANK(nutrition[[#This Row],[total_adults]]),SUM(nutrition[[#This Row],[total_men]],nutrition[[#This Row],[total_women]]),nutrition[[#This Row],[total_adults]])</f>
        <v>24</v>
      </c>
      <c r="AH704">
        <f>IF(ISBLANK(nutrition[[#This Row],[total_beneficiaries_reached]]),SUM(nutrition[[#This Row],[calc_children]],nutrition[[#This Row],[calc_adults]]),nutrition[[#This Row],[total_beneficiaries_reached]])</f>
        <v>24</v>
      </c>
      <c r="AI704" s="49" t="str">
        <f ca="1">IF(B704="","",OFFSET(table_admin1[[#Headers],[ADM1_PT]],MATCH(B704,admin1,0),1))</f>
        <v>MZ10</v>
      </c>
      <c r="AJ704" s="49" t="str">
        <f t="shared" ca="1" si="4"/>
        <v>MZ1013</v>
      </c>
      <c r="AK704" s="49" t="str">
        <f t="shared" ca="1" si="5"/>
        <v/>
      </c>
    </row>
    <row r="705" spans="1:37" x14ac:dyDescent="0.2">
      <c r="A705" s="58">
        <v>45383</v>
      </c>
      <c r="B705" s="49" t="s">
        <v>229</v>
      </c>
      <c r="C705" s="49" t="s">
        <v>1274</v>
      </c>
      <c r="F705" s="49" t="s">
        <v>115</v>
      </c>
      <c r="G705" s="49" t="s">
        <v>115</v>
      </c>
      <c r="H705" s="49" t="s">
        <v>1198</v>
      </c>
      <c r="I705" s="49" t="s">
        <v>118</v>
      </c>
      <c r="J705" s="49" t="s">
        <v>1229</v>
      </c>
      <c r="K705" s="49" t="s">
        <v>125</v>
      </c>
      <c r="Y705" s="49">
        <v>142</v>
      </c>
      <c r="AC705">
        <f>IF(ISBLANK(nutrition[[#This Row],[total_boys]]),SUM(nutrition[[#This Row],[boys_0-5_reached]],nutrition[[#This Row],[boys_6-12_reached]],nutrition[[#This Row],[boys_13-18_reached]]),nutrition[[#This Row],[total_boys]])</f>
        <v>0</v>
      </c>
      <c r="AD705">
        <f>IF(ISBLANK(nutrition[[#This Row],[total_girls]]),SUM(nutrition[[#This Row],[girls_0-5_reached]],nutrition[[#This Row],[girls_6-12_reached]],nutrition[[#This Row],[girls_13-18_reached]]),nutrition[[#This Row],[total_girls]])</f>
        <v>0</v>
      </c>
      <c r="AE705">
        <f>IF(ISBLANK(nutrition[[#This Row],[total_children]]),SUM(nutrition[[#This Row],[calc_boys]],nutrition[[#This Row],[calc_girls]]),nutrition[[#This Row],[total_children]])</f>
        <v>0</v>
      </c>
      <c r="AF705">
        <f>IF(ISBLANK(nutrition[[#This Row],[total_pwd]]),SUM(nutrition[[#This Row],[total_pwd_men]],nutrition[[#This Row],[total_pwd_women]]),nutrition[[#This Row],[total_pwd]])</f>
        <v>0</v>
      </c>
      <c r="AG705">
        <f>IF(ISBLANK(nutrition[[#This Row],[total_adults]]),SUM(nutrition[[#This Row],[total_men]],nutrition[[#This Row],[total_women]]),nutrition[[#This Row],[total_adults]])</f>
        <v>142</v>
      </c>
      <c r="AH705">
        <f>IF(ISBLANK(nutrition[[#This Row],[total_beneficiaries_reached]]),SUM(nutrition[[#This Row],[calc_children]],nutrition[[#This Row],[calc_adults]]),nutrition[[#This Row],[total_beneficiaries_reached]])</f>
        <v>142</v>
      </c>
      <c r="AI705" s="49" t="str">
        <f ca="1">IF(B705="","",OFFSET(table_admin1[[#Headers],[ADM1_PT]],MATCH(B705,admin1,0),1))</f>
        <v>MZ11</v>
      </c>
      <c r="AJ705" s="49" t="str">
        <f t="shared" ca="1" si="4"/>
        <v>MZ1120</v>
      </c>
      <c r="AK705" s="49" t="str">
        <f t="shared" ca="1" si="5"/>
        <v/>
      </c>
    </row>
    <row r="706" spans="1:37" x14ac:dyDescent="0.2">
      <c r="A706" s="58">
        <v>45383</v>
      </c>
      <c r="B706" s="49" t="s">
        <v>229</v>
      </c>
      <c r="C706" s="49" t="s">
        <v>1308</v>
      </c>
      <c r="F706" s="49" t="s">
        <v>115</v>
      </c>
      <c r="G706" s="49" t="s">
        <v>115</v>
      </c>
      <c r="H706" s="49" t="s">
        <v>1198</v>
      </c>
      <c r="I706" s="49" t="s">
        <v>118</v>
      </c>
      <c r="J706" s="49" t="s">
        <v>1229</v>
      </c>
      <c r="K706" s="49" t="s">
        <v>125</v>
      </c>
      <c r="Y706" s="49">
        <v>1287</v>
      </c>
      <c r="AC706">
        <f>IF(ISBLANK(nutrition[[#This Row],[total_boys]]),SUM(nutrition[[#This Row],[boys_0-5_reached]],nutrition[[#This Row],[boys_6-12_reached]],nutrition[[#This Row],[boys_13-18_reached]]),nutrition[[#This Row],[total_boys]])</f>
        <v>0</v>
      </c>
      <c r="AD706">
        <f>IF(ISBLANK(nutrition[[#This Row],[total_girls]]),SUM(nutrition[[#This Row],[girls_0-5_reached]],nutrition[[#This Row],[girls_6-12_reached]],nutrition[[#This Row],[girls_13-18_reached]]),nutrition[[#This Row],[total_girls]])</f>
        <v>0</v>
      </c>
      <c r="AE706">
        <f>IF(ISBLANK(nutrition[[#This Row],[total_children]]),SUM(nutrition[[#This Row],[calc_boys]],nutrition[[#This Row],[calc_girls]]),nutrition[[#This Row],[total_children]])</f>
        <v>0</v>
      </c>
      <c r="AF706">
        <f>IF(ISBLANK(nutrition[[#This Row],[total_pwd]]),SUM(nutrition[[#This Row],[total_pwd_men]],nutrition[[#This Row],[total_pwd_women]]),nutrition[[#This Row],[total_pwd]])</f>
        <v>0</v>
      </c>
      <c r="AG706">
        <f>IF(ISBLANK(nutrition[[#This Row],[total_adults]]),SUM(nutrition[[#This Row],[total_men]],nutrition[[#This Row],[total_women]]),nutrition[[#This Row],[total_adults]])</f>
        <v>1287</v>
      </c>
      <c r="AH706">
        <f>IF(ISBLANK(nutrition[[#This Row],[total_beneficiaries_reached]]),SUM(nutrition[[#This Row],[calc_children]],nutrition[[#This Row],[calc_adults]]),nutrition[[#This Row],[total_beneficiaries_reached]])</f>
        <v>1287</v>
      </c>
      <c r="AI706" s="49" t="str">
        <f ca="1">IF(B706="","",OFFSET(table_admin1[[#Headers],[ADM1_PT]],MATCH(B706,admin1,0),1))</f>
        <v>MZ11</v>
      </c>
      <c r="AJ706" s="49" t="str">
        <f t="shared" ca="1" si="4"/>
        <v>MZ1121</v>
      </c>
      <c r="AK706" s="49" t="str">
        <f t="shared" ca="1" si="5"/>
        <v/>
      </c>
    </row>
    <row r="707" spans="1:37" x14ac:dyDescent="0.2">
      <c r="A707" s="58">
        <v>45383</v>
      </c>
      <c r="B707" s="49" t="s">
        <v>120</v>
      </c>
      <c r="C707" s="49" t="s">
        <v>1241</v>
      </c>
      <c r="F707" s="49" t="s">
        <v>115</v>
      </c>
      <c r="G707" s="49" t="s">
        <v>115</v>
      </c>
      <c r="H707" s="49" t="s">
        <v>1198</v>
      </c>
      <c r="I707" s="49" t="s">
        <v>118</v>
      </c>
      <c r="J707" s="49" t="s">
        <v>1229</v>
      </c>
      <c r="K707" s="49" t="s">
        <v>125</v>
      </c>
      <c r="Y707" s="49">
        <v>126</v>
      </c>
      <c r="AC707">
        <f>IF(ISBLANK(nutrition[[#This Row],[total_boys]]),SUM(nutrition[[#This Row],[boys_0-5_reached]],nutrition[[#This Row],[boys_6-12_reached]],nutrition[[#This Row],[boys_13-18_reached]]),nutrition[[#This Row],[total_boys]])</f>
        <v>0</v>
      </c>
      <c r="AD707">
        <f>IF(ISBLANK(nutrition[[#This Row],[total_girls]]),SUM(nutrition[[#This Row],[girls_0-5_reached]],nutrition[[#This Row],[girls_6-12_reached]],nutrition[[#This Row],[girls_13-18_reached]]),nutrition[[#This Row],[total_girls]])</f>
        <v>0</v>
      </c>
      <c r="AE707">
        <f>IF(ISBLANK(nutrition[[#This Row],[total_children]]),SUM(nutrition[[#This Row],[calc_boys]],nutrition[[#This Row],[calc_girls]]),nutrition[[#This Row],[total_children]])</f>
        <v>0</v>
      </c>
      <c r="AF707">
        <f>IF(ISBLANK(nutrition[[#This Row],[total_pwd]]),SUM(nutrition[[#This Row],[total_pwd_men]],nutrition[[#This Row],[total_pwd_women]]),nutrition[[#This Row],[total_pwd]])</f>
        <v>0</v>
      </c>
      <c r="AG707">
        <f>IF(ISBLANK(nutrition[[#This Row],[total_adults]]),SUM(nutrition[[#This Row],[total_men]],nutrition[[#This Row],[total_women]]),nutrition[[#This Row],[total_adults]])</f>
        <v>126</v>
      </c>
      <c r="AH707">
        <f>IF(ISBLANK(nutrition[[#This Row],[total_beneficiaries_reached]]),SUM(nutrition[[#This Row],[calc_children]],nutrition[[#This Row],[calc_adults]]),nutrition[[#This Row],[total_beneficiaries_reached]])</f>
        <v>126</v>
      </c>
      <c r="AI707" s="49" t="str">
        <f ca="1">IF(B707="","",OFFSET(table_admin1[[#Headers],[ADM1_PT]],MATCH(B707,admin1,0),1))</f>
        <v>MZ01</v>
      </c>
      <c r="AJ707" s="49" t="str">
        <f t="shared" ca="1" si="4"/>
        <v>MZ0114</v>
      </c>
      <c r="AK707" s="49" t="str">
        <f t="shared" ca="1" si="5"/>
        <v/>
      </c>
    </row>
    <row r="708" spans="1:37" x14ac:dyDescent="0.2">
      <c r="A708" s="58">
        <v>45383</v>
      </c>
      <c r="B708" s="49" t="s">
        <v>120</v>
      </c>
      <c r="C708" s="49" t="s">
        <v>1242</v>
      </c>
      <c r="F708" s="49" t="s">
        <v>115</v>
      </c>
      <c r="G708" s="49" t="s">
        <v>115</v>
      </c>
      <c r="H708" s="49" t="s">
        <v>1198</v>
      </c>
      <c r="I708" s="49" t="s">
        <v>118</v>
      </c>
      <c r="J708" s="49" t="s">
        <v>1229</v>
      </c>
      <c r="K708" s="49" t="s">
        <v>125</v>
      </c>
      <c r="Y708" s="49">
        <v>758</v>
      </c>
      <c r="AC708">
        <f>IF(ISBLANK(nutrition[[#This Row],[total_boys]]),SUM(nutrition[[#This Row],[boys_0-5_reached]],nutrition[[#This Row],[boys_6-12_reached]],nutrition[[#This Row],[boys_13-18_reached]]),nutrition[[#This Row],[total_boys]])</f>
        <v>0</v>
      </c>
      <c r="AD708">
        <f>IF(ISBLANK(nutrition[[#This Row],[total_girls]]),SUM(nutrition[[#This Row],[girls_0-5_reached]],nutrition[[#This Row],[girls_6-12_reached]],nutrition[[#This Row],[girls_13-18_reached]]),nutrition[[#This Row],[total_girls]])</f>
        <v>0</v>
      </c>
      <c r="AE708">
        <f>IF(ISBLANK(nutrition[[#This Row],[total_children]]),SUM(nutrition[[#This Row],[calc_boys]],nutrition[[#This Row],[calc_girls]]),nutrition[[#This Row],[total_children]])</f>
        <v>0</v>
      </c>
      <c r="AF708">
        <f>IF(ISBLANK(nutrition[[#This Row],[total_pwd]]),SUM(nutrition[[#This Row],[total_pwd_men]],nutrition[[#This Row],[total_pwd_women]]),nutrition[[#This Row],[total_pwd]])</f>
        <v>0</v>
      </c>
      <c r="AG708">
        <f>IF(ISBLANK(nutrition[[#This Row],[total_adults]]),SUM(nutrition[[#This Row],[total_men]],nutrition[[#This Row],[total_women]]),nutrition[[#This Row],[total_adults]])</f>
        <v>758</v>
      </c>
      <c r="AH708">
        <f>IF(ISBLANK(nutrition[[#This Row],[total_beneficiaries_reached]]),SUM(nutrition[[#This Row],[calc_children]],nutrition[[#This Row],[calc_adults]]),nutrition[[#This Row],[total_beneficiaries_reached]])</f>
        <v>758</v>
      </c>
      <c r="AI708" s="49" t="str">
        <f ca="1">IF(B708="","",OFFSET(table_admin1[[#Headers],[ADM1_PT]],MATCH(B708,admin1,0),1))</f>
        <v>MZ01</v>
      </c>
      <c r="AJ708" s="49" t="str">
        <f t="shared" ca="1" si="4"/>
        <v>MZ0115</v>
      </c>
      <c r="AK708" s="49" t="str">
        <f t="shared" ca="1" si="5"/>
        <v/>
      </c>
    </row>
    <row r="709" spans="1:37" x14ac:dyDescent="0.2">
      <c r="A709" s="58">
        <v>45383</v>
      </c>
      <c r="B709" s="49" t="s">
        <v>113</v>
      </c>
      <c r="C709" s="49" t="s">
        <v>1275</v>
      </c>
      <c r="F709" s="49" t="s">
        <v>115</v>
      </c>
      <c r="G709" s="49" t="s">
        <v>115</v>
      </c>
      <c r="H709" s="49" t="s">
        <v>1198</v>
      </c>
      <c r="I709" s="49" t="s">
        <v>118</v>
      </c>
      <c r="J709" s="49" t="s">
        <v>1229</v>
      </c>
      <c r="K709" s="49" t="s">
        <v>125</v>
      </c>
      <c r="Y709" s="49">
        <v>36</v>
      </c>
      <c r="AC709">
        <f>IF(ISBLANK(nutrition[[#This Row],[total_boys]]),SUM(nutrition[[#This Row],[boys_0-5_reached]],nutrition[[#This Row],[boys_6-12_reached]],nutrition[[#This Row],[boys_13-18_reached]]),nutrition[[#This Row],[total_boys]])</f>
        <v>0</v>
      </c>
      <c r="AD709">
        <f>IF(ISBLANK(nutrition[[#This Row],[total_girls]]),SUM(nutrition[[#This Row],[girls_0-5_reached]],nutrition[[#This Row],[girls_6-12_reached]],nutrition[[#This Row],[girls_13-18_reached]]),nutrition[[#This Row],[total_girls]])</f>
        <v>0</v>
      </c>
      <c r="AE709">
        <f>IF(ISBLANK(nutrition[[#This Row],[total_children]]),SUM(nutrition[[#This Row],[calc_boys]],nutrition[[#This Row],[calc_girls]]),nutrition[[#This Row],[total_children]])</f>
        <v>0</v>
      </c>
      <c r="AF709">
        <f>IF(ISBLANK(nutrition[[#This Row],[total_pwd]]),SUM(nutrition[[#This Row],[total_pwd_men]],nutrition[[#This Row],[total_pwd_women]]),nutrition[[#This Row],[total_pwd]])</f>
        <v>0</v>
      </c>
      <c r="AG709">
        <f>IF(ISBLANK(nutrition[[#This Row],[total_adults]]),SUM(nutrition[[#This Row],[total_men]],nutrition[[#This Row],[total_women]]),nutrition[[#This Row],[total_adults]])</f>
        <v>36</v>
      </c>
      <c r="AH709">
        <f>IF(ISBLANK(nutrition[[#This Row],[total_beneficiaries_reached]]),SUM(nutrition[[#This Row],[calc_children]],nutrition[[#This Row],[calc_adults]]),nutrition[[#This Row],[total_beneficiaries_reached]])</f>
        <v>36</v>
      </c>
      <c r="AI709" s="49" t="str">
        <f ca="1">IF(B709="","",OFFSET(table_admin1[[#Headers],[ADM1_PT]],MATCH(B709,admin1,0),1))</f>
        <v>MZ09</v>
      </c>
      <c r="AJ709" s="49" t="str">
        <f t="shared" ca="1" si="4"/>
        <v>MZ0913</v>
      </c>
      <c r="AK709" s="49" t="str">
        <f t="shared" ca="1" si="5"/>
        <v/>
      </c>
    </row>
    <row r="710" spans="1:37" x14ac:dyDescent="0.2">
      <c r="A710" s="58">
        <v>45383</v>
      </c>
      <c r="B710" s="49" t="s">
        <v>229</v>
      </c>
      <c r="C710" s="49" t="s">
        <v>1276</v>
      </c>
      <c r="F710" s="49" t="s">
        <v>115</v>
      </c>
      <c r="G710" s="49" t="s">
        <v>115</v>
      </c>
      <c r="H710" s="49" t="s">
        <v>1198</v>
      </c>
      <c r="I710" s="49" t="s">
        <v>118</v>
      </c>
      <c r="J710" s="49" t="s">
        <v>1229</v>
      </c>
      <c r="K710" s="49" t="s">
        <v>125</v>
      </c>
      <c r="Y710" s="49">
        <v>375</v>
      </c>
      <c r="AC710">
        <f>IF(ISBLANK(nutrition[[#This Row],[total_boys]]),SUM(nutrition[[#This Row],[boys_0-5_reached]],nutrition[[#This Row],[boys_6-12_reached]],nutrition[[#This Row],[boys_13-18_reached]]),nutrition[[#This Row],[total_boys]])</f>
        <v>0</v>
      </c>
      <c r="AD710">
        <f>IF(ISBLANK(nutrition[[#This Row],[total_girls]]),SUM(nutrition[[#This Row],[girls_0-5_reached]],nutrition[[#This Row],[girls_6-12_reached]],nutrition[[#This Row],[girls_13-18_reached]]),nutrition[[#This Row],[total_girls]])</f>
        <v>0</v>
      </c>
      <c r="AE710">
        <f>IF(ISBLANK(nutrition[[#This Row],[total_children]]),SUM(nutrition[[#This Row],[calc_boys]],nutrition[[#This Row],[calc_girls]]),nutrition[[#This Row],[total_children]])</f>
        <v>0</v>
      </c>
      <c r="AF710">
        <f>IF(ISBLANK(nutrition[[#This Row],[total_pwd]]),SUM(nutrition[[#This Row],[total_pwd_men]],nutrition[[#This Row],[total_pwd_women]]),nutrition[[#This Row],[total_pwd]])</f>
        <v>0</v>
      </c>
      <c r="AG710">
        <f>IF(ISBLANK(nutrition[[#This Row],[total_adults]]),SUM(nutrition[[#This Row],[total_men]],nutrition[[#This Row],[total_women]]),nutrition[[#This Row],[total_adults]])</f>
        <v>375</v>
      </c>
      <c r="AH710">
        <f>IF(ISBLANK(nutrition[[#This Row],[total_beneficiaries_reached]]),SUM(nutrition[[#This Row],[calc_children]],nutrition[[#This Row],[calc_adults]]),nutrition[[#This Row],[total_beneficiaries_reached]])</f>
        <v>375</v>
      </c>
      <c r="AI710" s="49" t="str">
        <f ca="1">IF(B710="","",OFFSET(table_admin1[[#Headers],[ADM1_PT]],MATCH(B710,admin1,0),1))</f>
        <v>MZ11</v>
      </c>
      <c r="AJ710" s="49" t="str">
        <f t="shared" ca="1" si="4"/>
        <v>MZ1122</v>
      </c>
      <c r="AK710" s="49" t="str">
        <f t="shared" ca="1" si="5"/>
        <v/>
      </c>
    </row>
    <row r="711" spans="1:37" x14ac:dyDescent="0.2">
      <c r="A711" s="58">
        <v>45383</v>
      </c>
      <c r="B711" s="49" t="s">
        <v>209</v>
      </c>
      <c r="C711" s="49" t="s">
        <v>1282</v>
      </c>
      <c r="F711" s="49" t="s">
        <v>115</v>
      </c>
      <c r="G711" s="49" t="s">
        <v>115</v>
      </c>
      <c r="H711" s="49" t="s">
        <v>133</v>
      </c>
      <c r="I711" s="49" t="s">
        <v>118</v>
      </c>
      <c r="J711" s="49" t="s">
        <v>1229</v>
      </c>
      <c r="K711" s="49" t="s">
        <v>125</v>
      </c>
      <c r="Y711" s="49">
        <v>633</v>
      </c>
      <c r="AC711">
        <f>IF(ISBLANK(nutrition[[#This Row],[total_boys]]),SUM(nutrition[[#This Row],[boys_0-5_reached]],nutrition[[#This Row],[boys_6-12_reached]],nutrition[[#This Row],[boys_13-18_reached]]),nutrition[[#This Row],[total_boys]])</f>
        <v>0</v>
      </c>
      <c r="AD711">
        <f>IF(ISBLANK(nutrition[[#This Row],[total_girls]]),SUM(nutrition[[#This Row],[girls_0-5_reached]],nutrition[[#This Row],[girls_6-12_reached]],nutrition[[#This Row],[girls_13-18_reached]]),nutrition[[#This Row],[total_girls]])</f>
        <v>0</v>
      </c>
      <c r="AE711">
        <f>IF(ISBLANK(nutrition[[#This Row],[total_children]]),SUM(nutrition[[#This Row],[calc_boys]],nutrition[[#This Row],[calc_girls]]),nutrition[[#This Row],[total_children]])</f>
        <v>0</v>
      </c>
      <c r="AF711">
        <f>IF(ISBLANK(nutrition[[#This Row],[total_pwd]]),SUM(nutrition[[#This Row],[total_pwd_men]],nutrition[[#This Row],[total_pwd_women]]),nutrition[[#This Row],[total_pwd]])</f>
        <v>0</v>
      </c>
      <c r="AG711">
        <f>IF(ISBLANK(nutrition[[#This Row],[total_adults]]),SUM(nutrition[[#This Row],[total_men]],nutrition[[#This Row],[total_women]]),nutrition[[#This Row],[total_adults]])</f>
        <v>633</v>
      </c>
      <c r="AH711">
        <f>IF(ISBLANK(nutrition[[#This Row],[total_beneficiaries_reached]]),SUM(nutrition[[#This Row],[calc_children]],nutrition[[#This Row],[calc_adults]]),nutrition[[#This Row],[total_beneficiaries_reached]])</f>
        <v>633</v>
      </c>
      <c r="AI711" s="49" t="str">
        <f ca="1">IF(B711="","",OFFSET(table_admin1[[#Headers],[ADM1_PT]],MATCH(B711,admin1,0),1))</f>
        <v>MZ07</v>
      </c>
      <c r="AJ711" s="49" t="str">
        <f t="shared" ca="1" si="4"/>
        <v>MZ0701</v>
      </c>
      <c r="AK711" s="49" t="str">
        <f t="shared" ca="1" si="5"/>
        <v/>
      </c>
    </row>
    <row r="712" spans="1:37" x14ac:dyDescent="0.2">
      <c r="A712" s="58">
        <v>45383</v>
      </c>
      <c r="B712" s="49" t="s">
        <v>113</v>
      </c>
      <c r="C712" s="49" t="s">
        <v>593</v>
      </c>
      <c r="F712" s="49" t="s">
        <v>115</v>
      </c>
      <c r="G712" s="49" t="s">
        <v>115</v>
      </c>
      <c r="H712" s="49" t="s">
        <v>133</v>
      </c>
      <c r="I712" s="49" t="s">
        <v>118</v>
      </c>
      <c r="J712" s="49" t="s">
        <v>1229</v>
      </c>
      <c r="K712" s="49" t="s">
        <v>125</v>
      </c>
      <c r="M712" s="49">
        <v>1218</v>
      </c>
      <c r="Y712" s="49">
        <v>4449</v>
      </c>
      <c r="AC712">
        <f>IF(ISBLANK(nutrition[[#This Row],[total_boys]]),SUM(nutrition[[#This Row],[boys_0-5_reached]],nutrition[[#This Row],[boys_6-12_reached]],nutrition[[#This Row],[boys_13-18_reached]]),nutrition[[#This Row],[total_boys]])</f>
        <v>0</v>
      </c>
      <c r="AD712">
        <f>IF(ISBLANK(nutrition[[#This Row],[total_girls]]),SUM(nutrition[[#This Row],[girls_0-5_reached]],nutrition[[#This Row],[girls_6-12_reached]],nutrition[[#This Row],[girls_13-18_reached]]),nutrition[[#This Row],[total_girls]])</f>
        <v>1218</v>
      </c>
      <c r="AE712">
        <f>IF(ISBLANK(nutrition[[#This Row],[total_children]]),SUM(nutrition[[#This Row],[calc_boys]],nutrition[[#This Row],[calc_girls]]),nutrition[[#This Row],[total_children]])</f>
        <v>1218</v>
      </c>
      <c r="AF712">
        <f>IF(ISBLANK(nutrition[[#This Row],[total_pwd]]),SUM(nutrition[[#This Row],[total_pwd_men]],nutrition[[#This Row],[total_pwd_women]]),nutrition[[#This Row],[total_pwd]])</f>
        <v>0</v>
      </c>
      <c r="AG712">
        <f>IF(ISBLANK(nutrition[[#This Row],[total_adults]]),SUM(nutrition[[#This Row],[total_men]],nutrition[[#This Row],[total_women]]),nutrition[[#This Row],[total_adults]])</f>
        <v>4449</v>
      </c>
      <c r="AH712">
        <f>IF(ISBLANK(nutrition[[#This Row],[total_beneficiaries_reached]]),SUM(nutrition[[#This Row],[calc_children]],nutrition[[#This Row],[calc_adults]]),nutrition[[#This Row],[total_beneficiaries_reached]])</f>
        <v>5667</v>
      </c>
      <c r="AI712" s="49" t="str">
        <f ca="1">IF(B712="","",OFFSET(table_admin1[[#Headers],[ADM1_PT]],MATCH(B712,admin1,0),1))</f>
        <v>MZ09</v>
      </c>
      <c r="AJ712" s="49" t="str">
        <f t="shared" ca="1" si="4"/>
        <v>MZ0901</v>
      </c>
      <c r="AK712" s="49" t="str">
        <f t="shared" ca="1" si="5"/>
        <v/>
      </c>
    </row>
    <row r="713" spans="1:37" x14ac:dyDescent="0.2">
      <c r="A713" s="58">
        <v>45383</v>
      </c>
      <c r="B713" s="49" t="s">
        <v>113</v>
      </c>
      <c r="C713" s="49" t="s">
        <v>1248</v>
      </c>
      <c r="F713" s="49" t="s">
        <v>115</v>
      </c>
      <c r="G713" s="49" t="s">
        <v>115</v>
      </c>
      <c r="H713" s="49" t="s">
        <v>133</v>
      </c>
      <c r="I713" s="49" t="s">
        <v>118</v>
      </c>
      <c r="J713" s="49" t="s">
        <v>1229</v>
      </c>
      <c r="K713" s="49" t="s">
        <v>125</v>
      </c>
      <c r="M713" s="49">
        <v>818</v>
      </c>
      <c r="AC713">
        <f>IF(ISBLANK(nutrition[[#This Row],[total_boys]]),SUM(nutrition[[#This Row],[boys_0-5_reached]],nutrition[[#This Row],[boys_6-12_reached]],nutrition[[#This Row],[boys_13-18_reached]]),nutrition[[#This Row],[total_boys]])</f>
        <v>0</v>
      </c>
      <c r="AD713">
        <f>IF(ISBLANK(nutrition[[#This Row],[total_girls]]),SUM(nutrition[[#This Row],[girls_0-5_reached]],nutrition[[#This Row],[girls_6-12_reached]],nutrition[[#This Row],[girls_13-18_reached]]),nutrition[[#This Row],[total_girls]])</f>
        <v>818</v>
      </c>
      <c r="AE713">
        <f>IF(ISBLANK(nutrition[[#This Row],[total_children]]),SUM(nutrition[[#This Row],[calc_boys]],nutrition[[#This Row],[calc_girls]]),nutrition[[#This Row],[total_children]])</f>
        <v>818</v>
      </c>
      <c r="AF713">
        <f>IF(ISBLANK(nutrition[[#This Row],[total_pwd]]),SUM(nutrition[[#This Row],[total_pwd_men]],nutrition[[#This Row],[total_pwd_women]]),nutrition[[#This Row],[total_pwd]])</f>
        <v>0</v>
      </c>
      <c r="AG713">
        <f>IF(ISBLANK(nutrition[[#This Row],[total_adults]]),SUM(nutrition[[#This Row],[total_men]],nutrition[[#This Row],[total_women]]),nutrition[[#This Row],[total_adults]])</f>
        <v>0</v>
      </c>
      <c r="AH713">
        <f>IF(ISBLANK(nutrition[[#This Row],[total_beneficiaries_reached]]),SUM(nutrition[[#This Row],[calc_children]],nutrition[[#This Row],[calc_adults]]),nutrition[[#This Row],[total_beneficiaries_reached]])</f>
        <v>818</v>
      </c>
      <c r="AI713" s="49" t="str">
        <f ca="1">IF(B713="","",OFFSET(table_admin1[[#Headers],[ADM1_PT]],MATCH(B713,admin1,0),1))</f>
        <v>MZ09</v>
      </c>
      <c r="AJ713" s="49" t="str">
        <f t="shared" ca="1" si="4"/>
        <v>MZ0902</v>
      </c>
      <c r="AK713" s="49" t="str">
        <f t="shared" ca="1" si="5"/>
        <v/>
      </c>
    </row>
    <row r="714" spans="1:37" x14ac:dyDescent="0.2">
      <c r="A714" s="58">
        <v>45383</v>
      </c>
      <c r="B714" s="49" t="s">
        <v>113</v>
      </c>
      <c r="C714" s="49" t="s">
        <v>1283</v>
      </c>
      <c r="F714" s="49" t="s">
        <v>115</v>
      </c>
      <c r="G714" s="49" t="s">
        <v>115</v>
      </c>
      <c r="H714" s="49" t="s">
        <v>133</v>
      </c>
      <c r="I714" s="49" t="s">
        <v>118</v>
      </c>
      <c r="J714" s="49" t="s">
        <v>1229</v>
      </c>
      <c r="K714" s="49" t="s">
        <v>125</v>
      </c>
      <c r="M714" s="49">
        <v>887</v>
      </c>
      <c r="AC714">
        <f>IF(ISBLANK(nutrition[[#This Row],[total_boys]]),SUM(nutrition[[#This Row],[boys_0-5_reached]],nutrition[[#This Row],[boys_6-12_reached]],nutrition[[#This Row],[boys_13-18_reached]]),nutrition[[#This Row],[total_boys]])</f>
        <v>0</v>
      </c>
      <c r="AD714">
        <f>IF(ISBLANK(nutrition[[#This Row],[total_girls]]),SUM(nutrition[[#This Row],[girls_0-5_reached]],nutrition[[#This Row],[girls_6-12_reached]],nutrition[[#This Row],[girls_13-18_reached]]),nutrition[[#This Row],[total_girls]])</f>
        <v>887</v>
      </c>
      <c r="AE714">
        <f>IF(ISBLANK(nutrition[[#This Row],[total_children]]),SUM(nutrition[[#This Row],[calc_boys]],nutrition[[#This Row],[calc_girls]]),nutrition[[#This Row],[total_children]])</f>
        <v>887</v>
      </c>
      <c r="AF714">
        <f>IF(ISBLANK(nutrition[[#This Row],[total_pwd]]),SUM(nutrition[[#This Row],[total_pwd_men]],nutrition[[#This Row],[total_pwd_women]]),nutrition[[#This Row],[total_pwd]])</f>
        <v>0</v>
      </c>
      <c r="AG714">
        <f>IF(ISBLANK(nutrition[[#This Row],[total_adults]]),SUM(nutrition[[#This Row],[total_men]],nutrition[[#This Row],[total_women]]),nutrition[[#This Row],[total_adults]])</f>
        <v>0</v>
      </c>
      <c r="AH714">
        <f>IF(ISBLANK(nutrition[[#This Row],[total_beneficiaries_reached]]),SUM(nutrition[[#This Row],[calc_children]],nutrition[[#This Row],[calc_adults]]),nutrition[[#This Row],[total_beneficiaries_reached]])</f>
        <v>887</v>
      </c>
      <c r="AI714" s="49" t="str">
        <f ca="1">IF(B714="","",OFFSET(table_admin1[[#Headers],[ADM1_PT]],MATCH(B714,admin1,0),1))</f>
        <v>MZ09</v>
      </c>
      <c r="AJ714" s="49" t="str">
        <f t="shared" ca="1" si="4"/>
        <v>MZ0905</v>
      </c>
      <c r="AK714" s="49" t="str">
        <f t="shared" ca="1" si="5"/>
        <v/>
      </c>
    </row>
    <row r="715" spans="1:37" x14ac:dyDescent="0.2">
      <c r="A715" s="58">
        <v>45383</v>
      </c>
      <c r="B715" s="49" t="s">
        <v>214</v>
      </c>
      <c r="C715" s="49" t="s">
        <v>1254</v>
      </c>
      <c r="F715" s="49" t="s">
        <v>115</v>
      </c>
      <c r="G715" s="49" t="s">
        <v>115</v>
      </c>
      <c r="H715" s="49" t="s">
        <v>133</v>
      </c>
      <c r="I715" s="49" t="s">
        <v>118</v>
      </c>
      <c r="J715" s="49" t="s">
        <v>1229</v>
      </c>
      <c r="K715" s="49" t="s">
        <v>125</v>
      </c>
      <c r="M715" s="49">
        <v>844</v>
      </c>
      <c r="AC715">
        <f>IF(ISBLANK(nutrition[[#This Row],[total_boys]]),SUM(nutrition[[#This Row],[boys_0-5_reached]],nutrition[[#This Row],[boys_6-12_reached]],nutrition[[#This Row],[boys_13-18_reached]]),nutrition[[#This Row],[total_boys]])</f>
        <v>0</v>
      </c>
      <c r="AD715">
        <f>IF(ISBLANK(nutrition[[#This Row],[total_girls]]),SUM(nutrition[[#This Row],[girls_0-5_reached]],nutrition[[#This Row],[girls_6-12_reached]],nutrition[[#This Row],[girls_13-18_reached]]),nutrition[[#This Row],[total_girls]])</f>
        <v>844</v>
      </c>
      <c r="AE715">
        <f>IF(ISBLANK(nutrition[[#This Row],[total_children]]),SUM(nutrition[[#This Row],[calc_boys]],nutrition[[#This Row],[calc_girls]]),nutrition[[#This Row],[total_children]])</f>
        <v>844</v>
      </c>
      <c r="AF715">
        <f>IF(ISBLANK(nutrition[[#This Row],[total_pwd]]),SUM(nutrition[[#This Row],[total_pwd_men]],nutrition[[#This Row],[total_pwd_women]]),nutrition[[#This Row],[total_pwd]])</f>
        <v>0</v>
      </c>
      <c r="AG715">
        <f>IF(ISBLANK(nutrition[[#This Row],[total_adults]]),SUM(nutrition[[#This Row],[total_men]],nutrition[[#This Row],[total_women]]),nutrition[[#This Row],[total_adults]])</f>
        <v>0</v>
      </c>
      <c r="AH715">
        <f>IF(ISBLANK(nutrition[[#This Row],[total_beneficiaries_reached]]),SUM(nutrition[[#This Row],[calc_children]],nutrition[[#This Row],[calc_adults]]),nutrition[[#This Row],[total_beneficiaries_reached]])</f>
        <v>844</v>
      </c>
      <c r="AI715" s="49" t="str">
        <f ca="1">IF(B715="","",OFFSET(table_admin1[[#Headers],[ADM1_PT]],MATCH(B715,admin1,0),1))</f>
        <v>MZ08</v>
      </c>
      <c r="AJ715" s="49" t="str">
        <f t="shared" ca="1" si="4"/>
        <v>MZ0803</v>
      </c>
      <c r="AK715" s="49" t="str">
        <f t="shared" ca="1" si="5"/>
        <v/>
      </c>
    </row>
    <row r="716" spans="1:37" x14ac:dyDescent="0.2">
      <c r="A716" s="58">
        <v>45383</v>
      </c>
      <c r="B716" s="49" t="s">
        <v>229</v>
      </c>
      <c r="C716" s="49" t="s">
        <v>1286</v>
      </c>
      <c r="F716" s="49" t="s">
        <v>115</v>
      </c>
      <c r="G716" s="49" t="s">
        <v>115</v>
      </c>
      <c r="H716" s="49" t="s">
        <v>133</v>
      </c>
      <c r="I716" s="49" t="s">
        <v>118</v>
      </c>
      <c r="J716" s="49" t="s">
        <v>1229</v>
      </c>
      <c r="K716" s="49" t="s">
        <v>125</v>
      </c>
      <c r="M716" s="49">
        <v>1587</v>
      </c>
      <c r="AC716">
        <f>IF(ISBLANK(nutrition[[#This Row],[total_boys]]),SUM(nutrition[[#This Row],[boys_0-5_reached]],nutrition[[#This Row],[boys_6-12_reached]],nutrition[[#This Row],[boys_13-18_reached]]),nutrition[[#This Row],[total_boys]])</f>
        <v>0</v>
      </c>
      <c r="AD716">
        <f>IF(ISBLANK(nutrition[[#This Row],[total_girls]]),SUM(nutrition[[#This Row],[girls_0-5_reached]],nutrition[[#This Row],[girls_6-12_reached]],nutrition[[#This Row],[girls_13-18_reached]]),nutrition[[#This Row],[total_girls]])</f>
        <v>1587</v>
      </c>
      <c r="AE716">
        <f>IF(ISBLANK(nutrition[[#This Row],[total_children]]),SUM(nutrition[[#This Row],[calc_boys]],nutrition[[#This Row],[calc_girls]]),nutrition[[#This Row],[total_children]])</f>
        <v>1587</v>
      </c>
      <c r="AF716">
        <f>IF(ISBLANK(nutrition[[#This Row],[total_pwd]]),SUM(nutrition[[#This Row],[total_pwd_men]],nutrition[[#This Row],[total_pwd_women]]),nutrition[[#This Row],[total_pwd]])</f>
        <v>0</v>
      </c>
      <c r="AG716">
        <f>IF(ISBLANK(nutrition[[#This Row],[total_adults]]),SUM(nutrition[[#This Row],[total_men]],nutrition[[#This Row],[total_women]]),nutrition[[#This Row],[total_adults]])</f>
        <v>0</v>
      </c>
      <c r="AH716">
        <f>IF(ISBLANK(nutrition[[#This Row],[total_beneficiaries_reached]]),SUM(nutrition[[#This Row],[calc_children]],nutrition[[#This Row],[calc_adults]]),nutrition[[#This Row],[total_beneficiaries_reached]])</f>
        <v>1587</v>
      </c>
      <c r="AI716" s="49" t="str">
        <f ca="1">IF(B716="","",OFFSET(table_admin1[[#Headers],[ADM1_PT]],MATCH(B716,admin1,0),1))</f>
        <v>MZ11</v>
      </c>
      <c r="AJ716" s="49" t="str">
        <f t="shared" ca="1" si="4"/>
        <v>MZ1104</v>
      </c>
      <c r="AK716" s="49" t="str">
        <f t="shared" ca="1" si="5"/>
        <v/>
      </c>
    </row>
    <row r="717" spans="1:37" x14ac:dyDescent="0.2">
      <c r="A717" s="58">
        <v>45383</v>
      </c>
      <c r="B717" s="49" t="s">
        <v>224</v>
      </c>
      <c r="C717" s="49" t="s">
        <v>1256</v>
      </c>
      <c r="F717" s="49" t="s">
        <v>115</v>
      </c>
      <c r="G717" s="49" t="s">
        <v>115</v>
      </c>
      <c r="H717" s="49" t="s">
        <v>133</v>
      </c>
      <c r="I717" s="49" t="s">
        <v>118</v>
      </c>
      <c r="J717" s="49" t="s">
        <v>1229</v>
      </c>
      <c r="K717" s="49" t="s">
        <v>125</v>
      </c>
      <c r="M717" s="49">
        <v>386</v>
      </c>
      <c r="AC717">
        <f>IF(ISBLANK(nutrition[[#This Row],[total_boys]]),SUM(nutrition[[#This Row],[boys_0-5_reached]],nutrition[[#This Row],[boys_6-12_reached]],nutrition[[#This Row],[boys_13-18_reached]]),nutrition[[#This Row],[total_boys]])</f>
        <v>0</v>
      </c>
      <c r="AD717">
        <f>IF(ISBLANK(nutrition[[#This Row],[total_girls]]),SUM(nutrition[[#This Row],[girls_0-5_reached]],nutrition[[#This Row],[girls_6-12_reached]],nutrition[[#This Row],[girls_13-18_reached]]),nutrition[[#This Row],[total_girls]])</f>
        <v>386</v>
      </c>
      <c r="AE717">
        <f>IF(ISBLANK(nutrition[[#This Row],[total_children]]),SUM(nutrition[[#This Row],[calc_boys]],nutrition[[#This Row],[calc_girls]]),nutrition[[#This Row],[total_children]])</f>
        <v>386</v>
      </c>
      <c r="AF717">
        <f>IF(ISBLANK(nutrition[[#This Row],[total_pwd]]),SUM(nutrition[[#This Row],[total_pwd_men]],nutrition[[#This Row],[total_pwd_women]]),nutrition[[#This Row],[total_pwd]])</f>
        <v>0</v>
      </c>
      <c r="AG717">
        <f>IF(ISBLANK(nutrition[[#This Row],[total_adults]]),SUM(nutrition[[#This Row],[total_men]],nutrition[[#This Row],[total_women]]),nutrition[[#This Row],[total_adults]])</f>
        <v>0</v>
      </c>
      <c r="AH717">
        <f>IF(ISBLANK(nutrition[[#This Row],[total_beneficiaries_reached]]),SUM(nutrition[[#This Row],[calc_children]],nutrition[[#This Row],[calc_adults]]),nutrition[[#This Row],[total_beneficiaries_reached]])</f>
        <v>386</v>
      </c>
      <c r="AI717" s="49" t="str">
        <f ca="1">IF(B717="","",OFFSET(table_admin1[[#Headers],[ADM1_PT]],MATCH(B717,admin1,0),1))</f>
        <v>MZ10</v>
      </c>
      <c r="AJ717" s="49" t="str">
        <f t="shared" ca="1" si="4"/>
        <v>MZ1007</v>
      </c>
      <c r="AK717" s="49" t="str">
        <f t="shared" ca="1" si="5"/>
        <v/>
      </c>
    </row>
    <row r="718" spans="1:37" x14ac:dyDescent="0.2">
      <c r="A718" s="58">
        <v>45383</v>
      </c>
      <c r="B718" s="49" t="s">
        <v>113</v>
      </c>
      <c r="C718" s="49" t="s">
        <v>1287</v>
      </c>
      <c r="F718" s="49" t="s">
        <v>115</v>
      </c>
      <c r="G718" s="49" t="s">
        <v>115</v>
      </c>
      <c r="H718" s="49" t="s">
        <v>133</v>
      </c>
      <c r="I718" s="49" t="s">
        <v>118</v>
      </c>
      <c r="J718" s="49" t="s">
        <v>1229</v>
      </c>
      <c r="K718" s="49" t="s">
        <v>125</v>
      </c>
      <c r="M718" s="49">
        <v>1790</v>
      </c>
      <c r="AC718">
        <f>IF(ISBLANK(nutrition[[#This Row],[total_boys]]),SUM(nutrition[[#This Row],[boys_0-5_reached]],nutrition[[#This Row],[boys_6-12_reached]],nutrition[[#This Row],[boys_13-18_reached]]),nutrition[[#This Row],[total_boys]])</f>
        <v>0</v>
      </c>
      <c r="AD718">
        <f>IF(ISBLANK(nutrition[[#This Row],[total_girls]]),SUM(nutrition[[#This Row],[girls_0-5_reached]],nutrition[[#This Row],[girls_6-12_reached]],nutrition[[#This Row],[girls_13-18_reached]]),nutrition[[#This Row],[total_girls]])</f>
        <v>1790</v>
      </c>
      <c r="AE718">
        <f>IF(ISBLANK(nutrition[[#This Row],[total_children]]),SUM(nutrition[[#This Row],[calc_boys]],nutrition[[#This Row],[calc_girls]]),nutrition[[#This Row],[total_children]])</f>
        <v>1790</v>
      </c>
      <c r="AF718">
        <f>IF(ISBLANK(nutrition[[#This Row],[total_pwd]]),SUM(nutrition[[#This Row],[total_pwd_men]],nutrition[[#This Row],[total_pwd_women]]),nutrition[[#This Row],[total_pwd]])</f>
        <v>0</v>
      </c>
      <c r="AG718">
        <f>IF(ISBLANK(nutrition[[#This Row],[total_adults]]),SUM(nutrition[[#This Row],[total_men]],nutrition[[#This Row],[total_women]]),nutrition[[#This Row],[total_adults]])</f>
        <v>0</v>
      </c>
      <c r="AH718">
        <f>IF(ISBLANK(nutrition[[#This Row],[total_beneficiaries_reached]]),SUM(nutrition[[#This Row],[calc_children]],nutrition[[#This Row],[calc_adults]]),nutrition[[#This Row],[total_beneficiaries_reached]])</f>
        <v>1790</v>
      </c>
      <c r="AI718" s="49" t="str">
        <f ca="1">IF(B718="","",OFFSET(table_admin1[[#Headers],[ADM1_PT]],MATCH(B718,admin1,0),1))</f>
        <v>MZ09</v>
      </c>
      <c r="AJ718" s="49" t="str">
        <f t="shared" ca="1" si="4"/>
        <v>MZ0907</v>
      </c>
      <c r="AK718" s="49" t="str">
        <f t="shared" ca="1" si="5"/>
        <v/>
      </c>
    </row>
    <row r="719" spans="1:37" x14ac:dyDescent="0.2">
      <c r="A719" s="58">
        <v>45383</v>
      </c>
      <c r="B719" s="49" t="s">
        <v>229</v>
      </c>
      <c r="C719" s="49" t="s">
        <v>1288</v>
      </c>
      <c r="F719" s="49" t="s">
        <v>115</v>
      </c>
      <c r="G719" s="49" t="s">
        <v>115</v>
      </c>
      <c r="H719" s="49" t="s">
        <v>133</v>
      </c>
      <c r="I719" s="49" t="s">
        <v>118</v>
      </c>
      <c r="J719" s="49" t="s">
        <v>1229</v>
      </c>
      <c r="K719" s="49" t="s">
        <v>125</v>
      </c>
      <c r="M719" s="49">
        <v>1154</v>
      </c>
      <c r="AC719">
        <f>IF(ISBLANK(nutrition[[#This Row],[total_boys]]),SUM(nutrition[[#This Row],[boys_0-5_reached]],nutrition[[#This Row],[boys_6-12_reached]],nutrition[[#This Row],[boys_13-18_reached]]),nutrition[[#This Row],[total_boys]])</f>
        <v>0</v>
      </c>
      <c r="AD719">
        <f>IF(ISBLANK(nutrition[[#This Row],[total_girls]]),SUM(nutrition[[#This Row],[girls_0-5_reached]],nutrition[[#This Row],[girls_6-12_reached]],nutrition[[#This Row],[girls_13-18_reached]]),nutrition[[#This Row],[total_girls]])</f>
        <v>1154</v>
      </c>
      <c r="AE719">
        <f>IF(ISBLANK(nutrition[[#This Row],[total_children]]),SUM(nutrition[[#This Row],[calc_boys]],nutrition[[#This Row],[calc_girls]]),nutrition[[#This Row],[total_children]])</f>
        <v>1154</v>
      </c>
      <c r="AF719">
        <f>IF(ISBLANK(nutrition[[#This Row],[total_pwd]]),SUM(nutrition[[#This Row],[total_pwd_men]],nutrition[[#This Row],[total_pwd_women]]),nutrition[[#This Row],[total_pwd]])</f>
        <v>0</v>
      </c>
      <c r="AG719">
        <f>IF(ISBLANK(nutrition[[#This Row],[total_adults]]),SUM(nutrition[[#This Row],[total_men]],nutrition[[#This Row],[total_women]]),nutrition[[#This Row],[total_adults]])</f>
        <v>0</v>
      </c>
      <c r="AH719">
        <f>IF(ISBLANK(nutrition[[#This Row],[total_beneficiaries_reached]]),SUM(nutrition[[#This Row],[calc_children]],nutrition[[#This Row],[calc_adults]]),nutrition[[#This Row],[total_beneficiaries_reached]])</f>
        <v>1154</v>
      </c>
      <c r="AI719" s="49" t="str">
        <f ca="1">IF(B719="","",OFFSET(table_admin1[[#Headers],[ADM1_PT]],MATCH(B719,admin1,0),1))</f>
        <v>MZ11</v>
      </c>
      <c r="AJ719" s="49" t="str">
        <f t="shared" ca="1" si="4"/>
        <v>MZ1107</v>
      </c>
      <c r="AK719" s="49" t="str">
        <f t="shared" ca="1" si="5"/>
        <v/>
      </c>
    </row>
    <row r="720" spans="1:37" x14ac:dyDescent="0.2">
      <c r="A720" s="58">
        <v>45383</v>
      </c>
      <c r="B720" s="49" t="s">
        <v>214</v>
      </c>
      <c r="C720" s="49" t="s">
        <v>1260</v>
      </c>
      <c r="F720" s="49" t="s">
        <v>115</v>
      </c>
      <c r="G720" s="49" t="s">
        <v>115</v>
      </c>
      <c r="H720" s="49" t="s">
        <v>133</v>
      </c>
      <c r="I720" s="49" t="s">
        <v>118</v>
      </c>
      <c r="J720" s="49" t="s">
        <v>1229</v>
      </c>
      <c r="K720" s="49" t="s">
        <v>125</v>
      </c>
      <c r="M720" s="49">
        <v>553</v>
      </c>
      <c r="AC720">
        <f>IF(ISBLANK(nutrition[[#This Row],[total_boys]]),SUM(nutrition[[#This Row],[boys_0-5_reached]],nutrition[[#This Row],[boys_6-12_reached]],nutrition[[#This Row],[boys_13-18_reached]]),nutrition[[#This Row],[total_boys]])</f>
        <v>0</v>
      </c>
      <c r="AD720">
        <f>IF(ISBLANK(nutrition[[#This Row],[total_girls]]),SUM(nutrition[[#This Row],[girls_0-5_reached]],nutrition[[#This Row],[girls_6-12_reached]],nutrition[[#This Row],[girls_13-18_reached]]),nutrition[[#This Row],[total_girls]])</f>
        <v>553</v>
      </c>
      <c r="AE720">
        <f>IF(ISBLANK(nutrition[[#This Row],[total_children]]),SUM(nutrition[[#This Row],[calc_boys]],nutrition[[#This Row],[calc_girls]]),nutrition[[#This Row],[total_children]])</f>
        <v>553</v>
      </c>
      <c r="AF720">
        <f>IF(ISBLANK(nutrition[[#This Row],[total_pwd]]),SUM(nutrition[[#This Row],[total_pwd_men]],nutrition[[#This Row],[total_pwd_women]]),nutrition[[#This Row],[total_pwd]])</f>
        <v>0</v>
      </c>
      <c r="AG720">
        <f>IF(ISBLANK(nutrition[[#This Row],[total_adults]]),SUM(nutrition[[#This Row],[total_men]],nutrition[[#This Row],[total_women]]),nutrition[[#This Row],[total_adults]])</f>
        <v>0</v>
      </c>
      <c r="AH720">
        <f>IF(ISBLANK(nutrition[[#This Row],[total_beneficiaries_reached]]),SUM(nutrition[[#This Row],[calc_children]],nutrition[[#This Row],[calc_adults]]),nutrition[[#This Row],[total_beneficiaries_reached]])</f>
        <v>553</v>
      </c>
      <c r="AI720" s="49" t="str">
        <f ca="1">IF(B720="","",OFFSET(table_admin1[[#Headers],[ADM1_PT]],MATCH(B720,admin1,0),1))</f>
        <v>MZ08</v>
      </c>
      <c r="AJ720" s="49" t="str">
        <f t="shared" ca="1" si="4"/>
        <v>MZ0806</v>
      </c>
      <c r="AK720" s="49" t="str">
        <f t="shared" ca="1" si="5"/>
        <v/>
      </c>
    </row>
    <row r="721" spans="1:37" x14ac:dyDescent="0.2">
      <c r="A721" s="58">
        <v>45383</v>
      </c>
      <c r="B721" s="49" t="s">
        <v>209</v>
      </c>
      <c r="C721" s="49" t="s">
        <v>1291</v>
      </c>
      <c r="F721" s="49" t="s">
        <v>115</v>
      </c>
      <c r="G721" s="49" t="s">
        <v>115</v>
      </c>
      <c r="H721" s="49" t="s">
        <v>133</v>
      </c>
      <c r="I721" s="49" t="s">
        <v>118</v>
      </c>
      <c r="J721" s="49" t="s">
        <v>1229</v>
      </c>
      <c r="K721" s="49" t="s">
        <v>125</v>
      </c>
      <c r="M721" s="49">
        <v>5319</v>
      </c>
      <c r="AC721">
        <f>IF(ISBLANK(nutrition[[#This Row],[total_boys]]),SUM(nutrition[[#This Row],[boys_0-5_reached]],nutrition[[#This Row],[boys_6-12_reached]],nutrition[[#This Row],[boys_13-18_reached]]),nutrition[[#This Row],[total_boys]])</f>
        <v>0</v>
      </c>
      <c r="AD721">
        <f>IF(ISBLANK(nutrition[[#This Row],[total_girls]]),SUM(nutrition[[#This Row],[girls_0-5_reached]],nutrition[[#This Row],[girls_6-12_reached]],nutrition[[#This Row],[girls_13-18_reached]]),nutrition[[#This Row],[total_girls]])</f>
        <v>5319</v>
      </c>
      <c r="AE721">
        <f>IF(ISBLANK(nutrition[[#This Row],[total_children]]),SUM(nutrition[[#This Row],[calc_boys]],nutrition[[#This Row],[calc_girls]]),nutrition[[#This Row],[total_children]])</f>
        <v>5319</v>
      </c>
      <c r="AF721">
        <f>IF(ISBLANK(nutrition[[#This Row],[total_pwd]]),SUM(nutrition[[#This Row],[total_pwd_men]],nutrition[[#This Row],[total_pwd_women]]),nutrition[[#This Row],[total_pwd]])</f>
        <v>0</v>
      </c>
      <c r="AG721">
        <f>IF(ISBLANK(nutrition[[#This Row],[total_adults]]),SUM(nutrition[[#This Row],[total_men]],nutrition[[#This Row],[total_women]]),nutrition[[#This Row],[total_adults]])</f>
        <v>0</v>
      </c>
      <c r="AH721">
        <f>IF(ISBLANK(nutrition[[#This Row],[total_beneficiaries_reached]]),SUM(nutrition[[#This Row],[calc_children]],nutrition[[#This Row],[calc_adults]]),nutrition[[#This Row],[total_beneficiaries_reached]])</f>
        <v>5319</v>
      </c>
      <c r="AI721" s="49" t="str">
        <f ca="1">IF(B721="","",OFFSET(table_admin1[[#Headers],[ADM1_PT]],MATCH(B721,admin1,0),1))</f>
        <v>MZ07</v>
      </c>
      <c r="AJ721" s="49" t="str">
        <f t="shared" ca="1" si="4"/>
        <v>MZ0705</v>
      </c>
      <c r="AK721" s="49" t="str">
        <f t="shared" ca="1" si="5"/>
        <v/>
      </c>
    </row>
    <row r="722" spans="1:37" x14ac:dyDescent="0.2">
      <c r="A722" s="58">
        <v>45383</v>
      </c>
      <c r="B722" s="49" t="s">
        <v>229</v>
      </c>
      <c r="C722" s="49" t="s">
        <v>1294</v>
      </c>
      <c r="F722" s="49" t="s">
        <v>115</v>
      </c>
      <c r="G722" s="49" t="s">
        <v>115</v>
      </c>
      <c r="H722" s="49" t="s">
        <v>133</v>
      </c>
      <c r="I722" s="49" t="s">
        <v>118</v>
      </c>
      <c r="J722" s="49" t="s">
        <v>1229</v>
      </c>
      <c r="K722" s="49" t="s">
        <v>125</v>
      </c>
      <c r="M722" s="49">
        <v>2569</v>
      </c>
      <c r="AC722">
        <f>IF(ISBLANK(nutrition[[#This Row],[total_boys]]),SUM(nutrition[[#This Row],[boys_0-5_reached]],nutrition[[#This Row],[boys_6-12_reached]],nutrition[[#This Row],[boys_13-18_reached]]),nutrition[[#This Row],[total_boys]])</f>
        <v>0</v>
      </c>
      <c r="AD722">
        <f>IF(ISBLANK(nutrition[[#This Row],[total_girls]]),SUM(nutrition[[#This Row],[girls_0-5_reached]],nutrition[[#This Row],[girls_6-12_reached]],nutrition[[#This Row],[girls_13-18_reached]]),nutrition[[#This Row],[total_girls]])</f>
        <v>2569</v>
      </c>
      <c r="AE722">
        <f>IF(ISBLANK(nutrition[[#This Row],[total_children]]),SUM(nutrition[[#This Row],[calc_boys]],nutrition[[#This Row],[calc_girls]]),nutrition[[#This Row],[total_children]])</f>
        <v>2569</v>
      </c>
      <c r="AF722">
        <f>IF(ISBLANK(nutrition[[#This Row],[total_pwd]]),SUM(nutrition[[#This Row],[total_pwd_men]],nutrition[[#This Row],[total_pwd_women]]),nutrition[[#This Row],[total_pwd]])</f>
        <v>0</v>
      </c>
      <c r="AG722">
        <f>IF(ISBLANK(nutrition[[#This Row],[total_adults]]),SUM(nutrition[[#This Row],[total_men]],nutrition[[#This Row],[total_women]]),nutrition[[#This Row],[total_adults]])</f>
        <v>0</v>
      </c>
      <c r="AH722">
        <f>IF(ISBLANK(nutrition[[#This Row],[total_beneficiaries_reached]]),SUM(nutrition[[#This Row],[calc_children]],nutrition[[#This Row],[calc_adults]]),nutrition[[#This Row],[total_beneficiaries_reached]])</f>
        <v>2569</v>
      </c>
      <c r="AI722" s="49" t="str">
        <f ca="1">IF(B722="","",OFFSET(table_admin1[[#Headers],[ADM1_PT]],MATCH(B722,admin1,0),1))</f>
        <v>MZ11</v>
      </c>
      <c r="AJ722" s="49" t="str">
        <f t="shared" ca="1" si="4"/>
        <v>MZ1109</v>
      </c>
      <c r="AK722" s="49" t="str">
        <f t="shared" ca="1" si="5"/>
        <v/>
      </c>
    </row>
    <row r="723" spans="1:37" x14ac:dyDescent="0.2">
      <c r="A723" s="58">
        <v>45383</v>
      </c>
      <c r="B723" s="49" t="s">
        <v>229</v>
      </c>
      <c r="C723" s="49" t="s">
        <v>1296</v>
      </c>
      <c r="F723" s="49" t="s">
        <v>115</v>
      </c>
      <c r="G723" s="49" t="s">
        <v>115</v>
      </c>
      <c r="H723" s="49" t="s">
        <v>133</v>
      </c>
      <c r="I723" s="49" t="s">
        <v>118</v>
      </c>
      <c r="J723" s="49" t="s">
        <v>1229</v>
      </c>
      <c r="K723" s="49" t="s">
        <v>125</v>
      </c>
      <c r="M723" s="49">
        <v>2296</v>
      </c>
      <c r="AC723">
        <f>IF(ISBLANK(nutrition[[#This Row],[total_boys]]),SUM(nutrition[[#This Row],[boys_0-5_reached]],nutrition[[#This Row],[boys_6-12_reached]],nutrition[[#This Row],[boys_13-18_reached]]),nutrition[[#This Row],[total_boys]])</f>
        <v>0</v>
      </c>
      <c r="AD723">
        <f>IF(ISBLANK(nutrition[[#This Row],[total_girls]]),SUM(nutrition[[#This Row],[girls_0-5_reached]],nutrition[[#This Row],[girls_6-12_reached]],nutrition[[#This Row],[girls_13-18_reached]]),nutrition[[#This Row],[total_girls]])</f>
        <v>2296</v>
      </c>
      <c r="AE723">
        <f>IF(ISBLANK(nutrition[[#This Row],[total_children]]),SUM(nutrition[[#This Row],[calc_boys]],nutrition[[#This Row],[calc_girls]]),nutrition[[#This Row],[total_children]])</f>
        <v>2296</v>
      </c>
      <c r="AF723">
        <f>IF(ISBLANK(nutrition[[#This Row],[total_pwd]]),SUM(nutrition[[#This Row],[total_pwd_men]],nutrition[[#This Row],[total_pwd_women]]),nutrition[[#This Row],[total_pwd]])</f>
        <v>0</v>
      </c>
      <c r="AG723">
        <f>IF(ISBLANK(nutrition[[#This Row],[total_adults]]),SUM(nutrition[[#This Row],[total_men]],nutrition[[#This Row],[total_women]]),nutrition[[#This Row],[total_adults]])</f>
        <v>0</v>
      </c>
      <c r="AH723">
        <f>IF(ISBLANK(nutrition[[#This Row],[total_beneficiaries_reached]]),SUM(nutrition[[#This Row],[calc_children]],nutrition[[#This Row],[calc_adults]]),nutrition[[#This Row],[total_beneficiaries_reached]])</f>
        <v>2296</v>
      </c>
      <c r="AI723" s="49" t="str">
        <f ca="1">IF(B723="","",OFFSET(table_admin1[[#Headers],[ADM1_PT]],MATCH(B723,admin1,0),1))</f>
        <v>MZ11</v>
      </c>
      <c r="AJ723" s="49" t="str">
        <f t="shared" ca="1" si="4"/>
        <v>MZ1111</v>
      </c>
      <c r="AK723" s="49" t="str">
        <f t="shared" ca="1" si="5"/>
        <v/>
      </c>
    </row>
    <row r="724" spans="1:37" x14ac:dyDescent="0.2">
      <c r="A724" s="58">
        <v>45383</v>
      </c>
      <c r="B724" s="49" t="s">
        <v>113</v>
      </c>
      <c r="C724" s="49" t="s">
        <v>1267</v>
      </c>
      <c r="F724" s="49" t="s">
        <v>115</v>
      </c>
      <c r="G724" s="49" t="s">
        <v>115</v>
      </c>
      <c r="H724" s="49" t="s">
        <v>133</v>
      </c>
      <c r="I724" s="49" t="s">
        <v>118</v>
      </c>
      <c r="J724" s="49" t="s">
        <v>1229</v>
      </c>
      <c r="K724" s="49" t="s">
        <v>125</v>
      </c>
      <c r="M724" s="49">
        <v>732</v>
      </c>
      <c r="AC724">
        <f>IF(ISBLANK(nutrition[[#This Row],[total_boys]]),SUM(nutrition[[#This Row],[boys_0-5_reached]],nutrition[[#This Row],[boys_6-12_reached]],nutrition[[#This Row],[boys_13-18_reached]]),nutrition[[#This Row],[total_boys]])</f>
        <v>0</v>
      </c>
      <c r="AD724">
        <f>IF(ISBLANK(nutrition[[#This Row],[total_girls]]),SUM(nutrition[[#This Row],[girls_0-5_reached]],nutrition[[#This Row],[girls_6-12_reached]],nutrition[[#This Row],[girls_13-18_reached]]),nutrition[[#This Row],[total_girls]])</f>
        <v>732</v>
      </c>
      <c r="AE724">
        <f>IF(ISBLANK(nutrition[[#This Row],[total_children]]),SUM(nutrition[[#This Row],[calc_boys]],nutrition[[#This Row],[calc_girls]]),nutrition[[#This Row],[total_children]])</f>
        <v>732</v>
      </c>
      <c r="AF724">
        <f>IF(ISBLANK(nutrition[[#This Row],[total_pwd]]),SUM(nutrition[[#This Row],[total_pwd_men]],nutrition[[#This Row],[total_pwd_women]]),nutrition[[#This Row],[total_pwd]])</f>
        <v>0</v>
      </c>
      <c r="AG724">
        <f>IF(ISBLANK(nutrition[[#This Row],[total_adults]]),SUM(nutrition[[#This Row],[total_men]],nutrition[[#This Row],[total_women]]),nutrition[[#This Row],[total_adults]])</f>
        <v>0</v>
      </c>
      <c r="AH724">
        <f>IF(ISBLANK(nutrition[[#This Row],[total_beneficiaries_reached]]),SUM(nutrition[[#This Row],[calc_children]],nutrition[[#This Row],[calc_adults]]),nutrition[[#This Row],[total_beneficiaries_reached]])</f>
        <v>732</v>
      </c>
      <c r="AI724" s="49" t="str">
        <f ca="1">IF(B724="","",OFFSET(table_admin1[[#Headers],[ADM1_PT]],MATCH(B724,admin1,0),1))</f>
        <v>MZ09</v>
      </c>
      <c r="AJ724" s="49" t="str">
        <f t="shared" ca="1" si="4"/>
        <v>MZ0911</v>
      </c>
      <c r="AK724" s="49" t="str">
        <f t="shared" ca="1" si="5"/>
        <v/>
      </c>
    </row>
    <row r="725" spans="1:37" x14ac:dyDescent="0.2">
      <c r="A725" s="58">
        <v>45383</v>
      </c>
      <c r="B725" s="49" t="s">
        <v>229</v>
      </c>
      <c r="C725" s="49" t="s">
        <v>1269</v>
      </c>
      <c r="F725" s="49" t="s">
        <v>115</v>
      </c>
      <c r="G725" s="49" t="s">
        <v>115</v>
      </c>
      <c r="H725" s="49" t="s">
        <v>133</v>
      </c>
      <c r="I725" s="49" t="s">
        <v>118</v>
      </c>
      <c r="J725" s="49" t="s">
        <v>1229</v>
      </c>
      <c r="K725" s="49" t="s">
        <v>125</v>
      </c>
      <c r="M725" s="49">
        <v>2118</v>
      </c>
      <c r="AC725">
        <f>IF(ISBLANK(nutrition[[#This Row],[total_boys]]),SUM(nutrition[[#This Row],[boys_0-5_reached]],nutrition[[#This Row],[boys_6-12_reached]],nutrition[[#This Row],[boys_13-18_reached]]),nutrition[[#This Row],[total_boys]])</f>
        <v>0</v>
      </c>
      <c r="AD725">
        <f>IF(ISBLANK(nutrition[[#This Row],[total_girls]]),SUM(nutrition[[#This Row],[girls_0-5_reached]],nutrition[[#This Row],[girls_6-12_reached]],nutrition[[#This Row],[girls_13-18_reached]]),nutrition[[#This Row],[total_girls]])</f>
        <v>2118</v>
      </c>
      <c r="AE725">
        <f>IF(ISBLANK(nutrition[[#This Row],[total_children]]),SUM(nutrition[[#This Row],[calc_boys]],nutrition[[#This Row],[calc_girls]]),nutrition[[#This Row],[total_children]])</f>
        <v>2118</v>
      </c>
      <c r="AF725">
        <f>IF(ISBLANK(nutrition[[#This Row],[total_pwd]]),SUM(nutrition[[#This Row],[total_pwd_men]],nutrition[[#This Row],[total_pwd_women]]),nutrition[[#This Row],[total_pwd]])</f>
        <v>0</v>
      </c>
      <c r="AG725">
        <f>IF(ISBLANK(nutrition[[#This Row],[total_adults]]),SUM(nutrition[[#This Row],[total_men]],nutrition[[#This Row],[total_women]]),nutrition[[#This Row],[total_adults]])</f>
        <v>0</v>
      </c>
      <c r="AH725">
        <f>IF(ISBLANK(nutrition[[#This Row],[total_beneficiaries_reached]]),SUM(nutrition[[#This Row],[calc_children]],nutrition[[#This Row],[calc_adults]]),nutrition[[#This Row],[total_beneficiaries_reached]])</f>
        <v>2118</v>
      </c>
      <c r="AI725" s="49" t="str">
        <f ca="1">IF(B725="","",OFFSET(table_admin1[[#Headers],[ADM1_PT]],MATCH(B725,admin1,0),1))</f>
        <v>MZ11</v>
      </c>
      <c r="AJ725" s="49" t="str">
        <f t="shared" ca="1" si="4"/>
        <v>MZ1113</v>
      </c>
      <c r="AK725" s="49" t="str">
        <f t="shared" ca="1" si="5"/>
        <v/>
      </c>
    </row>
    <row r="726" spans="1:37" x14ac:dyDescent="0.2">
      <c r="A726" s="58">
        <v>45383</v>
      </c>
      <c r="B726" s="49" t="s">
        <v>224</v>
      </c>
      <c r="C726" s="49" t="s">
        <v>1299</v>
      </c>
      <c r="F726" s="49" t="s">
        <v>115</v>
      </c>
      <c r="G726" s="49" t="s">
        <v>115</v>
      </c>
      <c r="H726" s="49" t="s">
        <v>133</v>
      </c>
      <c r="I726" s="49" t="s">
        <v>118</v>
      </c>
      <c r="J726" s="49" t="s">
        <v>1229</v>
      </c>
      <c r="K726" s="49" t="s">
        <v>125</v>
      </c>
      <c r="M726" s="49">
        <v>4272</v>
      </c>
      <c r="AC726">
        <f>IF(ISBLANK(nutrition[[#This Row],[total_boys]]),SUM(nutrition[[#This Row],[boys_0-5_reached]],nutrition[[#This Row],[boys_6-12_reached]],nutrition[[#This Row],[boys_13-18_reached]]),nutrition[[#This Row],[total_boys]])</f>
        <v>0</v>
      </c>
      <c r="AD726">
        <f>IF(ISBLANK(nutrition[[#This Row],[total_girls]]),SUM(nutrition[[#This Row],[girls_0-5_reached]],nutrition[[#This Row],[girls_6-12_reached]],nutrition[[#This Row],[girls_13-18_reached]]),nutrition[[#This Row],[total_girls]])</f>
        <v>4272</v>
      </c>
      <c r="AE726">
        <f>IF(ISBLANK(nutrition[[#This Row],[total_children]]),SUM(nutrition[[#This Row],[calc_boys]],nutrition[[#This Row],[calc_girls]]),nutrition[[#This Row],[total_children]])</f>
        <v>4272</v>
      </c>
      <c r="AF726">
        <f>IF(ISBLANK(nutrition[[#This Row],[total_pwd]]),SUM(nutrition[[#This Row],[total_pwd_men]],nutrition[[#This Row],[total_pwd_women]]),nutrition[[#This Row],[total_pwd]])</f>
        <v>0</v>
      </c>
      <c r="AG726">
        <f>IF(ISBLANK(nutrition[[#This Row],[total_adults]]),SUM(nutrition[[#This Row],[total_men]],nutrition[[#This Row],[total_women]]),nutrition[[#This Row],[total_adults]])</f>
        <v>0</v>
      </c>
      <c r="AH726">
        <f>IF(ISBLANK(nutrition[[#This Row],[total_beneficiaries_reached]]),SUM(nutrition[[#This Row],[calc_children]],nutrition[[#This Row],[calc_adults]]),nutrition[[#This Row],[total_beneficiaries_reached]])</f>
        <v>4272</v>
      </c>
      <c r="AI726" s="49" t="str">
        <f ca="1">IF(B726="","",OFFSET(table_admin1[[#Headers],[ADM1_PT]],MATCH(B726,admin1,0),1))</f>
        <v>MZ10</v>
      </c>
      <c r="AJ726" s="49" t="str">
        <f t="shared" ca="1" si="4"/>
        <v>MZ1012</v>
      </c>
      <c r="AK726" s="49" t="str">
        <f t="shared" ca="1" si="5"/>
        <v/>
      </c>
    </row>
    <row r="727" spans="1:37" x14ac:dyDescent="0.2">
      <c r="A727" s="58">
        <v>45383</v>
      </c>
      <c r="B727" s="49" t="s">
        <v>229</v>
      </c>
      <c r="C727" s="49" t="s">
        <v>1300</v>
      </c>
      <c r="F727" s="49" t="s">
        <v>115</v>
      </c>
      <c r="G727" s="49" t="s">
        <v>115</v>
      </c>
      <c r="H727" s="49" t="s">
        <v>133</v>
      </c>
      <c r="I727" s="49" t="s">
        <v>118</v>
      </c>
      <c r="J727" s="49" t="s">
        <v>1229</v>
      </c>
      <c r="K727" s="49" t="s">
        <v>125</v>
      </c>
      <c r="M727" s="49">
        <v>692</v>
      </c>
      <c r="AC727">
        <f>IF(ISBLANK(nutrition[[#This Row],[total_boys]]),SUM(nutrition[[#This Row],[boys_0-5_reached]],nutrition[[#This Row],[boys_6-12_reached]],nutrition[[#This Row],[boys_13-18_reached]]),nutrition[[#This Row],[total_boys]])</f>
        <v>0</v>
      </c>
      <c r="AD727">
        <f>IF(ISBLANK(nutrition[[#This Row],[total_girls]]),SUM(nutrition[[#This Row],[girls_0-5_reached]],nutrition[[#This Row],[girls_6-12_reached]],nutrition[[#This Row],[girls_13-18_reached]]),nutrition[[#This Row],[total_girls]])</f>
        <v>692</v>
      </c>
      <c r="AE727">
        <f>IF(ISBLANK(nutrition[[#This Row],[total_children]]),SUM(nutrition[[#This Row],[calc_boys]],nutrition[[#This Row],[calc_girls]]),nutrition[[#This Row],[total_children]])</f>
        <v>692</v>
      </c>
      <c r="AF727">
        <f>IF(ISBLANK(nutrition[[#This Row],[total_pwd]]),SUM(nutrition[[#This Row],[total_pwd_men]],nutrition[[#This Row],[total_pwd_women]]),nutrition[[#This Row],[total_pwd]])</f>
        <v>0</v>
      </c>
      <c r="AG727">
        <f>IF(ISBLANK(nutrition[[#This Row],[total_adults]]),SUM(nutrition[[#This Row],[total_men]],nutrition[[#This Row],[total_women]]),nutrition[[#This Row],[total_adults]])</f>
        <v>0</v>
      </c>
      <c r="AH727">
        <f>IF(ISBLANK(nutrition[[#This Row],[total_beneficiaries_reached]]),SUM(nutrition[[#This Row],[calc_children]],nutrition[[#This Row],[calc_adults]]),nutrition[[#This Row],[total_beneficiaries_reached]])</f>
        <v>692</v>
      </c>
      <c r="AI727" s="49" t="str">
        <f ca="1">IF(B727="","",OFFSET(table_admin1[[#Headers],[ADM1_PT]],MATCH(B727,admin1,0),1))</f>
        <v>MZ11</v>
      </c>
      <c r="AJ727" s="49" t="str">
        <f t="shared" ca="1" si="4"/>
        <v>MZ1114</v>
      </c>
      <c r="AK727" s="49" t="str">
        <f t="shared" ca="1" si="5"/>
        <v/>
      </c>
    </row>
    <row r="728" spans="1:37" x14ac:dyDescent="0.2">
      <c r="A728" s="58">
        <v>45383</v>
      </c>
      <c r="B728" s="49" t="s">
        <v>229</v>
      </c>
      <c r="C728" s="49" t="s">
        <v>1301</v>
      </c>
      <c r="F728" s="49" t="s">
        <v>115</v>
      </c>
      <c r="G728" s="49" t="s">
        <v>115</v>
      </c>
      <c r="H728" s="49" t="s">
        <v>133</v>
      </c>
      <c r="I728" s="49" t="s">
        <v>118</v>
      </c>
      <c r="J728" s="49" t="s">
        <v>1229</v>
      </c>
      <c r="K728" s="49" t="s">
        <v>125</v>
      </c>
      <c r="M728" s="49">
        <v>772</v>
      </c>
      <c r="AC728">
        <f>IF(ISBLANK(nutrition[[#This Row],[total_boys]]),SUM(nutrition[[#This Row],[boys_0-5_reached]],nutrition[[#This Row],[boys_6-12_reached]],nutrition[[#This Row],[boys_13-18_reached]]),nutrition[[#This Row],[total_boys]])</f>
        <v>0</v>
      </c>
      <c r="AD728">
        <f>IF(ISBLANK(nutrition[[#This Row],[total_girls]]),SUM(nutrition[[#This Row],[girls_0-5_reached]],nutrition[[#This Row],[girls_6-12_reached]],nutrition[[#This Row],[girls_13-18_reached]]),nutrition[[#This Row],[total_girls]])</f>
        <v>772</v>
      </c>
      <c r="AE728">
        <f>IF(ISBLANK(nutrition[[#This Row],[total_children]]),SUM(nutrition[[#This Row],[calc_boys]],nutrition[[#This Row],[calc_girls]]),nutrition[[#This Row],[total_children]])</f>
        <v>772</v>
      </c>
      <c r="AF728">
        <f>IF(ISBLANK(nutrition[[#This Row],[total_pwd]]),SUM(nutrition[[#This Row],[total_pwd_men]],nutrition[[#This Row],[total_pwd_women]]),nutrition[[#This Row],[total_pwd]])</f>
        <v>0</v>
      </c>
      <c r="AG728">
        <f>IF(ISBLANK(nutrition[[#This Row],[total_adults]]),SUM(nutrition[[#This Row],[total_men]],nutrition[[#This Row],[total_women]]),nutrition[[#This Row],[total_adults]])</f>
        <v>0</v>
      </c>
      <c r="AH728">
        <f>IF(ISBLANK(nutrition[[#This Row],[total_beneficiaries_reached]]),SUM(nutrition[[#This Row],[calc_children]],nutrition[[#This Row],[calc_adults]]),nutrition[[#This Row],[total_beneficiaries_reached]])</f>
        <v>772</v>
      </c>
      <c r="AI728" s="49" t="str">
        <f ca="1">IF(B728="","",OFFSET(table_admin1[[#Headers],[ADM1_PT]],MATCH(B728,admin1,0),1))</f>
        <v>MZ11</v>
      </c>
      <c r="AJ728" s="49" t="str">
        <f t="shared" ca="1" si="4"/>
        <v>MZ1115</v>
      </c>
      <c r="AK728" s="49" t="str">
        <f t="shared" ca="1" si="5"/>
        <v/>
      </c>
    </row>
    <row r="729" spans="1:37" x14ac:dyDescent="0.2">
      <c r="A729" s="58">
        <v>45383</v>
      </c>
      <c r="B729" s="49" t="s">
        <v>229</v>
      </c>
      <c r="C729" s="49" t="s">
        <v>1302</v>
      </c>
      <c r="F729" s="49" t="s">
        <v>115</v>
      </c>
      <c r="G729" s="49" t="s">
        <v>115</v>
      </c>
      <c r="H729" s="49" t="s">
        <v>133</v>
      </c>
      <c r="I729" s="49" t="s">
        <v>118</v>
      </c>
      <c r="J729" s="49" t="s">
        <v>1229</v>
      </c>
      <c r="K729" s="49" t="s">
        <v>125</v>
      </c>
      <c r="M729" s="49">
        <v>2189</v>
      </c>
      <c r="AC729">
        <f>IF(ISBLANK(nutrition[[#This Row],[total_boys]]),SUM(nutrition[[#This Row],[boys_0-5_reached]],nutrition[[#This Row],[boys_6-12_reached]],nutrition[[#This Row],[boys_13-18_reached]]),nutrition[[#This Row],[total_boys]])</f>
        <v>0</v>
      </c>
      <c r="AD729">
        <f>IF(ISBLANK(nutrition[[#This Row],[total_girls]]),SUM(nutrition[[#This Row],[girls_0-5_reached]],nutrition[[#This Row],[girls_6-12_reached]],nutrition[[#This Row],[girls_13-18_reached]]),nutrition[[#This Row],[total_girls]])</f>
        <v>2189</v>
      </c>
      <c r="AE729">
        <f>IF(ISBLANK(nutrition[[#This Row],[total_children]]),SUM(nutrition[[#This Row],[calc_boys]],nutrition[[#This Row],[calc_girls]]),nutrition[[#This Row],[total_children]])</f>
        <v>2189</v>
      </c>
      <c r="AF729">
        <f>IF(ISBLANK(nutrition[[#This Row],[total_pwd]]),SUM(nutrition[[#This Row],[total_pwd_men]],nutrition[[#This Row],[total_pwd_women]]),nutrition[[#This Row],[total_pwd]])</f>
        <v>0</v>
      </c>
      <c r="AG729">
        <f>IF(ISBLANK(nutrition[[#This Row],[total_adults]]),SUM(nutrition[[#This Row],[total_men]],nutrition[[#This Row],[total_women]]),nutrition[[#This Row],[total_adults]])</f>
        <v>0</v>
      </c>
      <c r="AH729">
        <f>IF(ISBLANK(nutrition[[#This Row],[total_beneficiaries_reached]]),SUM(nutrition[[#This Row],[calc_children]],nutrition[[#This Row],[calc_adults]]),nutrition[[#This Row],[total_beneficiaries_reached]])</f>
        <v>2189</v>
      </c>
      <c r="AI729" s="49" t="str">
        <f ca="1">IF(B729="","",OFFSET(table_admin1[[#Headers],[ADM1_PT]],MATCH(B729,admin1,0),1))</f>
        <v>MZ11</v>
      </c>
      <c r="AJ729" s="49" t="str">
        <f t="shared" ca="1" si="4"/>
        <v>MZ1116</v>
      </c>
      <c r="AK729" s="49" t="str">
        <f t="shared" ca="1" si="5"/>
        <v/>
      </c>
    </row>
    <row r="730" spans="1:37" x14ac:dyDescent="0.2">
      <c r="A730" s="58">
        <v>45383</v>
      </c>
      <c r="B730" s="49" t="s">
        <v>229</v>
      </c>
      <c r="C730" s="49" t="s">
        <v>1305</v>
      </c>
      <c r="F730" s="49" t="s">
        <v>115</v>
      </c>
      <c r="G730" s="49" t="s">
        <v>115</v>
      </c>
      <c r="H730" s="49" t="s">
        <v>133</v>
      </c>
      <c r="I730" s="49" t="s">
        <v>118</v>
      </c>
      <c r="J730" s="49" t="s">
        <v>1229</v>
      </c>
      <c r="K730" s="49" t="s">
        <v>125</v>
      </c>
      <c r="M730" s="49">
        <v>450</v>
      </c>
      <c r="AC730">
        <f>IF(ISBLANK(nutrition[[#This Row],[total_boys]]),SUM(nutrition[[#This Row],[boys_0-5_reached]],nutrition[[#This Row],[boys_6-12_reached]],nutrition[[#This Row],[boys_13-18_reached]]),nutrition[[#This Row],[total_boys]])</f>
        <v>0</v>
      </c>
      <c r="AD730">
        <f>IF(ISBLANK(nutrition[[#This Row],[total_girls]]),SUM(nutrition[[#This Row],[girls_0-5_reached]],nutrition[[#This Row],[girls_6-12_reached]],nutrition[[#This Row],[girls_13-18_reached]]),nutrition[[#This Row],[total_girls]])</f>
        <v>450</v>
      </c>
      <c r="AE730">
        <f>IF(ISBLANK(nutrition[[#This Row],[total_children]]),SUM(nutrition[[#This Row],[calc_boys]],nutrition[[#This Row],[calc_girls]]),nutrition[[#This Row],[total_children]])</f>
        <v>450</v>
      </c>
      <c r="AF730">
        <f>IF(ISBLANK(nutrition[[#This Row],[total_pwd]]),SUM(nutrition[[#This Row],[total_pwd_men]],nutrition[[#This Row],[total_pwd_women]]),nutrition[[#This Row],[total_pwd]])</f>
        <v>0</v>
      </c>
      <c r="AG730">
        <f>IF(ISBLANK(nutrition[[#This Row],[total_adults]]),SUM(nutrition[[#This Row],[total_men]],nutrition[[#This Row],[total_women]]),nutrition[[#This Row],[total_adults]])</f>
        <v>0</v>
      </c>
      <c r="AH730">
        <f>IF(ISBLANK(nutrition[[#This Row],[total_beneficiaries_reached]]),SUM(nutrition[[#This Row],[calc_children]],nutrition[[#This Row],[calc_adults]]),nutrition[[#This Row],[total_beneficiaries_reached]])</f>
        <v>450</v>
      </c>
      <c r="AI730" s="49" t="str">
        <f ca="1">IF(B730="","",OFFSET(table_admin1[[#Headers],[ADM1_PT]],MATCH(B730,admin1,0),1))</f>
        <v>MZ11</v>
      </c>
      <c r="AJ730" s="49" t="str">
        <f t="shared" ca="1" si="4"/>
        <v>MZ1118</v>
      </c>
      <c r="AK730" s="49" t="str">
        <f t="shared" ca="1" si="5"/>
        <v/>
      </c>
    </row>
    <row r="731" spans="1:37" x14ac:dyDescent="0.2">
      <c r="A731" s="58">
        <v>45383</v>
      </c>
      <c r="B731" s="49" t="s">
        <v>113</v>
      </c>
      <c r="C731" s="49" t="s">
        <v>1306</v>
      </c>
      <c r="F731" s="49" t="s">
        <v>115</v>
      </c>
      <c r="G731" s="49" t="s">
        <v>115</v>
      </c>
      <c r="H731" s="49" t="s">
        <v>133</v>
      </c>
      <c r="I731" s="49" t="s">
        <v>118</v>
      </c>
      <c r="J731" s="49" t="s">
        <v>1229</v>
      </c>
      <c r="K731" s="49" t="s">
        <v>125</v>
      </c>
      <c r="M731" s="49">
        <v>2155</v>
      </c>
      <c r="AC731">
        <f>IF(ISBLANK(nutrition[[#This Row],[total_boys]]),SUM(nutrition[[#This Row],[boys_0-5_reached]],nutrition[[#This Row],[boys_6-12_reached]],nutrition[[#This Row],[boys_13-18_reached]]),nutrition[[#This Row],[total_boys]])</f>
        <v>0</v>
      </c>
      <c r="AD731">
        <f>IF(ISBLANK(nutrition[[#This Row],[total_girls]]),SUM(nutrition[[#This Row],[girls_0-5_reached]],nutrition[[#This Row],[girls_6-12_reached]],nutrition[[#This Row],[girls_13-18_reached]]),nutrition[[#This Row],[total_girls]])</f>
        <v>2155</v>
      </c>
      <c r="AE731">
        <f>IF(ISBLANK(nutrition[[#This Row],[total_children]]),SUM(nutrition[[#This Row],[calc_boys]],nutrition[[#This Row],[calc_girls]]),nutrition[[#This Row],[total_children]])</f>
        <v>2155</v>
      </c>
      <c r="AF731">
        <f>IF(ISBLANK(nutrition[[#This Row],[total_pwd]]),SUM(nutrition[[#This Row],[total_pwd_men]],nutrition[[#This Row],[total_pwd_women]]),nutrition[[#This Row],[total_pwd]])</f>
        <v>0</v>
      </c>
      <c r="AG731">
        <f>IF(ISBLANK(nutrition[[#This Row],[total_adults]]),SUM(nutrition[[#This Row],[total_men]],nutrition[[#This Row],[total_women]]),nutrition[[#This Row],[total_adults]])</f>
        <v>0</v>
      </c>
      <c r="AH731">
        <f>IF(ISBLANK(nutrition[[#This Row],[total_beneficiaries_reached]]),SUM(nutrition[[#This Row],[calc_children]],nutrition[[#This Row],[calc_adults]]),nutrition[[#This Row],[total_beneficiaries_reached]])</f>
        <v>2155</v>
      </c>
      <c r="AI731" s="49" t="str">
        <f ca="1">IF(B731="","",OFFSET(table_admin1[[#Headers],[ADM1_PT]],MATCH(B731,admin1,0),1))</f>
        <v>MZ09</v>
      </c>
      <c r="AJ731" s="49" t="str">
        <f t="shared" ca="1" si="4"/>
        <v>MZ0912</v>
      </c>
      <c r="AK731" s="49" t="str">
        <f t="shared" ca="1" si="5"/>
        <v/>
      </c>
    </row>
    <row r="732" spans="1:37" x14ac:dyDescent="0.2">
      <c r="A732" s="58">
        <v>45383</v>
      </c>
      <c r="B732" s="49" t="s">
        <v>229</v>
      </c>
      <c r="C732" s="49" t="s">
        <v>1307</v>
      </c>
      <c r="F732" s="49" t="s">
        <v>115</v>
      </c>
      <c r="G732" s="49" t="s">
        <v>115</v>
      </c>
      <c r="H732" s="49" t="s">
        <v>133</v>
      </c>
      <c r="I732" s="49" t="s">
        <v>118</v>
      </c>
      <c r="J732" s="49" t="s">
        <v>1229</v>
      </c>
      <c r="K732" s="49" t="s">
        <v>125</v>
      </c>
      <c r="M732" s="49">
        <v>426</v>
      </c>
      <c r="AC732">
        <f>IF(ISBLANK(nutrition[[#This Row],[total_boys]]),SUM(nutrition[[#This Row],[boys_0-5_reached]],nutrition[[#This Row],[boys_6-12_reached]],nutrition[[#This Row],[boys_13-18_reached]]),nutrition[[#This Row],[total_boys]])</f>
        <v>0</v>
      </c>
      <c r="AD732">
        <f>IF(ISBLANK(nutrition[[#This Row],[total_girls]]),SUM(nutrition[[#This Row],[girls_0-5_reached]],nutrition[[#This Row],[girls_6-12_reached]],nutrition[[#This Row],[girls_13-18_reached]]),nutrition[[#This Row],[total_girls]])</f>
        <v>426</v>
      </c>
      <c r="AE732">
        <f>IF(ISBLANK(nutrition[[#This Row],[total_children]]),SUM(nutrition[[#This Row],[calc_boys]],nutrition[[#This Row],[calc_girls]]),nutrition[[#This Row],[total_children]])</f>
        <v>426</v>
      </c>
      <c r="AF732">
        <f>IF(ISBLANK(nutrition[[#This Row],[total_pwd]]),SUM(nutrition[[#This Row],[total_pwd_men]],nutrition[[#This Row],[total_pwd_women]]),nutrition[[#This Row],[total_pwd]])</f>
        <v>0</v>
      </c>
      <c r="AG732">
        <f>IF(ISBLANK(nutrition[[#This Row],[total_adults]]),SUM(nutrition[[#This Row],[total_men]],nutrition[[#This Row],[total_women]]),nutrition[[#This Row],[total_adults]])</f>
        <v>0</v>
      </c>
      <c r="AH732">
        <f>IF(ISBLANK(nutrition[[#This Row],[total_beneficiaries_reached]]),SUM(nutrition[[#This Row],[calc_children]],nutrition[[#This Row],[calc_adults]]),nutrition[[#This Row],[total_beneficiaries_reached]])</f>
        <v>426</v>
      </c>
      <c r="AI732" s="49" t="str">
        <f ca="1">IF(B732="","",OFFSET(table_admin1[[#Headers],[ADM1_PT]],MATCH(B732,admin1,0),1))</f>
        <v>MZ11</v>
      </c>
      <c r="AJ732" s="49" t="str">
        <f t="shared" ca="1" si="4"/>
        <v>MZ1119</v>
      </c>
      <c r="AK732" s="49" t="str">
        <f t="shared" ca="1" si="5"/>
        <v/>
      </c>
    </row>
    <row r="733" spans="1:37" x14ac:dyDescent="0.2">
      <c r="A733" s="58">
        <v>45383</v>
      </c>
      <c r="B733" s="49" t="s">
        <v>224</v>
      </c>
      <c r="C733" s="49" t="s">
        <v>1273</v>
      </c>
      <c r="F733" s="49" t="s">
        <v>115</v>
      </c>
      <c r="G733" s="49" t="s">
        <v>115</v>
      </c>
      <c r="H733" s="49" t="s">
        <v>133</v>
      </c>
      <c r="I733" s="49" t="s">
        <v>118</v>
      </c>
      <c r="J733" s="49" t="s">
        <v>1229</v>
      </c>
      <c r="K733" s="49" t="s">
        <v>125</v>
      </c>
      <c r="M733" s="49">
        <v>630</v>
      </c>
      <c r="AC733">
        <f>IF(ISBLANK(nutrition[[#This Row],[total_boys]]),SUM(nutrition[[#This Row],[boys_0-5_reached]],nutrition[[#This Row],[boys_6-12_reached]],nutrition[[#This Row],[boys_13-18_reached]]),nutrition[[#This Row],[total_boys]])</f>
        <v>0</v>
      </c>
      <c r="AD733">
        <f>IF(ISBLANK(nutrition[[#This Row],[total_girls]]),SUM(nutrition[[#This Row],[girls_0-5_reached]],nutrition[[#This Row],[girls_6-12_reached]],nutrition[[#This Row],[girls_13-18_reached]]),nutrition[[#This Row],[total_girls]])</f>
        <v>630</v>
      </c>
      <c r="AE733">
        <f>IF(ISBLANK(nutrition[[#This Row],[total_children]]),SUM(nutrition[[#This Row],[calc_boys]],nutrition[[#This Row],[calc_girls]]),nutrition[[#This Row],[total_children]])</f>
        <v>630</v>
      </c>
      <c r="AF733">
        <f>IF(ISBLANK(nutrition[[#This Row],[total_pwd]]),SUM(nutrition[[#This Row],[total_pwd_men]],nutrition[[#This Row],[total_pwd_women]]),nutrition[[#This Row],[total_pwd]])</f>
        <v>0</v>
      </c>
      <c r="AG733">
        <f>IF(ISBLANK(nutrition[[#This Row],[total_adults]]),SUM(nutrition[[#This Row],[total_men]],nutrition[[#This Row],[total_women]]),nutrition[[#This Row],[total_adults]])</f>
        <v>0</v>
      </c>
      <c r="AH733">
        <f>IF(ISBLANK(nutrition[[#This Row],[total_beneficiaries_reached]]),SUM(nutrition[[#This Row],[calc_children]],nutrition[[#This Row],[calc_adults]]),nutrition[[#This Row],[total_beneficiaries_reached]])</f>
        <v>630</v>
      </c>
      <c r="AI733" s="49" t="str">
        <f ca="1">IF(B733="","",OFFSET(table_admin1[[#Headers],[ADM1_PT]],MATCH(B733,admin1,0),1))</f>
        <v>MZ10</v>
      </c>
      <c r="AJ733" s="49" t="str">
        <f t="shared" ca="1" si="4"/>
        <v>MZ1013</v>
      </c>
      <c r="AK733" s="49" t="str">
        <f t="shared" ca="1" si="5"/>
        <v/>
      </c>
    </row>
    <row r="734" spans="1:37" x14ac:dyDescent="0.2">
      <c r="A734" s="58">
        <v>45383</v>
      </c>
      <c r="B734" s="49" t="s">
        <v>229</v>
      </c>
      <c r="C734" s="49" t="s">
        <v>1274</v>
      </c>
      <c r="F734" s="49" t="s">
        <v>115</v>
      </c>
      <c r="G734" s="49" t="s">
        <v>115</v>
      </c>
      <c r="H734" s="49" t="s">
        <v>133</v>
      </c>
      <c r="I734" s="49" t="s">
        <v>118</v>
      </c>
      <c r="J734" s="49" t="s">
        <v>1229</v>
      </c>
      <c r="K734" s="49" t="s">
        <v>125</v>
      </c>
      <c r="M734" s="49">
        <v>426</v>
      </c>
      <c r="AC734">
        <f>IF(ISBLANK(nutrition[[#This Row],[total_boys]]),SUM(nutrition[[#This Row],[boys_0-5_reached]],nutrition[[#This Row],[boys_6-12_reached]],nutrition[[#This Row],[boys_13-18_reached]]),nutrition[[#This Row],[total_boys]])</f>
        <v>0</v>
      </c>
      <c r="AD734">
        <f>IF(ISBLANK(nutrition[[#This Row],[total_girls]]),SUM(nutrition[[#This Row],[girls_0-5_reached]],nutrition[[#This Row],[girls_6-12_reached]],nutrition[[#This Row],[girls_13-18_reached]]),nutrition[[#This Row],[total_girls]])</f>
        <v>426</v>
      </c>
      <c r="AE734">
        <f>IF(ISBLANK(nutrition[[#This Row],[total_children]]),SUM(nutrition[[#This Row],[calc_boys]],nutrition[[#This Row],[calc_girls]]),nutrition[[#This Row],[total_children]])</f>
        <v>426</v>
      </c>
      <c r="AF734">
        <f>IF(ISBLANK(nutrition[[#This Row],[total_pwd]]),SUM(nutrition[[#This Row],[total_pwd_men]],nutrition[[#This Row],[total_pwd_women]]),nutrition[[#This Row],[total_pwd]])</f>
        <v>0</v>
      </c>
      <c r="AG734">
        <f>IF(ISBLANK(nutrition[[#This Row],[total_adults]]),SUM(nutrition[[#This Row],[total_men]],nutrition[[#This Row],[total_women]]),nutrition[[#This Row],[total_adults]])</f>
        <v>0</v>
      </c>
      <c r="AH734">
        <f>IF(ISBLANK(nutrition[[#This Row],[total_beneficiaries_reached]]),SUM(nutrition[[#This Row],[calc_children]],nutrition[[#This Row],[calc_adults]]),nutrition[[#This Row],[total_beneficiaries_reached]])</f>
        <v>426</v>
      </c>
      <c r="AI734" s="49" t="str">
        <f ca="1">IF(B734="","",OFFSET(table_admin1[[#Headers],[ADM1_PT]],MATCH(B734,admin1,0),1))</f>
        <v>MZ11</v>
      </c>
      <c r="AJ734" s="49" t="str">
        <f t="shared" ca="1" si="4"/>
        <v>MZ1120</v>
      </c>
      <c r="AK734" s="49" t="str">
        <f t="shared" ca="1" si="5"/>
        <v/>
      </c>
    </row>
    <row r="735" spans="1:37" x14ac:dyDescent="0.2">
      <c r="A735" s="58">
        <v>45383</v>
      </c>
      <c r="B735" s="49" t="s">
        <v>120</v>
      </c>
      <c r="C735" s="49" t="s">
        <v>1241</v>
      </c>
      <c r="F735" s="49" t="s">
        <v>115</v>
      </c>
      <c r="G735" s="49" t="s">
        <v>115</v>
      </c>
      <c r="H735" s="49" t="s">
        <v>133</v>
      </c>
      <c r="I735" s="49" t="s">
        <v>118</v>
      </c>
      <c r="J735" s="49" t="s">
        <v>1229</v>
      </c>
      <c r="K735" s="49" t="s">
        <v>125</v>
      </c>
      <c r="M735" s="49">
        <v>438</v>
      </c>
      <c r="AC735">
        <f>IF(ISBLANK(nutrition[[#This Row],[total_boys]]),SUM(nutrition[[#This Row],[boys_0-5_reached]],nutrition[[#This Row],[boys_6-12_reached]],nutrition[[#This Row],[boys_13-18_reached]]),nutrition[[#This Row],[total_boys]])</f>
        <v>0</v>
      </c>
      <c r="AD735">
        <f>IF(ISBLANK(nutrition[[#This Row],[total_girls]]),SUM(nutrition[[#This Row],[girls_0-5_reached]],nutrition[[#This Row],[girls_6-12_reached]],nutrition[[#This Row],[girls_13-18_reached]]),nutrition[[#This Row],[total_girls]])</f>
        <v>438</v>
      </c>
      <c r="AE735">
        <f>IF(ISBLANK(nutrition[[#This Row],[total_children]]),SUM(nutrition[[#This Row],[calc_boys]],nutrition[[#This Row],[calc_girls]]),nutrition[[#This Row],[total_children]])</f>
        <v>438</v>
      </c>
      <c r="AF735">
        <f>IF(ISBLANK(nutrition[[#This Row],[total_pwd]]),SUM(nutrition[[#This Row],[total_pwd_men]],nutrition[[#This Row],[total_pwd_women]]),nutrition[[#This Row],[total_pwd]])</f>
        <v>0</v>
      </c>
      <c r="AG735">
        <f>IF(ISBLANK(nutrition[[#This Row],[total_adults]]),SUM(nutrition[[#This Row],[total_men]],nutrition[[#This Row],[total_women]]),nutrition[[#This Row],[total_adults]])</f>
        <v>0</v>
      </c>
      <c r="AH735">
        <f>IF(ISBLANK(nutrition[[#This Row],[total_beneficiaries_reached]]),SUM(nutrition[[#This Row],[calc_children]],nutrition[[#This Row],[calc_adults]]),nutrition[[#This Row],[total_beneficiaries_reached]])</f>
        <v>438</v>
      </c>
      <c r="AI735" s="49" t="str">
        <f ca="1">IF(B735="","",OFFSET(table_admin1[[#Headers],[ADM1_PT]],MATCH(B735,admin1,0),1))</f>
        <v>MZ01</v>
      </c>
      <c r="AJ735" s="49" t="str">
        <f t="shared" ca="1" si="4"/>
        <v>MZ0114</v>
      </c>
      <c r="AK735" s="49" t="str">
        <f t="shared" ca="1" si="5"/>
        <v/>
      </c>
    </row>
    <row r="736" spans="1:37" x14ac:dyDescent="0.2">
      <c r="A736" s="58">
        <v>45383</v>
      </c>
      <c r="B736" s="49" t="s">
        <v>120</v>
      </c>
      <c r="C736" s="49" t="s">
        <v>1242</v>
      </c>
      <c r="F736" s="49" t="s">
        <v>115</v>
      </c>
      <c r="G736" s="49" t="s">
        <v>115</v>
      </c>
      <c r="H736" s="49" t="s">
        <v>133</v>
      </c>
      <c r="I736" s="49" t="s">
        <v>118</v>
      </c>
      <c r="J736" s="49" t="s">
        <v>1229</v>
      </c>
      <c r="K736" s="49" t="s">
        <v>125</v>
      </c>
      <c r="M736" s="49">
        <v>1274</v>
      </c>
      <c r="AC736">
        <f>IF(ISBLANK(nutrition[[#This Row],[total_boys]]),SUM(nutrition[[#This Row],[boys_0-5_reached]],nutrition[[#This Row],[boys_6-12_reached]],nutrition[[#This Row],[boys_13-18_reached]]),nutrition[[#This Row],[total_boys]])</f>
        <v>0</v>
      </c>
      <c r="AD736">
        <f>IF(ISBLANK(nutrition[[#This Row],[total_girls]]),SUM(nutrition[[#This Row],[girls_0-5_reached]],nutrition[[#This Row],[girls_6-12_reached]],nutrition[[#This Row],[girls_13-18_reached]]),nutrition[[#This Row],[total_girls]])</f>
        <v>1274</v>
      </c>
      <c r="AE736">
        <f>IF(ISBLANK(nutrition[[#This Row],[total_children]]),SUM(nutrition[[#This Row],[calc_boys]],nutrition[[#This Row],[calc_girls]]),nutrition[[#This Row],[total_children]])</f>
        <v>1274</v>
      </c>
      <c r="AF736">
        <f>IF(ISBLANK(nutrition[[#This Row],[total_pwd]]),SUM(nutrition[[#This Row],[total_pwd_men]],nutrition[[#This Row],[total_pwd_women]]),nutrition[[#This Row],[total_pwd]])</f>
        <v>0</v>
      </c>
      <c r="AG736">
        <f>IF(ISBLANK(nutrition[[#This Row],[total_adults]]),SUM(nutrition[[#This Row],[total_men]],nutrition[[#This Row],[total_women]]),nutrition[[#This Row],[total_adults]])</f>
        <v>0</v>
      </c>
      <c r="AH736">
        <f>IF(ISBLANK(nutrition[[#This Row],[total_beneficiaries_reached]]),SUM(nutrition[[#This Row],[calc_children]],nutrition[[#This Row],[calc_adults]]),nutrition[[#This Row],[total_beneficiaries_reached]])</f>
        <v>1274</v>
      </c>
      <c r="AI736" s="49" t="str">
        <f ca="1">IF(B736="","",OFFSET(table_admin1[[#Headers],[ADM1_PT]],MATCH(B736,admin1,0),1))</f>
        <v>MZ01</v>
      </c>
      <c r="AJ736" s="49" t="str">
        <f t="shared" ca="1" si="4"/>
        <v>MZ0115</v>
      </c>
      <c r="AK736" s="49" t="str">
        <f t="shared" ca="1" si="5"/>
        <v/>
      </c>
    </row>
    <row r="737" spans="1:37" x14ac:dyDescent="0.2">
      <c r="A737" s="58">
        <v>45383</v>
      </c>
      <c r="B737" s="49" t="s">
        <v>113</v>
      </c>
      <c r="C737" s="49" t="s">
        <v>1275</v>
      </c>
      <c r="F737" s="49" t="s">
        <v>115</v>
      </c>
      <c r="G737" s="49" t="s">
        <v>115</v>
      </c>
      <c r="H737" s="49" t="s">
        <v>133</v>
      </c>
      <c r="I737" s="49" t="s">
        <v>118</v>
      </c>
      <c r="J737" s="49" t="s">
        <v>1229</v>
      </c>
      <c r="K737" s="49" t="s">
        <v>125</v>
      </c>
      <c r="M737" s="49">
        <v>218</v>
      </c>
      <c r="AC737">
        <f>IF(ISBLANK(nutrition[[#This Row],[total_boys]]),SUM(nutrition[[#This Row],[boys_0-5_reached]],nutrition[[#This Row],[boys_6-12_reached]],nutrition[[#This Row],[boys_13-18_reached]]),nutrition[[#This Row],[total_boys]])</f>
        <v>0</v>
      </c>
      <c r="AD737">
        <f>IF(ISBLANK(nutrition[[#This Row],[total_girls]]),SUM(nutrition[[#This Row],[girls_0-5_reached]],nutrition[[#This Row],[girls_6-12_reached]],nutrition[[#This Row],[girls_13-18_reached]]),nutrition[[#This Row],[total_girls]])</f>
        <v>218</v>
      </c>
      <c r="AE737">
        <f>IF(ISBLANK(nutrition[[#This Row],[total_children]]),SUM(nutrition[[#This Row],[calc_boys]],nutrition[[#This Row],[calc_girls]]),nutrition[[#This Row],[total_children]])</f>
        <v>218</v>
      </c>
      <c r="AF737">
        <f>IF(ISBLANK(nutrition[[#This Row],[total_pwd]]),SUM(nutrition[[#This Row],[total_pwd_men]],nutrition[[#This Row],[total_pwd_women]]),nutrition[[#This Row],[total_pwd]])</f>
        <v>0</v>
      </c>
      <c r="AG737">
        <f>IF(ISBLANK(nutrition[[#This Row],[total_adults]]),SUM(nutrition[[#This Row],[total_men]],nutrition[[#This Row],[total_women]]),nutrition[[#This Row],[total_adults]])</f>
        <v>0</v>
      </c>
      <c r="AH737">
        <f>IF(ISBLANK(nutrition[[#This Row],[total_beneficiaries_reached]]),SUM(nutrition[[#This Row],[calc_children]],nutrition[[#This Row],[calc_adults]]),nutrition[[#This Row],[total_beneficiaries_reached]])</f>
        <v>218</v>
      </c>
      <c r="AI737" s="49" t="str">
        <f ca="1">IF(B737="","",OFFSET(table_admin1[[#Headers],[ADM1_PT]],MATCH(B737,admin1,0),1))</f>
        <v>MZ09</v>
      </c>
      <c r="AJ737" s="49" t="str">
        <f t="shared" ca="1" si="4"/>
        <v>MZ0913</v>
      </c>
      <c r="AK737" s="49" t="str">
        <f t="shared" ca="1" si="5"/>
        <v/>
      </c>
    </row>
    <row r="738" spans="1:37" x14ac:dyDescent="0.2">
      <c r="A738" s="58">
        <v>45383</v>
      </c>
      <c r="B738" s="49" t="s">
        <v>229</v>
      </c>
      <c r="C738" s="49" t="s">
        <v>1309</v>
      </c>
      <c r="F738" s="49" t="s">
        <v>115</v>
      </c>
      <c r="G738" s="49" t="s">
        <v>115</v>
      </c>
      <c r="H738" s="49" t="s">
        <v>133</v>
      </c>
      <c r="I738" s="49" t="s">
        <v>118</v>
      </c>
      <c r="J738" s="49" t="s">
        <v>1229</v>
      </c>
      <c r="K738" s="49" t="s">
        <v>125</v>
      </c>
      <c r="M738" s="49">
        <v>317</v>
      </c>
      <c r="AC738">
        <f>IF(ISBLANK(nutrition[[#This Row],[total_boys]]),SUM(nutrition[[#This Row],[boys_0-5_reached]],nutrition[[#This Row],[boys_6-12_reached]],nutrition[[#This Row],[boys_13-18_reached]]),nutrition[[#This Row],[total_boys]])</f>
        <v>0</v>
      </c>
      <c r="AD738">
        <f>IF(ISBLANK(nutrition[[#This Row],[total_girls]]),SUM(nutrition[[#This Row],[girls_0-5_reached]],nutrition[[#This Row],[girls_6-12_reached]],nutrition[[#This Row],[girls_13-18_reached]]),nutrition[[#This Row],[total_girls]])</f>
        <v>317</v>
      </c>
      <c r="AE738">
        <f>IF(ISBLANK(nutrition[[#This Row],[total_children]]),SUM(nutrition[[#This Row],[calc_boys]],nutrition[[#This Row],[calc_girls]]),nutrition[[#This Row],[total_children]])</f>
        <v>317</v>
      </c>
      <c r="AF738">
        <f>IF(ISBLANK(nutrition[[#This Row],[total_pwd]]),SUM(nutrition[[#This Row],[total_pwd_men]],nutrition[[#This Row],[total_pwd_women]]),nutrition[[#This Row],[total_pwd]])</f>
        <v>0</v>
      </c>
      <c r="AG738">
        <f>IF(ISBLANK(nutrition[[#This Row],[total_adults]]),SUM(nutrition[[#This Row],[total_men]],nutrition[[#This Row],[total_women]]),nutrition[[#This Row],[total_adults]])</f>
        <v>0</v>
      </c>
      <c r="AH738">
        <f>IF(ISBLANK(nutrition[[#This Row],[total_beneficiaries_reached]]),SUM(nutrition[[#This Row],[calc_children]],nutrition[[#This Row],[calc_adults]]),nutrition[[#This Row],[total_beneficiaries_reached]])</f>
        <v>317</v>
      </c>
      <c r="AI738" s="49" t="str">
        <f ca="1">IF(B738="","",OFFSET(table_admin1[[#Headers],[ADM1_PT]],MATCH(B738,admin1,0),1))</f>
        <v>MZ11</v>
      </c>
      <c r="AJ738" s="49" t="str">
        <f t="shared" ca="1" si="4"/>
        <v>MZ1123</v>
      </c>
      <c r="AK738" s="49" t="str">
        <f t="shared" ca="1" si="5"/>
        <v/>
      </c>
    </row>
    <row r="739" spans="1:37" x14ac:dyDescent="0.2">
      <c r="A739" s="58">
        <v>45383</v>
      </c>
      <c r="B739" s="49" t="s">
        <v>120</v>
      </c>
      <c r="C739" s="49" t="s">
        <v>1228</v>
      </c>
      <c r="F739" s="49" t="s">
        <v>115</v>
      </c>
      <c r="G739" s="49" t="s">
        <v>115</v>
      </c>
      <c r="H739" s="49" t="s">
        <v>133</v>
      </c>
      <c r="I739" s="49" t="s">
        <v>118</v>
      </c>
      <c r="J739" s="49" t="s">
        <v>1229</v>
      </c>
      <c r="K739" s="49" t="s">
        <v>125</v>
      </c>
      <c r="M739" s="49">
        <v>480</v>
      </c>
      <c r="AC739">
        <f>IF(ISBLANK(nutrition[[#This Row],[total_boys]]),SUM(nutrition[[#This Row],[boys_0-5_reached]],nutrition[[#This Row],[boys_6-12_reached]],nutrition[[#This Row],[boys_13-18_reached]]),nutrition[[#This Row],[total_boys]])</f>
        <v>0</v>
      </c>
      <c r="AD739">
        <f>IF(ISBLANK(nutrition[[#This Row],[total_girls]]),SUM(nutrition[[#This Row],[girls_0-5_reached]],nutrition[[#This Row],[girls_6-12_reached]],nutrition[[#This Row],[girls_13-18_reached]]),nutrition[[#This Row],[total_girls]])</f>
        <v>480</v>
      </c>
      <c r="AE739">
        <f>IF(ISBLANK(nutrition[[#This Row],[total_children]]),SUM(nutrition[[#This Row],[calc_boys]],nutrition[[#This Row],[calc_girls]]),nutrition[[#This Row],[total_children]])</f>
        <v>480</v>
      </c>
      <c r="AF739">
        <f>IF(ISBLANK(nutrition[[#This Row],[total_pwd]]),SUM(nutrition[[#This Row],[total_pwd_men]],nutrition[[#This Row],[total_pwd_women]]),nutrition[[#This Row],[total_pwd]])</f>
        <v>0</v>
      </c>
      <c r="AG739">
        <f>IF(ISBLANK(nutrition[[#This Row],[total_adults]]),SUM(nutrition[[#This Row],[total_men]],nutrition[[#This Row],[total_women]]),nutrition[[#This Row],[total_adults]])</f>
        <v>0</v>
      </c>
      <c r="AH739">
        <f>IF(ISBLANK(nutrition[[#This Row],[total_beneficiaries_reached]]),SUM(nutrition[[#This Row],[calc_children]],nutrition[[#This Row],[calc_adults]]),nutrition[[#This Row],[total_beneficiaries_reached]])</f>
        <v>480</v>
      </c>
      <c r="AI739" s="49" t="str">
        <f ca="1">IF(B739="","",OFFSET(table_admin1[[#Headers],[ADM1_PT]],MATCH(B739,admin1,0),1))</f>
        <v>MZ01</v>
      </c>
      <c r="AJ739" s="49" t="str">
        <f t="shared" ca="1" si="4"/>
        <v>MZ0101</v>
      </c>
      <c r="AK739" s="49" t="str">
        <f t="shared" ca="1" si="5"/>
        <v/>
      </c>
    </row>
    <row r="740" spans="1:37" x14ac:dyDescent="0.2">
      <c r="A740" s="58">
        <v>45383</v>
      </c>
      <c r="B740" s="49" t="s">
        <v>209</v>
      </c>
      <c r="C740" s="49" t="s">
        <v>1282</v>
      </c>
      <c r="F740" s="49" t="s">
        <v>115</v>
      </c>
      <c r="G740" s="49" t="s">
        <v>115</v>
      </c>
      <c r="H740" s="49" t="s">
        <v>133</v>
      </c>
      <c r="I740" s="49" t="s">
        <v>118</v>
      </c>
      <c r="J740" s="49" t="s">
        <v>1229</v>
      </c>
      <c r="K740" s="49" t="s">
        <v>125</v>
      </c>
      <c r="M740" s="49">
        <v>293</v>
      </c>
      <c r="AC740">
        <f>IF(ISBLANK(nutrition[[#This Row],[total_boys]]),SUM(nutrition[[#This Row],[boys_0-5_reached]],nutrition[[#This Row],[boys_6-12_reached]],nutrition[[#This Row],[boys_13-18_reached]]),nutrition[[#This Row],[total_boys]])</f>
        <v>0</v>
      </c>
      <c r="AD740">
        <f>IF(ISBLANK(nutrition[[#This Row],[total_girls]]),SUM(nutrition[[#This Row],[girls_0-5_reached]],nutrition[[#This Row],[girls_6-12_reached]],nutrition[[#This Row],[girls_13-18_reached]]),nutrition[[#This Row],[total_girls]])</f>
        <v>293</v>
      </c>
      <c r="AE740">
        <f>IF(ISBLANK(nutrition[[#This Row],[total_children]]),SUM(nutrition[[#This Row],[calc_boys]],nutrition[[#This Row],[calc_girls]]),nutrition[[#This Row],[total_children]])</f>
        <v>293</v>
      </c>
      <c r="AF740">
        <f>IF(ISBLANK(nutrition[[#This Row],[total_pwd]]),SUM(nutrition[[#This Row],[total_pwd_men]],nutrition[[#This Row],[total_pwd_women]]),nutrition[[#This Row],[total_pwd]])</f>
        <v>0</v>
      </c>
      <c r="AG740">
        <f>IF(ISBLANK(nutrition[[#This Row],[total_adults]]),SUM(nutrition[[#This Row],[total_men]],nutrition[[#This Row],[total_women]]),nutrition[[#This Row],[total_adults]])</f>
        <v>0</v>
      </c>
      <c r="AH740">
        <f>IF(ISBLANK(nutrition[[#This Row],[total_beneficiaries_reached]]),SUM(nutrition[[#This Row],[calc_children]],nutrition[[#This Row],[calc_adults]]),nutrition[[#This Row],[total_beneficiaries_reached]])</f>
        <v>293</v>
      </c>
      <c r="AI740" s="49" t="str">
        <f ca="1">IF(B740="","",OFFSET(table_admin1[[#Headers],[ADM1_PT]],MATCH(B740,admin1,0),1))</f>
        <v>MZ07</v>
      </c>
      <c r="AJ740" s="49" t="str">
        <f t="shared" ca="1" si="4"/>
        <v>MZ0701</v>
      </c>
      <c r="AK740" s="49" t="str">
        <f t="shared" ca="1" si="5"/>
        <v/>
      </c>
    </row>
    <row r="741" spans="1:37" x14ac:dyDescent="0.2">
      <c r="A741" s="58">
        <v>45383</v>
      </c>
      <c r="B741" s="49" t="s">
        <v>120</v>
      </c>
      <c r="C741" s="49" t="s">
        <v>1230</v>
      </c>
      <c r="F741" s="49" t="s">
        <v>115</v>
      </c>
      <c r="G741" s="49" t="s">
        <v>115</v>
      </c>
      <c r="H741" s="49" t="s">
        <v>133</v>
      </c>
      <c r="I741" s="49" t="s">
        <v>118</v>
      </c>
      <c r="J741" s="49" t="s">
        <v>1229</v>
      </c>
      <c r="K741" s="49" t="s">
        <v>125</v>
      </c>
      <c r="M741" s="49">
        <v>249</v>
      </c>
      <c r="AC741">
        <f>IF(ISBLANK(nutrition[[#This Row],[total_boys]]),SUM(nutrition[[#This Row],[boys_0-5_reached]],nutrition[[#This Row],[boys_6-12_reached]],nutrition[[#This Row],[boys_13-18_reached]]),nutrition[[#This Row],[total_boys]])</f>
        <v>0</v>
      </c>
      <c r="AD741">
        <f>IF(ISBLANK(nutrition[[#This Row],[total_girls]]),SUM(nutrition[[#This Row],[girls_0-5_reached]],nutrition[[#This Row],[girls_6-12_reached]],nutrition[[#This Row],[girls_13-18_reached]]),nutrition[[#This Row],[total_girls]])</f>
        <v>249</v>
      </c>
      <c r="AE741">
        <f>IF(ISBLANK(nutrition[[#This Row],[total_children]]),SUM(nutrition[[#This Row],[calc_boys]],nutrition[[#This Row],[calc_girls]]),nutrition[[#This Row],[total_children]])</f>
        <v>249</v>
      </c>
      <c r="AF741">
        <f>IF(ISBLANK(nutrition[[#This Row],[total_pwd]]),SUM(nutrition[[#This Row],[total_pwd_men]],nutrition[[#This Row],[total_pwd_women]]),nutrition[[#This Row],[total_pwd]])</f>
        <v>0</v>
      </c>
      <c r="AG741">
        <f>IF(ISBLANK(nutrition[[#This Row],[total_adults]]),SUM(nutrition[[#This Row],[total_men]],nutrition[[#This Row],[total_women]]),nutrition[[#This Row],[total_adults]])</f>
        <v>0</v>
      </c>
      <c r="AH741">
        <f>IF(ISBLANK(nutrition[[#This Row],[total_beneficiaries_reached]]),SUM(nutrition[[#This Row],[calc_children]],nutrition[[#This Row],[calc_adults]]),nutrition[[#This Row],[total_beneficiaries_reached]])</f>
        <v>249</v>
      </c>
      <c r="AI741" s="49" t="str">
        <f ca="1">IF(B741="","",OFFSET(table_admin1[[#Headers],[ADM1_PT]],MATCH(B741,admin1,0),1))</f>
        <v>MZ01</v>
      </c>
      <c r="AJ741" s="49" t="str">
        <f t="shared" ca="1" si="4"/>
        <v>MZ0102</v>
      </c>
      <c r="AK741" s="49" t="str">
        <f t="shared" ca="1" si="5"/>
        <v/>
      </c>
    </row>
    <row r="742" spans="1:37" x14ac:dyDescent="0.2">
      <c r="A742" s="58">
        <v>45383</v>
      </c>
      <c r="B742" s="49" t="s">
        <v>113</v>
      </c>
      <c r="C742" s="49" t="s">
        <v>593</v>
      </c>
      <c r="F742" s="49" t="s">
        <v>115</v>
      </c>
      <c r="G742" s="49" t="s">
        <v>115</v>
      </c>
      <c r="H742" s="49" t="s">
        <v>133</v>
      </c>
      <c r="I742" s="49" t="s">
        <v>118</v>
      </c>
      <c r="J742" s="49" t="s">
        <v>1229</v>
      </c>
      <c r="K742" s="49" t="s">
        <v>125</v>
      </c>
      <c r="M742" s="49">
        <v>1352</v>
      </c>
      <c r="AC742">
        <f>IF(ISBLANK(nutrition[[#This Row],[total_boys]]),SUM(nutrition[[#This Row],[boys_0-5_reached]],nutrition[[#This Row],[boys_6-12_reached]],nutrition[[#This Row],[boys_13-18_reached]]),nutrition[[#This Row],[total_boys]])</f>
        <v>0</v>
      </c>
      <c r="AD742">
        <f>IF(ISBLANK(nutrition[[#This Row],[total_girls]]),SUM(nutrition[[#This Row],[girls_0-5_reached]],nutrition[[#This Row],[girls_6-12_reached]],nutrition[[#This Row],[girls_13-18_reached]]),nutrition[[#This Row],[total_girls]])</f>
        <v>1352</v>
      </c>
      <c r="AE742">
        <f>IF(ISBLANK(nutrition[[#This Row],[total_children]]),SUM(nutrition[[#This Row],[calc_boys]],nutrition[[#This Row],[calc_girls]]),nutrition[[#This Row],[total_children]])</f>
        <v>1352</v>
      </c>
      <c r="AF742">
        <f>IF(ISBLANK(nutrition[[#This Row],[total_pwd]]),SUM(nutrition[[#This Row],[total_pwd_men]],nutrition[[#This Row],[total_pwd_women]]),nutrition[[#This Row],[total_pwd]])</f>
        <v>0</v>
      </c>
      <c r="AG742">
        <f>IF(ISBLANK(nutrition[[#This Row],[total_adults]]),SUM(nutrition[[#This Row],[total_men]],nutrition[[#This Row],[total_women]]),nutrition[[#This Row],[total_adults]])</f>
        <v>0</v>
      </c>
      <c r="AH742">
        <f>IF(ISBLANK(nutrition[[#This Row],[total_beneficiaries_reached]]),SUM(nutrition[[#This Row],[calc_children]],nutrition[[#This Row],[calc_adults]]),nutrition[[#This Row],[total_beneficiaries_reached]])</f>
        <v>1352</v>
      </c>
      <c r="AI742" s="49" t="str">
        <f ca="1">IF(B742="","",OFFSET(table_admin1[[#Headers],[ADM1_PT]],MATCH(B742,admin1,0),1))</f>
        <v>MZ09</v>
      </c>
      <c r="AJ742" s="49" t="str">
        <f t="shared" ca="1" si="4"/>
        <v>MZ0901</v>
      </c>
      <c r="AK742" s="49" t="str">
        <f t="shared" ca="1" si="5"/>
        <v/>
      </c>
    </row>
    <row r="743" spans="1:37" x14ac:dyDescent="0.2">
      <c r="A743" s="58">
        <v>45383</v>
      </c>
      <c r="B743" s="49" t="s">
        <v>113</v>
      </c>
      <c r="C743" s="49" t="s">
        <v>1248</v>
      </c>
      <c r="F743" s="49" t="s">
        <v>115</v>
      </c>
      <c r="G743" s="49" t="s">
        <v>115</v>
      </c>
      <c r="H743" s="49" t="s">
        <v>133</v>
      </c>
      <c r="I743" s="49" t="s">
        <v>118</v>
      </c>
      <c r="J743" s="49" t="s">
        <v>1229</v>
      </c>
      <c r="K743" s="49" t="s">
        <v>125</v>
      </c>
      <c r="M743" s="49">
        <v>489</v>
      </c>
      <c r="AC743">
        <f>IF(ISBLANK(nutrition[[#This Row],[total_boys]]),SUM(nutrition[[#This Row],[boys_0-5_reached]],nutrition[[#This Row],[boys_6-12_reached]],nutrition[[#This Row],[boys_13-18_reached]]),nutrition[[#This Row],[total_boys]])</f>
        <v>0</v>
      </c>
      <c r="AD743">
        <f>IF(ISBLANK(nutrition[[#This Row],[total_girls]]),SUM(nutrition[[#This Row],[girls_0-5_reached]],nutrition[[#This Row],[girls_6-12_reached]],nutrition[[#This Row],[girls_13-18_reached]]),nutrition[[#This Row],[total_girls]])</f>
        <v>489</v>
      </c>
      <c r="AE743">
        <f>IF(ISBLANK(nutrition[[#This Row],[total_children]]),SUM(nutrition[[#This Row],[calc_boys]],nutrition[[#This Row],[calc_girls]]),nutrition[[#This Row],[total_children]])</f>
        <v>489</v>
      </c>
      <c r="AF743">
        <f>IF(ISBLANK(nutrition[[#This Row],[total_pwd]]),SUM(nutrition[[#This Row],[total_pwd_men]],nutrition[[#This Row],[total_pwd_women]]),nutrition[[#This Row],[total_pwd]])</f>
        <v>0</v>
      </c>
      <c r="AG743">
        <f>IF(ISBLANK(nutrition[[#This Row],[total_adults]]),SUM(nutrition[[#This Row],[total_men]],nutrition[[#This Row],[total_women]]),nutrition[[#This Row],[total_adults]])</f>
        <v>0</v>
      </c>
      <c r="AH743">
        <f>IF(ISBLANK(nutrition[[#This Row],[total_beneficiaries_reached]]),SUM(nutrition[[#This Row],[calc_children]],nutrition[[#This Row],[calc_adults]]),nutrition[[#This Row],[total_beneficiaries_reached]])</f>
        <v>489</v>
      </c>
      <c r="AI743" s="49" t="str">
        <f ca="1">IF(B743="","",OFFSET(table_admin1[[#Headers],[ADM1_PT]],MATCH(B743,admin1,0),1))</f>
        <v>MZ09</v>
      </c>
      <c r="AJ743" s="49" t="str">
        <f t="shared" ca="1" si="4"/>
        <v>MZ0902</v>
      </c>
      <c r="AK743" s="49" t="str">
        <f t="shared" ca="1" si="5"/>
        <v/>
      </c>
    </row>
    <row r="744" spans="1:37" x14ac:dyDescent="0.2">
      <c r="A744" s="58">
        <v>45383</v>
      </c>
      <c r="B744" s="49" t="s">
        <v>113</v>
      </c>
      <c r="C744" s="49" t="s">
        <v>1249</v>
      </c>
      <c r="F744" s="49" t="s">
        <v>115</v>
      </c>
      <c r="G744" s="49" t="s">
        <v>115</v>
      </c>
      <c r="H744" s="49" t="s">
        <v>133</v>
      </c>
      <c r="I744" s="49" t="s">
        <v>118</v>
      </c>
      <c r="J744" s="49" t="s">
        <v>1229</v>
      </c>
      <c r="K744" s="49" t="s">
        <v>125</v>
      </c>
      <c r="M744" s="49">
        <v>818</v>
      </c>
      <c r="AC744">
        <f>IF(ISBLANK(nutrition[[#This Row],[total_boys]]),SUM(nutrition[[#This Row],[boys_0-5_reached]],nutrition[[#This Row],[boys_6-12_reached]],nutrition[[#This Row],[boys_13-18_reached]]),nutrition[[#This Row],[total_boys]])</f>
        <v>0</v>
      </c>
      <c r="AD744">
        <f>IF(ISBLANK(nutrition[[#This Row],[total_girls]]),SUM(nutrition[[#This Row],[girls_0-5_reached]],nutrition[[#This Row],[girls_6-12_reached]],nutrition[[#This Row],[girls_13-18_reached]]),nutrition[[#This Row],[total_girls]])</f>
        <v>818</v>
      </c>
      <c r="AE744">
        <f>IF(ISBLANK(nutrition[[#This Row],[total_children]]),SUM(nutrition[[#This Row],[calc_boys]],nutrition[[#This Row],[calc_girls]]),nutrition[[#This Row],[total_children]])</f>
        <v>818</v>
      </c>
      <c r="AF744">
        <f>IF(ISBLANK(nutrition[[#This Row],[total_pwd]]),SUM(nutrition[[#This Row],[total_pwd_men]],nutrition[[#This Row],[total_pwd_women]]),nutrition[[#This Row],[total_pwd]])</f>
        <v>0</v>
      </c>
      <c r="AG744">
        <f>IF(ISBLANK(nutrition[[#This Row],[total_adults]]),SUM(nutrition[[#This Row],[total_men]],nutrition[[#This Row],[total_women]]),nutrition[[#This Row],[total_adults]])</f>
        <v>0</v>
      </c>
      <c r="AH744">
        <f>IF(ISBLANK(nutrition[[#This Row],[total_beneficiaries_reached]]),SUM(nutrition[[#This Row],[calc_children]],nutrition[[#This Row],[calc_adults]]),nutrition[[#This Row],[total_beneficiaries_reached]])</f>
        <v>818</v>
      </c>
      <c r="AI744" s="49" t="str">
        <f ca="1">IF(B744="","",OFFSET(table_admin1[[#Headers],[ADM1_PT]],MATCH(B744,admin1,0),1))</f>
        <v>MZ09</v>
      </c>
      <c r="AJ744" s="49" t="str">
        <f t="shared" ca="1" si="4"/>
        <v>MZ0903</v>
      </c>
      <c r="AK744" s="49" t="str">
        <f t="shared" ca="1" si="5"/>
        <v/>
      </c>
    </row>
    <row r="745" spans="1:37" x14ac:dyDescent="0.2">
      <c r="A745" s="58">
        <v>45383</v>
      </c>
      <c r="B745" s="49" t="s">
        <v>113</v>
      </c>
      <c r="C745" s="49" t="s">
        <v>1283</v>
      </c>
      <c r="F745" s="49" t="s">
        <v>115</v>
      </c>
      <c r="G745" s="49" t="s">
        <v>115</v>
      </c>
      <c r="H745" s="49" t="s">
        <v>133</v>
      </c>
      <c r="I745" s="49" t="s">
        <v>118</v>
      </c>
      <c r="J745" s="49" t="s">
        <v>1229</v>
      </c>
      <c r="K745" s="49" t="s">
        <v>125</v>
      </c>
      <c r="M745" s="49">
        <v>469</v>
      </c>
      <c r="AC745">
        <f>IF(ISBLANK(nutrition[[#This Row],[total_boys]]),SUM(nutrition[[#This Row],[boys_0-5_reached]],nutrition[[#This Row],[boys_6-12_reached]],nutrition[[#This Row],[boys_13-18_reached]]),nutrition[[#This Row],[total_boys]])</f>
        <v>0</v>
      </c>
      <c r="AD745">
        <f>IF(ISBLANK(nutrition[[#This Row],[total_girls]]),SUM(nutrition[[#This Row],[girls_0-5_reached]],nutrition[[#This Row],[girls_6-12_reached]],nutrition[[#This Row],[girls_13-18_reached]]),nutrition[[#This Row],[total_girls]])</f>
        <v>469</v>
      </c>
      <c r="AE745">
        <f>IF(ISBLANK(nutrition[[#This Row],[total_children]]),SUM(nutrition[[#This Row],[calc_boys]],nutrition[[#This Row],[calc_girls]]),nutrition[[#This Row],[total_children]])</f>
        <v>469</v>
      </c>
      <c r="AF745">
        <f>IF(ISBLANK(nutrition[[#This Row],[total_pwd]]),SUM(nutrition[[#This Row],[total_pwd_men]],nutrition[[#This Row],[total_pwd_women]]),nutrition[[#This Row],[total_pwd]])</f>
        <v>0</v>
      </c>
      <c r="AG745">
        <f>IF(ISBLANK(nutrition[[#This Row],[total_adults]]),SUM(nutrition[[#This Row],[total_men]],nutrition[[#This Row],[total_women]]),nutrition[[#This Row],[total_adults]])</f>
        <v>0</v>
      </c>
      <c r="AH745">
        <f>IF(ISBLANK(nutrition[[#This Row],[total_beneficiaries_reached]]),SUM(nutrition[[#This Row],[calc_children]],nutrition[[#This Row],[calc_adults]]),nutrition[[#This Row],[total_beneficiaries_reached]])</f>
        <v>469</v>
      </c>
      <c r="AI745" s="49" t="str">
        <f ca="1">IF(B745="","",OFFSET(table_admin1[[#Headers],[ADM1_PT]],MATCH(B745,admin1,0),1))</f>
        <v>MZ09</v>
      </c>
      <c r="AJ745" s="49" t="str">
        <f t="shared" ca="1" si="4"/>
        <v>MZ0905</v>
      </c>
      <c r="AK745" s="49" t="str">
        <f t="shared" ca="1" si="5"/>
        <v/>
      </c>
    </row>
    <row r="746" spans="1:37" x14ac:dyDescent="0.2">
      <c r="A746" s="58">
        <v>45383</v>
      </c>
      <c r="B746" s="49" t="s">
        <v>120</v>
      </c>
      <c r="C746" s="49" t="s">
        <v>126</v>
      </c>
      <c r="F746" s="49" t="s">
        <v>115</v>
      </c>
      <c r="G746" s="49" t="s">
        <v>115</v>
      </c>
      <c r="H746" s="49" t="s">
        <v>133</v>
      </c>
      <c r="I746" s="49" t="s">
        <v>118</v>
      </c>
      <c r="J746" s="49" t="s">
        <v>1229</v>
      </c>
      <c r="K746" s="49" t="s">
        <v>125</v>
      </c>
      <c r="M746" s="49">
        <v>1908</v>
      </c>
      <c r="AC746">
        <f>IF(ISBLANK(nutrition[[#This Row],[total_boys]]),SUM(nutrition[[#This Row],[boys_0-5_reached]],nutrition[[#This Row],[boys_6-12_reached]],nutrition[[#This Row],[boys_13-18_reached]]),nutrition[[#This Row],[total_boys]])</f>
        <v>0</v>
      </c>
      <c r="AD746">
        <f>IF(ISBLANK(nutrition[[#This Row],[total_girls]]),SUM(nutrition[[#This Row],[girls_0-5_reached]],nutrition[[#This Row],[girls_6-12_reached]],nutrition[[#This Row],[girls_13-18_reached]]),nutrition[[#This Row],[total_girls]])</f>
        <v>1908</v>
      </c>
      <c r="AE746">
        <f>IF(ISBLANK(nutrition[[#This Row],[total_children]]),SUM(nutrition[[#This Row],[calc_boys]],nutrition[[#This Row],[calc_girls]]),nutrition[[#This Row],[total_children]])</f>
        <v>1908</v>
      </c>
      <c r="AF746">
        <f>IF(ISBLANK(nutrition[[#This Row],[total_pwd]]),SUM(nutrition[[#This Row],[total_pwd_men]],nutrition[[#This Row],[total_pwd_women]]),nutrition[[#This Row],[total_pwd]])</f>
        <v>0</v>
      </c>
      <c r="AG746">
        <f>IF(ISBLANK(nutrition[[#This Row],[total_adults]]),SUM(nutrition[[#This Row],[total_men]],nutrition[[#This Row],[total_women]]),nutrition[[#This Row],[total_adults]])</f>
        <v>0</v>
      </c>
      <c r="AH746">
        <f>IF(ISBLANK(nutrition[[#This Row],[total_beneficiaries_reached]]),SUM(nutrition[[#This Row],[calc_children]],nutrition[[#This Row],[calc_adults]]),nutrition[[#This Row],[total_beneficiaries_reached]])</f>
        <v>1908</v>
      </c>
      <c r="AI746" s="49" t="str">
        <f ca="1">IF(B746="","",OFFSET(table_admin1[[#Headers],[ADM1_PT]],MATCH(B746,admin1,0),1))</f>
        <v>MZ01</v>
      </c>
      <c r="AJ746" s="49" t="str">
        <f t="shared" ca="1" si="4"/>
        <v>MZ0103</v>
      </c>
      <c r="AK746" s="49" t="str">
        <f t="shared" ca="1" si="5"/>
        <v/>
      </c>
    </row>
    <row r="747" spans="1:37" x14ac:dyDescent="0.2">
      <c r="A747" s="58">
        <v>45383</v>
      </c>
      <c r="B747" s="49" t="s">
        <v>224</v>
      </c>
      <c r="C747" s="49" t="s">
        <v>1284</v>
      </c>
      <c r="F747" s="49" t="s">
        <v>115</v>
      </c>
      <c r="G747" s="49" t="s">
        <v>115</v>
      </c>
      <c r="H747" s="49" t="s">
        <v>133</v>
      </c>
      <c r="I747" s="49" t="s">
        <v>118</v>
      </c>
      <c r="J747" s="49" t="s">
        <v>1229</v>
      </c>
      <c r="K747" s="49" t="s">
        <v>125</v>
      </c>
      <c r="M747" s="49">
        <v>243</v>
      </c>
      <c r="AC747">
        <f>IF(ISBLANK(nutrition[[#This Row],[total_boys]]),SUM(nutrition[[#This Row],[boys_0-5_reached]],nutrition[[#This Row],[boys_6-12_reached]],nutrition[[#This Row],[boys_13-18_reached]]),nutrition[[#This Row],[total_boys]])</f>
        <v>0</v>
      </c>
      <c r="AD747">
        <f>IF(ISBLANK(nutrition[[#This Row],[total_girls]]),SUM(nutrition[[#This Row],[girls_0-5_reached]],nutrition[[#This Row],[girls_6-12_reached]],nutrition[[#This Row],[girls_13-18_reached]]),nutrition[[#This Row],[total_girls]])</f>
        <v>243</v>
      </c>
      <c r="AE747">
        <f>IF(ISBLANK(nutrition[[#This Row],[total_children]]),SUM(nutrition[[#This Row],[calc_boys]],nutrition[[#This Row],[calc_girls]]),nutrition[[#This Row],[total_children]])</f>
        <v>243</v>
      </c>
      <c r="AF747">
        <f>IF(ISBLANK(nutrition[[#This Row],[total_pwd]]),SUM(nutrition[[#This Row],[total_pwd_men]],nutrition[[#This Row],[total_pwd_women]]),nutrition[[#This Row],[total_pwd]])</f>
        <v>0</v>
      </c>
      <c r="AG747">
        <f>IF(ISBLANK(nutrition[[#This Row],[total_adults]]),SUM(nutrition[[#This Row],[total_men]],nutrition[[#This Row],[total_women]]),nutrition[[#This Row],[total_adults]])</f>
        <v>0</v>
      </c>
      <c r="AH747">
        <f>IF(ISBLANK(nutrition[[#This Row],[total_beneficiaries_reached]]),SUM(nutrition[[#This Row],[calc_children]],nutrition[[#This Row],[calc_adults]]),nutrition[[#This Row],[total_beneficiaries_reached]])</f>
        <v>243</v>
      </c>
      <c r="AI747" s="49" t="str">
        <f ca="1">IF(B747="","",OFFSET(table_admin1[[#Headers],[ADM1_PT]],MATCH(B747,admin1,0),1))</f>
        <v>MZ10</v>
      </c>
      <c r="AJ747" s="49" t="str">
        <f t="shared" ca="1" si="4"/>
        <v>MZ1005</v>
      </c>
      <c r="AK747" s="49" t="str">
        <f t="shared" ca="1" si="5"/>
        <v/>
      </c>
    </row>
    <row r="748" spans="1:37" x14ac:dyDescent="0.2">
      <c r="A748" s="58">
        <v>45383</v>
      </c>
      <c r="B748" s="49" t="s">
        <v>113</v>
      </c>
      <c r="C748" s="49" t="s">
        <v>1285</v>
      </c>
      <c r="F748" s="49" t="s">
        <v>115</v>
      </c>
      <c r="G748" s="49" t="s">
        <v>115</v>
      </c>
      <c r="H748" s="49" t="s">
        <v>133</v>
      </c>
      <c r="I748" s="49" t="s">
        <v>118</v>
      </c>
      <c r="J748" s="49" t="s">
        <v>1229</v>
      </c>
      <c r="K748" s="49" t="s">
        <v>125</v>
      </c>
      <c r="M748" s="49">
        <v>272</v>
      </c>
      <c r="AC748">
        <f>IF(ISBLANK(nutrition[[#This Row],[total_boys]]),SUM(nutrition[[#This Row],[boys_0-5_reached]],nutrition[[#This Row],[boys_6-12_reached]],nutrition[[#This Row],[boys_13-18_reached]]),nutrition[[#This Row],[total_boys]])</f>
        <v>0</v>
      </c>
      <c r="AD748">
        <f>IF(ISBLANK(nutrition[[#This Row],[total_girls]]),SUM(nutrition[[#This Row],[girls_0-5_reached]],nutrition[[#This Row],[girls_6-12_reached]],nutrition[[#This Row],[girls_13-18_reached]]),nutrition[[#This Row],[total_girls]])</f>
        <v>272</v>
      </c>
      <c r="AE748">
        <f>IF(ISBLANK(nutrition[[#This Row],[total_children]]),SUM(nutrition[[#This Row],[calc_boys]],nutrition[[#This Row],[calc_girls]]),nutrition[[#This Row],[total_children]])</f>
        <v>272</v>
      </c>
      <c r="AF748">
        <f>IF(ISBLANK(nutrition[[#This Row],[total_pwd]]),SUM(nutrition[[#This Row],[total_pwd_men]],nutrition[[#This Row],[total_pwd_women]]),nutrition[[#This Row],[total_pwd]])</f>
        <v>0</v>
      </c>
      <c r="AG748">
        <f>IF(ISBLANK(nutrition[[#This Row],[total_adults]]),SUM(nutrition[[#This Row],[total_men]],nutrition[[#This Row],[total_women]]),nutrition[[#This Row],[total_adults]])</f>
        <v>0</v>
      </c>
      <c r="AH748">
        <f>IF(ISBLANK(nutrition[[#This Row],[total_beneficiaries_reached]]),SUM(nutrition[[#This Row],[calc_children]],nutrition[[#This Row],[calc_adults]]),nutrition[[#This Row],[total_beneficiaries_reached]])</f>
        <v>272</v>
      </c>
      <c r="AI748" s="49" t="str">
        <f ca="1">IF(B748="","",OFFSET(table_admin1[[#Headers],[ADM1_PT]],MATCH(B748,admin1,0),1))</f>
        <v>MZ09</v>
      </c>
      <c r="AJ748" s="49" t="str">
        <f t="shared" ref="AJ748:AJ811" ca="1" si="6">IF(C748="","",INDEX(admin2_pcode,MATCH(C748,OFFSET(admin2_start,MATCH(AI748,admin1_linked_pcode,0),0,COUNTIF(admin1_linked_pcode,AI748)),0)+MATCH(AI748,admin1_linked_pcode,0)-1))</f>
        <v>MZ0906</v>
      </c>
      <c r="AK748" s="49" t="str">
        <f t="shared" ref="AK748:AK811" ca="1" si="7">IF(D748="","",INDEX(admin3_pcode,MATCH(D748,OFFSET(admin3_start,MATCH(AJ748,admin2_linked_pcode,0),0,COUNTIF(admin2_linked_pcode,AJ748)),0)+MATCH(AJ748,admin2_linked_pcode,0)-1))</f>
        <v/>
      </c>
    </row>
    <row r="749" spans="1:37" x14ac:dyDescent="0.2">
      <c r="A749" s="58">
        <v>45383</v>
      </c>
      <c r="B749" s="49" t="s">
        <v>120</v>
      </c>
      <c r="C749" s="49" t="s">
        <v>1232</v>
      </c>
      <c r="F749" s="49" t="s">
        <v>115</v>
      </c>
      <c r="G749" s="49" t="s">
        <v>115</v>
      </c>
      <c r="H749" s="49" t="s">
        <v>133</v>
      </c>
      <c r="I749" s="49" t="s">
        <v>118</v>
      </c>
      <c r="J749" s="49" t="s">
        <v>1229</v>
      </c>
      <c r="K749" s="49" t="s">
        <v>125</v>
      </c>
      <c r="M749" s="49">
        <v>569</v>
      </c>
      <c r="AC749">
        <f>IF(ISBLANK(nutrition[[#This Row],[total_boys]]),SUM(nutrition[[#This Row],[boys_0-5_reached]],nutrition[[#This Row],[boys_6-12_reached]],nutrition[[#This Row],[boys_13-18_reached]]),nutrition[[#This Row],[total_boys]])</f>
        <v>0</v>
      </c>
      <c r="AD749">
        <f>IF(ISBLANK(nutrition[[#This Row],[total_girls]]),SUM(nutrition[[#This Row],[girls_0-5_reached]],nutrition[[#This Row],[girls_6-12_reached]],nutrition[[#This Row],[girls_13-18_reached]]),nutrition[[#This Row],[total_girls]])</f>
        <v>569</v>
      </c>
      <c r="AE749">
        <f>IF(ISBLANK(nutrition[[#This Row],[total_children]]),SUM(nutrition[[#This Row],[calc_boys]],nutrition[[#This Row],[calc_girls]]),nutrition[[#This Row],[total_children]])</f>
        <v>569</v>
      </c>
      <c r="AF749">
        <f>IF(ISBLANK(nutrition[[#This Row],[total_pwd]]),SUM(nutrition[[#This Row],[total_pwd_men]],nutrition[[#This Row],[total_pwd_women]]),nutrition[[#This Row],[total_pwd]])</f>
        <v>0</v>
      </c>
      <c r="AG749">
        <f>IF(ISBLANK(nutrition[[#This Row],[total_adults]]),SUM(nutrition[[#This Row],[total_men]],nutrition[[#This Row],[total_women]]),nutrition[[#This Row],[total_adults]])</f>
        <v>0</v>
      </c>
      <c r="AH749">
        <f>IF(ISBLANK(nutrition[[#This Row],[total_beneficiaries_reached]]),SUM(nutrition[[#This Row],[calc_children]],nutrition[[#This Row],[calc_adults]]),nutrition[[#This Row],[total_beneficiaries_reached]])</f>
        <v>569</v>
      </c>
      <c r="AI749" s="49" t="str">
        <f ca="1">IF(B749="","",OFFSET(table_admin1[[#Headers],[ADM1_PT]],MATCH(B749,admin1,0),1))</f>
        <v>MZ01</v>
      </c>
      <c r="AJ749" s="49" t="str">
        <f t="shared" ca="1" si="6"/>
        <v>MZ0104</v>
      </c>
      <c r="AK749" s="49" t="str">
        <f t="shared" ca="1" si="7"/>
        <v/>
      </c>
    </row>
    <row r="750" spans="1:37" x14ac:dyDescent="0.2">
      <c r="A750" s="58">
        <v>45383</v>
      </c>
      <c r="B750" s="49" t="s">
        <v>229</v>
      </c>
      <c r="C750" s="49" t="s">
        <v>1252</v>
      </c>
      <c r="F750" s="49" t="s">
        <v>115</v>
      </c>
      <c r="G750" s="49" t="s">
        <v>115</v>
      </c>
      <c r="H750" s="49" t="s">
        <v>133</v>
      </c>
      <c r="I750" s="49" t="s">
        <v>118</v>
      </c>
      <c r="J750" s="49" t="s">
        <v>1229</v>
      </c>
      <c r="K750" s="49" t="s">
        <v>125</v>
      </c>
      <c r="M750" s="49">
        <v>943</v>
      </c>
      <c r="AC750">
        <f>IF(ISBLANK(nutrition[[#This Row],[total_boys]]),SUM(nutrition[[#This Row],[boys_0-5_reached]],nutrition[[#This Row],[boys_6-12_reached]],nutrition[[#This Row],[boys_13-18_reached]]),nutrition[[#This Row],[total_boys]])</f>
        <v>0</v>
      </c>
      <c r="AD750">
        <f>IF(ISBLANK(nutrition[[#This Row],[total_girls]]),SUM(nutrition[[#This Row],[girls_0-5_reached]],nutrition[[#This Row],[girls_6-12_reached]],nutrition[[#This Row],[girls_13-18_reached]]),nutrition[[#This Row],[total_girls]])</f>
        <v>943</v>
      </c>
      <c r="AE750">
        <f>IF(ISBLANK(nutrition[[#This Row],[total_children]]),SUM(nutrition[[#This Row],[calc_boys]],nutrition[[#This Row],[calc_girls]]),nutrition[[#This Row],[total_children]])</f>
        <v>943</v>
      </c>
      <c r="AF750">
        <f>IF(ISBLANK(nutrition[[#This Row],[total_pwd]]),SUM(nutrition[[#This Row],[total_pwd_men]],nutrition[[#This Row],[total_pwd_women]]),nutrition[[#This Row],[total_pwd]])</f>
        <v>0</v>
      </c>
      <c r="AG750">
        <f>IF(ISBLANK(nutrition[[#This Row],[total_adults]]),SUM(nutrition[[#This Row],[total_men]],nutrition[[#This Row],[total_women]]),nutrition[[#This Row],[total_adults]])</f>
        <v>0</v>
      </c>
      <c r="AH750">
        <f>IF(ISBLANK(nutrition[[#This Row],[total_beneficiaries_reached]]),SUM(nutrition[[#This Row],[calc_children]],nutrition[[#This Row],[calc_adults]]),nutrition[[#This Row],[total_beneficiaries_reached]])</f>
        <v>943</v>
      </c>
      <c r="AI750" s="49" t="str">
        <f ca="1">IF(B750="","",OFFSET(table_admin1[[#Headers],[ADM1_PT]],MATCH(B750,admin1,0),1))</f>
        <v>MZ11</v>
      </c>
      <c r="AJ750" s="49" t="str">
        <f t="shared" ca="1" si="6"/>
        <v>MZ1103</v>
      </c>
      <c r="AK750" s="49" t="str">
        <f t="shared" ca="1" si="7"/>
        <v/>
      </c>
    </row>
    <row r="751" spans="1:37" x14ac:dyDescent="0.2">
      <c r="A751" s="58">
        <v>45383</v>
      </c>
      <c r="B751" s="49" t="s">
        <v>229</v>
      </c>
      <c r="C751" s="49" t="s">
        <v>1286</v>
      </c>
      <c r="F751" s="49" t="s">
        <v>115</v>
      </c>
      <c r="G751" s="49" t="s">
        <v>115</v>
      </c>
      <c r="H751" s="49" t="s">
        <v>133</v>
      </c>
      <c r="I751" s="49" t="s">
        <v>118</v>
      </c>
      <c r="J751" s="49" t="s">
        <v>1229</v>
      </c>
      <c r="K751" s="49" t="s">
        <v>125</v>
      </c>
      <c r="M751" s="49">
        <v>1169</v>
      </c>
      <c r="AC751">
        <f>IF(ISBLANK(nutrition[[#This Row],[total_boys]]),SUM(nutrition[[#This Row],[boys_0-5_reached]],nutrition[[#This Row],[boys_6-12_reached]],nutrition[[#This Row],[boys_13-18_reached]]),nutrition[[#This Row],[total_boys]])</f>
        <v>0</v>
      </c>
      <c r="AD751">
        <f>IF(ISBLANK(nutrition[[#This Row],[total_girls]]),SUM(nutrition[[#This Row],[girls_0-5_reached]],nutrition[[#This Row],[girls_6-12_reached]],nutrition[[#This Row],[girls_13-18_reached]]),nutrition[[#This Row],[total_girls]])</f>
        <v>1169</v>
      </c>
      <c r="AE751">
        <f>IF(ISBLANK(nutrition[[#This Row],[total_children]]),SUM(nutrition[[#This Row],[calc_boys]],nutrition[[#This Row],[calc_girls]]),nutrition[[#This Row],[total_children]])</f>
        <v>1169</v>
      </c>
      <c r="AF751">
        <f>IF(ISBLANK(nutrition[[#This Row],[total_pwd]]),SUM(nutrition[[#This Row],[total_pwd_men]],nutrition[[#This Row],[total_pwd_women]]),nutrition[[#This Row],[total_pwd]])</f>
        <v>0</v>
      </c>
      <c r="AG751">
        <f>IF(ISBLANK(nutrition[[#This Row],[total_adults]]),SUM(nutrition[[#This Row],[total_men]],nutrition[[#This Row],[total_women]]),nutrition[[#This Row],[total_adults]])</f>
        <v>0</v>
      </c>
      <c r="AH751">
        <f>IF(ISBLANK(nutrition[[#This Row],[total_beneficiaries_reached]]),SUM(nutrition[[#This Row],[calc_children]],nutrition[[#This Row],[calc_adults]]),nutrition[[#This Row],[total_beneficiaries_reached]])</f>
        <v>1169</v>
      </c>
      <c r="AI751" s="49" t="str">
        <f ca="1">IF(B751="","",OFFSET(table_admin1[[#Headers],[ADM1_PT]],MATCH(B751,admin1,0),1))</f>
        <v>MZ11</v>
      </c>
      <c r="AJ751" s="49" t="str">
        <f t="shared" ca="1" si="6"/>
        <v>MZ1104</v>
      </c>
      <c r="AK751" s="49" t="str">
        <f t="shared" ca="1" si="7"/>
        <v/>
      </c>
    </row>
    <row r="752" spans="1:37" x14ac:dyDescent="0.2">
      <c r="A752" s="58">
        <v>45383</v>
      </c>
      <c r="B752" s="49" t="s">
        <v>214</v>
      </c>
      <c r="C752" s="49" t="s">
        <v>528</v>
      </c>
      <c r="F752" s="49" t="s">
        <v>115</v>
      </c>
      <c r="G752" s="49" t="s">
        <v>115</v>
      </c>
      <c r="H752" s="49" t="s">
        <v>133</v>
      </c>
      <c r="I752" s="49" t="s">
        <v>118</v>
      </c>
      <c r="J752" s="49" t="s">
        <v>1229</v>
      </c>
      <c r="K752" s="49" t="s">
        <v>125</v>
      </c>
      <c r="M752" s="49">
        <v>1421</v>
      </c>
      <c r="AC752">
        <f>IF(ISBLANK(nutrition[[#This Row],[total_boys]]),SUM(nutrition[[#This Row],[boys_0-5_reached]],nutrition[[#This Row],[boys_6-12_reached]],nutrition[[#This Row],[boys_13-18_reached]]),nutrition[[#This Row],[total_boys]])</f>
        <v>0</v>
      </c>
      <c r="AD752">
        <f>IF(ISBLANK(nutrition[[#This Row],[total_girls]]),SUM(nutrition[[#This Row],[girls_0-5_reached]],nutrition[[#This Row],[girls_6-12_reached]],nutrition[[#This Row],[girls_13-18_reached]]),nutrition[[#This Row],[total_girls]])</f>
        <v>1421</v>
      </c>
      <c r="AE752">
        <f>IF(ISBLANK(nutrition[[#This Row],[total_children]]),SUM(nutrition[[#This Row],[calc_boys]],nutrition[[#This Row],[calc_girls]]),nutrition[[#This Row],[total_children]])</f>
        <v>1421</v>
      </c>
      <c r="AF752">
        <f>IF(ISBLANK(nutrition[[#This Row],[total_pwd]]),SUM(nutrition[[#This Row],[total_pwd_men]],nutrition[[#This Row],[total_pwd_women]]),nutrition[[#This Row],[total_pwd]])</f>
        <v>0</v>
      </c>
      <c r="AG752">
        <f>IF(ISBLANK(nutrition[[#This Row],[total_adults]]),SUM(nutrition[[#This Row],[total_men]],nutrition[[#This Row],[total_women]]),nutrition[[#This Row],[total_adults]])</f>
        <v>0</v>
      </c>
      <c r="AH752">
        <f>IF(ISBLANK(nutrition[[#This Row],[total_beneficiaries_reached]]),SUM(nutrition[[#This Row],[calc_children]],nutrition[[#This Row],[calc_adults]]),nutrition[[#This Row],[total_beneficiaries_reached]])</f>
        <v>1421</v>
      </c>
      <c r="AI752" s="49" t="str">
        <f ca="1">IF(B752="","",OFFSET(table_admin1[[#Headers],[ADM1_PT]],MATCH(B752,admin1,0),1))</f>
        <v>MZ08</v>
      </c>
      <c r="AJ752" s="49" t="str">
        <f t="shared" ca="1" si="6"/>
        <v>MZ0802</v>
      </c>
      <c r="AK752" s="49" t="str">
        <f t="shared" ca="1" si="7"/>
        <v/>
      </c>
    </row>
    <row r="753" spans="1:37" x14ac:dyDescent="0.2">
      <c r="A753" s="58">
        <v>45383</v>
      </c>
      <c r="B753" s="49" t="s">
        <v>209</v>
      </c>
      <c r="C753" s="49" t="s">
        <v>441</v>
      </c>
      <c r="F753" s="49" t="s">
        <v>115</v>
      </c>
      <c r="G753" s="49" t="s">
        <v>115</v>
      </c>
      <c r="H753" s="49" t="s">
        <v>133</v>
      </c>
      <c r="I753" s="49" t="s">
        <v>118</v>
      </c>
      <c r="J753" s="49" t="s">
        <v>1229</v>
      </c>
      <c r="K753" s="49" t="s">
        <v>125</v>
      </c>
      <c r="M753" s="49">
        <v>310</v>
      </c>
      <c r="AC753">
        <f>IF(ISBLANK(nutrition[[#This Row],[total_boys]]),SUM(nutrition[[#This Row],[boys_0-5_reached]],nutrition[[#This Row],[boys_6-12_reached]],nutrition[[#This Row],[boys_13-18_reached]]),nutrition[[#This Row],[total_boys]])</f>
        <v>0</v>
      </c>
      <c r="AD753">
        <f>IF(ISBLANK(nutrition[[#This Row],[total_girls]]),SUM(nutrition[[#This Row],[girls_0-5_reached]],nutrition[[#This Row],[girls_6-12_reached]],nutrition[[#This Row],[girls_13-18_reached]]),nutrition[[#This Row],[total_girls]])</f>
        <v>310</v>
      </c>
      <c r="AE753">
        <f>IF(ISBLANK(nutrition[[#This Row],[total_children]]),SUM(nutrition[[#This Row],[calc_boys]],nutrition[[#This Row],[calc_girls]]),nutrition[[#This Row],[total_children]])</f>
        <v>310</v>
      </c>
      <c r="AF753">
        <f>IF(ISBLANK(nutrition[[#This Row],[total_pwd]]),SUM(nutrition[[#This Row],[total_pwd_men]],nutrition[[#This Row],[total_pwd_women]]),nutrition[[#This Row],[total_pwd]])</f>
        <v>0</v>
      </c>
      <c r="AG753">
        <f>IF(ISBLANK(nutrition[[#This Row],[total_adults]]),SUM(nutrition[[#This Row],[total_men]],nutrition[[#This Row],[total_women]]),nutrition[[#This Row],[total_adults]])</f>
        <v>0</v>
      </c>
      <c r="AH753">
        <f>IF(ISBLANK(nutrition[[#This Row],[total_beneficiaries_reached]]),SUM(nutrition[[#This Row],[calc_children]],nutrition[[#This Row],[calc_adults]]),nutrition[[#This Row],[total_beneficiaries_reached]])</f>
        <v>310</v>
      </c>
      <c r="AI753" s="49" t="str">
        <f ca="1">IF(B753="","",OFFSET(table_admin1[[#Headers],[ADM1_PT]],MATCH(B753,admin1,0),1))</f>
        <v>MZ07</v>
      </c>
      <c r="AJ753" s="49" t="str">
        <f t="shared" ca="1" si="6"/>
        <v>MZ0702</v>
      </c>
      <c r="AK753" s="49" t="str">
        <f t="shared" ca="1" si="7"/>
        <v/>
      </c>
    </row>
    <row r="754" spans="1:37" x14ac:dyDescent="0.2">
      <c r="A754" s="58">
        <v>45383</v>
      </c>
      <c r="B754" s="49" t="s">
        <v>224</v>
      </c>
      <c r="C754" s="49" t="s">
        <v>1256</v>
      </c>
      <c r="F754" s="49" t="s">
        <v>115</v>
      </c>
      <c r="G754" s="49" t="s">
        <v>115</v>
      </c>
      <c r="H754" s="49" t="s">
        <v>133</v>
      </c>
      <c r="I754" s="49" t="s">
        <v>118</v>
      </c>
      <c r="J754" s="49" t="s">
        <v>1229</v>
      </c>
      <c r="K754" s="49" t="s">
        <v>125</v>
      </c>
      <c r="M754" s="49">
        <v>1332</v>
      </c>
      <c r="AC754">
        <f>IF(ISBLANK(nutrition[[#This Row],[total_boys]]),SUM(nutrition[[#This Row],[boys_0-5_reached]],nutrition[[#This Row],[boys_6-12_reached]],nutrition[[#This Row],[boys_13-18_reached]]),nutrition[[#This Row],[total_boys]])</f>
        <v>0</v>
      </c>
      <c r="AD754">
        <f>IF(ISBLANK(nutrition[[#This Row],[total_girls]]),SUM(nutrition[[#This Row],[girls_0-5_reached]],nutrition[[#This Row],[girls_6-12_reached]],nutrition[[#This Row],[girls_13-18_reached]]),nutrition[[#This Row],[total_girls]])</f>
        <v>1332</v>
      </c>
      <c r="AE754">
        <f>IF(ISBLANK(nutrition[[#This Row],[total_children]]),SUM(nutrition[[#This Row],[calc_boys]],nutrition[[#This Row],[calc_girls]]),nutrition[[#This Row],[total_children]])</f>
        <v>1332</v>
      </c>
      <c r="AF754">
        <f>IF(ISBLANK(nutrition[[#This Row],[total_pwd]]),SUM(nutrition[[#This Row],[total_pwd_men]],nutrition[[#This Row],[total_pwd_women]]),nutrition[[#This Row],[total_pwd]])</f>
        <v>0</v>
      </c>
      <c r="AG754">
        <f>IF(ISBLANK(nutrition[[#This Row],[total_adults]]),SUM(nutrition[[#This Row],[total_men]],nutrition[[#This Row],[total_women]]),nutrition[[#This Row],[total_adults]])</f>
        <v>0</v>
      </c>
      <c r="AH754">
        <f>IF(ISBLANK(nutrition[[#This Row],[total_beneficiaries_reached]]),SUM(nutrition[[#This Row],[calc_children]],nutrition[[#This Row],[calc_adults]]),nutrition[[#This Row],[total_beneficiaries_reached]])</f>
        <v>1332</v>
      </c>
      <c r="AI754" s="49" t="str">
        <f ca="1">IF(B754="","",OFFSET(table_admin1[[#Headers],[ADM1_PT]],MATCH(B754,admin1,0),1))</f>
        <v>MZ10</v>
      </c>
      <c r="AJ754" s="49" t="str">
        <f t="shared" ca="1" si="6"/>
        <v>MZ1007</v>
      </c>
      <c r="AK754" s="49" t="str">
        <f t="shared" ca="1" si="7"/>
        <v/>
      </c>
    </row>
    <row r="755" spans="1:37" x14ac:dyDescent="0.2">
      <c r="A755" s="58">
        <v>45383</v>
      </c>
      <c r="B755" s="49" t="s">
        <v>113</v>
      </c>
      <c r="C755" s="49" t="s">
        <v>1287</v>
      </c>
      <c r="F755" s="49" t="s">
        <v>115</v>
      </c>
      <c r="G755" s="49" t="s">
        <v>115</v>
      </c>
      <c r="H755" s="49" t="s">
        <v>133</v>
      </c>
      <c r="I755" s="49" t="s">
        <v>118</v>
      </c>
      <c r="J755" s="49" t="s">
        <v>1229</v>
      </c>
      <c r="K755" s="49" t="s">
        <v>125</v>
      </c>
      <c r="M755" s="49">
        <v>931</v>
      </c>
      <c r="AC755">
        <f>IF(ISBLANK(nutrition[[#This Row],[total_boys]]),SUM(nutrition[[#This Row],[boys_0-5_reached]],nutrition[[#This Row],[boys_6-12_reached]],nutrition[[#This Row],[boys_13-18_reached]]),nutrition[[#This Row],[total_boys]])</f>
        <v>0</v>
      </c>
      <c r="AD755">
        <f>IF(ISBLANK(nutrition[[#This Row],[total_girls]]),SUM(nutrition[[#This Row],[girls_0-5_reached]],nutrition[[#This Row],[girls_6-12_reached]],nutrition[[#This Row],[girls_13-18_reached]]),nutrition[[#This Row],[total_girls]])</f>
        <v>931</v>
      </c>
      <c r="AE755">
        <f>IF(ISBLANK(nutrition[[#This Row],[total_children]]),SUM(nutrition[[#This Row],[calc_boys]],nutrition[[#This Row],[calc_girls]]),nutrition[[#This Row],[total_children]])</f>
        <v>931</v>
      </c>
      <c r="AF755">
        <f>IF(ISBLANK(nutrition[[#This Row],[total_pwd]]),SUM(nutrition[[#This Row],[total_pwd_men]],nutrition[[#This Row],[total_pwd_women]]),nutrition[[#This Row],[total_pwd]])</f>
        <v>0</v>
      </c>
      <c r="AG755">
        <f>IF(ISBLANK(nutrition[[#This Row],[total_adults]]),SUM(nutrition[[#This Row],[total_men]],nutrition[[#This Row],[total_women]]),nutrition[[#This Row],[total_adults]])</f>
        <v>0</v>
      </c>
      <c r="AH755">
        <f>IF(ISBLANK(nutrition[[#This Row],[total_beneficiaries_reached]]),SUM(nutrition[[#This Row],[calc_children]],nutrition[[#This Row],[calc_adults]]),nutrition[[#This Row],[total_beneficiaries_reached]])</f>
        <v>931</v>
      </c>
      <c r="AI755" s="49" t="str">
        <f ca="1">IF(B755="","",OFFSET(table_admin1[[#Headers],[ADM1_PT]],MATCH(B755,admin1,0),1))</f>
        <v>MZ09</v>
      </c>
      <c r="AJ755" s="49" t="str">
        <f t="shared" ca="1" si="6"/>
        <v>MZ0907</v>
      </c>
      <c r="AK755" s="49" t="str">
        <f t="shared" ca="1" si="7"/>
        <v/>
      </c>
    </row>
    <row r="756" spans="1:37" x14ac:dyDescent="0.2">
      <c r="A756" s="58">
        <v>45383</v>
      </c>
      <c r="B756" s="49" t="s">
        <v>209</v>
      </c>
      <c r="C756" s="49" t="s">
        <v>1257</v>
      </c>
      <c r="F756" s="49" t="s">
        <v>115</v>
      </c>
      <c r="G756" s="49" t="s">
        <v>115</v>
      </c>
      <c r="H756" s="49" t="s">
        <v>133</v>
      </c>
      <c r="I756" s="49" t="s">
        <v>118</v>
      </c>
      <c r="J756" s="49" t="s">
        <v>1229</v>
      </c>
      <c r="K756" s="49" t="s">
        <v>125</v>
      </c>
      <c r="M756" s="49">
        <v>5286</v>
      </c>
      <c r="AC756">
        <f>IF(ISBLANK(nutrition[[#This Row],[total_boys]]),SUM(nutrition[[#This Row],[boys_0-5_reached]],nutrition[[#This Row],[boys_6-12_reached]],nutrition[[#This Row],[boys_13-18_reached]]),nutrition[[#This Row],[total_boys]])</f>
        <v>0</v>
      </c>
      <c r="AD756">
        <f>IF(ISBLANK(nutrition[[#This Row],[total_girls]]),SUM(nutrition[[#This Row],[girls_0-5_reached]],nutrition[[#This Row],[girls_6-12_reached]],nutrition[[#This Row],[girls_13-18_reached]]),nutrition[[#This Row],[total_girls]])</f>
        <v>5286</v>
      </c>
      <c r="AE756">
        <f>IF(ISBLANK(nutrition[[#This Row],[total_children]]),SUM(nutrition[[#This Row],[calc_boys]],nutrition[[#This Row],[calc_girls]]),nutrition[[#This Row],[total_children]])</f>
        <v>5286</v>
      </c>
      <c r="AF756">
        <f>IF(ISBLANK(nutrition[[#This Row],[total_pwd]]),SUM(nutrition[[#This Row],[total_pwd_men]],nutrition[[#This Row],[total_pwd_women]]),nutrition[[#This Row],[total_pwd]])</f>
        <v>0</v>
      </c>
      <c r="AG756">
        <f>IF(ISBLANK(nutrition[[#This Row],[total_adults]]),SUM(nutrition[[#This Row],[total_men]],nutrition[[#This Row],[total_women]]),nutrition[[#This Row],[total_adults]])</f>
        <v>0</v>
      </c>
      <c r="AH756">
        <f>IF(ISBLANK(nutrition[[#This Row],[total_beneficiaries_reached]]),SUM(nutrition[[#This Row],[calc_children]],nutrition[[#This Row],[calc_adults]]),nutrition[[#This Row],[total_beneficiaries_reached]])</f>
        <v>5286</v>
      </c>
      <c r="AI756" s="49" t="str">
        <f ca="1">IF(B756="","",OFFSET(table_admin1[[#Headers],[ADM1_PT]],MATCH(B756,admin1,0),1))</f>
        <v>MZ07</v>
      </c>
      <c r="AJ756" s="49" t="str">
        <f t="shared" ca="1" si="6"/>
        <v>MZ0703</v>
      </c>
      <c r="AK756" s="49" t="str">
        <f t="shared" ca="1" si="7"/>
        <v/>
      </c>
    </row>
    <row r="757" spans="1:37" x14ac:dyDescent="0.2">
      <c r="A757" s="58">
        <v>45383</v>
      </c>
      <c r="B757" s="49" t="s">
        <v>229</v>
      </c>
      <c r="C757" s="49" t="s">
        <v>708</v>
      </c>
      <c r="F757" s="49" t="s">
        <v>115</v>
      </c>
      <c r="G757" s="49" t="s">
        <v>115</v>
      </c>
      <c r="H757" s="49" t="s">
        <v>133</v>
      </c>
      <c r="I757" s="49" t="s">
        <v>118</v>
      </c>
      <c r="J757" s="49" t="s">
        <v>1229</v>
      </c>
      <c r="K757" s="49" t="s">
        <v>125</v>
      </c>
      <c r="M757" s="49">
        <v>983</v>
      </c>
      <c r="AC757">
        <f>IF(ISBLANK(nutrition[[#This Row],[total_boys]]),SUM(nutrition[[#This Row],[boys_0-5_reached]],nutrition[[#This Row],[boys_6-12_reached]],nutrition[[#This Row],[boys_13-18_reached]]),nutrition[[#This Row],[total_boys]])</f>
        <v>0</v>
      </c>
      <c r="AD757">
        <f>IF(ISBLANK(nutrition[[#This Row],[total_girls]]),SUM(nutrition[[#This Row],[girls_0-5_reached]],nutrition[[#This Row],[girls_6-12_reached]],nutrition[[#This Row],[girls_13-18_reached]]),nutrition[[#This Row],[total_girls]])</f>
        <v>983</v>
      </c>
      <c r="AE757">
        <f>IF(ISBLANK(nutrition[[#This Row],[total_children]]),SUM(nutrition[[#This Row],[calc_boys]],nutrition[[#This Row],[calc_girls]]),nutrition[[#This Row],[total_children]])</f>
        <v>983</v>
      </c>
      <c r="AF757">
        <f>IF(ISBLANK(nutrition[[#This Row],[total_pwd]]),SUM(nutrition[[#This Row],[total_pwd_men]],nutrition[[#This Row],[total_pwd_women]]),nutrition[[#This Row],[total_pwd]])</f>
        <v>0</v>
      </c>
      <c r="AG757">
        <f>IF(ISBLANK(nutrition[[#This Row],[total_adults]]),SUM(nutrition[[#This Row],[total_men]],nutrition[[#This Row],[total_women]]),nutrition[[#This Row],[total_adults]])</f>
        <v>0</v>
      </c>
      <c r="AH757">
        <f>IF(ISBLANK(nutrition[[#This Row],[total_beneficiaries_reached]]),SUM(nutrition[[#This Row],[calc_children]],nutrition[[#This Row],[calc_adults]]),nutrition[[#This Row],[total_beneficiaries_reached]])</f>
        <v>983</v>
      </c>
      <c r="AI757" s="49" t="str">
        <f ca="1">IF(B757="","",OFFSET(table_admin1[[#Headers],[ADM1_PT]],MATCH(B757,admin1,0),1))</f>
        <v>MZ11</v>
      </c>
      <c r="AJ757" s="49" t="str">
        <f t="shared" ca="1" si="6"/>
        <v>MZ1105</v>
      </c>
      <c r="AK757" s="49" t="str">
        <f t="shared" ca="1" si="7"/>
        <v/>
      </c>
    </row>
    <row r="758" spans="1:37" x14ac:dyDescent="0.2">
      <c r="A758" s="58">
        <v>45383</v>
      </c>
      <c r="B758" s="49" t="s">
        <v>229</v>
      </c>
      <c r="C758" s="49" t="s">
        <v>712</v>
      </c>
      <c r="F758" s="49" t="s">
        <v>115</v>
      </c>
      <c r="G758" s="49" t="s">
        <v>115</v>
      </c>
      <c r="H758" s="49" t="s">
        <v>133</v>
      </c>
      <c r="I758" s="49" t="s">
        <v>118</v>
      </c>
      <c r="J758" s="49" t="s">
        <v>1229</v>
      </c>
      <c r="K758" s="49" t="s">
        <v>125</v>
      </c>
      <c r="M758" s="49">
        <v>2645</v>
      </c>
      <c r="AC758">
        <f>IF(ISBLANK(nutrition[[#This Row],[total_boys]]),SUM(nutrition[[#This Row],[boys_0-5_reached]],nutrition[[#This Row],[boys_6-12_reached]],nutrition[[#This Row],[boys_13-18_reached]]),nutrition[[#This Row],[total_boys]])</f>
        <v>0</v>
      </c>
      <c r="AD758">
        <f>IF(ISBLANK(nutrition[[#This Row],[total_girls]]),SUM(nutrition[[#This Row],[girls_0-5_reached]],nutrition[[#This Row],[girls_6-12_reached]],nutrition[[#This Row],[girls_13-18_reached]]),nutrition[[#This Row],[total_girls]])</f>
        <v>2645</v>
      </c>
      <c r="AE758">
        <f>IF(ISBLANK(nutrition[[#This Row],[total_children]]),SUM(nutrition[[#This Row],[calc_boys]],nutrition[[#This Row],[calc_girls]]),nutrition[[#This Row],[total_children]])</f>
        <v>2645</v>
      </c>
      <c r="AF758">
        <f>IF(ISBLANK(nutrition[[#This Row],[total_pwd]]),SUM(nutrition[[#This Row],[total_pwd_men]],nutrition[[#This Row],[total_pwd_women]]),nutrition[[#This Row],[total_pwd]])</f>
        <v>0</v>
      </c>
      <c r="AG758">
        <f>IF(ISBLANK(nutrition[[#This Row],[total_adults]]),SUM(nutrition[[#This Row],[total_men]],nutrition[[#This Row],[total_women]]),nutrition[[#This Row],[total_adults]])</f>
        <v>0</v>
      </c>
      <c r="AH758">
        <f>IF(ISBLANK(nutrition[[#This Row],[total_beneficiaries_reached]]),SUM(nutrition[[#This Row],[calc_children]],nutrition[[#This Row],[calc_adults]]),nutrition[[#This Row],[total_beneficiaries_reached]])</f>
        <v>2645</v>
      </c>
      <c r="AI758" s="49" t="str">
        <f ca="1">IF(B758="","",OFFSET(table_admin1[[#Headers],[ADM1_PT]],MATCH(B758,admin1,0),1))</f>
        <v>MZ11</v>
      </c>
      <c r="AJ758" s="49" t="str">
        <f t="shared" ca="1" si="6"/>
        <v>MZ1106</v>
      </c>
      <c r="AK758" s="49" t="str">
        <f t="shared" ca="1" si="7"/>
        <v/>
      </c>
    </row>
    <row r="759" spans="1:37" x14ac:dyDescent="0.2">
      <c r="A759" s="58">
        <v>45383</v>
      </c>
      <c r="B759" s="49" t="s">
        <v>120</v>
      </c>
      <c r="C759" s="49" t="s">
        <v>1233</v>
      </c>
      <c r="F759" s="49" t="s">
        <v>115</v>
      </c>
      <c r="G759" s="49" t="s">
        <v>115</v>
      </c>
      <c r="H759" s="49" t="s">
        <v>133</v>
      </c>
      <c r="I759" s="49" t="s">
        <v>118</v>
      </c>
      <c r="J759" s="49" t="s">
        <v>1229</v>
      </c>
      <c r="K759" s="49" t="s">
        <v>125</v>
      </c>
      <c r="M759" s="49">
        <v>344</v>
      </c>
      <c r="AC759">
        <f>IF(ISBLANK(nutrition[[#This Row],[total_boys]]),SUM(nutrition[[#This Row],[boys_0-5_reached]],nutrition[[#This Row],[boys_6-12_reached]],nutrition[[#This Row],[boys_13-18_reached]]),nutrition[[#This Row],[total_boys]])</f>
        <v>0</v>
      </c>
      <c r="AD759">
        <f>IF(ISBLANK(nutrition[[#This Row],[total_girls]]),SUM(nutrition[[#This Row],[girls_0-5_reached]],nutrition[[#This Row],[girls_6-12_reached]],nutrition[[#This Row],[girls_13-18_reached]]),nutrition[[#This Row],[total_girls]])</f>
        <v>344</v>
      </c>
      <c r="AE759">
        <f>IF(ISBLANK(nutrition[[#This Row],[total_children]]),SUM(nutrition[[#This Row],[calc_boys]],nutrition[[#This Row],[calc_girls]]),nutrition[[#This Row],[total_children]])</f>
        <v>344</v>
      </c>
      <c r="AF759">
        <f>IF(ISBLANK(nutrition[[#This Row],[total_pwd]]),SUM(nutrition[[#This Row],[total_pwd_men]],nutrition[[#This Row],[total_pwd_women]]),nutrition[[#This Row],[total_pwd]])</f>
        <v>0</v>
      </c>
      <c r="AG759">
        <f>IF(ISBLANK(nutrition[[#This Row],[total_adults]]),SUM(nutrition[[#This Row],[total_men]],nutrition[[#This Row],[total_women]]),nutrition[[#This Row],[total_adults]])</f>
        <v>0</v>
      </c>
      <c r="AH759">
        <f>IF(ISBLANK(nutrition[[#This Row],[total_beneficiaries_reached]]),SUM(nutrition[[#This Row],[calc_children]],nutrition[[#This Row],[calc_adults]]),nutrition[[#This Row],[total_beneficiaries_reached]])</f>
        <v>344</v>
      </c>
      <c r="AI759" s="49" t="str">
        <f ca="1">IF(B759="","",OFFSET(table_admin1[[#Headers],[ADM1_PT]],MATCH(B759,admin1,0),1))</f>
        <v>MZ01</v>
      </c>
      <c r="AJ759" s="49" t="str">
        <f t="shared" ca="1" si="6"/>
        <v>MZ0105</v>
      </c>
      <c r="AK759" s="49" t="str">
        <f t="shared" ca="1" si="7"/>
        <v/>
      </c>
    </row>
    <row r="760" spans="1:37" x14ac:dyDescent="0.2">
      <c r="A760" s="58">
        <v>45383</v>
      </c>
      <c r="B760" s="49" t="s">
        <v>229</v>
      </c>
      <c r="C760" s="49" t="s">
        <v>1288</v>
      </c>
      <c r="F760" s="49" t="s">
        <v>115</v>
      </c>
      <c r="G760" s="49" t="s">
        <v>115</v>
      </c>
      <c r="H760" s="49" t="s">
        <v>133</v>
      </c>
      <c r="I760" s="49" t="s">
        <v>118</v>
      </c>
      <c r="J760" s="49" t="s">
        <v>1229</v>
      </c>
      <c r="K760" s="49" t="s">
        <v>125</v>
      </c>
      <c r="M760" s="49">
        <v>4102</v>
      </c>
      <c r="AC760">
        <f>IF(ISBLANK(nutrition[[#This Row],[total_boys]]),SUM(nutrition[[#This Row],[boys_0-5_reached]],nutrition[[#This Row],[boys_6-12_reached]],nutrition[[#This Row],[boys_13-18_reached]]),nutrition[[#This Row],[total_boys]])</f>
        <v>0</v>
      </c>
      <c r="AD760">
        <f>IF(ISBLANK(nutrition[[#This Row],[total_girls]]),SUM(nutrition[[#This Row],[girls_0-5_reached]],nutrition[[#This Row],[girls_6-12_reached]],nutrition[[#This Row],[girls_13-18_reached]]),nutrition[[#This Row],[total_girls]])</f>
        <v>4102</v>
      </c>
      <c r="AE760">
        <f>IF(ISBLANK(nutrition[[#This Row],[total_children]]),SUM(nutrition[[#This Row],[calc_boys]],nutrition[[#This Row],[calc_girls]]),nutrition[[#This Row],[total_children]])</f>
        <v>4102</v>
      </c>
      <c r="AF760">
        <f>IF(ISBLANK(nutrition[[#This Row],[total_pwd]]),SUM(nutrition[[#This Row],[total_pwd_men]],nutrition[[#This Row],[total_pwd_women]]),nutrition[[#This Row],[total_pwd]])</f>
        <v>0</v>
      </c>
      <c r="AG760">
        <f>IF(ISBLANK(nutrition[[#This Row],[total_adults]]),SUM(nutrition[[#This Row],[total_men]],nutrition[[#This Row],[total_women]]),nutrition[[#This Row],[total_adults]])</f>
        <v>0</v>
      </c>
      <c r="AH760">
        <f>IF(ISBLANK(nutrition[[#This Row],[total_beneficiaries_reached]]),SUM(nutrition[[#This Row],[calc_children]],nutrition[[#This Row],[calc_adults]]),nutrition[[#This Row],[total_beneficiaries_reached]])</f>
        <v>4102</v>
      </c>
      <c r="AI760" s="49" t="str">
        <f ca="1">IF(B760="","",OFFSET(table_admin1[[#Headers],[ADM1_PT]],MATCH(B760,admin1,0),1))</f>
        <v>MZ11</v>
      </c>
      <c r="AJ760" s="49" t="str">
        <f t="shared" ca="1" si="6"/>
        <v>MZ1107</v>
      </c>
      <c r="AK760" s="49" t="str">
        <f t="shared" ca="1" si="7"/>
        <v/>
      </c>
    </row>
    <row r="761" spans="1:37" x14ac:dyDescent="0.2">
      <c r="A761" s="58">
        <v>45383</v>
      </c>
      <c r="B761" s="49" t="s">
        <v>209</v>
      </c>
      <c r="C761" s="49" t="s">
        <v>1289</v>
      </c>
      <c r="F761" s="49" t="s">
        <v>115</v>
      </c>
      <c r="G761" s="49" t="s">
        <v>115</v>
      </c>
      <c r="H761" s="49" t="s">
        <v>133</v>
      </c>
      <c r="I761" s="49" t="s">
        <v>118</v>
      </c>
      <c r="J761" s="49" t="s">
        <v>1229</v>
      </c>
      <c r="K761" s="49" t="s">
        <v>125</v>
      </c>
      <c r="M761" s="49">
        <v>570</v>
      </c>
      <c r="AC761">
        <f>IF(ISBLANK(nutrition[[#This Row],[total_boys]]),SUM(nutrition[[#This Row],[boys_0-5_reached]],nutrition[[#This Row],[boys_6-12_reached]],nutrition[[#This Row],[boys_13-18_reached]]),nutrition[[#This Row],[total_boys]])</f>
        <v>0</v>
      </c>
      <c r="AD761">
        <f>IF(ISBLANK(nutrition[[#This Row],[total_girls]]),SUM(nutrition[[#This Row],[girls_0-5_reached]],nutrition[[#This Row],[girls_6-12_reached]],nutrition[[#This Row],[girls_13-18_reached]]),nutrition[[#This Row],[total_girls]])</f>
        <v>570</v>
      </c>
      <c r="AE761">
        <f>IF(ISBLANK(nutrition[[#This Row],[total_children]]),SUM(nutrition[[#This Row],[calc_boys]],nutrition[[#This Row],[calc_girls]]),nutrition[[#This Row],[total_children]])</f>
        <v>570</v>
      </c>
      <c r="AF761">
        <f>IF(ISBLANK(nutrition[[#This Row],[total_pwd]]),SUM(nutrition[[#This Row],[total_pwd_men]],nutrition[[#This Row],[total_pwd_women]]),nutrition[[#This Row],[total_pwd]])</f>
        <v>0</v>
      </c>
      <c r="AG761">
        <f>IF(ISBLANK(nutrition[[#This Row],[total_adults]]),SUM(nutrition[[#This Row],[total_men]],nutrition[[#This Row],[total_women]]),nutrition[[#This Row],[total_adults]])</f>
        <v>0</v>
      </c>
      <c r="AH761">
        <f>IF(ISBLANK(nutrition[[#This Row],[total_beneficiaries_reached]]),SUM(nutrition[[#This Row],[calc_children]],nutrition[[#This Row],[calc_adults]]),nutrition[[#This Row],[total_beneficiaries_reached]])</f>
        <v>570</v>
      </c>
      <c r="AI761" s="49" t="str">
        <f ca="1">IF(B761="","",OFFSET(table_admin1[[#Headers],[ADM1_PT]],MATCH(B761,admin1,0),1))</f>
        <v>MZ07</v>
      </c>
      <c r="AJ761" s="49" t="str">
        <f t="shared" ca="1" si="6"/>
        <v>MZ0704</v>
      </c>
      <c r="AK761" s="49" t="str">
        <f t="shared" ca="1" si="7"/>
        <v/>
      </c>
    </row>
    <row r="762" spans="1:37" x14ac:dyDescent="0.2">
      <c r="A762" s="58">
        <v>45383</v>
      </c>
      <c r="B762" s="49" t="s">
        <v>229</v>
      </c>
      <c r="C762" s="49" t="s">
        <v>1290</v>
      </c>
      <c r="F762" s="49" t="s">
        <v>115</v>
      </c>
      <c r="G762" s="49" t="s">
        <v>115</v>
      </c>
      <c r="H762" s="49" t="s">
        <v>133</v>
      </c>
      <c r="I762" s="49" t="s">
        <v>118</v>
      </c>
      <c r="J762" s="49" t="s">
        <v>1229</v>
      </c>
      <c r="K762" s="49" t="s">
        <v>125</v>
      </c>
      <c r="M762" s="49">
        <v>209</v>
      </c>
      <c r="AC762">
        <f>IF(ISBLANK(nutrition[[#This Row],[total_boys]]),SUM(nutrition[[#This Row],[boys_0-5_reached]],nutrition[[#This Row],[boys_6-12_reached]],nutrition[[#This Row],[boys_13-18_reached]]),nutrition[[#This Row],[total_boys]])</f>
        <v>0</v>
      </c>
      <c r="AD762">
        <f>IF(ISBLANK(nutrition[[#This Row],[total_girls]]),SUM(nutrition[[#This Row],[girls_0-5_reached]],nutrition[[#This Row],[girls_6-12_reached]],nutrition[[#This Row],[girls_13-18_reached]]),nutrition[[#This Row],[total_girls]])</f>
        <v>209</v>
      </c>
      <c r="AE762">
        <f>IF(ISBLANK(nutrition[[#This Row],[total_children]]),SUM(nutrition[[#This Row],[calc_boys]],nutrition[[#This Row],[calc_girls]]),nutrition[[#This Row],[total_children]])</f>
        <v>209</v>
      </c>
      <c r="AF762">
        <f>IF(ISBLANK(nutrition[[#This Row],[total_pwd]]),SUM(nutrition[[#This Row],[total_pwd_men]],nutrition[[#This Row],[total_pwd_women]]),nutrition[[#This Row],[total_pwd]])</f>
        <v>0</v>
      </c>
      <c r="AG762">
        <f>IF(ISBLANK(nutrition[[#This Row],[total_adults]]),SUM(nutrition[[#This Row],[total_men]],nutrition[[#This Row],[total_women]]),nutrition[[#This Row],[total_adults]])</f>
        <v>0</v>
      </c>
      <c r="AH762">
        <f>IF(ISBLANK(nutrition[[#This Row],[total_beneficiaries_reached]]),SUM(nutrition[[#This Row],[calc_children]],nutrition[[#This Row],[calc_adults]]),nutrition[[#This Row],[total_beneficiaries_reached]])</f>
        <v>209</v>
      </c>
      <c r="AI762" s="49" t="str">
        <f ca="1">IF(B762="","",OFFSET(table_admin1[[#Headers],[ADM1_PT]],MATCH(B762,admin1,0),1))</f>
        <v>MZ11</v>
      </c>
      <c r="AJ762" s="49" t="str">
        <f t="shared" ca="1" si="6"/>
        <v>MZ1108</v>
      </c>
      <c r="AK762" s="49" t="str">
        <f t="shared" ca="1" si="7"/>
        <v/>
      </c>
    </row>
    <row r="763" spans="1:37" x14ac:dyDescent="0.2">
      <c r="A763" s="58">
        <v>45383</v>
      </c>
      <c r="B763" s="49" t="s">
        <v>214</v>
      </c>
      <c r="C763" s="49" t="s">
        <v>1260</v>
      </c>
      <c r="F763" s="49" t="s">
        <v>115</v>
      </c>
      <c r="G763" s="49" t="s">
        <v>115</v>
      </c>
      <c r="H763" s="49" t="s">
        <v>133</v>
      </c>
      <c r="I763" s="49" t="s">
        <v>118</v>
      </c>
      <c r="J763" s="49" t="s">
        <v>1229</v>
      </c>
      <c r="K763" s="49" t="s">
        <v>125</v>
      </c>
      <c r="M763" s="49">
        <v>1321</v>
      </c>
      <c r="AC763">
        <f>IF(ISBLANK(nutrition[[#This Row],[total_boys]]),SUM(nutrition[[#This Row],[boys_0-5_reached]],nutrition[[#This Row],[boys_6-12_reached]],nutrition[[#This Row],[boys_13-18_reached]]),nutrition[[#This Row],[total_boys]])</f>
        <v>0</v>
      </c>
      <c r="AD763">
        <f>IF(ISBLANK(nutrition[[#This Row],[total_girls]]),SUM(nutrition[[#This Row],[girls_0-5_reached]],nutrition[[#This Row],[girls_6-12_reached]],nutrition[[#This Row],[girls_13-18_reached]]),nutrition[[#This Row],[total_girls]])</f>
        <v>1321</v>
      </c>
      <c r="AE763">
        <f>IF(ISBLANK(nutrition[[#This Row],[total_children]]),SUM(nutrition[[#This Row],[calc_boys]],nutrition[[#This Row],[calc_girls]]),nutrition[[#This Row],[total_children]])</f>
        <v>1321</v>
      </c>
      <c r="AF763">
        <f>IF(ISBLANK(nutrition[[#This Row],[total_pwd]]),SUM(nutrition[[#This Row],[total_pwd_men]],nutrition[[#This Row],[total_pwd_women]]),nutrition[[#This Row],[total_pwd]])</f>
        <v>0</v>
      </c>
      <c r="AG763">
        <f>IF(ISBLANK(nutrition[[#This Row],[total_adults]]),SUM(nutrition[[#This Row],[total_men]],nutrition[[#This Row],[total_women]]),nutrition[[#This Row],[total_adults]])</f>
        <v>0</v>
      </c>
      <c r="AH763">
        <f>IF(ISBLANK(nutrition[[#This Row],[total_beneficiaries_reached]]),SUM(nutrition[[#This Row],[calc_children]],nutrition[[#This Row],[calc_adults]]),nutrition[[#This Row],[total_beneficiaries_reached]])</f>
        <v>1321</v>
      </c>
      <c r="AI763" s="49" t="str">
        <f ca="1">IF(B763="","",OFFSET(table_admin1[[#Headers],[ADM1_PT]],MATCH(B763,admin1,0),1))</f>
        <v>MZ08</v>
      </c>
      <c r="AJ763" s="49" t="str">
        <f t="shared" ca="1" si="6"/>
        <v>MZ0806</v>
      </c>
      <c r="AK763" s="49" t="str">
        <f t="shared" ca="1" si="7"/>
        <v/>
      </c>
    </row>
    <row r="764" spans="1:37" x14ac:dyDescent="0.2">
      <c r="A764" s="58">
        <v>45383</v>
      </c>
      <c r="B764" s="49" t="s">
        <v>209</v>
      </c>
      <c r="C764" s="49" t="s">
        <v>1291</v>
      </c>
      <c r="F764" s="49" t="s">
        <v>115</v>
      </c>
      <c r="G764" s="49" t="s">
        <v>115</v>
      </c>
      <c r="H764" s="49" t="s">
        <v>133</v>
      </c>
      <c r="I764" s="49" t="s">
        <v>118</v>
      </c>
      <c r="J764" s="49" t="s">
        <v>1229</v>
      </c>
      <c r="K764" s="49" t="s">
        <v>125</v>
      </c>
      <c r="M764" s="49">
        <v>722</v>
      </c>
      <c r="AC764">
        <f>IF(ISBLANK(nutrition[[#This Row],[total_boys]]),SUM(nutrition[[#This Row],[boys_0-5_reached]],nutrition[[#This Row],[boys_6-12_reached]],nutrition[[#This Row],[boys_13-18_reached]]),nutrition[[#This Row],[total_boys]])</f>
        <v>0</v>
      </c>
      <c r="AD764">
        <f>IF(ISBLANK(nutrition[[#This Row],[total_girls]]),SUM(nutrition[[#This Row],[girls_0-5_reached]],nutrition[[#This Row],[girls_6-12_reached]],nutrition[[#This Row],[girls_13-18_reached]]),nutrition[[#This Row],[total_girls]])</f>
        <v>722</v>
      </c>
      <c r="AE764">
        <f>IF(ISBLANK(nutrition[[#This Row],[total_children]]),SUM(nutrition[[#This Row],[calc_boys]],nutrition[[#This Row],[calc_girls]]),nutrition[[#This Row],[total_children]])</f>
        <v>722</v>
      </c>
      <c r="AF764">
        <f>IF(ISBLANK(nutrition[[#This Row],[total_pwd]]),SUM(nutrition[[#This Row],[total_pwd_men]],nutrition[[#This Row],[total_pwd_women]]),nutrition[[#This Row],[total_pwd]])</f>
        <v>0</v>
      </c>
      <c r="AG764">
        <f>IF(ISBLANK(nutrition[[#This Row],[total_adults]]),SUM(nutrition[[#This Row],[total_men]],nutrition[[#This Row],[total_women]]),nutrition[[#This Row],[total_adults]])</f>
        <v>0</v>
      </c>
      <c r="AH764">
        <f>IF(ISBLANK(nutrition[[#This Row],[total_beneficiaries_reached]]),SUM(nutrition[[#This Row],[calc_children]],nutrition[[#This Row],[calc_adults]]),nutrition[[#This Row],[total_beneficiaries_reached]])</f>
        <v>722</v>
      </c>
      <c r="AI764" s="49" t="str">
        <f ca="1">IF(B764="","",OFFSET(table_admin1[[#Headers],[ADM1_PT]],MATCH(B764,admin1,0),1))</f>
        <v>MZ07</v>
      </c>
      <c r="AJ764" s="49" t="str">
        <f t="shared" ca="1" si="6"/>
        <v>MZ0705</v>
      </c>
      <c r="AK764" s="49" t="str">
        <f t="shared" ca="1" si="7"/>
        <v/>
      </c>
    </row>
    <row r="765" spans="1:37" x14ac:dyDescent="0.2">
      <c r="A765" s="58">
        <v>45383</v>
      </c>
      <c r="B765" s="49" t="s">
        <v>209</v>
      </c>
      <c r="C765" s="49" t="s">
        <v>1292</v>
      </c>
      <c r="F765" s="49" t="s">
        <v>115</v>
      </c>
      <c r="G765" s="49" t="s">
        <v>115</v>
      </c>
      <c r="H765" s="49" t="s">
        <v>133</v>
      </c>
      <c r="I765" s="49" t="s">
        <v>118</v>
      </c>
      <c r="J765" s="49" t="s">
        <v>1229</v>
      </c>
      <c r="K765" s="49" t="s">
        <v>125</v>
      </c>
      <c r="M765" s="49">
        <v>3496</v>
      </c>
      <c r="AC765">
        <f>IF(ISBLANK(nutrition[[#This Row],[total_boys]]),SUM(nutrition[[#This Row],[boys_0-5_reached]],nutrition[[#This Row],[boys_6-12_reached]],nutrition[[#This Row],[boys_13-18_reached]]),nutrition[[#This Row],[total_boys]])</f>
        <v>0</v>
      </c>
      <c r="AD765">
        <f>IF(ISBLANK(nutrition[[#This Row],[total_girls]]),SUM(nutrition[[#This Row],[girls_0-5_reached]],nutrition[[#This Row],[girls_6-12_reached]],nutrition[[#This Row],[girls_13-18_reached]]),nutrition[[#This Row],[total_girls]])</f>
        <v>3496</v>
      </c>
      <c r="AE765">
        <f>IF(ISBLANK(nutrition[[#This Row],[total_children]]),SUM(nutrition[[#This Row],[calc_boys]],nutrition[[#This Row],[calc_girls]]),nutrition[[#This Row],[total_children]])</f>
        <v>3496</v>
      </c>
      <c r="AF765">
        <f>IF(ISBLANK(nutrition[[#This Row],[total_pwd]]),SUM(nutrition[[#This Row],[total_pwd_men]],nutrition[[#This Row],[total_pwd_women]]),nutrition[[#This Row],[total_pwd]])</f>
        <v>0</v>
      </c>
      <c r="AG765">
        <f>IF(ISBLANK(nutrition[[#This Row],[total_adults]]),SUM(nutrition[[#This Row],[total_men]],nutrition[[#This Row],[total_women]]),nutrition[[#This Row],[total_adults]])</f>
        <v>0</v>
      </c>
      <c r="AH765">
        <f>IF(ISBLANK(nutrition[[#This Row],[total_beneficiaries_reached]]),SUM(nutrition[[#This Row],[calc_children]],nutrition[[#This Row],[calc_adults]]),nutrition[[#This Row],[total_beneficiaries_reached]])</f>
        <v>3496</v>
      </c>
      <c r="AI765" s="49" t="str">
        <f ca="1">IF(B765="","",OFFSET(table_admin1[[#Headers],[ADM1_PT]],MATCH(B765,admin1,0),1))</f>
        <v>MZ07</v>
      </c>
      <c r="AJ765" s="49" t="str">
        <f t="shared" ca="1" si="6"/>
        <v>MZ0706</v>
      </c>
      <c r="AK765" s="49" t="str">
        <f t="shared" ca="1" si="7"/>
        <v/>
      </c>
    </row>
    <row r="766" spans="1:37" x14ac:dyDescent="0.2">
      <c r="A766" s="58">
        <v>45383</v>
      </c>
      <c r="B766" s="49" t="s">
        <v>209</v>
      </c>
      <c r="C766" s="49" t="s">
        <v>1293</v>
      </c>
      <c r="F766" s="49" t="s">
        <v>115</v>
      </c>
      <c r="G766" s="49" t="s">
        <v>115</v>
      </c>
      <c r="H766" s="49" t="s">
        <v>133</v>
      </c>
      <c r="I766" s="49" t="s">
        <v>118</v>
      </c>
      <c r="J766" s="49" t="s">
        <v>1229</v>
      </c>
      <c r="K766" s="49" t="s">
        <v>125</v>
      </c>
      <c r="M766" s="49">
        <v>566</v>
      </c>
      <c r="AC766">
        <f>IF(ISBLANK(nutrition[[#This Row],[total_boys]]),SUM(nutrition[[#This Row],[boys_0-5_reached]],nutrition[[#This Row],[boys_6-12_reached]],nutrition[[#This Row],[boys_13-18_reached]]),nutrition[[#This Row],[total_boys]])</f>
        <v>0</v>
      </c>
      <c r="AD766">
        <f>IF(ISBLANK(nutrition[[#This Row],[total_girls]]),SUM(nutrition[[#This Row],[girls_0-5_reached]],nutrition[[#This Row],[girls_6-12_reached]],nutrition[[#This Row],[girls_13-18_reached]]),nutrition[[#This Row],[total_girls]])</f>
        <v>566</v>
      </c>
      <c r="AE766">
        <f>IF(ISBLANK(nutrition[[#This Row],[total_children]]),SUM(nutrition[[#This Row],[calc_boys]],nutrition[[#This Row],[calc_girls]]),nutrition[[#This Row],[total_children]])</f>
        <v>566</v>
      </c>
      <c r="AF766">
        <f>IF(ISBLANK(nutrition[[#This Row],[total_pwd]]),SUM(nutrition[[#This Row],[total_pwd_men]],nutrition[[#This Row],[total_pwd_women]]),nutrition[[#This Row],[total_pwd]])</f>
        <v>0</v>
      </c>
      <c r="AG766">
        <f>IF(ISBLANK(nutrition[[#This Row],[total_adults]]),SUM(nutrition[[#This Row],[total_men]],nutrition[[#This Row],[total_women]]),nutrition[[#This Row],[total_adults]])</f>
        <v>0</v>
      </c>
      <c r="AH766">
        <f>IF(ISBLANK(nutrition[[#This Row],[total_beneficiaries_reached]]),SUM(nutrition[[#This Row],[calc_children]],nutrition[[#This Row],[calc_adults]]),nutrition[[#This Row],[total_beneficiaries_reached]])</f>
        <v>566</v>
      </c>
      <c r="AI766" s="49" t="str">
        <f ca="1">IF(B766="","",OFFSET(table_admin1[[#Headers],[ADM1_PT]],MATCH(B766,admin1,0),1))</f>
        <v>MZ07</v>
      </c>
      <c r="AJ766" s="49" t="e">
        <f t="shared" ca="1" si="6"/>
        <v>#N/A</v>
      </c>
      <c r="AK766" s="49" t="str">
        <f t="shared" ca="1" si="7"/>
        <v/>
      </c>
    </row>
    <row r="767" spans="1:37" x14ac:dyDescent="0.2">
      <c r="A767" s="58">
        <v>45383</v>
      </c>
      <c r="B767" s="49" t="s">
        <v>229</v>
      </c>
      <c r="C767" s="49" t="s">
        <v>1294</v>
      </c>
      <c r="F767" s="49" t="s">
        <v>115</v>
      </c>
      <c r="G767" s="49" t="s">
        <v>115</v>
      </c>
      <c r="H767" s="49" t="s">
        <v>133</v>
      </c>
      <c r="I767" s="49" t="s">
        <v>118</v>
      </c>
      <c r="J767" s="49" t="s">
        <v>1229</v>
      </c>
      <c r="K767" s="49" t="s">
        <v>125</v>
      </c>
      <c r="M767" s="49">
        <v>2424</v>
      </c>
      <c r="AC767">
        <f>IF(ISBLANK(nutrition[[#This Row],[total_boys]]),SUM(nutrition[[#This Row],[boys_0-5_reached]],nutrition[[#This Row],[boys_6-12_reached]],nutrition[[#This Row],[boys_13-18_reached]]),nutrition[[#This Row],[total_boys]])</f>
        <v>0</v>
      </c>
      <c r="AD767">
        <f>IF(ISBLANK(nutrition[[#This Row],[total_girls]]),SUM(nutrition[[#This Row],[girls_0-5_reached]],nutrition[[#This Row],[girls_6-12_reached]],nutrition[[#This Row],[girls_13-18_reached]]),nutrition[[#This Row],[total_girls]])</f>
        <v>2424</v>
      </c>
      <c r="AE767">
        <f>IF(ISBLANK(nutrition[[#This Row],[total_children]]),SUM(nutrition[[#This Row],[calc_boys]],nutrition[[#This Row],[calc_girls]]),nutrition[[#This Row],[total_children]])</f>
        <v>2424</v>
      </c>
      <c r="AF767">
        <f>IF(ISBLANK(nutrition[[#This Row],[total_pwd]]),SUM(nutrition[[#This Row],[total_pwd_men]],nutrition[[#This Row],[total_pwd_women]]),nutrition[[#This Row],[total_pwd]])</f>
        <v>0</v>
      </c>
      <c r="AG767">
        <f>IF(ISBLANK(nutrition[[#This Row],[total_adults]]),SUM(nutrition[[#This Row],[total_men]],nutrition[[#This Row],[total_women]]),nutrition[[#This Row],[total_adults]])</f>
        <v>0</v>
      </c>
      <c r="AH767">
        <f>IF(ISBLANK(nutrition[[#This Row],[total_beneficiaries_reached]]),SUM(nutrition[[#This Row],[calc_children]],nutrition[[#This Row],[calc_adults]]),nutrition[[#This Row],[total_beneficiaries_reached]])</f>
        <v>2424</v>
      </c>
      <c r="AI767" s="49" t="str">
        <f ca="1">IF(B767="","",OFFSET(table_admin1[[#Headers],[ADM1_PT]],MATCH(B767,admin1,0),1))</f>
        <v>MZ11</v>
      </c>
      <c r="AJ767" s="49" t="str">
        <f t="shared" ca="1" si="6"/>
        <v>MZ1109</v>
      </c>
      <c r="AK767" s="49" t="str">
        <f t="shared" ca="1" si="7"/>
        <v/>
      </c>
    </row>
    <row r="768" spans="1:37" x14ac:dyDescent="0.2">
      <c r="A768" s="58">
        <v>45383</v>
      </c>
      <c r="B768" s="49" t="s">
        <v>229</v>
      </c>
      <c r="C768" s="49" t="s">
        <v>1295</v>
      </c>
      <c r="F768" s="49" t="s">
        <v>115</v>
      </c>
      <c r="G768" s="49" t="s">
        <v>115</v>
      </c>
      <c r="H768" s="49" t="s">
        <v>133</v>
      </c>
      <c r="I768" s="49" t="s">
        <v>118</v>
      </c>
      <c r="J768" s="49" t="s">
        <v>1229</v>
      </c>
      <c r="K768" s="49" t="s">
        <v>125</v>
      </c>
      <c r="M768" s="49">
        <v>579</v>
      </c>
      <c r="AC768">
        <f>IF(ISBLANK(nutrition[[#This Row],[total_boys]]),SUM(nutrition[[#This Row],[boys_0-5_reached]],nutrition[[#This Row],[boys_6-12_reached]],nutrition[[#This Row],[boys_13-18_reached]]),nutrition[[#This Row],[total_boys]])</f>
        <v>0</v>
      </c>
      <c r="AD768">
        <f>IF(ISBLANK(nutrition[[#This Row],[total_girls]]),SUM(nutrition[[#This Row],[girls_0-5_reached]],nutrition[[#This Row],[girls_6-12_reached]],nutrition[[#This Row],[girls_13-18_reached]]),nutrition[[#This Row],[total_girls]])</f>
        <v>579</v>
      </c>
      <c r="AE768">
        <f>IF(ISBLANK(nutrition[[#This Row],[total_children]]),SUM(nutrition[[#This Row],[calc_boys]],nutrition[[#This Row],[calc_girls]]),nutrition[[#This Row],[total_children]])</f>
        <v>579</v>
      </c>
      <c r="AF768">
        <f>IF(ISBLANK(nutrition[[#This Row],[total_pwd]]),SUM(nutrition[[#This Row],[total_pwd_men]],nutrition[[#This Row],[total_pwd_women]]),nutrition[[#This Row],[total_pwd]])</f>
        <v>0</v>
      </c>
      <c r="AG768">
        <f>IF(ISBLANK(nutrition[[#This Row],[total_adults]]),SUM(nutrition[[#This Row],[total_men]],nutrition[[#This Row],[total_women]]),nutrition[[#This Row],[total_adults]])</f>
        <v>0</v>
      </c>
      <c r="AH768">
        <f>IF(ISBLANK(nutrition[[#This Row],[total_beneficiaries_reached]]),SUM(nutrition[[#This Row],[calc_children]],nutrition[[#This Row],[calc_adults]]),nutrition[[#This Row],[total_beneficiaries_reached]])</f>
        <v>579</v>
      </c>
      <c r="AI768" s="49" t="str">
        <f ca="1">IF(B768="","",OFFSET(table_admin1[[#Headers],[ADM1_PT]],MATCH(B768,admin1,0),1))</f>
        <v>MZ11</v>
      </c>
      <c r="AJ768" s="49" t="str">
        <f t="shared" ca="1" si="6"/>
        <v>MZ1110</v>
      </c>
      <c r="AK768" s="49" t="str">
        <f t="shared" ca="1" si="7"/>
        <v/>
      </c>
    </row>
    <row r="769" spans="1:37" x14ac:dyDescent="0.2">
      <c r="A769" s="58">
        <v>45383</v>
      </c>
      <c r="B769" s="49" t="s">
        <v>120</v>
      </c>
      <c r="C769" s="49" t="s">
        <v>1234</v>
      </c>
      <c r="F769" s="49" t="s">
        <v>115</v>
      </c>
      <c r="G769" s="49" t="s">
        <v>115</v>
      </c>
      <c r="H769" s="49" t="s">
        <v>133</v>
      </c>
      <c r="I769" s="49" t="s">
        <v>118</v>
      </c>
      <c r="J769" s="49" t="s">
        <v>1229</v>
      </c>
      <c r="K769" s="49" t="s">
        <v>125</v>
      </c>
      <c r="M769" s="49">
        <v>376</v>
      </c>
      <c r="AC769">
        <f>IF(ISBLANK(nutrition[[#This Row],[total_boys]]),SUM(nutrition[[#This Row],[boys_0-5_reached]],nutrition[[#This Row],[boys_6-12_reached]],nutrition[[#This Row],[boys_13-18_reached]]),nutrition[[#This Row],[total_boys]])</f>
        <v>0</v>
      </c>
      <c r="AD769">
        <f>IF(ISBLANK(nutrition[[#This Row],[total_girls]]),SUM(nutrition[[#This Row],[girls_0-5_reached]],nutrition[[#This Row],[girls_6-12_reached]],nutrition[[#This Row],[girls_13-18_reached]]),nutrition[[#This Row],[total_girls]])</f>
        <v>376</v>
      </c>
      <c r="AE769">
        <f>IF(ISBLANK(nutrition[[#This Row],[total_children]]),SUM(nutrition[[#This Row],[calc_boys]],nutrition[[#This Row],[calc_girls]]),nutrition[[#This Row],[total_children]])</f>
        <v>376</v>
      </c>
      <c r="AF769">
        <f>IF(ISBLANK(nutrition[[#This Row],[total_pwd]]),SUM(nutrition[[#This Row],[total_pwd_men]],nutrition[[#This Row],[total_pwd_women]]),nutrition[[#This Row],[total_pwd]])</f>
        <v>0</v>
      </c>
      <c r="AG769">
        <f>IF(ISBLANK(nutrition[[#This Row],[total_adults]]),SUM(nutrition[[#This Row],[total_men]],nutrition[[#This Row],[total_women]]),nutrition[[#This Row],[total_adults]])</f>
        <v>0</v>
      </c>
      <c r="AH769">
        <f>IF(ISBLANK(nutrition[[#This Row],[total_beneficiaries_reached]]),SUM(nutrition[[#This Row],[calc_children]],nutrition[[#This Row],[calc_adults]]),nutrition[[#This Row],[total_beneficiaries_reached]])</f>
        <v>376</v>
      </c>
      <c r="AI769" s="49" t="str">
        <f ca="1">IF(B769="","",OFFSET(table_admin1[[#Headers],[ADM1_PT]],MATCH(B769,admin1,0),1))</f>
        <v>MZ01</v>
      </c>
      <c r="AJ769" s="49" t="str">
        <f t="shared" ca="1" si="6"/>
        <v>MZ0106</v>
      </c>
      <c r="AK769" s="49" t="str">
        <f t="shared" ca="1" si="7"/>
        <v/>
      </c>
    </row>
    <row r="770" spans="1:37" x14ac:dyDescent="0.2">
      <c r="A770" s="58">
        <v>45383</v>
      </c>
      <c r="B770" s="49" t="s">
        <v>229</v>
      </c>
      <c r="C770" s="49" t="s">
        <v>1296</v>
      </c>
      <c r="F770" s="49" t="s">
        <v>115</v>
      </c>
      <c r="G770" s="49" t="s">
        <v>115</v>
      </c>
      <c r="H770" s="49" t="s">
        <v>133</v>
      </c>
      <c r="I770" s="49" t="s">
        <v>118</v>
      </c>
      <c r="J770" s="49" t="s">
        <v>1229</v>
      </c>
      <c r="K770" s="49" t="s">
        <v>125</v>
      </c>
      <c r="M770" s="49">
        <v>311</v>
      </c>
      <c r="AC770">
        <f>IF(ISBLANK(nutrition[[#This Row],[total_boys]]),SUM(nutrition[[#This Row],[boys_0-5_reached]],nutrition[[#This Row],[boys_6-12_reached]],nutrition[[#This Row],[boys_13-18_reached]]),nutrition[[#This Row],[total_boys]])</f>
        <v>0</v>
      </c>
      <c r="AD770">
        <f>IF(ISBLANK(nutrition[[#This Row],[total_girls]]),SUM(nutrition[[#This Row],[girls_0-5_reached]],nutrition[[#This Row],[girls_6-12_reached]],nutrition[[#This Row],[girls_13-18_reached]]),nutrition[[#This Row],[total_girls]])</f>
        <v>311</v>
      </c>
      <c r="AE770">
        <f>IF(ISBLANK(nutrition[[#This Row],[total_children]]),SUM(nutrition[[#This Row],[calc_boys]],nutrition[[#This Row],[calc_girls]]),nutrition[[#This Row],[total_children]])</f>
        <v>311</v>
      </c>
      <c r="AF770">
        <f>IF(ISBLANK(nutrition[[#This Row],[total_pwd]]),SUM(nutrition[[#This Row],[total_pwd_men]],nutrition[[#This Row],[total_pwd_women]]),nutrition[[#This Row],[total_pwd]])</f>
        <v>0</v>
      </c>
      <c r="AG770">
        <f>IF(ISBLANK(nutrition[[#This Row],[total_adults]]),SUM(nutrition[[#This Row],[total_men]],nutrition[[#This Row],[total_women]]),nutrition[[#This Row],[total_adults]])</f>
        <v>0</v>
      </c>
      <c r="AH770">
        <f>IF(ISBLANK(nutrition[[#This Row],[total_beneficiaries_reached]]),SUM(nutrition[[#This Row],[calc_children]],nutrition[[#This Row],[calc_adults]]),nutrition[[#This Row],[total_beneficiaries_reached]])</f>
        <v>311</v>
      </c>
      <c r="AI770" s="49" t="str">
        <f ca="1">IF(B770="","",OFFSET(table_admin1[[#Headers],[ADM1_PT]],MATCH(B770,admin1,0),1))</f>
        <v>MZ11</v>
      </c>
      <c r="AJ770" s="49" t="str">
        <f t="shared" ca="1" si="6"/>
        <v>MZ1111</v>
      </c>
      <c r="AK770" s="49" t="str">
        <f t="shared" ca="1" si="7"/>
        <v/>
      </c>
    </row>
    <row r="771" spans="1:37" x14ac:dyDescent="0.2">
      <c r="A771" s="58">
        <v>45383</v>
      </c>
      <c r="B771" s="49" t="s">
        <v>209</v>
      </c>
      <c r="C771" s="49" t="s">
        <v>1297</v>
      </c>
      <c r="F771" s="49" t="s">
        <v>115</v>
      </c>
      <c r="G771" s="49" t="s">
        <v>115</v>
      </c>
      <c r="H771" s="49" t="s">
        <v>1196</v>
      </c>
      <c r="I771" s="49" t="s">
        <v>118</v>
      </c>
      <c r="J771" s="49" t="s">
        <v>1229</v>
      </c>
      <c r="K771" s="49" t="s">
        <v>125</v>
      </c>
      <c r="M771" s="49">
        <v>1741</v>
      </c>
      <c r="AC771">
        <f>IF(ISBLANK(nutrition[[#This Row],[total_boys]]),SUM(nutrition[[#This Row],[boys_0-5_reached]],nutrition[[#This Row],[boys_6-12_reached]],nutrition[[#This Row],[boys_13-18_reached]]),nutrition[[#This Row],[total_boys]])</f>
        <v>0</v>
      </c>
      <c r="AD771">
        <f>IF(ISBLANK(nutrition[[#This Row],[total_girls]]),SUM(nutrition[[#This Row],[girls_0-5_reached]],nutrition[[#This Row],[girls_6-12_reached]],nutrition[[#This Row],[girls_13-18_reached]]),nutrition[[#This Row],[total_girls]])</f>
        <v>1741</v>
      </c>
      <c r="AE771">
        <f>IF(ISBLANK(nutrition[[#This Row],[total_children]]),SUM(nutrition[[#This Row],[calc_boys]],nutrition[[#This Row],[calc_girls]]),nutrition[[#This Row],[total_children]])</f>
        <v>1741</v>
      </c>
      <c r="AF771">
        <f>IF(ISBLANK(nutrition[[#This Row],[total_pwd]]),SUM(nutrition[[#This Row],[total_pwd_men]],nutrition[[#This Row],[total_pwd_women]]),nutrition[[#This Row],[total_pwd]])</f>
        <v>0</v>
      </c>
      <c r="AG771">
        <f>IF(ISBLANK(nutrition[[#This Row],[total_adults]]),SUM(nutrition[[#This Row],[total_men]],nutrition[[#This Row],[total_women]]),nutrition[[#This Row],[total_adults]])</f>
        <v>0</v>
      </c>
      <c r="AH771">
        <f>IF(ISBLANK(nutrition[[#This Row],[total_beneficiaries_reached]]),SUM(nutrition[[#This Row],[calc_children]],nutrition[[#This Row],[calc_adults]]),nutrition[[#This Row],[total_beneficiaries_reached]])</f>
        <v>1741</v>
      </c>
      <c r="AI771" s="49" t="str">
        <f ca="1">IF(B771="","",OFFSET(table_admin1[[#Headers],[ADM1_PT]],MATCH(B771,admin1,0),1))</f>
        <v>MZ07</v>
      </c>
      <c r="AJ771" s="49" t="str">
        <f t="shared" ca="1" si="6"/>
        <v>MZ0708</v>
      </c>
      <c r="AK771" s="49" t="str">
        <f t="shared" ca="1" si="7"/>
        <v/>
      </c>
    </row>
    <row r="772" spans="1:37" x14ac:dyDescent="0.2">
      <c r="A772" s="58">
        <v>45383</v>
      </c>
      <c r="B772" s="49" t="s">
        <v>113</v>
      </c>
      <c r="C772" s="49" t="s">
        <v>1267</v>
      </c>
      <c r="F772" s="49" t="s">
        <v>115</v>
      </c>
      <c r="G772" s="49" t="s">
        <v>115</v>
      </c>
      <c r="H772" s="49" t="s">
        <v>1196</v>
      </c>
      <c r="I772" s="49" t="s">
        <v>118</v>
      </c>
      <c r="J772" s="49" t="s">
        <v>1229</v>
      </c>
      <c r="K772" s="49" t="s">
        <v>125</v>
      </c>
      <c r="M772" s="49">
        <v>42</v>
      </c>
      <c r="AC772">
        <f>IF(ISBLANK(nutrition[[#This Row],[total_boys]]),SUM(nutrition[[#This Row],[boys_0-5_reached]],nutrition[[#This Row],[boys_6-12_reached]],nutrition[[#This Row],[boys_13-18_reached]]),nutrition[[#This Row],[total_boys]])</f>
        <v>0</v>
      </c>
      <c r="AD772">
        <f>IF(ISBLANK(nutrition[[#This Row],[total_girls]]),SUM(nutrition[[#This Row],[girls_0-5_reached]],nutrition[[#This Row],[girls_6-12_reached]],nutrition[[#This Row],[girls_13-18_reached]]),nutrition[[#This Row],[total_girls]])</f>
        <v>42</v>
      </c>
      <c r="AE772">
        <f>IF(ISBLANK(nutrition[[#This Row],[total_children]]),SUM(nutrition[[#This Row],[calc_boys]],nutrition[[#This Row],[calc_girls]]),nutrition[[#This Row],[total_children]])</f>
        <v>42</v>
      </c>
      <c r="AF772">
        <f>IF(ISBLANK(nutrition[[#This Row],[total_pwd]]),SUM(nutrition[[#This Row],[total_pwd_men]],nutrition[[#This Row],[total_pwd_women]]),nutrition[[#This Row],[total_pwd]])</f>
        <v>0</v>
      </c>
      <c r="AG772">
        <f>IF(ISBLANK(nutrition[[#This Row],[total_adults]]),SUM(nutrition[[#This Row],[total_men]],nutrition[[#This Row],[total_women]]),nutrition[[#This Row],[total_adults]])</f>
        <v>0</v>
      </c>
      <c r="AH772">
        <f>IF(ISBLANK(nutrition[[#This Row],[total_beneficiaries_reached]]),SUM(nutrition[[#This Row],[calc_children]],nutrition[[#This Row],[calc_adults]]),nutrition[[#This Row],[total_beneficiaries_reached]])</f>
        <v>42</v>
      </c>
      <c r="AI772" s="49" t="str">
        <f ca="1">IF(B772="","",OFFSET(table_admin1[[#Headers],[ADM1_PT]],MATCH(B772,admin1,0),1))</f>
        <v>MZ09</v>
      </c>
      <c r="AJ772" s="49" t="str">
        <f t="shared" ca="1" si="6"/>
        <v>MZ0911</v>
      </c>
      <c r="AK772" s="49" t="str">
        <f t="shared" ca="1" si="7"/>
        <v/>
      </c>
    </row>
    <row r="773" spans="1:37" x14ac:dyDescent="0.2">
      <c r="A773" s="58">
        <v>45383</v>
      </c>
      <c r="B773" s="49" t="s">
        <v>209</v>
      </c>
      <c r="C773" s="49" t="s">
        <v>1298</v>
      </c>
      <c r="F773" s="49" t="s">
        <v>115</v>
      </c>
      <c r="G773" s="49" t="s">
        <v>115</v>
      </c>
      <c r="H773" s="49" t="s">
        <v>1196</v>
      </c>
      <c r="I773" s="49" t="s">
        <v>118</v>
      </c>
      <c r="J773" s="49" t="s">
        <v>1229</v>
      </c>
      <c r="K773" s="49" t="s">
        <v>125</v>
      </c>
      <c r="M773" s="49">
        <v>77</v>
      </c>
      <c r="AC773">
        <f>IF(ISBLANK(nutrition[[#This Row],[total_boys]]),SUM(nutrition[[#This Row],[boys_0-5_reached]],nutrition[[#This Row],[boys_6-12_reached]],nutrition[[#This Row],[boys_13-18_reached]]),nutrition[[#This Row],[total_boys]])</f>
        <v>0</v>
      </c>
      <c r="AD773">
        <f>IF(ISBLANK(nutrition[[#This Row],[total_girls]]),SUM(nutrition[[#This Row],[girls_0-5_reached]],nutrition[[#This Row],[girls_6-12_reached]],nutrition[[#This Row],[girls_13-18_reached]]),nutrition[[#This Row],[total_girls]])</f>
        <v>77</v>
      </c>
      <c r="AE773">
        <f>IF(ISBLANK(nutrition[[#This Row],[total_children]]),SUM(nutrition[[#This Row],[calc_boys]],nutrition[[#This Row],[calc_girls]]),nutrition[[#This Row],[total_children]])</f>
        <v>77</v>
      </c>
      <c r="AF773">
        <f>IF(ISBLANK(nutrition[[#This Row],[total_pwd]]),SUM(nutrition[[#This Row],[total_pwd_men]],nutrition[[#This Row],[total_pwd_women]]),nutrition[[#This Row],[total_pwd]])</f>
        <v>0</v>
      </c>
      <c r="AG773">
        <f>IF(ISBLANK(nutrition[[#This Row],[total_adults]]),SUM(nutrition[[#This Row],[total_men]],nutrition[[#This Row],[total_women]]),nutrition[[#This Row],[total_adults]])</f>
        <v>0</v>
      </c>
      <c r="AH773">
        <f>IF(ISBLANK(nutrition[[#This Row],[total_beneficiaries_reached]]),SUM(nutrition[[#This Row],[calc_children]],nutrition[[#This Row],[calc_adults]]),nutrition[[#This Row],[total_beneficiaries_reached]])</f>
        <v>77</v>
      </c>
      <c r="AI773" s="49" t="str">
        <f ca="1">IF(B773="","",OFFSET(table_admin1[[#Headers],[ADM1_PT]],MATCH(B773,admin1,0),1))</f>
        <v>MZ07</v>
      </c>
      <c r="AJ773" s="49" t="str">
        <f t="shared" ca="1" si="6"/>
        <v>MZ0709</v>
      </c>
      <c r="AK773" s="49" t="str">
        <f t="shared" ca="1" si="7"/>
        <v/>
      </c>
    </row>
    <row r="774" spans="1:37" x14ac:dyDescent="0.2">
      <c r="A774" s="58">
        <v>45383</v>
      </c>
      <c r="B774" s="49" t="s">
        <v>120</v>
      </c>
      <c r="C774" s="49" t="s">
        <v>1235</v>
      </c>
      <c r="F774" s="49" t="s">
        <v>115</v>
      </c>
      <c r="G774" s="49" t="s">
        <v>115</v>
      </c>
      <c r="H774" s="49" t="s">
        <v>1196</v>
      </c>
      <c r="I774" s="49" t="s">
        <v>118</v>
      </c>
      <c r="J774" s="49" t="s">
        <v>1229</v>
      </c>
      <c r="K774" s="49" t="s">
        <v>125</v>
      </c>
      <c r="M774" s="49">
        <v>121</v>
      </c>
      <c r="AC774">
        <f>IF(ISBLANK(nutrition[[#This Row],[total_boys]]),SUM(nutrition[[#This Row],[boys_0-5_reached]],nutrition[[#This Row],[boys_6-12_reached]],nutrition[[#This Row],[boys_13-18_reached]]),nutrition[[#This Row],[total_boys]])</f>
        <v>0</v>
      </c>
      <c r="AD774">
        <f>IF(ISBLANK(nutrition[[#This Row],[total_girls]]),SUM(nutrition[[#This Row],[girls_0-5_reached]],nutrition[[#This Row],[girls_6-12_reached]],nutrition[[#This Row],[girls_13-18_reached]]),nutrition[[#This Row],[total_girls]])</f>
        <v>121</v>
      </c>
      <c r="AE774">
        <f>IF(ISBLANK(nutrition[[#This Row],[total_children]]),SUM(nutrition[[#This Row],[calc_boys]],nutrition[[#This Row],[calc_girls]]),nutrition[[#This Row],[total_children]])</f>
        <v>121</v>
      </c>
      <c r="AF774">
        <f>IF(ISBLANK(nutrition[[#This Row],[total_pwd]]),SUM(nutrition[[#This Row],[total_pwd_men]],nutrition[[#This Row],[total_pwd_women]]),nutrition[[#This Row],[total_pwd]])</f>
        <v>0</v>
      </c>
      <c r="AG774">
        <f>IF(ISBLANK(nutrition[[#This Row],[total_adults]]),SUM(nutrition[[#This Row],[total_men]],nutrition[[#This Row],[total_women]]),nutrition[[#This Row],[total_adults]])</f>
        <v>0</v>
      </c>
      <c r="AH774">
        <f>IF(ISBLANK(nutrition[[#This Row],[total_beneficiaries_reached]]),SUM(nutrition[[#This Row],[calc_children]],nutrition[[#This Row],[calc_adults]]),nutrition[[#This Row],[total_beneficiaries_reached]])</f>
        <v>121</v>
      </c>
      <c r="AI774" s="49" t="str">
        <f ca="1">IF(B774="","",OFFSET(table_admin1[[#Headers],[ADM1_PT]],MATCH(B774,admin1,0),1))</f>
        <v>MZ01</v>
      </c>
      <c r="AJ774" s="49" t="str">
        <f t="shared" ca="1" si="6"/>
        <v>MZ0107</v>
      </c>
      <c r="AK774" s="49" t="str">
        <f t="shared" ca="1" si="7"/>
        <v/>
      </c>
    </row>
    <row r="775" spans="1:37" x14ac:dyDescent="0.2">
      <c r="A775" s="58">
        <v>45383</v>
      </c>
      <c r="B775" s="49" t="s">
        <v>120</v>
      </c>
      <c r="C775" s="49" t="s">
        <v>1236</v>
      </c>
      <c r="F775" s="49" t="s">
        <v>115</v>
      </c>
      <c r="G775" s="49" t="s">
        <v>115</v>
      </c>
      <c r="H775" s="49" t="s">
        <v>1196</v>
      </c>
      <c r="I775" s="49" t="s">
        <v>118</v>
      </c>
      <c r="J775" s="49" t="s">
        <v>1229</v>
      </c>
      <c r="K775" s="49" t="s">
        <v>125</v>
      </c>
      <c r="M775" s="49">
        <v>21</v>
      </c>
      <c r="AC775">
        <f>IF(ISBLANK(nutrition[[#This Row],[total_boys]]),SUM(nutrition[[#This Row],[boys_0-5_reached]],nutrition[[#This Row],[boys_6-12_reached]],nutrition[[#This Row],[boys_13-18_reached]]),nutrition[[#This Row],[total_boys]])</f>
        <v>0</v>
      </c>
      <c r="AD775">
        <f>IF(ISBLANK(nutrition[[#This Row],[total_girls]]),SUM(nutrition[[#This Row],[girls_0-5_reached]],nutrition[[#This Row],[girls_6-12_reached]],nutrition[[#This Row],[girls_13-18_reached]]),nutrition[[#This Row],[total_girls]])</f>
        <v>21</v>
      </c>
      <c r="AE775">
        <f>IF(ISBLANK(nutrition[[#This Row],[total_children]]),SUM(nutrition[[#This Row],[calc_boys]],nutrition[[#This Row],[calc_girls]]),nutrition[[#This Row],[total_children]])</f>
        <v>21</v>
      </c>
      <c r="AF775">
        <f>IF(ISBLANK(nutrition[[#This Row],[total_pwd]]),SUM(nutrition[[#This Row],[total_pwd_men]],nutrition[[#This Row],[total_pwd_women]]),nutrition[[#This Row],[total_pwd]])</f>
        <v>0</v>
      </c>
      <c r="AG775">
        <f>IF(ISBLANK(nutrition[[#This Row],[total_adults]]),SUM(nutrition[[#This Row],[total_men]],nutrition[[#This Row],[total_women]]),nutrition[[#This Row],[total_adults]])</f>
        <v>0</v>
      </c>
      <c r="AH775">
        <f>IF(ISBLANK(nutrition[[#This Row],[total_beneficiaries_reached]]),SUM(nutrition[[#This Row],[calc_children]],nutrition[[#This Row],[calc_adults]]),nutrition[[#This Row],[total_beneficiaries_reached]])</f>
        <v>21</v>
      </c>
      <c r="AI775" s="49" t="str">
        <f ca="1">IF(B775="","",OFFSET(table_admin1[[#Headers],[ADM1_PT]],MATCH(B775,admin1,0),1))</f>
        <v>MZ01</v>
      </c>
      <c r="AJ775" s="49" t="str">
        <f t="shared" ca="1" si="6"/>
        <v>MZ0108</v>
      </c>
      <c r="AK775" s="49" t="str">
        <f t="shared" ca="1" si="7"/>
        <v/>
      </c>
    </row>
    <row r="776" spans="1:37" x14ac:dyDescent="0.2">
      <c r="A776" s="58">
        <v>45383</v>
      </c>
      <c r="B776" s="49" t="s">
        <v>120</v>
      </c>
      <c r="C776" s="49" t="s">
        <v>1237</v>
      </c>
      <c r="F776" s="49" t="s">
        <v>115</v>
      </c>
      <c r="G776" s="49" t="s">
        <v>115</v>
      </c>
      <c r="H776" s="49" t="s">
        <v>1196</v>
      </c>
      <c r="I776" s="49" t="s">
        <v>118</v>
      </c>
      <c r="J776" s="49" t="s">
        <v>1229</v>
      </c>
      <c r="K776" s="49" t="s">
        <v>125</v>
      </c>
      <c r="M776" s="49">
        <v>33</v>
      </c>
      <c r="AC776">
        <f>IF(ISBLANK(nutrition[[#This Row],[total_boys]]),SUM(nutrition[[#This Row],[boys_0-5_reached]],nutrition[[#This Row],[boys_6-12_reached]],nutrition[[#This Row],[boys_13-18_reached]]),nutrition[[#This Row],[total_boys]])</f>
        <v>0</v>
      </c>
      <c r="AD776">
        <f>IF(ISBLANK(nutrition[[#This Row],[total_girls]]),SUM(nutrition[[#This Row],[girls_0-5_reached]],nutrition[[#This Row],[girls_6-12_reached]],nutrition[[#This Row],[girls_13-18_reached]]),nutrition[[#This Row],[total_girls]])</f>
        <v>33</v>
      </c>
      <c r="AE776">
        <f>IF(ISBLANK(nutrition[[#This Row],[total_children]]),SUM(nutrition[[#This Row],[calc_boys]],nutrition[[#This Row],[calc_girls]]),nutrition[[#This Row],[total_children]])</f>
        <v>33</v>
      </c>
      <c r="AF776">
        <f>IF(ISBLANK(nutrition[[#This Row],[total_pwd]]),SUM(nutrition[[#This Row],[total_pwd_men]],nutrition[[#This Row],[total_pwd_women]]),nutrition[[#This Row],[total_pwd]])</f>
        <v>0</v>
      </c>
      <c r="AG776">
        <f>IF(ISBLANK(nutrition[[#This Row],[total_adults]]),SUM(nutrition[[#This Row],[total_men]],nutrition[[#This Row],[total_women]]),nutrition[[#This Row],[total_adults]])</f>
        <v>0</v>
      </c>
      <c r="AH776">
        <f>IF(ISBLANK(nutrition[[#This Row],[total_beneficiaries_reached]]),SUM(nutrition[[#This Row],[calc_children]],nutrition[[#This Row],[calc_adults]]),nutrition[[#This Row],[total_beneficiaries_reached]])</f>
        <v>33</v>
      </c>
      <c r="AI776" s="49" t="str">
        <f ca="1">IF(B776="","",OFFSET(table_admin1[[#Headers],[ADM1_PT]],MATCH(B776,admin1,0),1))</f>
        <v>MZ01</v>
      </c>
      <c r="AJ776" s="49" t="str">
        <f t="shared" ca="1" si="6"/>
        <v>MZ0109</v>
      </c>
      <c r="AK776" s="49" t="str">
        <f t="shared" ca="1" si="7"/>
        <v/>
      </c>
    </row>
    <row r="777" spans="1:37" x14ac:dyDescent="0.2">
      <c r="A777" s="58">
        <v>45383</v>
      </c>
      <c r="B777" s="49" t="s">
        <v>229</v>
      </c>
      <c r="C777" s="49" t="s">
        <v>1269</v>
      </c>
      <c r="F777" s="49" t="s">
        <v>115</v>
      </c>
      <c r="G777" s="49" t="s">
        <v>115</v>
      </c>
      <c r="H777" s="49" t="s">
        <v>1196</v>
      </c>
      <c r="I777" s="49" t="s">
        <v>118</v>
      </c>
      <c r="J777" s="49" t="s">
        <v>1229</v>
      </c>
      <c r="K777" s="49" t="s">
        <v>125</v>
      </c>
      <c r="M777" s="49">
        <v>34</v>
      </c>
      <c r="AC777">
        <f>IF(ISBLANK(nutrition[[#This Row],[total_boys]]),SUM(nutrition[[#This Row],[boys_0-5_reached]],nutrition[[#This Row],[boys_6-12_reached]],nutrition[[#This Row],[boys_13-18_reached]]),nutrition[[#This Row],[total_boys]])</f>
        <v>0</v>
      </c>
      <c r="AD777">
        <f>IF(ISBLANK(nutrition[[#This Row],[total_girls]]),SUM(nutrition[[#This Row],[girls_0-5_reached]],nutrition[[#This Row],[girls_6-12_reached]],nutrition[[#This Row],[girls_13-18_reached]]),nutrition[[#This Row],[total_girls]])</f>
        <v>34</v>
      </c>
      <c r="AE777">
        <f>IF(ISBLANK(nutrition[[#This Row],[total_children]]),SUM(nutrition[[#This Row],[calc_boys]],nutrition[[#This Row],[calc_girls]]),nutrition[[#This Row],[total_children]])</f>
        <v>34</v>
      </c>
      <c r="AF777">
        <f>IF(ISBLANK(nutrition[[#This Row],[total_pwd]]),SUM(nutrition[[#This Row],[total_pwd_men]],nutrition[[#This Row],[total_pwd_women]]),nutrition[[#This Row],[total_pwd]])</f>
        <v>0</v>
      </c>
      <c r="AG777">
        <f>IF(ISBLANK(nutrition[[#This Row],[total_adults]]),SUM(nutrition[[#This Row],[total_men]],nutrition[[#This Row],[total_women]]),nutrition[[#This Row],[total_adults]])</f>
        <v>0</v>
      </c>
      <c r="AH777">
        <f>IF(ISBLANK(nutrition[[#This Row],[total_beneficiaries_reached]]),SUM(nutrition[[#This Row],[calc_children]],nutrition[[#This Row],[calc_adults]]),nutrition[[#This Row],[total_beneficiaries_reached]])</f>
        <v>34</v>
      </c>
      <c r="AI777" s="49" t="str">
        <f ca="1">IF(B777="","",OFFSET(table_admin1[[#Headers],[ADM1_PT]],MATCH(B777,admin1,0),1))</f>
        <v>MZ11</v>
      </c>
      <c r="AJ777" s="49" t="str">
        <f t="shared" ca="1" si="6"/>
        <v>MZ1113</v>
      </c>
      <c r="AK777" s="49" t="str">
        <f t="shared" ca="1" si="7"/>
        <v/>
      </c>
    </row>
    <row r="778" spans="1:37" x14ac:dyDescent="0.2">
      <c r="A778" s="58">
        <v>45383</v>
      </c>
      <c r="B778" s="49" t="s">
        <v>224</v>
      </c>
      <c r="C778" s="49" t="s">
        <v>1299</v>
      </c>
      <c r="F778" s="49" t="s">
        <v>115</v>
      </c>
      <c r="G778" s="49" t="s">
        <v>115</v>
      </c>
      <c r="H778" s="49" t="s">
        <v>1196</v>
      </c>
      <c r="I778" s="49" t="s">
        <v>118</v>
      </c>
      <c r="J778" s="49" t="s">
        <v>1229</v>
      </c>
      <c r="K778" s="49" t="s">
        <v>125</v>
      </c>
      <c r="M778" s="49">
        <v>20</v>
      </c>
      <c r="AC778">
        <f>IF(ISBLANK(nutrition[[#This Row],[total_boys]]),SUM(nutrition[[#This Row],[boys_0-5_reached]],nutrition[[#This Row],[boys_6-12_reached]],nutrition[[#This Row],[boys_13-18_reached]]),nutrition[[#This Row],[total_boys]])</f>
        <v>0</v>
      </c>
      <c r="AD778">
        <f>IF(ISBLANK(nutrition[[#This Row],[total_girls]]),SUM(nutrition[[#This Row],[girls_0-5_reached]],nutrition[[#This Row],[girls_6-12_reached]],nutrition[[#This Row],[girls_13-18_reached]]),nutrition[[#This Row],[total_girls]])</f>
        <v>20</v>
      </c>
      <c r="AE778">
        <f>IF(ISBLANK(nutrition[[#This Row],[total_children]]),SUM(nutrition[[#This Row],[calc_boys]],nutrition[[#This Row],[calc_girls]]),nutrition[[#This Row],[total_children]])</f>
        <v>20</v>
      </c>
      <c r="AF778">
        <f>IF(ISBLANK(nutrition[[#This Row],[total_pwd]]),SUM(nutrition[[#This Row],[total_pwd_men]],nutrition[[#This Row],[total_pwd_women]]),nutrition[[#This Row],[total_pwd]])</f>
        <v>0</v>
      </c>
      <c r="AG778">
        <f>IF(ISBLANK(nutrition[[#This Row],[total_adults]]),SUM(nutrition[[#This Row],[total_men]],nutrition[[#This Row],[total_women]]),nutrition[[#This Row],[total_adults]])</f>
        <v>0</v>
      </c>
      <c r="AH778">
        <f>IF(ISBLANK(nutrition[[#This Row],[total_beneficiaries_reached]]),SUM(nutrition[[#This Row],[calc_children]],nutrition[[#This Row],[calc_adults]]),nutrition[[#This Row],[total_beneficiaries_reached]])</f>
        <v>20</v>
      </c>
      <c r="AI778" s="49" t="str">
        <f ca="1">IF(B778="","",OFFSET(table_admin1[[#Headers],[ADM1_PT]],MATCH(B778,admin1,0),1))</f>
        <v>MZ10</v>
      </c>
      <c r="AJ778" s="49" t="str">
        <f t="shared" ca="1" si="6"/>
        <v>MZ1012</v>
      </c>
      <c r="AK778" s="49" t="str">
        <f t="shared" ca="1" si="7"/>
        <v/>
      </c>
    </row>
    <row r="779" spans="1:37" x14ac:dyDescent="0.2">
      <c r="A779" s="58">
        <v>45383</v>
      </c>
      <c r="B779" s="49" t="s">
        <v>120</v>
      </c>
      <c r="C779" s="49" t="s">
        <v>129</v>
      </c>
      <c r="F779" s="49" t="s">
        <v>115</v>
      </c>
      <c r="G779" s="49" t="s">
        <v>115</v>
      </c>
      <c r="H779" s="49" t="s">
        <v>1196</v>
      </c>
      <c r="I779" s="49" t="s">
        <v>118</v>
      </c>
      <c r="J779" s="49" t="s">
        <v>1229</v>
      </c>
      <c r="K779" s="49" t="s">
        <v>125</v>
      </c>
      <c r="M779" s="49">
        <v>93</v>
      </c>
      <c r="AC779">
        <f>IF(ISBLANK(nutrition[[#This Row],[total_boys]]),SUM(nutrition[[#This Row],[boys_0-5_reached]],nutrition[[#This Row],[boys_6-12_reached]],nutrition[[#This Row],[boys_13-18_reached]]),nutrition[[#This Row],[total_boys]])</f>
        <v>0</v>
      </c>
      <c r="AD779">
        <f>IF(ISBLANK(nutrition[[#This Row],[total_girls]]),SUM(nutrition[[#This Row],[girls_0-5_reached]],nutrition[[#This Row],[girls_6-12_reached]],nutrition[[#This Row],[girls_13-18_reached]]),nutrition[[#This Row],[total_girls]])</f>
        <v>93</v>
      </c>
      <c r="AE779">
        <f>IF(ISBLANK(nutrition[[#This Row],[total_children]]),SUM(nutrition[[#This Row],[calc_boys]],nutrition[[#This Row],[calc_girls]]),nutrition[[#This Row],[total_children]])</f>
        <v>93</v>
      </c>
      <c r="AF779">
        <f>IF(ISBLANK(nutrition[[#This Row],[total_pwd]]),SUM(nutrition[[#This Row],[total_pwd_men]],nutrition[[#This Row],[total_pwd_women]]),nutrition[[#This Row],[total_pwd]])</f>
        <v>0</v>
      </c>
      <c r="AG779">
        <f>IF(ISBLANK(nutrition[[#This Row],[total_adults]]),SUM(nutrition[[#This Row],[total_men]],nutrition[[#This Row],[total_women]]),nutrition[[#This Row],[total_adults]])</f>
        <v>0</v>
      </c>
      <c r="AH779">
        <f>IF(ISBLANK(nutrition[[#This Row],[total_beneficiaries_reached]]),SUM(nutrition[[#This Row],[calc_children]],nutrition[[#This Row],[calc_adults]]),nutrition[[#This Row],[total_beneficiaries_reached]])</f>
        <v>93</v>
      </c>
      <c r="AI779" s="49" t="str">
        <f ca="1">IF(B779="","",OFFSET(table_admin1[[#Headers],[ADM1_PT]],MATCH(B779,admin1,0),1))</f>
        <v>MZ01</v>
      </c>
      <c r="AJ779" s="49" t="str">
        <f t="shared" ca="1" si="6"/>
        <v>MZ0110</v>
      </c>
      <c r="AK779" s="49" t="str">
        <f t="shared" ca="1" si="7"/>
        <v/>
      </c>
    </row>
    <row r="780" spans="1:37" x14ac:dyDescent="0.2">
      <c r="A780" s="58">
        <v>45383</v>
      </c>
      <c r="B780" s="49" t="s">
        <v>229</v>
      </c>
      <c r="C780" s="49" t="s">
        <v>1300</v>
      </c>
      <c r="F780" s="49" t="s">
        <v>115</v>
      </c>
      <c r="G780" s="49" t="s">
        <v>115</v>
      </c>
      <c r="H780" s="49" t="s">
        <v>1196</v>
      </c>
      <c r="I780" s="49" t="s">
        <v>118</v>
      </c>
      <c r="J780" s="49" t="s">
        <v>1229</v>
      </c>
      <c r="K780" s="49" t="s">
        <v>125</v>
      </c>
      <c r="M780" s="49">
        <v>22</v>
      </c>
      <c r="AC780">
        <f>IF(ISBLANK(nutrition[[#This Row],[total_boys]]),SUM(nutrition[[#This Row],[boys_0-5_reached]],nutrition[[#This Row],[boys_6-12_reached]],nutrition[[#This Row],[boys_13-18_reached]]),nutrition[[#This Row],[total_boys]])</f>
        <v>0</v>
      </c>
      <c r="AD780">
        <f>IF(ISBLANK(nutrition[[#This Row],[total_girls]]),SUM(nutrition[[#This Row],[girls_0-5_reached]],nutrition[[#This Row],[girls_6-12_reached]],nutrition[[#This Row],[girls_13-18_reached]]),nutrition[[#This Row],[total_girls]])</f>
        <v>22</v>
      </c>
      <c r="AE780">
        <f>IF(ISBLANK(nutrition[[#This Row],[total_children]]),SUM(nutrition[[#This Row],[calc_boys]],nutrition[[#This Row],[calc_girls]]),nutrition[[#This Row],[total_children]])</f>
        <v>22</v>
      </c>
      <c r="AF780">
        <f>IF(ISBLANK(nutrition[[#This Row],[total_pwd]]),SUM(nutrition[[#This Row],[total_pwd_men]],nutrition[[#This Row],[total_pwd_women]]),nutrition[[#This Row],[total_pwd]])</f>
        <v>0</v>
      </c>
      <c r="AG780">
        <f>IF(ISBLANK(nutrition[[#This Row],[total_adults]]),SUM(nutrition[[#This Row],[total_men]],nutrition[[#This Row],[total_women]]),nutrition[[#This Row],[total_adults]])</f>
        <v>0</v>
      </c>
      <c r="AH780">
        <f>IF(ISBLANK(nutrition[[#This Row],[total_beneficiaries_reached]]),SUM(nutrition[[#This Row],[calc_children]],nutrition[[#This Row],[calc_adults]]),nutrition[[#This Row],[total_beneficiaries_reached]])</f>
        <v>22</v>
      </c>
      <c r="AI780" s="49" t="str">
        <f ca="1">IF(B780="","",OFFSET(table_admin1[[#Headers],[ADM1_PT]],MATCH(B780,admin1,0),1))</f>
        <v>MZ11</v>
      </c>
      <c r="AJ780" s="49" t="str">
        <f t="shared" ca="1" si="6"/>
        <v>MZ1114</v>
      </c>
      <c r="AK780" s="49" t="str">
        <f t="shared" ca="1" si="7"/>
        <v/>
      </c>
    </row>
    <row r="781" spans="1:37" x14ac:dyDescent="0.2">
      <c r="A781" s="58">
        <v>45383</v>
      </c>
      <c r="B781" s="49" t="s">
        <v>229</v>
      </c>
      <c r="C781" s="49" t="s">
        <v>1301</v>
      </c>
      <c r="F781" s="49" t="s">
        <v>115</v>
      </c>
      <c r="G781" s="49" t="s">
        <v>115</v>
      </c>
      <c r="H781" s="49" t="s">
        <v>1196</v>
      </c>
      <c r="I781" s="49" t="s">
        <v>118</v>
      </c>
      <c r="J781" s="49" t="s">
        <v>1229</v>
      </c>
      <c r="K781" s="49" t="s">
        <v>125</v>
      </c>
      <c r="M781" s="49">
        <v>112</v>
      </c>
      <c r="AC781">
        <f>IF(ISBLANK(nutrition[[#This Row],[total_boys]]),SUM(nutrition[[#This Row],[boys_0-5_reached]],nutrition[[#This Row],[boys_6-12_reached]],nutrition[[#This Row],[boys_13-18_reached]]),nutrition[[#This Row],[total_boys]])</f>
        <v>0</v>
      </c>
      <c r="AD781">
        <f>IF(ISBLANK(nutrition[[#This Row],[total_girls]]),SUM(nutrition[[#This Row],[girls_0-5_reached]],nutrition[[#This Row],[girls_6-12_reached]],nutrition[[#This Row],[girls_13-18_reached]]),nutrition[[#This Row],[total_girls]])</f>
        <v>112</v>
      </c>
      <c r="AE781">
        <f>IF(ISBLANK(nutrition[[#This Row],[total_children]]),SUM(nutrition[[#This Row],[calc_boys]],nutrition[[#This Row],[calc_girls]]),nutrition[[#This Row],[total_children]])</f>
        <v>112</v>
      </c>
      <c r="AF781">
        <f>IF(ISBLANK(nutrition[[#This Row],[total_pwd]]),SUM(nutrition[[#This Row],[total_pwd_men]],nutrition[[#This Row],[total_pwd_women]]),nutrition[[#This Row],[total_pwd]])</f>
        <v>0</v>
      </c>
      <c r="AG781">
        <f>IF(ISBLANK(nutrition[[#This Row],[total_adults]]),SUM(nutrition[[#This Row],[total_men]],nutrition[[#This Row],[total_women]]),nutrition[[#This Row],[total_adults]])</f>
        <v>0</v>
      </c>
      <c r="AH781">
        <f>IF(ISBLANK(nutrition[[#This Row],[total_beneficiaries_reached]]),SUM(nutrition[[#This Row],[calc_children]],nutrition[[#This Row],[calc_adults]]),nutrition[[#This Row],[total_beneficiaries_reached]])</f>
        <v>112</v>
      </c>
      <c r="AI781" s="49" t="str">
        <f ca="1">IF(B781="","",OFFSET(table_admin1[[#Headers],[ADM1_PT]],MATCH(B781,admin1,0),1))</f>
        <v>MZ11</v>
      </c>
      <c r="AJ781" s="49" t="str">
        <f t="shared" ca="1" si="6"/>
        <v>MZ1115</v>
      </c>
      <c r="AK781" s="49" t="str">
        <f t="shared" ca="1" si="7"/>
        <v/>
      </c>
    </row>
    <row r="782" spans="1:37" x14ac:dyDescent="0.2">
      <c r="A782" s="58">
        <v>45383</v>
      </c>
      <c r="B782" s="49" t="s">
        <v>229</v>
      </c>
      <c r="C782" s="49" t="s">
        <v>1302</v>
      </c>
      <c r="F782" s="49" t="s">
        <v>115</v>
      </c>
      <c r="G782" s="49" t="s">
        <v>115</v>
      </c>
      <c r="H782" s="49" t="s">
        <v>1196</v>
      </c>
      <c r="I782" s="49" t="s">
        <v>118</v>
      </c>
      <c r="J782" s="49" t="s">
        <v>1229</v>
      </c>
      <c r="K782" s="49" t="s">
        <v>125</v>
      </c>
      <c r="M782" s="49">
        <v>58</v>
      </c>
      <c r="AC782">
        <f>IF(ISBLANK(nutrition[[#This Row],[total_boys]]),SUM(nutrition[[#This Row],[boys_0-5_reached]],nutrition[[#This Row],[boys_6-12_reached]],nutrition[[#This Row],[boys_13-18_reached]]),nutrition[[#This Row],[total_boys]])</f>
        <v>0</v>
      </c>
      <c r="AD782">
        <f>IF(ISBLANK(nutrition[[#This Row],[total_girls]]),SUM(nutrition[[#This Row],[girls_0-5_reached]],nutrition[[#This Row],[girls_6-12_reached]],nutrition[[#This Row],[girls_13-18_reached]]),nutrition[[#This Row],[total_girls]])</f>
        <v>58</v>
      </c>
      <c r="AE782">
        <f>IF(ISBLANK(nutrition[[#This Row],[total_children]]),SUM(nutrition[[#This Row],[calc_boys]],nutrition[[#This Row],[calc_girls]]),nutrition[[#This Row],[total_children]])</f>
        <v>58</v>
      </c>
      <c r="AF782">
        <f>IF(ISBLANK(nutrition[[#This Row],[total_pwd]]),SUM(nutrition[[#This Row],[total_pwd_men]],nutrition[[#This Row],[total_pwd_women]]),nutrition[[#This Row],[total_pwd]])</f>
        <v>0</v>
      </c>
      <c r="AG782">
        <f>IF(ISBLANK(nutrition[[#This Row],[total_adults]]),SUM(nutrition[[#This Row],[total_men]],nutrition[[#This Row],[total_women]]),nutrition[[#This Row],[total_adults]])</f>
        <v>0</v>
      </c>
      <c r="AH782">
        <f>IF(ISBLANK(nutrition[[#This Row],[total_beneficiaries_reached]]),SUM(nutrition[[#This Row],[calc_children]],nutrition[[#This Row],[calc_adults]]),nutrition[[#This Row],[total_beneficiaries_reached]])</f>
        <v>58</v>
      </c>
      <c r="AI782" s="49" t="str">
        <f ca="1">IF(B782="","",OFFSET(table_admin1[[#Headers],[ADM1_PT]],MATCH(B782,admin1,0),1))</f>
        <v>MZ11</v>
      </c>
      <c r="AJ782" s="49" t="str">
        <f t="shared" ca="1" si="6"/>
        <v>MZ1116</v>
      </c>
      <c r="AK782" s="49" t="str">
        <f t="shared" ca="1" si="7"/>
        <v/>
      </c>
    </row>
    <row r="783" spans="1:37" x14ac:dyDescent="0.2">
      <c r="A783" s="58">
        <v>45383</v>
      </c>
      <c r="B783" s="49" t="s">
        <v>120</v>
      </c>
      <c r="C783" s="49" t="s">
        <v>1303</v>
      </c>
      <c r="F783" s="49" t="s">
        <v>115</v>
      </c>
      <c r="G783" s="49" t="s">
        <v>115</v>
      </c>
      <c r="H783" s="49" t="s">
        <v>1196</v>
      </c>
      <c r="I783" s="49" t="s">
        <v>118</v>
      </c>
      <c r="J783" s="49" t="s">
        <v>1229</v>
      </c>
      <c r="K783" s="49" t="s">
        <v>125</v>
      </c>
      <c r="M783" s="49">
        <v>86</v>
      </c>
      <c r="AC783">
        <f>IF(ISBLANK(nutrition[[#This Row],[total_boys]]),SUM(nutrition[[#This Row],[boys_0-5_reached]],nutrition[[#This Row],[boys_6-12_reached]],nutrition[[#This Row],[boys_13-18_reached]]),nutrition[[#This Row],[total_boys]])</f>
        <v>0</v>
      </c>
      <c r="AD783">
        <f>IF(ISBLANK(nutrition[[#This Row],[total_girls]]),SUM(nutrition[[#This Row],[girls_0-5_reached]],nutrition[[#This Row],[girls_6-12_reached]],nutrition[[#This Row],[girls_13-18_reached]]),nutrition[[#This Row],[total_girls]])</f>
        <v>86</v>
      </c>
      <c r="AE783">
        <f>IF(ISBLANK(nutrition[[#This Row],[total_children]]),SUM(nutrition[[#This Row],[calc_boys]],nutrition[[#This Row],[calc_girls]]),nutrition[[#This Row],[total_children]])</f>
        <v>86</v>
      </c>
      <c r="AF783">
        <f>IF(ISBLANK(nutrition[[#This Row],[total_pwd]]),SUM(nutrition[[#This Row],[total_pwd_men]],nutrition[[#This Row],[total_pwd_women]]),nutrition[[#This Row],[total_pwd]])</f>
        <v>0</v>
      </c>
      <c r="AG783">
        <f>IF(ISBLANK(nutrition[[#This Row],[total_adults]]),SUM(nutrition[[#This Row],[total_men]],nutrition[[#This Row],[total_women]]),nutrition[[#This Row],[total_adults]])</f>
        <v>0</v>
      </c>
      <c r="AH783">
        <f>IF(ISBLANK(nutrition[[#This Row],[total_beneficiaries_reached]]),SUM(nutrition[[#This Row],[calc_children]],nutrition[[#This Row],[calc_adults]]),nutrition[[#This Row],[total_beneficiaries_reached]])</f>
        <v>86</v>
      </c>
      <c r="AI783" s="49" t="str">
        <f ca="1">IF(B783="","",OFFSET(table_admin1[[#Headers],[ADM1_PT]],MATCH(B783,admin1,0),1))</f>
        <v>MZ01</v>
      </c>
      <c r="AJ783" s="49" t="str">
        <f t="shared" ca="1" si="6"/>
        <v>MZ0111</v>
      </c>
      <c r="AK783" s="49" t="str">
        <f t="shared" ca="1" si="7"/>
        <v/>
      </c>
    </row>
    <row r="784" spans="1:37" x14ac:dyDescent="0.2">
      <c r="A784" s="58">
        <v>45383</v>
      </c>
      <c r="B784" s="49" t="s">
        <v>229</v>
      </c>
      <c r="C784" s="49" t="s">
        <v>1304</v>
      </c>
      <c r="F784" s="49" t="s">
        <v>115</v>
      </c>
      <c r="G784" s="49" t="s">
        <v>115</v>
      </c>
      <c r="H784" s="49" t="s">
        <v>1196</v>
      </c>
      <c r="I784" s="49" t="s">
        <v>118</v>
      </c>
      <c r="J784" s="49" t="s">
        <v>1229</v>
      </c>
      <c r="K784" s="49" t="s">
        <v>125</v>
      </c>
      <c r="M784" s="49">
        <v>42</v>
      </c>
      <c r="AC784">
        <f>IF(ISBLANK(nutrition[[#This Row],[total_boys]]),SUM(nutrition[[#This Row],[boys_0-5_reached]],nutrition[[#This Row],[boys_6-12_reached]],nutrition[[#This Row],[boys_13-18_reached]]),nutrition[[#This Row],[total_boys]])</f>
        <v>0</v>
      </c>
      <c r="AD784">
        <f>IF(ISBLANK(nutrition[[#This Row],[total_girls]]),SUM(nutrition[[#This Row],[girls_0-5_reached]],nutrition[[#This Row],[girls_6-12_reached]],nutrition[[#This Row],[girls_13-18_reached]]),nutrition[[#This Row],[total_girls]])</f>
        <v>42</v>
      </c>
      <c r="AE784">
        <f>IF(ISBLANK(nutrition[[#This Row],[total_children]]),SUM(nutrition[[#This Row],[calc_boys]],nutrition[[#This Row],[calc_girls]]),nutrition[[#This Row],[total_children]])</f>
        <v>42</v>
      </c>
      <c r="AF784">
        <f>IF(ISBLANK(nutrition[[#This Row],[total_pwd]]),SUM(nutrition[[#This Row],[total_pwd_men]],nutrition[[#This Row],[total_pwd_women]]),nutrition[[#This Row],[total_pwd]])</f>
        <v>0</v>
      </c>
      <c r="AG784">
        <f>IF(ISBLANK(nutrition[[#This Row],[total_adults]]),SUM(nutrition[[#This Row],[total_men]],nutrition[[#This Row],[total_women]]),nutrition[[#This Row],[total_adults]])</f>
        <v>0</v>
      </c>
      <c r="AH784">
        <f>IF(ISBLANK(nutrition[[#This Row],[total_beneficiaries_reached]]),SUM(nutrition[[#This Row],[calc_children]],nutrition[[#This Row],[calc_adults]]),nutrition[[#This Row],[total_beneficiaries_reached]])</f>
        <v>42</v>
      </c>
      <c r="AI784" s="49" t="str">
        <f ca="1">IF(B784="","",OFFSET(table_admin1[[#Headers],[ADM1_PT]],MATCH(B784,admin1,0),1))</f>
        <v>MZ11</v>
      </c>
      <c r="AJ784" s="49" t="str">
        <f t="shared" ca="1" si="6"/>
        <v>MZ1117</v>
      </c>
      <c r="AK784" s="49" t="str">
        <f t="shared" ca="1" si="7"/>
        <v/>
      </c>
    </row>
    <row r="785" spans="1:37" x14ac:dyDescent="0.2">
      <c r="A785" s="58">
        <v>45383</v>
      </c>
      <c r="B785" s="49" t="s">
        <v>229</v>
      </c>
      <c r="C785" s="49" t="s">
        <v>1305</v>
      </c>
      <c r="F785" s="49" t="s">
        <v>115</v>
      </c>
      <c r="G785" s="49" t="s">
        <v>115</v>
      </c>
      <c r="H785" s="49" t="s">
        <v>1196</v>
      </c>
      <c r="I785" s="49" t="s">
        <v>118</v>
      </c>
      <c r="J785" s="49" t="s">
        <v>1229</v>
      </c>
      <c r="K785" s="49" t="s">
        <v>125</v>
      </c>
      <c r="M785" s="49">
        <v>96</v>
      </c>
      <c r="AC785">
        <f>IF(ISBLANK(nutrition[[#This Row],[total_boys]]),SUM(nutrition[[#This Row],[boys_0-5_reached]],nutrition[[#This Row],[boys_6-12_reached]],nutrition[[#This Row],[boys_13-18_reached]]),nutrition[[#This Row],[total_boys]])</f>
        <v>0</v>
      </c>
      <c r="AD785">
        <f>IF(ISBLANK(nutrition[[#This Row],[total_girls]]),SUM(nutrition[[#This Row],[girls_0-5_reached]],nutrition[[#This Row],[girls_6-12_reached]],nutrition[[#This Row],[girls_13-18_reached]]),nutrition[[#This Row],[total_girls]])</f>
        <v>96</v>
      </c>
      <c r="AE785">
        <f>IF(ISBLANK(nutrition[[#This Row],[total_children]]),SUM(nutrition[[#This Row],[calc_boys]],nutrition[[#This Row],[calc_girls]]),nutrition[[#This Row],[total_children]])</f>
        <v>96</v>
      </c>
      <c r="AF785">
        <f>IF(ISBLANK(nutrition[[#This Row],[total_pwd]]),SUM(nutrition[[#This Row],[total_pwd_men]],nutrition[[#This Row],[total_pwd_women]]),nutrition[[#This Row],[total_pwd]])</f>
        <v>0</v>
      </c>
      <c r="AG785">
        <f>IF(ISBLANK(nutrition[[#This Row],[total_adults]]),SUM(nutrition[[#This Row],[total_men]],nutrition[[#This Row],[total_women]]),nutrition[[#This Row],[total_adults]])</f>
        <v>0</v>
      </c>
      <c r="AH785">
        <f>IF(ISBLANK(nutrition[[#This Row],[total_beneficiaries_reached]]),SUM(nutrition[[#This Row],[calc_children]],nutrition[[#This Row],[calc_adults]]),nutrition[[#This Row],[total_beneficiaries_reached]])</f>
        <v>96</v>
      </c>
      <c r="AI785" s="49" t="str">
        <f ca="1">IF(B785="","",OFFSET(table_admin1[[#Headers],[ADM1_PT]],MATCH(B785,admin1,0),1))</f>
        <v>MZ11</v>
      </c>
      <c r="AJ785" s="49" t="str">
        <f t="shared" ca="1" si="6"/>
        <v>MZ1118</v>
      </c>
      <c r="AK785" s="49" t="str">
        <f t="shared" ca="1" si="7"/>
        <v/>
      </c>
    </row>
    <row r="786" spans="1:37" x14ac:dyDescent="0.2">
      <c r="A786" s="58">
        <v>45383</v>
      </c>
      <c r="B786" s="49" t="s">
        <v>113</v>
      </c>
      <c r="C786" s="49" t="s">
        <v>1306</v>
      </c>
      <c r="F786" s="49" t="s">
        <v>115</v>
      </c>
      <c r="G786" s="49" t="s">
        <v>115</v>
      </c>
      <c r="H786" s="49" t="s">
        <v>1196</v>
      </c>
      <c r="I786" s="49" t="s">
        <v>118</v>
      </c>
      <c r="J786" s="49" t="s">
        <v>1229</v>
      </c>
      <c r="K786" s="49" t="s">
        <v>125</v>
      </c>
      <c r="M786" s="49">
        <v>135</v>
      </c>
      <c r="AC786">
        <f>IF(ISBLANK(nutrition[[#This Row],[total_boys]]),SUM(nutrition[[#This Row],[boys_0-5_reached]],nutrition[[#This Row],[boys_6-12_reached]],nutrition[[#This Row],[boys_13-18_reached]]),nutrition[[#This Row],[total_boys]])</f>
        <v>0</v>
      </c>
      <c r="AD786">
        <f>IF(ISBLANK(nutrition[[#This Row],[total_girls]]),SUM(nutrition[[#This Row],[girls_0-5_reached]],nutrition[[#This Row],[girls_6-12_reached]],nutrition[[#This Row],[girls_13-18_reached]]),nutrition[[#This Row],[total_girls]])</f>
        <v>135</v>
      </c>
      <c r="AE786">
        <f>IF(ISBLANK(nutrition[[#This Row],[total_children]]),SUM(nutrition[[#This Row],[calc_boys]],nutrition[[#This Row],[calc_girls]]),nutrition[[#This Row],[total_children]])</f>
        <v>135</v>
      </c>
      <c r="AF786">
        <f>IF(ISBLANK(nutrition[[#This Row],[total_pwd]]),SUM(nutrition[[#This Row],[total_pwd_men]],nutrition[[#This Row],[total_pwd_women]]),nutrition[[#This Row],[total_pwd]])</f>
        <v>0</v>
      </c>
      <c r="AG786">
        <f>IF(ISBLANK(nutrition[[#This Row],[total_adults]]),SUM(nutrition[[#This Row],[total_men]],nutrition[[#This Row],[total_women]]),nutrition[[#This Row],[total_adults]])</f>
        <v>0</v>
      </c>
      <c r="AH786">
        <f>IF(ISBLANK(nutrition[[#This Row],[total_beneficiaries_reached]]),SUM(nutrition[[#This Row],[calc_children]],nutrition[[#This Row],[calc_adults]]),nutrition[[#This Row],[total_beneficiaries_reached]])</f>
        <v>135</v>
      </c>
      <c r="AI786" s="49" t="str">
        <f ca="1">IF(B786="","",OFFSET(table_admin1[[#Headers],[ADM1_PT]],MATCH(B786,admin1,0),1))</f>
        <v>MZ09</v>
      </c>
      <c r="AJ786" s="49" t="str">
        <f t="shared" ca="1" si="6"/>
        <v>MZ0912</v>
      </c>
      <c r="AK786" s="49" t="str">
        <f t="shared" ca="1" si="7"/>
        <v/>
      </c>
    </row>
    <row r="787" spans="1:37" x14ac:dyDescent="0.2">
      <c r="A787" s="58">
        <v>45383</v>
      </c>
      <c r="B787" s="49" t="s">
        <v>120</v>
      </c>
      <c r="C787" s="49" t="s">
        <v>1238</v>
      </c>
      <c r="F787" s="49" t="s">
        <v>115</v>
      </c>
      <c r="G787" s="49" t="s">
        <v>115</v>
      </c>
      <c r="H787" s="49" t="s">
        <v>1196</v>
      </c>
      <c r="I787" s="49" t="s">
        <v>118</v>
      </c>
      <c r="J787" s="49" t="s">
        <v>1229</v>
      </c>
      <c r="K787" s="49" t="s">
        <v>125</v>
      </c>
      <c r="M787" s="49">
        <v>34</v>
      </c>
      <c r="AC787">
        <f>IF(ISBLANK(nutrition[[#This Row],[total_boys]]),SUM(nutrition[[#This Row],[boys_0-5_reached]],nutrition[[#This Row],[boys_6-12_reached]],nutrition[[#This Row],[boys_13-18_reached]]),nutrition[[#This Row],[total_boys]])</f>
        <v>0</v>
      </c>
      <c r="AD787">
        <f>IF(ISBLANK(nutrition[[#This Row],[total_girls]]),SUM(nutrition[[#This Row],[girls_0-5_reached]],nutrition[[#This Row],[girls_6-12_reached]],nutrition[[#This Row],[girls_13-18_reached]]),nutrition[[#This Row],[total_girls]])</f>
        <v>34</v>
      </c>
      <c r="AE787">
        <f>IF(ISBLANK(nutrition[[#This Row],[total_children]]),SUM(nutrition[[#This Row],[calc_boys]],nutrition[[#This Row],[calc_girls]]),nutrition[[#This Row],[total_children]])</f>
        <v>34</v>
      </c>
      <c r="AF787">
        <f>IF(ISBLANK(nutrition[[#This Row],[total_pwd]]),SUM(nutrition[[#This Row],[total_pwd_men]],nutrition[[#This Row],[total_pwd_women]]),nutrition[[#This Row],[total_pwd]])</f>
        <v>0</v>
      </c>
      <c r="AG787">
        <f>IF(ISBLANK(nutrition[[#This Row],[total_adults]]),SUM(nutrition[[#This Row],[total_men]],nutrition[[#This Row],[total_women]]),nutrition[[#This Row],[total_adults]])</f>
        <v>0</v>
      </c>
      <c r="AH787">
        <f>IF(ISBLANK(nutrition[[#This Row],[total_beneficiaries_reached]]),SUM(nutrition[[#This Row],[calc_children]],nutrition[[#This Row],[calc_adults]]),nutrition[[#This Row],[total_beneficiaries_reached]])</f>
        <v>34</v>
      </c>
      <c r="AI787" s="49" t="str">
        <f ca="1">IF(B787="","",OFFSET(table_admin1[[#Headers],[ADM1_PT]],MATCH(B787,admin1,0),1))</f>
        <v>MZ01</v>
      </c>
      <c r="AJ787" s="49" t="str">
        <f t="shared" ca="1" si="6"/>
        <v>MZ0112</v>
      </c>
      <c r="AK787" s="49" t="str">
        <f t="shared" ca="1" si="7"/>
        <v/>
      </c>
    </row>
    <row r="788" spans="1:37" x14ac:dyDescent="0.2">
      <c r="A788" s="58">
        <v>45383</v>
      </c>
      <c r="B788" s="49" t="s">
        <v>120</v>
      </c>
      <c r="C788" s="49" t="s">
        <v>1240</v>
      </c>
      <c r="F788" s="49" t="s">
        <v>115</v>
      </c>
      <c r="G788" s="49" t="s">
        <v>115</v>
      </c>
      <c r="H788" s="49" t="s">
        <v>1196</v>
      </c>
      <c r="I788" s="49" t="s">
        <v>118</v>
      </c>
      <c r="J788" s="49" t="s">
        <v>1229</v>
      </c>
      <c r="K788" s="49" t="s">
        <v>125</v>
      </c>
      <c r="M788" s="49">
        <v>57</v>
      </c>
      <c r="AC788">
        <f>IF(ISBLANK(nutrition[[#This Row],[total_boys]]),SUM(nutrition[[#This Row],[boys_0-5_reached]],nutrition[[#This Row],[boys_6-12_reached]],nutrition[[#This Row],[boys_13-18_reached]]),nutrition[[#This Row],[total_boys]])</f>
        <v>0</v>
      </c>
      <c r="AD788">
        <f>IF(ISBLANK(nutrition[[#This Row],[total_girls]]),SUM(nutrition[[#This Row],[girls_0-5_reached]],nutrition[[#This Row],[girls_6-12_reached]],nutrition[[#This Row],[girls_13-18_reached]]),nutrition[[#This Row],[total_girls]])</f>
        <v>57</v>
      </c>
      <c r="AE788">
        <f>IF(ISBLANK(nutrition[[#This Row],[total_children]]),SUM(nutrition[[#This Row],[calc_boys]],nutrition[[#This Row],[calc_girls]]),nutrition[[#This Row],[total_children]])</f>
        <v>57</v>
      </c>
      <c r="AF788">
        <f>IF(ISBLANK(nutrition[[#This Row],[total_pwd]]),SUM(nutrition[[#This Row],[total_pwd_men]],nutrition[[#This Row],[total_pwd_women]]),nutrition[[#This Row],[total_pwd]])</f>
        <v>0</v>
      </c>
      <c r="AG788">
        <f>IF(ISBLANK(nutrition[[#This Row],[total_adults]]),SUM(nutrition[[#This Row],[total_men]],nutrition[[#This Row],[total_women]]),nutrition[[#This Row],[total_adults]])</f>
        <v>0</v>
      </c>
      <c r="AH788">
        <f>IF(ISBLANK(nutrition[[#This Row],[total_beneficiaries_reached]]),SUM(nutrition[[#This Row],[calc_children]],nutrition[[#This Row],[calc_adults]]),nutrition[[#This Row],[total_beneficiaries_reached]])</f>
        <v>57</v>
      </c>
      <c r="AI788" s="49" t="str">
        <f ca="1">IF(B788="","",OFFSET(table_admin1[[#Headers],[ADM1_PT]],MATCH(B788,admin1,0),1))</f>
        <v>MZ01</v>
      </c>
      <c r="AJ788" s="49" t="str">
        <f t="shared" ca="1" si="6"/>
        <v>MZ0113</v>
      </c>
      <c r="AK788" s="49" t="str">
        <f t="shared" ca="1" si="7"/>
        <v/>
      </c>
    </row>
    <row r="789" spans="1:37" x14ac:dyDescent="0.2">
      <c r="A789" s="58">
        <v>45383</v>
      </c>
      <c r="B789" s="49" t="s">
        <v>229</v>
      </c>
      <c r="C789" s="49" t="s">
        <v>1307</v>
      </c>
      <c r="F789" s="49" t="s">
        <v>115</v>
      </c>
      <c r="G789" s="49" t="s">
        <v>115</v>
      </c>
      <c r="H789" s="49" t="s">
        <v>1196</v>
      </c>
      <c r="I789" s="49" t="s">
        <v>118</v>
      </c>
      <c r="J789" s="49" t="s">
        <v>1229</v>
      </c>
      <c r="K789" s="49" t="s">
        <v>125</v>
      </c>
      <c r="M789" s="49">
        <v>245</v>
      </c>
      <c r="AC789">
        <f>IF(ISBLANK(nutrition[[#This Row],[total_boys]]),SUM(nutrition[[#This Row],[boys_0-5_reached]],nutrition[[#This Row],[boys_6-12_reached]],nutrition[[#This Row],[boys_13-18_reached]]),nutrition[[#This Row],[total_boys]])</f>
        <v>0</v>
      </c>
      <c r="AD789">
        <f>IF(ISBLANK(nutrition[[#This Row],[total_girls]]),SUM(nutrition[[#This Row],[girls_0-5_reached]],nutrition[[#This Row],[girls_6-12_reached]],nutrition[[#This Row],[girls_13-18_reached]]),nutrition[[#This Row],[total_girls]])</f>
        <v>245</v>
      </c>
      <c r="AE789">
        <f>IF(ISBLANK(nutrition[[#This Row],[total_children]]),SUM(nutrition[[#This Row],[calc_boys]],nutrition[[#This Row],[calc_girls]]),nutrition[[#This Row],[total_children]])</f>
        <v>245</v>
      </c>
      <c r="AF789">
        <f>IF(ISBLANK(nutrition[[#This Row],[total_pwd]]),SUM(nutrition[[#This Row],[total_pwd_men]],nutrition[[#This Row],[total_pwd_women]]),nutrition[[#This Row],[total_pwd]])</f>
        <v>0</v>
      </c>
      <c r="AG789">
        <f>IF(ISBLANK(nutrition[[#This Row],[total_adults]]),SUM(nutrition[[#This Row],[total_men]],nutrition[[#This Row],[total_women]]),nutrition[[#This Row],[total_adults]])</f>
        <v>0</v>
      </c>
      <c r="AH789">
        <f>IF(ISBLANK(nutrition[[#This Row],[total_beneficiaries_reached]]),SUM(nutrition[[#This Row],[calc_children]],nutrition[[#This Row],[calc_adults]]),nutrition[[#This Row],[total_beneficiaries_reached]])</f>
        <v>245</v>
      </c>
      <c r="AI789" s="49" t="str">
        <f ca="1">IF(B789="","",OFFSET(table_admin1[[#Headers],[ADM1_PT]],MATCH(B789,admin1,0),1))</f>
        <v>MZ11</v>
      </c>
      <c r="AJ789" s="49" t="str">
        <f t="shared" ca="1" si="6"/>
        <v>MZ1119</v>
      </c>
      <c r="AK789" s="49" t="str">
        <f t="shared" ca="1" si="7"/>
        <v/>
      </c>
    </row>
    <row r="790" spans="1:37" x14ac:dyDescent="0.2">
      <c r="A790" s="58">
        <v>45383</v>
      </c>
      <c r="B790" s="49" t="s">
        <v>224</v>
      </c>
      <c r="C790" s="49" t="s">
        <v>1273</v>
      </c>
      <c r="F790" s="49" t="s">
        <v>115</v>
      </c>
      <c r="G790" s="49" t="s">
        <v>115</v>
      </c>
      <c r="H790" s="49" t="s">
        <v>1196</v>
      </c>
      <c r="I790" s="49" t="s">
        <v>118</v>
      </c>
      <c r="J790" s="49" t="s">
        <v>1229</v>
      </c>
      <c r="K790" s="49" t="s">
        <v>125</v>
      </c>
      <c r="M790" s="49">
        <v>63</v>
      </c>
      <c r="AC790">
        <f>IF(ISBLANK(nutrition[[#This Row],[total_boys]]),SUM(nutrition[[#This Row],[boys_0-5_reached]],nutrition[[#This Row],[boys_6-12_reached]],nutrition[[#This Row],[boys_13-18_reached]]),nutrition[[#This Row],[total_boys]])</f>
        <v>0</v>
      </c>
      <c r="AD790">
        <f>IF(ISBLANK(nutrition[[#This Row],[total_girls]]),SUM(nutrition[[#This Row],[girls_0-5_reached]],nutrition[[#This Row],[girls_6-12_reached]],nutrition[[#This Row],[girls_13-18_reached]]),nutrition[[#This Row],[total_girls]])</f>
        <v>63</v>
      </c>
      <c r="AE790">
        <f>IF(ISBLANK(nutrition[[#This Row],[total_children]]),SUM(nutrition[[#This Row],[calc_boys]],nutrition[[#This Row],[calc_girls]]),nutrition[[#This Row],[total_children]])</f>
        <v>63</v>
      </c>
      <c r="AF790">
        <f>IF(ISBLANK(nutrition[[#This Row],[total_pwd]]),SUM(nutrition[[#This Row],[total_pwd_men]],nutrition[[#This Row],[total_pwd_women]]),nutrition[[#This Row],[total_pwd]])</f>
        <v>0</v>
      </c>
      <c r="AG790">
        <f>IF(ISBLANK(nutrition[[#This Row],[total_adults]]),SUM(nutrition[[#This Row],[total_men]],nutrition[[#This Row],[total_women]]),nutrition[[#This Row],[total_adults]])</f>
        <v>0</v>
      </c>
      <c r="AH790">
        <f>IF(ISBLANK(nutrition[[#This Row],[total_beneficiaries_reached]]),SUM(nutrition[[#This Row],[calc_children]],nutrition[[#This Row],[calc_adults]]),nutrition[[#This Row],[total_beneficiaries_reached]])</f>
        <v>63</v>
      </c>
      <c r="AI790" s="49" t="str">
        <f ca="1">IF(B790="","",OFFSET(table_admin1[[#Headers],[ADM1_PT]],MATCH(B790,admin1,0),1))</f>
        <v>MZ10</v>
      </c>
      <c r="AJ790" s="49" t="str">
        <f t="shared" ca="1" si="6"/>
        <v>MZ1013</v>
      </c>
      <c r="AK790" s="49" t="str">
        <f t="shared" ca="1" si="7"/>
        <v/>
      </c>
    </row>
    <row r="791" spans="1:37" x14ac:dyDescent="0.2">
      <c r="A791" s="58">
        <v>45383</v>
      </c>
      <c r="B791" s="49" t="s">
        <v>229</v>
      </c>
      <c r="C791" s="49" t="s">
        <v>1274</v>
      </c>
      <c r="F791" s="49" t="s">
        <v>115</v>
      </c>
      <c r="G791" s="49" t="s">
        <v>115</v>
      </c>
      <c r="H791" s="49" t="s">
        <v>1196</v>
      </c>
      <c r="I791" s="49" t="s">
        <v>118</v>
      </c>
      <c r="J791" s="49" t="s">
        <v>1229</v>
      </c>
      <c r="K791" s="49" t="s">
        <v>125</v>
      </c>
      <c r="M791" s="49">
        <v>114</v>
      </c>
      <c r="AC791">
        <f>IF(ISBLANK(nutrition[[#This Row],[total_boys]]),SUM(nutrition[[#This Row],[boys_0-5_reached]],nutrition[[#This Row],[boys_6-12_reached]],nutrition[[#This Row],[boys_13-18_reached]]),nutrition[[#This Row],[total_boys]])</f>
        <v>0</v>
      </c>
      <c r="AD791">
        <f>IF(ISBLANK(nutrition[[#This Row],[total_girls]]),SUM(nutrition[[#This Row],[girls_0-5_reached]],nutrition[[#This Row],[girls_6-12_reached]],nutrition[[#This Row],[girls_13-18_reached]]),nutrition[[#This Row],[total_girls]])</f>
        <v>114</v>
      </c>
      <c r="AE791">
        <f>IF(ISBLANK(nutrition[[#This Row],[total_children]]),SUM(nutrition[[#This Row],[calc_boys]],nutrition[[#This Row],[calc_girls]]),nutrition[[#This Row],[total_children]])</f>
        <v>114</v>
      </c>
      <c r="AF791">
        <f>IF(ISBLANK(nutrition[[#This Row],[total_pwd]]),SUM(nutrition[[#This Row],[total_pwd_men]],nutrition[[#This Row],[total_pwd_women]]),nutrition[[#This Row],[total_pwd]])</f>
        <v>0</v>
      </c>
      <c r="AG791">
        <f>IF(ISBLANK(nutrition[[#This Row],[total_adults]]),SUM(nutrition[[#This Row],[total_men]],nutrition[[#This Row],[total_women]]),nutrition[[#This Row],[total_adults]])</f>
        <v>0</v>
      </c>
      <c r="AH791">
        <f>IF(ISBLANK(nutrition[[#This Row],[total_beneficiaries_reached]]),SUM(nutrition[[#This Row],[calc_children]],nutrition[[#This Row],[calc_adults]]),nutrition[[#This Row],[total_beneficiaries_reached]])</f>
        <v>114</v>
      </c>
      <c r="AI791" s="49" t="str">
        <f ca="1">IF(B791="","",OFFSET(table_admin1[[#Headers],[ADM1_PT]],MATCH(B791,admin1,0),1))</f>
        <v>MZ11</v>
      </c>
      <c r="AJ791" s="49" t="str">
        <f t="shared" ca="1" si="6"/>
        <v>MZ1120</v>
      </c>
      <c r="AK791" s="49" t="str">
        <f t="shared" ca="1" si="7"/>
        <v/>
      </c>
    </row>
    <row r="792" spans="1:37" x14ac:dyDescent="0.2">
      <c r="A792" s="58">
        <v>45383</v>
      </c>
      <c r="B792" s="49" t="s">
        <v>229</v>
      </c>
      <c r="C792" s="49" t="s">
        <v>1308</v>
      </c>
      <c r="F792" s="49" t="s">
        <v>115</v>
      </c>
      <c r="G792" s="49" t="s">
        <v>115</v>
      </c>
      <c r="H792" s="49" t="s">
        <v>1196</v>
      </c>
      <c r="I792" s="49" t="s">
        <v>118</v>
      </c>
      <c r="J792" s="49" t="s">
        <v>1229</v>
      </c>
      <c r="K792" s="49" t="s">
        <v>125</v>
      </c>
      <c r="M792" s="49">
        <v>16</v>
      </c>
      <c r="AC792">
        <f>IF(ISBLANK(nutrition[[#This Row],[total_boys]]),SUM(nutrition[[#This Row],[boys_0-5_reached]],nutrition[[#This Row],[boys_6-12_reached]],nutrition[[#This Row],[boys_13-18_reached]]),nutrition[[#This Row],[total_boys]])</f>
        <v>0</v>
      </c>
      <c r="AD792">
        <f>IF(ISBLANK(nutrition[[#This Row],[total_girls]]),SUM(nutrition[[#This Row],[girls_0-5_reached]],nutrition[[#This Row],[girls_6-12_reached]],nutrition[[#This Row],[girls_13-18_reached]]),nutrition[[#This Row],[total_girls]])</f>
        <v>16</v>
      </c>
      <c r="AE792">
        <f>IF(ISBLANK(nutrition[[#This Row],[total_children]]),SUM(nutrition[[#This Row],[calc_boys]],nutrition[[#This Row],[calc_girls]]),nutrition[[#This Row],[total_children]])</f>
        <v>16</v>
      </c>
      <c r="AF792">
        <f>IF(ISBLANK(nutrition[[#This Row],[total_pwd]]),SUM(nutrition[[#This Row],[total_pwd_men]],nutrition[[#This Row],[total_pwd_women]]),nutrition[[#This Row],[total_pwd]])</f>
        <v>0</v>
      </c>
      <c r="AG792">
        <f>IF(ISBLANK(nutrition[[#This Row],[total_adults]]),SUM(nutrition[[#This Row],[total_men]],nutrition[[#This Row],[total_women]]),nutrition[[#This Row],[total_adults]])</f>
        <v>0</v>
      </c>
      <c r="AH792">
        <f>IF(ISBLANK(nutrition[[#This Row],[total_beneficiaries_reached]]),SUM(nutrition[[#This Row],[calc_children]],nutrition[[#This Row],[calc_adults]]),nutrition[[#This Row],[total_beneficiaries_reached]])</f>
        <v>16</v>
      </c>
      <c r="AI792" s="49" t="str">
        <f ca="1">IF(B792="","",OFFSET(table_admin1[[#Headers],[ADM1_PT]],MATCH(B792,admin1,0),1))</f>
        <v>MZ11</v>
      </c>
      <c r="AJ792" s="49" t="str">
        <f t="shared" ca="1" si="6"/>
        <v>MZ1121</v>
      </c>
      <c r="AK792" s="49" t="str">
        <f t="shared" ca="1" si="7"/>
        <v/>
      </c>
    </row>
    <row r="793" spans="1:37" x14ac:dyDescent="0.2">
      <c r="A793" s="58">
        <v>45383</v>
      </c>
      <c r="B793" s="49" t="s">
        <v>120</v>
      </c>
      <c r="C793" s="49" t="s">
        <v>1241</v>
      </c>
      <c r="F793" s="49" t="s">
        <v>115</v>
      </c>
      <c r="G793" s="49" t="s">
        <v>115</v>
      </c>
      <c r="H793" s="49" t="s">
        <v>1196</v>
      </c>
      <c r="I793" s="49" t="s">
        <v>118</v>
      </c>
      <c r="J793" s="49" t="s">
        <v>1229</v>
      </c>
      <c r="K793" s="49" t="s">
        <v>125</v>
      </c>
      <c r="M793" s="49">
        <v>62</v>
      </c>
      <c r="AC793">
        <f>IF(ISBLANK(nutrition[[#This Row],[total_boys]]),SUM(nutrition[[#This Row],[boys_0-5_reached]],nutrition[[#This Row],[boys_6-12_reached]],nutrition[[#This Row],[boys_13-18_reached]]),nutrition[[#This Row],[total_boys]])</f>
        <v>0</v>
      </c>
      <c r="AD793">
        <f>IF(ISBLANK(nutrition[[#This Row],[total_girls]]),SUM(nutrition[[#This Row],[girls_0-5_reached]],nutrition[[#This Row],[girls_6-12_reached]],nutrition[[#This Row],[girls_13-18_reached]]),nutrition[[#This Row],[total_girls]])</f>
        <v>62</v>
      </c>
      <c r="AE793">
        <f>IF(ISBLANK(nutrition[[#This Row],[total_children]]),SUM(nutrition[[#This Row],[calc_boys]],nutrition[[#This Row],[calc_girls]]),nutrition[[#This Row],[total_children]])</f>
        <v>62</v>
      </c>
      <c r="AF793">
        <f>IF(ISBLANK(nutrition[[#This Row],[total_pwd]]),SUM(nutrition[[#This Row],[total_pwd_men]],nutrition[[#This Row],[total_pwd_women]]),nutrition[[#This Row],[total_pwd]])</f>
        <v>0</v>
      </c>
      <c r="AG793">
        <f>IF(ISBLANK(nutrition[[#This Row],[total_adults]]),SUM(nutrition[[#This Row],[total_men]],nutrition[[#This Row],[total_women]]),nutrition[[#This Row],[total_adults]])</f>
        <v>0</v>
      </c>
      <c r="AH793">
        <f>IF(ISBLANK(nutrition[[#This Row],[total_beneficiaries_reached]]),SUM(nutrition[[#This Row],[calc_children]],nutrition[[#This Row],[calc_adults]]),nutrition[[#This Row],[total_beneficiaries_reached]])</f>
        <v>62</v>
      </c>
      <c r="AI793" s="49" t="str">
        <f ca="1">IF(B793="","",OFFSET(table_admin1[[#Headers],[ADM1_PT]],MATCH(B793,admin1,0),1))</f>
        <v>MZ01</v>
      </c>
      <c r="AJ793" s="49" t="str">
        <f t="shared" ca="1" si="6"/>
        <v>MZ0114</v>
      </c>
      <c r="AK793" s="49" t="str">
        <f t="shared" ca="1" si="7"/>
        <v/>
      </c>
    </row>
    <row r="794" spans="1:37" x14ac:dyDescent="0.2">
      <c r="A794" s="58">
        <v>45383</v>
      </c>
      <c r="B794" s="49" t="s">
        <v>120</v>
      </c>
      <c r="C794" s="49" t="s">
        <v>1242</v>
      </c>
      <c r="F794" s="49" t="s">
        <v>115</v>
      </c>
      <c r="G794" s="49" t="s">
        <v>115</v>
      </c>
      <c r="H794" s="49" t="s">
        <v>1196</v>
      </c>
      <c r="I794" s="49" t="s">
        <v>118</v>
      </c>
      <c r="J794" s="49" t="s">
        <v>1229</v>
      </c>
      <c r="K794" s="49" t="s">
        <v>125</v>
      </c>
      <c r="M794" s="49">
        <v>26</v>
      </c>
      <c r="AC794">
        <f>IF(ISBLANK(nutrition[[#This Row],[total_boys]]),SUM(nutrition[[#This Row],[boys_0-5_reached]],nutrition[[#This Row],[boys_6-12_reached]],nutrition[[#This Row],[boys_13-18_reached]]),nutrition[[#This Row],[total_boys]])</f>
        <v>0</v>
      </c>
      <c r="AD794">
        <f>IF(ISBLANK(nutrition[[#This Row],[total_girls]]),SUM(nutrition[[#This Row],[girls_0-5_reached]],nutrition[[#This Row],[girls_6-12_reached]],nutrition[[#This Row],[girls_13-18_reached]]),nutrition[[#This Row],[total_girls]])</f>
        <v>26</v>
      </c>
      <c r="AE794">
        <f>IF(ISBLANK(nutrition[[#This Row],[total_children]]),SUM(nutrition[[#This Row],[calc_boys]],nutrition[[#This Row],[calc_girls]]),nutrition[[#This Row],[total_children]])</f>
        <v>26</v>
      </c>
      <c r="AF794">
        <f>IF(ISBLANK(nutrition[[#This Row],[total_pwd]]),SUM(nutrition[[#This Row],[total_pwd_men]],nutrition[[#This Row],[total_pwd_women]]),nutrition[[#This Row],[total_pwd]])</f>
        <v>0</v>
      </c>
      <c r="AG794">
        <f>IF(ISBLANK(nutrition[[#This Row],[total_adults]]),SUM(nutrition[[#This Row],[total_men]],nutrition[[#This Row],[total_women]]),nutrition[[#This Row],[total_adults]])</f>
        <v>0</v>
      </c>
      <c r="AH794">
        <f>IF(ISBLANK(nutrition[[#This Row],[total_beneficiaries_reached]]),SUM(nutrition[[#This Row],[calc_children]],nutrition[[#This Row],[calc_adults]]),nutrition[[#This Row],[total_beneficiaries_reached]])</f>
        <v>26</v>
      </c>
      <c r="AI794" s="49" t="str">
        <f ca="1">IF(B794="","",OFFSET(table_admin1[[#Headers],[ADM1_PT]],MATCH(B794,admin1,0),1))</f>
        <v>MZ01</v>
      </c>
      <c r="AJ794" s="49" t="str">
        <f t="shared" ca="1" si="6"/>
        <v>MZ0115</v>
      </c>
      <c r="AK794" s="49" t="str">
        <f t="shared" ca="1" si="7"/>
        <v/>
      </c>
    </row>
    <row r="795" spans="1:37" x14ac:dyDescent="0.2">
      <c r="A795" s="58">
        <v>45383</v>
      </c>
      <c r="B795" s="49" t="s">
        <v>113</v>
      </c>
      <c r="C795" s="49" t="s">
        <v>1275</v>
      </c>
      <c r="F795" s="49" t="s">
        <v>115</v>
      </c>
      <c r="G795" s="49" t="s">
        <v>115</v>
      </c>
      <c r="H795" s="49" t="s">
        <v>1196</v>
      </c>
      <c r="I795" s="49" t="s">
        <v>118</v>
      </c>
      <c r="J795" s="49" t="s">
        <v>1229</v>
      </c>
      <c r="K795" s="49" t="s">
        <v>125</v>
      </c>
      <c r="M795" s="49">
        <v>35</v>
      </c>
      <c r="AC795">
        <f>IF(ISBLANK(nutrition[[#This Row],[total_boys]]),SUM(nutrition[[#This Row],[boys_0-5_reached]],nutrition[[#This Row],[boys_6-12_reached]],nutrition[[#This Row],[boys_13-18_reached]]),nutrition[[#This Row],[total_boys]])</f>
        <v>0</v>
      </c>
      <c r="AD795">
        <f>IF(ISBLANK(nutrition[[#This Row],[total_girls]]),SUM(nutrition[[#This Row],[girls_0-5_reached]],nutrition[[#This Row],[girls_6-12_reached]],nutrition[[#This Row],[girls_13-18_reached]]),nutrition[[#This Row],[total_girls]])</f>
        <v>35</v>
      </c>
      <c r="AE795">
        <f>IF(ISBLANK(nutrition[[#This Row],[total_children]]),SUM(nutrition[[#This Row],[calc_boys]],nutrition[[#This Row],[calc_girls]]),nutrition[[#This Row],[total_children]])</f>
        <v>35</v>
      </c>
      <c r="AF795">
        <f>IF(ISBLANK(nutrition[[#This Row],[total_pwd]]),SUM(nutrition[[#This Row],[total_pwd_men]],nutrition[[#This Row],[total_pwd_women]]),nutrition[[#This Row],[total_pwd]])</f>
        <v>0</v>
      </c>
      <c r="AG795">
        <f>IF(ISBLANK(nutrition[[#This Row],[total_adults]]),SUM(nutrition[[#This Row],[total_men]],nutrition[[#This Row],[total_women]]),nutrition[[#This Row],[total_adults]])</f>
        <v>0</v>
      </c>
      <c r="AH795">
        <f>IF(ISBLANK(nutrition[[#This Row],[total_beneficiaries_reached]]),SUM(nutrition[[#This Row],[calc_children]],nutrition[[#This Row],[calc_adults]]),nutrition[[#This Row],[total_beneficiaries_reached]])</f>
        <v>35</v>
      </c>
      <c r="AI795" s="49" t="str">
        <f ca="1">IF(B795="","",OFFSET(table_admin1[[#Headers],[ADM1_PT]],MATCH(B795,admin1,0),1))</f>
        <v>MZ09</v>
      </c>
      <c r="AJ795" s="49" t="str">
        <f t="shared" ca="1" si="6"/>
        <v>MZ0913</v>
      </c>
      <c r="AK795" s="49" t="str">
        <f t="shared" ca="1" si="7"/>
        <v/>
      </c>
    </row>
    <row r="796" spans="1:37" x14ac:dyDescent="0.2">
      <c r="A796" s="58">
        <v>45383</v>
      </c>
      <c r="B796" s="49" t="s">
        <v>229</v>
      </c>
      <c r="C796" s="49" t="s">
        <v>1276</v>
      </c>
      <c r="F796" s="49" t="s">
        <v>115</v>
      </c>
      <c r="G796" s="49" t="s">
        <v>115</v>
      </c>
      <c r="H796" s="49" t="s">
        <v>1196</v>
      </c>
      <c r="I796" s="49" t="s">
        <v>118</v>
      </c>
      <c r="J796" s="49" t="s">
        <v>1229</v>
      </c>
      <c r="K796" s="49" t="s">
        <v>125</v>
      </c>
      <c r="M796" s="49">
        <v>25</v>
      </c>
      <c r="AC796">
        <f>IF(ISBLANK(nutrition[[#This Row],[total_boys]]),SUM(nutrition[[#This Row],[boys_0-5_reached]],nutrition[[#This Row],[boys_6-12_reached]],nutrition[[#This Row],[boys_13-18_reached]]),nutrition[[#This Row],[total_boys]])</f>
        <v>0</v>
      </c>
      <c r="AD796">
        <f>IF(ISBLANK(nutrition[[#This Row],[total_girls]]),SUM(nutrition[[#This Row],[girls_0-5_reached]],nutrition[[#This Row],[girls_6-12_reached]],nutrition[[#This Row],[girls_13-18_reached]]),nutrition[[#This Row],[total_girls]])</f>
        <v>25</v>
      </c>
      <c r="AE796">
        <f>IF(ISBLANK(nutrition[[#This Row],[total_children]]),SUM(nutrition[[#This Row],[calc_boys]],nutrition[[#This Row],[calc_girls]]),nutrition[[#This Row],[total_children]])</f>
        <v>25</v>
      </c>
      <c r="AF796">
        <f>IF(ISBLANK(nutrition[[#This Row],[total_pwd]]),SUM(nutrition[[#This Row],[total_pwd_men]],nutrition[[#This Row],[total_pwd_women]]),nutrition[[#This Row],[total_pwd]])</f>
        <v>0</v>
      </c>
      <c r="AG796">
        <f>IF(ISBLANK(nutrition[[#This Row],[total_adults]]),SUM(nutrition[[#This Row],[total_men]],nutrition[[#This Row],[total_women]]),nutrition[[#This Row],[total_adults]])</f>
        <v>0</v>
      </c>
      <c r="AH796">
        <f>IF(ISBLANK(nutrition[[#This Row],[total_beneficiaries_reached]]),SUM(nutrition[[#This Row],[calc_children]],nutrition[[#This Row],[calc_adults]]),nutrition[[#This Row],[total_beneficiaries_reached]])</f>
        <v>25</v>
      </c>
      <c r="AI796" s="49" t="str">
        <f ca="1">IF(B796="","",OFFSET(table_admin1[[#Headers],[ADM1_PT]],MATCH(B796,admin1,0),1))</f>
        <v>MZ11</v>
      </c>
      <c r="AJ796" s="49" t="str">
        <f t="shared" ca="1" si="6"/>
        <v>MZ1122</v>
      </c>
      <c r="AK796" s="49" t="str">
        <f t="shared" ca="1" si="7"/>
        <v/>
      </c>
    </row>
    <row r="797" spans="1:37" x14ac:dyDescent="0.2">
      <c r="A797" s="58">
        <v>45383</v>
      </c>
      <c r="B797" s="49" t="s">
        <v>229</v>
      </c>
      <c r="C797" s="49" t="s">
        <v>1309</v>
      </c>
      <c r="F797" s="49" t="s">
        <v>115</v>
      </c>
      <c r="G797" s="49" t="s">
        <v>115</v>
      </c>
      <c r="H797" s="49" t="s">
        <v>1196</v>
      </c>
      <c r="I797" s="49" t="s">
        <v>118</v>
      </c>
      <c r="J797" s="49" t="s">
        <v>1229</v>
      </c>
      <c r="K797" s="49" t="s">
        <v>125</v>
      </c>
      <c r="M797" s="49">
        <v>19</v>
      </c>
      <c r="AC797">
        <f>IF(ISBLANK(nutrition[[#This Row],[total_boys]]),SUM(nutrition[[#This Row],[boys_0-5_reached]],nutrition[[#This Row],[boys_6-12_reached]],nutrition[[#This Row],[boys_13-18_reached]]),nutrition[[#This Row],[total_boys]])</f>
        <v>0</v>
      </c>
      <c r="AD797">
        <f>IF(ISBLANK(nutrition[[#This Row],[total_girls]]),SUM(nutrition[[#This Row],[girls_0-5_reached]],nutrition[[#This Row],[girls_6-12_reached]],nutrition[[#This Row],[girls_13-18_reached]]),nutrition[[#This Row],[total_girls]])</f>
        <v>19</v>
      </c>
      <c r="AE797">
        <f>IF(ISBLANK(nutrition[[#This Row],[total_children]]),SUM(nutrition[[#This Row],[calc_boys]],nutrition[[#This Row],[calc_girls]]),nutrition[[#This Row],[total_children]])</f>
        <v>19</v>
      </c>
      <c r="AF797">
        <f>IF(ISBLANK(nutrition[[#This Row],[total_pwd]]),SUM(nutrition[[#This Row],[total_pwd_men]],nutrition[[#This Row],[total_pwd_women]]),nutrition[[#This Row],[total_pwd]])</f>
        <v>0</v>
      </c>
      <c r="AG797">
        <f>IF(ISBLANK(nutrition[[#This Row],[total_adults]]),SUM(nutrition[[#This Row],[total_men]],nutrition[[#This Row],[total_women]]),nutrition[[#This Row],[total_adults]])</f>
        <v>0</v>
      </c>
      <c r="AH797">
        <f>IF(ISBLANK(nutrition[[#This Row],[total_beneficiaries_reached]]),SUM(nutrition[[#This Row],[calc_children]],nutrition[[#This Row],[calc_adults]]),nutrition[[#This Row],[total_beneficiaries_reached]])</f>
        <v>19</v>
      </c>
      <c r="AI797" s="49" t="str">
        <f ca="1">IF(B797="","",OFFSET(table_admin1[[#Headers],[ADM1_PT]],MATCH(B797,admin1,0),1))</f>
        <v>MZ11</v>
      </c>
      <c r="AJ797" s="49" t="str">
        <f t="shared" ca="1" si="6"/>
        <v>MZ1123</v>
      </c>
      <c r="AK797" s="49" t="str">
        <f t="shared" ca="1" si="7"/>
        <v/>
      </c>
    </row>
    <row r="798" spans="1:37" x14ac:dyDescent="0.2">
      <c r="A798" s="58">
        <v>45383</v>
      </c>
      <c r="B798" s="49" t="s">
        <v>229</v>
      </c>
      <c r="C798" s="49" t="s">
        <v>1286</v>
      </c>
      <c r="F798" s="49" t="s">
        <v>115</v>
      </c>
      <c r="G798" s="49" t="s">
        <v>115</v>
      </c>
      <c r="H798" s="49" t="s">
        <v>1196</v>
      </c>
      <c r="I798" s="49" t="s">
        <v>118</v>
      </c>
      <c r="J798" s="49" t="s">
        <v>1229</v>
      </c>
      <c r="K798" s="49" t="s">
        <v>125</v>
      </c>
      <c r="M798" s="49">
        <v>27</v>
      </c>
      <c r="AC798">
        <f>IF(ISBLANK(nutrition[[#This Row],[total_boys]]),SUM(nutrition[[#This Row],[boys_0-5_reached]],nutrition[[#This Row],[boys_6-12_reached]],nutrition[[#This Row],[boys_13-18_reached]]),nutrition[[#This Row],[total_boys]])</f>
        <v>0</v>
      </c>
      <c r="AD798">
        <f>IF(ISBLANK(nutrition[[#This Row],[total_girls]]),SUM(nutrition[[#This Row],[girls_0-5_reached]],nutrition[[#This Row],[girls_6-12_reached]],nutrition[[#This Row],[girls_13-18_reached]]),nutrition[[#This Row],[total_girls]])</f>
        <v>27</v>
      </c>
      <c r="AE798">
        <f>IF(ISBLANK(nutrition[[#This Row],[total_children]]),SUM(nutrition[[#This Row],[calc_boys]],nutrition[[#This Row],[calc_girls]]),nutrition[[#This Row],[total_children]])</f>
        <v>27</v>
      </c>
      <c r="AF798">
        <f>IF(ISBLANK(nutrition[[#This Row],[total_pwd]]),SUM(nutrition[[#This Row],[total_pwd_men]],nutrition[[#This Row],[total_pwd_women]]),nutrition[[#This Row],[total_pwd]])</f>
        <v>0</v>
      </c>
      <c r="AG798">
        <f>IF(ISBLANK(nutrition[[#This Row],[total_adults]]),SUM(nutrition[[#This Row],[total_men]],nutrition[[#This Row],[total_women]]),nutrition[[#This Row],[total_adults]])</f>
        <v>0</v>
      </c>
      <c r="AH798">
        <f>IF(ISBLANK(nutrition[[#This Row],[total_beneficiaries_reached]]),SUM(nutrition[[#This Row],[calc_children]],nutrition[[#This Row],[calc_adults]]),nutrition[[#This Row],[total_beneficiaries_reached]])</f>
        <v>27</v>
      </c>
      <c r="AI798" s="49" t="str">
        <f ca="1">IF(B798="","",OFFSET(table_admin1[[#Headers],[ADM1_PT]],MATCH(B798,admin1,0),1))</f>
        <v>MZ11</v>
      </c>
      <c r="AJ798" s="49" t="str">
        <f t="shared" ca="1" si="6"/>
        <v>MZ1104</v>
      </c>
      <c r="AK798" s="49" t="str">
        <f t="shared" ca="1" si="7"/>
        <v/>
      </c>
    </row>
    <row r="799" spans="1:37" x14ac:dyDescent="0.2">
      <c r="A799" s="58">
        <v>45383</v>
      </c>
      <c r="B799" s="49" t="s">
        <v>214</v>
      </c>
      <c r="C799" s="49" t="s">
        <v>528</v>
      </c>
      <c r="F799" s="49" t="s">
        <v>115</v>
      </c>
      <c r="G799" s="49" t="s">
        <v>115</v>
      </c>
      <c r="H799" s="49" t="s">
        <v>1196</v>
      </c>
      <c r="I799" s="49" t="s">
        <v>118</v>
      </c>
      <c r="J799" s="49" t="s">
        <v>1229</v>
      </c>
      <c r="K799" s="49" t="s">
        <v>125</v>
      </c>
      <c r="M799" s="49">
        <v>38</v>
      </c>
      <c r="AC799">
        <f>IF(ISBLANK(nutrition[[#This Row],[total_boys]]),SUM(nutrition[[#This Row],[boys_0-5_reached]],nutrition[[#This Row],[boys_6-12_reached]],nutrition[[#This Row],[boys_13-18_reached]]),nutrition[[#This Row],[total_boys]])</f>
        <v>0</v>
      </c>
      <c r="AD799">
        <f>IF(ISBLANK(nutrition[[#This Row],[total_girls]]),SUM(nutrition[[#This Row],[girls_0-5_reached]],nutrition[[#This Row],[girls_6-12_reached]],nutrition[[#This Row],[girls_13-18_reached]]),nutrition[[#This Row],[total_girls]])</f>
        <v>38</v>
      </c>
      <c r="AE799">
        <f>IF(ISBLANK(nutrition[[#This Row],[total_children]]),SUM(nutrition[[#This Row],[calc_boys]],nutrition[[#This Row],[calc_girls]]),nutrition[[#This Row],[total_children]])</f>
        <v>38</v>
      </c>
      <c r="AF799">
        <f>IF(ISBLANK(nutrition[[#This Row],[total_pwd]]),SUM(nutrition[[#This Row],[total_pwd_men]],nutrition[[#This Row],[total_pwd_women]]),nutrition[[#This Row],[total_pwd]])</f>
        <v>0</v>
      </c>
      <c r="AG799">
        <f>IF(ISBLANK(nutrition[[#This Row],[total_adults]]),SUM(nutrition[[#This Row],[total_men]],nutrition[[#This Row],[total_women]]),nutrition[[#This Row],[total_adults]])</f>
        <v>0</v>
      </c>
      <c r="AH799">
        <f>IF(ISBLANK(nutrition[[#This Row],[total_beneficiaries_reached]]),SUM(nutrition[[#This Row],[calc_children]],nutrition[[#This Row],[calc_adults]]),nutrition[[#This Row],[total_beneficiaries_reached]])</f>
        <v>38</v>
      </c>
      <c r="AI799" s="49" t="str">
        <f ca="1">IF(B799="","",OFFSET(table_admin1[[#Headers],[ADM1_PT]],MATCH(B799,admin1,0),1))</f>
        <v>MZ08</v>
      </c>
      <c r="AJ799" s="49" t="str">
        <f t="shared" ca="1" si="6"/>
        <v>MZ0802</v>
      </c>
      <c r="AK799" s="49" t="str">
        <f t="shared" ca="1" si="7"/>
        <v/>
      </c>
    </row>
    <row r="800" spans="1:37" x14ac:dyDescent="0.2">
      <c r="A800" s="58">
        <v>45383</v>
      </c>
      <c r="B800" s="49" t="s">
        <v>209</v>
      </c>
      <c r="C800" s="49" t="s">
        <v>441</v>
      </c>
      <c r="F800" s="49" t="s">
        <v>115</v>
      </c>
      <c r="G800" s="49" t="s">
        <v>115</v>
      </c>
      <c r="H800" s="49" t="s">
        <v>1196</v>
      </c>
      <c r="I800" s="49" t="s">
        <v>118</v>
      </c>
      <c r="J800" s="49" t="s">
        <v>1229</v>
      </c>
      <c r="K800" s="49" t="s">
        <v>125</v>
      </c>
      <c r="M800" s="49">
        <v>11</v>
      </c>
      <c r="AC800">
        <f>IF(ISBLANK(nutrition[[#This Row],[total_boys]]),SUM(nutrition[[#This Row],[boys_0-5_reached]],nutrition[[#This Row],[boys_6-12_reached]],nutrition[[#This Row],[boys_13-18_reached]]),nutrition[[#This Row],[total_boys]])</f>
        <v>0</v>
      </c>
      <c r="AD800">
        <f>IF(ISBLANK(nutrition[[#This Row],[total_girls]]),SUM(nutrition[[#This Row],[girls_0-5_reached]],nutrition[[#This Row],[girls_6-12_reached]],nutrition[[#This Row],[girls_13-18_reached]]),nutrition[[#This Row],[total_girls]])</f>
        <v>11</v>
      </c>
      <c r="AE800">
        <f>IF(ISBLANK(nutrition[[#This Row],[total_children]]),SUM(nutrition[[#This Row],[calc_boys]],nutrition[[#This Row],[calc_girls]]),nutrition[[#This Row],[total_children]])</f>
        <v>11</v>
      </c>
      <c r="AF800">
        <f>IF(ISBLANK(nutrition[[#This Row],[total_pwd]]),SUM(nutrition[[#This Row],[total_pwd_men]],nutrition[[#This Row],[total_pwd_women]]),nutrition[[#This Row],[total_pwd]])</f>
        <v>0</v>
      </c>
      <c r="AG800">
        <f>IF(ISBLANK(nutrition[[#This Row],[total_adults]]),SUM(nutrition[[#This Row],[total_men]],nutrition[[#This Row],[total_women]]),nutrition[[#This Row],[total_adults]])</f>
        <v>0</v>
      </c>
      <c r="AH800">
        <f>IF(ISBLANK(nutrition[[#This Row],[total_beneficiaries_reached]]),SUM(nutrition[[#This Row],[calc_children]],nutrition[[#This Row],[calc_adults]]),nutrition[[#This Row],[total_beneficiaries_reached]])</f>
        <v>11</v>
      </c>
      <c r="AI800" s="49" t="str">
        <f ca="1">IF(B800="","",OFFSET(table_admin1[[#Headers],[ADM1_PT]],MATCH(B800,admin1,0),1))</f>
        <v>MZ07</v>
      </c>
      <c r="AJ800" s="49" t="str">
        <f t="shared" ca="1" si="6"/>
        <v>MZ0702</v>
      </c>
      <c r="AK800" s="49" t="str">
        <f t="shared" ca="1" si="7"/>
        <v/>
      </c>
    </row>
    <row r="801" spans="1:37" x14ac:dyDescent="0.2">
      <c r="A801" s="58">
        <v>45383</v>
      </c>
      <c r="B801" s="49" t="s">
        <v>224</v>
      </c>
      <c r="C801" s="49" t="s">
        <v>1256</v>
      </c>
      <c r="F801" s="49" t="s">
        <v>115</v>
      </c>
      <c r="G801" s="49" t="s">
        <v>115</v>
      </c>
      <c r="H801" s="49" t="s">
        <v>1196</v>
      </c>
      <c r="I801" s="49" t="s">
        <v>118</v>
      </c>
      <c r="J801" s="49" t="s">
        <v>1229</v>
      </c>
      <c r="K801" s="49" t="s">
        <v>125</v>
      </c>
      <c r="M801" s="49">
        <v>23</v>
      </c>
      <c r="AC801">
        <f>IF(ISBLANK(nutrition[[#This Row],[total_boys]]),SUM(nutrition[[#This Row],[boys_0-5_reached]],nutrition[[#This Row],[boys_6-12_reached]],nutrition[[#This Row],[boys_13-18_reached]]),nutrition[[#This Row],[total_boys]])</f>
        <v>0</v>
      </c>
      <c r="AD801">
        <f>IF(ISBLANK(nutrition[[#This Row],[total_girls]]),SUM(nutrition[[#This Row],[girls_0-5_reached]],nutrition[[#This Row],[girls_6-12_reached]],nutrition[[#This Row],[girls_13-18_reached]]),nutrition[[#This Row],[total_girls]])</f>
        <v>23</v>
      </c>
      <c r="AE801">
        <f>IF(ISBLANK(nutrition[[#This Row],[total_children]]),SUM(nutrition[[#This Row],[calc_boys]],nutrition[[#This Row],[calc_girls]]),nutrition[[#This Row],[total_children]])</f>
        <v>23</v>
      </c>
      <c r="AF801">
        <f>IF(ISBLANK(nutrition[[#This Row],[total_pwd]]),SUM(nutrition[[#This Row],[total_pwd_men]],nutrition[[#This Row],[total_pwd_women]]),nutrition[[#This Row],[total_pwd]])</f>
        <v>0</v>
      </c>
      <c r="AG801">
        <f>IF(ISBLANK(nutrition[[#This Row],[total_adults]]),SUM(nutrition[[#This Row],[total_men]],nutrition[[#This Row],[total_women]]),nutrition[[#This Row],[total_adults]])</f>
        <v>0</v>
      </c>
      <c r="AH801">
        <f>IF(ISBLANK(nutrition[[#This Row],[total_beneficiaries_reached]]),SUM(nutrition[[#This Row],[calc_children]],nutrition[[#This Row],[calc_adults]]),nutrition[[#This Row],[total_beneficiaries_reached]])</f>
        <v>23</v>
      </c>
      <c r="AI801" s="49" t="str">
        <f ca="1">IF(B801="","",OFFSET(table_admin1[[#Headers],[ADM1_PT]],MATCH(B801,admin1,0),1))</f>
        <v>MZ10</v>
      </c>
      <c r="AJ801" s="49" t="str">
        <f t="shared" ca="1" si="6"/>
        <v>MZ1007</v>
      </c>
      <c r="AK801" s="49" t="str">
        <f t="shared" ca="1" si="7"/>
        <v/>
      </c>
    </row>
    <row r="802" spans="1:37" x14ac:dyDescent="0.2">
      <c r="A802" s="58">
        <v>45383</v>
      </c>
      <c r="B802" s="49" t="s">
        <v>113</v>
      </c>
      <c r="C802" s="49" t="s">
        <v>1287</v>
      </c>
      <c r="F802" s="49" t="s">
        <v>115</v>
      </c>
      <c r="G802" s="49" t="s">
        <v>115</v>
      </c>
      <c r="H802" s="49" t="s">
        <v>1196</v>
      </c>
      <c r="I802" s="49" t="s">
        <v>118</v>
      </c>
      <c r="J802" s="49" t="s">
        <v>1229</v>
      </c>
      <c r="K802" s="49" t="s">
        <v>125</v>
      </c>
      <c r="M802" s="49">
        <v>38</v>
      </c>
      <c r="AC802">
        <f>IF(ISBLANK(nutrition[[#This Row],[total_boys]]),SUM(nutrition[[#This Row],[boys_0-5_reached]],nutrition[[#This Row],[boys_6-12_reached]],nutrition[[#This Row],[boys_13-18_reached]]),nutrition[[#This Row],[total_boys]])</f>
        <v>0</v>
      </c>
      <c r="AD802">
        <f>IF(ISBLANK(nutrition[[#This Row],[total_girls]]),SUM(nutrition[[#This Row],[girls_0-5_reached]],nutrition[[#This Row],[girls_6-12_reached]],nutrition[[#This Row],[girls_13-18_reached]]),nutrition[[#This Row],[total_girls]])</f>
        <v>38</v>
      </c>
      <c r="AE802">
        <f>IF(ISBLANK(nutrition[[#This Row],[total_children]]),SUM(nutrition[[#This Row],[calc_boys]],nutrition[[#This Row],[calc_girls]]),nutrition[[#This Row],[total_children]])</f>
        <v>38</v>
      </c>
      <c r="AF802">
        <f>IF(ISBLANK(nutrition[[#This Row],[total_pwd]]),SUM(nutrition[[#This Row],[total_pwd_men]],nutrition[[#This Row],[total_pwd_women]]),nutrition[[#This Row],[total_pwd]])</f>
        <v>0</v>
      </c>
      <c r="AG802">
        <f>IF(ISBLANK(nutrition[[#This Row],[total_adults]]),SUM(nutrition[[#This Row],[total_men]],nutrition[[#This Row],[total_women]]),nutrition[[#This Row],[total_adults]])</f>
        <v>0</v>
      </c>
      <c r="AH802">
        <f>IF(ISBLANK(nutrition[[#This Row],[total_beneficiaries_reached]]),SUM(nutrition[[#This Row],[calc_children]],nutrition[[#This Row],[calc_adults]]),nutrition[[#This Row],[total_beneficiaries_reached]])</f>
        <v>38</v>
      </c>
      <c r="AI802" s="49" t="str">
        <f ca="1">IF(B802="","",OFFSET(table_admin1[[#Headers],[ADM1_PT]],MATCH(B802,admin1,0),1))</f>
        <v>MZ09</v>
      </c>
      <c r="AJ802" s="49" t="str">
        <f t="shared" ca="1" si="6"/>
        <v>MZ0907</v>
      </c>
      <c r="AK802" s="49" t="str">
        <f t="shared" ca="1" si="7"/>
        <v/>
      </c>
    </row>
    <row r="803" spans="1:37" x14ac:dyDescent="0.2">
      <c r="A803" s="58">
        <v>45383</v>
      </c>
      <c r="B803" s="49" t="s">
        <v>209</v>
      </c>
      <c r="C803" s="49" t="s">
        <v>1257</v>
      </c>
      <c r="F803" s="49" t="s">
        <v>115</v>
      </c>
      <c r="G803" s="49" t="s">
        <v>115</v>
      </c>
      <c r="H803" s="49" t="s">
        <v>1196</v>
      </c>
      <c r="I803" s="49" t="s">
        <v>118</v>
      </c>
      <c r="J803" s="49" t="s">
        <v>1229</v>
      </c>
      <c r="K803" s="49" t="s">
        <v>125</v>
      </c>
      <c r="M803" s="49">
        <v>63</v>
      </c>
      <c r="AC803">
        <f>IF(ISBLANK(nutrition[[#This Row],[total_boys]]),SUM(nutrition[[#This Row],[boys_0-5_reached]],nutrition[[#This Row],[boys_6-12_reached]],nutrition[[#This Row],[boys_13-18_reached]]),nutrition[[#This Row],[total_boys]])</f>
        <v>0</v>
      </c>
      <c r="AD803">
        <f>IF(ISBLANK(nutrition[[#This Row],[total_girls]]),SUM(nutrition[[#This Row],[girls_0-5_reached]],nutrition[[#This Row],[girls_6-12_reached]],nutrition[[#This Row],[girls_13-18_reached]]),nutrition[[#This Row],[total_girls]])</f>
        <v>63</v>
      </c>
      <c r="AE803">
        <f>IF(ISBLANK(nutrition[[#This Row],[total_children]]),SUM(nutrition[[#This Row],[calc_boys]],nutrition[[#This Row],[calc_girls]]),nutrition[[#This Row],[total_children]])</f>
        <v>63</v>
      </c>
      <c r="AF803">
        <f>IF(ISBLANK(nutrition[[#This Row],[total_pwd]]),SUM(nutrition[[#This Row],[total_pwd_men]],nutrition[[#This Row],[total_pwd_women]]),nutrition[[#This Row],[total_pwd]])</f>
        <v>0</v>
      </c>
      <c r="AG803">
        <f>IF(ISBLANK(nutrition[[#This Row],[total_adults]]),SUM(nutrition[[#This Row],[total_men]],nutrition[[#This Row],[total_women]]),nutrition[[#This Row],[total_adults]])</f>
        <v>0</v>
      </c>
      <c r="AH803">
        <f>IF(ISBLANK(nutrition[[#This Row],[total_beneficiaries_reached]]),SUM(nutrition[[#This Row],[calc_children]],nutrition[[#This Row],[calc_adults]]),nutrition[[#This Row],[total_beneficiaries_reached]])</f>
        <v>63</v>
      </c>
      <c r="AI803" s="49" t="str">
        <f ca="1">IF(B803="","",OFFSET(table_admin1[[#Headers],[ADM1_PT]],MATCH(B803,admin1,0),1))</f>
        <v>MZ07</v>
      </c>
      <c r="AJ803" s="49" t="str">
        <f t="shared" ca="1" si="6"/>
        <v>MZ0703</v>
      </c>
      <c r="AK803" s="49" t="str">
        <f t="shared" ca="1" si="7"/>
        <v/>
      </c>
    </row>
    <row r="804" spans="1:37" x14ac:dyDescent="0.2">
      <c r="A804" s="58">
        <v>45383</v>
      </c>
      <c r="B804" s="49" t="s">
        <v>229</v>
      </c>
      <c r="C804" s="49" t="s">
        <v>708</v>
      </c>
      <c r="F804" s="49" t="s">
        <v>115</v>
      </c>
      <c r="G804" s="49" t="s">
        <v>115</v>
      </c>
      <c r="H804" s="49" t="s">
        <v>1196</v>
      </c>
      <c r="I804" s="49" t="s">
        <v>118</v>
      </c>
      <c r="J804" s="49" t="s">
        <v>1229</v>
      </c>
      <c r="K804" s="49" t="s">
        <v>125</v>
      </c>
      <c r="M804" s="49">
        <v>11</v>
      </c>
      <c r="AC804">
        <f>IF(ISBLANK(nutrition[[#This Row],[total_boys]]),SUM(nutrition[[#This Row],[boys_0-5_reached]],nutrition[[#This Row],[boys_6-12_reached]],nutrition[[#This Row],[boys_13-18_reached]]),nutrition[[#This Row],[total_boys]])</f>
        <v>0</v>
      </c>
      <c r="AD804">
        <f>IF(ISBLANK(nutrition[[#This Row],[total_girls]]),SUM(nutrition[[#This Row],[girls_0-5_reached]],nutrition[[#This Row],[girls_6-12_reached]],nutrition[[#This Row],[girls_13-18_reached]]),nutrition[[#This Row],[total_girls]])</f>
        <v>11</v>
      </c>
      <c r="AE804">
        <f>IF(ISBLANK(nutrition[[#This Row],[total_children]]),SUM(nutrition[[#This Row],[calc_boys]],nutrition[[#This Row],[calc_girls]]),nutrition[[#This Row],[total_children]])</f>
        <v>11</v>
      </c>
      <c r="AF804">
        <f>IF(ISBLANK(nutrition[[#This Row],[total_pwd]]),SUM(nutrition[[#This Row],[total_pwd_men]],nutrition[[#This Row],[total_pwd_women]]),nutrition[[#This Row],[total_pwd]])</f>
        <v>0</v>
      </c>
      <c r="AG804">
        <f>IF(ISBLANK(nutrition[[#This Row],[total_adults]]),SUM(nutrition[[#This Row],[total_men]],nutrition[[#This Row],[total_women]]),nutrition[[#This Row],[total_adults]])</f>
        <v>0</v>
      </c>
      <c r="AH804">
        <f>IF(ISBLANK(nutrition[[#This Row],[total_beneficiaries_reached]]),SUM(nutrition[[#This Row],[calc_children]],nutrition[[#This Row],[calc_adults]]),nutrition[[#This Row],[total_beneficiaries_reached]])</f>
        <v>11</v>
      </c>
      <c r="AI804" s="49" t="str">
        <f ca="1">IF(B804="","",OFFSET(table_admin1[[#Headers],[ADM1_PT]],MATCH(B804,admin1,0),1))</f>
        <v>MZ11</v>
      </c>
      <c r="AJ804" s="49" t="str">
        <f t="shared" ca="1" si="6"/>
        <v>MZ1105</v>
      </c>
      <c r="AK804" s="49" t="str">
        <f t="shared" ca="1" si="7"/>
        <v/>
      </c>
    </row>
    <row r="805" spans="1:37" x14ac:dyDescent="0.2">
      <c r="A805" s="58">
        <v>45383</v>
      </c>
      <c r="B805" s="49" t="s">
        <v>229</v>
      </c>
      <c r="C805" s="49" t="s">
        <v>712</v>
      </c>
      <c r="F805" s="49" t="s">
        <v>115</v>
      </c>
      <c r="G805" s="49" t="s">
        <v>115</v>
      </c>
      <c r="H805" s="49" t="s">
        <v>1196</v>
      </c>
      <c r="I805" s="49" t="s">
        <v>118</v>
      </c>
      <c r="J805" s="49" t="s">
        <v>1229</v>
      </c>
      <c r="K805" s="49" t="s">
        <v>125</v>
      </c>
      <c r="M805" s="49">
        <v>37</v>
      </c>
      <c r="AC805">
        <f>IF(ISBLANK(nutrition[[#This Row],[total_boys]]),SUM(nutrition[[#This Row],[boys_0-5_reached]],nutrition[[#This Row],[boys_6-12_reached]],nutrition[[#This Row],[boys_13-18_reached]]),nutrition[[#This Row],[total_boys]])</f>
        <v>0</v>
      </c>
      <c r="AD805">
        <f>IF(ISBLANK(nutrition[[#This Row],[total_girls]]),SUM(nutrition[[#This Row],[girls_0-5_reached]],nutrition[[#This Row],[girls_6-12_reached]],nutrition[[#This Row],[girls_13-18_reached]]),nutrition[[#This Row],[total_girls]])</f>
        <v>37</v>
      </c>
      <c r="AE805">
        <f>IF(ISBLANK(nutrition[[#This Row],[total_children]]),SUM(nutrition[[#This Row],[calc_boys]],nutrition[[#This Row],[calc_girls]]),nutrition[[#This Row],[total_children]])</f>
        <v>37</v>
      </c>
      <c r="AF805">
        <f>IF(ISBLANK(nutrition[[#This Row],[total_pwd]]),SUM(nutrition[[#This Row],[total_pwd_men]],nutrition[[#This Row],[total_pwd_women]]),nutrition[[#This Row],[total_pwd]])</f>
        <v>0</v>
      </c>
      <c r="AG805">
        <f>IF(ISBLANK(nutrition[[#This Row],[total_adults]]),SUM(nutrition[[#This Row],[total_men]],nutrition[[#This Row],[total_women]]),nutrition[[#This Row],[total_adults]])</f>
        <v>0</v>
      </c>
      <c r="AH805">
        <f>IF(ISBLANK(nutrition[[#This Row],[total_beneficiaries_reached]]),SUM(nutrition[[#This Row],[calc_children]],nutrition[[#This Row],[calc_adults]]),nutrition[[#This Row],[total_beneficiaries_reached]])</f>
        <v>37</v>
      </c>
      <c r="AI805" s="49" t="str">
        <f ca="1">IF(B805="","",OFFSET(table_admin1[[#Headers],[ADM1_PT]],MATCH(B805,admin1,0),1))</f>
        <v>MZ11</v>
      </c>
      <c r="AJ805" s="49" t="str">
        <f t="shared" ca="1" si="6"/>
        <v>MZ1106</v>
      </c>
      <c r="AK805" s="49" t="str">
        <f t="shared" ca="1" si="7"/>
        <v/>
      </c>
    </row>
    <row r="806" spans="1:37" x14ac:dyDescent="0.2">
      <c r="A806" s="58">
        <v>45383</v>
      </c>
      <c r="B806" s="49" t="s">
        <v>120</v>
      </c>
      <c r="C806" s="49" t="s">
        <v>1233</v>
      </c>
      <c r="F806" s="49" t="s">
        <v>115</v>
      </c>
      <c r="G806" s="49" t="s">
        <v>115</v>
      </c>
      <c r="H806" s="49" t="s">
        <v>1196</v>
      </c>
      <c r="I806" s="49" t="s">
        <v>118</v>
      </c>
      <c r="J806" s="49" t="s">
        <v>1229</v>
      </c>
      <c r="K806" s="49" t="s">
        <v>125</v>
      </c>
      <c r="M806" s="49">
        <v>29</v>
      </c>
      <c r="AC806">
        <f>IF(ISBLANK(nutrition[[#This Row],[total_boys]]),SUM(nutrition[[#This Row],[boys_0-5_reached]],nutrition[[#This Row],[boys_6-12_reached]],nutrition[[#This Row],[boys_13-18_reached]]),nutrition[[#This Row],[total_boys]])</f>
        <v>0</v>
      </c>
      <c r="AD806">
        <f>IF(ISBLANK(nutrition[[#This Row],[total_girls]]),SUM(nutrition[[#This Row],[girls_0-5_reached]],nutrition[[#This Row],[girls_6-12_reached]],nutrition[[#This Row],[girls_13-18_reached]]),nutrition[[#This Row],[total_girls]])</f>
        <v>29</v>
      </c>
      <c r="AE806">
        <f>IF(ISBLANK(nutrition[[#This Row],[total_children]]),SUM(nutrition[[#This Row],[calc_boys]],nutrition[[#This Row],[calc_girls]]),nutrition[[#This Row],[total_children]])</f>
        <v>29</v>
      </c>
      <c r="AF806">
        <f>IF(ISBLANK(nutrition[[#This Row],[total_pwd]]),SUM(nutrition[[#This Row],[total_pwd_men]],nutrition[[#This Row],[total_pwd_women]]),nutrition[[#This Row],[total_pwd]])</f>
        <v>0</v>
      </c>
      <c r="AG806">
        <f>IF(ISBLANK(nutrition[[#This Row],[total_adults]]),SUM(nutrition[[#This Row],[total_men]],nutrition[[#This Row],[total_women]]),nutrition[[#This Row],[total_adults]])</f>
        <v>0</v>
      </c>
      <c r="AH806">
        <f>IF(ISBLANK(nutrition[[#This Row],[total_beneficiaries_reached]]),SUM(nutrition[[#This Row],[calc_children]],nutrition[[#This Row],[calc_adults]]),nutrition[[#This Row],[total_beneficiaries_reached]])</f>
        <v>29</v>
      </c>
      <c r="AI806" s="49" t="str">
        <f ca="1">IF(B806="","",OFFSET(table_admin1[[#Headers],[ADM1_PT]],MATCH(B806,admin1,0),1))</f>
        <v>MZ01</v>
      </c>
      <c r="AJ806" s="49" t="str">
        <f t="shared" ca="1" si="6"/>
        <v>MZ0105</v>
      </c>
      <c r="AK806" s="49" t="str">
        <f t="shared" ca="1" si="7"/>
        <v/>
      </c>
    </row>
    <row r="807" spans="1:37" x14ac:dyDescent="0.2">
      <c r="A807" s="58">
        <v>45383</v>
      </c>
      <c r="B807" s="49" t="s">
        <v>229</v>
      </c>
      <c r="C807" s="49" t="s">
        <v>1288</v>
      </c>
      <c r="F807" s="49" t="s">
        <v>115</v>
      </c>
      <c r="G807" s="49" t="s">
        <v>115</v>
      </c>
      <c r="H807" s="49" t="s">
        <v>1196</v>
      </c>
      <c r="I807" s="49" t="s">
        <v>118</v>
      </c>
      <c r="J807" s="49" t="s">
        <v>1229</v>
      </c>
      <c r="K807" s="49" t="s">
        <v>125</v>
      </c>
      <c r="M807" s="49">
        <v>92</v>
      </c>
      <c r="AC807">
        <f>IF(ISBLANK(nutrition[[#This Row],[total_boys]]),SUM(nutrition[[#This Row],[boys_0-5_reached]],nutrition[[#This Row],[boys_6-12_reached]],nutrition[[#This Row],[boys_13-18_reached]]),nutrition[[#This Row],[total_boys]])</f>
        <v>0</v>
      </c>
      <c r="AD807">
        <f>IF(ISBLANK(nutrition[[#This Row],[total_girls]]),SUM(nutrition[[#This Row],[girls_0-5_reached]],nutrition[[#This Row],[girls_6-12_reached]],nutrition[[#This Row],[girls_13-18_reached]]),nutrition[[#This Row],[total_girls]])</f>
        <v>92</v>
      </c>
      <c r="AE807">
        <f>IF(ISBLANK(nutrition[[#This Row],[total_children]]),SUM(nutrition[[#This Row],[calc_boys]],nutrition[[#This Row],[calc_girls]]),nutrition[[#This Row],[total_children]])</f>
        <v>92</v>
      </c>
      <c r="AF807">
        <f>IF(ISBLANK(nutrition[[#This Row],[total_pwd]]),SUM(nutrition[[#This Row],[total_pwd_men]],nutrition[[#This Row],[total_pwd_women]]),nutrition[[#This Row],[total_pwd]])</f>
        <v>0</v>
      </c>
      <c r="AG807">
        <f>IF(ISBLANK(nutrition[[#This Row],[total_adults]]),SUM(nutrition[[#This Row],[total_men]],nutrition[[#This Row],[total_women]]),nutrition[[#This Row],[total_adults]])</f>
        <v>0</v>
      </c>
      <c r="AH807">
        <f>IF(ISBLANK(nutrition[[#This Row],[total_beneficiaries_reached]]),SUM(nutrition[[#This Row],[calc_children]],nutrition[[#This Row],[calc_adults]]),nutrition[[#This Row],[total_beneficiaries_reached]])</f>
        <v>92</v>
      </c>
      <c r="AI807" s="49" t="str">
        <f ca="1">IF(B807="","",OFFSET(table_admin1[[#Headers],[ADM1_PT]],MATCH(B807,admin1,0),1))</f>
        <v>MZ11</v>
      </c>
      <c r="AJ807" s="49" t="str">
        <f t="shared" ca="1" si="6"/>
        <v>MZ1107</v>
      </c>
      <c r="AK807" s="49" t="str">
        <f t="shared" ca="1" si="7"/>
        <v/>
      </c>
    </row>
    <row r="808" spans="1:37" x14ac:dyDescent="0.2">
      <c r="A808" s="58">
        <v>45383</v>
      </c>
      <c r="B808" s="49" t="s">
        <v>209</v>
      </c>
      <c r="C808" s="49" t="s">
        <v>1289</v>
      </c>
      <c r="F808" s="49" t="s">
        <v>115</v>
      </c>
      <c r="G808" s="49" t="s">
        <v>115</v>
      </c>
      <c r="H808" s="49" t="s">
        <v>1196</v>
      </c>
      <c r="I808" s="49" t="s">
        <v>118</v>
      </c>
      <c r="J808" s="49" t="s">
        <v>1229</v>
      </c>
      <c r="K808" s="49" t="s">
        <v>125</v>
      </c>
      <c r="M808" s="49">
        <v>16</v>
      </c>
      <c r="AC808">
        <f>IF(ISBLANK(nutrition[[#This Row],[total_boys]]),SUM(nutrition[[#This Row],[boys_0-5_reached]],nutrition[[#This Row],[boys_6-12_reached]],nutrition[[#This Row],[boys_13-18_reached]]),nutrition[[#This Row],[total_boys]])</f>
        <v>0</v>
      </c>
      <c r="AD808">
        <f>IF(ISBLANK(nutrition[[#This Row],[total_girls]]),SUM(nutrition[[#This Row],[girls_0-5_reached]],nutrition[[#This Row],[girls_6-12_reached]],nutrition[[#This Row],[girls_13-18_reached]]),nutrition[[#This Row],[total_girls]])</f>
        <v>16</v>
      </c>
      <c r="AE808">
        <f>IF(ISBLANK(nutrition[[#This Row],[total_children]]),SUM(nutrition[[#This Row],[calc_boys]],nutrition[[#This Row],[calc_girls]]),nutrition[[#This Row],[total_children]])</f>
        <v>16</v>
      </c>
      <c r="AF808">
        <f>IF(ISBLANK(nutrition[[#This Row],[total_pwd]]),SUM(nutrition[[#This Row],[total_pwd_men]],nutrition[[#This Row],[total_pwd_women]]),nutrition[[#This Row],[total_pwd]])</f>
        <v>0</v>
      </c>
      <c r="AG808">
        <f>IF(ISBLANK(nutrition[[#This Row],[total_adults]]),SUM(nutrition[[#This Row],[total_men]],nutrition[[#This Row],[total_women]]),nutrition[[#This Row],[total_adults]])</f>
        <v>0</v>
      </c>
      <c r="AH808">
        <f>IF(ISBLANK(nutrition[[#This Row],[total_beneficiaries_reached]]),SUM(nutrition[[#This Row],[calc_children]],nutrition[[#This Row],[calc_adults]]),nutrition[[#This Row],[total_beneficiaries_reached]])</f>
        <v>16</v>
      </c>
      <c r="AI808" s="49" t="str">
        <f ca="1">IF(B808="","",OFFSET(table_admin1[[#Headers],[ADM1_PT]],MATCH(B808,admin1,0),1))</f>
        <v>MZ07</v>
      </c>
      <c r="AJ808" s="49" t="str">
        <f t="shared" ca="1" si="6"/>
        <v>MZ0704</v>
      </c>
      <c r="AK808" s="49" t="str">
        <f t="shared" ca="1" si="7"/>
        <v/>
      </c>
    </row>
    <row r="809" spans="1:37" x14ac:dyDescent="0.2">
      <c r="A809" s="58">
        <v>45383</v>
      </c>
      <c r="B809" s="49" t="s">
        <v>229</v>
      </c>
      <c r="C809" s="49" t="s">
        <v>1290</v>
      </c>
      <c r="F809" s="49" t="s">
        <v>115</v>
      </c>
      <c r="G809" s="49" t="s">
        <v>115</v>
      </c>
      <c r="H809" s="49" t="s">
        <v>1196</v>
      </c>
      <c r="I809" s="49" t="s">
        <v>118</v>
      </c>
      <c r="J809" s="49" t="s">
        <v>1229</v>
      </c>
      <c r="K809" s="49" t="s">
        <v>125</v>
      </c>
      <c r="M809" s="49">
        <v>10</v>
      </c>
      <c r="AC809">
        <f>IF(ISBLANK(nutrition[[#This Row],[total_boys]]),SUM(nutrition[[#This Row],[boys_0-5_reached]],nutrition[[#This Row],[boys_6-12_reached]],nutrition[[#This Row],[boys_13-18_reached]]),nutrition[[#This Row],[total_boys]])</f>
        <v>0</v>
      </c>
      <c r="AD809">
        <f>IF(ISBLANK(nutrition[[#This Row],[total_girls]]),SUM(nutrition[[#This Row],[girls_0-5_reached]],nutrition[[#This Row],[girls_6-12_reached]],nutrition[[#This Row],[girls_13-18_reached]]),nutrition[[#This Row],[total_girls]])</f>
        <v>10</v>
      </c>
      <c r="AE809">
        <f>IF(ISBLANK(nutrition[[#This Row],[total_children]]),SUM(nutrition[[#This Row],[calc_boys]],nutrition[[#This Row],[calc_girls]]),nutrition[[#This Row],[total_children]])</f>
        <v>10</v>
      </c>
      <c r="AF809">
        <f>IF(ISBLANK(nutrition[[#This Row],[total_pwd]]),SUM(nutrition[[#This Row],[total_pwd_men]],nutrition[[#This Row],[total_pwd_women]]),nutrition[[#This Row],[total_pwd]])</f>
        <v>0</v>
      </c>
      <c r="AG809">
        <f>IF(ISBLANK(nutrition[[#This Row],[total_adults]]),SUM(nutrition[[#This Row],[total_men]],nutrition[[#This Row],[total_women]]),nutrition[[#This Row],[total_adults]])</f>
        <v>0</v>
      </c>
      <c r="AH809">
        <f>IF(ISBLANK(nutrition[[#This Row],[total_beneficiaries_reached]]),SUM(nutrition[[#This Row],[calc_children]],nutrition[[#This Row],[calc_adults]]),nutrition[[#This Row],[total_beneficiaries_reached]])</f>
        <v>10</v>
      </c>
      <c r="AI809" s="49" t="str">
        <f ca="1">IF(B809="","",OFFSET(table_admin1[[#Headers],[ADM1_PT]],MATCH(B809,admin1,0),1))</f>
        <v>MZ11</v>
      </c>
      <c r="AJ809" s="49" t="str">
        <f t="shared" ca="1" si="6"/>
        <v>MZ1108</v>
      </c>
      <c r="AK809" s="49" t="str">
        <f t="shared" ca="1" si="7"/>
        <v/>
      </c>
    </row>
    <row r="810" spans="1:37" x14ac:dyDescent="0.2">
      <c r="A810" s="58">
        <v>45383</v>
      </c>
      <c r="B810" s="49" t="s">
        <v>214</v>
      </c>
      <c r="C810" s="49" t="s">
        <v>1260</v>
      </c>
      <c r="F810" s="49" t="s">
        <v>115</v>
      </c>
      <c r="G810" s="49" t="s">
        <v>115</v>
      </c>
      <c r="H810" s="49" t="s">
        <v>1196</v>
      </c>
      <c r="I810" s="49" t="s">
        <v>118</v>
      </c>
      <c r="J810" s="49" t="s">
        <v>1229</v>
      </c>
      <c r="K810" s="49" t="s">
        <v>125</v>
      </c>
      <c r="M810" s="49">
        <v>25</v>
      </c>
      <c r="AC810">
        <f>IF(ISBLANK(nutrition[[#This Row],[total_boys]]),SUM(nutrition[[#This Row],[boys_0-5_reached]],nutrition[[#This Row],[boys_6-12_reached]],nutrition[[#This Row],[boys_13-18_reached]]),nutrition[[#This Row],[total_boys]])</f>
        <v>0</v>
      </c>
      <c r="AD810">
        <f>IF(ISBLANK(nutrition[[#This Row],[total_girls]]),SUM(nutrition[[#This Row],[girls_0-5_reached]],nutrition[[#This Row],[girls_6-12_reached]],nutrition[[#This Row],[girls_13-18_reached]]),nutrition[[#This Row],[total_girls]])</f>
        <v>25</v>
      </c>
      <c r="AE810">
        <f>IF(ISBLANK(nutrition[[#This Row],[total_children]]),SUM(nutrition[[#This Row],[calc_boys]],nutrition[[#This Row],[calc_girls]]),nutrition[[#This Row],[total_children]])</f>
        <v>25</v>
      </c>
      <c r="AF810">
        <f>IF(ISBLANK(nutrition[[#This Row],[total_pwd]]),SUM(nutrition[[#This Row],[total_pwd_men]],nutrition[[#This Row],[total_pwd_women]]),nutrition[[#This Row],[total_pwd]])</f>
        <v>0</v>
      </c>
      <c r="AG810">
        <f>IF(ISBLANK(nutrition[[#This Row],[total_adults]]),SUM(nutrition[[#This Row],[total_men]],nutrition[[#This Row],[total_women]]),nutrition[[#This Row],[total_adults]])</f>
        <v>0</v>
      </c>
      <c r="AH810">
        <f>IF(ISBLANK(nutrition[[#This Row],[total_beneficiaries_reached]]),SUM(nutrition[[#This Row],[calc_children]],nutrition[[#This Row],[calc_adults]]),nutrition[[#This Row],[total_beneficiaries_reached]])</f>
        <v>25</v>
      </c>
      <c r="AI810" s="49" t="str">
        <f ca="1">IF(B810="","",OFFSET(table_admin1[[#Headers],[ADM1_PT]],MATCH(B810,admin1,0),1))</f>
        <v>MZ08</v>
      </c>
      <c r="AJ810" s="49" t="str">
        <f t="shared" ca="1" si="6"/>
        <v>MZ0806</v>
      </c>
      <c r="AK810" s="49" t="str">
        <f t="shared" ca="1" si="7"/>
        <v/>
      </c>
    </row>
    <row r="811" spans="1:37" x14ac:dyDescent="0.2">
      <c r="A811" s="58">
        <v>45383</v>
      </c>
      <c r="B811" s="49" t="s">
        <v>209</v>
      </c>
      <c r="C811" s="49" t="s">
        <v>1291</v>
      </c>
      <c r="F811" s="49" t="s">
        <v>115</v>
      </c>
      <c r="G811" s="49" t="s">
        <v>115</v>
      </c>
      <c r="H811" s="49" t="s">
        <v>1196</v>
      </c>
      <c r="I811" s="49" t="s">
        <v>118</v>
      </c>
      <c r="J811" s="49" t="s">
        <v>1229</v>
      </c>
      <c r="K811" s="49" t="s">
        <v>125</v>
      </c>
      <c r="M811" s="49">
        <v>74</v>
      </c>
      <c r="AC811">
        <f>IF(ISBLANK(nutrition[[#This Row],[total_boys]]),SUM(nutrition[[#This Row],[boys_0-5_reached]],nutrition[[#This Row],[boys_6-12_reached]],nutrition[[#This Row],[boys_13-18_reached]]),nutrition[[#This Row],[total_boys]])</f>
        <v>0</v>
      </c>
      <c r="AD811">
        <f>IF(ISBLANK(nutrition[[#This Row],[total_girls]]),SUM(nutrition[[#This Row],[girls_0-5_reached]],nutrition[[#This Row],[girls_6-12_reached]],nutrition[[#This Row],[girls_13-18_reached]]),nutrition[[#This Row],[total_girls]])</f>
        <v>74</v>
      </c>
      <c r="AE811">
        <f>IF(ISBLANK(nutrition[[#This Row],[total_children]]),SUM(nutrition[[#This Row],[calc_boys]],nutrition[[#This Row],[calc_girls]]),nutrition[[#This Row],[total_children]])</f>
        <v>74</v>
      </c>
      <c r="AF811">
        <f>IF(ISBLANK(nutrition[[#This Row],[total_pwd]]),SUM(nutrition[[#This Row],[total_pwd_men]],nutrition[[#This Row],[total_pwd_women]]),nutrition[[#This Row],[total_pwd]])</f>
        <v>0</v>
      </c>
      <c r="AG811">
        <f>IF(ISBLANK(nutrition[[#This Row],[total_adults]]),SUM(nutrition[[#This Row],[total_men]],nutrition[[#This Row],[total_women]]),nutrition[[#This Row],[total_adults]])</f>
        <v>0</v>
      </c>
      <c r="AH811">
        <f>IF(ISBLANK(nutrition[[#This Row],[total_beneficiaries_reached]]),SUM(nutrition[[#This Row],[calc_children]],nutrition[[#This Row],[calc_adults]]),nutrition[[#This Row],[total_beneficiaries_reached]])</f>
        <v>74</v>
      </c>
      <c r="AI811" s="49" t="str">
        <f ca="1">IF(B811="","",OFFSET(table_admin1[[#Headers],[ADM1_PT]],MATCH(B811,admin1,0),1))</f>
        <v>MZ07</v>
      </c>
      <c r="AJ811" s="49" t="str">
        <f t="shared" ca="1" si="6"/>
        <v>MZ0705</v>
      </c>
      <c r="AK811" s="49" t="str">
        <f t="shared" ca="1" si="7"/>
        <v/>
      </c>
    </row>
    <row r="812" spans="1:37" x14ac:dyDescent="0.2">
      <c r="A812" s="58">
        <v>45383</v>
      </c>
      <c r="B812" s="49" t="s">
        <v>209</v>
      </c>
      <c r="C812" s="49" t="s">
        <v>1292</v>
      </c>
      <c r="F812" s="49" t="s">
        <v>115</v>
      </c>
      <c r="G812" s="49" t="s">
        <v>115</v>
      </c>
      <c r="H812" s="49" t="s">
        <v>1196</v>
      </c>
      <c r="I812" s="49" t="s">
        <v>118</v>
      </c>
      <c r="J812" s="49" t="s">
        <v>1229</v>
      </c>
      <c r="K812" s="49" t="s">
        <v>125</v>
      </c>
      <c r="M812" s="49">
        <v>45</v>
      </c>
      <c r="AC812">
        <f>IF(ISBLANK(nutrition[[#This Row],[total_boys]]),SUM(nutrition[[#This Row],[boys_0-5_reached]],nutrition[[#This Row],[boys_6-12_reached]],nutrition[[#This Row],[boys_13-18_reached]]),nutrition[[#This Row],[total_boys]])</f>
        <v>0</v>
      </c>
      <c r="AD812">
        <f>IF(ISBLANK(nutrition[[#This Row],[total_girls]]),SUM(nutrition[[#This Row],[girls_0-5_reached]],nutrition[[#This Row],[girls_6-12_reached]],nutrition[[#This Row],[girls_13-18_reached]]),nutrition[[#This Row],[total_girls]])</f>
        <v>45</v>
      </c>
      <c r="AE812">
        <f>IF(ISBLANK(nutrition[[#This Row],[total_children]]),SUM(nutrition[[#This Row],[calc_boys]],nutrition[[#This Row],[calc_girls]]),nutrition[[#This Row],[total_children]])</f>
        <v>45</v>
      </c>
      <c r="AF812">
        <f>IF(ISBLANK(nutrition[[#This Row],[total_pwd]]),SUM(nutrition[[#This Row],[total_pwd_men]],nutrition[[#This Row],[total_pwd_women]]),nutrition[[#This Row],[total_pwd]])</f>
        <v>0</v>
      </c>
      <c r="AG812">
        <f>IF(ISBLANK(nutrition[[#This Row],[total_adults]]),SUM(nutrition[[#This Row],[total_men]],nutrition[[#This Row],[total_women]]),nutrition[[#This Row],[total_adults]])</f>
        <v>0</v>
      </c>
      <c r="AH812">
        <f>IF(ISBLANK(nutrition[[#This Row],[total_beneficiaries_reached]]),SUM(nutrition[[#This Row],[calc_children]],nutrition[[#This Row],[calc_adults]]),nutrition[[#This Row],[total_beneficiaries_reached]])</f>
        <v>45</v>
      </c>
      <c r="AI812" s="49" t="str">
        <f ca="1">IF(B812="","",OFFSET(table_admin1[[#Headers],[ADM1_PT]],MATCH(B812,admin1,0),1))</f>
        <v>MZ07</v>
      </c>
      <c r="AJ812" s="49" t="str">
        <f t="shared" ref="AJ812:AJ875" ca="1" si="8">IF(C812="","",INDEX(admin2_pcode,MATCH(C812,OFFSET(admin2_start,MATCH(AI812,admin1_linked_pcode,0),0,COUNTIF(admin1_linked_pcode,AI812)),0)+MATCH(AI812,admin1_linked_pcode,0)-1))</f>
        <v>MZ0706</v>
      </c>
      <c r="AK812" s="49" t="str">
        <f t="shared" ref="AK812:AK875" ca="1" si="9">IF(D812="","",INDEX(admin3_pcode,MATCH(D812,OFFSET(admin3_start,MATCH(AJ812,admin2_linked_pcode,0),0,COUNTIF(admin2_linked_pcode,AJ812)),0)+MATCH(AJ812,admin2_linked_pcode,0)-1))</f>
        <v/>
      </c>
    </row>
    <row r="813" spans="1:37" x14ac:dyDescent="0.2">
      <c r="A813" s="58">
        <v>45383</v>
      </c>
      <c r="B813" s="49" t="s">
        <v>209</v>
      </c>
      <c r="C813" s="49" t="s">
        <v>1293</v>
      </c>
      <c r="F813" s="49" t="s">
        <v>115</v>
      </c>
      <c r="G813" s="49" t="s">
        <v>115</v>
      </c>
      <c r="H813" s="49" t="s">
        <v>1196</v>
      </c>
      <c r="I813" s="49" t="s">
        <v>118</v>
      </c>
      <c r="J813" s="49" t="s">
        <v>1229</v>
      </c>
      <c r="K813" s="49" t="s">
        <v>125</v>
      </c>
      <c r="M813" s="49">
        <v>7</v>
      </c>
      <c r="AC813">
        <f>IF(ISBLANK(nutrition[[#This Row],[total_boys]]),SUM(nutrition[[#This Row],[boys_0-5_reached]],nutrition[[#This Row],[boys_6-12_reached]],nutrition[[#This Row],[boys_13-18_reached]]),nutrition[[#This Row],[total_boys]])</f>
        <v>0</v>
      </c>
      <c r="AD813">
        <f>IF(ISBLANK(nutrition[[#This Row],[total_girls]]),SUM(nutrition[[#This Row],[girls_0-5_reached]],nutrition[[#This Row],[girls_6-12_reached]],nutrition[[#This Row],[girls_13-18_reached]]),nutrition[[#This Row],[total_girls]])</f>
        <v>7</v>
      </c>
      <c r="AE813">
        <f>IF(ISBLANK(nutrition[[#This Row],[total_children]]),SUM(nutrition[[#This Row],[calc_boys]],nutrition[[#This Row],[calc_girls]]),nutrition[[#This Row],[total_children]])</f>
        <v>7</v>
      </c>
      <c r="AF813">
        <f>IF(ISBLANK(nutrition[[#This Row],[total_pwd]]),SUM(nutrition[[#This Row],[total_pwd_men]],nutrition[[#This Row],[total_pwd_women]]),nutrition[[#This Row],[total_pwd]])</f>
        <v>0</v>
      </c>
      <c r="AG813">
        <f>IF(ISBLANK(nutrition[[#This Row],[total_adults]]),SUM(nutrition[[#This Row],[total_men]],nutrition[[#This Row],[total_women]]),nutrition[[#This Row],[total_adults]])</f>
        <v>0</v>
      </c>
      <c r="AH813">
        <f>IF(ISBLANK(nutrition[[#This Row],[total_beneficiaries_reached]]),SUM(nutrition[[#This Row],[calc_children]],nutrition[[#This Row],[calc_adults]]),nutrition[[#This Row],[total_beneficiaries_reached]])</f>
        <v>7</v>
      </c>
      <c r="AI813" s="49" t="str">
        <f ca="1">IF(B813="","",OFFSET(table_admin1[[#Headers],[ADM1_PT]],MATCH(B813,admin1,0),1))</f>
        <v>MZ07</v>
      </c>
      <c r="AJ813" s="49" t="e">
        <f t="shared" ca="1" si="8"/>
        <v>#N/A</v>
      </c>
      <c r="AK813" s="49" t="str">
        <f t="shared" ca="1" si="9"/>
        <v/>
      </c>
    </row>
    <row r="814" spans="1:37" x14ac:dyDescent="0.2">
      <c r="A814" s="58">
        <v>45383</v>
      </c>
      <c r="B814" s="49" t="s">
        <v>229</v>
      </c>
      <c r="C814" s="49" t="s">
        <v>1294</v>
      </c>
      <c r="F814" s="49" t="s">
        <v>115</v>
      </c>
      <c r="G814" s="49" t="s">
        <v>115</v>
      </c>
      <c r="H814" s="49" t="s">
        <v>1196</v>
      </c>
      <c r="I814" s="49" t="s">
        <v>118</v>
      </c>
      <c r="J814" s="49" t="s">
        <v>1229</v>
      </c>
      <c r="K814" s="49" t="s">
        <v>125</v>
      </c>
      <c r="M814" s="49">
        <v>106</v>
      </c>
      <c r="AC814">
        <f>IF(ISBLANK(nutrition[[#This Row],[total_boys]]),SUM(nutrition[[#This Row],[boys_0-5_reached]],nutrition[[#This Row],[boys_6-12_reached]],nutrition[[#This Row],[boys_13-18_reached]]),nutrition[[#This Row],[total_boys]])</f>
        <v>0</v>
      </c>
      <c r="AD814">
        <f>IF(ISBLANK(nutrition[[#This Row],[total_girls]]),SUM(nutrition[[#This Row],[girls_0-5_reached]],nutrition[[#This Row],[girls_6-12_reached]],nutrition[[#This Row],[girls_13-18_reached]]),nutrition[[#This Row],[total_girls]])</f>
        <v>106</v>
      </c>
      <c r="AE814">
        <f>IF(ISBLANK(nutrition[[#This Row],[total_children]]),SUM(nutrition[[#This Row],[calc_boys]],nutrition[[#This Row],[calc_girls]]),nutrition[[#This Row],[total_children]])</f>
        <v>106</v>
      </c>
      <c r="AF814">
        <f>IF(ISBLANK(nutrition[[#This Row],[total_pwd]]),SUM(nutrition[[#This Row],[total_pwd_men]],nutrition[[#This Row],[total_pwd_women]]),nutrition[[#This Row],[total_pwd]])</f>
        <v>0</v>
      </c>
      <c r="AG814">
        <f>IF(ISBLANK(nutrition[[#This Row],[total_adults]]),SUM(nutrition[[#This Row],[total_men]],nutrition[[#This Row],[total_women]]),nutrition[[#This Row],[total_adults]])</f>
        <v>0</v>
      </c>
      <c r="AH814">
        <f>IF(ISBLANK(nutrition[[#This Row],[total_beneficiaries_reached]]),SUM(nutrition[[#This Row],[calc_children]],nutrition[[#This Row],[calc_adults]]),nutrition[[#This Row],[total_beneficiaries_reached]])</f>
        <v>106</v>
      </c>
      <c r="AI814" s="49" t="str">
        <f ca="1">IF(B814="","",OFFSET(table_admin1[[#Headers],[ADM1_PT]],MATCH(B814,admin1,0),1))</f>
        <v>MZ11</v>
      </c>
      <c r="AJ814" s="49" t="str">
        <f t="shared" ca="1" si="8"/>
        <v>MZ1109</v>
      </c>
      <c r="AK814" s="49" t="str">
        <f t="shared" ca="1" si="9"/>
        <v/>
      </c>
    </row>
    <row r="815" spans="1:37" x14ac:dyDescent="0.2">
      <c r="A815" s="58">
        <v>45383</v>
      </c>
      <c r="B815" s="49" t="s">
        <v>229</v>
      </c>
      <c r="C815" s="49" t="s">
        <v>1295</v>
      </c>
      <c r="F815" s="49" t="s">
        <v>115</v>
      </c>
      <c r="G815" s="49" t="s">
        <v>115</v>
      </c>
      <c r="H815" s="49" t="s">
        <v>1196</v>
      </c>
      <c r="I815" s="49" t="s">
        <v>118</v>
      </c>
      <c r="J815" s="49" t="s">
        <v>1229</v>
      </c>
      <c r="K815" s="49" t="s">
        <v>125</v>
      </c>
      <c r="M815" s="49">
        <v>27</v>
      </c>
      <c r="AC815">
        <f>IF(ISBLANK(nutrition[[#This Row],[total_boys]]),SUM(nutrition[[#This Row],[boys_0-5_reached]],nutrition[[#This Row],[boys_6-12_reached]],nutrition[[#This Row],[boys_13-18_reached]]),nutrition[[#This Row],[total_boys]])</f>
        <v>0</v>
      </c>
      <c r="AD815">
        <f>IF(ISBLANK(nutrition[[#This Row],[total_girls]]),SUM(nutrition[[#This Row],[girls_0-5_reached]],nutrition[[#This Row],[girls_6-12_reached]],nutrition[[#This Row],[girls_13-18_reached]]),nutrition[[#This Row],[total_girls]])</f>
        <v>27</v>
      </c>
      <c r="AE815">
        <f>IF(ISBLANK(nutrition[[#This Row],[total_children]]),SUM(nutrition[[#This Row],[calc_boys]],nutrition[[#This Row],[calc_girls]]),nutrition[[#This Row],[total_children]])</f>
        <v>27</v>
      </c>
      <c r="AF815">
        <f>IF(ISBLANK(nutrition[[#This Row],[total_pwd]]),SUM(nutrition[[#This Row],[total_pwd_men]],nutrition[[#This Row],[total_pwd_women]]),nutrition[[#This Row],[total_pwd]])</f>
        <v>0</v>
      </c>
      <c r="AG815">
        <f>IF(ISBLANK(nutrition[[#This Row],[total_adults]]),SUM(nutrition[[#This Row],[total_men]],nutrition[[#This Row],[total_women]]),nutrition[[#This Row],[total_adults]])</f>
        <v>0</v>
      </c>
      <c r="AH815">
        <f>IF(ISBLANK(nutrition[[#This Row],[total_beneficiaries_reached]]),SUM(nutrition[[#This Row],[calc_children]],nutrition[[#This Row],[calc_adults]]),nutrition[[#This Row],[total_beneficiaries_reached]])</f>
        <v>27</v>
      </c>
      <c r="AI815" s="49" t="str">
        <f ca="1">IF(B815="","",OFFSET(table_admin1[[#Headers],[ADM1_PT]],MATCH(B815,admin1,0),1))</f>
        <v>MZ11</v>
      </c>
      <c r="AJ815" s="49" t="str">
        <f t="shared" ca="1" si="8"/>
        <v>MZ1110</v>
      </c>
      <c r="AK815" s="49" t="str">
        <f t="shared" ca="1" si="9"/>
        <v/>
      </c>
    </row>
    <row r="816" spans="1:37" x14ac:dyDescent="0.2">
      <c r="A816" s="58">
        <v>45383</v>
      </c>
      <c r="B816" s="49" t="s">
        <v>120</v>
      </c>
      <c r="C816" s="49" t="s">
        <v>1234</v>
      </c>
      <c r="F816" s="49" t="s">
        <v>115</v>
      </c>
      <c r="G816" s="49" t="s">
        <v>115</v>
      </c>
      <c r="H816" s="49" t="s">
        <v>1196</v>
      </c>
      <c r="I816" s="49" t="s">
        <v>118</v>
      </c>
      <c r="J816" s="49" t="s">
        <v>1229</v>
      </c>
      <c r="K816" s="49" t="s">
        <v>125</v>
      </c>
      <c r="M816" s="49">
        <v>45</v>
      </c>
      <c r="AC816">
        <f>IF(ISBLANK(nutrition[[#This Row],[total_boys]]),SUM(nutrition[[#This Row],[boys_0-5_reached]],nutrition[[#This Row],[boys_6-12_reached]],nutrition[[#This Row],[boys_13-18_reached]]),nutrition[[#This Row],[total_boys]])</f>
        <v>0</v>
      </c>
      <c r="AD816">
        <f>IF(ISBLANK(nutrition[[#This Row],[total_girls]]),SUM(nutrition[[#This Row],[girls_0-5_reached]],nutrition[[#This Row],[girls_6-12_reached]],nutrition[[#This Row],[girls_13-18_reached]]),nutrition[[#This Row],[total_girls]])</f>
        <v>45</v>
      </c>
      <c r="AE816">
        <f>IF(ISBLANK(nutrition[[#This Row],[total_children]]),SUM(nutrition[[#This Row],[calc_boys]],nutrition[[#This Row],[calc_girls]]),nutrition[[#This Row],[total_children]])</f>
        <v>45</v>
      </c>
      <c r="AF816">
        <f>IF(ISBLANK(nutrition[[#This Row],[total_pwd]]),SUM(nutrition[[#This Row],[total_pwd_men]],nutrition[[#This Row],[total_pwd_women]]),nutrition[[#This Row],[total_pwd]])</f>
        <v>0</v>
      </c>
      <c r="AG816">
        <f>IF(ISBLANK(nutrition[[#This Row],[total_adults]]),SUM(nutrition[[#This Row],[total_men]],nutrition[[#This Row],[total_women]]),nutrition[[#This Row],[total_adults]])</f>
        <v>0</v>
      </c>
      <c r="AH816">
        <f>IF(ISBLANK(nutrition[[#This Row],[total_beneficiaries_reached]]),SUM(nutrition[[#This Row],[calc_children]],nutrition[[#This Row],[calc_adults]]),nutrition[[#This Row],[total_beneficiaries_reached]])</f>
        <v>45</v>
      </c>
      <c r="AI816" s="49" t="str">
        <f ca="1">IF(B816="","",OFFSET(table_admin1[[#Headers],[ADM1_PT]],MATCH(B816,admin1,0),1))</f>
        <v>MZ01</v>
      </c>
      <c r="AJ816" s="49" t="str">
        <f t="shared" ca="1" si="8"/>
        <v>MZ0106</v>
      </c>
      <c r="AK816" s="49" t="str">
        <f t="shared" ca="1" si="9"/>
        <v/>
      </c>
    </row>
    <row r="817" spans="1:37" x14ac:dyDescent="0.2">
      <c r="A817" s="58">
        <v>45383</v>
      </c>
      <c r="B817" s="49" t="s">
        <v>229</v>
      </c>
      <c r="C817" s="49" t="s">
        <v>1296</v>
      </c>
      <c r="F817" s="49" t="s">
        <v>115</v>
      </c>
      <c r="G817" s="49" t="s">
        <v>115</v>
      </c>
      <c r="H817" s="49" t="s">
        <v>1196</v>
      </c>
      <c r="I817" s="49" t="s">
        <v>118</v>
      </c>
      <c r="J817" s="49" t="s">
        <v>1229</v>
      </c>
      <c r="K817" s="49" t="s">
        <v>125</v>
      </c>
      <c r="M817" s="49">
        <v>123</v>
      </c>
      <c r="AC817">
        <f>IF(ISBLANK(nutrition[[#This Row],[total_boys]]),SUM(nutrition[[#This Row],[boys_0-5_reached]],nutrition[[#This Row],[boys_6-12_reached]],nutrition[[#This Row],[boys_13-18_reached]]),nutrition[[#This Row],[total_boys]])</f>
        <v>0</v>
      </c>
      <c r="AD817">
        <f>IF(ISBLANK(nutrition[[#This Row],[total_girls]]),SUM(nutrition[[#This Row],[girls_0-5_reached]],nutrition[[#This Row],[girls_6-12_reached]],nutrition[[#This Row],[girls_13-18_reached]]),nutrition[[#This Row],[total_girls]])</f>
        <v>123</v>
      </c>
      <c r="AE817">
        <f>IF(ISBLANK(nutrition[[#This Row],[total_children]]),SUM(nutrition[[#This Row],[calc_boys]],nutrition[[#This Row],[calc_girls]]),nutrition[[#This Row],[total_children]])</f>
        <v>123</v>
      </c>
      <c r="AF817">
        <f>IF(ISBLANK(nutrition[[#This Row],[total_pwd]]),SUM(nutrition[[#This Row],[total_pwd_men]],nutrition[[#This Row],[total_pwd_women]]),nutrition[[#This Row],[total_pwd]])</f>
        <v>0</v>
      </c>
      <c r="AG817">
        <f>IF(ISBLANK(nutrition[[#This Row],[total_adults]]),SUM(nutrition[[#This Row],[total_men]],nutrition[[#This Row],[total_women]]),nutrition[[#This Row],[total_adults]])</f>
        <v>0</v>
      </c>
      <c r="AH817">
        <f>IF(ISBLANK(nutrition[[#This Row],[total_beneficiaries_reached]]),SUM(nutrition[[#This Row],[calc_children]],nutrition[[#This Row],[calc_adults]]),nutrition[[#This Row],[total_beneficiaries_reached]])</f>
        <v>123</v>
      </c>
      <c r="AI817" s="49" t="str">
        <f ca="1">IF(B817="","",OFFSET(table_admin1[[#Headers],[ADM1_PT]],MATCH(B817,admin1,0),1))</f>
        <v>MZ11</v>
      </c>
      <c r="AJ817" s="49" t="str">
        <f t="shared" ca="1" si="8"/>
        <v>MZ1111</v>
      </c>
      <c r="AK817" s="49" t="str">
        <f t="shared" ca="1" si="9"/>
        <v/>
      </c>
    </row>
    <row r="818" spans="1:37" x14ac:dyDescent="0.2">
      <c r="A818" s="58">
        <v>45383</v>
      </c>
      <c r="B818" s="49" t="s">
        <v>224</v>
      </c>
      <c r="C818" s="49" t="s">
        <v>667</v>
      </c>
      <c r="F818" s="49" t="s">
        <v>115</v>
      </c>
      <c r="G818" s="49" t="s">
        <v>115</v>
      </c>
      <c r="H818" s="49" t="s">
        <v>1196</v>
      </c>
      <c r="I818" s="49" t="s">
        <v>118</v>
      </c>
      <c r="J818" s="49" t="s">
        <v>1229</v>
      </c>
      <c r="K818" s="49" t="s">
        <v>125</v>
      </c>
      <c r="M818" s="49">
        <v>6</v>
      </c>
      <c r="AC818">
        <f>IF(ISBLANK(nutrition[[#This Row],[total_boys]]),SUM(nutrition[[#This Row],[boys_0-5_reached]],nutrition[[#This Row],[boys_6-12_reached]],nutrition[[#This Row],[boys_13-18_reached]]),nutrition[[#This Row],[total_boys]])</f>
        <v>0</v>
      </c>
      <c r="AD818">
        <f>IF(ISBLANK(nutrition[[#This Row],[total_girls]]),SUM(nutrition[[#This Row],[girls_0-5_reached]],nutrition[[#This Row],[girls_6-12_reached]],nutrition[[#This Row],[girls_13-18_reached]]),nutrition[[#This Row],[total_girls]])</f>
        <v>6</v>
      </c>
      <c r="AE818">
        <f>IF(ISBLANK(nutrition[[#This Row],[total_children]]),SUM(nutrition[[#This Row],[calc_boys]],nutrition[[#This Row],[calc_girls]]),nutrition[[#This Row],[total_children]])</f>
        <v>6</v>
      </c>
      <c r="AF818">
        <f>IF(ISBLANK(nutrition[[#This Row],[total_pwd]]),SUM(nutrition[[#This Row],[total_pwd_men]],nutrition[[#This Row],[total_pwd_women]]),nutrition[[#This Row],[total_pwd]])</f>
        <v>0</v>
      </c>
      <c r="AG818">
        <f>IF(ISBLANK(nutrition[[#This Row],[total_adults]]),SUM(nutrition[[#This Row],[total_men]],nutrition[[#This Row],[total_women]]),nutrition[[#This Row],[total_adults]])</f>
        <v>0</v>
      </c>
      <c r="AH818">
        <f>IF(ISBLANK(nutrition[[#This Row],[total_beneficiaries_reached]]),SUM(nutrition[[#This Row],[calc_children]],nutrition[[#This Row],[calc_adults]]),nutrition[[#This Row],[total_beneficiaries_reached]])</f>
        <v>6</v>
      </c>
      <c r="AI818" s="49" t="str">
        <f ca="1">IF(B818="","",OFFSET(table_admin1[[#Headers],[ADM1_PT]],MATCH(B818,admin1,0),1))</f>
        <v>MZ10</v>
      </c>
      <c r="AJ818" s="49" t="str">
        <f t="shared" ca="1" si="8"/>
        <v>MZ1009</v>
      </c>
      <c r="AK818" s="49" t="str">
        <f t="shared" ca="1" si="9"/>
        <v/>
      </c>
    </row>
    <row r="819" spans="1:37" x14ac:dyDescent="0.2">
      <c r="A819" s="58">
        <v>45383</v>
      </c>
      <c r="B819" s="49" t="s">
        <v>209</v>
      </c>
      <c r="C819" s="49" t="s">
        <v>1297</v>
      </c>
      <c r="F819" s="49" t="s">
        <v>115</v>
      </c>
      <c r="G819" s="49" t="s">
        <v>115</v>
      </c>
      <c r="H819" s="49" t="s">
        <v>1196</v>
      </c>
      <c r="I819" s="49" t="s">
        <v>118</v>
      </c>
      <c r="J819" s="49" t="s">
        <v>1229</v>
      </c>
      <c r="K819" s="49" t="s">
        <v>125</v>
      </c>
      <c r="M819" s="49">
        <v>152</v>
      </c>
      <c r="AC819">
        <f>IF(ISBLANK(nutrition[[#This Row],[total_boys]]),SUM(nutrition[[#This Row],[boys_0-5_reached]],nutrition[[#This Row],[boys_6-12_reached]],nutrition[[#This Row],[boys_13-18_reached]]),nutrition[[#This Row],[total_boys]])</f>
        <v>0</v>
      </c>
      <c r="AD819">
        <f>IF(ISBLANK(nutrition[[#This Row],[total_girls]]),SUM(nutrition[[#This Row],[girls_0-5_reached]],nutrition[[#This Row],[girls_6-12_reached]],nutrition[[#This Row],[girls_13-18_reached]]),nutrition[[#This Row],[total_girls]])</f>
        <v>152</v>
      </c>
      <c r="AE819">
        <f>IF(ISBLANK(nutrition[[#This Row],[total_children]]),SUM(nutrition[[#This Row],[calc_boys]],nutrition[[#This Row],[calc_girls]]),nutrition[[#This Row],[total_children]])</f>
        <v>152</v>
      </c>
      <c r="AF819">
        <f>IF(ISBLANK(nutrition[[#This Row],[total_pwd]]),SUM(nutrition[[#This Row],[total_pwd_men]],nutrition[[#This Row],[total_pwd_women]]),nutrition[[#This Row],[total_pwd]])</f>
        <v>0</v>
      </c>
      <c r="AG819">
        <f>IF(ISBLANK(nutrition[[#This Row],[total_adults]]),SUM(nutrition[[#This Row],[total_men]],nutrition[[#This Row],[total_women]]),nutrition[[#This Row],[total_adults]])</f>
        <v>0</v>
      </c>
      <c r="AH819">
        <f>IF(ISBLANK(nutrition[[#This Row],[total_beneficiaries_reached]]),SUM(nutrition[[#This Row],[calc_children]],nutrition[[#This Row],[calc_adults]]),nutrition[[#This Row],[total_beneficiaries_reached]])</f>
        <v>152</v>
      </c>
      <c r="AI819" s="49" t="str">
        <f ca="1">IF(B819="","",OFFSET(table_admin1[[#Headers],[ADM1_PT]],MATCH(B819,admin1,0),1))</f>
        <v>MZ07</v>
      </c>
      <c r="AJ819" s="49" t="str">
        <f t="shared" ca="1" si="8"/>
        <v>MZ0708</v>
      </c>
      <c r="AK819" s="49" t="str">
        <f t="shared" ca="1" si="9"/>
        <v/>
      </c>
    </row>
    <row r="820" spans="1:37" x14ac:dyDescent="0.2">
      <c r="A820" s="58">
        <v>45383</v>
      </c>
      <c r="B820" s="49" t="s">
        <v>113</v>
      </c>
      <c r="C820" s="49" t="s">
        <v>1267</v>
      </c>
      <c r="F820" s="49" t="s">
        <v>115</v>
      </c>
      <c r="G820" s="49" t="s">
        <v>115</v>
      </c>
      <c r="H820" s="49" t="s">
        <v>1196</v>
      </c>
      <c r="I820" s="49" t="s">
        <v>118</v>
      </c>
      <c r="J820" s="49" t="s">
        <v>1229</v>
      </c>
      <c r="K820" s="49" t="s">
        <v>125</v>
      </c>
      <c r="M820" s="49">
        <v>10</v>
      </c>
      <c r="AC820">
        <f>IF(ISBLANK(nutrition[[#This Row],[total_boys]]),SUM(nutrition[[#This Row],[boys_0-5_reached]],nutrition[[#This Row],[boys_6-12_reached]],nutrition[[#This Row],[boys_13-18_reached]]),nutrition[[#This Row],[total_boys]])</f>
        <v>0</v>
      </c>
      <c r="AD820">
        <f>IF(ISBLANK(nutrition[[#This Row],[total_girls]]),SUM(nutrition[[#This Row],[girls_0-5_reached]],nutrition[[#This Row],[girls_6-12_reached]],nutrition[[#This Row],[girls_13-18_reached]]),nutrition[[#This Row],[total_girls]])</f>
        <v>10</v>
      </c>
      <c r="AE820">
        <f>IF(ISBLANK(nutrition[[#This Row],[total_children]]),SUM(nutrition[[#This Row],[calc_boys]],nutrition[[#This Row],[calc_girls]]),nutrition[[#This Row],[total_children]])</f>
        <v>10</v>
      </c>
      <c r="AF820">
        <f>IF(ISBLANK(nutrition[[#This Row],[total_pwd]]),SUM(nutrition[[#This Row],[total_pwd_men]],nutrition[[#This Row],[total_pwd_women]]),nutrition[[#This Row],[total_pwd]])</f>
        <v>0</v>
      </c>
      <c r="AG820">
        <f>IF(ISBLANK(nutrition[[#This Row],[total_adults]]),SUM(nutrition[[#This Row],[total_men]],nutrition[[#This Row],[total_women]]),nutrition[[#This Row],[total_adults]])</f>
        <v>0</v>
      </c>
      <c r="AH820">
        <f>IF(ISBLANK(nutrition[[#This Row],[total_beneficiaries_reached]]),SUM(nutrition[[#This Row],[calc_children]],nutrition[[#This Row],[calc_adults]]),nutrition[[#This Row],[total_beneficiaries_reached]])</f>
        <v>10</v>
      </c>
      <c r="AI820" s="49" t="str">
        <f ca="1">IF(B820="","",OFFSET(table_admin1[[#Headers],[ADM1_PT]],MATCH(B820,admin1,0),1))</f>
        <v>MZ09</v>
      </c>
      <c r="AJ820" s="49" t="str">
        <f t="shared" ca="1" si="8"/>
        <v>MZ0911</v>
      </c>
      <c r="AK820" s="49" t="str">
        <f t="shared" ca="1" si="9"/>
        <v/>
      </c>
    </row>
    <row r="821" spans="1:37" x14ac:dyDescent="0.2">
      <c r="A821" s="58">
        <v>45383</v>
      </c>
      <c r="B821" s="49" t="s">
        <v>209</v>
      </c>
      <c r="C821" s="49" t="s">
        <v>1298</v>
      </c>
      <c r="F821" s="49" t="s">
        <v>115</v>
      </c>
      <c r="G821" s="49" t="s">
        <v>115</v>
      </c>
      <c r="H821" s="49" t="s">
        <v>1196</v>
      </c>
      <c r="I821" s="49" t="s">
        <v>118</v>
      </c>
      <c r="J821" s="49" t="s">
        <v>1229</v>
      </c>
      <c r="K821" s="49" t="s">
        <v>125</v>
      </c>
      <c r="M821" s="49">
        <v>57</v>
      </c>
      <c r="AC821">
        <f>IF(ISBLANK(nutrition[[#This Row],[total_boys]]),SUM(nutrition[[#This Row],[boys_0-5_reached]],nutrition[[#This Row],[boys_6-12_reached]],nutrition[[#This Row],[boys_13-18_reached]]),nutrition[[#This Row],[total_boys]])</f>
        <v>0</v>
      </c>
      <c r="AD821">
        <f>IF(ISBLANK(nutrition[[#This Row],[total_girls]]),SUM(nutrition[[#This Row],[girls_0-5_reached]],nutrition[[#This Row],[girls_6-12_reached]],nutrition[[#This Row],[girls_13-18_reached]]),nutrition[[#This Row],[total_girls]])</f>
        <v>57</v>
      </c>
      <c r="AE821">
        <f>IF(ISBLANK(nutrition[[#This Row],[total_children]]),SUM(nutrition[[#This Row],[calc_boys]],nutrition[[#This Row],[calc_girls]]),nutrition[[#This Row],[total_children]])</f>
        <v>57</v>
      </c>
      <c r="AF821">
        <f>IF(ISBLANK(nutrition[[#This Row],[total_pwd]]),SUM(nutrition[[#This Row],[total_pwd_men]],nutrition[[#This Row],[total_pwd_women]]),nutrition[[#This Row],[total_pwd]])</f>
        <v>0</v>
      </c>
      <c r="AG821">
        <f>IF(ISBLANK(nutrition[[#This Row],[total_adults]]),SUM(nutrition[[#This Row],[total_men]],nutrition[[#This Row],[total_women]]),nutrition[[#This Row],[total_adults]])</f>
        <v>0</v>
      </c>
      <c r="AH821">
        <f>IF(ISBLANK(nutrition[[#This Row],[total_beneficiaries_reached]]),SUM(nutrition[[#This Row],[calc_children]],nutrition[[#This Row],[calc_adults]]),nutrition[[#This Row],[total_beneficiaries_reached]])</f>
        <v>57</v>
      </c>
      <c r="AI821" s="49" t="str">
        <f ca="1">IF(B821="","",OFFSET(table_admin1[[#Headers],[ADM1_PT]],MATCH(B821,admin1,0),1))</f>
        <v>MZ07</v>
      </c>
      <c r="AJ821" s="49" t="str">
        <f t="shared" ca="1" si="8"/>
        <v>MZ0709</v>
      </c>
      <c r="AK821" s="49" t="str">
        <f t="shared" ca="1" si="9"/>
        <v/>
      </c>
    </row>
    <row r="822" spans="1:37" x14ac:dyDescent="0.2">
      <c r="A822" s="58">
        <v>45383</v>
      </c>
      <c r="B822" s="49" t="s">
        <v>120</v>
      </c>
      <c r="C822" s="49" t="s">
        <v>1235</v>
      </c>
      <c r="F822" s="49" t="s">
        <v>115</v>
      </c>
      <c r="G822" s="49" t="s">
        <v>115</v>
      </c>
      <c r="H822" s="49" t="s">
        <v>1196</v>
      </c>
      <c r="I822" s="49" t="s">
        <v>118</v>
      </c>
      <c r="J822" s="49" t="s">
        <v>1229</v>
      </c>
      <c r="K822" s="49" t="s">
        <v>125</v>
      </c>
      <c r="M822" s="49">
        <v>16</v>
      </c>
      <c r="AC822">
        <f>IF(ISBLANK(nutrition[[#This Row],[total_boys]]),SUM(nutrition[[#This Row],[boys_0-5_reached]],nutrition[[#This Row],[boys_6-12_reached]],nutrition[[#This Row],[boys_13-18_reached]]),nutrition[[#This Row],[total_boys]])</f>
        <v>0</v>
      </c>
      <c r="AD822">
        <f>IF(ISBLANK(nutrition[[#This Row],[total_girls]]),SUM(nutrition[[#This Row],[girls_0-5_reached]],nutrition[[#This Row],[girls_6-12_reached]],nutrition[[#This Row],[girls_13-18_reached]]),nutrition[[#This Row],[total_girls]])</f>
        <v>16</v>
      </c>
      <c r="AE822">
        <f>IF(ISBLANK(nutrition[[#This Row],[total_children]]),SUM(nutrition[[#This Row],[calc_boys]],nutrition[[#This Row],[calc_girls]]),nutrition[[#This Row],[total_children]])</f>
        <v>16</v>
      </c>
      <c r="AF822">
        <f>IF(ISBLANK(nutrition[[#This Row],[total_pwd]]),SUM(nutrition[[#This Row],[total_pwd_men]],nutrition[[#This Row],[total_pwd_women]]),nutrition[[#This Row],[total_pwd]])</f>
        <v>0</v>
      </c>
      <c r="AG822">
        <f>IF(ISBLANK(nutrition[[#This Row],[total_adults]]),SUM(nutrition[[#This Row],[total_men]],nutrition[[#This Row],[total_women]]),nutrition[[#This Row],[total_adults]])</f>
        <v>0</v>
      </c>
      <c r="AH822">
        <f>IF(ISBLANK(nutrition[[#This Row],[total_beneficiaries_reached]]),SUM(nutrition[[#This Row],[calc_children]],nutrition[[#This Row],[calc_adults]]),nutrition[[#This Row],[total_beneficiaries_reached]])</f>
        <v>16</v>
      </c>
      <c r="AI822" s="49" t="str">
        <f ca="1">IF(B822="","",OFFSET(table_admin1[[#Headers],[ADM1_PT]],MATCH(B822,admin1,0),1))</f>
        <v>MZ01</v>
      </c>
      <c r="AJ822" s="49" t="str">
        <f t="shared" ca="1" si="8"/>
        <v>MZ0107</v>
      </c>
      <c r="AK822" s="49" t="str">
        <f t="shared" ca="1" si="9"/>
        <v/>
      </c>
    </row>
    <row r="823" spans="1:37" x14ac:dyDescent="0.2">
      <c r="A823" s="58">
        <v>45383</v>
      </c>
      <c r="B823" s="49" t="s">
        <v>120</v>
      </c>
      <c r="C823" s="49" t="s">
        <v>1236</v>
      </c>
      <c r="F823" s="49" t="s">
        <v>115</v>
      </c>
      <c r="G823" s="49" t="s">
        <v>115</v>
      </c>
      <c r="H823" s="49" t="s">
        <v>1196</v>
      </c>
      <c r="I823" s="49" t="s">
        <v>118</v>
      </c>
      <c r="J823" s="49" t="s">
        <v>1229</v>
      </c>
      <c r="K823" s="49" t="s">
        <v>125</v>
      </c>
      <c r="M823" s="49">
        <v>36</v>
      </c>
      <c r="AC823">
        <f>IF(ISBLANK(nutrition[[#This Row],[total_boys]]),SUM(nutrition[[#This Row],[boys_0-5_reached]],nutrition[[#This Row],[boys_6-12_reached]],nutrition[[#This Row],[boys_13-18_reached]]),nutrition[[#This Row],[total_boys]])</f>
        <v>0</v>
      </c>
      <c r="AD823">
        <f>IF(ISBLANK(nutrition[[#This Row],[total_girls]]),SUM(nutrition[[#This Row],[girls_0-5_reached]],nutrition[[#This Row],[girls_6-12_reached]],nutrition[[#This Row],[girls_13-18_reached]]),nutrition[[#This Row],[total_girls]])</f>
        <v>36</v>
      </c>
      <c r="AE823">
        <f>IF(ISBLANK(nutrition[[#This Row],[total_children]]),SUM(nutrition[[#This Row],[calc_boys]],nutrition[[#This Row],[calc_girls]]),nutrition[[#This Row],[total_children]])</f>
        <v>36</v>
      </c>
      <c r="AF823">
        <f>IF(ISBLANK(nutrition[[#This Row],[total_pwd]]),SUM(nutrition[[#This Row],[total_pwd_men]],nutrition[[#This Row],[total_pwd_women]]),nutrition[[#This Row],[total_pwd]])</f>
        <v>0</v>
      </c>
      <c r="AG823">
        <f>IF(ISBLANK(nutrition[[#This Row],[total_adults]]),SUM(nutrition[[#This Row],[total_men]],nutrition[[#This Row],[total_women]]),nutrition[[#This Row],[total_adults]])</f>
        <v>0</v>
      </c>
      <c r="AH823">
        <f>IF(ISBLANK(nutrition[[#This Row],[total_beneficiaries_reached]]),SUM(nutrition[[#This Row],[calc_children]],nutrition[[#This Row],[calc_adults]]),nutrition[[#This Row],[total_beneficiaries_reached]])</f>
        <v>36</v>
      </c>
      <c r="AI823" s="49" t="str">
        <f ca="1">IF(B823="","",OFFSET(table_admin1[[#Headers],[ADM1_PT]],MATCH(B823,admin1,0),1))</f>
        <v>MZ01</v>
      </c>
      <c r="AJ823" s="49" t="str">
        <f t="shared" ca="1" si="8"/>
        <v>MZ0108</v>
      </c>
      <c r="AK823" s="49" t="str">
        <f t="shared" ca="1" si="9"/>
        <v/>
      </c>
    </row>
    <row r="824" spans="1:37" x14ac:dyDescent="0.2">
      <c r="A824" s="58">
        <v>45383</v>
      </c>
      <c r="B824" s="49" t="s">
        <v>120</v>
      </c>
      <c r="C824" s="49" t="s">
        <v>1237</v>
      </c>
      <c r="F824" s="49" t="s">
        <v>115</v>
      </c>
      <c r="G824" s="49" t="s">
        <v>115</v>
      </c>
      <c r="H824" s="49" t="s">
        <v>1196</v>
      </c>
      <c r="I824" s="49" t="s">
        <v>118</v>
      </c>
      <c r="J824" s="49" t="s">
        <v>1229</v>
      </c>
      <c r="K824" s="49" t="s">
        <v>125</v>
      </c>
      <c r="M824" s="49">
        <v>36</v>
      </c>
      <c r="AC824">
        <f>IF(ISBLANK(nutrition[[#This Row],[total_boys]]),SUM(nutrition[[#This Row],[boys_0-5_reached]],nutrition[[#This Row],[boys_6-12_reached]],nutrition[[#This Row],[boys_13-18_reached]]),nutrition[[#This Row],[total_boys]])</f>
        <v>0</v>
      </c>
      <c r="AD824">
        <f>IF(ISBLANK(nutrition[[#This Row],[total_girls]]),SUM(nutrition[[#This Row],[girls_0-5_reached]],nutrition[[#This Row],[girls_6-12_reached]],nutrition[[#This Row],[girls_13-18_reached]]),nutrition[[#This Row],[total_girls]])</f>
        <v>36</v>
      </c>
      <c r="AE824">
        <f>IF(ISBLANK(nutrition[[#This Row],[total_children]]),SUM(nutrition[[#This Row],[calc_boys]],nutrition[[#This Row],[calc_girls]]),nutrition[[#This Row],[total_children]])</f>
        <v>36</v>
      </c>
      <c r="AF824">
        <f>IF(ISBLANK(nutrition[[#This Row],[total_pwd]]),SUM(nutrition[[#This Row],[total_pwd_men]],nutrition[[#This Row],[total_pwd_women]]),nutrition[[#This Row],[total_pwd]])</f>
        <v>0</v>
      </c>
      <c r="AG824">
        <f>IF(ISBLANK(nutrition[[#This Row],[total_adults]]),SUM(nutrition[[#This Row],[total_men]],nutrition[[#This Row],[total_women]]),nutrition[[#This Row],[total_adults]])</f>
        <v>0</v>
      </c>
      <c r="AH824">
        <f>IF(ISBLANK(nutrition[[#This Row],[total_beneficiaries_reached]]),SUM(nutrition[[#This Row],[calc_children]],nutrition[[#This Row],[calc_adults]]),nutrition[[#This Row],[total_beneficiaries_reached]])</f>
        <v>36</v>
      </c>
      <c r="AI824" s="49" t="str">
        <f ca="1">IF(B824="","",OFFSET(table_admin1[[#Headers],[ADM1_PT]],MATCH(B824,admin1,0),1))</f>
        <v>MZ01</v>
      </c>
      <c r="AJ824" s="49" t="str">
        <f t="shared" ca="1" si="8"/>
        <v>MZ0109</v>
      </c>
      <c r="AK824" s="49" t="str">
        <f t="shared" ca="1" si="9"/>
        <v/>
      </c>
    </row>
    <row r="825" spans="1:37" x14ac:dyDescent="0.2">
      <c r="A825" s="58">
        <v>45383</v>
      </c>
      <c r="B825" s="49" t="s">
        <v>229</v>
      </c>
      <c r="C825" s="49" t="s">
        <v>1269</v>
      </c>
      <c r="F825" s="49" t="s">
        <v>115</v>
      </c>
      <c r="G825" s="49" t="s">
        <v>115</v>
      </c>
      <c r="H825" s="49" t="s">
        <v>1196</v>
      </c>
      <c r="I825" s="49" t="s">
        <v>118</v>
      </c>
      <c r="J825" s="49" t="s">
        <v>1229</v>
      </c>
      <c r="K825" s="49" t="s">
        <v>125</v>
      </c>
      <c r="M825" s="49">
        <v>24</v>
      </c>
      <c r="AC825">
        <f>IF(ISBLANK(nutrition[[#This Row],[total_boys]]),SUM(nutrition[[#This Row],[boys_0-5_reached]],nutrition[[#This Row],[boys_6-12_reached]],nutrition[[#This Row],[boys_13-18_reached]]),nutrition[[#This Row],[total_boys]])</f>
        <v>0</v>
      </c>
      <c r="AD825">
        <f>IF(ISBLANK(nutrition[[#This Row],[total_girls]]),SUM(nutrition[[#This Row],[girls_0-5_reached]],nutrition[[#This Row],[girls_6-12_reached]],nutrition[[#This Row],[girls_13-18_reached]]),nutrition[[#This Row],[total_girls]])</f>
        <v>24</v>
      </c>
      <c r="AE825">
        <f>IF(ISBLANK(nutrition[[#This Row],[total_children]]),SUM(nutrition[[#This Row],[calc_boys]],nutrition[[#This Row],[calc_girls]]),nutrition[[#This Row],[total_children]])</f>
        <v>24</v>
      </c>
      <c r="AF825">
        <f>IF(ISBLANK(nutrition[[#This Row],[total_pwd]]),SUM(nutrition[[#This Row],[total_pwd_men]],nutrition[[#This Row],[total_pwd_women]]),nutrition[[#This Row],[total_pwd]])</f>
        <v>0</v>
      </c>
      <c r="AG825">
        <f>IF(ISBLANK(nutrition[[#This Row],[total_adults]]),SUM(nutrition[[#This Row],[total_men]],nutrition[[#This Row],[total_women]]),nutrition[[#This Row],[total_adults]])</f>
        <v>0</v>
      </c>
      <c r="AH825">
        <f>IF(ISBLANK(nutrition[[#This Row],[total_beneficiaries_reached]]),SUM(nutrition[[#This Row],[calc_children]],nutrition[[#This Row],[calc_adults]]),nutrition[[#This Row],[total_beneficiaries_reached]])</f>
        <v>24</v>
      </c>
      <c r="AI825" s="49" t="str">
        <f ca="1">IF(B825="","",OFFSET(table_admin1[[#Headers],[ADM1_PT]],MATCH(B825,admin1,0),1))</f>
        <v>MZ11</v>
      </c>
      <c r="AJ825" s="49" t="str">
        <f t="shared" ca="1" si="8"/>
        <v>MZ1113</v>
      </c>
      <c r="AK825" s="49" t="str">
        <f t="shared" ca="1" si="9"/>
        <v/>
      </c>
    </row>
    <row r="826" spans="1:37" x14ac:dyDescent="0.2">
      <c r="A826" s="58">
        <v>45383</v>
      </c>
      <c r="B826" s="49" t="s">
        <v>224</v>
      </c>
      <c r="C826" s="49" t="s">
        <v>1299</v>
      </c>
      <c r="F826" s="49" t="s">
        <v>115</v>
      </c>
      <c r="G826" s="49" t="s">
        <v>115</v>
      </c>
      <c r="H826" s="49" t="s">
        <v>1196</v>
      </c>
      <c r="I826" s="49" t="s">
        <v>118</v>
      </c>
      <c r="J826" s="49" t="s">
        <v>1229</v>
      </c>
      <c r="K826" s="49" t="s">
        <v>125</v>
      </c>
      <c r="M826" s="49">
        <v>146</v>
      </c>
      <c r="AC826">
        <f>IF(ISBLANK(nutrition[[#This Row],[total_boys]]),SUM(nutrition[[#This Row],[boys_0-5_reached]],nutrition[[#This Row],[boys_6-12_reached]],nutrition[[#This Row],[boys_13-18_reached]]),nutrition[[#This Row],[total_boys]])</f>
        <v>0</v>
      </c>
      <c r="AD826">
        <f>IF(ISBLANK(nutrition[[#This Row],[total_girls]]),SUM(nutrition[[#This Row],[girls_0-5_reached]],nutrition[[#This Row],[girls_6-12_reached]],nutrition[[#This Row],[girls_13-18_reached]]),nutrition[[#This Row],[total_girls]])</f>
        <v>146</v>
      </c>
      <c r="AE826">
        <f>IF(ISBLANK(nutrition[[#This Row],[total_children]]),SUM(nutrition[[#This Row],[calc_boys]],nutrition[[#This Row],[calc_girls]]),nutrition[[#This Row],[total_children]])</f>
        <v>146</v>
      </c>
      <c r="AF826">
        <f>IF(ISBLANK(nutrition[[#This Row],[total_pwd]]),SUM(nutrition[[#This Row],[total_pwd_men]],nutrition[[#This Row],[total_pwd_women]]),nutrition[[#This Row],[total_pwd]])</f>
        <v>0</v>
      </c>
      <c r="AG826">
        <f>IF(ISBLANK(nutrition[[#This Row],[total_adults]]),SUM(nutrition[[#This Row],[total_men]],nutrition[[#This Row],[total_women]]),nutrition[[#This Row],[total_adults]])</f>
        <v>0</v>
      </c>
      <c r="AH826">
        <f>IF(ISBLANK(nutrition[[#This Row],[total_beneficiaries_reached]]),SUM(nutrition[[#This Row],[calc_children]],nutrition[[#This Row],[calc_adults]]),nutrition[[#This Row],[total_beneficiaries_reached]])</f>
        <v>146</v>
      </c>
      <c r="AI826" s="49" t="str">
        <f ca="1">IF(B826="","",OFFSET(table_admin1[[#Headers],[ADM1_PT]],MATCH(B826,admin1,0),1))</f>
        <v>MZ10</v>
      </c>
      <c r="AJ826" s="49" t="str">
        <f t="shared" ca="1" si="8"/>
        <v>MZ1012</v>
      </c>
      <c r="AK826" s="49" t="str">
        <f t="shared" ca="1" si="9"/>
        <v/>
      </c>
    </row>
    <row r="827" spans="1:37" x14ac:dyDescent="0.2">
      <c r="A827" s="58">
        <v>45383</v>
      </c>
      <c r="B827" s="49" t="s">
        <v>120</v>
      </c>
      <c r="C827" s="49" t="s">
        <v>129</v>
      </c>
      <c r="F827" s="49" t="s">
        <v>115</v>
      </c>
      <c r="G827" s="49" t="s">
        <v>115</v>
      </c>
      <c r="H827" s="49" t="s">
        <v>1196</v>
      </c>
      <c r="I827" s="49" t="s">
        <v>118</v>
      </c>
      <c r="J827" s="49" t="s">
        <v>1229</v>
      </c>
      <c r="K827" s="49" t="s">
        <v>125</v>
      </c>
      <c r="M827" s="49">
        <v>19</v>
      </c>
      <c r="AC827">
        <f>IF(ISBLANK(nutrition[[#This Row],[total_boys]]),SUM(nutrition[[#This Row],[boys_0-5_reached]],nutrition[[#This Row],[boys_6-12_reached]],nutrition[[#This Row],[boys_13-18_reached]]),nutrition[[#This Row],[total_boys]])</f>
        <v>0</v>
      </c>
      <c r="AD827">
        <f>IF(ISBLANK(nutrition[[#This Row],[total_girls]]),SUM(nutrition[[#This Row],[girls_0-5_reached]],nutrition[[#This Row],[girls_6-12_reached]],nutrition[[#This Row],[girls_13-18_reached]]),nutrition[[#This Row],[total_girls]])</f>
        <v>19</v>
      </c>
      <c r="AE827">
        <f>IF(ISBLANK(nutrition[[#This Row],[total_children]]),SUM(nutrition[[#This Row],[calc_boys]],nutrition[[#This Row],[calc_girls]]),nutrition[[#This Row],[total_children]])</f>
        <v>19</v>
      </c>
      <c r="AF827">
        <f>IF(ISBLANK(nutrition[[#This Row],[total_pwd]]),SUM(nutrition[[#This Row],[total_pwd_men]],nutrition[[#This Row],[total_pwd_women]]),nutrition[[#This Row],[total_pwd]])</f>
        <v>0</v>
      </c>
      <c r="AG827">
        <f>IF(ISBLANK(nutrition[[#This Row],[total_adults]]),SUM(nutrition[[#This Row],[total_men]],nutrition[[#This Row],[total_women]]),nutrition[[#This Row],[total_adults]])</f>
        <v>0</v>
      </c>
      <c r="AH827">
        <f>IF(ISBLANK(nutrition[[#This Row],[total_beneficiaries_reached]]),SUM(nutrition[[#This Row],[calc_children]],nutrition[[#This Row],[calc_adults]]),nutrition[[#This Row],[total_beneficiaries_reached]])</f>
        <v>19</v>
      </c>
      <c r="AI827" s="49" t="str">
        <f ca="1">IF(B827="","",OFFSET(table_admin1[[#Headers],[ADM1_PT]],MATCH(B827,admin1,0),1))</f>
        <v>MZ01</v>
      </c>
      <c r="AJ827" s="49" t="str">
        <f t="shared" ca="1" si="8"/>
        <v>MZ0110</v>
      </c>
      <c r="AK827" s="49" t="str">
        <f t="shared" ca="1" si="9"/>
        <v/>
      </c>
    </row>
    <row r="828" spans="1:37" x14ac:dyDescent="0.2">
      <c r="A828" s="58">
        <v>45383</v>
      </c>
      <c r="B828" s="49" t="s">
        <v>229</v>
      </c>
      <c r="C828" s="49" t="s">
        <v>1300</v>
      </c>
      <c r="F828" s="49" t="s">
        <v>115</v>
      </c>
      <c r="G828" s="49" t="s">
        <v>115</v>
      </c>
      <c r="H828" s="49" t="s">
        <v>1196</v>
      </c>
      <c r="I828" s="49" t="s">
        <v>118</v>
      </c>
      <c r="J828" s="49" t="s">
        <v>1229</v>
      </c>
      <c r="K828" s="49" t="s">
        <v>125</v>
      </c>
      <c r="M828" s="49">
        <v>60</v>
      </c>
      <c r="AC828">
        <f>IF(ISBLANK(nutrition[[#This Row],[total_boys]]),SUM(nutrition[[#This Row],[boys_0-5_reached]],nutrition[[#This Row],[boys_6-12_reached]],nutrition[[#This Row],[boys_13-18_reached]]),nutrition[[#This Row],[total_boys]])</f>
        <v>0</v>
      </c>
      <c r="AD828">
        <f>IF(ISBLANK(nutrition[[#This Row],[total_girls]]),SUM(nutrition[[#This Row],[girls_0-5_reached]],nutrition[[#This Row],[girls_6-12_reached]],nutrition[[#This Row],[girls_13-18_reached]]),nutrition[[#This Row],[total_girls]])</f>
        <v>60</v>
      </c>
      <c r="AE828">
        <f>IF(ISBLANK(nutrition[[#This Row],[total_children]]),SUM(nutrition[[#This Row],[calc_boys]],nutrition[[#This Row],[calc_girls]]),nutrition[[#This Row],[total_children]])</f>
        <v>60</v>
      </c>
      <c r="AF828">
        <f>IF(ISBLANK(nutrition[[#This Row],[total_pwd]]),SUM(nutrition[[#This Row],[total_pwd_men]],nutrition[[#This Row],[total_pwd_women]]),nutrition[[#This Row],[total_pwd]])</f>
        <v>0</v>
      </c>
      <c r="AG828">
        <f>IF(ISBLANK(nutrition[[#This Row],[total_adults]]),SUM(nutrition[[#This Row],[total_men]],nutrition[[#This Row],[total_women]]),nutrition[[#This Row],[total_adults]])</f>
        <v>0</v>
      </c>
      <c r="AH828">
        <f>IF(ISBLANK(nutrition[[#This Row],[total_beneficiaries_reached]]),SUM(nutrition[[#This Row],[calc_children]],nutrition[[#This Row],[calc_adults]]),nutrition[[#This Row],[total_beneficiaries_reached]])</f>
        <v>60</v>
      </c>
      <c r="AI828" s="49" t="str">
        <f ca="1">IF(B828="","",OFFSET(table_admin1[[#Headers],[ADM1_PT]],MATCH(B828,admin1,0),1))</f>
        <v>MZ11</v>
      </c>
      <c r="AJ828" s="49" t="str">
        <f t="shared" ca="1" si="8"/>
        <v>MZ1114</v>
      </c>
      <c r="AK828" s="49" t="str">
        <f t="shared" ca="1" si="9"/>
        <v/>
      </c>
    </row>
    <row r="829" spans="1:37" x14ac:dyDescent="0.2">
      <c r="A829" s="58">
        <v>45383</v>
      </c>
      <c r="B829" s="49" t="s">
        <v>229</v>
      </c>
      <c r="C829" s="49" t="s">
        <v>1301</v>
      </c>
      <c r="F829" s="49" t="s">
        <v>115</v>
      </c>
      <c r="G829" s="49" t="s">
        <v>115</v>
      </c>
      <c r="H829" s="49" t="s">
        <v>1196</v>
      </c>
      <c r="I829" s="49" t="s">
        <v>118</v>
      </c>
      <c r="J829" s="49" t="s">
        <v>1229</v>
      </c>
      <c r="K829" s="49" t="s">
        <v>125</v>
      </c>
      <c r="M829" s="49">
        <v>24</v>
      </c>
      <c r="AC829">
        <f>IF(ISBLANK(nutrition[[#This Row],[total_boys]]),SUM(nutrition[[#This Row],[boys_0-5_reached]],nutrition[[#This Row],[boys_6-12_reached]],nutrition[[#This Row],[boys_13-18_reached]]),nutrition[[#This Row],[total_boys]])</f>
        <v>0</v>
      </c>
      <c r="AD829">
        <f>IF(ISBLANK(nutrition[[#This Row],[total_girls]]),SUM(nutrition[[#This Row],[girls_0-5_reached]],nutrition[[#This Row],[girls_6-12_reached]],nutrition[[#This Row],[girls_13-18_reached]]),nutrition[[#This Row],[total_girls]])</f>
        <v>24</v>
      </c>
      <c r="AE829">
        <f>IF(ISBLANK(nutrition[[#This Row],[total_children]]),SUM(nutrition[[#This Row],[calc_boys]],nutrition[[#This Row],[calc_girls]]),nutrition[[#This Row],[total_children]])</f>
        <v>24</v>
      </c>
      <c r="AF829">
        <f>IF(ISBLANK(nutrition[[#This Row],[total_pwd]]),SUM(nutrition[[#This Row],[total_pwd_men]],nutrition[[#This Row],[total_pwd_women]]),nutrition[[#This Row],[total_pwd]])</f>
        <v>0</v>
      </c>
      <c r="AG829">
        <f>IF(ISBLANK(nutrition[[#This Row],[total_adults]]),SUM(nutrition[[#This Row],[total_men]],nutrition[[#This Row],[total_women]]),nutrition[[#This Row],[total_adults]])</f>
        <v>0</v>
      </c>
      <c r="AH829">
        <f>IF(ISBLANK(nutrition[[#This Row],[total_beneficiaries_reached]]),SUM(nutrition[[#This Row],[calc_children]],nutrition[[#This Row],[calc_adults]]),nutrition[[#This Row],[total_beneficiaries_reached]])</f>
        <v>24</v>
      </c>
      <c r="AI829" s="49" t="str">
        <f ca="1">IF(B829="","",OFFSET(table_admin1[[#Headers],[ADM1_PT]],MATCH(B829,admin1,0),1))</f>
        <v>MZ11</v>
      </c>
      <c r="AJ829" s="49" t="str">
        <f t="shared" ca="1" si="8"/>
        <v>MZ1115</v>
      </c>
      <c r="AK829" s="49" t="str">
        <f t="shared" ca="1" si="9"/>
        <v/>
      </c>
    </row>
    <row r="830" spans="1:37" x14ac:dyDescent="0.2">
      <c r="A830" s="58">
        <v>45383</v>
      </c>
      <c r="B830" s="49" t="s">
        <v>229</v>
      </c>
      <c r="C830" s="49" t="s">
        <v>1302</v>
      </c>
      <c r="F830" s="49" t="s">
        <v>115</v>
      </c>
      <c r="G830" s="49" t="s">
        <v>115</v>
      </c>
      <c r="H830" s="49" t="s">
        <v>1196</v>
      </c>
      <c r="I830" s="49" t="s">
        <v>118</v>
      </c>
      <c r="J830" s="49" t="s">
        <v>1229</v>
      </c>
      <c r="K830" s="49" t="s">
        <v>125</v>
      </c>
      <c r="M830" s="49">
        <v>6</v>
      </c>
      <c r="AC830">
        <f>IF(ISBLANK(nutrition[[#This Row],[total_boys]]),SUM(nutrition[[#This Row],[boys_0-5_reached]],nutrition[[#This Row],[boys_6-12_reached]],nutrition[[#This Row],[boys_13-18_reached]]),nutrition[[#This Row],[total_boys]])</f>
        <v>0</v>
      </c>
      <c r="AD830">
        <f>IF(ISBLANK(nutrition[[#This Row],[total_girls]]),SUM(nutrition[[#This Row],[girls_0-5_reached]],nutrition[[#This Row],[girls_6-12_reached]],nutrition[[#This Row],[girls_13-18_reached]]),nutrition[[#This Row],[total_girls]])</f>
        <v>6</v>
      </c>
      <c r="AE830">
        <f>IF(ISBLANK(nutrition[[#This Row],[total_children]]),SUM(nutrition[[#This Row],[calc_boys]],nutrition[[#This Row],[calc_girls]]),nutrition[[#This Row],[total_children]])</f>
        <v>6</v>
      </c>
      <c r="AF830">
        <f>IF(ISBLANK(nutrition[[#This Row],[total_pwd]]),SUM(nutrition[[#This Row],[total_pwd_men]],nutrition[[#This Row],[total_pwd_women]]),nutrition[[#This Row],[total_pwd]])</f>
        <v>0</v>
      </c>
      <c r="AG830">
        <f>IF(ISBLANK(nutrition[[#This Row],[total_adults]]),SUM(nutrition[[#This Row],[total_men]],nutrition[[#This Row],[total_women]]),nutrition[[#This Row],[total_adults]])</f>
        <v>0</v>
      </c>
      <c r="AH830">
        <f>IF(ISBLANK(nutrition[[#This Row],[total_beneficiaries_reached]]),SUM(nutrition[[#This Row],[calc_children]],nutrition[[#This Row],[calc_adults]]),nutrition[[#This Row],[total_beneficiaries_reached]])</f>
        <v>6</v>
      </c>
      <c r="AI830" s="49" t="str">
        <f ca="1">IF(B830="","",OFFSET(table_admin1[[#Headers],[ADM1_PT]],MATCH(B830,admin1,0),1))</f>
        <v>MZ11</v>
      </c>
      <c r="AJ830" s="49" t="str">
        <f t="shared" ca="1" si="8"/>
        <v>MZ1116</v>
      </c>
      <c r="AK830" s="49" t="str">
        <f t="shared" ca="1" si="9"/>
        <v/>
      </c>
    </row>
    <row r="831" spans="1:37" x14ac:dyDescent="0.2">
      <c r="A831" s="58">
        <v>45383</v>
      </c>
      <c r="B831" s="49" t="s">
        <v>120</v>
      </c>
      <c r="C831" s="49" t="s">
        <v>1303</v>
      </c>
      <c r="F831" s="49" t="s">
        <v>115</v>
      </c>
      <c r="G831" s="49" t="s">
        <v>115</v>
      </c>
      <c r="H831" s="49" t="s">
        <v>1196</v>
      </c>
      <c r="I831" s="49" t="s">
        <v>118</v>
      </c>
      <c r="J831" s="49" t="s">
        <v>1229</v>
      </c>
      <c r="K831" s="49" t="s">
        <v>125</v>
      </c>
      <c r="M831" s="49">
        <v>36</v>
      </c>
      <c r="AC831">
        <f>IF(ISBLANK(nutrition[[#This Row],[total_boys]]),SUM(nutrition[[#This Row],[boys_0-5_reached]],nutrition[[#This Row],[boys_6-12_reached]],nutrition[[#This Row],[boys_13-18_reached]]),nutrition[[#This Row],[total_boys]])</f>
        <v>0</v>
      </c>
      <c r="AD831">
        <f>IF(ISBLANK(nutrition[[#This Row],[total_girls]]),SUM(nutrition[[#This Row],[girls_0-5_reached]],nutrition[[#This Row],[girls_6-12_reached]],nutrition[[#This Row],[girls_13-18_reached]]),nutrition[[#This Row],[total_girls]])</f>
        <v>36</v>
      </c>
      <c r="AE831">
        <f>IF(ISBLANK(nutrition[[#This Row],[total_children]]),SUM(nutrition[[#This Row],[calc_boys]],nutrition[[#This Row],[calc_girls]]),nutrition[[#This Row],[total_children]])</f>
        <v>36</v>
      </c>
      <c r="AF831">
        <f>IF(ISBLANK(nutrition[[#This Row],[total_pwd]]),SUM(nutrition[[#This Row],[total_pwd_men]],nutrition[[#This Row],[total_pwd_women]]),nutrition[[#This Row],[total_pwd]])</f>
        <v>0</v>
      </c>
      <c r="AG831">
        <f>IF(ISBLANK(nutrition[[#This Row],[total_adults]]),SUM(nutrition[[#This Row],[total_men]],nutrition[[#This Row],[total_women]]),nutrition[[#This Row],[total_adults]])</f>
        <v>0</v>
      </c>
      <c r="AH831">
        <f>IF(ISBLANK(nutrition[[#This Row],[total_beneficiaries_reached]]),SUM(nutrition[[#This Row],[calc_children]],nutrition[[#This Row],[calc_adults]]),nutrition[[#This Row],[total_beneficiaries_reached]])</f>
        <v>36</v>
      </c>
      <c r="AI831" s="49" t="str">
        <f ca="1">IF(B831="","",OFFSET(table_admin1[[#Headers],[ADM1_PT]],MATCH(B831,admin1,0),1))</f>
        <v>MZ01</v>
      </c>
      <c r="AJ831" s="49" t="str">
        <f t="shared" ca="1" si="8"/>
        <v>MZ0111</v>
      </c>
      <c r="AK831" s="49" t="str">
        <f t="shared" ca="1" si="9"/>
        <v/>
      </c>
    </row>
    <row r="832" spans="1:37" x14ac:dyDescent="0.2">
      <c r="A832" s="58">
        <v>45383</v>
      </c>
      <c r="B832" s="49" t="s">
        <v>229</v>
      </c>
      <c r="C832" s="49" t="s">
        <v>1305</v>
      </c>
      <c r="F832" s="49" t="s">
        <v>115</v>
      </c>
      <c r="G832" s="49" t="s">
        <v>115</v>
      </c>
      <c r="H832" s="49" t="s">
        <v>1196</v>
      </c>
      <c r="I832" s="49" t="s">
        <v>118</v>
      </c>
      <c r="J832" s="49" t="s">
        <v>1229</v>
      </c>
      <c r="K832" s="49" t="s">
        <v>125</v>
      </c>
      <c r="M832" s="49">
        <v>29</v>
      </c>
      <c r="AC832">
        <f>IF(ISBLANK(nutrition[[#This Row],[total_boys]]),SUM(nutrition[[#This Row],[boys_0-5_reached]],nutrition[[#This Row],[boys_6-12_reached]],nutrition[[#This Row],[boys_13-18_reached]]),nutrition[[#This Row],[total_boys]])</f>
        <v>0</v>
      </c>
      <c r="AD832">
        <f>IF(ISBLANK(nutrition[[#This Row],[total_girls]]),SUM(nutrition[[#This Row],[girls_0-5_reached]],nutrition[[#This Row],[girls_6-12_reached]],nutrition[[#This Row],[girls_13-18_reached]]),nutrition[[#This Row],[total_girls]])</f>
        <v>29</v>
      </c>
      <c r="AE832">
        <f>IF(ISBLANK(nutrition[[#This Row],[total_children]]),SUM(nutrition[[#This Row],[calc_boys]],nutrition[[#This Row],[calc_girls]]),nutrition[[#This Row],[total_children]])</f>
        <v>29</v>
      </c>
      <c r="AF832">
        <f>IF(ISBLANK(nutrition[[#This Row],[total_pwd]]),SUM(nutrition[[#This Row],[total_pwd_men]],nutrition[[#This Row],[total_pwd_women]]),nutrition[[#This Row],[total_pwd]])</f>
        <v>0</v>
      </c>
      <c r="AG832">
        <f>IF(ISBLANK(nutrition[[#This Row],[total_adults]]),SUM(nutrition[[#This Row],[total_men]],nutrition[[#This Row],[total_women]]),nutrition[[#This Row],[total_adults]])</f>
        <v>0</v>
      </c>
      <c r="AH832">
        <f>IF(ISBLANK(nutrition[[#This Row],[total_beneficiaries_reached]]),SUM(nutrition[[#This Row],[calc_children]],nutrition[[#This Row],[calc_adults]]),nutrition[[#This Row],[total_beneficiaries_reached]])</f>
        <v>29</v>
      </c>
      <c r="AI832" s="49" t="str">
        <f ca="1">IF(B832="","",OFFSET(table_admin1[[#Headers],[ADM1_PT]],MATCH(B832,admin1,0),1))</f>
        <v>MZ11</v>
      </c>
      <c r="AJ832" s="49" t="str">
        <f t="shared" ca="1" si="8"/>
        <v>MZ1118</v>
      </c>
      <c r="AK832" s="49" t="str">
        <f t="shared" ca="1" si="9"/>
        <v/>
      </c>
    </row>
    <row r="833" spans="29:37" x14ac:dyDescent="0.2">
      <c r="AC833">
        <f>IF(ISBLANK(nutrition[[#This Row],[total_boys]]),SUM(nutrition[[#This Row],[boys_0-5_reached]],nutrition[[#This Row],[boys_6-12_reached]],nutrition[[#This Row],[boys_13-18_reached]]),nutrition[[#This Row],[total_boys]])</f>
        <v>0</v>
      </c>
      <c r="AD833">
        <f>IF(ISBLANK(nutrition[[#This Row],[total_girls]]),SUM(nutrition[[#This Row],[girls_0-5_reached]],nutrition[[#This Row],[girls_6-12_reached]],nutrition[[#This Row],[girls_13-18_reached]]),nutrition[[#This Row],[total_girls]])</f>
        <v>0</v>
      </c>
      <c r="AE833">
        <f>IF(ISBLANK(nutrition[[#This Row],[total_children]]),SUM(nutrition[[#This Row],[calc_boys]],nutrition[[#This Row],[calc_girls]]),nutrition[[#This Row],[total_children]])</f>
        <v>0</v>
      </c>
      <c r="AF833">
        <f>IF(ISBLANK(nutrition[[#This Row],[total_pwd]]),SUM(nutrition[[#This Row],[total_pwd_men]],nutrition[[#This Row],[total_pwd_women]]),nutrition[[#This Row],[total_pwd]])</f>
        <v>0</v>
      </c>
      <c r="AG833">
        <f>IF(ISBLANK(nutrition[[#This Row],[total_adults]]),SUM(nutrition[[#This Row],[total_men]],nutrition[[#This Row],[total_women]]),nutrition[[#This Row],[total_adults]])</f>
        <v>0</v>
      </c>
      <c r="AH833">
        <f>IF(ISBLANK(nutrition[[#This Row],[total_beneficiaries_reached]]),SUM(nutrition[[#This Row],[calc_children]],nutrition[[#This Row],[calc_adults]]),nutrition[[#This Row],[total_beneficiaries_reached]])</f>
        <v>0</v>
      </c>
      <c r="AI833" s="49" t="str">
        <f ca="1">IF(B833="","",OFFSET(table_admin1[[#Headers],[ADM1_PT]],MATCH(B833,admin1,0),1))</f>
        <v/>
      </c>
      <c r="AJ833" s="49" t="str">
        <f t="shared" ca="1" si="8"/>
        <v/>
      </c>
      <c r="AK833" s="49" t="str">
        <f t="shared" ca="1" si="9"/>
        <v/>
      </c>
    </row>
    <row r="834" spans="29:37" x14ac:dyDescent="0.2">
      <c r="AC834">
        <f>IF(ISBLANK(nutrition[[#This Row],[total_boys]]),SUM(nutrition[[#This Row],[boys_0-5_reached]],nutrition[[#This Row],[boys_6-12_reached]],nutrition[[#This Row],[boys_13-18_reached]]),nutrition[[#This Row],[total_boys]])</f>
        <v>0</v>
      </c>
      <c r="AD834">
        <f>IF(ISBLANK(nutrition[[#This Row],[total_girls]]),SUM(nutrition[[#This Row],[girls_0-5_reached]],nutrition[[#This Row],[girls_6-12_reached]],nutrition[[#This Row],[girls_13-18_reached]]),nutrition[[#This Row],[total_girls]])</f>
        <v>0</v>
      </c>
      <c r="AE834">
        <f>IF(ISBLANK(nutrition[[#This Row],[total_children]]),SUM(nutrition[[#This Row],[calc_boys]],nutrition[[#This Row],[calc_girls]]),nutrition[[#This Row],[total_children]])</f>
        <v>0</v>
      </c>
      <c r="AF834">
        <f>IF(ISBLANK(nutrition[[#This Row],[total_pwd]]),SUM(nutrition[[#This Row],[total_pwd_men]],nutrition[[#This Row],[total_pwd_women]]),nutrition[[#This Row],[total_pwd]])</f>
        <v>0</v>
      </c>
      <c r="AG834">
        <f>IF(ISBLANK(nutrition[[#This Row],[total_adults]]),SUM(nutrition[[#This Row],[total_men]],nutrition[[#This Row],[total_women]]),nutrition[[#This Row],[total_adults]])</f>
        <v>0</v>
      </c>
      <c r="AH834">
        <f>IF(ISBLANK(nutrition[[#This Row],[total_beneficiaries_reached]]),SUM(nutrition[[#This Row],[calc_children]],nutrition[[#This Row],[calc_adults]]),nutrition[[#This Row],[total_beneficiaries_reached]])</f>
        <v>0</v>
      </c>
      <c r="AI834" s="49" t="str">
        <f ca="1">IF(B834="","",OFFSET(table_admin1[[#Headers],[ADM1_PT]],MATCH(B834,admin1,0),1))</f>
        <v/>
      </c>
      <c r="AJ834" s="49" t="str">
        <f t="shared" ca="1" si="8"/>
        <v/>
      </c>
      <c r="AK834" s="49" t="str">
        <f t="shared" ca="1" si="9"/>
        <v/>
      </c>
    </row>
    <row r="835" spans="29:37" x14ac:dyDescent="0.2">
      <c r="AC835">
        <f>IF(ISBLANK(nutrition[[#This Row],[total_boys]]),SUM(nutrition[[#This Row],[boys_0-5_reached]],nutrition[[#This Row],[boys_6-12_reached]],nutrition[[#This Row],[boys_13-18_reached]]),nutrition[[#This Row],[total_boys]])</f>
        <v>0</v>
      </c>
      <c r="AD835">
        <f>IF(ISBLANK(nutrition[[#This Row],[total_girls]]),SUM(nutrition[[#This Row],[girls_0-5_reached]],nutrition[[#This Row],[girls_6-12_reached]],nutrition[[#This Row],[girls_13-18_reached]]),nutrition[[#This Row],[total_girls]])</f>
        <v>0</v>
      </c>
      <c r="AE835">
        <f>IF(ISBLANK(nutrition[[#This Row],[total_children]]),SUM(nutrition[[#This Row],[calc_boys]],nutrition[[#This Row],[calc_girls]]),nutrition[[#This Row],[total_children]])</f>
        <v>0</v>
      </c>
      <c r="AF835">
        <f>IF(ISBLANK(nutrition[[#This Row],[total_pwd]]),SUM(nutrition[[#This Row],[total_pwd_men]],nutrition[[#This Row],[total_pwd_women]]),nutrition[[#This Row],[total_pwd]])</f>
        <v>0</v>
      </c>
      <c r="AG835">
        <f>IF(ISBLANK(nutrition[[#This Row],[total_adults]]),SUM(nutrition[[#This Row],[total_men]],nutrition[[#This Row],[total_women]]),nutrition[[#This Row],[total_adults]])</f>
        <v>0</v>
      </c>
      <c r="AH835">
        <f>IF(ISBLANK(nutrition[[#This Row],[total_beneficiaries_reached]]),SUM(nutrition[[#This Row],[calc_children]],nutrition[[#This Row],[calc_adults]]),nutrition[[#This Row],[total_beneficiaries_reached]])</f>
        <v>0</v>
      </c>
      <c r="AI835" s="49" t="str">
        <f ca="1">IF(B835="","",OFFSET(table_admin1[[#Headers],[ADM1_PT]],MATCH(B835,admin1,0),1))</f>
        <v/>
      </c>
      <c r="AJ835" s="49" t="str">
        <f t="shared" ca="1" si="8"/>
        <v/>
      </c>
      <c r="AK835" s="49" t="str">
        <f t="shared" ca="1" si="9"/>
        <v/>
      </c>
    </row>
    <row r="836" spans="29:37" x14ac:dyDescent="0.2">
      <c r="AC836">
        <f>IF(ISBLANK(nutrition[[#This Row],[total_boys]]),SUM(nutrition[[#This Row],[boys_0-5_reached]],nutrition[[#This Row],[boys_6-12_reached]],nutrition[[#This Row],[boys_13-18_reached]]),nutrition[[#This Row],[total_boys]])</f>
        <v>0</v>
      </c>
      <c r="AD836">
        <f>IF(ISBLANK(nutrition[[#This Row],[total_girls]]),SUM(nutrition[[#This Row],[girls_0-5_reached]],nutrition[[#This Row],[girls_6-12_reached]],nutrition[[#This Row],[girls_13-18_reached]]),nutrition[[#This Row],[total_girls]])</f>
        <v>0</v>
      </c>
      <c r="AE836">
        <f>IF(ISBLANK(nutrition[[#This Row],[total_children]]),SUM(nutrition[[#This Row],[calc_boys]],nutrition[[#This Row],[calc_girls]]),nutrition[[#This Row],[total_children]])</f>
        <v>0</v>
      </c>
      <c r="AF836">
        <f>IF(ISBLANK(nutrition[[#This Row],[total_pwd]]),SUM(nutrition[[#This Row],[total_pwd_men]],nutrition[[#This Row],[total_pwd_women]]),nutrition[[#This Row],[total_pwd]])</f>
        <v>0</v>
      </c>
      <c r="AG836">
        <f>IF(ISBLANK(nutrition[[#This Row],[total_adults]]),SUM(nutrition[[#This Row],[total_men]],nutrition[[#This Row],[total_women]]),nutrition[[#This Row],[total_adults]])</f>
        <v>0</v>
      </c>
      <c r="AH836">
        <f>IF(ISBLANK(nutrition[[#This Row],[total_beneficiaries_reached]]),SUM(nutrition[[#This Row],[calc_children]],nutrition[[#This Row],[calc_adults]]),nutrition[[#This Row],[total_beneficiaries_reached]])</f>
        <v>0</v>
      </c>
      <c r="AI836" s="49" t="str">
        <f ca="1">IF(B836="","",OFFSET(table_admin1[[#Headers],[ADM1_PT]],MATCH(B836,admin1,0),1))</f>
        <v/>
      </c>
      <c r="AJ836" s="49" t="str">
        <f t="shared" ca="1" si="8"/>
        <v/>
      </c>
      <c r="AK836" s="49" t="str">
        <f t="shared" ca="1" si="9"/>
        <v/>
      </c>
    </row>
    <row r="837" spans="29:37" x14ac:dyDescent="0.2">
      <c r="AC837">
        <f>IF(ISBLANK(nutrition[[#This Row],[total_boys]]),SUM(nutrition[[#This Row],[boys_0-5_reached]],nutrition[[#This Row],[boys_6-12_reached]],nutrition[[#This Row],[boys_13-18_reached]]),nutrition[[#This Row],[total_boys]])</f>
        <v>0</v>
      </c>
      <c r="AD837">
        <f>IF(ISBLANK(nutrition[[#This Row],[total_girls]]),SUM(nutrition[[#This Row],[girls_0-5_reached]],nutrition[[#This Row],[girls_6-12_reached]],nutrition[[#This Row],[girls_13-18_reached]]),nutrition[[#This Row],[total_girls]])</f>
        <v>0</v>
      </c>
      <c r="AE837">
        <f>IF(ISBLANK(nutrition[[#This Row],[total_children]]),SUM(nutrition[[#This Row],[calc_boys]],nutrition[[#This Row],[calc_girls]]),nutrition[[#This Row],[total_children]])</f>
        <v>0</v>
      </c>
      <c r="AF837">
        <f>IF(ISBLANK(nutrition[[#This Row],[total_pwd]]),SUM(nutrition[[#This Row],[total_pwd_men]],nutrition[[#This Row],[total_pwd_women]]),nutrition[[#This Row],[total_pwd]])</f>
        <v>0</v>
      </c>
      <c r="AG837">
        <f>IF(ISBLANK(nutrition[[#This Row],[total_adults]]),SUM(nutrition[[#This Row],[total_men]],nutrition[[#This Row],[total_women]]),nutrition[[#This Row],[total_adults]])</f>
        <v>0</v>
      </c>
      <c r="AH837">
        <f>IF(ISBLANK(nutrition[[#This Row],[total_beneficiaries_reached]]),SUM(nutrition[[#This Row],[calc_children]],nutrition[[#This Row],[calc_adults]]),nutrition[[#This Row],[total_beneficiaries_reached]])</f>
        <v>0</v>
      </c>
      <c r="AI837" s="49" t="str">
        <f ca="1">IF(B837="","",OFFSET(table_admin1[[#Headers],[ADM1_PT]],MATCH(B837,admin1,0),1))</f>
        <v/>
      </c>
      <c r="AJ837" s="49" t="str">
        <f t="shared" ca="1" si="8"/>
        <v/>
      </c>
      <c r="AK837" s="49" t="str">
        <f t="shared" ca="1" si="9"/>
        <v/>
      </c>
    </row>
    <row r="838" spans="29:37" x14ac:dyDescent="0.2">
      <c r="AC838">
        <f>IF(ISBLANK(nutrition[[#This Row],[total_boys]]),SUM(nutrition[[#This Row],[boys_0-5_reached]],nutrition[[#This Row],[boys_6-12_reached]],nutrition[[#This Row],[boys_13-18_reached]]),nutrition[[#This Row],[total_boys]])</f>
        <v>0</v>
      </c>
      <c r="AD838">
        <f>IF(ISBLANK(nutrition[[#This Row],[total_girls]]),SUM(nutrition[[#This Row],[girls_0-5_reached]],nutrition[[#This Row],[girls_6-12_reached]],nutrition[[#This Row],[girls_13-18_reached]]),nutrition[[#This Row],[total_girls]])</f>
        <v>0</v>
      </c>
      <c r="AE838">
        <f>IF(ISBLANK(nutrition[[#This Row],[total_children]]),SUM(nutrition[[#This Row],[calc_boys]],nutrition[[#This Row],[calc_girls]]),nutrition[[#This Row],[total_children]])</f>
        <v>0</v>
      </c>
      <c r="AF838">
        <f>IF(ISBLANK(nutrition[[#This Row],[total_pwd]]),SUM(nutrition[[#This Row],[total_pwd_men]],nutrition[[#This Row],[total_pwd_women]]),nutrition[[#This Row],[total_pwd]])</f>
        <v>0</v>
      </c>
      <c r="AG838">
        <f>IF(ISBLANK(nutrition[[#This Row],[total_adults]]),SUM(nutrition[[#This Row],[total_men]],nutrition[[#This Row],[total_women]]),nutrition[[#This Row],[total_adults]])</f>
        <v>0</v>
      </c>
      <c r="AH838">
        <f>IF(ISBLANK(nutrition[[#This Row],[total_beneficiaries_reached]]),SUM(nutrition[[#This Row],[calc_children]],nutrition[[#This Row],[calc_adults]]),nutrition[[#This Row],[total_beneficiaries_reached]])</f>
        <v>0</v>
      </c>
      <c r="AI838" s="49" t="str">
        <f ca="1">IF(B838="","",OFFSET(table_admin1[[#Headers],[ADM1_PT]],MATCH(B838,admin1,0),1))</f>
        <v/>
      </c>
      <c r="AJ838" s="49" t="str">
        <f t="shared" ca="1" si="8"/>
        <v/>
      </c>
      <c r="AK838" s="49" t="str">
        <f t="shared" ca="1" si="9"/>
        <v/>
      </c>
    </row>
    <row r="839" spans="29:37" x14ac:dyDescent="0.2">
      <c r="AC839">
        <f>IF(ISBLANK(nutrition[[#This Row],[total_boys]]),SUM(nutrition[[#This Row],[boys_0-5_reached]],nutrition[[#This Row],[boys_6-12_reached]],nutrition[[#This Row],[boys_13-18_reached]]),nutrition[[#This Row],[total_boys]])</f>
        <v>0</v>
      </c>
      <c r="AD839">
        <f>IF(ISBLANK(nutrition[[#This Row],[total_girls]]),SUM(nutrition[[#This Row],[girls_0-5_reached]],nutrition[[#This Row],[girls_6-12_reached]],nutrition[[#This Row],[girls_13-18_reached]]),nutrition[[#This Row],[total_girls]])</f>
        <v>0</v>
      </c>
      <c r="AE839">
        <f>IF(ISBLANK(nutrition[[#This Row],[total_children]]),SUM(nutrition[[#This Row],[calc_boys]],nutrition[[#This Row],[calc_girls]]),nutrition[[#This Row],[total_children]])</f>
        <v>0</v>
      </c>
      <c r="AF839">
        <f>IF(ISBLANK(nutrition[[#This Row],[total_pwd]]),SUM(nutrition[[#This Row],[total_pwd_men]],nutrition[[#This Row],[total_pwd_women]]),nutrition[[#This Row],[total_pwd]])</f>
        <v>0</v>
      </c>
      <c r="AG839">
        <f>IF(ISBLANK(nutrition[[#This Row],[total_adults]]),SUM(nutrition[[#This Row],[total_men]],nutrition[[#This Row],[total_women]]),nutrition[[#This Row],[total_adults]])</f>
        <v>0</v>
      </c>
      <c r="AH839">
        <f>IF(ISBLANK(nutrition[[#This Row],[total_beneficiaries_reached]]),SUM(nutrition[[#This Row],[calc_children]],nutrition[[#This Row],[calc_adults]]),nutrition[[#This Row],[total_beneficiaries_reached]])</f>
        <v>0</v>
      </c>
      <c r="AI839" s="49" t="str">
        <f ca="1">IF(B839="","",OFFSET(table_admin1[[#Headers],[ADM1_PT]],MATCH(B839,admin1,0),1))</f>
        <v/>
      </c>
      <c r="AJ839" s="49" t="str">
        <f t="shared" ca="1" si="8"/>
        <v/>
      </c>
      <c r="AK839" s="49" t="str">
        <f t="shared" ca="1" si="9"/>
        <v/>
      </c>
    </row>
    <row r="840" spans="29:37" x14ac:dyDescent="0.2">
      <c r="AC840">
        <f>IF(ISBLANK(nutrition[[#This Row],[total_boys]]),SUM(nutrition[[#This Row],[boys_0-5_reached]],nutrition[[#This Row],[boys_6-12_reached]],nutrition[[#This Row],[boys_13-18_reached]]),nutrition[[#This Row],[total_boys]])</f>
        <v>0</v>
      </c>
      <c r="AD840">
        <f>IF(ISBLANK(nutrition[[#This Row],[total_girls]]),SUM(nutrition[[#This Row],[girls_0-5_reached]],nutrition[[#This Row],[girls_6-12_reached]],nutrition[[#This Row],[girls_13-18_reached]]),nutrition[[#This Row],[total_girls]])</f>
        <v>0</v>
      </c>
      <c r="AE840">
        <f>IF(ISBLANK(nutrition[[#This Row],[total_children]]),SUM(nutrition[[#This Row],[calc_boys]],nutrition[[#This Row],[calc_girls]]),nutrition[[#This Row],[total_children]])</f>
        <v>0</v>
      </c>
      <c r="AF840">
        <f>IF(ISBLANK(nutrition[[#This Row],[total_pwd]]),SUM(nutrition[[#This Row],[total_pwd_men]],nutrition[[#This Row],[total_pwd_women]]),nutrition[[#This Row],[total_pwd]])</f>
        <v>0</v>
      </c>
      <c r="AG840">
        <f>IF(ISBLANK(nutrition[[#This Row],[total_adults]]),SUM(nutrition[[#This Row],[total_men]],nutrition[[#This Row],[total_women]]),nutrition[[#This Row],[total_adults]])</f>
        <v>0</v>
      </c>
      <c r="AH840">
        <f>IF(ISBLANK(nutrition[[#This Row],[total_beneficiaries_reached]]),SUM(nutrition[[#This Row],[calc_children]],nutrition[[#This Row],[calc_adults]]),nutrition[[#This Row],[total_beneficiaries_reached]])</f>
        <v>0</v>
      </c>
      <c r="AI840" s="49" t="str">
        <f ca="1">IF(B840="","",OFFSET(table_admin1[[#Headers],[ADM1_PT]],MATCH(B840,admin1,0),1))</f>
        <v/>
      </c>
      <c r="AJ840" s="49" t="str">
        <f t="shared" ca="1" si="8"/>
        <v/>
      </c>
      <c r="AK840" s="49" t="str">
        <f t="shared" ca="1" si="9"/>
        <v/>
      </c>
    </row>
    <row r="841" spans="29:37" x14ac:dyDescent="0.2">
      <c r="AC841">
        <f>IF(ISBLANK(nutrition[[#This Row],[total_boys]]),SUM(nutrition[[#This Row],[boys_0-5_reached]],nutrition[[#This Row],[boys_6-12_reached]],nutrition[[#This Row],[boys_13-18_reached]]),nutrition[[#This Row],[total_boys]])</f>
        <v>0</v>
      </c>
      <c r="AD841">
        <f>IF(ISBLANK(nutrition[[#This Row],[total_girls]]),SUM(nutrition[[#This Row],[girls_0-5_reached]],nutrition[[#This Row],[girls_6-12_reached]],nutrition[[#This Row],[girls_13-18_reached]]),nutrition[[#This Row],[total_girls]])</f>
        <v>0</v>
      </c>
      <c r="AE841">
        <f>IF(ISBLANK(nutrition[[#This Row],[total_children]]),SUM(nutrition[[#This Row],[calc_boys]],nutrition[[#This Row],[calc_girls]]),nutrition[[#This Row],[total_children]])</f>
        <v>0</v>
      </c>
      <c r="AF841">
        <f>IF(ISBLANK(nutrition[[#This Row],[total_pwd]]),SUM(nutrition[[#This Row],[total_pwd_men]],nutrition[[#This Row],[total_pwd_women]]),nutrition[[#This Row],[total_pwd]])</f>
        <v>0</v>
      </c>
      <c r="AG841">
        <f>IF(ISBLANK(nutrition[[#This Row],[total_adults]]),SUM(nutrition[[#This Row],[total_men]],nutrition[[#This Row],[total_women]]),nutrition[[#This Row],[total_adults]])</f>
        <v>0</v>
      </c>
      <c r="AH841">
        <f>IF(ISBLANK(nutrition[[#This Row],[total_beneficiaries_reached]]),SUM(nutrition[[#This Row],[calc_children]],nutrition[[#This Row],[calc_adults]]),nutrition[[#This Row],[total_beneficiaries_reached]])</f>
        <v>0</v>
      </c>
      <c r="AI841" s="49" t="str">
        <f ca="1">IF(B841="","",OFFSET(table_admin1[[#Headers],[ADM1_PT]],MATCH(B841,admin1,0),1))</f>
        <v/>
      </c>
      <c r="AJ841" s="49" t="str">
        <f t="shared" ca="1" si="8"/>
        <v/>
      </c>
      <c r="AK841" s="49" t="str">
        <f t="shared" ca="1" si="9"/>
        <v/>
      </c>
    </row>
    <row r="842" spans="29:37" x14ac:dyDescent="0.2">
      <c r="AC842">
        <f>IF(ISBLANK(nutrition[[#This Row],[total_boys]]),SUM(nutrition[[#This Row],[boys_0-5_reached]],nutrition[[#This Row],[boys_6-12_reached]],nutrition[[#This Row],[boys_13-18_reached]]),nutrition[[#This Row],[total_boys]])</f>
        <v>0</v>
      </c>
      <c r="AD842">
        <f>IF(ISBLANK(nutrition[[#This Row],[total_girls]]),SUM(nutrition[[#This Row],[girls_0-5_reached]],nutrition[[#This Row],[girls_6-12_reached]],nutrition[[#This Row],[girls_13-18_reached]]),nutrition[[#This Row],[total_girls]])</f>
        <v>0</v>
      </c>
      <c r="AE842">
        <f>IF(ISBLANK(nutrition[[#This Row],[total_children]]),SUM(nutrition[[#This Row],[calc_boys]],nutrition[[#This Row],[calc_girls]]),nutrition[[#This Row],[total_children]])</f>
        <v>0</v>
      </c>
      <c r="AF842">
        <f>IF(ISBLANK(nutrition[[#This Row],[total_pwd]]),SUM(nutrition[[#This Row],[total_pwd_men]],nutrition[[#This Row],[total_pwd_women]]),nutrition[[#This Row],[total_pwd]])</f>
        <v>0</v>
      </c>
      <c r="AG842">
        <f>IF(ISBLANK(nutrition[[#This Row],[total_adults]]),SUM(nutrition[[#This Row],[total_men]],nutrition[[#This Row],[total_women]]),nutrition[[#This Row],[total_adults]])</f>
        <v>0</v>
      </c>
      <c r="AH842">
        <f>IF(ISBLANK(nutrition[[#This Row],[total_beneficiaries_reached]]),SUM(nutrition[[#This Row],[calc_children]],nutrition[[#This Row],[calc_adults]]),nutrition[[#This Row],[total_beneficiaries_reached]])</f>
        <v>0</v>
      </c>
      <c r="AI842" s="49" t="str">
        <f ca="1">IF(B842="","",OFFSET(table_admin1[[#Headers],[ADM1_PT]],MATCH(B842,admin1,0),1))</f>
        <v/>
      </c>
      <c r="AJ842" s="49" t="str">
        <f t="shared" ca="1" si="8"/>
        <v/>
      </c>
      <c r="AK842" s="49" t="str">
        <f t="shared" ca="1" si="9"/>
        <v/>
      </c>
    </row>
    <row r="843" spans="29:37" x14ac:dyDescent="0.2">
      <c r="AC843">
        <f>IF(ISBLANK(nutrition[[#This Row],[total_boys]]),SUM(nutrition[[#This Row],[boys_0-5_reached]],nutrition[[#This Row],[boys_6-12_reached]],nutrition[[#This Row],[boys_13-18_reached]]),nutrition[[#This Row],[total_boys]])</f>
        <v>0</v>
      </c>
      <c r="AD843">
        <f>IF(ISBLANK(nutrition[[#This Row],[total_girls]]),SUM(nutrition[[#This Row],[girls_0-5_reached]],nutrition[[#This Row],[girls_6-12_reached]],nutrition[[#This Row],[girls_13-18_reached]]),nutrition[[#This Row],[total_girls]])</f>
        <v>0</v>
      </c>
      <c r="AE843">
        <f>IF(ISBLANK(nutrition[[#This Row],[total_children]]),SUM(nutrition[[#This Row],[calc_boys]],nutrition[[#This Row],[calc_girls]]),nutrition[[#This Row],[total_children]])</f>
        <v>0</v>
      </c>
      <c r="AF843">
        <f>IF(ISBLANK(nutrition[[#This Row],[total_pwd]]),SUM(nutrition[[#This Row],[total_pwd_men]],nutrition[[#This Row],[total_pwd_women]]),nutrition[[#This Row],[total_pwd]])</f>
        <v>0</v>
      </c>
      <c r="AG843">
        <f>IF(ISBLANK(nutrition[[#This Row],[total_adults]]),SUM(nutrition[[#This Row],[total_men]],nutrition[[#This Row],[total_women]]),nutrition[[#This Row],[total_adults]])</f>
        <v>0</v>
      </c>
      <c r="AH843">
        <f>IF(ISBLANK(nutrition[[#This Row],[total_beneficiaries_reached]]),SUM(nutrition[[#This Row],[calc_children]],nutrition[[#This Row],[calc_adults]]),nutrition[[#This Row],[total_beneficiaries_reached]])</f>
        <v>0</v>
      </c>
      <c r="AI843" s="49" t="str">
        <f ca="1">IF(B843="","",OFFSET(table_admin1[[#Headers],[ADM1_PT]],MATCH(B843,admin1,0),1))</f>
        <v/>
      </c>
      <c r="AJ843" s="49" t="str">
        <f t="shared" ca="1" si="8"/>
        <v/>
      </c>
      <c r="AK843" s="49" t="str">
        <f t="shared" ca="1" si="9"/>
        <v/>
      </c>
    </row>
    <row r="844" spans="29:37" x14ac:dyDescent="0.2">
      <c r="AC844">
        <f>IF(ISBLANK(nutrition[[#This Row],[total_boys]]),SUM(nutrition[[#This Row],[boys_0-5_reached]],nutrition[[#This Row],[boys_6-12_reached]],nutrition[[#This Row],[boys_13-18_reached]]),nutrition[[#This Row],[total_boys]])</f>
        <v>0</v>
      </c>
      <c r="AD844">
        <f>IF(ISBLANK(nutrition[[#This Row],[total_girls]]),SUM(nutrition[[#This Row],[girls_0-5_reached]],nutrition[[#This Row],[girls_6-12_reached]],nutrition[[#This Row],[girls_13-18_reached]]),nutrition[[#This Row],[total_girls]])</f>
        <v>0</v>
      </c>
      <c r="AE844">
        <f>IF(ISBLANK(nutrition[[#This Row],[total_children]]),SUM(nutrition[[#This Row],[calc_boys]],nutrition[[#This Row],[calc_girls]]),nutrition[[#This Row],[total_children]])</f>
        <v>0</v>
      </c>
      <c r="AF844">
        <f>IF(ISBLANK(nutrition[[#This Row],[total_pwd]]),SUM(nutrition[[#This Row],[total_pwd_men]],nutrition[[#This Row],[total_pwd_women]]),nutrition[[#This Row],[total_pwd]])</f>
        <v>0</v>
      </c>
      <c r="AG844">
        <f>IF(ISBLANK(nutrition[[#This Row],[total_adults]]),SUM(nutrition[[#This Row],[total_men]],nutrition[[#This Row],[total_women]]),nutrition[[#This Row],[total_adults]])</f>
        <v>0</v>
      </c>
      <c r="AH844">
        <f>IF(ISBLANK(nutrition[[#This Row],[total_beneficiaries_reached]]),SUM(nutrition[[#This Row],[calc_children]],nutrition[[#This Row],[calc_adults]]),nutrition[[#This Row],[total_beneficiaries_reached]])</f>
        <v>0</v>
      </c>
      <c r="AI844" s="49" t="str">
        <f ca="1">IF(B844="","",OFFSET(table_admin1[[#Headers],[ADM1_PT]],MATCH(B844,admin1,0),1))</f>
        <v/>
      </c>
      <c r="AJ844" s="49" t="str">
        <f t="shared" ca="1" si="8"/>
        <v/>
      </c>
      <c r="AK844" s="49" t="str">
        <f t="shared" ca="1" si="9"/>
        <v/>
      </c>
    </row>
    <row r="845" spans="29:37" x14ac:dyDescent="0.2">
      <c r="AC845">
        <f>IF(ISBLANK(nutrition[[#This Row],[total_boys]]),SUM(nutrition[[#This Row],[boys_0-5_reached]],nutrition[[#This Row],[boys_6-12_reached]],nutrition[[#This Row],[boys_13-18_reached]]),nutrition[[#This Row],[total_boys]])</f>
        <v>0</v>
      </c>
      <c r="AD845">
        <f>IF(ISBLANK(nutrition[[#This Row],[total_girls]]),SUM(nutrition[[#This Row],[girls_0-5_reached]],nutrition[[#This Row],[girls_6-12_reached]],nutrition[[#This Row],[girls_13-18_reached]]),nutrition[[#This Row],[total_girls]])</f>
        <v>0</v>
      </c>
      <c r="AE845">
        <f>IF(ISBLANK(nutrition[[#This Row],[total_children]]),SUM(nutrition[[#This Row],[calc_boys]],nutrition[[#This Row],[calc_girls]]),nutrition[[#This Row],[total_children]])</f>
        <v>0</v>
      </c>
      <c r="AF845">
        <f>IF(ISBLANK(nutrition[[#This Row],[total_pwd]]),SUM(nutrition[[#This Row],[total_pwd_men]],nutrition[[#This Row],[total_pwd_women]]),nutrition[[#This Row],[total_pwd]])</f>
        <v>0</v>
      </c>
      <c r="AG845">
        <f>IF(ISBLANK(nutrition[[#This Row],[total_adults]]),SUM(nutrition[[#This Row],[total_men]],nutrition[[#This Row],[total_women]]),nutrition[[#This Row],[total_adults]])</f>
        <v>0</v>
      </c>
      <c r="AH845">
        <f>IF(ISBLANK(nutrition[[#This Row],[total_beneficiaries_reached]]),SUM(nutrition[[#This Row],[calc_children]],nutrition[[#This Row],[calc_adults]]),nutrition[[#This Row],[total_beneficiaries_reached]])</f>
        <v>0</v>
      </c>
      <c r="AI845" s="49" t="str">
        <f ca="1">IF(B845="","",OFFSET(table_admin1[[#Headers],[ADM1_PT]],MATCH(B845,admin1,0),1))</f>
        <v/>
      </c>
      <c r="AJ845" s="49" t="str">
        <f t="shared" ca="1" si="8"/>
        <v/>
      </c>
      <c r="AK845" s="49" t="str">
        <f t="shared" ca="1" si="9"/>
        <v/>
      </c>
    </row>
    <row r="846" spans="29:37" x14ac:dyDescent="0.2">
      <c r="AC846">
        <f>IF(ISBLANK(nutrition[[#This Row],[total_boys]]),SUM(nutrition[[#This Row],[boys_0-5_reached]],nutrition[[#This Row],[boys_6-12_reached]],nutrition[[#This Row],[boys_13-18_reached]]),nutrition[[#This Row],[total_boys]])</f>
        <v>0</v>
      </c>
      <c r="AD846">
        <f>IF(ISBLANK(nutrition[[#This Row],[total_girls]]),SUM(nutrition[[#This Row],[girls_0-5_reached]],nutrition[[#This Row],[girls_6-12_reached]],nutrition[[#This Row],[girls_13-18_reached]]),nutrition[[#This Row],[total_girls]])</f>
        <v>0</v>
      </c>
      <c r="AE846">
        <f>IF(ISBLANK(nutrition[[#This Row],[total_children]]),SUM(nutrition[[#This Row],[calc_boys]],nutrition[[#This Row],[calc_girls]]),nutrition[[#This Row],[total_children]])</f>
        <v>0</v>
      </c>
      <c r="AF846">
        <f>IF(ISBLANK(nutrition[[#This Row],[total_pwd]]),SUM(nutrition[[#This Row],[total_pwd_men]],nutrition[[#This Row],[total_pwd_women]]),nutrition[[#This Row],[total_pwd]])</f>
        <v>0</v>
      </c>
      <c r="AG846">
        <f>IF(ISBLANK(nutrition[[#This Row],[total_adults]]),SUM(nutrition[[#This Row],[total_men]],nutrition[[#This Row],[total_women]]),nutrition[[#This Row],[total_adults]])</f>
        <v>0</v>
      </c>
      <c r="AH846">
        <f>IF(ISBLANK(nutrition[[#This Row],[total_beneficiaries_reached]]),SUM(nutrition[[#This Row],[calc_children]],nutrition[[#This Row],[calc_adults]]),nutrition[[#This Row],[total_beneficiaries_reached]])</f>
        <v>0</v>
      </c>
      <c r="AI846" s="49" t="str">
        <f ca="1">IF(B846="","",OFFSET(table_admin1[[#Headers],[ADM1_PT]],MATCH(B846,admin1,0),1))</f>
        <v/>
      </c>
      <c r="AJ846" s="49" t="str">
        <f t="shared" ca="1" si="8"/>
        <v/>
      </c>
      <c r="AK846" s="49" t="str">
        <f t="shared" ca="1" si="9"/>
        <v/>
      </c>
    </row>
    <row r="847" spans="29:37" x14ac:dyDescent="0.2">
      <c r="AC847">
        <f>IF(ISBLANK(nutrition[[#This Row],[total_boys]]),SUM(nutrition[[#This Row],[boys_0-5_reached]],nutrition[[#This Row],[boys_6-12_reached]],nutrition[[#This Row],[boys_13-18_reached]]),nutrition[[#This Row],[total_boys]])</f>
        <v>0</v>
      </c>
      <c r="AD847">
        <f>IF(ISBLANK(nutrition[[#This Row],[total_girls]]),SUM(nutrition[[#This Row],[girls_0-5_reached]],nutrition[[#This Row],[girls_6-12_reached]],nutrition[[#This Row],[girls_13-18_reached]]),nutrition[[#This Row],[total_girls]])</f>
        <v>0</v>
      </c>
      <c r="AE847">
        <f>IF(ISBLANK(nutrition[[#This Row],[total_children]]),SUM(nutrition[[#This Row],[calc_boys]],nutrition[[#This Row],[calc_girls]]),nutrition[[#This Row],[total_children]])</f>
        <v>0</v>
      </c>
      <c r="AF847">
        <f>IF(ISBLANK(nutrition[[#This Row],[total_pwd]]),SUM(nutrition[[#This Row],[total_pwd_men]],nutrition[[#This Row],[total_pwd_women]]),nutrition[[#This Row],[total_pwd]])</f>
        <v>0</v>
      </c>
      <c r="AG847">
        <f>IF(ISBLANK(nutrition[[#This Row],[total_adults]]),SUM(nutrition[[#This Row],[total_men]],nutrition[[#This Row],[total_women]]),nutrition[[#This Row],[total_adults]])</f>
        <v>0</v>
      </c>
      <c r="AH847">
        <f>IF(ISBLANK(nutrition[[#This Row],[total_beneficiaries_reached]]),SUM(nutrition[[#This Row],[calc_children]],nutrition[[#This Row],[calc_adults]]),nutrition[[#This Row],[total_beneficiaries_reached]])</f>
        <v>0</v>
      </c>
      <c r="AI847" s="49" t="str">
        <f ca="1">IF(B847="","",OFFSET(table_admin1[[#Headers],[ADM1_PT]],MATCH(B847,admin1,0),1))</f>
        <v/>
      </c>
      <c r="AJ847" s="49" t="str">
        <f t="shared" ca="1" si="8"/>
        <v/>
      </c>
      <c r="AK847" s="49" t="str">
        <f t="shared" ca="1" si="9"/>
        <v/>
      </c>
    </row>
    <row r="848" spans="29:37" x14ac:dyDescent="0.2">
      <c r="AC848">
        <f>IF(ISBLANK(nutrition[[#This Row],[total_boys]]),SUM(nutrition[[#This Row],[boys_0-5_reached]],nutrition[[#This Row],[boys_6-12_reached]],nutrition[[#This Row],[boys_13-18_reached]]),nutrition[[#This Row],[total_boys]])</f>
        <v>0</v>
      </c>
      <c r="AD848">
        <f>IF(ISBLANK(nutrition[[#This Row],[total_girls]]),SUM(nutrition[[#This Row],[girls_0-5_reached]],nutrition[[#This Row],[girls_6-12_reached]],nutrition[[#This Row],[girls_13-18_reached]]),nutrition[[#This Row],[total_girls]])</f>
        <v>0</v>
      </c>
      <c r="AE848">
        <f>IF(ISBLANK(nutrition[[#This Row],[total_children]]),SUM(nutrition[[#This Row],[calc_boys]],nutrition[[#This Row],[calc_girls]]),nutrition[[#This Row],[total_children]])</f>
        <v>0</v>
      </c>
      <c r="AF848">
        <f>IF(ISBLANK(nutrition[[#This Row],[total_pwd]]),SUM(nutrition[[#This Row],[total_pwd_men]],nutrition[[#This Row],[total_pwd_women]]),nutrition[[#This Row],[total_pwd]])</f>
        <v>0</v>
      </c>
      <c r="AG848">
        <f>IF(ISBLANK(nutrition[[#This Row],[total_adults]]),SUM(nutrition[[#This Row],[total_men]],nutrition[[#This Row],[total_women]]),nutrition[[#This Row],[total_adults]])</f>
        <v>0</v>
      </c>
      <c r="AH848">
        <f>IF(ISBLANK(nutrition[[#This Row],[total_beneficiaries_reached]]),SUM(nutrition[[#This Row],[calc_children]],nutrition[[#This Row],[calc_adults]]),nutrition[[#This Row],[total_beneficiaries_reached]])</f>
        <v>0</v>
      </c>
      <c r="AI848" s="49" t="str">
        <f ca="1">IF(B848="","",OFFSET(table_admin1[[#Headers],[ADM1_PT]],MATCH(B848,admin1,0),1))</f>
        <v/>
      </c>
      <c r="AJ848" s="49" t="str">
        <f t="shared" ca="1" si="8"/>
        <v/>
      </c>
      <c r="AK848" s="49" t="str">
        <f t="shared" ca="1" si="9"/>
        <v/>
      </c>
    </row>
    <row r="849" spans="29:37" x14ac:dyDescent="0.2">
      <c r="AC849">
        <f>IF(ISBLANK(nutrition[[#This Row],[total_boys]]),SUM(nutrition[[#This Row],[boys_0-5_reached]],nutrition[[#This Row],[boys_6-12_reached]],nutrition[[#This Row],[boys_13-18_reached]]),nutrition[[#This Row],[total_boys]])</f>
        <v>0</v>
      </c>
      <c r="AD849">
        <f>IF(ISBLANK(nutrition[[#This Row],[total_girls]]),SUM(nutrition[[#This Row],[girls_0-5_reached]],nutrition[[#This Row],[girls_6-12_reached]],nutrition[[#This Row],[girls_13-18_reached]]),nutrition[[#This Row],[total_girls]])</f>
        <v>0</v>
      </c>
      <c r="AE849">
        <f>IF(ISBLANK(nutrition[[#This Row],[total_children]]),SUM(nutrition[[#This Row],[calc_boys]],nutrition[[#This Row],[calc_girls]]),nutrition[[#This Row],[total_children]])</f>
        <v>0</v>
      </c>
      <c r="AF849">
        <f>IF(ISBLANK(nutrition[[#This Row],[total_pwd]]),SUM(nutrition[[#This Row],[total_pwd_men]],nutrition[[#This Row],[total_pwd_women]]),nutrition[[#This Row],[total_pwd]])</f>
        <v>0</v>
      </c>
      <c r="AG849">
        <f>IF(ISBLANK(nutrition[[#This Row],[total_adults]]),SUM(nutrition[[#This Row],[total_men]],nutrition[[#This Row],[total_women]]),nutrition[[#This Row],[total_adults]])</f>
        <v>0</v>
      </c>
      <c r="AH849">
        <f>IF(ISBLANK(nutrition[[#This Row],[total_beneficiaries_reached]]),SUM(nutrition[[#This Row],[calc_children]],nutrition[[#This Row],[calc_adults]]),nutrition[[#This Row],[total_beneficiaries_reached]])</f>
        <v>0</v>
      </c>
      <c r="AI849" s="49" t="str">
        <f ca="1">IF(B849="","",OFFSET(table_admin1[[#Headers],[ADM1_PT]],MATCH(B849,admin1,0),1))</f>
        <v/>
      </c>
      <c r="AJ849" s="49" t="str">
        <f t="shared" ca="1" si="8"/>
        <v/>
      </c>
      <c r="AK849" s="49" t="str">
        <f t="shared" ca="1" si="9"/>
        <v/>
      </c>
    </row>
    <row r="850" spans="29:37" x14ac:dyDescent="0.2">
      <c r="AC850">
        <f>IF(ISBLANK(nutrition[[#This Row],[total_boys]]),SUM(nutrition[[#This Row],[boys_0-5_reached]],nutrition[[#This Row],[boys_6-12_reached]],nutrition[[#This Row],[boys_13-18_reached]]),nutrition[[#This Row],[total_boys]])</f>
        <v>0</v>
      </c>
      <c r="AD850">
        <f>IF(ISBLANK(nutrition[[#This Row],[total_girls]]),SUM(nutrition[[#This Row],[girls_0-5_reached]],nutrition[[#This Row],[girls_6-12_reached]],nutrition[[#This Row],[girls_13-18_reached]]),nutrition[[#This Row],[total_girls]])</f>
        <v>0</v>
      </c>
      <c r="AE850">
        <f>IF(ISBLANK(nutrition[[#This Row],[total_children]]),SUM(nutrition[[#This Row],[calc_boys]],nutrition[[#This Row],[calc_girls]]),nutrition[[#This Row],[total_children]])</f>
        <v>0</v>
      </c>
      <c r="AF850">
        <f>IF(ISBLANK(nutrition[[#This Row],[total_pwd]]),SUM(nutrition[[#This Row],[total_pwd_men]],nutrition[[#This Row],[total_pwd_women]]),nutrition[[#This Row],[total_pwd]])</f>
        <v>0</v>
      </c>
      <c r="AG850">
        <f>IF(ISBLANK(nutrition[[#This Row],[total_adults]]),SUM(nutrition[[#This Row],[total_men]],nutrition[[#This Row],[total_women]]),nutrition[[#This Row],[total_adults]])</f>
        <v>0</v>
      </c>
      <c r="AH850">
        <f>IF(ISBLANK(nutrition[[#This Row],[total_beneficiaries_reached]]),SUM(nutrition[[#This Row],[calc_children]],nutrition[[#This Row],[calc_adults]]),nutrition[[#This Row],[total_beneficiaries_reached]])</f>
        <v>0</v>
      </c>
      <c r="AI850" s="49" t="str">
        <f ca="1">IF(B850="","",OFFSET(table_admin1[[#Headers],[ADM1_PT]],MATCH(B850,admin1,0),1))</f>
        <v/>
      </c>
      <c r="AJ850" s="49" t="str">
        <f t="shared" ca="1" si="8"/>
        <v/>
      </c>
      <c r="AK850" s="49" t="str">
        <f t="shared" ca="1" si="9"/>
        <v/>
      </c>
    </row>
    <row r="851" spans="29:37" x14ac:dyDescent="0.2">
      <c r="AC851">
        <f>IF(ISBLANK(nutrition[[#This Row],[total_boys]]),SUM(nutrition[[#This Row],[boys_0-5_reached]],nutrition[[#This Row],[boys_6-12_reached]],nutrition[[#This Row],[boys_13-18_reached]]),nutrition[[#This Row],[total_boys]])</f>
        <v>0</v>
      </c>
      <c r="AD851">
        <f>IF(ISBLANK(nutrition[[#This Row],[total_girls]]),SUM(nutrition[[#This Row],[girls_0-5_reached]],nutrition[[#This Row],[girls_6-12_reached]],nutrition[[#This Row],[girls_13-18_reached]]),nutrition[[#This Row],[total_girls]])</f>
        <v>0</v>
      </c>
      <c r="AE851">
        <f>IF(ISBLANK(nutrition[[#This Row],[total_children]]),SUM(nutrition[[#This Row],[calc_boys]],nutrition[[#This Row],[calc_girls]]),nutrition[[#This Row],[total_children]])</f>
        <v>0</v>
      </c>
      <c r="AF851">
        <f>IF(ISBLANK(nutrition[[#This Row],[total_pwd]]),SUM(nutrition[[#This Row],[total_pwd_men]],nutrition[[#This Row],[total_pwd_women]]),nutrition[[#This Row],[total_pwd]])</f>
        <v>0</v>
      </c>
      <c r="AG851">
        <f>IF(ISBLANK(nutrition[[#This Row],[total_adults]]),SUM(nutrition[[#This Row],[total_men]],nutrition[[#This Row],[total_women]]),nutrition[[#This Row],[total_adults]])</f>
        <v>0</v>
      </c>
      <c r="AH851">
        <f>IF(ISBLANK(nutrition[[#This Row],[total_beneficiaries_reached]]),SUM(nutrition[[#This Row],[calc_children]],nutrition[[#This Row],[calc_adults]]),nutrition[[#This Row],[total_beneficiaries_reached]])</f>
        <v>0</v>
      </c>
      <c r="AI851" s="49" t="str">
        <f ca="1">IF(B851="","",OFFSET(table_admin1[[#Headers],[ADM1_PT]],MATCH(B851,admin1,0),1))</f>
        <v/>
      </c>
      <c r="AJ851" s="49" t="str">
        <f t="shared" ca="1" si="8"/>
        <v/>
      </c>
      <c r="AK851" s="49" t="str">
        <f t="shared" ca="1" si="9"/>
        <v/>
      </c>
    </row>
    <row r="852" spans="29:37" x14ac:dyDescent="0.2">
      <c r="AC852">
        <f>IF(ISBLANK(nutrition[[#This Row],[total_boys]]),SUM(nutrition[[#This Row],[boys_0-5_reached]],nutrition[[#This Row],[boys_6-12_reached]],nutrition[[#This Row],[boys_13-18_reached]]),nutrition[[#This Row],[total_boys]])</f>
        <v>0</v>
      </c>
      <c r="AD852">
        <f>IF(ISBLANK(nutrition[[#This Row],[total_girls]]),SUM(nutrition[[#This Row],[girls_0-5_reached]],nutrition[[#This Row],[girls_6-12_reached]],nutrition[[#This Row],[girls_13-18_reached]]),nutrition[[#This Row],[total_girls]])</f>
        <v>0</v>
      </c>
      <c r="AE852">
        <f>IF(ISBLANK(nutrition[[#This Row],[total_children]]),SUM(nutrition[[#This Row],[calc_boys]],nutrition[[#This Row],[calc_girls]]),nutrition[[#This Row],[total_children]])</f>
        <v>0</v>
      </c>
      <c r="AF852">
        <f>IF(ISBLANK(nutrition[[#This Row],[total_pwd]]),SUM(nutrition[[#This Row],[total_pwd_men]],nutrition[[#This Row],[total_pwd_women]]),nutrition[[#This Row],[total_pwd]])</f>
        <v>0</v>
      </c>
      <c r="AG852">
        <f>IF(ISBLANK(nutrition[[#This Row],[total_adults]]),SUM(nutrition[[#This Row],[total_men]],nutrition[[#This Row],[total_women]]),nutrition[[#This Row],[total_adults]])</f>
        <v>0</v>
      </c>
      <c r="AH852">
        <f>IF(ISBLANK(nutrition[[#This Row],[total_beneficiaries_reached]]),SUM(nutrition[[#This Row],[calc_children]],nutrition[[#This Row],[calc_adults]]),nutrition[[#This Row],[total_beneficiaries_reached]])</f>
        <v>0</v>
      </c>
      <c r="AI852" s="49" t="str">
        <f ca="1">IF(B852="","",OFFSET(table_admin1[[#Headers],[ADM1_PT]],MATCH(B852,admin1,0),1))</f>
        <v/>
      </c>
      <c r="AJ852" s="49" t="str">
        <f t="shared" ca="1" si="8"/>
        <v/>
      </c>
      <c r="AK852" s="49" t="str">
        <f t="shared" ca="1" si="9"/>
        <v/>
      </c>
    </row>
    <row r="853" spans="29:37" x14ac:dyDescent="0.2">
      <c r="AC853">
        <f>IF(ISBLANK(nutrition[[#This Row],[total_boys]]),SUM(nutrition[[#This Row],[boys_0-5_reached]],nutrition[[#This Row],[boys_6-12_reached]],nutrition[[#This Row],[boys_13-18_reached]]),nutrition[[#This Row],[total_boys]])</f>
        <v>0</v>
      </c>
      <c r="AD853">
        <f>IF(ISBLANK(nutrition[[#This Row],[total_girls]]),SUM(nutrition[[#This Row],[girls_0-5_reached]],nutrition[[#This Row],[girls_6-12_reached]],nutrition[[#This Row],[girls_13-18_reached]]),nutrition[[#This Row],[total_girls]])</f>
        <v>0</v>
      </c>
      <c r="AE853">
        <f>IF(ISBLANK(nutrition[[#This Row],[total_children]]),SUM(nutrition[[#This Row],[calc_boys]],nutrition[[#This Row],[calc_girls]]),nutrition[[#This Row],[total_children]])</f>
        <v>0</v>
      </c>
      <c r="AF853">
        <f>IF(ISBLANK(nutrition[[#This Row],[total_pwd]]),SUM(nutrition[[#This Row],[total_pwd_men]],nutrition[[#This Row],[total_pwd_women]]),nutrition[[#This Row],[total_pwd]])</f>
        <v>0</v>
      </c>
      <c r="AG853">
        <f>IF(ISBLANK(nutrition[[#This Row],[total_adults]]),SUM(nutrition[[#This Row],[total_men]],nutrition[[#This Row],[total_women]]),nutrition[[#This Row],[total_adults]])</f>
        <v>0</v>
      </c>
      <c r="AH853">
        <f>IF(ISBLANK(nutrition[[#This Row],[total_beneficiaries_reached]]),SUM(nutrition[[#This Row],[calc_children]],nutrition[[#This Row],[calc_adults]]),nutrition[[#This Row],[total_beneficiaries_reached]])</f>
        <v>0</v>
      </c>
      <c r="AI853" s="49" t="str">
        <f ca="1">IF(B853="","",OFFSET(table_admin1[[#Headers],[ADM1_PT]],MATCH(B853,admin1,0),1))</f>
        <v/>
      </c>
      <c r="AJ853" s="49" t="str">
        <f t="shared" ca="1" si="8"/>
        <v/>
      </c>
      <c r="AK853" s="49" t="str">
        <f t="shared" ca="1" si="9"/>
        <v/>
      </c>
    </row>
    <row r="854" spans="29:37" x14ac:dyDescent="0.2">
      <c r="AC854">
        <f>IF(ISBLANK(nutrition[[#This Row],[total_boys]]),SUM(nutrition[[#This Row],[boys_0-5_reached]],nutrition[[#This Row],[boys_6-12_reached]],nutrition[[#This Row],[boys_13-18_reached]]),nutrition[[#This Row],[total_boys]])</f>
        <v>0</v>
      </c>
      <c r="AD854">
        <f>IF(ISBLANK(nutrition[[#This Row],[total_girls]]),SUM(nutrition[[#This Row],[girls_0-5_reached]],nutrition[[#This Row],[girls_6-12_reached]],nutrition[[#This Row],[girls_13-18_reached]]),nutrition[[#This Row],[total_girls]])</f>
        <v>0</v>
      </c>
      <c r="AE854">
        <f>IF(ISBLANK(nutrition[[#This Row],[total_children]]),SUM(nutrition[[#This Row],[calc_boys]],nutrition[[#This Row],[calc_girls]]),nutrition[[#This Row],[total_children]])</f>
        <v>0</v>
      </c>
      <c r="AF854">
        <f>IF(ISBLANK(nutrition[[#This Row],[total_pwd]]),SUM(nutrition[[#This Row],[total_pwd_men]],nutrition[[#This Row],[total_pwd_women]]),nutrition[[#This Row],[total_pwd]])</f>
        <v>0</v>
      </c>
      <c r="AG854">
        <f>IF(ISBLANK(nutrition[[#This Row],[total_adults]]),SUM(nutrition[[#This Row],[total_men]],nutrition[[#This Row],[total_women]]),nutrition[[#This Row],[total_adults]])</f>
        <v>0</v>
      </c>
      <c r="AH854">
        <f>IF(ISBLANK(nutrition[[#This Row],[total_beneficiaries_reached]]),SUM(nutrition[[#This Row],[calc_children]],nutrition[[#This Row],[calc_adults]]),nutrition[[#This Row],[total_beneficiaries_reached]])</f>
        <v>0</v>
      </c>
      <c r="AI854" s="49" t="str">
        <f ca="1">IF(B854="","",OFFSET(table_admin1[[#Headers],[ADM1_PT]],MATCH(B854,admin1,0),1))</f>
        <v/>
      </c>
      <c r="AJ854" s="49" t="str">
        <f t="shared" ca="1" si="8"/>
        <v/>
      </c>
      <c r="AK854" s="49" t="str">
        <f t="shared" ca="1" si="9"/>
        <v/>
      </c>
    </row>
    <row r="855" spans="29:37" x14ac:dyDescent="0.2">
      <c r="AC855">
        <f>IF(ISBLANK(nutrition[[#This Row],[total_boys]]),SUM(nutrition[[#This Row],[boys_0-5_reached]],nutrition[[#This Row],[boys_6-12_reached]],nutrition[[#This Row],[boys_13-18_reached]]),nutrition[[#This Row],[total_boys]])</f>
        <v>0</v>
      </c>
      <c r="AD855">
        <f>IF(ISBLANK(nutrition[[#This Row],[total_girls]]),SUM(nutrition[[#This Row],[girls_0-5_reached]],nutrition[[#This Row],[girls_6-12_reached]],nutrition[[#This Row],[girls_13-18_reached]]),nutrition[[#This Row],[total_girls]])</f>
        <v>0</v>
      </c>
      <c r="AE855">
        <f>IF(ISBLANK(nutrition[[#This Row],[total_children]]),SUM(nutrition[[#This Row],[calc_boys]],nutrition[[#This Row],[calc_girls]]),nutrition[[#This Row],[total_children]])</f>
        <v>0</v>
      </c>
      <c r="AF855">
        <f>IF(ISBLANK(nutrition[[#This Row],[total_pwd]]),SUM(nutrition[[#This Row],[total_pwd_men]],nutrition[[#This Row],[total_pwd_women]]),nutrition[[#This Row],[total_pwd]])</f>
        <v>0</v>
      </c>
      <c r="AG855">
        <f>IF(ISBLANK(nutrition[[#This Row],[total_adults]]),SUM(nutrition[[#This Row],[total_men]],nutrition[[#This Row],[total_women]]),nutrition[[#This Row],[total_adults]])</f>
        <v>0</v>
      </c>
      <c r="AH855">
        <f>IF(ISBLANK(nutrition[[#This Row],[total_beneficiaries_reached]]),SUM(nutrition[[#This Row],[calc_children]],nutrition[[#This Row],[calc_adults]]),nutrition[[#This Row],[total_beneficiaries_reached]])</f>
        <v>0</v>
      </c>
      <c r="AI855" s="49" t="str">
        <f ca="1">IF(B855="","",OFFSET(table_admin1[[#Headers],[ADM1_PT]],MATCH(B855,admin1,0),1))</f>
        <v/>
      </c>
      <c r="AJ855" s="49" t="str">
        <f t="shared" ca="1" si="8"/>
        <v/>
      </c>
      <c r="AK855" s="49" t="str">
        <f t="shared" ca="1" si="9"/>
        <v/>
      </c>
    </row>
    <row r="856" spans="29:37" x14ac:dyDescent="0.2">
      <c r="AC856">
        <f>IF(ISBLANK(nutrition[[#This Row],[total_boys]]),SUM(nutrition[[#This Row],[boys_0-5_reached]],nutrition[[#This Row],[boys_6-12_reached]],nutrition[[#This Row],[boys_13-18_reached]]),nutrition[[#This Row],[total_boys]])</f>
        <v>0</v>
      </c>
      <c r="AD856">
        <f>IF(ISBLANK(nutrition[[#This Row],[total_girls]]),SUM(nutrition[[#This Row],[girls_0-5_reached]],nutrition[[#This Row],[girls_6-12_reached]],nutrition[[#This Row],[girls_13-18_reached]]),nutrition[[#This Row],[total_girls]])</f>
        <v>0</v>
      </c>
      <c r="AE856">
        <f>IF(ISBLANK(nutrition[[#This Row],[total_children]]),SUM(nutrition[[#This Row],[calc_boys]],nutrition[[#This Row],[calc_girls]]),nutrition[[#This Row],[total_children]])</f>
        <v>0</v>
      </c>
      <c r="AF856">
        <f>IF(ISBLANK(nutrition[[#This Row],[total_pwd]]),SUM(nutrition[[#This Row],[total_pwd_men]],nutrition[[#This Row],[total_pwd_women]]),nutrition[[#This Row],[total_pwd]])</f>
        <v>0</v>
      </c>
      <c r="AG856">
        <f>IF(ISBLANK(nutrition[[#This Row],[total_adults]]),SUM(nutrition[[#This Row],[total_men]],nutrition[[#This Row],[total_women]]),nutrition[[#This Row],[total_adults]])</f>
        <v>0</v>
      </c>
      <c r="AH856">
        <f>IF(ISBLANK(nutrition[[#This Row],[total_beneficiaries_reached]]),SUM(nutrition[[#This Row],[calc_children]],nutrition[[#This Row],[calc_adults]]),nutrition[[#This Row],[total_beneficiaries_reached]])</f>
        <v>0</v>
      </c>
      <c r="AI856" s="49" t="str">
        <f ca="1">IF(B856="","",OFFSET(table_admin1[[#Headers],[ADM1_PT]],MATCH(B856,admin1,0),1))</f>
        <v/>
      </c>
      <c r="AJ856" s="49" t="str">
        <f t="shared" ca="1" si="8"/>
        <v/>
      </c>
      <c r="AK856" s="49" t="str">
        <f t="shared" ca="1" si="9"/>
        <v/>
      </c>
    </row>
    <row r="857" spans="29:37" x14ac:dyDescent="0.2">
      <c r="AC857">
        <f>IF(ISBLANK(nutrition[[#This Row],[total_boys]]),SUM(nutrition[[#This Row],[boys_0-5_reached]],nutrition[[#This Row],[boys_6-12_reached]],nutrition[[#This Row],[boys_13-18_reached]]),nutrition[[#This Row],[total_boys]])</f>
        <v>0</v>
      </c>
      <c r="AD857">
        <f>IF(ISBLANK(nutrition[[#This Row],[total_girls]]),SUM(nutrition[[#This Row],[girls_0-5_reached]],nutrition[[#This Row],[girls_6-12_reached]],nutrition[[#This Row],[girls_13-18_reached]]),nutrition[[#This Row],[total_girls]])</f>
        <v>0</v>
      </c>
      <c r="AE857">
        <f>IF(ISBLANK(nutrition[[#This Row],[total_children]]),SUM(nutrition[[#This Row],[calc_boys]],nutrition[[#This Row],[calc_girls]]),nutrition[[#This Row],[total_children]])</f>
        <v>0</v>
      </c>
      <c r="AF857">
        <f>IF(ISBLANK(nutrition[[#This Row],[total_pwd]]),SUM(nutrition[[#This Row],[total_pwd_men]],nutrition[[#This Row],[total_pwd_women]]),nutrition[[#This Row],[total_pwd]])</f>
        <v>0</v>
      </c>
      <c r="AG857">
        <f>IF(ISBLANK(nutrition[[#This Row],[total_adults]]),SUM(nutrition[[#This Row],[total_men]],nutrition[[#This Row],[total_women]]),nutrition[[#This Row],[total_adults]])</f>
        <v>0</v>
      </c>
      <c r="AH857">
        <f>IF(ISBLANK(nutrition[[#This Row],[total_beneficiaries_reached]]),SUM(nutrition[[#This Row],[calc_children]],nutrition[[#This Row],[calc_adults]]),nutrition[[#This Row],[total_beneficiaries_reached]])</f>
        <v>0</v>
      </c>
      <c r="AI857" s="49" t="str">
        <f ca="1">IF(B857="","",OFFSET(table_admin1[[#Headers],[ADM1_PT]],MATCH(B857,admin1,0),1))</f>
        <v/>
      </c>
      <c r="AJ857" s="49" t="str">
        <f t="shared" ca="1" si="8"/>
        <v/>
      </c>
      <c r="AK857" s="49" t="str">
        <f t="shared" ca="1" si="9"/>
        <v/>
      </c>
    </row>
    <row r="858" spans="29:37" x14ac:dyDescent="0.2">
      <c r="AC858">
        <f>IF(ISBLANK(nutrition[[#This Row],[total_boys]]),SUM(nutrition[[#This Row],[boys_0-5_reached]],nutrition[[#This Row],[boys_6-12_reached]],nutrition[[#This Row],[boys_13-18_reached]]),nutrition[[#This Row],[total_boys]])</f>
        <v>0</v>
      </c>
      <c r="AD858">
        <f>IF(ISBLANK(nutrition[[#This Row],[total_girls]]),SUM(nutrition[[#This Row],[girls_0-5_reached]],nutrition[[#This Row],[girls_6-12_reached]],nutrition[[#This Row],[girls_13-18_reached]]),nutrition[[#This Row],[total_girls]])</f>
        <v>0</v>
      </c>
      <c r="AE858">
        <f>IF(ISBLANK(nutrition[[#This Row],[total_children]]),SUM(nutrition[[#This Row],[calc_boys]],nutrition[[#This Row],[calc_girls]]),nutrition[[#This Row],[total_children]])</f>
        <v>0</v>
      </c>
      <c r="AF858">
        <f>IF(ISBLANK(nutrition[[#This Row],[total_pwd]]),SUM(nutrition[[#This Row],[total_pwd_men]],nutrition[[#This Row],[total_pwd_women]]),nutrition[[#This Row],[total_pwd]])</f>
        <v>0</v>
      </c>
      <c r="AG858">
        <f>IF(ISBLANK(nutrition[[#This Row],[total_adults]]),SUM(nutrition[[#This Row],[total_men]],nutrition[[#This Row],[total_women]]),nutrition[[#This Row],[total_adults]])</f>
        <v>0</v>
      </c>
      <c r="AH858">
        <f>IF(ISBLANK(nutrition[[#This Row],[total_beneficiaries_reached]]),SUM(nutrition[[#This Row],[calc_children]],nutrition[[#This Row],[calc_adults]]),nutrition[[#This Row],[total_beneficiaries_reached]])</f>
        <v>0</v>
      </c>
      <c r="AI858" s="49" t="str">
        <f ca="1">IF(B858="","",OFFSET(table_admin1[[#Headers],[ADM1_PT]],MATCH(B858,admin1,0),1))</f>
        <v/>
      </c>
      <c r="AJ858" s="49" t="str">
        <f t="shared" ca="1" si="8"/>
        <v/>
      </c>
      <c r="AK858" s="49" t="str">
        <f t="shared" ca="1" si="9"/>
        <v/>
      </c>
    </row>
    <row r="859" spans="29:37" x14ac:dyDescent="0.2">
      <c r="AC859">
        <f>IF(ISBLANK(nutrition[[#This Row],[total_boys]]),SUM(nutrition[[#This Row],[boys_0-5_reached]],nutrition[[#This Row],[boys_6-12_reached]],nutrition[[#This Row],[boys_13-18_reached]]),nutrition[[#This Row],[total_boys]])</f>
        <v>0</v>
      </c>
      <c r="AD859">
        <f>IF(ISBLANK(nutrition[[#This Row],[total_girls]]),SUM(nutrition[[#This Row],[girls_0-5_reached]],nutrition[[#This Row],[girls_6-12_reached]],nutrition[[#This Row],[girls_13-18_reached]]),nutrition[[#This Row],[total_girls]])</f>
        <v>0</v>
      </c>
      <c r="AE859">
        <f>IF(ISBLANK(nutrition[[#This Row],[total_children]]),SUM(nutrition[[#This Row],[calc_boys]],nutrition[[#This Row],[calc_girls]]),nutrition[[#This Row],[total_children]])</f>
        <v>0</v>
      </c>
      <c r="AF859">
        <f>IF(ISBLANK(nutrition[[#This Row],[total_pwd]]),SUM(nutrition[[#This Row],[total_pwd_men]],nutrition[[#This Row],[total_pwd_women]]),nutrition[[#This Row],[total_pwd]])</f>
        <v>0</v>
      </c>
      <c r="AG859">
        <f>IF(ISBLANK(nutrition[[#This Row],[total_adults]]),SUM(nutrition[[#This Row],[total_men]],nutrition[[#This Row],[total_women]]),nutrition[[#This Row],[total_adults]])</f>
        <v>0</v>
      </c>
      <c r="AH859">
        <f>IF(ISBLANK(nutrition[[#This Row],[total_beneficiaries_reached]]),SUM(nutrition[[#This Row],[calc_children]],nutrition[[#This Row],[calc_adults]]),nutrition[[#This Row],[total_beneficiaries_reached]])</f>
        <v>0</v>
      </c>
      <c r="AI859" s="49" t="str">
        <f ca="1">IF(B859="","",OFFSET(table_admin1[[#Headers],[ADM1_PT]],MATCH(B859,admin1,0),1))</f>
        <v/>
      </c>
      <c r="AJ859" s="49" t="str">
        <f t="shared" ca="1" si="8"/>
        <v/>
      </c>
      <c r="AK859" s="49" t="str">
        <f t="shared" ca="1" si="9"/>
        <v/>
      </c>
    </row>
    <row r="860" spans="29:37" x14ac:dyDescent="0.2">
      <c r="AC860">
        <f>IF(ISBLANK(nutrition[[#This Row],[total_boys]]),SUM(nutrition[[#This Row],[boys_0-5_reached]],nutrition[[#This Row],[boys_6-12_reached]],nutrition[[#This Row],[boys_13-18_reached]]),nutrition[[#This Row],[total_boys]])</f>
        <v>0</v>
      </c>
      <c r="AD860">
        <f>IF(ISBLANK(nutrition[[#This Row],[total_girls]]),SUM(nutrition[[#This Row],[girls_0-5_reached]],nutrition[[#This Row],[girls_6-12_reached]],nutrition[[#This Row],[girls_13-18_reached]]),nutrition[[#This Row],[total_girls]])</f>
        <v>0</v>
      </c>
      <c r="AE860">
        <f>IF(ISBLANK(nutrition[[#This Row],[total_children]]),SUM(nutrition[[#This Row],[calc_boys]],nutrition[[#This Row],[calc_girls]]),nutrition[[#This Row],[total_children]])</f>
        <v>0</v>
      </c>
      <c r="AF860">
        <f>IF(ISBLANK(nutrition[[#This Row],[total_pwd]]),SUM(nutrition[[#This Row],[total_pwd_men]],nutrition[[#This Row],[total_pwd_women]]),nutrition[[#This Row],[total_pwd]])</f>
        <v>0</v>
      </c>
      <c r="AG860">
        <f>IF(ISBLANK(nutrition[[#This Row],[total_adults]]),SUM(nutrition[[#This Row],[total_men]],nutrition[[#This Row],[total_women]]),nutrition[[#This Row],[total_adults]])</f>
        <v>0</v>
      </c>
      <c r="AH860">
        <f>IF(ISBLANK(nutrition[[#This Row],[total_beneficiaries_reached]]),SUM(nutrition[[#This Row],[calc_children]],nutrition[[#This Row],[calc_adults]]),nutrition[[#This Row],[total_beneficiaries_reached]])</f>
        <v>0</v>
      </c>
      <c r="AI860" s="49" t="str">
        <f ca="1">IF(B860="","",OFFSET(table_admin1[[#Headers],[ADM1_PT]],MATCH(B860,admin1,0),1))</f>
        <v/>
      </c>
      <c r="AJ860" s="49" t="str">
        <f t="shared" ca="1" si="8"/>
        <v/>
      </c>
      <c r="AK860" s="49" t="str">
        <f t="shared" ca="1" si="9"/>
        <v/>
      </c>
    </row>
    <row r="861" spans="29:37" x14ac:dyDescent="0.2">
      <c r="AC861">
        <f>IF(ISBLANK(nutrition[[#This Row],[total_boys]]),SUM(nutrition[[#This Row],[boys_0-5_reached]],nutrition[[#This Row],[boys_6-12_reached]],nutrition[[#This Row],[boys_13-18_reached]]),nutrition[[#This Row],[total_boys]])</f>
        <v>0</v>
      </c>
      <c r="AD861">
        <f>IF(ISBLANK(nutrition[[#This Row],[total_girls]]),SUM(nutrition[[#This Row],[girls_0-5_reached]],nutrition[[#This Row],[girls_6-12_reached]],nutrition[[#This Row],[girls_13-18_reached]]),nutrition[[#This Row],[total_girls]])</f>
        <v>0</v>
      </c>
      <c r="AE861">
        <f>IF(ISBLANK(nutrition[[#This Row],[total_children]]),SUM(nutrition[[#This Row],[calc_boys]],nutrition[[#This Row],[calc_girls]]),nutrition[[#This Row],[total_children]])</f>
        <v>0</v>
      </c>
      <c r="AF861">
        <f>IF(ISBLANK(nutrition[[#This Row],[total_pwd]]),SUM(nutrition[[#This Row],[total_pwd_men]],nutrition[[#This Row],[total_pwd_women]]),nutrition[[#This Row],[total_pwd]])</f>
        <v>0</v>
      </c>
      <c r="AG861">
        <f>IF(ISBLANK(nutrition[[#This Row],[total_adults]]),SUM(nutrition[[#This Row],[total_men]],nutrition[[#This Row],[total_women]]),nutrition[[#This Row],[total_adults]])</f>
        <v>0</v>
      </c>
      <c r="AH861">
        <f>IF(ISBLANK(nutrition[[#This Row],[total_beneficiaries_reached]]),SUM(nutrition[[#This Row],[calc_children]],nutrition[[#This Row],[calc_adults]]),nutrition[[#This Row],[total_beneficiaries_reached]])</f>
        <v>0</v>
      </c>
      <c r="AI861" s="49" t="str">
        <f ca="1">IF(B861="","",OFFSET(table_admin1[[#Headers],[ADM1_PT]],MATCH(B861,admin1,0),1))</f>
        <v/>
      </c>
      <c r="AJ861" s="49" t="str">
        <f t="shared" ca="1" si="8"/>
        <v/>
      </c>
      <c r="AK861" s="49" t="str">
        <f t="shared" ca="1" si="9"/>
        <v/>
      </c>
    </row>
    <row r="862" spans="29:37" x14ac:dyDescent="0.2">
      <c r="AC862">
        <f>IF(ISBLANK(nutrition[[#This Row],[total_boys]]),SUM(nutrition[[#This Row],[boys_0-5_reached]],nutrition[[#This Row],[boys_6-12_reached]],nutrition[[#This Row],[boys_13-18_reached]]),nutrition[[#This Row],[total_boys]])</f>
        <v>0</v>
      </c>
      <c r="AD862">
        <f>IF(ISBLANK(nutrition[[#This Row],[total_girls]]),SUM(nutrition[[#This Row],[girls_0-5_reached]],nutrition[[#This Row],[girls_6-12_reached]],nutrition[[#This Row],[girls_13-18_reached]]),nutrition[[#This Row],[total_girls]])</f>
        <v>0</v>
      </c>
      <c r="AE862">
        <f>IF(ISBLANK(nutrition[[#This Row],[total_children]]),SUM(nutrition[[#This Row],[calc_boys]],nutrition[[#This Row],[calc_girls]]),nutrition[[#This Row],[total_children]])</f>
        <v>0</v>
      </c>
      <c r="AF862">
        <f>IF(ISBLANK(nutrition[[#This Row],[total_pwd]]),SUM(nutrition[[#This Row],[total_pwd_men]],nutrition[[#This Row],[total_pwd_women]]),nutrition[[#This Row],[total_pwd]])</f>
        <v>0</v>
      </c>
      <c r="AG862">
        <f>IF(ISBLANK(nutrition[[#This Row],[total_adults]]),SUM(nutrition[[#This Row],[total_men]],nutrition[[#This Row],[total_women]]),nutrition[[#This Row],[total_adults]])</f>
        <v>0</v>
      </c>
      <c r="AH862">
        <f>IF(ISBLANK(nutrition[[#This Row],[total_beneficiaries_reached]]),SUM(nutrition[[#This Row],[calc_children]],nutrition[[#This Row],[calc_adults]]),nutrition[[#This Row],[total_beneficiaries_reached]])</f>
        <v>0</v>
      </c>
      <c r="AI862" s="49" t="str">
        <f ca="1">IF(B862="","",OFFSET(table_admin1[[#Headers],[ADM1_PT]],MATCH(B862,admin1,0),1))</f>
        <v/>
      </c>
      <c r="AJ862" s="49" t="str">
        <f t="shared" ca="1" si="8"/>
        <v/>
      </c>
      <c r="AK862" s="49" t="str">
        <f t="shared" ca="1" si="9"/>
        <v/>
      </c>
    </row>
    <row r="863" spans="29:37" x14ac:dyDescent="0.2">
      <c r="AC863">
        <f>IF(ISBLANK(nutrition[[#This Row],[total_boys]]),SUM(nutrition[[#This Row],[boys_0-5_reached]],nutrition[[#This Row],[boys_6-12_reached]],nutrition[[#This Row],[boys_13-18_reached]]),nutrition[[#This Row],[total_boys]])</f>
        <v>0</v>
      </c>
      <c r="AD863">
        <f>IF(ISBLANK(nutrition[[#This Row],[total_girls]]),SUM(nutrition[[#This Row],[girls_0-5_reached]],nutrition[[#This Row],[girls_6-12_reached]],nutrition[[#This Row],[girls_13-18_reached]]),nutrition[[#This Row],[total_girls]])</f>
        <v>0</v>
      </c>
      <c r="AE863">
        <f>IF(ISBLANK(nutrition[[#This Row],[total_children]]),SUM(nutrition[[#This Row],[calc_boys]],nutrition[[#This Row],[calc_girls]]),nutrition[[#This Row],[total_children]])</f>
        <v>0</v>
      </c>
      <c r="AF863">
        <f>IF(ISBLANK(nutrition[[#This Row],[total_pwd]]),SUM(nutrition[[#This Row],[total_pwd_men]],nutrition[[#This Row],[total_pwd_women]]),nutrition[[#This Row],[total_pwd]])</f>
        <v>0</v>
      </c>
      <c r="AG863">
        <f>IF(ISBLANK(nutrition[[#This Row],[total_adults]]),SUM(nutrition[[#This Row],[total_men]],nutrition[[#This Row],[total_women]]),nutrition[[#This Row],[total_adults]])</f>
        <v>0</v>
      </c>
      <c r="AH863">
        <f>IF(ISBLANK(nutrition[[#This Row],[total_beneficiaries_reached]]),SUM(nutrition[[#This Row],[calc_children]],nutrition[[#This Row],[calc_adults]]),nutrition[[#This Row],[total_beneficiaries_reached]])</f>
        <v>0</v>
      </c>
      <c r="AI863" s="49" t="str">
        <f ca="1">IF(B863="","",OFFSET(table_admin1[[#Headers],[ADM1_PT]],MATCH(B863,admin1,0),1))</f>
        <v/>
      </c>
      <c r="AJ863" s="49" t="str">
        <f t="shared" ca="1" si="8"/>
        <v/>
      </c>
      <c r="AK863" s="49" t="str">
        <f t="shared" ca="1" si="9"/>
        <v/>
      </c>
    </row>
    <row r="864" spans="29:37" x14ac:dyDescent="0.2">
      <c r="AC864">
        <f>IF(ISBLANK(nutrition[[#This Row],[total_boys]]),SUM(nutrition[[#This Row],[boys_0-5_reached]],nutrition[[#This Row],[boys_6-12_reached]],nutrition[[#This Row],[boys_13-18_reached]]),nutrition[[#This Row],[total_boys]])</f>
        <v>0</v>
      </c>
      <c r="AD864">
        <f>IF(ISBLANK(nutrition[[#This Row],[total_girls]]),SUM(nutrition[[#This Row],[girls_0-5_reached]],nutrition[[#This Row],[girls_6-12_reached]],nutrition[[#This Row],[girls_13-18_reached]]),nutrition[[#This Row],[total_girls]])</f>
        <v>0</v>
      </c>
      <c r="AE864">
        <f>IF(ISBLANK(nutrition[[#This Row],[total_children]]),SUM(nutrition[[#This Row],[calc_boys]],nutrition[[#This Row],[calc_girls]]),nutrition[[#This Row],[total_children]])</f>
        <v>0</v>
      </c>
      <c r="AF864">
        <f>IF(ISBLANK(nutrition[[#This Row],[total_pwd]]),SUM(nutrition[[#This Row],[total_pwd_men]],nutrition[[#This Row],[total_pwd_women]]),nutrition[[#This Row],[total_pwd]])</f>
        <v>0</v>
      </c>
      <c r="AG864">
        <f>IF(ISBLANK(nutrition[[#This Row],[total_adults]]),SUM(nutrition[[#This Row],[total_men]],nutrition[[#This Row],[total_women]]),nutrition[[#This Row],[total_adults]])</f>
        <v>0</v>
      </c>
      <c r="AH864">
        <f>IF(ISBLANK(nutrition[[#This Row],[total_beneficiaries_reached]]),SUM(nutrition[[#This Row],[calc_children]],nutrition[[#This Row],[calc_adults]]),nutrition[[#This Row],[total_beneficiaries_reached]])</f>
        <v>0</v>
      </c>
      <c r="AI864" s="49" t="str">
        <f ca="1">IF(B864="","",OFFSET(table_admin1[[#Headers],[ADM1_PT]],MATCH(B864,admin1,0),1))</f>
        <v/>
      </c>
      <c r="AJ864" s="49" t="str">
        <f t="shared" ca="1" si="8"/>
        <v/>
      </c>
      <c r="AK864" s="49" t="str">
        <f t="shared" ca="1" si="9"/>
        <v/>
      </c>
    </row>
    <row r="865" spans="29:37" x14ac:dyDescent="0.2">
      <c r="AC865">
        <f>IF(ISBLANK(nutrition[[#This Row],[total_boys]]),SUM(nutrition[[#This Row],[boys_0-5_reached]],nutrition[[#This Row],[boys_6-12_reached]],nutrition[[#This Row],[boys_13-18_reached]]),nutrition[[#This Row],[total_boys]])</f>
        <v>0</v>
      </c>
      <c r="AD865">
        <f>IF(ISBLANK(nutrition[[#This Row],[total_girls]]),SUM(nutrition[[#This Row],[girls_0-5_reached]],nutrition[[#This Row],[girls_6-12_reached]],nutrition[[#This Row],[girls_13-18_reached]]),nutrition[[#This Row],[total_girls]])</f>
        <v>0</v>
      </c>
      <c r="AE865">
        <f>IF(ISBLANK(nutrition[[#This Row],[total_children]]),SUM(nutrition[[#This Row],[calc_boys]],nutrition[[#This Row],[calc_girls]]),nutrition[[#This Row],[total_children]])</f>
        <v>0</v>
      </c>
      <c r="AF865">
        <f>IF(ISBLANK(nutrition[[#This Row],[total_pwd]]),SUM(nutrition[[#This Row],[total_pwd_men]],nutrition[[#This Row],[total_pwd_women]]),nutrition[[#This Row],[total_pwd]])</f>
        <v>0</v>
      </c>
      <c r="AG865">
        <f>IF(ISBLANK(nutrition[[#This Row],[total_adults]]),SUM(nutrition[[#This Row],[total_men]],nutrition[[#This Row],[total_women]]),nutrition[[#This Row],[total_adults]])</f>
        <v>0</v>
      </c>
      <c r="AH865">
        <f>IF(ISBLANK(nutrition[[#This Row],[total_beneficiaries_reached]]),SUM(nutrition[[#This Row],[calc_children]],nutrition[[#This Row],[calc_adults]]),nutrition[[#This Row],[total_beneficiaries_reached]])</f>
        <v>0</v>
      </c>
      <c r="AI865" s="49" t="str">
        <f ca="1">IF(B865="","",OFFSET(table_admin1[[#Headers],[ADM1_PT]],MATCH(B865,admin1,0),1))</f>
        <v/>
      </c>
      <c r="AJ865" s="49" t="str">
        <f t="shared" ca="1" si="8"/>
        <v/>
      </c>
      <c r="AK865" s="49" t="str">
        <f t="shared" ca="1" si="9"/>
        <v/>
      </c>
    </row>
    <row r="866" spans="29:37" x14ac:dyDescent="0.2">
      <c r="AC866">
        <f>IF(ISBLANK(nutrition[[#This Row],[total_boys]]),SUM(nutrition[[#This Row],[boys_0-5_reached]],nutrition[[#This Row],[boys_6-12_reached]],nutrition[[#This Row],[boys_13-18_reached]]),nutrition[[#This Row],[total_boys]])</f>
        <v>0</v>
      </c>
      <c r="AD866">
        <f>IF(ISBLANK(nutrition[[#This Row],[total_girls]]),SUM(nutrition[[#This Row],[girls_0-5_reached]],nutrition[[#This Row],[girls_6-12_reached]],nutrition[[#This Row],[girls_13-18_reached]]),nutrition[[#This Row],[total_girls]])</f>
        <v>0</v>
      </c>
      <c r="AE866">
        <f>IF(ISBLANK(nutrition[[#This Row],[total_children]]),SUM(nutrition[[#This Row],[calc_boys]],nutrition[[#This Row],[calc_girls]]),nutrition[[#This Row],[total_children]])</f>
        <v>0</v>
      </c>
      <c r="AF866">
        <f>IF(ISBLANK(nutrition[[#This Row],[total_pwd]]),SUM(nutrition[[#This Row],[total_pwd_men]],nutrition[[#This Row],[total_pwd_women]]),nutrition[[#This Row],[total_pwd]])</f>
        <v>0</v>
      </c>
      <c r="AG866">
        <f>IF(ISBLANK(nutrition[[#This Row],[total_adults]]),SUM(nutrition[[#This Row],[total_men]],nutrition[[#This Row],[total_women]]),nutrition[[#This Row],[total_adults]])</f>
        <v>0</v>
      </c>
      <c r="AH866">
        <f>IF(ISBLANK(nutrition[[#This Row],[total_beneficiaries_reached]]),SUM(nutrition[[#This Row],[calc_children]],nutrition[[#This Row],[calc_adults]]),nutrition[[#This Row],[total_beneficiaries_reached]])</f>
        <v>0</v>
      </c>
      <c r="AI866" s="49" t="str">
        <f ca="1">IF(B866="","",OFFSET(table_admin1[[#Headers],[ADM1_PT]],MATCH(B866,admin1,0),1))</f>
        <v/>
      </c>
      <c r="AJ866" s="49" t="str">
        <f t="shared" ca="1" si="8"/>
        <v/>
      </c>
      <c r="AK866" s="49" t="str">
        <f t="shared" ca="1" si="9"/>
        <v/>
      </c>
    </row>
    <row r="867" spans="29:37" x14ac:dyDescent="0.2">
      <c r="AC867">
        <f>IF(ISBLANK(nutrition[[#This Row],[total_boys]]),SUM(nutrition[[#This Row],[boys_0-5_reached]],nutrition[[#This Row],[boys_6-12_reached]],nutrition[[#This Row],[boys_13-18_reached]]),nutrition[[#This Row],[total_boys]])</f>
        <v>0</v>
      </c>
      <c r="AD867">
        <f>IF(ISBLANK(nutrition[[#This Row],[total_girls]]),SUM(nutrition[[#This Row],[girls_0-5_reached]],nutrition[[#This Row],[girls_6-12_reached]],nutrition[[#This Row],[girls_13-18_reached]]),nutrition[[#This Row],[total_girls]])</f>
        <v>0</v>
      </c>
      <c r="AE867">
        <f>IF(ISBLANK(nutrition[[#This Row],[total_children]]),SUM(nutrition[[#This Row],[calc_boys]],nutrition[[#This Row],[calc_girls]]),nutrition[[#This Row],[total_children]])</f>
        <v>0</v>
      </c>
      <c r="AF867">
        <f>IF(ISBLANK(nutrition[[#This Row],[total_pwd]]),SUM(nutrition[[#This Row],[total_pwd_men]],nutrition[[#This Row],[total_pwd_women]]),nutrition[[#This Row],[total_pwd]])</f>
        <v>0</v>
      </c>
      <c r="AG867">
        <f>IF(ISBLANK(nutrition[[#This Row],[total_adults]]),SUM(nutrition[[#This Row],[total_men]],nutrition[[#This Row],[total_women]]),nutrition[[#This Row],[total_adults]])</f>
        <v>0</v>
      </c>
      <c r="AH867">
        <f>IF(ISBLANK(nutrition[[#This Row],[total_beneficiaries_reached]]),SUM(nutrition[[#This Row],[calc_children]],nutrition[[#This Row],[calc_adults]]),nutrition[[#This Row],[total_beneficiaries_reached]])</f>
        <v>0</v>
      </c>
      <c r="AI867" s="49" t="str">
        <f ca="1">IF(B867="","",OFFSET(table_admin1[[#Headers],[ADM1_PT]],MATCH(B867,admin1,0),1))</f>
        <v/>
      </c>
      <c r="AJ867" s="49" t="str">
        <f t="shared" ca="1" si="8"/>
        <v/>
      </c>
      <c r="AK867" s="49" t="str">
        <f t="shared" ca="1" si="9"/>
        <v/>
      </c>
    </row>
    <row r="868" spans="29:37" x14ac:dyDescent="0.2">
      <c r="AC868">
        <f>IF(ISBLANK(nutrition[[#This Row],[total_boys]]),SUM(nutrition[[#This Row],[boys_0-5_reached]],nutrition[[#This Row],[boys_6-12_reached]],nutrition[[#This Row],[boys_13-18_reached]]),nutrition[[#This Row],[total_boys]])</f>
        <v>0</v>
      </c>
      <c r="AD868">
        <f>IF(ISBLANK(nutrition[[#This Row],[total_girls]]),SUM(nutrition[[#This Row],[girls_0-5_reached]],nutrition[[#This Row],[girls_6-12_reached]],nutrition[[#This Row],[girls_13-18_reached]]),nutrition[[#This Row],[total_girls]])</f>
        <v>0</v>
      </c>
      <c r="AE868">
        <f>IF(ISBLANK(nutrition[[#This Row],[total_children]]),SUM(nutrition[[#This Row],[calc_boys]],nutrition[[#This Row],[calc_girls]]),nutrition[[#This Row],[total_children]])</f>
        <v>0</v>
      </c>
      <c r="AF868">
        <f>IF(ISBLANK(nutrition[[#This Row],[total_pwd]]),SUM(nutrition[[#This Row],[total_pwd_men]],nutrition[[#This Row],[total_pwd_women]]),nutrition[[#This Row],[total_pwd]])</f>
        <v>0</v>
      </c>
      <c r="AG868">
        <f>IF(ISBLANK(nutrition[[#This Row],[total_adults]]),SUM(nutrition[[#This Row],[total_men]],nutrition[[#This Row],[total_women]]),nutrition[[#This Row],[total_adults]])</f>
        <v>0</v>
      </c>
      <c r="AH868">
        <f>IF(ISBLANK(nutrition[[#This Row],[total_beneficiaries_reached]]),SUM(nutrition[[#This Row],[calc_children]],nutrition[[#This Row],[calc_adults]]),nutrition[[#This Row],[total_beneficiaries_reached]])</f>
        <v>0</v>
      </c>
      <c r="AI868" s="49" t="str">
        <f ca="1">IF(B868="","",OFFSET(table_admin1[[#Headers],[ADM1_PT]],MATCH(B868,admin1,0),1))</f>
        <v/>
      </c>
      <c r="AJ868" s="49" t="str">
        <f t="shared" ca="1" si="8"/>
        <v/>
      </c>
      <c r="AK868" s="49" t="str">
        <f t="shared" ca="1" si="9"/>
        <v/>
      </c>
    </row>
    <row r="869" spans="29:37" x14ac:dyDescent="0.2">
      <c r="AC869">
        <f>IF(ISBLANK(nutrition[[#This Row],[total_boys]]),SUM(nutrition[[#This Row],[boys_0-5_reached]],nutrition[[#This Row],[boys_6-12_reached]],nutrition[[#This Row],[boys_13-18_reached]]),nutrition[[#This Row],[total_boys]])</f>
        <v>0</v>
      </c>
      <c r="AD869">
        <f>IF(ISBLANK(nutrition[[#This Row],[total_girls]]),SUM(nutrition[[#This Row],[girls_0-5_reached]],nutrition[[#This Row],[girls_6-12_reached]],nutrition[[#This Row],[girls_13-18_reached]]),nutrition[[#This Row],[total_girls]])</f>
        <v>0</v>
      </c>
      <c r="AE869">
        <f>IF(ISBLANK(nutrition[[#This Row],[total_children]]),SUM(nutrition[[#This Row],[calc_boys]],nutrition[[#This Row],[calc_girls]]),nutrition[[#This Row],[total_children]])</f>
        <v>0</v>
      </c>
      <c r="AF869">
        <f>IF(ISBLANK(nutrition[[#This Row],[total_pwd]]),SUM(nutrition[[#This Row],[total_pwd_men]],nutrition[[#This Row],[total_pwd_women]]),nutrition[[#This Row],[total_pwd]])</f>
        <v>0</v>
      </c>
      <c r="AG869">
        <f>IF(ISBLANK(nutrition[[#This Row],[total_adults]]),SUM(nutrition[[#This Row],[total_men]],nutrition[[#This Row],[total_women]]),nutrition[[#This Row],[total_adults]])</f>
        <v>0</v>
      </c>
      <c r="AH869">
        <f>IF(ISBLANK(nutrition[[#This Row],[total_beneficiaries_reached]]),SUM(nutrition[[#This Row],[calc_children]],nutrition[[#This Row],[calc_adults]]),nutrition[[#This Row],[total_beneficiaries_reached]])</f>
        <v>0</v>
      </c>
      <c r="AI869" s="49" t="str">
        <f ca="1">IF(B869="","",OFFSET(table_admin1[[#Headers],[ADM1_PT]],MATCH(B869,admin1,0),1))</f>
        <v/>
      </c>
      <c r="AJ869" s="49" t="str">
        <f t="shared" ca="1" si="8"/>
        <v/>
      </c>
      <c r="AK869" s="49" t="str">
        <f t="shared" ca="1" si="9"/>
        <v/>
      </c>
    </row>
    <row r="870" spans="29:37" x14ac:dyDescent="0.2">
      <c r="AC870">
        <f>IF(ISBLANK(nutrition[[#This Row],[total_boys]]),SUM(nutrition[[#This Row],[boys_0-5_reached]],nutrition[[#This Row],[boys_6-12_reached]],nutrition[[#This Row],[boys_13-18_reached]]),nutrition[[#This Row],[total_boys]])</f>
        <v>0</v>
      </c>
      <c r="AD870">
        <f>IF(ISBLANK(nutrition[[#This Row],[total_girls]]),SUM(nutrition[[#This Row],[girls_0-5_reached]],nutrition[[#This Row],[girls_6-12_reached]],nutrition[[#This Row],[girls_13-18_reached]]),nutrition[[#This Row],[total_girls]])</f>
        <v>0</v>
      </c>
      <c r="AE870">
        <f>IF(ISBLANK(nutrition[[#This Row],[total_children]]),SUM(nutrition[[#This Row],[calc_boys]],nutrition[[#This Row],[calc_girls]]),nutrition[[#This Row],[total_children]])</f>
        <v>0</v>
      </c>
      <c r="AF870">
        <f>IF(ISBLANK(nutrition[[#This Row],[total_pwd]]),SUM(nutrition[[#This Row],[total_pwd_men]],nutrition[[#This Row],[total_pwd_women]]),nutrition[[#This Row],[total_pwd]])</f>
        <v>0</v>
      </c>
      <c r="AG870">
        <f>IF(ISBLANK(nutrition[[#This Row],[total_adults]]),SUM(nutrition[[#This Row],[total_men]],nutrition[[#This Row],[total_women]]),nutrition[[#This Row],[total_adults]])</f>
        <v>0</v>
      </c>
      <c r="AH870">
        <f>IF(ISBLANK(nutrition[[#This Row],[total_beneficiaries_reached]]),SUM(nutrition[[#This Row],[calc_children]],nutrition[[#This Row],[calc_adults]]),nutrition[[#This Row],[total_beneficiaries_reached]])</f>
        <v>0</v>
      </c>
      <c r="AI870" s="49" t="str">
        <f ca="1">IF(B870="","",OFFSET(table_admin1[[#Headers],[ADM1_PT]],MATCH(B870,admin1,0),1))</f>
        <v/>
      </c>
      <c r="AJ870" s="49" t="str">
        <f t="shared" ca="1" si="8"/>
        <v/>
      </c>
      <c r="AK870" s="49" t="str">
        <f t="shared" ca="1" si="9"/>
        <v/>
      </c>
    </row>
    <row r="871" spans="29:37" x14ac:dyDescent="0.2">
      <c r="AC871">
        <f>IF(ISBLANK(nutrition[[#This Row],[total_boys]]),SUM(nutrition[[#This Row],[boys_0-5_reached]],nutrition[[#This Row],[boys_6-12_reached]],nutrition[[#This Row],[boys_13-18_reached]]),nutrition[[#This Row],[total_boys]])</f>
        <v>0</v>
      </c>
      <c r="AD871">
        <f>IF(ISBLANK(nutrition[[#This Row],[total_girls]]),SUM(nutrition[[#This Row],[girls_0-5_reached]],nutrition[[#This Row],[girls_6-12_reached]],nutrition[[#This Row],[girls_13-18_reached]]),nutrition[[#This Row],[total_girls]])</f>
        <v>0</v>
      </c>
      <c r="AE871">
        <f>IF(ISBLANK(nutrition[[#This Row],[total_children]]),SUM(nutrition[[#This Row],[calc_boys]],nutrition[[#This Row],[calc_girls]]),nutrition[[#This Row],[total_children]])</f>
        <v>0</v>
      </c>
      <c r="AF871">
        <f>IF(ISBLANK(nutrition[[#This Row],[total_pwd]]),SUM(nutrition[[#This Row],[total_pwd_men]],nutrition[[#This Row],[total_pwd_women]]),nutrition[[#This Row],[total_pwd]])</f>
        <v>0</v>
      </c>
      <c r="AG871">
        <f>IF(ISBLANK(nutrition[[#This Row],[total_adults]]),SUM(nutrition[[#This Row],[total_men]],nutrition[[#This Row],[total_women]]),nutrition[[#This Row],[total_adults]])</f>
        <v>0</v>
      </c>
      <c r="AH871">
        <f>IF(ISBLANK(nutrition[[#This Row],[total_beneficiaries_reached]]),SUM(nutrition[[#This Row],[calc_children]],nutrition[[#This Row],[calc_adults]]),nutrition[[#This Row],[total_beneficiaries_reached]])</f>
        <v>0</v>
      </c>
      <c r="AI871" s="49" t="str">
        <f ca="1">IF(B871="","",OFFSET(table_admin1[[#Headers],[ADM1_PT]],MATCH(B871,admin1,0),1))</f>
        <v/>
      </c>
      <c r="AJ871" s="49" t="str">
        <f t="shared" ca="1" si="8"/>
        <v/>
      </c>
      <c r="AK871" s="49" t="str">
        <f t="shared" ca="1" si="9"/>
        <v/>
      </c>
    </row>
    <row r="872" spans="29:37" x14ac:dyDescent="0.2">
      <c r="AC872">
        <f>IF(ISBLANK(nutrition[[#This Row],[total_boys]]),SUM(nutrition[[#This Row],[boys_0-5_reached]],nutrition[[#This Row],[boys_6-12_reached]],nutrition[[#This Row],[boys_13-18_reached]]),nutrition[[#This Row],[total_boys]])</f>
        <v>0</v>
      </c>
      <c r="AD872">
        <f>IF(ISBLANK(nutrition[[#This Row],[total_girls]]),SUM(nutrition[[#This Row],[girls_0-5_reached]],nutrition[[#This Row],[girls_6-12_reached]],nutrition[[#This Row],[girls_13-18_reached]]),nutrition[[#This Row],[total_girls]])</f>
        <v>0</v>
      </c>
      <c r="AE872">
        <f>IF(ISBLANK(nutrition[[#This Row],[total_children]]),SUM(nutrition[[#This Row],[calc_boys]],nutrition[[#This Row],[calc_girls]]),nutrition[[#This Row],[total_children]])</f>
        <v>0</v>
      </c>
      <c r="AF872">
        <f>IF(ISBLANK(nutrition[[#This Row],[total_pwd]]),SUM(nutrition[[#This Row],[total_pwd_men]],nutrition[[#This Row],[total_pwd_women]]),nutrition[[#This Row],[total_pwd]])</f>
        <v>0</v>
      </c>
      <c r="AG872">
        <f>IF(ISBLANK(nutrition[[#This Row],[total_adults]]),SUM(nutrition[[#This Row],[total_men]],nutrition[[#This Row],[total_women]]),nutrition[[#This Row],[total_adults]])</f>
        <v>0</v>
      </c>
      <c r="AH872">
        <f>IF(ISBLANK(nutrition[[#This Row],[total_beneficiaries_reached]]),SUM(nutrition[[#This Row],[calc_children]],nutrition[[#This Row],[calc_adults]]),nutrition[[#This Row],[total_beneficiaries_reached]])</f>
        <v>0</v>
      </c>
      <c r="AI872" s="49" t="str">
        <f ca="1">IF(B872="","",OFFSET(table_admin1[[#Headers],[ADM1_PT]],MATCH(B872,admin1,0),1))</f>
        <v/>
      </c>
      <c r="AJ872" s="49" t="str">
        <f t="shared" ca="1" si="8"/>
        <v/>
      </c>
      <c r="AK872" s="49" t="str">
        <f t="shared" ca="1" si="9"/>
        <v/>
      </c>
    </row>
    <row r="873" spans="29:37" x14ac:dyDescent="0.2">
      <c r="AC873">
        <f>IF(ISBLANK(nutrition[[#This Row],[total_boys]]),SUM(nutrition[[#This Row],[boys_0-5_reached]],nutrition[[#This Row],[boys_6-12_reached]],nutrition[[#This Row],[boys_13-18_reached]]),nutrition[[#This Row],[total_boys]])</f>
        <v>0</v>
      </c>
      <c r="AD873">
        <f>IF(ISBLANK(nutrition[[#This Row],[total_girls]]),SUM(nutrition[[#This Row],[girls_0-5_reached]],nutrition[[#This Row],[girls_6-12_reached]],nutrition[[#This Row],[girls_13-18_reached]]),nutrition[[#This Row],[total_girls]])</f>
        <v>0</v>
      </c>
      <c r="AE873">
        <f>IF(ISBLANK(nutrition[[#This Row],[total_children]]),SUM(nutrition[[#This Row],[calc_boys]],nutrition[[#This Row],[calc_girls]]),nutrition[[#This Row],[total_children]])</f>
        <v>0</v>
      </c>
      <c r="AF873">
        <f>IF(ISBLANK(nutrition[[#This Row],[total_pwd]]),SUM(nutrition[[#This Row],[total_pwd_men]],nutrition[[#This Row],[total_pwd_women]]),nutrition[[#This Row],[total_pwd]])</f>
        <v>0</v>
      </c>
      <c r="AG873">
        <f>IF(ISBLANK(nutrition[[#This Row],[total_adults]]),SUM(nutrition[[#This Row],[total_men]],nutrition[[#This Row],[total_women]]),nutrition[[#This Row],[total_adults]])</f>
        <v>0</v>
      </c>
      <c r="AH873">
        <f>IF(ISBLANK(nutrition[[#This Row],[total_beneficiaries_reached]]),SUM(nutrition[[#This Row],[calc_children]],nutrition[[#This Row],[calc_adults]]),nutrition[[#This Row],[total_beneficiaries_reached]])</f>
        <v>0</v>
      </c>
      <c r="AI873" s="49" t="str">
        <f ca="1">IF(B873="","",OFFSET(table_admin1[[#Headers],[ADM1_PT]],MATCH(B873,admin1,0),1))</f>
        <v/>
      </c>
      <c r="AJ873" s="49" t="str">
        <f t="shared" ca="1" si="8"/>
        <v/>
      </c>
      <c r="AK873" s="49" t="str">
        <f t="shared" ca="1" si="9"/>
        <v/>
      </c>
    </row>
    <row r="874" spans="29:37" x14ac:dyDescent="0.2">
      <c r="AC874">
        <f>IF(ISBLANK(nutrition[[#This Row],[total_boys]]),SUM(nutrition[[#This Row],[boys_0-5_reached]],nutrition[[#This Row],[boys_6-12_reached]],nutrition[[#This Row],[boys_13-18_reached]]),nutrition[[#This Row],[total_boys]])</f>
        <v>0</v>
      </c>
      <c r="AD874">
        <f>IF(ISBLANK(nutrition[[#This Row],[total_girls]]),SUM(nutrition[[#This Row],[girls_0-5_reached]],nutrition[[#This Row],[girls_6-12_reached]],nutrition[[#This Row],[girls_13-18_reached]]),nutrition[[#This Row],[total_girls]])</f>
        <v>0</v>
      </c>
      <c r="AE874">
        <f>IF(ISBLANK(nutrition[[#This Row],[total_children]]),SUM(nutrition[[#This Row],[calc_boys]],nutrition[[#This Row],[calc_girls]]),nutrition[[#This Row],[total_children]])</f>
        <v>0</v>
      </c>
      <c r="AF874">
        <f>IF(ISBLANK(nutrition[[#This Row],[total_pwd]]),SUM(nutrition[[#This Row],[total_pwd_men]],nutrition[[#This Row],[total_pwd_women]]),nutrition[[#This Row],[total_pwd]])</f>
        <v>0</v>
      </c>
      <c r="AG874">
        <f>IF(ISBLANK(nutrition[[#This Row],[total_adults]]),SUM(nutrition[[#This Row],[total_men]],nutrition[[#This Row],[total_women]]),nutrition[[#This Row],[total_adults]])</f>
        <v>0</v>
      </c>
      <c r="AH874">
        <f>IF(ISBLANK(nutrition[[#This Row],[total_beneficiaries_reached]]),SUM(nutrition[[#This Row],[calc_children]],nutrition[[#This Row],[calc_adults]]),nutrition[[#This Row],[total_beneficiaries_reached]])</f>
        <v>0</v>
      </c>
      <c r="AI874" s="49" t="str">
        <f ca="1">IF(B874="","",OFFSET(table_admin1[[#Headers],[ADM1_PT]],MATCH(B874,admin1,0),1))</f>
        <v/>
      </c>
      <c r="AJ874" s="49" t="str">
        <f t="shared" ca="1" si="8"/>
        <v/>
      </c>
      <c r="AK874" s="49" t="str">
        <f t="shared" ca="1" si="9"/>
        <v/>
      </c>
    </row>
    <row r="875" spans="29:37" x14ac:dyDescent="0.2">
      <c r="AC875">
        <f>IF(ISBLANK(nutrition[[#This Row],[total_boys]]),SUM(nutrition[[#This Row],[boys_0-5_reached]],nutrition[[#This Row],[boys_6-12_reached]],nutrition[[#This Row],[boys_13-18_reached]]),nutrition[[#This Row],[total_boys]])</f>
        <v>0</v>
      </c>
      <c r="AD875">
        <f>IF(ISBLANK(nutrition[[#This Row],[total_girls]]),SUM(nutrition[[#This Row],[girls_0-5_reached]],nutrition[[#This Row],[girls_6-12_reached]],nutrition[[#This Row],[girls_13-18_reached]]),nutrition[[#This Row],[total_girls]])</f>
        <v>0</v>
      </c>
      <c r="AE875">
        <f>IF(ISBLANK(nutrition[[#This Row],[total_children]]),SUM(nutrition[[#This Row],[calc_boys]],nutrition[[#This Row],[calc_girls]]),nutrition[[#This Row],[total_children]])</f>
        <v>0</v>
      </c>
      <c r="AF875">
        <f>IF(ISBLANK(nutrition[[#This Row],[total_pwd]]),SUM(nutrition[[#This Row],[total_pwd_men]],nutrition[[#This Row],[total_pwd_women]]),nutrition[[#This Row],[total_pwd]])</f>
        <v>0</v>
      </c>
      <c r="AG875">
        <f>IF(ISBLANK(nutrition[[#This Row],[total_adults]]),SUM(nutrition[[#This Row],[total_men]],nutrition[[#This Row],[total_women]]),nutrition[[#This Row],[total_adults]])</f>
        <v>0</v>
      </c>
      <c r="AH875">
        <f>IF(ISBLANK(nutrition[[#This Row],[total_beneficiaries_reached]]),SUM(nutrition[[#This Row],[calc_children]],nutrition[[#This Row],[calc_adults]]),nutrition[[#This Row],[total_beneficiaries_reached]])</f>
        <v>0</v>
      </c>
      <c r="AI875" s="49" t="str">
        <f ca="1">IF(B875="","",OFFSET(table_admin1[[#Headers],[ADM1_PT]],MATCH(B875,admin1,0),1))</f>
        <v/>
      </c>
      <c r="AJ875" s="49" t="str">
        <f t="shared" ca="1" si="8"/>
        <v/>
      </c>
      <c r="AK875" s="49" t="str">
        <f t="shared" ca="1" si="9"/>
        <v/>
      </c>
    </row>
    <row r="876" spans="29:37" x14ac:dyDescent="0.2">
      <c r="AC876">
        <f>IF(ISBLANK(nutrition[[#This Row],[total_boys]]),SUM(nutrition[[#This Row],[boys_0-5_reached]],nutrition[[#This Row],[boys_6-12_reached]],nutrition[[#This Row],[boys_13-18_reached]]),nutrition[[#This Row],[total_boys]])</f>
        <v>0</v>
      </c>
      <c r="AD876">
        <f>IF(ISBLANK(nutrition[[#This Row],[total_girls]]),SUM(nutrition[[#This Row],[girls_0-5_reached]],nutrition[[#This Row],[girls_6-12_reached]],nutrition[[#This Row],[girls_13-18_reached]]),nutrition[[#This Row],[total_girls]])</f>
        <v>0</v>
      </c>
      <c r="AE876">
        <f>IF(ISBLANK(nutrition[[#This Row],[total_children]]),SUM(nutrition[[#This Row],[calc_boys]],nutrition[[#This Row],[calc_girls]]),nutrition[[#This Row],[total_children]])</f>
        <v>0</v>
      </c>
      <c r="AF876">
        <f>IF(ISBLANK(nutrition[[#This Row],[total_pwd]]),SUM(nutrition[[#This Row],[total_pwd_men]],nutrition[[#This Row],[total_pwd_women]]),nutrition[[#This Row],[total_pwd]])</f>
        <v>0</v>
      </c>
      <c r="AG876">
        <f>IF(ISBLANK(nutrition[[#This Row],[total_adults]]),SUM(nutrition[[#This Row],[total_men]],nutrition[[#This Row],[total_women]]),nutrition[[#This Row],[total_adults]])</f>
        <v>0</v>
      </c>
      <c r="AH876">
        <f>IF(ISBLANK(nutrition[[#This Row],[total_beneficiaries_reached]]),SUM(nutrition[[#This Row],[calc_children]],nutrition[[#This Row],[calc_adults]]),nutrition[[#This Row],[total_beneficiaries_reached]])</f>
        <v>0</v>
      </c>
      <c r="AI876" s="49" t="str">
        <f ca="1">IF(B876="","",OFFSET(table_admin1[[#Headers],[ADM1_PT]],MATCH(B876,admin1,0),1))</f>
        <v/>
      </c>
      <c r="AJ876" s="49" t="str">
        <f t="shared" ref="AJ876:AJ939" ca="1" si="10">IF(C876="","",INDEX(admin2_pcode,MATCH(C876,OFFSET(admin2_start,MATCH(AI876,admin1_linked_pcode,0),0,COUNTIF(admin1_linked_pcode,AI876)),0)+MATCH(AI876,admin1_linked_pcode,0)-1))</f>
        <v/>
      </c>
      <c r="AK876" s="49" t="str">
        <f t="shared" ref="AK876:AK939" ca="1" si="11">IF(D876="","",INDEX(admin3_pcode,MATCH(D876,OFFSET(admin3_start,MATCH(AJ876,admin2_linked_pcode,0),0,COUNTIF(admin2_linked_pcode,AJ876)),0)+MATCH(AJ876,admin2_linked_pcode,0)-1))</f>
        <v/>
      </c>
    </row>
    <row r="877" spans="29:37" x14ac:dyDescent="0.2">
      <c r="AC877">
        <f>IF(ISBLANK(nutrition[[#This Row],[total_boys]]),SUM(nutrition[[#This Row],[boys_0-5_reached]],nutrition[[#This Row],[boys_6-12_reached]],nutrition[[#This Row],[boys_13-18_reached]]),nutrition[[#This Row],[total_boys]])</f>
        <v>0</v>
      </c>
      <c r="AD877">
        <f>IF(ISBLANK(nutrition[[#This Row],[total_girls]]),SUM(nutrition[[#This Row],[girls_0-5_reached]],nutrition[[#This Row],[girls_6-12_reached]],nutrition[[#This Row],[girls_13-18_reached]]),nutrition[[#This Row],[total_girls]])</f>
        <v>0</v>
      </c>
      <c r="AE877">
        <f>IF(ISBLANK(nutrition[[#This Row],[total_children]]),SUM(nutrition[[#This Row],[calc_boys]],nutrition[[#This Row],[calc_girls]]),nutrition[[#This Row],[total_children]])</f>
        <v>0</v>
      </c>
      <c r="AF877">
        <f>IF(ISBLANK(nutrition[[#This Row],[total_pwd]]),SUM(nutrition[[#This Row],[total_pwd_men]],nutrition[[#This Row],[total_pwd_women]]),nutrition[[#This Row],[total_pwd]])</f>
        <v>0</v>
      </c>
      <c r="AG877">
        <f>IF(ISBLANK(nutrition[[#This Row],[total_adults]]),SUM(nutrition[[#This Row],[total_men]],nutrition[[#This Row],[total_women]]),nutrition[[#This Row],[total_adults]])</f>
        <v>0</v>
      </c>
      <c r="AH877">
        <f>IF(ISBLANK(nutrition[[#This Row],[total_beneficiaries_reached]]),SUM(nutrition[[#This Row],[calc_children]],nutrition[[#This Row],[calc_adults]]),nutrition[[#This Row],[total_beneficiaries_reached]])</f>
        <v>0</v>
      </c>
      <c r="AI877" s="49" t="str">
        <f ca="1">IF(B877="","",OFFSET(table_admin1[[#Headers],[ADM1_PT]],MATCH(B877,admin1,0),1))</f>
        <v/>
      </c>
      <c r="AJ877" s="49" t="str">
        <f t="shared" ca="1" si="10"/>
        <v/>
      </c>
      <c r="AK877" s="49" t="str">
        <f t="shared" ca="1" si="11"/>
        <v/>
      </c>
    </row>
    <row r="878" spans="29:37" x14ac:dyDescent="0.2">
      <c r="AC878">
        <f>IF(ISBLANK(nutrition[[#This Row],[total_boys]]),SUM(nutrition[[#This Row],[boys_0-5_reached]],nutrition[[#This Row],[boys_6-12_reached]],nutrition[[#This Row],[boys_13-18_reached]]),nutrition[[#This Row],[total_boys]])</f>
        <v>0</v>
      </c>
      <c r="AD878">
        <f>IF(ISBLANK(nutrition[[#This Row],[total_girls]]),SUM(nutrition[[#This Row],[girls_0-5_reached]],nutrition[[#This Row],[girls_6-12_reached]],nutrition[[#This Row],[girls_13-18_reached]]),nutrition[[#This Row],[total_girls]])</f>
        <v>0</v>
      </c>
      <c r="AE878">
        <f>IF(ISBLANK(nutrition[[#This Row],[total_children]]),SUM(nutrition[[#This Row],[calc_boys]],nutrition[[#This Row],[calc_girls]]),nutrition[[#This Row],[total_children]])</f>
        <v>0</v>
      </c>
      <c r="AF878">
        <f>IF(ISBLANK(nutrition[[#This Row],[total_pwd]]),SUM(nutrition[[#This Row],[total_pwd_men]],nutrition[[#This Row],[total_pwd_women]]),nutrition[[#This Row],[total_pwd]])</f>
        <v>0</v>
      </c>
      <c r="AG878">
        <f>IF(ISBLANK(nutrition[[#This Row],[total_adults]]),SUM(nutrition[[#This Row],[total_men]],nutrition[[#This Row],[total_women]]),nutrition[[#This Row],[total_adults]])</f>
        <v>0</v>
      </c>
      <c r="AH878">
        <f>IF(ISBLANK(nutrition[[#This Row],[total_beneficiaries_reached]]),SUM(nutrition[[#This Row],[calc_children]],nutrition[[#This Row],[calc_adults]]),nutrition[[#This Row],[total_beneficiaries_reached]])</f>
        <v>0</v>
      </c>
      <c r="AI878" s="49" t="str">
        <f ca="1">IF(B878="","",OFFSET(table_admin1[[#Headers],[ADM1_PT]],MATCH(B878,admin1,0),1))</f>
        <v/>
      </c>
      <c r="AJ878" s="49" t="str">
        <f t="shared" ca="1" si="10"/>
        <v/>
      </c>
      <c r="AK878" s="49" t="str">
        <f t="shared" ca="1" si="11"/>
        <v/>
      </c>
    </row>
    <row r="879" spans="29:37" x14ac:dyDescent="0.2">
      <c r="AC879">
        <f>IF(ISBLANK(nutrition[[#This Row],[total_boys]]),SUM(nutrition[[#This Row],[boys_0-5_reached]],nutrition[[#This Row],[boys_6-12_reached]],nutrition[[#This Row],[boys_13-18_reached]]),nutrition[[#This Row],[total_boys]])</f>
        <v>0</v>
      </c>
      <c r="AD879">
        <f>IF(ISBLANK(nutrition[[#This Row],[total_girls]]),SUM(nutrition[[#This Row],[girls_0-5_reached]],nutrition[[#This Row],[girls_6-12_reached]],nutrition[[#This Row],[girls_13-18_reached]]),nutrition[[#This Row],[total_girls]])</f>
        <v>0</v>
      </c>
      <c r="AE879">
        <f>IF(ISBLANK(nutrition[[#This Row],[total_children]]),SUM(nutrition[[#This Row],[calc_boys]],nutrition[[#This Row],[calc_girls]]),nutrition[[#This Row],[total_children]])</f>
        <v>0</v>
      </c>
      <c r="AF879">
        <f>IF(ISBLANK(nutrition[[#This Row],[total_pwd]]),SUM(nutrition[[#This Row],[total_pwd_men]],nutrition[[#This Row],[total_pwd_women]]),nutrition[[#This Row],[total_pwd]])</f>
        <v>0</v>
      </c>
      <c r="AG879">
        <f>IF(ISBLANK(nutrition[[#This Row],[total_adults]]),SUM(nutrition[[#This Row],[total_men]],nutrition[[#This Row],[total_women]]),nutrition[[#This Row],[total_adults]])</f>
        <v>0</v>
      </c>
      <c r="AH879">
        <f>IF(ISBLANK(nutrition[[#This Row],[total_beneficiaries_reached]]),SUM(nutrition[[#This Row],[calc_children]],nutrition[[#This Row],[calc_adults]]),nutrition[[#This Row],[total_beneficiaries_reached]])</f>
        <v>0</v>
      </c>
      <c r="AI879" s="49" t="str">
        <f ca="1">IF(B879="","",OFFSET(table_admin1[[#Headers],[ADM1_PT]],MATCH(B879,admin1,0),1))</f>
        <v/>
      </c>
      <c r="AJ879" s="49" t="str">
        <f t="shared" ca="1" si="10"/>
        <v/>
      </c>
      <c r="AK879" s="49" t="str">
        <f t="shared" ca="1" si="11"/>
        <v/>
      </c>
    </row>
    <row r="880" spans="29:37" x14ac:dyDescent="0.2">
      <c r="AC880">
        <f>IF(ISBLANK(nutrition[[#This Row],[total_boys]]),SUM(nutrition[[#This Row],[boys_0-5_reached]],nutrition[[#This Row],[boys_6-12_reached]],nutrition[[#This Row],[boys_13-18_reached]]),nutrition[[#This Row],[total_boys]])</f>
        <v>0</v>
      </c>
      <c r="AD880">
        <f>IF(ISBLANK(nutrition[[#This Row],[total_girls]]),SUM(nutrition[[#This Row],[girls_0-5_reached]],nutrition[[#This Row],[girls_6-12_reached]],nutrition[[#This Row],[girls_13-18_reached]]),nutrition[[#This Row],[total_girls]])</f>
        <v>0</v>
      </c>
      <c r="AE880">
        <f>IF(ISBLANK(nutrition[[#This Row],[total_children]]),SUM(nutrition[[#This Row],[calc_boys]],nutrition[[#This Row],[calc_girls]]),nutrition[[#This Row],[total_children]])</f>
        <v>0</v>
      </c>
      <c r="AF880">
        <f>IF(ISBLANK(nutrition[[#This Row],[total_pwd]]),SUM(nutrition[[#This Row],[total_pwd_men]],nutrition[[#This Row],[total_pwd_women]]),nutrition[[#This Row],[total_pwd]])</f>
        <v>0</v>
      </c>
      <c r="AG880">
        <f>IF(ISBLANK(nutrition[[#This Row],[total_adults]]),SUM(nutrition[[#This Row],[total_men]],nutrition[[#This Row],[total_women]]),nutrition[[#This Row],[total_adults]])</f>
        <v>0</v>
      </c>
      <c r="AH880">
        <f>IF(ISBLANK(nutrition[[#This Row],[total_beneficiaries_reached]]),SUM(nutrition[[#This Row],[calc_children]],nutrition[[#This Row],[calc_adults]]),nutrition[[#This Row],[total_beneficiaries_reached]])</f>
        <v>0</v>
      </c>
      <c r="AI880" s="49" t="str">
        <f ca="1">IF(B880="","",OFFSET(table_admin1[[#Headers],[ADM1_PT]],MATCH(B880,admin1,0),1))</f>
        <v/>
      </c>
      <c r="AJ880" s="49" t="str">
        <f t="shared" ca="1" si="10"/>
        <v/>
      </c>
      <c r="AK880" s="49" t="str">
        <f t="shared" ca="1" si="11"/>
        <v/>
      </c>
    </row>
    <row r="881" spans="29:37" x14ac:dyDescent="0.2">
      <c r="AC881">
        <f>IF(ISBLANK(nutrition[[#This Row],[total_boys]]),SUM(nutrition[[#This Row],[boys_0-5_reached]],nutrition[[#This Row],[boys_6-12_reached]],nutrition[[#This Row],[boys_13-18_reached]]),nutrition[[#This Row],[total_boys]])</f>
        <v>0</v>
      </c>
      <c r="AD881">
        <f>IF(ISBLANK(nutrition[[#This Row],[total_girls]]),SUM(nutrition[[#This Row],[girls_0-5_reached]],nutrition[[#This Row],[girls_6-12_reached]],nutrition[[#This Row],[girls_13-18_reached]]),nutrition[[#This Row],[total_girls]])</f>
        <v>0</v>
      </c>
      <c r="AE881">
        <f>IF(ISBLANK(nutrition[[#This Row],[total_children]]),SUM(nutrition[[#This Row],[calc_boys]],nutrition[[#This Row],[calc_girls]]),nutrition[[#This Row],[total_children]])</f>
        <v>0</v>
      </c>
      <c r="AF881">
        <f>IF(ISBLANK(nutrition[[#This Row],[total_pwd]]),SUM(nutrition[[#This Row],[total_pwd_men]],nutrition[[#This Row],[total_pwd_women]]),nutrition[[#This Row],[total_pwd]])</f>
        <v>0</v>
      </c>
      <c r="AG881">
        <f>IF(ISBLANK(nutrition[[#This Row],[total_adults]]),SUM(nutrition[[#This Row],[total_men]],nutrition[[#This Row],[total_women]]),nutrition[[#This Row],[total_adults]])</f>
        <v>0</v>
      </c>
      <c r="AH881">
        <f>IF(ISBLANK(nutrition[[#This Row],[total_beneficiaries_reached]]),SUM(nutrition[[#This Row],[calc_children]],nutrition[[#This Row],[calc_adults]]),nutrition[[#This Row],[total_beneficiaries_reached]])</f>
        <v>0</v>
      </c>
      <c r="AI881" s="49" t="str">
        <f ca="1">IF(B881="","",OFFSET(table_admin1[[#Headers],[ADM1_PT]],MATCH(B881,admin1,0),1))</f>
        <v/>
      </c>
      <c r="AJ881" s="49" t="str">
        <f t="shared" ca="1" si="10"/>
        <v/>
      </c>
      <c r="AK881" s="49" t="str">
        <f t="shared" ca="1" si="11"/>
        <v/>
      </c>
    </row>
    <row r="882" spans="29:37" x14ac:dyDescent="0.2">
      <c r="AC882">
        <f>IF(ISBLANK(nutrition[[#This Row],[total_boys]]),SUM(nutrition[[#This Row],[boys_0-5_reached]],nutrition[[#This Row],[boys_6-12_reached]],nutrition[[#This Row],[boys_13-18_reached]]),nutrition[[#This Row],[total_boys]])</f>
        <v>0</v>
      </c>
      <c r="AD882">
        <f>IF(ISBLANK(nutrition[[#This Row],[total_girls]]),SUM(nutrition[[#This Row],[girls_0-5_reached]],nutrition[[#This Row],[girls_6-12_reached]],nutrition[[#This Row],[girls_13-18_reached]]),nutrition[[#This Row],[total_girls]])</f>
        <v>0</v>
      </c>
      <c r="AE882">
        <f>IF(ISBLANK(nutrition[[#This Row],[total_children]]),SUM(nutrition[[#This Row],[calc_boys]],nutrition[[#This Row],[calc_girls]]),nutrition[[#This Row],[total_children]])</f>
        <v>0</v>
      </c>
      <c r="AF882">
        <f>IF(ISBLANK(nutrition[[#This Row],[total_pwd]]),SUM(nutrition[[#This Row],[total_pwd_men]],nutrition[[#This Row],[total_pwd_women]]),nutrition[[#This Row],[total_pwd]])</f>
        <v>0</v>
      </c>
      <c r="AG882">
        <f>IF(ISBLANK(nutrition[[#This Row],[total_adults]]),SUM(nutrition[[#This Row],[total_men]],nutrition[[#This Row],[total_women]]),nutrition[[#This Row],[total_adults]])</f>
        <v>0</v>
      </c>
      <c r="AH882">
        <f>IF(ISBLANK(nutrition[[#This Row],[total_beneficiaries_reached]]),SUM(nutrition[[#This Row],[calc_children]],nutrition[[#This Row],[calc_adults]]),nutrition[[#This Row],[total_beneficiaries_reached]])</f>
        <v>0</v>
      </c>
      <c r="AI882" s="49" t="str">
        <f ca="1">IF(B882="","",OFFSET(table_admin1[[#Headers],[ADM1_PT]],MATCH(B882,admin1,0),1))</f>
        <v/>
      </c>
      <c r="AJ882" s="49" t="str">
        <f t="shared" ca="1" si="10"/>
        <v/>
      </c>
      <c r="AK882" s="49" t="str">
        <f t="shared" ca="1" si="11"/>
        <v/>
      </c>
    </row>
    <row r="883" spans="29:37" x14ac:dyDescent="0.2">
      <c r="AC883">
        <f>IF(ISBLANK(nutrition[[#This Row],[total_boys]]),SUM(nutrition[[#This Row],[boys_0-5_reached]],nutrition[[#This Row],[boys_6-12_reached]],nutrition[[#This Row],[boys_13-18_reached]]),nutrition[[#This Row],[total_boys]])</f>
        <v>0</v>
      </c>
      <c r="AD883">
        <f>IF(ISBLANK(nutrition[[#This Row],[total_girls]]),SUM(nutrition[[#This Row],[girls_0-5_reached]],nutrition[[#This Row],[girls_6-12_reached]],nutrition[[#This Row],[girls_13-18_reached]]),nutrition[[#This Row],[total_girls]])</f>
        <v>0</v>
      </c>
      <c r="AE883">
        <f>IF(ISBLANK(nutrition[[#This Row],[total_children]]),SUM(nutrition[[#This Row],[calc_boys]],nutrition[[#This Row],[calc_girls]]),nutrition[[#This Row],[total_children]])</f>
        <v>0</v>
      </c>
      <c r="AF883">
        <f>IF(ISBLANK(nutrition[[#This Row],[total_pwd]]),SUM(nutrition[[#This Row],[total_pwd_men]],nutrition[[#This Row],[total_pwd_women]]),nutrition[[#This Row],[total_pwd]])</f>
        <v>0</v>
      </c>
      <c r="AG883">
        <f>IF(ISBLANK(nutrition[[#This Row],[total_adults]]),SUM(nutrition[[#This Row],[total_men]],nutrition[[#This Row],[total_women]]),nutrition[[#This Row],[total_adults]])</f>
        <v>0</v>
      </c>
      <c r="AH883">
        <f>IF(ISBLANK(nutrition[[#This Row],[total_beneficiaries_reached]]),SUM(nutrition[[#This Row],[calc_children]],nutrition[[#This Row],[calc_adults]]),nutrition[[#This Row],[total_beneficiaries_reached]])</f>
        <v>0</v>
      </c>
      <c r="AI883" s="49" t="str">
        <f ca="1">IF(B883="","",OFFSET(table_admin1[[#Headers],[ADM1_PT]],MATCH(B883,admin1,0),1))</f>
        <v/>
      </c>
      <c r="AJ883" s="49" t="str">
        <f t="shared" ca="1" si="10"/>
        <v/>
      </c>
      <c r="AK883" s="49" t="str">
        <f t="shared" ca="1" si="11"/>
        <v/>
      </c>
    </row>
    <row r="884" spans="29:37" x14ac:dyDescent="0.2">
      <c r="AC884">
        <f>IF(ISBLANK(nutrition[[#This Row],[total_boys]]),SUM(nutrition[[#This Row],[boys_0-5_reached]],nutrition[[#This Row],[boys_6-12_reached]],nutrition[[#This Row],[boys_13-18_reached]]),nutrition[[#This Row],[total_boys]])</f>
        <v>0</v>
      </c>
      <c r="AD884">
        <f>IF(ISBLANK(nutrition[[#This Row],[total_girls]]),SUM(nutrition[[#This Row],[girls_0-5_reached]],nutrition[[#This Row],[girls_6-12_reached]],nutrition[[#This Row],[girls_13-18_reached]]),nutrition[[#This Row],[total_girls]])</f>
        <v>0</v>
      </c>
      <c r="AE884">
        <f>IF(ISBLANK(nutrition[[#This Row],[total_children]]),SUM(nutrition[[#This Row],[calc_boys]],nutrition[[#This Row],[calc_girls]]),nutrition[[#This Row],[total_children]])</f>
        <v>0</v>
      </c>
      <c r="AF884">
        <f>IF(ISBLANK(nutrition[[#This Row],[total_pwd]]),SUM(nutrition[[#This Row],[total_pwd_men]],nutrition[[#This Row],[total_pwd_women]]),nutrition[[#This Row],[total_pwd]])</f>
        <v>0</v>
      </c>
      <c r="AG884">
        <f>IF(ISBLANK(nutrition[[#This Row],[total_adults]]),SUM(nutrition[[#This Row],[total_men]],nutrition[[#This Row],[total_women]]),nutrition[[#This Row],[total_adults]])</f>
        <v>0</v>
      </c>
      <c r="AH884">
        <f>IF(ISBLANK(nutrition[[#This Row],[total_beneficiaries_reached]]),SUM(nutrition[[#This Row],[calc_children]],nutrition[[#This Row],[calc_adults]]),nutrition[[#This Row],[total_beneficiaries_reached]])</f>
        <v>0</v>
      </c>
      <c r="AI884" s="49" t="str">
        <f ca="1">IF(B884="","",OFFSET(table_admin1[[#Headers],[ADM1_PT]],MATCH(B884,admin1,0),1))</f>
        <v/>
      </c>
      <c r="AJ884" s="49" t="str">
        <f t="shared" ca="1" si="10"/>
        <v/>
      </c>
      <c r="AK884" s="49" t="str">
        <f t="shared" ca="1" si="11"/>
        <v/>
      </c>
    </row>
    <row r="885" spans="29:37" x14ac:dyDescent="0.2">
      <c r="AC885">
        <f>IF(ISBLANK(nutrition[[#This Row],[total_boys]]),SUM(nutrition[[#This Row],[boys_0-5_reached]],nutrition[[#This Row],[boys_6-12_reached]],nutrition[[#This Row],[boys_13-18_reached]]),nutrition[[#This Row],[total_boys]])</f>
        <v>0</v>
      </c>
      <c r="AD885">
        <f>IF(ISBLANK(nutrition[[#This Row],[total_girls]]),SUM(nutrition[[#This Row],[girls_0-5_reached]],nutrition[[#This Row],[girls_6-12_reached]],nutrition[[#This Row],[girls_13-18_reached]]),nutrition[[#This Row],[total_girls]])</f>
        <v>0</v>
      </c>
      <c r="AE885">
        <f>IF(ISBLANK(nutrition[[#This Row],[total_children]]),SUM(nutrition[[#This Row],[calc_boys]],nutrition[[#This Row],[calc_girls]]),nutrition[[#This Row],[total_children]])</f>
        <v>0</v>
      </c>
      <c r="AF885">
        <f>IF(ISBLANK(nutrition[[#This Row],[total_pwd]]),SUM(nutrition[[#This Row],[total_pwd_men]],nutrition[[#This Row],[total_pwd_women]]),nutrition[[#This Row],[total_pwd]])</f>
        <v>0</v>
      </c>
      <c r="AG885">
        <f>IF(ISBLANK(nutrition[[#This Row],[total_adults]]),SUM(nutrition[[#This Row],[total_men]],nutrition[[#This Row],[total_women]]),nutrition[[#This Row],[total_adults]])</f>
        <v>0</v>
      </c>
      <c r="AH885">
        <f>IF(ISBLANK(nutrition[[#This Row],[total_beneficiaries_reached]]),SUM(nutrition[[#This Row],[calc_children]],nutrition[[#This Row],[calc_adults]]),nutrition[[#This Row],[total_beneficiaries_reached]])</f>
        <v>0</v>
      </c>
      <c r="AI885" s="49" t="str">
        <f ca="1">IF(B885="","",OFFSET(table_admin1[[#Headers],[ADM1_PT]],MATCH(B885,admin1,0),1))</f>
        <v/>
      </c>
      <c r="AJ885" s="49" t="str">
        <f t="shared" ca="1" si="10"/>
        <v/>
      </c>
      <c r="AK885" s="49" t="str">
        <f t="shared" ca="1" si="11"/>
        <v/>
      </c>
    </row>
    <row r="886" spans="29:37" x14ac:dyDescent="0.2">
      <c r="AC886">
        <f>IF(ISBLANK(nutrition[[#This Row],[total_boys]]),SUM(nutrition[[#This Row],[boys_0-5_reached]],nutrition[[#This Row],[boys_6-12_reached]],nutrition[[#This Row],[boys_13-18_reached]]),nutrition[[#This Row],[total_boys]])</f>
        <v>0</v>
      </c>
      <c r="AD886">
        <f>IF(ISBLANK(nutrition[[#This Row],[total_girls]]),SUM(nutrition[[#This Row],[girls_0-5_reached]],nutrition[[#This Row],[girls_6-12_reached]],nutrition[[#This Row],[girls_13-18_reached]]),nutrition[[#This Row],[total_girls]])</f>
        <v>0</v>
      </c>
      <c r="AE886">
        <f>IF(ISBLANK(nutrition[[#This Row],[total_children]]),SUM(nutrition[[#This Row],[calc_boys]],nutrition[[#This Row],[calc_girls]]),nutrition[[#This Row],[total_children]])</f>
        <v>0</v>
      </c>
      <c r="AF886">
        <f>IF(ISBLANK(nutrition[[#This Row],[total_pwd]]),SUM(nutrition[[#This Row],[total_pwd_men]],nutrition[[#This Row],[total_pwd_women]]),nutrition[[#This Row],[total_pwd]])</f>
        <v>0</v>
      </c>
      <c r="AG886">
        <f>IF(ISBLANK(nutrition[[#This Row],[total_adults]]),SUM(nutrition[[#This Row],[total_men]],nutrition[[#This Row],[total_women]]),nutrition[[#This Row],[total_adults]])</f>
        <v>0</v>
      </c>
      <c r="AH886">
        <f>IF(ISBLANK(nutrition[[#This Row],[total_beneficiaries_reached]]),SUM(nutrition[[#This Row],[calc_children]],nutrition[[#This Row],[calc_adults]]),nutrition[[#This Row],[total_beneficiaries_reached]])</f>
        <v>0</v>
      </c>
      <c r="AI886" s="49" t="str">
        <f ca="1">IF(B886="","",OFFSET(table_admin1[[#Headers],[ADM1_PT]],MATCH(B886,admin1,0),1))</f>
        <v/>
      </c>
      <c r="AJ886" s="49" t="str">
        <f t="shared" ca="1" si="10"/>
        <v/>
      </c>
      <c r="AK886" s="49" t="str">
        <f t="shared" ca="1" si="11"/>
        <v/>
      </c>
    </row>
    <row r="887" spans="29:37" x14ac:dyDescent="0.2">
      <c r="AC887">
        <f>IF(ISBLANK(nutrition[[#This Row],[total_boys]]),SUM(nutrition[[#This Row],[boys_0-5_reached]],nutrition[[#This Row],[boys_6-12_reached]],nutrition[[#This Row],[boys_13-18_reached]]),nutrition[[#This Row],[total_boys]])</f>
        <v>0</v>
      </c>
      <c r="AD887">
        <f>IF(ISBLANK(nutrition[[#This Row],[total_girls]]),SUM(nutrition[[#This Row],[girls_0-5_reached]],nutrition[[#This Row],[girls_6-12_reached]],nutrition[[#This Row],[girls_13-18_reached]]),nutrition[[#This Row],[total_girls]])</f>
        <v>0</v>
      </c>
      <c r="AE887">
        <f>IF(ISBLANK(nutrition[[#This Row],[total_children]]),SUM(nutrition[[#This Row],[calc_boys]],nutrition[[#This Row],[calc_girls]]),nutrition[[#This Row],[total_children]])</f>
        <v>0</v>
      </c>
      <c r="AF887">
        <f>IF(ISBLANK(nutrition[[#This Row],[total_pwd]]),SUM(nutrition[[#This Row],[total_pwd_men]],nutrition[[#This Row],[total_pwd_women]]),nutrition[[#This Row],[total_pwd]])</f>
        <v>0</v>
      </c>
      <c r="AG887">
        <f>IF(ISBLANK(nutrition[[#This Row],[total_adults]]),SUM(nutrition[[#This Row],[total_men]],nutrition[[#This Row],[total_women]]),nutrition[[#This Row],[total_adults]])</f>
        <v>0</v>
      </c>
      <c r="AH887">
        <f>IF(ISBLANK(nutrition[[#This Row],[total_beneficiaries_reached]]),SUM(nutrition[[#This Row],[calc_children]],nutrition[[#This Row],[calc_adults]]),nutrition[[#This Row],[total_beneficiaries_reached]])</f>
        <v>0</v>
      </c>
      <c r="AI887" s="49" t="str">
        <f ca="1">IF(B887="","",OFFSET(table_admin1[[#Headers],[ADM1_PT]],MATCH(B887,admin1,0),1))</f>
        <v/>
      </c>
      <c r="AJ887" s="49" t="str">
        <f t="shared" ca="1" si="10"/>
        <v/>
      </c>
      <c r="AK887" s="49" t="str">
        <f t="shared" ca="1" si="11"/>
        <v/>
      </c>
    </row>
    <row r="888" spans="29:37" x14ac:dyDescent="0.2">
      <c r="AC888">
        <f>IF(ISBLANK(nutrition[[#This Row],[total_boys]]),SUM(nutrition[[#This Row],[boys_0-5_reached]],nutrition[[#This Row],[boys_6-12_reached]],nutrition[[#This Row],[boys_13-18_reached]]),nutrition[[#This Row],[total_boys]])</f>
        <v>0</v>
      </c>
      <c r="AD888">
        <f>IF(ISBLANK(nutrition[[#This Row],[total_girls]]),SUM(nutrition[[#This Row],[girls_0-5_reached]],nutrition[[#This Row],[girls_6-12_reached]],nutrition[[#This Row],[girls_13-18_reached]]),nutrition[[#This Row],[total_girls]])</f>
        <v>0</v>
      </c>
      <c r="AE888">
        <f>IF(ISBLANK(nutrition[[#This Row],[total_children]]),SUM(nutrition[[#This Row],[calc_boys]],nutrition[[#This Row],[calc_girls]]),nutrition[[#This Row],[total_children]])</f>
        <v>0</v>
      </c>
      <c r="AF888">
        <f>IF(ISBLANK(nutrition[[#This Row],[total_pwd]]),SUM(nutrition[[#This Row],[total_pwd_men]],nutrition[[#This Row],[total_pwd_women]]),nutrition[[#This Row],[total_pwd]])</f>
        <v>0</v>
      </c>
      <c r="AG888">
        <f>IF(ISBLANK(nutrition[[#This Row],[total_adults]]),SUM(nutrition[[#This Row],[total_men]],nutrition[[#This Row],[total_women]]),nutrition[[#This Row],[total_adults]])</f>
        <v>0</v>
      </c>
      <c r="AH888">
        <f>IF(ISBLANK(nutrition[[#This Row],[total_beneficiaries_reached]]),SUM(nutrition[[#This Row],[calc_children]],nutrition[[#This Row],[calc_adults]]),nutrition[[#This Row],[total_beneficiaries_reached]])</f>
        <v>0</v>
      </c>
      <c r="AI888" s="49" t="str">
        <f ca="1">IF(B888="","",OFFSET(table_admin1[[#Headers],[ADM1_PT]],MATCH(B888,admin1,0),1))</f>
        <v/>
      </c>
      <c r="AJ888" s="49" t="str">
        <f t="shared" ca="1" si="10"/>
        <v/>
      </c>
      <c r="AK888" s="49" t="str">
        <f t="shared" ca="1" si="11"/>
        <v/>
      </c>
    </row>
    <row r="889" spans="29:37" x14ac:dyDescent="0.2">
      <c r="AC889">
        <f>IF(ISBLANK(nutrition[[#This Row],[total_boys]]),SUM(nutrition[[#This Row],[boys_0-5_reached]],nutrition[[#This Row],[boys_6-12_reached]],nutrition[[#This Row],[boys_13-18_reached]]),nutrition[[#This Row],[total_boys]])</f>
        <v>0</v>
      </c>
      <c r="AD889">
        <f>IF(ISBLANK(nutrition[[#This Row],[total_girls]]),SUM(nutrition[[#This Row],[girls_0-5_reached]],nutrition[[#This Row],[girls_6-12_reached]],nutrition[[#This Row],[girls_13-18_reached]]),nutrition[[#This Row],[total_girls]])</f>
        <v>0</v>
      </c>
      <c r="AE889">
        <f>IF(ISBLANK(nutrition[[#This Row],[total_children]]),SUM(nutrition[[#This Row],[calc_boys]],nutrition[[#This Row],[calc_girls]]),nutrition[[#This Row],[total_children]])</f>
        <v>0</v>
      </c>
      <c r="AF889">
        <f>IF(ISBLANK(nutrition[[#This Row],[total_pwd]]),SUM(nutrition[[#This Row],[total_pwd_men]],nutrition[[#This Row],[total_pwd_women]]),nutrition[[#This Row],[total_pwd]])</f>
        <v>0</v>
      </c>
      <c r="AG889">
        <f>IF(ISBLANK(nutrition[[#This Row],[total_adults]]),SUM(nutrition[[#This Row],[total_men]],nutrition[[#This Row],[total_women]]),nutrition[[#This Row],[total_adults]])</f>
        <v>0</v>
      </c>
      <c r="AH889">
        <f>IF(ISBLANK(nutrition[[#This Row],[total_beneficiaries_reached]]),SUM(nutrition[[#This Row],[calc_children]],nutrition[[#This Row],[calc_adults]]),nutrition[[#This Row],[total_beneficiaries_reached]])</f>
        <v>0</v>
      </c>
      <c r="AI889" s="49" t="str">
        <f ca="1">IF(B889="","",OFFSET(table_admin1[[#Headers],[ADM1_PT]],MATCH(B889,admin1,0),1))</f>
        <v/>
      </c>
      <c r="AJ889" s="49" t="str">
        <f t="shared" ca="1" si="10"/>
        <v/>
      </c>
      <c r="AK889" s="49" t="str">
        <f t="shared" ca="1" si="11"/>
        <v/>
      </c>
    </row>
    <row r="890" spans="29:37" x14ac:dyDescent="0.2">
      <c r="AC890">
        <f>IF(ISBLANK(nutrition[[#This Row],[total_boys]]),SUM(nutrition[[#This Row],[boys_0-5_reached]],nutrition[[#This Row],[boys_6-12_reached]],nutrition[[#This Row],[boys_13-18_reached]]),nutrition[[#This Row],[total_boys]])</f>
        <v>0</v>
      </c>
      <c r="AD890">
        <f>IF(ISBLANK(nutrition[[#This Row],[total_girls]]),SUM(nutrition[[#This Row],[girls_0-5_reached]],nutrition[[#This Row],[girls_6-12_reached]],nutrition[[#This Row],[girls_13-18_reached]]),nutrition[[#This Row],[total_girls]])</f>
        <v>0</v>
      </c>
      <c r="AE890">
        <f>IF(ISBLANK(nutrition[[#This Row],[total_children]]),SUM(nutrition[[#This Row],[calc_boys]],nutrition[[#This Row],[calc_girls]]),nutrition[[#This Row],[total_children]])</f>
        <v>0</v>
      </c>
      <c r="AF890">
        <f>IF(ISBLANK(nutrition[[#This Row],[total_pwd]]),SUM(nutrition[[#This Row],[total_pwd_men]],nutrition[[#This Row],[total_pwd_women]]),nutrition[[#This Row],[total_pwd]])</f>
        <v>0</v>
      </c>
      <c r="AG890">
        <f>IF(ISBLANK(nutrition[[#This Row],[total_adults]]),SUM(nutrition[[#This Row],[total_men]],nutrition[[#This Row],[total_women]]),nutrition[[#This Row],[total_adults]])</f>
        <v>0</v>
      </c>
      <c r="AH890">
        <f>IF(ISBLANK(nutrition[[#This Row],[total_beneficiaries_reached]]),SUM(nutrition[[#This Row],[calc_children]],nutrition[[#This Row],[calc_adults]]),nutrition[[#This Row],[total_beneficiaries_reached]])</f>
        <v>0</v>
      </c>
      <c r="AI890" s="49" t="str">
        <f ca="1">IF(B890="","",OFFSET(table_admin1[[#Headers],[ADM1_PT]],MATCH(B890,admin1,0),1))</f>
        <v/>
      </c>
      <c r="AJ890" s="49" t="str">
        <f t="shared" ca="1" si="10"/>
        <v/>
      </c>
      <c r="AK890" s="49" t="str">
        <f t="shared" ca="1" si="11"/>
        <v/>
      </c>
    </row>
    <row r="891" spans="29:37" x14ac:dyDescent="0.2">
      <c r="AC891">
        <f>IF(ISBLANK(nutrition[[#This Row],[total_boys]]),SUM(nutrition[[#This Row],[boys_0-5_reached]],nutrition[[#This Row],[boys_6-12_reached]],nutrition[[#This Row],[boys_13-18_reached]]),nutrition[[#This Row],[total_boys]])</f>
        <v>0</v>
      </c>
      <c r="AD891">
        <f>IF(ISBLANK(nutrition[[#This Row],[total_girls]]),SUM(nutrition[[#This Row],[girls_0-5_reached]],nutrition[[#This Row],[girls_6-12_reached]],nutrition[[#This Row],[girls_13-18_reached]]),nutrition[[#This Row],[total_girls]])</f>
        <v>0</v>
      </c>
      <c r="AE891">
        <f>IF(ISBLANK(nutrition[[#This Row],[total_children]]),SUM(nutrition[[#This Row],[calc_boys]],nutrition[[#This Row],[calc_girls]]),nutrition[[#This Row],[total_children]])</f>
        <v>0</v>
      </c>
      <c r="AF891">
        <f>IF(ISBLANK(nutrition[[#This Row],[total_pwd]]),SUM(nutrition[[#This Row],[total_pwd_men]],nutrition[[#This Row],[total_pwd_women]]),nutrition[[#This Row],[total_pwd]])</f>
        <v>0</v>
      </c>
      <c r="AG891">
        <f>IF(ISBLANK(nutrition[[#This Row],[total_adults]]),SUM(nutrition[[#This Row],[total_men]],nutrition[[#This Row],[total_women]]),nutrition[[#This Row],[total_adults]])</f>
        <v>0</v>
      </c>
      <c r="AH891">
        <f>IF(ISBLANK(nutrition[[#This Row],[total_beneficiaries_reached]]),SUM(nutrition[[#This Row],[calc_children]],nutrition[[#This Row],[calc_adults]]),nutrition[[#This Row],[total_beneficiaries_reached]])</f>
        <v>0</v>
      </c>
      <c r="AI891" s="49" t="str">
        <f ca="1">IF(B891="","",OFFSET(table_admin1[[#Headers],[ADM1_PT]],MATCH(B891,admin1,0),1))</f>
        <v/>
      </c>
      <c r="AJ891" s="49" t="str">
        <f t="shared" ca="1" si="10"/>
        <v/>
      </c>
      <c r="AK891" s="49" t="str">
        <f t="shared" ca="1" si="11"/>
        <v/>
      </c>
    </row>
    <row r="892" spans="29:37" x14ac:dyDescent="0.2">
      <c r="AC892">
        <f>IF(ISBLANK(nutrition[[#This Row],[total_boys]]),SUM(nutrition[[#This Row],[boys_0-5_reached]],nutrition[[#This Row],[boys_6-12_reached]],nutrition[[#This Row],[boys_13-18_reached]]),nutrition[[#This Row],[total_boys]])</f>
        <v>0</v>
      </c>
      <c r="AD892">
        <f>IF(ISBLANK(nutrition[[#This Row],[total_girls]]),SUM(nutrition[[#This Row],[girls_0-5_reached]],nutrition[[#This Row],[girls_6-12_reached]],nutrition[[#This Row],[girls_13-18_reached]]),nutrition[[#This Row],[total_girls]])</f>
        <v>0</v>
      </c>
      <c r="AE892">
        <f>IF(ISBLANK(nutrition[[#This Row],[total_children]]),SUM(nutrition[[#This Row],[calc_boys]],nutrition[[#This Row],[calc_girls]]),nutrition[[#This Row],[total_children]])</f>
        <v>0</v>
      </c>
      <c r="AF892">
        <f>IF(ISBLANK(nutrition[[#This Row],[total_pwd]]),SUM(nutrition[[#This Row],[total_pwd_men]],nutrition[[#This Row],[total_pwd_women]]),nutrition[[#This Row],[total_pwd]])</f>
        <v>0</v>
      </c>
      <c r="AG892">
        <f>IF(ISBLANK(nutrition[[#This Row],[total_adults]]),SUM(nutrition[[#This Row],[total_men]],nutrition[[#This Row],[total_women]]),nutrition[[#This Row],[total_adults]])</f>
        <v>0</v>
      </c>
      <c r="AH892">
        <f>IF(ISBLANK(nutrition[[#This Row],[total_beneficiaries_reached]]),SUM(nutrition[[#This Row],[calc_children]],nutrition[[#This Row],[calc_adults]]),nutrition[[#This Row],[total_beneficiaries_reached]])</f>
        <v>0</v>
      </c>
      <c r="AI892" s="49" t="str">
        <f ca="1">IF(B892="","",OFFSET(table_admin1[[#Headers],[ADM1_PT]],MATCH(B892,admin1,0),1))</f>
        <v/>
      </c>
      <c r="AJ892" s="49" t="str">
        <f t="shared" ca="1" si="10"/>
        <v/>
      </c>
      <c r="AK892" s="49" t="str">
        <f t="shared" ca="1" si="11"/>
        <v/>
      </c>
    </row>
    <row r="893" spans="29:37" x14ac:dyDescent="0.2">
      <c r="AC893">
        <f>IF(ISBLANK(nutrition[[#This Row],[total_boys]]),SUM(nutrition[[#This Row],[boys_0-5_reached]],nutrition[[#This Row],[boys_6-12_reached]],nutrition[[#This Row],[boys_13-18_reached]]),nutrition[[#This Row],[total_boys]])</f>
        <v>0</v>
      </c>
      <c r="AD893">
        <f>IF(ISBLANK(nutrition[[#This Row],[total_girls]]),SUM(nutrition[[#This Row],[girls_0-5_reached]],nutrition[[#This Row],[girls_6-12_reached]],nutrition[[#This Row],[girls_13-18_reached]]),nutrition[[#This Row],[total_girls]])</f>
        <v>0</v>
      </c>
      <c r="AE893">
        <f>IF(ISBLANK(nutrition[[#This Row],[total_children]]),SUM(nutrition[[#This Row],[calc_boys]],nutrition[[#This Row],[calc_girls]]),nutrition[[#This Row],[total_children]])</f>
        <v>0</v>
      </c>
      <c r="AF893">
        <f>IF(ISBLANK(nutrition[[#This Row],[total_pwd]]),SUM(nutrition[[#This Row],[total_pwd_men]],nutrition[[#This Row],[total_pwd_women]]),nutrition[[#This Row],[total_pwd]])</f>
        <v>0</v>
      </c>
      <c r="AG893">
        <f>IF(ISBLANK(nutrition[[#This Row],[total_adults]]),SUM(nutrition[[#This Row],[total_men]],nutrition[[#This Row],[total_women]]),nutrition[[#This Row],[total_adults]])</f>
        <v>0</v>
      </c>
      <c r="AH893">
        <f>IF(ISBLANK(nutrition[[#This Row],[total_beneficiaries_reached]]),SUM(nutrition[[#This Row],[calc_children]],nutrition[[#This Row],[calc_adults]]),nutrition[[#This Row],[total_beneficiaries_reached]])</f>
        <v>0</v>
      </c>
      <c r="AI893" s="49" t="str">
        <f ca="1">IF(B893="","",OFFSET(table_admin1[[#Headers],[ADM1_PT]],MATCH(B893,admin1,0),1))</f>
        <v/>
      </c>
      <c r="AJ893" s="49" t="str">
        <f t="shared" ca="1" si="10"/>
        <v/>
      </c>
      <c r="AK893" s="49" t="str">
        <f t="shared" ca="1" si="11"/>
        <v/>
      </c>
    </row>
    <row r="894" spans="29:37" x14ac:dyDescent="0.2">
      <c r="AC894">
        <f>IF(ISBLANK(nutrition[[#This Row],[total_boys]]),SUM(nutrition[[#This Row],[boys_0-5_reached]],nutrition[[#This Row],[boys_6-12_reached]],nutrition[[#This Row],[boys_13-18_reached]]),nutrition[[#This Row],[total_boys]])</f>
        <v>0</v>
      </c>
      <c r="AD894">
        <f>IF(ISBLANK(nutrition[[#This Row],[total_girls]]),SUM(nutrition[[#This Row],[girls_0-5_reached]],nutrition[[#This Row],[girls_6-12_reached]],nutrition[[#This Row],[girls_13-18_reached]]),nutrition[[#This Row],[total_girls]])</f>
        <v>0</v>
      </c>
      <c r="AE894">
        <f>IF(ISBLANK(nutrition[[#This Row],[total_children]]),SUM(nutrition[[#This Row],[calc_boys]],nutrition[[#This Row],[calc_girls]]),nutrition[[#This Row],[total_children]])</f>
        <v>0</v>
      </c>
      <c r="AF894">
        <f>IF(ISBLANK(nutrition[[#This Row],[total_pwd]]),SUM(nutrition[[#This Row],[total_pwd_men]],nutrition[[#This Row],[total_pwd_women]]),nutrition[[#This Row],[total_pwd]])</f>
        <v>0</v>
      </c>
      <c r="AG894">
        <f>IF(ISBLANK(nutrition[[#This Row],[total_adults]]),SUM(nutrition[[#This Row],[total_men]],nutrition[[#This Row],[total_women]]),nutrition[[#This Row],[total_adults]])</f>
        <v>0</v>
      </c>
      <c r="AH894">
        <f>IF(ISBLANK(nutrition[[#This Row],[total_beneficiaries_reached]]),SUM(nutrition[[#This Row],[calc_children]],nutrition[[#This Row],[calc_adults]]),nutrition[[#This Row],[total_beneficiaries_reached]])</f>
        <v>0</v>
      </c>
      <c r="AI894" s="49" t="str">
        <f ca="1">IF(B894="","",OFFSET(table_admin1[[#Headers],[ADM1_PT]],MATCH(B894,admin1,0),1))</f>
        <v/>
      </c>
      <c r="AJ894" s="49" t="str">
        <f t="shared" ca="1" si="10"/>
        <v/>
      </c>
      <c r="AK894" s="49" t="str">
        <f t="shared" ca="1" si="11"/>
        <v/>
      </c>
    </row>
    <row r="895" spans="29:37" x14ac:dyDescent="0.2">
      <c r="AC895">
        <f>IF(ISBLANK(nutrition[[#This Row],[total_boys]]),SUM(nutrition[[#This Row],[boys_0-5_reached]],nutrition[[#This Row],[boys_6-12_reached]],nutrition[[#This Row],[boys_13-18_reached]]),nutrition[[#This Row],[total_boys]])</f>
        <v>0</v>
      </c>
      <c r="AD895">
        <f>IF(ISBLANK(nutrition[[#This Row],[total_girls]]),SUM(nutrition[[#This Row],[girls_0-5_reached]],nutrition[[#This Row],[girls_6-12_reached]],nutrition[[#This Row],[girls_13-18_reached]]),nutrition[[#This Row],[total_girls]])</f>
        <v>0</v>
      </c>
      <c r="AE895">
        <f>IF(ISBLANK(nutrition[[#This Row],[total_children]]),SUM(nutrition[[#This Row],[calc_boys]],nutrition[[#This Row],[calc_girls]]),nutrition[[#This Row],[total_children]])</f>
        <v>0</v>
      </c>
      <c r="AF895">
        <f>IF(ISBLANK(nutrition[[#This Row],[total_pwd]]),SUM(nutrition[[#This Row],[total_pwd_men]],nutrition[[#This Row],[total_pwd_women]]),nutrition[[#This Row],[total_pwd]])</f>
        <v>0</v>
      </c>
      <c r="AG895">
        <f>IF(ISBLANK(nutrition[[#This Row],[total_adults]]),SUM(nutrition[[#This Row],[total_men]],nutrition[[#This Row],[total_women]]),nutrition[[#This Row],[total_adults]])</f>
        <v>0</v>
      </c>
      <c r="AH895">
        <f>IF(ISBLANK(nutrition[[#This Row],[total_beneficiaries_reached]]),SUM(nutrition[[#This Row],[calc_children]],nutrition[[#This Row],[calc_adults]]),nutrition[[#This Row],[total_beneficiaries_reached]])</f>
        <v>0</v>
      </c>
      <c r="AI895" s="49" t="str">
        <f ca="1">IF(B895="","",OFFSET(table_admin1[[#Headers],[ADM1_PT]],MATCH(B895,admin1,0),1))</f>
        <v/>
      </c>
      <c r="AJ895" s="49" t="str">
        <f t="shared" ca="1" si="10"/>
        <v/>
      </c>
      <c r="AK895" s="49" t="str">
        <f t="shared" ca="1" si="11"/>
        <v/>
      </c>
    </row>
    <row r="896" spans="29:37" x14ac:dyDescent="0.2">
      <c r="AC896">
        <f>IF(ISBLANK(nutrition[[#This Row],[total_boys]]),SUM(nutrition[[#This Row],[boys_0-5_reached]],nutrition[[#This Row],[boys_6-12_reached]],nutrition[[#This Row],[boys_13-18_reached]]),nutrition[[#This Row],[total_boys]])</f>
        <v>0</v>
      </c>
      <c r="AD896">
        <f>IF(ISBLANK(nutrition[[#This Row],[total_girls]]),SUM(nutrition[[#This Row],[girls_0-5_reached]],nutrition[[#This Row],[girls_6-12_reached]],nutrition[[#This Row],[girls_13-18_reached]]),nutrition[[#This Row],[total_girls]])</f>
        <v>0</v>
      </c>
      <c r="AE896">
        <f>IF(ISBLANK(nutrition[[#This Row],[total_children]]),SUM(nutrition[[#This Row],[calc_boys]],nutrition[[#This Row],[calc_girls]]),nutrition[[#This Row],[total_children]])</f>
        <v>0</v>
      </c>
      <c r="AF896">
        <f>IF(ISBLANK(nutrition[[#This Row],[total_pwd]]),SUM(nutrition[[#This Row],[total_pwd_men]],nutrition[[#This Row],[total_pwd_women]]),nutrition[[#This Row],[total_pwd]])</f>
        <v>0</v>
      </c>
      <c r="AG896">
        <f>IF(ISBLANK(nutrition[[#This Row],[total_adults]]),SUM(nutrition[[#This Row],[total_men]],nutrition[[#This Row],[total_women]]),nutrition[[#This Row],[total_adults]])</f>
        <v>0</v>
      </c>
      <c r="AH896">
        <f>IF(ISBLANK(nutrition[[#This Row],[total_beneficiaries_reached]]),SUM(nutrition[[#This Row],[calc_children]],nutrition[[#This Row],[calc_adults]]),nutrition[[#This Row],[total_beneficiaries_reached]])</f>
        <v>0</v>
      </c>
      <c r="AI896" s="49" t="str">
        <f ca="1">IF(B896="","",OFFSET(table_admin1[[#Headers],[ADM1_PT]],MATCH(B896,admin1,0),1))</f>
        <v/>
      </c>
      <c r="AJ896" s="49" t="str">
        <f t="shared" ca="1" si="10"/>
        <v/>
      </c>
      <c r="AK896" s="49" t="str">
        <f t="shared" ca="1" si="11"/>
        <v/>
      </c>
    </row>
    <row r="897" spans="29:37" x14ac:dyDescent="0.2">
      <c r="AC897">
        <f>IF(ISBLANK(nutrition[[#This Row],[total_boys]]),SUM(nutrition[[#This Row],[boys_0-5_reached]],nutrition[[#This Row],[boys_6-12_reached]],nutrition[[#This Row],[boys_13-18_reached]]),nutrition[[#This Row],[total_boys]])</f>
        <v>0</v>
      </c>
      <c r="AD897">
        <f>IF(ISBLANK(nutrition[[#This Row],[total_girls]]),SUM(nutrition[[#This Row],[girls_0-5_reached]],nutrition[[#This Row],[girls_6-12_reached]],nutrition[[#This Row],[girls_13-18_reached]]),nutrition[[#This Row],[total_girls]])</f>
        <v>0</v>
      </c>
      <c r="AE897">
        <f>IF(ISBLANK(nutrition[[#This Row],[total_children]]),SUM(nutrition[[#This Row],[calc_boys]],nutrition[[#This Row],[calc_girls]]),nutrition[[#This Row],[total_children]])</f>
        <v>0</v>
      </c>
      <c r="AF897">
        <f>IF(ISBLANK(nutrition[[#This Row],[total_pwd]]),SUM(nutrition[[#This Row],[total_pwd_men]],nutrition[[#This Row],[total_pwd_women]]),nutrition[[#This Row],[total_pwd]])</f>
        <v>0</v>
      </c>
      <c r="AG897">
        <f>IF(ISBLANK(nutrition[[#This Row],[total_adults]]),SUM(nutrition[[#This Row],[total_men]],nutrition[[#This Row],[total_women]]),nutrition[[#This Row],[total_adults]])</f>
        <v>0</v>
      </c>
      <c r="AH897">
        <f>IF(ISBLANK(nutrition[[#This Row],[total_beneficiaries_reached]]),SUM(nutrition[[#This Row],[calc_children]],nutrition[[#This Row],[calc_adults]]),nutrition[[#This Row],[total_beneficiaries_reached]])</f>
        <v>0</v>
      </c>
      <c r="AI897" s="49" t="str">
        <f ca="1">IF(B897="","",OFFSET(table_admin1[[#Headers],[ADM1_PT]],MATCH(B897,admin1,0),1))</f>
        <v/>
      </c>
      <c r="AJ897" s="49" t="str">
        <f t="shared" ca="1" si="10"/>
        <v/>
      </c>
      <c r="AK897" s="49" t="str">
        <f t="shared" ca="1" si="11"/>
        <v/>
      </c>
    </row>
    <row r="898" spans="29:37" x14ac:dyDescent="0.2">
      <c r="AC898">
        <f>IF(ISBLANK(nutrition[[#This Row],[total_boys]]),SUM(nutrition[[#This Row],[boys_0-5_reached]],nutrition[[#This Row],[boys_6-12_reached]],nutrition[[#This Row],[boys_13-18_reached]]),nutrition[[#This Row],[total_boys]])</f>
        <v>0</v>
      </c>
      <c r="AD898">
        <f>IF(ISBLANK(nutrition[[#This Row],[total_girls]]),SUM(nutrition[[#This Row],[girls_0-5_reached]],nutrition[[#This Row],[girls_6-12_reached]],nutrition[[#This Row],[girls_13-18_reached]]),nutrition[[#This Row],[total_girls]])</f>
        <v>0</v>
      </c>
      <c r="AE898">
        <f>IF(ISBLANK(nutrition[[#This Row],[total_children]]),SUM(nutrition[[#This Row],[calc_boys]],nutrition[[#This Row],[calc_girls]]),nutrition[[#This Row],[total_children]])</f>
        <v>0</v>
      </c>
      <c r="AF898">
        <f>IF(ISBLANK(nutrition[[#This Row],[total_pwd]]),SUM(nutrition[[#This Row],[total_pwd_men]],nutrition[[#This Row],[total_pwd_women]]),nutrition[[#This Row],[total_pwd]])</f>
        <v>0</v>
      </c>
      <c r="AG898">
        <f>IF(ISBLANK(nutrition[[#This Row],[total_adults]]),SUM(nutrition[[#This Row],[total_men]],nutrition[[#This Row],[total_women]]),nutrition[[#This Row],[total_adults]])</f>
        <v>0</v>
      </c>
      <c r="AH898">
        <f>IF(ISBLANK(nutrition[[#This Row],[total_beneficiaries_reached]]),SUM(nutrition[[#This Row],[calc_children]],nutrition[[#This Row],[calc_adults]]),nutrition[[#This Row],[total_beneficiaries_reached]])</f>
        <v>0</v>
      </c>
      <c r="AI898" s="49" t="str">
        <f ca="1">IF(B898="","",OFFSET(table_admin1[[#Headers],[ADM1_PT]],MATCH(B898,admin1,0),1))</f>
        <v/>
      </c>
      <c r="AJ898" s="49" t="str">
        <f t="shared" ca="1" si="10"/>
        <v/>
      </c>
      <c r="AK898" s="49" t="str">
        <f t="shared" ca="1" si="11"/>
        <v/>
      </c>
    </row>
    <row r="899" spans="29:37" x14ac:dyDescent="0.2">
      <c r="AC899">
        <f>IF(ISBLANK(nutrition[[#This Row],[total_boys]]),SUM(nutrition[[#This Row],[boys_0-5_reached]],nutrition[[#This Row],[boys_6-12_reached]],nutrition[[#This Row],[boys_13-18_reached]]),nutrition[[#This Row],[total_boys]])</f>
        <v>0</v>
      </c>
      <c r="AD899">
        <f>IF(ISBLANK(nutrition[[#This Row],[total_girls]]),SUM(nutrition[[#This Row],[girls_0-5_reached]],nutrition[[#This Row],[girls_6-12_reached]],nutrition[[#This Row],[girls_13-18_reached]]),nutrition[[#This Row],[total_girls]])</f>
        <v>0</v>
      </c>
      <c r="AE899">
        <f>IF(ISBLANK(nutrition[[#This Row],[total_children]]),SUM(nutrition[[#This Row],[calc_boys]],nutrition[[#This Row],[calc_girls]]),nutrition[[#This Row],[total_children]])</f>
        <v>0</v>
      </c>
      <c r="AF899">
        <f>IF(ISBLANK(nutrition[[#This Row],[total_pwd]]),SUM(nutrition[[#This Row],[total_pwd_men]],nutrition[[#This Row],[total_pwd_women]]),nutrition[[#This Row],[total_pwd]])</f>
        <v>0</v>
      </c>
      <c r="AG899">
        <f>IF(ISBLANK(nutrition[[#This Row],[total_adults]]),SUM(nutrition[[#This Row],[total_men]],nutrition[[#This Row],[total_women]]),nutrition[[#This Row],[total_adults]])</f>
        <v>0</v>
      </c>
      <c r="AH899">
        <f>IF(ISBLANK(nutrition[[#This Row],[total_beneficiaries_reached]]),SUM(nutrition[[#This Row],[calc_children]],nutrition[[#This Row],[calc_adults]]),nutrition[[#This Row],[total_beneficiaries_reached]])</f>
        <v>0</v>
      </c>
      <c r="AI899" s="49" t="str">
        <f ca="1">IF(B899="","",OFFSET(table_admin1[[#Headers],[ADM1_PT]],MATCH(B899,admin1,0),1))</f>
        <v/>
      </c>
      <c r="AJ899" s="49" t="str">
        <f t="shared" ca="1" si="10"/>
        <v/>
      </c>
      <c r="AK899" s="49" t="str">
        <f t="shared" ca="1" si="11"/>
        <v/>
      </c>
    </row>
    <row r="900" spans="29:37" x14ac:dyDescent="0.2">
      <c r="AC900">
        <f>IF(ISBLANK(nutrition[[#This Row],[total_boys]]),SUM(nutrition[[#This Row],[boys_0-5_reached]],nutrition[[#This Row],[boys_6-12_reached]],nutrition[[#This Row],[boys_13-18_reached]]),nutrition[[#This Row],[total_boys]])</f>
        <v>0</v>
      </c>
      <c r="AD900">
        <f>IF(ISBLANK(nutrition[[#This Row],[total_girls]]),SUM(nutrition[[#This Row],[girls_0-5_reached]],nutrition[[#This Row],[girls_6-12_reached]],nutrition[[#This Row],[girls_13-18_reached]]),nutrition[[#This Row],[total_girls]])</f>
        <v>0</v>
      </c>
      <c r="AE900">
        <f>IF(ISBLANK(nutrition[[#This Row],[total_children]]),SUM(nutrition[[#This Row],[calc_boys]],nutrition[[#This Row],[calc_girls]]),nutrition[[#This Row],[total_children]])</f>
        <v>0</v>
      </c>
      <c r="AF900">
        <f>IF(ISBLANK(nutrition[[#This Row],[total_pwd]]),SUM(nutrition[[#This Row],[total_pwd_men]],nutrition[[#This Row],[total_pwd_women]]),nutrition[[#This Row],[total_pwd]])</f>
        <v>0</v>
      </c>
      <c r="AG900">
        <f>IF(ISBLANK(nutrition[[#This Row],[total_adults]]),SUM(nutrition[[#This Row],[total_men]],nutrition[[#This Row],[total_women]]),nutrition[[#This Row],[total_adults]])</f>
        <v>0</v>
      </c>
      <c r="AH900">
        <f>IF(ISBLANK(nutrition[[#This Row],[total_beneficiaries_reached]]),SUM(nutrition[[#This Row],[calc_children]],nutrition[[#This Row],[calc_adults]]),nutrition[[#This Row],[total_beneficiaries_reached]])</f>
        <v>0</v>
      </c>
      <c r="AI900" s="49" t="str">
        <f ca="1">IF(B900="","",OFFSET(table_admin1[[#Headers],[ADM1_PT]],MATCH(B900,admin1,0),1))</f>
        <v/>
      </c>
      <c r="AJ900" s="49" t="str">
        <f t="shared" ca="1" si="10"/>
        <v/>
      </c>
      <c r="AK900" s="49" t="str">
        <f t="shared" ca="1" si="11"/>
        <v/>
      </c>
    </row>
    <row r="901" spans="29:37" x14ac:dyDescent="0.2">
      <c r="AC901">
        <f>IF(ISBLANK(nutrition[[#This Row],[total_boys]]),SUM(nutrition[[#This Row],[boys_0-5_reached]],nutrition[[#This Row],[boys_6-12_reached]],nutrition[[#This Row],[boys_13-18_reached]]),nutrition[[#This Row],[total_boys]])</f>
        <v>0</v>
      </c>
      <c r="AD901">
        <f>IF(ISBLANK(nutrition[[#This Row],[total_girls]]),SUM(nutrition[[#This Row],[girls_0-5_reached]],nutrition[[#This Row],[girls_6-12_reached]],nutrition[[#This Row],[girls_13-18_reached]]),nutrition[[#This Row],[total_girls]])</f>
        <v>0</v>
      </c>
      <c r="AE901">
        <f>IF(ISBLANK(nutrition[[#This Row],[total_children]]),SUM(nutrition[[#This Row],[calc_boys]],nutrition[[#This Row],[calc_girls]]),nutrition[[#This Row],[total_children]])</f>
        <v>0</v>
      </c>
      <c r="AF901">
        <f>IF(ISBLANK(nutrition[[#This Row],[total_pwd]]),SUM(nutrition[[#This Row],[total_pwd_men]],nutrition[[#This Row],[total_pwd_women]]),nutrition[[#This Row],[total_pwd]])</f>
        <v>0</v>
      </c>
      <c r="AG901">
        <f>IF(ISBLANK(nutrition[[#This Row],[total_adults]]),SUM(nutrition[[#This Row],[total_men]],nutrition[[#This Row],[total_women]]),nutrition[[#This Row],[total_adults]])</f>
        <v>0</v>
      </c>
      <c r="AH901">
        <f>IF(ISBLANK(nutrition[[#This Row],[total_beneficiaries_reached]]),SUM(nutrition[[#This Row],[calc_children]],nutrition[[#This Row],[calc_adults]]),nutrition[[#This Row],[total_beneficiaries_reached]])</f>
        <v>0</v>
      </c>
      <c r="AI901" s="49" t="str">
        <f ca="1">IF(B901="","",OFFSET(table_admin1[[#Headers],[ADM1_PT]],MATCH(B901,admin1,0),1))</f>
        <v/>
      </c>
      <c r="AJ901" s="49" t="str">
        <f t="shared" ca="1" si="10"/>
        <v/>
      </c>
      <c r="AK901" s="49" t="str">
        <f t="shared" ca="1" si="11"/>
        <v/>
      </c>
    </row>
    <row r="902" spans="29:37" x14ac:dyDescent="0.2">
      <c r="AC902">
        <f>IF(ISBLANK(nutrition[[#This Row],[total_boys]]),SUM(nutrition[[#This Row],[boys_0-5_reached]],nutrition[[#This Row],[boys_6-12_reached]],nutrition[[#This Row],[boys_13-18_reached]]),nutrition[[#This Row],[total_boys]])</f>
        <v>0</v>
      </c>
      <c r="AD902">
        <f>IF(ISBLANK(nutrition[[#This Row],[total_girls]]),SUM(nutrition[[#This Row],[girls_0-5_reached]],nutrition[[#This Row],[girls_6-12_reached]],nutrition[[#This Row],[girls_13-18_reached]]),nutrition[[#This Row],[total_girls]])</f>
        <v>0</v>
      </c>
      <c r="AE902">
        <f>IF(ISBLANK(nutrition[[#This Row],[total_children]]),SUM(nutrition[[#This Row],[calc_boys]],nutrition[[#This Row],[calc_girls]]),nutrition[[#This Row],[total_children]])</f>
        <v>0</v>
      </c>
      <c r="AF902">
        <f>IF(ISBLANK(nutrition[[#This Row],[total_pwd]]),SUM(nutrition[[#This Row],[total_pwd_men]],nutrition[[#This Row],[total_pwd_women]]),nutrition[[#This Row],[total_pwd]])</f>
        <v>0</v>
      </c>
      <c r="AG902">
        <f>IF(ISBLANK(nutrition[[#This Row],[total_adults]]),SUM(nutrition[[#This Row],[total_men]],nutrition[[#This Row],[total_women]]),nutrition[[#This Row],[total_adults]])</f>
        <v>0</v>
      </c>
      <c r="AH902">
        <f>IF(ISBLANK(nutrition[[#This Row],[total_beneficiaries_reached]]),SUM(nutrition[[#This Row],[calc_children]],nutrition[[#This Row],[calc_adults]]),nutrition[[#This Row],[total_beneficiaries_reached]])</f>
        <v>0</v>
      </c>
      <c r="AI902" s="49" t="str">
        <f ca="1">IF(B902="","",OFFSET(table_admin1[[#Headers],[ADM1_PT]],MATCH(B902,admin1,0),1))</f>
        <v/>
      </c>
      <c r="AJ902" s="49" t="str">
        <f t="shared" ca="1" si="10"/>
        <v/>
      </c>
      <c r="AK902" s="49" t="str">
        <f t="shared" ca="1" si="11"/>
        <v/>
      </c>
    </row>
    <row r="903" spans="29:37" x14ac:dyDescent="0.2">
      <c r="AC903">
        <f>IF(ISBLANK(nutrition[[#This Row],[total_boys]]),SUM(nutrition[[#This Row],[boys_0-5_reached]],nutrition[[#This Row],[boys_6-12_reached]],nutrition[[#This Row],[boys_13-18_reached]]),nutrition[[#This Row],[total_boys]])</f>
        <v>0</v>
      </c>
      <c r="AD903">
        <f>IF(ISBLANK(nutrition[[#This Row],[total_girls]]),SUM(nutrition[[#This Row],[girls_0-5_reached]],nutrition[[#This Row],[girls_6-12_reached]],nutrition[[#This Row],[girls_13-18_reached]]),nutrition[[#This Row],[total_girls]])</f>
        <v>0</v>
      </c>
      <c r="AE903">
        <f>IF(ISBLANK(nutrition[[#This Row],[total_children]]),SUM(nutrition[[#This Row],[calc_boys]],nutrition[[#This Row],[calc_girls]]),nutrition[[#This Row],[total_children]])</f>
        <v>0</v>
      </c>
      <c r="AF903">
        <f>IF(ISBLANK(nutrition[[#This Row],[total_pwd]]),SUM(nutrition[[#This Row],[total_pwd_men]],nutrition[[#This Row],[total_pwd_women]]),nutrition[[#This Row],[total_pwd]])</f>
        <v>0</v>
      </c>
      <c r="AG903">
        <f>IF(ISBLANK(nutrition[[#This Row],[total_adults]]),SUM(nutrition[[#This Row],[total_men]],nutrition[[#This Row],[total_women]]),nutrition[[#This Row],[total_adults]])</f>
        <v>0</v>
      </c>
      <c r="AH903">
        <f>IF(ISBLANK(nutrition[[#This Row],[total_beneficiaries_reached]]),SUM(nutrition[[#This Row],[calc_children]],nutrition[[#This Row],[calc_adults]]),nutrition[[#This Row],[total_beneficiaries_reached]])</f>
        <v>0</v>
      </c>
      <c r="AI903" s="49" t="str">
        <f ca="1">IF(B903="","",OFFSET(table_admin1[[#Headers],[ADM1_PT]],MATCH(B903,admin1,0),1))</f>
        <v/>
      </c>
      <c r="AJ903" s="49" t="str">
        <f t="shared" ca="1" si="10"/>
        <v/>
      </c>
      <c r="AK903" s="49" t="str">
        <f t="shared" ca="1" si="11"/>
        <v/>
      </c>
    </row>
    <row r="904" spans="29:37" x14ac:dyDescent="0.2">
      <c r="AC904">
        <f>IF(ISBLANK(nutrition[[#This Row],[total_boys]]),SUM(nutrition[[#This Row],[boys_0-5_reached]],nutrition[[#This Row],[boys_6-12_reached]],nutrition[[#This Row],[boys_13-18_reached]]),nutrition[[#This Row],[total_boys]])</f>
        <v>0</v>
      </c>
      <c r="AD904">
        <f>IF(ISBLANK(nutrition[[#This Row],[total_girls]]),SUM(nutrition[[#This Row],[girls_0-5_reached]],nutrition[[#This Row],[girls_6-12_reached]],nutrition[[#This Row],[girls_13-18_reached]]),nutrition[[#This Row],[total_girls]])</f>
        <v>0</v>
      </c>
      <c r="AE904">
        <f>IF(ISBLANK(nutrition[[#This Row],[total_children]]),SUM(nutrition[[#This Row],[calc_boys]],nutrition[[#This Row],[calc_girls]]),nutrition[[#This Row],[total_children]])</f>
        <v>0</v>
      </c>
      <c r="AF904">
        <f>IF(ISBLANK(nutrition[[#This Row],[total_pwd]]),SUM(nutrition[[#This Row],[total_pwd_men]],nutrition[[#This Row],[total_pwd_women]]),nutrition[[#This Row],[total_pwd]])</f>
        <v>0</v>
      </c>
      <c r="AG904">
        <f>IF(ISBLANK(nutrition[[#This Row],[total_adults]]),SUM(nutrition[[#This Row],[total_men]],nutrition[[#This Row],[total_women]]),nutrition[[#This Row],[total_adults]])</f>
        <v>0</v>
      </c>
      <c r="AH904">
        <f>IF(ISBLANK(nutrition[[#This Row],[total_beneficiaries_reached]]),SUM(nutrition[[#This Row],[calc_children]],nutrition[[#This Row],[calc_adults]]),nutrition[[#This Row],[total_beneficiaries_reached]])</f>
        <v>0</v>
      </c>
      <c r="AI904" s="49" t="str">
        <f ca="1">IF(B904="","",OFFSET(table_admin1[[#Headers],[ADM1_PT]],MATCH(B904,admin1,0),1))</f>
        <v/>
      </c>
      <c r="AJ904" s="49" t="str">
        <f t="shared" ca="1" si="10"/>
        <v/>
      </c>
      <c r="AK904" s="49" t="str">
        <f t="shared" ca="1" si="11"/>
        <v/>
      </c>
    </row>
    <row r="905" spans="29:37" x14ac:dyDescent="0.2">
      <c r="AC905">
        <f>IF(ISBLANK(nutrition[[#This Row],[total_boys]]),SUM(nutrition[[#This Row],[boys_0-5_reached]],nutrition[[#This Row],[boys_6-12_reached]],nutrition[[#This Row],[boys_13-18_reached]]),nutrition[[#This Row],[total_boys]])</f>
        <v>0</v>
      </c>
      <c r="AD905">
        <f>IF(ISBLANK(nutrition[[#This Row],[total_girls]]),SUM(nutrition[[#This Row],[girls_0-5_reached]],nutrition[[#This Row],[girls_6-12_reached]],nutrition[[#This Row],[girls_13-18_reached]]),nutrition[[#This Row],[total_girls]])</f>
        <v>0</v>
      </c>
      <c r="AE905">
        <f>IF(ISBLANK(nutrition[[#This Row],[total_children]]),SUM(nutrition[[#This Row],[calc_boys]],nutrition[[#This Row],[calc_girls]]),nutrition[[#This Row],[total_children]])</f>
        <v>0</v>
      </c>
      <c r="AF905">
        <f>IF(ISBLANK(nutrition[[#This Row],[total_pwd]]),SUM(nutrition[[#This Row],[total_pwd_men]],nutrition[[#This Row],[total_pwd_women]]),nutrition[[#This Row],[total_pwd]])</f>
        <v>0</v>
      </c>
      <c r="AG905">
        <f>IF(ISBLANK(nutrition[[#This Row],[total_adults]]),SUM(nutrition[[#This Row],[total_men]],nutrition[[#This Row],[total_women]]),nutrition[[#This Row],[total_adults]])</f>
        <v>0</v>
      </c>
      <c r="AH905">
        <f>IF(ISBLANK(nutrition[[#This Row],[total_beneficiaries_reached]]),SUM(nutrition[[#This Row],[calc_children]],nutrition[[#This Row],[calc_adults]]),nutrition[[#This Row],[total_beneficiaries_reached]])</f>
        <v>0</v>
      </c>
      <c r="AI905" s="49" t="str">
        <f ca="1">IF(B905="","",OFFSET(table_admin1[[#Headers],[ADM1_PT]],MATCH(B905,admin1,0),1))</f>
        <v/>
      </c>
      <c r="AJ905" s="49" t="str">
        <f t="shared" ca="1" si="10"/>
        <v/>
      </c>
      <c r="AK905" s="49" t="str">
        <f t="shared" ca="1" si="11"/>
        <v/>
      </c>
    </row>
    <row r="906" spans="29:37" x14ac:dyDescent="0.2">
      <c r="AC906">
        <f>IF(ISBLANK(nutrition[[#This Row],[total_boys]]),SUM(nutrition[[#This Row],[boys_0-5_reached]],nutrition[[#This Row],[boys_6-12_reached]],nutrition[[#This Row],[boys_13-18_reached]]),nutrition[[#This Row],[total_boys]])</f>
        <v>0</v>
      </c>
      <c r="AD906">
        <f>IF(ISBLANK(nutrition[[#This Row],[total_girls]]),SUM(nutrition[[#This Row],[girls_0-5_reached]],nutrition[[#This Row],[girls_6-12_reached]],nutrition[[#This Row],[girls_13-18_reached]]),nutrition[[#This Row],[total_girls]])</f>
        <v>0</v>
      </c>
      <c r="AE906">
        <f>IF(ISBLANK(nutrition[[#This Row],[total_children]]),SUM(nutrition[[#This Row],[calc_boys]],nutrition[[#This Row],[calc_girls]]),nutrition[[#This Row],[total_children]])</f>
        <v>0</v>
      </c>
      <c r="AF906">
        <f>IF(ISBLANK(nutrition[[#This Row],[total_pwd]]),SUM(nutrition[[#This Row],[total_pwd_men]],nutrition[[#This Row],[total_pwd_women]]),nutrition[[#This Row],[total_pwd]])</f>
        <v>0</v>
      </c>
      <c r="AG906">
        <f>IF(ISBLANK(nutrition[[#This Row],[total_adults]]),SUM(nutrition[[#This Row],[total_men]],nutrition[[#This Row],[total_women]]),nutrition[[#This Row],[total_adults]])</f>
        <v>0</v>
      </c>
      <c r="AH906">
        <f>IF(ISBLANK(nutrition[[#This Row],[total_beneficiaries_reached]]),SUM(nutrition[[#This Row],[calc_children]],nutrition[[#This Row],[calc_adults]]),nutrition[[#This Row],[total_beneficiaries_reached]])</f>
        <v>0</v>
      </c>
      <c r="AI906" s="49" t="str">
        <f ca="1">IF(B906="","",OFFSET(table_admin1[[#Headers],[ADM1_PT]],MATCH(B906,admin1,0),1))</f>
        <v/>
      </c>
      <c r="AJ906" s="49" t="str">
        <f t="shared" ca="1" si="10"/>
        <v/>
      </c>
      <c r="AK906" s="49" t="str">
        <f t="shared" ca="1" si="11"/>
        <v/>
      </c>
    </row>
    <row r="907" spans="29:37" x14ac:dyDescent="0.2">
      <c r="AC907">
        <f>IF(ISBLANK(nutrition[[#This Row],[total_boys]]),SUM(nutrition[[#This Row],[boys_0-5_reached]],nutrition[[#This Row],[boys_6-12_reached]],nutrition[[#This Row],[boys_13-18_reached]]),nutrition[[#This Row],[total_boys]])</f>
        <v>0</v>
      </c>
      <c r="AD907">
        <f>IF(ISBLANK(nutrition[[#This Row],[total_girls]]),SUM(nutrition[[#This Row],[girls_0-5_reached]],nutrition[[#This Row],[girls_6-12_reached]],nutrition[[#This Row],[girls_13-18_reached]]),nutrition[[#This Row],[total_girls]])</f>
        <v>0</v>
      </c>
      <c r="AE907">
        <f>IF(ISBLANK(nutrition[[#This Row],[total_children]]),SUM(nutrition[[#This Row],[calc_boys]],nutrition[[#This Row],[calc_girls]]),nutrition[[#This Row],[total_children]])</f>
        <v>0</v>
      </c>
      <c r="AF907">
        <f>IF(ISBLANK(nutrition[[#This Row],[total_pwd]]),SUM(nutrition[[#This Row],[total_pwd_men]],nutrition[[#This Row],[total_pwd_women]]),nutrition[[#This Row],[total_pwd]])</f>
        <v>0</v>
      </c>
      <c r="AG907">
        <f>IF(ISBLANK(nutrition[[#This Row],[total_adults]]),SUM(nutrition[[#This Row],[total_men]],nutrition[[#This Row],[total_women]]),nutrition[[#This Row],[total_adults]])</f>
        <v>0</v>
      </c>
      <c r="AH907">
        <f>IF(ISBLANK(nutrition[[#This Row],[total_beneficiaries_reached]]),SUM(nutrition[[#This Row],[calc_children]],nutrition[[#This Row],[calc_adults]]),nutrition[[#This Row],[total_beneficiaries_reached]])</f>
        <v>0</v>
      </c>
      <c r="AI907" s="49" t="str">
        <f ca="1">IF(B907="","",OFFSET(table_admin1[[#Headers],[ADM1_PT]],MATCH(B907,admin1,0),1))</f>
        <v/>
      </c>
      <c r="AJ907" s="49" t="str">
        <f t="shared" ca="1" si="10"/>
        <v/>
      </c>
      <c r="AK907" s="49" t="str">
        <f t="shared" ca="1" si="11"/>
        <v/>
      </c>
    </row>
    <row r="908" spans="29:37" x14ac:dyDescent="0.2">
      <c r="AC908">
        <f>IF(ISBLANK(nutrition[[#This Row],[total_boys]]),SUM(nutrition[[#This Row],[boys_0-5_reached]],nutrition[[#This Row],[boys_6-12_reached]],nutrition[[#This Row],[boys_13-18_reached]]),nutrition[[#This Row],[total_boys]])</f>
        <v>0</v>
      </c>
      <c r="AD908">
        <f>IF(ISBLANK(nutrition[[#This Row],[total_girls]]),SUM(nutrition[[#This Row],[girls_0-5_reached]],nutrition[[#This Row],[girls_6-12_reached]],nutrition[[#This Row],[girls_13-18_reached]]),nutrition[[#This Row],[total_girls]])</f>
        <v>0</v>
      </c>
      <c r="AE908">
        <f>IF(ISBLANK(nutrition[[#This Row],[total_children]]),SUM(nutrition[[#This Row],[calc_boys]],nutrition[[#This Row],[calc_girls]]),nutrition[[#This Row],[total_children]])</f>
        <v>0</v>
      </c>
      <c r="AF908">
        <f>IF(ISBLANK(nutrition[[#This Row],[total_pwd]]),SUM(nutrition[[#This Row],[total_pwd_men]],nutrition[[#This Row],[total_pwd_women]]),nutrition[[#This Row],[total_pwd]])</f>
        <v>0</v>
      </c>
      <c r="AG908">
        <f>IF(ISBLANK(nutrition[[#This Row],[total_adults]]),SUM(nutrition[[#This Row],[total_men]],nutrition[[#This Row],[total_women]]),nutrition[[#This Row],[total_adults]])</f>
        <v>0</v>
      </c>
      <c r="AH908">
        <f>IF(ISBLANK(nutrition[[#This Row],[total_beneficiaries_reached]]),SUM(nutrition[[#This Row],[calc_children]],nutrition[[#This Row],[calc_adults]]),nutrition[[#This Row],[total_beneficiaries_reached]])</f>
        <v>0</v>
      </c>
      <c r="AI908" s="49" t="str">
        <f ca="1">IF(B908="","",OFFSET(table_admin1[[#Headers],[ADM1_PT]],MATCH(B908,admin1,0),1))</f>
        <v/>
      </c>
      <c r="AJ908" s="49" t="str">
        <f t="shared" ca="1" si="10"/>
        <v/>
      </c>
      <c r="AK908" s="49" t="str">
        <f t="shared" ca="1" si="11"/>
        <v/>
      </c>
    </row>
    <row r="909" spans="29:37" x14ac:dyDescent="0.2">
      <c r="AC909">
        <f>IF(ISBLANK(nutrition[[#This Row],[total_boys]]),SUM(nutrition[[#This Row],[boys_0-5_reached]],nutrition[[#This Row],[boys_6-12_reached]],nutrition[[#This Row],[boys_13-18_reached]]),nutrition[[#This Row],[total_boys]])</f>
        <v>0</v>
      </c>
      <c r="AD909">
        <f>IF(ISBLANK(nutrition[[#This Row],[total_girls]]),SUM(nutrition[[#This Row],[girls_0-5_reached]],nutrition[[#This Row],[girls_6-12_reached]],nutrition[[#This Row],[girls_13-18_reached]]),nutrition[[#This Row],[total_girls]])</f>
        <v>0</v>
      </c>
      <c r="AE909">
        <f>IF(ISBLANK(nutrition[[#This Row],[total_children]]),SUM(nutrition[[#This Row],[calc_boys]],nutrition[[#This Row],[calc_girls]]),nutrition[[#This Row],[total_children]])</f>
        <v>0</v>
      </c>
      <c r="AF909">
        <f>IF(ISBLANK(nutrition[[#This Row],[total_pwd]]),SUM(nutrition[[#This Row],[total_pwd_men]],nutrition[[#This Row],[total_pwd_women]]),nutrition[[#This Row],[total_pwd]])</f>
        <v>0</v>
      </c>
      <c r="AG909">
        <f>IF(ISBLANK(nutrition[[#This Row],[total_adults]]),SUM(nutrition[[#This Row],[total_men]],nutrition[[#This Row],[total_women]]),nutrition[[#This Row],[total_adults]])</f>
        <v>0</v>
      </c>
      <c r="AH909">
        <f>IF(ISBLANK(nutrition[[#This Row],[total_beneficiaries_reached]]),SUM(nutrition[[#This Row],[calc_children]],nutrition[[#This Row],[calc_adults]]),nutrition[[#This Row],[total_beneficiaries_reached]])</f>
        <v>0</v>
      </c>
      <c r="AI909" s="49" t="str">
        <f ca="1">IF(B909="","",OFFSET(table_admin1[[#Headers],[ADM1_PT]],MATCH(B909,admin1,0),1))</f>
        <v/>
      </c>
      <c r="AJ909" s="49" t="str">
        <f t="shared" ca="1" si="10"/>
        <v/>
      </c>
      <c r="AK909" s="49" t="str">
        <f t="shared" ca="1" si="11"/>
        <v/>
      </c>
    </row>
    <row r="910" spans="29:37" x14ac:dyDescent="0.2">
      <c r="AC910">
        <f>IF(ISBLANK(nutrition[[#This Row],[total_boys]]),SUM(nutrition[[#This Row],[boys_0-5_reached]],nutrition[[#This Row],[boys_6-12_reached]],nutrition[[#This Row],[boys_13-18_reached]]),nutrition[[#This Row],[total_boys]])</f>
        <v>0</v>
      </c>
      <c r="AD910">
        <f>IF(ISBLANK(nutrition[[#This Row],[total_girls]]),SUM(nutrition[[#This Row],[girls_0-5_reached]],nutrition[[#This Row],[girls_6-12_reached]],nutrition[[#This Row],[girls_13-18_reached]]),nutrition[[#This Row],[total_girls]])</f>
        <v>0</v>
      </c>
      <c r="AE910">
        <f>IF(ISBLANK(nutrition[[#This Row],[total_children]]),SUM(nutrition[[#This Row],[calc_boys]],nutrition[[#This Row],[calc_girls]]),nutrition[[#This Row],[total_children]])</f>
        <v>0</v>
      </c>
      <c r="AF910">
        <f>IF(ISBLANK(nutrition[[#This Row],[total_pwd]]),SUM(nutrition[[#This Row],[total_pwd_men]],nutrition[[#This Row],[total_pwd_women]]),nutrition[[#This Row],[total_pwd]])</f>
        <v>0</v>
      </c>
      <c r="AG910">
        <f>IF(ISBLANK(nutrition[[#This Row],[total_adults]]),SUM(nutrition[[#This Row],[total_men]],nutrition[[#This Row],[total_women]]),nutrition[[#This Row],[total_adults]])</f>
        <v>0</v>
      </c>
      <c r="AH910">
        <f>IF(ISBLANK(nutrition[[#This Row],[total_beneficiaries_reached]]),SUM(nutrition[[#This Row],[calc_children]],nutrition[[#This Row],[calc_adults]]),nutrition[[#This Row],[total_beneficiaries_reached]])</f>
        <v>0</v>
      </c>
      <c r="AI910" s="49" t="str">
        <f ca="1">IF(B910="","",OFFSET(table_admin1[[#Headers],[ADM1_PT]],MATCH(B910,admin1,0),1))</f>
        <v/>
      </c>
      <c r="AJ910" s="49" t="str">
        <f t="shared" ca="1" si="10"/>
        <v/>
      </c>
      <c r="AK910" s="49" t="str">
        <f t="shared" ca="1" si="11"/>
        <v/>
      </c>
    </row>
    <row r="911" spans="29:37" x14ac:dyDescent="0.2">
      <c r="AC911">
        <f>IF(ISBLANK(nutrition[[#This Row],[total_boys]]),SUM(nutrition[[#This Row],[boys_0-5_reached]],nutrition[[#This Row],[boys_6-12_reached]],nutrition[[#This Row],[boys_13-18_reached]]),nutrition[[#This Row],[total_boys]])</f>
        <v>0</v>
      </c>
      <c r="AD911">
        <f>IF(ISBLANK(nutrition[[#This Row],[total_girls]]),SUM(nutrition[[#This Row],[girls_0-5_reached]],nutrition[[#This Row],[girls_6-12_reached]],nutrition[[#This Row],[girls_13-18_reached]]),nutrition[[#This Row],[total_girls]])</f>
        <v>0</v>
      </c>
      <c r="AE911">
        <f>IF(ISBLANK(nutrition[[#This Row],[total_children]]),SUM(nutrition[[#This Row],[calc_boys]],nutrition[[#This Row],[calc_girls]]),nutrition[[#This Row],[total_children]])</f>
        <v>0</v>
      </c>
      <c r="AF911">
        <f>IF(ISBLANK(nutrition[[#This Row],[total_pwd]]),SUM(nutrition[[#This Row],[total_pwd_men]],nutrition[[#This Row],[total_pwd_women]]),nutrition[[#This Row],[total_pwd]])</f>
        <v>0</v>
      </c>
      <c r="AG911">
        <f>IF(ISBLANK(nutrition[[#This Row],[total_adults]]),SUM(nutrition[[#This Row],[total_men]],nutrition[[#This Row],[total_women]]),nutrition[[#This Row],[total_adults]])</f>
        <v>0</v>
      </c>
      <c r="AH911">
        <f>IF(ISBLANK(nutrition[[#This Row],[total_beneficiaries_reached]]),SUM(nutrition[[#This Row],[calc_children]],nutrition[[#This Row],[calc_adults]]),nutrition[[#This Row],[total_beneficiaries_reached]])</f>
        <v>0</v>
      </c>
      <c r="AI911" s="49" t="str">
        <f ca="1">IF(B911="","",OFFSET(table_admin1[[#Headers],[ADM1_PT]],MATCH(B911,admin1,0),1))</f>
        <v/>
      </c>
      <c r="AJ911" s="49" t="str">
        <f t="shared" ca="1" si="10"/>
        <v/>
      </c>
      <c r="AK911" s="49" t="str">
        <f t="shared" ca="1" si="11"/>
        <v/>
      </c>
    </row>
    <row r="912" spans="29:37" x14ac:dyDescent="0.2">
      <c r="AC912">
        <f>IF(ISBLANK(nutrition[[#This Row],[total_boys]]),SUM(nutrition[[#This Row],[boys_0-5_reached]],nutrition[[#This Row],[boys_6-12_reached]],nutrition[[#This Row],[boys_13-18_reached]]),nutrition[[#This Row],[total_boys]])</f>
        <v>0</v>
      </c>
      <c r="AD912">
        <f>IF(ISBLANK(nutrition[[#This Row],[total_girls]]),SUM(nutrition[[#This Row],[girls_0-5_reached]],nutrition[[#This Row],[girls_6-12_reached]],nutrition[[#This Row],[girls_13-18_reached]]),nutrition[[#This Row],[total_girls]])</f>
        <v>0</v>
      </c>
      <c r="AE912">
        <f>IF(ISBLANK(nutrition[[#This Row],[total_children]]),SUM(nutrition[[#This Row],[calc_boys]],nutrition[[#This Row],[calc_girls]]),nutrition[[#This Row],[total_children]])</f>
        <v>0</v>
      </c>
      <c r="AF912">
        <f>IF(ISBLANK(nutrition[[#This Row],[total_pwd]]),SUM(nutrition[[#This Row],[total_pwd_men]],nutrition[[#This Row],[total_pwd_women]]),nutrition[[#This Row],[total_pwd]])</f>
        <v>0</v>
      </c>
      <c r="AG912">
        <f>IF(ISBLANK(nutrition[[#This Row],[total_adults]]),SUM(nutrition[[#This Row],[total_men]],nutrition[[#This Row],[total_women]]),nutrition[[#This Row],[total_adults]])</f>
        <v>0</v>
      </c>
      <c r="AH912">
        <f>IF(ISBLANK(nutrition[[#This Row],[total_beneficiaries_reached]]),SUM(nutrition[[#This Row],[calc_children]],nutrition[[#This Row],[calc_adults]]),nutrition[[#This Row],[total_beneficiaries_reached]])</f>
        <v>0</v>
      </c>
      <c r="AI912" s="49" t="str">
        <f ca="1">IF(B912="","",OFFSET(table_admin1[[#Headers],[ADM1_PT]],MATCH(B912,admin1,0),1))</f>
        <v/>
      </c>
      <c r="AJ912" s="49" t="str">
        <f t="shared" ca="1" si="10"/>
        <v/>
      </c>
      <c r="AK912" s="49" t="str">
        <f t="shared" ca="1" si="11"/>
        <v/>
      </c>
    </row>
    <row r="913" spans="29:37" x14ac:dyDescent="0.2">
      <c r="AC913">
        <f>IF(ISBLANK(nutrition[[#This Row],[total_boys]]),SUM(nutrition[[#This Row],[boys_0-5_reached]],nutrition[[#This Row],[boys_6-12_reached]],nutrition[[#This Row],[boys_13-18_reached]]),nutrition[[#This Row],[total_boys]])</f>
        <v>0</v>
      </c>
      <c r="AD913">
        <f>IF(ISBLANK(nutrition[[#This Row],[total_girls]]),SUM(nutrition[[#This Row],[girls_0-5_reached]],nutrition[[#This Row],[girls_6-12_reached]],nutrition[[#This Row],[girls_13-18_reached]]),nutrition[[#This Row],[total_girls]])</f>
        <v>0</v>
      </c>
      <c r="AE913">
        <f>IF(ISBLANK(nutrition[[#This Row],[total_children]]),SUM(nutrition[[#This Row],[calc_boys]],nutrition[[#This Row],[calc_girls]]),nutrition[[#This Row],[total_children]])</f>
        <v>0</v>
      </c>
      <c r="AF913">
        <f>IF(ISBLANK(nutrition[[#This Row],[total_pwd]]),SUM(nutrition[[#This Row],[total_pwd_men]],nutrition[[#This Row],[total_pwd_women]]),nutrition[[#This Row],[total_pwd]])</f>
        <v>0</v>
      </c>
      <c r="AG913">
        <f>IF(ISBLANK(nutrition[[#This Row],[total_adults]]),SUM(nutrition[[#This Row],[total_men]],nutrition[[#This Row],[total_women]]),nutrition[[#This Row],[total_adults]])</f>
        <v>0</v>
      </c>
      <c r="AH913">
        <f>IF(ISBLANK(nutrition[[#This Row],[total_beneficiaries_reached]]),SUM(nutrition[[#This Row],[calc_children]],nutrition[[#This Row],[calc_adults]]),nutrition[[#This Row],[total_beneficiaries_reached]])</f>
        <v>0</v>
      </c>
      <c r="AI913" s="49" t="str">
        <f ca="1">IF(B913="","",OFFSET(table_admin1[[#Headers],[ADM1_PT]],MATCH(B913,admin1,0),1))</f>
        <v/>
      </c>
      <c r="AJ913" s="49" t="str">
        <f t="shared" ca="1" si="10"/>
        <v/>
      </c>
      <c r="AK913" s="49" t="str">
        <f t="shared" ca="1" si="11"/>
        <v/>
      </c>
    </row>
    <row r="914" spans="29:37" x14ac:dyDescent="0.2">
      <c r="AC914">
        <f>IF(ISBLANK(nutrition[[#This Row],[total_boys]]),SUM(nutrition[[#This Row],[boys_0-5_reached]],nutrition[[#This Row],[boys_6-12_reached]],nutrition[[#This Row],[boys_13-18_reached]]),nutrition[[#This Row],[total_boys]])</f>
        <v>0</v>
      </c>
      <c r="AD914">
        <f>IF(ISBLANK(nutrition[[#This Row],[total_girls]]),SUM(nutrition[[#This Row],[girls_0-5_reached]],nutrition[[#This Row],[girls_6-12_reached]],nutrition[[#This Row],[girls_13-18_reached]]),nutrition[[#This Row],[total_girls]])</f>
        <v>0</v>
      </c>
      <c r="AE914">
        <f>IF(ISBLANK(nutrition[[#This Row],[total_children]]),SUM(nutrition[[#This Row],[calc_boys]],nutrition[[#This Row],[calc_girls]]),nutrition[[#This Row],[total_children]])</f>
        <v>0</v>
      </c>
      <c r="AF914">
        <f>IF(ISBLANK(nutrition[[#This Row],[total_pwd]]),SUM(nutrition[[#This Row],[total_pwd_men]],nutrition[[#This Row],[total_pwd_women]]),nutrition[[#This Row],[total_pwd]])</f>
        <v>0</v>
      </c>
      <c r="AG914">
        <f>IF(ISBLANK(nutrition[[#This Row],[total_adults]]),SUM(nutrition[[#This Row],[total_men]],nutrition[[#This Row],[total_women]]),nutrition[[#This Row],[total_adults]])</f>
        <v>0</v>
      </c>
      <c r="AH914">
        <f>IF(ISBLANK(nutrition[[#This Row],[total_beneficiaries_reached]]),SUM(nutrition[[#This Row],[calc_children]],nutrition[[#This Row],[calc_adults]]),nutrition[[#This Row],[total_beneficiaries_reached]])</f>
        <v>0</v>
      </c>
      <c r="AI914" s="49" t="str">
        <f ca="1">IF(B914="","",OFFSET(table_admin1[[#Headers],[ADM1_PT]],MATCH(B914,admin1,0),1))</f>
        <v/>
      </c>
      <c r="AJ914" s="49" t="str">
        <f t="shared" ca="1" si="10"/>
        <v/>
      </c>
      <c r="AK914" s="49" t="str">
        <f t="shared" ca="1" si="11"/>
        <v/>
      </c>
    </row>
    <row r="915" spans="29:37" x14ac:dyDescent="0.2">
      <c r="AC915">
        <f>IF(ISBLANK(nutrition[[#This Row],[total_boys]]),SUM(nutrition[[#This Row],[boys_0-5_reached]],nutrition[[#This Row],[boys_6-12_reached]],nutrition[[#This Row],[boys_13-18_reached]]),nutrition[[#This Row],[total_boys]])</f>
        <v>0</v>
      </c>
      <c r="AD915">
        <f>IF(ISBLANK(nutrition[[#This Row],[total_girls]]),SUM(nutrition[[#This Row],[girls_0-5_reached]],nutrition[[#This Row],[girls_6-12_reached]],nutrition[[#This Row],[girls_13-18_reached]]),nutrition[[#This Row],[total_girls]])</f>
        <v>0</v>
      </c>
      <c r="AE915">
        <f>IF(ISBLANK(nutrition[[#This Row],[total_children]]),SUM(nutrition[[#This Row],[calc_boys]],nutrition[[#This Row],[calc_girls]]),nutrition[[#This Row],[total_children]])</f>
        <v>0</v>
      </c>
      <c r="AF915">
        <f>IF(ISBLANK(nutrition[[#This Row],[total_pwd]]),SUM(nutrition[[#This Row],[total_pwd_men]],nutrition[[#This Row],[total_pwd_women]]),nutrition[[#This Row],[total_pwd]])</f>
        <v>0</v>
      </c>
      <c r="AG915">
        <f>IF(ISBLANK(nutrition[[#This Row],[total_adults]]),SUM(nutrition[[#This Row],[total_men]],nutrition[[#This Row],[total_women]]),nutrition[[#This Row],[total_adults]])</f>
        <v>0</v>
      </c>
      <c r="AH915">
        <f>IF(ISBLANK(nutrition[[#This Row],[total_beneficiaries_reached]]),SUM(nutrition[[#This Row],[calc_children]],nutrition[[#This Row],[calc_adults]]),nutrition[[#This Row],[total_beneficiaries_reached]])</f>
        <v>0</v>
      </c>
      <c r="AI915" s="49" t="str">
        <f ca="1">IF(B915="","",OFFSET(table_admin1[[#Headers],[ADM1_PT]],MATCH(B915,admin1,0),1))</f>
        <v/>
      </c>
      <c r="AJ915" s="49" t="str">
        <f t="shared" ca="1" si="10"/>
        <v/>
      </c>
      <c r="AK915" s="49" t="str">
        <f t="shared" ca="1" si="11"/>
        <v/>
      </c>
    </row>
    <row r="916" spans="29:37" x14ac:dyDescent="0.2">
      <c r="AC916">
        <f>IF(ISBLANK(nutrition[[#This Row],[total_boys]]),SUM(nutrition[[#This Row],[boys_0-5_reached]],nutrition[[#This Row],[boys_6-12_reached]],nutrition[[#This Row],[boys_13-18_reached]]),nutrition[[#This Row],[total_boys]])</f>
        <v>0</v>
      </c>
      <c r="AD916">
        <f>IF(ISBLANK(nutrition[[#This Row],[total_girls]]),SUM(nutrition[[#This Row],[girls_0-5_reached]],nutrition[[#This Row],[girls_6-12_reached]],nutrition[[#This Row],[girls_13-18_reached]]),nutrition[[#This Row],[total_girls]])</f>
        <v>0</v>
      </c>
      <c r="AE916">
        <f>IF(ISBLANK(nutrition[[#This Row],[total_children]]),SUM(nutrition[[#This Row],[calc_boys]],nutrition[[#This Row],[calc_girls]]),nutrition[[#This Row],[total_children]])</f>
        <v>0</v>
      </c>
      <c r="AF916">
        <f>IF(ISBLANK(nutrition[[#This Row],[total_pwd]]),SUM(nutrition[[#This Row],[total_pwd_men]],nutrition[[#This Row],[total_pwd_women]]),nutrition[[#This Row],[total_pwd]])</f>
        <v>0</v>
      </c>
      <c r="AG916">
        <f>IF(ISBLANK(nutrition[[#This Row],[total_adults]]),SUM(nutrition[[#This Row],[total_men]],nutrition[[#This Row],[total_women]]),nutrition[[#This Row],[total_adults]])</f>
        <v>0</v>
      </c>
      <c r="AH916">
        <f>IF(ISBLANK(nutrition[[#This Row],[total_beneficiaries_reached]]),SUM(nutrition[[#This Row],[calc_children]],nutrition[[#This Row],[calc_adults]]),nutrition[[#This Row],[total_beneficiaries_reached]])</f>
        <v>0</v>
      </c>
      <c r="AI916" s="49" t="str">
        <f ca="1">IF(B916="","",OFFSET(table_admin1[[#Headers],[ADM1_PT]],MATCH(B916,admin1,0),1))</f>
        <v/>
      </c>
      <c r="AJ916" s="49" t="str">
        <f t="shared" ca="1" si="10"/>
        <v/>
      </c>
      <c r="AK916" s="49" t="str">
        <f t="shared" ca="1" si="11"/>
        <v/>
      </c>
    </row>
    <row r="917" spans="29:37" x14ac:dyDescent="0.2">
      <c r="AC917">
        <f>IF(ISBLANK(nutrition[[#This Row],[total_boys]]),SUM(nutrition[[#This Row],[boys_0-5_reached]],nutrition[[#This Row],[boys_6-12_reached]],nutrition[[#This Row],[boys_13-18_reached]]),nutrition[[#This Row],[total_boys]])</f>
        <v>0</v>
      </c>
      <c r="AD917">
        <f>IF(ISBLANK(nutrition[[#This Row],[total_girls]]),SUM(nutrition[[#This Row],[girls_0-5_reached]],nutrition[[#This Row],[girls_6-12_reached]],nutrition[[#This Row],[girls_13-18_reached]]),nutrition[[#This Row],[total_girls]])</f>
        <v>0</v>
      </c>
      <c r="AE917">
        <f>IF(ISBLANK(nutrition[[#This Row],[total_children]]),SUM(nutrition[[#This Row],[calc_boys]],nutrition[[#This Row],[calc_girls]]),nutrition[[#This Row],[total_children]])</f>
        <v>0</v>
      </c>
      <c r="AF917">
        <f>IF(ISBLANK(nutrition[[#This Row],[total_pwd]]),SUM(nutrition[[#This Row],[total_pwd_men]],nutrition[[#This Row],[total_pwd_women]]),nutrition[[#This Row],[total_pwd]])</f>
        <v>0</v>
      </c>
      <c r="AG917">
        <f>IF(ISBLANK(nutrition[[#This Row],[total_adults]]),SUM(nutrition[[#This Row],[total_men]],nutrition[[#This Row],[total_women]]),nutrition[[#This Row],[total_adults]])</f>
        <v>0</v>
      </c>
      <c r="AH917">
        <f>IF(ISBLANK(nutrition[[#This Row],[total_beneficiaries_reached]]),SUM(nutrition[[#This Row],[calc_children]],nutrition[[#This Row],[calc_adults]]),nutrition[[#This Row],[total_beneficiaries_reached]])</f>
        <v>0</v>
      </c>
      <c r="AI917" s="49" t="str">
        <f ca="1">IF(B917="","",OFFSET(table_admin1[[#Headers],[ADM1_PT]],MATCH(B917,admin1,0),1))</f>
        <v/>
      </c>
      <c r="AJ917" s="49" t="str">
        <f t="shared" ca="1" si="10"/>
        <v/>
      </c>
      <c r="AK917" s="49" t="str">
        <f t="shared" ca="1" si="11"/>
        <v/>
      </c>
    </row>
    <row r="918" spans="29:37" x14ac:dyDescent="0.2">
      <c r="AC918">
        <f>IF(ISBLANK(nutrition[[#This Row],[total_boys]]),SUM(nutrition[[#This Row],[boys_0-5_reached]],nutrition[[#This Row],[boys_6-12_reached]],nutrition[[#This Row],[boys_13-18_reached]]),nutrition[[#This Row],[total_boys]])</f>
        <v>0</v>
      </c>
      <c r="AD918">
        <f>IF(ISBLANK(nutrition[[#This Row],[total_girls]]),SUM(nutrition[[#This Row],[girls_0-5_reached]],nutrition[[#This Row],[girls_6-12_reached]],nutrition[[#This Row],[girls_13-18_reached]]),nutrition[[#This Row],[total_girls]])</f>
        <v>0</v>
      </c>
      <c r="AE918">
        <f>IF(ISBLANK(nutrition[[#This Row],[total_children]]),SUM(nutrition[[#This Row],[calc_boys]],nutrition[[#This Row],[calc_girls]]),nutrition[[#This Row],[total_children]])</f>
        <v>0</v>
      </c>
      <c r="AF918">
        <f>IF(ISBLANK(nutrition[[#This Row],[total_pwd]]),SUM(nutrition[[#This Row],[total_pwd_men]],nutrition[[#This Row],[total_pwd_women]]),nutrition[[#This Row],[total_pwd]])</f>
        <v>0</v>
      </c>
      <c r="AG918">
        <f>IF(ISBLANK(nutrition[[#This Row],[total_adults]]),SUM(nutrition[[#This Row],[total_men]],nutrition[[#This Row],[total_women]]),nutrition[[#This Row],[total_adults]])</f>
        <v>0</v>
      </c>
      <c r="AH918">
        <f>IF(ISBLANK(nutrition[[#This Row],[total_beneficiaries_reached]]),SUM(nutrition[[#This Row],[calc_children]],nutrition[[#This Row],[calc_adults]]),nutrition[[#This Row],[total_beneficiaries_reached]])</f>
        <v>0</v>
      </c>
      <c r="AI918" s="49" t="str">
        <f ca="1">IF(B918="","",OFFSET(table_admin1[[#Headers],[ADM1_PT]],MATCH(B918,admin1,0),1))</f>
        <v/>
      </c>
      <c r="AJ918" s="49" t="str">
        <f t="shared" ca="1" si="10"/>
        <v/>
      </c>
      <c r="AK918" s="49" t="str">
        <f t="shared" ca="1" si="11"/>
        <v/>
      </c>
    </row>
    <row r="919" spans="29:37" x14ac:dyDescent="0.2">
      <c r="AC919">
        <f>IF(ISBLANK(nutrition[[#This Row],[total_boys]]),SUM(nutrition[[#This Row],[boys_0-5_reached]],nutrition[[#This Row],[boys_6-12_reached]],nutrition[[#This Row],[boys_13-18_reached]]),nutrition[[#This Row],[total_boys]])</f>
        <v>0</v>
      </c>
      <c r="AD919">
        <f>IF(ISBLANK(nutrition[[#This Row],[total_girls]]),SUM(nutrition[[#This Row],[girls_0-5_reached]],nutrition[[#This Row],[girls_6-12_reached]],nutrition[[#This Row],[girls_13-18_reached]]),nutrition[[#This Row],[total_girls]])</f>
        <v>0</v>
      </c>
      <c r="AE919">
        <f>IF(ISBLANK(nutrition[[#This Row],[total_children]]),SUM(nutrition[[#This Row],[calc_boys]],nutrition[[#This Row],[calc_girls]]),nutrition[[#This Row],[total_children]])</f>
        <v>0</v>
      </c>
      <c r="AF919">
        <f>IF(ISBLANK(nutrition[[#This Row],[total_pwd]]),SUM(nutrition[[#This Row],[total_pwd_men]],nutrition[[#This Row],[total_pwd_women]]),nutrition[[#This Row],[total_pwd]])</f>
        <v>0</v>
      </c>
      <c r="AG919">
        <f>IF(ISBLANK(nutrition[[#This Row],[total_adults]]),SUM(nutrition[[#This Row],[total_men]],nutrition[[#This Row],[total_women]]),nutrition[[#This Row],[total_adults]])</f>
        <v>0</v>
      </c>
      <c r="AH919">
        <f>IF(ISBLANK(nutrition[[#This Row],[total_beneficiaries_reached]]),SUM(nutrition[[#This Row],[calc_children]],nutrition[[#This Row],[calc_adults]]),nutrition[[#This Row],[total_beneficiaries_reached]])</f>
        <v>0</v>
      </c>
      <c r="AI919" s="49" t="str">
        <f ca="1">IF(B919="","",OFFSET(table_admin1[[#Headers],[ADM1_PT]],MATCH(B919,admin1,0),1))</f>
        <v/>
      </c>
      <c r="AJ919" s="49" t="str">
        <f t="shared" ca="1" si="10"/>
        <v/>
      </c>
      <c r="AK919" s="49" t="str">
        <f t="shared" ca="1" si="11"/>
        <v/>
      </c>
    </row>
    <row r="920" spans="29:37" x14ac:dyDescent="0.2">
      <c r="AC920">
        <f>IF(ISBLANK(nutrition[[#This Row],[total_boys]]),SUM(nutrition[[#This Row],[boys_0-5_reached]],nutrition[[#This Row],[boys_6-12_reached]],nutrition[[#This Row],[boys_13-18_reached]]),nutrition[[#This Row],[total_boys]])</f>
        <v>0</v>
      </c>
      <c r="AD920">
        <f>IF(ISBLANK(nutrition[[#This Row],[total_girls]]),SUM(nutrition[[#This Row],[girls_0-5_reached]],nutrition[[#This Row],[girls_6-12_reached]],nutrition[[#This Row],[girls_13-18_reached]]),nutrition[[#This Row],[total_girls]])</f>
        <v>0</v>
      </c>
      <c r="AE920">
        <f>IF(ISBLANK(nutrition[[#This Row],[total_children]]),SUM(nutrition[[#This Row],[calc_boys]],nutrition[[#This Row],[calc_girls]]),nutrition[[#This Row],[total_children]])</f>
        <v>0</v>
      </c>
      <c r="AF920">
        <f>IF(ISBLANK(nutrition[[#This Row],[total_pwd]]),SUM(nutrition[[#This Row],[total_pwd_men]],nutrition[[#This Row],[total_pwd_women]]),nutrition[[#This Row],[total_pwd]])</f>
        <v>0</v>
      </c>
      <c r="AG920">
        <f>IF(ISBLANK(nutrition[[#This Row],[total_adults]]),SUM(nutrition[[#This Row],[total_men]],nutrition[[#This Row],[total_women]]),nutrition[[#This Row],[total_adults]])</f>
        <v>0</v>
      </c>
      <c r="AH920">
        <f>IF(ISBLANK(nutrition[[#This Row],[total_beneficiaries_reached]]),SUM(nutrition[[#This Row],[calc_children]],nutrition[[#This Row],[calc_adults]]),nutrition[[#This Row],[total_beneficiaries_reached]])</f>
        <v>0</v>
      </c>
      <c r="AI920" s="49" t="str">
        <f ca="1">IF(B920="","",OFFSET(table_admin1[[#Headers],[ADM1_PT]],MATCH(B920,admin1,0),1))</f>
        <v/>
      </c>
      <c r="AJ920" s="49" t="str">
        <f t="shared" ca="1" si="10"/>
        <v/>
      </c>
      <c r="AK920" s="49" t="str">
        <f t="shared" ca="1" si="11"/>
        <v/>
      </c>
    </row>
    <row r="921" spans="29:37" x14ac:dyDescent="0.2">
      <c r="AC921">
        <f>IF(ISBLANK(nutrition[[#This Row],[total_boys]]),SUM(nutrition[[#This Row],[boys_0-5_reached]],nutrition[[#This Row],[boys_6-12_reached]],nutrition[[#This Row],[boys_13-18_reached]]),nutrition[[#This Row],[total_boys]])</f>
        <v>0</v>
      </c>
      <c r="AD921">
        <f>IF(ISBLANK(nutrition[[#This Row],[total_girls]]),SUM(nutrition[[#This Row],[girls_0-5_reached]],nutrition[[#This Row],[girls_6-12_reached]],nutrition[[#This Row],[girls_13-18_reached]]),nutrition[[#This Row],[total_girls]])</f>
        <v>0</v>
      </c>
      <c r="AE921">
        <f>IF(ISBLANK(nutrition[[#This Row],[total_children]]),SUM(nutrition[[#This Row],[calc_boys]],nutrition[[#This Row],[calc_girls]]),nutrition[[#This Row],[total_children]])</f>
        <v>0</v>
      </c>
      <c r="AF921">
        <f>IF(ISBLANK(nutrition[[#This Row],[total_pwd]]),SUM(nutrition[[#This Row],[total_pwd_men]],nutrition[[#This Row],[total_pwd_women]]),nutrition[[#This Row],[total_pwd]])</f>
        <v>0</v>
      </c>
      <c r="AG921">
        <f>IF(ISBLANK(nutrition[[#This Row],[total_adults]]),SUM(nutrition[[#This Row],[total_men]],nutrition[[#This Row],[total_women]]),nutrition[[#This Row],[total_adults]])</f>
        <v>0</v>
      </c>
      <c r="AH921">
        <f>IF(ISBLANK(nutrition[[#This Row],[total_beneficiaries_reached]]),SUM(nutrition[[#This Row],[calc_children]],nutrition[[#This Row],[calc_adults]]),nutrition[[#This Row],[total_beneficiaries_reached]])</f>
        <v>0</v>
      </c>
      <c r="AI921" s="49" t="str">
        <f ca="1">IF(B921="","",OFFSET(table_admin1[[#Headers],[ADM1_PT]],MATCH(B921,admin1,0),1))</f>
        <v/>
      </c>
      <c r="AJ921" s="49" t="str">
        <f t="shared" ca="1" si="10"/>
        <v/>
      </c>
      <c r="AK921" s="49" t="str">
        <f t="shared" ca="1" si="11"/>
        <v/>
      </c>
    </row>
    <row r="922" spans="29:37" x14ac:dyDescent="0.2">
      <c r="AC922">
        <f>IF(ISBLANK(nutrition[[#This Row],[total_boys]]),SUM(nutrition[[#This Row],[boys_0-5_reached]],nutrition[[#This Row],[boys_6-12_reached]],nutrition[[#This Row],[boys_13-18_reached]]),nutrition[[#This Row],[total_boys]])</f>
        <v>0</v>
      </c>
      <c r="AD922">
        <f>IF(ISBLANK(nutrition[[#This Row],[total_girls]]),SUM(nutrition[[#This Row],[girls_0-5_reached]],nutrition[[#This Row],[girls_6-12_reached]],nutrition[[#This Row],[girls_13-18_reached]]),nutrition[[#This Row],[total_girls]])</f>
        <v>0</v>
      </c>
      <c r="AE922">
        <f>IF(ISBLANK(nutrition[[#This Row],[total_children]]),SUM(nutrition[[#This Row],[calc_boys]],nutrition[[#This Row],[calc_girls]]),nutrition[[#This Row],[total_children]])</f>
        <v>0</v>
      </c>
      <c r="AF922">
        <f>IF(ISBLANK(nutrition[[#This Row],[total_pwd]]),SUM(nutrition[[#This Row],[total_pwd_men]],nutrition[[#This Row],[total_pwd_women]]),nutrition[[#This Row],[total_pwd]])</f>
        <v>0</v>
      </c>
      <c r="AG922">
        <f>IF(ISBLANK(nutrition[[#This Row],[total_adults]]),SUM(nutrition[[#This Row],[total_men]],nutrition[[#This Row],[total_women]]),nutrition[[#This Row],[total_adults]])</f>
        <v>0</v>
      </c>
      <c r="AH922">
        <f>IF(ISBLANK(nutrition[[#This Row],[total_beneficiaries_reached]]),SUM(nutrition[[#This Row],[calc_children]],nutrition[[#This Row],[calc_adults]]),nutrition[[#This Row],[total_beneficiaries_reached]])</f>
        <v>0</v>
      </c>
      <c r="AI922" s="49" t="str">
        <f ca="1">IF(B922="","",OFFSET(table_admin1[[#Headers],[ADM1_PT]],MATCH(B922,admin1,0),1))</f>
        <v/>
      </c>
      <c r="AJ922" s="49" t="str">
        <f t="shared" ca="1" si="10"/>
        <v/>
      </c>
      <c r="AK922" s="49" t="str">
        <f t="shared" ca="1" si="11"/>
        <v/>
      </c>
    </row>
    <row r="923" spans="29:37" x14ac:dyDescent="0.2">
      <c r="AC923">
        <f>IF(ISBLANK(nutrition[[#This Row],[total_boys]]),SUM(nutrition[[#This Row],[boys_0-5_reached]],nutrition[[#This Row],[boys_6-12_reached]],nutrition[[#This Row],[boys_13-18_reached]]),nutrition[[#This Row],[total_boys]])</f>
        <v>0</v>
      </c>
      <c r="AD923">
        <f>IF(ISBLANK(nutrition[[#This Row],[total_girls]]),SUM(nutrition[[#This Row],[girls_0-5_reached]],nutrition[[#This Row],[girls_6-12_reached]],nutrition[[#This Row],[girls_13-18_reached]]),nutrition[[#This Row],[total_girls]])</f>
        <v>0</v>
      </c>
      <c r="AE923">
        <f>IF(ISBLANK(nutrition[[#This Row],[total_children]]),SUM(nutrition[[#This Row],[calc_boys]],nutrition[[#This Row],[calc_girls]]),nutrition[[#This Row],[total_children]])</f>
        <v>0</v>
      </c>
      <c r="AF923">
        <f>IF(ISBLANK(nutrition[[#This Row],[total_pwd]]),SUM(nutrition[[#This Row],[total_pwd_men]],nutrition[[#This Row],[total_pwd_women]]),nutrition[[#This Row],[total_pwd]])</f>
        <v>0</v>
      </c>
      <c r="AG923">
        <f>IF(ISBLANK(nutrition[[#This Row],[total_adults]]),SUM(nutrition[[#This Row],[total_men]],nutrition[[#This Row],[total_women]]),nutrition[[#This Row],[total_adults]])</f>
        <v>0</v>
      </c>
      <c r="AH923">
        <f>IF(ISBLANK(nutrition[[#This Row],[total_beneficiaries_reached]]),SUM(nutrition[[#This Row],[calc_children]],nutrition[[#This Row],[calc_adults]]),nutrition[[#This Row],[total_beneficiaries_reached]])</f>
        <v>0</v>
      </c>
      <c r="AI923" s="49" t="str">
        <f ca="1">IF(B923="","",OFFSET(table_admin1[[#Headers],[ADM1_PT]],MATCH(B923,admin1,0),1))</f>
        <v/>
      </c>
      <c r="AJ923" s="49" t="str">
        <f t="shared" ca="1" si="10"/>
        <v/>
      </c>
      <c r="AK923" s="49" t="str">
        <f t="shared" ca="1" si="11"/>
        <v/>
      </c>
    </row>
    <row r="924" spans="29:37" x14ac:dyDescent="0.2">
      <c r="AC924">
        <f>IF(ISBLANK(nutrition[[#This Row],[total_boys]]),SUM(nutrition[[#This Row],[boys_0-5_reached]],nutrition[[#This Row],[boys_6-12_reached]],nutrition[[#This Row],[boys_13-18_reached]]),nutrition[[#This Row],[total_boys]])</f>
        <v>0</v>
      </c>
      <c r="AD924">
        <f>IF(ISBLANK(nutrition[[#This Row],[total_girls]]),SUM(nutrition[[#This Row],[girls_0-5_reached]],nutrition[[#This Row],[girls_6-12_reached]],nutrition[[#This Row],[girls_13-18_reached]]),nutrition[[#This Row],[total_girls]])</f>
        <v>0</v>
      </c>
      <c r="AE924">
        <f>IF(ISBLANK(nutrition[[#This Row],[total_children]]),SUM(nutrition[[#This Row],[calc_boys]],nutrition[[#This Row],[calc_girls]]),nutrition[[#This Row],[total_children]])</f>
        <v>0</v>
      </c>
      <c r="AF924">
        <f>IF(ISBLANK(nutrition[[#This Row],[total_pwd]]),SUM(nutrition[[#This Row],[total_pwd_men]],nutrition[[#This Row],[total_pwd_women]]),nutrition[[#This Row],[total_pwd]])</f>
        <v>0</v>
      </c>
      <c r="AG924">
        <f>IF(ISBLANK(nutrition[[#This Row],[total_adults]]),SUM(nutrition[[#This Row],[total_men]],nutrition[[#This Row],[total_women]]),nutrition[[#This Row],[total_adults]])</f>
        <v>0</v>
      </c>
      <c r="AH924">
        <f>IF(ISBLANK(nutrition[[#This Row],[total_beneficiaries_reached]]),SUM(nutrition[[#This Row],[calc_children]],nutrition[[#This Row],[calc_adults]]),nutrition[[#This Row],[total_beneficiaries_reached]])</f>
        <v>0</v>
      </c>
      <c r="AI924" s="49" t="str">
        <f ca="1">IF(B924="","",OFFSET(table_admin1[[#Headers],[ADM1_PT]],MATCH(B924,admin1,0),1))</f>
        <v/>
      </c>
      <c r="AJ924" s="49" t="str">
        <f t="shared" ca="1" si="10"/>
        <v/>
      </c>
      <c r="AK924" s="49" t="str">
        <f t="shared" ca="1" si="11"/>
        <v/>
      </c>
    </row>
    <row r="925" spans="29:37" x14ac:dyDescent="0.2">
      <c r="AC925">
        <f>IF(ISBLANK(nutrition[[#This Row],[total_boys]]),SUM(nutrition[[#This Row],[boys_0-5_reached]],nutrition[[#This Row],[boys_6-12_reached]],nutrition[[#This Row],[boys_13-18_reached]]),nutrition[[#This Row],[total_boys]])</f>
        <v>0</v>
      </c>
      <c r="AD925">
        <f>IF(ISBLANK(nutrition[[#This Row],[total_girls]]),SUM(nutrition[[#This Row],[girls_0-5_reached]],nutrition[[#This Row],[girls_6-12_reached]],nutrition[[#This Row],[girls_13-18_reached]]),nutrition[[#This Row],[total_girls]])</f>
        <v>0</v>
      </c>
      <c r="AE925">
        <f>IF(ISBLANK(nutrition[[#This Row],[total_children]]),SUM(nutrition[[#This Row],[calc_boys]],nutrition[[#This Row],[calc_girls]]),nutrition[[#This Row],[total_children]])</f>
        <v>0</v>
      </c>
      <c r="AF925">
        <f>IF(ISBLANK(nutrition[[#This Row],[total_pwd]]),SUM(nutrition[[#This Row],[total_pwd_men]],nutrition[[#This Row],[total_pwd_women]]),nutrition[[#This Row],[total_pwd]])</f>
        <v>0</v>
      </c>
      <c r="AG925">
        <f>IF(ISBLANK(nutrition[[#This Row],[total_adults]]),SUM(nutrition[[#This Row],[total_men]],nutrition[[#This Row],[total_women]]),nutrition[[#This Row],[total_adults]])</f>
        <v>0</v>
      </c>
      <c r="AH925">
        <f>IF(ISBLANK(nutrition[[#This Row],[total_beneficiaries_reached]]),SUM(nutrition[[#This Row],[calc_children]],nutrition[[#This Row],[calc_adults]]),nutrition[[#This Row],[total_beneficiaries_reached]])</f>
        <v>0</v>
      </c>
      <c r="AI925" s="49" t="str">
        <f ca="1">IF(B925="","",OFFSET(table_admin1[[#Headers],[ADM1_PT]],MATCH(B925,admin1,0),1))</f>
        <v/>
      </c>
      <c r="AJ925" s="49" t="str">
        <f t="shared" ca="1" si="10"/>
        <v/>
      </c>
      <c r="AK925" s="49" t="str">
        <f t="shared" ca="1" si="11"/>
        <v/>
      </c>
    </row>
    <row r="926" spans="29:37" x14ac:dyDescent="0.2">
      <c r="AC926">
        <f>IF(ISBLANK(nutrition[[#This Row],[total_boys]]),SUM(nutrition[[#This Row],[boys_0-5_reached]],nutrition[[#This Row],[boys_6-12_reached]],nutrition[[#This Row],[boys_13-18_reached]]),nutrition[[#This Row],[total_boys]])</f>
        <v>0</v>
      </c>
      <c r="AD926">
        <f>IF(ISBLANK(nutrition[[#This Row],[total_girls]]),SUM(nutrition[[#This Row],[girls_0-5_reached]],nutrition[[#This Row],[girls_6-12_reached]],nutrition[[#This Row],[girls_13-18_reached]]),nutrition[[#This Row],[total_girls]])</f>
        <v>0</v>
      </c>
      <c r="AE926">
        <f>IF(ISBLANK(nutrition[[#This Row],[total_children]]),SUM(nutrition[[#This Row],[calc_boys]],nutrition[[#This Row],[calc_girls]]),nutrition[[#This Row],[total_children]])</f>
        <v>0</v>
      </c>
      <c r="AF926">
        <f>IF(ISBLANK(nutrition[[#This Row],[total_pwd]]),SUM(nutrition[[#This Row],[total_pwd_men]],nutrition[[#This Row],[total_pwd_women]]),nutrition[[#This Row],[total_pwd]])</f>
        <v>0</v>
      </c>
      <c r="AG926">
        <f>IF(ISBLANK(nutrition[[#This Row],[total_adults]]),SUM(nutrition[[#This Row],[total_men]],nutrition[[#This Row],[total_women]]),nutrition[[#This Row],[total_adults]])</f>
        <v>0</v>
      </c>
      <c r="AH926">
        <f>IF(ISBLANK(nutrition[[#This Row],[total_beneficiaries_reached]]),SUM(nutrition[[#This Row],[calc_children]],nutrition[[#This Row],[calc_adults]]),nutrition[[#This Row],[total_beneficiaries_reached]])</f>
        <v>0</v>
      </c>
      <c r="AI926" s="49" t="str">
        <f ca="1">IF(B926="","",OFFSET(table_admin1[[#Headers],[ADM1_PT]],MATCH(B926,admin1,0),1))</f>
        <v/>
      </c>
      <c r="AJ926" s="49" t="str">
        <f t="shared" ca="1" si="10"/>
        <v/>
      </c>
      <c r="AK926" s="49" t="str">
        <f t="shared" ca="1" si="11"/>
        <v/>
      </c>
    </row>
    <row r="927" spans="29:37" x14ac:dyDescent="0.2">
      <c r="AC927">
        <f>IF(ISBLANK(nutrition[[#This Row],[total_boys]]),SUM(nutrition[[#This Row],[boys_0-5_reached]],nutrition[[#This Row],[boys_6-12_reached]],nutrition[[#This Row],[boys_13-18_reached]]),nutrition[[#This Row],[total_boys]])</f>
        <v>0</v>
      </c>
      <c r="AD927">
        <f>IF(ISBLANK(nutrition[[#This Row],[total_girls]]),SUM(nutrition[[#This Row],[girls_0-5_reached]],nutrition[[#This Row],[girls_6-12_reached]],nutrition[[#This Row],[girls_13-18_reached]]),nutrition[[#This Row],[total_girls]])</f>
        <v>0</v>
      </c>
      <c r="AE927">
        <f>IF(ISBLANK(nutrition[[#This Row],[total_children]]),SUM(nutrition[[#This Row],[calc_boys]],nutrition[[#This Row],[calc_girls]]),nutrition[[#This Row],[total_children]])</f>
        <v>0</v>
      </c>
      <c r="AF927">
        <f>IF(ISBLANK(nutrition[[#This Row],[total_pwd]]),SUM(nutrition[[#This Row],[total_pwd_men]],nutrition[[#This Row],[total_pwd_women]]),nutrition[[#This Row],[total_pwd]])</f>
        <v>0</v>
      </c>
      <c r="AG927">
        <f>IF(ISBLANK(nutrition[[#This Row],[total_adults]]),SUM(nutrition[[#This Row],[total_men]],nutrition[[#This Row],[total_women]]),nutrition[[#This Row],[total_adults]])</f>
        <v>0</v>
      </c>
      <c r="AH927">
        <f>IF(ISBLANK(nutrition[[#This Row],[total_beneficiaries_reached]]),SUM(nutrition[[#This Row],[calc_children]],nutrition[[#This Row],[calc_adults]]),nutrition[[#This Row],[total_beneficiaries_reached]])</f>
        <v>0</v>
      </c>
      <c r="AI927" s="49" t="str">
        <f ca="1">IF(B927="","",OFFSET(table_admin1[[#Headers],[ADM1_PT]],MATCH(B927,admin1,0),1))</f>
        <v/>
      </c>
      <c r="AJ927" s="49" t="str">
        <f t="shared" ca="1" si="10"/>
        <v/>
      </c>
      <c r="AK927" s="49" t="str">
        <f t="shared" ca="1" si="11"/>
        <v/>
      </c>
    </row>
    <row r="928" spans="29:37" x14ac:dyDescent="0.2">
      <c r="AC928">
        <f>IF(ISBLANK(nutrition[[#This Row],[total_boys]]),SUM(nutrition[[#This Row],[boys_0-5_reached]],nutrition[[#This Row],[boys_6-12_reached]],nutrition[[#This Row],[boys_13-18_reached]]),nutrition[[#This Row],[total_boys]])</f>
        <v>0</v>
      </c>
      <c r="AD928">
        <f>IF(ISBLANK(nutrition[[#This Row],[total_girls]]),SUM(nutrition[[#This Row],[girls_0-5_reached]],nutrition[[#This Row],[girls_6-12_reached]],nutrition[[#This Row],[girls_13-18_reached]]),nutrition[[#This Row],[total_girls]])</f>
        <v>0</v>
      </c>
      <c r="AE928">
        <f>IF(ISBLANK(nutrition[[#This Row],[total_children]]),SUM(nutrition[[#This Row],[calc_boys]],nutrition[[#This Row],[calc_girls]]),nutrition[[#This Row],[total_children]])</f>
        <v>0</v>
      </c>
      <c r="AF928">
        <f>IF(ISBLANK(nutrition[[#This Row],[total_pwd]]),SUM(nutrition[[#This Row],[total_pwd_men]],nutrition[[#This Row],[total_pwd_women]]),nutrition[[#This Row],[total_pwd]])</f>
        <v>0</v>
      </c>
      <c r="AG928">
        <f>IF(ISBLANK(nutrition[[#This Row],[total_adults]]),SUM(nutrition[[#This Row],[total_men]],nutrition[[#This Row],[total_women]]),nutrition[[#This Row],[total_adults]])</f>
        <v>0</v>
      </c>
      <c r="AH928">
        <f>IF(ISBLANK(nutrition[[#This Row],[total_beneficiaries_reached]]),SUM(nutrition[[#This Row],[calc_children]],nutrition[[#This Row],[calc_adults]]),nutrition[[#This Row],[total_beneficiaries_reached]])</f>
        <v>0</v>
      </c>
      <c r="AI928" s="49" t="str">
        <f ca="1">IF(B928="","",OFFSET(table_admin1[[#Headers],[ADM1_PT]],MATCH(B928,admin1,0),1))</f>
        <v/>
      </c>
      <c r="AJ928" s="49" t="str">
        <f t="shared" ca="1" si="10"/>
        <v/>
      </c>
      <c r="AK928" s="49" t="str">
        <f t="shared" ca="1" si="11"/>
        <v/>
      </c>
    </row>
    <row r="929" spans="29:37" x14ac:dyDescent="0.2">
      <c r="AC929">
        <f>IF(ISBLANK(nutrition[[#This Row],[total_boys]]),SUM(nutrition[[#This Row],[boys_0-5_reached]],nutrition[[#This Row],[boys_6-12_reached]],nutrition[[#This Row],[boys_13-18_reached]]),nutrition[[#This Row],[total_boys]])</f>
        <v>0</v>
      </c>
      <c r="AD929">
        <f>IF(ISBLANK(nutrition[[#This Row],[total_girls]]),SUM(nutrition[[#This Row],[girls_0-5_reached]],nutrition[[#This Row],[girls_6-12_reached]],nutrition[[#This Row],[girls_13-18_reached]]),nutrition[[#This Row],[total_girls]])</f>
        <v>0</v>
      </c>
      <c r="AE929">
        <f>IF(ISBLANK(nutrition[[#This Row],[total_children]]),SUM(nutrition[[#This Row],[calc_boys]],nutrition[[#This Row],[calc_girls]]),nutrition[[#This Row],[total_children]])</f>
        <v>0</v>
      </c>
      <c r="AF929">
        <f>IF(ISBLANK(nutrition[[#This Row],[total_pwd]]),SUM(nutrition[[#This Row],[total_pwd_men]],nutrition[[#This Row],[total_pwd_women]]),nutrition[[#This Row],[total_pwd]])</f>
        <v>0</v>
      </c>
      <c r="AG929">
        <f>IF(ISBLANK(nutrition[[#This Row],[total_adults]]),SUM(nutrition[[#This Row],[total_men]],nutrition[[#This Row],[total_women]]),nutrition[[#This Row],[total_adults]])</f>
        <v>0</v>
      </c>
      <c r="AH929">
        <f>IF(ISBLANK(nutrition[[#This Row],[total_beneficiaries_reached]]),SUM(nutrition[[#This Row],[calc_children]],nutrition[[#This Row],[calc_adults]]),nutrition[[#This Row],[total_beneficiaries_reached]])</f>
        <v>0</v>
      </c>
      <c r="AI929" s="49" t="str">
        <f ca="1">IF(B929="","",OFFSET(table_admin1[[#Headers],[ADM1_PT]],MATCH(B929,admin1,0),1))</f>
        <v/>
      </c>
      <c r="AJ929" s="49" t="str">
        <f t="shared" ca="1" si="10"/>
        <v/>
      </c>
      <c r="AK929" s="49" t="str">
        <f t="shared" ca="1" si="11"/>
        <v/>
      </c>
    </row>
    <row r="930" spans="29:37" x14ac:dyDescent="0.2">
      <c r="AC930">
        <f>IF(ISBLANK(nutrition[[#This Row],[total_boys]]),SUM(nutrition[[#This Row],[boys_0-5_reached]],nutrition[[#This Row],[boys_6-12_reached]],nutrition[[#This Row],[boys_13-18_reached]]),nutrition[[#This Row],[total_boys]])</f>
        <v>0</v>
      </c>
      <c r="AD930">
        <f>IF(ISBLANK(nutrition[[#This Row],[total_girls]]),SUM(nutrition[[#This Row],[girls_0-5_reached]],nutrition[[#This Row],[girls_6-12_reached]],nutrition[[#This Row],[girls_13-18_reached]]),nutrition[[#This Row],[total_girls]])</f>
        <v>0</v>
      </c>
      <c r="AE930">
        <f>IF(ISBLANK(nutrition[[#This Row],[total_children]]),SUM(nutrition[[#This Row],[calc_boys]],nutrition[[#This Row],[calc_girls]]),nutrition[[#This Row],[total_children]])</f>
        <v>0</v>
      </c>
      <c r="AF930">
        <f>IF(ISBLANK(nutrition[[#This Row],[total_pwd]]),SUM(nutrition[[#This Row],[total_pwd_men]],nutrition[[#This Row],[total_pwd_women]]),nutrition[[#This Row],[total_pwd]])</f>
        <v>0</v>
      </c>
      <c r="AG930">
        <f>IF(ISBLANK(nutrition[[#This Row],[total_adults]]),SUM(nutrition[[#This Row],[total_men]],nutrition[[#This Row],[total_women]]),nutrition[[#This Row],[total_adults]])</f>
        <v>0</v>
      </c>
      <c r="AH930">
        <f>IF(ISBLANK(nutrition[[#This Row],[total_beneficiaries_reached]]),SUM(nutrition[[#This Row],[calc_children]],nutrition[[#This Row],[calc_adults]]),nutrition[[#This Row],[total_beneficiaries_reached]])</f>
        <v>0</v>
      </c>
      <c r="AI930" s="49" t="str">
        <f ca="1">IF(B930="","",OFFSET(table_admin1[[#Headers],[ADM1_PT]],MATCH(B930,admin1,0),1))</f>
        <v/>
      </c>
      <c r="AJ930" s="49" t="str">
        <f t="shared" ca="1" si="10"/>
        <v/>
      </c>
      <c r="AK930" s="49" t="str">
        <f t="shared" ca="1" si="11"/>
        <v/>
      </c>
    </row>
    <row r="931" spans="29:37" x14ac:dyDescent="0.2">
      <c r="AC931">
        <f>IF(ISBLANK(nutrition[[#This Row],[total_boys]]),SUM(nutrition[[#This Row],[boys_0-5_reached]],nutrition[[#This Row],[boys_6-12_reached]],nutrition[[#This Row],[boys_13-18_reached]]),nutrition[[#This Row],[total_boys]])</f>
        <v>0</v>
      </c>
      <c r="AD931">
        <f>IF(ISBLANK(nutrition[[#This Row],[total_girls]]),SUM(nutrition[[#This Row],[girls_0-5_reached]],nutrition[[#This Row],[girls_6-12_reached]],nutrition[[#This Row],[girls_13-18_reached]]),nutrition[[#This Row],[total_girls]])</f>
        <v>0</v>
      </c>
      <c r="AE931">
        <f>IF(ISBLANK(nutrition[[#This Row],[total_children]]),SUM(nutrition[[#This Row],[calc_boys]],nutrition[[#This Row],[calc_girls]]),nutrition[[#This Row],[total_children]])</f>
        <v>0</v>
      </c>
      <c r="AF931">
        <f>IF(ISBLANK(nutrition[[#This Row],[total_pwd]]),SUM(nutrition[[#This Row],[total_pwd_men]],nutrition[[#This Row],[total_pwd_women]]),nutrition[[#This Row],[total_pwd]])</f>
        <v>0</v>
      </c>
      <c r="AG931">
        <f>IF(ISBLANK(nutrition[[#This Row],[total_adults]]),SUM(nutrition[[#This Row],[total_men]],nutrition[[#This Row],[total_women]]),nutrition[[#This Row],[total_adults]])</f>
        <v>0</v>
      </c>
      <c r="AH931">
        <f>IF(ISBLANK(nutrition[[#This Row],[total_beneficiaries_reached]]),SUM(nutrition[[#This Row],[calc_children]],nutrition[[#This Row],[calc_adults]]),nutrition[[#This Row],[total_beneficiaries_reached]])</f>
        <v>0</v>
      </c>
      <c r="AI931" s="49" t="str">
        <f ca="1">IF(B931="","",OFFSET(table_admin1[[#Headers],[ADM1_PT]],MATCH(B931,admin1,0),1))</f>
        <v/>
      </c>
      <c r="AJ931" s="49" t="str">
        <f t="shared" ca="1" si="10"/>
        <v/>
      </c>
      <c r="AK931" s="49" t="str">
        <f t="shared" ca="1" si="11"/>
        <v/>
      </c>
    </row>
    <row r="932" spans="29:37" x14ac:dyDescent="0.2">
      <c r="AC932">
        <f>IF(ISBLANK(nutrition[[#This Row],[total_boys]]),SUM(nutrition[[#This Row],[boys_0-5_reached]],nutrition[[#This Row],[boys_6-12_reached]],nutrition[[#This Row],[boys_13-18_reached]]),nutrition[[#This Row],[total_boys]])</f>
        <v>0</v>
      </c>
      <c r="AD932">
        <f>IF(ISBLANK(nutrition[[#This Row],[total_girls]]),SUM(nutrition[[#This Row],[girls_0-5_reached]],nutrition[[#This Row],[girls_6-12_reached]],nutrition[[#This Row],[girls_13-18_reached]]),nutrition[[#This Row],[total_girls]])</f>
        <v>0</v>
      </c>
      <c r="AE932">
        <f>IF(ISBLANK(nutrition[[#This Row],[total_children]]),SUM(nutrition[[#This Row],[calc_boys]],nutrition[[#This Row],[calc_girls]]),nutrition[[#This Row],[total_children]])</f>
        <v>0</v>
      </c>
      <c r="AF932">
        <f>IF(ISBLANK(nutrition[[#This Row],[total_pwd]]),SUM(nutrition[[#This Row],[total_pwd_men]],nutrition[[#This Row],[total_pwd_women]]),nutrition[[#This Row],[total_pwd]])</f>
        <v>0</v>
      </c>
      <c r="AG932">
        <f>IF(ISBLANK(nutrition[[#This Row],[total_adults]]),SUM(nutrition[[#This Row],[total_men]],nutrition[[#This Row],[total_women]]),nutrition[[#This Row],[total_adults]])</f>
        <v>0</v>
      </c>
      <c r="AH932">
        <f>IF(ISBLANK(nutrition[[#This Row],[total_beneficiaries_reached]]),SUM(nutrition[[#This Row],[calc_children]],nutrition[[#This Row],[calc_adults]]),nutrition[[#This Row],[total_beneficiaries_reached]])</f>
        <v>0</v>
      </c>
      <c r="AI932" s="49" t="str">
        <f ca="1">IF(B932="","",OFFSET(table_admin1[[#Headers],[ADM1_PT]],MATCH(B932,admin1,0),1))</f>
        <v/>
      </c>
      <c r="AJ932" s="49" t="str">
        <f t="shared" ca="1" si="10"/>
        <v/>
      </c>
      <c r="AK932" s="49" t="str">
        <f t="shared" ca="1" si="11"/>
        <v/>
      </c>
    </row>
    <row r="933" spans="29:37" x14ac:dyDescent="0.2">
      <c r="AC933">
        <f>IF(ISBLANK(nutrition[[#This Row],[total_boys]]),SUM(nutrition[[#This Row],[boys_0-5_reached]],nutrition[[#This Row],[boys_6-12_reached]],nutrition[[#This Row],[boys_13-18_reached]]),nutrition[[#This Row],[total_boys]])</f>
        <v>0</v>
      </c>
      <c r="AD933">
        <f>IF(ISBLANK(nutrition[[#This Row],[total_girls]]),SUM(nutrition[[#This Row],[girls_0-5_reached]],nutrition[[#This Row],[girls_6-12_reached]],nutrition[[#This Row],[girls_13-18_reached]]),nutrition[[#This Row],[total_girls]])</f>
        <v>0</v>
      </c>
      <c r="AE933">
        <f>IF(ISBLANK(nutrition[[#This Row],[total_children]]),SUM(nutrition[[#This Row],[calc_boys]],nutrition[[#This Row],[calc_girls]]),nutrition[[#This Row],[total_children]])</f>
        <v>0</v>
      </c>
      <c r="AF933">
        <f>IF(ISBLANK(nutrition[[#This Row],[total_pwd]]),SUM(nutrition[[#This Row],[total_pwd_men]],nutrition[[#This Row],[total_pwd_women]]),nutrition[[#This Row],[total_pwd]])</f>
        <v>0</v>
      </c>
      <c r="AG933">
        <f>IF(ISBLANK(nutrition[[#This Row],[total_adults]]),SUM(nutrition[[#This Row],[total_men]],nutrition[[#This Row],[total_women]]),nutrition[[#This Row],[total_adults]])</f>
        <v>0</v>
      </c>
      <c r="AH933">
        <f>IF(ISBLANK(nutrition[[#This Row],[total_beneficiaries_reached]]),SUM(nutrition[[#This Row],[calc_children]],nutrition[[#This Row],[calc_adults]]),nutrition[[#This Row],[total_beneficiaries_reached]])</f>
        <v>0</v>
      </c>
      <c r="AI933" s="49" t="str">
        <f ca="1">IF(B933="","",OFFSET(table_admin1[[#Headers],[ADM1_PT]],MATCH(B933,admin1,0),1))</f>
        <v/>
      </c>
      <c r="AJ933" s="49" t="str">
        <f t="shared" ca="1" si="10"/>
        <v/>
      </c>
      <c r="AK933" s="49" t="str">
        <f t="shared" ca="1" si="11"/>
        <v/>
      </c>
    </row>
    <row r="934" spans="29:37" x14ac:dyDescent="0.2">
      <c r="AC934">
        <f>IF(ISBLANK(nutrition[[#This Row],[total_boys]]),SUM(nutrition[[#This Row],[boys_0-5_reached]],nutrition[[#This Row],[boys_6-12_reached]],nutrition[[#This Row],[boys_13-18_reached]]),nutrition[[#This Row],[total_boys]])</f>
        <v>0</v>
      </c>
      <c r="AD934">
        <f>IF(ISBLANK(nutrition[[#This Row],[total_girls]]),SUM(nutrition[[#This Row],[girls_0-5_reached]],nutrition[[#This Row],[girls_6-12_reached]],nutrition[[#This Row],[girls_13-18_reached]]),nutrition[[#This Row],[total_girls]])</f>
        <v>0</v>
      </c>
      <c r="AE934">
        <f>IF(ISBLANK(nutrition[[#This Row],[total_children]]),SUM(nutrition[[#This Row],[calc_boys]],nutrition[[#This Row],[calc_girls]]),nutrition[[#This Row],[total_children]])</f>
        <v>0</v>
      </c>
      <c r="AF934">
        <f>IF(ISBLANK(nutrition[[#This Row],[total_pwd]]),SUM(nutrition[[#This Row],[total_pwd_men]],nutrition[[#This Row],[total_pwd_women]]),nutrition[[#This Row],[total_pwd]])</f>
        <v>0</v>
      </c>
      <c r="AG934">
        <f>IF(ISBLANK(nutrition[[#This Row],[total_adults]]),SUM(nutrition[[#This Row],[total_men]],nutrition[[#This Row],[total_women]]),nutrition[[#This Row],[total_adults]])</f>
        <v>0</v>
      </c>
      <c r="AH934">
        <f>IF(ISBLANK(nutrition[[#This Row],[total_beneficiaries_reached]]),SUM(nutrition[[#This Row],[calc_children]],nutrition[[#This Row],[calc_adults]]),nutrition[[#This Row],[total_beneficiaries_reached]])</f>
        <v>0</v>
      </c>
      <c r="AI934" s="49" t="str">
        <f ca="1">IF(B934="","",OFFSET(table_admin1[[#Headers],[ADM1_PT]],MATCH(B934,admin1,0),1))</f>
        <v/>
      </c>
      <c r="AJ934" s="49" t="str">
        <f t="shared" ca="1" si="10"/>
        <v/>
      </c>
      <c r="AK934" s="49" t="str">
        <f t="shared" ca="1" si="11"/>
        <v/>
      </c>
    </row>
    <row r="935" spans="29:37" x14ac:dyDescent="0.2">
      <c r="AC935">
        <f>IF(ISBLANK(nutrition[[#This Row],[total_boys]]),SUM(nutrition[[#This Row],[boys_0-5_reached]],nutrition[[#This Row],[boys_6-12_reached]],nutrition[[#This Row],[boys_13-18_reached]]),nutrition[[#This Row],[total_boys]])</f>
        <v>0</v>
      </c>
      <c r="AD935">
        <f>IF(ISBLANK(nutrition[[#This Row],[total_girls]]),SUM(nutrition[[#This Row],[girls_0-5_reached]],nutrition[[#This Row],[girls_6-12_reached]],nutrition[[#This Row],[girls_13-18_reached]]),nutrition[[#This Row],[total_girls]])</f>
        <v>0</v>
      </c>
      <c r="AE935">
        <f>IF(ISBLANK(nutrition[[#This Row],[total_children]]),SUM(nutrition[[#This Row],[calc_boys]],nutrition[[#This Row],[calc_girls]]),nutrition[[#This Row],[total_children]])</f>
        <v>0</v>
      </c>
      <c r="AF935">
        <f>IF(ISBLANK(nutrition[[#This Row],[total_pwd]]),SUM(nutrition[[#This Row],[total_pwd_men]],nutrition[[#This Row],[total_pwd_women]]),nutrition[[#This Row],[total_pwd]])</f>
        <v>0</v>
      </c>
      <c r="AG935">
        <f>IF(ISBLANK(nutrition[[#This Row],[total_adults]]),SUM(nutrition[[#This Row],[total_men]],nutrition[[#This Row],[total_women]]),nutrition[[#This Row],[total_adults]])</f>
        <v>0</v>
      </c>
      <c r="AH935">
        <f>IF(ISBLANK(nutrition[[#This Row],[total_beneficiaries_reached]]),SUM(nutrition[[#This Row],[calc_children]],nutrition[[#This Row],[calc_adults]]),nutrition[[#This Row],[total_beneficiaries_reached]])</f>
        <v>0</v>
      </c>
      <c r="AI935" s="49" t="str">
        <f ca="1">IF(B935="","",OFFSET(table_admin1[[#Headers],[ADM1_PT]],MATCH(B935,admin1,0),1))</f>
        <v/>
      </c>
      <c r="AJ935" s="49" t="str">
        <f t="shared" ca="1" si="10"/>
        <v/>
      </c>
      <c r="AK935" s="49" t="str">
        <f t="shared" ca="1" si="11"/>
        <v/>
      </c>
    </row>
    <row r="936" spans="29:37" x14ac:dyDescent="0.2">
      <c r="AC936">
        <f>IF(ISBLANK(nutrition[[#This Row],[total_boys]]),SUM(nutrition[[#This Row],[boys_0-5_reached]],nutrition[[#This Row],[boys_6-12_reached]],nutrition[[#This Row],[boys_13-18_reached]]),nutrition[[#This Row],[total_boys]])</f>
        <v>0</v>
      </c>
      <c r="AD936">
        <f>IF(ISBLANK(nutrition[[#This Row],[total_girls]]),SUM(nutrition[[#This Row],[girls_0-5_reached]],nutrition[[#This Row],[girls_6-12_reached]],nutrition[[#This Row],[girls_13-18_reached]]),nutrition[[#This Row],[total_girls]])</f>
        <v>0</v>
      </c>
      <c r="AE936">
        <f>IF(ISBLANK(nutrition[[#This Row],[total_children]]),SUM(nutrition[[#This Row],[calc_boys]],nutrition[[#This Row],[calc_girls]]),nutrition[[#This Row],[total_children]])</f>
        <v>0</v>
      </c>
      <c r="AF936">
        <f>IF(ISBLANK(nutrition[[#This Row],[total_pwd]]),SUM(nutrition[[#This Row],[total_pwd_men]],nutrition[[#This Row],[total_pwd_women]]),nutrition[[#This Row],[total_pwd]])</f>
        <v>0</v>
      </c>
      <c r="AG936">
        <f>IF(ISBLANK(nutrition[[#This Row],[total_adults]]),SUM(nutrition[[#This Row],[total_men]],nutrition[[#This Row],[total_women]]),nutrition[[#This Row],[total_adults]])</f>
        <v>0</v>
      </c>
      <c r="AH936">
        <f>IF(ISBLANK(nutrition[[#This Row],[total_beneficiaries_reached]]),SUM(nutrition[[#This Row],[calc_children]],nutrition[[#This Row],[calc_adults]]),nutrition[[#This Row],[total_beneficiaries_reached]])</f>
        <v>0</v>
      </c>
      <c r="AI936" s="49" t="str">
        <f ca="1">IF(B936="","",OFFSET(table_admin1[[#Headers],[ADM1_PT]],MATCH(B936,admin1,0),1))</f>
        <v/>
      </c>
      <c r="AJ936" s="49" t="str">
        <f t="shared" ca="1" si="10"/>
        <v/>
      </c>
      <c r="AK936" s="49" t="str">
        <f t="shared" ca="1" si="11"/>
        <v/>
      </c>
    </row>
    <row r="937" spans="29:37" x14ac:dyDescent="0.2">
      <c r="AC937">
        <f>IF(ISBLANK(nutrition[[#This Row],[total_boys]]),SUM(nutrition[[#This Row],[boys_0-5_reached]],nutrition[[#This Row],[boys_6-12_reached]],nutrition[[#This Row],[boys_13-18_reached]]),nutrition[[#This Row],[total_boys]])</f>
        <v>0</v>
      </c>
      <c r="AD937">
        <f>IF(ISBLANK(nutrition[[#This Row],[total_girls]]),SUM(nutrition[[#This Row],[girls_0-5_reached]],nutrition[[#This Row],[girls_6-12_reached]],nutrition[[#This Row],[girls_13-18_reached]]),nutrition[[#This Row],[total_girls]])</f>
        <v>0</v>
      </c>
      <c r="AE937">
        <f>IF(ISBLANK(nutrition[[#This Row],[total_children]]),SUM(nutrition[[#This Row],[calc_boys]],nutrition[[#This Row],[calc_girls]]),nutrition[[#This Row],[total_children]])</f>
        <v>0</v>
      </c>
      <c r="AF937">
        <f>IF(ISBLANK(nutrition[[#This Row],[total_pwd]]),SUM(nutrition[[#This Row],[total_pwd_men]],nutrition[[#This Row],[total_pwd_women]]),nutrition[[#This Row],[total_pwd]])</f>
        <v>0</v>
      </c>
      <c r="AG937">
        <f>IF(ISBLANK(nutrition[[#This Row],[total_adults]]),SUM(nutrition[[#This Row],[total_men]],nutrition[[#This Row],[total_women]]),nutrition[[#This Row],[total_adults]])</f>
        <v>0</v>
      </c>
      <c r="AH937">
        <f>IF(ISBLANK(nutrition[[#This Row],[total_beneficiaries_reached]]),SUM(nutrition[[#This Row],[calc_children]],nutrition[[#This Row],[calc_adults]]),nutrition[[#This Row],[total_beneficiaries_reached]])</f>
        <v>0</v>
      </c>
      <c r="AI937" s="49" t="str">
        <f ca="1">IF(B937="","",OFFSET(table_admin1[[#Headers],[ADM1_PT]],MATCH(B937,admin1,0),1))</f>
        <v/>
      </c>
      <c r="AJ937" s="49" t="str">
        <f t="shared" ca="1" si="10"/>
        <v/>
      </c>
      <c r="AK937" s="49" t="str">
        <f t="shared" ca="1" si="11"/>
        <v/>
      </c>
    </row>
    <row r="938" spans="29:37" x14ac:dyDescent="0.2">
      <c r="AC938">
        <f>IF(ISBLANK(nutrition[[#This Row],[total_boys]]),SUM(nutrition[[#This Row],[boys_0-5_reached]],nutrition[[#This Row],[boys_6-12_reached]],nutrition[[#This Row],[boys_13-18_reached]]),nutrition[[#This Row],[total_boys]])</f>
        <v>0</v>
      </c>
      <c r="AD938">
        <f>IF(ISBLANK(nutrition[[#This Row],[total_girls]]),SUM(nutrition[[#This Row],[girls_0-5_reached]],nutrition[[#This Row],[girls_6-12_reached]],nutrition[[#This Row],[girls_13-18_reached]]),nutrition[[#This Row],[total_girls]])</f>
        <v>0</v>
      </c>
      <c r="AE938">
        <f>IF(ISBLANK(nutrition[[#This Row],[total_children]]),SUM(nutrition[[#This Row],[calc_boys]],nutrition[[#This Row],[calc_girls]]),nutrition[[#This Row],[total_children]])</f>
        <v>0</v>
      </c>
      <c r="AF938">
        <f>IF(ISBLANK(nutrition[[#This Row],[total_pwd]]),SUM(nutrition[[#This Row],[total_pwd_men]],nutrition[[#This Row],[total_pwd_women]]),nutrition[[#This Row],[total_pwd]])</f>
        <v>0</v>
      </c>
      <c r="AG938">
        <f>IF(ISBLANK(nutrition[[#This Row],[total_adults]]),SUM(nutrition[[#This Row],[total_men]],nutrition[[#This Row],[total_women]]),nutrition[[#This Row],[total_adults]])</f>
        <v>0</v>
      </c>
      <c r="AH938">
        <f>IF(ISBLANK(nutrition[[#This Row],[total_beneficiaries_reached]]),SUM(nutrition[[#This Row],[calc_children]],nutrition[[#This Row],[calc_adults]]),nutrition[[#This Row],[total_beneficiaries_reached]])</f>
        <v>0</v>
      </c>
      <c r="AI938" s="49" t="str">
        <f ca="1">IF(B938="","",OFFSET(table_admin1[[#Headers],[ADM1_PT]],MATCH(B938,admin1,0),1))</f>
        <v/>
      </c>
      <c r="AJ938" s="49" t="str">
        <f t="shared" ca="1" si="10"/>
        <v/>
      </c>
      <c r="AK938" s="49" t="str">
        <f t="shared" ca="1" si="11"/>
        <v/>
      </c>
    </row>
    <row r="939" spans="29:37" x14ac:dyDescent="0.2">
      <c r="AC939">
        <f>IF(ISBLANK(nutrition[[#This Row],[total_boys]]),SUM(nutrition[[#This Row],[boys_0-5_reached]],nutrition[[#This Row],[boys_6-12_reached]],nutrition[[#This Row],[boys_13-18_reached]]),nutrition[[#This Row],[total_boys]])</f>
        <v>0</v>
      </c>
      <c r="AD939">
        <f>IF(ISBLANK(nutrition[[#This Row],[total_girls]]),SUM(nutrition[[#This Row],[girls_0-5_reached]],nutrition[[#This Row],[girls_6-12_reached]],nutrition[[#This Row],[girls_13-18_reached]]),nutrition[[#This Row],[total_girls]])</f>
        <v>0</v>
      </c>
      <c r="AE939">
        <f>IF(ISBLANK(nutrition[[#This Row],[total_children]]),SUM(nutrition[[#This Row],[calc_boys]],nutrition[[#This Row],[calc_girls]]),nutrition[[#This Row],[total_children]])</f>
        <v>0</v>
      </c>
      <c r="AF939">
        <f>IF(ISBLANK(nutrition[[#This Row],[total_pwd]]),SUM(nutrition[[#This Row],[total_pwd_men]],nutrition[[#This Row],[total_pwd_women]]),nutrition[[#This Row],[total_pwd]])</f>
        <v>0</v>
      </c>
      <c r="AG939">
        <f>IF(ISBLANK(nutrition[[#This Row],[total_adults]]),SUM(nutrition[[#This Row],[total_men]],nutrition[[#This Row],[total_women]]),nutrition[[#This Row],[total_adults]])</f>
        <v>0</v>
      </c>
      <c r="AH939">
        <f>IF(ISBLANK(nutrition[[#This Row],[total_beneficiaries_reached]]),SUM(nutrition[[#This Row],[calc_children]],nutrition[[#This Row],[calc_adults]]),nutrition[[#This Row],[total_beneficiaries_reached]])</f>
        <v>0</v>
      </c>
      <c r="AI939" s="49" t="str">
        <f ca="1">IF(B939="","",OFFSET(table_admin1[[#Headers],[ADM1_PT]],MATCH(B939,admin1,0),1))</f>
        <v/>
      </c>
      <c r="AJ939" s="49" t="str">
        <f t="shared" ca="1" si="10"/>
        <v/>
      </c>
      <c r="AK939" s="49" t="str">
        <f t="shared" ca="1" si="11"/>
        <v/>
      </c>
    </row>
    <row r="940" spans="29:37" x14ac:dyDescent="0.2">
      <c r="AC940">
        <f>IF(ISBLANK(nutrition[[#This Row],[total_boys]]),SUM(nutrition[[#This Row],[boys_0-5_reached]],nutrition[[#This Row],[boys_6-12_reached]],nutrition[[#This Row],[boys_13-18_reached]]),nutrition[[#This Row],[total_boys]])</f>
        <v>0</v>
      </c>
      <c r="AD940">
        <f>IF(ISBLANK(nutrition[[#This Row],[total_girls]]),SUM(nutrition[[#This Row],[girls_0-5_reached]],nutrition[[#This Row],[girls_6-12_reached]],nutrition[[#This Row],[girls_13-18_reached]]),nutrition[[#This Row],[total_girls]])</f>
        <v>0</v>
      </c>
      <c r="AE940">
        <f>IF(ISBLANK(nutrition[[#This Row],[total_children]]),SUM(nutrition[[#This Row],[calc_boys]],nutrition[[#This Row],[calc_girls]]),nutrition[[#This Row],[total_children]])</f>
        <v>0</v>
      </c>
      <c r="AF940">
        <f>IF(ISBLANK(nutrition[[#This Row],[total_pwd]]),SUM(nutrition[[#This Row],[total_pwd_men]],nutrition[[#This Row],[total_pwd_women]]),nutrition[[#This Row],[total_pwd]])</f>
        <v>0</v>
      </c>
      <c r="AG940">
        <f>IF(ISBLANK(nutrition[[#This Row],[total_adults]]),SUM(nutrition[[#This Row],[total_men]],nutrition[[#This Row],[total_women]]),nutrition[[#This Row],[total_adults]])</f>
        <v>0</v>
      </c>
      <c r="AH940">
        <f>IF(ISBLANK(nutrition[[#This Row],[total_beneficiaries_reached]]),SUM(nutrition[[#This Row],[calc_children]],nutrition[[#This Row],[calc_adults]]),nutrition[[#This Row],[total_beneficiaries_reached]])</f>
        <v>0</v>
      </c>
      <c r="AI940" s="49" t="str">
        <f ca="1">IF(B940="","",OFFSET(table_admin1[[#Headers],[ADM1_PT]],MATCH(B940,admin1,0),1))</f>
        <v/>
      </c>
      <c r="AJ940" s="49" t="str">
        <f t="shared" ref="AJ940:AJ1000" ca="1" si="12">IF(C940="","",INDEX(admin2_pcode,MATCH(C940,OFFSET(admin2_start,MATCH(AI940,admin1_linked_pcode,0),0,COUNTIF(admin1_linked_pcode,AI940)),0)+MATCH(AI940,admin1_linked_pcode,0)-1))</f>
        <v/>
      </c>
      <c r="AK940" s="49" t="str">
        <f t="shared" ref="AK940:AK1000" ca="1" si="13">IF(D940="","",INDEX(admin3_pcode,MATCH(D940,OFFSET(admin3_start,MATCH(AJ940,admin2_linked_pcode,0),0,COUNTIF(admin2_linked_pcode,AJ940)),0)+MATCH(AJ940,admin2_linked_pcode,0)-1))</f>
        <v/>
      </c>
    </row>
    <row r="941" spans="29:37" x14ac:dyDescent="0.2">
      <c r="AC941">
        <f>IF(ISBLANK(nutrition[[#This Row],[total_boys]]),SUM(nutrition[[#This Row],[boys_0-5_reached]],nutrition[[#This Row],[boys_6-12_reached]],nutrition[[#This Row],[boys_13-18_reached]]),nutrition[[#This Row],[total_boys]])</f>
        <v>0</v>
      </c>
      <c r="AD941">
        <f>IF(ISBLANK(nutrition[[#This Row],[total_girls]]),SUM(nutrition[[#This Row],[girls_0-5_reached]],nutrition[[#This Row],[girls_6-12_reached]],nutrition[[#This Row],[girls_13-18_reached]]),nutrition[[#This Row],[total_girls]])</f>
        <v>0</v>
      </c>
      <c r="AE941">
        <f>IF(ISBLANK(nutrition[[#This Row],[total_children]]),SUM(nutrition[[#This Row],[calc_boys]],nutrition[[#This Row],[calc_girls]]),nutrition[[#This Row],[total_children]])</f>
        <v>0</v>
      </c>
      <c r="AF941">
        <f>IF(ISBLANK(nutrition[[#This Row],[total_pwd]]),SUM(nutrition[[#This Row],[total_pwd_men]],nutrition[[#This Row],[total_pwd_women]]),nutrition[[#This Row],[total_pwd]])</f>
        <v>0</v>
      </c>
      <c r="AG941">
        <f>IF(ISBLANK(nutrition[[#This Row],[total_adults]]),SUM(nutrition[[#This Row],[total_men]],nutrition[[#This Row],[total_women]]),nutrition[[#This Row],[total_adults]])</f>
        <v>0</v>
      </c>
      <c r="AH941">
        <f>IF(ISBLANK(nutrition[[#This Row],[total_beneficiaries_reached]]),SUM(nutrition[[#This Row],[calc_children]],nutrition[[#This Row],[calc_adults]]),nutrition[[#This Row],[total_beneficiaries_reached]])</f>
        <v>0</v>
      </c>
      <c r="AI941" s="49" t="str">
        <f ca="1">IF(B941="","",OFFSET(table_admin1[[#Headers],[ADM1_PT]],MATCH(B941,admin1,0),1))</f>
        <v/>
      </c>
      <c r="AJ941" s="49" t="str">
        <f t="shared" ca="1" si="12"/>
        <v/>
      </c>
      <c r="AK941" s="49" t="str">
        <f t="shared" ca="1" si="13"/>
        <v/>
      </c>
    </row>
    <row r="942" spans="29:37" x14ac:dyDescent="0.2">
      <c r="AC942">
        <f>IF(ISBLANK(nutrition[[#This Row],[total_boys]]),SUM(nutrition[[#This Row],[boys_0-5_reached]],nutrition[[#This Row],[boys_6-12_reached]],nutrition[[#This Row],[boys_13-18_reached]]),nutrition[[#This Row],[total_boys]])</f>
        <v>0</v>
      </c>
      <c r="AD942">
        <f>IF(ISBLANK(nutrition[[#This Row],[total_girls]]),SUM(nutrition[[#This Row],[girls_0-5_reached]],nutrition[[#This Row],[girls_6-12_reached]],nutrition[[#This Row],[girls_13-18_reached]]),nutrition[[#This Row],[total_girls]])</f>
        <v>0</v>
      </c>
      <c r="AE942">
        <f>IF(ISBLANK(nutrition[[#This Row],[total_children]]),SUM(nutrition[[#This Row],[calc_boys]],nutrition[[#This Row],[calc_girls]]),nutrition[[#This Row],[total_children]])</f>
        <v>0</v>
      </c>
      <c r="AF942">
        <f>IF(ISBLANK(nutrition[[#This Row],[total_pwd]]),SUM(nutrition[[#This Row],[total_pwd_men]],nutrition[[#This Row],[total_pwd_women]]),nutrition[[#This Row],[total_pwd]])</f>
        <v>0</v>
      </c>
      <c r="AG942">
        <f>IF(ISBLANK(nutrition[[#This Row],[total_adults]]),SUM(nutrition[[#This Row],[total_men]],nutrition[[#This Row],[total_women]]),nutrition[[#This Row],[total_adults]])</f>
        <v>0</v>
      </c>
      <c r="AH942">
        <f>IF(ISBLANK(nutrition[[#This Row],[total_beneficiaries_reached]]),SUM(nutrition[[#This Row],[calc_children]],nutrition[[#This Row],[calc_adults]]),nutrition[[#This Row],[total_beneficiaries_reached]])</f>
        <v>0</v>
      </c>
      <c r="AI942" s="49" t="str">
        <f ca="1">IF(B942="","",OFFSET(table_admin1[[#Headers],[ADM1_PT]],MATCH(B942,admin1,0),1))</f>
        <v/>
      </c>
      <c r="AJ942" s="49" t="str">
        <f t="shared" ca="1" si="12"/>
        <v/>
      </c>
      <c r="AK942" s="49" t="str">
        <f t="shared" ca="1" si="13"/>
        <v/>
      </c>
    </row>
    <row r="943" spans="29:37" x14ac:dyDescent="0.2">
      <c r="AC943">
        <f>IF(ISBLANK(nutrition[[#This Row],[total_boys]]),SUM(nutrition[[#This Row],[boys_0-5_reached]],nutrition[[#This Row],[boys_6-12_reached]],nutrition[[#This Row],[boys_13-18_reached]]),nutrition[[#This Row],[total_boys]])</f>
        <v>0</v>
      </c>
      <c r="AD943">
        <f>IF(ISBLANK(nutrition[[#This Row],[total_girls]]),SUM(nutrition[[#This Row],[girls_0-5_reached]],nutrition[[#This Row],[girls_6-12_reached]],nutrition[[#This Row],[girls_13-18_reached]]),nutrition[[#This Row],[total_girls]])</f>
        <v>0</v>
      </c>
      <c r="AE943">
        <f>IF(ISBLANK(nutrition[[#This Row],[total_children]]),SUM(nutrition[[#This Row],[calc_boys]],nutrition[[#This Row],[calc_girls]]),nutrition[[#This Row],[total_children]])</f>
        <v>0</v>
      </c>
      <c r="AF943">
        <f>IF(ISBLANK(nutrition[[#This Row],[total_pwd]]),SUM(nutrition[[#This Row],[total_pwd_men]],nutrition[[#This Row],[total_pwd_women]]),nutrition[[#This Row],[total_pwd]])</f>
        <v>0</v>
      </c>
      <c r="AG943">
        <f>IF(ISBLANK(nutrition[[#This Row],[total_adults]]),SUM(nutrition[[#This Row],[total_men]],nutrition[[#This Row],[total_women]]),nutrition[[#This Row],[total_adults]])</f>
        <v>0</v>
      </c>
      <c r="AH943">
        <f>IF(ISBLANK(nutrition[[#This Row],[total_beneficiaries_reached]]),SUM(nutrition[[#This Row],[calc_children]],nutrition[[#This Row],[calc_adults]]),nutrition[[#This Row],[total_beneficiaries_reached]])</f>
        <v>0</v>
      </c>
      <c r="AI943" s="49" t="str">
        <f ca="1">IF(B943="","",OFFSET(table_admin1[[#Headers],[ADM1_PT]],MATCH(B943,admin1,0),1))</f>
        <v/>
      </c>
      <c r="AJ943" s="49" t="str">
        <f t="shared" ca="1" si="12"/>
        <v/>
      </c>
      <c r="AK943" s="49" t="str">
        <f t="shared" ca="1" si="13"/>
        <v/>
      </c>
    </row>
    <row r="944" spans="29:37" x14ac:dyDescent="0.2">
      <c r="AC944">
        <f>IF(ISBLANK(nutrition[[#This Row],[total_boys]]),SUM(nutrition[[#This Row],[boys_0-5_reached]],nutrition[[#This Row],[boys_6-12_reached]],nutrition[[#This Row],[boys_13-18_reached]]),nutrition[[#This Row],[total_boys]])</f>
        <v>0</v>
      </c>
      <c r="AD944">
        <f>IF(ISBLANK(nutrition[[#This Row],[total_girls]]),SUM(nutrition[[#This Row],[girls_0-5_reached]],nutrition[[#This Row],[girls_6-12_reached]],nutrition[[#This Row],[girls_13-18_reached]]),nutrition[[#This Row],[total_girls]])</f>
        <v>0</v>
      </c>
      <c r="AE944">
        <f>IF(ISBLANK(nutrition[[#This Row],[total_children]]),SUM(nutrition[[#This Row],[calc_boys]],nutrition[[#This Row],[calc_girls]]),nutrition[[#This Row],[total_children]])</f>
        <v>0</v>
      </c>
      <c r="AF944">
        <f>IF(ISBLANK(nutrition[[#This Row],[total_pwd]]),SUM(nutrition[[#This Row],[total_pwd_men]],nutrition[[#This Row],[total_pwd_women]]),nutrition[[#This Row],[total_pwd]])</f>
        <v>0</v>
      </c>
      <c r="AG944">
        <f>IF(ISBLANK(nutrition[[#This Row],[total_adults]]),SUM(nutrition[[#This Row],[total_men]],nutrition[[#This Row],[total_women]]),nutrition[[#This Row],[total_adults]])</f>
        <v>0</v>
      </c>
      <c r="AH944">
        <f>IF(ISBLANK(nutrition[[#This Row],[total_beneficiaries_reached]]),SUM(nutrition[[#This Row],[calc_children]],nutrition[[#This Row],[calc_adults]]),nutrition[[#This Row],[total_beneficiaries_reached]])</f>
        <v>0</v>
      </c>
      <c r="AI944" s="49" t="str">
        <f ca="1">IF(B944="","",OFFSET(table_admin1[[#Headers],[ADM1_PT]],MATCH(B944,admin1,0),1))</f>
        <v/>
      </c>
      <c r="AJ944" s="49" t="str">
        <f t="shared" ca="1" si="12"/>
        <v/>
      </c>
      <c r="AK944" s="49" t="str">
        <f t="shared" ca="1" si="13"/>
        <v/>
      </c>
    </row>
    <row r="945" spans="29:37" x14ac:dyDescent="0.2">
      <c r="AC945">
        <f>IF(ISBLANK(nutrition[[#This Row],[total_boys]]),SUM(nutrition[[#This Row],[boys_0-5_reached]],nutrition[[#This Row],[boys_6-12_reached]],nutrition[[#This Row],[boys_13-18_reached]]),nutrition[[#This Row],[total_boys]])</f>
        <v>0</v>
      </c>
      <c r="AD945">
        <f>IF(ISBLANK(nutrition[[#This Row],[total_girls]]),SUM(nutrition[[#This Row],[girls_0-5_reached]],nutrition[[#This Row],[girls_6-12_reached]],nutrition[[#This Row],[girls_13-18_reached]]),nutrition[[#This Row],[total_girls]])</f>
        <v>0</v>
      </c>
      <c r="AE945">
        <f>IF(ISBLANK(nutrition[[#This Row],[total_children]]),SUM(nutrition[[#This Row],[calc_boys]],nutrition[[#This Row],[calc_girls]]),nutrition[[#This Row],[total_children]])</f>
        <v>0</v>
      </c>
      <c r="AF945">
        <f>IF(ISBLANK(nutrition[[#This Row],[total_pwd]]),SUM(nutrition[[#This Row],[total_pwd_men]],nutrition[[#This Row],[total_pwd_women]]),nutrition[[#This Row],[total_pwd]])</f>
        <v>0</v>
      </c>
      <c r="AG945">
        <f>IF(ISBLANK(nutrition[[#This Row],[total_adults]]),SUM(nutrition[[#This Row],[total_men]],nutrition[[#This Row],[total_women]]),nutrition[[#This Row],[total_adults]])</f>
        <v>0</v>
      </c>
      <c r="AH945">
        <f>IF(ISBLANK(nutrition[[#This Row],[total_beneficiaries_reached]]),SUM(nutrition[[#This Row],[calc_children]],nutrition[[#This Row],[calc_adults]]),nutrition[[#This Row],[total_beneficiaries_reached]])</f>
        <v>0</v>
      </c>
      <c r="AI945" s="49" t="str">
        <f ca="1">IF(B945="","",OFFSET(table_admin1[[#Headers],[ADM1_PT]],MATCH(B945,admin1,0),1))</f>
        <v/>
      </c>
      <c r="AJ945" s="49" t="str">
        <f t="shared" ca="1" si="12"/>
        <v/>
      </c>
      <c r="AK945" s="49" t="str">
        <f t="shared" ca="1" si="13"/>
        <v/>
      </c>
    </row>
    <row r="946" spans="29:37" x14ac:dyDescent="0.2">
      <c r="AC946">
        <f>IF(ISBLANK(nutrition[[#This Row],[total_boys]]),SUM(nutrition[[#This Row],[boys_0-5_reached]],nutrition[[#This Row],[boys_6-12_reached]],nutrition[[#This Row],[boys_13-18_reached]]),nutrition[[#This Row],[total_boys]])</f>
        <v>0</v>
      </c>
      <c r="AD946">
        <f>IF(ISBLANK(nutrition[[#This Row],[total_girls]]),SUM(nutrition[[#This Row],[girls_0-5_reached]],nutrition[[#This Row],[girls_6-12_reached]],nutrition[[#This Row],[girls_13-18_reached]]),nutrition[[#This Row],[total_girls]])</f>
        <v>0</v>
      </c>
      <c r="AE946">
        <f>IF(ISBLANK(nutrition[[#This Row],[total_children]]),SUM(nutrition[[#This Row],[calc_boys]],nutrition[[#This Row],[calc_girls]]),nutrition[[#This Row],[total_children]])</f>
        <v>0</v>
      </c>
      <c r="AF946">
        <f>IF(ISBLANK(nutrition[[#This Row],[total_pwd]]),SUM(nutrition[[#This Row],[total_pwd_men]],nutrition[[#This Row],[total_pwd_women]]),nutrition[[#This Row],[total_pwd]])</f>
        <v>0</v>
      </c>
      <c r="AG946">
        <f>IF(ISBLANK(nutrition[[#This Row],[total_adults]]),SUM(nutrition[[#This Row],[total_men]],nutrition[[#This Row],[total_women]]),nutrition[[#This Row],[total_adults]])</f>
        <v>0</v>
      </c>
      <c r="AH946">
        <f>IF(ISBLANK(nutrition[[#This Row],[total_beneficiaries_reached]]),SUM(nutrition[[#This Row],[calc_children]],nutrition[[#This Row],[calc_adults]]),nutrition[[#This Row],[total_beneficiaries_reached]])</f>
        <v>0</v>
      </c>
      <c r="AI946" s="49" t="str">
        <f ca="1">IF(B946="","",OFFSET(table_admin1[[#Headers],[ADM1_PT]],MATCH(B946,admin1,0),1))</f>
        <v/>
      </c>
      <c r="AJ946" s="49" t="str">
        <f t="shared" ca="1" si="12"/>
        <v/>
      </c>
      <c r="AK946" s="49" t="str">
        <f t="shared" ca="1" si="13"/>
        <v/>
      </c>
    </row>
    <row r="947" spans="29:37" x14ac:dyDescent="0.2">
      <c r="AC947">
        <f>IF(ISBLANK(nutrition[[#This Row],[total_boys]]),SUM(nutrition[[#This Row],[boys_0-5_reached]],nutrition[[#This Row],[boys_6-12_reached]],nutrition[[#This Row],[boys_13-18_reached]]),nutrition[[#This Row],[total_boys]])</f>
        <v>0</v>
      </c>
      <c r="AD947">
        <f>IF(ISBLANK(nutrition[[#This Row],[total_girls]]),SUM(nutrition[[#This Row],[girls_0-5_reached]],nutrition[[#This Row],[girls_6-12_reached]],nutrition[[#This Row],[girls_13-18_reached]]),nutrition[[#This Row],[total_girls]])</f>
        <v>0</v>
      </c>
      <c r="AE947">
        <f>IF(ISBLANK(nutrition[[#This Row],[total_children]]),SUM(nutrition[[#This Row],[calc_boys]],nutrition[[#This Row],[calc_girls]]),nutrition[[#This Row],[total_children]])</f>
        <v>0</v>
      </c>
      <c r="AF947">
        <f>IF(ISBLANK(nutrition[[#This Row],[total_pwd]]),SUM(nutrition[[#This Row],[total_pwd_men]],nutrition[[#This Row],[total_pwd_women]]),nutrition[[#This Row],[total_pwd]])</f>
        <v>0</v>
      </c>
      <c r="AG947">
        <f>IF(ISBLANK(nutrition[[#This Row],[total_adults]]),SUM(nutrition[[#This Row],[total_men]],nutrition[[#This Row],[total_women]]),nutrition[[#This Row],[total_adults]])</f>
        <v>0</v>
      </c>
      <c r="AH947">
        <f>IF(ISBLANK(nutrition[[#This Row],[total_beneficiaries_reached]]),SUM(nutrition[[#This Row],[calc_children]],nutrition[[#This Row],[calc_adults]]),nutrition[[#This Row],[total_beneficiaries_reached]])</f>
        <v>0</v>
      </c>
      <c r="AI947" s="49" t="str">
        <f ca="1">IF(B947="","",OFFSET(table_admin1[[#Headers],[ADM1_PT]],MATCH(B947,admin1,0),1))</f>
        <v/>
      </c>
      <c r="AJ947" s="49" t="str">
        <f t="shared" ca="1" si="12"/>
        <v/>
      </c>
      <c r="AK947" s="49" t="str">
        <f t="shared" ca="1" si="13"/>
        <v/>
      </c>
    </row>
    <row r="948" spans="29:37" x14ac:dyDescent="0.2">
      <c r="AC948">
        <f>IF(ISBLANK(nutrition[[#This Row],[total_boys]]),SUM(nutrition[[#This Row],[boys_0-5_reached]],nutrition[[#This Row],[boys_6-12_reached]],nutrition[[#This Row],[boys_13-18_reached]]),nutrition[[#This Row],[total_boys]])</f>
        <v>0</v>
      </c>
      <c r="AD948">
        <f>IF(ISBLANK(nutrition[[#This Row],[total_girls]]),SUM(nutrition[[#This Row],[girls_0-5_reached]],nutrition[[#This Row],[girls_6-12_reached]],nutrition[[#This Row],[girls_13-18_reached]]),nutrition[[#This Row],[total_girls]])</f>
        <v>0</v>
      </c>
      <c r="AE948">
        <f>IF(ISBLANK(nutrition[[#This Row],[total_children]]),SUM(nutrition[[#This Row],[calc_boys]],nutrition[[#This Row],[calc_girls]]),nutrition[[#This Row],[total_children]])</f>
        <v>0</v>
      </c>
      <c r="AF948">
        <f>IF(ISBLANK(nutrition[[#This Row],[total_pwd]]),SUM(nutrition[[#This Row],[total_pwd_men]],nutrition[[#This Row],[total_pwd_women]]),nutrition[[#This Row],[total_pwd]])</f>
        <v>0</v>
      </c>
      <c r="AG948">
        <f>IF(ISBLANK(nutrition[[#This Row],[total_adults]]),SUM(nutrition[[#This Row],[total_men]],nutrition[[#This Row],[total_women]]),nutrition[[#This Row],[total_adults]])</f>
        <v>0</v>
      </c>
      <c r="AH948">
        <f>IF(ISBLANK(nutrition[[#This Row],[total_beneficiaries_reached]]),SUM(nutrition[[#This Row],[calc_children]],nutrition[[#This Row],[calc_adults]]),nutrition[[#This Row],[total_beneficiaries_reached]])</f>
        <v>0</v>
      </c>
      <c r="AI948" s="49" t="str">
        <f ca="1">IF(B948="","",OFFSET(table_admin1[[#Headers],[ADM1_PT]],MATCH(B948,admin1,0),1))</f>
        <v/>
      </c>
      <c r="AJ948" s="49" t="str">
        <f t="shared" ca="1" si="12"/>
        <v/>
      </c>
      <c r="AK948" s="49" t="str">
        <f t="shared" ca="1" si="13"/>
        <v/>
      </c>
    </row>
    <row r="949" spans="29:37" x14ac:dyDescent="0.2">
      <c r="AC949">
        <f>IF(ISBLANK(nutrition[[#This Row],[total_boys]]),SUM(nutrition[[#This Row],[boys_0-5_reached]],nutrition[[#This Row],[boys_6-12_reached]],nutrition[[#This Row],[boys_13-18_reached]]),nutrition[[#This Row],[total_boys]])</f>
        <v>0</v>
      </c>
      <c r="AD949">
        <f>IF(ISBLANK(nutrition[[#This Row],[total_girls]]),SUM(nutrition[[#This Row],[girls_0-5_reached]],nutrition[[#This Row],[girls_6-12_reached]],nutrition[[#This Row],[girls_13-18_reached]]),nutrition[[#This Row],[total_girls]])</f>
        <v>0</v>
      </c>
      <c r="AE949">
        <f>IF(ISBLANK(nutrition[[#This Row],[total_children]]),SUM(nutrition[[#This Row],[calc_boys]],nutrition[[#This Row],[calc_girls]]),nutrition[[#This Row],[total_children]])</f>
        <v>0</v>
      </c>
      <c r="AF949">
        <f>IF(ISBLANK(nutrition[[#This Row],[total_pwd]]),SUM(nutrition[[#This Row],[total_pwd_men]],nutrition[[#This Row],[total_pwd_women]]),nutrition[[#This Row],[total_pwd]])</f>
        <v>0</v>
      </c>
      <c r="AG949">
        <f>IF(ISBLANK(nutrition[[#This Row],[total_adults]]),SUM(nutrition[[#This Row],[total_men]],nutrition[[#This Row],[total_women]]),nutrition[[#This Row],[total_adults]])</f>
        <v>0</v>
      </c>
      <c r="AH949">
        <f>IF(ISBLANK(nutrition[[#This Row],[total_beneficiaries_reached]]),SUM(nutrition[[#This Row],[calc_children]],nutrition[[#This Row],[calc_adults]]),nutrition[[#This Row],[total_beneficiaries_reached]])</f>
        <v>0</v>
      </c>
      <c r="AI949" s="49" t="str">
        <f ca="1">IF(B949="","",OFFSET(table_admin1[[#Headers],[ADM1_PT]],MATCH(B949,admin1,0),1))</f>
        <v/>
      </c>
      <c r="AJ949" s="49" t="str">
        <f t="shared" ca="1" si="12"/>
        <v/>
      </c>
      <c r="AK949" s="49" t="str">
        <f t="shared" ca="1" si="13"/>
        <v/>
      </c>
    </row>
    <row r="950" spans="29:37" x14ac:dyDescent="0.2">
      <c r="AC950">
        <f>IF(ISBLANK(nutrition[[#This Row],[total_boys]]),SUM(nutrition[[#This Row],[boys_0-5_reached]],nutrition[[#This Row],[boys_6-12_reached]],nutrition[[#This Row],[boys_13-18_reached]]),nutrition[[#This Row],[total_boys]])</f>
        <v>0</v>
      </c>
      <c r="AD950">
        <f>IF(ISBLANK(nutrition[[#This Row],[total_girls]]),SUM(nutrition[[#This Row],[girls_0-5_reached]],nutrition[[#This Row],[girls_6-12_reached]],nutrition[[#This Row],[girls_13-18_reached]]),nutrition[[#This Row],[total_girls]])</f>
        <v>0</v>
      </c>
      <c r="AE950">
        <f>IF(ISBLANK(nutrition[[#This Row],[total_children]]),SUM(nutrition[[#This Row],[calc_boys]],nutrition[[#This Row],[calc_girls]]),nutrition[[#This Row],[total_children]])</f>
        <v>0</v>
      </c>
      <c r="AF950">
        <f>IF(ISBLANK(nutrition[[#This Row],[total_pwd]]),SUM(nutrition[[#This Row],[total_pwd_men]],nutrition[[#This Row],[total_pwd_women]]),nutrition[[#This Row],[total_pwd]])</f>
        <v>0</v>
      </c>
      <c r="AG950">
        <f>IF(ISBLANK(nutrition[[#This Row],[total_adults]]),SUM(nutrition[[#This Row],[total_men]],nutrition[[#This Row],[total_women]]),nutrition[[#This Row],[total_adults]])</f>
        <v>0</v>
      </c>
      <c r="AH950">
        <f>IF(ISBLANK(nutrition[[#This Row],[total_beneficiaries_reached]]),SUM(nutrition[[#This Row],[calc_children]],nutrition[[#This Row],[calc_adults]]),nutrition[[#This Row],[total_beneficiaries_reached]])</f>
        <v>0</v>
      </c>
      <c r="AI950" s="49" t="str">
        <f ca="1">IF(B950="","",OFFSET(table_admin1[[#Headers],[ADM1_PT]],MATCH(B950,admin1,0),1))</f>
        <v/>
      </c>
      <c r="AJ950" s="49" t="str">
        <f t="shared" ca="1" si="12"/>
        <v/>
      </c>
      <c r="AK950" s="49" t="str">
        <f t="shared" ca="1" si="13"/>
        <v/>
      </c>
    </row>
    <row r="951" spans="29:37" x14ac:dyDescent="0.2">
      <c r="AC951">
        <f>IF(ISBLANK(nutrition[[#This Row],[total_boys]]),SUM(nutrition[[#This Row],[boys_0-5_reached]],nutrition[[#This Row],[boys_6-12_reached]],nutrition[[#This Row],[boys_13-18_reached]]),nutrition[[#This Row],[total_boys]])</f>
        <v>0</v>
      </c>
      <c r="AD951">
        <f>IF(ISBLANK(nutrition[[#This Row],[total_girls]]),SUM(nutrition[[#This Row],[girls_0-5_reached]],nutrition[[#This Row],[girls_6-12_reached]],nutrition[[#This Row],[girls_13-18_reached]]),nutrition[[#This Row],[total_girls]])</f>
        <v>0</v>
      </c>
      <c r="AE951">
        <f>IF(ISBLANK(nutrition[[#This Row],[total_children]]),SUM(nutrition[[#This Row],[calc_boys]],nutrition[[#This Row],[calc_girls]]),nutrition[[#This Row],[total_children]])</f>
        <v>0</v>
      </c>
      <c r="AF951">
        <f>IF(ISBLANK(nutrition[[#This Row],[total_pwd]]),SUM(nutrition[[#This Row],[total_pwd_men]],nutrition[[#This Row],[total_pwd_women]]),nutrition[[#This Row],[total_pwd]])</f>
        <v>0</v>
      </c>
      <c r="AG951">
        <f>IF(ISBLANK(nutrition[[#This Row],[total_adults]]),SUM(nutrition[[#This Row],[total_men]],nutrition[[#This Row],[total_women]]),nutrition[[#This Row],[total_adults]])</f>
        <v>0</v>
      </c>
      <c r="AH951">
        <f>IF(ISBLANK(nutrition[[#This Row],[total_beneficiaries_reached]]),SUM(nutrition[[#This Row],[calc_children]],nutrition[[#This Row],[calc_adults]]),nutrition[[#This Row],[total_beneficiaries_reached]])</f>
        <v>0</v>
      </c>
      <c r="AI951" s="49" t="str">
        <f ca="1">IF(B951="","",OFFSET(table_admin1[[#Headers],[ADM1_PT]],MATCH(B951,admin1,0),1))</f>
        <v/>
      </c>
      <c r="AJ951" s="49" t="str">
        <f t="shared" ca="1" si="12"/>
        <v/>
      </c>
      <c r="AK951" s="49" t="str">
        <f t="shared" ca="1" si="13"/>
        <v/>
      </c>
    </row>
    <row r="952" spans="29:37" x14ac:dyDescent="0.2">
      <c r="AC952">
        <f>IF(ISBLANK(nutrition[[#This Row],[total_boys]]),SUM(nutrition[[#This Row],[boys_0-5_reached]],nutrition[[#This Row],[boys_6-12_reached]],nutrition[[#This Row],[boys_13-18_reached]]),nutrition[[#This Row],[total_boys]])</f>
        <v>0</v>
      </c>
      <c r="AD952">
        <f>IF(ISBLANK(nutrition[[#This Row],[total_girls]]),SUM(nutrition[[#This Row],[girls_0-5_reached]],nutrition[[#This Row],[girls_6-12_reached]],nutrition[[#This Row],[girls_13-18_reached]]),nutrition[[#This Row],[total_girls]])</f>
        <v>0</v>
      </c>
      <c r="AE952">
        <f>IF(ISBLANK(nutrition[[#This Row],[total_children]]),SUM(nutrition[[#This Row],[calc_boys]],nutrition[[#This Row],[calc_girls]]),nutrition[[#This Row],[total_children]])</f>
        <v>0</v>
      </c>
      <c r="AF952">
        <f>IF(ISBLANK(nutrition[[#This Row],[total_pwd]]),SUM(nutrition[[#This Row],[total_pwd_men]],nutrition[[#This Row],[total_pwd_women]]),nutrition[[#This Row],[total_pwd]])</f>
        <v>0</v>
      </c>
      <c r="AG952">
        <f>IF(ISBLANK(nutrition[[#This Row],[total_adults]]),SUM(nutrition[[#This Row],[total_men]],nutrition[[#This Row],[total_women]]),nutrition[[#This Row],[total_adults]])</f>
        <v>0</v>
      </c>
      <c r="AH952">
        <f>IF(ISBLANK(nutrition[[#This Row],[total_beneficiaries_reached]]),SUM(nutrition[[#This Row],[calc_children]],nutrition[[#This Row],[calc_adults]]),nutrition[[#This Row],[total_beneficiaries_reached]])</f>
        <v>0</v>
      </c>
      <c r="AI952" s="49" t="str">
        <f ca="1">IF(B952="","",OFFSET(table_admin1[[#Headers],[ADM1_PT]],MATCH(B952,admin1,0),1))</f>
        <v/>
      </c>
      <c r="AJ952" s="49" t="str">
        <f t="shared" ca="1" si="12"/>
        <v/>
      </c>
      <c r="AK952" s="49" t="str">
        <f t="shared" ca="1" si="13"/>
        <v/>
      </c>
    </row>
    <row r="953" spans="29:37" x14ac:dyDescent="0.2">
      <c r="AC953">
        <f>IF(ISBLANK(nutrition[[#This Row],[total_boys]]),SUM(nutrition[[#This Row],[boys_0-5_reached]],nutrition[[#This Row],[boys_6-12_reached]],nutrition[[#This Row],[boys_13-18_reached]]),nutrition[[#This Row],[total_boys]])</f>
        <v>0</v>
      </c>
      <c r="AD953">
        <f>IF(ISBLANK(nutrition[[#This Row],[total_girls]]),SUM(nutrition[[#This Row],[girls_0-5_reached]],nutrition[[#This Row],[girls_6-12_reached]],nutrition[[#This Row],[girls_13-18_reached]]),nutrition[[#This Row],[total_girls]])</f>
        <v>0</v>
      </c>
      <c r="AE953">
        <f>IF(ISBLANK(nutrition[[#This Row],[total_children]]),SUM(nutrition[[#This Row],[calc_boys]],nutrition[[#This Row],[calc_girls]]),nutrition[[#This Row],[total_children]])</f>
        <v>0</v>
      </c>
      <c r="AF953">
        <f>IF(ISBLANK(nutrition[[#This Row],[total_pwd]]),SUM(nutrition[[#This Row],[total_pwd_men]],nutrition[[#This Row],[total_pwd_women]]),nutrition[[#This Row],[total_pwd]])</f>
        <v>0</v>
      </c>
      <c r="AG953">
        <f>IF(ISBLANK(nutrition[[#This Row],[total_adults]]),SUM(nutrition[[#This Row],[total_men]],nutrition[[#This Row],[total_women]]),nutrition[[#This Row],[total_adults]])</f>
        <v>0</v>
      </c>
      <c r="AH953">
        <f>IF(ISBLANK(nutrition[[#This Row],[total_beneficiaries_reached]]),SUM(nutrition[[#This Row],[calc_children]],nutrition[[#This Row],[calc_adults]]),nutrition[[#This Row],[total_beneficiaries_reached]])</f>
        <v>0</v>
      </c>
      <c r="AI953" s="49" t="str">
        <f ca="1">IF(B953="","",OFFSET(table_admin1[[#Headers],[ADM1_PT]],MATCH(B953,admin1,0),1))</f>
        <v/>
      </c>
      <c r="AJ953" s="49" t="str">
        <f t="shared" ca="1" si="12"/>
        <v/>
      </c>
      <c r="AK953" s="49" t="str">
        <f t="shared" ca="1" si="13"/>
        <v/>
      </c>
    </row>
    <row r="954" spans="29:37" x14ac:dyDescent="0.2">
      <c r="AC954">
        <f>IF(ISBLANK(nutrition[[#This Row],[total_boys]]),SUM(nutrition[[#This Row],[boys_0-5_reached]],nutrition[[#This Row],[boys_6-12_reached]],nutrition[[#This Row],[boys_13-18_reached]]),nutrition[[#This Row],[total_boys]])</f>
        <v>0</v>
      </c>
      <c r="AD954">
        <f>IF(ISBLANK(nutrition[[#This Row],[total_girls]]),SUM(nutrition[[#This Row],[girls_0-5_reached]],nutrition[[#This Row],[girls_6-12_reached]],nutrition[[#This Row],[girls_13-18_reached]]),nutrition[[#This Row],[total_girls]])</f>
        <v>0</v>
      </c>
      <c r="AE954">
        <f>IF(ISBLANK(nutrition[[#This Row],[total_children]]),SUM(nutrition[[#This Row],[calc_boys]],nutrition[[#This Row],[calc_girls]]),nutrition[[#This Row],[total_children]])</f>
        <v>0</v>
      </c>
      <c r="AF954">
        <f>IF(ISBLANK(nutrition[[#This Row],[total_pwd]]),SUM(nutrition[[#This Row],[total_pwd_men]],nutrition[[#This Row],[total_pwd_women]]),nutrition[[#This Row],[total_pwd]])</f>
        <v>0</v>
      </c>
      <c r="AG954">
        <f>IF(ISBLANK(nutrition[[#This Row],[total_adults]]),SUM(nutrition[[#This Row],[total_men]],nutrition[[#This Row],[total_women]]),nutrition[[#This Row],[total_adults]])</f>
        <v>0</v>
      </c>
      <c r="AH954">
        <f>IF(ISBLANK(nutrition[[#This Row],[total_beneficiaries_reached]]),SUM(nutrition[[#This Row],[calc_children]],nutrition[[#This Row],[calc_adults]]),nutrition[[#This Row],[total_beneficiaries_reached]])</f>
        <v>0</v>
      </c>
      <c r="AI954" s="49" t="str">
        <f ca="1">IF(B954="","",OFFSET(table_admin1[[#Headers],[ADM1_PT]],MATCH(B954,admin1,0),1))</f>
        <v/>
      </c>
      <c r="AJ954" s="49" t="str">
        <f t="shared" ca="1" si="12"/>
        <v/>
      </c>
      <c r="AK954" s="49" t="str">
        <f t="shared" ca="1" si="13"/>
        <v/>
      </c>
    </row>
    <row r="955" spans="29:37" x14ac:dyDescent="0.2">
      <c r="AC955">
        <f>IF(ISBLANK(nutrition[[#This Row],[total_boys]]),SUM(nutrition[[#This Row],[boys_0-5_reached]],nutrition[[#This Row],[boys_6-12_reached]],nutrition[[#This Row],[boys_13-18_reached]]),nutrition[[#This Row],[total_boys]])</f>
        <v>0</v>
      </c>
      <c r="AD955">
        <f>IF(ISBLANK(nutrition[[#This Row],[total_girls]]),SUM(nutrition[[#This Row],[girls_0-5_reached]],nutrition[[#This Row],[girls_6-12_reached]],nutrition[[#This Row],[girls_13-18_reached]]),nutrition[[#This Row],[total_girls]])</f>
        <v>0</v>
      </c>
      <c r="AE955">
        <f>IF(ISBLANK(nutrition[[#This Row],[total_children]]),SUM(nutrition[[#This Row],[calc_boys]],nutrition[[#This Row],[calc_girls]]),nutrition[[#This Row],[total_children]])</f>
        <v>0</v>
      </c>
      <c r="AF955">
        <f>IF(ISBLANK(nutrition[[#This Row],[total_pwd]]),SUM(nutrition[[#This Row],[total_pwd_men]],nutrition[[#This Row],[total_pwd_women]]),nutrition[[#This Row],[total_pwd]])</f>
        <v>0</v>
      </c>
      <c r="AG955">
        <f>IF(ISBLANK(nutrition[[#This Row],[total_adults]]),SUM(nutrition[[#This Row],[total_men]],nutrition[[#This Row],[total_women]]),nutrition[[#This Row],[total_adults]])</f>
        <v>0</v>
      </c>
      <c r="AH955">
        <f>IF(ISBLANK(nutrition[[#This Row],[total_beneficiaries_reached]]),SUM(nutrition[[#This Row],[calc_children]],nutrition[[#This Row],[calc_adults]]),nutrition[[#This Row],[total_beneficiaries_reached]])</f>
        <v>0</v>
      </c>
      <c r="AI955" s="49" t="str">
        <f ca="1">IF(B955="","",OFFSET(table_admin1[[#Headers],[ADM1_PT]],MATCH(B955,admin1,0),1))</f>
        <v/>
      </c>
      <c r="AJ955" s="49" t="str">
        <f t="shared" ca="1" si="12"/>
        <v/>
      </c>
      <c r="AK955" s="49" t="str">
        <f t="shared" ca="1" si="13"/>
        <v/>
      </c>
    </row>
    <row r="956" spans="29:37" x14ac:dyDescent="0.2">
      <c r="AC956">
        <f>IF(ISBLANK(nutrition[[#This Row],[total_boys]]),SUM(nutrition[[#This Row],[boys_0-5_reached]],nutrition[[#This Row],[boys_6-12_reached]],nutrition[[#This Row],[boys_13-18_reached]]),nutrition[[#This Row],[total_boys]])</f>
        <v>0</v>
      </c>
      <c r="AD956">
        <f>IF(ISBLANK(nutrition[[#This Row],[total_girls]]),SUM(nutrition[[#This Row],[girls_0-5_reached]],nutrition[[#This Row],[girls_6-12_reached]],nutrition[[#This Row],[girls_13-18_reached]]),nutrition[[#This Row],[total_girls]])</f>
        <v>0</v>
      </c>
      <c r="AE956">
        <f>IF(ISBLANK(nutrition[[#This Row],[total_children]]),SUM(nutrition[[#This Row],[calc_boys]],nutrition[[#This Row],[calc_girls]]),nutrition[[#This Row],[total_children]])</f>
        <v>0</v>
      </c>
      <c r="AF956">
        <f>IF(ISBLANK(nutrition[[#This Row],[total_pwd]]),SUM(nutrition[[#This Row],[total_pwd_men]],nutrition[[#This Row],[total_pwd_women]]),nutrition[[#This Row],[total_pwd]])</f>
        <v>0</v>
      </c>
      <c r="AG956">
        <f>IF(ISBLANK(nutrition[[#This Row],[total_adults]]),SUM(nutrition[[#This Row],[total_men]],nutrition[[#This Row],[total_women]]),nutrition[[#This Row],[total_adults]])</f>
        <v>0</v>
      </c>
      <c r="AH956">
        <f>IF(ISBLANK(nutrition[[#This Row],[total_beneficiaries_reached]]),SUM(nutrition[[#This Row],[calc_children]],nutrition[[#This Row],[calc_adults]]),nutrition[[#This Row],[total_beneficiaries_reached]])</f>
        <v>0</v>
      </c>
      <c r="AI956" s="49" t="str">
        <f ca="1">IF(B956="","",OFFSET(table_admin1[[#Headers],[ADM1_PT]],MATCH(B956,admin1,0),1))</f>
        <v/>
      </c>
      <c r="AJ956" s="49" t="str">
        <f t="shared" ca="1" si="12"/>
        <v/>
      </c>
      <c r="AK956" s="49" t="str">
        <f t="shared" ca="1" si="13"/>
        <v/>
      </c>
    </row>
    <row r="957" spans="29:37" x14ac:dyDescent="0.2">
      <c r="AC957">
        <f>IF(ISBLANK(nutrition[[#This Row],[total_boys]]),SUM(nutrition[[#This Row],[boys_0-5_reached]],nutrition[[#This Row],[boys_6-12_reached]],nutrition[[#This Row],[boys_13-18_reached]]),nutrition[[#This Row],[total_boys]])</f>
        <v>0</v>
      </c>
      <c r="AD957">
        <f>IF(ISBLANK(nutrition[[#This Row],[total_girls]]),SUM(nutrition[[#This Row],[girls_0-5_reached]],nutrition[[#This Row],[girls_6-12_reached]],nutrition[[#This Row],[girls_13-18_reached]]),nutrition[[#This Row],[total_girls]])</f>
        <v>0</v>
      </c>
      <c r="AE957">
        <f>IF(ISBLANK(nutrition[[#This Row],[total_children]]),SUM(nutrition[[#This Row],[calc_boys]],nutrition[[#This Row],[calc_girls]]),nutrition[[#This Row],[total_children]])</f>
        <v>0</v>
      </c>
      <c r="AF957">
        <f>IF(ISBLANK(nutrition[[#This Row],[total_pwd]]),SUM(nutrition[[#This Row],[total_pwd_men]],nutrition[[#This Row],[total_pwd_women]]),nutrition[[#This Row],[total_pwd]])</f>
        <v>0</v>
      </c>
      <c r="AG957">
        <f>IF(ISBLANK(nutrition[[#This Row],[total_adults]]),SUM(nutrition[[#This Row],[total_men]],nutrition[[#This Row],[total_women]]),nutrition[[#This Row],[total_adults]])</f>
        <v>0</v>
      </c>
      <c r="AH957">
        <f>IF(ISBLANK(nutrition[[#This Row],[total_beneficiaries_reached]]),SUM(nutrition[[#This Row],[calc_children]],nutrition[[#This Row],[calc_adults]]),nutrition[[#This Row],[total_beneficiaries_reached]])</f>
        <v>0</v>
      </c>
      <c r="AI957" s="49" t="str">
        <f ca="1">IF(B957="","",OFFSET(table_admin1[[#Headers],[ADM1_PT]],MATCH(B957,admin1,0),1))</f>
        <v/>
      </c>
      <c r="AJ957" s="49" t="str">
        <f t="shared" ca="1" si="12"/>
        <v/>
      </c>
      <c r="AK957" s="49" t="str">
        <f t="shared" ca="1" si="13"/>
        <v/>
      </c>
    </row>
    <row r="958" spans="29:37" x14ac:dyDescent="0.2">
      <c r="AC958">
        <f>IF(ISBLANK(nutrition[[#This Row],[total_boys]]),SUM(nutrition[[#This Row],[boys_0-5_reached]],nutrition[[#This Row],[boys_6-12_reached]],nutrition[[#This Row],[boys_13-18_reached]]),nutrition[[#This Row],[total_boys]])</f>
        <v>0</v>
      </c>
      <c r="AD958">
        <f>IF(ISBLANK(nutrition[[#This Row],[total_girls]]),SUM(nutrition[[#This Row],[girls_0-5_reached]],nutrition[[#This Row],[girls_6-12_reached]],nutrition[[#This Row],[girls_13-18_reached]]),nutrition[[#This Row],[total_girls]])</f>
        <v>0</v>
      </c>
      <c r="AE958">
        <f>IF(ISBLANK(nutrition[[#This Row],[total_children]]),SUM(nutrition[[#This Row],[calc_boys]],nutrition[[#This Row],[calc_girls]]),nutrition[[#This Row],[total_children]])</f>
        <v>0</v>
      </c>
      <c r="AF958">
        <f>IF(ISBLANK(nutrition[[#This Row],[total_pwd]]),SUM(nutrition[[#This Row],[total_pwd_men]],nutrition[[#This Row],[total_pwd_women]]),nutrition[[#This Row],[total_pwd]])</f>
        <v>0</v>
      </c>
      <c r="AG958">
        <f>IF(ISBLANK(nutrition[[#This Row],[total_adults]]),SUM(nutrition[[#This Row],[total_men]],nutrition[[#This Row],[total_women]]),nutrition[[#This Row],[total_adults]])</f>
        <v>0</v>
      </c>
      <c r="AH958">
        <f>IF(ISBLANK(nutrition[[#This Row],[total_beneficiaries_reached]]),SUM(nutrition[[#This Row],[calc_children]],nutrition[[#This Row],[calc_adults]]),nutrition[[#This Row],[total_beneficiaries_reached]])</f>
        <v>0</v>
      </c>
      <c r="AI958" s="49" t="str">
        <f ca="1">IF(B958="","",OFFSET(table_admin1[[#Headers],[ADM1_PT]],MATCH(B958,admin1,0),1))</f>
        <v/>
      </c>
      <c r="AJ958" s="49" t="str">
        <f t="shared" ca="1" si="12"/>
        <v/>
      </c>
      <c r="AK958" s="49" t="str">
        <f t="shared" ca="1" si="13"/>
        <v/>
      </c>
    </row>
    <row r="959" spans="29:37" x14ac:dyDescent="0.2">
      <c r="AC959">
        <f>IF(ISBLANK(nutrition[[#This Row],[total_boys]]),SUM(nutrition[[#This Row],[boys_0-5_reached]],nutrition[[#This Row],[boys_6-12_reached]],nutrition[[#This Row],[boys_13-18_reached]]),nutrition[[#This Row],[total_boys]])</f>
        <v>0</v>
      </c>
      <c r="AD959">
        <f>IF(ISBLANK(nutrition[[#This Row],[total_girls]]),SUM(nutrition[[#This Row],[girls_0-5_reached]],nutrition[[#This Row],[girls_6-12_reached]],nutrition[[#This Row],[girls_13-18_reached]]),nutrition[[#This Row],[total_girls]])</f>
        <v>0</v>
      </c>
      <c r="AE959">
        <f>IF(ISBLANK(nutrition[[#This Row],[total_children]]),SUM(nutrition[[#This Row],[calc_boys]],nutrition[[#This Row],[calc_girls]]),nutrition[[#This Row],[total_children]])</f>
        <v>0</v>
      </c>
      <c r="AF959">
        <f>IF(ISBLANK(nutrition[[#This Row],[total_pwd]]),SUM(nutrition[[#This Row],[total_pwd_men]],nutrition[[#This Row],[total_pwd_women]]),nutrition[[#This Row],[total_pwd]])</f>
        <v>0</v>
      </c>
      <c r="AG959">
        <f>IF(ISBLANK(nutrition[[#This Row],[total_adults]]),SUM(nutrition[[#This Row],[total_men]],nutrition[[#This Row],[total_women]]),nutrition[[#This Row],[total_adults]])</f>
        <v>0</v>
      </c>
      <c r="AH959">
        <f>IF(ISBLANK(nutrition[[#This Row],[total_beneficiaries_reached]]),SUM(nutrition[[#This Row],[calc_children]],nutrition[[#This Row],[calc_adults]]),nutrition[[#This Row],[total_beneficiaries_reached]])</f>
        <v>0</v>
      </c>
      <c r="AI959" s="49" t="str">
        <f ca="1">IF(B959="","",OFFSET(table_admin1[[#Headers],[ADM1_PT]],MATCH(B959,admin1,0),1))</f>
        <v/>
      </c>
      <c r="AJ959" s="49" t="str">
        <f t="shared" ca="1" si="12"/>
        <v/>
      </c>
      <c r="AK959" s="49" t="str">
        <f t="shared" ca="1" si="13"/>
        <v/>
      </c>
    </row>
    <row r="960" spans="29:37" x14ac:dyDescent="0.2">
      <c r="AC960">
        <f>IF(ISBLANK(nutrition[[#This Row],[total_boys]]),SUM(nutrition[[#This Row],[boys_0-5_reached]],nutrition[[#This Row],[boys_6-12_reached]],nutrition[[#This Row],[boys_13-18_reached]]),nutrition[[#This Row],[total_boys]])</f>
        <v>0</v>
      </c>
      <c r="AD960">
        <f>IF(ISBLANK(nutrition[[#This Row],[total_girls]]),SUM(nutrition[[#This Row],[girls_0-5_reached]],nutrition[[#This Row],[girls_6-12_reached]],nutrition[[#This Row],[girls_13-18_reached]]),nutrition[[#This Row],[total_girls]])</f>
        <v>0</v>
      </c>
      <c r="AE960">
        <f>IF(ISBLANK(nutrition[[#This Row],[total_children]]),SUM(nutrition[[#This Row],[calc_boys]],nutrition[[#This Row],[calc_girls]]),nutrition[[#This Row],[total_children]])</f>
        <v>0</v>
      </c>
      <c r="AF960">
        <f>IF(ISBLANK(nutrition[[#This Row],[total_pwd]]),SUM(nutrition[[#This Row],[total_pwd_men]],nutrition[[#This Row],[total_pwd_women]]),nutrition[[#This Row],[total_pwd]])</f>
        <v>0</v>
      </c>
      <c r="AG960">
        <f>IF(ISBLANK(nutrition[[#This Row],[total_adults]]),SUM(nutrition[[#This Row],[total_men]],nutrition[[#This Row],[total_women]]),nutrition[[#This Row],[total_adults]])</f>
        <v>0</v>
      </c>
      <c r="AH960">
        <f>IF(ISBLANK(nutrition[[#This Row],[total_beneficiaries_reached]]),SUM(nutrition[[#This Row],[calc_children]],nutrition[[#This Row],[calc_adults]]),nutrition[[#This Row],[total_beneficiaries_reached]])</f>
        <v>0</v>
      </c>
      <c r="AI960" s="49" t="str">
        <f ca="1">IF(B960="","",OFFSET(table_admin1[[#Headers],[ADM1_PT]],MATCH(B960,admin1,0),1))</f>
        <v/>
      </c>
      <c r="AJ960" s="49" t="str">
        <f t="shared" ca="1" si="12"/>
        <v/>
      </c>
      <c r="AK960" s="49" t="str">
        <f t="shared" ca="1" si="13"/>
        <v/>
      </c>
    </row>
    <row r="961" spans="29:37" x14ac:dyDescent="0.2">
      <c r="AC961">
        <f>IF(ISBLANK(nutrition[[#This Row],[total_boys]]),SUM(nutrition[[#This Row],[boys_0-5_reached]],nutrition[[#This Row],[boys_6-12_reached]],nutrition[[#This Row],[boys_13-18_reached]]),nutrition[[#This Row],[total_boys]])</f>
        <v>0</v>
      </c>
      <c r="AD961">
        <f>IF(ISBLANK(nutrition[[#This Row],[total_girls]]),SUM(nutrition[[#This Row],[girls_0-5_reached]],nutrition[[#This Row],[girls_6-12_reached]],nutrition[[#This Row],[girls_13-18_reached]]),nutrition[[#This Row],[total_girls]])</f>
        <v>0</v>
      </c>
      <c r="AE961">
        <f>IF(ISBLANK(nutrition[[#This Row],[total_children]]),SUM(nutrition[[#This Row],[calc_boys]],nutrition[[#This Row],[calc_girls]]),nutrition[[#This Row],[total_children]])</f>
        <v>0</v>
      </c>
      <c r="AF961">
        <f>IF(ISBLANK(nutrition[[#This Row],[total_pwd]]),SUM(nutrition[[#This Row],[total_pwd_men]],nutrition[[#This Row],[total_pwd_women]]),nutrition[[#This Row],[total_pwd]])</f>
        <v>0</v>
      </c>
      <c r="AG961">
        <f>IF(ISBLANK(nutrition[[#This Row],[total_adults]]),SUM(nutrition[[#This Row],[total_men]],nutrition[[#This Row],[total_women]]),nutrition[[#This Row],[total_adults]])</f>
        <v>0</v>
      </c>
      <c r="AH961">
        <f>IF(ISBLANK(nutrition[[#This Row],[total_beneficiaries_reached]]),SUM(nutrition[[#This Row],[calc_children]],nutrition[[#This Row],[calc_adults]]),nutrition[[#This Row],[total_beneficiaries_reached]])</f>
        <v>0</v>
      </c>
      <c r="AI961" s="49" t="str">
        <f ca="1">IF(B961="","",OFFSET(table_admin1[[#Headers],[ADM1_PT]],MATCH(B961,admin1,0),1))</f>
        <v/>
      </c>
      <c r="AJ961" s="49" t="str">
        <f t="shared" ca="1" si="12"/>
        <v/>
      </c>
      <c r="AK961" s="49" t="str">
        <f t="shared" ca="1" si="13"/>
        <v/>
      </c>
    </row>
    <row r="962" spans="29:37" x14ac:dyDescent="0.2">
      <c r="AC962">
        <f>IF(ISBLANK(nutrition[[#This Row],[total_boys]]),SUM(nutrition[[#This Row],[boys_0-5_reached]],nutrition[[#This Row],[boys_6-12_reached]],nutrition[[#This Row],[boys_13-18_reached]]),nutrition[[#This Row],[total_boys]])</f>
        <v>0</v>
      </c>
      <c r="AD962">
        <f>IF(ISBLANK(nutrition[[#This Row],[total_girls]]),SUM(nutrition[[#This Row],[girls_0-5_reached]],nutrition[[#This Row],[girls_6-12_reached]],nutrition[[#This Row],[girls_13-18_reached]]),nutrition[[#This Row],[total_girls]])</f>
        <v>0</v>
      </c>
      <c r="AE962">
        <f>IF(ISBLANK(nutrition[[#This Row],[total_children]]),SUM(nutrition[[#This Row],[calc_boys]],nutrition[[#This Row],[calc_girls]]),nutrition[[#This Row],[total_children]])</f>
        <v>0</v>
      </c>
      <c r="AF962">
        <f>IF(ISBLANK(nutrition[[#This Row],[total_pwd]]),SUM(nutrition[[#This Row],[total_pwd_men]],nutrition[[#This Row],[total_pwd_women]]),nutrition[[#This Row],[total_pwd]])</f>
        <v>0</v>
      </c>
      <c r="AG962">
        <f>IF(ISBLANK(nutrition[[#This Row],[total_adults]]),SUM(nutrition[[#This Row],[total_men]],nutrition[[#This Row],[total_women]]),nutrition[[#This Row],[total_adults]])</f>
        <v>0</v>
      </c>
      <c r="AH962">
        <f>IF(ISBLANK(nutrition[[#This Row],[total_beneficiaries_reached]]),SUM(nutrition[[#This Row],[calc_children]],nutrition[[#This Row],[calc_adults]]),nutrition[[#This Row],[total_beneficiaries_reached]])</f>
        <v>0</v>
      </c>
      <c r="AI962" s="49" t="str">
        <f ca="1">IF(B962="","",OFFSET(table_admin1[[#Headers],[ADM1_PT]],MATCH(B962,admin1,0),1))</f>
        <v/>
      </c>
      <c r="AJ962" s="49" t="str">
        <f t="shared" ca="1" si="12"/>
        <v/>
      </c>
      <c r="AK962" s="49" t="str">
        <f t="shared" ca="1" si="13"/>
        <v/>
      </c>
    </row>
    <row r="963" spans="29:37" x14ac:dyDescent="0.2">
      <c r="AC963">
        <f>IF(ISBLANK(nutrition[[#This Row],[total_boys]]),SUM(nutrition[[#This Row],[boys_0-5_reached]],nutrition[[#This Row],[boys_6-12_reached]],nutrition[[#This Row],[boys_13-18_reached]]),nutrition[[#This Row],[total_boys]])</f>
        <v>0</v>
      </c>
      <c r="AD963">
        <f>IF(ISBLANK(nutrition[[#This Row],[total_girls]]),SUM(nutrition[[#This Row],[girls_0-5_reached]],nutrition[[#This Row],[girls_6-12_reached]],nutrition[[#This Row],[girls_13-18_reached]]),nutrition[[#This Row],[total_girls]])</f>
        <v>0</v>
      </c>
      <c r="AE963">
        <f>IF(ISBLANK(nutrition[[#This Row],[total_children]]),SUM(nutrition[[#This Row],[calc_boys]],nutrition[[#This Row],[calc_girls]]),nutrition[[#This Row],[total_children]])</f>
        <v>0</v>
      </c>
      <c r="AF963">
        <f>IF(ISBLANK(nutrition[[#This Row],[total_pwd]]),SUM(nutrition[[#This Row],[total_pwd_men]],nutrition[[#This Row],[total_pwd_women]]),nutrition[[#This Row],[total_pwd]])</f>
        <v>0</v>
      </c>
      <c r="AG963">
        <f>IF(ISBLANK(nutrition[[#This Row],[total_adults]]),SUM(nutrition[[#This Row],[total_men]],nutrition[[#This Row],[total_women]]),nutrition[[#This Row],[total_adults]])</f>
        <v>0</v>
      </c>
      <c r="AH963">
        <f>IF(ISBLANK(nutrition[[#This Row],[total_beneficiaries_reached]]),SUM(nutrition[[#This Row],[calc_children]],nutrition[[#This Row],[calc_adults]]),nutrition[[#This Row],[total_beneficiaries_reached]])</f>
        <v>0</v>
      </c>
      <c r="AI963" s="49" t="str">
        <f ca="1">IF(B963="","",OFFSET(table_admin1[[#Headers],[ADM1_PT]],MATCH(B963,admin1,0),1))</f>
        <v/>
      </c>
      <c r="AJ963" s="49" t="str">
        <f t="shared" ca="1" si="12"/>
        <v/>
      </c>
      <c r="AK963" s="49" t="str">
        <f t="shared" ca="1" si="13"/>
        <v/>
      </c>
    </row>
    <row r="964" spans="29:37" x14ac:dyDescent="0.2">
      <c r="AC964">
        <f>IF(ISBLANK(nutrition[[#This Row],[total_boys]]),SUM(nutrition[[#This Row],[boys_0-5_reached]],nutrition[[#This Row],[boys_6-12_reached]],nutrition[[#This Row],[boys_13-18_reached]]),nutrition[[#This Row],[total_boys]])</f>
        <v>0</v>
      </c>
      <c r="AD964">
        <f>IF(ISBLANK(nutrition[[#This Row],[total_girls]]),SUM(nutrition[[#This Row],[girls_0-5_reached]],nutrition[[#This Row],[girls_6-12_reached]],nutrition[[#This Row],[girls_13-18_reached]]),nutrition[[#This Row],[total_girls]])</f>
        <v>0</v>
      </c>
      <c r="AE964">
        <f>IF(ISBLANK(nutrition[[#This Row],[total_children]]),SUM(nutrition[[#This Row],[calc_boys]],nutrition[[#This Row],[calc_girls]]),nutrition[[#This Row],[total_children]])</f>
        <v>0</v>
      </c>
      <c r="AF964">
        <f>IF(ISBLANK(nutrition[[#This Row],[total_pwd]]),SUM(nutrition[[#This Row],[total_pwd_men]],nutrition[[#This Row],[total_pwd_women]]),nutrition[[#This Row],[total_pwd]])</f>
        <v>0</v>
      </c>
      <c r="AG964">
        <f>IF(ISBLANK(nutrition[[#This Row],[total_adults]]),SUM(nutrition[[#This Row],[total_men]],nutrition[[#This Row],[total_women]]),nutrition[[#This Row],[total_adults]])</f>
        <v>0</v>
      </c>
      <c r="AH964">
        <f>IF(ISBLANK(nutrition[[#This Row],[total_beneficiaries_reached]]),SUM(nutrition[[#This Row],[calc_children]],nutrition[[#This Row],[calc_adults]]),nutrition[[#This Row],[total_beneficiaries_reached]])</f>
        <v>0</v>
      </c>
      <c r="AI964" s="49" t="str">
        <f ca="1">IF(B964="","",OFFSET(table_admin1[[#Headers],[ADM1_PT]],MATCH(B964,admin1,0),1))</f>
        <v/>
      </c>
      <c r="AJ964" s="49" t="str">
        <f t="shared" ca="1" si="12"/>
        <v/>
      </c>
      <c r="AK964" s="49" t="str">
        <f t="shared" ca="1" si="13"/>
        <v/>
      </c>
    </row>
    <row r="965" spans="29:37" x14ac:dyDescent="0.2">
      <c r="AC965">
        <f>IF(ISBLANK(nutrition[[#This Row],[total_boys]]),SUM(nutrition[[#This Row],[boys_0-5_reached]],nutrition[[#This Row],[boys_6-12_reached]],nutrition[[#This Row],[boys_13-18_reached]]),nutrition[[#This Row],[total_boys]])</f>
        <v>0</v>
      </c>
      <c r="AD965">
        <f>IF(ISBLANK(nutrition[[#This Row],[total_girls]]),SUM(nutrition[[#This Row],[girls_0-5_reached]],nutrition[[#This Row],[girls_6-12_reached]],nutrition[[#This Row],[girls_13-18_reached]]),nutrition[[#This Row],[total_girls]])</f>
        <v>0</v>
      </c>
      <c r="AE965">
        <f>IF(ISBLANK(nutrition[[#This Row],[total_children]]),SUM(nutrition[[#This Row],[calc_boys]],nutrition[[#This Row],[calc_girls]]),nutrition[[#This Row],[total_children]])</f>
        <v>0</v>
      </c>
      <c r="AF965">
        <f>IF(ISBLANK(nutrition[[#This Row],[total_pwd]]),SUM(nutrition[[#This Row],[total_pwd_men]],nutrition[[#This Row],[total_pwd_women]]),nutrition[[#This Row],[total_pwd]])</f>
        <v>0</v>
      </c>
      <c r="AG965">
        <f>IF(ISBLANK(nutrition[[#This Row],[total_adults]]),SUM(nutrition[[#This Row],[total_men]],nutrition[[#This Row],[total_women]]),nutrition[[#This Row],[total_adults]])</f>
        <v>0</v>
      </c>
      <c r="AH965">
        <f>IF(ISBLANK(nutrition[[#This Row],[total_beneficiaries_reached]]),SUM(nutrition[[#This Row],[calc_children]],nutrition[[#This Row],[calc_adults]]),nutrition[[#This Row],[total_beneficiaries_reached]])</f>
        <v>0</v>
      </c>
      <c r="AI965" s="49" t="str">
        <f ca="1">IF(B965="","",OFFSET(table_admin1[[#Headers],[ADM1_PT]],MATCH(B965,admin1,0),1))</f>
        <v/>
      </c>
      <c r="AJ965" s="49" t="str">
        <f t="shared" ca="1" si="12"/>
        <v/>
      </c>
      <c r="AK965" s="49" t="str">
        <f t="shared" ca="1" si="13"/>
        <v/>
      </c>
    </row>
    <row r="966" spans="29:37" x14ac:dyDescent="0.2">
      <c r="AC966">
        <f>IF(ISBLANK(nutrition[[#This Row],[total_boys]]),SUM(nutrition[[#This Row],[boys_0-5_reached]],nutrition[[#This Row],[boys_6-12_reached]],nutrition[[#This Row],[boys_13-18_reached]]),nutrition[[#This Row],[total_boys]])</f>
        <v>0</v>
      </c>
      <c r="AD966">
        <f>IF(ISBLANK(nutrition[[#This Row],[total_girls]]),SUM(nutrition[[#This Row],[girls_0-5_reached]],nutrition[[#This Row],[girls_6-12_reached]],nutrition[[#This Row],[girls_13-18_reached]]),nutrition[[#This Row],[total_girls]])</f>
        <v>0</v>
      </c>
      <c r="AE966">
        <f>IF(ISBLANK(nutrition[[#This Row],[total_children]]),SUM(nutrition[[#This Row],[calc_boys]],nutrition[[#This Row],[calc_girls]]),nutrition[[#This Row],[total_children]])</f>
        <v>0</v>
      </c>
      <c r="AF966">
        <f>IF(ISBLANK(nutrition[[#This Row],[total_pwd]]),SUM(nutrition[[#This Row],[total_pwd_men]],nutrition[[#This Row],[total_pwd_women]]),nutrition[[#This Row],[total_pwd]])</f>
        <v>0</v>
      </c>
      <c r="AG966">
        <f>IF(ISBLANK(nutrition[[#This Row],[total_adults]]),SUM(nutrition[[#This Row],[total_men]],nutrition[[#This Row],[total_women]]),nutrition[[#This Row],[total_adults]])</f>
        <v>0</v>
      </c>
      <c r="AH966">
        <f>IF(ISBLANK(nutrition[[#This Row],[total_beneficiaries_reached]]),SUM(nutrition[[#This Row],[calc_children]],nutrition[[#This Row],[calc_adults]]),nutrition[[#This Row],[total_beneficiaries_reached]])</f>
        <v>0</v>
      </c>
      <c r="AI966" s="49" t="str">
        <f ca="1">IF(B966="","",OFFSET(table_admin1[[#Headers],[ADM1_PT]],MATCH(B966,admin1,0),1))</f>
        <v/>
      </c>
      <c r="AJ966" s="49" t="str">
        <f t="shared" ca="1" si="12"/>
        <v/>
      </c>
      <c r="AK966" s="49" t="str">
        <f t="shared" ca="1" si="13"/>
        <v/>
      </c>
    </row>
    <row r="967" spans="29:37" x14ac:dyDescent="0.2">
      <c r="AC967">
        <f>IF(ISBLANK(nutrition[[#This Row],[total_boys]]),SUM(nutrition[[#This Row],[boys_0-5_reached]],nutrition[[#This Row],[boys_6-12_reached]],nutrition[[#This Row],[boys_13-18_reached]]),nutrition[[#This Row],[total_boys]])</f>
        <v>0</v>
      </c>
      <c r="AD967">
        <f>IF(ISBLANK(nutrition[[#This Row],[total_girls]]),SUM(nutrition[[#This Row],[girls_0-5_reached]],nutrition[[#This Row],[girls_6-12_reached]],nutrition[[#This Row],[girls_13-18_reached]]),nutrition[[#This Row],[total_girls]])</f>
        <v>0</v>
      </c>
      <c r="AE967">
        <f>IF(ISBLANK(nutrition[[#This Row],[total_children]]),SUM(nutrition[[#This Row],[calc_boys]],nutrition[[#This Row],[calc_girls]]),nutrition[[#This Row],[total_children]])</f>
        <v>0</v>
      </c>
      <c r="AF967">
        <f>IF(ISBLANK(nutrition[[#This Row],[total_pwd]]),SUM(nutrition[[#This Row],[total_pwd_men]],nutrition[[#This Row],[total_pwd_women]]),nutrition[[#This Row],[total_pwd]])</f>
        <v>0</v>
      </c>
      <c r="AG967">
        <f>IF(ISBLANK(nutrition[[#This Row],[total_adults]]),SUM(nutrition[[#This Row],[total_men]],nutrition[[#This Row],[total_women]]),nutrition[[#This Row],[total_adults]])</f>
        <v>0</v>
      </c>
      <c r="AH967">
        <f>IF(ISBLANK(nutrition[[#This Row],[total_beneficiaries_reached]]),SUM(nutrition[[#This Row],[calc_children]],nutrition[[#This Row],[calc_adults]]),nutrition[[#This Row],[total_beneficiaries_reached]])</f>
        <v>0</v>
      </c>
      <c r="AI967" s="49" t="str">
        <f ca="1">IF(B967="","",OFFSET(table_admin1[[#Headers],[ADM1_PT]],MATCH(B967,admin1,0),1))</f>
        <v/>
      </c>
      <c r="AJ967" s="49" t="str">
        <f t="shared" ca="1" si="12"/>
        <v/>
      </c>
      <c r="AK967" s="49" t="str">
        <f t="shared" ca="1" si="13"/>
        <v/>
      </c>
    </row>
    <row r="968" spans="29:37" x14ac:dyDescent="0.2">
      <c r="AC968">
        <f>IF(ISBLANK(nutrition[[#This Row],[total_boys]]),SUM(nutrition[[#This Row],[boys_0-5_reached]],nutrition[[#This Row],[boys_6-12_reached]],nutrition[[#This Row],[boys_13-18_reached]]),nutrition[[#This Row],[total_boys]])</f>
        <v>0</v>
      </c>
      <c r="AD968">
        <f>IF(ISBLANK(nutrition[[#This Row],[total_girls]]),SUM(nutrition[[#This Row],[girls_0-5_reached]],nutrition[[#This Row],[girls_6-12_reached]],nutrition[[#This Row],[girls_13-18_reached]]),nutrition[[#This Row],[total_girls]])</f>
        <v>0</v>
      </c>
      <c r="AE968">
        <f>IF(ISBLANK(nutrition[[#This Row],[total_children]]),SUM(nutrition[[#This Row],[calc_boys]],nutrition[[#This Row],[calc_girls]]),nutrition[[#This Row],[total_children]])</f>
        <v>0</v>
      </c>
      <c r="AF968">
        <f>IF(ISBLANK(nutrition[[#This Row],[total_pwd]]),SUM(nutrition[[#This Row],[total_pwd_men]],nutrition[[#This Row],[total_pwd_women]]),nutrition[[#This Row],[total_pwd]])</f>
        <v>0</v>
      </c>
      <c r="AG968">
        <f>IF(ISBLANK(nutrition[[#This Row],[total_adults]]),SUM(nutrition[[#This Row],[total_men]],nutrition[[#This Row],[total_women]]),nutrition[[#This Row],[total_adults]])</f>
        <v>0</v>
      </c>
      <c r="AH968">
        <f>IF(ISBLANK(nutrition[[#This Row],[total_beneficiaries_reached]]),SUM(nutrition[[#This Row],[calc_children]],nutrition[[#This Row],[calc_adults]]),nutrition[[#This Row],[total_beneficiaries_reached]])</f>
        <v>0</v>
      </c>
      <c r="AI968" s="49" t="str">
        <f ca="1">IF(B968="","",OFFSET(table_admin1[[#Headers],[ADM1_PT]],MATCH(B968,admin1,0),1))</f>
        <v/>
      </c>
      <c r="AJ968" s="49" t="str">
        <f t="shared" ca="1" si="12"/>
        <v/>
      </c>
      <c r="AK968" s="49" t="str">
        <f t="shared" ca="1" si="13"/>
        <v/>
      </c>
    </row>
    <row r="969" spans="29:37" x14ac:dyDescent="0.2">
      <c r="AC969">
        <f>IF(ISBLANK(nutrition[[#This Row],[total_boys]]),SUM(nutrition[[#This Row],[boys_0-5_reached]],nutrition[[#This Row],[boys_6-12_reached]],nutrition[[#This Row],[boys_13-18_reached]]),nutrition[[#This Row],[total_boys]])</f>
        <v>0</v>
      </c>
      <c r="AD969">
        <f>IF(ISBLANK(nutrition[[#This Row],[total_girls]]),SUM(nutrition[[#This Row],[girls_0-5_reached]],nutrition[[#This Row],[girls_6-12_reached]],nutrition[[#This Row],[girls_13-18_reached]]),nutrition[[#This Row],[total_girls]])</f>
        <v>0</v>
      </c>
      <c r="AE969">
        <f>IF(ISBLANK(nutrition[[#This Row],[total_children]]),SUM(nutrition[[#This Row],[calc_boys]],nutrition[[#This Row],[calc_girls]]),nutrition[[#This Row],[total_children]])</f>
        <v>0</v>
      </c>
      <c r="AF969">
        <f>IF(ISBLANK(nutrition[[#This Row],[total_pwd]]),SUM(nutrition[[#This Row],[total_pwd_men]],nutrition[[#This Row],[total_pwd_women]]),nutrition[[#This Row],[total_pwd]])</f>
        <v>0</v>
      </c>
      <c r="AG969">
        <f>IF(ISBLANK(nutrition[[#This Row],[total_adults]]),SUM(nutrition[[#This Row],[total_men]],nutrition[[#This Row],[total_women]]),nutrition[[#This Row],[total_adults]])</f>
        <v>0</v>
      </c>
      <c r="AH969">
        <f>IF(ISBLANK(nutrition[[#This Row],[total_beneficiaries_reached]]),SUM(nutrition[[#This Row],[calc_children]],nutrition[[#This Row],[calc_adults]]),nutrition[[#This Row],[total_beneficiaries_reached]])</f>
        <v>0</v>
      </c>
      <c r="AI969" s="49" t="str">
        <f ca="1">IF(B969="","",OFFSET(table_admin1[[#Headers],[ADM1_PT]],MATCH(B969,admin1,0),1))</f>
        <v/>
      </c>
      <c r="AJ969" s="49" t="str">
        <f t="shared" ca="1" si="12"/>
        <v/>
      </c>
      <c r="AK969" s="49" t="str">
        <f t="shared" ca="1" si="13"/>
        <v/>
      </c>
    </row>
    <row r="970" spans="29:37" x14ac:dyDescent="0.2">
      <c r="AC970">
        <f>IF(ISBLANK(nutrition[[#This Row],[total_boys]]),SUM(nutrition[[#This Row],[boys_0-5_reached]],nutrition[[#This Row],[boys_6-12_reached]],nutrition[[#This Row],[boys_13-18_reached]]),nutrition[[#This Row],[total_boys]])</f>
        <v>0</v>
      </c>
      <c r="AD970">
        <f>IF(ISBLANK(nutrition[[#This Row],[total_girls]]),SUM(nutrition[[#This Row],[girls_0-5_reached]],nutrition[[#This Row],[girls_6-12_reached]],nutrition[[#This Row],[girls_13-18_reached]]),nutrition[[#This Row],[total_girls]])</f>
        <v>0</v>
      </c>
      <c r="AE970">
        <f>IF(ISBLANK(nutrition[[#This Row],[total_children]]),SUM(nutrition[[#This Row],[calc_boys]],nutrition[[#This Row],[calc_girls]]),nutrition[[#This Row],[total_children]])</f>
        <v>0</v>
      </c>
      <c r="AF970">
        <f>IF(ISBLANK(nutrition[[#This Row],[total_pwd]]),SUM(nutrition[[#This Row],[total_pwd_men]],nutrition[[#This Row],[total_pwd_women]]),nutrition[[#This Row],[total_pwd]])</f>
        <v>0</v>
      </c>
      <c r="AG970">
        <f>IF(ISBLANK(nutrition[[#This Row],[total_adults]]),SUM(nutrition[[#This Row],[total_men]],nutrition[[#This Row],[total_women]]),nutrition[[#This Row],[total_adults]])</f>
        <v>0</v>
      </c>
      <c r="AH970">
        <f>IF(ISBLANK(nutrition[[#This Row],[total_beneficiaries_reached]]),SUM(nutrition[[#This Row],[calc_children]],nutrition[[#This Row],[calc_adults]]),nutrition[[#This Row],[total_beneficiaries_reached]])</f>
        <v>0</v>
      </c>
      <c r="AI970" s="49" t="str">
        <f ca="1">IF(B970="","",OFFSET(table_admin1[[#Headers],[ADM1_PT]],MATCH(B970,admin1,0),1))</f>
        <v/>
      </c>
      <c r="AJ970" s="49" t="str">
        <f t="shared" ca="1" si="12"/>
        <v/>
      </c>
      <c r="AK970" s="49" t="str">
        <f t="shared" ca="1" si="13"/>
        <v/>
      </c>
    </row>
    <row r="971" spans="29:37" x14ac:dyDescent="0.2">
      <c r="AC971">
        <f>IF(ISBLANK(nutrition[[#This Row],[total_boys]]),SUM(nutrition[[#This Row],[boys_0-5_reached]],nutrition[[#This Row],[boys_6-12_reached]],nutrition[[#This Row],[boys_13-18_reached]]),nutrition[[#This Row],[total_boys]])</f>
        <v>0</v>
      </c>
      <c r="AD971">
        <f>IF(ISBLANK(nutrition[[#This Row],[total_girls]]),SUM(nutrition[[#This Row],[girls_0-5_reached]],nutrition[[#This Row],[girls_6-12_reached]],nutrition[[#This Row],[girls_13-18_reached]]),nutrition[[#This Row],[total_girls]])</f>
        <v>0</v>
      </c>
      <c r="AE971">
        <f>IF(ISBLANK(nutrition[[#This Row],[total_children]]),SUM(nutrition[[#This Row],[calc_boys]],nutrition[[#This Row],[calc_girls]]),nutrition[[#This Row],[total_children]])</f>
        <v>0</v>
      </c>
      <c r="AF971">
        <f>IF(ISBLANK(nutrition[[#This Row],[total_pwd]]),SUM(nutrition[[#This Row],[total_pwd_men]],nutrition[[#This Row],[total_pwd_women]]),nutrition[[#This Row],[total_pwd]])</f>
        <v>0</v>
      </c>
      <c r="AG971">
        <f>IF(ISBLANK(nutrition[[#This Row],[total_adults]]),SUM(nutrition[[#This Row],[total_men]],nutrition[[#This Row],[total_women]]),nutrition[[#This Row],[total_adults]])</f>
        <v>0</v>
      </c>
      <c r="AH971">
        <f>IF(ISBLANK(nutrition[[#This Row],[total_beneficiaries_reached]]),SUM(nutrition[[#This Row],[calc_children]],nutrition[[#This Row],[calc_adults]]),nutrition[[#This Row],[total_beneficiaries_reached]])</f>
        <v>0</v>
      </c>
      <c r="AI971" s="49" t="str">
        <f ca="1">IF(B971="","",OFFSET(table_admin1[[#Headers],[ADM1_PT]],MATCH(B971,admin1,0),1))</f>
        <v/>
      </c>
      <c r="AJ971" s="49" t="str">
        <f t="shared" ca="1" si="12"/>
        <v/>
      </c>
      <c r="AK971" s="49" t="str">
        <f t="shared" ca="1" si="13"/>
        <v/>
      </c>
    </row>
    <row r="972" spans="29:37" x14ac:dyDescent="0.2">
      <c r="AC972">
        <f>IF(ISBLANK(nutrition[[#This Row],[total_boys]]),SUM(nutrition[[#This Row],[boys_0-5_reached]],nutrition[[#This Row],[boys_6-12_reached]],nutrition[[#This Row],[boys_13-18_reached]]),nutrition[[#This Row],[total_boys]])</f>
        <v>0</v>
      </c>
      <c r="AD972">
        <f>IF(ISBLANK(nutrition[[#This Row],[total_girls]]),SUM(nutrition[[#This Row],[girls_0-5_reached]],nutrition[[#This Row],[girls_6-12_reached]],nutrition[[#This Row],[girls_13-18_reached]]),nutrition[[#This Row],[total_girls]])</f>
        <v>0</v>
      </c>
      <c r="AE972">
        <f>IF(ISBLANK(nutrition[[#This Row],[total_children]]),SUM(nutrition[[#This Row],[calc_boys]],nutrition[[#This Row],[calc_girls]]),nutrition[[#This Row],[total_children]])</f>
        <v>0</v>
      </c>
      <c r="AF972">
        <f>IF(ISBLANK(nutrition[[#This Row],[total_pwd]]),SUM(nutrition[[#This Row],[total_pwd_men]],nutrition[[#This Row],[total_pwd_women]]),nutrition[[#This Row],[total_pwd]])</f>
        <v>0</v>
      </c>
      <c r="AG972">
        <f>IF(ISBLANK(nutrition[[#This Row],[total_adults]]),SUM(nutrition[[#This Row],[total_men]],nutrition[[#This Row],[total_women]]),nutrition[[#This Row],[total_adults]])</f>
        <v>0</v>
      </c>
      <c r="AH972">
        <f>IF(ISBLANK(nutrition[[#This Row],[total_beneficiaries_reached]]),SUM(nutrition[[#This Row],[calc_children]],nutrition[[#This Row],[calc_adults]]),nutrition[[#This Row],[total_beneficiaries_reached]])</f>
        <v>0</v>
      </c>
      <c r="AI972" s="49" t="str">
        <f ca="1">IF(B972="","",OFFSET(table_admin1[[#Headers],[ADM1_PT]],MATCH(B972,admin1,0),1))</f>
        <v/>
      </c>
      <c r="AJ972" s="49" t="str">
        <f t="shared" ca="1" si="12"/>
        <v/>
      </c>
      <c r="AK972" s="49" t="str">
        <f t="shared" ca="1" si="13"/>
        <v/>
      </c>
    </row>
    <row r="973" spans="29:37" x14ac:dyDescent="0.2">
      <c r="AC973">
        <f>IF(ISBLANK(nutrition[[#This Row],[total_boys]]),SUM(nutrition[[#This Row],[boys_0-5_reached]],nutrition[[#This Row],[boys_6-12_reached]],nutrition[[#This Row],[boys_13-18_reached]]),nutrition[[#This Row],[total_boys]])</f>
        <v>0</v>
      </c>
      <c r="AD973">
        <f>IF(ISBLANK(nutrition[[#This Row],[total_girls]]),SUM(nutrition[[#This Row],[girls_0-5_reached]],nutrition[[#This Row],[girls_6-12_reached]],nutrition[[#This Row],[girls_13-18_reached]]),nutrition[[#This Row],[total_girls]])</f>
        <v>0</v>
      </c>
      <c r="AE973">
        <f>IF(ISBLANK(nutrition[[#This Row],[total_children]]),SUM(nutrition[[#This Row],[calc_boys]],nutrition[[#This Row],[calc_girls]]),nutrition[[#This Row],[total_children]])</f>
        <v>0</v>
      </c>
      <c r="AF973">
        <f>IF(ISBLANK(nutrition[[#This Row],[total_pwd]]),SUM(nutrition[[#This Row],[total_pwd_men]],nutrition[[#This Row],[total_pwd_women]]),nutrition[[#This Row],[total_pwd]])</f>
        <v>0</v>
      </c>
      <c r="AG973">
        <f>IF(ISBLANK(nutrition[[#This Row],[total_adults]]),SUM(nutrition[[#This Row],[total_men]],nutrition[[#This Row],[total_women]]),nutrition[[#This Row],[total_adults]])</f>
        <v>0</v>
      </c>
      <c r="AH973">
        <f>IF(ISBLANK(nutrition[[#This Row],[total_beneficiaries_reached]]),SUM(nutrition[[#This Row],[calc_children]],nutrition[[#This Row],[calc_adults]]),nutrition[[#This Row],[total_beneficiaries_reached]])</f>
        <v>0</v>
      </c>
      <c r="AI973" s="49" t="str">
        <f ca="1">IF(B973="","",OFFSET(table_admin1[[#Headers],[ADM1_PT]],MATCH(B973,admin1,0),1))</f>
        <v/>
      </c>
      <c r="AJ973" s="49" t="str">
        <f t="shared" ca="1" si="12"/>
        <v/>
      </c>
      <c r="AK973" s="49" t="str">
        <f t="shared" ca="1" si="13"/>
        <v/>
      </c>
    </row>
    <row r="974" spans="29:37" x14ac:dyDescent="0.2">
      <c r="AC974">
        <f>IF(ISBLANK(nutrition[[#This Row],[total_boys]]),SUM(nutrition[[#This Row],[boys_0-5_reached]],nutrition[[#This Row],[boys_6-12_reached]],nutrition[[#This Row],[boys_13-18_reached]]),nutrition[[#This Row],[total_boys]])</f>
        <v>0</v>
      </c>
      <c r="AD974">
        <f>IF(ISBLANK(nutrition[[#This Row],[total_girls]]),SUM(nutrition[[#This Row],[girls_0-5_reached]],nutrition[[#This Row],[girls_6-12_reached]],nutrition[[#This Row],[girls_13-18_reached]]),nutrition[[#This Row],[total_girls]])</f>
        <v>0</v>
      </c>
      <c r="AE974">
        <f>IF(ISBLANK(nutrition[[#This Row],[total_children]]),SUM(nutrition[[#This Row],[calc_boys]],nutrition[[#This Row],[calc_girls]]),nutrition[[#This Row],[total_children]])</f>
        <v>0</v>
      </c>
      <c r="AF974">
        <f>IF(ISBLANK(nutrition[[#This Row],[total_pwd]]),SUM(nutrition[[#This Row],[total_pwd_men]],nutrition[[#This Row],[total_pwd_women]]),nutrition[[#This Row],[total_pwd]])</f>
        <v>0</v>
      </c>
      <c r="AG974">
        <f>IF(ISBLANK(nutrition[[#This Row],[total_adults]]),SUM(nutrition[[#This Row],[total_men]],nutrition[[#This Row],[total_women]]),nutrition[[#This Row],[total_adults]])</f>
        <v>0</v>
      </c>
      <c r="AH974">
        <f>IF(ISBLANK(nutrition[[#This Row],[total_beneficiaries_reached]]),SUM(nutrition[[#This Row],[calc_children]],nutrition[[#This Row],[calc_adults]]),nutrition[[#This Row],[total_beneficiaries_reached]])</f>
        <v>0</v>
      </c>
      <c r="AI974" s="49" t="str">
        <f ca="1">IF(B974="","",OFFSET(table_admin1[[#Headers],[ADM1_PT]],MATCH(B974,admin1,0),1))</f>
        <v/>
      </c>
      <c r="AJ974" s="49" t="str">
        <f t="shared" ca="1" si="12"/>
        <v/>
      </c>
      <c r="AK974" s="49" t="str">
        <f t="shared" ca="1" si="13"/>
        <v/>
      </c>
    </row>
    <row r="975" spans="29:37" x14ac:dyDescent="0.2">
      <c r="AC975">
        <f>IF(ISBLANK(nutrition[[#This Row],[total_boys]]),SUM(nutrition[[#This Row],[boys_0-5_reached]],nutrition[[#This Row],[boys_6-12_reached]],nutrition[[#This Row],[boys_13-18_reached]]),nutrition[[#This Row],[total_boys]])</f>
        <v>0</v>
      </c>
      <c r="AD975">
        <f>IF(ISBLANK(nutrition[[#This Row],[total_girls]]),SUM(nutrition[[#This Row],[girls_0-5_reached]],nutrition[[#This Row],[girls_6-12_reached]],nutrition[[#This Row],[girls_13-18_reached]]),nutrition[[#This Row],[total_girls]])</f>
        <v>0</v>
      </c>
      <c r="AE975">
        <f>IF(ISBLANK(nutrition[[#This Row],[total_children]]),SUM(nutrition[[#This Row],[calc_boys]],nutrition[[#This Row],[calc_girls]]),nutrition[[#This Row],[total_children]])</f>
        <v>0</v>
      </c>
      <c r="AF975">
        <f>IF(ISBLANK(nutrition[[#This Row],[total_pwd]]),SUM(nutrition[[#This Row],[total_pwd_men]],nutrition[[#This Row],[total_pwd_women]]),nutrition[[#This Row],[total_pwd]])</f>
        <v>0</v>
      </c>
      <c r="AG975">
        <f>IF(ISBLANK(nutrition[[#This Row],[total_adults]]),SUM(nutrition[[#This Row],[total_men]],nutrition[[#This Row],[total_women]]),nutrition[[#This Row],[total_adults]])</f>
        <v>0</v>
      </c>
      <c r="AH975">
        <f>IF(ISBLANK(nutrition[[#This Row],[total_beneficiaries_reached]]),SUM(nutrition[[#This Row],[calc_children]],nutrition[[#This Row],[calc_adults]]),nutrition[[#This Row],[total_beneficiaries_reached]])</f>
        <v>0</v>
      </c>
      <c r="AI975" s="49" t="str">
        <f ca="1">IF(B975="","",OFFSET(table_admin1[[#Headers],[ADM1_PT]],MATCH(B975,admin1,0),1))</f>
        <v/>
      </c>
      <c r="AJ975" s="49" t="str">
        <f t="shared" ca="1" si="12"/>
        <v/>
      </c>
      <c r="AK975" s="49" t="str">
        <f t="shared" ca="1" si="13"/>
        <v/>
      </c>
    </row>
    <row r="976" spans="29:37" x14ac:dyDescent="0.2">
      <c r="AC976">
        <f>IF(ISBLANK(nutrition[[#This Row],[total_boys]]),SUM(nutrition[[#This Row],[boys_0-5_reached]],nutrition[[#This Row],[boys_6-12_reached]],nutrition[[#This Row],[boys_13-18_reached]]),nutrition[[#This Row],[total_boys]])</f>
        <v>0</v>
      </c>
      <c r="AD976">
        <f>IF(ISBLANK(nutrition[[#This Row],[total_girls]]),SUM(nutrition[[#This Row],[girls_0-5_reached]],nutrition[[#This Row],[girls_6-12_reached]],nutrition[[#This Row],[girls_13-18_reached]]),nutrition[[#This Row],[total_girls]])</f>
        <v>0</v>
      </c>
      <c r="AE976">
        <f>IF(ISBLANK(nutrition[[#This Row],[total_children]]),SUM(nutrition[[#This Row],[calc_boys]],nutrition[[#This Row],[calc_girls]]),nutrition[[#This Row],[total_children]])</f>
        <v>0</v>
      </c>
      <c r="AF976">
        <f>IF(ISBLANK(nutrition[[#This Row],[total_pwd]]),SUM(nutrition[[#This Row],[total_pwd_men]],nutrition[[#This Row],[total_pwd_women]]),nutrition[[#This Row],[total_pwd]])</f>
        <v>0</v>
      </c>
      <c r="AG976">
        <f>IF(ISBLANK(nutrition[[#This Row],[total_adults]]),SUM(nutrition[[#This Row],[total_men]],nutrition[[#This Row],[total_women]]),nutrition[[#This Row],[total_adults]])</f>
        <v>0</v>
      </c>
      <c r="AH976">
        <f>IF(ISBLANK(nutrition[[#This Row],[total_beneficiaries_reached]]),SUM(nutrition[[#This Row],[calc_children]],nutrition[[#This Row],[calc_adults]]),nutrition[[#This Row],[total_beneficiaries_reached]])</f>
        <v>0</v>
      </c>
      <c r="AI976" s="49" t="str">
        <f ca="1">IF(B976="","",OFFSET(table_admin1[[#Headers],[ADM1_PT]],MATCH(B976,admin1,0),1))</f>
        <v/>
      </c>
      <c r="AJ976" s="49" t="str">
        <f t="shared" ca="1" si="12"/>
        <v/>
      </c>
      <c r="AK976" s="49" t="str">
        <f t="shared" ca="1" si="13"/>
        <v/>
      </c>
    </row>
    <row r="977" spans="29:37" x14ac:dyDescent="0.2">
      <c r="AC977">
        <f>IF(ISBLANK(nutrition[[#This Row],[total_boys]]),SUM(nutrition[[#This Row],[boys_0-5_reached]],nutrition[[#This Row],[boys_6-12_reached]],nutrition[[#This Row],[boys_13-18_reached]]),nutrition[[#This Row],[total_boys]])</f>
        <v>0</v>
      </c>
      <c r="AD977">
        <f>IF(ISBLANK(nutrition[[#This Row],[total_girls]]),SUM(nutrition[[#This Row],[girls_0-5_reached]],nutrition[[#This Row],[girls_6-12_reached]],nutrition[[#This Row],[girls_13-18_reached]]),nutrition[[#This Row],[total_girls]])</f>
        <v>0</v>
      </c>
      <c r="AE977">
        <f>IF(ISBLANK(nutrition[[#This Row],[total_children]]),SUM(nutrition[[#This Row],[calc_boys]],nutrition[[#This Row],[calc_girls]]),nutrition[[#This Row],[total_children]])</f>
        <v>0</v>
      </c>
      <c r="AF977">
        <f>IF(ISBLANK(nutrition[[#This Row],[total_pwd]]),SUM(nutrition[[#This Row],[total_pwd_men]],nutrition[[#This Row],[total_pwd_women]]),nutrition[[#This Row],[total_pwd]])</f>
        <v>0</v>
      </c>
      <c r="AG977">
        <f>IF(ISBLANK(nutrition[[#This Row],[total_adults]]),SUM(nutrition[[#This Row],[total_men]],nutrition[[#This Row],[total_women]]),nutrition[[#This Row],[total_adults]])</f>
        <v>0</v>
      </c>
      <c r="AH977">
        <f>IF(ISBLANK(nutrition[[#This Row],[total_beneficiaries_reached]]),SUM(nutrition[[#This Row],[calc_children]],nutrition[[#This Row],[calc_adults]]),nutrition[[#This Row],[total_beneficiaries_reached]])</f>
        <v>0</v>
      </c>
      <c r="AI977" s="49" t="str">
        <f ca="1">IF(B977="","",OFFSET(table_admin1[[#Headers],[ADM1_PT]],MATCH(B977,admin1,0),1))</f>
        <v/>
      </c>
      <c r="AJ977" s="49" t="str">
        <f t="shared" ca="1" si="12"/>
        <v/>
      </c>
      <c r="AK977" s="49" t="str">
        <f t="shared" ca="1" si="13"/>
        <v/>
      </c>
    </row>
    <row r="978" spans="29:37" x14ac:dyDescent="0.2">
      <c r="AC978">
        <f>IF(ISBLANK(nutrition[[#This Row],[total_boys]]),SUM(nutrition[[#This Row],[boys_0-5_reached]],nutrition[[#This Row],[boys_6-12_reached]],nutrition[[#This Row],[boys_13-18_reached]]),nutrition[[#This Row],[total_boys]])</f>
        <v>0</v>
      </c>
      <c r="AD978">
        <f>IF(ISBLANK(nutrition[[#This Row],[total_girls]]),SUM(nutrition[[#This Row],[girls_0-5_reached]],nutrition[[#This Row],[girls_6-12_reached]],nutrition[[#This Row],[girls_13-18_reached]]),nutrition[[#This Row],[total_girls]])</f>
        <v>0</v>
      </c>
      <c r="AE978">
        <f>IF(ISBLANK(nutrition[[#This Row],[total_children]]),SUM(nutrition[[#This Row],[calc_boys]],nutrition[[#This Row],[calc_girls]]),nutrition[[#This Row],[total_children]])</f>
        <v>0</v>
      </c>
      <c r="AF978">
        <f>IF(ISBLANK(nutrition[[#This Row],[total_pwd]]),SUM(nutrition[[#This Row],[total_pwd_men]],nutrition[[#This Row],[total_pwd_women]]),nutrition[[#This Row],[total_pwd]])</f>
        <v>0</v>
      </c>
      <c r="AG978">
        <f>IF(ISBLANK(nutrition[[#This Row],[total_adults]]),SUM(nutrition[[#This Row],[total_men]],nutrition[[#This Row],[total_women]]),nutrition[[#This Row],[total_adults]])</f>
        <v>0</v>
      </c>
      <c r="AH978">
        <f>IF(ISBLANK(nutrition[[#This Row],[total_beneficiaries_reached]]),SUM(nutrition[[#This Row],[calc_children]],nutrition[[#This Row],[calc_adults]]),nutrition[[#This Row],[total_beneficiaries_reached]])</f>
        <v>0</v>
      </c>
      <c r="AI978" s="49" t="str">
        <f ca="1">IF(B978="","",OFFSET(table_admin1[[#Headers],[ADM1_PT]],MATCH(B978,admin1,0),1))</f>
        <v/>
      </c>
      <c r="AJ978" s="49" t="str">
        <f t="shared" ca="1" si="12"/>
        <v/>
      </c>
      <c r="AK978" s="49" t="str">
        <f t="shared" ca="1" si="13"/>
        <v/>
      </c>
    </row>
    <row r="979" spans="29:37" x14ac:dyDescent="0.2">
      <c r="AC979">
        <f>IF(ISBLANK(nutrition[[#This Row],[total_boys]]),SUM(nutrition[[#This Row],[boys_0-5_reached]],nutrition[[#This Row],[boys_6-12_reached]],nutrition[[#This Row],[boys_13-18_reached]]),nutrition[[#This Row],[total_boys]])</f>
        <v>0</v>
      </c>
      <c r="AD979">
        <f>IF(ISBLANK(nutrition[[#This Row],[total_girls]]),SUM(nutrition[[#This Row],[girls_0-5_reached]],nutrition[[#This Row],[girls_6-12_reached]],nutrition[[#This Row],[girls_13-18_reached]]),nutrition[[#This Row],[total_girls]])</f>
        <v>0</v>
      </c>
      <c r="AE979">
        <f>IF(ISBLANK(nutrition[[#This Row],[total_children]]),SUM(nutrition[[#This Row],[calc_boys]],nutrition[[#This Row],[calc_girls]]),nutrition[[#This Row],[total_children]])</f>
        <v>0</v>
      </c>
      <c r="AF979">
        <f>IF(ISBLANK(nutrition[[#This Row],[total_pwd]]),SUM(nutrition[[#This Row],[total_pwd_men]],nutrition[[#This Row],[total_pwd_women]]),nutrition[[#This Row],[total_pwd]])</f>
        <v>0</v>
      </c>
      <c r="AG979">
        <f>IF(ISBLANK(nutrition[[#This Row],[total_adults]]),SUM(nutrition[[#This Row],[total_men]],nutrition[[#This Row],[total_women]]),nutrition[[#This Row],[total_adults]])</f>
        <v>0</v>
      </c>
      <c r="AH979">
        <f>IF(ISBLANK(nutrition[[#This Row],[total_beneficiaries_reached]]),SUM(nutrition[[#This Row],[calc_children]],nutrition[[#This Row],[calc_adults]]),nutrition[[#This Row],[total_beneficiaries_reached]])</f>
        <v>0</v>
      </c>
      <c r="AI979" s="49" t="str">
        <f ca="1">IF(B979="","",OFFSET(table_admin1[[#Headers],[ADM1_PT]],MATCH(B979,admin1,0),1))</f>
        <v/>
      </c>
      <c r="AJ979" s="49" t="str">
        <f t="shared" ca="1" si="12"/>
        <v/>
      </c>
      <c r="AK979" s="49" t="str">
        <f t="shared" ca="1" si="13"/>
        <v/>
      </c>
    </row>
    <row r="980" spans="29:37" x14ac:dyDescent="0.2">
      <c r="AC980">
        <f>IF(ISBLANK(nutrition[[#This Row],[total_boys]]),SUM(nutrition[[#This Row],[boys_0-5_reached]],nutrition[[#This Row],[boys_6-12_reached]],nutrition[[#This Row],[boys_13-18_reached]]),nutrition[[#This Row],[total_boys]])</f>
        <v>0</v>
      </c>
      <c r="AD980">
        <f>IF(ISBLANK(nutrition[[#This Row],[total_girls]]),SUM(nutrition[[#This Row],[girls_0-5_reached]],nutrition[[#This Row],[girls_6-12_reached]],nutrition[[#This Row],[girls_13-18_reached]]),nutrition[[#This Row],[total_girls]])</f>
        <v>0</v>
      </c>
      <c r="AE980">
        <f>IF(ISBLANK(nutrition[[#This Row],[total_children]]),SUM(nutrition[[#This Row],[calc_boys]],nutrition[[#This Row],[calc_girls]]),nutrition[[#This Row],[total_children]])</f>
        <v>0</v>
      </c>
      <c r="AF980">
        <f>IF(ISBLANK(nutrition[[#This Row],[total_pwd]]),SUM(nutrition[[#This Row],[total_pwd_men]],nutrition[[#This Row],[total_pwd_women]]),nutrition[[#This Row],[total_pwd]])</f>
        <v>0</v>
      </c>
      <c r="AG980">
        <f>IF(ISBLANK(nutrition[[#This Row],[total_adults]]),SUM(nutrition[[#This Row],[total_men]],nutrition[[#This Row],[total_women]]),nutrition[[#This Row],[total_adults]])</f>
        <v>0</v>
      </c>
      <c r="AH980">
        <f>IF(ISBLANK(nutrition[[#This Row],[total_beneficiaries_reached]]),SUM(nutrition[[#This Row],[calc_children]],nutrition[[#This Row],[calc_adults]]),nutrition[[#This Row],[total_beneficiaries_reached]])</f>
        <v>0</v>
      </c>
      <c r="AI980" s="49" t="str">
        <f ca="1">IF(B980="","",OFFSET(table_admin1[[#Headers],[ADM1_PT]],MATCH(B980,admin1,0),1))</f>
        <v/>
      </c>
      <c r="AJ980" s="49" t="str">
        <f t="shared" ca="1" si="12"/>
        <v/>
      </c>
      <c r="AK980" s="49" t="str">
        <f t="shared" ca="1" si="13"/>
        <v/>
      </c>
    </row>
    <row r="981" spans="29:37" x14ac:dyDescent="0.2">
      <c r="AC981">
        <f>IF(ISBLANK(nutrition[[#This Row],[total_boys]]),SUM(nutrition[[#This Row],[boys_0-5_reached]],nutrition[[#This Row],[boys_6-12_reached]],nutrition[[#This Row],[boys_13-18_reached]]),nutrition[[#This Row],[total_boys]])</f>
        <v>0</v>
      </c>
      <c r="AD981">
        <f>IF(ISBLANK(nutrition[[#This Row],[total_girls]]),SUM(nutrition[[#This Row],[girls_0-5_reached]],nutrition[[#This Row],[girls_6-12_reached]],nutrition[[#This Row],[girls_13-18_reached]]),nutrition[[#This Row],[total_girls]])</f>
        <v>0</v>
      </c>
      <c r="AE981">
        <f>IF(ISBLANK(nutrition[[#This Row],[total_children]]),SUM(nutrition[[#This Row],[calc_boys]],nutrition[[#This Row],[calc_girls]]),nutrition[[#This Row],[total_children]])</f>
        <v>0</v>
      </c>
      <c r="AF981">
        <f>IF(ISBLANK(nutrition[[#This Row],[total_pwd]]),SUM(nutrition[[#This Row],[total_pwd_men]],nutrition[[#This Row],[total_pwd_women]]),nutrition[[#This Row],[total_pwd]])</f>
        <v>0</v>
      </c>
      <c r="AG981">
        <f>IF(ISBLANK(nutrition[[#This Row],[total_adults]]),SUM(nutrition[[#This Row],[total_men]],nutrition[[#This Row],[total_women]]),nutrition[[#This Row],[total_adults]])</f>
        <v>0</v>
      </c>
      <c r="AH981">
        <f>IF(ISBLANK(nutrition[[#This Row],[total_beneficiaries_reached]]),SUM(nutrition[[#This Row],[calc_children]],nutrition[[#This Row],[calc_adults]]),nutrition[[#This Row],[total_beneficiaries_reached]])</f>
        <v>0</v>
      </c>
      <c r="AI981" s="49" t="str">
        <f ca="1">IF(B981="","",OFFSET(table_admin1[[#Headers],[ADM1_PT]],MATCH(B981,admin1,0),1))</f>
        <v/>
      </c>
      <c r="AJ981" s="49" t="str">
        <f t="shared" ca="1" si="12"/>
        <v/>
      </c>
      <c r="AK981" s="49" t="str">
        <f t="shared" ca="1" si="13"/>
        <v/>
      </c>
    </row>
    <row r="982" spans="29:37" x14ac:dyDescent="0.2">
      <c r="AC982">
        <f>IF(ISBLANK(nutrition[[#This Row],[total_boys]]),SUM(nutrition[[#This Row],[boys_0-5_reached]],nutrition[[#This Row],[boys_6-12_reached]],nutrition[[#This Row],[boys_13-18_reached]]),nutrition[[#This Row],[total_boys]])</f>
        <v>0</v>
      </c>
      <c r="AD982">
        <f>IF(ISBLANK(nutrition[[#This Row],[total_girls]]),SUM(nutrition[[#This Row],[girls_0-5_reached]],nutrition[[#This Row],[girls_6-12_reached]],nutrition[[#This Row],[girls_13-18_reached]]),nutrition[[#This Row],[total_girls]])</f>
        <v>0</v>
      </c>
      <c r="AE982">
        <f>IF(ISBLANK(nutrition[[#This Row],[total_children]]),SUM(nutrition[[#This Row],[calc_boys]],nutrition[[#This Row],[calc_girls]]),nutrition[[#This Row],[total_children]])</f>
        <v>0</v>
      </c>
      <c r="AF982">
        <f>IF(ISBLANK(nutrition[[#This Row],[total_pwd]]),SUM(nutrition[[#This Row],[total_pwd_men]],nutrition[[#This Row],[total_pwd_women]]),nutrition[[#This Row],[total_pwd]])</f>
        <v>0</v>
      </c>
      <c r="AG982">
        <f>IF(ISBLANK(nutrition[[#This Row],[total_adults]]),SUM(nutrition[[#This Row],[total_men]],nutrition[[#This Row],[total_women]]),nutrition[[#This Row],[total_adults]])</f>
        <v>0</v>
      </c>
      <c r="AH982">
        <f>IF(ISBLANK(nutrition[[#This Row],[total_beneficiaries_reached]]),SUM(nutrition[[#This Row],[calc_children]],nutrition[[#This Row],[calc_adults]]),nutrition[[#This Row],[total_beneficiaries_reached]])</f>
        <v>0</v>
      </c>
      <c r="AI982" s="49" t="str">
        <f ca="1">IF(B982="","",OFFSET(table_admin1[[#Headers],[ADM1_PT]],MATCH(B982,admin1,0),1))</f>
        <v/>
      </c>
      <c r="AJ982" s="49" t="str">
        <f t="shared" ca="1" si="12"/>
        <v/>
      </c>
      <c r="AK982" s="49" t="str">
        <f t="shared" ca="1" si="13"/>
        <v/>
      </c>
    </row>
    <row r="983" spans="29:37" x14ac:dyDescent="0.2">
      <c r="AC983">
        <f>IF(ISBLANK(nutrition[[#This Row],[total_boys]]),SUM(nutrition[[#This Row],[boys_0-5_reached]],nutrition[[#This Row],[boys_6-12_reached]],nutrition[[#This Row],[boys_13-18_reached]]),nutrition[[#This Row],[total_boys]])</f>
        <v>0</v>
      </c>
      <c r="AD983">
        <f>IF(ISBLANK(nutrition[[#This Row],[total_girls]]),SUM(nutrition[[#This Row],[girls_0-5_reached]],nutrition[[#This Row],[girls_6-12_reached]],nutrition[[#This Row],[girls_13-18_reached]]),nutrition[[#This Row],[total_girls]])</f>
        <v>0</v>
      </c>
      <c r="AE983">
        <f>IF(ISBLANK(nutrition[[#This Row],[total_children]]),SUM(nutrition[[#This Row],[calc_boys]],nutrition[[#This Row],[calc_girls]]),nutrition[[#This Row],[total_children]])</f>
        <v>0</v>
      </c>
      <c r="AF983">
        <f>IF(ISBLANK(nutrition[[#This Row],[total_pwd]]),SUM(nutrition[[#This Row],[total_pwd_men]],nutrition[[#This Row],[total_pwd_women]]),nutrition[[#This Row],[total_pwd]])</f>
        <v>0</v>
      </c>
      <c r="AG983">
        <f>IF(ISBLANK(nutrition[[#This Row],[total_adults]]),SUM(nutrition[[#This Row],[total_men]],nutrition[[#This Row],[total_women]]),nutrition[[#This Row],[total_adults]])</f>
        <v>0</v>
      </c>
      <c r="AH983">
        <f>IF(ISBLANK(nutrition[[#This Row],[total_beneficiaries_reached]]),SUM(nutrition[[#This Row],[calc_children]],nutrition[[#This Row],[calc_adults]]),nutrition[[#This Row],[total_beneficiaries_reached]])</f>
        <v>0</v>
      </c>
      <c r="AI983" s="49" t="str">
        <f ca="1">IF(B983="","",OFFSET(table_admin1[[#Headers],[ADM1_PT]],MATCH(B983,admin1,0),1))</f>
        <v/>
      </c>
      <c r="AJ983" s="49" t="str">
        <f t="shared" ca="1" si="12"/>
        <v/>
      </c>
      <c r="AK983" s="49" t="str">
        <f t="shared" ca="1" si="13"/>
        <v/>
      </c>
    </row>
    <row r="984" spans="29:37" x14ac:dyDescent="0.2">
      <c r="AC984">
        <f>IF(ISBLANK(nutrition[[#This Row],[total_boys]]),SUM(nutrition[[#This Row],[boys_0-5_reached]],nutrition[[#This Row],[boys_6-12_reached]],nutrition[[#This Row],[boys_13-18_reached]]),nutrition[[#This Row],[total_boys]])</f>
        <v>0</v>
      </c>
      <c r="AD984">
        <f>IF(ISBLANK(nutrition[[#This Row],[total_girls]]),SUM(nutrition[[#This Row],[girls_0-5_reached]],nutrition[[#This Row],[girls_6-12_reached]],nutrition[[#This Row],[girls_13-18_reached]]),nutrition[[#This Row],[total_girls]])</f>
        <v>0</v>
      </c>
      <c r="AE984">
        <f>IF(ISBLANK(nutrition[[#This Row],[total_children]]),SUM(nutrition[[#This Row],[calc_boys]],nutrition[[#This Row],[calc_girls]]),nutrition[[#This Row],[total_children]])</f>
        <v>0</v>
      </c>
      <c r="AF984">
        <f>IF(ISBLANK(nutrition[[#This Row],[total_pwd]]),SUM(nutrition[[#This Row],[total_pwd_men]],nutrition[[#This Row],[total_pwd_women]]),nutrition[[#This Row],[total_pwd]])</f>
        <v>0</v>
      </c>
      <c r="AG984">
        <f>IF(ISBLANK(nutrition[[#This Row],[total_adults]]),SUM(nutrition[[#This Row],[total_men]],nutrition[[#This Row],[total_women]]),nutrition[[#This Row],[total_adults]])</f>
        <v>0</v>
      </c>
      <c r="AH984">
        <f>IF(ISBLANK(nutrition[[#This Row],[total_beneficiaries_reached]]),SUM(nutrition[[#This Row],[calc_children]],nutrition[[#This Row],[calc_adults]]),nutrition[[#This Row],[total_beneficiaries_reached]])</f>
        <v>0</v>
      </c>
      <c r="AI984" s="49" t="str">
        <f ca="1">IF(B984="","",OFFSET(table_admin1[[#Headers],[ADM1_PT]],MATCH(B984,admin1,0),1))</f>
        <v/>
      </c>
      <c r="AJ984" s="49" t="str">
        <f t="shared" ca="1" si="12"/>
        <v/>
      </c>
      <c r="AK984" s="49" t="str">
        <f t="shared" ca="1" si="13"/>
        <v/>
      </c>
    </row>
    <row r="985" spans="29:37" x14ac:dyDescent="0.2">
      <c r="AC985">
        <f>IF(ISBLANK(nutrition[[#This Row],[total_boys]]),SUM(nutrition[[#This Row],[boys_0-5_reached]],nutrition[[#This Row],[boys_6-12_reached]],nutrition[[#This Row],[boys_13-18_reached]]),nutrition[[#This Row],[total_boys]])</f>
        <v>0</v>
      </c>
      <c r="AD985">
        <f>IF(ISBLANK(nutrition[[#This Row],[total_girls]]),SUM(nutrition[[#This Row],[girls_0-5_reached]],nutrition[[#This Row],[girls_6-12_reached]],nutrition[[#This Row],[girls_13-18_reached]]),nutrition[[#This Row],[total_girls]])</f>
        <v>0</v>
      </c>
      <c r="AE985">
        <f>IF(ISBLANK(nutrition[[#This Row],[total_children]]),SUM(nutrition[[#This Row],[calc_boys]],nutrition[[#This Row],[calc_girls]]),nutrition[[#This Row],[total_children]])</f>
        <v>0</v>
      </c>
      <c r="AF985">
        <f>IF(ISBLANK(nutrition[[#This Row],[total_pwd]]),SUM(nutrition[[#This Row],[total_pwd_men]],nutrition[[#This Row],[total_pwd_women]]),nutrition[[#This Row],[total_pwd]])</f>
        <v>0</v>
      </c>
      <c r="AG985">
        <f>IF(ISBLANK(nutrition[[#This Row],[total_adults]]),SUM(nutrition[[#This Row],[total_men]],nutrition[[#This Row],[total_women]]),nutrition[[#This Row],[total_adults]])</f>
        <v>0</v>
      </c>
      <c r="AH985">
        <f>IF(ISBLANK(nutrition[[#This Row],[total_beneficiaries_reached]]),SUM(nutrition[[#This Row],[calc_children]],nutrition[[#This Row],[calc_adults]]),nutrition[[#This Row],[total_beneficiaries_reached]])</f>
        <v>0</v>
      </c>
      <c r="AI985" s="49" t="str">
        <f ca="1">IF(B985="","",OFFSET(table_admin1[[#Headers],[ADM1_PT]],MATCH(B985,admin1,0),1))</f>
        <v/>
      </c>
      <c r="AJ985" s="49" t="str">
        <f t="shared" ca="1" si="12"/>
        <v/>
      </c>
      <c r="AK985" s="49" t="str">
        <f t="shared" ca="1" si="13"/>
        <v/>
      </c>
    </row>
    <row r="986" spans="29:37" x14ac:dyDescent="0.2">
      <c r="AC986">
        <f>IF(ISBLANK(nutrition[[#This Row],[total_boys]]),SUM(nutrition[[#This Row],[boys_0-5_reached]],nutrition[[#This Row],[boys_6-12_reached]],nutrition[[#This Row],[boys_13-18_reached]]),nutrition[[#This Row],[total_boys]])</f>
        <v>0</v>
      </c>
      <c r="AD986">
        <f>IF(ISBLANK(nutrition[[#This Row],[total_girls]]),SUM(nutrition[[#This Row],[girls_0-5_reached]],nutrition[[#This Row],[girls_6-12_reached]],nutrition[[#This Row],[girls_13-18_reached]]),nutrition[[#This Row],[total_girls]])</f>
        <v>0</v>
      </c>
      <c r="AE986">
        <f>IF(ISBLANK(nutrition[[#This Row],[total_children]]),SUM(nutrition[[#This Row],[calc_boys]],nutrition[[#This Row],[calc_girls]]),nutrition[[#This Row],[total_children]])</f>
        <v>0</v>
      </c>
      <c r="AF986">
        <f>IF(ISBLANK(nutrition[[#This Row],[total_pwd]]),SUM(nutrition[[#This Row],[total_pwd_men]],nutrition[[#This Row],[total_pwd_women]]),nutrition[[#This Row],[total_pwd]])</f>
        <v>0</v>
      </c>
      <c r="AG986">
        <f>IF(ISBLANK(nutrition[[#This Row],[total_adults]]),SUM(nutrition[[#This Row],[total_men]],nutrition[[#This Row],[total_women]]),nutrition[[#This Row],[total_adults]])</f>
        <v>0</v>
      </c>
      <c r="AH986">
        <f>IF(ISBLANK(nutrition[[#This Row],[total_beneficiaries_reached]]),SUM(nutrition[[#This Row],[calc_children]],nutrition[[#This Row],[calc_adults]]),nutrition[[#This Row],[total_beneficiaries_reached]])</f>
        <v>0</v>
      </c>
      <c r="AI986" s="49" t="str">
        <f ca="1">IF(B986="","",OFFSET(table_admin1[[#Headers],[ADM1_PT]],MATCH(B986,admin1,0),1))</f>
        <v/>
      </c>
      <c r="AJ986" s="49" t="str">
        <f t="shared" ca="1" si="12"/>
        <v/>
      </c>
      <c r="AK986" s="49" t="str">
        <f t="shared" ca="1" si="13"/>
        <v/>
      </c>
    </row>
    <row r="987" spans="29:37" x14ac:dyDescent="0.2">
      <c r="AC987">
        <f>IF(ISBLANK(nutrition[[#This Row],[total_boys]]),SUM(nutrition[[#This Row],[boys_0-5_reached]],nutrition[[#This Row],[boys_6-12_reached]],nutrition[[#This Row],[boys_13-18_reached]]),nutrition[[#This Row],[total_boys]])</f>
        <v>0</v>
      </c>
      <c r="AD987">
        <f>IF(ISBLANK(nutrition[[#This Row],[total_girls]]),SUM(nutrition[[#This Row],[girls_0-5_reached]],nutrition[[#This Row],[girls_6-12_reached]],nutrition[[#This Row],[girls_13-18_reached]]),nutrition[[#This Row],[total_girls]])</f>
        <v>0</v>
      </c>
      <c r="AE987">
        <f>IF(ISBLANK(nutrition[[#This Row],[total_children]]),SUM(nutrition[[#This Row],[calc_boys]],nutrition[[#This Row],[calc_girls]]),nutrition[[#This Row],[total_children]])</f>
        <v>0</v>
      </c>
      <c r="AF987">
        <f>IF(ISBLANK(nutrition[[#This Row],[total_pwd]]),SUM(nutrition[[#This Row],[total_pwd_men]],nutrition[[#This Row],[total_pwd_women]]),nutrition[[#This Row],[total_pwd]])</f>
        <v>0</v>
      </c>
      <c r="AG987">
        <f>IF(ISBLANK(nutrition[[#This Row],[total_adults]]),SUM(nutrition[[#This Row],[total_men]],nutrition[[#This Row],[total_women]]),nutrition[[#This Row],[total_adults]])</f>
        <v>0</v>
      </c>
      <c r="AH987">
        <f>IF(ISBLANK(nutrition[[#This Row],[total_beneficiaries_reached]]),SUM(nutrition[[#This Row],[calc_children]],nutrition[[#This Row],[calc_adults]]),nutrition[[#This Row],[total_beneficiaries_reached]])</f>
        <v>0</v>
      </c>
      <c r="AI987" s="49" t="str">
        <f ca="1">IF(B987="","",OFFSET(table_admin1[[#Headers],[ADM1_PT]],MATCH(B987,admin1,0),1))</f>
        <v/>
      </c>
      <c r="AJ987" s="49" t="str">
        <f t="shared" ca="1" si="12"/>
        <v/>
      </c>
      <c r="AK987" s="49" t="str">
        <f t="shared" ca="1" si="13"/>
        <v/>
      </c>
    </row>
    <row r="988" spans="29:37" x14ac:dyDescent="0.2">
      <c r="AC988">
        <f>IF(ISBLANK(nutrition[[#This Row],[total_boys]]),SUM(nutrition[[#This Row],[boys_0-5_reached]],nutrition[[#This Row],[boys_6-12_reached]],nutrition[[#This Row],[boys_13-18_reached]]),nutrition[[#This Row],[total_boys]])</f>
        <v>0</v>
      </c>
      <c r="AD988">
        <f>IF(ISBLANK(nutrition[[#This Row],[total_girls]]),SUM(nutrition[[#This Row],[girls_0-5_reached]],nutrition[[#This Row],[girls_6-12_reached]],nutrition[[#This Row],[girls_13-18_reached]]),nutrition[[#This Row],[total_girls]])</f>
        <v>0</v>
      </c>
      <c r="AE988">
        <f>IF(ISBLANK(nutrition[[#This Row],[total_children]]),SUM(nutrition[[#This Row],[calc_boys]],nutrition[[#This Row],[calc_girls]]),nutrition[[#This Row],[total_children]])</f>
        <v>0</v>
      </c>
      <c r="AF988">
        <f>IF(ISBLANK(nutrition[[#This Row],[total_pwd]]),SUM(nutrition[[#This Row],[total_pwd_men]],nutrition[[#This Row],[total_pwd_women]]),nutrition[[#This Row],[total_pwd]])</f>
        <v>0</v>
      </c>
      <c r="AG988">
        <f>IF(ISBLANK(nutrition[[#This Row],[total_adults]]),SUM(nutrition[[#This Row],[total_men]],nutrition[[#This Row],[total_women]]),nutrition[[#This Row],[total_adults]])</f>
        <v>0</v>
      </c>
      <c r="AH988">
        <f>IF(ISBLANK(nutrition[[#This Row],[total_beneficiaries_reached]]),SUM(nutrition[[#This Row],[calc_children]],nutrition[[#This Row],[calc_adults]]),nutrition[[#This Row],[total_beneficiaries_reached]])</f>
        <v>0</v>
      </c>
      <c r="AI988" s="49" t="str">
        <f ca="1">IF(B988="","",OFFSET(table_admin1[[#Headers],[ADM1_PT]],MATCH(B988,admin1,0),1))</f>
        <v/>
      </c>
      <c r="AJ988" s="49" t="str">
        <f t="shared" ca="1" si="12"/>
        <v/>
      </c>
      <c r="AK988" s="49" t="str">
        <f t="shared" ca="1" si="13"/>
        <v/>
      </c>
    </row>
    <row r="989" spans="29:37" x14ac:dyDescent="0.2">
      <c r="AC989">
        <f>IF(ISBLANK(nutrition[[#This Row],[total_boys]]),SUM(nutrition[[#This Row],[boys_0-5_reached]],nutrition[[#This Row],[boys_6-12_reached]],nutrition[[#This Row],[boys_13-18_reached]]),nutrition[[#This Row],[total_boys]])</f>
        <v>0</v>
      </c>
      <c r="AD989">
        <f>IF(ISBLANK(nutrition[[#This Row],[total_girls]]),SUM(nutrition[[#This Row],[girls_0-5_reached]],nutrition[[#This Row],[girls_6-12_reached]],nutrition[[#This Row],[girls_13-18_reached]]),nutrition[[#This Row],[total_girls]])</f>
        <v>0</v>
      </c>
      <c r="AE989">
        <f>IF(ISBLANK(nutrition[[#This Row],[total_children]]),SUM(nutrition[[#This Row],[calc_boys]],nutrition[[#This Row],[calc_girls]]),nutrition[[#This Row],[total_children]])</f>
        <v>0</v>
      </c>
      <c r="AF989">
        <f>IF(ISBLANK(nutrition[[#This Row],[total_pwd]]),SUM(nutrition[[#This Row],[total_pwd_men]],nutrition[[#This Row],[total_pwd_women]]),nutrition[[#This Row],[total_pwd]])</f>
        <v>0</v>
      </c>
      <c r="AG989">
        <f>IF(ISBLANK(nutrition[[#This Row],[total_adults]]),SUM(nutrition[[#This Row],[total_men]],nutrition[[#This Row],[total_women]]),nutrition[[#This Row],[total_adults]])</f>
        <v>0</v>
      </c>
      <c r="AH989">
        <f>IF(ISBLANK(nutrition[[#This Row],[total_beneficiaries_reached]]),SUM(nutrition[[#This Row],[calc_children]],nutrition[[#This Row],[calc_adults]]),nutrition[[#This Row],[total_beneficiaries_reached]])</f>
        <v>0</v>
      </c>
      <c r="AI989" s="49" t="str">
        <f ca="1">IF(B989="","",OFFSET(table_admin1[[#Headers],[ADM1_PT]],MATCH(B989,admin1,0),1))</f>
        <v/>
      </c>
      <c r="AJ989" s="49" t="str">
        <f t="shared" ca="1" si="12"/>
        <v/>
      </c>
      <c r="AK989" s="49" t="str">
        <f t="shared" ca="1" si="13"/>
        <v/>
      </c>
    </row>
    <row r="990" spans="29:37" x14ac:dyDescent="0.2">
      <c r="AC990">
        <f>IF(ISBLANK(nutrition[[#This Row],[total_boys]]),SUM(nutrition[[#This Row],[boys_0-5_reached]],nutrition[[#This Row],[boys_6-12_reached]],nutrition[[#This Row],[boys_13-18_reached]]),nutrition[[#This Row],[total_boys]])</f>
        <v>0</v>
      </c>
      <c r="AD990">
        <f>IF(ISBLANK(nutrition[[#This Row],[total_girls]]),SUM(nutrition[[#This Row],[girls_0-5_reached]],nutrition[[#This Row],[girls_6-12_reached]],nutrition[[#This Row],[girls_13-18_reached]]),nutrition[[#This Row],[total_girls]])</f>
        <v>0</v>
      </c>
      <c r="AE990">
        <f>IF(ISBLANK(nutrition[[#This Row],[total_children]]),SUM(nutrition[[#This Row],[calc_boys]],nutrition[[#This Row],[calc_girls]]),nutrition[[#This Row],[total_children]])</f>
        <v>0</v>
      </c>
      <c r="AF990">
        <f>IF(ISBLANK(nutrition[[#This Row],[total_pwd]]),SUM(nutrition[[#This Row],[total_pwd_men]],nutrition[[#This Row],[total_pwd_women]]),nutrition[[#This Row],[total_pwd]])</f>
        <v>0</v>
      </c>
      <c r="AG990">
        <f>IF(ISBLANK(nutrition[[#This Row],[total_adults]]),SUM(nutrition[[#This Row],[total_men]],nutrition[[#This Row],[total_women]]),nutrition[[#This Row],[total_adults]])</f>
        <v>0</v>
      </c>
      <c r="AH990">
        <f>IF(ISBLANK(nutrition[[#This Row],[total_beneficiaries_reached]]),SUM(nutrition[[#This Row],[calc_children]],nutrition[[#This Row],[calc_adults]]),nutrition[[#This Row],[total_beneficiaries_reached]])</f>
        <v>0</v>
      </c>
      <c r="AI990" s="49" t="str">
        <f ca="1">IF(B990="","",OFFSET(table_admin1[[#Headers],[ADM1_PT]],MATCH(B990,admin1,0),1))</f>
        <v/>
      </c>
      <c r="AJ990" s="49" t="str">
        <f t="shared" ca="1" si="12"/>
        <v/>
      </c>
      <c r="AK990" s="49" t="str">
        <f t="shared" ca="1" si="13"/>
        <v/>
      </c>
    </row>
    <row r="991" spans="29:37" x14ac:dyDescent="0.2">
      <c r="AC991">
        <f>IF(ISBLANK(nutrition[[#This Row],[total_boys]]),SUM(nutrition[[#This Row],[boys_0-5_reached]],nutrition[[#This Row],[boys_6-12_reached]],nutrition[[#This Row],[boys_13-18_reached]]),nutrition[[#This Row],[total_boys]])</f>
        <v>0</v>
      </c>
      <c r="AD991">
        <f>IF(ISBLANK(nutrition[[#This Row],[total_girls]]),SUM(nutrition[[#This Row],[girls_0-5_reached]],nutrition[[#This Row],[girls_6-12_reached]],nutrition[[#This Row],[girls_13-18_reached]]),nutrition[[#This Row],[total_girls]])</f>
        <v>0</v>
      </c>
      <c r="AE991">
        <f>IF(ISBLANK(nutrition[[#This Row],[total_children]]),SUM(nutrition[[#This Row],[calc_boys]],nutrition[[#This Row],[calc_girls]]),nutrition[[#This Row],[total_children]])</f>
        <v>0</v>
      </c>
      <c r="AF991">
        <f>IF(ISBLANK(nutrition[[#This Row],[total_pwd]]),SUM(nutrition[[#This Row],[total_pwd_men]],nutrition[[#This Row],[total_pwd_women]]),nutrition[[#This Row],[total_pwd]])</f>
        <v>0</v>
      </c>
      <c r="AG991">
        <f>IF(ISBLANK(nutrition[[#This Row],[total_adults]]),SUM(nutrition[[#This Row],[total_men]],nutrition[[#This Row],[total_women]]),nutrition[[#This Row],[total_adults]])</f>
        <v>0</v>
      </c>
      <c r="AH991">
        <f>IF(ISBLANK(nutrition[[#This Row],[total_beneficiaries_reached]]),SUM(nutrition[[#This Row],[calc_children]],nutrition[[#This Row],[calc_adults]]),nutrition[[#This Row],[total_beneficiaries_reached]])</f>
        <v>0</v>
      </c>
      <c r="AI991" s="49" t="str">
        <f ca="1">IF(B991="","",OFFSET(table_admin1[[#Headers],[ADM1_PT]],MATCH(B991,admin1,0),1))</f>
        <v/>
      </c>
      <c r="AJ991" s="49" t="str">
        <f ca="1">IF(C991="","",INDEX(admin2_pcode,MATCH(C991,OFFSET(admin2_start,MATCH(AI991,admin1_linked_pcode,0),0,COUNTIF(admin1_linked_pcode,AI991)),0)+MATCH(AI991,admin1_linked_pcode,0)-1))</f>
        <v/>
      </c>
      <c r="AK991" s="49" t="str">
        <f ca="1">IF(D991="","",INDEX(admin3_pcode,MATCH(D991,OFFSET(admin3_start,MATCH(AJ991,admin2_linked_pcode,0),0,COUNTIF(admin2_linked_pcode,AJ991)),0)+MATCH(AJ991,admin2_linked_pcode,0)-1))</f>
        <v/>
      </c>
    </row>
    <row r="992" spans="29:37" x14ac:dyDescent="0.2">
      <c r="AC992">
        <f>IF(ISBLANK(nutrition[[#This Row],[total_boys]]),SUM(nutrition[[#This Row],[boys_0-5_reached]],nutrition[[#This Row],[boys_6-12_reached]],nutrition[[#This Row],[boys_13-18_reached]]),nutrition[[#This Row],[total_boys]])</f>
        <v>0</v>
      </c>
      <c r="AD992">
        <f>IF(ISBLANK(nutrition[[#This Row],[total_girls]]),SUM(nutrition[[#This Row],[girls_0-5_reached]],nutrition[[#This Row],[girls_6-12_reached]],nutrition[[#This Row],[girls_13-18_reached]]),nutrition[[#This Row],[total_girls]])</f>
        <v>0</v>
      </c>
      <c r="AE992">
        <f>IF(ISBLANK(nutrition[[#This Row],[total_children]]),SUM(nutrition[[#This Row],[calc_boys]],nutrition[[#This Row],[calc_girls]]),nutrition[[#This Row],[total_children]])</f>
        <v>0</v>
      </c>
      <c r="AF992">
        <f>IF(ISBLANK(nutrition[[#This Row],[total_pwd]]),SUM(nutrition[[#This Row],[total_pwd_men]],nutrition[[#This Row],[total_pwd_women]]),nutrition[[#This Row],[total_pwd]])</f>
        <v>0</v>
      </c>
      <c r="AG992">
        <f>IF(ISBLANK(nutrition[[#This Row],[total_adults]]),SUM(nutrition[[#This Row],[total_men]],nutrition[[#This Row],[total_women]]),nutrition[[#This Row],[total_adults]])</f>
        <v>0</v>
      </c>
      <c r="AH992">
        <f>IF(ISBLANK(nutrition[[#This Row],[total_beneficiaries_reached]]),SUM(nutrition[[#This Row],[calc_children]],nutrition[[#This Row],[calc_adults]]),nutrition[[#This Row],[total_beneficiaries_reached]])</f>
        <v>0</v>
      </c>
      <c r="AI992" s="49" t="str">
        <f ca="1">IF(B992="","",OFFSET(table_admin1[[#Headers],[ADM1_PT]],MATCH(B992,admin1,0),1))</f>
        <v/>
      </c>
      <c r="AJ992" s="49" t="str">
        <f t="shared" ca="1" si="12"/>
        <v/>
      </c>
      <c r="AK992" s="49" t="str">
        <f t="shared" ca="1" si="13"/>
        <v/>
      </c>
    </row>
    <row r="993" spans="29:37" x14ac:dyDescent="0.2">
      <c r="AC993">
        <f>IF(ISBLANK(nutrition[[#This Row],[total_boys]]),SUM(nutrition[[#This Row],[boys_0-5_reached]],nutrition[[#This Row],[boys_6-12_reached]],nutrition[[#This Row],[boys_13-18_reached]]),nutrition[[#This Row],[total_boys]])</f>
        <v>0</v>
      </c>
      <c r="AD993">
        <f>IF(ISBLANK(nutrition[[#This Row],[total_girls]]),SUM(nutrition[[#This Row],[girls_0-5_reached]],nutrition[[#This Row],[girls_6-12_reached]],nutrition[[#This Row],[girls_13-18_reached]]),nutrition[[#This Row],[total_girls]])</f>
        <v>0</v>
      </c>
      <c r="AE993">
        <f>IF(ISBLANK(nutrition[[#This Row],[total_children]]),SUM(nutrition[[#This Row],[calc_boys]],nutrition[[#This Row],[calc_girls]]),nutrition[[#This Row],[total_children]])</f>
        <v>0</v>
      </c>
      <c r="AF993">
        <f>IF(ISBLANK(nutrition[[#This Row],[total_pwd]]),SUM(nutrition[[#This Row],[total_pwd_men]],nutrition[[#This Row],[total_pwd_women]]),nutrition[[#This Row],[total_pwd]])</f>
        <v>0</v>
      </c>
      <c r="AG993">
        <f>IF(ISBLANK(nutrition[[#This Row],[total_adults]]),SUM(nutrition[[#This Row],[total_men]],nutrition[[#This Row],[total_women]]),nutrition[[#This Row],[total_adults]])</f>
        <v>0</v>
      </c>
      <c r="AH993">
        <f>IF(ISBLANK(nutrition[[#This Row],[total_beneficiaries_reached]]),SUM(nutrition[[#This Row],[calc_children]],nutrition[[#This Row],[calc_adults]]),nutrition[[#This Row],[total_beneficiaries_reached]])</f>
        <v>0</v>
      </c>
      <c r="AI993" s="49" t="str">
        <f ca="1">IF(B993="","",OFFSET(table_admin1[[#Headers],[ADM1_PT]],MATCH(B993,admin1,0),1))</f>
        <v/>
      </c>
      <c r="AJ993" s="49" t="str">
        <f t="shared" ca="1" si="12"/>
        <v/>
      </c>
      <c r="AK993" s="49" t="str">
        <f t="shared" ca="1" si="13"/>
        <v/>
      </c>
    </row>
    <row r="994" spans="29:37" x14ac:dyDescent="0.2">
      <c r="AC994">
        <f>IF(ISBLANK(nutrition[[#This Row],[total_boys]]),SUM(nutrition[[#This Row],[boys_0-5_reached]],nutrition[[#This Row],[boys_6-12_reached]],nutrition[[#This Row],[boys_13-18_reached]]),nutrition[[#This Row],[total_boys]])</f>
        <v>0</v>
      </c>
      <c r="AD994">
        <f>IF(ISBLANK(nutrition[[#This Row],[total_girls]]),SUM(nutrition[[#This Row],[girls_0-5_reached]],nutrition[[#This Row],[girls_6-12_reached]],nutrition[[#This Row],[girls_13-18_reached]]),nutrition[[#This Row],[total_girls]])</f>
        <v>0</v>
      </c>
      <c r="AE994">
        <f>IF(ISBLANK(nutrition[[#This Row],[total_children]]),SUM(nutrition[[#This Row],[calc_boys]],nutrition[[#This Row],[calc_girls]]),nutrition[[#This Row],[total_children]])</f>
        <v>0</v>
      </c>
      <c r="AF994">
        <f>IF(ISBLANK(nutrition[[#This Row],[total_pwd]]),SUM(nutrition[[#This Row],[total_pwd_men]],nutrition[[#This Row],[total_pwd_women]]),nutrition[[#This Row],[total_pwd]])</f>
        <v>0</v>
      </c>
      <c r="AG994">
        <f>IF(ISBLANK(nutrition[[#This Row],[total_adults]]),SUM(nutrition[[#This Row],[total_men]],nutrition[[#This Row],[total_women]]),nutrition[[#This Row],[total_adults]])</f>
        <v>0</v>
      </c>
      <c r="AH994">
        <f>IF(ISBLANK(nutrition[[#This Row],[total_beneficiaries_reached]]),SUM(nutrition[[#This Row],[calc_children]],nutrition[[#This Row],[calc_adults]]),nutrition[[#This Row],[total_beneficiaries_reached]])</f>
        <v>0</v>
      </c>
      <c r="AI994" s="49" t="str">
        <f ca="1">IF(B994="","",OFFSET(table_admin1[[#Headers],[ADM1_PT]],MATCH(B994,admin1,0),1))</f>
        <v/>
      </c>
      <c r="AJ994" s="49" t="str">
        <f t="shared" ca="1" si="12"/>
        <v/>
      </c>
      <c r="AK994" s="49" t="str">
        <f t="shared" ca="1" si="13"/>
        <v/>
      </c>
    </row>
    <row r="995" spans="29:37" x14ac:dyDescent="0.2">
      <c r="AC995">
        <f>IF(ISBLANK(nutrition[[#This Row],[total_boys]]),SUM(nutrition[[#This Row],[boys_0-5_reached]],nutrition[[#This Row],[boys_6-12_reached]],nutrition[[#This Row],[boys_13-18_reached]]),nutrition[[#This Row],[total_boys]])</f>
        <v>0</v>
      </c>
      <c r="AD995">
        <f>IF(ISBLANK(nutrition[[#This Row],[total_girls]]),SUM(nutrition[[#This Row],[girls_0-5_reached]],nutrition[[#This Row],[girls_6-12_reached]],nutrition[[#This Row],[girls_13-18_reached]]),nutrition[[#This Row],[total_girls]])</f>
        <v>0</v>
      </c>
      <c r="AE995">
        <f>IF(ISBLANK(nutrition[[#This Row],[total_children]]),SUM(nutrition[[#This Row],[calc_boys]],nutrition[[#This Row],[calc_girls]]),nutrition[[#This Row],[total_children]])</f>
        <v>0</v>
      </c>
      <c r="AF995">
        <f>IF(ISBLANK(nutrition[[#This Row],[total_pwd]]),SUM(nutrition[[#This Row],[total_pwd_men]],nutrition[[#This Row],[total_pwd_women]]),nutrition[[#This Row],[total_pwd]])</f>
        <v>0</v>
      </c>
      <c r="AG995">
        <f>IF(ISBLANK(nutrition[[#This Row],[total_adults]]),SUM(nutrition[[#This Row],[total_men]],nutrition[[#This Row],[total_women]]),nutrition[[#This Row],[total_adults]])</f>
        <v>0</v>
      </c>
      <c r="AH995">
        <f>IF(ISBLANK(nutrition[[#This Row],[total_beneficiaries_reached]]),SUM(nutrition[[#This Row],[calc_children]],nutrition[[#This Row],[calc_adults]]),nutrition[[#This Row],[total_beneficiaries_reached]])</f>
        <v>0</v>
      </c>
      <c r="AI995" s="49" t="str">
        <f ca="1">IF(B995="","",OFFSET(table_admin1[[#Headers],[ADM1_PT]],MATCH(B995,admin1,0),1))</f>
        <v/>
      </c>
      <c r="AJ995" s="49" t="str">
        <f t="shared" ca="1" si="12"/>
        <v/>
      </c>
      <c r="AK995" s="49" t="str">
        <f t="shared" ca="1" si="13"/>
        <v/>
      </c>
    </row>
    <row r="996" spans="29:37" x14ac:dyDescent="0.2">
      <c r="AC996">
        <f>IF(ISBLANK(nutrition[[#This Row],[total_boys]]),SUM(nutrition[[#This Row],[boys_0-5_reached]],nutrition[[#This Row],[boys_6-12_reached]],nutrition[[#This Row],[boys_13-18_reached]]),nutrition[[#This Row],[total_boys]])</f>
        <v>0</v>
      </c>
      <c r="AD996">
        <f>IF(ISBLANK(nutrition[[#This Row],[total_girls]]),SUM(nutrition[[#This Row],[girls_0-5_reached]],nutrition[[#This Row],[girls_6-12_reached]],nutrition[[#This Row],[girls_13-18_reached]]),nutrition[[#This Row],[total_girls]])</f>
        <v>0</v>
      </c>
      <c r="AE996">
        <f>IF(ISBLANK(nutrition[[#This Row],[total_children]]),SUM(nutrition[[#This Row],[calc_boys]],nutrition[[#This Row],[calc_girls]]),nutrition[[#This Row],[total_children]])</f>
        <v>0</v>
      </c>
      <c r="AF996">
        <f>IF(ISBLANK(nutrition[[#This Row],[total_pwd]]),SUM(nutrition[[#This Row],[total_pwd_men]],nutrition[[#This Row],[total_pwd_women]]),nutrition[[#This Row],[total_pwd]])</f>
        <v>0</v>
      </c>
      <c r="AG996">
        <f>IF(ISBLANK(nutrition[[#This Row],[total_adults]]),SUM(nutrition[[#This Row],[total_men]],nutrition[[#This Row],[total_women]]),nutrition[[#This Row],[total_adults]])</f>
        <v>0</v>
      </c>
      <c r="AH996">
        <f>IF(ISBLANK(nutrition[[#This Row],[total_beneficiaries_reached]]),SUM(nutrition[[#This Row],[calc_children]],nutrition[[#This Row],[calc_adults]]),nutrition[[#This Row],[total_beneficiaries_reached]])</f>
        <v>0</v>
      </c>
      <c r="AI996" s="49" t="str">
        <f ca="1">IF(B996="","",OFFSET(table_admin1[[#Headers],[ADM1_PT]],MATCH(B996,admin1,0),1))</f>
        <v/>
      </c>
      <c r="AJ996" s="49" t="str">
        <f t="shared" ca="1" si="12"/>
        <v/>
      </c>
      <c r="AK996" s="49" t="str">
        <f t="shared" ca="1" si="13"/>
        <v/>
      </c>
    </row>
    <row r="997" spans="29:37" x14ac:dyDescent="0.2">
      <c r="AC997">
        <f>IF(ISBLANK(nutrition[[#This Row],[total_boys]]),SUM(nutrition[[#This Row],[boys_0-5_reached]],nutrition[[#This Row],[boys_6-12_reached]],nutrition[[#This Row],[boys_13-18_reached]]),nutrition[[#This Row],[total_boys]])</f>
        <v>0</v>
      </c>
      <c r="AD997">
        <f>IF(ISBLANK(nutrition[[#This Row],[total_girls]]),SUM(nutrition[[#This Row],[girls_0-5_reached]],nutrition[[#This Row],[girls_6-12_reached]],nutrition[[#This Row],[girls_13-18_reached]]),nutrition[[#This Row],[total_girls]])</f>
        <v>0</v>
      </c>
      <c r="AE997">
        <f>IF(ISBLANK(nutrition[[#This Row],[total_children]]),SUM(nutrition[[#This Row],[calc_boys]],nutrition[[#This Row],[calc_girls]]),nutrition[[#This Row],[total_children]])</f>
        <v>0</v>
      </c>
      <c r="AF997">
        <f>IF(ISBLANK(nutrition[[#This Row],[total_pwd]]),SUM(nutrition[[#This Row],[total_pwd_men]],nutrition[[#This Row],[total_pwd_women]]),nutrition[[#This Row],[total_pwd]])</f>
        <v>0</v>
      </c>
      <c r="AG997">
        <f>IF(ISBLANK(nutrition[[#This Row],[total_adults]]),SUM(nutrition[[#This Row],[total_men]],nutrition[[#This Row],[total_women]]),nutrition[[#This Row],[total_adults]])</f>
        <v>0</v>
      </c>
      <c r="AH997">
        <f>IF(ISBLANK(nutrition[[#This Row],[total_beneficiaries_reached]]),SUM(nutrition[[#This Row],[calc_children]],nutrition[[#This Row],[calc_adults]]),nutrition[[#This Row],[total_beneficiaries_reached]])</f>
        <v>0</v>
      </c>
      <c r="AI997" s="49" t="str">
        <f ca="1">IF(B997="","",OFFSET(table_admin1[[#Headers],[ADM1_PT]],MATCH(B997,admin1,0),1))</f>
        <v/>
      </c>
      <c r="AJ997" s="49" t="str">
        <f t="shared" ca="1" si="12"/>
        <v/>
      </c>
      <c r="AK997" s="49" t="str">
        <f t="shared" ca="1" si="13"/>
        <v/>
      </c>
    </row>
    <row r="998" spans="29:37" x14ac:dyDescent="0.2">
      <c r="AC998">
        <f>IF(ISBLANK(nutrition[[#This Row],[total_boys]]),SUM(nutrition[[#This Row],[boys_0-5_reached]],nutrition[[#This Row],[boys_6-12_reached]],nutrition[[#This Row],[boys_13-18_reached]]),nutrition[[#This Row],[total_boys]])</f>
        <v>0</v>
      </c>
      <c r="AD998">
        <f>IF(ISBLANK(nutrition[[#This Row],[total_girls]]),SUM(nutrition[[#This Row],[girls_0-5_reached]],nutrition[[#This Row],[girls_6-12_reached]],nutrition[[#This Row],[girls_13-18_reached]]),nutrition[[#This Row],[total_girls]])</f>
        <v>0</v>
      </c>
      <c r="AE998">
        <f>IF(ISBLANK(nutrition[[#This Row],[total_children]]),SUM(nutrition[[#This Row],[calc_boys]],nutrition[[#This Row],[calc_girls]]),nutrition[[#This Row],[total_children]])</f>
        <v>0</v>
      </c>
      <c r="AF998">
        <f>IF(ISBLANK(nutrition[[#This Row],[total_pwd]]),SUM(nutrition[[#This Row],[total_pwd_men]],nutrition[[#This Row],[total_pwd_women]]),nutrition[[#This Row],[total_pwd]])</f>
        <v>0</v>
      </c>
      <c r="AG998">
        <f>IF(ISBLANK(nutrition[[#This Row],[total_adults]]),SUM(nutrition[[#This Row],[total_men]],nutrition[[#This Row],[total_women]]),nutrition[[#This Row],[total_adults]])</f>
        <v>0</v>
      </c>
      <c r="AH998">
        <f>IF(ISBLANK(nutrition[[#This Row],[total_beneficiaries_reached]]),SUM(nutrition[[#This Row],[calc_children]],nutrition[[#This Row],[calc_adults]]),nutrition[[#This Row],[total_beneficiaries_reached]])</f>
        <v>0</v>
      </c>
      <c r="AI998" s="49" t="str">
        <f ca="1">IF(B998="","",OFFSET(table_admin1[[#Headers],[ADM1_PT]],MATCH(B998,admin1,0),1))</f>
        <v/>
      </c>
      <c r="AJ998" s="49" t="str">
        <f t="shared" ca="1" si="12"/>
        <v/>
      </c>
      <c r="AK998" s="49" t="str">
        <f t="shared" ca="1" si="13"/>
        <v/>
      </c>
    </row>
    <row r="999" spans="29:37" x14ac:dyDescent="0.2">
      <c r="AC999">
        <f>IF(ISBLANK(nutrition[[#This Row],[total_boys]]),SUM(nutrition[[#This Row],[boys_0-5_reached]],nutrition[[#This Row],[boys_6-12_reached]],nutrition[[#This Row],[boys_13-18_reached]]),nutrition[[#This Row],[total_boys]])</f>
        <v>0</v>
      </c>
      <c r="AD999">
        <f>IF(ISBLANK(nutrition[[#This Row],[total_girls]]),SUM(nutrition[[#This Row],[girls_0-5_reached]],nutrition[[#This Row],[girls_6-12_reached]],nutrition[[#This Row],[girls_13-18_reached]]),nutrition[[#This Row],[total_girls]])</f>
        <v>0</v>
      </c>
      <c r="AE999">
        <f>IF(ISBLANK(nutrition[[#This Row],[total_children]]),SUM(nutrition[[#This Row],[calc_boys]],nutrition[[#This Row],[calc_girls]]),nutrition[[#This Row],[total_children]])</f>
        <v>0</v>
      </c>
      <c r="AF999">
        <f>IF(ISBLANK(nutrition[[#This Row],[total_pwd]]),SUM(nutrition[[#This Row],[total_pwd_men]],nutrition[[#This Row],[total_pwd_women]]),nutrition[[#This Row],[total_pwd]])</f>
        <v>0</v>
      </c>
      <c r="AG999">
        <f>IF(ISBLANK(nutrition[[#This Row],[total_adults]]),SUM(nutrition[[#This Row],[total_men]],nutrition[[#This Row],[total_women]]),nutrition[[#This Row],[total_adults]])</f>
        <v>0</v>
      </c>
      <c r="AH999">
        <f>IF(ISBLANK(nutrition[[#This Row],[total_beneficiaries_reached]]),SUM(nutrition[[#This Row],[calc_children]],nutrition[[#This Row],[calc_adults]]),nutrition[[#This Row],[total_beneficiaries_reached]])</f>
        <v>0</v>
      </c>
      <c r="AI999" s="49" t="str">
        <f ca="1">IF(B999="","",OFFSET(table_admin1[[#Headers],[ADM1_PT]],MATCH(B999,admin1,0),1))</f>
        <v/>
      </c>
      <c r="AJ999" s="49" t="str">
        <f t="shared" ca="1" si="12"/>
        <v/>
      </c>
      <c r="AK999" s="49" t="str">
        <f t="shared" ca="1" si="13"/>
        <v/>
      </c>
    </row>
    <row r="1000" spans="29:37" x14ac:dyDescent="0.2">
      <c r="AC1000">
        <f>IF(ISBLANK(nutrition[[#This Row],[total_boys]]),SUM(nutrition[[#This Row],[boys_0-5_reached]],nutrition[[#This Row],[boys_6-12_reached]],nutrition[[#This Row],[boys_13-18_reached]]),nutrition[[#This Row],[total_boys]])</f>
        <v>0</v>
      </c>
      <c r="AD1000">
        <f>IF(ISBLANK(nutrition[[#This Row],[total_girls]]),SUM(nutrition[[#This Row],[girls_0-5_reached]],nutrition[[#This Row],[girls_6-12_reached]],nutrition[[#This Row],[girls_13-18_reached]]),nutrition[[#This Row],[total_girls]])</f>
        <v>0</v>
      </c>
      <c r="AE1000">
        <f>IF(ISBLANK(nutrition[[#This Row],[total_children]]),SUM(nutrition[[#This Row],[calc_boys]],nutrition[[#This Row],[calc_girls]]),nutrition[[#This Row],[total_children]])</f>
        <v>0</v>
      </c>
      <c r="AF1000">
        <f>IF(ISBLANK(nutrition[[#This Row],[total_pwd]]),SUM(nutrition[[#This Row],[total_pwd_men]],nutrition[[#This Row],[total_pwd_women]]),nutrition[[#This Row],[total_pwd]])</f>
        <v>0</v>
      </c>
      <c r="AG1000">
        <f>IF(ISBLANK(nutrition[[#This Row],[total_adults]]),SUM(nutrition[[#This Row],[total_men]],nutrition[[#This Row],[total_women]]),nutrition[[#This Row],[total_adults]])</f>
        <v>0</v>
      </c>
      <c r="AH1000">
        <f>IF(ISBLANK(nutrition[[#This Row],[total_beneficiaries_reached]]),SUM(nutrition[[#This Row],[calc_children]],nutrition[[#This Row],[calc_adults]]),nutrition[[#This Row],[total_beneficiaries_reached]])</f>
        <v>0</v>
      </c>
      <c r="AI1000" s="49" t="str">
        <f ca="1">IF(B1000="","",OFFSET(table_admin1[[#Headers],[ADM1_PT]],MATCH(B1000,admin1,0),1))</f>
        <v/>
      </c>
      <c r="AJ1000" s="49" t="str">
        <f t="shared" ca="1" si="12"/>
        <v/>
      </c>
      <c r="AK1000" s="49" t="str">
        <f t="shared" ca="1" si="13"/>
        <v/>
      </c>
    </row>
  </sheetData>
  <sheetProtection sheet="1" formatColumns="0" insertRows="0" deleteRows="0" sort="0" autoFilter="0"/>
  <conditionalFormatting sqref="A6:A1000">
    <cfRule type="expression" dxfId="278" priority="115">
      <formula>ISERROR(MATCH(A6, period, 0))</formula>
    </cfRule>
  </conditionalFormatting>
  <conditionalFormatting sqref="B6:B1000">
    <cfRule type="expression" dxfId="277" priority="123">
      <formula>ISERROR(MATCH(B6, admin1, 0))</formula>
    </cfRule>
  </conditionalFormatting>
  <conditionalFormatting sqref="C6:C1000">
    <cfRule type="expression" dxfId="276" priority="122">
      <formula>ISERROR(MATCH(C6, OFFSET(admin2,MATCH(AI6,admin1_linked_pcode,0)-1,0,COUNTIF(admin1_linked_pcode,AI6)), 0))</formula>
    </cfRule>
  </conditionalFormatting>
  <conditionalFormatting sqref="D6:D1000">
    <cfRule type="expression" dxfId="275" priority="121">
      <formula>ISERROR(MATCH(D6, OFFSET(admin3,MATCH(AJ6,admin2_linked_pcode,0)-1,0,COUNTIF(admin2_linked_pcode,AJ6)), 0))</formula>
    </cfRule>
  </conditionalFormatting>
  <conditionalFormatting sqref="F6:F1000">
    <cfRule type="expression" dxfId="274" priority="120">
      <formula>ISERROR(MATCH(F6, project_type, 0))</formula>
    </cfRule>
  </conditionalFormatting>
  <conditionalFormatting sqref="G6:G1000">
    <cfRule type="expression" dxfId="273" priority="119">
      <formula>ISERROR(MATCH(G6, risk_events, 0))</formula>
    </cfRule>
  </conditionalFormatting>
  <conditionalFormatting sqref="H6:H1000">
    <cfRule type="expression" dxfId="272" priority="116">
      <formula>ISERROR(MATCH(H6, nutrition_indicators, 0))</formula>
    </cfRule>
  </conditionalFormatting>
  <conditionalFormatting sqref="I6:I1000">
    <cfRule type="expression" dxfId="271" priority="118">
      <formula>ISERROR(MATCH(I6, type_ip, 0))</formula>
    </cfRule>
  </conditionalFormatting>
  <conditionalFormatting sqref="K6:K1000">
    <cfRule type="expression" dxfId="270" priority="117">
      <formula>ISERROR(MATCH(K6, type_beneficiaries, 0))</formula>
    </cfRule>
  </conditionalFormatting>
  <conditionalFormatting sqref="L6:L1000">
    <cfRule type="expression" dxfId="269" priority="30" stopIfTrue="1">
      <formula>NOT(ISNUMBER(L6))</formula>
    </cfRule>
    <cfRule type="expression" dxfId="268" priority="31">
      <formula>(L6&lt;&gt;INT(L6))</formula>
    </cfRule>
  </conditionalFormatting>
  <conditionalFormatting sqref="M6:M1000">
    <cfRule type="expression" dxfId="267" priority="20" stopIfTrue="1">
      <formula>NOT(ISNUMBER(M6))</formula>
    </cfRule>
    <cfRule type="expression" dxfId="266" priority="21">
      <formula>(M6&lt;&gt;INT(M6))</formula>
    </cfRule>
  </conditionalFormatting>
  <conditionalFormatting sqref="N6:N1000">
    <cfRule type="expression" dxfId="265" priority="18" stopIfTrue="1">
      <formula>NOT(ISNUMBER(N6))</formula>
    </cfRule>
    <cfRule type="expression" dxfId="264" priority="19">
      <formula>(N6&lt;&gt;INT(N6))</formula>
    </cfRule>
  </conditionalFormatting>
  <conditionalFormatting sqref="O6:O1000">
    <cfRule type="expression" dxfId="263" priority="16" stopIfTrue="1">
      <formula>NOT(ISNUMBER(O6))</formula>
    </cfRule>
    <cfRule type="expression" dxfId="262" priority="17">
      <formula>(O6&lt;&gt;INT(O6))</formula>
    </cfRule>
  </conditionalFormatting>
  <conditionalFormatting sqref="P6:P1000">
    <cfRule type="expression" dxfId="261" priority="14" stopIfTrue="1">
      <formula>NOT(ISNUMBER(P6))</formula>
    </cfRule>
    <cfRule type="expression" dxfId="260" priority="15">
      <formula>(P6&lt;&gt;INT(P6))</formula>
    </cfRule>
  </conditionalFormatting>
  <conditionalFormatting sqref="Q6:Q1000">
    <cfRule type="expression" dxfId="259" priority="12" stopIfTrue="1">
      <formula>NOT(ISNUMBER(Q6))</formula>
    </cfRule>
    <cfRule type="expression" dxfId="258" priority="13">
      <formula>(Q6&lt;&gt;INT(Q6))</formula>
    </cfRule>
  </conditionalFormatting>
  <conditionalFormatting sqref="R6:R1000">
    <cfRule type="expression" dxfId="257" priority="28" stopIfTrue="1">
      <formula>NOT(ISNUMBER(R6))</formula>
    </cfRule>
    <cfRule type="expression" dxfId="256" priority="29">
      <formula>(R6&lt;&gt;INT(R6))</formula>
    </cfRule>
    <cfRule type="expression" dxfId="255" priority="35">
      <formula>AND(COUNTA(L6, N6, P6)&gt;0, R6&lt;&gt;SUM(L6,N6,P6))</formula>
    </cfRule>
  </conditionalFormatting>
  <conditionalFormatting sqref="S6:S1000">
    <cfRule type="expression" dxfId="254" priority="26" stopIfTrue="1">
      <formula>NOT(ISNUMBER(S6))</formula>
    </cfRule>
    <cfRule type="expression" dxfId="253" priority="27">
      <formula>(S6&lt;&gt;INT(S6))</formula>
    </cfRule>
    <cfRule type="expression" dxfId="252" priority="34">
      <formula>AND(COUNTA(M6, O6, Q6)&gt;0, S6&lt;&gt;SUM(M6,O6,Q6))</formula>
    </cfRule>
  </conditionalFormatting>
  <conditionalFormatting sqref="T6:T1000">
    <cfRule type="expression" dxfId="251" priority="32" stopIfTrue="1">
      <formula>NOT(ISNUMBER(T6))</formula>
    </cfRule>
    <cfRule type="expression" dxfId="250" priority="33">
      <formula>(T6&lt;&gt;INT(T6))</formula>
    </cfRule>
    <cfRule type="expression" dxfId="249" priority="36">
      <formula>AND(COUNTA(R6,S6)&gt;0, T6&lt;&gt;(R6+S6))</formula>
    </cfRule>
  </conditionalFormatting>
  <conditionalFormatting sqref="U6:U1000">
    <cfRule type="expression" dxfId="248" priority="7" stopIfTrue="1">
      <formula>NOT(ISNUMBER(U6))</formula>
    </cfRule>
    <cfRule type="expression" dxfId="247" priority="8">
      <formula>(U6&lt;&gt;INT(U6))</formula>
    </cfRule>
  </conditionalFormatting>
  <conditionalFormatting sqref="V6:V1000">
    <cfRule type="expression" dxfId="246" priority="5" stopIfTrue="1">
      <formula>NOT(ISNUMBER(V6))</formula>
    </cfRule>
    <cfRule type="expression" dxfId="245" priority="6">
      <formula>(V6&lt;&gt;INT(V6))</formula>
    </cfRule>
  </conditionalFormatting>
  <conditionalFormatting sqref="W6:W1000">
    <cfRule type="expression" dxfId="244" priority="9" stopIfTrue="1">
      <formula>NOT(ISNUMBER(W6))</formula>
    </cfRule>
    <cfRule type="expression" dxfId="243" priority="10">
      <formula>(W6&lt;&gt;INT(W6))</formula>
    </cfRule>
    <cfRule type="expression" dxfId="242" priority="11">
      <formula>AND(COUNTA(U6,V6)&gt;0, W6&lt;&gt;(U6+V6))</formula>
    </cfRule>
  </conditionalFormatting>
  <conditionalFormatting sqref="X6:X1000">
    <cfRule type="expression" dxfId="241" priority="3" stopIfTrue="1">
      <formula>NOT(ISNUMBER(X6))</formula>
    </cfRule>
    <cfRule type="expression" dxfId="240" priority="4">
      <formula>(X6&lt;&gt;INT(X6))</formula>
    </cfRule>
  </conditionalFormatting>
  <conditionalFormatting sqref="Y6:Y1000">
    <cfRule type="expression" dxfId="239" priority="1" stopIfTrue="1">
      <formula>NOT(ISNUMBER(Y6))</formula>
    </cfRule>
    <cfRule type="expression" dxfId="238" priority="2">
      <formula>(Y6&lt;&gt;INT(Y6))</formula>
    </cfRule>
  </conditionalFormatting>
  <conditionalFormatting sqref="Z6:Z1000">
    <cfRule type="expression" dxfId="237" priority="24" stopIfTrue="1">
      <formula>NOT(ISNUMBER(Z6))</formula>
    </cfRule>
    <cfRule type="expression" dxfId="236" priority="25">
      <formula>(Z6&lt;&gt;INT(Z6))</formula>
    </cfRule>
    <cfRule type="expression" dxfId="235" priority="37">
      <formula>AND(COUNTA(X6, Y6)&gt;0, Z6&lt;&gt;(X6+Y6))</formula>
    </cfRule>
  </conditionalFormatting>
  <conditionalFormatting sqref="AA6:AA1000">
    <cfRule type="expression" dxfId="234" priority="22" stopIfTrue="1">
      <formula>NOT(ISNUMBER(AA6))</formula>
    </cfRule>
    <cfRule type="expression" dxfId="233" priority="23">
      <formula>(AA6&lt;&gt;INT(AA6))</formula>
    </cfRule>
    <cfRule type="expression" dxfId="232" priority="38">
      <formula>AND(COUNTA(T6, W6, Z6)&gt;0, AA6&lt;&gt;SUM(T6, Z6))</formula>
    </cfRule>
  </conditionalFormatting>
  <conditionalFormatting sqref="AI6:AI1000">
    <cfRule type="expression" dxfId="231" priority="137">
      <formula>AND(COUNTA(X6, AB6)&gt;0, AI6&lt;&gt;(X6+AB6))</formula>
    </cfRule>
  </conditionalFormatting>
  <conditionalFormatting sqref="AJ6:AJ1000">
    <cfRule type="expression" dxfId="230" priority="138">
      <formula>AND(COUNTA(T6, W6, AI6)&gt;0, AJ6&lt;&gt;SUM(T6, W6, AI6))</formula>
    </cfRule>
  </conditionalFormatting>
  <dataValidations count="10">
    <dataValidation type="whole" operator="greaterThanOrEqual" allowBlank="1" showInputMessage="1" showErrorMessage="1" sqref="L6:AA1000" xr:uid="{00000000-0002-0000-0300-000000000000}">
      <formula1>0</formula1>
    </dataValidation>
    <dataValidation type="list" allowBlank="1" showInputMessage="1" showErrorMessage="1" sqref="A6:A1000" xr:uid="{00000000-0002-0000-0300-000001000000}">
      <formula1>period</formula1>
    </dataValidation>
    <dataValidation type="list" allowBlank="1" showInputMessage="1" showErrorMessage="1" sqref="B6:B1000" xr:uid="{00000000-0002-0000-0300-000002000000}">
      <formula1>admin1</formula1>
    </dataValidation>
    <dataValidation type="list" allowBlank="1" showInputMessage="1" showErrorMessage="1" sqref="F6:F1000" xr:uid="{00000000-0002-0000-0300-000003000000}">
      <formula1>project_type</formula1>
    </dataValidation>
    <dataValidation type="list" allowBlank="1" showInputMessage="1" showErrorMessage="1" sqref="G6:G1000" xr:uid="{00000000-0002-0000-0300-000004000000}">
      <formula1>risk_events</formula1>
    </dataValidation>
    <dataValidation type="list" allowBlank="1" showInputMessage="1" showErrorMessage="1" sqref="H6:H1000" xr:uid="{00000000-0002-0000-0300-000005000000}">
      <formula1>nutrition_indicators</formula1>
    </dataValidation>
    <dataValidation type="list" allowBlank="1" showInputMessage="1" showErrorMessage="1" sqref="I6:I1000" xr:uid="{00000000-0002-0000-0300-000006000000}">
      <formula1>type_ip</formula1>
    </dataValidation>
    <dataValidation type="list" allowBlank="1" showInputMessage="1" showErrorMessage="1" sqref="K6:K1000" xr:uid="{00000000-0002-0000-0300-000007000000}">
      <formula1>type_beneficiaries</formula1>
    </dataValidation>
    <dataValidation type="list" allowBlank="1" showInputMessage="1" showErrorMessage="1" sqref="C6:C1000" xr:uid="{00000000-0002-0000-0300-000008000000}">
      <formula1>OFFSET(admin2,MATCH(AI6,admin1_linked_pcode,0)-1,0,COUNTIF(admin1_linked_pcode,AI6))</formula1>
    </dataValidation>
    <dataValidation type="list" allowBlank="1" showInputMessage="1" showErrorMessage="1" sqref="D6:D1000" xr:uid="{00000000-0002-0000-0300-000009000000}">
      <formula1>OFFSET(admin3,MATCH(AJ6,admin2_linked_pcode,0)-1,0,COUNTIF(admin2_linked_pcode,AJ6))</formula1>
    </dataValidation>
  </dataValidations>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4275-0E04-EC4F-B996-6459F557983F}">
  <sheetPr codeName="Sheet15">
    <tabColor theme="6" tint="0.39997558519241921"/>
  </sheetPr>
  <dimension ref="A1:N1000"/>
  <sheetViews>
    <sheetView showGridLines="0" zoomScaleNormal="100" workbookViewId="0">
      <pane ySplit="5" topLeftCell="A7" activePane="bottomLeft" state="frozen"/>
      <selection activeCell="A7" sqref="A7"/>
      <selection pane="bottomLeft" activeCell="D110" sqref="D110"/>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13.83203125" style="49" bestFit="1" customWidth="1"/>
    <col min="5" max="5" width="11.6640625" style="49" bestFit="1" customWidth="1"/>
    <col min="6" max="6" width="11.33203125" style="49" bestFit="1" customWidth="1"/>
    <col min="7" max="7" width="15.83203125" style="49" bestFit="1" customWidth="1"/>
    <col min="8" max="8" width="18.1640625" style="49" bestFit="1" customWidth="1"/>
    <col min="9" max="9" width="11.6640625" style="49" bestFit="1" customWidth="1"/>
    <col min="10" max="10" width="14" style="49" bestFit="1" customWidth="1"/>
    <col min="11" max="11" width="25.6640625" style="49" bestFit="1" customWidth="1"/>
    <col min="12" max="14" width="13.6640625" style="49" hidden="1" customWidth="1"/>
    <col min="15" max="16384" width="11.5" style="49"/>
  </cols>
  <sheetData>
    <row r="1" spans="1:14" ht="19" x14ac:dyDescent="0.2">
      <c r="A1" s="56"/>
      <c r="B1"/>
      <c r="C1"/>
      <c r="D1" s="73" t="s">
        <v>56</v>
      </c>
      <c r="E1"/>
      <c r="F1"/>
      <c r="G1"/>
      <c r="H1"/>
      <c r="I1"/>
      <c r="J1"/>
      <c r="K1"/>
    </row>
    <row r="2" spans="1:14" ht="19" x14ac:dyDescent="0.2">
      <c r="A2" s="70" t="s">
        <v>112</v>
      </c>
      <c r="B2" s="61"/>
      <c r="C2"/>
      <c r="D2" s="102" t="s">
        <v>1227</v>
      </c>
      <c r="F2"/>
      <c r="G2"/>
      <c r="H2"/>
      <c r="I2"/>
      <c r="J2"/>
      <c r="K2"/>
    </row>
    <row r="3" spans="1:14" x14ac:dyDescent="0.2">
      <c r="A3" s="56"/>
      <c r="B3"/>
      <c r="C3"/>
      <c r="D3"/>
      <c r="E3"/>
      <c r="F3"/>
      <c r="G3"/>
      <c r="H3"/>
      <c r="I3"/>
      <c r="J3"/>
      <c r="K3"/>
    </row>
    <row r="4" spans="1:14" x14ac:dyDescent="0.2">
      <c r="A4" s="71" t="s">
        <v>57</v>
      </c>
      <c r="B4" s="63" t="s">
        <v>58</v>
      </c>
      <c r="C4" s="53" t="s">
        <v>59</v>
      </c>
      <c r="D4" s="63" t="s">
        <v>64</v>
      </c>
      <c r="E4" s="63" t="s">
        <v>73</v>
      </c>
      <c r="F4" s="63" t="s">
        <v>74</v>
      </c>
      <c r="G4" s="63" t="s">
        <v>1225</v>
      </c>
      <c r="H4" s="63" t="s">
        <v>1226</v>
      </c>
      <c r="I4" s="63" t="s">
        <v>77</v>
      </c>
      <c r="J4" s="63" t="s">
        <v>78</v>
      </c>
      <c r="K4" s="64" t="s">
        <v>80</v>
      </c>
    </row>
    <row r="5" spans="1:14" x14ac:dyDescent="0.2">
      <c r="A5" s="124" t="s">
        <v>82</v>
      </c>
      <c r="B5" s="123" t="s">
        <v>83</v>
      </c>
      <c r="C5" s="125" t="s">
        <v>84</v>
      </c>
      <c r="D5" s="123" t="s">
        <v>89</v>
      </c>
      <c r="E5" s="123" t="s">
        <v>98</v>
      </c>
      <c r="F5" s="123" t="s">
        <v>99</v>
      </c>
      <c r="G5" s="123" t="s">
        <v>101</v>
      </c>
      <c r="H5" s="123" t="s">
        <v>102</v>
      </c>
      <c r="I5" s="123" t="s">
        <v>104</v>
      </c>
      <c r="J5" s="123" t="s">
        <v>105</v>
      </c>
      <c r="K5" s="123" t="s">
        <v>107</v>
      </c>
      <c r="L5" s="52" t="s">
        <v>109</v>
      </c>
      <c r="M5" s="52" t="s">
        <v>110</v>
      </c>
      <c r="N5" s="52" t="s">
        <v>111</v>
      </c>
    </row>
    <row r="6" spans="1:14" customFormat="1" hidden="1" x14ac:dyDescent="0.2">
      <c r="A6" s="58"/>
      <c r="B6" s="49"/>
      <c r="C6" s="49"/>
      <c r="D6" s="49"/>
      <c r="E6" s="49"/>
      <c r="F6" s="49"/>
      <c r="G6" s="49"/>
      <c r="H6" s="49"/>
      <c r="I6" s="49"/>
      <c r="J6" s="49"/>
      <c r="K6" s="49"/>
      <c r="L6" t="str">
        <f ca="1">IF(B6="","",OFFSET(table_admin1[[#Headers],[ADM1_PT]],MATCH(B6,admin1,0),1))</f>
        <v/>
      </c>
      <c r="M6" t="str">
        <f t="shared" ref="M6:M69" ca="1" si="0">IF(C6="","",INDEX(admin2_pcode,MATCH(C6,OFFSET(admin2_start,MATCH(L6,admin1_linked_pcode,0),0,COUNTIF(admin1_linked_pcode,L6)),0)+MATCH(L6,admin1_linked_pcode,0)-1))</f>
        <v/>
      </c>
      <c r="N6" t="e">
        <f ca="1">IF(#REF!="","",INDEX(admin3_pcode,MATCH(#REF!,OFFSET(admin3_start,MATCH(M6,admin2_linked_pcode,0),0,COUNTIF(admin2_linked_pcode,M6)),0)+MATCH(M6,admin2_linked_pcode,0)-1))</f>
        <v>#REF!</v>
      </c>
    </row>
    <row r="7" spans="1:14" x14ac:dyDescent="0.2">
      <c r="A7" s="58">
        <v>45292</v>
      </c>
      <c r="B7" s="49" t="s">
        <v>120</v>
      </c>
      <c r="C7" s="49" t="s">
        <v>127</v>
      </c>
      <c r="D7" s="49" t="s">
        <v>133</v>
      </c>
      <c r="E7" s="49">
        <v>29</v>
      </c>
      <c r="F7" s="49">
        <v>19</v>
      </c>
      <c r="G7" s="49">
        <v>0</v>
      </c>
      <c r="H7" s="49">
        <v>0</v>
      </c>
      <c r="I7" s="49">
        <v>0</v>
      </c>
      <c r="J7" s="49">
        <v>0</v>
      </c>
      <c r="K7" s="49">
        <v>48</v>
      </c>
      <c r="L7" t="str">
        <f ca="1">IF(B7="","",OFFSET(table_admin1[[#Headers],[ADM1_PT]],MATCH(B7,admin1,0),1))</f>
        <v>MZ01</v>
      </c>
      <c r="M7" t="str">
        <f t="shared" ca="1" si="0"/>
        <v>MZ0101</v>
      </c>
      <c r="N7" t="e">
        <f ca="1">IF(#REF!="","",INDEX(admin3_pcode,MATCH(#REF!,OFFSET(admin3_start,MATCH(M7,admin2_linked_pcode,0),0,COUNTIF(admin2_linked_pcode,M7)),0)+MATCH(M7,admin2_linked_pcode,0)-1))</f>
        <v>#REF!</v>
      </c>
    </row>
    <row r="8" spans="1:14" x14ac:dyDescent="0.2">
      <c r="A8" s="58">
        <v>45292</v>
      </c>
      <c r="B8" s="49" t="s">
        <v>120</v>
      </c>
      <c r="C8" s="49" t="s">
        <v>183</v>
      </c>
      <c r="D8" s="49" t="s">
        <v>133</v>
      </c>
      <c r="E8" s="49">
        <v>3</v>
      </c>
      <c r="F8" s="49">
        <v>14</v>
      </c>
      <c r="G8" s="49">
        <v>0</v>
      </c>
      <c r="H8" s="49">
        <v>0</v>
      </c>
      <c r="I8" s="49">
        <v>0</v>
      </c>
      <c r="J8" s="49">
        <v>0</v>
      </c>
      <c r="K8" s="49">
        <v>17</v>
      </c>
      <c r="L8" t="str">
        <f ca="1">IF(B8="","",OFFSET(table_admin1[[#Headers],[ADM1_PT]],MATCH(B8,admin1,0),1))</f>
        <v>MZ01</v>
      </c>
      <c r="M8" t="str">
        <f t="shared" ca="1" si="0"/>
        <v>MZ0102</v>
      </c>
      <c r="N8" t="e">
        <f ca="1">IF(#REF!="","",INDEX(admin3_pcode,MATCH(#REF!,OFFSET(admin3_start,MATCH(M8,admin2_linked_pcode,0),0,COUNTIF(admin2_linked_pcode,M8)),0)+MATCH(M8,admin2_linked_pcode,0)-1))</f>
        <v>#REF!</v>
      </c>
    </row>
    <row r="9" spans="1:14" x14ac:dyDescent="0.2">
      <c r="A9" s="58">
        <v>45292</v>
      </c>
      <c r="B9" s="49" t="s">
        <v>120</v>
      </c>
      <c r="C9" s="49" t="s">
        <v>126</v>
      </c>
      <c r="D9" s="49" t="s">
        <v>133</v>
      </c>
      <c r="E9" s="49">
        <v>7410</v>
      </c>
      <c r="F9" s="49">
        <v>7157</v>
      </c>
      <c r="G9" s="49">
        <v>1</v>
      </c>
      <c r="H9" s="49">
        <v>1</v>
      </c>
      <c r="I9" s="49">
        <v>40</v>
      </c>
      <c r="J9" s="49">
        <v>55</v>
      </c>
      <c r="K9" s="49">
        <v>14662</v>
      </c>
      <c r="L9" t="str">
        <f ca="1">IF(B9="","",OFFSET(table_admin1[[#Headers],[ADM1_PT]],MATCH(B9,admin1,0),1))</f>
        <v>MZ01</v>
      </c>
      <c r="M9" t="str">
        <f t="shared" ca="1" si="0"/>
        <v>MZ0103</v>
      </c>
      <c r="N9" t="e">
        <f ca="1">IF(#REF!="","",INDEX(admin3_pcode,MATCH(#REF!,OFFSET(admin3_start,MATCH(M9,admin2_linked_pcode,0),0,COUNTIF(admin2_linked_pcode,M9)),0)+MATCH(M9,admin2_linked_pcode,0)-1))</f>
        <v>#REF!</v>
      </c>
    </row>
    <row r="10" spans="1:14" x14ac:dyDescent="0.2">
      <c r="A10" s="58">
        <v>45292</v>
      </c>
      <c r="B10" s="49" t="s">
        <v>120</v>
      </c>
      <c r="C10" s="49" t="s">
        <v>194</v>
      </c>
      <c r="D10" s="49" t="s">
        <v>133</v>
      </c>
      <c r="E10" s="49">
        <v>650</v>
      </c>
      <c r="F10" s="49">
        <v>624</v>
      </c>
      <c r="G10" s="49">
        <v>0</v>
      </c>
      <c r="H10" s="49">
        <v>0</v>
      </c>
      <c r="I10" s="49">
        <v>0</v>
      </c>
      <c r="J10" s="49">
        <v>0</v>
      </c>
      <c r="K10" s="49">
        <v>1274</v>
      </c>
      <c r="L10" t="str">
        <f ca="1">IF(B10="","",OFFSET(table_admin1[[#Headers],[ADM1_PT]],MATCH(B10,admin1,0),1))</f>
        <v>MZ01</v>
      </c>
      <c r="M10" t="str">
        <f t="shared" ca="1" si="0"/>
        <v>MZ0104</v>
      </c>
      <c r="N10" t="e">
        <f ca="1">IF(#REF!="","",INDEX(admin3_pcode,MATCH(#REF!,OFFSET(admin3_start,MATCH(M10,admin2_linked_pcode,0),0,COUNTIF(admin2_linked_pcode,M10)),0)+MATCH(M10,admin2_linked_pcode,0)-1))</f>
        <v>#REF!</v>
      </c>
    </row>
    <row r="11" spans="1:14" x14ac:dyDescent="0.2">
      <c r="A11" s="58">
        <v>45292</v>
      </c>
      <c r="B11" s="49" t="s">
        <v>120</v>
      </c>
      <c r="C11" s="49" t="s">
        <v>199</v>
      </c>
      <c r="D11" s="49" t="s">
        <v>133</v>
      </c>
      <c r="E11" s="49">
        <v>12</v>
      </c>
      <c r="F11" s="49">
        <v>6</v>
      </c>
      <c r="G11" s="49">
        <v>0</v>
      </c>
      <c r="H11" s="49">
        <v>0</v>
      </c>
      <c r="I11" s="49">
        <v>0</v>
      </c>
      <c r="J11" s="49">
        <v>0</v>
      </c>
      <c r="K11" s="49">
        <v>18</v>
      </c>
      <c r="L11" t="str">
        <f ca="1">IF(B11="","",OFFSET(table_admin1[[#Headers],[ADM1_PT]],MATCH(B11,admin1,0),1))</f>
        <v>MZ01</v>
      </c>
      <c r="M11" t="str">
        <f t="shared" ca="1" si="0"/>
        <v>MZ0105</v>
      </c>
      <c r="N11" t="e">
        <f ca="1">IF(#REF!="","",INDEX(admin3_pcode,MATCH(#REF!,OFFSET(admin3_start,MATCH(M11,admin2_linked_pcode,0),0,COUNTIF(admin2_linked_pcode,M11)),0)+MATCH(M11,admin2_linked_pcode,0)-1))</f>
        <v>#REF!</v>
      </c>
    </row>
    <row r="12" spans="1:14" x14ac:dyDescent="0.2">
      <c r="A12" s="58">
        <v>45292</v>
      </c>
      <c r="B12" s="49" t="s">
        <v>120</v>
      </c>
      <c r="C12" s="49" t="s">
        <v>205</v>
      </c>
      <c r="D12" s="49" t="s">
        <v>133</v>
      </c>
      <c r="E12" s="49">
        <v>348</v>
      </c>
      <c r="F12" s="49">
        <v>325</v>
      </c>
      <c r="G12" s="49">
        <v>0</v>
      </c>
      <c r="H12" s="49">
        <v>0</v>
      </c>
      <c r="I12" s="49">
        <v>0</v>
      </c>
      <c r="J12" s="49">
        <v>0</v>
      </c>
      <c r="K12" s="49">
        <v>673</v>
      </c>
      <c r="L12" t="str">
        <f ca="1">IF(B12="","",OFFSET(table_admin1[[#Headers],[ADM1_PT]],MATCH(B12,admin1,0),1))</f>
        <v>MZ01</v>
      </c>
      <c r="M12" t="str">
        <f t="shared" ca="1" si="0"/>
        <v>MZ0106</v>
      </c>
      <c r="N12" t="e">
        <f ca="1">IF(#REF!="","",INDEX(admin3_pcode,MATCH(#REF!,OFFSET(admin3_start,MATCH(M12,admin2_linked_pcode,0),0,COUNTIF(admin2_linked_pcode,M12)),0)+MATCH(M12,admin2_linked_pcode,0)-1))</f>
        <v>#REF!</v>
      </c>
    </row>
    <row r="13" spans="1:14" x14ac:dyDescent="0.2">
      <c r="A13" s="58">
        <v>45292</v>
      </c>
      <c r="B13" s="49" t="s">
        <v>120</v>
      </c>
      <c r="C13" s="49" t="s">
        <v>131</v>
      </c>
      <c r="D13" s="49" t="s">
        <v>133</v>
      </c>
      <c r="E13" s="49">
        <v>42</v>
      </c>
      <c r="F13" s="49">
        <v>39</v>
      </c>
      <c r="G13" s="49">
        <v>0</v>
      </c>
      <c r="H13" s="49">
        <v>0</v>
      </c>
      <c r="I13" s="49">
        <v>178</v>
      </c>
      <c r="J13" s="49">
        <v>73</v>
      </c>
      <c r="K13" s="49">
        <v>332</v>
      </c>
      <c r="L13" t="str">
        <f ca="1">IF(B13="","",OFFSET(table_admin1[[#Headers],[ADM1_PT]],MATCH(B13,admin1,0),1))</f>
        <v>MZ01</v>
      </c>
      <c r="M13" t="str">
        <f t="shared" ca="1" si="0"/>
        <v>MZ0107</v>
      </c>
      <c r="N13" t="e">
        <f ca="1">IF(#REF!="","",INDEX(admin3_pcode,MATCH(#REF!,OFFSET(admin3_start,MATCH(M13,admin2_linked_pcode,0),0,COUNTIF(admin2_linked_pcode,M13)),0)+MATCH(M13,admin2_linked_pcode,0)-1))</f>
        <v>#REF!</v>
      </c>
    </row>
    <row r="14" spans="1:14" x14ac:dyDescent="0.2">
      <c r="A14" s="58">
        <v>45292</v>
      </c>
      <c r="B14" s="49" t="s">
        <v>120</v>
      </c>
      <c r="C14" s="49" t="s">
        <v>129</v>
      </c>
      <c r="D14" s="49" t="s">
        <v>133</v>
      </c>
      <c r="E14" s="49">
        <v>140</v>
      </c>
      <c r="F14" s="49">
        <v>124</v>
      </c>
      <c r="G14" s="49">
        <v>0</v>
      </c>
      <c r="H14" s="49">
        <v>0</v>
      </c>
      <c r="I14" s="49">
        <v>32</v>
      </c>
      <c r="J14" s="49">
        <v>67</v>
      </c>
      <c r="K14" s="49">
        <v>363</v>
      </c>
      <c r="L14" t="str">
        <f ca="1">IF(B14="","",OFFSET(table_admin1[[#Headers],[ADM1_PT]],MATCH(B14,admin1,0),1))</f>
        <v>MZ01</v>
      </c>
      <c r="M14" t="str">
        <f t="shared" ca="1" si="0"/>
        <v>MZ0110</v>
      </c>
      <c r="N14" t="e">
        <f ca="1">IF(#REF!="","",INDEX(admin3_pcode,MATCH(#REF!,OFFSET(admin3_start,MATCH(M14,admin2_linked_pcode,0),0,COUNTIF(admin2_linked_pcode,M14)),0)+MATCH(M14,admin2_linked_pcode,0)-1))</f>
        <v>#REF!</v>
      </c>
    </row>
    <row r="15" spans="1:14" x14ac:dyDescent="0.2">
      <c r="A15" s="58">
        <v>45292</v>
      </c>
      <c r="B15" s="49" t="s">
        <v>120</v>
      </c>
      <c r="C15" s="49" t="s">
        <v>231</v>
      </c>
      <c r="D15" s="49" t="s">
        <v>133</v>
      </c>
      <c r="E15" s="49">
        <v>1</v>
      </c>
      <c r="F15" s="49">
        <v>2</v>
      </c>
      <c r="G15" s="49">
        <v>0</v>
      </c>
      <c r="H15" s="49">
        <v>0</v>
      </c>
      <c r="I15" s="49">
        <v>0</v>
      </c>
      <c r="J15" s="49">
        <v>0</v>
      </c>
      <c r="K15" s="49">
        <v>3</v>
      </c>
      <c r="L15" t="str">
        <f ca="1">IF(B15="","",OFFSET(table_admin1[[#Headers],[ADM1_PT]],MATCH(B15,admin1,0),1))</f>
        <v>MZ01</v>
      </c>
      <c r="M15" t="str">
        <f t="shared" ca="1" si="0"/>
        <v>MZ0111</v>
      </c>
      <c r="N15" t="e">
        <f ca="1">IF(#REF!="","",INDEX(admin3_pcode,MATCH(#REF!,OFFSET(admin3_start,MATCH(M15,admin2_linked_pcode,0),0,COUNTIF(admin2_linked_pcode,M15)),0)+MATCH(M15,admin2_linked_pcode,0)-1))</f>
        <v>#REF!</v>
      </c>
    </row>
    <row r="16" spans="1:14" x14ac:dyDescent="0.2">
      <c r="A16" s="58">
        <v>45292</v>
      </c>
      <c r="B16" s="49" t="s">
        <v>120</v>
      </c>
      <c r="C16" s="49" t="s">
        <v>128</v>
      </c>
      <c r="D16" s="49" t="s">
        <v>133</v>
      </c>
      <c r="E16" s="49">
        <v>30</v>
      </c>
      <c r="F16" s="49">
        <v>27</v>
      </c>
      <c r="G16" s="49">
        <v>0</v>
      </c>
      <c r="H16" s="49">
        <v>0</v>
      </c>
      <c r="I16" s="49">
        <v>0</v>
      </c>
      <c r="J16" s="49">
        <v>0</v>
      </c>
      <c r="K16" s="49">
        <v>57</v>
      </c>
      <c r="L16" t="str">
        <f ca="1">IF(B16="","",OFFSET(table_admin1[[#Headers],[ADM1_PT]],MATCH(B16,admin1,0),1))</f>
        <v>MZ01</v>
      </c>
      <c r="M16" t="str">
        <f t="shared" ca="1" si="0"/>
        <v>MZ0112</v>
      </c>
      <c r="N16" t="e">
        <f ca="1">IF(#REF!="","",INDEX(admin3_pcode,MATCH(#REF!,OFFSET(admin3_start,MATCH(M16,admin2_linked_pcode,0),0,COUNTIF(admin2_linked_pcode,M16)),0)+MATCH(M16,admin2_linked_pcode,0)-1))</f>
        <v>#REF!</v>
      </c>
    </row>
    <row r="17" spans="1:14" x14ac:dyDescent="0.2">
      <c r="A17" s="58">
        <v>45292</v>
      </c>
      <c r="B17" s="49" t="s">
        <v>120</v>
      </c>
      <c r="C17" s="49" t="s">
        <v>245</v>
      </c>
      <c r="D17" s="49" t="s">
        <v>133</v>
      </c>
      <c r="E17" s="49">
        <v>136</v>
      </c>
      <c r="F17" s="49">
        <v>110</v>
      </c>
      <c r="G17" s="49">
        <v>0</v>
      </c>
      <c r="H17" s="49">
        <v>0</v>
      </c>
      <c r="I17" s="49">
        <v>0</v>
      </c>
      <c r="J17" s="49">
        <v>0</v>
      </c>
      <c r="K17" s="49">
        <v>246</v>
      </c>
      <c r="L17" t="str">
        <f ca="1">IF(B17="","",OFFSET(table_admin1[[#Headers],[ADM1_PT]],MATCH(B17,admin1,0),1))</f>
        <v>MZ01</v>
      </c>
      <c r="M17" t="str">
        <f t="shared" ca="1" si="0"/>
        <v>MZ0115</v>
      </c>
      <c r="N17" t="e">
        <f ca="1">IF(#REF!="","",INDEX(admin3_pcode,MATCH(#REF!,OFFSET(admin3_start,MATCH(M17,admin2_linked_pcode,0),0,COUNTIF(admin2_linked_pcode,M17)),0)+MATCH(M17,admin2_linked_pcode,0)-1))</f>
        <v>#REF!</v>
      </c>
    </row>
    <row r="18" spans="1:14" x14ac:dyDescent="0.2">
      <c r="A18" s="58">
        <v>45292</v>
      </c>
      <c r="B18" s="49" t="s">
        <v>120</v>
      </c>
      <c r="C18" s="49" t="s">
        <v>248</v>
      </c>
      <c r="D18" s="49" t="s">
        <v>133</v>
      </c>
      <c r="E18" s="49">
        <v>20</v>
      </c>
      <c r="F18" s="49">
        <v>41</v>
      </c>
      <c r="G18" s="49">
        <v>0</v>
      </c>
      <c r="H18" s="49">
        <v>0</v>
      </c>
      <c r="I18" s="49">
        <v>0</v>
      </c>
      <c r="J18" s="49">
        <v>0</v>
      </c>
      <c r="K18" s="49">
        <v>61</v>
      </c>
      <c r="L18" t="str">
        <f ca="1">IF(B18="","",OFFSET(table_admin1[[#Headers],[ADM1_PT]],MATCH(B18,admin1,0),1))</f>
        <v>MZ01</v>
      </c>
      <c r="M18" t="str">
        <f t="shared" ca="1" si="0"/>
        <v>MZ0116</v>
      </c>
      <c r="N18" t="e">
        <f ca="1">IF(#REF!="","",INDEX(admin3_pcode,MATCH(#REF!,OFFSET(admin3_start,MATCH(M18,admin2_linked_pcode,0),0,COUNTIF(admin2_linked_pcode,M18)),0)+MATCH(M18,admin2_linked_pcode,0)-1))</f>
        <v>#REF!</v>
      </c>
    </row>
    <row r="19" spans="1:14" x14ac:dyDescent="0.2">
      <c r="A19" s="58">
        <v>45292</v>
      </c>
      <c r="B19" s="49" t="s">
        <v>120</v>
      </c>
      <c r="C19" s="49" t="s">
        <v>121</v>
      </c>
      <c r="D19" s="49" t="s">
        <v>133</v>
      </c>
      <c r="E19" s="49">
        <v>0</v>
      </c>
      <c r="F19" s="49">
        <v>1</v>
      </c>
      <c r="G19" s="49">
        <v>0</v>
      </c>
      <c r="H19" s="49">
        <v>0</v>
      </c>
      <c r="I19" s="49">
        <v>0</v>
      </c>
      <c r="J19" s="49">
        <v>0</v>
      </c>
      <c r="K19" s="49">
        <v>1</v>
      </c>
      <c r="L19" t="str">
        <f ca="1">IF(B19="","",OFFSET(table_admin1[[#Headers],[ADM1_PT]],MATCH(B19,admin1,0),1))</f>
        <v>MZ01</v>
      </c>
      <c r="M19" t="str">
        <f t="shared" ca="1" si="0"/>
        <v>MZ0118</v>
      </c>
      <c r="N19" t="e">
        <f ca="1">IF(#REF!="","",INDEX(admin3_pcode,MATCH(#REF!,OFFSET(admin3_start,MATCH(M19,admin2_linked_pcode,0),0,COUNTIF(admin2_linked_pcode,M19)),0)+MATCH(M19,admin2_linked_pcode,0)-1))</f>
        <v>#REF!</v>
      </c>
    </row>
    <row r="20" spans="1:14" x14ac:dyDescent="0.2">
      <c r="A20" s="58">
        <v>45292</v>
      </c>
      <c r="B20" s="49" t="s">
        <v>120</v>
      </c>
      <c r="C20" s="49" t="s">
        <v>127</v>
      </c>
      <c r="D20" s="49" t="s">
        <v>133</v>
      </c>
      <c r="E20" s="49">
        <v>1167</v>
      </c>
      <c r="F20" s="49">
        <v>1226</v>
      </c>
      <c r="G20" s="49">
        <v>0</v>
      </c>
      <c r="H20" s="49">
        <v>0</v>
      </c>
      <c r="I20" s="49">
        <v>0</v>
      </c>
      <c r="J20" s="49">
        <v>0</v>
      </c>
      <c r="K20" s="49">
        <v>2393</v>
      </c>
      <c r="L20" t="str">
        <f ca="1">IF(B20="","",OFFSET(table_admin1[[#Headers],[ADM1_PT]],MATCH(B20,admin1,0),1))</f>
        <v>MZ01</v>
      </c>
      <c r="M20" t="str">
        <f t="shared" ca="1" si="0"/>
        <v>MZ0101</v>
      </c>
      <c r="N20" t="e">
        <f ca="1">IF(#REF!="","",INDEX(admin3_pcode,MATCH(#REF!,OFFSET(admin3_start,MATCH(M20,admin2_linked_pcode,0),0,COUNTIF(admin2_linked_pcode,M20)),0)+MATCH(M20,admin2_linked_pcode,0)-1))</f>
        <v>#REF!</v>
      </c>
    </row>
    <row r="21" spans="1:14" x14ac:dyDescent="0.2">
      <c r="A21" s="58">
        <v>45292</v>
      </c>
      <c r="B21" s="49" t="s">
        <v>120</v>
      </c>
      <c r="C21" s="49" t="s">
        <v>126</v>
      </c>
      <c r="D21" s="49" t="s">
        <v>133</v>
      </c>
      <c r="E21" s="49">
        <v>71</v>
      </c>
      <c r="F21" s="49">
        <v>84</v>
      </c>
      <c r="G21" s="49">
        <v>0</v>
      </c>
      <c r="H21" s="49">
        <v>0</v>
      </c>
      <c r="I21" s="49">
        <v>0</v>
      </c>
      <c r="J21" s="49">
        <v>0</v>
      </c>
      <c r="K21" s="49">
        <v>155</v>
      </c>
      <c r="L21" t="str">
        <f ca="1">IF(B21="","",OFFSET(table_admin1[[#Headers],[ADM1_PT]],MATCH(B21,admin1,0),1))</f>
        <v>MZ01</v>
      </c>
      <c r="M21" t="str">
        <f t="shared" ca="1" si="0"/>
        <v>MZ0103</v>
      </c>
      <c r="N21" t="e">
        <f ca="1">IF(#REF!="","",INDEX(admin3_pcode,MATCH(#REF!,OFFSET(admin3_start,MATCH(M21,admin2_linked_pcode,0),0,COUNTIF(admin2_linked_pcode,M21)),0)+MATCH(M21,admin2_linked_pcode,0)-1))</f>
        <v>#REF!</v>
      </c>
    </row>
    <row r="22" spans="1:14" x14ac:dyDescent="0.2">
      <c r="A22" s="58">
        <v>45292</v>
      </c>
      <c r="B22" s="49" t="s">
        <v>120</v>
      </c>
      <c r="C22" s="49" t="s">
        <v>199</v>
      </c>
      <c r="D22" s="49" t="s">
        <v>133</v>
      </c>
      <c r="E22" s="49">
        <v>303</v>
      </c>
      <c r="F22" s="49">
        <v>318</v>
      </c>
      <c r="G22" s="49">
        <v>0</v>
      </c>
      <c r="H22" s="49">
        <v>0</v>
      </c>
      <c r="I22" s="49">
        <v>61</v>
      </c>
      <c r="J22" s="49">
        <v>86</v>
      </c>
      <c r="K22" s="49">
        <v>768</v>
      </c>
      <c r="L22" t="str">
        <f ca="1">IF(B22="","",OFFSET(table_admin1[[#Headers],[ADM1_PT]],MATCH(B22,admin1,0),1))</f>
        <v>MZ01</v>
      </c>
      <c r="M22" t="str">
        <f t="shared" ca="1" si="0"/>
        <v>MZ0105</v>
      </c>
      <c r="N22" t="e">
        <f ca="1">IF(#REF!="","",INDEX(admin3_pcode,MATCH(#REF!,OFFSET(admin3_start,MATCH(M22,admin2_linked_pcode,0),0,COUNTIF(admin2_linked_pcode,M22)),0)+MATCH(M22,admin2_linked_pcode,0)-1))</f>
        <v>#REF!</v>
      </c>
    </row>
    <row r="23" spans="1:14" x14ac:dyDescent="0.2">
      <c r="A23" s="58">
        <v>45292</v>
      </c>
      <c r="B23" s="49" t="s">
        <v>120</v>
      </c>
      <c r="C23" s="49" t="s">
        <v>121</v>
      </c>
      <c r="D23" s="49" t="s">
        <v>133</v>
      </c>
      <c r="E23" s="49">
        <v>6196</v>
      </c>
      <c r="F23" s="49">
        <v>6674</v>
      </c>
      <c r="G23" s="49">
        <v>3</v>
      </c>
      <c r="H23" s="49">
        <v>2</v>
      </c>
      <c r="I23" s="49">
        <v>135</v>
      </c>
      <c r="J23" s="49">
        <v>182</v>
      </c>
      <c r="K23" s="49">
        <v>13187</v>
      </c>
      <c r="L23" t="str">
        <f ca="1">IF(B23="","",OFFSET(table_admin1[[#Headers],[ADM1_PT]],MATCH(B23,admin1,0),1))</f>
        <v>MZ01</v>
      </c>
      <c r="M23" t="str">
        <f t="shared" ca="1" si="0"/>
        <v>MZ0118</v>
      </c>
      <c r="N23" t="e">
        <f ca="1">IF(#REF!="","",INDEX(admin3_pcode,MATCH(#REF!,OFFSET(admin3_start,MATCH(M23,admin2_linked_pcode,0),0,COUNTIF(admin2_linked_pcode,M23)),0)+MATCH(M23,admin2_linked_pcode,0)-1))</f>
        <v>#REF!</v>
      </c>
    </row>
    <row r="24" spans="1:14" x14ac:dyDescent="0.2">
      <c r="A24" s="58">
        <v>45292</v>
      </c>
      <c r="B24" s="49" t="s">
        <v>120</v>
      </c>
      <c r="C24" s="49" t="s">
        <v>129</v>
      </c>
      <c r="D24" s="49" t="s">
        <v>133</v>
      </c>
      <c r="E24" s="49">
        <v>3917</v>
      </c>
      <c r="F24" s="49">
        <v>3392</v>
      </c>
      <c r="G24" s="49">
        <v>0</v>
      </c>
      <c r="H24" s="49">
        <v>0</v>
      </c>
      <c r="I24" s="49">
        <v>0</v>
      </c>
      <c r="J24" s="49">
        <v>0</v>
      </c>
      <c r="K24" s="49">
        <v>7309</v>
      </c>
      <c r="L24" t="str">
        <f ca="1">IF(B24="","",OFFSET(table_admin1[[#Headers],[ADM1_PT]],MATCH(B24,admin1,0),1))</f>
        <v>MZ01</v>
      </c>
      <c r="M24" t="str">
        <f t="shared" ca="1" si="0"/>
        <v>MZ0110</v>
      </c>
      <c r="N24" t="e">
        <f ca="1">IF(#REF!="","",INDEX(admin3_pcode,MATCH(#REF!,OFFSET(admin3_start,MATCH(M24,admin2_linked_pcode,0),0,COUNTIF(admin2_linked_pcode,M24)),0)+MATCH(M24,admin2_linked_pcode,0)-1))</f>
        <v>#REF!</v>
      </c>
    </row>
    <row r="25" spans="1:14" x14ac:dyDescent="0.2">
      <c r="A25" s="58">
        <v>45292</v>
      </c>
      <c r="B25" s="49" t="s">
        <v>120</v>
      </c>
      <c r="C25" s="49" t="s">
        <v>128</v>
      </c>
      <c r="D25" s="49" t="s">
        <v>133</v>
      </c>
      <c r="E25" s="49">
        <v>342</v>
      </c>
      <c r="F25" s="49">
        <v>261</v>
      </c>
      <c r="G25" s="49">
        <v>0</v>
      </c>
      <c r="H25" s="49">
        <v>0</v>
      </c>
      <c r="I25" s="49">
        <v>0</v>
      </c>
      <c r="J25" s="49">
        <v>0</v>
      </c>
      <c r="K25" s="49">
        <v>603</v>
      </c>
      <c r="L25" t="str">
        <f ca="1">IF(B25="","",OFFSET(table_admin1[[#Headers],[ADM1_PT]],MATCH(B25,admin1,0),1))</f>
        <v>MZ01</v>
      </c>
      <c r="M25" t="str">
        <f t="shared" ca="1" si="0"/>
        <v>MZ0112</v>
      </c>
      <c r="N25" t="e">
        <f ca="1">IF(#REF!="","",INDEX(admin3_pcode,MATCH(#REF!,OFFSET(admin3_start,MATCH(M25,admin2_linked_pcode,0),0,COUNTIF(admin2_linked_pcode,M25)),0)+MATCH(M25,admin2_linked_pcode,0)-1))</f>
        <v>#REF!</v>
      </c>
    </row>
    <row r="26" spans="1:14" x14ac:dyDescent="0.2">
      <c r="A26" s="58">
        <v>45292</v>
      </c>
      <c r="B26" s="49" t="s">
        <v>120</v>
      </c>
      <c r="C26" s="49" t="s">
        <v>231</v>
      </c>
      <c r="D26" s="49" t="s">
        <v>133</v>
      </c>
      <c r="E26" s="49">
        <v>62</v>
      </c>
      <c r="F26" s="49">
        <v>58</v>
      </c>
      <c r="G26" s="49">
        <v>0</v>
      </c>
      <c r="H26" s="49">
        <v>0</v>
      </c>
      <c r="I26" s="49">
        <v>113</v>
      </c>
      <c r="J26" s="49">
        <v>127</v>
      </c>
      <c r="K26" s="49">
        <v>360</v>
      </c>
      <c r="L26" t="str">
        <f ca="1">IF(B26="","",OFFSET(table_admin1[[#Headers],[ADM1_PT]],MATCH(B26,admin1,0),1))</f>
        <v>MZ01</v>
      </c>
      <c r="M26" t="str">
        <f t="shared" ca="1" si="0"/>
        <v>MZ0111</v>
      </c>
      <c r="N26" t="e">
        <f ca="1">IF(#REF!="","",INDEX(admin3_pcode,MATCH(#REF!,OFFSET(admin3_start,MATCH(M26,admin2_linked_pcode,0),0,COUNTIF(admin2_linked_pcode,M26)),0)+MATCH(M26,admin2_linked_pcode,0)-1))</f>
        <v>#REF!</v>
      </c>
    </row>
    <row r="27" spans="1:14" x14ac:dyDescent="0.2">
      <c r="A27" s="58">
        <v>45292</v>
      </c>
      <c r="B27" s="49" t="s">
        <v>120</v>
      </c>
      <c r="C27" s="49" t="s">
        <v>128</v>
      </c>
      <c r="D27" s="49" t="s">
        <v>133</v>
      </c>
      <c r="E27" s="49">
        <v>31</v>
      </c>
      <c r="F27" s="49">
        <v>33</v>
      </c>
      <c r="G27" s="49">
        <v>0</v>
      </c>
      <c r="H27" s="49">
        <v>0</v>
      </c>
      <c r="I27" s="49">
        <v>0</v>
      </c>
      <c r="J27" s="49">
        <v>0</v>
      </c>
      <c r="K27" s="49">
        <v>64</v>
      </c>
      <c r="L27" t="str">
        <f ca="1">IF(B27="","",OFFSET(table_admin1[[#Headers],[ADM1_PT]],MATCH(B27,admin1,0),1))</f>
        <v>MZ01</v>
      </c>
      <c r="M27" t="str">
        <f t="shared" ca="1" si="0"/>
        <v>MZ0112</v>
      </c>
      <c r="N27" t="e">
        <f ca="1">IF(#REF!="","",INDEX(admin3_pcode,MATCH(#REF!,OFFSET(admin3_start,MATCH(M27,admin2_linked_pcode,0),0,COUNTIF(admin2_linked_pcode,M27)),0)+MATCH(M27,admin2_linked_pcode,0)-1))</f>
        <v>#REF!</v>
      </c>
    </row>
    <row r="28" spans="1:14" x14ac:dyDescent="0.2">
      <c r="A28" s="58">
        <v>45292</v>
      </c>
      <c r="B28" s="49" t="s">
        <v>120</v>
      </c>
      <c r="C28" s="49" t="s">
        <v>127</v>
      </c>
      <c r="D28" s="49" t="s">
        <v>133</v>
      </c>
      <c r="E28" s="49">
        <v>114</v>
      </c>
      <c r="F28" s="49">
        <v>79</v>
      </c>
      <c r="G28" s="49">
        <v>0</v>
      </c>
      <c r="H28" s="49">
        <v>0</v>
      </c>
      <c r="I28" s="49">
        <v>22</v>
      </c>
      <c r="J28" s="49">
        <v>50</v>
      </c>
      <c r="K28" s="49">
        <v>265</v>
      </c>
      <c r="L28" t="str">
        <f ca="1">IF(B28="","",OFFSET(table_admin1[[#Headers],[ADM1_PT]],MATCH(B28,admin1,0),1))</f>
        <v>MZ01</v>
      </c>
      <c r="M28" t="str">
        <f t="shared" ca="1" si="0"/>
        <v>MZ0101</v>
      </c>
      <c r="N28" t="e">
        <f ca="1">IF(#REF!="","",INDEX(admin3_pcode,MATCH(#REF!,OFFSET(admin3_start,MATCH(M28,admin2_linked_pcode,0),0,COUNTIF(admin2_linked_pcode,M28)),0)+MATCH(M28,admin2_linked_pcode,0)-1))</f>
        <v>#REF!</v>
      </c>
    </row>
    <row r="29" spans="1:14" x14ac:dyDescent="0.2">
      <c r="A29" s="58">
        <v>45292</v>
      </c>
      <c r="B29" s="49" t="s">
        <v>120</v>
      </c>
      <c r="C29" s="49" t="s">
        <v>183</v>
      </c>
      <c r="D29" s="49" t="s">
        <v>133</v>
      </c>
      <c r="E29" s="49">
        <v>0</v>
      </c>
      <c r="F29" s="49">
        <v>0</v>
      </c>
      <c r="G29" s="49">
        <v>0</v>
      </c>
      <c r="H29" s="49">
        <v>0</v>
      </c>
      <c r="I29" s="49">
        <v>0</v>
      </c>
      <c r="J29" s="49">
        <v>38</v>
      </c>
      <c r="K29" s="49">
        <v>38</v>
      </c>
      <c r="L29" t="str">
        <f ca="1">IF(B29="","",OFFSET(table_admin1[[#Headers],[ADM1_PT]],MATCH(B29,admin1,0),1))</f>
        <v>MZ01</v>
      </c>
      <c r="M29" t="str">
        <f t="shared" ca="1" si="0"/>
        <v>MZ0102</v>
      </c>
      <c r="N29" t="e">
        <f ca="1">IF(#REF!="","",INDEX(admin3_pcode,MATCH(#REF!,OFFSET(admin3_start,MATCH(M29,admin2_linked_pcode,0),0,COUNTIF(admin2_linked_pcode,M29)),0)+MATCH(M29,admin2_linked_pcode,0)-1))</f>
        <v>#REF!</v>
      </c>
    </row>
    <row r="30" spans="1:14" x14ac:dyDescent="0.2">
      <c r="A30" s="58">
        <v>45292</v>
      </c>
      <c r="B30" s="49" t="s">
        <v>120</v>
      </c>
      <c r="C30" s="49" t="s">
        <v>126</v>
      </c>
      <c r="D30" s="49" t="s">
        <v>133</v>
      </c>
      <c r="E30" s="49">
        <v>137</v>
      </c>
      <c r="F30" s="49">
        <v>139</v>
      </c>
      <c r="G30" s="49">
        <v>0</v>
      </c>
      <c r="H30" s="49">
        <v>0</v>
      </c>
      <c r="I30" s="49">
        <v>37</v>
      </c>
      <c r="J30" s="49">
        <v>55</v>
      </c>
      <c r="K30" s="49">
        <v>368</v>
      </c>
      <c r="L30" t="str">
        <f ca="1">IF(B30="","",OFFSET(table_admin1[[#Headers],[ADM1_PT]],MATCH(B30,admin1,0),1))</f>
        <v>MZ01</v>
      </c>
      <c r="M30" t="str">
        <f t="shared" ca="1" si="0"/>
        <v>MZ0103</v>
      </c>
      <c r="N30" t="e">
        <f ca="1">IF(#REF!="","",INDEX(admin3_pcode,MATCH(#REF!,OFFSET(admin3_start,MATCH(M30,admin2_linked_pcode,0),0,COUNTIF(admin2_linked_pcode,M30)),0)+MATCH(M30,admin2_linked_pcode,0)-1))</f>
        <v>#REF!</v>
      </c>
    </row>
    <row r="31" spans="1:14" x14ac:dyDescent="0.2">
      <c r="A31" s="58">
        <v>45292</v>
      </c>
      <c r="B31" s="49" t="s">
        <v>120</v>
      </c>
      <c r="C31" s="49" t="s">
        <v>205</v>
      </c>
      <c r="D31" s="49" t="s">
        <v>133</v>
      </c>
      <c r="E31" s="49">
        <v>460</v>
      </c>
      <c r="F31" s="49">
        <v>575</v>
      </c>
      <c r="G31" s="49">
        <v>8</v>
      </c>
      <c r="H31" s="49">
        <v>4</v>
      </c>
      <c r="I31" s="49">
        <v>233</v>
      </c>
      <c r="J31" s="49">
        <v>258</v>
      </c>
      <c r="K31" s="49">
        <v>1526</v>
      </c>
      <c r="L31" t="str">
        <f ca="1">IF(B31="","",OFFSET(table_admin1[[#Headers],[ADM1_PT]],MATCH(B31,admin1,0),1))</f>
        <v>MZ01</v>
      </c>
      <c r="M31" t="str">
        <f t="shared" ca="1" si="0"/>
        <v>MZ0106</v>
      </c>
      <c r="N31" t="e">
        <f ca="1">IF(#REF!="","",INDEX(admin3_pcode,MATCH(#REF!,OFFSET(admin3_start,MATCH(M31,admin2_linked_pcode,0),0,COUNTIF(admin2_linked_pcode,M31)),0)+MATCH(M31,admin2_linked_pcode,0)-1))</f>
        <v>#REF!</v>
      </c>
    </row>
    <row r="32" spans="1:14" x14ac:dyDescent="0.2">
      <c r="A32" s="58">
        <v>45292</v>
      </c>
      <c r="B32" s="49" t="s">
        <v>120</v>
      </c>
      <c r="C32" s="49" t="s">
        <v>131</v>
      </c>
      <c r="D32" s="49" t="s">
        <v>133</v>
      </c>
      <c r="E32" s="49">
        <v>10</v>
      </c>
      <c r="F32" s="49">
        <v>22</v>
      </c>
      <c r="G32" s="49">
        <v>0</v>
      </c>
      <c r="H32" s="49">
        <v>0</v>
      </c>
      <c r="I32" s="49">
        <v>0</v>
      </c>
      <c r="J32" s="49">
        <v>0</v>
      </c>
      <c r="K32" s="49">
        <v>32</v>
      </c>
      <c r="L32" t="str">
        <f ca="1">IF(B32="","",OFFSET(table_admin1[[#Headers],[ADM1_PT]],MATCH(B32,admin1,0),1))</f>
        <v>MZ01</v>
      </c>
      <c r="M32" t="str">
        <f t="shared" ca="1" si="0"/>
        <v>MZ0107</v>
      </c>
      <c r="N32" t="e">
        <f ca="1">IF(#REF!="","",INDEX(admin3_pcode,MATCH(#REF!,OFFSET(admin3_start,MATCH(M32,admin2_linked_pcode,0),0,COUNTIF(admin2_linked_pcode,M32)),0)+MATCH(M32,admin2_linked_pcode,0)-1))</f>
        <v>#REF!</v>
      </c>
    </row>
    <row r="33" spans="1:14" x14ac:dyDescent="0.2">
      <c r="A33" s="58">
        <v>45292</v>
      </c>
      <c r="B33" s="49" t="s">
        <v>120</v>
      </c>
      <c r="C33" s="49" t="s">
        <v>129</v>
      </c>
      <c r="D33" s="49" t="s">
        <v>133</v>
      </c>
      <c r="E33" s="49">
        <v>60</v>
      </c>
      <c r="F33" s="49">
        <v>61</v>
      </c>
      <c r="G33" s="49">
        <v>0</v>
      </c>
      <c r="H33" s="49">
        <v>0</v>
      </c>
      <c r="I33" s="49">
        <v>0</v>
      </c>
      <c r="J33" s="49">
        <v>0</v>
      </c>
      <c r="K33" s="49">
        <v>121</v>
      </c>
      <c r="L33" t="str">
        <f ca="1">IF(B33="","",OFFSET(table_admin1[[#Headers],[ADM1_PT]],MATCH(B33,admin1,0),1))</f>
        <v>MZ01</v>
      </c>
      <c r="M33" t="str">
        <f t="shared" ca="1" si="0"/>
        <v>MZ0110</v>
      </c>
      <c r="N33" t="e">
        <f ca="1">IF(#REF!="","",INDEX(admin3_pcode,MATCH(#REF!,OFFSET(admin3_start,MATCH(M33,admin2_linked_pcode,0),0,COUNTIF(admin2_linked_pcode,M33)),0)+MATCH(M33,admin2_linked_pcode,0)-1))</f>
        <v>#REF!</v>
      </c>
    </row>
    <row r="34" spans="1:14" x14ac:dyDescent="0.2">
      <c r="A34" s="58">
        <v>45292</v>
      </c>
      <c r="B34" s="49" t="s">
        <v>120</v>
      </c>
      <c r="C34" s="49" t="s">
        <v>231</v>
      </c>
      <c r="D34" s="49" t="s">
        <v>133</v>
      </c>
      <c r="E34" s="49">
        <v>7</v>
      </c>
      <c r="F34" s="49">
        <v>24</v>
      </c>
      <c r="G34" s="49">
        <v>0</v>
      </c>
      <c r="H34" s="49">
        <v>0</v>
      </c>
      <c r="I34" s="49">
        <v>0</v>
      </c>
      <c r="J34" s="49">
        <v>0</v>
      </c>
      <c r="K34" s="49">
        <v>31</v>
      </c>
      <c r="L34" t="str">
        <f ca="1">IF(B34="","",OFFSET(table_admin1[[#Headers],[ADM1_PT]],MATCH(B34,admin1,0),1))</f>
        <v>MZ01</v>
      </c>
      <c r="M34" t="str">
        <f t="shared" ca="1" si="0"/>
        <v>MZ0111</v>
      </c>
      <c r="N34" t="e">
        <f ca="1">IF(#REF!="","",INDEX(admin3_pcode,MATCH(#REF!,OFFSET(admin3_start,MATCH(M34,admin2_linked_pcode,0),0,COUNTIF(admin2_linked_pcode,M34)),0)+MATCH(M34,admin2_linked_pcode,0)-1))</f>
        <v>#REF!</v>
      </c>
    </row>
    <row r="35" spans="1:14" x14ac:dyDescent="0.2">
      <c r="A35" s="58">
        <v>45292</v>
      </c>
      <c r="B35" s="49" t="s">
        <v>120</v>
      </c>
      <c r="C35" s="49" t="s">
        <v>128</v>
      </c>
      <c r="D35" s="49" t="s">
        <v>133</v>
      </c>
      <c r="E35" s="49">
        <v>3</v>
      </c>
      <c r="F35" s="49">
        <v>1</v>
      </c>
      <c r="G35" s="49">
        <v>0</v>
      </c>
      <c r="H35" s="49">
        <v>0</v>
      </c>
      <c r="I35" s="49">
        <v>0</v>
      </c>
      <c r="J35" s="49">
        <v>0</v>
      </c>
      <c r="K35" s="49">
        <v>4</v>
      </c>
      <c r="L35" t="str">
        <f ca="1">IF(B35="","",OFFSET(table_admin1[[#Headers],[ADM1_PT]],MATCH(B35,admin1,0),1))</f>
        <v>MZ01</v>
      </c>
      <c r="M35" t="str">
        <f t="shared" ca="1" si="0"/>
        <v>MZ0112</v>
      </c>
      <c r="N35" t="e">
        <f ca="1">IF(#REF!="","",INDEX(admin3_pcode,MATCH(#REF!,OFFSET(admin3_start,MATCH(M35,admin2_linked_pcode,0),0,COUNTIF(admin2_linked_pcode,M35)),0)+MATCH(M35,admin2_linked_pcode,0)-1))</f>
        <v>#REF!</v>
      </c>
    </row>
    <row r="36" spans="1:14" x14ac:dyDescent="0.2">
      <c r="A36" s="58">
        <v>45292</v>
      </c>
      <c r="B36" s="49" t="s">
        <v>120</v>
      </c>
      <c r="C36" s="49" t="s">
        <v>245</v>
      </c>
      <c r="D36" s="49" t="s">
        <v>133</v>
      </c>
      <c r="E36" s="49">
        <v>149</v>
      </c>
      <c r="F36" s="49">
        <v>176</v>
      </c>
      <c r="G36" s="49">
        <v>0</v>
      </c>
      <c r="H36" s="49">
        <v>0</v>
      </c>
      <c r="I36" s="49">
        <v>140</v>
      </c>
      <c r="J36" s="49">
        <v>301</v>
      </c>
      <c r="K36" s="49">
        <v>766</v>
      </c>
      <c r="L36" t="str">
        <f ca="1">IF(B36="","",OFFSET(table_admin1[[#Headers],[ADM1_PT]],MATCH(B36,admin1,0),1))</f>
        <v>MZ01</v>
      </c>
      <c r="M36" t="str">
        <f t="shared" ca="1" si="0"/>
        <v>MZ0115</v>
      </c>
      <c r="N36" t="e">
        <f ca="1">IF(#REF!="","",INDEX(admin3_pcode,MATCH(#REF!,OFFSET(admin3_start,MATCH(M36,admin2_linked_pcode,0),0,COUNTIF(admin2_linked_pcode,M36)),0)+MATCH(M36,admin2_linked_pcode,0)-1))</f>
        <v>#REF!</v>
      </c>
    </row>
    <row r="37" spans="1:14" x14ac:dyDescent="0.2">
      <c r="A37" s="58">
        <v>45292</v>
      </c>
      <c r="B37" s="49" t="s">
        <v>120</v>
      </c>
      <c r="C37" s="49" t="s">
        <v>248</v>
      </c>
      <c r="D37" s="49" t="s">
        <v>133</v>
      </c>
      <c r="E37" s="49">
        <v>285</v>
      </c>
      <c r="F37" s="49">
        <v>289</v>
      </c>
      <c r="G37" s="49">
        <v>0</v>
      </c>
      <c r="H37" s="49">
        <v>0</v>
      </c>
      <c r="I37" s="49">
        <v>45</v>
      </c>
      <c r="J37" s="49">
        <v>11</v>
      </c>
      <c r="K37" s="49">
        <v>630</v>
      </c>
      <c r="L37" t="str">
        <f ca="1">IF(B37="","",OFFSET(table_admin1[[#Headers],[ADM1_PT]],MATCH(B37,admin1,0),1))</f>
        <v>MZ01</v>
      </c>
      <c r="M37" t="str">
        <f t="shared" ca="1" si="0"/>
        <v>MZ0116</v>
      </c>
      <c r="N37" t="e">
        <f ca="1">IF(#REF!="","",INDEX(admin3_pcode,MATCH(#REF!,OFFSET(admin3_start,MATCH(M37,admin2_linked_pcode,0),0,COUNTIF(admin2_linked_pcode,M37)),0)+MATCH(M37,admin2_linked_pcode,0)-1))</f>
        <v>#REF!</v>
      </c>
    </row>
    <row r="38" spans="1:14" x14ac:dyDescent="0.2">
      <c r="A38" s="58">
        <v>45292</v>
      </c>
      <c r="B38" s="49" t="s">
        <v>120</v>
      </c>
      <c r="C38" s="49" t="s">
        <v>121</v>
      </c>
      <c r="D38" s="49" t="s">
        <v>133</v>
      </c>
      <c r="E38" s="49">
        <v>74</v>
      </c>
      <c r="F38" s="49">
        <v>64</v>
      </c>
      <c r="G38" s="49">
        <v>0</v>
      </c>
      <c r="H38" s="49">
        <v>0</v>
      </c>
      <c r="I38" s="49">
        <v>46</v>
      </c>
      <c r="J38" s="49">
        <v>33</v>
      </c>
      <c r="K38" s="49">
        <v>217</v>
      </c>
      <c r="L38" t="str">
        <f ca="1">IF(B38="","",OFFSET(table_admin1[[#Headers],[ADM1_PT]],MATCH(B38,admin1,0),1))</f>
        <v>MZ01</v>
      </c>
      <c r="M38" t="str">
        <f t="shared" ca="1" si="0"/>
        <v>MZ0118</v>
      </c>
      <c r="N38" t="e">
        <f ca="1">IF(#REF!="","",INDEX(admin3_pcode,MATCH(#REF!,OFFSET(admin3_start,MATCH(M38,admin2_linked_pcode,0),0,COUNTIF(admin2_linked_pcode,M38)),0)+MATCH(M38,admin2_linked_pcode,0)-1))</f>
        <v>#REF!</v>
      </c>
    </row>
    <row r="39" spans="1:14" x14ac:dyDescent="0.2">
      <c r="A39" s="58">
        <v>45323</v>
      </c>
      <c r="B39" s="49" t="s">
        <v>120</v>
      </c>
      <c r="C39" s="49" t="s">
        <v>127</v>
      </c>
      <c r="D39" s="49" t="s">
        <v>133</v>
      </c>
      <c r="E39" s="49">
        <v>510</v>
      </c>
      <c r="F39" s="49">
        <v>512</v>
      </c>
      <c r="G39" s="49">
        <v>0</v>
      </c>
      <c r="H39" s="49">
        <v>0</v>
      </c>
      <c r="I39" s="49">
        <v>0</v>
      </c>
      <c r="J39" s="49">
        <v>0</v>
      </c>
      <c r="K39" s="49">
        <v>1022</v>
      </c>
      <c r="L39" t="str">
        <f ca="1">IF(B39="","",OFFSET(table_admin1[[#Headers],[ADM1_PT]],MATCH(B39,admin1,0),1))</f>
        <v>MZ01</v>
      </c>
      <c r="M39" t="str">
        <f t="shared" ca="1" si="0"/>
        <v>MZ0101</v>
      </c>
      <c r="N39" t="e">
        <f ca="1">IF(#REF!="","",INDEX(admin3_pcode,MATCH(#REF!,OFFSET(admin3_start,MATCH(M39,admin2_linked_pcode,0),0,COUNTIF(admin2_linked_pcode,M39)),0)+MATCH(M39,admin2_linked_pcode,0)-1))</f>
        <v>#REF!</v>
      </c>
    </row>
    <row r="40" spans="1:14" x14ac:dyDescent="0.2">
      <c r="A40" s="58">
        <v>45323</v>
      </c>
      <c r="B40" s="49" t="s">
        <v>120</v>
      </c>
      <c r="C40" s="49" t="s">
        <v>183</v>
      </c>
      <c r="D40" s="49" t="s">
        <v>133</v>
      </c>
      <c r="E40" s="49">
        <v>357</v>
      </c>
      <c r="F40" s="49">
        <v>398</v>
      </c>
      <c r="G40" s="49">
        <v>0</v>
      </c>
      <c r="H40" s="49">
        <v>1</v>
      </c>
      <c r="K40" s="49">
        <v>755</v>
      </c>
      <c r="L40" t="str">
        <f ca="1">IF(B40="","",OFFSET(table_admin1[[#Headers],[ADM1_PT]],MATCH(B40,admin1,0),1))</f>
        <v>MZ01</v>
      </c>
      <c r="M40" t="str">
        <f t="shared" ca="1" si="0"/>
        <v>MZ0102</v>
      </c>
      <c r="N40" t="e">
        <f ca="1">IF(#REF!="","",INDEX(admin3_pcode,MATCH(#REF!,OFFSET(admin3_start,MATCH(M40,admin2_linked_pcode,0),0,COUNTIF(admin2_linked_pcode,M40)),0)+MATCH(M40,admin2_linked_pcode,0)-1))</f>
        <v>#REF!</v>
      </c>
    </row>
    <row r="41" spans="1:14" x14ac:dyDescent="0.2">
      <c r="A41" s="58">
        <v>45323</v>
      </c>
      <c r="B41" s="49" t="s">
        <v>120</v>
      </c>
      <c r="C41" s="49" t="s">
        <v>199</v>
      </c>
      <c r="D41" s="49" t="s">
        <v>1198</v>
      </c>
      <c r="E41" s="49">
        <v>16</v>
      </c>
      <c r="F41" s="49">
        <v>24</v>
      </c>
      <c r="G41" s="49">
        <v>0</v>
      </c>
      <c r="H41" s="49">
        <v>0</v>
      </c>
      <c r="I41" s="49">
        <v>0</v>
      </c>
      <c r="J41" s="49">
        <v>0</v>
      </c>
      <c r="K41" s="49">
        <v>40</v>
      </c>
      <c r="L41" t="str">
        <f ca="1">IF(B41="","",OFFSET(table_admin1[[#Headers],[ADM1_PT]],MATCH(B41,admin1,0),1))</f>
        <v>MZ01</v>
      </c>
      <c r="M41" t="str">
        <f t="shared" ca="1" si="0"/>
        <v>MZ0105</v>
      </c>
      <c r="N41" t="e">
        <f ca="1">IF(#REF!="","",INDEX(admin3_pcode,MATCH(#REF!,OFFSET(admin3_start,MATCH(M41,admin2_linked_pcode,0),0,COUNTIF(admin2_linked_pcode,M41)),0)+MATCH(M41,admin2_linked_pcode,0)-1))</f>
        <v>#REF!</v>
      </c>
    </row>
    <row r="42" spans="1:14" x14ac:dyDescent="0.2">
      <c r="A42" s="58">
        <v>45323</v>
      </c>
      <c r="B42" s="49" t="s">
        <v>120</v>
      </c>
      <c r="C42" s="49" t="s">
        <v>205</v>
      </c>
      <c r="D42" s="49" t="s">
        <v>1198</v>
      </c>
      <c r="E42" s="49">
        <v>14</v>
      </c>
      <c r="F42" s="49">
        <v>20</v>
      </c>
      <c r="G42" s="49">
        <v>0</v>
      </c>
      <c r="H42" s="49">
        <v>0</v>
      </c>
      <c r="I42" s="49">
        <v>0</v>
      </c>
      <c r="J42" s="49">
        <v>0</v>
      </c>
      <c r="K42" s="49">
        <v>34</v>
      </c>
      <c r="L42" t="str">
        <f ca="1">IF(B42="","",OFFSET(table_admin1[[#Headers],[ADM1_PT]],MATCH(B42,admin1,0),1))</f>
        <v>MZ01</v>
      </c>
      <c r="M42" t="str">
        <f t="shared" ca="1" si="0"/>
        <v>MZ0106</v>
      </c>
      <c r="N42" t="e">
        <f ca="1">IF(#REF!="","",INDEX(admin3_pcode,MATCH(#REF!,OFFSET(admin3_start,MATCH(M42,admin2_linked_pcode,0),0,COUNTIF(admin2_linked_pcode,M42)),0)+MATCH(M42,admin2_linked_pcode,0)-1))</f>
        <v>#REF!</v>
      </c>
    </row>
    <row r="43" spans="1:14" x14ac:dyDescent="0.2">
      <c r="A43" s="58">
        <v>45323</v>
      </c>
      <c r="B43" s="49" t="s">
        <v>120</v>
      </c>
      <c r="C43" s="49" t="s">
        <v>131</v>
      </c>
      <c r="D43" s="49" t="s">
        <v>1198</v>
      </c>
      <c r="E43" s="49">
        <v>388</v>
      </c>
      <c r="F43" s="49">
        <v>572</v>
      </c>
      <c r="G43" s="49">
        <v>4</v>
      </c>
      <c r="H43" s="49">
        <v>2</v>
      </c>
      <c r="I43" s="49">
        <v>3</v>
      </c>
      <c r="J43" s="49">
        <v>62</v>
      </c>
      <c r="K43" s="49">
        <v>1025</v>
      </c>
      <c r="L43" t="str">
        <f ca="1">IF(B43="","",OFFSET(table_admin1[[#Headers],[ADM1_PT]],MATCH(B43,admin1,0),1))</f>
        <v>MZ01</v>
      </c>
      <c r="M43" t="str">
        <f t="shared" ca="1" si="0"/>
        <v>MZ0107</v>
      </c>
      <c r="N43" t="e">
        <f ca="1">IF(#REF!="","",INDEX(admin3_pcode,MATCH(#REF!,OFFSET(admin3_start,MATCH(M43,admin2_linked_pcode,0),0,COUNTIF(admin2_linked_pcode,M43)),0)+MATCH(M43,admin2_linked_pcode,0)-1))</f>
        <v>#REF!</v>
      </c>
    </row>
    <row r="44" spans="1:14" x14ac:dyDescent="0.2">
      <c r="A44" s="58">
        <v>45323</v>
      </c>
      <c r="B44" s="49" t="s">
        <v>120</v>
      </c>
      <c r="C44" s="49" t="s">
        <v>220</v>
      </c>
      <c r="D44" s="49" t="s">
        <v>1198</v>
      </c>
      <c r="E44" s="49">
        <v>5</v>
      </c>
      <c r="F44" s="49">
        <v>5</v>
      </c>
      <c r="G44" s="49">
        <v>0</v>
      </c>
      <c r="H44" s="49">
        <v>0</v>
      </c>
      <c r="I44" s="49">
        <v>0</v>
      </c>
      <c r="J44" s="49">
        <v>0</v>
      </c>
      <c r="K44" s="49">
        <v>10</v>
      </c>
      <c r="L44" t="str">
        <f ca="1">IF(B44="","",OFFSET(table_admin1[[#Headers],[ADM1_PT]],MATCH(B44,admin1,0),1))</f>
        <v>MZ01</v>
      </c>
      <c r="M44" t="str">
        <f t="shared" ca="1" si="0"/>
        <v>MZ0109</v>
      </c>
      <c r="N44" t="e">
        <f ca="1">IF(#REF!="","",INDEX(admin3_pcode,MATCH(#REF!,OFFSET(admin3_start,MATCH(M44,admin2_linked_pcode,0),0,COUNTIF(admin2_linked_pcode,M44)),0)+MATCH(M44,admin2_linked_pcode,0)-1))</f>
        <v>#REF!</v>
      </c>
    </row>
    <row r="45" spans="1:14" x14ac:dyDescent="0.2">
      <c r="A45" s="58">
        <v>45323</v>
      </c>
      <c r="B45" s="49" t="s">
        <v>120</v>
      </c>
      <c r="C45" s="49" t="s">
        <v>129</v>
      </c>
      <c r="D45" s="49" t="s">
        <v>1198</v>
      </c>
      <c r="E45" s="49">
        <v>7038</v>
      </c>
      <c r="F45" s="49">
        <v>6448</v>
      </c>
      <c r="G45" s="49">
        <v>0</v>
      </c>
      <c r="H45" s="49">
        <v>0</v>
      </c>
      <c r="I45" s="49">
        <v>0</v>
      </c>
      <c r="J45" s="49">
        <v>0</v>
      </c>
      <c r="K45" s="49">
        <v>13486</v>
      </c>
      <c r="L45" t="str">
        <f ca="1">IF(B45="","",OFFSET(table_admin1[[#Headers],[ADM1_PT]],MATCH(B45,admin1,0),1))</f>
        <v>MZ01</v>
      </c>
      <c r="M45" t="str">
        <f t="shared" ca="1" si="0"/>
        <v>MZ0110</v>
      </c>
      <c r="N45" t="e">
        <f ca="1">IF(#REF!="","",INDEX(admin3_pcode,MATCH(#REF!,OFFSET(admin3_start,MATCH(M45,admin2_linked_pcode,0),0,COUNTIF(admin2_linked_pcode,M45)),0)+MATCH(M45,admin2_linked_pcode,0)-1))</f>
        <v>#REF!</v>
      </c>
    </row>
    <row r="46" spans="1:14" x14ac:dyDescent="0.2">
      <c r="A46" s="58">
        <v>45323</v>
      </c>
      <c r="B46" s="49" t="s">
        <v>120</v>
      </c>
      <c r="C46" s="49" t="s">
        <v>231</v>
      </c>
      <c r="D46" s="49" t="s">
        <v>1198</v>
      </c>
      <c r="E46" s="49">
        <v>1864</v>
      </c>
      <c r="F46" s="49">
        <v>1877</v>
      </c>
      <c r="G46" s="49">
        <v>2</v>
      </c>
      <c r="H46" s="49">
        <v>3</v>
      </c>
      <c r="I46" s="49">
        <v>293</v>
      </c>
      <c r="J46" s="49">
        <v>384</v>
      </c>
      <c r="K46" s="49">
        <v>4418</v>
      </c>
      <c r="L46" t="str">
        <f ca="1">IF(B46="","",OFFSET(table_admin1[[#Headers],[ADM1_PT]],MATCH(B46,admin1,0),1))</f>
        <v>MZ01</v>
      </c>
      <c r="M46" t="str">
        <f t="shared" ca="1" si="0"/>
        <v>MZ0111</v>
      </c>
      <c r="N46" t="e">
        <f ca="1">IF(#REF!="","",INDEX(admin3_pcode,MATCH(#REF!,OFFSET(admin3_start,MATCH(M46,admin2_linked_pcode,0),0,COUNTIF(admin2_linked_pcode,M46)),0)+MATCH(M46,admin2_linked_pcode,0)-1))</f>
        <v>#REF!</v>
      </c>
    </row>
    <row r="47" spans="1:14" x14ac:dyDescent="0.2">
      <c r="A47" s="58">
        <v>45323</v>
      </c>
      <c r="B47" s="49" t="s">
        <v>120</v>
      </c>
      <c r="C47" s="49" t="s">
        <v>128</v>
      </c>
      <c r="D47" s="49" t="s">
        <v>1198</v>
      </c>
      <c r="E47" s="49">
        <v>5731</v>
      </c>
      <c r="F47" s="49">
        <v>4855</v>
      </c>
      <c r="G47" s="49">
        <v>2</v>
      </c>
      <c r="H47" s="49">
        <v>3</v>
      </c>
      <c r="I47" s="49">
        <v>0</v>
      </c>
      <c r="J47" s="49">
        <v>0</v>
      </c>
      <c r="K47" s="49">
        <v>10586</v>
      </c>
      <c r="L47" t="str">
        <f ca="1">IF(B47="","",OFFSET(table_admin1[[#Headers],[ADM1_PT]],MATCH(B47,admin1,0),1))</f>
        <v>MZ01</v>
      </c>
      <c r="M47" t="str">
        <f t="shared" ca="1" si="0"/>
        <v>MZ0112</v>
      </c>
      <c r="N47" t="e">
        <f ca="1">IF(#REF!="","",INDEX(admin3_pcode,MATCH(#REF!,OFFSET(admin3_start,MATCH(M47,admin2_linked_pcode,0),0,COUNTIF(admin2_linked_pcode,M47)),0)+MATCH(M47,admin2_linked_pcode,0)-1))</f>
        <v>#REF!</v>
      </c>
    </row>
    <row r="48" spans="1:14" x14ac:dyDescent="0.2">
      <c r="A48" s="58">
        <v>45323</v>
      </c>
      <c r="B48" s="49" t="s">
        <v>120</v>
      </c>
      <c r="C48" s="49" t="s">
        <v>245</v>
      </c>
      <c r="D48" s="49" t="s">
        <v>1198</v>
      </c>
      <c r="E48" s="49">
        <v>301</v>
      </c>
      <c r="F48" s="49">
        <v>329</v>
      </c>
      <c r="G48" s="49">
        <v>0</v>
      </c>
      <c r="H48" s="49">
        <v>1</v>
      </c>
      <c r="I48" s="49">
        <v>212</v>
      </c>
      <c r="J48" s="49">
        <v>147</v>
      </c>
      <c r="K48" s="49">
        <v>989</v>
      </c>
      <c r="L48" t="str">
        <f ca="1">IF(B48="","",OFFSET(table_admin1[[#Headers],[ADM1_PT]],MATCH(B48,admin1,0),1))</f>
        <v>MZ01</v>
      </c>
      <c r="M48" t="str">
        <f t="shared" ca="1" si="0"/>
        <v>MZ0115</v>
      </c>
      <c r="N48" t="e">
        <f ca="1">IF(#REF!="","",INDEX(admin3_pcode,MATCH(#REF!,OFFSET(admin3_start,MATCH(M48,admin2_linked_pcode,0),0,COUNTIF(admin2_linked_pcode,M48)),0)+MATCH(M48,admin2_linked_pcode,0)-1))</f>
        <v>#REF!</v>
      </c>
    </row>
    <row r="49" spans="1:14" x14ac:dyDescent="0.2">
      <c r="A49" s="58">
        <v>45323</v>
      </c>
      <c r="B49" s="49" t="s">
        <v>120</v>
      </c>
      <c r="C49" s="49" t="s">
        <v>248</v>
      </c>
      <c r="D49" s="49" t="s">
        <v>1198</v>
      </c>
      <c r="E49" s="49">
        <v>451</v>
      </c>
      <c r="F49" s="49">
        <v>433</v>
      </c>
      <c r="G49" s="49">
        <v>0</v>
      </c>
      <c r="H49" s="49">
        <v>0</v>
      </c>
      <c r="I49" s="49">
        <v>0</v>
      </c>
      <c r="J49" s="49">
        <v>0</v>
      </c>
      <c r="K49" s="49">
        <v>884</v>
      </c>
      <c r="L49" t="str">
        <f ca="1">IF(B49="","",OFFSET(table_admin1[[#Headers],[ADM1_PT]],MATCH(B49,admin1,0),1))</f>
        <v>MZ01</v>
      </c>
      <c r="M49" t="str">
        <f t="shared" ca="1" si="0"/>
        <v>MZ0116</v>
      </c>
      <c r="N49" t="e">
        <f ca="1">IF(#REF!="","",INDEX(admin3_pcode,MATCH(#REF!,OFFSET(admin3_start,MATCH(M49,admin2_linked_pcode,0),0,COUNTIF(admin2_linked_pcode,M49)),0)+MATCH(M49,admin2_linked_pcode,0)-1))</f>
        <v>#REF!</v>
      </c>
    </row>
    <row r="50" spans="1:14" x14ac:dyDescent="0.2">
      <c r="A50" s="58">
        <v>45323</v>
      </c>
      <c r="B50" s="49" t="s">
        <v>120</v>
      </c>
      <c r="C50" s="49" t="s">
        <v>121</v>
      </c>
      <c r="D50" s="49" t="s">
        <v>1198</v>
      </c>
      <c r="E50" s="49">
        <v>5</v>
      </c>
      <c r="F50" s="49">
        <v>7</v>
      </c>
      <c r="G50" s="49">
        <v>0</v>
      </c>
      <c r="H50" s="49">
        <v>0</v>
      </c>
      <c r="I50" s="49">
        <v>0</v>
      </c>
      <c r="J50" s="49">
        <v>0</v>
      </c>
      <c r="K50" s="49">
        <v>12</v>
      </c>
      <c r="L50" t="str">
        <f ca="1">IF(B50="","",OFFSET(table_admin1[[#Headers],[ADM1_PT]],MATCH(B50,admin1,0),1))</f>
        <v>MZ01</v>
      </c>
      <c r="M50" t="str">
        <f t="shared" ca="1" si="0"/>
        <v>MZ0118</v>
      </c>
      <c r="N50" t="e">
        <f ca="1">IF(#REF!="","",INDEX(admin3_pcode,MATCH(#REF!,OFFSET(admin3_start,MATCH(M50,admin2_linked_pcode,0),0,COUNTIF(admin2_linked_pcode,M50)),0)+MATCH(M50,admin2_linked_pcode,0)-1))</f>
        <v>#REF!</v>
      </c>
    </row>
    <row r="51" spans="1:14" x14ac:dyDescent="0.2">
      <c r="A51" s="58">
        <v>45323</v>
      </c>
      <c r="B51" s="49" t="s">
        <v>120</v>
      </c>
      <c r="C51" s="49" t="s">
        <v>127</v>
      </c>
      <c r="D51" s="49" t="s">
        <v>1198</v>
      </c>
      <c r="E51" s="49">
        <v>104</v>
      </c>
      <c r="F51" s="49">
        <v>162</v>
      </c>
      <c r="G51" s="49">
        <v>0</v>
      </c>
      <c r="H51" s="49">
        <v>0</v>
      </c>
      <c r="I51" s="49">
        <v>3</v>
      </c>
      <c r="J51" s="49">
        <v>2</v>
      </c>
      <c r="K51" s="49">
        <v>271</v>
      </c>
      <c r="L51" t="str">
        <f ca="1">IF(B51="","",OFFSET(table_admin1[[#Headers],[ADM1_PT]],MATCH(B51,admin1,0),1))</f>
        <v>MZ01</v>
      </c>
      <c r="M51" t="str">
        <f t="shared" ca="1" si="0"/>
        <v>MZ0101</v>
      </c>
      <c r="N51" t="e">
        <f ca="1">IF(#REF!="","",INDEX(admin3_pcode,MATCH(#REF!,OFFSET(admin3_start,MATCH(M51,admin2_linked_pcode,0),0,COUNTIF(admin2_linked_pcode,M51)),0)+MATCH(M51,admin2_linked_pcode,0)-1))</f>
        <v>#REF!</v>
      </c>
    </row>
    <row r="52" spans="1:14" x14ac:dyDescent="0.2">
      <c r="A52" s="58">
        <v>45323</v>
      </c>
      <c r="B52" s="49" t="s">
        <v>120</v>
      </c>
      <c r="C52" s="49" t="s">
        <v>183</v>
      </c>
      <c r="D52" s="49" t="s">
        <v>1198</v>
      </c>
      <c r="E52" s="49">
        <v>103</v>
      </c>
      <c r="F52" s="49">
        <v>27</v>
      </c>
      <c r="G52" s="49">
        <v>0</v>
      </c>
      <c r="H52" s="49">
        <v>0</v>
      </c>
      <c r="I52" s="49">
        <v>82</v>
      </c>
      <c r="J52" s="49">
        <v>102</v>
      </c>
      <c r="K52" s="49">
        <v>314</v>
      </c>
      <c r="L52" t="str">
        <f ca="1">IF(B52="","",OFFSET(table_admin1[[#Headers],[ADM1_PT]],MATCH(B52,admin1,0),1))</f>
        <v>MZ01</v>
      </c>
      <c r="M52" t="str">
        <f t="shared" ca="1" si="0"/>
        <v>MZ0102</v>
      </c>
      <c r="N52" t="e">
        <f ca="1">IF(#REF!="","",INDEX(admin3_pcode,MATCH(#REF!,OFFSET(admin3_start,MATCH(M52,admin2_linked_pcode,0),0,COUNTIF(admin2_linked_pcode,M52)),0)+MATCH(M52,admin2_linked_pcode,0)-1))</f>
        <v>#REF!</v>
      </c>
    </row>
    <row r="53" spans="1:14" x14ac:dyDescent="0.2">
      <c r="A53" s="58">
        <v>45323</v>
      </c>
      <c r="B53" s="49" t="s">
        <v>120</v>
      </c>
      <c r="C53" s="49" t="s">
        <v>194</v>
      </c>
      <c r="D53" s="49" t="s">
        <v>1198</v>
      </c>
      <c r="E53" s="49">
        <v>503</v>
      </c>
      <c r="F53" s="49">
        <v>330</v>
      </c>
      <c r="G53" s="49">
        <v>0</v>
      </c>
      <c r="H53" s="49">
        <v>0</v>
      </c>
      <c r="I53" s="49">
        <v>528</v>
      </c>
      <c r="J53" s="49">
        <v>370</v>
      </c>
      <c r="K53" s="49">
        <v>1731</v>
      </c>
      <c r="L53" t="str">
        <f ca="1">IF(B53="","",OFFSET(table_admin1[[#Headers],[ADM1_PT]],MATCH(B53,admin1,0),1))</f>
        <v>MZ01</v>
      </c>
      <c r="M53" t="str">
        <f t="shared" ca="1" si="0"/>
        <v>MZ0104</v>
      </c>
      <c r="N53" t="e">
        <f ca="1">IF(#REF!="","",INDEX(admin3_pcode,MATCH(#REF!,OFFSET(admin3_start,MATCH(M53,admin2_linked_pcode,0),0,COUNTIF(admin2_linked_pcode,M53)),0)+MATCH(M53,admin2_linked_pcode,0)-1))</f>
        <v>#REF!</v>
      </c>
    </row>
    <row r="54" spans="1:14" x14ac:dyDescent="0.2">
      <c r="A54" s="58">
        <v>45323</v>
      </c>
      <c r="B54" s="49" t="s">
        <v>120</v>
      </c>
      <c r="C54" s="49" t="s">
        <v>199</v>
      </c>
      <c r="D54" s="49" t="s">
        <v>1198</v>
      </c>
      <c r="E54" s="49">
        <v>0</v>
      </c>
      <c r="F54" s="49">
        <v>0</v>
      </c>
      <c r="G54" s="49">
        <v>0</v>
      </c>
      <c r="H54" s="49">
        <v>0</v>
      </c>
      <c r="I54" s="49">
        <v>1907</v>
      </c>
      <c r="J54" s="49">
        <v>2031</v>
      </c>
      <c r="K54" s="49">
        <v>3938</v>
      </c>
      <c r="L54" t="str">
        <f ca="1">IF(B54="","",OFFSET(table_admin1[[#Headers],[ADM1_PT]],MATCH(B54,admin1,0),1))</f>
        <v>MZ01</v>
      </c>
      <c r="M54" t="str">
        <f t="shared" ca="1" si="0"/>
        <v>MZ0105</v>
      </c>
      <c r="N54" t="e">
        <f ca="1">IF(#REF!="","",INDEX(admin3_pcode,MATCH(#REF!,OFFSET(admin3_start,MATCH(M54,admin2_linked_pcode,0),0,COUNTIF(admin2_linked_pcode,M54)),0)+MATCH(M54,admin2_linked_pcode,0)-1))</f>
        <v>#REF!</v>
      </c>
    </row>
    <row r="55" spans="1:14" x14ac:dyDescent="0.2">
      <c r="A55" s="58">
        <v>45323</v>
      </c>
      <c r="B55" s="49" t="s">
        <v>120</v>
      </c>
      <c r="C55" s="49" t="s">
        <v>220</v>
      </c>
      <c r="D55" s="49" t="s">
        <v>1198</v>
      </c>
      <c r="E55" s="49">
        <v>954</v>
      </c>
      <c r="F55" s="49">
        <v>838</v>
      </c>
      <c r="G55" s="49">
        <v>0</v>
      </c>
      <c r="H55" s="49">
        <v>0</v>
      </c>
      <c r="I55" s="49">
        <v>0</v>
      </c>
      <c r="J55" s="49">
        <v>0</v>
      </c>
      <c r="K55" s="49">
        <v>1792</v>
      </c>
      <c r="L55" t="str">
        <f ca="1">IF(B55="","",OFFSET(table_admin1[[#Headers],[ADM1_PT]],MATCH(B55,admin1,0),1))</f>
        <v>MZ01</v>
      </c>
      <c r="M55" t="str">
        <f t="shared" ca="1" si="0"/>
        <v>MZ0109</v>
      </c>
      <c r="N55" t="e">
        <f ca="1">IF(#REF!="","",INDEX(admin3_pcode,MATCH(#REF!,OFFSET(admin3_start,MATCH(M55,admin2_linked_pcode,0),0,COUNTIF(admin2_linked_pcode,M55)),0)+MATCH(M55,admin2_linked_pcode,0)-1))</f>
        <v>#REF!</v>
      </c>
    </row>
    <row r="56" spans="1:14" x14ac:dyDescent="0.2">
      <c r="A56" s="58">
        <v>45323</v>
      </c>
      <c r="B56" s="49" t="s">
        <v>120</v>
      </c>
      <c r="C56" s="49" t="s">
        <v>231</v>
      </c>
      <c r="D56" s="49" t="s">
        <v>1198</v>
      </c>
      <c r="E56" s="49">
        <v>53</v>
      </c>
      <c r="F56" s="49">
        <v>46</v>
      </c>
      <c r="G56" s="49">
        <v>0</v>
      </c>
      <c r="H56" s="49">
        <v>0</v>
      </c>
      <c r="I56" s="49">
        <v>0</v>
      </c>
      <c r="J56" s="49">
        <v>0</v>
      </c>
      <c r="K56" s="49">
        <v>99</v>
      </c>
      <c r="L56" t="str">
        <f ca="1">IF(B56="","",OFFSET(table_admin1[[#Headers],[ADM1_PT]],MATCH(B56,admin1,0),1))</f>
        <v>MZ01</v>
      </c>
      <c r="M56" t="str">
        <f t="shared" ca="1" si="0"/>
        <v>MZ0111</v>
      </c>
      <c r="N56" t="e">
        <f ca="1">IF(#REF!="","",INDEX(admin3_pcode,MATCH(#REF!,OFFSET(admin3_start,MATCH(M56,admin2_linked_pcode,0),0,COUNTIF(admin2_linked_pcode,M56)),0)+MATCH(M56,admin2_linked_pcode,0)-1))</f>
        <v>#REF!</v>
      </c>
    </row>
    <row r="57" spans="1:14" x14ac:dyDescent="0.2">
      <c r="A57" s="58">
        <v>45323</v>
      </c>
      <c r="B57" s="49" t="s">
        <v>120</v>
      </c>
      <c r="C57" s="49" t="s">
        <v>128</v>
      </c>
      <c r="D57" s="49" t="s">
        <v>1198</v>
      </c>
      <c r="E57" s="49">
        <v>9</v>
      </c>
      <c r="F57" s="49">
        <v>6</v>
      </c>
      <c r="G57" s="49">
        <v>0</v>
      </c>
      <c r="H57" s="49">
        <v>0</v>
      </c>
      <c r="I57" s="49">
        <v>13</v>
      </c>
      <c r="J57" s="49">
        <v>12</v>
      </c>
      <c r="K57" s="49">
        <v>40</v>
      </c>
      <c r="L57" t="str">
        <f ca="1">IF(B57="","",OFFSET(table_admin1[[#Headers],[ADM1_PT]],MATCH(B57,admin1,0),1))</f>
        <v>MZ01</v>
      </c>
      <c r="M57" t="str">
        <f t="shared" ca="1" si="0"/>
        <v>MZ0112</v>
      </c>
      <c r="N57" t="e">
        <f ca="1">IF(#REF!="","",INDEX(admin3_pcode,MATCH(#REF!,OFFSET(admin3_start,MATCH(M57,admin2_linked_pcode,0),0,COUNTIF(admin2_linked_pcode,M57)),0)+MATCH(M57,admin2_linked_pcode,0)-1))</f>
        <v>#REF!</v>
      </c>
    </row>
    <row r="58" spans="1:14" x14ac:dyDescent="0.2">
      <c r="A58" s="58">
        <v>45323</v>
      </c>
      <c r="B58" s="49" t="s">
        <v>120</v>
      </c>
      <c r="C58" s="49" t="s">
        <v>248</v>
      </c>
      <c r="D58" s="49" t="s">
        <v>1198</v>
      </c>
      <c r="E58" s="49">
        <v>25</v>
      </c>
      <c r="F58" s="49">
        <v>31</v>
      </c>
      <c r="G58" s="49">
        <v>0</v>
      </c>
      <c r="H58" s="49">
        <v>0</v>
      </c>
      <c r="I58" s="49">
        <v>0</v>
      </c>
      <c r="J58" s="49">
        <v>0</v>
      </c>
      <c r="K58" s="49">
        <v>56</v>
      </c>
      <c r="L58" t="str">
        <f ca="1">IF(B58="","",OFFSET(table_admin1[[#Headers],[ADM1_PT]],MATCH(B58,admin1,0),1))</f>
        <v>MZ01</v>
      </c>
      <c r="M58" t="str">
        <f t="shared" ca="1" si="0"/>
        <v>MZ0116</v>
      </c>
      <c r="N58" t="e">
        <f ca="1">IF(#REF!="","",INDEX(admin3_pcode,MATCH(#REF!,OFFSET(admin3_start,MATCH(M58,admin2_linked_pcode,0),0,COUNTIF(admin2_linked_pcode,M58)),0)+MATCH(M58,admin2_linked_pcode,0)-1))</f>
        <v>#REF!</v>
      </c>
    </row>
    <row r="59" spans="1:14" x14ac:dyDescent="0.2">
      <c r="A59" s="58">
        <v>45323</v>
      </c>
      <c r="B59" s="49" t="s">
        <v>120</v>
      </c>
      <c r="C59" s="49" t="s">
        <v>121</v>
      </c>
      <c r="D59" s="49" t="s">
        <v>1198</v>
      </c>
      <c r="E59" s="49">
        <v>137</v>
      </c>
      <c r="F59" s="49">
        <v>104</v>
      </c>
      <c r="G59" s="49">
        <v>0</v>
      </c>
      <c r="H59" s="49">
        <v>0</v>
      </c>
      <c r="I59" s="49">
        <v>0</v>
      </c>
      <c r="J59" s="49">
        <v>0</v>
      </c>
      <c r="K59" s="49">
        <v>241</v>
      </c>
      <c r="L59" t="str">
        <f ca="1">IF(B59="","",OFFSET(table_admin1[[#Headers],[ADM1_PT]],MATCH(B59,admin1,0),1))</f>
        <v>MZ01</v>
      </c>
      <c r="M59" t="str">
        <f t="shared" ca="1" si="0"/>
        <v>MZ0118</v>
      </c>
      <c r="N59" t="e">
        <f ca="1">IF(#REF!="","",INDEX(admin3_pcode,MATCH(#REF!,OFFSET(admin3_start,MATCH(M59,admin2_linked_pcode,0),0,COUNTIF(admin2_linked_pcode,M59)),0)+MATCH(M59,admin2_linked_pcode,0)-1))</f>
        <v>#REF!</v>
      </c>
    </row>
    <row r="60" spans="1:14" x14ac:dyDescent="0.2">
      <c r="A60" s="58">
        <v>45323</v>
      </c>
      <c r="B60" s="49" t="s">
        <v>120</v>
      </c>
      <c r="C60" s="49" t="s">
        <v>129</v>
      </c>
      <c r="D60" s="49" t="s">
        <v>1198</v>
      </c>
      <c r="E60" s="49">
        <v>484</v>
      </c>
      <c r="F60" s="49">
        <v>382</v>
      </c>
      <c r="G60" s="49">
        <v>8</v>
      </c>
      <c r="H60" s="49">
        <v>0</v>
      </c>
      <c r="I60" s="49">
        <v>0</v>
      </c>
      <c r="J60" s="49">
        <v>0</v>
      </c>
      <c r="K60" s="49">
        <v>866</v>
      </c>
      <c r="L60" t="str">
        <f ca="1">IF(B60="","",OFFSET(table_admin1[[#Headers],[ADM1_PT]],MATCH(B60,admin1,0),1))</f>
        <v>MZ01</v>
      </c>
      <c r="M60" t="str">
        <f t="shared" ca="1" si="0"/>
        <v>MZ0110</v>
      </c>
      <c r="N60" t="e">
        <f ca="1">IF(#REF!="","",INDEX(admin3_pcode,MATCH(#REF!,OFFSET(admin3_start,MATCH(M60,admin2_linked_pcode,0),0,COUNTIF(admin2_linked_pcode,M60)),0)+MATCH(M60,admin2_linked_pcode,0)-1))</f>
        <v>#REF!</v>
      </c>
    </row>
    <row r="61" spans="1:14" x14ac:dyDescent="0.2">
      <c r="A61" s="58">
        <v>45323</v>
      </c>
      <c r="B61" s="49" t="s">
        <v>120</v>
      </c>
      <c r="C61" s="49" t="s">
        <v>128</v>
      </c>
      <c r="D61" s="49" t="s">
        <v>1198</v>
      </c>
      <c r="E61" s="49">
        <v>0</v>
      </c>
      <c r="F61" s="49">
        <v>0</v>
      </c>
      <c r="G61" s="49">
        <v>0</v>
      </c>
      <c r="H61" s="49">
        <v>0</v>
      </c>
      <c r="I61" s="49">
        <v>180</v>
      </c>
      <c r="J61" s="49">
        <v>233</v>
      </c>
      <c r="K61" s="49">
        <v>413</v>
      </c>
      <c r="L61" t="str">
        <f ca="1">IF(B61="","",OFFSET(table_admin1[[#Headers],[ADM1_PT]],MATCH(B61,admin1,0),1))</f>
        <v>MZ01</v>
      </c>
      <c r="M61" t="str">
        <f t="shared" ca="1" si="0"/>
        <v>MZ0112</v>
      </c>
      <c r="N61" t="e">
        <f ca="1">IF(#REF!="","",INDEX(admin3_pcode,MATCH(#REF!,OFFSET(admin3_start,MATCH(M61,admin2_linked_pcode,0),0,COUNTIF(admin2_linked_pcode,M61)),0)+MATCH(M61,admin2_linked_pcode,0)-1))</f>
        <v>#REF!</v>
      </c>
    </row>
    <row r="62" spans="1:14" x14ac:dyDescent="0.2">
      <c r="A62" s="58">
        <v>45323</v>
      </c>
      <c r="B62" s="49" t="s">
        <v>120</v>
      </c>
      <c r="C62" s="49" t="s">
        <v>194</v>
      </c>
      <c r="D62" s="49" t="s">
        <v>1198</v>
      </c>
      <c r="E62" s="49">
        <v>10</v>
      </c>
      <c r="F62" s="49">
        <v>12</v>
      </c>
      <c r="G62" s="49">
        <v>0</v>
      </c>
      <c r="H62" s="49">
        <v>0</v>
      </c>
      <c r="I62" s="49">
        <v>0</v>
      </c>
      <c r="J62" s="49">
        <v>0</v>
      </c>
      <c r="K62" s="49">
        <v>22</v>
      </c>
      <c r="L62" t="str">
        <f ca="1">IF(B62="","",OFFSET(table_admin1[[#Headers],[ADM1_PT]],MATCH(B62,admin1,0),1))</f>
        <v>MZ01</v>
      </c>
      <c r="M62" t="str">
        <f t="shared" ca="1" si="0"/>
        <v>MZ0104</v>
      </c>
      <c r="N62" t="e">
        <f ca="1">IF(#REF!="","",INDEX(admin3_pcode,MATCH(#REF!,OFFSET(admin3_start,MATCH(M62,admin2_linked_pcode,0),0,COUNTIF(admin2_linked_pcode,M62)),0)+MATCH(M62,admin2_linked_pcode,0)-1))</f>
        <v>#REF!</v>
      </c>
    </row>
    <row r="63" spans="1:14" x14ac:dyDescent="0.2">
      <c r="A63" s="58">
        <v>45323</v>
      </c>
      <c r="B63" s="49" t="s">
        <v>120</v>
      </c>
      <c r="C63" s="49" t="s">
        <v>199</v>
      </c>
      <c r="D63" s="49" t="s">
        <v>1198</v>
      </c>
      <c r="E63" s="49">
        <v>3616</v>
      </c>
      <c r="F63" s="49">
        <v>1719</v>
      </c>
      <c r="G63" s="49">
        <v>0</v>
      </c>
      <c r="H63" s="49">
        <v>0</v>
      </c>
      <c r="I63" s="49">
        <v>0</v>
      </c>
      <c r="J63" s="49">
        <v>0</v>
      </c>
      <c r="K63" s="49">
        <v>5335</v>
      </c>
      <c r="L63" t="str">
        <f ca="1">IF(B63="","",OFFSET(table_admin1[[#Headers],[ADM1_PT]],MATCH(B63,admin1,0),1))</f>
        <v>MZ01</v>
      </c>
      <c r="M63" t="str">
        <f t="shared" ca="1" si="0"/>
        <v>MZ0105</v>
      </c>
      <c r="N63" t="e">
        <f ca="1">IF(#REF!="","",INDEX(admin3_pcode,MATCH(#REF!,OFFSET(admin3_start,MATCH(M63,admin2_linked_pcode,0),0,COUNTIF(admin2_linked_pcode,M63)),0)+MATCH(M63,admin2_linked_pcode,0)-1))</f>
        <v>#REF!</v>
      </c>
    </row>
    <row r="64" spans="1:14" x14ac:dyDescent="0.2">
      <c r="A64" s="58">
        <v>45323</v>
      </c>
      <c r="B64" s="49" t="s">
        <v>120</v>
      </c>
      <c r="C64" s="49" t="s">
        <v>129</v>
      </c>
      <c r="D64" s="49" t="s">
        <v>1198</v>
      </c>
      <c r="E64" s="49">
        <v>0</v>
      </c>
      <c r="F64" s="49">
        <v>4</v>
      </c>
      <c r="G64" s="49">
        <v>0</v>
      </c>
      <c r="H64" s="49">
        <v>0</v>
      </c>
      <c r="I64" s="49">
        <v>0</v>
      </c>
      <c r="J64" s="49">
        <v>0</v>
      </c>
      <c r="K64" s="49">
        <v>4</v>
      </c>
      <c r="L64" t="str">
        <f ca="1">IF(B64="","",OFFSET(table_admin1[[#Headers],[ADM1_PT]],MATCH(B64,admin1,0),1))</f>
        <v>MZ01</v>
      </c>
      <c r="M64" t="str">
        <f t="shared" ca="1" si="0"/>
        <v>MZ0110</v>
      </c>
      <c r="N64" t="e">
        <f ca="1">IF(#REF!="","",INDEX(admin3_pcode,MATCH(#REF!,OFFSET(admin3_start,MATCH(M64,admin2_linked_pcode,0),0,COUNTIF(admin2_linked_pcode,M64)),0)+MATCH(M64,admin2_linked_pcode,0)-1))</f>
        <v>#REF!</v>
      </c>
    </row>
    <row r="65" spans="1:14" x14ac:dyDescent="0.2">
      <c r="A65" s="58">
        <v>45323</v>
      </c>
      <c r="B65" s="49" t="s">
        <v>120</v>
      </c>
      <c r="C65" s="49" t="s">
        <v>231</v>
      </c>
      <c r="D65" s="49" t="s">
        <v>1198</v>
      </c>
      <c r="E65" s="49">
        <v>1406</v>
      </c>
      <c r="F65" s="49">
        <v>3279</v>
      </c>
      <c r="G65" s="49">
        <v>0</v>
      </c>
      <c r="H65" s="49">
        <v>0</v>
      </c>
      <c r="I65" s="49">
        <v>0</v>
      </c>
      <c r="J65" s="49">
        <v>0</v>
      </c>
      <c r="K65" s="49">
        <v>4685</v>
      </c>
      <c r="L65" t="str">
        <f ca="1">IF(B65="","",OFFSET(table_admin1[[#Headers],[ADM1_PT]],MATCH(B65,admin1,0),1))</f>
        <v>MZ01</v>
      </c>
      <c r="M65" t="str">
        <f t="shared" ca="1" si="0"/>
        <v>MZ0111</v>
      </c>
      <c r="N65" t="e">
        <f ca="1">IF(#REF!="","",INDEX(admin3_pcode,MATCH(#REF!,OFFSET(admin3_start,MATCH(M65,admin2_linked_pcode,0),0,COUNTIF(admin2_linked_pcode,M65)),0)+MATCH(M65,admin2_linked_pcode,0)-1))</f>
        <v>#REF!</v>
      </c>
    </row>
    <row r="66" spans="1:14" x14ac:dyDescent="0.2">
      <c r="A66" s="58">
        <v>45323</v>
      </c>
      <c r="B66" s="49" t="s">
        <v>120</v>
      </c>
      <c r="C66" s="49" t="s">
        <v>128</v>
      </c>
      <c r="D66" s="49" t="s">
        <v>1198</v>
      </c>
      <c r="E66" s="49">
        <v>0</v>
      </c>
      <c r="F66" s="49">
        <v>10</v>
      </c>
      <c r="G66" s="49">
        <v>0</v>
      </c>
      <c r="H66" s="49">
        <v>0</v>
      </c>
      <c r="I66" s="49">
        <v>0</v>
      </c>
      <c r="J66" s="49">
        <v>0</v>
      </c>
      <c r="K66" s="49">
        <v>10</v>
      </c>
      <c r="L66" t="str">
        <f ca="1">IF(B66="","",OFFSET(table_admin1[[#Headers],[ADM1_PT]],MATCH(B66,admin1,0),1))</f>
        <v>MZ01</v>
      </c>
      <c r="M66" t="str">
        <f t="shared" ca="1" si="0"/>
        <v>MZ0112</v>
      </c>
      <c r="N66" t="e">
        <f ca="1">IF(#REF!="","",INDEX(admin3_pcode,MATCH(#REF!,OFFSET(admin3_start,MATCH(M66,admin2_linked_pcode,0),0,COUNTIF(admin2_linked_pcode,M66)),0)+MATCH(M66,admin2_linked_pcode,0)-1))</f>
        <v>#REF!</v>
      </c>
    </row>
    <row r="67" spans="1:14" x14ac:dyDescent="0.2">
      <c r="A67" s="58">
        <v>45323</v>
      </c>
      <c r="B67" s="49" t="s">
        <v>120</v>
      </c>
      <c r="C67" s="49" t="s">
        <v>121</v>
      </c>
      <c r="D67" s="49" t="s">
        <v>1198</v>
      </c>
      <c r="E67" s="49">
        <v>3810</v>
      </c>
      <c r="F67" s="49">
        <v>1788</v>
      </c>
      <c r="G67" s="49">
        <v>0</v>
      </c>
      <c r="H67" s="49">
        <v>0</v>
      </c>
      <c r="I67" s="49">
        <v>0</v>
      </c>
      <c r="J67" s="49">
        <v>0</v>
      </c>
      <c r="K67" s="49">
        <v>5598</v>
      </c>
      <c r="L67" t="str">
        <f ca="1">IF(B67="","",OFFSET(table_admin1[[#Headers],[ADM1_PT]],MATCH(B67,admin1,0),1))</f>
        <v>MZ01</v>
      </c>
      <c r="M67" t="str">
        <f t="shared" ca="1" si="0"/>
        <v>MZ0118</v>
      </c>
      <c r="N67" t="e">
        <f ca="1">IF(#REF!="","",INDEX(admin3_pcode,MATCH(#REF!,OFFSET(admin3_start,MATCH(M67,admin2_linked_pcode,0),0,COUNTIF(admin2_linked_pcode,M67)),0)+MATCH(M67,admin2_linked_pcode,0)-1))</f>
        <v>#REF!</v>
      </c>
    </row>
    <row r="68" spans="1:14" x14ac:dyDescent="0.2">
      <c r="A68" s="58">
        <v>45323</v>
      </c>
      <c r="B68" s="49" t="s">
        <v>120</v>
      </c>
      <c r="C68" s="49" t="s">
        <v>127</v>
      </c>
      <c r="D68" s="49" t="s">
        <v>1198</v>
      </c>
      <c r="E68" s="49">
        <v>562</v>
      </c>
      <c r="F68" s="49">
        <v>276</v>
      </c>
      <c r="G68" s="49">
        <v>0</v>
      </c>
      <c r="H68" s="49">
        <v>0</v>
      </c>
      <c r="I68" s="49">
        <v>56</v>
      </c>
      <c r="J68" s="49">
        <v>60</v>
      </c>
      <c r="K68" s="49">
        <v>954</v>
      </c>
      <c r="L68" t="str">
        <f ca="1">IF(B68="","",OFFSET(table_admin1[[#Headers],[ADM1_PT]],MATCH(B68,admin1,0),1))</f>
        <v>MZ01</v>
      </c>
      <c r="M68" t="str">
        <f t="shared" ca="1" si="0"/>
        <v>MZ0101</v>
      </c>
      <c r="N68" t="e">
        <f ca="1">IF(#REF!="","",INDEX(admin3_pcode,MATCH(#REF!,OFFSET(admin3_start,MATCH(M68,admin2_linked_pcode,0),0,COUNTIF(admin2_linked_pcode,M68)),0)+MATCH(M68,admin2_linked_pcode,0)-1))</f>
        <v>#REF!</v>
      </c>
    </row>
    <row r="69" spans="1:14" x14ac:dyDescent="0.2">
      <c r="A69" s="58">
        <v>45323</v>
      </c>
      <c r="B69" s="49" t="s">
        <v>120</v>
      </c>
      <c r="C69" s="49" t="s">
        <v>183</v>
      </c>
      <c r="D69" s="49" t="s">
        <v>1200</v>
      </c>
      <c r="E69" s="49">
        <v>29</v>
      </c>
      <c r="F69" s="49">
        <v>37</v>
      </c>
      <c r="G69" s="49">
        <v>0</v>
      </c>
      <c r="H69" s="49">
        <v>0</v>
      </c>
      <c r="I69" s="49">
        <v>80</v>
      </c>
      <c r="J69" s="49">
        <v>85</v>
      </c>
      <c r="K69" s="49">
        <v>231</v>
      </c>
      <c r="L69" t="str">
        <f ca="1">IF(B69="","",OFFSET(table_admin1[[#Headers],[ADM1_PT]],MATCH(B69,admin1,0),1))</f>
        <v>MZ01</v>
      </c>
      <c r="M69" t="str">
        <f t="shared" ca="1" si="0"/>
        <v>MZ0102</v>
      </c>
      <c r="N69" t="e">
        <f ca="1">IF(#REF!="","",INDEX(admin3_pcode,MATCH(#REF!,OFFSET(admin3_start,MATCH(M69,admin2_linked_pcode,0),0,COUNTIF(admin2_linked_pcode,M69)),0)+MATCH(M69,admin2_linked_pcode,0)-1))</f>
        <v>#REF!</v>
      </c>
    </row>
    <row r="70" spans="1:14" x14ac:dyDescent="0.2">
      <c r="A70" s="58">
        <v>45323</v>
      </c>
      <c r="B70" s="49" t="s">
        <v>120</v>
      </c>
      <c r="C70" s="49" t="s">
        <v>126</v>
      </c>
      <c r="D70" s="49" t="s">
        <v>1200</v>
      </c>
      <c r="E70" s="49">
        <v>2028</v>
      </c>
      <c r="F70" s="49">
        <v>1377</v>
      </c>
      <c r="G70" s="49">
        <v>3</v>
      </c>
      <c r="H70" s="49">
        <v>4</v>
      </c>
      <c r="I70" s="49">
        <v>12</v>
      </c>
      <c r="J70" s="49">
        <v>6</v>
      </c>
      <c r="K70" s="49">
        <v>3423</v>
      </c>
      <c r="L70" t="str">
        <f ca="1">IF(B70="","",OFFSET(table_admin1[[#Headers],[ADM1_PT]],MATCH(B70,admin1,0),1))</f>
        <v>MZ01</v>
      </c>
      <c r="M70" t="str">
        <f t="shared" ref="M70:M133" ca="1" si="1">IF(C70="","",INDEX(admin2_pcode,MATCH(C70,OFFSET(admin2_start,MATCH(L70,admin1_linked_pcode,0),0,COUNTIF(admin1_linked_pcode,L70)),0)+MATCH(L70,admin1_linked_pcode,0)-1))</f>
        <v>MZ0103</v>
      </c>
      <c r="N70" t="e">
        <f ca="1">IF(#REF!="","",INDEX(admin3_pcode,MATCH(#REF!,OFFSET(admin3_start,MATCH(M70,admin2_linked_pcode,0),0,COUNTIF(admin2_linked_pcode,M70)),0)+MATCH(M70,admin2_linked_pcode,0)-1))</f>
        <v>#REF!</v>
      </c>
    </row>
    <row r="71" spans="1:14" x14ac:dyDescent="0.2">
      <c r="A71" s="58">
        <v>45323</v>
      </c>
      <c r="B71" s="49" t="s">
        <v>120</v>
      </c>
      <c r="C71" s="49" t="s">
        <v>194</v>
      </c>
      <c r="D71" s="49" t="s">
        <v>1200</v>
      </c>
      <c r="E71" s="49">
        <v>32</v>
      </c>
      <c r="F71" s="49">
        <v>22</v>
      </c>
      <c r="G71" s="49">
        <v>0</v>
      </c>
      <c r="H71" s="49">
        <v>0</v>
      </c>
      <c r="I71" s="49">
        <v>0</v>
      </c>
      <c r="J71" s="49">
        <v>0</v>
      </c>
      <c r="K71" s="49">
        <v>54</v>
      </c>
      <c r="L71" t="str">
        <f ca="1">IF(B71="","",OFFSET(table_admin1[[#Headers],[ADM1_PT]],MATCH(B71,admin1,0),1))</f>
        <v>MZ01</v>
      </c>
      <c r="M71" t="str">
        <f t="shared" ca="1" si="1"/>
        <v>MZ0104</v>
      </c>
      <c r="N71" t="e">
        <f ca="1">IF(#REF!="","",INDEX(admin3_pcode,MATCH(#REF!,OFFSET(admin3_start,MATCH(M71,admin2_linked_pcode,0),0,COUNTIF(admin2_linked_pcode,M71)),0)+MATCH(M71,admin2_linked_pcode,0)-1))</f>
        <v>#REF!</v>
      </c>
    </row>
    <row r="72" spans="1:14" x14ac:dyDescent="0.2">
      <c r="A72" s="58">
        <v>45323</v>
      </c>
      <c r="B72" s="49" t="s">
        <v>120</v>
      </c>
      <c r="C72" s="49" t="s">
        <v>199</v>
      </c>
      <c r="D72" s="49" t="s">
        <v>1200</v>
      </c>
      <c r="E72" s="49">
        <v>0</v>
      </c>
      <c r="F72" s="49">
        <v>42</v>
      </c>
      <c r="G72" s="49">
        <v>0</v>
      </c>
      <c r="H72" s="49">
        <v>0</v>
      </c>
      <c r="I72" s="49">
        <v>0</v>
      </c>
      <c r="J72" s="49">
        <v>0</v>
      </c>
      <c r="K72" s="49">
        <v>42</v>
      </c>
      <c r="L72" t="str">
        <f ca="1">IF(B72="","",OFFSET(table_admin1[[#Headers],[ADM1_PT]],MATCH(B72,admin1,0),1))</f>
        <v>MZ01</v>
      </c>
      <c r="M72" t="str">
        <f t="shared" ca="1" si="1"/>
        <v>MZ0105</v>
      </c>
      <c r="N72" t="e">
        <f ca="1">IF(#REF!="","",INDEX(admin3_pcode,MATCH(#REF!,OFFSET(admin3_start,MATCH(M72,admin2_linked_pcode,0),0,COUNTIF(admin2_linked_pcode,M72)),0)+MATCH(M72,admin2_linked_pcode,0)-1))</f>
        <v>#REF!</v>
      </c>
    </row>
    <row r="73" spans="1:14" x14ac:dyDescent="0.2">
      <c r="A73" s="58">
        <v>45323</v>
      </c>
      <c r="B73" s="49" t="s">
        <v>120</v>
      </c>
      <c r="C73" s="49" t="s">
        <v>205</v>
      </c>
      <c r="D73" s="49" t="s">
        <v>1200</v>
      </c>
      <c r="E73" s="49">
        <v>133</v>
      </c>
      <c r="F73" s="49">
        <v>116</v>
      </c>
      <c r="G73" s="49">
        <v>0</v>
      </c>
      <c r="H73" s="49">
        <v>0</v>
      </c>
      <c r="I73" s="49">
        <v>35</v>
      </c>
      <c r="J73" s="49">
        <v>28</v>
      </c>
      <c r="K73" s="49">
        <v>312</v>
      </c>
      <c r="L73" t="str">
        <f ca="1">IF(B73="","",OFFSET(table_admin1[[#Headers],[ADM1_PT]],MATCH(B73,admin1,0),1))</f>
        <v>MZ01</v>
      </c>
      <c r="M73" t="str">
        <f t="shared" ca="1" si="1"/>
        <v>MZ0106</v>
      </c>
      <c r="N73" t="e">
        <f ca="1">IF(#REF!="","",INDEX(admin3_pcode,MATCH(#REF!,OFFSET(admin3_start,MATCH(M73,admin2_linked_pcode,0),0,COUNTIF(admin2_linked_pcode,M73)),0)+MATCH(M73,admin2_linked_pcode,0)-1))</f>
        <v>#REF!</v>
      </c>
    </row>
    <row r="74" spans="1:14" x14ac:dyDescent="0.2">
      <c r="A74" s="58">
        <v>45323</v>
      </c>
      <c r="B74" s="49" t="s">
        <v>120</v>
      </c>
      <c r="C74" s="49" t="s">
        <v>131</v>
      </c>
      <c r="D74" s="49" t="s">
        <v>1200</v>
      </c>
      <c r="E74" s="49">
        <v>39</v>
      </c>
      <c r="F74" s="49">
        <v>25</v>
      </c>
      <c r="G74" s="49">
        <v>0</v>
      </c>
      <c r="H74" s="49">
        <v>0</v>
      </c>
      <c r="I74" s="49">
        <v>0</v>
      </c>
      <c r="J74" s="49">
        <v>0</v>
      </c>
      <c r="K74" s="49">
        <v>64</v>
      </c>
      <c r="L74" t="str">
        <f ca="1">IF(B74="","",OFFSET(table_admin1[[#Headers],[ADM1_PT]],MATCH(B74,admin1,0),1))</f>
        <v>MZ01</v>
      </c>
      <c r="M74" t="str">
        <f t="shared" ca="1" si="1"/>
        <v>MZ0107</v>
      </c>
      <c r="N74" t="e">
        <f ca="1">IF(#REF!="","",INDEX(admin3_pcode,MATCH(#REF!,OFFSET(admin3_start,MATCH(M74,admin2_linked_pcode,0),0,COUNTIF(admin2_linked_pcode,M74)),0)+MATCH(M74,admin2_linked_pcode,0)-1))</f>
        <v>#REF!</v>
      </c>
    </row>
    <row r="75" spans="1:14" x14ac:dyDescent="0.2">
      <c r="A75" s="58">
        <v>45323</v>
      </c>
      <c r="B75" s="49" t="s">
        <v>120</v>
      </c>
      <c r="C75" s="49" t="s">
        <v>129</v>
      </c>
      <c r="D75" s="49" t="s">
        <v>1200</v>
      </c>
      <c r="E75" s="49">
        <v>23</v>
      </c>
      <c r="F75" s="49">
        <v>24</v>
      </c>
      <c r="G75" s="49">
        <v>0</v>
      </c>
      <c r="H75" s="49">
        <v>0</v>
      </c>
      <c r="I75" s="49">
        <v>0</v>
      </c>
      <c r="J75" s="49">
        <v>0</v>
      </c>
      <c r="K75" s="49">
        <v>47</v>
      </c>
      <c r="L75" t="str">
        <f ca="1">IF(B75="","",OFFSET(table_admin1[[#Headers],[ADM1_PT]],MATCH(B75,admin1,0),1))</f>
        <v>MZ01</v>
      </c>
      <c r="M75" t="str">
        <f t="shared" ca="1" si="1"/>
        <v>MZ0110</v>
      </c>
      <c r="N75" t="e">
        <f ca="1">IF(#REF!="","",INDEX(admin3_pcode,MATCH(#REF!,OFFSET(admin3_start,MATCH(M75,admin2_linked_pcode,0),0,COUNTIF(admin2_linked_pcode,M75)),0)+MATCH(M75,admin2_linked_pcode,0)-1))</f>
        <v>#REF!</v>
      </c>
    </row>
    <row r="76" spans="1:14" x14ac:dyDescent="0.2">
      <c r="A76" s="58">
        <v>45323</v>
      </c>
      <c r="B76" s="49" t="s">
        <v>120</v>
      </c>
      <c r="C76" s="49" t="s">
        <v>231</v>
      </c>
      <c r="D76" s="49" t="s">
        <v>1200</v>
      </c>
      <c r="E76" s="49">
        <v>27</v>
      </c>
      <c r="F76" s="49">
        <v>10</v>
      </c>
      <c r="G76" s="49">
        <v>0</v>
      </c>
      <c r="H76" s="49">
        <v>0</v>
      </c>
      <c r="I76" s="49">
        <v>0</v>
      </c>
      <c r="J76" s="49">
        <v>0</v>
      </c>
      <c r="K76" s="49">
        <v>37</v>
      </c>
      <c r="L76" t="str">
        <f ca="1">IF(B76="","",OFFSET(table_admin1[[#Headers],[ADM1_PT]],MATCH(B76,admin1,0),1))</f>
        <v>MZ01</v>
      </c>
      <c r="M76" t="str">
        <f t="shared" ca="1" si="1"/>
        <v>MZ0111</v>
      </c>
      <c r="N76" t="e">
        <f ca="1">IF(#REF!="","",INDEX(admin3_pcode,MATCH(#REF!,OFFSET(admin3_start,MATCH(M76,admin2_linked_pcode,0),0,COUNTIF(admin2_linked_pcode,M76)),0)+MATCH(M76,admin2_linked_pcode,0)-1))</f>
        <v>#REF!</v>
      </c>
    </row>
    <row r="77" spans="1:14" x14ac:dyDescent="0.2">
      <c r="A77" s="58">
        <v>45323</v>
      </c>
      <c r="B77" s="49" t="s">
        <v>120</v>
      </c>
      <c r="C77" s="49" t="s">
        <v>128</v>
      </c>
      <c r="D77" s="49" t="s">
        <v>1200</v>
      </c>
      <c r="E77" s="49">
        <v>699</v>
      </c>
      <c r="F77" s="49">
        <v>643</v>
      </c>
      <c r="G77" s="49">
        <v>0</v>
      </c>
      <c r="H77" s="49">
        <v>0</v>
      </c>
      <c r="I77" s="49">
        <v>1</v>
      </c>
      <c r="J77" s="49">
        <v>0</v>
      </c>
      <c r="K77" s="49">
        <v>1343</v>
      </c>
      <c r="L77" t="str">
        <f ca="1">IF(B77="","",OFFSET(table_admin1[[#Headers],[ADM1_PT]],MATCH(B77,admin1,0),1))</f>
        <v>MZ01</v>
      </c>
      <c r="M77" t="str">
        <f t="shared" ca="1" si="1"/>
        <v>MZ0112</v>
      </c>
      <c r="N77" t="e">
        <f ca="1">IF(#REF!="","",INDEX(admin3_pcode,MATCH(#REF!,OFFSET(admin3_start,MATCH(M77,admin2_linked_pcode,0),0,COUNTIF(admin2_linked_pcode,M77)),0)+MATCH(M77,admin2_linked_pcode,0)-1))</f>
        <v>#REF!</v>
      </c>
    </row>
    <row r="78" spans="1:14" x14ac:dyDescent="0.2">
      <c r="A78" s="58">
        <v>45323</v>
      </c>
      <c r="B78" s="49" t="s">
        <v>120</v>
      </c>
      <c r="C78" s="49" t="s">
        <v>245</v>
      </c>
      <c r="D78" s="49" t="s">
        <v>1200</v>
      </c>
      <c r="E78" s="49">
        <v>3</v>
      </c>
      <c r="F78" s="49">
        <v>3</v>
      </c>
      <c r="G78" s="49">
        <v>0</v>
      </c>
      <c r="H78" s="49">
        <v>0</v>
      </c>
      <c r="I78" s="49">
        <v>0</v>
      </c>
      <c r="J78" s="49">
        <v>0</v>
      </c>
      <c r="K78" s="49">
        <v>6</v>
      </c>
      <c r="L78" t="str">
        <f ca="1">IF(B78="","",OFFSET(table_admin1[[#Headers],[ADM1_PT]],MATCH(B78,admin1,0),1))</f>
        <v>MZ01</v>
      </c>
      <c r="M78" t="str">
        <f t="shared" ca="1" si="1"/>
        <v>MZ0115</v>
      </c>
      <c r="N78" t="e">
        <f ca="1">IF(#REF!="","",INDEX(admin3_pcode,MATCH(#REF!,OFFSET(admin3_start,MATCH(M78,admin2_linked_pcode,0),0,COUNTIF(admin2_linked_pcode,M78)),0)+MATCH(M78,admin2_linked_pcode,0)-1))</f>
        <v>#REF!</v>
      </c>
    </row>
    <row r="79" spans="1:14" x14ac:dyDescent="0.2">
      <c r="A79" s="58">
        <v>45323</v>
      </c>
      <c r="B79" s="49" t="s">
        <v>120</v>
      </c>
      <c r="C79" s="49" t="s">
        <v>248</v>
      </c>
      <c r="D79" s="49" t="s">
        <v>1200</v>
      </c>
      <c r="E79" s="49">
        <v>28</v>
      </c>
      <c r="F79" s="49">
        <v>26</v>
      </c>
      <c r="G79" s="49">
        <v>0</v>
      </c>
      <c r="H79" s="49">
        <v>0</v>
      </c>
      <c r="I79" s="49">
        <v>0</v>
      </c>
      <c r="J79" s="49">
        <v>0</v>
      </c>
      <c r="K79" s="49">
        <v>54</v>
      </c>
      <c r="L79" t="str">
        <f ca="1">IF(B79="","",OFFSET(table_admin1[[#Headers],[ADM1_PT]],MATCH(B79,admin1,0),1))</f>
        <v>MZ01</v>
      </c>
      <c r="M79" t="str">
        <f t="shared" ca="1" si="1"/>
        <v>MZ0116</v>
      </c>
      <c r="N79" t="e">
        <f ca="1">IF(#REF!="","",INDEX(admin3_pcode,MATCH(#REF!,OFFSET(admin3_start,MATCH(M79,admin2_linked_pcode,0),0,COUNTIF(admin2_linked_pcode,M79)),0)+MATCH(M79,admin2_linked_pcode,0)-1))</f>
        <v>#REF!</v>
      </c>
    </row>
    <row r="80" spans="1:14" x14ac:dyDescent="0.2">
      <c r="A80" s="58">
        <v>45323</v>
      </c>
      <c r="B80" s="49" t="s">
        <v>120</v>
      </c>
      <c r="C80" s="49" t="s">
        <v>121</v>
      </c>
      <c r="D80" s="49" t="s">
        <v>1200</v>
      </c>
      <c r="E80" s="49">
        <v>203</v>
      </c>
      <c r="F80" s="49">
        <v>186</v>
      </c>
      <c r="G80" s="49">
        <v>0</v>
      </c>
      <c r="H80" s="49">
        <v>0</v>
      </c>
      <c r="I80" s="49">
        <v>0</v>
      </c>
      <c r="J80" s="49">
        <v>0</v>
      </c>
      <c r="K80" s="49">
        <v>389</v>
      </c>
      <c r="L80" t="str">
        <f ca="1">IF(B80="","",OFFSET(table_admin1[[#Headers],[ADM1_PT]],MATCH(B80,admin1,0),1))</f>
        <v>MZ01</v>
      </c>
      <c r="M80" t="str">
        <f t="shared" ca="1" si="1"/>
        <v>MZ0118</v>
      </c>
      <c r="N80" t="e">
        <f ca="1">IF(#REF!="","",INDEX(admin3_pcode,MATCH(#REF!,OFFSET(admin3_start,MATCH(M80,admin2_linked_pcode,0),0,COUNTIF(admin2_linked_pcode,M80)),0)+MATCH(M80,admin2_linked_pcode,0)-1))</f>
        <v>#REF!</v>
      </c>
    </row>
    <row r="81" spans="1:14" x14ac:dyDescent="0.2">
      <c r="A81" s="58">
        <v>45352</v>
      </c>
      <c r="B81" s="49" t="s">
        <v>120</v>
      </c>
      <c r="C81" s="49" t="s">
        <v>127</v>
      </c>
      <c r="D81" s="49" t="s">
        <v>1200</v>
      </c>
      <c r="E81" s="49">
        <v>134</v>
      </c>
      <c r="F81" s="49">
        <v>173</v>
      </c>
      <c r="G81" s="49">
        <v>0</v>
      </c>
      <c r="H81" s="49">
        <v>0</v>
      </c>
      <c r="I81" s="49">
        <v>118</v>
      </c>
      <c r="J81" s="49">
        <v>82</v>
      </c>
      <c r="K81" s="49">
        <v>507</v>
      </c>
      <c r="L81" t="str">
        <f ca="1">IF(B81="","",OFFSET(table_admin1[[#Headers],[ADM1_PT]],MATCH(B81,admin1,0),1))</f>
        <v>MZ01</v>
      </c>
      <c r="M81" t="str">
        <f t="shared" ca="1" si="1"/>
        <v>MZ0101</v>
      </c>
      <c r="N81" t="e">
        <f ca="1">IF(#REF!="","",INDEX(admin3_pcode,MATCH(#REF!,OFFSET(admin3_start,MATCH(M81,admin2_linked_pcode,0),0,COUNTIF(admin2_linked_pcode,M81)),0)+MATCH(M81,admin2_linked_pcode,0)-1))</f>
        <v>#REF!</v>
      </c>
    </row>
    <row r="82" spans="1:14" x14ac:dyDescent="0.2">
      <c r="A82" s="58">
        <v>45352</v>
      </c>
      <c r="B82" s="49" t="s">
        <v>120</v>
      </c>
      <c r="C82" s="49" t="s">
        <v>126</v>
      </c>
      <c r="D82" s="49" t="s">
        <v>1200</v>
      </c>
      <c r="E82" s="49">
        <v>521</v>
      </c>
      <c r="F82" s="49">
        <v>469</v>
      </c>
      <c r="G82" s="49">
        <v>6</v>
      </c>
      <c r="H82" s="49">
        <v>4</v>
      </c>
      <c r="I82" s="49">
        <v>0</v>
      </c>
      <c r="J82" s="49">
        <v>0</v>
      </c>
      <c r="K82" s="49">
        <v>990</v>
      </c>
      <c r="L82" t="str">
        <f ca="1">IF(B82="","",OFFSET(table_admin1[[#Headers],[ADM1_PT]],MATCH(B82,admin1,0),1))</f>
        <v>MZ01</v>
      </c>
      <c r="M82" t="str">
        <f t="shared" ca="1" si="1"/>
        <v>MZ0103</v>
      </c>
      <c r="N82" t="e">
        <f ca="1">IF(#REF!="","",INDEX(admin3_pcode,MATCH(#REF!,OFFSET(admin3_start,MATCH(M82,admin2_linked_pcode,0),0,COUNTIF(admin2_linked_pcode,M82)),0)+MATCH(M82,admin2_linked_pcode,0)-1))</f>
        <v>#REF!</v>
      </c>
    </row>
    <row r="83" spans="1:14" x14ac:dyDescent="0.2">
      <c r="A83" s="58">
        <v>45352</v>
      </c>
      <c r="B83" s="49" t="s">
        <v>120</v>
      </c>
      <c r="C83" s="49" t="s">
        <v>194</v>
      </c>
      <c r="D83" s="49" t="s">
        <v>1200</v>
      </c>
      <c r="E83" s="49">
        <v>215</v>
      </c>
      <c r="F83" s="49">
        <v>196</v>
      </c>
      <c r="I83" s="49">
        <v>24</v>
      </c>
      <c r="J83" s="49">
        <v>19</v>
      </c>
      <c r="K83" s="49">
        <v>454</v>
      </c>
      <c r="L83" t="str">
        <f ca="1">IF(B83="","",OFFSET(table_admin1[[#Headers],[ADM1_PT]],MATCH(B83,admin1,0),1))</f>
        <v>MZ01</v>
      </c>
      <c r="M83" t="str">
        <f t="shared" ca="1" si="1"/>
        <v>MZ0104</v>
      </c>
      <c r="N83" t="e">
        <f ca="1">IF(#REF!="","",INDEX(admin3_pcode,MATCH(#REF!,OFFSET(admin3_start,MATCH(M83,admin2_linked_pcode,0),0,COUNTIF(admin2_linked_pcode,M83)),0)+MATCH(M83,admin2_linked_pcode,0)-1))</f>
        <v>#REF!</v>
      </c>
    </row>
    <row r="84" spans="1:14" x14ac:dyDescent="0.2">
      <c r="A84" s="58">
        <v>45352</v>
      </c>
      <c r="B84" s="49" t="s">
        <v>120</v>
      </c>
      <c r="C84" s="49" t="s">
        <v>199</v>
      </c>
      <c r="D84" s="49" t="s">
        <v>1200</v>
      </c>
      <c r="E84" s="49">
        <v>170</v>
      </c>
      <c r="F84" s="49">
        <v>156</v>
      </c>
      <c r="G84" s="49">
        <v>0</v>
      </c>
      <c r="H84" s="49">
        <v>0</v>
      </c>
      <c r="I84" s="49">
        <v>83</v>
      </c>
      <c r="J84" s="49">
        <v>128</v>
      </c>
      <c r="K84" s="49">
        <v>537</v>
      </c>
      <c r="L84" t="str">
        <f ca="1">IF(B84="","",OFFSET(table_admin1[[#Headers],[ADM1_PT]],MATCH(B84,admin1,0),1))</f>
        <v>MZ01</v>
      </c>
      <c r="M84" t="str">
        <f t="shared" ca="1" si="1"/>
        <v>MZ0105</v>
      </c>
      <c r="N84" t="e">
        <f ca="1">IF(#REF!="","",INDEX(admin3_pcode,MATCH(#REF!,OFFSET(admin3_start,MATCH(M84,admin2_linked_pcode,0),0,COUNTIF(admin2_linked_pcode,M84)),0)+MATCH(M84,admin2_linked_pcode,0)-1))</f>
        <v>#REF!</v>
      </c>
    </row>
    <row r="85" spans="1:14" x14ac:dyDescent="0.2">
      <c r="A85" s="58">
        <v>45352</v>
      </c>
      <c r="B85" s="49" t="s">
        <v>120</v>
      </c>
      <c r="C85" s="49" t="s">
        <v>205</v>
      </c>
      <c r="D85" s="49" t="s">
        <v>1200</v>
      </c>
      <c r="E85" s="49">
        <v>12</v>
      </c>
      <c r="F85" s="49">
        <v>22</v>
      </c>
      <c r="G85" s="49">
        <v>0</v>
      </c>
      <c r="H85" s="49">
        <v>0</v>
      </c>
      <c r="I85" s="49">
        <v>0</v>
      </c>
      <c r="J85" s="49">
        <v>0</v>
      </c>
      <c r="K85" s="49">
        <v>34</v>
      </c>
      <c r="L85" t="str">
        <f ca="1">IF(B85="","",OFFSET(table_admin1[[#Headers],[ADM1_PT]],MATCH(B85,admin1,0),1))</f>
        <v>MZ01</v>
      </c>
      <c r="M85" t="str">
        <f t="shared" ca="1" si="1"/>
        <v>MZ0106</v>
      </c>
      <c r="N85" t="e">
        <f ca="1">IF(#REF!="","",INDEX(admin3_pcode,MATCH(#REF!,OFFSET(admin3_start,MATCH(M85,admin2_linked_pcode,0),0,COUNTIF(admin2_linked_pcode,M85)),0)+MATCH(M85,admin2_linked_pcode,0)-1))</f>
        <v>#REF!</v>
      </c>
    </row>
    <row r="86" spans="1:14" x14ac:dyDescent="0.2">
      <c r="A86" s="58">
        <v>45352</v>
      </c>
      <c r="B86" s="49" t="s">
        <v>120</v>
      </c>
      <c r="C86" s="49" t="s">
        <v>220</v>
      </c>
      <c r="D86" s="49" t="s">
        <v>1200</v>
      </c>
      <c r="E86" s="49">
        <v>6</v>
      </c>
      <c r="F86" s="49">
        <v>3</v>
      </c>
      <c r="G86" s="49">
        <v>0</v>
      </c>
      <c r="H86" s="49">
        <v>0</v>
      </c>
      <c r="I86" s="49">
        <v>0</v>
      </c>
      <c r="J86" s="49">
        <v>0</v>
      </c>
      <c r="K86" s="49">
        <v>9</v>
      </c>
      <c r="L86" t="str">
        <f ca="1">IF(B86="","",OFFSET(table_admin1[[#Headers],[ADM1_PT]],MATCH(B86,admin1,0),1))</f>
        <v>MZ01</v>
      </c>
      <c r="M86" t="str">
        <f t="shared" ca="1" si="1"/>
        <v>MZ0109</v>
      </c>
      <c r="N86" t="e">
        <f ca="1">IF(#REF!="","",INDEX(admin3_pcode,MATCH(#REF!,OFFSET(admin3_start,MATCH(M86,admin2_linked_pcode,0),0,COUNTIF(admin2_linked_pcode,M86)),0)+MATCH(M86,admin2_linked_pcode,0)-1))</f>
        <v>#REF!</v>
      </c>
    </row>
    <row r="87" spans="1:14" x14ac:dyDescent="0.2">
      <c r="A87" s="58">
        <v>45352</v>
      </c>
      <c r="B87" s="49" t="s">
        <v>120</v>
      </c>
      <c r="C87" s="49" t="s">
        <v>129</v>
      </c>
      <c r="D87" s="49" t="s">
        <v>1200</v>
      </c>
      <c r="E87" s="49">
        <v>9</v>
      </c>
      <c r="F87" s="49">
        <v>3</v>
      </c>
      <c r="G87" s="49">
        <v>0</v>
      </c>
      <c r="H87" s="49">
        <v>0</v>
      </c>
      <c r="I87" s="49">
        <v>0</v>
      </c>
      <c r="J87" s="49">
        <v>0</v>
      </c>
      <c r="K87" s="49">
        <v>12</v>
      </c>
      <c r="L87" t="str">
        <f ca="1">IF(B87="","",OFFSET(table_admin1[[#Headers],[ADM1_PT]],MATCH(B87,admin1,0),1))</f>
        <v>MZ01</v>
      </c>
      <c r="M87" t="str">
        <f t="shared" ca="1" si="1"/>
        <v>MZ0110</v>
      </c>
      <c r="N87" t="e">
        <f ca="1">IF(#REF!="","",INDEX(admin3_pcode,MATCH(#REF!,OFFSET(admin3_start,MATCH(M87,admin2_linked_pcode,0),0,COUNTIF(admin2_linked_pcode,M87)),0)+MATCH(M87,admin2_linked_pcode,0)-1))</f>
        <v>#REF!</v>
      </c>
    </row>
    <row r="88" spans="1:14" x14ac:dyDescent="0.2">
      <c r="A88" s="58">
        <v>45352</v>
      </c>
      <c r="B88" s="49" t="s">
        <v>120</v>
      </c>
      <c r="C88" s="49" t="s">
        <v>128</v>
      </c>
      <c r="D88" s="49" t="s">
        <v>1200</v>
      </c>
      <c r="E88" s="49">
        <v>14</v>
      </c>
      <c r="F88" s="49">
        <v>35</v>
      </c>
      <c r="G88" s="49">
        <v>0</v>
      </c>
      <c r="H88" s="49">
        <v>0</v>
      </c>
      <c r="I88" s="49">
        <v>0</v>
      </c>
      <c r="J88" s="49">
        <v>0</v>
      </c>
      <c r="K88" s="49">
        <v>49</v>
      </c>
      <c r="L88" t="str">
        <f ca="1">IF(B88="","",OFFSET(table_admin1[[#Headers],[ADM1_PT]],MATCH(B88,admin1,0),1))</f>
        <v>MZ01</v>
      </c>
      <c r="M88" t="str">
        <f t="shared" ca="1" si="1"/>
        <v>MZ0112</v>
      </c>
      <c r="N88" t="e">
        <f ca="1">IF(#REF!="","",INDEX(admin3_pcode,MATCH(#REF!,OFFSET(admin3_start,MATCH(M88,admin2_linked_pcode,0),0,COUNTIF(admin2_linked_pcode,M88)),0)+MATCH(M88,admin2_linked_pcode,0)-1))</f>
        <v>#REF!</v>
      </c>
    </row>
    <row r="89" spans="1:14" x14ac:dyDescent="0.2">
      <c r="A89" s="58">
        <v>45352</v>
      </c>
      <c r="B89" s="49" t="s">
        <v>120</v>
      </c>
      <c r="C89" s="49" t="s">
        <v>245</v>
      </c>
      <c r="D89" s="49" t="s">
        <v>1200</v>
      </c>
      <c r="E89" s="49">
        <v>6</v>
      </c>
      <c r="F89" s="49">
        <v>11</v>
      </c>
      <c r="G89" s="49">
        <v>0</v>
      </c>
      <c r="H89" s="49">
        <v>0</v>
      </c>
      <c r="I89" s="49">
        <v>0</v>
      </c>
      <c r="J89" s="49">
        <v>2</v>
      </c>
      <c r="K89" s="49">
        <v>19</v>
      </c>
      <c r="L89" t="str">
        <f ca="1">IF(B89="","",OFFSET(table_admin1[[#Headers],[ADM1_PT]],MATCH(B89,admin1,0),1))</f>
        <v>MZ01</v>
      </c>
      <c r="M89" t="str">
        <f t="shared" ca="1" si="1"/>
        <v>MZ0115</v>
      </c>
      <c r="N89" t="e">
        <f ca="1">IF(#REF!="","",INDEX(admin3_pcode,MATCH(#REF!,OFFSET(admin3_start,MATCH(M89,admin2_linked_pcode,0),0,COUNTIF(admin2_linked_pcode,M89)),0)+MATCH(M89,admin2_linked_pcode,0)-1))</f>
        <v>#REF!</v>
      </c>
    </row>
    <row r="90" spans="1:14" x14ac:dyDescent="0.2">
      <c r="A90" s="58">
        <v>45352</v>
      </c>
      <c r="B90" s="49" t="s">
        <v>120</v>
      </c>
      <c r="C90" s="49" t="s">
        <v>248</v>
      </c>
      <c r="D90" s="49" t="s">
        <v>1200</v>
      </c>
      <c r="E90" s="49">
        <v>1023</v>
      </c>
      <c r="F90" s="49">
        <v>944</v>
      </c>
      <c r="G90" s="49">
        <v>0</v>
      </c>
      <c r="H90" s="49">
        <v>0</v>
      </c>
      <c r="I90" s="49">
        <v>1791</v>
      </c>
      <c r="J90" s="49">
        <v>1744</v>
      </c>
      <c r="K90" s="49">
        <v>5502</v>
      </c>
      <c r="L90" t="str">
        <f ca="1">IF(B90="","",OFFSET(table_admin1[[#Headers],[ADM1_PT]],MATCH(B90,admin1,0),1))</f>
        <v>MZ01</v>
      </c>
      <c r="M90" t="str">
        <f t="shared" ca="1" si="1"/>
        <v>MZ0116</v>
      </c>
      <c r="N90" t="e">
        <f ca="1">IF(#REF!="","",INDEX(admin3_pcode,MATCH(#REF!,OFFSET(admin3_start,MATCH(M90,admin2_linked_pcode,0),0,COUNTIF(admin2_linked_pcode,M90)),0)+MATCH(M90,admin2_linked_pcode,0)-1))</f>
        <v>#REF!</v>
      </c>
    </row>
    <row r="91" spans="1:14" x14ac:dyDescent="0.2">
      <c r="A91" s="58">
        <v>45352</v>
      </c>
      <c r="B91" s="49" t="s">
        <v>120</v>
      </c>
      <c r="C91" s="49" t="s">
        <v>126</v>
      </c>
      <c r="D91" s="49" t="s">
        <v>1200</v>
      </c>
      <c r="E91" s="49">
        <v>189</v>
      </c>
      <c r="F91" s="49">
        <v>174</v>
      </c>
      <c r="G91" s="49">
        <v>0</v>
      </c>
      <c r="H91" s="49">
        <v>0</v>
      </c>
      <c r="I91" s="49">
        <v>0</v>
      </c>
      <c r="J91" s="49">
        <v>0</v>
      </c>
      <c r="K91" s="49">
        <v>363</v>
      </c>
      <c r="L91" t="str">
        <f ca="1">IF(B91="","",OFFSET(table_admin1[[#Headers],[ADM1_PT]],MATCH(B91,admin1,0),1))</f>
        <v>MZ01</v>
      </c>
      <c r="M91" t="str">
        <f t="shared" ca="1" si="1"/>
        <v>MZ0103</v>
      </c>
      <c r="N91" t="e">
        <f ca="1">IF(#REF!="","",INDEX(admin3_pcode,MATCH(#REF!,OFFSET(admin3_start,MATCH(M91,admin2_linked_pcode,0),0,COUNTIF(admin2_linked_pcode,M91)),0)+MATCH(M91,admin2_linked_pcode,0)-1))</f>
        <v>#REF!</v>
      </c>
    </row>
    <row r="92" spans="1:14" x14ac:dyDescent="0.2">
      <c r="A92" s="58">
        <v>45352</v>
      </c>
      <c r="B92" s="49" t="s">
        <v>120</v>
      </c>
      <c r="C92" s="49" t="s">
        <v>194</v>
      </c>
      <c r="D92" s="49" t="s">
        <v>1200</v>
      </c>
      <c r="E92" s="49">
        <v>0</v>
      </c>
      <c r="F92" s="49">
        <v>0</v>
      </c>
      <c r="G92" s="49">
        <v>0</v>
      </c>
      <c r="H92" s="49">
        <v>0</v>
      </c>
      <c r="I92" s="49">
        <v>2866</v>
      </c>
      <c r="J92" s="49">
        <v>1079</v>
      </c>
      <c r="K92" s="49">
        <v>3945</v>
      </c>
      <c r="L92" t="str">
        <f ca="1">IF(B92="","",OFFSET(table_admin1[[#Headers],[ADM1_PT]],MATCH(B92,admin1,0),1))</f>
        <v>MZ01</v>
      </c>
      <c r="M92" t="str">
        <f t="shared" ca="1" si="1"/>
        <v>MZ0104</v>
      </c>
      <c r="N92" t="e">
        <f ca="1">IF(#REF!="","",INDEX(admin3_pcode,MATCH(#REF!,OFFSET(admin3_start,MATCH(M92,admin2_linked_pcode,0),0,COUNTIF(admin2_linked_pcode,M92)),0)+MATCH(M92,admin2_linked_pcode,0)-1))</f>
        <v>#REF!</v>
      </c>
    </row>
    <row r="93" spans="1:14" x14ac:dyDescent="0.2">
      <c r="A93" s="58">
        <v>45352</v>
      </c>
      <c r="B93" s="49" t="s">
        <v>120</v>
      </c>
      <c r="C93" s="49" t="s">
        <v>199</v>
      </c>
      <c r="D93" s="49" t="s">
        <v>1200</v>
      </c>
      <c r="E93" s="49">
        <v>5846</v>
      </c>
      <c r="F93" s="49">
        <v>5011</v>
      </c>
      <c r="G93" s="49">
        <v>0</v>
      </c>
      <c r="H93" s="49">
        <v>0</v>
      </c>
      <c r="I93" s="49">
        <v>0</v>
      </c>
      <c r="J93" s="49">
        <v>0</v>
      </c>
      <c r="K93" s="49">
        <v>10857</v>
      </c>
      <c r="L93" t="str">
        <f ca="1">IF(B93="","",OFFSET(table_admin1[[#Headers],[ADM1_PT]],MATCH(B93,admin1,0),1))</f>
        <v>MZ01</v>
      </c>
      <c r="M93" t="str">
        <f t="shared" ca="1" si="1"/>
        <v>MZ0105</v>
      </c>
      <c r="N93" t="e">
        <f ca="1">IF(#REF!="","",INDEX(admin3_pcode,MATCH(#REF!,OFFSET(admin3_start,MATCH(M93,admin2_linked_pcode,0),0,COUNTIF(admin2_linked_pcode,M93)),0)+MATCH(M93,admin2_linked_pcode,0)-1))</f>
        <v>#REF!</v>
      </c>
    </row>
    <row r="94" spans="1:14" x14ac:dyDescent="0.2">
      <c r="A94" s="58">
        <v>45352</v>
      </c>
      <c r="B94" s="49" t="s">
        <v>120</v>
      </c>
      <c r="C94" s="49" t="s">
        <v>129</v>
      </c>
      <c r="D94" s="49" t="s">
        <v>1200</v>
      </c>
      <c r="E94" s="49">
        <v>1</v>
      </c>
      <c r="F94" s="49">
        <v>3</v>
      </c>
      <c r="G94" s="49">
        <v>0</v>
      </c>
      <c r="H94" s="49">
        <v>0</v>
      </c>
      <c r="I94" s="49">
        <v>0</v>
      </c>
      <c r="J94" s="49">
        <v>0</v>
      </c>
      <c r="K94" s="49">
        <v>4</v>
      </c>
      <c r="L94" t="str">
        <f ca="1">IF(B94="","",OFFSET(table_admin1[[#Headers],[ADM1_PT]],MATCH(B94,admin1,0),1))</f>
        <v>MZ01</v>
      </c>
      <c r="M94" t="str">
        <f t="shared" ca="1" si="1"/>
        <v>MZ0110</v>
      </c>
      <c r="N94" t="e">
        <f ca="1">IF(#REF!="","",INDEX(admin3_pcode,MATCH(#REF!,OFFSET(admin3_start,MATCH(M94,admin2_linked_pcode,0),0,COUNTIF(admin2_linked_pcode,M94)),0)+MATCH(M94,admin2_linked_pcode,0)-1))</f>
        <v>#REF!</v>
      </c>
    </row>
    <row r="95" spans="1:14" x14ac:dyDescent="0.2">
      <c r="A95" s="58">
        <v>45352</v>
      </c>
      <c r="B95" s="49" t="s">
        <v>120</v>
      </c>
      <c r="C95" s="49" t="s">
        <v>128</v>
      </c>
      <c r="D95" s="49" t="s">
        <v>1200</v>
      </c>
      <c r="E95" s="49">
        <v>779</v>
      </c>
      <c r="F95" s="49">
        <v>701</v>
      </c>
      <c r="G95" s="49">
        <v>0</v>
      </c>
      <c r="H95" s="49">
        <v>0</v>
      </c>
      <c r="I95" s="49">
        <v>0</v>
      </c>
      <c r="J95" s="49">
        <v>0</v>
      </c>
      <c r="K95" s="49">
        <v>1480</v>
      </c>
      <c r="L95" t="str">
        <f ca="1">IF(B95="","",OFFSET(table_admin1[[#Headers],[ADM1_PT]],MATCH(B95,admin1,0),1))</f>
        <v>MZ01</v>
      </c>
      <c r="M95" t="str">
        <f t="shared" ca="1" si="1"/>
        <v>MZ0112</v>
      </c>
      <c r="N95" t="e">
        <f ca="1">IF(#REF!="","",INDEX(admin3_pcode,MATCH(#REF!,OFFSET(admin3_start,MATCH(M95,admin2_linked_pcode,0),0,COUNTIF(admin2_linked_pcode,M95)),0)+MATCH(M95,admin2_linked_pcode,0)-1))</f>
        <v>#REF!</v>
      </c>
    </row>
    <row r="96" spans="1:14" x14ac:dyDescent="0.2">
      <c r="A96" s="58">
        <v>45352</v>
      </c>
      <c r="B96" s="49" t="s">
        <v>120</v>
      </c>
      <c r="C96" s="49" t="s">
        <v>245</v>
      </c>
      <c r="D96" s="49" t="s">
        <v>1200</v>
      </c>
      <c r="E96" s="49">
        <v>2900</v>
      </c>
      <c r="F96" s="49">
        <v>2529</v>
      </c>
      <c r="G96" s="49">
        <v>0</v>
      </c>
      <c r="H96" s="49">
        <v>0</v>
      </c>
      <c r="I96" s="49">
        <v>0</v>
      </c>
      <c r="J96" s="49">
        <v>0</v>
      </c>
      <c r="K96" s="49">
        <v>5429</v>
      </c>
      <c r="L96" t="str">
        <f ca="1">IF(B96="","",OFFSET(table_admin1[[#Headers],[ADM1_PT]],MATCH(B96,admin1,0),1))</f>
        <v>MZ01</v>
      </c>
      <c r="M96" t="str">
        <f t="shared" ca="1" si="1"/>
        <v>MZ0115</v>
      </c>
      <c r="N96" t="e">
        <f ca="1">IF(#REF!="","",INDEX(admin3_pcode,MATCH(#REF!,OFFSET(admin3_start,MATCH(M96,admin2_linked_pcode,0),0,COUNTIF(admin2_linked_pcode,M96)),0)+MATCH(M96,admin2_linked_pcode,0)-1))</f>
        <v>#REF!</v>
      </c>
    </row>
    <row r="97" spans="1:14" x14ac:dyDescent="0.2">
      <c r="A97" s="58">
        <v>45352</v>
      </c>
      <c r="B97" s="49" t="s">
        <v>120</v>
      </c>
      <c r="C97" s="49" t="s">
        <v>248</v>
      </c>
      <c r="D97" s="49" t="s">
        <v>1200</v>
      </c>
      <c r="E97" s="49">
        <v>185</v>
      </c>
      <c r="F97" s="49">
        <v>202</v>
      </c>
      <c r="G97" s="49">
        <v>0</v>
      </c>
      <c r="H97" s="49">
        <v>0</v>
      </c>
      <c r="I97" s="49">
        <v>0</v>
      </c>
      <c r="J97" s="49">
        <v>0</v>
      </c>
      <c r="K97" s="49">
        <v>387</v>
      </c>
      <c r="L97" t="str">
        <f ca="1">IF(B97="","",OFFSET(table_admin1[[#Headers],[ADM1_PT]],MATCH(B97,admin1,0),1))</f>
        <v>MZ01</v>
      </c>
      <c r="M97" t="str">
        <f t="shared" ca="1" si="1"/>
        <v>MZ0116</v>
      </c>
      <c r="N97" t="e">
        <f ca="1">IF(#REF!="","",INDEX(admin3_pcode,MATCH(#REF!,OFFSET(admin3_start,MATCH(M97,admin2_linked_pcode,0),0,COUNTIF(admin2_linked_pcode,M97)),0)+MATCH(M97,admin2_linked_pcode,0)-1))</f>
        <v>#REF!</v>
      </c>
    </row>
    <row r="98" spans="1:14" x14ac:dyDescent="0.2">
      <c r="A98" s="58">
        <v>45352</v>
      </c>
      <c r="B98" s="49" t="s">
        <v>120</v>
      </c>
      <c r="C98" s="49" t="s">
        <v>129</v>
      </c>
      <c r="D98" s="49" t="s">
        <v>1200</v>
      </c>
      <c r="E98" s="49">
        <v>43</v>
      </c>
      <c r="F98" s="49">
        <v>71</v>
      </c>
      <c r="G98" s="49">
        <v>1</v>
      </c>
      <c r="H98" s="49">
        <v>1</v>
      </c>
      <c r="I98" s="49">
        <v>0</v>
      </c>
      <c r="J98" s="49">
        <v>0</v>
      </c>
      <c r="K98" s="49">
        <v>114</v>
      </c>
      <c r="L98" t="str">
        <f ca="1">IF(B98="","",OFFSET(table_admin1[[#Headers],[ADM1_PT]],MATCH(B98,admin1,0),1))</f>
        <v>MZ01</v>
      </c>
      <c r="M98" t="str">
        <f t="shared" ca="1" si="1"/>
        <v>MZ0110</v>
      </c>
      <c r="N98" t="e">
        <f ca="1">IF(#REF!="","",INDEX(admin3_pcode,MATCH(#REF!,OFFSET(admin3_start,MATCH(M98,admin2_linked_pcode,0),0,COUNTIF(admin2_linked_pcode,M98)),0)+MATCH(M98,admin2_linked_pcode,0)-1))</f>
        <v>#REF!</v>
      </c>
    </row>
    <row r="99" spans="1:14" x14ac:dyDescent="0.2">
      <c r="A99" s="58">
        <v>45352</v>
      </c>
      <c r="B99" s="49" t="s">
        <v>120</v>
      </c>
      <c r="C99" s="49" t="s">
        <v>128</v>
      </c>
      <c r="D99" s="49" t="s">
        <v>1200</v>
      </c>
      <c r="E99" s="49">
        <v>139</v>
      </c>
      <c r="F99" s="49">
        <v>127</v>
      </c>
      <c r="G99" s="49">
        <v>0</v>
      </c>
      <c r="H99" s="49">
        <v>0</v>
      </c>
      <c r="I99" s="49">
        <v>0</v>
      </c>
      <c r="J99" s="49">
        <v>0</v>
      </c>
      <c r="K99" s="49">
        <v>266</v>
      </c>
      <c r="L99" t="str">
        <f ca="1">IF(B99="","",OFFSET(table_admin1[[#Headers],[ADM1_PT]],MATCH(B99,admin1,0),1))</f>
        <v>MZ01</v>
      </c>
      <c r="M99" t="str">
        <f t="shared" ca="1" si="1"/>
        <v>MZ0112</v>
      </c>
      <c r="N99" t="e">
        <f ca="1">IF(#REF!="","",INDEX(admin3_pcode,MATCH(#REF!,OFFSET(admin3_start,MATCH(M99,admin2_linked_pcode,0),0,COUNTIF(admin2_linked_pcode,M99)),0)+MATCH(M99,admin2_linked_pcode,0)-1))</f>
        <v>#REF!</v>
      </c>
    </row>
    <row r="100" spans="1:14" x14ac:dyDescent="0.2">
      <c r="A100" s="58">
        <v>45352</v>
      </c>
      <c r="B100" s="49" t="s">
        <v>120</v>
      </c>
      <c r="C100" s="49" t="s">
        <v>194</v>
      </c>
      <c r="D100" s="49" t="s">
        <v>1200</v>
      </c>
      <c r="E100" s="49">
        <v>87</v>
      </c>
      <c r="F100" s="49">
        <v>54</v>
      </c>
      <c r="G100" s="49">
        <v>0</v>
      </c>
      <c r="H100" s="49">
        <v>0</v>
      </c>
      <c r="I100" s="49">
        <v>0</v>
      </c>
      <c r="J100" s="49">
        <v>0</v>
      </c>
      <c r="K100" s="49">
        <v>141</v>
      </c>
      <c r="L100" t="str">
        <f ca="1">IF(B100="","",OFFSET(table_admin1[[#Headers],[ADM1_PT]],MATCH(B100,admin1,0),1))</f>
        <v>MZ01</v>
      </c>
      <c r="M100" t="str">
        <f t="shared" ca="1" si="1"/>
        <v>MZ0104</v>
      </c>
      <c r="N100" t="e">
        <f ca="1">IF(#REF!="","",INDEX(admin3_pcode,MATCH(#REF!,OFFSET(admin3_start,MATCH(M100,admin2_linked_pcode,0),0,COUNTIF(admin2_linked_pcode,M100)),0)+MATCH(M100,admin2_linked_pcode,0)-1))</f>
        <v>#REF!</v>
      </c>
    </row>
    <row r="101" spans="1:14" x14ac:dyDescent="0.2">
      <c r="A101" s="58">
        <v>45352</v>
      </c>
      <c r="B101" s="49" t="s">
        <v>120</v>
      </c>
      <c r="C101" s="49" t="s">
        <v>128</v>
      </c>
      <c r="D101" s="49" t="s">
        <v>1200</v>
      </c>
      <c r="E101" s="49">
        <v>4474</v>
      </c>
      <c r="F101" s="49">
        <v>4238</v>
      </c>
      <c r="G101" s="49">
        <v>0</v>
      </c>
      <c r="H101" s="49">
        <v>32</v>
      </c>
      <c r="I101" s="49">
        <v>0</v>
      </c>
      <c r="J101" s="49">
        <v>0</v>
      </c>
      <c r="K101" s="49">
        <v>8712</v>
      </c>
      <c r="L101" t="str">
        <f ca="1">IF(B101="","",OFFSET(table_admin1[[#Headers],[ADM1_PT]],MATCH(B101,admin1,0),1))</f>
        <v>MZ01</v>
      </c>
      <c r="M101" t="str">
        <f t="shared" ca="1" si="1"/>
        <v>MZ0112</v>
      </c>
      <c r="N101" t="e">
        <f ca="1">IF(#REF!="","",INDEX(admin3_pcode,MATCH(#REF!,OFFSET(admin3_start,MATCH(M101,admin2_linked_pcode,0),0,COUNTIF(admin2_linked_pcode,M101)),0)+MATCH(M101,admin2_linked_pcode,0)-1))</f>
        <v>#REF!</v>
      </c>
    </row>
    <row r="102" spans="1:14" x14ac:dyDescent="0.2">
      <c r="A102" s="58">
        <v>45352</v>
      </c>
      <c r="B102" s="49" t="s">
        <v>120</v>
      </c>
      <c r="C102" s="49" t="s">
        <v>127</v>
      </c>
      <c r="D102" s="49" t="s">
        <v>1200</v>
      </c>
      <c r="E102" s="49">
        <v>183</v>
      </c>
      <c r="F102" s="49">
        <v>220</v>
      </c>
      <c r="G102" s="49">
        <v>0</v>
      </c>
      <c r="H102" s="49">
        <v>0</v>
      </c>
      <c r="I102" s="49">
        <v>0</v>
      </c>
      <c r="J102" s="49">
        <v>0</v>
      </c>
      <c r="K102" s="49">
        <v>403</v>
      </c>
      <c r="L102" t="str">
        <f ca="1">IF(B102="","",OFFSET(table_admin1[[#Headers],[ADM1_PT]],MATCH(B102,admin1,0),1))</f>
        <v>MZ01</v>
      </c>
      <c r="M102" t="str">
        <f t="shared" ca="1" si="1"/>
        <v>MZ0101</v>
      </c>
      <c r="N102" t="e">
        <f ca="1">IF(#REF!="","",INDEX(admin3_pcode,MATCH(#REF!,OFFSET(admin3_start,MATCH(M102,admin2_linked_pcode,0),0,COUNTIF(admin2_linked_pcode,M102)),0)+MATCH(M102,admin2_linked_pcode,0)-1))</f>
        <v>#REF!</v>
      </c>
    </row>
    <row r="103" spans="1:14" x14ac:dyDescent="0.2">
      <c r="A103" s="58">
        <v>45352</v>
      </c>
      <c r="B103" s="49" t="s">
        <v>120</v>
      </c>
      <c r="C103" s="49" t="s">
        <v>126</v>
      </c>
      <c r="D103" s="49" t="s">
        <v>1200</v>
      </c>
      <c r="E103" s="49">
        <v>15</v>
      </c>
      <c r="F103" s="49">
        <v>25</v>
      </c>
      <c r="G103" s="49">
        <v>0</v>
      </c>
      <c r="H103" s="49">
        <v>0</v>
      </c>
      <c r="I103" s="49">
        <v>0</v>
      </c>
      <c r="J103" s="49">
        <v>0</v>
      </c>
      <c r="K103" s="49">
        <v>40</v>
      </c>
      <c r="L103" t="str">
        <f ca="1">IF(B103="","",OFFSET(table_admin1[[#Headers],[ADM1_PT]],MATCH(B103,admin1,0),1))</f>
        <v>MZ01</v>
      </c>
      <c r="M103" t="str">
        <f t="shared" ca="1" si="1"/>
        <v>MZ0103</v>
      </c>
      <c r="N103" t="e">
        <f ca="1">IF(#REF!="","",INDEX(admin3_pcode,MATCH(#REF!,OFFSET(admin3_start,MATCH(M103,admin2_linked_pcode,0),0,COUNTIF(admin2_linked_pcode,M103)),0)+MATCH(M103,admin2_linked_pcode,0)-1))</f>
        <v>#REF!</v>
      </c>
    </row>
    <row r="104" spans="1:14" x14ac:dyDescent="0.2">
      <c r="A104" s="58">
        <v>45352</v>
      </c>
      <c r="B104" s="49" t="s">
        <v>120</v>
      </c>
      <c r="C104" s="49" t="s">
        <v>194</v>
      </c>
      <c r="D104" s="49" t="s">
        <v>1200</v>
      </c>
      <c r="E104" s="49">
        <v>974</v>
      </c>
      <c r="F104" s="49">
        <v>1133</v>
      </c>
      <c r="G104" s="49">
        <v>0</v>
      </c>
      <c r="H104" s="49">
        <v>0</v>
      </c>
      <c r="I104" s="49">
        <v>856</v>
      </c>
      <c r="J104" s="49">
        <v>257</v>
      </c>
      <c r="K104" s="49">
        <v>3220</v>
      </c>
      <c r="L104" t="str">
        <f ca="1">IF(B104="","",OFFSET(table_admin1[[#Headers],[ADM1_PT]],MATCH(B104,admin1,0),1))</f>
        <v>MZ01</v>
      </c>
      <c r="M104" t="str">
        <f t="shared" ca="1" si="1"/>
        <v>MZ0104</v>
      </c>
      <c r="N104" t="e">
        <f ca="1">IF(#REF!="","",INDEX(admin3_pcode,MATCH(#REF!,OFFSET(admin3_start,MATCH(M104,admin2_linked_pcode,0),0,COUNTIF(admin2_linked_pcode,M104)),0)+MATCH(M104,admin2_linked_pcode,0)-1))</f>
        <v>#REF!</v>
      </c>
    </row>
    <row r="105" spans="1:14" x14ac:dyDescent="0.2">
      <c r="A105" s="58">
        <v>45352</v>
      </c>
      <c r="B105" s="49" t="s">
        <v>120</v>
      </c>
      <c r="C105" s="49" t="s">
        <v>199</v>
      </c>
      <c r="D105" s="49" t="s">
        <v>1200</v>
      </c>
      <c r="E105" s="49">
        <v>1433</v>
      </c>
      <c r="F105" s="49">
        <v>1175</v>
      </c>
      <c r="G105" s="49">
        <v>0</v>
      </c>
      <c r="H105" s="49">
        <v>0</v>
      </c>
      <c r="I105" s="49">
        <v>311</v>
      </c>
      <c r="J105" s="49">
        <v>267</v>
      </c>
      <c r="K105" s="49">
        <v>3186</v>
      </c>
      <c r="L105" t="str">
        <f ca="1">IF(B105="","",OFFSET(table_admin1[[#Headers],[ADM1_PT]],MATCH(B105,admin1,0),1))</f>
        <v>MZ01</v>
      </c>
      <c r="M105" t="str">
        <f t="shared" ca="1" si="1"/>
        <v>MZ0105</v>
      </c>
      <c r="N105" t="e">
        <f ca="1">IF(#REF!="","",INDEX(admin3_pcode,MATCH(#REF!,OFFSET(admin3_start,MATCH(M105,admin2_linked_pcode,0),0,COUNTIF(admin2_linked_pcode,M105)),0)+MATCH(M105,admin2_linked_pcode,0)-1))</f>
        <v>#REF!</v>
      </c>
    </row>
    <row r="106" spans="1:14" x14ac:dyDescent="0.2">
      <c r="A106" s="58">
        <v>45352</v>
      </c>
      <c r="B106" s="49" t="s">
        <v>120</v>
      </c>
      <c r="C106" s="49" t="s">
        <v>205</v>
      </c>
      <c r="D106" s="49" t="s">
        <v>1200</v>
      </c>
      <c r="E106" s="49">
        <v>251</v>
      </c>
      <c r="F106" s="49">
        <v>270</v>
      </c>
      <c r="G106" s="49">
        <v>0</v>
      </c>
      <c r="H106" s="49">
        <v>0</v>
      </c>
      <c r="I106" s="49">
        <v>0</v>
      </c>
      <c r="J106" s="49">
        <v>0</v>
      </c>
      <c r="K106" s="49">
        <v>521</v>
      </c>
      <c r="L106" t="str">
        <f ca="1">IF(B106="","",OFFSET(table_admin1[[#Headers],[ADM1_PT]],MATCH(B106,admin1,0),1))</f>
        <v>MZ01</v>
      </c>
      <c r="M106" t="str">
        <f t="shared" ca="1" si="1"/>
        <v>MZ0106</v>
      </c>
      <c r="N106" t="e">
        <f ca="1">IF(#REF!="","",INDEX(admin3_pcode,MATCH(#REF!,OFFSET(admin3_start,MATCH(M106,admin2_linked_pcode,0),0,COUNTIF(admin2_linked_pcode,M106)),0)+MATCH(M106,admin2_linked_pcode,0)-1))</f>
        <v>#REF!</v>
      </c>
    </row>
    <row r="107" spans="1:14" x14ac:dyDescent="0.2">
      <c r="A107" s="58">
        <v>45352</v>
      </c>
      <c r="B107" s="49" t="s">
        <v>120</v>
      </c>
      <c r="C107" s="49" t="s">
        <v>129</v>
      </c>
      <c r="D107" s="49" t="s">
        <v>1200</v>
      </c>
      <c r="E107" s="49">
        <v>43</v>
      </c>
      <c r="F107" s="49">
        <v>40</v>
      </c>
      <c r="G107" s="49">
        <v>0</v>
      </c>
      <c r="H107" s="49">
        <v>0</v>
      </c>
      <c r="I107" s="49">
        <v>14</v>
      </c>
      <c r="J107" s="49">
        <v>6</v>
      </c>
      <c r="K107" s="49">
        <v>103</v>
      </c>
      <c r="L107" t="str">
        <f ca="1">IF(B107="","",OFFSET(table_admin1[[#Headers],[ADM1_PT]],MATCH(B107,admin1,0),1))</f>
        <v>MZ01</v>
      </c>
      <c r="M107" t="str">
        <f t="shared" ca="1" si="1"/>
        <v>MZ0110</v>
      </c>
      <c r="N107" t="e">
        <f ca="1">IF(#REF!="","",INDEX(admin3_pcode,MATCH(#REF!,OFFSET(admin3_start,MATCH(M107,admin2_linked_pcode,0),0,COUNTIF(admin2_linked_pcode,M107)),0)+MATCH(M107,admin2_linked_pcode,0)-1))</f>
        <v>#REF!</v>
      </c>
    </row>
    <row r="108" spans="1:14" x14ac:dyDescent="0.2">
      <c r="A108" s="58">
        <v>45352</v>
      </c>
      <c r="B108" s="49" t="s">
        <v>120</v>
      </c>
      <c r="C108" s="49" t="s">
        <v>128</v>
      </c>
      <c r="D108" s="49" t="s">
        <v>1200</v>
      </c>
      <c r="E108" s="49">
        <v>303</v>
      </c>
      <c r="F108" s="49">
        <v>307</v>
      </c>
      <c r="G108" s="49">
        <v>0</v>
      </c>
      <c r="H108" s="49">
        <v>0</v>
      </c>
      <c r="I108" s="49">
        <v>0</v>
      </c>
      <c r="J108" s="49">
        <v>0</v>
      </c>
      <c r="K108" s="49">
        <v>610</v>
      </c>
      <c r="L108" t="str">
        <f ca="1">IF(B108="","",OFFSET(table_admin1[[#Headers],[ADM1_PT]],MATCH(B108,admin1,0),1))</f>
        <v>MZ01</v>
      </c>
      <c r="M108" t="str">
        <f t="shared" ca="1" si="1"/>
        <v>MZ0112</v>
      </c>
      <c r="N108" t="e">
        <f ca="1">IF(#REF!="","",INDEX(admin3_pcode,MATCH(#REF!,OFFSET(admin3_start,MATCH(M108,admin2_linked_pcode,0),0,COUNTIF(admin2_linked_pcode,M108)),0)+MATCH(M108,admin2_linked_pcode,0)-1))</f>
        <v>#REF!</v>
      </c>
    </row>
    <row r="109" spans="1:14" x14ac:dyDescent="0.2">
      <c r="A109" s="58">
        <v>45352</v>
      </c>
      <c r="B109" s="49" t="s">
        <v>120</v>
      </c>
      <c r="C109" s="49" t="s">
        <v>245</v>
      </c>
      <c r="D109" s="49" t="s">
        <v>1200</v>
      </c>
      <c r="E109" s="49">
        <v>419</v>
      </c>
      <c r="F109" s="49">
        <v>455</v>
      </c>
      <c r="G109" s="49">
        <v>0</v>
      </c>
      <c r="H109" s="49">
        <v>0</v>
      </c>
      <c r="I109" s="49">
        <v>46</v>
      </c>
      <c r="J109" s="49">
        <v>67</v>
      </c>
      <c r="K109" s="49">
        <v>987</v>
      </c>
      <c r="L109" t="str">
        <f ca="1">IF(B109="","",OFFSET(table_admin1[[#Headers],[ADM1_PT]],MATCH(B109,admin1,0),1))</f>
        <v>MZ01</v>
      </c>
      <c r="M109" t="str">
        <f t="shared" ca="1" si="1"/>
        <v>MZ0115</v>
      </c>
      <c r="N109" t="e">
        <f ca="1">IF(#REF!="","",INDEX(admin3_pcode,MATCH(#REF!,OFFSET(admin3_start,MATCH(M109,admin2_linked_pcode,0),0,COUNTIF(admin2_linked_pcode,M109)),0)+MATCH(M109,admin2_linked_pcode,0)-1))</f>
        <v>#REF!</v>
      </c>
    </row>
    <row r="110" spans="1:14" x14ac:dyDescent="0.2">
      <c r="A110" s="58">
        <v>45352</v>
      </c>
      <c r="B110" s="49" t="s">
        <v>120</v>
      </c>
      <c r="C110" s="49" t="s">
        <v>248</v>
      </c>
      <c r="D110" s="49" t="s">
        <v>1200</v>
      </c>
      <c r="E110" s="49">
        <v>37</v>
      </c>
      <c r="F110" s="49">
        <v>72</v>
      </c>
      <c r="G110" s="49">
        <v>0</v>
      </c>
      <c r="H110" s="49">
        <v>0</v>
      </c>
      <c r="I110" s="49">
        <v>61</v>
      </c>
      <c r="J110" s="49">
        <v>49</v>
      </c>
      <c r="K110" s="49">
        <v>219</v>
      </c>
      <c r="L110" t="str">
        <f ca="1">IF(B110="","",OFFSET(table_admin1[[#Headers],[ADM1_PT]],MATCH(B110,admin1,0),1))</f>
        <v>MZ01</v>
      </c>
      <c r="M110" t="str">
        <f t="shared" ca="1" si="1"/>
        <v>MZ0116</v>
      </c>
      <c r="N110" t="e">
        <f ca="1">IF(#REF!="","",INDEX(admin3_pcode,MATCH(#REF!,OFFSET(admin3_start,MATCH(M110,admin2_linked_pcode,0),0,COUNTIF(admin2_linked_pcode,M110)),0)+MATCH(M110,admin2_linked_pcode,0)-1))</f>
        <v>#REF!</v>
      </c>
    </row>
    <row r="111" spans="1:14" x14ac:dyDescent="0.2">
      <c r="L111" t="str">
        <f ca="1">IF(B111="","",OFFSET(table_admin1[[#Headers],[ADM1_PT]],MATCH(B111,admin1,0),1))</f>
        <v/>
      </c>
      <c r="M111" t="str">
        <f t="shared" ca="1" si="1"/>
        <v/>
      </c>
      <c r="N111" t="e">
        <f ca="1">IF(#REF!="","",INDEX(admin3_pcode,MATCH(#REF!,OFFSET(admin3_start,MATCH(M111,admin2_linked_pcode,0),0,COUNTIF(admin2_linked_pcode,M111)),0)+MATCH(M111,admin2_linked_pcode,0)-1))</f>
        <v>#REF!</v>
      </c>
    </row>
    <row r="112" spans="1:14" x14ac:dyDescent="0.2">
      <c r="L112" t="str">
        <f ca="1">IF(B112="","",OFFSET(table_admin1[[#Headers],[ADM1_PT]],MATCH(B112,admin1,0),1))</f>
        <v/>
      </c>
      <c r="M112" t="str">
        <f t="shared" ca="1" si="1"/>
        <v/>
      </c>
      <c r="N112" t="e">
        <f ca="1">IF(#REF!="","",INDEX(admin3_pcode,MATCH(#REF!,OFFSET(admin3_start,MATCH(M112,admin2_linked_pcode,0),0,COUNTIF(admin2_linked_pcode,M112)),0)+MATCH(M112,admin2_linked_pcode,0)-1))</f>
        <v>#REF!</v>
      </c>
    </row>
    <row r="113" spans="12:14" x14ac:dyDescent="0.2">
      <c r="L113" t="str">
        <f ca="1">IF(B113="","",OFFSET(table_admin1[[#Headers],[ADM1_PT]],MATCH(B113,admin1,0),1))</f>
        <v/>
      </c>
      <c r="M113" t="str">
        <f t="shared" ca="1" si="1"/>
        <v/>
      </c>
      <c r="N113" t="e">
        <f ca="1">IF(#REF!="","",INDEX(admin3_pcode,MATCH(#REF!,OFFSET(admin3_start,MATCH(M113,admin2_linked_pcode,0),0,COUNTIF(admin2_linked_pcode,M113)),0)+MATCH(M113,admin2_linked_pcode,0)-1))</f>
        <v>#REF!</v>
      </c>
    </row>
    <row r="114" spans="12:14" x14ac:dyDescent="0.2">
      <c r="L114" t="str">
        <f ca="1">IF(B114="","",OFFSET(table_admin1[[#Headers],[ADM1_PT]],MATCH(B114,admin1,0),1))</f>
        <v/>
      </c>
      <c r="M114" t="str">
        <f t="shared" ca="1" si="1"/>
        <v/>
      </c>
      <c r="N114" t="e">
        <f ca="1">IF(#REF!="","",INDEX(admin3_pcode,MATCH(#REF!,OFFSET(admin3_start,MATCH(M114,admin2_linked_pcode,0),0,COUNTIF(admin2_linked_pcode,M114)),0)+MATCH(M114,admin2_linked_pcode,0)-1))</f>
        <v>#REF!</v>
      </c>
    </row>
    <row r="115" spans="12:14" x14ac:dyDescent="0.2">
      <c r="L115" t="str">
        <f ca="1">IF(B115="","",OFFSET(table_admin1[[#Headers],[ADM1_PT]],MATCH(B115,admin1,0),1))</f>
        <v/>
      </c>
      <c r="M115" t="str">
        <f t="shared" ca="1" si="1"/>
        <v/>
      </c>
      <c r="N115" t="e">
        <f ca="1">IF(#REF!="","",INDEX(admin3_pcode,MATCH(#REF!,OFFSET(admin3_start,MATCH(M115,admin2_linked_pcode,0),0,COUNTIF(admin2_linked_pcode,M115)),0)+MATCH(M115,admin2_linked_pcode,0)-1))</f>
        <v>#REF!</v>
      </c>
    </row>
    <row r="116" spans="12:14" x14ac:dyDescent="0.2">
      <c r="L116" t="str">
        <f ca="1">IF(B116="","",OFFSET(table_admin1[[#Headers],[ADM1_PT]],MATCH(B116,admin1,0),1))</f>
        <v/>
      </c>
      <c r="M116" t="str">
        <f t="shared" ca="1" si="1"/>
        <v/>
      </c>
      <c r="N116" t="e">
        <f ca="1">IF(#REF!="","",INDEX(admin3_pcode,MATCH(#REF!,OFFSET(admin3_start,MATCH(M116,admin2_linked_pcode,0),0,COUNTIF(admin2_linked_pcode,M116)),0)+MATCH(M116,admin2_linked_pcode,0)-1))</f>
        <v>#REF!</v>
      </c>
    </row>
    <row r="117" spans="12:14" x14ac:dyDescent="0.2">
      <c r="L117" t="str">
        <f ca="1">IF(B117="","",OFFSET(table_admin1[[#Headers],[ADM1_PT]],MATCH(B117,admin1,0),1))</f>
        <v/>
      </c>
      <c r="M117" t="str">
        <f t="shared" ca="1" si="1"/>
        <v/>
      </c>
      <c r="N117" t="e">
        <f ca="1">IF(#REF!="","",INDEX(admin3_pcode,MATCH(#REF!,OFFSET(admin3_start,MATCH(M117,admin2_linked_pcode,0),0,COUNTIF(admin2_linked_pcode,M117)),0)+MATCH(M117,admin2_linked_pcode,0)-1))</f>
        <v>#REF!</v>
      </c>
    </row>
    <row r="118" spans="12:14" x14ac:dyDescent="0.2">
      <c r="L118" t="str">
        <f ca="1">IF(B118="","",OFFSET(table_admin1[[#Headers],[ADM1_PT]],MATCH(B118,admin1,0),1))</f>
        <v/>
      </c>
      <c r="M118" t="str">
        <f t="shared" ca="1" si="1"/>
        <v/>
      </c>
      <c r="N118" t="e">
        <f ca="1">IF(#REF!="","",INDEX(admin3_pcode,MATCH(#REF!,OFFSET(admin3_start,MATCH(M118,admin2_linked_pcode,0),0,COUNTIF(admin2_linked_pcode,M118)),0)+MATCH(M118,admin2_linked_pcode,0)-1))</f>
        <v>#REF!</v>
      </c>
    </row>
    <row r="119" spans="12:14" x14ac:dyDescent="0.2">
      <c r="L119" t="str">
        <f ca="1">IF(B119="","",OFFSET(table_admin1[[#Headers],[ADM1_PT]],MATCH(B119,admin1,0),1))</f>
        <v/>
      </c>
      <c r="M119" t="str">
        <f t="shared" ca="1" si="1"/>
        <v/>
      </c>
      <c r="N119" t="e">
        <f ca="1">IF(#REF!="","",INDEX(admin3_pcode,MATCH(#REF!,OFFSET(admin3_start,MATCH(M119,admin2_linked_pcode,0),0,COUNTIF(admin2_linked_pcode,M119)),0)+MATCH(M119,admin2_linked_pcode,0)-1))</f>
        <v>#REF!</v>
      </c>
    </row>
    <row r="120" spans="12:14" x14ac:dyDescent="0.2">
      <c r="L120" t="str">
        <f ca="1">IF(B120="","",OFFSET(table_admin1[[#Headers],[ADM1_PT]],MATCH(B120,admin1,0),1))</f>
        <v/>
      </c>
      <c r="M120" t="str">
        <f t="shared" ca="1" si="1"/>
        <v/>
      </c>
      <c r="N120" t="e">
        <f ca="1">IF(#REF!="","",INDEX(admin3_pcode,MATCH(#REF!,OFFSET(admin3_start,MATCH(M120,admin2_linked_pcode,0),0,COUNTIF(admin2_linked_pcode,M120)),0)+MATCH(M120,admin2_linked_pcode,0)-1))</f>
        <v>#REF!</v>
      </c>
    </row>
    <row r="121" spans="12:14" x14ac:dyDescent="0.2">
      <c r="L121" t="str">
        <f ca="1">IF(B121="","",OFFSET(table_admin1[[#Headers],[ADM1_PT]],MATCH(B121,admin1,0),1))</f>
        <v/>
      </c>
      <c r="M121" t="str">
        <f t="shared" ca="1" si="1"/>
        <v/>
      </c>
      <c r="N121" t="e">
        <f ca="1">IF(#REF!="","",INDEX(admin3_pcode,MATCH(#REF!,OFFSET(admin3_start,MATCH(M121,admin2_linked_pcode,0),0,COUNTIF(admin2_linked_pcode,M121)),0)+MATCH(M121,admin2_linked_pcode,0)-1))</f>
        <v>#REF!</v>
      </c>
    </row>
    <row r="122" spans="12:14" x14ac:dyDescent="0.2">
      <c r="L122" t="str">
        <f ca="1">IF(B122="","",OFFSET(table_admin1[[#Headers],[ADM1_PT]],MATCH(B122,admin1,0),1))</f>
        <v/>
      </c>
      <c r="M122" t="str">
        <f t="shared" ca="1" si="1"/>
        <v/>
      </c>
      <c r="N122" t="e">
        <f ca="1">IF(#REF!="","",INDEX(admin3_pcode,MATCH(#REF!,OFFSET(admin3_start,MATCH(M122,admin2_linked_pcode,0),0,COUNTIF(admin2_linked_pcode,M122)),0)+MATCH(M122,admin2_linked_pcode,0)-1))</f>
        <v>#REF!</v>
      </c>
    </row>
    <row r="123" spans="12:14" x14ac:dyDescent="0.2">
      <c r="L123" t="str">
        <f ca="1">IF(B123="","",OFFSET(table_admin1[[#Headers],[ADM1_PT]],MATCH(B123,admin1,0),1))</f>
        <v/>
      </c>
      <c r="M123" t="str">
        <f t="shared" ca="1" si="1"/>
        <v/>
      </c>
      <c r="N123" t="e">
        <f ca="1">IF(#REF!="","",INDEX(admin3_pcode,MATCH(#REF!,OFFSET(admin3_start,MATCH(M123,admin2_linked_pcode,0),0,COUNTIF(admin2_linked_pcode,M123)),0)+MATCH(M123,admin2_linked_pcode,0)-1))</f>
        <v>#REF!</v>
      </c>
    </row>
    <row r="124" spans="12:14" x14ac:dyDescent="0.2">
      <c r="L124" t="str">
        <f ca="1">IF(B124="","",OFFSET(table_admin1[[#Headers],[ADM1_PT]],MATCH(B124,admin1,0),1))</f>
        <v/>
      </c>
      <c r="M124" t="str">
        <f t="shared" ca="1" si="1"/>
        <v/>
      </c>
      <c r="N124" t="e">
        <f ca="1">IF(#REF!="","",INDEX(admin3_pcode,MATCH(#REF!,OFFSET(admin3_start,MATCH(M124,admin2_linked_pcode,0),0,COUNTIF(admin2_linked_pcode,M124)),0)+MATCH(M124,admin2_linked_pcode,0)-1))</f>
        <v>#REF!</v>
      </c>
    </row>
    <row r="125" spans="12:14" x14ac:dyDescent="0.2">
      <c r="L125" t="str">
        <f ca="1">IF(B125="","",OFFSET(table_admin1[[#Headers],[ADM1_PT]],MATCH(B125,admin1,0),1))</f>
        <v/>
      </c>
      <c r="M125" t="str">
        <f t="shared" ca="1" si="1"/>
        <v/>
      </c>
      <c r="N125" t="e">
        <f ca="1">IF(#REF!="","",INDEX(admin3_pcode,MATCH(#REF!,OFFSET(admin3_start,MATCH(M125,admin2_linked_pcode,0),0,COUNTIF(admin2_linked_pcode,M125)),0)+MATCH(M125,admin2_linked_pcode,0)-1))</f>
        <v>#REF!</v>
      </c>
    </row>
    <row r="126" spans="12:14" x14ac:dyDescent="0.2">
      <c r="L126" t="str">
        <f ca="1">IF(B126="","",OFFSET(table_admin1[[#Headers],[ADM1_PT]],MATCH(B126,admin1,0),1))</f>
        <v/>
      </c>
      <c r="M126" t="str">
        <f t="shared" ca="1" si="1"/>
        <v/>
      </c>
      <c r="N126" t="e">
        <f ca="1">IF(#REF!="","",INDEX(admin3_pcode,MATCH(#REF!,OFFSET(admin3_start,MATCH(M126,admin2_linked_pcode,0),0,COUNTIF(admin2_linked_pcode,M126)),0)+MATCH(M126,admin2_linked_pcode,0)-1))</f>
        <v>#REF!</v>
      </c>
    </row>
    <row r="127" spans="12:14" x14ac:dyDescent="0.2">
      <c r="L127" t="str">
        <f ca="1">IF(B127="","",OFFSET(table_admin1[[#Headers],[ADM1_PT]],MATCH(B127,admin1,0),1))</f>
        <v/>
      </c>
      <c r="M127" t="str">
        <f t="shared" ca="1" si="1"/>
        <v/>
      </c>
      <c r="N127" t="e">
        <f ca="1">IF(#REF!="","",INDEX(admin3_pcode,MATCH(#REF!,OFFSET(admin3_start,MATCH(M127,admin2_linked_pcode,0),0,COUNTIF(admin2_linked_pcode,M127)),0)+MATCH(M127,admin2_linked_pcode,0)-1))</f>
        <v>#REF!</v>
      </c>
    </row>
    <row r="128" spans="12:14" x14ac:dyDescent="0.2">
      <c r="L128" t="str">
        <f ca="1">IF(B128="","",OFFSET(table_admin1[[#Headers],[ADM1_PT]],MATCH(B128,admin1,0),1))</f>
        <v/>
      </c>
      <c r="M128" t="str">
        <f t="shared" ca="1" si="1"/>
        <v/>
      </c>
      <c r="N128" t="e">
        <f ca="1">IF(#REF!="","",INDEX(admin3_pcode,MATCH(#REF!,OFFSET(admin3_start,MATCH(M128,admin2_linked_pcode,0),0,COUNTIF(admin2_linked_pcode,M128)),0)+MATCH(M128,admin2_linked_pcode,0)-1))</f>
        <v>#REF!</v>
      </c>
    </row>
    <row r="129" spans="12:14" x14ac:dyDescent="0.2">
      <c r="L129" t="str">
        <f ca="1">IF(B129="","",OFFSET(table_admin1[[#Headers],[ADM1_PT]],MATCH(B129,admin1,0),1))</f>
        <v/>
      </c>
      <c r="M129" t="str">
        <f t="shared" ca="1" si="1"/>
        <v/>
      </c>
      <c r="N129" t="e">
        <f ca="1">IF(#REF!="","",INDEX(admin3_pcode,MATCH(#REF!,OFFSET(admin3_start,MATCH(M129,admin2_linked_pcode,0),0,COUNTIF(admin2_linked_pcode,M129)),0)+MATCH(M129,admin2_linked_pcode,0)-1))</f>
        <v>#REF!</v>
      </c>
    </row>
    <row r="130" spans="12:14" x14ac:dyDescent="0.2">
      <c r="L130" t="str">
        <f ca="1">IF(B130="","",OFFSET(table_admin1[[#Headers],[ADM1_PT]],MATCH(B130,admin1,0),1))</f>
        <v/>
      </c>
      <c r="M130" t="str">
        <f t="shared" ca="1" si="1"/>
        <v/>
      </c>
      <c r="N130" t="e">
        <f ca="1">IF(#REF!="","",INDEX(admin3_pcode,MATCH(#REF!,OFFSET(admin3_start,MATCH(M130,admin2_linked_pcode,0),0,COUNTIF(admin2_linked_pcode,M130)),0)+MATCH(M130,admin2_linked_pcode,0)-1))</f>
        <v>#REF!</v>
      </c>
    </row>
    <row r="131" spans="12:14" x14ac:dyDescent="0.2">
      <c r="L131" t="str">
        <f ca="1">IF(B131="","",OFFSET(table_admin1[[#Headers],[ADM1_PT]],MATCH(B131,admin1,0),1))</f>
        <v/>
      </c>
      <c r="M131" t="str">
        <f t="shared" ca="1" si="1"/>
        <v/>
      </c>
      <c r="N131" t="e">
        <f ca="1">IF(#REF!="","",INDEX(admin3_pcode,MATCH(#REF!,OFFSET(admin3_start,MATCH(M131,admin2_linked_pcode,0),0,COUNTIF(admin2_linked_pcode,M131)),0)+MATCH(M131,admin2_linked_pcode,0)-1))</f>
        <v>#REF!</v>
      </c>
    </row>
    <row r="132" spans="12:14" x14ac:dyDescent="0.2">
      <c r="L132" t="str">
        <f ca="1">IF(B132="","",OFFSET(table_admin1[[#Headers],[ADM1_PT]],MATCH(B132,admin1,0),1))</f>
        <v/>
      </c>
      <c r="M132" t="str">
        <f t="shared" ca="1" si="1"/>
        <v/>
      </c>
      <c r="N132" t="e">
        <f ca="1">IF(#REF!="","",INDEX(admin3_pcode,MATCH(#REF!,OFFSET(admin3_start,MATCH(M132,admin2_linked_pcode,0),0,COUNTIF(admin2_linked_pcode,M132)),0)+MATCH(M132,admin2_linked_pcode,0)-1))</f>
        <v>#REF!</v>
      </c>
    </row>
    <row r="133" spans="12:14" x14ac:dyDescent="0.2">
      <c r="L133" t="str">
        <f ca="1">IF(B133="","",OFFSET(table_admin1[[#Headers],[ADM1_PT]],MATCH(B133,admin1,0),1))</f>
        <v/>
      </c>
      <c r="M133" t="str">
        <f t="shared" ca="1" si="1"/>
        <v/>
      </c>
      <c r="N133" t="e">
        <f ca="1">IF(#REF!="","",INDEX(admin3_pcode,MATCH(#REF!,OFFSET(admin3_start,MATCH(M133,admin2_linked_pcode,0),0,COUNTIF(admin2_linked_pcode,M133)),0)+MATCH(M133,admin2_linked_pcode,0)-1))</f>
        <v>#REF!</v>
      </c>
    </row>
    <row r="134" spans="12:14" x14ac:dyDescent="0.2">
      <c r="L134" t="str">
        <f ca="1">IF(B134="","",OFFSET(table_admin1[[#Headers],[ADM1_PT]],MATCH(B134,admin1,0),1))</f>
        <v/>
      </c>
      <c r="M134" t="str">
        <f t="shared" ref="M134:M197" ca="1" si="2">IF(C134="","",INDEX(admin2_pcode,MATCH(C134,OFFSET(admin2_start,MATCH(L134,admin1_linked_pcode,0),0,COUNTIF(admin1_linked_pcode,L134)),0)+MATCH(L134,admin1_linked_pcode,0)-1))</f>
        <v/>
      </c>
      <c r="N134" t="e">
        <f ca="1">IF(#REF!="","",INDEX(admin3_pcode,MATCH(#REF!,OFFSET(admin3_start,MATCH(M134,admin2_linked_pcode,0),0,COUNTIF(admin2_linked_pcode,M134)),0)+MATCH(M134,admin2_linked_pcode,0)-1))</f>
        <v>#REF!</v>
      </c>
    </row>
    <row r="135" spans="12:14" x14ac:dyDescent="0.2">
      <c r="L135" t="str">
        <f ca="1">IF(B135="","",OFFSET(table_admin1[[#Headers],[ADM1_PT]],MATCH(B135,admin1,0),1))</f>
        <v/>
      </c>
      <c r="M135" t="str">
        <f t="shared" ca="1" si="2"/>
        <v/>
      </c>
      <c r="N135" t="e">
        <f ca="1">IF(#REF!="","",INDEX(admin3_pcode,MATCH(#REF!,OFFSET(admin3_start,MATCH(M135,admin2_linked_pcode,0),0,COUNTIF(admin2_linked_pcode,M135)),0)+MATCH(M135,admin2_linked_pcode,0)-1))</f>
        <v>#REF!</v>
      </c>
    </row>
    <row r="136" spans="12:14" x14ac:dyDescent="0.2">
      <c r="L136" t="str">
        <f ca="1">IF(B136="","",OFFSET(table_admin1[[#Headers],[ADM1_PT]],MATCH(B136,admin1,0),1))</f>
        <v/>
      </c>
      <c r="M136" t="str">
        <f t="shared" ca="1" si="2"/>
        <v/>
      </c>
      <c r="N136" t="e">
        <f ca="1">IF(#REF!="","",INDEX(admin3_pcode,MATCH(#REF!,OFFSET(admin3_start,MATCH(M136,admin2_linked_pcode,0),0,COUNTIF(admin2_linked_pcode,M136)),0)+MATCH(M136,admin2_linked_pcode,0)-1))</f>
        <v>#REF!</v>
      </c>
    </row>
    <row r="137" spans="12:14" x14ac:dyDescent="0.2">
      <c r="L137" t="str">
        <f ca="1">IF(B137="","",OFFSET(table_admin1[[#Headers],[ADM1_PT]],MATCH(B137,admin1,0),1))</f>
        <v/>
      </c>
      <c r="M137" t="str">
        <f t="shared" ca="1" si="2"/>
        <v/>
      </c>
      <c r="N137" t="e">
        <f ca="1">IF(#REF!="","",INDEX(admin3_pcode,MATCH(#REF!,OFFSET(admin3_start,MATCH(M137,admin2_linked_pcode,0),0,COUNTIF(admin2_linked_pcode,M137)),0)+MATCH(M137,admin2_linked_pcode,0)-1))</f>
        <v>#REF!</v>
      </c>
    </row>
    <row r="138" spans="12:14" x14ac:dyDescent="0.2">
      <c r="L138" t="str">
        <f ca="1">IF(B138="","",OFFSET(table_admin1[[#Headers],[ADM1_PT]],MATCH(B138,admin1,0),1))</f>
        <v/>
      </c>
      <c r="M138" t="str">
        <f t="shared" ca="1" si="2"/>
        <v/>
      </c>
      <c r="N138" t="e">
        <f ca="1">IF(#REF!="","",INDEX(admin3_pcode,MATCH(#REF!,OFFSET(admin3_start,MATCH(M138,admin2_linked_pcode,0),0,COUNTIF(admin2_linked_pcode,M138)),0)+MATCH(M138,admin2_linked_pcode,0)-1))</f>
        <v>#REF!</v>
      </c>
    </row>
    <row r="139" spans="12:14" x14ac:dyDescent="0.2">
      <c r="L139" t="str">
        <f ca="1">IF(B139="","",OFFSET(table_admin1[[#Headers],[ADM1_PT]],MATCH(B139,admin1,0),1))</f>
        <v/>
      </c>
      <c r="M139" t="str">
        <f t="shared" ca="1" si="2"/>
        <v/>
      </c>
      <c r="N139" t="e">
        <f ca="1">IF(#REF!="","",INDEX(admin3_pcode,MATCH(#REF!,OFFSET(admin3_start,MATCH(M139,admin2_linked_pcode,0),0,COUNTIF(admin2_linked_pcode,M139)),0)+MATCH(M139,admin2_linked_pcode,0)-1))</f>
        <v>#REF!</v>
      </c>
    </row>
    <row r="140" spans="12:14" x14ac:dyDescent="0.2">
      <c r="L140" t="str">
        <f ca="1">IF(B140="","",OFFSET(table_admin1[[#Headers],[ADM1_PT]],MATCH(B140,admin1,0),1))</f>
        <v/>
      </c>
      <c r="M140" t="str">
        <f t="shared" ca="1" si="2"/>
        <v/>
      </c>
      <c r="N140" t="e">
        <f ca="1">IF(#REF!="","",INDEX(admin3_pcode,MATCH(#REF!,OFFSET(admin3_start,MATCH(M140,admin2_linked_pcode,0),0,COUNTIF(admin2_linked_pcode,M140)),0)+MATCH(M140,admin2_linked_pcode,0)-1))</f>
        <v>#REF!</v>
      </c>
    </row>
    <row r="141" spans="12:14" x14ac:dyDescent="0.2">
      <c r="L141" t="str">
        <f ca="1">IF(B141="","",OFFSET(table_admin1[[#Headers],[ADM1_PT]],MATCH(B141,admin1,0),1))</f>
        <v/>
      </c>
      <c r="M141" t="str">
        <f t="shared" ca="1" si="2"/>
        <v/>
      </c>
      <c r="N141" t="e">
        <f ca="1">IF(#REF!="","",INDEX(admin3_pcode,MATCH(#REF!,OFFSET(admin3_start,MATCH(M141,admin2_linked_pcode,0),0,COUNTIF(admin2_linked_pcode,M141)),0)+MATCH(M141,admin2_linked_pcode,0)-1))</f>
        <v>#REF!</v>
      </c>
    </row>
    <row r="142" spans="12:14" x14ac:dyDescent="0.2">
      <c r="L142" t="str">
        <f ca="1">IF(B142="","",OFFSET(table_admin1[[#Headers],[ADM1_PT]],MATCH(B142,admin1,0),1))</f>
        <v/>
      </c>
      <c r="M142" t="str">
        <f t="shared" ca="1" si="2"/>
        <v/>
      </c>
      <c r="N142" t="e">
        <f ca="1">IF(#REF!="","",INDEX(admin3_pcode,MATCH(#REF!,OFFSET(admin3_start,MATCH(M142,admin2_linked_pcode,0),0,COUNTIF(admin2_linked_pcode,M142)),0)+MATCH(M142,admin2_linked_pcode,0)-1))</f>
        <v>#REF!</v>
      </c>
    </row>
    <row r="143" spans="12:14" x14ac:dyDescent="0.2">
      <c r="L143" t="str">
        <f ca="1">IF(B143="","",OFFSET(table_admin1[[#Headers],[ADM1_PT]],MATCH(B143,admin1,0),1))</f>
        <v/>
      </c>
      <c r="M143" t="str">
        <f t="shared" ca="1" si="2"/>
        <v/>
      </c>
      <c r="N143" t="e">
        <f ca="1">IF(#REF!="","",INDEX(admin3_pcode,MATCH(#REF!,OFFSET(admin3_start,MATCH(M143,admin2_linked_pcode,0),0,COUNTIF(admin2_linked_pcode,M143)),0)+MATCH(M143,admin2_linked_pcode,0)-1))</f>
        <v>#REF!</v>
      </c>
    </row>
    <row r="144" spans="12:14" x14ac:dyDescent="0.2">
      <c r="L144" t="str">
        <f ca="1">IF(B144="","",OFFSET(table_admin1[[#Headers],[ADM1_PT]],MATCH(B144,admin1,0),1))</f>
        <v/>
      </c>
      <c r="M144" t="str">
        <f t="shared" ca="1" si="2"/>
        <v/>
      </c>
      <c r="N144" t="e">
        <f ca="1">IF(#REF!="","",INDEX(admin3_pcode,MATCH(#REF!,OFFSET(admin3_start,MATCH(M144,admin2_linked_pcode,0),0,COUNTIF(admin2_linked_pcode,M144)),0)+MATCH(M144,admin2_linked_pcode,0)-1))</f>
        <v>#REF!</v>
      </c>
    </row>
    <row r="145" spans="12:14" x14ac:dyDescent="0.2">
      <c r="L145" t="str">
        <f ca="1">IF(B145="","",OFFSET(table_admin1[[#Headers],[ADM1_PT]],MATCH(B145,admin1,0),1))</f>
        <v/>
      </c>
      <c r="M145" t="str">
        <f t="shared" ca="1" si="2"/>
        <v/>
      </c>
      <c r="N145" t="e">
        <f ca="1">IF(#REF!="","",INDEX(admin3_pcode,MATCH(#REF!,OFFSET(admin3_start,MATCH(M145,admin2_linked_pcode,0),0,COUNTIF(admin2_linked_pcode,M145)),0)+MATCH(M145,admin2_linked_pcode,0)-1))</f>
        <v>#REF!</v>
      </c>
    </row>
    <row r="146" spans="12:14" x14ac:dyDescent="0.2">
      <c r="L146" t="str">
        <f ca="1">IF(B146="","",OFFSET(table_admin1[[#Headers],[ADM1_PT]],MATCH(B146,admin1,0),1))</f>
        <v/>
      </c>
      <c r="M146" t="str">
        <f t="shared" ca="1" si="2"/>
        <v/>
      </c>
      <c r="N146" t="e">
        <f ca="1">IF(#REF!="","",INDEX(admin3_pcode,MATCH(#REF!,OFFSET(admin3_start,MATCH(M146,admin2_linked_pcode,0),0,COUNTIF(admin2_linked_pcode,M146)),0)+MATCH(M146,admin2_linked_pcode,0)-1))</f>
        <v>#REF!</v>
      </c>
    </row>
    <row r="147" spans="12:14" x14ac:dyDescent="0.2">
      <c r="L147" t="str">
        <f ca="1">IF(B147="","",OFFSET(table_admin1[[#Headers],[ADM1_PT]],MATCH(B147,admin1,0),1))</f>
        <v/>
      </c>
      <c r="M147" t="str">
        <f t="shared" ca="1" si="2"/>
        <v/>
      </c>
      <c r="N147" t="e">
        <f ca="1">IF(#REF!="","",INDEX(admin3_pcode,MATCH(#REF!,OFFSET(admin3_start,MATCH(M147,admin2_linked_pcode,0),0,COUNTIF(admin2_linked_pcode,M147)),0)+MATCH(M147,admin2_linked_pcode,0)-1))</f>
        <v>#REF!</v>
      </c>
    </row>
    <row r="148" spans="12:14" x14ac:dyDescent="0.2">
      <c r="L148" t="str">
        <f ca="1">IF(B148="","",OFFSET(table_admin1[[#Headers],[ADM1_PT]],MATCH(B148,admin1,0),1))</f>
        <v/>
      </c>
      <c r="M148" t="str">
        <f t="shared" ca="1" si="2"/>
        <v/>
      </c>
      <c r="N148" t="e">
        <f ca="1">IF(#REF!="","",INDEX(admin3_pcode,MATCH(#REF!,OFFSET(admin3_start,MATCH(M148,admin2_linked_pcode,0),0,COUNTIF(admin2_linked_pcode,M148)),0)+MATCH(M148,admin2_linked_pcode,0)-1))</f>
        <v>#REF!</v>
      </c>
    </row>
    <row r="149" spans="12:14" x14ac:dyDescent="0.2">
      <c r="L149" t="str">
        <f ca="1">IF(B149="","",OFFSET(table_admin1[[#Headers],[ADM1_PT]],MATCH(B149,admin1,0),1))</f>
        <v/>
      </c>
      <c r="M149" t="str">
        <f t="shared" ca="1" si="2"/>
        <v/>
      </c>
      <c r="N149" t="e">
        <f ca="1">IF(#REF!="","",INDEX(admin3_pcode,MATCH(#REF!,OFFSET(admin3_start,MATCH(M149,admin2_linked_pcode,0),0,COUNTIF(admin2_linked_pcode,M149)),0)+MATCH(M149,admin2_linked_pcode,0)-1))</f>
        <v>#REF!</v>
      </c>
    </row>
    <row r="150" spans="12:14" x14ac:dyDescent="0.2">
      <c r="L150" t="str">
        <f ca="1">IF(B150="","",OFFSET(table_admin1[[#Headers],[ADM1_PT]],MATCH(B150,admin1,0),1))</f>
        <v/>
      </c>
      <c r="M150" t="str">
        <f t="shared" ca="1" si="2"/>
        <v/>
      </c>
      <c r="N150" t="e">
        <f ca="1">IF(#REF!="","",INDEX(admin3_pcode,MATCH(#REF!,OFFSET(admin3_start,MATCH(M150,admin2_linked_pcode,0),0,COUNTIF(admin2_linked_pcode,M150)),0)+MATCH(M150,admin2_linked_pcode,0)-1))</f>
        <v>#REF!</v>
      </c>
    </row>
    <row r="151" spans="12:14" x14ac:dyDescent="0.2">
      <c r="L151" t="str">
        <f ca="1">IF(B151="","",OFFSET(table_admin1[[#Headers],[ADM1_PT]],MATCH(B151,admin1,0),1))</f>
        <v/>
      </c>
      <c r="M151" t="str">
        <f t="shared" ca="1" si="2"/>
        <v/>
      </c>
      <c r="N151" t="e">
        <f ca="1">IF(#REF!="","",INDEX(admin3_pcode,MATCH(#REF!,OFFSET(admin3_start,MATCH(M151,admin2_linked_pcode,0),0,COUNTIF(admin2_linked_pcode,M151)),0)+MATCH(M151,admin2_linked_pcode,0)-1))</f>
        <v>#REF!</v>
      </c>
    </row>
    <row r="152" spans="12:14" x14ac:dyDescent="0.2">
      <c r="L152" t="str">
        <f ca="1">IF(B152="","",OFFSET(table_admin1[[#Headers],[ADM1_PT]],MATCH(B152,admin1,0),1))</f>
        <v/>
      </c>
      <c r="M152" t="str">
        <f t="shared" ca="1" si="2"/>
        <v/>
      </c>
      <c r="N152" t="e">
        <f ca="1">IF(#REF!="","",INDEX(admin3_pcode,MATCH(#REF!,OFFSET(admin3_start,MATCH(M152,admin2_linked_pcode,0),0,COUNTIF(admin2_linked_pcode,M152)),0)+MATCH(M152,admin2_linked_pcode,0)-1))</f>
        <v>#REF!</v>
      </c>
    </row>
    <row r="153" spans="12:14" x14ac:dyDescent="0.2">
      <c r="L153" t="str">
        <f ca="1">IF(B153="","",OFFSET(table_admin1[[#Headers],[ADM1_PT]],MATCH(B153,admin1,0),1))</f>
        <v/>
      </c>
      <c r="M153" t="str">
        <f t="shared" ca="1" si="2"/>
        <v/>
      </c>
      <c r="N153" t="e">
        <f ca="1">IF(#REF!="","",INDEX(admin3_pcode,MATCH(#REF!,OFFSET(admin3_start,MATCH(M153,admin2_linked_pcode,0),0,COUNTIF(admin2_linked_pcode,M153)),0)+MATCH(M153,admin2_linked_pcode,0)-1))</f>
        <v>#REF!</v>
      </c>
    </row>
    <row r="154" spans="12:14" x14ac:dyDescent="0.2">
      <c r="L154" t="str">
        <f ca="1">IF(B154="","",OFFSET(table_admin1[[#Headers],[ADM1_PT]],MATCH(B154,admin1,0),1))</f>
        <v/>
      </c>
      <c r="M154" t="str">
        <f t="shared" ca="1" si="2"/>
        <v/>
      </c>
      <c r="N154" t="e">
        <f ca="1">IF(#REF!="","",INDEX(admin3_pcode,MATCH(#REF!,OFFSET(admin3_start,MATCH(M154,admin2_linked_pcode,0),0,COUNTIF(admin2_linked_pcode,M154)),0)+MATCH(M154,admin2_linked_pcode,0)-1))</f>
        <v>#REF!</v>
      </c>
    </row>
    <row r="155" spans="12:14" x14ac:dyDescent="0.2">
      <c r="L155" t="str">
        <f ca="1">IF(B155="","",OFFSET(table_admin1[[#Headers],[ADM1_PT]],MATCH(B155,admin1,0),1))</f>
        <v/>
      </c>
      <c r="M155" t="str">
        <f t="shared" ca="1" si="2"/>
        <v/>
      </c>
      <c r="N155" t="e">
        <f ca="1">IF(#REF!="","",INDEX(admin3_pcode,MATCH(#REF!,OFFSET(admin3_start,MATCH(M155,admin2_linked_pcode,0),0,COUNTIF(admin2_linked_pcode,M155)),0)+MATCH(M155,admin2_linked_pcode,0)-1))</f>
        <v>#REF!</v>
      </c>
    </row>
    <row r="156" spans="12:14" x14ac:dyDescent="0.2">
      <c r="L156" t="str">
        <f ca="1">IF(B156="","",OFFSET(table_admin1[[#Headers],[ADM1_PT]],MATCH(B156,admin1,0),1))</f>
        <v/>
      </c>
      <c r="M156" t="str">
        <f t="shared" ca="1" si="2"/>
        <v/>
      </c>
      <c r="N156" t="e">
        <f ca="1">IF(#REF!="","",INDEX(admin3_pcode,MATCH(#REF!,OFFSET(admin3_start,MATCH(M156,admin2_linked_pcode,0),0,COUNTIF(admin2_linked_pcode,M156)),0)+MATCH(M156,admin2_linked_pcode,0)-1))</f>
        <v>#REF!</v>
      </c>
    </row>
    <row r="157" spans="12:14" x14ac:dyDescent="0.2">
      <c r="L157" t="str">
        <f ca="1">IF(B157="","",OFFSET(table_admin1[[#Headers],[ADM1_PT]],MATCH(B157,admin1,0),1))</f>
        <v/>
      </c>
      <c r="M157" t="str">
        <f t="shared" ca="1" si="2"/>
        <v/>
      </c>
      <c r="N157" t="e">
        <f ca="1">IF(#REF!="","",INDEX(admin3_pcode,MATCH(#REF!,OFFSET(admin3_start,MATCH(M157,admin2_linked_pcode,0),0,COUNTIF(admin2_linked_pcode,M157)),0)+MATCH(M157,admin2_linked_pcode,0)-1))</f>
        <v>#REF!</v>
      </c>
    </row>
    <row r="158" spans="12:14" x14ac:dyDescent="0.2">
      <c r="L158" t="str">
        <f ca="1">IF(B158="","",OFFSET(table_admin1[[#Headers],[ADM1_PT]],MATCH(B158,admin1,0),1))</f>
        <v/>
      </c>
      <c r="M158" t="str">
        <f t="shared" ca="1" si="2"/>
        <v/>
      </c>
      <c r="N158" t="e">
        <f ca="1">IF(#REF!="","",INDEX(admin3_pcode,MATCH(#REF!,OFFSET(admin3_start,MATCH(M158,admin2_linked_pcode,0),0,COUNTIF(admin2_linked_pcode,M158)),0)+MATCH(M158,admin2_linked_pcode,0)-1))</f>
        <v>#REF!</v>
      </c>
    </row>
    <row r="159" spans="12:14" x14ac:dyDescent="0.2">
      <c r="L159" t="str">
        <f ca="1">IF(B159="","",OFFSET(table_admin1[[#Headers],[ADM1_PT]],MATCH(B159,admin1,0),1))</f>
        <v/>
      </c>
      <c r="M159" t="str">
        <f t="shared" ca="1" si="2"/>
        <v/>
      </c>
      <c r="N159" t="e">
        <f ca="1">IF(#REF!="","",INDEX(admin3_pcode,MATCH(#REF!,OFFSET(admin3_start,MATCH(M159,admin2_linked_pcode,0),0,COUNTIF(admin2_linked_pcode,M159)),0)+MATCH(M159,admin2_linked_pcode,0)-1))</f>
        <v>#REF!</v>
      </c>
    </row>
    <row r="160" spans="12:14" x14ac:dyDescent="0.2">
      <c r="L160" t="str">
        <f ca="1">IF(B160="","",OFFSET(table_admin1[[#Headers],[ADM1_PT]],MATCH(B160,admin1,0),1))</f>
        <v/>
      </c>
      <c r="M160" t="str">
        <f t="shared" ca="1" si="2"/>
        <v/>
      </c>
      <c r="N160" t="e">
        <f ca="1">IF(#REF!="","",INDEX(admin3_pcode,MATCH(#REF!,OFFSET(admin3_start,MATCH(M160,admin2_linked_pcode,0),0,COUNTIF(admin2_linked_pcode,M160)),0)+MATCH(M160,admin2_linked_pcode,0)-1))</f>
        <v>#REF!</v>
      </c>
    </row>
    <row r="161" spans="12:14" x14ac:dyDescent="0.2">
      <c r="L161" t="str">
        <f ca="1">IF(B161="","",OFFSET(table_admin1[[#Headers],[ADM1_PT]],MATCH(B161,admin1,0),1))</f>
        <v/>
      </c>
      <c r="M161" t="str">
        <f t="shared" ca="1" si="2"/>
        <v/>
      </c>
      <c r="N161" t="e">
        <f ca="1">IF(#REF!="","",INDEX(admin3_pcode,MATCH(#REF!,OFFSET(admin3_start,MATCH(M161,admin2_linked_pcode,0),0,COUNTIF(admin2_linked_pcode,M161)),0)+MATCH(M161,admin2_linked_pcode,0)-1))</f>
        <v>#REF!</v>
      </c>
    </row>
    <row r="162" spans="12:14" x14ac:dyDescent="0.2">
      <c r="L162" t="str">
        <f ca="1">IF(B162="","",OFFSET(table_admin1[[#Headers],[ADM1_PT]],MATCH(B162,admin1,0),1))</f>
        <v/>
      </c>
      <c r="M162" t="str">
        <f t="shared" ca="1" si="2"/>
        <v/>
      </c>
      <c r="N162" t="e">
        <f ca="1">IF(#REF!="","",INDEX(admin3_pcode,MATCH(#REF!,OFFSET(admin3_start,MATCH(M162,admin2_linked_pcode,0),0,COUNTIF(admin2_linked_pcode,M162)),0)+MATCH(M162,admin2_linked_pcode,0)-1))</f>
        <v>#REF!</v>
      </c>
    </row>
    <row r="163" spans="12:14" x14ac:dyDescent="0.2">
      <c r="L163" t="str">
        <f ca="1">IF(B163="","",OFFSET(table_admin1[[#Headers],[ADM1_PT]],MATCH(B163,admin1,0),1))</f>
        <v/>
      </c>
      <c r="M163" t="str">
        <f t="shared" ca="1" si="2"/>
        <v/>
      </c>
      <c r="N163" t="e">
        <f ca="1">IF(#REF!="","",INDEX(admin3_pcode,MATCH(#REF!,OFFSET(admin3_start,MATCH(M163,admin2_linked_pcode,0),0,COUNTIF(admin2_linked_pcode,M163)),0)+MATCH(M163,admin2_linked_pcode,0)-1))</f>
        <v>#REF!</v>
      </c>
    </row>
    <row r="164" spans="12:14" x14ac:dyDescent="0.2">
      <c r="L164" t="str">
        <f ca="1">IF(B164="","",OFFSET(table_admin1[[#Headers],[ADM1_PT]],MATCH(B164,admin1,0),1))</f>
        <v/>
      </c>
      <c r="M164" t="str">
        <f t="shared" ca="1" si="2"/>
        <v/>
      </c>
      <c r="N164" t="e">
        <f ca="1">IF(#REF!="","",INDEX(admin3_pcode,MATCH(#REF!,OFFSET(admin3_start,MATCH(M164,admin2_linked_pcode,0),0,COUNTIF(admin2_linked_pcode,M164)),0)+MATCH(M164,admin2_linked_pcode,0)-1))</f>
        <v>#REF!</v>
      </c>
    </row>
    <row r="165" spans="12:14" x14ac:dyDescent="0.2">
      <c r="L165" t="str">
        <f ca="1">IF(B165="","",OFFSET(table_admin1[[#Headers],[ADM1_PT]],MATCH(B165,admin1,0),1))</f>
        <v/>
      </c>
      <c r="M165" t="str">
        <f t="shared" ca="1" si="2"/>
        <v/>
      </c>
      <c r="N165" t="e">
        <f ca="1">IF(#REF!="","",INDEX(admin3_pcode,MATCH(#REF!,OFFSET(admin3_start,MATCH(M165,admin2_linked_pcode,0),0,COUNTIF(admin2_linked_pcode,M165)),0)+MATCH(M165,admin2_linked_pcode,0)-1))</f>
        <v>#REF!</v>
      </c>
    </row>
    <row r="166" spans="12:14" x14ac:dyDescent="0.2">
      <c r="L166" t="str">
        <f ca="1">IF(B166="","",OFFSET(table_admin1[[#Headers],[ADM1_PT]],MATCH(B166,admin1,0),1))</f>
        <v/>
      </c>
      <c r="M166" t="str">
        <f t="shared" ca="1" si="2"/>
        <v/>
      </c>
      <c r="N166" t="e">
        <f ca="1">IF(#REF!="","",INDEX(admin3_pcode,MATCH(#REF!,OFFSET(admin3_start,MATCH(M166,admin2_linked_pcode,0),0,COUNTIF(admin2_linked_pcode,M166)),0)+MATCH(M166,admin2_linked_pcode,0)-1))</f>
        <v>#REF!</v>
      </c>
    </row>
    <row r="167" spans="12:14" x14ac:dyDescent="0.2">
      <c r="L167" t="str">
        <f ca="1">IF(B167="","",OFFSET(table_admin1[[#Headers],[ADM1_PT]],MATCH(B167,admin1,0),1))</f>
        <v/>
      </c>
      <c r="M167" t="str">
        <f t="shared" ca="1" si="2"/>
        <v/>
      </c>
      <c r="N167" t="e">
        <f ca="1">IF(#REF!="","",INDEX(admin3_pcode,MATCH(#REF!,OFFSET(admin3_start,MATCH(M167,admin2_linked_pcode,0),0,COUNTIF(admin2_linked_pcode,M167)),0)+MATCH(M167,admin2_linked_pcode,0)-1))</f>
        <v>#REF!</v>
      </c>
    </row>
    <row r="168" spans="12:14" x14ac:dyDescent="0.2">
      <c r="L168" t="str">
        <f ca="1">IF(B168="","",OFFSET(table_admin1[[#Headers],[ADM1_PT]],MATCH(B168,admin1,0),1))</f>
        <v/>
      </c>
      <c r="M168" t="str">
        <f t="shared" ca="1" si="2"/>
        <v/>
      </c>
      <c r="N168" t="e">
        <f ca="1">IF(#REF!="","",INDEX(admin3_pcode,MATCH(#REF!,OFFSET(admin3_start,MATCH(M168,admin2_linked_pcode,0),0,COUNTIF(admin2_linked_pcode,M168)),0)+MATCH(M168,admin2_linked_pcode,0)-1))</f>
        <v>#REF!</v>
      </c>
    </row>
    <row r="169" spans="12:14" x14ac:dyDescent="0.2">
      <c r="L169" t="str">
        <f ca="1">IF(B169="","",OFFSET(table_admin1[[#Headers],[ADM1_PT]],MATCH(B169,admin1,0),1))</f>
        <v/>
      </c>
      <c r="M169" t="str">
        <f t="shared" ca="1" si="2"/>
        <v/>
      </c>
      <c r="N169" t="e">
        <f ca="1">IF(#REF!="","",INDEX(admin3_pcode,MATCH(#REF!,OFFSET(admin3_start,MATCH(M169,admin2_linked_pcode,0),0,COUNTIF(admin2_linked_pcode,M169)),0)+MATCH(M169,admin2_linked_pcode,0)-1))</f>
        <v>#REF!</v>
      </c>
    </row>
    <row r="170" spans="12:14" x14ac:dyDescent="0.2">
      <c r="L170" t="str">
        <f ca="1">IF(B170="","",OFFSET(table_admin1[[#Headers],[ADM1_PT]],MATCH(B170,admin1,0),1))</f>
        <v/>
      </c>
      <c r="M170" t="str">
        <f t="shared" ca="1" si="2"/>
        <v/>
      </c>
      <c r="N170" t="e">
        <f ca="1">IF(#REF!="","",INDEX(admin3_pcode,MATCH(#REF!,OFFSET(admin3_start,MATCH(M170,admin2_linked_pcode,0),0,COUNTIF(admin2_linked_pcode,M170)),0)+MATCH(M170,admin2_linked_pcode,0)-1))</f>
        <v>#REF!</v>
      </c>
    </row>
    <row r="171" spans="12:14" x14ac:dyDescent="0.2">
      <c r="L171" t="str">
        <f ca="1">IF(B171="","",OFFSET(table_admin1[[#Headers],[ADM1_PT]],MATCH(B171,admin1,0),1))</f>
        <v/>
      </c>
      <c r="M171" t="str">
        <f t="shared" ca="1" si="2"/>
        <v/>
      </c>
      <c r="N171" t="e">
        <f ca="1">IF(#REF!="","",INDEX(admin3_pcode,MATCH(#REF!,OFFSET(admin3_start,MATCH(M171,admin2_linked_pcode,0),0,COUNTIF(admin2_linked_pcode,M171)),0)+MATCH(M171,admin2_linked_pcode,0)-1))</f>
        <v>#REF!</v>
      </c>
    </row>
    <row r="172" spans="12:14" x14ac:dyDescent="0.2">
      <c r="L172" t="str">
        <f ca="1">IF(B172="","",OFFSET(table_admin1[[#Headers],[ADM1_PT]],MATCH(B172,admin1,0),1))</f>
        <v/>
      </c>
      <c r="M172" t="str">
        <f t="shared" ca="1" si="2"/>
        <v/>
      </c>
      <c r="N172" t="e">
        <f ca="1">IF(#REF!="","",INDEX(admin3_pcode,MATCH(#REF!,OFFSET(admin3_start,MATCH(M172,admin2_linked_pcode,0),0,COUNTIF(admin2_linked_pcode,M172)),0)+MATCH(M172,admin2_linked_pcode,0)-1))</f>
        <v>#REF!</v>
      </c>
    </row>
    <row r="173" spans="12:14" x14ac:dyDescent="0.2">
      <c r="L173" t="str">
        <f ca="1">IF(B173="","",OFFSET(table_admin1[[#Headers],[ADM1_PT]],MATCH(B173,admin1,0),1))</f>
        <v/>
      </c>
      <c r="M173" t="str">
        <f t="shared" ca="1" si="2"/>
        <v/>
      </c>
      <c r="N173" t="e">
        <f ca="1">IF(#REF!="","",INDEX(admin3_pcode,MATCH(#REF!,OFFSET(admin3_start,MATCH(M173,admin2_linked_pcode,0),0,COUNTIF(admin2_linked_pcode,M173)),0)+MATCH(M173,admin2_linked_pcode,0)-1))</f>
        <v>#REF!</v>
      </c>
    </row>
    <row r="174" spans="12:14" x14ac:dyDescent="0.2">
      <c r="L174" t="str">
        <f ca="1">IF(B174="","",OFFSET(table_admin1[[#Headers],[ADM1_PT]],MATCH(B174,admin1,0),1))</f>
        <v/>
      </c>
      <c r="M174" t="str">
        <f t="shared" ca="1" si="2"/>
        <v/>
      </c>
      <c r="N174" t="e">
        <f ca="1">IF(#REF!="","",INDEX(admin3_pcode,MATCH(#REF!,OFFSET(admin3_start,MATCH(M174,admin2_linked_pcode,0),0,COUNTIF(admin2_linked_pcode,M174)),0)+MATCH(M174,admin2_linked_pcode,0)-1))</f>
        <v>#REF!</v>
      </c>
    </row>
    <row r="175" spans="12:14" x14ac:dyDescent="0.2">
      <c r="L175" t="str">
        <f ca="1">IF(B175="","",OFFSET(table_admin1[[#Headers],[ADM1_PT]],MATCH(B175,admin1,0),1))</f>
        <v/>
      </c>
      <c r="M175" t="str">
        <f t="shared" ca="1" si="2"/>
        <v/>
      </c>
      <c r="N175" t="e">
        <f ca="1">IF(#REF!="","",INDEX(admin3_pcode,MATCH(#REF!,OFFSET(admin3_start,MATCH(M175,admin2_linked_pcode,0),0,COUNTIF(admin2_linked_pcode,M175)),0)+MATCH(M175,admin2_linked_pcode,0)-1))</f>
        <v>#REF!</v>
      </c>
    </row>
    <row r="176" spans="12:14" x14ac:dyDescent="0.2">
      <c r="L176" t="str">
        <f ca="1">IF(B176="","",OFFSET(table_admin1[[#Headers],[ADM1_PT]],MATCH(B176,admin1,0),1))</f>
        <v/>
      </c>
      <c r="M176" t="str">
        <f t="shared" ca="1" si="2"/>
        <v/>
      </c>
      <c r="N176" t="e">
        <f ca="1">IF(#REF!="","",INDEX(admin3_pcode,MATCH(#REF!,OFFSET(admin3_start,MATCH(M176,admin2_linked_pcode,0),0,COUNTIF(admin2_linked_pcode,M176)),0)+MATCH(M176,admin2_linked_pcode,0)-1))</f>
        <v>#REF!</v>
      </c>
    </row>
    <row r="177" spans="12:14" x14ac:dyDescent="0.2">
      <c r="L177" t="str">
        <f ca="1">IF(B177="","",OFFSET(table_admin1[[#Headers],[ADM1_PT]],MATCH(B177,admin1,0),1))</f>
        <v/>
      </c>
      <c r="M177" t="str">
        <f t="shared" ca="1" si="2"/>
        <v/>
      </c>
      <c r="N177" t="e">
        <f ca="1">IF(#REF!="","",INDEX(admin3_pcode,MATCH(#REF!,OFFSET(admin3_start,MATCH(M177,admin2_linked_pcode,0),0,COUNTIF(admin2_linked_pcode,M177)),0)+MATCH(M177,admin2_linked_pcode,0)-1))</f>
        <v>#REF!</v>
      </c>
    </row>
    <row r="178" spans="12:14" x14ac:dyDescent="0.2">
      <c r="L178" t="str">
        <f ca="1">IF(B178="","",OFFSET(table_admin1[[#Headers],[ADM1_PT]],MATCH(B178,admin1,0),1))</f>
        <v/>
      </c>
      <c r="M178" t="str">
        <f t="shared" ca="1" si="2"/>
        <v/>
      </c>
      <c r="N178" t="e">
        <f ca="1">IF(#REF!="","",INDEX(admin3_pcode,MATCH(#REF!,OFFSET(admin3_start,MATCH(M178,admin2_linked_pcode,0),0,COUNTIF(admin2_linked_pcode,M178)),0)+MATCH(M178,admin2_linked_pcode,0)-1))</f>
        <v>#REF!</v>
      </c>
    </row>
    <row r="179" spans="12:14" x14ac:dyDescent="0.2">
      <c r="L179" t="str">
        <f ca="1">IF(B179="","",OFFSET(table_admin1[[#Headers],[ADM1_PT]],MATCH(B179,admin1,0),1))</f>
        <v/>
      </c>
      <c r="M179" t="str">
        <f t="shared" ca="1" si="2"/>
        <v/>
      </c>
      <c r="N179" t="e">
        <f ca="1">IF(#REF!="","",INDEX(admin3_pcode,MATCH(#REF!,OFFSET(admin3_start,MATCH(M179,admin2_linked_pcode,0),0,COUNTIF(admin2_linked_pcode,M179)),0)+MATCH(M179,admin2_linked_pcode,0)-1))</f>
        <v>#REF!</v>
      </c>
    </row>
    <row r="180" spans="12:14" x14ac:dyDescent="0.2">
      <c r="L180" t="str">
        <f ca="1">IF(B180="","",OFFSET(table_admin1[[#Headers],[ADM1_PT]],MATCH(B180,admin1,0),1))</f>
        <v/>
      </c>
      <c r="M180" t="str">
        <f t="shared" ca="1" si="2"/>
        <v/>
      </c>
      <c r="N180" t="e">
        <f ca="1">IF(#REF!="","",INDEX(admin3_pcode,MATCH(#REF!,OFFSET(admin3_start,MATCH(M180,admin2_linked_pcode,0),0,COUNTIF(admin2_linked_pcode,M180)),0)+MATCH(M180,admin2_linked_pcode,0)-1))</f>
        <v>#REF!</v>
      </c>
    </row>
    <row r="181" spans="12:14" x14ac:dyDescent="0.2">
      <c r="L181" t="str">
        <f ca="1">IF(B181="","",OFFSET(table_admin1[[#Headers],[ADM1_PT]],MATCH(B181,admin1,0),1))</f>
        <v/>
      </c>
      <c r="M181" t="str">
        <f t="shared" ca="1" si="2"/>
        <v/>
      </c>
      <c r="N181" t="e">
        <f ca="1">IF(#REF!="","",INDEX(admin3_pcode,MATCH(#REF!,OFFSET(admin3_start,MATCH(M181,admin2_linked_pcode,0),0,COUNTIF(admin2_linked_pcode,M181)),0)+MATCH(M181,admin2_linked_pcode,0)-1))</f>
        <v>#REF!</v>
      </c>
    </row>
    <row r="182" spans="12:14" x14ac:dyDescent="0.2">
      <c r="L182" t="str">
        <f ca="1">IF(B182="","",OFFSET(table_admin1[[#Headers],[ADM1_PT]],MATCH(B182,admin1,0),1))</f>
        <v/>
      </c>
      <c r="M182" t="str">
        <f t="shared" ca="1" si="2"/>
        <v/>
      </c>
      <c r="N182" t="e">
        <f ca="1">IF(#REF!="","",INDEX(admin3_pcode,MATCH(#REF!,OFFSET(admin3_start,MATCH(M182,admin2_linked_pcode,0),0,COUNTIF(admin2_linked_pcode,M182)),0)+MATCH(M182,admin2_linked_pcode,0)-1))</f>
        <v>#REF!</v>
      </c>
    </row>
    <row r="183" spans="12:14" x14ac:dyDescent="0.2">
      <c r="L183" t="str">
        <f ca="1">IF(B183="","",OFFSET(table_admin1[[#Headers],[ADM1_PT]],MATCH(B183,admin1,0),1))</f>
        <v/>
      </c>
      <c r="M183" t="str">
        <f t="shared" ca="1" si="2"/>
        <v/>
      </c>
      <c r="N183" t="e">
        <f ca="1">IF(#REF!="","",INDEX(admin3_pcode,MATCH(#REF!,OFFSET(admin3_start,MATCH(M183,admin2_linked_pcode,0),0,COUNTIF(admin2_linked_pcode,M183)),0)+MATCH(M183,admin2_linked_pcode,0)-1))</f>
        <v>#REF!</v>
      </c>
    </row>
    <row r="184" spans="12:14" x14ac:dyDescent="0.2">
      <c r="L184" t="str">
        <f ca="1">IF(B184="","",OFFSET(table_admin1[[#Headers],[ADM1_PT]],MATCH(B184,admin1,0),1))</f>
        <v/>
      </c>
      <c r="M184" t="str">
        <f t="shared" ca="1" si="2"/>
        <v/>
      </c>
      <c r="N184" t="e">
        <f ca="1">IF(#REF!="","",INDEX(admin3_pcode,MATCH(#REF!,OFFSET(admin3_start,MATCH(M184,admin2_linked_pcode,0),0,COUNTIF(admin2_linked_pcode,M184)),0)+MATCH(M184,admin2_linked_pcode,0)-1))</f>
        <v>#REF!</v>
      </c>
    </row>
    <row r="185" spans="12:14" x14ac:dyDescent="0.2">
      <c r="L185" t="str">
        <f ca="1">IF(B185="","",OFFSET(table_admin1[[#Headers],[ADM1_PT]],MATCH(B185,admin1,0),1))</f>
        <v/>
      </c>
      <c r="M185" t="str">
        <f t="shared" ca="1" si="2"/>
        <v/>
      </c>
      <c r="N185" t="e">
        <f ca="1">IF(#REF!="","",INDEX(admin3_pcode,MATCH(#REF!,OFFSET(admin3_start,MATCH(M185,admin2_linked_pcode,0),0,COUNTIF(admin2_linked_pcode,M185)),0)+MATCH(M185,admin2_linked_pcode,0)-1))</f>
        <v>#REF!</v>
      </c>
    </row>
    <row r="186" spans="12:14" x14ac:dyDescent="0.2">
      <c r="L186" t="str">
        <f ca="1">IF(B186="","",OFFSET(table_admin1[[#Headers],[ADM1_PT]],MATCH(B186,admin1,0),1))</f>
        <v/>
      </c>
      <c r="M186" t="str">
        <f t="shared" ca="1" si="2"/>
        <v/>
      </c>
      <c r="N186" t="e">
        <f ca="1">IF(#REF!="","",INDEX(admin3_pcode,MATCH(#REF!,OFFSET(admin3_start,MATCH(M186,admin2_linked_pcode,0),0,COUNTIF(admin2_linked_pcode,M186)),0)+MATCH(M186,admin2_linked_pcode,0)-1))</f>
        <v>#REF!</v>
      </c>
    </row>
    <row r="187" spans="12:14" x14ac:dyDescent="0.2">
      <c r="L187" t="str">
        <f ca="1">IF(B187="","",OFFSET(table_admin1[[#Headers],[ADM1_PT]],MATCH(B187,admin1,0),1))</f>
        <v/>
      </c>
      <c r="M187" t="str">
        <f t="shared" ca="1" si="2"/>
        <v/>
      </c>
      <c r="N187" t="e">
        <f ca="1">IF(#REF!="","",INDEX(admin3_pcode,MATCH(#REF!,OFFSET(admin3_start,MATCH(M187,admin2_linked_pcode,0),0,COUNTIF(admin2_linked_pcode,M187)),0)+MATCH(M187,admin2_linked_pcode,0)-1))</f>
        <v>#REF!</v>
      </c>
    </row>
    <row r="188" spans="12:14" x14ac:dyDescent="0.2">
      <c r="L188" t="str">
        <f ca="1">IF(B188="","",OFFSET(table_admin1[[#Headers],[ADM1_PT]],MATCH(B188,admin1,0),1))</f>
        <v/>
      </c>
      <c r="M188" t="str">
        <f t="shared" ca="1" si="2"/>
        <v/>
      </c>
      <c r="N188" t="e">
        <f ca="1">IF(#REF!="","",INDEX(admin3_pcode,MATCH(#REF!,OFFSET(admin3_start,MATCH(M188,admin2_linked_pcode,0),0,COUNTIF(admin2_linked_pcode,M188)),0)+MATCH(M188,admin2_linked_pcode,0)-1))</f>
        <v>#REF!</v>
      </c>
    </row>
    <row r="189" spans="12:14" x14ac:dyDescent="0.2">
      <c r="L189" t="str">
        <f ca="1">IF(B189="","",OFFSET(table_admin1[[#Headers],[ADM1_PT]],MATCH(B189,admin1,0),1))</f>
        <v/>
      </c>
      <c r="M189" t="str">
        <f t="shared" ca="1" si="2"/>
        <v/>
      </c>
      <c r="N189" t="e">
        <f ca="1">IF(#REF!="","",INDEX(admin3_pcode,MATCH(#REF!,OFFSET(admin3_start,MATCH(M189,admin2_linked_pcode,0),0,COUNTIF(admin2_linked_pcode,M189)),0)+MATCH(M189,admin2_linked_pcode,0)-1))</f>
        <v>#REF!</v>
      </c>
    </row>
    <row r="190" spans="12:14" x14ac:dyDescent="0.2">
      <c r="L190" t="str">
        <f ca="1">IF(B190="","",OFFSET(table_admin1[[#Headers],[ADM1_PT]],MATCH(B190,admin1,0),1))</f>
        <v/>
      </c>
      <c r="M190" t="str">
        <f t="shared" ca="1" si="2"/>
        <v/>
      </c>
      <c r="N190" t="e">
        <f ca="1">IF(#REF!="","",INDEX(admin3_pcode,MATCH(#REF!,OFFSET(admin3_start,MATCH(M190,admin2_linked_pcode,0),0,COUNTIF(admin2_linked_pcode,M190)),0)+MATCH(M190,admin2_linked_pcode,0)-1))</f>
        <v>#REF!</v>
      </c>
    </row>
    <row r="191" spans="12:14" x14ac:dyDescent="0.2">
      <c r="L191" t="str">
        <f ca="1">IF(B191="","",OFFSET(table_admin1[[#Headers],[ADM1_PT]],MATCH(B191,admin1,0),1))</f>
        <v/>
      </c>
      <c r="M191" t="str">
        <f t="shared" ca="1" si="2"/>
        <v/>
      </c>
      <c r="N191" t="e">
        <f ca="1">IF(#REF!="","",INDEX(admin3_pcode,MATCH(#REF!,OFFSET(admin3_start,MATCH(M191,admin2_linked_pcode,0),0,COUNTIF(admin2_linked_pcode,M191)),0)+MATCH(M191,admin2_linked_pcode,0)-1))</f>
        <v>#REF!</v>
      </c>
    </row>
    <row r="192" spans="12:14" x14ac:dyDescent="0.2">
      <c r="L192" t="str">
        <f ca="1">IF(B192="","",OFFSET(table_admin1[[#Headers],[ADM1_PT]],MATCH(B192,admin1,0),1))</f>
        <v/>
      </c>
      <c r="M192" t="str">
        <f t="shared" ca="1" si="2"/>
        <v/>
      </c>
      <c r="N192" t="e">
        <f ca="1">IF(#REF!="","",INDEX(admin3_pcode,MATCH(#REF!,OFFSET(admin3_start,MATCH(M192,admin2_linked_pcode,0),0,COUNTIF(admin2_linked_pcode,M192)),0)+MATCH(M192,admin2_linked_pcode,0)-1))</f>
        <v>#REF!</v>
      </c>
    </row>
    <row r="193" spans="12:14" x14ac:dyDescent="0.2">
      <c r="L193" t="str">
        <f ca="1">IF(B193="","",OFFSET(table_admin1[[#Headers],[ADM1_PT]],MATCH(B193,admin1,0),1))</f>
        <v/>
      </c>
      <c r="M193" t="str">
        <f t="shared" ca="1" si="2"/>
        <v/>
      </c>
      <c r="N193" t="e">
        <f ca="1">IF(#REF!="","",INDEX(admin3_pcode,MATCH(#REF!,OFFSET(admin3_start,MATCH(M193,admin2_linked_pcode,0),0,COUNTIF(admin2_linked_pcode,M193)),0)+MATCH(M193,admin2_linked_pcode,0)-1))</f>
        <v>#REF!</v>
      </c>
    </row>
    <row r="194" spans="12:14" x14ac:dyDescent="0.2">
      <c r="L194" t="str">
        <f ca="1">IF(B194="","",OFFSET(table_admin1[[#Headers],[ADM1_PT]],MATCH(B194,admin1,0),1))</f>
        <v/>
      </c>
      <c r="M194" t="str">
        <f t="shared" ca="1" si="2"/>
        <v/>
      </c>
      <c r="N194" t="e">
        <f ca="1">IF(#REF!="","",INDEX(admin3_pcode,MATCH(#REF!,OFFSET(admin3_start,MATCH(M194,admin2_linked_pcode,0),0,COUNTIF(admin2_linked_pcode,M194)),0)+MATCH(M194,admin2_linked_pcode,0)-1))</f>
        <v>#REF!</v>
      </c>
    </row>
    <row r="195" spans="12:14" x14ac:dyDescent="0.2">
      <c r="L195" t="str">
        <f ca="1">IF(B195="","",OFFSET(table_admin1[[#Headers],[ADM1_PT]],MATCH(B195,admin1,0),1))</f>
        <v/>
      </c>
      <c r="M195" t="str">
        <f t="shared" ca="1" si="2"/>
        <v/>
      </c>
      <c r="N195" t="e">
        <f ca="1">IF(#REF!="","",INDEX(admin3_pcode,MATCH(#REF!,OFFSET(admin3_start,MATCH(M195,admin2_linked_pcode,0),0,COUNTIF(admin2_linked_pcode,M195)),0)+MATCH(M195,admin2_linked_pcode,0)-1))</f>
        <v>#REF!</v>
      </c>
    </row>
    <row r="196" spans="12:14" x14ac:dyDescent="0.2">
      <c r="L196" t="str">
        <f ca="1">IF(B196="","",OFFSET(table_admin1[[#Headers],[ADM1_PT]],MATCH(B196,admin1,0),1))</f>
        <v/>
      </c>
      <c r="M196" t="str">
        <f t="shared" ca="1" si="2"/>
        <v/>
      </c>
      <c r="N196" t="e">
        <f ca="1">IF(#REF!="","",INDEX(admin3_pcode,MATCH(#REF!,OFFSET(admin3_start,MATCH(M196,admin2_linked_pcode,0),0,COUNTIF(admin2_linked_pcode,M196)),0)+MATCH(M196,admin2_linked_pcode,0)-1))</f>
        <v>#REF!</v>
      </c>
    </row>
    <row r="197" spans="12:14" x14ac:dyDescent="0.2">
      <c r="L197" t="str">
        <f ca="1">IF(B197="","",OFFSET(table_admin1[[#Headers],[ADM1_PT]],MATCH(B197,admin1,0),1))</f>
        <v/>
      </c>
      <c r="M197" t="str">
        <f t="shared" ca="1" si="2"/>
        <v/>
      </c>
      <c r="N197" t="e">
        <f ca="1">IF(#REF!="","",INDEX(admin3_pcode,MATCH(#REF!,OFFSET(admin3_start,MATCH(M197,admin2_linked_pcode,0),0,COUNTIF(admin2_linked_pcode,M197)),0)+MATCH(M197,admin2_linked_pcode,0)-1))</f>
        <v>#REF!</v>
      </c>
    </row>
    <row r="198" spans="12:14" x14ac:dyDescent="0.2">
      <c r="L198" t="str">
        <f ca="1">IF(B198="","",OFFSET(table_admin1[[#Headers],[ADM1_PT]],MATCH(B198,admin1,0),1))</f>
        <v/>
      </c>
      <c r="M198" t="str">
        <f t="shared" ref="M198:M261" ca="1" si="3">IF(C198="","",INDEX(admin2_pcode,MATCH(C198,OFFSET(admin2_start,MATCH(L198,admin1_linked_pcode,0),0,COUNTIF(admin1_linked_pcode,L198)),0)+MATCH(L198,admin1_linked_pcode,0)-1))</f>
        <v/>
      </c>
      <c r="N198" t="e">
        <f ca="1">IF(#REF!="","",INDEX(admin3_pcode,MATCH(#REF!,OFFSET(admin3_start,MATCH(M198,admin2_linked_pcode,0),0,COUNTIF(admin2_linked_pcode,M198)),0)+MATCH(M198,admin2_linked_pcode,0)-1))</f>
        <v>#REF!</v>
      </c>
    </row>
    <row r="199" spans="12:14" x14ac:dyDescent="0.2">
      <c r="L199" t="str">
        <f ca="1">IF(B199="","",OFFSET(table_admin1[[#Headers],[ADM1_PT]],MATCH(B199,admin1,0),1))</f>
        <v/>
      </c>
      <c r="M199" t="str">
        <f t="shared" ca="1" si="3"/>
        <v/>
      </c>
      <c r="N199" t="e">
        <f ca="1">IF(#REF!="","",INDEX(admin3_pcode,MATCH(#REF!,OFFSET(admin3_start,MATCH(M199,admin2_linked_pcode,0),0,COUNTIF(admin2_linked_pcode,M199)),0)+MATCH(M199,admin2_linked_pcode,0)-1))</f>
        <v>#REF!</v>
      </c>
    </row>
    <row r="200" spans="12:14" x14ac:dyDescent="0.2">
      <c r="L200" t="str">
        <f ca="1">IF(B200="","",OFFSET(table_admin1[[#Headers],[ADM1_PT]],MATCH(B200,admin1,0),1))</f>
        <v/>
      </c>
      <c r="M200" t="str">
        <f t="shared" ca="1" si="3"/>
        <v/>
      </c>
      <c r="N200" t="e">
        <f ca="1">IF(#REF!="","",INDEX(admin3_pcode,MATCH(#REF!,OFFSET(admin3_start,MATCH(M200,admin2_linked_pcode,0),0,COUNTIF(admin2_linked_pcode,M200)),0)+MATCH(M200,admin2_linked_pcode,0)-1))</f>
        <v>#REF!</v>
      </c>
    </row>
    <row r="201" spans="12:14" x14ac:dyDescent="0.2">
      <c r="L201" t="str">
        <f ca="1">IF(B201="","",OFFSET(table_admin1[[#Headers],[ADM1_PT]],MATCH(B201,admin1,0),1))</f>
        <v/>
      </c>
      <c r="M201" t="str">
        <f t="shared" ca="1" si="3"/>
        <v/>
      </c>
      <c r="N201" t="e">
        <f ca="1">IF(#REF!="","",INDEX(admin3_pcode,MATCH(#REF!,OFFSET(admin3_start,MATCH(M201,admin2_linked_pcode,0),0,COUNTIF(admin2_linked_pcode,M201)),0)+MATCH(M201,admin2_linked_pcode,0)-1))</f>
        <v>#REF!</v>
      </c>
    </row>
    <row r="202" spans="12:14" x14ac:dyDescent="0.2">
      <c r="L202" t="str">
        <f ca="1">IF(B202="","",OFFSET(table_admin1[[#Headers],[ADM1_PT]],MATCH(B202,admin1,0),1))</f>
        <v/>
      </c>
      <c r="M202" t="str">
        <f t="shared" ca="1" si="3"/>
        <v/>
      </c>
      <c r="N202" t="e">
        <f ca="1">IF(#REF!="","",INDEX(admin3_pcode,MATCH(#REF!,OFFSET(admin3_start,MATCH(M202,admin2_linked_pcode,0),0,COUNTIF(admin2_linked_pcode,M202)),0)+MATCH(M202,admin2_linked_pcode,0)-1))</f>
        <v>#REF!</v>
      </c>
    </row>
    <row r="203" spans="12:14" x14ac:dyDescent="0.2">
      <c r="L203" t="str">
        <f ca="1">IF(B203="","",OFFSET(table_admin1[[#Headers],[ADM1_PT]],MATCH(B203,admin1,0),1))</f>
        <v/>
      </c>
      <c r="M203" t="str">
        <f t="shared" ca="1" si="3"/>
        <v/>
      </c>
      <c r="N203" t="e">
        <f ca="1">IF(#REF!="","",INDEX(admin3_pcode,MATCH(#REF!,OFFSET(admin3_start,MATCH(M203,admin2_linked_pcode,0),0,COUNTIF(admin2_linked_pcode,M203)),0)+MATCH(M203,admin2_linked_pcode,0)-1))</f>
        <v>#REF!</v>
      </c>
    </row>
    <row r="204" spans="12:14" x14ac:dyDescent="0.2">
      <c r="L204" t="str">
        <f ca="1">IF(B204="","",OFFSET(table_admin1[[#Headers],[ADM1_PT]],MATCH(B204,admin1,0),1))</f>
        <v/>
      </c>
      <c r="M204" t="str">
        <f t="shared" ca="1" si="3"/>
        <v/>
      </c>
      <c r="N204" t="e">
        <f ca="1">IF(#REF!="","",INDEX(admin3_pcode,MATCH(#REF!,OFFSET(admin3_start,MATCH(M204,admin2_linked_pcode,0),0,COUNTIF(admin2_linked_pcode,M204)),0)+MATCH(M204,admin2_linked_pcode,0)-1))</f>
        <v>#REF!</v>
      </c>
    </row>
    <row r="205" spans="12:14" x14ac:dyDescent="0.2">
      <c r="L205" t="str">
        <f ca="1">IF(B205="","",OFFSET(table_admin1[[#Headers],[ADM1_PT]],MATCH(B205,admin1,0),1))</f>
        <v/>
      </c>
      <c r="M205" t="str">
        <f t="shared" ca="1" si="3"/>
        <v/>
      </c>
      <c r="N205" t="e">
        <f ca="1">IF(#REF!="","",INDEX(admin3_pcode,MATCH(#REF!,OFFSET(admin3_start,MATCH(M205,admin2_linked_pcode,0),0,COUNTIF(admin2_linked_pcode,M205)),0)+MATCH(M205,admin2_linked_pcode,0)-1))</f>
        <v>#REF!</v>
      </c>
    </row>
    <row r="206" spans="12:14" x14ac:dyDescent="0.2">
      <c r="L206" t="str">
        <f ca="1">IF(B206="","",OFFSET(table_admin1[[#Headers],[ADM1_PT]],MATCH(B206,admin1,0),1))</f>
        <v/>
      </c>
      <c r="M206" t="str">
        <f t="shared" ca="1" si="3"/>
        <v/>
      </c>
      <c r="N206" t="e">
        <f ca="1">IF(#REF!="","",INDEX(admin3_pcode,MATCH(#REF!,OFFSET(admin3_start,MATCH(M206,admin2_linked_pcode,0),0,COUNTIF(admin2_linked_pcode,M206)),0)+MATCH(M206,admin2_linked_pcode,0)-1))</f>
        <v>#REF!</v>
      </c>
    </row>
    <row r="207" spans="12:14" x14ac:dyDescent="0.2">
      <c r="L207" t="str">
        <f ca="1">IF(B207="","",OFFSET(table_admin1[[#Headers],[ADM1_PT]],MATCH(B207,admin1,0),1))</f>
        <v/>
      </c>
      <c r="M207" t="str">
        <f t="shared" ca="1" si="3"/>
        <v/>
      </c>
      <c r="N207" t="e">
        <f ca="1">IF(#REF!="","",INDEX(admin3_pcode,MATCH(#REF!,OFFSET(admin3_start,MATCH(M207,admin2_linked_pcode,0),0,COUNTIF(admin2_linked_pcode,M207)),0)+MATCH(M207,admin2_linked_pcode,0)-1))</f>
        <v>#REF!</v>
      </c>
    </row>
    <row r="208" spans="12:14" x14ac:dyDescent="0.2">
      <c r="L208" t="str">
        <f ca="1">IF(B208="","",OFFSET(table_admin1[[#Headers],[ADM1_PT]],MATCH(B208,admin1,0),1))</f>
        <v/>
      </c>
      <c r="M208" t="str">
        <f t="shared" ca="1" si="3"/>
        <v/>
      </c>
      <c r="N208" t="e">
        <f ca="1">IF(#REF!="","",INDEX(admin3_pcode,MATCH(#REF!,OFFSET(admin3_start,MATCH(M208,admin2_linked_pcode,0),0,COUNTIF(admin2_linked_pcode,M208)),0)+MATCH(M208,admin2_linked_pcode,0)-1))</f>
        <v>#REF!</v>
      </c>
    </row>
    <row r="209" spans="12:14" x14ac:dyDescent="0.2">
      <c r="L209" t="str">
        <f ca="1">IF(B209="","",OFFSET(table_admin1[[#Headers],[ADM1_PT]],MATCH(B209,admin1,0),1))</f>
        <v/>
      </c>
      <c r="M209" t="str">
        <f t="shared" ca="1" si="3"/>
        <v/>
      </c>
      <c r="N209" t="e">
        <f ca="1">IF(#REF!="","",INDEX(admin3_pcode,MATCH(#REF!,OFFSET(admin3_start,MATCH(M209,admin2_linked_pcode,0),0,COUNTIF(admin2_linked_pcode,M209)),0)+MATCH(M209,admin2_linked_pcode,0)-1))</f>
        <v>#REF!</v>
      </c>
    </row>
    <row r="210" spans="12:14" x14ac:dyDescent="0.2">
      <c r="L210" t="str">
        <f ca="1">IF(B210="","",OFFSET(table_admin1[[#Headers],[ADM1_PT]],MATCH(B210,admin1,0),1))</f>
        <v/>
      </c>
      <c r="M210" t="str">
        <f t="shared" ca="1" si="3"/>
        <v/>
      </c>
      <c r="N210" t="e">
        <f ca="1">IF(#REF!="","",INDEX(admin3_pcode,MATCH(#REF!,OFFSET(admin3_start,MATCH(M210,admin2_linked_pcode,0),0,COUNTIF(admin2_linked_pcode,M210)),0)+MATCH(M210,admin2_linked_pcode,0)-1))</f>
        <v>#REF!</v>
      </c>
    </row>
    <row r="211" spans="12:14" x14ac:dyDescent="0.2">
      <c r="L211" t="str">
        <f ca="1">IF(B211="","",OFFSET(table_admin1[[#Headers],[ADM1_PT]],MATCH(B211,admin1,0),1))</f>
        <v/>
      </c>
      <c r="M211" t="str">
        <f t="shared" ca="1" si="3"/>
        <v/>
      </c>
      <c r="N211" t="e">
        <f ca="1">IF(#REF!="","",INDEX(admin3_pcode,MATCH(#REF!,OFFSET(admin3_start,MATCH(M211,admin2_linked_pcode,0),0,COUNTIF(admin2_linked_pcode,M211)),0)+MATCH(M211,admin2_linked_pcode,0)-1))</f>
        <v>#REF!</v>
      </c>
    </row>
    <row r="212" spans="12:14" x14ac:dyDescent="0.2">
      <c r="L212" t="str">
        <f ca="1">IF(B212="","",OFFSET(table_admin1[[#Headers],[ADM1_PT]],MATCH(B212,admin1,0),1))</f>
        <v/>
      </c>
      <c r="M212" t="str">
        <f t="shared" ca="1" si="3"/>
        <v/>
      </c>
      <c r="N212" t="e">
        <f ca="1">IF(#REF!="","",INDEX(admin3_pcode,MATCH(#REF!,OFFSET(admin3_start,MATCH(M212,admin2_linked_pcode,0),0,COUNTIF(admin2_linked_pcode,M212)),0)+MATCH(M212,admin2_linked_pcode,0)-1))</f>
        <v>#REF!</v>
      </c>
    </row>
    <row r="213" spans="12:14" x14ac:dyDescent="0.2">
      <c r="L213" t="str">
        <f ca="1">IF(B213="","",OFFSET(table_admin1[[#Headers],[ADM1_PT]],MATCH(B213,admin1,0),1))</f>
        <v/>
      </c>
      <c r="M213" t="str">
        <f t="shared" ca="1" si="3"/>
        <v/>
      </c>
      <c r="N213" t="e">
        <f ca="1">IF(#REF!="","",INDEX(admin3_pcode,MATCH(#REF!,OFFSET(admin3_start,MATCH(M213,admin2_linked_pcode,0),0,COUNTIF(admin2_linked_pcode,M213)),0)+MATCH(M213,admin2_linked_pcode,0)-1))</f>
        <v>#REF!</v>
      </c>
    </row>
    <row r="214" spans="12:14" x14ac:dyDescent="0.2">
      <c r="L214" t="str">
        <f ca="1">IF(B214="","",OFFSET(table_admin1[[#Headers],[ADM1_PT]],MATCH(B214,admin1,0),1))</f>
        <v/>
      </c>
      <c r="M214" t="str">
        <f t="shared" ca="1" si="3"/>
        <v/>
      </c>
      <c r="N214" t="e">
        <f ca="1">IF(#REF!="","",INDEX(admin3_pcode,MATCH(#REF!,OFFSET(admin3_start,MATCH(M214,admin2_linked_pcode,0),0,COUNTIF(admin2_linked_pcode,M214)),0)+MATCH(M214,admin2_linked_pcode,0)-1))</f>
        <v>#REF!</v>
      </c>
    </row>
    <row r="215" spans="12:14" x14ac:dyDescent="0.2">
      <c r="L215" t="str">
        <f ca="1">IF(B215="","",OFFSET(table_admin1[[#Headers],[ADM1_PT]],MATCH(B215,admin1,0),1))</f>
        <v/>
      </c>
      <c r="M215" t="str">
        <f t="shared" ca="1" si="3"/>
        <v/>
      </c>
      <c r="N215" t="e">
        <f ca="1">IF(#REF!="","",INDEX(admin3_pcode,MATCH(#REF!,OFFSET(admin3_start,MATCH(M215,admin2_linked_pcode,0),0,COUNTIF(admin2_linked_pcode,M215)),0)+MATCH(M215,admin2_linked_pcode,0)-1))</f>
        <v>#REF!</v>
      </c>
    </row>
    <row r="216" spans="12:14" x14ac:dyDescent="0.2">
      <c r="L216" t="str">
        <f ca="1">IF(B216="","",OFFSET(table_admin1[[#Headers],[ADM1_PT]],MATCH(B216,admin1,0),1))</f>
        <v/>
      </c>
      <c r="M216" t="str">
        <f t="shared" ca="1" si="3"/>
        <v/>
      </c>
      <c r="N216" t="e">
        <f ca="1">IF(#REF!="","",INDEX(admin3_pcode,MATCH(#REF!,OFFSET(admin3_start,MATCH(M216,admin2_linked_pcode,0),0,COUNTIF(admin2_linked_pcode,M216)),0)+MATCH(M216,admin2_linked_pcode,0)-1))</f>
        <v>#REF!</v>
      </c>
    </row>
    <row r="217" spans="12:14" x14ac:dyDescent="0.2">
      <c r="L217" t="str">
        <f ca="1">IF(B217="","",OFFSET(table_admin1[[#Headers],[ADM1_PT]],MATCH(B217,admin1,0),1))</f>
        <v/>
      </c>
      <c r="M217" t="str">
        <f t="shared" ca="1" si="3"/>
        <v/>
      </c>
      <c r="N217" t="e">
        <f ca="1">IF(#REF!="","",INDEX(admin3_pcode,MATCH(#REF!,OFFSET(admin3_start,MATCH(M217,admin2_linked_pcode,0),0,COUNTIF(admin2_linked_pcode,M217)),0)+MATCH(M217,admin2_linked_pcode,0)-1))</f>
        <v>#REF!</v>
      </c>
    </row>
    <row r="218" spans="12:14" x14ac:dyDescent="0.2">
      <c r="L218" t="str">
        <f ca="1">IF(B218="","",OFFSET(table_admin1[[#Headers],[ADM1_PT]],MATCH(B218,admin1,0),1))</f>
        <v/>
      </c>
      <c r="M218" t="str">
        <f t="shared" ca="1" si="3"/>
        <v/>
      </c>
      <c r="N218" t="e">
        <f ca="1">IF(#REF!="","",INDEX(admin3_pcode,MATCH(#REF!,OFFSET(admin3_start,MATCH(M218,admin2_linked_pcode,0),0,COUNTIF(admin2_linked_pcode,M218)),0)+MATCH(M218,admin2_linked_pcode,0)-1))</f>
        <v>#REF!</v>
      </c>
    </row>
    <row r="219" spans="12:14" x14ac:dyDescent="0.2">
      <c r="L219" t="str">
        <f ca="1">IF(B219="","",OFFSET(table_admin1[[#Headers],[ADM1_PT]],MATCH(B219,admin1,0),1))</f>
        <v/>
      </c>
      <c r="M219" t="str">
        <f t="shared" ca="1" si="3"/>
        <v/>
      </c>
      <c r="N219" t="e">
        <f ca="1">IF(#REF!="","",INDEX(admin3_pcode,MATCH(#REF!,OFFSET(admin3_start,MATCH(M219,admin2_linked_pcode,0),0,COUNTIF(admin2_linked_pcode,M219)),0)+MATCH(M219,admin2_linked_pcode,0)-1))</f>
        <v>#REF!</v>
      </c>
    </row>
    <row r="220" spans="12:14" x14ac:dyDescent="0.2">
      <c r="L220" t="str">
        <f ca="1">IF(B220="","",OFFSET(table_admin1[[#Headers],[ADM1_PT]],MATCH(B220,admin1,0),1))</f>
        <v/>
      </c>
      <c r="M220" t="str">
        <f t="shared" ca="1" si="3"/>
        <v/>
      </c>
      <c r="N220" t="e">
        <f ca="1">IF(#REF!="","",INDEX(admin3_pcode,MATCH(#REF!,OFFSET(admin3_start,MATCH(M220,admin2_linked_pcode,0),0,COUNTIF(admin2_linked_pcode,M220)),0)+MATCH(M220,admin2_linked_pcode,0)-1))</f>
        <v>#REF!</v>
      </c>
    </row>
    <row r="221" spans="12:14" x14ac:dyDescent="0.2">
      <c r="L221" t="str">
        <f ca="1">IF(B221="","",OFFSET(table_admin1[[#Headers],[ADM1_PT]],MATCH(B221,admin1,0),1))</f>
        <v/>
      </c>
      <c r="M221" t="str">
        <f t="shared" ca="1" si="3"/>
        <v/>
      </c>
      <c r="N221" t="e">
        <f ca="1">IF(#REF!="","",INDEX(admin3_pcode,MATCH(#REF!,OFFSET(admin3_start,MATCH(M221,admin2_linked_pcode,0),0,COUNTIF(admin2_linked_pcode,M221)),0)+MATCH(M221,admin2_linked_pcode,0)-1))</f>
        <v>#REF!</v>
      </c>
    </row>
    <row r="222" spans="12:14" x14ac:dyDescent="0.2">
      <c r="L222" t="str">
        <f ca="1">IF(B222="","",OFFSET(table_admin1[[#Headers],[ADM1_PT]],MATCH(B222,admin1,0),1))</f>
        <v/>
      </c>
      <c r="M222" t="str">
        <f t="shared" ca="1" si="3"/>
        <v/>
      </c>
      <c r="N222" t="e">
        <f ca="1">IF(#REF!="","",INDEX(admin3_pcode,MATCH(#REF!,OFFSET(admin3_start,MATCH(M222,admin2_linked_pcode,0),0,COUNTIF(admin2_linked_pcode,M222)),0)+MATCH(M222,admin2_linked_pcode,0)-1))</f>
        <v>#REF!</v>
      </c>
    </row>
    <row r="223" spans="12:14" x14ac:dyDescent="0.2">
      <c r="L223" t="str">
        <f ca="1">IF(B223="","",OFFSET(table_admin1[[#Headers],[ADM1_PT]],MATCH(B223,admin1,0),1))</f>
        <v/>
      </c>
      <c r="M223" t="str">
        <f t="shared" ca="1" si="3"/>
        <v/>
      </c>
      <c r="N223" t="e">
        <f ca="1">IF(#REF!="","",INDEX(admin3_pcode,MATCH(#REF!,OFFSET(admin3_start,MATCH(M223,admin2_linked_pcode,0),0,COUNTIF(admin2_linked_pcode,M223)),0)+MATCH(M223,admin2_linked_pcode,0)-1))</f>
        <v>#REF!</v>
      </c>
    </row>
    <row r="224" spans="12:14" x14ac:dyDescent="0.2">
      <c r="L224" t="str">
        <f ca="1">IF(B224="","",OFFSET(table_admin1[[#Headers],[ADM1_PT]],MATCH(B224,admin1,0),1))</f>
        <v/>
      </c>
      <c r="M224" t="str">
        <f t="shared" ca="1" si="3"/>
        <v/>
      </c>
      <c r="N224" t="e">
        <f ca="1">IF(#REF!="","",INDEX(admin3_pcode,MATCH(#REF!,OFFSET(admin3_start,MATCH(M224,admin2_linked_pcode,0),0,COUNTIF(admin2_linked_pcode,M224)),0)+MATCH(M224,admin2_linked_pcode,0)-1))</f>
        <v>#REF!</v>
      </c>
    </row>
    <row r="225" spans="12:14" x14ac:dyDescent="0.2">
      <c r="L225" t="str">
        <f ca="1">IF(B225="","",OFFSET(table_admin1[[#Headers],[ADM1_PT]],MATCH(B225,admin1,0),1))</f>
        <v/>
      </c>
      <c r="M225" t="str">
        <f t="shared" ca="1" si="3"/>
        <v/>
      </c>
      <c r="N225" t="e">
        <f ca="1">IF(#REF!="","",INDEX(admin3_pcode,MATCH(#REF!,OFFSET(admin3_start,MATCH(M225,admin2_linked_pcode,0),0,COUNTIF(admin2_linked_pcode,M225)),0)+MATCH(M225,admin2_linked_pcode,0)-1))</f>
        <v>#REF!</v>
      </c>
    </row>
    <row r="226" spans="12:14" x14ac:dyDescent="0.2">
      <c r="L226" t="str">
        <f ca="1">IF(B226="","",OFFSET(table_admin1[[#Headers],[ADM1_PT]],MATCH(B226,admin1,0),1))</f>
        <v/>
      </c>
      <c r="M226" t="str">
        <f t="shared" ca="1" si="3"/>
        <v/>
      </c>
      <c r="N226" t="e">
        <f ca="1">IF(#REF!="","",INDEX(admin3_pcode,MATCH(#REF!,OFFSET(admin3_start,MATCH(M226,admin2_linked_pcode,0),0,COUNTIF(admin2_linked_pcode,M226)),0)+MATCH(M226,admin2_linked_pcode,0)-1))</f>
        <v>#REF!</v>
      </c>
    </row>
    <row r="227" spans="12:14" x14ac:dyDescent="0.2">
      <c r="L227" t="str">
        <f ca="1">IF(B227="","",OFFSET(table_admin1[[#Headers],[ADM1_PT]],MATCH(B227,admin1,0),1))</f>
        <v/>
      </c>
      <c r="M227" t="str">
        <f t="shared" ca="1" si="3"/>
        <v/>
      </c>
      <c r="N227" t="e">
        <f ca="1">IF(#REF!="","",INDEX(admin3_pcode,MATCH(#REF!,OFFSET(admin3_start,MATCH(M227,admin2_linked_pcode,0),0,COUNTIF(admin2_linked_pcode,M227)),0)+MATCH(M227,admin2_linked_pcode,0)-1))</f>
        <v>#REF!</v>
      </c>
    </row>
    <row r="228" spans="12:14" x14ac:dyDescent="0.2">
      <c r="L228" t="str">
        <f ca="1">IF(B228="","",OFFSET(table_admin1[[#Headers],[ADM1_PT]],MATCH(B228,admin1,0),1))</f>
        <v/>
      </c>
      <c r="M228" t="str">
        <f t="shared" ca="1" si="3"/>
        <v/>
      </c>
      <c r="N228" t="e">
        <f ca="1">IF(#REF!="","",INDEX(admin3_pcode,MATCH(#REF!,OFFSET(admin3_start,MATCH(M228,admin2_linked_pcode,0),0,COUNTIF(admin2_linked_pcode,M228)),0)+MATCH(M228,admin2_linked_pcode,0)-1))</f>
        <v>#REF!</v>
      </c>
    </row>
    <row r="229" spans="12:14" x14ac:dyDescent="0.2">
      <c r="L229" t="str">
        <f ca="1">IF(B229="","",OFFSET(table_admin1[[#Headers],[ADM1_PT]],MATCH(B229,admin1,0),1))</f>
        <v/>
      </c>
      <c r="M229" t="str">
        <f t="shared" ca="1" si="3"/>
        <v/>
      </c>
      <c r="N229" t="e">
        <f ca="1">IF(#REF!="","",INDEX(admin3_pcode,MATCH(#REF!,OFFSET(admin3_start,MATCH(M229,admin2_linked_pcode,0),0,COUNTIF(admin2_linked_pcode,M229)),0)+MATCH(M229,admin2_linked_pcode,0)-1))</f>
        <v>#REF!</v>
      </c>
    </row>
    <row r="230" spans="12:14" x14ac:dyDescent="0.2">
      <c r="L230" t="str">
        <f ca="1">IF(B230="","",OFFSET(table_admin1[[#Headers],[ADM1_PT]],MATCH(B230,admin1,0),1))</f>
        <v/>
      </c>
      <c r="M230" t="str">
        <f t="shared" ca="1" si="3"/>
        <v/>
      </c>
      <c r="N230" t="e">
        <f ca="1">IF(#REF!="","",INDEX(admin3_pcode,MATCH(#REF!,OFFSET(admin3_start,MATCH(M230,admin2_linked_pcode,0),0,COUNTIF(admin2_linked_pcode,M230)),0)+MATCH(M230,admin2_linked_pcode,0)-1))</f>
        <v>#REF!</v>
      </c>
    </row>
    <row r="231" spans="12:14" x14ac:dyDescent="0.2">
      <c r="L231" t="str">
        <f ca="1">IF(B231="","",OFFSET(table_admin1[[#Headers],[ADM1_PT]],MATCH(B231,admin1,0),1))</f>
        <v/>
      </c>
      <c r="M231" t="str">
        <f t="shared" ca="1" si="3"/>
        <v/>
      </c>
      <c r="N231" t="e">
        <f ca="1">IF(#REF!="","",INDEX(admin3_pcode,MATCH(#REF!,OFFSET(admin3_start,MATCH(M231,admin2_linked_pcode,0),0,COUNTIF(admin2_linked_pcode,M231)),0)+MATCH(M231,admin2_linked_pcode,0)-1))</f>
        <v>#REF!</v>
      </c>
    </row>
    <row r="232" spans="12:14" x14ac:dyDescent="0.2">
      <c r="L232" t="str">
        <f ca="1">IF(B232="","",OFFSET(table_admin1[[#Headers],[ADM1_PT]],MATCH(B232,admin1,0),1))</f>
        <v/>
      </c>
      <c r="M232" t="str">
        <f t="shared" ca="1" si="3"/>
        <v/>
      </c>
      <c r="N232" t="e">
        <f ca="1">IF(#REF!="","",INDEX(admin3_pcode,MATCH(#REF!,OFFSET(admin3_start,MATCH(M232,admin2_linked_pcode,0),0,COUNTIF(admin2_linked_pcode,M232)),0)+MATCH(M232,admin2_linked_pcode,0)-1))</f>
        <v>#REF!</v>
      </c>
    </row>
    <row r="233" spans="12:14" x14ac:dyDescent="0.2">
      <c r="L233" t="str">
        <f ca="1">IF(B233="","",OFFSET(table_admin1[[#Headers],[ADM1_PT]],MATCH(B233,admin1,0),1))</f>
        <v/>
      </c>
      <c r="M233" t="str">
        <f t="shared" ca="1" si="3"/>
        <v/>
      </c>
      <c r="N233" t="e">
        <f ca="1">IF(#REF!="","",INDEX(admin3_pcode,MATCH(#REF!,OFFSET(admin3_start,MATCH(M233,admin2_linked_pcode,0),0,COUNTIF(admin2_linked_pcode,M233)),0)+MATCH(M233,admin2_linked_pcode,0)-1))</f>
        <v>#REF!</v>
      </c>
    </row>
    <row r="234" spans="12:14" x14ac:dyDescent="0.2">
      <c r="L234" t="str">
        <f ca="1">IF(B234="","",OFFSET(table_admin1[[#Headers],[ADM1_PT]],MATCH(B234,admin1,0),1))</f>
        <v/>
      </c>
      <c r="M234" t="str">
        <f t="shared" ca="1" si="3"/>
        <v/>
      </c>
      <c r="N234" t="e">
        <f ca="1">IF(#REF!="","",INDEX(admin3_pcode,MATCH(#REF!,OFFSET(admin3_start,MATCH(M234,admin2_linked_pcode,0),0,COUNTIF(admin2_linked_pcode,M234)),0)+MATCH(M234,admin2_linked_pcode,0)-1))</f>
        <v>#REF!</v>
      </c>
    </row>
    <row r="235" spans="12:14" x14ac:dyDescent="0.2">
      <c r="L235" t="str">
        <f ca="1">IF(B235="","",OFFSET(table_admin1[[#Headers],[ADM1_PT]],MATCH(B235,admin1,0),1))</f>
        <v/>
      </c>
      <c r="M235" t="str">
        <f t="shared" ca="1" si="3"/>
        <v/>
      </c>
      <c r="N235" t="e">
        <f ca="1">IF(#REF!="","",INDEX(admin3_pcode,MATCH(#REF!,OFFSET(admin3_start,MATCH(M235,admin2_linked_pcode,0),0,COUNTIF(admin2_linked_pcode,M235)),0)+MATCH(M235,admin2_linked_pcode,0)-1))</f>
        <v>#REF!</v>
      </c>
    </row>
    <row r="236" spans="12:14" x14ac:dyDescent="0.2">
      <c r="L236" t="str">
        <f ca="1">IF(B236="","",OFFSET(table_admin1[[#Headers],[ADM1_PT]],MATCH(B236,admin1,0),1))</f>
        <v/>
      </c>
      <c r="M236" t="str">
        <f t="shared" ca="1" si="3"/>
        <v/>
      </c>
      <c r="N236" t="e">
        <f ca="1">IF(#REF!="","",INDEX(admin3_pcode,MATCH(#REF!,OFFSET(admin3_start,MATCH(M236,admin2_linked_pcode,0),0,COUNTIF(admin2_linked_pcode,M236)),0)+MATCH(M236,admin2_linked_pcode,0)-1))</f>
        <v>#REF!</v>
      </c>
    </row>
    <row r="237" spans="12:14" x14ac:dyDescent="0.2">
      <c r="L237" t="str">
        <f ca="1">IF(B237="","",OFFSET(table_admin1[[#Headers],[ADM1_PT]],MATCH(B237,admin1,0),1))</f>
        <v/>
      </c>
      <c r="M237" t="str">
        <f t="shared" ca="1" si="3"/>
        <v/>
      </c>
      <c r="N237" t="e">
        <f ca="1">IF(#REF!="","",INDEX(admin3_pcode,MATCH(#REF!,OFFSET(admin3_start,MATCH(M237,admin2_linked_pcode,0),0,COUNTIF(admin2_linked_pcode,M237)),0)+MATCH(M237,admin2_linked_pcode,0)-1))</f>
        <v>#REF!</v>
      </c>
    </row>
    <row r="238" spans="12:14" x14ac:dyDescent="0.2">
      <c r="L238" t="str">
        <f ca="1">IF(B238="","",OFFSET(table_admin1[[#Headers],[ADM1_PT]],MATCH(B238,admin1,0),1))</f>
        <v/>
      </c>
      <c r="M238" t="str">
        <f t="shared" ca="1" si="3"/>
        <v/>
      </c>
      <c r="N238" t="e">
        <f ca="1">IF(#REF!="","",INDEX(admin3_pcode,MATCH(#REF!,OFFSET(admin3_start,MATCH(M238,admin2_linked_pcode,0),0,COUNTIF(admin2_linked_pcode,M238)),0)+MATCH(M238,admin2_linked_pcode,0)-1))</f>
        <v>#REF!</v>
      </c>
    </row>
    <row r="239" spans="12:14" x14ac:dyDescent="0.2">
      <c r="L239" t="str">
        <f ca="1">IF(B239="","",OFFSET(table_admin1[[#Headers],[ADM1_PT]],MATCH(B239,admin1,0),1))</f>
        <v/>
      </c>
      <c r="M239" t="str">
        <f t="shared" ca="1" si="3"/>
        <v/>
      </c>
      <c r="N239" t="e">
        <f ca="1">IF(#REF!="","",INDEX(admin3_pcode,MATCH(#REF!,OFFSET(admin3_start,MATCH(M239,admin2_linked_pcode,0),0,COUNTIF(admin2_linked_pcode,M239)),0)+MATCH(M239,admin2_linked_pcode,0)-1))</f>
        <v>#REF!</v>
      </c>
    </row>
    <row r="240" spans="12:14" x14ac:dyDescent="0.2">
      <c r="L240" t="str">
        <f ca="1">IF(B240="","",OFFSET(table_admin1[[#Headers],[ADM1_PT]],MATCH(B240,admin1,0),1))</f>
        <v/>
      </c>
      <c r="M240" t="str">
        <f t="shared" ca="1" si="3"/>
        <v/>
      </c>
      <c r="N240" t="e">
        <f ca="1">IF(#REF!="","",INDEX(admin3_pcode,MATCH(#REF!,OFFSET(admin3_start,MATCH(M240,admin2_linked_pcode,0),0,COUNTIF(admin2_linked_pcode,M240)),0)+MATCH(M240,admin2_linked_pcode,0)-1))</f>
        <v>#REF!</v>
      </c>
    </row>
    <row r="241" spans="12:14" x14ac:dyDescent="0.2">
      <c r="L241" t="str">
        <f ca="1">IF(B241="","",OFFSET(table_admin1[[#Headers],[ADM1_PT]],MATCH(B241,admin1,0),1))</f>
        <v/>
      </c>
      <c r="M241" t="str">
        <f t="shared" ca="1" si="3"/>
        <v/>
      </c>
      <c r="N241" t="e">
        <f ca="1">IF(#REF!="","",INDEX(admin3_pcode,MATCH(#REF!,OFFSET(admin3_start,MATCH(M241,admin2_linked_pcode,0),0,COUNTIF(admin2_linked_pcode,M241)),0)+MATCH(M241,admin2_linked_pcode,0)-1))</f>
        <v>#REF!</v>
      </c>
    </row>
    <row r="242" spans="12:14" x14ac:dyDescent="0.2">
      <c r="L242" t="str">
        <f ca="1">IF(B242="","",OFFSET(table_admin1[[#Headers],[ADM1_PT]],MATCH(B242,admin1,0),1))</f>
        <v/>
      </c>
      <c r="M242" t="str">
        <f t="shared" ca="1" si="3"/>
        <v/>
      </c>
      <c r="N242" t="e">
        <f ca="1">IF(#REF!="","",INDEX(admin3_pcode,MATCH(#REF!,OFFSET(admin3_start,MATCH(M242,admin2_linked_pcode,0),0,COUNTIF(admin2_linked_pcode,M242)),0)+MATCH(M242,admin2_linked_pcode,0)-1))</f>
        <v>#REF!</v>
      </c>
    </row>
    <row r="243" spans="12:14" x14ac:dyDescent="0.2">
      <c r="L243" t="str">
        <f ca="1">IF(B243="","",OFFSET(table_admin1[[#Headers],[ADM1_PT]],MATCH(B243,admin1,0),1))</f>
        <v/>
      </c>
      <c r="M243" t="str">
        <f t="shared" ca="1" si="3"/>
        <v/>
      </c>
      <c r="N243" t="e">
        <f ca="1">IF(#REF!="","",INDEX(admin3_pcode,MATCH(#REF!,OFFSET(admin3_start,MATCH(M243,admin2_linked_pcode,0),0,COUNTIF(admin2_linked_pcode,M243)),0)+MATCH(M243,admin2_linked_pcode,0)-1))</f>
        <v>#REF!</v>
      </c>
    </row>
    <row r="244" spans="12:14" x14ac:dyDescent="0.2">
      <c r="L244" t="str">
        <f ca="1">IF(B244="","",OFFSET(table_admin1[[#Headers],[ADM1_PT]],MATCH(B244,admin1,0),1))</f>
        <v/>
      </c>
      <c r="M244" t="str">
        <f t="shared" ca="1" si="3"/>
        <v/>
      </c>
      <c r="N244" t="e">
        <f ca="1">IF(#REF!="","",INDEX(admin3_pcode,MATCH(#REF!,OFFSET(admin3_start,MATCH(M244,admin2_linked_pcode,0),0,COUNTIF(admin2_linked_pcode,M244)),0)+MATCH(M244,admin2_linked_pcode,0)-1))</f>
        <v>#REF!</v>
      </c>
    </row>
    <row r="245" spans="12:14" x14ac:dyDescent="0.2">
      <c r="L245" t="str">
        <f ca="1">IF(B245="","",OFFSET(table_admin1[[#Headers],[ADM1_PT]],MATCH(B245,admin1,0),1))</f>
        <v/>
      </c>
      <c r="M245" t="str">
        <f t="shared" ca="1" si="3"/>
        <v/>
      </c>
      <c r="N245" t="e">
        <f ca="1">IF(#REF!="","",INDEX(admin3_pcode,MATCH(#REF!,OFFSET(admin3_start,MATCH(M245,admin2_linked_pcode,0),0,COUNTIF(admin2_linked_pcode,M245)),0)+MATCH(M245,admin2_linked_pcode,0)-1))</f>
        <v>#REF!</v>
      </c>
    </row>
    <row r="246" spans="12:14" x14ac:dyDescent="0.2">
      <c r="L246" t="str">
        <f ca="1">IF(B246="","",OFFSET(table_admin1[[#Headers],[ADM1_PT]],MATCH(B246,admin1,0),1))</f>
        <v/>
      </c>
      <c r="M246" t="str">
        <f t="shared" ca="1" si="3"/>
        <v/>
      </c>
      <c r="N246" t="e">
        <f ca="1">IF(#REF!="","",INDEX(admin3_pcode,MATCH(#REF!,OFFSET(admin3_start,MATCH(M246,admin2_linked_pcode,0),0,COUNTIF(admin2_linked_pcode,M246)),0)+MATCH(M246,admin2_linked_pcode,0)-1))</f>
        <v>#REF!</v>
      </c>
    </row>
    <row r="247" spans="12:14" x14ac:dyDescent="0.2">
      <c r="L247" t="str">
        <f ca="1">IF(B247="","",OFFSET(table_admin1[[#Headers],[ADM1_PT]],MATCH(B247,admin1,0),1))</f>
        <v/>
      </c>
      <c r="M247" t="str">
        <f t="shared" ca="1" si="3"/>
        <v/>
      </c>
      <c r="N247" t="e">
        <f ca="1">IF(#REF!="","",INDEX(admin3_pcode,MATCH(#REF!,OFFSET(admin3_start,MATCH(M247,admin2_linked_pcode,0),0,COUNTIF(admin2_linked_pcode,M247)),0)+MATCH(M247,admin2_linked_pcode,0)-1))</f>
        <v>#REF!</v>
      </c>
    </row>
    <row r="248" spans="12:14" x14ac:dyDescent="0.2">
      <c r="L248" t="str">
        <f ca="1">IF(B248="","",OFFSET(table_admin1[[#Headers],[ADM1_PT]],MATCH(B248,admin1,0),1))</f>
        <v/>
      </c>
      <c r="M248" t="str">
        <f t="shared" ca="1" si="3"/>
        <v/>
      </c>
      <c r="N248" t="e">
        <f ca="1">IF(#REF!="","",INDEX(admin3_pcode,MATCH(#REF!,OFFSET(admin3_start,MATCH(M248,admin2_linked_pcode,0),0,COUNTIF(admin2_linked_pcode,M248)),0)+MATCH(M248,admin2_linked_pcode,0)-1))</f>
        <v>#REF!</v>
      </c>
    </row>
    <row r="249" spans="12:14" x14ac:dyDescent="0.2">
      <c r="L249" t="str">
        <f ca="1">IF(B249="","",OFFSET(table_admin1[[#Headers],[ADM1_PT]],MATCH(B249,admin1,0),1))</f>
        <v/>
      </c>
      <c r="M249" t="str">
        <f t="shared" ca="1" si="3"/>
        <v/>
      </c>
      <c r="N249" t="e">
        <f ca="1">IF(#REF!="","",INDEX(admin3_pcode,MATCH(#REF!,OFFSET(admin3_start,MATCH(M249,admin2_linked_pcode,0),0,COUNTIF(admin2_linked_pcode,M249)),0)+MATCH(M249,admin2_linked_pcode,0)-1))</f>
        <v>#REF!</v>
      </c>
    </row>
    <row r="250" spans="12:14" x14ac:dyDescent="0.2">
      <c r="L250" t="str">
        <f ca="1">IF(B250="","",OFFSET(table_admin1[[#Headers],[ADM1_PT]],MATCH(B250,admin1,0),1))</f>
        <v/>
      </c>
      <c r="M250" t="str">
        <f t="shared" ca="1" si="3"/>
        <v/>
      </c>
      <c r="N250" t="e">
        <f ca="1">IF(#REF!="","",INDEX(admin3_pcode,MATCH(#REF!,OFFSET(admin3_start,MATCH(M250,admin2_linked_pcode,0),0,COUNTIF(admin2_linked_pcode,M250)),0)+MATCH(M250,admin2_linked_pcode,0)-1))</f>
        <v>#REF!</v>
      </c>
    </row>
    <row r="251" spans="12:14" x14ac:dyDescent="0.2">
      <c r="L251" t="str">
        <f ca="1">IF(B251="","",OFFSET(table_admin1[[#Headers],[ADM1_PT]],MATCH(B251,admin1,0),1))</f>
        <v/>
      </c>
      <c r="M251" t="str">
        <f t="shared" ca="1" si="3"/>
        <v/>
      </c>
      <c r="N251" t="e">
        <f ca="1">IF(#REF!="","",INDEX(admin3_pcode,MATCH(#REF!,OFFSET(admin3_start,MATCH(M251,admin2_linked_pcode,0),0,COUNTIF(admin2_linked_pcode,M251)),0)+MATCH(M251,admin2_linked_pcode,0)-1))</f>
        <v>#REF!</v>
      </c>
    </row>
    <row r="252" spans="12:14" x14ac:dyDescent="0.2">
      <c r="L252" t="str">
        <f ca="1">IF(B252="","",OFFSET(table_admin1[[#Headers],[ADM1_PT]],MATCH(B252,admin1,0),1))</f>
        <v/>
      </c>
      <c r="M252" t="str">
        <f t="shared" ca="1" si="3"/>
        <v/>
      </c>
      <c r="N252" t="e">
        <f ca="1">IF(#REF!="","",INDEX(admin3_pcode,MATCH(#REF!,OFFSET(admin3_start,MATCH(M252,admin2_linked_pcode,0),0,COUNTIF(admin2_linked_pcode,M252)),0)+MATCH(M252,admin2_linked_pcode,0)-1))</f>
        <v>#REF!</v>
      </c>
    </row>
    <row r="253" spans="12:14" x14ac:dyDescent="0.2">
      <c r="L253" t="str">
        <f ca="1">IF(B253="","",OFFSET(table_admin1[[#Headers],[ADM1_PT]],MATCH(B253,admin1,0),1))</f>
        <v/>
      </c>
      <c r="M253" t="str">
        <f t="shared" ca="1" si="3"/>
        <v/>
      </c>
      <c r="N253" t="e">
        <f ca="1">IF(#REF!="","",INDEX(admin3_pcode,MATCH(#REF!,OFFSET(admin3_start,MATCH(M253,admin2_linked_pcode,0),0,COUNTIF(admin2_linked_pcode,M253)),0)+MATCH(M253,admin2_linked_pcode,0)-1))</f>
        <v>#REF!</v>
      </c>
    </row>
    <row r="254" spans="12:14" x14ac:dyDescent="0.2">
      <c r="L254" t="str">
        <f ca="1">IF(B254="","",OFFSET(table_admin1[[#Headers],[ADM1_PT]],MATCH(B254,admin1,0),1))</f>
        <v/>
      </c>
      <c r="M254" t="str">
        <f t="shared" ca="1" si="3"/>
        <v/>
      </c>
      <c r="N254" t="e">
        <f ca="1">IF(#REF!="","",INDEX(admin3_pcode,MATCH(#REF!,OFFSET(admin3_start,MATCH(M254,admin2_linked_pcode,0),0,COUNTIF(admin2_linked_pcode,M254)),0)+MATCH(M254,admin2_linked_pcode,0)-1))</f>
        <v>#REF!</v>
      </c>
    </row>
    <row r="255" spans="12:14" x14ac:dyDescent="0.2">
      <c r="L255" t="str">
        <f ca="1">IF(B255="","",OFFSET(table_admin1[[#Headers],[ADM1_PT]],MATCH(B255,admin1,0),1))</f>
        <v/>
      </c>
      <c r="M255" t="str">
        <f t="shared" ca="1" si="3"/>
        <v/>
      </c>
      <c r="N255" t="e">
        <f ca="1">IF(#REF!="","",INDEX(admin3_pcode,MATCH(#REF!,OFFSET(admin3_start,MATCH(M255,admin2_linked_pcode,0),0,COUNTIF(admin2_linked_pcode,M255)),0)+MATCH(M255,admin2_linked_pcode,0)-1))</f>
        <v>#REF!</v>
      </c>
    </row>
    <row r="256" spans="12:14" x14ac:dyDescent="0.2">
      <c r="L256" t="str">
        <f ca="1">IF(B256="","",OFFSET(table_admin1[[#Headers],[ADM1_PT]],MATCH(B256,admin1,0),1))</f>
        <v/>
      </c>
      <c r="M256" t="str">
        <f t="shared" ca="1" si="3"/>
        <v/>
      </c>
      <c r="N256" t="e">
        <f ca="1">IF(#REF!="","",INDEX(admin3_pcode,MATCH(#REF!,OFFSET(admin3_start,MATCH(M256,admin2_linked_pcode,0),0,COUNTIF(admin2_linked_pcode,M256)),0)+MATCH(M256,admin2_linked_pcode,0)-1))</f>
        <v>#REF!</v>
      </c>
    </row>
    <row r="257" spans="12:14" x14ac:dyDescent="0.2">
      <c r="L257" t="str">
        <f ca="1">IF(B257="","",OFFSET(table_admin1[[#Headers],[ADM1_PT]],MATCH(B257,admin1,0),1))</f>
        <v/>
      </c>
      <c r="M257" t="str">
        <f t="shared" ca="1" si="3"/>
        <v/>
      </c>
      <c r="N257" t="e">
        <f ca="1">IF(#REF!="","",INDEX(admin3_pcode,MATCH(#REF!,OFFSET(admin3_start,MATCH(M257,admin2_linked_pcode,0),0,COUNTIF(admin2_linked_pcode,M257)),0)+MATCH(M257,admin2_linked_pcode,0)-1))</f>
        <v>#REF!</v>
      </c>
    </row>
    <row r="258" spans="12:14" x14ac:dyDescent="0.2">
      <c r="L258" t="str">
        <f ca="1">IF(B258="","",OFFSET(table_admin1[[#Headers],[ADM1_PT]],MATCH(B258,admin1,0),1))</f>
        <v/>
      </c>
      <c r="M258" t="str">
        <f t="shared" ca="1" si="3"/>
        <v/>
      </c>
      <c r="N258" t="e">
        <f ca="1">IF(#REF!="","",INDEX(admin3_pcode,MATCH(#REF!,OFFSET(admin3_start,MATCH(M258,admin2_linked_pcode,0),0,COUNTIF(admin2_linked_pcode,M258)),0)+MATCH(M258,admin2_linked_pcode,0)-1))</f>
        <v>#REF!</v>
      </c>
    </row>
    <row r="259" spans="12:14" x14ac:dyDescent="0.2">
      <c r="L259" t="str">
        <f ca="1">IF(B259="","",OFFSET(table_admin1[[#Headers],[ADM1_PT]],MATCH(B259,admin1,0),1))</f>
        <v/>
      </c>
      <c r="M259" t="str">
        <f t="shared" ca="1" si="3"/>
        <v/>
      </c>
      <c r="N259" t="e">
        <f ca="1">IF(#REF!="","",INDEX(admin3_pcode,MATCH(#REF!,OFFSET(admin3_start,MATCH(M259,admin2_linked_pcode,0),0,COUNTIF(admin2_linked_pcode,M259)),0)+MATCH(M259,admin2_linked_pcode,0)-1))</f>
        <v>#REF!</v>
      </c>
    </row>
    <row r="260" spans="12:14" x14ac:dyDescent="0.2">
      <c r="L260" t="str">
        <f ca="1">IF(B260="","",OFFSET(table_admin1[[#Headers],[ADM1_PT]],MATCH(B260,admin1,0),1))</f>
        <v/>
      </c>
      <c r="M260" t="str">
        <f t="shared" ca="1" si="3"/>
        <v/>
      </c>
      <c r="N260" t="e">
        <f ca="1">IF(#REF!="","",INDEX(admin3_pcode,MATCH(#REF!,OFFSET(admin3_start,MATCH(M260,admin2_linked_pcode,0),0,COUNTIF(admin2_linked_pcode,M260)),0)+MATCH(M260,admin2_linked_pcode,0)-1))</f>
        <v>#REF!</v>
      </c>
    </row>
    <row r="261" spans="12:14" x14ac:dyDescent="0.2">
      <c r="L261" t="str">
        <f ca="1">IF(B261="","",OFFSET(table_admin1[[#Headers],[ADM1_PT]],MATCH(B261,admin1,0),1))</f>
        <v/>
      </c>
      <c r="M261" t="str">
        <f t="shared" ca="1" si="3"/>
        <v/>
      </c>
      <c r="N261" t="e">
        <f ca="1">IF(#REF!="","",INDEX(admin3_pcode,MATCH(#REF!,OFFSET(admin3_start,MATCH(M261,admin2_linked_pcode,0),0,COUNTIF(admin2_linked_pcode,M261)),0)+MATCH(M261,admin2_linked_pcode,0)-1))</f>
        <v>#REF!</v>
      </c>
    </row>
    <row r="262" spans="12:14" x14ac:dyDescent="0.2">
      <c r="L262" t="str">
        <f ca="1">IF(B262="","",OFFSET(table_admin1[[#Headers],[ADM1_PT]],MATCH(B262,admin1,0),1))</f>
        <v/>
      </c>
      <c r="M262" t="str">
        <f t="shared" ref="M262:M300" ca="1" si="4">IF(C262="","",INDEX(admin2_pcode,MATCH(C262,OFFSET(admin2_start,MATCH(L262,admin1_linked_pcode,0),0,COUNTIF(admin1_linked_pcode,L262)),0)+MATCH(L262,admin1_linked_pcode,0)-1))</f>
        <v/>
      </c>
      <c r="N262" t="e">
        <f ca="1">IF(#REF!="","",INDEX(admin3_pcode,MATCH(#REF!,OFFSET(admin3_start,MATCH(M262,admin2_linked_pcode,0),0,COUNTIF(admin2_linked_pcode,M262)),0)+MATCH(M262,admin2_linked_pcode,0)-1))</f>
        <v>#REF!</v>
      </c>
    </row>
    <row r="263" spans="12:14" x14ac:dyDescent="0.2">
      <c r="L263" t="str">
        <f ca="1">IF(B263="","",OFFSET(table_admin1[[#Headers],[ADM1_PT]],MATCH(B263,admin1,0),1))</f>
        <v/>
      </c>
      <c r="M263" t="str">
        <f t="shared" ca="1" si="4"/>
        <v/>
      </c>
      <c r="N263" t="e">
        <f ca="1">IF(#REF!="","",INDEX(admin3_pcode,MATCH(#REF!,OFFSET(admin3_start,MATCH(M263,admin2_linked_pcode,0),0,COUNTIF(admin2_linked_pcode,M263)),0)+MATCH(M263,admin2_linked_pcode,0)-1))</f>
        <v>#REF!</v>
      </c>
    </row>
    <row r="264" spans="12:14" x14ac:dyDescent="0.2">
      <c r="L264" t="str">
        <f ca="1">IF(B264="","",OFFSET(table_admin1[[#Headers],[ADM1_PT]],MATCH(B264,admin1,0),1))</f>
        <v/>
      </c>
      <c r="M264" t="str">
        <f t="shared" ca="1" si="4"/>
        <v/>
      </c>
      <c r="N264" t="e">
        <f ca="1">IF(#REF!="","",INDEX(admin3_pcode,MATCH(#REF!,OFFSET(admin3_start,MATCH(M264,admin2_linked_pcode,0),0,COUNTIF(admin2_linked_pcode,M264)),0)+MATCH(M264,admin2_linked_pcode,0)-1))</f>
        <v>#REF!</v>
      </c>
    </row>
    <row r="265" spans="12:14" x14ac:dyDescent="0.2">
      <c r="L265" t="str">
        <f ca="1">IF(B265="","",OFFSET(table_admin1[[#Headers],[ADM1_PT]],MATCH(B265,admin1,0),1))</f>
        <v/>
      </c>
      <c r="M265" t="str">
        <f t="shared" ca="1" si="4"/>
        <v/>
      </c>
      <c r="N265" t="e">
        <f ca="1">IF(#REF!="","",INDEX(admin3_pcode,MATCH(#REF!,OFFSET(admin3_start,MATCH(M265,admin2_linked_pcode,0),0,COUNTIF(admin2_linked_pcode,M265)),0)+MATCH(M265,admin2_linked_pcode,0)-1))</f>
        <v>#REF!</v>
      </c>
    </row>
    <row r="266" spans="12:14" x14ac:dyDescent="0.2">
      <c r="L266" t="str">
        <f ca="1">IF(B266="","",OFFSET(table_admin1[[#Headers],[ADM1_PT]],MATCH(B266,admin1,0),1))</f>
        <v/>
      </c>
      <c r="M266" t="str">
        <f t="shared" ca="1" si="4"/>
        <v/>
      </c>
      <c r="N266" t="e">
        <f ca="1">IF(#REF!="","",INDEX(admin3_pcode,MATCH(#REF!,OFFSET(admin3_start,MATCH(M266,admin2_linked_pcode,0),0,COUNTIF(admin2_linked_pcode,M266)),0)+MATCH(M266,admin2_linked_pcode,0)-1))</f>
        <v>#REF!</v>
      </c>
    </row>
    <row r="267" spans="12:14" x14ac:dyDescent="0.2">
      <c r="L267" t="str">
        <f ca="1">IF(B267="","",OFFSET(table_admin1[[#Headers],[ADM1_PT]],MATCH(B267,admin1,0),1))</f>
        <v/>
      </c>
      <c r="M267" t="str">
        <f t="shared" ca="1" si="4"/>
        <v/>
      </c>
      <c r="N267" t="e">
        <f ca="1">IF(#REF!="","",INDEX(admin3_pcode,MATCH(#REF!,OFFSET(admin3_start,MATCH(M267,admin2_linked_pcode,0),0,COUNTIF(admin2_linked_pcode,M267)),0)+MATCH(M267,admin2_linked_pcode,0)-1))</f>
        <v>#REF!</v>
      </c>
    </row>
    <row r="268" spans="12:14" x14ac:dyDescent="0.2">
      <c r="L268" t="str">
        <f ca="1">IF(B268="","",OFFSET(table_admin1[[#Headers],[ADM1_PT]],MATCH(B268,admin1,0),1))</f>
        <v/>
      </c>
      <c r="M268" t="str">
        <f t="shared" ca="1" si="4"/>
        <v/>
      </c>
      <c r="N268" t="e">
        <f ca="1">IF(#REF!="","",INDEX(admin3_pcode,MATCH(#REF!,OFFSET(admin3_start,MATCH(M268,admin2_linked_pcode,0),0,COUNTIF(admin2_linked_pcode,M268)),0)+MATCH(M268,admin2_linked_pcode,0)-1))</f>
        <v>#REF!</v>
      </c>
    </row>
    <row r="269" spans="12:14" x14ac:dyDescent="0.2">
      <c r="L269" t="str">
        <f ca="1">IF(B269="","",OFFSET(table_admin1[[#Headers],[ADM1_PT]],MATCH(B269,admin1,0),1))</f>
        <v/>
      </c>
      <c r="M269" t="str">
        <f t="shared" ca="1" si="4"/>
        <v/>
      </c>
      <c r="N269" t="e">
        <f ca="1">IF(#REF!="","",INDEX(admin3_pcode,MATCH(#REF!,OFFSET(admin3_start,MATCH(M269,admin2_linked_pcode,0),0,COUNTIF(admin2_linked_pcode,M269)),0)+MATCH(M269,admin2_linked_pcode,0)-1))</f>
        <v>#REF!</v>
      </c>
    </row>
    <row r="270" spans="12:14" x14ac:dyDescent="0.2">
      <c r="L270" t="str">
        <f ca="1">IF(B270="","",OFFSET(table_admin1[[#Headers],[ADM1_PT]],MATCH(B270,admin1,0),1))</f>
        <v/>
      </c>
      <c r="M270" t="str">
        <f t="shared" ca="1" si="4"/>
        <v/>
      </c>
      <c r="N270" t="e">
        <f ca="1">IF(#REF!="","",INDEX(admin3_pcode,MATCH(#REF!,OFFSET(admin3_start,MATCH(M270,admin2_linked_pcode,0),0,COUNTIF(admin2_linked_pcode,M270)),0)+MATCH(M270,admin2_linked_pcode,0)-1))</f>
        <v>#REF!</v>
      </c>
    </row>
    <row r="271" spans="12:14" x14ac:dyDescent="0.2">
      <c r="L271" t="str">
        <f ca="1">IF(B271="","",OFFSET(table_admin1[[#Headers],[ADM1_PT]],MATCH(B271,admin1,0),1))</f>
        <v/>
      </c>
      <c r="M271" t="str">
        <f t="shared" ca="1" si="4"/>
        <v/>
      </c>
      <c r="N271" t="e">
        <f ca="1">IF(#REF!="","",INDEX(admin3_pcode,MATCH(#REF!,OFFSET(admin3_start,MATCH(M271,admin2_linked_pcode,0),0,COUNTIF(admin2_linked_pcode,M271)),0)+MATCH(M271,admin2_linked_pcode,0)-1))</f>
        <v>#REF!</v>
      </c>
    </row>
    <row r="272" spans="12:14" x14ac:dyDescent="0.2">
      <c r="L272" t="str">
        <f ca="1">IF(B272="","",OFFSET(table_admin1[[#Headers],[ADM1_PT]],MATCH(B272,admin1,0),1))</f>
        <v/>
      </c>
      <c r="M272" t="str">
        <f t="shared" ca="1" si="4"/>
        <v/>
      </c>
      <c r="N272" t="e">
        <f ca="1">IF(#REF!="","",INDEX(admin3_pcode,MATCH(#REF!,OFFSET(admin3_start,MATCH(M272,admin2_linked_pcode,0),0,COUNTIF(admin2_linked_pcode,M272)),0)+MATCH(M272,admin2_linked_pcode,0)-1))</f>
        <v>#REF!</v>
      </c>
    </row>
    <row r="273" spans="12:14" x14ac:dyDescent="0.2">
      <c r="L273" t="str">
        <f ca="1">IF(B273="","",OFFSET(table_admin1[[#Headers],[ADM1_PT]],MATCH(B273,admin1,0),1))</f>
        <v/>
      </c>
      <c r="M273" t="str">
        <f t="shared" ca="1" si="4"/>
        <v/>
      </c>
      <c r="N273" t="e">
        <f ca="1">IF(#REF!="","",INDEX(admin3_pcode,MATCH(#REF!,OFFSET(admin3_start,MATCH(M273,admin2_linked_pcode,0),0,COUNTIF(admin2_linked_pcode,M273)),0)+MATCH(M273,admin2_linked_pcode,0)-1))</f>
        <v>#REF!</v>
      </c>
    </row>
    <row r="274" spans="12:14" x14ac:dyDescent="0.2">
      <c r="L274" t="str">
        <f ca="1">IF(B274="","",OFFSET(table_admin1[[#Headers],[ADM1_PT]],MATCH(B274,admin1,0),1))</f>
        <v/>
      </c>
      <c r="M274" t="str">
        <f t="shared" ca="1" si="4"/>
        <v/>
      </c>
      <c r="N274" t="e">
        <f ca="1">IF(#REF!="","",INDEX(admin3_pcode,MATCH(#REF!,OFFSET(admin3_start,MATCH(M274,admin2_linked_pcode,0),0,COUNTIF(admin2_linked_pcode,M274)),0)+MATCH(M274,admin2_linked_pcode,0)-1))</f>
        <v>#REF!</v>
      </c>
    </row>
    <row r="275" spans="12:14" x14ac:dyDescent="0.2">
      <c r="L275" t="str">
        <f ca="1">IF(B275="","",OFFSET(table_admin1[[#Headers],[ADM1_PT]],MATCH(B275,admin1,0),1))</f>
        <v/>
      </c>
      <c r="M275" t="str">
        <f t="shared" ca="1" si="4"/>
        <v/>
      </c>
      <c r="N275" t="e">
        <f ca="1">IF(#REF!="","",INDEX(admin3_pcode,MATCH(#REF!,OFFSET(admin3_start,MATCH(M275,admin2_linked_pcode,0),0,COUNTIF(admin2_linked_pcode,M275)),0)+MATCH(M275,admin2_linked_pcode,0)-1))</f>
        <v>#REF!</v>
      </c>
    </row>
    <row r="276" spans="12:14" x14ac:dyDescent="0.2">
      <c r="L276" t="str">
        <f ca="1">IF(B276="","",OFFSET(table_admin1[[#Headers],[ADM1_PT]],MATCH(B276,admin1,0),1))</f>
        <v/>
      </c>
      <c r="M276" t="str">
        <f t="shared" ca="1" si="4"/>
        <v/>
      </c>
      <c r="N276" t="e">
        <f ca="1">IF(#REF!="","",INDEX(admin3_pcode,MATCH(#REF!,OFFSET(admin3_start,MATCH(M276,admin2_linked_pcode,0),0,COUNTIF(admin2_linked_pcode,M276)),0)+MATCH(M276,admin2_linked_pcode,0)-1))</f>
        <v>#REF!</v>
      </c>
    </row>
    <row r="277" spans="12:14" x14ac:dyDescent="0.2">
      <c r="L277" t="str">
        <f ca="1">IF(B277="","",OFFSET(table_admin1[[#Headers],[ADM1_PT]],MATCH(B277,admin1,0),1))</f>
        <v/>
      </c>
      <c r="M277" t="str">
        <f t="shared" ca="1" si="4"/>
        <v/>
      </c>
      <c r="N277" t="e">
        <f ca="1">IF(#REF!="","",INDEX(admin3_pcode,MATCH(#REF!,OFFSET(admin3_start,MATCH(M277,admin2_linked_pcode,0),0,COUNTIF(admin2_linked_pcode,M277)),0)+MATCH(M277,admin2_linked_pcode,0)-1))</f>
        <v>#REF!</v>
      </c>
    </row>
    <row r="278" spans="12:14" x14ac:dyDescent="0.2">
      <c r="L278" t="str">
        <f ca="1">IF(B278="","",OFFSET(table_admin1[[#Headers],[ADM1_PT]],MATCH(B278,admin1,0),1))</f>
        <v/>
      </c>
      <c r="M278" t="str">
        <f t="shared" ca="1" si="4"/>
        <v/>
      </c>
      <c r="N278" t="e">
        <f ca="1">IF(#REF!="","",INDEX(admin3_pcode,MATCH(#REF!,OFFSET(admin3_start,MATCH(M278,admin2_linked_pcode,0),0,COUNTIF(admin2_linked_pcode,M278)),0)+MATCH(M278,admin2_linked_pcode,0)-1))</f>
        <v>#REF!</v>
      </c>
    </row>
    <row r="279" spans="12:14" x14ac:dyDescent="0.2">
      <c r="L279" t="str">
        <f ca="1">IF(B279="","",OFFSET(table_admin1[[#Headers],[ADM1_PT]],MATCH(B279,admin1,0),1))</f>
        <v/>
      </c>
      <c r="M279" t="str">
        <f t="shared" ca="1" si="4"/>
        <v/>
      </c>
      <c r="N279" t="e">
        <f ca="1">IF(#REF!="","",INDEX(admin3_pcode,MATCH(#REF!,OFFSET(admin3_start,MATCH(M279,admin2_linked_pcode,0),0,COUNTIF(admin2_linked_pcode,M279)),0)+MATCH(M279,admin2_linked_pcode,0)-1))</f>
        <v>#REF!</v>
      </c>
    </row>
    <row r="280" spans="12:14" x14ac:dyDescent="0.2">
      <c r="L280" t="str">
        <f ca="1">IF(B280="","",OFFSET(table_admin1[[#Headers],[ADM1_PT]],MATCH(B280,admin1,0),1))</f>
        <v/>
      </c>
      <c r="M280" t="str">
        <f t="shared" ca="1" si="4"/>
        <v/>
      </c>
      <c r="N280" t="e">
        <f ca="1">IF(#REF!="","",INDEX(admin3_pcode,MATCH(#REF!,OFFSET(admin3_start,MATCH(M280,admin2_linked_pcode,0),0,COUNTIF(admin2_linked_pcode,M280)),0)+MATCH(M280,admin2_linked_pcode,0)-1))</f>
        <v>#REF!</v>
      </c>
    </row>
    <row r="281" spans="12:14" x14ac:dyDescent="0.2">
      <c r="L281" t="str">
        <f ca="1">IF(B281="","",OFFSET(table_admin1[[#Headers],[ADM1_PT]],MATCH(B281,admin1,0),1))</f>
        <v/>
      </c>
      <c r="M281" t="str">
        <f t="shared" ca="1" si="4"/>
        <v/>
      </c>
      <c r="N281" t="e">
        <f ca="1">IF(#REF!="","",INDEX(admin3_pcode,MATCH(#REF!,OFFSET(admin3_start,MATCH(M281,admin2_linked_pcode,0),0,COUNTIF(admin2_linked_pcode,M281)),0)+MATCH(M281,admin2_linked_pcode,0)-1))</f>
        <v>#REF!</v>
      </c>
    </row>
    <row r="282" spans="12:14" x14ac:dyDescent="0.2">
      <c r="L282" t="str">
        <f ca="1">IF(B282="","",OFFSET(table_admin1[[#Headers],[ADM1_PT]],MATCH(B282,admin1,0),1))</f>
        <v/>
      </c>
      <c r="M282" t="str">
        <f t="shared" ca="1" si="4"/>
        <v/>
      </c>
      <c r="N282" t="e">
        <f ca="1">IF(#REF!="","",INDEX(admin3_pcode,MATCH(#REF!,OFFSET(admin3_start,MATCH(M282,admin2_linked_pcode,0),0,COUNTIF(admin2_linked_pcode,M282)),0)+MATCH(M282,admin2_linked_pcode,0)-1))</f>
        <v>#REF!</v>
      </c>
    </row>
    <row r="283" spans="12:14" x14ac:dyDescent="0.2">
      <c r="L283" t="str">
        <f ca="1">IF(B283="","",OFFSET(table_admin1[[#Headers],[ADM1_PT]],MATCH(B283,admin1,0),1))</f>
        <v/>
      </c>
      <c r="M283" t="str">
        <f t="shared" ca="1" si="4"/>
        <v/>
      </c>
      <c r="N283" t="e">
        <f ca="1">IF(#REF!="","",INDEX(admin3_pcode,MATCH(#REF!,OFFSET(admin3_start,MATCH(M283,admin2_linked_pcode,0),0,COUNTIF(admin2_linked_pcode,M283)),0)+MATCH(M283,admin2_linked_pcode,0)-1))</f>
        <v>#REF!</v>
      </c>
    </row>
    <row r="284" spans="12:14" x14ac:dyDescent="0.2">
      <c r="L284" t="str">
        <f ca="1">IF(B284="","",OFFSET(table_admin1[[#Headers],[ADM1_PT]],MATCH(B284,admin1,0),1))</f>
        <v/>
      </c>
      <c r="M284" t="str">
        <f t="shared" ca="1" si="4"/>
        <v/>
      </c>
      <c r="N284" t="e">
        <f ca="1">IF(#REF!="","",INDEX(admin3_pcode,MATCH(#REF!,OFFSET(admin3_start,MATCH(M284,admin2_linked_pcode,0),0,COUNTIF(admin2_linked_pcode,M284)),0)+MATCH(M284,admin2_linked_pcode,0)-1))</f>
        <v>#REF!</v>
      </c>
    </row>
    <row r="285" spans="12:14" x14ac:dyDescent="0.2">
      <c r="L285" t="str">
        <f ca="1">IF(B285="","",OFFSET(table_admin1[[#Headers],[ADM1_PT]],MATCH(B285,admin1,0),1))</f>
        <v/>
      </c>
      <c r="M285" t="str">
        <f t="shared" ca="1" si="4"/>
        <v/>
      </c>
      <c r="N285" t="e">
        <f ca="1">IF(#REF!="","",INDEX(admin3_pcode,MATCH(#REF!,OFFSET(admin3_start,MATCH(M285,admin2_linked_pcode,0),0,COUNTIF(admin2_linked_pcode,M285)),0)+MATCH(M285,admin2_linked_pcode,0)-1))</f>
        <v>#REF!</v>
      </c>
    </row>
    <row r="286" spans="12:14" x14ac:dyDescent="0.2">
      <c r="L286" t="str">
        <f ca="1">IF(B286="","",OFFSET(table_admin1[[#Headers],[ADM1_PT]],MATCH(B286,admin1,0),1))</f>
        <v/>
      </c>
      <c r="M286" t="str">
        <f t="shared" ca="1" si="4"/>
        <v/>
      </c>
      <c r="N286" t="e">
        <f ca="1">IF(#REF!="","",INDEX(admin3_pcode,MATCH(#REF!,OFFSET(admin3_start,MATCH(M286,admin2_linked_pcode,0),0,COUNTIF(admin2_linked_pcode,M286)),0)+MATCH(M286,admin2_linked_pcode,0)-1))</f>
        <v>#REF!</v>
      </c>
    </row>
    <row r="287" spans="12:14" x14ac:dyDescent="0.2">
      <c r="L287" t="str">
        <f ca="1">IF(B287="","",OFFSET(table_admin1[[#Headers],[ADM1_PT]],MATCH(B287,admin1,0),1))</f>
        <v/>
      </c>
      <c r="M287" t="str">
        <f t="shared" ca="1" si="4"/>
        <v/>
      </c>
      <c r="N287" t="e">
        <f ca="1">IF(#REF!="","",INDEX(admin3_pcode,MATCH(#REF!,OFFSET(admin3_start,MATCH(M287,admin2_linked_pcode,0),0,COUNTIF(admin2_linked_pcode,M287)),0)+MATCH(M287,admin2_linked_pcode,0)-1))</f>
        <v>#REF!</v>
      </c>
    </row>
    <row r="288" spans="12:14" x14ac:dyDescent="0.2">
      <c r="L288" t="str">
        <f ca="1">IF(B288="","",OFFSET(table_admin1[[#Headers],[ADM1_PT]],MATCH(B288,admin1,0),1))</f>
        <v/>
      </c>
      <c r="M288" t="str">
        <f t="shared" ca="1" si="4"/>
        <v/>
      </c>
      <c r="N288" t="e">
        <f ca="1">IF(#REF!="","",INDEX(admin3_pcode,MATCH(#REF!,OFFSET(admin3_start,MATCH(M288,admin2_linked_pcode,0),0,COUNTIF(admin2_linked_pcode,M288)),0)+MATCH(M288,admin2_linked_pcode,0)-1))</f>
        <v>#REF!</v>
      </c>
    </row>
    <row r="289" spans="12:14" x14ac:dyDescent="0.2">
      <c r="L289" t="str">
        <f ca="1">IF(B289="","",OFFSET(table_admin1[[#Headers],[ADM1_PT]],MATCH(B289,admin1,0),1))</f>
        <v/>
      </c>
      <c r="M289" t="str">
        <f t="shared" ca="1" si="4"/>
        <v/>
      </c>
      <c r="N289" t="e">
        <f ca="1">IF(#REF!="","",INDEX(admin3_pcode,MATCH(#REF!,OFFSET(admin3_start,MATCH(M289,admin2_linked_pcode,0),0,COUNTIF(admin2_linked_pcode,M289)),0)+MATCH(M289,admin2_linked_pcode,0)-1))</f>
        <v>#REF!</v>
      </c>
    </row>
    <row r="290" spans="12:14" x14ac:dyDescent="0.2">
      <c r="L290" t="str">
        <f ca="1">IF(B290="","",OFFSET(table_admin1[[#Headers],[ADM1_PT]],MATCH(B290,admin1,0),1))</f>
        <v/>
      </c>
      <c r="M290" t="str">
        <f t="shared" ca="1" si="4"/>
        <v/>
      </c>
      <c r="N290" t="e">
        <f ca="1">IF(#REF!="","",INDEX(admin3_pcode,MATCH(#REF!,OFFSET(admin3_start,MATCH(M290,admin2_linked_pcode,0),0,COUNTIF(admin2_linked_pcode,M290)),0)+MATCH(M290,admin2_linked_pcode,0)-1))</f>
        <v>#REF!</v>
      </c>
    </row>
    <row r="291" spans="12:14" x14ac:dyDescent="0.2">
      <c r="L291" t="str">
        <f ca="1">IF(B291="","",OFFSET(table_admin1[[#Headers],[ADM1_PT]],MATCH(B291,admin1,0),1))</f>
        <v/>
      </c>
      <c r="M291" t="str">
        <f t="shared" ca="1" si="4"/>
        <v/>
      </c>
      <c r="N291" t="e">
        <f ca="1">IF(#REF!="","",INDEX(admin3_pcode,MATCH(#REF!,OFFSET(admin3_start,MATCH(M291,admin2_linked_pcode,0),0,COUNTIF(admin2_linked_pcode,M291)),0)+MATCH(M291,admin2_linked_pcode,0)-1))</f>
        <v>#REF!</v>
      </c>
    </row>
    <row r="292" spans="12:14" x14ac:dyDescent="0.2">
      <c r="L292" t="str">
        <f ca="1">IF(B292="","",OFFSET(table_admin1[[#Headers],[ADM1_PT]],MATCH(B292,admin1,0),1))</f>
        <v/>
      </c>
      <c r="M292" t="str">
        <f t="shared" ca="1" si="4"/>
        <v/>
      </c>
      <c r="N292" t="e">
        <f ca="1">IF(#REF!="","",INDEX(admin3_pcode,MATCH(#REF!,OFFSET(admin3_start,MATCH(M292,admin2_linked_pcode,0),0,COUNTIF(admin2_linked_pcode,M292)),0)+MATCH(M292,admin2_linked_pcode,0)-1))</f>
        <v>#REF!</v>
      </c>
    </row>
    <row r="293" spans="12:14" x14ac:dyDescent="0.2">
      <c r="L293" t="str">
        <f ca="1">IF(B293="","",OFFSET(table_admin1[[#Headers],[ADM1_PT]],MATCH(B293,admin1,0),1))</f>
        <v/>
      </c>
      <c r="M293" t="str">
        <f t="shared" ca="1" si="4"/>
        <v/>
      </c>
      <c r="N293" t="e">
        <f ca="1">IF(#REF!="","",INDEX(admin3_pcode,MATCH(#REF!,OFFSET(admin3_start,MATCH(M293,admin2_linked_pcode,0),0,COUNTIF(admin2_linked_pcode,M293)),0)+MATCH(M293,admin2_linked_pcode,0)-1))</f>
        <v>#REF!</v>
      </c>
    </row>
    <row r="294" spans="12:14" x14ac:dyDescent="0.2">
      <c r="L294" t="str">
        <f ca="1">IF(B294="","",OFFSET(table_admin1[[#Headers],[ADM1_PT]],MATCH(B294,admin1,0),1))</f>
        <v/>
      </c>
      <c r="M294" t="str">
        <f t="shared" ca="1" si="4"/>
        <v/>
      </c>
      <c r="N294" t="e">
        <f ca="1">IF(#REF!="","",INDEX(admin3_pcode,MATCH(#REF!,OFFSET(admin3_start,MATCH(M294,admin2_linked_pcode,0),0,COUNTIF(admin2_linked_pcode,M294)),0)+MATCH(M294,admin2_linked_pcode,0)-1))</f>
        <v>#REF!</v>
      </c>
    </row>
    <row r="295" spans="12:14" x14ac:dyDescent="0.2">
      <c r="L295" t="str">
        <f ca="1">IF(B295="","",OFFSET(table_admin1[[#Headers],[ADM1_PT]],MATCH(B295,admin1,0),1))</f>
        <v/>
      </c>
      <c r="M295" t="str">
        <f t="shared" ca="1" si="4"/>
        <v/>
      </c>
      <c r="N295" t="e">
        <f ca="1">IF(#REF!="","",INDEX(admin3_pcode,MATCH(#REF!,OFFSET(admin3_start,MATCH(M295,admin2_linked_pcode,0),0,COUNTIF(admin2_linked_pcode,M295)),0)+MATCH(M295,admin2_linked_pcode,0)-1))</f>
        <v>#REF!</v>
      </c>
    </row>
    <row r="296" spans="12:14" x14ac:dyDescent="0.2">
      <c r="L296" t="str">
        <f ca="1">IF(B296="","",OFFSET(table_admin1[[#Headers],[ADM1_PT]],MATCH(B296,admin1,0),1))</f>
        <v/>
      </c>
      <c r="M296" t="str">
        <f t="shared" ca="1" si="4"/>
        <v/>
      </c>
      <c r="N296" t="e">
        <f ca="1">IF(#REF!="","",INDEX(admin3_pcode,MATCH(#REF!,OFFSET(admin3_start,MATCH(M296,admin2_linked_pcode,0),0,COUNTIF(admin2_linked_pcode,M296)),0)+MATCH(M296,admin2_linked_pcode,0)-1))</f>
        <v>#REF!</v>
      </c>
    </row>
    <row r="297" spans="12:14" x14ac:dyDescent="0.2">
      <c r="L297" t="str">
        <f ca="1">IF(B297="","",OFFSET(table_admin1[[#Headers],[ADM1_PT]],MATCH(B297,admin1,0),1))</f>
        <v/>
      </c>
      <c r="M297" t="str">
        <f t="shared" ca="1" si="4"/>
        <v/>
      </c>
      <c r="N297" t="e">
        <f ca="1">IF(#REF!="","",INDEX(admin3_pcode,MATCH(#REF!,OFFSET(admin3_start,MATCH(M297,admin2_linked_pcode,0),0,COUNTIF(admin2_linked_pcode,M297)),0)+MATCH(M297,admin2_linked_pcode,0)-1))</f>
        <v>#REF!</v>
      </c>
    </row>
    <row r="298" spans="12:14" x14ac:dyDescent="0.2">
      <c r="L298" t="str">
        <f ca="1">IF(B298="","",OFFSET(table_admin1[[#Headers],[ADM1_PT]],MATCH(B298,admin1,0),1))</f>
        <v/>
      </c>
      <c r="M298" t="str">
        <f t="shared" ca="1" si="4"/>
        <v/>
      </c>
      <c r="N298" t="e">
        <f ca="1">IF(#REF!="","",INDEX(admin3_pcode,MATCH(#REF!,OFFSET(admin3_start,MATCH(M298,admin2_linked_pcode,0),0,COUNTIF(admin2_linked_pcode,M298)),0)+MATCH(M298,admin2_linked_pcode,0)-1))</f>
        <v>#REF!</v>
      </c>
    </row>
    <row r="299" spans="12:14" x14ac:dyDescent="0.2">
      <c r="L299" t="str">
        <f ca="1">IF(B299="","",OFFSET(table_admin1[[#Headers],[ADM1_PT]],MATCH(B299,admin1,0),1))</f>
        <v/>
      </c>
      <c r="M299" t="str">
        <f t="shared" ca="1" si="4"/>
        <v/>
      </c>
      <c r="N299" t="e">
        <f ca="1">IF(#REF!="","",INDEX(admin3_pcode,MATCH(#REF!,OFFSET(admin3_start,MATCH(M299,admin2_linked_pcode,0),0,COUNTIF(admin2_linked_pcode,M299)),0)+MATCH(M299,admin2_linked_pcode,0)-1))</f>
        <v>#REF!</v>
      </c>
    </row>
    <row r="300" spans="12:14" x14ac:dyDescent="0.2">
      <c r="L300" t="str">
        <f ca="1">IF(B300="","",OFFSET(table_admin1[[#Headers],[ADM1_PT]],MATCH(B300,admin1,0),1))</f>
        <v/>
      </c>
      <c r="M300" t="str">
        <f t="shared" ca="1" si="4"/>
        <v/>
      </c>
      <c r="N300" t="e">
        <f ca="1">IF(#REF!="","",INDEX(admin3_pcode,MATCH(#REF!,OFFSET(admin3_start,MATCH(M300,admin2_linked_pcode,0),0,COUNTIF(admin2_linked_pcode,M300)),0)+MATCH(M300,admin2_linked_pcode,0)-1))</f>
        <v>#REF!</v>
      </c>
    </row>
    <row r="301" spans="12:14" x14ac:dyDescent="0.2">
      <c r="L301" s="49" t="str">
        <f ca="1">IF(B301="","",OFFSET(table_admin1[[#Headers],[ADM1_PT]],MATCH(B301,admin1,0),1))</f>
        <v/>
      </c>
      <c r="M301" s="49" t="str">
        <f t="shared" ref="M301:M364" ca="1" si="5">IF(C301="","",INDEX(admin2_pcode,MATCH(C301,OFFSET(admin2_start,MATCH(L301,admin1_linked_pcode,0),0,COUNTIF(admin1_linked_pcode,L301)),0)+MATCH(L301,admin1_linked_pcode,0)-1))</f>
        <v/>
      </c>
      <c r="N301" s="49" t="e">
        <f ca="1">IF(#REF!="","",INDEX(admin3_pcode,MATCH(#REF!,OFFSET(admin3_start,MATCH(M301,admin2_linked_pcode,0),0,COUNTIF(admin2_linked_pcode,M301)),0)+MATCH(M301,admin2_linked_pcode,0)-1))</f>
        <v>#REF!</v>
      </c>
    </row>
    <row r="302" spans="12:14" x14ac:dyDescent="0.2">
      <c r="L302" s="49" t="str">
        <f ca="1">IF(B302="","",OFFSET(table_admin1[[#Headers],[ADM1_PT]],MATCH(B302,admin1,0),1))</f>
        <v/>
      </c>
      <c r="M302" s="49" t="str">
        <f t="shared" ca="1" si="5"/>
        <v/>
      </c>
      <c r="N302" s="49" t="e">
        <f ca="1">IF(#REF!="","",INDEX(admin3_pcode,MATCH(#REF!,OFFSET(admin3_start,MATCH(M302,admin2_linked_pcode,0),0,COUNTIF(admin2_linked_pcode,M302)),0)+MATCH(M302,admin2_linked_pcode,0)-1))</f>
        <v>#REF!</v>
      </c>
    </row>
    <row r="303" spans="12:14" x14ac:dyDescent="0.2">
      <c r="L303" s="49" t="str">
        <f ca="1">IF(B303="","",OFFSET(table_admin1[[#Headers],[ADM1_PT]],MATCH(B303,admin1,0),1))</f>
        <v/>
      </c>
      <c r="M303" s="49" t="str">
        <f t="shared" ca="1" si="5"/>
        <v/>
      </c>
      <c r="N303" s="49" t="e">
        <f ca="1">IF(#REF!="","",INDEX(admin3_pcode,MATCH(#REF!,OFFSET(admin3_start,MATCH(M303,admin2_linked_pcode,0),0,COUNTIF(admin2_linked_pcode,M303)),0)+MATCH(M303,admin2_linked_pcode,0)-1))</f>
        <v>#REF!</v>
      </c>
    </row>
    <row r="304" spans="12:14" x14ac:dyDescent="0.2">
      <c r="L304" s="49" t="str">
        <f ca="1">IF(B304="","",OFFSET(table_admin1[[#Headers],[ADM1_PT]],MATCH(B304,admin1,0),1))</f>
        <v/>
      </c>
      <c r="M304" s="49" t="str">
        <f t="shared" ca="1" si="5"/>
        <v/>
      </c>
      <c r="N304" s="49" t="e">
        <f ca="1">IF(#REF!="","",INDEX(admin3_pcode,MATCH(#REF!,OFFSET(admin3_start,MATCH(M304,admin2_linked_pcode,0),0,COUNTIF(admin2_linked_pcode,M304)),0)+MATCH(M304,admin2_linked_pcode,0)-1))</f>
        <v>#REF!</v>
      </c>
    </row>
    <row r="305" spans="12:14" x14ac:dyDescent="0.2">
      <c r="L305" s="49" t="str">
        <f ca="1">IF(B305="","",OFFSET(table_admin1[[#Headers],[ADM1_PT]],MATCH(B305,admin1,0),1))</f>
        <v/>
      </c>
      <c r="M305" s="49" t="str">
        <f t="shared" ca="1" si="5"/>
        <v/>
      </c>
      <c r="N305" s="49" t="e">
        <f ca="1">IF(#REF!="","",INDEX(admin3_pcode,MATCH(#REF!,OFFSET(admin3_start,MATCH(M305,admin2_linked_pcode,0),0,COUNTIF(admin2_linked_pcode,M305)),0)+MATCH(M305,admin2_linked_pcode,0)-1))</f>
        <v>#REF!</v>
      </c>
    </row>
    <row r="306" spans="12:14" x14ac:dyDescent="0.2">
      <c r="L306" s="49" t="str">
        <f ca="1">IF(B306="","",OFFSET(table_admin1[[#Headers],[ADM1_PT]],MATCH(B306,admin1,0),1))</f>
        <v/>
      </c>
      <c r="M306" s="49" t="str">
        <f t="shared" ca="1" si="5"/>
        <v/>
      </c>
      <c r="N306" s="49" t="e">
        <f ca="1">IF(#REF!="","",INDEX(admin3_pcode,MATCH(#REF!,OFFSET(admin3_start,MATCH(M306,admin2_linked_pcode,0),0,COUNTIF(admin2_linked_pcode,M306)),0)+MATCH(M306,admin2_linked_pcode,0)-1))</f>
        <v>#REF!</v>
      </c>
    </row>
    <row r="307" spans="12:14" x14ac:dyDescent="0.2">
      <c r="L307" s="49" t="str">
        <f ca="1">IF(B307="","",OFFSET(table_admin1[[#Headers],[ADM1_PT]],MATCH(B307,admin1,0),1))</f>
        <v/>
      </c>
      <c r="M307" s="49" t="str">
        <f t="shared" ca="1" si="5"/>
        <v/>
      </c>
      <c r="N307" s="49" t="e">
        <f ca="1">IF(#REF!="","",INDEX(admin3_pcode,MATCH(#REF!,OFFSET(admin3_start,MATCH(M307,admin2_linked_pcode,0),0,COUNTIF(admin2_linked_pcode,M307)),0)+MATCH(M307,admin2_linked_pcode,0)-1))</f>
        <v>#REF!</v>
      </c>
    </row>
    <row r="308" spans="12:14" x14ac:dyDescent="0.2">
      <c r="L308" s="49" t="str">
        <f ca="1">IF(B308="","",OFFSET(table_admin1[[#Headers],[ADM1_PT]],MATCH(B308,admin1,0),1))</f>
        <v/>
      </c>
      <c r="M308" s="49" t="str">
        <f t="shared" ca="1" si="5"/>
        <v/>
      </c>
      <c r="N308" s="49" t="e">
        <f ca="1">IF(#REF!="","",INDEX(admin3_pcode,MATCH(#REF!,OFFSET(admin3_start,MATCH(M308,admin2_linked_pcode,0),0,COUNTIF(admin2_linked_pcode,M308)),0)+MATCH(M308,admin2_linked_pcode,0)-1))</f>
        <v>#REF!</v>
      </c>
    </row>
    <row r="309" spans="12:14" x14ac:dyDescent="0.2">
      <c r="L309" s="49" t="str">
        <f ca="1">IF(B309="","",OFFSET(table_admin1[[#Headers],[ADM1_PT]],MATCH(B309,admin1,0),1))</f>
        <v/>
      </c>
      <c r="M309" s="49" t="str">
        <f t="shared" ca="1" si="5"/>
        <v/>
      </c>
      <c r="N309" s="49" t="e">
        <f ca="1">IF(#REF!="","",INDEX(admin3_pcode,MATCH(#REF!,OFFSET(admin3_start,MATCH(M309,admin2_linked_pcode,0),0,COUNTIF(admin2_linked_pcode,M309)),0)+MATCH(M309,admin2_linked_pcode,0)-1))</f>
        <v>#REF!</v>
      </c>
    </row>
    <row r="310" spans="12:14" x14ac:dyDescent="0.2">
      <c r="L310" s="49" t="str">
        <f ca="1">IF(B310="","",OFFSET(table_admin1[[#Headers],[ADM1_PT]],MATCH(B310,admin1,0),1))</f>
        <v/>
      </c>
      <c r="M310" s="49" t="str">
        <f t="shared" ca="1" si="5"/>
        <v/>
      </c>
      <c r="N310" s="49" t="e">
        <f ca="1">IF(#REF!="","",INDEX(admin3_pcode,MATCH(#REF!,OFFSET(admin3_start,MATCH(M310,admin2_linked_pcode,0),0,COUNTIF(admin2_linked_pcode,M310)),0)+MATCH(M310,admin2_linked_pcode,0)-1))</f>
        <v>#REF!</v>
      </c>
    </row>
    <row r="311" spans="12:14" x14ac:dyDescent="0.2">
      <c r="L311" s="49" t="str">
        <f ca="1">IF(B311="","",OFFSET(table_admin1[[#Headers],[ADM1_PT]],MATCH(B311,admin1,0),1))</f>
        <v/>
      </c>
      <c r="M311" s="49" t="str">
        <f t="shared" ca="1" si="5"/>
        <v/>
      </c>
      <c r="N311" s="49" t="e">
        <f ca="1">IF(#REF!="","",INDEX(admin3_pcode,MATCH(#REF!,OFFSET(admin3_start,MATCH(M311,admin2_linked_pcode,0),0,COUNTIF(admin2_linked_pcode,M311)),0)+MATCH(M311,admin2_linked_pcode,0)-1))</f>
        <v>#REF!</v>
      </c>
    </row>
    <row r="312" spans="12:14" x14ac:dyDescent="0.2">
      <c r="L312" s="49" t="str">
        <f ca="1">IF(B312="","",OFFSET(table_admin1[[#Headers],[ADM1_PT]],MATCH(B312,admin1,0),1))</f>
        <v/>
      </c>
      <c r="M312" s="49" t="str">
        <f t="shared" ca="1" si="5"/>
        <v/>
      </c>
      <c r="N312" s="49" t="e">
        <f ca="1">IF(#REF!="","",INDEX(admin3_pcode,MATCH(#REF!,OFFSET(admin3_start,MATCH(M312,admin2_linked_pcode,0),0,COUNTIF(admin2_linked_pcode,M312)),0)+MATCH(M312,admin2_linked_pcode,0)-1))</f>
        <v>#REF!</v>
      </c>
    </row>
    <row r="313" spans="12:14" x14ac:dyDescent="0.2">
      <c r="L313" s="49" t="str">
        <f ca="1">IF(B313="","",OFFSET(table_admin1[[#Headers],[ADM1_PT]],MATCH(B313,admin1,0),1))</f>
        <v/>
      </c>
      <c r="M313" s="49" t="str">
        <f t="shared" ca="1" si="5"/>
        <v/>
      </c>
      <c r="N313" s="49" t="e">
        <f ca="1">IF(#REF!="","",INDEX(admin3_pcode,MATCH(#REF!,OFFSET(admin3_start,MATCH(M313,admin2_linked_pcode,0),0,COUNTIF(admin2_linked_pcode,M313)),0)+MATCH(M313,admin2_linked_pcode,0)-1))</f>
        <v>#REF!</v>
      </c>
    </row>
    <row r="314" spans="12:14" x14ac:dyDescent="0.2">
      <c r="L314" s="49" t="str">
        <f ca="1">IF(B314="","",OFFSET(table_admin1[[#Headers],[ADM1_PT]],MATCH(B314,admin1,0),1))</f>
        <v/>
      </c>
      <c r="M314" s="49" t="str">
        <f t="shared" ca="1" si="5"/>
        <v/>
      </c>
      <c r="N314" s="49" t="e">
        <f ca="1">IF(#REF!="","",INDEX(admin3_pcode,MATCH(#REF!,OFFSET(admin3_start,MATCH(M314,admin2_linked_pcode,0),0,COUNTIF(admin2_linked_pcode,M314)),0)+MATCH(M314,admin2_linked_pcode,0)-1))</f>
        <v>#REF!</v>
      </c>
    </row>
    <row r="315" spans="12:14" x14ac:dyDescent="0.2">
      <c r="L315" s="49" t="str">
        <f ca="1">IF(B315="","",OFFSET(table_admin1[[#Headers],[ADM1_PT]],MATCH(B315,admin1,0),1))</f>
        <v/>
      </c>
      <c r="M315" s="49" t="str">
        <f t="shared" ca="1" si="5"/>
        <v/>
      </c>
      <c r="N315" s="49" t="e">
        <f ca="1">IF(#REF!="","",INDEX(admin3_pcode,MATCH(#REF!,OFFSET(admin3_start,MATCH(M315,admin2_linked_pcode,0),0,COUNTIF(admin2_linked_pcode,M315)),0)+MATCH(M315,admin2_linked_pcode,0)-1))</f>
        <v>#REF!</v>
      </c>
    </row>
    <row r="316" spans="12:14" x14ac:dyDescent="0.2">
      <c r="L316" s="49" t="str">
        <f ca="1">IF(B316="","",OFFSET(table_admin1[[#Headers],[ADM1_PT]],MATCH(B316,admin1,0),1))</f>
        <v/>
      </c>
      <c r="M316" s="49" t="str">
        <f t="shared" ca="1" si="5"/>
        <v/>
      </c>
      <c r="N316" s="49" t="e">
        <f ca="1">IF(#REF!="","",INDEX(admin3_pcode,MATCH(#REF!,OFFSET(admin3_start,MATCH(M316,admin2_linked_pcode,0),0,COUNTIF(admin2_linked_pcode,M316)),0)+MATCH(M316,admin2_linked_pcode,0)-1))</f>
        <v>#REF!</v>
      </c>
    </row>
    <row r="317" spans="12:14" x14ac:dyDescent="0.2">
      <c r="L317" s="49" t="str">
        <f ca="1">IF(B317="","",OFFSET(table_admin1[[#Headers],[ADM1_PT]],MATCH(B317,admin1,0),1))</f>
        <v/>
      </c>
      <c r="M317" s="49" t="str">
        <f t="shared" ca="1" si="5"/>
        <v/>
      </c>
      <c r="N317" s="49" t="e">
        <f ca="1">IF(#REF!="","",INDEX(admin3_pcode,MATCH(#REF!,OFFSET(admin3_start,MATCH(M317,admin2_linked_pcode,0),0,COUNTIF(admin2_linked_pcode,M317)),0)+MATCH(M317,admin2_linked_pcode,0)-1))</f>
        <v>#REF!</v>
      </c>
    </row>
    <row r="318" spans="12:14" x14ac:dyDescent="0.2">
      <c r="L318" s="49" t="str">
        <f ca="1">IF(B318="","",OFFSET(table_admin1[[#Headers],[ADM1_PT]],MATCH(B318,admin1,0),1))</f>
        <v/>
      </c>
      <c r="M318" s="49" t="str">
        <f t="shared" ca="1" si="5"/>
        <v/>
      </c>
      <c r="N318" s="49" t="e">
        <f ca="1">IF(#REF!="","",INDEX(admin3_pcode,MATCH(#REF!,OFFSET(admin3_start,MATCH(M318,admin2_linked_pcode,0),0,COUNTIF(admin2_linked_pcode,M318)),0)+MATCH(M318,admin2_linked_pcode,0)-1))</f>
        <v>#REF!</v>
      </c>
    </row>
    <row r="319" spans="12:14" x14ac:dyDescent="0.2">
      <c r="L319" s="49" t="str">
        <f ca="1">IF(B319="","",OFFSET(table_admin1[[#Headers],[ADM1_PT]],MATCH(B319,admin1,0),1))</f>
        <v/>
      </c>
      <c r="M319" s="49" t="str">
        <f t="shared" ca="1" si="5"/>
        <v/>
      </c>
      <c r="N319" s="49" t="e">
        <f ca="1">IF(#REF!="","",INDEX(admin3_pcode,MATCH(#REF!,OFFSET(admin3_start,MATCH(M319,admin2_linked_pcode,0),0,COUNTIF(admin2_linked_pcode,M319)),0)+MATCH(M319,admin2_linked_pcode,0)-1))</f>
        <v>#REF!</v>
      </c>
    </row>
    <row r="320" spans="12:14" x14ac:dyDescent="0.2">
      <c r="L320" s="49" t="str">
        <f ca="1">IF(B320="","",OFFSET(table_admin1[[#Headers],[ADM1_PT]],MATCH(B320,admin1,0),1))</f>
        <v/>
      </c>
      <c r="M320" s="49" t="str">
        <f t="shared" ca="1" si="5"/>
        <v/>
      </c>
      <c r="N320" s="49" t="e">
        <f ca="1">IF(#REF!="","",INDEX(admin3_pcode,MATCH(#REF!,OFFSET(admin3_start,MATCH(M320,admin2_linked_pcode,0),0,COUNTIF(admin2_linked_pcode,M320)),0)+MATCH(M320,admin2_linked_pcode,0)-1))</f>
        <v>#REF!</v>
      </c>
    </row>
    <row r="321" spans="12:14" x14ac:dyDescent="0.2">
      <c r="L321" s="49" t="str">
        <f ca="1">IF(B321="","",OFFSET(table_admin1[[#Headers],[ADM1_PT]],MATCH(B321,admin1,0),1))</f>
        <v/>
      </c>
      <c r="M321" s="49" t="str">
        <f t="shared" ca="1" si="5"/>
        <v/>
      </c>
      <c r="N321" s="49" t="e">
        <f ca="1">IF(#REF!="","",INDEX(admin3_pcode,MATCH(#REF!,OFFSET(admin3_start,MATCH(M321,admin2_linked_pcode,0),0,COUNTIF(admin2_linked_pcode,M321)),0)+MATCH(M321,admin2_linked_pcode,0)-1))</f>
        <v>#REF!</v>
      </c>
    </row>
    <row r="322" spans="12:14" x14ac:dyDescent="0.2">
      <c r="L322" s="49" t="str">
        <f ca="1">IF(B322="","",OFFSET(table_admin1[[#Headers],[ADM1_PT]],MATCH(B322,admin1,0),1))</f>
        <v/>
      </c>
      <c r="M322" s="49" t="str">
        <f t="shared" ca="1" si="5"/>
        <v/>
      </c>
      <c r="N322" s="49" t="e">
        <f ca="1">IF(#REF!="","",INDEX(admin3_pcode,MATCH(#REF!,OFFSET(admin3_start,MATCH(M322,admin2_linked_pcode,0),0,COUNTIF(admin2_linked_pcode,M322)),0)+MATCH(M322,admin2_linked_pcode,0)-1))</f>
        <v>#REF!</v>
      </c>
    </row>
    <row r="323" spans="12:14" x14ac:dyDescent="0.2">
      <c r="L323" s="49" t="str">
        <f ca="1">IF(B323="","",OFFSET(table_admin1[[#Headers],[ADM1_PT]],MATCH(B323,admin1,0),1))</f>
        <v/>
      </c>
      <c r="M323" s="49" t="str">
        <f t="shared" ca="1" si="5"/>
        <v/>
      </c>
      <c r="N323" s="49" t="e">
        <f ca="1">IF(#REF!="","",INDEX(admin3_pcode,MATCH(#REF!,OFFSET(admin3_start,MATCH(M323,admin2_linked_pcode,0),0,COUNTIF(admin2_linked_pcode,M323)),0)+MATCH(M323,admin2_linked_pcode,0)-1))</f>
        <v>#REF!</v>
      </c>
    </row>
    <row r="324" spans="12:14" x14ac:dyDescent="0.2">
      <c r="L324" s="49" t="str">
        <f ca="1">IF(B324="","",OFFSET(table_admin1[[#Headers],[ADM1_PT]],MATCH(B324,admin1,0),1))</f>
        <v/>
      </c>
      <c r="M324" s="49" t="str">
        <f t="shared" ca="1" si="5"/>
        <v/>
      </c>
      <c r="N324" s="49" t="e">
        <f ca="1">IF(#REF!="","",INDEX(admin3_pcode,MATCH(#REF!,OFFSET(admin3_start,MATCH(M324,admin2_linked_pcode,0),0,COUNTIF(admin2_linked_pcode,M324)),0)+MATCH(M324,admin2_linked_pcode,0)-1))</f>
        <v>#REF!</v>
      </c>
    </row>
    <row r="325" spans="12:14" x14ac:dyDescent="0.2">
      <c r="L325" s="49" t="str">
        <f ca="1">IF(B325="","",OFFSET(table_admin1[[#Headers],[ADM1_PT]],MATCH(B325,admin1,0),1))</f>
        <v/>
      </c>
      <c r="M325" s="49" t="str">
        <f t="shared" ca="1" si="5"/>
        <v/>
      </c>
      <c r="N325" s="49" t="e">
        <f ca="1">IF(#REF!="","",INDEX(admin3_pcode,MATCH(#REF!,OFFSET(admin3_start,MATCH(M325,admin2_linked_pcode,0),0,COUNTIF(admin2_linked_pcode,M325)),0)+MATCH(M325,admin2_linked_pcode,0)-1))</f>
        <v>#REF!</v>
      </c>
    </row>
    <row r="326" spans="12:14" x14ac:dyDescent="0.2">
      <c r="L326" s="49" t="str">
        <f ca="1">IF(B326="","",OFFSET(table_admin1[[#Headers],[ADM1_PT]],MATCH(B326,admin1,0),1))</f>
        <v/>
      </c>
      <c r="M326" s="49" t="str">
        <f t="shared" ca="1" si="5"/>
        <v/>
      </c>
      <c r="N326" s="49" t="e">
        <f ca="1">IF(#REF!="","",INDEX(admin3_pcode,MATCH(#REF!,OFFSET(admin3_start,MATCH(M326,admin2_linked_pcode,0),0,COUNTIF(admin2_linked_pcode,M326)),0)+MATCH(M326,admin2_linked_pcode,0)-1))</f>
        <v>#REF!</v>
      </c>
    </row>
    <row r="327" spans="12:14" x14ac:dyDescent="0.2">
      <c r="L327" s="49" t="str">
        <f ca="1">IF(B327="","",OFFSET(table_admin1[[#Headers],[ADM1_PT]],MATCH(B327,admin1,0),1))</f>
        <v/>
      </c>
      <c r="M327" s="49" t="str">
        <f t="shared" ca="1" si="5"/>
        <v/>
      </c>
      <c r="N327" s="49" t="e">
        <f ca="1">IF(#REF!="","",INDEX(admin3_pcode,MATCH(#REF!,OFFSET(admin3_start,MATCH(M327,admin2_linked_pcode,0),0,COUNTIF(admin2_linked_pcode,M327)),0)+MATCH(M327,admin2_linked_pcode,0)-1))</f>
        <v>#REF!</v>
      </c>
    </row>
    <row r="328" spans="12:14" x14ac:dyDescent="0.2">
      <c r="L328" s="49" t="str">
        <f ca="1">IF(B328="","",OFFSET(table_admin1[[#Headers],[ADM1_PT]],MATCH(B328,admin1,0),1))</f>
        <v/>
      </c>
      <c r="M328" s="49" t="str">
        <f t="shared" ca="1" si="5"/>
        <v/>
      </c>
      <c r="N328" s="49" t="e">
        <f ca="1">IF(#REF!="","",INDEX(admin3_pcode,MATCH(#REF!,OFFSET(admin3_start,MATCH(M328,admin2_linked_pcode,0),0,COUNTIF(admin2_linked_pcode,M328)),0)+MATCH(M328,admin2_linked_pcode,0)-1))</f>
        <v>#REF!</v>
      </c>
    </row>
    <row r="329" spans="12:14" x14ac:dyDescent="0.2">
      <c r="L329" s="49" t="str">
        <f ca="1">IF(B329="","",OFFSET(table_admin1[[#Headers],[ADM1_PT]],MATCH(B329,admin1,0),1))</f>
        <v/>
      </c>
      <c r="M329" s="49" t="str">
        <f t="shared" ca="1" si="5"/>
        <v/>
      </c>
      <c r="N329" s="49" t="e">
        <f ca="1">IF(#REF!="","",INDEX(admin3_pcode,MATCH(#REF!,OFFSET(admin3_start,MATCH(M329,admin2_linked_pcode,0),0,COUNTIF(admin2_linked_pcode,M329)),0)+MATCH(M329,admin2_linked_pcode,0)-1))</f>
        <v>#REF!</v>
      </c>
    </row>
    <row r="330" spans="12:14" x14ac:dyDescent="0.2">
      <c r="L330" s="49" t="str">
        <f ca="1">IF(B330="","",OFFSET(table_admin1[[#Headers],[ADM1_PT]],MATCH(B330,admin1,0),1))</f>
        <v/>
      </c>
      <c r="M330" s="49" t="str">
        <f t="shared" ca="1" si="5"/>
        <v/>
      </c>
      <c r="N330" s="49" t="e">
        <f ca="1">IF(#REF!="","",INDEX(admin3_pcode,MATCH(#REF!,OFFSET(admin3_start,MATCH(M330,admin2_linked_pcode,0),0,COUNTIF(admin2_linked_pcode,M330)),0)+MATCH(M330,admin2_linked_pcode,0)-1))</f>
        <v>#REF!</v>
      </c>
    </row>
    <row r="331" spans="12:14" x14ac:dyDescent="0.2">
      <c r="L331" s="49" t="str">
        <f ca="1">IF(B331="","",OFFSET(table_admin1[[#Headers],[ADM1_PT]],MATCH(B331,admin1,0),1))</f>
        <v/>
      </c>
      <c r="M331" s="49" t="str">
        <f t="shared" ca="1" si="5"/>
        <v/>
      </c>
      <c r="N331" s="49" t="e">
        <f ca="1">IF(#REF!="","",INDEX(admin3_pcode,MATCH(#REF!,OFFSET(admin3_start,MATCH(M331,admin2_linked_pcode,0),0,COUNTIF(admin2_linked_pcode,M331)),0)+MATCH(M331,admin2_linked_pcode,0)-1))</f>
        <v>#REF!</v>
      </c>
    </row>
    <row r="332" spans="12:14" x14ac:dyDescent="0.2">
      <c r="L332" s="49" t="str">
        <f ca="1">IF(B332="","",OFFSET(table_admin1[[#Headers],[ADM1_PT]],MATCH(B332,admin1,0),1))</f>
        <v/>
      </c>
      <c r="M332" s="49" t="str">
        <f t="shared" ca="1" si="5"/>
        <v/>
      </c>
      <c r="N332" s="49" t="e">
        <f ca="1">IF(#REF!="","",INDEX(admin3_pcode,MATCH(#REF!,OFFSET(admin3_start,MATCH(M332,admin2_linked_pcode,0),0,COUNTIF(admin2_linked_pcode,M332)),0)+MATCH(M332,admin2_linked_pcode,0)-1))</f>
        <v>#REF!</v>
      </c>
    </row>
    <row r="333" spans="12:14" x14ac:dyDescent="0.2">
      <c r="L333" s="49" t="str">
        <f ca="1">IF(B333="","",OFFSET(table_admin1[[#Headers],[ADM1_PT]],MATCH(B333,admin1,0),1))</f>
        <v/>
      </c>
      <c r="M333" s="49" t="str">
        <f t="shared" ca="1" si="5"/>
        <v/>
      </c>
      <c r="N333" s="49" t="e">
        <f ca="1">IF(#REF!="","",INDEX(admin3_pcode,MATCH(#REF!,OFFSET(admin3_start,MATCH(M333,admin2_linked_pcode,0),0,COUNTIF(admin2_linked_pcode,M333)),0)+MATCH(M333,admin2_linked_pcode,0)-1))</f>
        <v>#REF!</v>
      </c>
    </row>
    <row r="334" spans="12:14" x14ac:dyDescent="0.2">
      <c r="L334" s="49" t="str">
        <f ca="1">IF(B334="","",OFFSET(table_admin1[[#Headers],[ADM1_PT]],MATCH(B334,admin1,0),1))</f>
        <v/>
      </c>
      <c r="M334" s="49" t="str">
        <f t="shared" ca="1" si="5"/>
        <v/>
      </c>
      <c r="N334" s="49" t="e">
        <f ca="1">IF(#REF!="","",INDEX(admin3_pcode,MATCH(#REF!,OFFSET(admin3_start,MATCH(M334,admin2_linked_pcode,0),0,COUNTIF(admin2_linked_pcode,M334)),0)+MATCH(M334,admin2_linked_pcode,0)-1))</f>
        <v>#REF!</v>
      </c>
    </row>
    <row r="335" spans="12:14" x14ac:dyDescent="0.2">
      <c r="L335" s="49" t="str">
        <f ca="1">IF(B335="","",OFFSET(table_admin1[[#Headers],[ADM1_PT]],MATCH(B335,admin1,0),1))</f>
        <v/>
      </c>
      <c r="M335" s="49" t="str">
        <f t="shared" ca="1" si="5"/>
        <v/>
      </c>
      <c r="N335" s="49" t="e">
        <f ca="1">IF(#REF!="","",INDEX(admin3_pcode,MATCH(#REF!,OFFSET(admin3_start,MATCH(M335,admin2_linked_pcode,0),0,COUNTIF(admin2_linked_pcode,M335)),0)+MATCH(M335,admin2_linked_pcode,0)-1))</f>
        <v>#REF!</v>
      </c>
    </row>
    <row r="336" spans="12:14" x14ac:dyDescent="0.2">
      <c r="L336" s="49" t="str">
        <f ca="1">IF(B336="","",OFFSET(table_admin1[[#Headers],[ADM1_PT]],MATCH(B336,admin1,0),1))</f>
        <v/>
      </c>
      <c r="M336" s="49" t="str">
        <f t="shared" ca="1" si="5"/>
        <v/>
      </c>
      <c r="N336" s="49" t="e">
        <f ca="1">IF(#REF!="","",INDEX(admin3_pcode,MATCH(#REF!,OFFSET(admin3_start,MATCH(M336,admin2_linked_pcode,0),0,COUNTIF(admin2_linked_pcode,M336)),0)+MATCH(M336,admin2_linked_pcode,0)-1))</f>
        <v>#REF!</v>
      </c>
    </row>
    <row r="337" spans="12:14" x14ac:dyDescent="0.2">
      <c r="L337" s="49" t="str">
        <f ca="1">IF(B337="","",OFFSET(table_admin1[[#Headers],[ADM1_PT]],MATCH(B337,admin1,0),1))</f>
        <v/>
      </c>
      <c r="M337" s="49" t="str">
        <f t="shared" ca="1" si="5"/>
        <v/>
      </c>
      <c r="N337" s="49" t="e">
        <f ca="1">IF(#REF!="","",INDEX(admin3_pcode,MATCH(#REF!,OFFSET(admin3_start,MATCH(M337,admin2_linked_pcode,0),0,COUNTIF(admin2_linked_pcode,M337)),0)+MATCH(M337,admin2_linked_pcode,0)-1))</f>
        <v>#REF!</v>
      </c>
    </row>
    <row r="338" spans="12:14" x14ac:dyDescent="0.2">
      <c r="L338" s="49" t="str">
        <f ca="1">IF(B338="","",OFFSET(table_admin1[[#Headers],[ADM1_PT]],MATCH(B338,admin1,0),1))</f>
        <v/>
      </c>
      <c r="M338" s="49" t="str">
        <f t="shared" ca="1" si="5"/>
        <v/>
      </c>
      <c r="N338" s="49" t="e">
        <f ca="1">IF(#REF!="","",INDEX(admin3_pcode,MATCH(#REF!,OFFSET(admin3_start,MATCH(M338,admin2_linked_pcode,0),0,COUNTIF(admin2_linked_pcode,M338)),0)+MATCH(M338,admin2_linked_pcode,0)-1))</f>
        <v>#REF!</v>
      </c>
    </row>
    <row r="339" spans="12:14" x14ac:dyDescent="0.2">
      <c r="L339" s="49" t="str">
        <f ca="1">IF(B339="","",OFFSET(table_admin1[[#Headers],[ADM1_PT]],MATCH(B339,admin1,0),1))</f>
        <v/>
      </c>
      <c r="M339" s="49" t="str">
        <f t="shared" ca="1" si="5"/>
        <v/>
      </c>
      <c r="N339" s="49" t="e">
        <f ca="1">IF(#REF!="","",INDEX(admin3_pcode,MATCH(#REF!,OFFSET(admin3_start,MATCH(M339,admin2_linked_pcode,0),0,COUNTIF(admin2_linked_pcode,M339)),0)+MATCH(M339,admin2_linked_pcode,0)-1))</f>
        <v>#REF!</v>
      </c>
    </row>
    <row r="340" spans="12:14" x14ac:dyDescent="0.2">
      <c r="L340" s="49" t="str">
        <f ca="1">IF(B340="","",OFFSET(table_admin1[[#Headers],[ADM1_PT]],MATCH(B340,admin1,0),1))</f>
        <v/>
      </c>
      <c r="M340" s="49" t="str">
        <f t="shared" ca="1" si="5"/>
        <v/>
      </c>
      <c r="N340" s="49" t="e">
        <f ca="1">IF(#REF!="","",INDEX(admin3_pcode,MATCH(#REF!,OFFSET(admin3_start,MATCH(M340,admin2_linked_pcode,0),0,COUNTIF(admin2_linked_pcode,M340)),0)+MATCH(M340,admin2_linked_pcode,0)-1))</f>
        <v>#REF!</v>
      </c>
    </row>
    <row r="341" spans="12:14" x14ac:dyDescent="0.2">
      <c r="L341" s="49" t="str">
        <f ca="1">IF(B341="","",OFFSET(table_admin1[[#Headers],[ADM1_PT]],MATCH(B341,admin1,0),1))</f>
        <v/>
      </c>
      <c r="M341" s="49" t="str">
        <f t="shared" ca="1" si="5"/>
        <v/>
      </c>
      <c r="N341" s="49" t="e">
        <f ca="1">IF(#REF!="","",INDEX(admin3_pcode,MATCH(#REF!,OFFSET(admin3_start,MATCH(M341,admin2_linked_pcode,0),0,COUNTIF(admin2_linked_pcode,M341)),0)+MATCH(M341,admin2_linked_pcode,0)-1))</f>
        <v>#REF!</v>
      </c>
    </row>
    <row r="342" spans="12:14" x14ac:dyDescent="0.2">
      <c r="L342" s="49" t="str">
        <f ca="1">IF(B342="","",OFFSET(table_admin1[[#Headers],[ADM1_PT]],MATCH(B342,admin1,0),1))</f>
        <v/>
      </c>
      <c r="M342" s="49" t="str">
        <f t="shared" ca="1" si="5"/>
        <v/>
      </c>
      <c r="N342" s="49" t="e">
        <f ca="1">IF(#REF!="","",INDEX(admin3_pcode,MATCH(#REF!,OFFSET(admin3_start,MATCH(M342,admin2_linked_pcode,0),0,COUNTIF(admin2_linked_pcode,M342)),0)+MATCH(M342,admin2_linked_pcode,0)-1))</f>
        <v>#REF!</v>
      </c>
    </row>
    <row r="343" spans="12:14" x14ac:dyDescent="0.2">
      <c r="L343" s="49" t="str">
        <f ca="1">IF(B343="","",OFFSET(table_admin1[[#Headers],[ADM1_PT]],MATCH(B343,admin1,0),1))</f>
        <v/>
      </c>
      <c r="M343" s="49" t="str">
        <f t="shared" ca="1" si="5"/>
        <v/>
      </c>
      <c r="N343" s="49" t="e">
        <f ca="1">IF(#REF!="","",INDEX(admin3_pcode,MATCH(#REF!,OFFSET(admin3_start,MATCH(M343,admin2_linked_pcode,0),0,COUNTIF(admin2_linked_pcode,M343)),0)+MATCH(M343,admin2_linked_pcode,0)-1))</f>
        <v>#REF!</v>
      </c>
    </row>
    <row r="344" spans="12:14" x14ac:dyDescent="0.2">
      <c r="L344" s="49" t="str">
        <f ca="1">IF(B344="","",OFFSET(table_admin1[[#Headers],[ADM1_PT]],MATCH(B344,admin1,0),1))</f>
        <v/>
      </c>
      <c r="M344" s="49" t="str">
        <f t="shared" ca="1" si="5"/>
        <v/>
      </c>
      <c r="N344" s="49" t="e">
        <f ca="1">IF(#REF!="","",INDEX(admin3_pcode,MATCH(#REF!,OFFSET(admin3_start,MATCH(M344,admin2_linked_pcode,0),0,COUNTIF(admin2_linked_pcode,M344)),0)+MATCH(M344,admin2_linked_pcode,0)-1))</f>
        <v>#REF!</v>
      </c>
    </row>
    <row r="345" spans="12:14" x14ac:dyDescent="0.2">
      <c r="L345" s="49" t="str">
        <f ca="1">IF(B345="","",OFFSET(table_admin1[[#Headers],[ADM1_PT]],MATCH(B345,admin1,0),1))</f>
        <v/>
      </c>
      <c r="M345" s="49" t="str">
        <f t="shared" ca="1" si="5"/>
        <v/>
      </c>
      <c r="N345" s="49" t="e">
        <f ca="1">IF(#REF!="","",INDEX(admin3_pcode,MATCH(#REF!,OFFSET(admin3_start,MATCH(M345,admin2_linked_pcode,0),0,COUNTIF(admin2_linked_pcode,M345)),0)+MATCH(M345,admin2_linked_pcode,0)-1))</f>
        <v>#REF!</v>
      </c>
    </row>
    <row r="346" spans="12:14" x14ac:dyDescent="0.2">
      <c r="L346" s="49" t="str">
        <f ca="1">IF(B346="","",OFFSET(table_admin1[[#Headers],[ADM1_PT]],MATCH(B346,admin1,0),1))</f>
        <v/>
      </c>
      <c r="M346" s="49" t="str">
        <f t="shared" ca="1" si="5"/>
        <v/>
      </c>
      <c r="N346" s="49" t="e">
        <f ca="1">IF(#REF!="","",INDEX(admin3_pcode,MATCH(#REF!,OFFSET(admin3_start,MATCH(M346,admin2_linked_pcode,0),0,COUNTIF(admin2_linked_pcode,M346)),0)+MATCH(M346,admin2_linked_pcode,0)-1))</f>
        <v>#REF!</v>
      </c>
    </row>
    <row r="347" spans="12:14" x14ac:dyDescent="0.2">
      <c r="L347" s="49" t="str">
        <f ca="1">IF(B347="","",OFFSET(table_admin1[[#Headers],[ADM1_PT]],MATCH(B347,admin1,0),1))</f>
        <v/>
      </c>
      <c r="M347" s="49" t="str">
        <f t="shared" ca="1" si="5"/>
        <v/>
      </c>
      <c r="N347" s="49" t="e">
        <f ca="1">IF(#REF!="","",INDEX(admin3_pcode,MATCH(#REF!,OFFSET(admin3_start,MATCH(M347,admin2_linked_pcode,0),0,COUNTIF(admin2_linked_pcode,M347)),0)+MATCH(M347,admin2_linked_pcode,0)-1))</f>
        <v>#REF!</v>
      </c>
    </row>
    <row r="348" spans="12:14" x14ac:dyDescent="0.2">
      <c r="L348" s="49" t="str">
        <f ca="1">IF(B348="","",OFFSET(table_admin1[[#Headers],[ADM1_PT]],MATCH(B348,admin1,0),1))</f>
        <v/>
      </c>
      <c r="M348" s="49" t="str">
        <f t="shared" ca="1" si="5"/>
        <v/>
      </c>
      <c r="N348" s="49" t="e">
        <f ca="1">IF(#REF!="","",INDEX(admin3_pcode,MATCH(#REF!,OFFSET(admin3_start,MATCH(M348,admin2_linked_pcode,0),0,COUNTIF(admin2_linked_pcode,M348)),0)+MATCH(M348,admin2_linked_pcode,0)-1))</f>
        <v>#REF!</v>
      </c>
    </row>
    <row r="349" spans="12:14" x14ac:dyDescent="0.2">
      <c r="L349" s="49" t="str">
        <f ca="1">IF(B349="","",OFFSET(table_admin1[[#Headers],[ADM1_PT]],MATCH(B349,admin1,0),1))</f>
        <v/>
      </c>
      <c r="M349" s="49" t="str">
        <f t="shared" ca="1" si="5"/>
        <v/>
      </c>
      <c r="N349" s="49" t="e">
        <f ca="1">IF(#REF!="","",INDEX(admin3_pcode,MATCH(#REF!,OFFSET(admin3_start,MATCH(M349,admin2_linked_pcode,0),0,COUNTIF(admin2_linked_pcode,M349)),0)+MATCH(M349,admin2_linked_pcode,0)-1))</f>
        <v>#REF!</v>
      </c>
    </row>
    <row r="350" spans="12:14" x14ac:dyDescent="0.2">
      <c r="L350" s="49" t="str">
        <f ca="1">IF(B350="","",OFFSET(table_admin1[[#Headers],[ADM1_PT]],MATCH(B350,admin1,0),1))</f>
        <v/>
      </c>
      <c r="M350" s="49" t="str">
        <f t="shared" ca="1" si="5"/>
        <v/>
      </c>
      <c r="N350" s="49" t="e">
        <f ca="1">IF(#REF!="","",INDEX(admin3_pcode,MATCH(#REF!,OFFSET(admin3_start,MATCH(M350,admin2_linked_pcode,0),0,COUNTIF(admin2_linked_pcode,M350)),0)+MATCH(M350,admin2_linked_pcode,0)-1))</f>
        <v>#REF!</v>
      </c>
    </row>
    <row r="351" spans="12:14" x14ac:dyDescent="0.2">
      <c r="L351" s="49" t="str">
        <f ca="1">IF(B351="","",OFFSET(table_admin1[[#Headers],[ADM1_PT]],MATCH(B351,admin1,0),1))</f>
        <v/>
      </c>
      <c r="M351" s="49" t="str">
        <f t="shared" ca="1" si="5"/>
        <v/>
      </c>
      <c r="N351" s="49" t="e">
        <f ca="1">IF(#REF!="","",INDEX(admin3_pcode,MATCH(#REF!,OFFSET(admin3_start,MATCH(M351,admin2_linked_pcode,0),0,COUNTIF(admin2_linked_pcode,M351)),0)+MATCH(M351,admin2_linked_pcode,0)-1))</f>
        <v>#REF!</v>
      </c>
    </row>
    <row r="352" spans="12:14" x14ac:dyDescent="0.2">
      <c r="L352" s="49" t="str">
        <f ca="1">IF(B352="","",OFFSET(table_admin1[[#Headers],[ADM1_PT]],MATCH(B352,admin1,0),1))</f>
        <v/>
      </c>
      <c r="M352" s="49" t="str">
        <f t="shared" ca="1" si="5"/>
        <v/>
      </c>
      <c r="N352" s="49" t="e">
        <f ca="1">IF(#REF!="","",INDEX(admin3_pcode,MATCH(#REF!,OFFSET(admin3_start,MATCH(M352,admin2_linked_pcode,0),0,COUNTIF(admin2_linked_pcode,M352)),0)+MATCH(M352,admin2_linked_pcode,0)-1))</f>
        <v>#REF!</v>
      </c>
    </row>
    <row r="353" spans="12:14" x14ac:dyDescent="0.2">
      <c r="L353" s="49" t="str">
        <f ca="1">IF(B353="","",OFFSET(table_admin1[[#Headers],[ADM1_PT]],MATCH(B353,admin1,0),1))</f>
        <v/>
      </c>
      <c r="M353" s="49" t="str">
        <f t="shared" ca="1" si="5"/>
        <v/>
      </c>
      <c r="N353" s="49" t="e">
        <f ca="1">IF(#REF!="","",INDEX(admin3_pcode,MATCH(#REF!,OFFSET(admin3_start,MATCH(M353,admin2_linked_pcode,0),0,COUNTIF(admin2_linked_pcode,M353)),0)+MATCH(M353,admin2_linked_pcode,0)-1))</f>
        <v>#REF!</v>
      </c>
    </row>
    <row r="354" spans="12:14" x14ac:dyDescent="0.2">
      <c r="L354" s="49" t="str">
        <f ca="1">IF(B354="","",OFFSET(table_admin1[[#Headers],[ADM1_PT]],MATCH(B354,admin1,0),1))</f>
        <v/>
      </c>
      <c r="M354" s="49" t="str">
        <f t="shared" ca="1" si="5"/>
        <v/>
      </c>
      <c r="N354" s="49" t="e">
        <f ca="1">IF(#REF!="","",INDEX(admin3_pcode,MATCH(#REF!,OFFSET(admin3_start,MATCH(M354,admin2_linked_pcode,0),0,COUNTIF(admin2_linked_pcode,M354)),0)+MATCH(M354,admin2_linked_pcode,0)-1))</f>
        <v>#REF!</v>
      </c>
    </row>
    <row r="355" spans="12:14" x14ac:dyDescent="0.2">
      <c r="L355" s="49" t="str">
        <f ca="1">IF(B355="","",OFFSET(table_admin1[[#Headers],[ADM1_PT]],MATCH(B355,admin1,0),1))</f>
        <v/>
      </c>
      <c r="M355" s="49" t="str">
        <f t="shared" ca="1" si="5"/>
        <v/>
      </c>
      <c r="N355" s="49" t="e">
        <f ca="1">IF(#REF!="","",INDEX(admin3_pcode,MATCH(#REF!,OFFSET(admin3_start,MATCH(M355,admin2_linked_pcode,0),0,COUNTIF(admin2_linked_pcode,M355)),0)+MATCH(M355,admin2_linked_pcode,0)-1))</f>
        <v>#REF!</v>
      </c>
    </row>
    <row r="356" spans="12:14" x14ac:dyDescent="0.2">
      <c r="L356" s="49" t="str">
        <f ca="1">IF(B356="","",OFFSET(table_admin1[[#Headers],[ADM1_PT]],MATCH(B356,admin1,0),1))</f>
        <v/>
      </c>
      <c r="M356" s="49" t="str">
        <f t="shared" ca="1" si="5"/>
        <v/>
      </c>
      <c r="N356" s="49" t="e">
        <f ca="1">IF(#REF!="","",INDEX(admin3_pcode,MATCH(#REF!,OFFSET(admin3_start,MATCH(M356,admin2_linked_pcode,0),0,COUNTIF(admin2_linked_pcode,M356)),0)+MATCH(M356,admin2_linked_pcode,0)-1))</f>
        <v>#REF!</v>
      </c>
    </row>
    <row r="357" spans="12:14" x14ac:dyDescent="0.2">
      <c r="L357" s="49" t="str">
        <f ca="1">IF(B357="","",OFFSET(table_admin1[[#Headers],[ADM1_PT]],MATCH(B357,admin1,0),1))</f>
        <v/>
      </c>
      <c r="M357" s="49" t="str">
        <f t="shared" ca="1" si="5"/>
        <v/>
      </c>
      <c r="N357" s="49" t="e">
        <f ca="1">IF(#REF!="","",INDEX(admin3_pcode,MATCH(#REF!,OFFSET(admin3_start,MATCH(M357,admin2_linked_pcode,0),0,COUNTIF(admin2_linked_pcode,M357)),0)+MATCH(M357,admin2_linked_pcode,0)-1))</f>
        <v>#REF!</v>
      </c>
    </row>
    <row r="358" spans="12:14" x14ac:dyDescent="0.2">
      <c r="L358" s="49" t="str">
        <f ca="1">IF(B358="","",OFFSET(table_admin1[[#Headers],[ADM1_PT]],MATCH(B358,admin1,0),1))</f>
        <v/>
      </c>
      <c r="M358" s="49" t="str">
        <f t="shared" ca="1" si="5"/>
        <v/>
      </c>
      <c r="N358" s="49" t="e">
        <f ca="1">IF(#REF!="","",INDEX(admin3_pcode,MATCH(#REF!,OFFSET(admin3_start,MATCH(M358,admin2_linked_pcode,0),0,COUNTIF(admin2_linked_pcode,M358)),0)+MATCH(M358,admin2_linked_pcode,0)-1))</f>
        <v>#REF!</v>
      </c>
    </row>
    <row r="359" spans="12:14" x14ac:dyDescent="0.2">
      <c r="L359" s="49" t="str">
        <f ca="1">IF(B359="","",OFFSET(table_admin1[[#Headers],[ADM1_PT]],MATCH(B359,admin1,0),1))</f>
        <v/>
      </c>
      <c r="M359" s="49" t="str">
        <f t="shared" ca="1" si="5"/>
        <v/>
      </c>
      <c r="N359" s="49" t="e">
        <f ca="1">IF(#REF!="","",INDEX(admin3_pcode,MATCH(#REF!,OFFSET(admin3_start,MATCH(M359,admin2_linked_pcode,0),0,COUNTIF(admin2_linked_pcode,M359)),0)+MATCH(M359,admin2_linked_pcode,0)-1))</f>
        <v>#REF!</v>
      </c>
    </row>
    <row r="360" spans="12:14" x14ac:dyDescent="0.2">
      <c r="L360" s="49" t="str">
        <f ca="1">IF(B360="","",OFFSET(table_admin1[[#Headers],[ADM1_PT]],MATCH(B360,admin1,0),1))</f>
        <v/>
      </c>
      <c r="M360" s="49" t="str">
        <f t="shared" ca="1" si="5"/>
        <v/>
      </c>
      <c r="N360" s="49" t="e">
        <f ca="1">IF(#REF!="","",INDEX(admin3_pcode,MATCH(#REF!,OFFSET(admin3_start,MATCH(M360,admin2_linked_pcode,0),0,COUNTIF(admin2_linked_pcode,M360)),0)+MATCH(M360,admin2_linked_pcode,0)-1))</f>
        <v>#REF!</v>
      </c>
    </row>
    <row r="361" spans="12:14" x14ac:dyDescent="0.2">
      <c r="L361" s="49" t="str">
        <f ca="1">IF(B361="","",OFFSET(table_admin1[[#Headers],[ADM1_PT]],MATCH(B361,admin1,0),1))</f>
        <v/>
      </c>
      <c r="M361" s="49" t="str">
        <f t="shared" ca="1" si="5"/>
        <v/>
      </c>
      <c r="N361" s="49" t="e">
        <f ca="1">IF(#REF!="","",INDEX(admin3_pcode,MATCH(#REF!,OFFSET(admin3_start,MATCH(M361,admin2_linked_pcode,0),0,COUNTIF(admin2_linked_pcode,M361)),0)+MATCH(M361,admin2_linked_pcode,0)-1))</f>
        <v>#REF!</v>
      </c>
    </row>
    <row r="362" spans="12:14" x14ac:dyDescent="0.2">
      <c r="L362" s="49" t="str">
        <f ca="1">IF(B362="","",OFFSET(table_admin1[[#Headers],[ADM1_PT]],MATCH(B362,admin1,0),1))</f>
        <v/>
      </c>
      <c r="M362" s="49" t="str">
        <f t="shared" ca="1" si="5"/>
        <v/>
      </c>
      <c r="N362" s="49" t="e">
        <f ca="1">IF(#REF!="","",INDEX(admin3_pcode,MATCH(#REF!,OFFSET(admin3_start,MATCH(M362,admin2_linked_pcode,0),0,COUNTIF(admin2_linked_pcode,M362)),0)+MATCH(M362,admin2_linked_pcode,0)-1))</f>
        <v>#REF!</v>
      </c>
    </row>
    <row r="363" spans="12:14" x14ac:dyDescent="0.2">
      <c r="L363" s="49" t="str">
        <f ca="1">IF(B363="","",OFFSET(table_admin1[[#Headers],[ADM1_PT]],MATCH(B363,admin1,0),1))</f>
        <v/>
      </c>
      <c r="M363" s="49" t="str">
        <f t="shared" ca="1" si="5"/>
        <v/>
      </c>
      <c r="N363" s="49" t="e">
        <f ca="1">IF(#REF!="","",INDEX(admin3_pcode,MATCH(#REF!,OFFSET(admin3_start,MATCH(M363,admin2_linked_pcode,0),0,COUNTIF(admin2_linked_pcode,M363)),0)+MATCH(M363,admin2_linked_pcode,0)-1))</f>
        <v>#REF!</v>
      </c>
    </row>
    <row r="364" spans="12:14" x14ac:dyDescent="0.2">
      <c r="L364" s="49" t="str">
        <f ca="1">IF(B364="","",OFFSET(table_admin1[[#Headers],[ADM1_PT]],MATCH(B364,admin1,0),1))</f>
        <v/>
      </c>
      <c r="M364" s="49" t="str">
        <f t="shared" ca="1" si="5"/>
        <v/>
      </c>
      <c r="N364" s="49" t="e">
        <f ca="1">IF(#REF!="","",INDEX(admin3_pcode,MATCH(#REF!,OFFSET(admin3_start,MATCH(M364,admin2_linked_pcode,0),0,COUNTIF(admin2_linked_pcode,M364)),0)+MATCH(M364,admin2_linked_pcode,0)-1))</f>
        <v>#REF!</v>
      </c>
    </row>
    <row r="365" spans="12:14" x14ac:dyDescent="0.2">
      <c r="L365" s="49" t="str">
        <f ca="1">IF(B365="","",OFFSET(table_admin1[[#Headers],[ADM1_PT]],MATCH(B365,admin1,0),1))</f>
        <v/>
      </c>
      <c r="M365" s="49" t="str">
        <f t="shared" ref="M365:M428" ca="1" si="6">IF(C365="","",INDEX(admin2_pcode,MATCH(C365,OFFSET(admin2_start,MATCH(L365,admin1_linked_pcode,0),0,COUNTIF(admin1_linked_pcode,L365)),0)+MATCH(L365,admin1_linked_pcode,0)-1))</f>
        <v/>
      </c>
      <c r="N365" s="49" t="e">
        <f ca="1">IF(#REF!="","",INDEX(admin3_pcode,MATCH(#REF!,OFFSET(admin3_start,MATCH(M365,admin2_linked_pcode,0),0,COUNTIF(admin2_linked_pcode,M365)),0)+MATCH(M365,admin2_linked_pcode,0)-1))</f>
        <v>#REF!</v>
      </c>
    </row>
    <row r="366" spans="12:14" x14ac:dyDescent="0.2">
      <c r="L366" s="49" t="str">
        <f ca="1">IF(B366="","",OFFSET(table_admin1[[#Headers],[ADM1_PT]],MATCH(B366,admin1,0),1))</f>
        <v/>
      </c>
      <c r="M366" s="49" t="str">
        <f t="shared" ca="1" si="6"/>
        <v/>
      </c>
      <c r="N366" s="49" t="e">
        <f ca="1">IF(#REF!="","",INDEX(admin3_pcode,MATCH(#REF!,OFFSET(admin3_start,MATCH(M366,admin2_linked_pcode,0),0,COUNTIF(admin2_linked_pcode,M366)),0)+MATCH(M366,admin2_linked_pcode,0)-1))</f>
        <v>#REF!</v>
      </c>
    </row>
    <row r="367" spans="12:14" x14ac:dyDescent="0.2">
      <c r="L367" s="49" t="str">
        <f ca="1">IF(B367="","",OFFSET(table_admin1[[#Headers],[ADM1_PT]],MATCH(B367,admin1,0),1))</f>
        <v/>
      </c>
      <c r="M367" s="49" t="str">
        <f t="shared" ca="1" si="6"/>
        <v/>
      </c>
      <c r="N367" s="49" t="e">
        <f ca="1">IF(#REF!="","",INDEX(admin3_pcode,MATCH(#REF!,OFFSET(admin3_start,MATCH(M367,admin2_linked_pcode,0),0,COUNTIF(admin2_linked_pcode,M367)),0)+MATCH(M367,admin2_linked_pcode,0)-1))</f>
        <v>#REF!</v>
      </c>
    </row>
    <row r="368" spans="12:14" x14ac:dyDescent="0.2">
      <c r="L368" s="49" t="str">
        <f ca="1">IF(B368="","",OFFSET(table_admin1[[#Headers],[ADM1_PT]],MATCH(B368,admin1,0),1))</f>
        <v/>
      </c>
      <c r="M368" s="49" t="str">
        <f t="shared" ca="1" si="6"/>
        <v/>
      </c>
      <c r="N368" s="49" t="e">
        <f ca="1">IF(#REF!="","",INDEX(admin3_pcode,MATCH(#REF!,OFFSET(admin3_start,MATCH(M368,admin2_linked_pcode,0),0,COUNTIF(admin2_linked_pcode,M368)),0)+MATCH(M368,admin2_linked_pcode,0)-1))</f>
        <v>#REF!</v>
      </c>
    </row>
    <row r="369" spans="12:14" x14ac:dyDescent="0.2">
      <c r="L369" s="49" t="str">
        <f ca="1">IF(B369="","",OFFSET(table_admin1[[#Headers],[ADM1_PT]],MATCH(B369,admin1,0),1))</f>
        <v/>
      </c>
      <c r="M369" s="49" t="str">
        <f t="shared" ca="1" si="6"/>
        <v/>
      </c>
      <c r="N369" s="49" t="e">
        <f ca="1">IF(#REF!="","",INDEX(admin3_pcode,MATCH(#REF!,OFFSET(admin3_start,MATCH(M369,admin2_linked_pcode,0),0,COUNTIF(admin2_linked_pcode,M369)),0)+MATCH(M369,admin2_linked_pcode,0)-1))</f>
        <v>#REF!</v>
      </c>
    </row>
    <row r="370" spans="12:14" x14ac:dyDescent="0.2">
      <c r="L370" s="49" t="str">
        <f ca="1">IF(B370="","",OFFSET(table_admin1[[#Headers],[ADM1_PT]],MATCH(B370,admin1,0),1))</f>
        <v/>
      </c>
      <c r="M370" s="49" t="str">
        <f t="shared" ca="1" si="6"/>
        <v/>
      </c>
      <c r="N370" s="49" t="e">
        <f ca="1">IF(#REF!="","",INDEX(admin3_pcode,MATCH(#REF!,OFFSET(admin3_start,MATCH(M370,admin2_linked_pcode,0),0,COUNTIF(admin2_linked_pcode,M370)),0)+MATCH(M370,admin2_linked_pcode,0)-1))</f>
        <v>#REF!</v>
      </c>
    </row>
    <row r="371" spans="12:14" x14ac:dyDescent="0.2">
      <c r="L371" s="49" t="str">
        <f ca="1">IF(B371="","",OFFSET(table_admin1[[#Headers],[ADM1_PT]],MATCH(B371,admin1,0),1))</f>
        <v/>
      </c>
      <c r="M371" s="49" t="str">
        <f t="shared" ca="1" si="6"/>
        <v/>
      </c>
      <c r="N371" s="49" t="e">
        <f ca="1">IF(#REF!="","",INDEX(admin3_pcode,MATCH(#REF!,OFFSET(admin3_start,MATCH(M371,admin2_linked_pcode,0),0,COUNTIF(admin2_linked_pcode,M371)),0)+MATCH(M371,admin2_linked_pcode,0)-1))</f>
        <v>#REF!</v>
      </c>
    </row>
    <row r="372" spans="12:14" x14ac:dyDescent="0.2">
      <c r="L372" s="49" t="str">
        <f ca="1">IF(B372="","",OFFSET(table_admin1[[#Headers],[ADM1_PT]],MATCH(B372,admin1,0),1))</f>
        <v/>
      </c>
      <c r="M372" s="49" t="str">
        <f t="shared" ca="1" si="6"/>
        <v/>
      </c>
      <c r="N372" s="49" t="e">
        <f ca="1">IF(#REF!="","",INDEX(admin3_pcode,MATCH(#REF!,OFFSET(admin3_start,MATCH(M372,admin2_linked_pcode,0),0,COUNTIF(admin2_linked_pcode,M372)),0)+MATCH(M372,admin2_linked_pcode,0)-1))</f>
        <v>#REF!</v>
      </c>
    </row>
    <row r="373" spans="12:14" x14ac:dyDescent="0.2">
      <c r="L373" s="49" t="str">
        <f ca="1">IF(B373="","",OFFSET(table_admin1[[#Headers],[ADM1_PT]],MATCH(B373,admin1,0),1))</f>
        <v/>
      </c>
      <c r="M373" s="49" t="str">
        <f t="shared" ca="1" si="6"/>
        <v/>
      </c>
      <c r="N373" s="49" t="e">
        <f ca="1">IF(#REF!="","",INDEX(admin3_pcode,MATCH(#REF!,OFFSET(admin3_start,MATCH(M373,admin2_linked_pcode,0),0,COUNTIF(admin2_linked_pcode,M373)),0)+MATCH(M373,admin2_linked_pcode,0)-1))</f>
        <v>#REF!</v>
      </c>
    </row>
    <row r="374" spans="12:14" x14ac:dyDescent="0.2">
      <c r="L374" s="49" t="str">
        <f ca="1">IF(B374="","",OFFSET(table_admin1[[#Headers],[ADM1_PT]],MATCH(B374,admin1,0),1))</f>
        <v/>
      </c>
      <c r="M374" s="49" t="str">
        <f t="shared" ca="1" si="6"/>
        <v/>
      </c>
      <c r="N374" s="49" t="e">
        <f ca="1">IF(#REF!="","",INDEX(admin3_pcode,MATCH(#REF!,OFFSET(admin3_start,MATCH(M374,admin2_linked_pcode,0),0,COUNTIF(admin2_linked_pcode,M374)),0)+MATCH(M374,admin2_linked_pcode,0)-1))</f>
        <v>#REF!</v>
      </c>
    </row>
    <row r="375" spans="12:14" x14ac:dyDescent="0.2">
      <c r="L375" s="49" t="str">
        <f ca="1">IF(B375="","",OFFSET(table_admin1[[#Headers],[ADM1_PT]],MATCH(B375,admin1,0),1))</f>
        <v/>
      </c>
      <c r="M375" s="49" t="str">
        <f t="shared" ca="1" si="6"/>
        <v/>
      </c>
      <c r="N375" s="49" t="e">
        <f ca="1">IF(#REF!="","",INDEX(admin3_pcode,MATCH(#REF!,OFFSET(admin3_start,MATCH(M375,admin2_linked_pcode,0),0,COUNTIF(admin2_linked_pcode,M375)),0)+MATCH(M375,admin2_linked_pcode,0)-1))</f>
        <v>#REF!</v>
      </c>
    </row>
    <row r="376" spans="12:14" x14ac:dyDescent="0.2">
      <c r="L376" s="49" t="str">
        <f ca="1">IF(B376="","",OFFSET(table_admin1[[#Headers],[ADM1_PT]],MATCH(B376,admin1,0),1))</f>
        <v/>
      </c>
      <c r="M376" s="49" t="str">
        <f t="shared" ca="1" si="6"/>
        <v/>
      </c>
      <c r="N376" s="49" t="e">
        <f ca="1">IF(#REF!="","",INDEX(admin3_pcode,MATCH(#REF!,OFFSET(admin3_start,MATCH(M376,admin2_linked_pcode,0),0,COUNTIF(admin2_linked_pcode,M376)),0)+MATCH(M376,admin2_linked_pcode,0)-1))</f>
        <v>#REF!</v>
      </c>
    </row>
    <row r="377" spans="12:14" x14ac:dyDescent="0.2">
      <c r="L377" s="49" t="str">
        <f ca="1">IF(B377="","",OFFSET(table_admin1[[#Headers],[ADM1_PT]],MATCH(B377,admin1,0),1))</f>
        <v/>
      </c>
      <c r="M377" s="49" t="str">
        <f t="shared" ca="1" si="6"/>
        <v/>
      </c>
      <c r="N377" s="49" t="e">
        <f ca="1">IF(#REF!="","",INDEX(admin3_pcode,MATCH(#REF!,OFFSET(admin3_start,MATCH(M377,admin2_linked_pcode,0),0,COUNTIF(admin2_linked_pcode,M377)),0)+MATCH(M377,admin2_linked_pcode,0)-1))</f>
        <v>#REF!</v>
      </c>
    </row>
    <row r="378" spans="12:14" x14ac:dyDescent="0.2">
      <c r="L378" s="49" t="str">
        <f ca="1">IF(B378="","",OFFSET(table_admin1[[#Headers],[ADM1_PT]],MATCH(B378,admin1,0),1))</f>
        <v/>
      </c>
      <c r="M378" s="49" t="str">
        <f t="shared" ca="1" si="6"/>
        <v/>
      </c>
      <c r="N378" s="49" t="e">
        <f ca="1">IF(#REF!="","",INDEX(admin3_pcode,MATCH(#REF!,OFFSET(admin3_start,MATCH(M378,admin2_linked_pcode,0),0,COUNTIF(admin2_linked_pcode,M378)),0)+MATCH(M378,admin2_linked_pcode,0)-1))</f>
        <v>#REF!</v>
      </c>
    </row>
    <row r="379" spans="12:14" x14ac:dyDescent="0.2">
      <c r="L379" s="49" t="str">
        <f ca="1">IF(B379="","",OFFSET(table_admin1[[#Headers],[ADM1_PT]],MATCH(B379,admin1,0),1))</f>
        <v/>
      </c>
      <c r="M379" s="49" t="str">
        <f t="shared" ca="1" si="6"/>
        <v/>
      </c>
      <c r="N379" s="49" t="e">
        <f ca="1">IF(#REF!="","",INDEX(admin3_pcode,MATCH(#REF!,OFFSET(admin3_start,MATCH(M379,admin2_linked_pcode,0),0,COUNTIF(admin2_linked_pcode,M379)),0)+MATCH(M379,admin2_linked_pcode,0)-1))</f>
        <v>#REF!</v>
      </c>
    </row>
    <row r="380" spans="12:14" x14ac:dyDescent="0.2">
      <c r="L380" s="49" t="str">
        <f ca="1">IF(B380="","",OFFSET(table_admin1[[#Headers],[ADM1_PT]],MATCH(B380,admin1,0),1))</f>
        <v/>
      </c>
      <c r="M380" s="49" t="str">
        <f t="shared" ca="1" si="6"/>
        <v/>
      </c>
      <c r="N380" s="49" t="e">
        <f ca="1">IF(#REF!="","",INDEX(admin3_pcode,MATCH(#REF!,OFFSET(admin3_start,MATCH(M380,admin2_linked_pcode,0),0,COUNTIF(admin2_linked_pcode,M380)),0)+MATCH(M380,admin2_linked_pcode,0)-1))</f>
        <v>#REF!</v>
      </c>
    </row>
    <row r="381" spans="12:14" x14ac:dyDescent="0.2">
      <c r="L381" s="49" t="str">
        <f ca="1">IF(B381="","",OFFSET(table_admin1[[#Headers],[ADM1_PT]],MATCH(B381,admin1,0),1))</f>
        <v/>
      </c>
      <c r="M381" s="49" t="str">
        <f t="shared" ca="1" si="6"/>
        <v/>
      </c>
      <c r="N381" s="49" t="e">
        <f ca="1">IF(#REF!="","",INDEX(admin3_pcode,MATCH(#REF!,OFFSET(admin3_start,MATCH(M381,admin2_linked_pcode,0),0,COUNTIF(admin2_linked_pcode,M381)),0)+MATCH(M381,admin2_linked_pcode,0)-1))</f>
        <v>#REF!</v>
      </c>
    </row>
    <row r="382" spans="12:14" x14ac:dyDescent="0.2">
      <c r="L382" s="49" t="str">
        <f ca="1">IF(B382="","",OFFSET(table_admin1[[#Headers],[ADM1_PT]],MATCH(B382,admin1,0),1))</f>
        <v/>
      </c>
      <c r="M382" s="49" t="str">
        <f t="shared" ca="1" si="6"/>
        <v/>
      </c>
      <c r="N382" s="49" t="e">
        <f ca="1">IF(#REF!="","",INDEX(admin3_pcode,MATCH(#REF!,OFFSET(admin3_start,MATCH(M382,admin2_linked_pcode,0),0,COUNTIF(admin2_linked_pcode,M382)),0)+MATCH(M382,admin2_linked_pcode,0)-1))</f>
        <v>#REF!</v>
      </c>
    </row>
    <row r="383" spans="12:14" x14ac:dyDescent="0.2">
      <c r="L383" s="49" t="str">
        <f ca="1">IF(B383="","",OFFSET(table_admin1[[#Headers],[ADM1_PT]],MATCH(B383,admin1,0),1))</f>
        <v/>
      </c>
      <c r="M383" s="49" t="str">
        <f t="shared" ca="1" si="6"/>
        <v/>
      </c>
      <c r="N383" s="49" t="e">
        <f ca="1">IF(#REF!="","",INDEX(admin3_pcode,MATCH(#REF!,OFFSET(admin3_start,MATCH(M383,admin2_linked_pcode,0),0,COUNTIF(admin2_linked_pcode,M383)),0)+MATCH(M383,admin2_linked_pcode,0)-1))</f>
        <v>#REF!</v>
      </c>
    </row>
    <row r="384" spans="12:14" x14ac:dyDescent="0.2">
      <c r="L384" s="49" t="str">
        <f ca="1">IF(B384="","",OFFSET(table_admin1[[#Headers],[ADM1_PT]],MATCH(B384,admin1,0),1))</f>
        <v/>
      </c>
      <c r="M384" s="49" t="str">
        <f t="shared" ca="1" si="6"/>
        <v/>
      </c>
      <c r="N384" s="49" t="e">
        <f ca="1">IF(#REF!="","",INDEX(admin3_pcode,MATCH(#REF!,OFFSET(admin3_start,MATCH(M384,admin2_linked_pcode,0),0,COUNTIF(admin2_linked_pcode,M384)),0)+MATCH(M384,admin2_linked_pcode,0)-1))</f>
        <v>#REF!</v>
      </c>
    </row>
    <row r="385" spans="12:14" x14ac:dyDescent="0.2">
      <c r="L385" s="49" t="str">
        <f ca="1">IF(B385="","",OFFSET(table_admin1[[#Headers],[ADM1_PT]],MATCH(B385,admin1,0),1))</f>
        <v/>
      </c>
      <c r="M385" s="49" t="str">
        <f t="shared" ca="1" si="6"/>
        <v/>
      </c>
      <c r="N385" s="49" t="e">
        <f ca="1">IF(#REF!="","",INDEX(admin3_pcode,MATCH(#REF!,OFFSET(admin3_start,MATCH(M385,admin2_linked_pcode,0),0,COUNTIF(admin2_linked_pcode,M385)),0)+MATCH(M385,admin2_linked_pcode,0)-1))</f>
        <v>#REF!</v>
      </c>
    </row>
    <row r="386" spans="12:14" x14ac:dyDescent="0.2">
      <c r="L386" s="49" t="str">
        <f ca="1">IF(B386="","",OFFSET(table_admin1[[#Headers],[ADM1_PT]],MATCH(B386,admin1,0),1))</f>
        <v/>
      </c>
      <c r="M386" s="49" t="str">
        <f t="shared" ca="1" si="6"/>
        <v/>
      </c>
      <c r="N386" s="49" t="e">
        <f ca="1">IF(#REF!="","",INDEX(admin3_pcode,MATCH(#REF!,OFFSET(admin3_start,MATCH(M386,admin2_linked_pcode,0),0,COUNTIF(admin2_linked_pcode,M386)),0)+MATCH(M386,admin2_linked_pcode,0)-1))</f>
        <v>#REF!</v>
      </c>
    </row>
    <row r="387" spans="12:14" x14ac:dyDescent="0.2">
      <c r="L387" s="49" t="str">
        <f ca="1">IF(B387="","",OFFSET(table_admin1[[#Headers],[ADM1_PT]],MATCH(B387,admin1,0),1))</f>
        <v/>
      </c>
      <c r="M387" s="49" t="str">
        <f t="shared" ca="1" si="6"/>
        <v/>
      </c>
      <c r="N387" s="49" t="e">
        <f ca="1">IF(#REF!="","",INDEX(admin3_pcode,MATCH(#REF!,OFFSET(admin3_start,MATCH(M387,admin2_linked_pcode,0),0,COUNTIF(admin2_linked_pcode,M387)),0)+MATCH(M387,admin2_linked_pcode,0)-1))</f>
        <v>#REF!</v>
      </c>
    </row>
    <row r="388" spans="12:14" x14ac:dyDescent="0.2">
      <c r="L388" s="49" t="str">
        <f ca="1">IF(B388="","",OFFSET(table_admin1[[#Headers],[ADM1_PT]],MATCH(B388,admin1,0),1))</f>
        <v/>
      </c>
      <c r="M388" s="49" t="str">
        <f t="shared" ca="1" si="6"/>
        <v/>
      </c>
      <c r="N388" s="49" t="e">
        <f ca="1">IF(#REF!="","",INDEX(admin3_pcode,MATCH(#REF!,OFFSET(admin3_start,MATCH(M388,admin2_linked_pcode,0),0,COUNTIF(admin2_linked_pcode,M388)),0)+MATCH(M388,admin2_linked_pcode,0)-1))</f>
        <v>#REF!</v>
      </c>
    </row>
    <row r="389" spans="12:14" x14ac:dyDescent="0.2">
      <c r="L389" s="49" t="str">
        <f ca="1">IF(B389="","",OFFSET(table_admin1[[#Headers],[ADM1_PT]],MATCH(B389,admin1,0),1))</f>
        <v/>
      </c>
      <c r="M389" s="49" t="str">
        <f t="shared" ca="1" si="6"/>
        <v/>
      </c>
      <c r="N389" s="49" t="e">
        <f ca="1">IF(#REF!="","",INDEX(admin3_pcode,MATCH(#REF!,OFFSET(admin3_start,MATCH(M389,admin2_linked_pcode,0),0,COUNTIF(admin2_linked_pcode,M389)),0)+MATCH(M389,admin2_linked_pcode,0)-1))</f>
        <v>#REF!</v>
      </c>
    </row>
    <row r="390" spans="12:14" x14ac:dyDescent="0.2">
      <c r="L390" s="49" t="str">
        <f ca="1">IF(B390="","",OFFSET(table_admin1[[#Headers],[ADM1_PT]],MATCH(B390,admin1,0),1))</f>
        <v/>
      </c>
      <c r="M390" s="49" t="str">
        <f t="shared" ca="1" si="6"/>
        <v/>
      </c>
      <c r="N390" s="49" t="e">
        <f ca="1">IF(#REF!="","",INDEX(admin3_pcode,MATCH(#REF!,OFFSET(admin3_start,MATCH(M390,admin2_linked_pcode,0),0,COUNTIF(admin2_linked_pcode,M390)),0)+MATCH(M390,admin2_linked_pcode,0)-1))</f>
        <v>#REF!</v>
      </c>
    </row>
    <row r="391" spans="12:14" x14ac:dyDescent="0.2">
      <c r="L391" s="49" t="str">
        <f ca="1">IF(B391="","",OFFSET(table_admin1[[#Headers],[ADM1_PT]],MATCH(B391,admin1,0),1))</f>
        <v/>
      </c>
      <c r="M391" s="49" t="str">
        <f t="shared" ca="1" si="6"/>
        <v/>
      </c>
      <c r="N391" s="49" t="e">
        <f ca="1">IF(#REF!="","",INDEX(admin3_pcode,MATCH(#REF!,OFFSET(admin3_start,MATCH(M391,admin2_linked_pcode,0),0,COUNTIF(admin2_linked_pcode,M391)),0)+MATCH(M391,admin2_linked_pcode,0)-1))</f>
        <v>#REF!</v>
      </c>
    </row>
    <row r="392" spans="12:14" x14ac:dyDescent="0.2">
      <c r="L392" s="49" t="str">
        <f ca="1">IF(B392="","",OFFSET(table_admin1[[#Headers],[ADM1_PT]],MATCH(B392,admin1,0),1))</f>
        <v/>
      </c>
      <c r="M392" s="49" t="str">
        <f t="shared" ca="1" si="6"/>
        <v/>
      </c>
      <c r="N392" s="49" t="e">
        <f ca="1">IF(#REF!="","",INDEX(admin3_pcode,MATCH(#REF!,OFFSET(admin3_start,MATCH(M392,admin2_linked_pcode,0),0,COUNTIF(admin2_linked_pcode,M392)),0)+MATCH(M392,admin2_linked_pcode,0)-1))</f>
        <v>#REF!</v>
      </c>
    </row>
    <row r="393" spans="12:14" x14ac:dyDescent="0.2">
      <c r="L393" s="49" t="str">
        <f ca="1">IF(B393="","",OFFSET(table_admin1[[#Headers],[ADM1_PT]],MATCH(B393,admin1,0),1))</f>
        <v/>
      </c>
      <c r="M393" s="49" t="str">
        <f t="shared" ca="1" si="6"/>
        <v/>
      </c>
      <c r="N393" s="49" t="e">
        <f ca="1">IF(#REF!="","",INDEX(admin3_pcode,MATCH(#REF!,OFFSET(admin3_start,MATCH(M393,admin2_linked_pcode,0),0,COUNTIF(admin2_linked_pcode,M393)),0)+MATCH(M393,admin2_linked_pcode,0)-1))</f>
        <v>#REF!</v>
      </c>
    </row>
    <row r="394" spans="12:14" x14ac:dyDescent="0.2">
      <c r="L394" s="49" t="str">
        <f ca="1">IF(B394="","",OFFSET(table_admin1[[#Headers],[ADM1_PT]],MATCH(B394,admin1,0),1))</f>
        <v/>
      </c>
      <c r="M394" s="49" t="str">
        <f t="shared" ca="1" si="6"/>
        <v/>
      </c>
      <c r="N394" s="49" t="e">
        <f ca="1">IF(#REF!="","",INDEX(admin3_pcode,MATCH(#REF!,OFFSET(admin3_start,MATCH(M394,admin2_linked_pcode,0),0,COUNTIF(admin2_linked_pcode,M394)),0)+MATCH(M394,admin2_linked_pcode,0)-1))</f>
        <v>#REF!</v>
      </c>
    </row>
    <row r="395" spans="12:14" x14ac:dyDescent="0.2">
      <c r="L395" s="49" t="str">
        <f ca="1">IF(B395="","",OFFSET(table_admin1[[#Headers],[ADM1_PT]],MATCH(B395,admin1,0),1))</f>
        <v/>
      </c>
      <c r="M395" s="49" t="str">
        <f t="shared" ca="1" si="6"/>
        <v/>
      </c>
      <c r="N395" s="49" t="e">
        <f ca="1">IF(#REF!="","",INDEX(admin3_pcode,MATCH(#REF!,OFFSET(admin3_start,MATCH(M395,admin2_linked_pcode,0),0,COUNTIF(admin2_linked_pcode,M395)),0)+MATCH(M395,admin2_linked_pcode,0)-1))</f>
        <v>#REF!</v>
      </c>
    </row>
    <row r="396" spans="12:14" x14ac:dyDescent="0.2">
      <c r="L396" s="49" t="str">
        <f ca="1">IF(B396="","",OFFSET(table_admin1[[#Headers],[ADM1_PT]],MATCH(B396,admin1,0),1))</f>
        <v/>
      </c>
      <c r="M396" s="49" t="str">
        <f t="shared" ca="1" si="6"/>
        <v/>
      </c>
      <c r="N396" s="49" t="e">
        <f ca="1">IF(#REF!="","",INDEX(admin3_pcode,MATCH(#REF!,OFFSET(admin3_start,MATCH(M396,admin2_linked_pcode,0),0,COUNTIF(admin2_linked_pcode,M396)),0)+MATCH(M396,admin2_linked_pcode,0)-1))</f>
        <v>#REF!</v>
      </c>
    </row>
    <row r="397" spans="12:14" x14ac:dyDescent="0.2">
      <c r="L397" s="49" t="str">
        <f ca="1">IF(B397="","",OFFSET(table_admin1[[#Headers],[ADM1_PT]],MATCH(B397,admin1,0),1))</f>
        <v/>
      </c>
      <c r="M397" s="49" t="str">
        <f t="shared" ca="1" si="6"/>
        <v/>
      </c>
      <c r="N397" s="49" t="e">
        <f ca="1">IF(#REF!="","",INDEX(admin3_pcode,MATCH(#REF!,OFFSET(admin3_start,MATCH(M397,admin2_linked_pcode,0),0,COUNTIF(admin2_linked_pcode,M397)),0)+MATCH(M397,admin2_linked_pcode,0)-1))</f>
        <v>#REF!</v>
      </c>
    </row>
    <row r="398" spans="12:14" x14ac:dyDescent="0.2">
      <c r="L398" s="49" t="str">
        <f ca="1">IF(B398="","",OFFSET(table_admin1[[#Headers],[ADM1_PT]],MATCH(B398,admin1,0),1))</f>
        <v/>
      </c>
      <c r="M398" s="49" t="str">
        <f t="shared" ca="1" si="6"/>
        <v/>
      </c>
      <c r="N398" s="49" t="e">
        <f ca="1">IF(#REF!="","",INDEX(admin3_pcode,MATCH(#REF!,OFFSET(admin3_start,MATCH(M398,admin2_linked_pcode,0),0,COUNTIF(admin2_linked_pcode,M398)),0)+MATCH(M398,admin2_linked_pcode,0)-1))</f>
        <v>#REF!</v>
      </c>
    </row>
    <row r="399" spans="12:14" x14ac:dyDescent="0.2">
      <c r="L399" s="49" t="str">
        <f ca="1">IF(B399="","",OFFSET(table_admin1[[#Headers],[ADM1_PT]],MATCH(B399,admin1,0),1))</f>
        <v/>
      </c>
      <c r="M399" s="49" t="str">
        <f t="shared" ca="1" si="6"/>
        <v/>
      </c>
      <c r="N399" s="49" t="e">
        <f ca="1">IF(#REF!="","",INDEX(admin3_pcode,MATCH(#REF!,OFFSET(admin3_start,MATCH(M399,admin2_linked_pcode,0),0,COUNTIF(admin2_linked_pcode,M399)),0)+MATCH(M399,admin2_linked_pcode,0)-1))</f>
        <v>#REF!</v>
      </c>
    </row>
    <row r="400" spans="12:14" x14ac:dyDescent="0.2">
      <c r="L400" s="49" t="str">
        <f ca="1">IF(B400="","",OFFSET(table_admin1[[#Headers],[ADM1_PT]],MATCH(B400,admin1,0),1))</f>
        <v/>
      </c>
      <c r="M400" s="49" t="str">
        <f t="shared" ca="1" si="6"/>
        <v/>
      </c>
      <c r="N400" s="49" t="e">
        <f ca="1">IF(#REF!="","",INDEX(admin3_pcode,MATCH(#REF!,OFFSET(admin3_start,MATCH(M400,admin2_linked_pcode,0),0,COUNTIF(admin2_linked_pcode,M400)),0)+MATCH(M400,admin2_linked_pcode,0)-1))</f>
        <v>#REF!</v>
      </c>
    </row>
    <row r="401" spans="12:14" x14ac:dyDescent="0.2">
      <c r="L401" s="49" t="str">
        <f ca="1">IF(B401="","",OFFSET(table_admin1[[#Headers],[ADM1_PT]],MATCH(B401,admin1,0),1))</f>
        <v/>
      </c>
      <c r="M401" s="49" t="str">
        <f t="shared" ca="1" si="6"/>
        <v/>
      </c>
      <c r="N401" s="49" t="e">
        <f ca="1">IF(#REF!="","",INDEX(admin3_pcode,MATCH(#REF!,OFFSET(admin3_start,MATCH(M401,admin2_linked_pcode,0),0,COUNTIF(admin2_linked_pcode,M401)),0)+MATCH(M401,admin2_linked_pcode,0)-1))</f>
        <v>#REF!</v>
      </c>
    </row>
    <row r="402" spans="12:14" x14ac:dyDescent="0.2">
      <c r="L402" s="49" t="str">
        <f ca="1">IF(B402="","",OFFSET(table_admin1[[#Headers],[ADM1_PT]],MATCH(B402,admin1,0),1))</f>
        <v/>
      </c>
      <c r="M402" s="49" t="str">
        <f t="shared" ca="1" si="6"/>
        <v/>
      </c>
      <c r="N402" s="49" t="e">
        <f ca="1">IF(#REF!="","",INDEX(admin3_pcode,MATCH(#REF!,OFFSET(admin3_start,MATCH(M402,admin2_linked_pcode,0),0,COUNTIF(admin2_linked_pcode,M402)),0)+MATCH(M402,admin2_linked_pcode,0)-1))</f>
        <v>#REF!</v>
      </c>
    </row>
    <row r="403" spans="12:14" x14ac:dyDescent="0.2">
      <c r="L403" s="49" t="str">
        <f ca="1">IF(B403="","",OFFSET(table_admin1[[#Headers],[ADM1_PT]],MATCH(B403,admin1,0),1))</f>
        <v/>
      </c>
      <c r="M403" s="49" t="str">
        <f t="shared" ca="1" si="6"/>
        <v/>
      </c>
      <c r="N403" s="49" t="e">
        <f ca="1">IF(#REF!="","",INDEX(admin3_pcode,MATCH(#REF!,OFFSET(admin3_start,MATCH(M403,admin2_linked_pcode,0),0,COUNTIF(admin2_linked_pcode,M403)),0)+MATCH(M403,admin2_linked_pcode,0)-1))</f>
        <v>#REF!</v>
      </c>
    </row>
    <row r="404" spans="12:14" x14ac:dyDescent="0.2">
      <c r="L404" s="49" t="str">
        <f ca="1">IF(B404="","",OFFSET(table_admin1[[#Headers],[ADM1_PT]],MATCH(B404,admin1,0),1))</f>
        <v/>
      </c>
      <c r="M404" s="49" t="str">
        <f t="shared" ca="1" si="6"/>
        <v/>
      </c>
      <c r="N404" s="49" t="e">
        <f ca="1">IF(#REF!="","",INDEX(admin3_pcode,MATCH(#REF!,OFFSET(admin3_start,MATCH(M404,admin2_linked_pcode,0),0,COUNTIF(admin2_linked_pcode,M404)),0)+MATCH(M404,admin2_linked_pcode,0)-1))</f>
        <v>#REF!</v>
      </c>
    </row>
    <row r="405" spans="12:14" x14ac:dyDescent="0.2">
      <c r="L405" s="49" t="str">
        <f ca="1">IF(B405="","",OFFSET(table_admin1[[#Headers],[ADM1_PT]],MATCH(B405,admin1,0),1))</f>
        <v/>
      </c>
      <c r="M405" s="49" t="str">
        <f t="shared" ca="1" si="6"/>
        <v/>
      </c>
      <c r="N405" s="49" t="e">
        <f ca="1">IF(#REF!="","",INDEX(admin3_pcode,MATCH(#REF!,OFFSET(admin3_start,MATCH(M405,admin2_linked_pcode,0),0,COUNTIF(admin2_linked_pcode,M405)),0)+MATCH(M405,admin2_linked_pcode,0)-1))</f>
        <v>#REF!</v>
      </c>
    </row>
    <row r="406" spans="12:14" x14ac:dyDescent="0.2">
      <c r="L406" s="49" t="str">
        <f ca="1">IF(B406="","",OFFSET(table_admin1[[#Headers],[ADM1_PT]],MATCH(B406,admin1,0),1))</f>
        <v/>
      </c>
      <c r="M406" s="49" t="str">
        <f t="shared" ca="1" si="6"/>
        <v/>
      </c>
      <c r="N406" s="49" t="e">
        <f ca="1">IF(#REF!="","",INDEX(admin3_pcode,MATCH(#REF!,OFFSET(admin3_start,MATCH(M406,admin2_linked_pcode,0),0,COUNTIF(admin2_linked_pcode,M406)),0)+MATCH(M406,admin2_linked_pcode,0)-1))</f>
        <v>#REF!</v>
      </c>
    </row>
    <row r="407" spans="12:14" x14ac:dyDescent="0.2">
      <c r="L407" s="49" t="str">
        <f ca="1">IF(B407="","",OFFSET(table_admin1[[#Headers],[ADM1_PT]],MATCH(B407,admin1,0),1))</f>
        <v/>
      </c>
      <c r="M407" s="49" t="str">
        <f t="shared" ca="1" si="6"/>
        <v/>
      </c>
      <c r="N407" s="49" t="e">
        <f ca="1">IF(#REF!="","",INDEX(admin3_pcode,MATCH(#REF!,OFFSET(admin3_start,MATCH(M407,admin2_linked_pcode,0),0,COUNTIF(admin2_linked_pcode,M407)),0)+MATCH(M407,admin2_linked_pcode,0)-1))</f>
        <v>#REF!</v>
      </c>
    </row>
    <row r="408" spans="12:14" x14ac:dyDescent="0.2">
      <c r="L408" s="49" t="str">
        <f ca="1">IF(B408="","",OFFSET(table_admin1[[#Headers],[ADM1_PT]],MATCH(B408,admin1,0),1))</f>
        <v/>
      </c>
      <c r="M408" s="49" t="str">
        <f t="shared" ca="1" si="6"/>
        <v/>
      </c>
      <c r="N408" s="49" t="e">
        <f ca="1">IF(#REF!="","",INDEX(admin3_pcode,MATCH(#REF!,OFFSET(admin3_start,MATCH(M408,admin2_linked_pcode,0),0,COUNTIF(admin2_linked_pcode,M408)),0)+MATCH(M408,admin2_linked_pcode,0)-1))</f>
        <v>#REF!</v>
      </c>
    </row>
    <row r="409" spans="12:14" x14ac:dyDescent="0.2">
      <c r="L409" s="49" t="str">
        <f ca="1">IF(B409="","",OFFSET(table_admin1[[#Headers],[ADM1_PT]],MATCH(B409,admin1,0),1))</f>
        <v/>
      </c>
      <c r="M409" s="49" t="str">
        <f t="shared" ca="1" si="6"/>
        <v/>
      </c>
      <c r="N409" s="49" t="e">
        <f ca="1">IF(#REF!="","",INDEX(admin3_pcode,MATCH(#REF!,OFFSET(admin3_start,MATCH(M409,admin2_linked_pcode,0),0,COUNTIF(admin2_linked_pcode,M409)),0)+MATCH(M409,admin2_linked_pcode,0)-1))</f>
        <v>#REF!</v>
      </c>
    </row>
    <row r="410" spans="12:14" x14ac:dyDescent="0.2">
      <c r="L410" s="49" t="str">
        <f ca="1">IF(B410="","",OFFSET(table_admin1[[#Headers],[ADM1_PT]],MATCH(B410,admin1,0),1))</f>
        <v/>
      </c>
      <c r="M410" s="49" t="str">
        <f t="shared" ca="1" si="6"/>
        <v/>
      </c>
      <c r="N410" s="49" t="e">
        <f ca="1">IF(#REF!="","",INDEX(admin3_pcode,MATCH(#REF!,OFFSET(admin3_start,MATCH(M410,admin2_linked_pcode,0),0,COUNTIF(admin2_linked_pcode,M410)),0)+MATCH(M410,admin2_linked_pcode,0)-1))</f>
        <v>#REF!</v>
      </c>
    </row>
    <row r="411" spans="12:14" x14ac:dyDescent="0.2">
      <c r="L411" s="49" t="str">
        <f ca="1">IF(B411="","",OFFSET(table_admin1[[#Headers],[ADM1_PT]],MATCH(B411,admin1,0),1))</f>
        <v/>
      </c>
      <c r="M411" s="49" t="str">
        <f t="shared" ca="1" si="6"/>
        <v/>
      </c>
      <c r="N411" s="49" t="e">
        <f ca="1">IF(#REF!="","",INDEX(admin3_pcode,MATCH(#REF!,OFFSET(admin3_start,MATCH(M411,admin2_linked_pcode,0),0,COUNTIF(admin2_linked_pcode,M411)),0)+MATCH(M411,admin2_linked_pcode,0)-1))</f>
        <v>#REF!</v>
      </c>
    </row>
    <row r="412" spans="12:14" x14ac:dyDescent="0.2">
      <c r="L412" s="49" t="str">
        <f ca="1">IF(B412="","",OFFSET(table_admin1[[#Headers],[ADM1_PT]],MATCH(B412,admin1,0),1))</f>
        <v/>
      </c>
      <c r="M412" s="49" t="str">
        <f t="shared" ca="1" si="6"/>
        <v/>
      </c>
      <c r="N412" s="49" t="e">
        <f ca="1">IF(#REF!="","",INDEX(admin3_pcode,MATCH(#REF!,OFFSET(admin3_start,MATCH(M412,admin2_linked_pcode,0),0,COUNTIF(admin2_linked_pcode,M412)),0)+MATCH(M412,admin2_linked_pcode,0)-1))</f>
        <v>#REF!</v>
      </c>
    </row>
    <row r="413" spans="12:14" x14ac:dyDescent="0.2">
      <c r="L413" s="49" t="str">
        <f ca="1">IF(B413="","",OFFSET(table_admin1[[#Headers],[ADM1_PT]],MATCH(B413,admin1,0),1))</f>
        <v/>
      </c>
      <c r="M413" s="49" t="str">
        <f t="shared" ca="1" si="6"/>
        <v/>
      </c>
      <c r="N413" s="49" t="e">
        <f ca="1">IF(#REF!="","",INDEX(admin3_pcode,MATCH(#REF!,OFFSET(admin3_start,MATCH(M413,admin2_linked_pcode,0),0,COUNTIF(admin2_linked_pcode,M413)),0)+MATCH(M413,admin2_linked_pcode,0)-1))</f>
        <v>#REF!</v>
      </c>
    </row>
    <row r="414" spans="12:14" x14ac:dyDescent="0.2">
      <c r="L414" s="49" t="str">
        <f ca="1">IF(B414="","",OFFSET(table_admin1[[#Headers],[ADM1_PT]],MATCH(B414,admin1,0),1))</f>
        <v/>
      </c>
      <c r="M414" s="49" t="str">
        <f t="shared" ca="1" si="6"/>
        <v/>
      </c>
      <c r="N414" s="49" t="e">
        <f ca="1">IF(#REF!="","",INDEX(admin3_pcode,MATCH(#REF!,OFFSET(admin3_start,MATCH(M414,admin2_linked_pcode,0),0,COUNTIF(admin2_linked_pcode,M414)),0)+MATCH(M414,admin2_linked_pcode,0)-1))</f>
        <v>#REF!</v>
      </c>
    </row>
    <row r="415" spans="12:14" x14ac:dyDescent="0.2">
      <c r="L415" s="49" t="str">
        <f ca="1">IF(B415="","",OFFSET(table_admin1[[#Headers],[ADM1_PT]],MATCH(B415,admin1,0),1))</f>
        <v/>
      </c>
      <c r="M415" s="49" t="str">
        <f t="shared" ca="1" si="6"/>
        <v/>
      </c>
      <c r="N415" s="49" t="e">
        <f ca="1">IF(#REF!="","",INDEX(admin3_pcode,MATCH(#REF!,OFFSET(admin3_start,MATCH(M415,admin2_linked_pcode,0),0,COUNTIF(admin2_linked_pcode,M415)),0)+MATCH(M415,admin2_linked_pcode,0)-1))</f>
        <v>#REF!</v>
      </c>
    </row>
    <row r="416" spans="12:14" x14ac:dyDescent="0.2">
      <c r="L416" s="49" t="str">
        <f ca="1">IF(B416="","",OFFSET(table_admin1[[#Headers],[ADM1_PT]],MATCH(B416,admin1,0),1))</f>
        <v/>
      </c>
      <c r="M416" s="49" t="str">
        <f t="shared" ca="1" si="6"/>
        <v/>
      </c>
      <c r="N416" s="49" t="e">
        <f ca="1">IF(#REF!="","",INDEX(admin3_pcode,MATCH(#REF!,OFFSET(admin3_start,MATCH(M416,admin2_linked_pcode,0),0,COUNTIF(admin2_linked_pcode,M416)),0)+MATCH(M416,admin2_linked_pcode,0)-1))</f>
        <v>#REF!</v>
      </c>
    </row>
    <row r="417" spans="12:14" x14ac:dyDescent="0.2">
      <c r="L417" s="49" t="str">
        <f ca="1">IF(B417="","",OFFSET(table_admin1[[#Headers],[ADM1_PT]],MATCH(B417,admin1,0),1))</f>
        <v/>
      </c>
      <c r="M417" s="49" t="str">
        <f t="shared" ca="1" si="6"/>
        <v/>
      </c>
      <c r="N417" s="49" t="e">
        <f ca="1">IF(#REF!="","",INDEX(admin3_pcode,MATCH(#REF!,OFFSET(admin3_start,MATCH(M417,admin2_linked_pcode,0),0,COUNTIF(admin2_linked_pcode,M417)),0)+MATCH(M417,admin2_linked_pcode,0)-1))</f>
        <v>#REF!</v>
      </c>
    </row>
    <row r="418" spans="12:14" x14ac:dyDescent="0.2">
      <c r="L418" s="49" t="str">
        <f ca="1">IF(B418="","",OFFSET(table_admin1[[#Headers],[ADM1_PT]],MATCH(B418,admin1,0),1))</f>
        <v/>
      </c>
      <c r="M418" s="49" t="str">
        <f t="shared" ca="1" si="6"/>
        <v/>
      </c>
      <c r="N418" s="49" t="e">
        <f ca="1">IF(#REF!="","",INDEX(admin3_pcode,MATCH(#REF!,OFFSET(admin3_start,MATCH(M418,admin2_linked_pcode,0),0,COUNTIF(admin2_linked_pcode,M418)),0)+MATCH(M418,admin2_linked_pcode,0)-1))</f>
        <v>#REF!</v>
      </c>
    </row>
    <row r="419" spans="12:14" x14ac:dyDescent="0.2">
      <c r="L419" s="49" t="str">
        <f ca="1">IF(B419="","",OFFSET(table_admin1[[#Headers],[ADM1_PT]],MATCH(B419,admin1,0),1))</f>
        <v/>
      </c>
      <c r="M419" s="49" t="str">
        <f t="shared" ca="1" si="6"/>
        <v/>
      </c>
      <c r="N419" s="49" t="e">
        <f ca="1">IF(#REF!="","",INDEX(admin3_pcode,MATCH(#REF!,OFFSET(admin3_start,MATCH(M419,admin2_linked_pcode,0),0,COUNTIF(admin2_linked_pcode,M419)),0)+MATCH(M419,admin2_linked_pcode,0)-1))</f>
        <v>#REF!</v>
      </c>
    </row>
    <row r="420" spans="12:14" x14ac:dyDescent="0.2">
      <c r="L420" s="49" t="str">
        <f ca="1">IF(B420="","",OFFSET(table_admin1[[#Headers],[ADM1_PT]],MATCH(B420,admin1,0),1))</f>
        <v/>
      </c>
      <c r="M420" s="49" t="str">
        <f t="shared" ca="1" si="6"/>
        <v/>
      </c>
      <c r="N420" s="49" t="e">
        <f ca="1">IF(#REF!="","",INDEX(admin3_pcode,MATCH(#REF!,OFFSET(admin3_start,MATCH(M420,admin2_linked_pcode,0),0,COUNTIF(admin2_linked_pcode,M420)),0)+MATCH(M420,admin2_linked_pcode,0)-1))</f>
        <v>#REF!</v>
      </c>
    </row>
    <row r="421" spans="12:14" x14ac:dyDescent="0.2">
      <c r="L421" s="49" t="str">
        <f ca="1">IF(B421="","",OFFSET(table_admin1[[#Headers],[ADM1_PT]],MATCH(B421,admin1,0),1))</f>
        <v/>
      </c>
      <c r="M421" s="49" t="str">
        <f t="shared" ca="1" si="6"/>
        <v/>
      </c>
      <c r="N421" s="49" t="e">
        <f ca="1">IF(#REF!="","",INDEX(admin3_pcode,MATCH(#REF!,OFFSET(admin3_start,MATCH(M421,admin2_linked_pcode,0),0,COUNTIF(admin2_linked_pcode,M421)),0)+MATCH(M421,admin2_linked_pcode,0)-1))</f>
        <v>#REF!</v>
      </c>
    </row>
    <row r="422" spans="12:14" x14ac:dyDescent="0.2">
      <c r="L422" s="49" t="str">
        <f ca="1">IF(B422="","",OFFSET(table_admin1[[#Headers],[ADM1_PT]],MATCH(B422,admin1,0),1))</f>
        <v/>
      </c>
      <c r="M422" s="49" t="str">
        <f t="shared" ca="1" si="6"/>
        <v/>
      </c>
      <c r="N422" s="49" t="e">
        <f ca="1">IF(#REF!="","",INDEX(admin3_pcode,MATCH(#REF!,OFFSET(admin3_start,MATCH(M422,admin2_linked_pcode,0),0,COUNTIF(admin2_linked_pcode,M422)),0)+MATCH(M422,admin2_linked_pcode,0)-1))</f>
        <v>#REF!</v>
      </c>
    </row>
    <row r="423" spans="12:14" x14ac:dyDescent="0.2">
      <c r="L423" s="49" t="str">
        <f ca="1">IF(B423="","",OFFSET(table_admin1[[#Headers],[ADM1_PT]],MATCH(B423,admin1,0),1))</f>
        <v/>
      </c>
      <c r="M423" s="49" t="str">
        <f t="shared" ca="1" si="6"/>
        <v/>
      </c>
      <c r="N423" s="49" t="e">
        <f ca="1">IF(#REF!="","",INDEX(admin3_pcode,MATCH(#REF!,OFFSET(admin3_start,MATCH(M423,admin2_linked_pcode,0),0,COUNTIF(admin2_linked_pcode,M423)),0)+MATCH(M423,admin2_linked_pcode,0)-1))</f>
        <v>#REF!</v>
      </c>
    </row>
    <row r="424" spans="12:14" x14ac:dyDescent="0.2">
      <c r="L424" s="49" t="str">
        <f ca="1">IF(B424="","",OFFSET(table_admin1[[#Headers],[ADM1_PT]],MATCH(B424,admin1,0),1))</f>
        <v/>
      </c>
      <c r="M424" s="49" t="str">
        <f t="shared" ca="1" si="6"/>
        <v/>
      </c>
      <c r="N424" s="49" t="e">
        <f ca="1">IF(#REF!="","",INDEX(admin3_pcode,MATCH(#REF!,OFFSET(admin3_start,MATCH(M424,admin2_linked_pcode,0),0,COUNTIF(admin2_linked_pcode,M424)),0)+MATCH(M424,admin2_linked_pcode,0)-1))</f>
        <v>#REF!</v>
      </c>
    </row>
    <row r="425" spans="12:14" x14ac:dyDescent="0.2">
      <c r="L425" s="49" t="str">
        <f ca="1">IF(B425="","",OFFSET(table_admin1[[#Headers],[ADM1_PT]],MATCH(B425,admin1,0),1))</f>
        <v/>
      </c>
      <c r="M425" s="49" t="str">
        <f t="shared" ca="1" si="6"/>
        <v/>
      </c>
      <c r="N425" s="49" t="e">
        <f ca="1">IF(#REF!="","",INDEX(admin3_pcode,MATCH(#REF!,OFFSET(admin3_start,MATCH(M425,admin2_linked_pcode,0),0,COUNTIF(admin2_linked_pcode,M425)),0)+MATCH(M425,admin2_linked_pcode,0)-1))</f>
        <v>#REF!</v>
      </c>
    </row>
    <row r="426" spans="12:14" x14ac:dyDescent="0.2">
      <c r="L426" s="49" t="str">
        <f ca="1">IF(B426="","",OFFSET(table_admin1[[#Headers],[ADM1_PT]],MATCH(B426,admin1,0),1))</f>
        <v/>
      </c>
      <c r="M426" s="49" t="str">
        <f t="shared" ca="1" si="6"/>
        <v/>
      </c>
      <c r="N426" s="49" t="e">
        <f ca="1">IF(#REF!="","",INDEX(admin3_pcode,MATCH(#REF!,OFFSET(admin3_start,MATCH(M426,admin2_linked_pcode,0),0,COUNTIF(admin2_linked_pcode,M426)),0)+MATCH(M426,admin2_linked_pcode,0)-1))</f>
        <v>#REF!</v>
      </c>
    </row>
    <row r="427" spans="12:14" x14ac:dyDescent="0.2">
      <c r="L427" s="49" t="str">
        <f ca="1">IF(B427="","",OFFSET(table_admin1[[#Headers],[ADM1_PT]],MATCH(B427,admin1,0),1))</f>
        <v/>
      </c>
      <c r="M427" s="49" t="str">
        <f t="shared" ca="1" si="6"/>
        <v/>
      </c>
      <c r="N427" s="49" t="e">
        <f ca="1">IF(#REF!="","",INDEX(admin3_pcode,MATCH(#REF!,OFFSET(admin3_start,MATCH(M427,admin2_linked_pcode,0),0,COUNTIF(admin2_linked_pcode,M427)),0)+MATCH(M427,admin2_linked_pcode,0)-1))</f>
        <v>#REF!</v>
      </c>
    </row>
    <row r="428" spans="12:14" x14ac:dyDescent="0.2">
      <c r="L428" s="49" t="str">
        <f ca="1">IF(B428="","",OFFSET(table_admin1[[#Headers],[ADM1_PT]],MATCH(B428,admin1,0),1))</f>
        <v/>
      </c>
      <c r="M428" s="49" t="str">
        <f t="shared" ca="1" si="6"/>
        <v/>
      </c>
      <c r="N428" s="49" t="e">
        <f ca="1">IF(#REF!="","",INDEX(admin3_pcode,MATCH(#REF!,OFFSET(admin3_start,MATCH(M428,admin2_linked_pcode,0),0,COUNTIF(admin2_linked_pcode,M428)),0)+MATCH(M428,admin2_linked_pcode,0)-1))</f>
        <v>#REF!</v>
      </c>
    </row>
    <row r="429" spans="12:14" x14ac:dyDescent="0.2">
      <c r="L429" s="49" t="str">
        <f ca="1">IF(B429="","",OFFSET(table_admin1[[#Headers],[ADM1_PT]],MATCH(B429,admin1,0),1))</f>
        <v/>
      </c>
      <c r="M429" s="49" t="str">
        <f t="shared" ref="M429:M492" ca="1" si="7">IF(C429="","",INDEX(admin2_pcode,MATCH(C429,OFFSET(admin2_start,MATCH(L429,admin1_linked_pcode,0),0,COUNTIF(admin1_linked_pcode,L429)),0)+MATCH(L429,admin1_linked_pcode,0)-1))</f>
        <v/>
      </c>
      <c r="N429" s="49" t="e">
        <f ca="1">IF(#REF!="","",INDEX(admin3_pcode,MATCH(#REF!,OFFSET(admin3_start,MATCH(M429,admin2_linked_pcode,0),0,COUNTIF(admin2_linked_pcode,M429)),0)+MATCH(M429,admin2_linked_pcode,0)-1))</f>
        <v>#REF!</v>
      </c>
    </row>
    <row r="430" spans="12:14" x14ac:dyDescent="0.2">
      <c r="L430" s="49" t="str">
        <f ca="1">IF(B430="","",OFFSET(table_admin1[[#Headers],[ADM1_PT]],MATCH(B430,admin1,0),1))</f>
        <v/>
      </c>
      <c r="M430" s="49" t="str">
        <f t="shared" ca="1" si="7"/>
        <v/>
      </c>
      <c r="N430" s="49" t="e">
        <f ca="1">IF(#REF!="","",INDEX(admin3_pcode,MATCH(#REF!,OFFSET(admin3_start,MATCH(M430,admin2_linked_pcode,0),0,COUNTIF(admin2_linked_pcode,M430)),0)+MATCH(M430,admin2_linked_pcode,0)-1))</f>
        <v>#REF!</v>
      </c>
    </row>
    <row r="431" spans="12:14" x14ac:dyDescent="0.2">
      <c r="L431" s="49" t="str">
        <f ca="1">IF(B431="","",OFFSET(table_admin1[[#Headers],[ADM1_PT]],MATCH(B431,admin1,0),1))</f>
        <v/>
      </c>
      <c r="M431" s="49" t="str">
        <f t="shared" ca="1" si="7"/>
        <v/>
      </c>
      <c r="N431" s="49" t="e">
        <f ca="1">IF(#REF!="","",INDEX(admin3_pcode,MATCH(#REF!,OFFSET(admin3_start,MATCH(M431,admin2_linked_pcode,0),0,COUNTIF(admin2_linked_pcode,M431)),0)+MATCH(M431,admin2_linked_pcode,0)-1))</f>
        <v>#REF!</v>
      </c>
    </row>
    <row r="432" spans="12:14" x14ac:dyDescent="0.2">
      <c r="L432" s="49" t="str">
        <f ca="1">IF(B432="","",OFFSET(table_admin1[[#Headers],[ADM1_PT]],MATCH(B432,admin1,0),1))</f>
        <v/>
      </c>
      <c r="M432" s="49" t="str">
        <f t="shared" ca="1" si="7"/>
        <v/>
      </c>
      <c r="N432" s="49" t="e">
        <f ca="1">IF(#REF!="","",INDEX(admin3_pcode,MATCH(#REF!,OFFSET(admin3_start,MATCH(M432,admin2_linked_pcode,0),0,COUNTIF(admin2_linked_pcode,M432)),0)+MATCH(M432,admin2_linked_pcode,0)-1))</f>
        <v>#REF!</v>
      </c>
    </row>
    <row r="433" spans="12:14" x14ac:dyDescent="0.2">
      <c r="L433" s="49" t="str">
        <f ca="1">IF(B433="","",OFFSET(table_admin1[[#Headers],[ADM1_PT]],MATCH(B433,admin1,0),1))</f>
        <v/>
      </c>
      <c r="M433" s="49" t="str">
        <f t="shared" ca="1" si="7"/>
        <v/>
      </c>
      <c r="N433" s="49" t="e">
        <f ca="1">IF(#REF!="","",INDEX(admin3_pcode,MATCH(#REF!,OFFSET(admin3_start,MATCH(M433,admin2_linked_pcode,0),0,COUNTIF(admin2_linked_pcode,M433)),0)+MATCH(M433,admin2_linked_pcode,0)-1))</f>
        <v>#REF!</v>
      </c>
    </row>
    <row r="434" spans="12:14" x14ac:dyDescent="0.2">
      <c r="L434" s="49" t="str">
        <f ca="1">IF(B434="","",OFFSET(table_admin1[[#Headers],[ADM1_PT]],MATCH(B434,admin1,0),1))</f>
        <v/>
      </c>
      <c r="M434" s="49" t="str">
        <f t="shared" ca="1" si="7"/>
        <v/>
      </c>
      <c r="N434" s="49" t="e">
        <f ca="1">IF(#REF!="","",INDEX(admin3_pcode,MATCH(#REF!,OFFSET(admin3_start,MATCH(M434,admin2_linked_pcode,0),0,COUNTIF(admin2_linked_pcode,M434)),0)+MATCH(M434,admin2_linked_pcode,0)-1))</f>
        <v>#REF!</v>
      </c>
    </row>
    <row r="435" spans="12:14" x14ac:dyDescent="0.2">
      <c r="L435" s="49" t="str">
        <f ca="1">IF(B435="","",OFFSET(table_admin1[[#Headers],[ADM1_PT]],MATCH(B435,admin1,0),1))</f>
        <v/>
      </c>
      <c r="M435" s="49" t="str">
        <f t="shared" ca="1" si="7"/>
        <v/>
      </c>
      <c r="N435" s="49" t="e">
        <f ca="1">IF(#REF!="","",INDEX(admin3_pcode,MATCH(#REF!,OFFSET(admin3_start,MATCH(M435,admin2_linked_pcode,0),0,COUNTIF(admin2_linked_pcode,M435)),0)+MATCH(M435,admin2_linked_pcode,0)-1))</f>
        <v>#REF!</v>
      </c>
    </row>
    <row r="436" spans="12:14" x14ac:dyDescent="0.2">
      <c r="L436" s="49" t="str">
        <f ca="1">IF(B436="","",OFFSET(table_admin1[[#Headers],[ADM1_PT]],MATCH(B436,admin1,0),1))</f>
        <v/>
      </c>
      <c r="M436" s="49" t="str">
        <f t="shared" ca="1" si="7"/>
        <v/>
      </c>
      <c r="N436" s="49" t="e">
        <f ca="1">IF(#REF!="","",INDEX(admin3_pcode,MATCH(#REF!,OFFSET(admin3_start,MATCH(M436,admin2_linked_pcode,0),0,COUNTIF(admin2_linked_pcode,M436)),0)+MATCH(M436,admin2_linked_pcode,0)-1))</f>
        <v>#REF!</v>
      </c>
    </row>
    <row r="437" spans="12:14" x14ac:dyDescent="0.2">
      <c r="L437" s="49" t="str">
        <f ca="1">IF(B437="","",OFFSET(table_admin1[[#Headers],[ADM1_PT]],MATCH(B437,admin1,0),1))</f>
        <v/>
      </c>
      <c r="M437" s="49" t="str">
        <f t="shared" ca="1" si="7"/>
        <v/>
      </c>
      <c r="N437" s="49" t="e">
        <f ca="1">IF(#REF!="","",INDEX(admin3_pcode,MATCH(#REF!,OFFSET(admin3_start,MATCH(M437,admin2_linked_pcode,0),0,COUNTIF(admin2_linked_pcode,M437)),0)+MATCH(M437,admin2_linked_pcode,0)-1))</f>
        <v>#REF!</v>
      </c>
    </row>
    <row r="438" spans="12:14" x14ac:dyDescent="0.2">
      <c r="L438" s="49" t="str">
        <f ca="1">IF(B438="","",OFFSET(table_admin1[[#Headers],[ADM1_PT]],MATCH(B438,admin1,0),1))</f>
        <v/>
      </c>
      <c r="M438" s="49" t="str">
        <f t="shared" ca="1" si="7"/>
        <v/>
      </c>
      <c r="N438" s="49" t="e">
        <f ca="1">IF(#REF!="","",INDEX(admin3_pcode,MATCH(#REF!,OFFSET(admin3_start,MATCH(M438,admin2_linked_pcode,0),0,COUNTIF(admin2_linked_pcode,M438)),0)+MATCH(M438,admin2_linked_pcode,0)-1))</f>
        <v>#REF!</v>
      </c>
    </row>
    <row r="439" spans="12:14" x14ac:dyDescent="0.2">
      <c r="L439" s="49" t="str">
        <f ca="1">IF(B439="","",OFFSET(table_admin1[[#Headers],[ADM1_PT]],MATCH(B439,admin1,0),1))</f>
        <v/>
      </c>
      <c r="M439" s="49" t="str">
        <f t="shared" ca="1" si="7"/>
        <v/>
      </c>
      <c r="N439" s="49" t="e">
        <f ca="1">IF(#REF!="","",INDEX(admin3_pcode,MATCH(#REF!,OFFSET(admin3_start,MATCH(M439,admin2_linked_pcode,0),0,COUNTIF(admin2_linked_pcode,M439)),0)+MATCH(M439,admin2_linked_pcode,0)-1))</f>
        <v>#REF!</v>
      </c>
    </row>
    <row r="440" spans="12:14" x14ac:dyDescent="0.2">
      <c r="L440" s="49" t="str">
        <f ca="1">IF(B440="","",OFFSET(table_admin1[[#Headers],[ADM1_PT]],MATCH(B440,admin1,0),1))</f>
        <v/>
      </c>
      <c r="M440" s="49" t="str">
        <f t="shared" ca="1" si="7"/>
        <v/>
      </c>
      <c r="N440" s="49" t="e">
        <f ca="1">IF(#REF!="","",INDEX(admin3_pcode,MATCH(#REF!,OFFSET(admin3_start,MATCH(M440,admin2_linked_pcode,0),0,COUNTIF(admin2_linked_pcode,M440)),0)+MATCH(M440,admin2_linked_pcode,0)-1))</f>
        <v>#REF!</v>
      </c>
    </row>
    <row r="441" spans="12:14" x14ac:dyDescent="0.2">
      <c r="L441" s="49" t="str">
        <f ca="1">IF(B441="","",OFFSET(table_admin1[[#Headers],[ADM1_PT]],MATCH(B441,admin1,0),1))</f>
        <v/>
      </c>
      <c r="M441" s="49" t="str">
        <f t="shared" ca="1" si="7"/>
        <v/>
      </c>
      <c r="N441" s="49" t="e">
        <f ca="1">IF(#REF!="","",INDEX(admin3_pcode,MATCH(#REF!,OFFSET(admin3_start,MATCH(M441,admin2_linked_pcode,0),0,COUNTIF(admin2_linked_pcode,M441)),0)+MATCH(M441,admin2_linked_pcode,0)-1))</f>
        <v>#REF!</v>
      </c>
    </row>
    <row r="442" spans="12:14" x14ac:dyDescent="0.2">
      <c r="L442" s="49" t="str">
        <f ca="1">IF(B442="","",OFFSET(table_admin1[[#Headers],[ADM1_PT]],MATCH(B442,admin1,0),1))</f>
        <v/>
      </c>
      <c r="M442" s="49" t="str">
        <f t="shared" ca="1" si="7"/>
        <v/>
      </c>
      <c r="N442" s="49" t="e">
        <f ca="1">IF(#REF!="","",INDEX(admin3_pcode,MATCH(#REF!,OFFSET(admin3_start,MATCH(M442,admin2_linked_pcode,0),0,COUNTIF(admin2_linked_pcode,M442)),0)+MATCH(M442,admin2_linked_pcode,0)-1))</f>
        <v>#REF!</v>
      </c>
    </row>
    <row r="443" spans="12:14" x14ac:dyDescent="0.2">
      <c r="L443" s="49" t="str">
        <f ca="1">IF(B443="","",OFFSET(table_admin1[[#Headers],[ADM1_PT]],MATCH(B443,admin1,0),1))</f>
        <v/>
      </c>
      <c r="M443" s="49" t="str">
        <f t="shared" ca="1" si="7"/>
        <v/>
      </c>
      <c r="N443" s="49" t="e">
        <f ca="1">IF(#REF!="","",INDEX(admin3_pcode,MATCH(#REF!,OFFSET(admin3_start,MATCH(M443,admin2_linked_pcode,0),0,COUNTIF(admin2_linked_pcode,M443)),0)+MATCH(M443,admin2_linked_pcode,0)-1))</f>
        <v>#REF!</v>
      </c>
    </row>
    <row r="444" spans="12:14" x14ac:dyDescent="0.2">
      <c r="L444" s="49" t="str">
        <f ca="1">IF(B444="","",OFFSET(table_admin1[[#Headers],[ADM1_PT]],MATCH(B444,admin1,0),1))</f>
        <v/>
      </c>
      <c r="M444" s="49" t="str">
        <f t="shared" ca="1" si="7"/>
        <v/>
      </c>
      <c r="N444" s="49" t="e">
        <f ca="1">IF(#REF!="","",INDEX(admin3_pcode,MATCH(#REF!,OFFSET(admin3_start,MATCH(M444,admin2_linked_pcode,0),0,COUNTIF(admin2_linked_pcode,M444)),0)+MATCH(M444,admin2_linked_pcode,0)-1))</f>
        <v>#REF!</v>
      </c>
    </row>
    <row r="445" spans="12:14" x14ac:dyDescent="0.2">
      <c r="L445" s="49" t="str">
        <f ca="1">IF(B445="","",OFFSET(table_admin1[[#Headers],[ADM1_PT]],MATCH(B445,admin1,0),1))</f>
        <v/>
      </c>
      <c r="M445" s="49" t="str">
        <f t="shared" ca="1" si="7"/>
        <v/>
      </c>
      <c r="N445" s="49" t="e">
        <f ca="1">IF(#REF!="","",INDEX(admin3_pcode,MATCH(#REF!,OFFSET(admin3_start,MATCH(M445,admin2_linked_pcode,0),0,COUNTIF(admin2_linked_pcode,M445)),0)+MATCH(M445,admin2_linked_pcode,0)-1))</f>
        <v>#REF!</v>
      </c>
    </row>
    <row r="446" spans="12:14" x14ac:dyDescent="0.2">
      <c r="L446" s="49" t="str">
        <f ca="1">IF(B446="","",OFFSET(table_admin1[[#Headers],[ADM1_PT]],MATCH(B446,admin1,0),1))</f>
        <v/>
      </c>
      <c r="M446" s="49" t="str">
        <f t="shared" ca="1" si="7"/>
        <v/>
      </c>
      <c r="N446" s="49" t="e">
        <f ca="1">IF(#REF!="","",INDEX(admin3_pcode,MATCH(#REF!,OFFSET(admin3_start,MATCH(M446,admin2_linked_pcode,0),0,COUNTIF(admin2_linked_pcode,M446)),0)+MATCH(M446,admin2_linked_pcode,0)-1))</f>
        <v>#REF!</v>
      </c>
    </row>
    <row r="447" spans="12:14" x14ac:dyDescent="0.2">
      <c r="L447" s="49" t="str">
        <f ca="1">IF(B447="","",OFFSET(table_admin1[[#Headers],[ADM1_PT]],MATCH(B447,admin1,0),1))</f>
        <v/>
      </c>
      <c r="M447" s="49" t="str">
        <f t="shared" ca="1" si="7"/>
        <v/>
      </c>
      <c r="N447" s="49" t="e">
        <f ca="1">IF(#REF!="","",INDEX(admin3_pcode,MATCH(#REF!,OFFSET(admin3_start,MATCH(M447,admin2_linked_pcode,0),0,COUNTIF(admin2_linked_pcode,M447)),0)+MATCH(M447,admin2_linked_pcode,0)-1))</f>
        <v>#REF!</v>
      </c>
    </row>
    <row r="448" spans="12:14" x14ac:dyDescent="0.2">
      <c r="L448" s="49" t="str">
        <f ca="1">IF(B448="","",OFFSET(table_admin1[[#Headers],[ADM1_PT]],MATCH(B448,admin1,0),1))</f>
        <v/>
      </c>
      <c r="M448" s="49" t="str">
        <f t="shared" ca="1" si="7"/>
        <v/>
      </c>
      <c r="N448" s="49" t="e">
        <f ca="1">IF(#REF!="","",INDEX(admin3_pcode,MATCH(#REF!,OFFSET(admin3_start,MATCH(M448,admin2_linked_pcode,0),0,COUNTIF(admin2_linked_pcode,M448)),0)+MATCH(M448,admin2_linked_pcode,0)-1))</f>
        <v>#REF!</v>
      </c>
    </row>
    <row r="449" spans="12:14" x14ac:dyDescent="0.2">
      <c r="L449" s="49" t="str">
        <f ca="1">IF(B449="","",OFFSET(table_admin1[[#Headers],[ADM1_PT]],MATCH(B449,admin1,0),1))</f>
        <v/>
      </c>
      <c r="M449" s="49" t="str">
        <f t="shared" ca="1" si="7"/>
        <v/>
      </c>
      <c r="N449" s="49" t="e">
        <f ca="1">IF(#REF!="","",INDEX(admin3_pcode,MATCH(#REF!,OFFSET(admin3_start,MATCH(M449,admin2_linked_pcode,0),0,COUNTIF(admin2_linked_pcode,M449)),0)+MATCH(M449,admin2_linked_pcode,0)-1))</f>
        <v>#REF!</v>
      </c>
    </row>
    <row r="450" spans="12:14" x14ac:dyDescent="0.2">
      <c r="L450" s="49" t="str">
        <f ca="1">IF(B450="","",OFFSET(table_admin1[[#Headers],[ADM1_PT]],MATCH(B450,admin1,0),1))</f>
        <v/>
      </c>
      <c r="M450" s="49" t="str">
        <f t="shared" ca="1" si="7"/>
        <v/>
      </c>
      <c r="N450" s="49" t="e">
        <f ca="1">IF(#REF!="","",INDEX(admin3_pcode,MATCH(#REF!,OFFSET(admin3_start,MATCH(M450,admin2_linked_pcode,0),0,COUNTIF(admin2_linked_pcode,M450)),0)+MATCH(M450,admin2_linked_pcode,0)-1))</f>
        <v>#REF!</v>
      </c>
    </row>
    <row r="451" spans="12:14" x14ac:dyDescent="0.2">
      <c r="L451" s="49" t="str">
        <f ca="1">IF(B451="","",OFFSET(table_admin1[[#Headers],[ADM1_PT]],MATCH(B451,admin1,0),1))</f>
        <v/>
      </c>
      <c r="M451" s="49" t="str">
        <f t="shared" ca="1" si="7"/>
        <v/>
      </c>
      <c r="N451" s="49" t="e">
        <f ca="1">IF(#REF!="","",INDEX(admin3_pcode,MATCH(#REF!,OFFSET(admin3_start,MATCH(M451,admin2_linked_pcode,0),0,COUNTIF(admin2_linked_pcode,M451)),0)+MATCH(M451,admin2_linked_pcode,0)-1))</f>
        <v>#REF!</v>
      </c>
    </row>
    <row r="452" spans="12:14" x14ac:dyDescent="0.2">
      <c r="L452" s="49" t="str">
        <f ca="1">IF(B452="","",OFFSET(table_admin1[[#Headers],[ADM1_PT]],MATCH(B452,admin1,0),1))</f>
        <v/>
      </c>
      <c r="M452" s="49" t="str">
        <f t="shared" ca="1" si="7"/>
        <v/>
      </c>
      <c r="N452" s="49" t="e">
        <f ca="1">IF(#REF!="","",INDEX(admin3_pcode,MATCH(#REF!,OFFSET(admin3_start,MATCH(M452,admin2_linked_pcode,0),0,COUNTIF(admin2_linked_pcode,M452)),0)+MATCH(M452,admin2_linked_pcode,0)-1))</f>
        <v>#REF!</v>
      </c>
    </row>
    <row r="453" spans="12:14" x14ac:dyDescent="0.2">
      <c r="L453" s="49" t="str">
        <f ca="1">IF(B453="","",OFFSET(table_admin1[[#Headers],[ADM1_PT]],MATCH(B453,admin1,0),1))</f>
        <v/>
      </c>
      <c r="M453" s="49" t="str">
        <f t="shared" ca="1" si="7"/>
        <v/>
      </c>
      <c r="N453" s="49" t="e">
        <f ca="1">IF(#REF!="","",INDEX(admin3_pcode,MATCH(#REF!,OFFSET(admin3_start,MATCH(M453,admin2_linked_pcode,0),0,COUNTIF(admin2_linked_pcode,M453)),0)+MATCH(M453,admin2_linked_pcode,0)-1))</f>
        <v>#REF!</v>
      </c>
    </row>
    <row r="454" spans="12:14" x14ac:dyDescent="0.2">
      <c r="L454" s="49" t="str">
        <f ca="1">IF(B454="","",OFFSET(table_admin1[[#Headers],[ADM1_PT]],MATCH(B454,admin1,0),1))</f>
        <v/>
      </c>
      <c r="M454" s="49" t="str">
        <f t="shared" ca="1" si="7"/>
        <v/>
      </c>
      <c r="N454" s="49" t="e">
        <f ca="1">IF(#REF!="","",INDEX(admin3_pcode,MATCH(#REF!,OFFSET(admin3_start,MATCH(M454,admin2_linked_pcode,0),0,COUNTIF(admin2_linked_pcode,M454)),0)+MATCH(M454,admin2_linked_pcode,0)-1))</f>
        <v>#REF!</v>
      </c>
    </row>
    <row r="455" spans="12:14" x14ac:dyDescent="0.2">
      <c r="L455" s="49" t="str">
        <f ca="1">IF(B455="","",OFFSET(table_admin1[[#Headers],[ADM1_PT]],MATCH(B455,admin1,0),1))</f>
        <v/>
      </c>
      <c r="M455" s="49" t="str">
        <f t="shared" ca="1" si="7"/>
        <v/>
      </c>
      <c r="N455" s="49" t="e">
        <f ca="1">IF(#REF!="","",INDEX(admin3_pcode,MATCH(#REF!,OFFSET(admin3_start,MATCH(M455,admin2_linked_pcode,0),0,COUNTIF(admin2_linked_pcode,M455)),0)+MATCH(M455,admin2_linked_pcode,0)-1))</f>
        <v>#REF!</v>
      </c>
    </row>
    <row r="456" spans="12:14" x14ac:dyDescent="0.2">
      <c r="L456" s="49" t="str">
        <f ca="1">IF(B456="","",OFFSET(table_admin1[[#Headers],[ADM1_PT]],MATCH(B456,admin1,0),1))</f>
        <v/>
      </c>
      <c r="M456" s="49" t="str">
        <f t="shared" ca="1" si="7"/>
        <v/>
      </c>
      <c r="N456" s="49" t="e">
        <f ca="1">IF(#REF!="","",INDEX(admin3_pcode,MATCH(#REF!,OFFSET(admin3_start,MATCH(M456,admin2_linked_pcode,0),0,COUNTIF(admin2_linked_pcode,M456)),0)+MATCH(M456,admin2_linked_pcode,0)-1))</f>
        <v>#REF!</v>
      </c>
    </row>
    <row r="457" spans="12:14" x14ac:dyDescent="0.2">
      <c r="L457" s="49" t="str">
        <f ca="1">IF(B457="","",OFFSET(table_admin1[[#Headers],[ADM1_PT]],MATCH(B457,admin1,0),1))</f>
        <v/>
      </c>
      <c r="M457" s="49" t="str">
        <f t="shared" ca="1" si="7"/>
        <v/>
      </c>
      <c r="N457" s="49" t="e">
        <f ca="1">IF(#REF!="","",INDEX(admin3_pcode,MATCH(#REF!,OFFSET(admin3_start,MATCH(M457,admin2_linked_pcode,0),0,COUNTIF(admin2_linked_pcode,M457)),0)+MATCH(M457,admin2_linked_pcode,0)-1))</f>
        <v>#REF!</v>
      </c>
    </row>
    <row r="458" spans="12:14" x14ac:dyDescent="0.2">
      <c r="L458" s="49" t="str">
        <f ca="1">IF(B458="","",OFFSET(table_admin1[[#Headers],[ADM1_PT]],MATCH(B458,admin1,0),1))</f>
        <v/>
      </c>
      <c r="M458" s="49" t="str">
        <f t="shared" ca="1" si="7"/>
        <v/>
      </c>
      <c r="N458" s="49" t="e">
        <f ca="1">IF(#REF!="","",INDEX(admin3_pcode,MATCH(#REF!,OFFSET(admin3_start,MATCH(M458,admin2_linked_pcode,0),0,COUNTIF(admin2_linked_pcode,M458)),0)+MATCH(M458,admin2_linked_pcode,0)-1))</f>
        <v>#REF!</v>
      </c>
    </row>
    <row r="459" spans="12:14" x14ac:dyDescent="0.2">
      <c r="L459" s="49" t="str">
        <f ca="1">IF(B459="","",OFFSET(table_admin1[[#Headers],[ADM1_PT]],MATCH(B459,admin1,0),1))</f>
        <v/>
      </c>
      <c r="M459" s="49" t="str">
        <f t="shared" ca="1" si="7"/>
        <v/>
      </c>
      <c r="N459" s="49" t="e">
        <f ca="1">IF(#REF!="","",INDEX(admin3_pcode,MATCH(#REF!,OFFSET(admin3_start,MATCH(M459,admin2_linked_pcode,0),0,COUNTIF(admin2_linked_pcode,M459)),0)+MATCH(M459,admin2_linked_pcode,0)-1))</f>
        <v>#REF!</v>
      </c>
    </row>
    <row r="460" spans="12:14" x14ac:dyDescent="0.2">
      <c r="L460" s="49" t="str">
        <f ca="1">IF(B460="","",OFFSET(table_admin1[[#Headers],[ADM1_PT]],MATCH(B460,admin1,0),1))</f>
        <v/>
      </c>
      <c r="M460" s="49" t="str">
        <f t="shared" ca="1" si="7"/>
        <v/>
      </c>
      <c r="N460" s="49" t="e">
        <f ca="1">IF(#REF!="","",INDEX(admin3_pcode,MATCH(#REF!,OFFSET(admin3_start,MATCH(M460,admin2_linked_pcode,0),0,COUNTIF(admin2_linked_pcode,M460)),0)+MATCH(M460,admin2_linked_pcode,0)-1))</f>
        <v>#REF!</v>
      </c>
    </row>
    <row r="461" spans="12:14" x14ac:dyDescent="0.2">
      <c r="L461" s="49" t="str">
        <f ca="1">IF(B461="","",OFFSET(table_admin1[[#Headers],[ADM1_PT]],MATCH(B461,admin1,0),1))</f>
        <v/>
      </c>
      <c r="M461" s="49" t="str">
        <f t="shared" ca="1" si="7"/>
        <v/>
      </c>
      <c r="N461" s="49" t="e">
        <f ca="1">IF(#REF!="","",INDEX(admin3_pcode,MATCH(#REF!,OFFSET(admin3_start,MATCH(M461,admin2_linked_pcode,0),0,COUNTIF(admin2_linked_pcode,M461)),0)+MATCH(M461,admin2_linked_pcode,0)-1))</f>
        <v>#REF!</v>
      </c>
    </row>
    <row r="462" spans="12:14" x14ac:dyDescent="0.2">
      <c r="L462" s="49" t="str">
        <f ca="1">IF(B462="","",OFFSET(table_admin1[[#Headers],[ADM1_PT]],MATCH(B462,admin1,0),1))</f>
        <v/>
      </c>
      <c r="M462" s="49" t="str">
        <f t="shared" ca="1" si="7"/>
        <v/>
      </c>
      <c r="N462" s="49" t="e">
        <f ca="1">IF(#REF!="","",INDEX(admin3_pcode,MATCH(#REF!,OFFSET(admin3_start,MATCH(M462,admin2_linked_pcode,0),0,COUNTIF(admin2_linked_pcode,M462)),0)+MATCH(M462,admin2_linked_pcode,0)-1))</f>
        <v>#REF!</v>
      </c>
    </row>
    <row r="463" spans="12:14" x14ac:dyDescent="0.2">
      <c r="L463" s="49" t="str">
        <f ca="1">IF(B463="","",OFFSET(table_admin1[[#Headers],[ADM1_PT]],MATCH(B463,admin1,0),1))</f>
        <v/>
      </c>
      <c r="M463" s="49" t="str">
        <f t="shared" ca="1" si="7"/>
        <v/>
      </c>
      <c r="N463" s="49" t="e">
        <f ca="1">IF(#REF!="","",INDEX(admin3_pcode,MATCH(#REF!,OFFSET(admin3_start,MATCH(M463,admin2_linked_pcode,0),0,COUNTIF(admin2_linked_pcode,M463)),0)+MATCH(M463,admin2_linked_pcode,0)-1))</f>
        <v>#REF!</v>
      </c>
    </row>
    <row r="464" spans="12:14" x14ac:dyDescent="0.2">
      <c r="L464" s="49" t="str">
        <f ca="1">IF(B464="","",OFFSET(table_admin1[[#Headers],[ADM1_PT]],MATCH(B464,admin1,0),1))</f>
        <v/>
      </c>
      <c r="M464" s="49" t="str">
        <f t="shared" ca="1" si="7"/>
        <v/>
      </c>
      <c r="N464" s="49" t="e">
        <f ca="1">IF(#REF!="","",INDEX(admin3_pcode,MATCH(#REF!,OFFSET(admin3_start,MATCH(M464,admin2_linked_pcode,0),0,COUNTIF(admin2_linked_pcode,M464)),0)+MATCH(M464,admin2_linked_pcode,0)-1))</f>
        <v>#REF!</v>
      </c>
    </row>
    <row r="465" spans="12:14" x14ac:dyDescent="0.2">
      <c r="L465" s="49" t="str">
        <f ca="1">IF(B465="","",OFFSET(table_admin1[[#Headers],[ADM1_PT]],MATCH(B465,admin1,0),1))</f>
        <v/>
      </c>
      <c r="M465" s="49" t="str">
        <f t="shared" ca="1" si="7"/>
        <v/>
      </c>
      <c r="N465" s="49" t="e">
        <f ca="1">IF(#REF!="","",INDEX(admin3_pcode,MATCH(#REF!,OFFSET(admin3_start,MATCH(M465,admin2_linked_pcode,0),0,COUNTIF(admin2_linked_pcode,M465)),0)+MATCH(M465,admin2_linked_pcode,0)-1))</f>
        <v>#REF!</v>
      </c>
    </row>
    <row r="466" spans="12:14" x14ac:dyDescent="0.2">
      <c r="L466" s="49" t="str">
        <f ca="1">IF(B466="","",OFFSET(table_admin1[[#Headers],[ADM1_PT]],MATCH(B466,admin1,0),1))</f>
        <v/>
      </c>
      <c r="M466" s="49" t="str">
        <f t="shared" ca="1" si="7"/>
        <v/>
      </c>
      <c r="N466" s="49" t="e">
        <f ca="1">IF(#REF!="","",INDEX(admin3_pcode,MATCH(#REF!,OFFSET(admin3_start,MATCH(M466,admin2_linked_pcode,0),0,COUNTIF(admin2_linked_pcode,M466)),0)+MATCH(M466,admin2_linked_pcode,0)-1))</f>
        <v>#REF!</v>
      </c>
    </row>
    <row r="467" spans="12:14" x14ac:dyDescent="0.2">
      <c r="L467" s="49" t="str">
        <f ca="1">IF(B467="","",OFFSET(table_admin1[[#Headers],[ADM1_PT]],MATCH(B467,admin1,0),1))</f>
        <v/>
      </c>
      <c r="M467" s="49" t="str">
        <f t="shared" ca="1" si="7"/>
        <v/>
      </c>
      <c r="N467" s="49" t="e">
        <f ca="1">IF(#REF!="","",INDEX(admin3_pcode,MATCH(#REF!,OFFSET(admin3_start,MATCH(M467,admin2_linked_pcode,0),0,COUNTIF(admin2_linked_pcode,M467)),0)+MATCH(M467,admin2_linked_pcode,0)-1))</f>
        <v>#REF!</v>
      </c>
    </row>
    <row r="468" spans="12:14" x14ac:dyDescent="0.2">
      <c r="L468" s="49" t="str">
        <f ca="1">IF(B468="","",OFFSET(table_admin1[[#Headers],[ADM1_PT]],MATCH(B468,admin1,0),1))</f>
        <v/>
      </c>
      <c r="M468" s="49" t="str">
        <f t="shared" ca="1" si="7"/>
        <v/>
      </c>
      <c r="N468" s="49" t="e">
        <f ca="1">IF(#REF!="","",INDEX(admin3_pcode,MATCH(#REF!,OFFSET(admin3_start,MATCH(M468,admin2_linked_pcode,0),0,COUNTIF(admin2_linked_pcode,M468)),0)+MATCH(M468,admin2_linked_pcode,0)-1))</f>
        <v>#REF!</v>
      </c>
    </row>
    <row r="469" spans="12:14" x14ac:dyDescent="0.2">
      <c r="L469" s="49" t="str">
        <f ca="1">IF(B469="","",OFFSET(table_admin1[[#Headers],[ADM1_PT]],MATCH(B469,admin1,0),1))</f>
        <v/>
      </c>
      <c r="M469" s="49" t="str">
        <f t="shared" ca="1" si="7"/>
        <v/>
      </c>
      <c r="N469" s="49" t="e">
        <f ca="1">IF(#REF!="","",INDEX(admin3_pcode,MATCH(#REF!,OFFSET(admin3_start,MATCH(M469,admin2_linked_pcode,0),0,COUNTIF(admin2_linked_pcode,M469)),0)+MATCH(M469,admin2_linked_pcode,0)-1))</f>
        <v>#REF!</v>
      </c>
    </row>
    <row r="470" spans="12:14" x14ac:dyDescent="0.2">
      <c r="L470" s="49" t="str">
        <f ca="1">IF(B470="","",OFFSET(table_admin1[[#Headers],[ADM1_PT]],MATCH(B470,admin1,0),1))</f>
        <v/>
      </c>
      <c r="M470" s="49" t="str">
        <f t="shared" ca="1" si="7"/>
        <v/>
      </c>
      <c r="N470" s="49" t="e">
        <f ca="1">IF(#REF!="","",INDEX(admin3_pcode,MATCH(#REF!,OFFSET(admin3_start,MATCH(M470,admin2_linked_pcode,0),0,COUNTIF(admin2_linked_pcode,M470)),0)+MATCH(M470,admin2_linked_pcode,0)-1))</f>
        <v>#REF!</v>
      </c>
    </row>
    <row r="471" spans="12:14" x14ac:dyDescent="0.2">
      <c r="L471" s="49" t="str">
        <f ca="1">IF(B471="","",OFFSET(table_admin1[[#Headers],[ADM1_PT]],MATCH(B471,admin1,0),1))</f>
        <v/>
      </c>
      <c r="M471" s="49" t="str">
        <f t="shared" ca="1" si="7"/>
        <v/>
      </c>
      <c r="N471" s="49" t="e">
        <f ca="1">IF(#REF!="","",INDEX(admin3_pcode,MATCH(#REF!,OFFSET(admin3_start,MATCH(M471,admin2_linked_pcode,0),0,COUNTIF(admin2_linked_pcode,M471)),0)+MATCH(M471,admin2_linked_pcode,0)-1))</f>
        <v>#REF!</v>
      </c>
    </row>
    <row r="472" spans="12:14" x14ac:dyDescent="0.2">
      <c r="L472" s="49" t="str">
        <f ca="1">IF(B472="","",OFFSET(table_admin1[[#Headers],[ADM1_PT]],MATCH(B472,admin1,0),1))</f>
        <v/>
      </c>
      <c r="M472" s="49" t="str">
        <f t="shared" ca="1" si="7"/>
        <v/>
      </c>
      <c r="N472" s="49" t="e">
        <f ca="1">IF(#REF!="","",INDEX(admin3_pcode,MATCH(#REF!,OFFSET(admin3_start,MATCH(M472,admin2_linked_pcode,0),0,COUNTIF(admin2_linked_pcode,M472)),0)+MATCH(M472,admin2_linked_pcode,0)-1))</f>
        <v>#REF!</v>
      </c>
    </row>
    <row r="473" spans="12:14" x14ac:dyDescent="0.2">
      <c r="L473" s="49" t="str">
        <f ca="1">IF(B473="","",OFFSET(table_admin1[[#Headers],[ADM1_PT]],MATCH(B473,admin1,0),1))</f>
        <v/>
      </c>
      <c r="M473" s="49" t="str">
        <f t="shared" ca="1" si="7"/>
        <v/>
      </c>
      <c r="N473" s="49" t="e">
        <f ca="1">IF(#REF!="","",INDEX(admin3_pcode,MATCH(#REF!,OFFSET(admin3_start,MATCH(M473,admin2_linked_pcode,0),0,COUNTIF(admin2_linked_pcode,M473)),0)+MATCH(M473,admin2_linked_pcode,0)-1))</f>
        <v>#REF!</v>
      </c>
    </row>
    <row r="474" spans="12:14" x14ac:dyDescent="0.2">
      <c r="L474" s="49" t="str">
        <f ca="1">IF(B474="","",OFFSET(table_admin1[[#Headers],[ADM1_PT]],MATCH(B474,admin1,0),1))</f>
        <v/>
      </c>
      <c r="M474" s="49" t="str">
        <f t="shared" ca="1" si="7"/>
        <v/>
      </c>
      <c r="N474" s="49" t="e">
        <f ca="1">IF(#REF!="","",INDEX(admin3_pcode,MATCH(#REF!,OFFSET(admin3_start,MATCH(M474,admin2_linked_pcode,0),0,COUNTIF(admin2_linked_pcode,M474)),0)+MATCH(M474,admin2_linked_pcode,0)-1))</f>
        <v>#REF!</v>
      </c>
    </row>
    <row r="475" spans="12:14" x14ac:dyDescent="0.2">
      <c r="L475" s="49" t="str">
        <f ca="1">IF(B475="","",OFFSET(table_admin1[[#Headers],[ADM1_PT]],MATCH(B475,admin1,0),1))</f>
        <v/>
      </c>
      <c r="M475" s="49" t="str">
        <f t="shared" ca="1" si="7"/>
        <v/>
      </c>
      <c r="N475" s="49" t="e">
        <f ca="1">IF(#REF!="","",INDEX(admin3_pcode,MATCH(#REF!,OFFSET(admin3_start,MATCH(M475,admin2_linked_pcode,0),0,COUNTIF(admin2_linked_pcode,M475)),0)+MATCH(M475,admin2_linked_pcode,0)-1))</f>
        <v>#REF!</v>
      </c>
    </row>
    <row r="476" spans="12:14" x14ac:dyDescent="0.2">
      <c r="L476" s="49" t="str">
        <f ca="1">IF(B476="","",OFFSET(table_admin1[[#Headers],[ADM1_PT]],MATCH(B476,admin1,0),1))</f>
        <v/>
      </c>
      <c r="M476" s="49" t="str">
        <f t="shared" ca="1" si="7"/>
        <v/>
      </c>
      <c r="N476" s="49" t="e">
        <f ca="1">IF(#REF!="","",INDEX(admin3_pcode,MATCH(#REF!,OFFSET(admin3_start,MATCH(M476,admin2_linked_pcode,0),0,COUNTIF(admin2_linked_pcode,M476)),0)+MATCH(M476,admin2_linked_pcode,0)-1))</f>
        <v>#REF!</v>
      </c>
    </row>
    <row r="477" spans="12:14" x14ac:dyDescent="0.2">
      <c r="L477" s="49" t="str">
        <f ca="1">IF(B477="","",OFFSET(table_admin1[[#Headers],[ADM1_PT]],MATCH(B477,admin1,0),1))</f>
        <v/>
      </c>
      <c r="M477" s="49" t="str">
        <f t="shared" ca="1" si="7"/>
        <v/>
      </c>
      <c r="N477" s="49" t="e">
        <f ca="1">IF(#REF!="","",INDEX(admin3_pcode,MATCH(#REF!,OFFSET(admin3_start,MATCH(M477,admin2_linked_pcode,0),0,COUNTIF(admin2_linked_pcode,M477)),0)+MATCH(M477,admin2_linked_pcode,0)-1))</f>
        <v>#REF!</v>
      </c>
    </row>
    <row r="478" spans="12:14" x14ac:dyDescent="0.2">
      <c r="L478" s="49" t="str">
        <f ca="1">IF(B478="","",OFFSET(table_admin1[[#Headers],[ADM1_PT]],MATCH(B478,admin1,0),1))</f>
        <v/>
      </c>
      <c r="M478" s="49" t="str">
        <f t="shared" ca="1" si="7"/>
        <v/>
      </c>
      <c r="N478" s="49" t="e">
        <f ca="1">IF(#REF!="","",INDEX(admin3_pcode,MATCH(#REF!,OFFSET(admin3_start,MATCH(M478,admin2_linked_pcode,0),0,COUNTIF(admin2_linked_pcode,M478)),0)+MATCH(M478,admin2_linked_pcode,0)-1))</f>
        <v>#REF!</v>
      </c>
    </row>
    <row r="479" spans="12:14" x14ac:dyDescent="0.2">
      <c r="L479" s="49" t="str">
        <f ca="1">IF(B479="","",OFFSET(table_admin1[[#Headers],[ADM1_PT]],MATCH(B479,admin1,0),1))</f>
        <v/>
      </c>
      <c r="M479" s="49" t="str">
        <f t="shared" ca="1" si="7"/>
        <v/>
      </c>
      <c r="N479" s="49" t="e">
        <f ca="1">IF(#REF!="","",INDEX(admin3_pcode,MATCH(#REF!,OFFSET(admin3_start,MATCH(M479,admin2_linked_pcode,0),0,COUNTIF(admin2_linked_pcode,M479)),0)+MATCH(M479,admin2_linked_pcode,0)-1))</f>
        <v>#REF!</v>
      </c>
    </row>
    <row r="480" spans="12:14" x14ac:dyDescent="0.2">
      <c r="L480" s="49" t="str">
        <f ca="1">IF(B480="","",OFFSET(table_admin1[[#Headers],[ADM1_PT]],MATCH(B480,admin1,0),1))</f>
        <v/>
      </c>
      <c r="M480" s="49" t="str">
        <f t="shared" ca="1" si="7"/>
        <v/>
      </c>
      <c r="N480" s="49" t="e">
        <f ca="1">IF(#REF!="","",INDEX(admin3_pcode,MATCH(#REF!,OFFSET(admin3_start,MATCH(M480,admin2_linked_pcode,0),0,COUNTIF(admin2_linked_pcode,M480)),0)+MATCH(M480,admin2_linked_pcode,0)-1))</f>
        <v>#REF!</v>
      </c>
    </row>
    <row r="481" spans="12:14" x14ac:dyDescent="0.2">
      <c r="L481" s="49" t="str">
        <f ca="1">IF(B481="","",OFFSET(table_admin1[[#Headers],[ADM1_PT]],MATCH(B481,admin1,0),1))</f>
        <v/>
      </c>
      <c r="M481" s="49" t="str">
        <f t="shared" ca="1" si="7"/>
        <v/>
      </c>
      <c r="N481" s="49" t="e">
        <f ca="1">IF(#REF!="","",INDEX(admin3_pcode,MATCH(#REF!,OFFSET(admin3_start,MATCH(M481,admin2_linked_pcode,0),0,COUNTIF(admin2_linked_pcode,M481)),0)+MATCH(M481,admin2_linked_pcode,0)-1))</f>
        <v>#REF!</v>
      </c>
    </row>
    <row r="482" spans="12:14" x14ac:dyDescent="0.2">
      <c r="L482" s="49" t="str">
        <f ca="1">IF(B482="","",OFFSET(table_admin1[[#Headers],[ADM1_PT]],MATCH(B482,admin1,0),1))</f>
        <v/>
      </c>
      <c r="M482" s="49" t="str">
        <f t="shared" ca="1" si="7"/>
        <v/>
      </c>
      <c r="N482" s="49" t="e">
        <f ca="1">IF(#REF!="","",INDEX(admin3_pcode,MATCH(#REF!,OFFSET(admin3_start,MATCH(M482,admin2_linked_pcode,0),0,COUNTIF(admin2_linked_pcode,M482)),0)+MATCH(M482,admin2_linked_pcode,0)-1))</f>
        <v>#REF!</v>
      </c>
    </row>
    <row r="483" spans="12:14" x14ac:dyDescent="0.2">
      <c r="L483" s="49" t="str">
        <f ca="1">IF(B483="","",OFFSET(table_admin1[[#Headers],[ADM1_PT]],MATCH(B483,admin1,0),1))</f>
        <v/>
      </c>
      <c r="M483" s="49" t="str">
        <f t="shared" ca="1" si="7"/>
        <v/>
      </c>
      <c r="N483" s="49" t="e">
        <f ca="1">IF(#REF!="","",INDEX(admin3_pcode,MATCH(#REF!,OFFSET(admin3_start,MATCH(M483,admin2_linked_pcode,0),0,COUNTIF(admin2_linked_pcode,M483)),0)+MATCH(M483,admin2_linked_pcode,0)-1))</f>
        <v>#REF!</v>
      </c>
    </row>
    <row r="484" spans="12:14" x14ac:dyDescent="0.2">
      <c r="L484" s="49" t="str">
        <f ca="1">IF(B484="","",OFFSET(table_admin1[[#Headers],[ADM1_PT]],MATCH(B484,admin1,0),1))</f>
        <v/>
      </c>
      <c r="M484" s="49" t="str">
        <f t="shared" ca="1" si="7"/>
        <v/>
      </c>
      <c r="N484" s="49" t="e">
        <f ca="1">IF(#REF!="","",INDEX(admin3_pcode,MATCH(#REF!,OFFSET(admin3_start,MATCH(M484,admin2_linked_pcode,0),0,COUNTIF(admin2_linked_pcode,M484)),0)+MATCH(M484,admin2_linked_pcode,0)-1))</f>
        <v>#REF!</v>
      </c>
    </row>
    <row r="485" spans="12:14" x14ac:dyDescent="0.2">
      <c r="L485" s="49" t="str">
        <f ca="1">IF(B485="","",OFFSET(table_admin1[[#Headers],[ADM1_PT]],MATCH(B485,admin1,0),1))</f>
        <v/>
      </c>
      <c r="M485" s="49" t="str">
        <f t="shared" ca="1" si="7"/>
        <v/>
      </c>
      <c r="N485" s="49" t="e">
        <f ca="1">IF(#REF!="","",INDEX(admin3_pcode,MATCH(#REF!,OFFSET(admin3_start,MATCH(M485,admin2_linked_pcode,0),0,COUNTIF(admin2_linked_pcode,M485)),0)+MATCH(M485,admin2_linked_pcode,0)-1))</f>
        <v>#REF!</v>
      </c>
    </row>
    <row r="486" spans="12:14" x14ac:dyDescent="0.2">
      <c r="L486" s="49" t="str">
        <f ca="1">IF(B486="","",OFFSET(table_admin1[[#Headers],[ADM1_PT]],MATCH(B486,admin1,0),1))</f>
        <v/>
      </c>
      <c r="M486" s="49" t="str">
        <f t="shared" ca="1" si="7"/>
        <v/>
      </c>
      <c r="N486" s="49" t="e">
        <f ca="1">IF(#REF!="","",INDEX(admin3_pcode,MATCH(#REF!,OFFSET(admin3_start,MATCH(M486,admin2_linked_pcode,0),0,COUNTIF(admin2_linked_pcode,M486)),0)+MATCH(M486,admin2_linked_pcode,0)-1))</f>
        <v>#REF!</v>
      </c>
    </row>
    <row r="487" spans="12:14" x14ac:dyDescent="0.2">
      <c r="L487" s="49" t="str">
        <f ca="1">IF(B487="","",OFFSET(table_admin1[[#Headers],[ADM1_PT]],MATCH(B487,admin1,0),1))</f>
        <v/>
      </c>
      <c r="M487" s="49" t="str">
        <f t="shared" ca="1" si="7"/>
        <v/>
      </c>
      <c r="N487" s="49" t="e">
        <f ca="1">IF(#REF!="","",INDEX(admin3_pcode,MATCH(#REF!,OFFSET(admin3_start,MATCH(M487,admin2_linked_pcode,0),0,COUNTIF(admin2_linked_pcode,M487)),0)+MATCH(M487,admin2_linked_pcode,0)-1))</f>
        <v>#REF!</v>
      </c>
    </row>
    <row r="488" spans="12:14" x14ac:dyDescent="0.2">
      <c r="L488" s="49" t="str">
        <f ca="1">IF(B488="","",OFFSET(table_admin1[[#Headers],[ADM1_PT]],MATCH(B488,admin1,0),1))</f>
        <v/>
      </c>
      <c r="M488" s="49" t="str">
        <f t="shared" ca="1" si="7"/>
        <v/>
      </c>
      <c r="N488" s="49" t="e">
        <f ca="1">IF(#REF!="","",INDEX(admin3_pcode,MATCH(#REF!,OFFSET(admin3_start,MATCH(M488,admin2_linked_pcode,0),0,COUNTIF(admin2_linked_pcode,M488)),0)+MATCH(M488,admin2_linked_pcode,0)-1))</f>
        <v>#REF!</v>
      </c>
    </row>
    <row r="489" spans="12:14" x14ac:dyDescent="0.2">
      <c r="L489" s="49" t="str">
        <f ca="1">IF(B489="","",OFFSET(table_admin1[[#Headers],[ADM1_PT]],MATCH(B489,admin1,0),1))</f>
        <v/>
      </c>
      <c r="M489" s="49" t="str">
        <f t="shared" ca="1" si="7"/>
        <v/>
      </c>
      <c r="N489" s="49" t="e">
        <f ca="1">IF(#REF!="","",INDEX(admin3_pcode,MATCH(#REF!,OFFSET(admin3_start,MATCH(M489,admin2_linked_pcode,0),0,COUNTIF(admin2_linked_pcode,M489)),0)+MATCH(M489,admin2_linked_pcode,0)-1))</f>
        <v>#REF!</v>
      </c>
    </row>
    <row r="490" spans="12:14" x14ac:dyDescent="0.2">
      <c r="L490" s="49" t="str">
        <f ca="1">IF(B490="","",OFFSET(table_admin1[[#Headers],[ADM1_PT]],MATCH(B490,admin1,0),1))</f>
        <v/>
      </c>
      <c r="M490" s="49" t="str">
        <f t="shared" ca="1" si="7"/>
        <v/>
      </c>
      <c r="N490" s="49" t="e">
        <f ca="1">IF(#REF!="","",INDEX(admin3_pcode,MATCH(#REF!,OFFSET(admin3_start,MATCH(M490,admin2_linked_pcode,0),0,COUNTIF(admin2_linked_pcode,M490)),0)+MATCH(M490,admin2_linked_pcode,0)-1))</f>
        <v>#REF!</v>
      </c>
    </row>
    <row r="491" spans="12:14" x14ac:dyDescent="0.2">
      <c r="L491" s="49" t="str">
        <f ca="1">IF(B491="","",OFFSET(table_admin1[[#Headers],[ADM1_PT]],MATCH(B491,admin1,0),1))</f>
        <v/>
      </c>
      <c r="M491" s="49" t="str">
        <f t="shared" ca="1" si="7"/>
        <v/>
      </c>
      <c r="N491" s="49" t="e">
        <f ca="1">IF(#REF!="","",INDEX(admin3_pcode,MATCH(#REF!,OFFSET(admin3_start,MATCH(M491,admin2_linked_pcode,0),0,COUNTIF(admin2_linked_pcode,M491)),0)+MATCH(M491,admin2_linked_pcode,0)-1))</f>
        <v>#REF!</v>
      </c>
    </row>
    <row r="492" spans="12:14" x14ac:dyDescent="0.2">
      <c r="L492" s="49" t="str">
        <f ca="1">IF(B492="","",OFFSET(table_admin1[[#Headers],[ADM1_PT]],MATCH(B492,admin1,0),1))</f>
        <v/>
      </c>
      <c r="M492" s="49" t="str">
        <f t="shared" ca="1" si="7"/>
        <v/>
      </c>
      <c r="N492" s="49" t="e">
        <f ca="1">IF(#REF!="","",INDEX(admin3_pcode,MATCH(#REF!,OFFSET(admin3_start,MATCH(M492,admin2_linked_pcode,0),0,COUNTIF(admin2_linked_pcode,M492)),0)+MATCH(M492,admin2_linked_pcode,0)-1))</f>
        <v>#REF!</v>
      </c>
    </row>
    <row r="493" spans="12:14" x14ac:dyDescent="0.2">
      <c r="L493" s="49" t="str">
        <f ca="1">IF(B493="","",OFFSET(table_admin1[[#Headers],[ADM1_PT]],MATCH(B493,admin1,0),1))</f>
        <v/>
      </c>
      <c r="M493" s="49" t="str">
        <f t="shared" ref="M493:M556" ca="1" si="8">IF(C493="","",INDEX(admin2_pcode,MATCH(C493,OFFSET(admin2_start,MATCH(L493,admin1_linked_pcode,0),0,COUNTIF(admin1_linked_pcode,L493)),0)+MATCH(L493,admin1_linked_pcode,0)-1))</f>
        <v/>
      </c>
      <c r="N493" s="49" t="e">
        <f ca="1">IF(#REF!="","",INDEX(admin3_pcode,MATCH(#REF!,OFFSET(admin3_start,MATCH(M493,admin2_linked_pcode,0),0,COUNTIF(admin2_linked_pcode,M493)),0)+MATCH(M493,admin2_linked_pcode,0)-1))</f>
        <v>#REF!</v>
      </c>
    </row>
    <row r="494" spans="12:14" x14ac:dyDescent="0.2">
      <c r="L494" s="49" t="str">
        <f ca="1">IF(B494="","",OFFSET(table_admin1[[#Headers],[ADM1_PT]],MATCH(B494,admin1,0),1))</f>
        <v/>
      </c>
      <c r="M494" s="49" t="str">
        <f t="shared" ca="1" si="8"/>
        <v/>
      </c>
      <c r="N494" s="49" t="e">
        <f ca="1">IF(#REF!="","",INDEX(admin3_pcode,MATCH(#REF!,OFFSET(admin3_start,MATCH(M494,admin2_linked_pcode,0),0,COUNTIF(admin2_linked_pcode,M494)),0)+MATCH(M494,admin2_linked_pcode,0)-1))</f>
        <v>#REF!</v>
      </c>
    </row>
    <row r="495" spans="12:14" x14ac:dyDescent="0.2">
      <c r="L495" s="49" t="str">
        <f ca="1">IF(B495="","",OFFSET(table_admin1[[#Headers],[ADM1_PT]],MATCH(B495,admin1,0),1))</f>
        <v/>
      </c>
      <c r="M495" s="49" t="str">
        <f t="shared" ca="1" si="8"/>
        <v/>
      </c>
      <c r="N495" s="49" t="e">
        <f ca="1">IF(#REF!="","",INDEX(admin3_pcode,MATCH(#REF!,OFFSET(admin3_start,MATCH(M495,admin2_linked_pcode,0),0,COUNTIF(admin2_linked_pcode,M495)),0)+MATCH(M495,admin2_linked_pcode,0)-1))</f>
        <v>#REF!</v>
      </c>
    </row>
    <row r="496" spans="12:14" x14ac:dyDescent="0.2">
      <c r="L496" s="49" t="str">
        <f ca="1">IF(B496="","",OFFSET(table_admin1[[#Headers],[ADM1_PT]],MATCH(B496,admin1,0),1))</f>
        <v/>
      </c>
      <c r="M496" s="49" t="str">
        <f t="shared" ca="1" si="8"/>
        <v/>
      </c>
      <c r="N496" s="49" t="e">
        <f ca="1">IF(#REF!="","",INDEX(admin3_pcode,MATCH(#REF!,OFFSET(admin3_start,MATCH(M496,admin2_linked_pcode,0),0,COUNTIF(admin2_linked_pcode,M496)),0)+MATCH(M496,admin2_linked_pcode,0)-1))</f>
        <v>#REF!</v>
      </c>
    </row>
    <row r="497" spans="12:14" x14ac:dyDescent="0.2">
      <c r="L497" s="49" t="str">
        <f ca="1">IF(B497="","",OFFSET(table_admin1[[#Headers],[ADM1_PT]],MATCH(B497,admin1,0),1))</f>
        <v/>
      </c>
      <c r="M497" s="49" t="str">
        <f t="shared" ca="1" si="8"/>
        <v/>
      </c>
      <c r="N497" s="49" t="e">
        <f ca="1">IF(#REF!="","",INDEX(admin3_pcode,MATCH(#REF!,OFFSET(admin3_start,MATCH(M497,admin2_linked_pcode,0),0,COUNTIF(admin2_linked_pcode,M497)),0)+MATCH(M497,admin2_linked_pcode,0)-1))</f>
        <v>#REF!</v>
      </c>
    </row>
    <row r="498" spans="12:14" x14ac:dyDescent="0.2">
      <c r="L498" s="49" t="str">
        <f ca="1">IF(B498="","",OFFSET(table_admin1[[#Headers],[ADM1_PT]],MATCH(B498,admin1,0),1))</f>
        <v/>
      </c>
      <c r="M498" s="49" t="str">
        <f t="shared" ca="1" si="8"/>
        <v/>
      </c>
      <c r="N498" s="49" t="e">
        <f ca="1">IF(#REF!="","",INDEX(admin3_pcode,MATCH(#REF!,OFFSET(admin3_start,MATCH(M498,admin2_linked_pcode,0),0,COUNTIF(admin2_linked_pcode,M498)),0)+MATCH(M498,admin2_linked_pcode,0)-1))</f>
        <v>#REF!</v>
      </c>
    </row>
    <row r="499" spans="12:14" x14ac:dyDescent="0.2">
      <c r="L499" s="49" t="str">
        <f ca="1">IF(B499="","",OFFSET(table_admin1[[#Headers],[ADM1_PT]],MATCH(B499,admin1,0),1))</f>
        <v/>
      </c>
      <c r="M499" s="49" t="str">
        <f t="shared" ca="1" si="8"/>
        <v/>
      </c>
      <c r="N499" s="49" t="e">
        <f ca="1">IF(#REF!="","",INDEX(admin3_pcode,MATCH(#REF!,OFFSET(admin3_start,MATCH(M499,admin2_linked_pcode,0),0,COUNTIF(admin2_linked_pcode,M499)),0)+MATCH(M499,admin2_linked_pcode,0)-1))</f>
        <v>#REF!</v>
      </c>
    </row>
    <row r="500" spans="12:14" x14ac:dyDescent="0.2">
      <c r="L500" s="49" t="str">
        <f ca="1">IF(B500="","",OFFSET(table_admin1[[#Headers],[ADM1_PT]],MATCH(B500,admin1,0),1))</f>
        <v/>
      </c>
      <c r="M500" s="49" t="str">
        <f t="shared" ca="1" si="8"/>
        <v/>
      </c>
      <c r="N500" s="49" t="e">
        <f ca="1">IF(#REF!="","",INDEX(admin3_pcode,MATCH(#REF!,OFFSET(admin3_start,MATCH(M500,admin2_linked_pcode,0),0,COUNTIF(admin2_linked_pcode,M500)),0)+MATCH(M500,admin2_linked_pcode,0)-1))</f>
        <v>#REF!</v>
      </c>
    </row>
    <row r="501" spans="12:14" x14ac:dyDescent="0.2">
      <c r="L501" s="49" t="str">
        <f ca="1">IF(B501="","",OFFSET(table_admin1[[#Headers],[ADM1_PT]],MATCH(B501,admin1,0),1))</f>
        <v/>
      </c>
      <c r="M501" s="49" t="str">
        <f t="shared" ca="1" si="8"/>
        <v/>
      </c>
      <c r="N501" s="49" t="e">
        <f ca="1">IF(#REF!="","",INDEX(admin3_pcode,MATCH(#REF!,OFFSET(admin3_start,MATCH(M501,admin2_linked_pcode,0),0,COUNTIF(admin2_linked_pcode,M501)),0)+MATCH(M501,admin2_linked_pcode,0)-1))</f>
        <v>#REF!</v>
      </c>
    </row>
    <row r="502" spans="12:14" x14ac:dyDescent="0.2">
      <c r="L502" s="49" t="str">
        <f ca="1">IF(B502="","",OFFSET(table_admin1[[#Headers],[ADM1_PT]],MATCH(B502,admin1,0),1))</f>
        <v/>
      </c>
      <c r="M502" s="49" t="str">
        <f t="shared" ca="1" si="8"/>
        <v/>
      </c>
      <c r="N502" s="49" t="e">
        <f ca="1">IF(#REF!="","",INDEX(admin3_pcode,MATCH(#REF!,OFFSET(admin3_start,MATCH(M502,admin2_linked_pcode,0),0,COUNTIF(admin2_linked_pcode,M502)),0)+MATCH(M502,admin2_linked_pcode,0)-1))</f>
        <v>#REF!</v>
      </c>
    </row>
    <row r="503" spans="12:14" x14ac:dyDescent="0.2">
      <c r="L503" s="49" t="str">
        <f ca="1">IF(B503="","",OFFSET(table_admin1[[#Headers],[ADM1_PT]],MATCH(B503,admin1,0),1))</f>
        <v/>
      </c>
      <c r="M503" s="49" t="str">
        <f t="shared" ca="1" si="8"/>
        <v/>
      </c>
      <c r="N503" s="49" t="e">
        <f ca="1">IF(#REF!="","",INDEX(admin3_pcode,MATCH(#REF!,OFFSET(admin3_start,MATCH(M503,admin2_linked_pcode,0),0,COUNTIF(admin2_linked_pcode,M503)),0)+MATCH(M503,admin2_linked_pcode,0)-1))</f>
        <v>#REF!</v>
      </c>
    </row>
    <row r="504" spans="12:14" x14ac:dyDescent="0.2">
      <c r="L504" s="49" t="str">
        <f ca="1">IF(B504="","",OFFSET(table_admin1[[#Headers],[ADM1_PT]],MATCH(B504,admin1,0),1))</f>
        <v/>
      </c>
      <c r="M504" s="49" t="str">
        <f t="shared" ca="1" si="8"/>
        <v/>
      </c>
      <c r="N504" s="49" t="e">
        <f ca="1">IF(#REF!="","",INDEX(admin3_pcode,MATCH(#REF!,OFFSET(admin3_start,MATCH(M504,admin2_linked_pcode,0),0,COUNTIF(admin2_linked_pcode,M504)),0)+MATCH(M504,admin2_linked_pcode,0)-1))</f>
        <v>#REF!</v>
      </c>
    </row>
    <row r="505" spans="12:14" x14ac:dyDescent="0.2">
      <c r="L505" s="49" t="str">
        <f ca="1">IF(B505="","",OFFSET(table_admin1[[#Headers],[ADM1_PT]],MATCH(B505,admin1,0),1))</f>
        <v/>
      </c>
      <c r="M505" s="49" t="str">
        <f t="shared" ca="1" si="8"/>
        <v/>
      </c>
      <c r="N505" s="49" t="e">
        <f ca="1">IF(#REF!="","",INDEX(admin3_pcode,MATCH(#REF!,OFFSET(admin3_start,MATCH(M505,admin2_linked_pcode,0),0,COUNTIF(admin2_linked_pcode,M505)),0)+MATCH(M505,admin2_linked_pcode,0)-1))</f>
        <v>#REF!</v>
      </c>
    </row>
    <row r="506" spans="12:14" x14ac:dyDescent="0.2">
      <c r="L506" s="49" t="str">
        <f ca="1">IF(B506="","",OFFSET(table_admin1[[#Headers],[ADM1_PT]],MATCH(B506,admin1,0),1))</f>
        <v/>
      </c>
      <c r="M506" s="49" t="str">
        <f t="shared" ca="1" si="8"/>
        <v/>
      </c>
      <c r="N506" s="49" t="e">
        <f ca="1">IF(#REF!="","",INDEX(admin3_pcode,MATCH(#REF!,OFFSET(admin3_start,MATCH(M506,admin2_linked_pcode,0),0,COUNTIF(admin2_linked_pcode,M506)),0)+MATCH(M506,admin2_linked_pcode,0)-1))</f>
        <v>#REF!</v>
      </c>
    </row>
    <row r="507" spans="12:14" x14ac:dyDescent="0.2">
      <c r="L507" s="49" t="str">
        <f ca="1">IF(B507="","",OFFSET(table_admin1[[#Headers],[ADM1_PT]],MATCH(B507,admin1,0),1))</f>
        <v/>
      </c>
      <c r="M507" s="49" t="str">
        <f t="shared" ca="1" si="8"/>
        <v/>
      </c>
      <c r="N507" s="49" t="e">
        <f ca="1">IF(#REF!="","",INDEX(admin3_pcode,MATCH(#REF!,OFFSET(admin3_start,MATCH(M507,admin2_linked_pcode,0),0,COUNTIF(admin2_linked_pcode,M507)),0)+MATCH(M507,admin2_linked_pcode,0)-1))</f>
        <v>#REF!</v>
      </c>
    </row>
    <row r="508" spans="12:14" x14ac:dyDescent="0.2">
      <c r="L508" s="49" t="str">
        <f ca="1">IF(B508="","",OFFSET(table_admin1[[#Headers],[ADM1_PT]],MATCH(B508,admin1,0),1))</f>
        <v/>
      </c>
      <c r="M508" s="49" t="str">
        <f t="shared" ca="1" si="8"/>
        <v/>
      </c>
      <c r="N508" s="49" t="e">
        <f ca="1">IF(#REF!="","",INDEX(admin3_pcode,MATCH(#REF!,OFFSET(admin3_start,MATCH(M508,admin2_linked_pcode,0),0,COUNTIF(admin2_linked_pcode,M508)),0)+MATCH(M508,admin2_linked_pcode,0)-1))</f>
        <v>#REF!</v>
      </c>
    </row>
    <row r="509" spans="12:14" x14ac:dyDescent="0.2">
      <c r="L509" s="49" t="str">
        <f ca="1">IF(B509="","",OFFSET(table_admin1[[#Headers],[ADM1_PT]],MATCH(B509,admin1,0),1))</f>
        <v/>
      </c>
      <c r="M509" s="49" t="str">
        <f t="shared" ca="1" si="8"/>
        <v/>
      </c>
      <c r="N509" s="49" t="e">
        <f ca="1">IF(#REF!="","",INDEX(admin3_pcode,MATCH(#REF!,OFFSET(admin3_start,MATCH(M509,admin2_linked_pcode,0),0,COUNTIF(admin2_linked_pcode,M509)),0)+MATCH(M509,admin2_linked_pcode,0)-1))</f>
        <v>#REF!</v>
      </c>
    </row>
    <row r="510" spans="12:14" x14ac:dyDescent="0.2">
      <c r="L510" s="49" t="str">
        <f ca="1">IF(B510="","",OFFSET(table_admin1[[#Headers],[ADM1_PT]],MATCH(B510,admin1,0),1))</f>
        <v/>
      </c>
      <c r="M510" s="49" t="str">
        <f t="shared" ca="1" si="8"/>
        <v/>
      </c>
      <c r="N510" s="49" t="e">
        <f ca="1">IF(#REF!="","",INDEX(admin3_pcode,MATCH(#REF!,OFFSET(admin3_start,MATCH(M510,admin2_linked_pcode,0),0,COUNTIF(admin2_linked_pcode,M510)),0)+MATCH(M510,admin2_linked_pcode,0)-1))</f>
        <v>#REF!</v>
      </c>
    </row>
    <row r="511" spans="12:14" x14ac:dyDescent="0.2">
      <c r="L511" s="49" t="str">
        <f ca="1">IF(B511="","",OFFSET(table_admin1[[#Headers],[ADM1_PT]],MATCH(B511,admin1,0),1))</f>
        <v/>
      </c>
      <c r="M511" s="49" t="str">
        <f t="shared" ca="1" si="8"/>
        <v/>
      </c>
      <c r="N511" s="49" t="e">
        <f ca="1">IF(#REF!="","",INDEX(admin3_pcode,MATCH(#REF!,OFFSET(admin3_start,MATCH(M511,admin2_linked_pcode,0),0,COUNTIF(admin2_linked_pcode,M511)),0)+MATCH(M511,admin2_linked_pcode,0)-1))</f>
        <v>#REF!</v>
      </c>
    </row>
    <row r="512" spans="12:14" x14ac:dyDescent="0.2">
      <c r="L512" s="49" t="str">
        <f ca="1">IF(B512="","",OFFSET(table_admin1[[#Headers],[ADM1_PT]],MATCH(B512,admin1,0),1))</f>
        <v/>
      </c>
      <c r="M512" s="49" t="str">
        <f t="shared" ca="1" si="8"/>
        <v/>
      </c>
      <c r="N512" s="49" t="e">
        <f ca="1">IF(#REF!="","",INDEX(admin3_pcode,MATCH(#REF!,OFFSET(admin3_start,MATCH(M512,admin2_linked_pcode,0),0,COUNTIF(admin2_linked_pcode,M512)),0)+MATCH(M512,admin2_linked_pcode,0)-1))</f>
        <v>#REF!</v>
      </c>
    </row>
    <row r="513" spans="12:14" x14ac:dyDescent="0.2">
      <c r="L513" s="49" t="str">
        <f ca="1">IF(B513="","",OFFSET(table_admin1[[#Headers],[ADM1_PT]],MATCH(B513,admin1,0),1))</f>
        <v/>
      </c>
      <c r="M513" s="49" t="str">
        <f t="shared" ca="1" si="8"/>
        <v/>
      </c>
      <c r="N513" s="49" t="e">
        <f ca="1">IF(#REF!="","",INDEX(admin3_pcode,MATCH(#REF!,OFFSET(admin3_start,MATCH(M513,admin2_linked_pcode,0),0,COUNTIF(admin2_linked_pcode,M513)),0)+MATCH(M513,admin2_linked_pcode,0)-1))</f>
        <v>#REF!</v>
      </c>
    </row>
    <row r="514" spans="12:14" x14ac:dyDescent="0.2">
      <c r="L514" s="49" t="str">
        <f ca="1">IF(B514="","",OFFSET(table_admin1[[#Headers],[ADM1_PT]],MATCH(B514,admin1,0),1))</f>
        <v/>
      </c>
      <c r="M514" s="49" t="str">
        <f t="shared" ca="1" si="8"/>
        <v/>
      </c>
      <c r="N514" s="49" t="e">
        <f ca="1">IF(#REF!="","",INDEX(admin3_pcode,MATCH(#REF!,OFFSET(admin3_start,MATCH(M514,admin2_linked_pcode,0),0,COUNTIF(admin2_linked_pcode,M514)),0)+MATCH(M514,admin2_linked_pcode,0)-1))</f>
        <v>#REF!</v>
      </c>
    </row>
    <row r="515" spans="12:14" x14ac:dyDescent="0.2">
      <c r="L515" s="49" t="str">
        <f ca="1">IF(B515="","",OFFSET(table_admin1[[#Headers],[ADM1_PT]],MATCH(B515,admin1,0),1))</f>
        <v/>
      </c>
      <c r="M515" s="49" t="str">
        <f t="shared" ca="1" si="8"/>
        <v/>
      </c>
      <c r="N515" s="49" t="e">
        <f ca="1">IF(#REF!="","",INDEX(admin3_pcode,MATCH(#REF!,OFFSET(admin3_start,MATCH(M515,admin2_linked_pcode,0),0,COUNTIF(admin2_linked_pcode,M515)),0)+MATCH(M515,admin2_linked_pcode,0)-1))</f>
        <v>#REF!</v>
      </c>
    </row>
    <row r="516" spans="12:14" x14ac:dyDescent="0.2">
      <c r="L516" s="49" t="str">
        <f ca="1">IF(B516="","",OFFSET(table_admin1[[#Headers],[ADM1_PT]],MATCH(B516,admin1,0),1))</f>
        <v/>
      </c>
      <c r="M516" s="49" t="str">
        <f t="shared" ca="1" si="8"/>
        <v/>
      </c>
      <c r="N516" s="49" t="e">
        <f ca="1">IF(#REF!="","",INDEX(admin3_pcode,MATCH(#REF!,OFFSET(admin3_start,MATCH(M516,admin2_linked_pcode,0),0,COUNTIF(admin2_linked_pcode,M516)),0)+MATCH(M516,admin2_linked_pcode,0)-1))</f>
        <v>#REF!</v>
      </c>
    </row>
    <row r="517" spans="12:14" x14ac:dyDescent="0.2">
      <c r="L517" s="49" t="str">
        <f ca="1">IF(B517="","",OFFSET(table_admin1[[#Headers],[ADM1_PT]],MATCH(B517,admin1,0),1))</f>
        <v/>
      </c>
      <c r="M517" s="49" t="str">
        <f t="shared" ca="1" si="8"/>
        <v/>
      </c>
      <c r="N517" s="49" t="e">
        <f ca="1">IF(#REF!="","",INDEX(admin3_pcode,MATCH(#REF!,OFFSET(admin3_start,MATCH(M517,admin2_linked_pcode,0),0,COUNTIF(admin2_linked_pcode,M517)),0)+MATCH(M517,admin2_linked_pcode,0)-1))</f>
        <v>#REF!</v>
      </c>
    </row>
    <row r="518" spans="12:14" x14ac:dyDescent="0.2">
      <c r="L518" s="49" t="str">
        <f ca="1">IF(B518="","",OFFSET(table_admin1[[#Headers],[ADM1_PT]],MATCH(B518,admin1,0),1))</f>
        <v/>
      </c>
      <c r="M518" s="49" t="str">
        <f t="shared" ca="1" si="8"/>
        <v/>
      </c>
      <c r="N518" s="49" t="e">
        <f ca="1">IF(#REF!="","",INDEX(admin3_pcode,MATCH(#REF!,OFFSET(admin3_start,MATCH(M518,admin2_linked_pcode,0),0,COUNTIF(admin2_linked_pcode,M518)),0)+MATCH(M518,admin2_linked_pcode,0)-1))</f>
        <v>#REF!</v>
      </c>
    </row>
    <row r="519" spans="12:14" x14ac:dyDescent="0.2">
      <c r="L519" s="49" t="str">
        <f ca="1">IF(B519="","",OFFSET(table_admin1[[#Headers],[ADM1_PT]],MATCH(B519,admin1,0),1))</f>
        <v/>
      </c>
      <c r="M519" s="49" t="str">
        <f t="shared" ca="1" si="8"/>
        <v/>
      </c>
      <c r="N519" s="49" t="e">
        <f ca="1">IF(#REF!="","",INDEX(admin3_pcode,MATCH(#REF!,OFFSET(admin3_start,MATCH(M519,admin2_linked_pcode,0),0,COUNTIF(admin2_linked_pcode,M519)),0)+MATCH(M519,admin2_linked_pcode,0)-1))</f>
        <v>#REF!</v>
      </c>
    </row>
    <row r="520" spans="12:14" x14ac:dyDescent="0.2">
      <c r="L520" s="49" t="str">
        <f ca="1">IF(B520="","",OFFSET(table_admin1[[#Headers],[ADM1_PT]],MATCH(B520,admin1,0),1))</f>
        <v/>
      </c>
      <c r="M520" s="49" t="str">
        <f t="shared" ca="1" si="8"/>
        <v/>
      </c>
      <c r="N520" s="49" t="e">
        <f ca="1">IF(#REF!="","",INDEX(admin3_pcode,MATCH(#REF!,OFFSET(admin3_start,MATCH(M520,admin2_linked_pcode,0),0,COUNTIF(admin2_linked_pcode,M520)),0)+MATCH(M520,admin2_linked_pcode,0)-1))</f>
        <v>#REF!</v>
      </c>
    </row>
    <row r="521" spans="12:14" x14ac:dyDescent="0.2">
      <c r="L521" s="49" t="str">
        <f ca="1">IF(B521="","",OFFSET(table_admin1[[#Headers],[ADM1_PT]],MATCH(B521,admin1,0),1))</f>
        <v/>
      </c>
      <c r="M521" s="49" t="str">
        <f t="shared" ca="1" si="8"/>
        <v/>
      </c>
      <c r="N521" s="49" t="e">
        <f ca="1">IF(#REF!="","",INDEX(admin3_pcode,MATCH(#REF!,OFFSET(admin3_start,MATCH(M521,admin2_linked_pcode,0),0,COUNTIF(admin2_linked_pcode,M521)),0)+MATCH(M521,admin2_linked_pcode,0)-1))</f>
        <v>#REF!</v>
      </c>
    </row>
    <row r="522" spans="12:14" x14ac:dyDescent="0.2">
      <c r="L522" s="49" t="str">
        <f ca="1">IF(B522="","",OFFSET(table_admin1[[#Headers],[ADM1_PT]],MATCH(B522,admin1,0),1))</f>
        <v/>
      </c>
      <c r="M522" s="49" t="str">
        <f t="shared" ca="1" si="8"/>
        <v/>
      </c>
      <c r="N522" s="49" t="e">
        <f ca="1">IF(#REF!="","",INDEX(admin3_pcode,MATCH(#REF!,OFFSET(admin3_start,MATCH(M522,admin2_linked_pcode,0),0,COUNTIF(admin2_linked_pcode,M522)),0)+MATCH(M522,admin2_linked_pcode,0)-1))</f>
        <v>#REF!</v>
      </c>
    </row>
    <row r="523" spans="12:14" x14ac:dyDescent="0.2">
      <c r="L523" s="49" t="str">
        <f ca="1">IF(B523="","",OFFSET(table_admin1[[#Headers],[ADM1_PT]],MATCH(B523,admin1,0),1))</f>
        <v/>
      </c>
      <c r="M523" s="49" t="str">
        <f t="shared" ca="1" si="8"/>
        <v/>
      </c>
      <c r="N523" s="49" t="e">
        <f ca="1">IF(#REF!="","",INDEX(admin3_pcode,MATCH(#REF!,OFFSET(admin3_start,MATCH(M523,admin2_linked_pcode,0),0,COUNTIF(admin2_linked_pcode,M523)),0)+MATCH(M523,admin2_linked_pcode,0)-1))</f>
        <v>#REF!</v>
      </c>
    </row>
    <row r="524" spans="12:14" x14ac:dyDescent="0.2">
      <c r="L524" s="49" t="str">
        <f ca="1">IF(B524="","",OFFSET(table_admin1[[#Headers],[ADM1_PT]],MATCH(B524,admin1,0),1))</f>
        <v/>
      </c>
      <c r="M524" s="49" t="str">
        <f t="shared" ca="1" si="8"/>
        <v/>
      </c>
      <c r="N524" s="49" t="e">
        <f ca="1">IF(#REF!="","",INDEX(admin3_pcode,MATCH(#REF!,OFFSET(admin3_start,MATCH(M524,admin2_linked_pcode,0),0,COUNTIF(admin2_linked_pcode,M524)),0)+MATCH(M524,admin2_linked_pcode,0)-1))</f>
        <v>#REF!</v>
      </c>
    </row>
    <row r="525" spans="12:14" x14ac:dyDescent="0.2">
      <c r="L525" s="49" t="str">
        <f ca="1">IF(B525="","",OFFSET(table_admin1[[#Headers],[ADM1_PT]],MATCH(B525,admin1,0),1))</f>
        <v/>
      </c>
      <c r="M525" s="49" t="str">
        <f t="shared" ca="1" si="8"/>
        <v/>
      </c>
      <c r="N525" s="49" t="e">
        <f ca="1">IF(#REF!="","",INDEX(admin3_pcode,MATCH(#REF!,OFFSET(admin3_start,MATCH(M525,admin2_linked_pcode,0),0,COUNTIF(admin2_linked_pcode,M525)),0)+MATCH(M525,admin2_linked_pcode,0)-1))</f>
        <v>#REF!</v>
      </c>
    </row>
    <row r="526" spans="12:14" x14ac:dyDescent="0.2">
      <c r="L526" s="49" t="str">
        <f ca="1">IF(B526="","",OFFSET(table_admin1[[#Headers],[ADM1_PT]],MATCH(B526,admin1,0),1))</f>
        <v/>
      </c>
      <c r="M526" s="49" t="str">
        <f t="shared" ca="1" si="8"/>
        <v/>
      </c>
      <c r="N526" s="49" t="e">
        <f ca="1">IF(#REF!="","",INDEX(admin3_pcode,MATCH(#REF!,OFFSET(admin3_start,MATCH(M526,admin2_linked_pcode,0),0,COUNTIF(admin2_linked_pcode,M526)),0)+MATCH(M526,admin2_linked_pcode,0)-1))</f>
        <v>#REF!</v>
      </c>
    </row>
    <row r="527" spans="12:14" x14ac:dyDescent="0.2">
      <c r="L527" s="49" t="str">
        <f ca="1">IF(B527="","",OFFSET(table_admin1[[#Headers],[ADM1_PT]],MATCH(B527,admin1,0),1))</f>
        <v/>
      </c>
      <c r="M527" s="49" t="str">
        <f t="shared" ca="1" si="8"/>
        <v/>
      </c>
      <c r="N527" s="49" t="e">
        <f ca="1">IF(#REF!="","",INDEX(admin3_pcode,MATCH(#REF!,OFFSET(admin3_start,MATCH(M527,admin2_linked_pcode,0),0,COUNTIF(admin2_linked_pcode,M527)),0)+MATCH(M527,admin2_linked_pcode,0)-1))</f>
        <v>#REF!</v>
      </c>
    </row>
    <row r="528" spans="12:14" x14ac:dyDescent="0.2">
      <c r="L528" s="49" t="str">
        <f ca="1">IF(B528="","",OFFSET(table_admin1[[#Headers],[ADM1_PT]],MATCH(B528,admin1,0),1))</f>
        <v/>
      </c>
      <c r="M528" s="49" t="str">
        <f t="shared" ca="1" si="8"/>
        <v/>
      </c>
      <c r="N528" s="49" t="e">
        <f ca="1">IF(#REF!="","",INDEX(admin3_pcode,MATCH(#REF!,OFFSET(admin3_start,MATCH(M528,admin2_linked_pcode,0),0,COUNTIF(admin2_linked_pcode,M528)),0)+MATCH(M528,admin2_linked_pcode,0)-1))</f>
        <v>#REF!</v>
      </c>
    </row>
    <row r="529" spans="12:14" x14ac:dyDescent="0.2">
      <c r="L529" s="49" t="str">
        <f ca="1">IF(B529="","",OFFSET(table_admin1[[#Headers],[ADM1_PT]],MATCH(B529,admin1,0),1))</f>
        <v/>
      </c>
      <c r="M529" s="49" t="str">
        <f t="shared" ca="1" si="8"/>
        <v/>
      </c>
      <c r="N529" s="49" t="e">
        <f ca="1">IF(#REF!="","",INDEX(admin3_pcode,MATCH(#REF!,OFFSET(admin3_start,MATCH(M529,admin2_linked_pcode,0),0,COUNTIF(admin2_linked_pcode,M529)),0)+MATCH(M529,admin2_linked_pcode,0)-1))</f>
        <v>#REF!</v>
      </c>
    </row>
    <row r="530" spans="12:14" x14ac:dyDescent="0.2">
      <c r="L530" s="49" t="str">
        <f ca="1">IF(B530="","",OFFSET(table_admin1[[#Headers],[ADM1_PT]],MATCH(B530,admin1,0),1))</f>
        <v/>
      </c>
      <c r="M530" s="49" t="str">
        <f t="shared" ca="1" si="8"/>
        <v/>
      </c>
      <c r="N530" s="49" t="e">
        <f ca="1">IF(#REF!="","",INDEX(admin3_pcode,MATCH(#REF!,OFFSET(admin3_start,MATCH(M530,admin2_linked_pcode,0),0,COUNTIF(admin2_linked_pcode,M530)),0)+MATCH(M530,admin2_linked_pcode,0)-1))</f>
        <v>#REF!</v>
      </c>
    </row>
    <row r="531" spans="12:14" x14ac:dyDescent="0.2">
      <c r="L531" s="49" t="str">
        <f ca="1">IF(B531="","",OFFSET(table_admin1[[#Headers],[ADM1_PT]],MATCH(B531,admin1,0),1))</f>
        <v/>
      </c>
      <c r="M531" s="49" t="str">
        <f t="shared" ca="1" si="8"/>
        <v/>
      </c>
      <c r="N531" s="49" t="e">
        <f ca="1">IF(#REF!="","",INDEX(admin3_pcode,MATCH(#REF!,OFFSET(admin3_start,MATCH(M531,admin2_linked_pcode,0),0,COUNTIF(admin2_linked_pcode,M531)),0)+MATCH(M531,admin2_linked_pcode,0)-1))</f>
        <v>#REF!</v>
      </c>
    </row>
    <row r="532" spans="12:14" x14ac:dyDescent="0.2">
      <c r="L532" s="49" t="str">
        <f ca="1">IF(B532="","",OFFSET(table_admin1[[#Headers],[ADM1_PT]],MATCH(B532,admin1,0),1))</f>
        <v/>
      </c>
      <c r="M532" s="49" t="str">
        <f t="shared" ca="1" si="8"/>
        <v/>
      </c>
      <c r="N532" s="49" t="e">
        <f ca="1">IF(#REF!="","",INDEX(admin3_pcode,MATCH(#REF!,OFFSET(admin3_start,MATCH(M532,admin2_linked_pcode,0),0,COUNTIF(admin2_linked_pcode,M532)),0)+MATCH(M532,admin2_linked_pcode,0)-1))</f>
        <v>#REF!</v>
      </c>
    </row>
    <row r="533" spans="12:14" x14ac:dyDescent="0.2">
      <c r="L533" s="49" t="str">
        <f ca="1">IF(B533="","",OFFSET(table_admin1[[#Headers],[ADM1_PT]],MATCH(B533,admin1,0),1))</f>
        <v/>
      </c>
      <c r="M533" s="49" t="str">
        <f t="shared" ca="1" si="8"/>
        <v/>
      </c>
      <c r="N533" s="49" t="e">
        <f ca="1">IF(#REF!="","",INDEX(admin3_pcode,MATCH(#REF!,OFFSET(admin3_start,MATCH(M533,admin2_linked_pcode,0),0,COUNTIF(admin2_linked_pcode,M533)),0)+MATCH(M533,admin2_linked_pcode,0)-1))</f>
        <v>#REF!</v>
      </c>
    </row>
    <row r="534" spans="12:14" x14ac:dyDescent="0.2">
      <c r="L534" s="49" t="str">
        <f ca="1">IF(B534="","",OFFSET(table_admin1[[#Headers],[ADM1_PT]],MATCH(B534,admin1,0),1))</f>
        <v/>
      </c>
      <c r="M534" s="49" t="str">
        <f t="shared" ca="1" si="8"/>
        <v/>
      </c>
      <c r="N534" s="49" t="e">
        <f ca="1">IF(#REF!="","",INDEX(admin3_pcode,MATCH(#REF!,OFFSET(admin3_start,MATCH(M534,admin2_linked_pcode,0),0,COUNTIF(admin2_linked_pcode,M534)),0)+MATCH(M534,admin2_linked_pcode,0)-1))</f>
        <v>#REF!</v>
      </c>
    </row>
    <row r="535" spans="12:14" x14ac:dyDescent="0.2">
      <c r="L535" s="49" t="str">
        <f ca="1">IF(B535="","",OFFSET(table_admin1[[#Headers],[ADM1_PT]],MATCH(B535,admin1,0),1))</f>
        <v/>
      </c>
      <c r="M535" s="49" t="str">
        <f t="shared" ca="1" si="8"/>
        <v/>
      </c>
      <c r="N535" s="49" t="e">
        <f ca="1">IF(#REF!="","",INDEX(admin3_pcode,MATCH(#REF!,OFFSET(admin3_start,MATCH(M535,admin2_linked_pcode,0),0,COUNTIF(admin2_linked_pcode,M535)),0)+MATCH(M535,admin2_linked_pcode,0)-1))</f>
        <v>#REF!</v>
      </c>
    </row>
    <row r="536" spans="12:14" x14ac:dyDescent="0.2">
      <c r="L536" s="49" t="str">
        <f ca="1">IF(B536="","",OFFSET(table_admin1[[#Headers],[ADM1_PT]],MATCH(B536,admin1,0),1))</f>
        <v/>
      </c>
      <c r="M536" s="49" t="str">
        <f t="shared" ca="1" si="8"/>
        <v/>
      </c>
      <c r="N536" s="49" t="e">
        <f ca="1">IF(#REF!="","",INDEX(admin3_pcode,MATCH(#REF!,OFFSET(admin3_start,MATCH(M536,admin2_linked_pcode,0),0,COUNTIF(admin2_linked_pcode,M536)),0)+MATCH(M536,admin2_linked_pcode,0)-1))</f>
        <v>#REF!</v>
      </c>
    </row>
    <row r="537" spans="12:14" x14ac:dyDescent="0.2">
      <c r="L537" s="49" t="str">
        <f ca="1">IF(B537="","",OFFSET(table_admin1[[#Headers],[ADM1_PT]],MATCH(B537,admin1,0),1))</f>
        <v/>
      </c>
      <c r="M537" s="49" t="str">
        <f t="shared" ca="1" si="8"/>
        <v/>
      </c>
      <c r="N537" s="49" t="e">
        <f ca="1">IF(#REF!="","",INDEX(admin3_pcode,MATCH(#REF!,OFFSET(admin3_start,MATCH(M537,admin2_linked_pcode,0),0,COUNTIF(admin2_linked_pcode,M537)),0)+MATCH(M537,admin2_linked_pcode,0)-1))</f>
        <v>#REF!</v>
      </c>
    </row>
    <row r="538" spans="12:14" x14ac:dyDescent="0.2">
      <c r="L538" s="49" t="str">
        <f ca="1">IF(B538="","",OFFSET(table_admin1[[#Headers],[ADM1_PT]],MATCH(B538,admin1,0),1))</f>
        <v/>
      </c>
      <c r="M538" s="49" t="str">
        <f t="shared" ca="1" si="8"/>
        <v/>
      </c>
      <c r="N538" s="49" t="e">
        <f ca="1">IF(#REF!="","",INDEX(admin3_pcode,MATCH(#REF!,OFFSET(admin3_start,MATCH(M538,admin2_linked_pcode,0),0,COUNTIF(admin2_linked_pcode,M538)),0)+MATCH(M538,admin2_linked_pcode,0)-1))</f>
        <v>#REF!</v>
      </c>
    </row>
    <row r="539" spans="12:14" x14ac:dyDescent="0.2">
      <c r="L539" s="49" t="str">
        <f ca="1">IF(B539="","",OFFSET(table_admin1[[#Headers],[ADM1_PT]],MATCH(B539,admin1,0),1))</f>
        <v/>
      </c>
      <c r="M539" s="49" t="str">
        <f t="shared" ca="1" si="8"/>
        <v/>
      </c>
      <c r="N539" s="49" t="e">
        <f ca="1">IF(#REF!="","",INDEX(admin3_pcode,MATCH(#REF!,OFFSET(admin3_start,MATCH(M539,admin2_linked_pcode,0),0,COUNTIF(admin2_linked_pcode,M539)),0)+MATCH(M539,admin2_linked_pcode,0)-1))</f>
        <v>#REF!</v>
      </c>
    </row>
    <row r="540" spans="12:14" x14ac:dyDescent="0.2">
      <c r="L540" s="49" t="str">
        <f ca="1">IF(B540="","",OFFSET(table_admin1[[#Headers],[ADM1_PT]],MATCH(B540,admin1,0),1))</f>
        <v/>
      </c>
      <c r="M540" s="49" t="str">
        <f t="shared" ca="1" si="8"/>
        <v/>
      </c>
      <c r="N540" s="49" t="e">
        <f ca="1">IF(#REF!="","",INDEX(admin3_pcode,MATCH(#REF!,OFFSET(admin3_start,MATCH(M540,admin2_linked_pcode,0),0,COUNTIF(admin2_linked_pcode,M540)),0)+MATCH(M540,admin2_linked_pcode,0)-1))</f>
        <v>#REF!</v>
      </c>
    </row>
    <row r="541" spans="12:14" x14ac:dyDescent="0.2">
      <c r="L541" s="49" t="str">
        <f ca="1">IF(B541="","",OFFSET(table_admin1[[#Headers],[ADM1_PT]],MATCH(B541,admin1,0),1))</f>
        <v/>
      </c>
      <c r="M541" s="49" t="str">
        <f t="shared" ca="1" si="8"/>
        <v/>
      </c>
      <c r="N541" s="49" t="e">
        <f ca="1">IF(#REF!="","",INDEX(admin3_pcode,MATCH(#REF!,OFFSET(admin3_start,MATCH(M541,admin2_linked_pcode,0),0,COUNTIF(admin2_linked_pcode,M541)),0)+MATCH(M541,admin2_linked_pcode,0)-1))</f>
        <v>#REF!</v>
      </c>
    </row>
    <row r="542" spans="12:14" x14ac:dyDescent="0.2">
      <c r="L542" s="49" t="str">
        <f ca="1">IF(B542="","",OFFSET(table_admin1[[#Headers],[ADM1_PT]],MATCH(B542,admin1,0),1))</f>
        <v/>
      </c>
      <c r="M542" s="49" t="str">
        <f t="shared" ca="1" si="8"/>
        <v/>
      </c>
      <c r="N542" s="49" t="e">
        <f ca="1">IF(#REF!="","",INDEX(admin3_pcode,MATCH(#REF!,OFFSET(admin3_start,MATCH(M542,admin2_linked_pcode,0),0,COUNTIF(admin2_linked_pcode,M542)),0)+MATCH(M542,admin2_linked_pcode,0)-1))</f>
        <v>#REF!</v>
      </c>
    </row>
    <row r="543" spans="12:14" x14ac:dyDescent="0.2">
      <c r="L543" s="49" t="str">
        <f ca="1">IF(B543="","",OFFSET(table_admin1[[#Headers],[ADM1_PT]],MATCH(B543,admin1,0),1))</f>
        <v/>
      </c>
      <c r="M543" s="49" t="str">
        <f t="shared" ca="1" si="8"/>
        <v/>
      </c>
      <c r="N543" s="49" t="e">
        <f ca="1">IF(#REF!="","",INDEX(admin3_pcode,MATCH(#REF!,OFFSET(admin3_start,MATCH(M543,admin2_linked_pcode,0),0,COUNTIF(admin2_linked_pcode,M543)),0)+MATCH(M543,admin2_linked_pcode,0)-1))</f>
        <v>#REF!</v>
      </c>
    </row>
    <row r="544" spans="12:14" x14ac:dyDescent="0.2">
      <c r="L544" s="49" t="str">
        <f ca="1">IF(B544="","",OFFSET(table_admin1[[#Headers],[ADM1_PT]],MATCH(B544,admin1,0),1))</f>
        <v/>
      </c>
      <c r="M544" s="49" t="str">
        <f t="shared" ca="1" si="8"/>
        <v/>
      </c>
      <c r="N544" s="49" t="e">
        <f ca="1">IF(#REF!="","",INDEX(admin3_pcode,MATCH(#REF!,OFFSET(admin3_start,MATCH(M544,admin2_linked_pcode,0),0,COUNTIF(admin2_linked_pcode,M544)),0)+MATCH(M544,admin2_linked_pcode,0)-1))</f>
        <v>#REF!</v>
      </c>
    </row>
    <row r="545" spans="12:14" x14ac:dyDescent="0.2">
      <c r="L545" s="49" t="str">
        <f ca="1">IF(B545="","",OFFSET(table_admin1[[#Headers],[ADM1_PT]],MATCH(B545,admin1,0),1))</f>
        <v/>
      </c>
      <c r="M545" s="49" t="str">
        <f t="shared" ca="1" si="8"/>
        <v/>
      </c>
      <c r="N545" s="49" t="e">
        <f ca="1">IF(#REF!="","",INDEX(admin3_pcode,MATCH(#REF!,OFFSET(admin3_start,MATCH(M545,admin2_linked_pcode,0),0,COUNTIF(admin2_linked_pcode,M545)),0)+MATCH(M545,admin2_linked_pcode,0)-1))</f>
        <v>#REF!</v>
      </c>
    </row>
    <row r="546" spans="12:14" x14ac:dyDescent="0.2">
      <c r="L546" s="49" t="str">
        <f ca="1">IF(B546="","",OFFSET(table_admin1[[#Headers],[ADM1_PT]],MATCH(B546,admin1,0),1))</f>
        <v/>
      </c>
      <c r="M546" s="49" t="str">
        <f t="shared" ca="1" si="8"/>
        <v/>
      </c>
      <c r="N546" s="49" t="e">
        <f ca="1">IF(#REF!="","",INDEX(admin3_pcode,MATCH(#REF!,OFFSET(admin3_start,MATCH(M546,admin2_linked_pcode,0),0,COUNTIF(admin2_linked_pcode,M546)),0)+MATCH(M546,admin2_linked_pcode,0)-1))</f>
        <v>#REF!</v>
      </c>
    </row>
    <row r="547" spans="12:14" x14ac:dyDescent="0.2">
      <c r="L547" s="49" t="str">
        <f ca="1">IF(B547="","",OFFSET(table_admin1[[#Headers],[ADM1_PT]],MATCH(B547,admin1,0),1))</f>
        <v/>
      </c>
      <c r="M547" s="49" t="str">
        <f t="shared" ca="1" si="8"/>
        <v/>
      </c>
      <c r="N547" s="49" t="e">
        <f ca="1">IF(#REF!="","",INDEX(admin3_pcode,MATCH(#REF!,OFFSET(admin3_start,MATCH(M547,admin2_linked_pcode,0),0,COUNTIF(admin2_linked_pcode,M547)),0)+MATCH(M547,admin2_linked_pcode,0)-1))</f>
        <v>#REF!</v>
      </c>
    </row>
    <row r="548" spans="12:14" x14ac:dyDescent="0.2">
      <c r="L548" s="49" t="str">
        <f ca="1">IF(B548="","",OFFSET(table_admin1[[#Headers],[ADM1_PT]],MATCH(B548,admin1,0),1))</f>
        <v/>
      </c>
      <c r="M548" s="49" t="str">
        <f t="shared" ca="1" si="8"/>
        <v/>
      </c>
      <c r="N548" s="49" t="e">
        <f ca="1">IF(#REF!="","",INDEX(admin3_pcode,MATCH(#REF!,OFFSET(admin3_start,MATCH(M548,admin2_linked_pcode,0),0,COUNTIF(admin2_linked_pcode,M548)),0)+MATCH(M548,admin2_linked_pcode,0)-1))</f>
        <v>#REF!</v>
      </c>
    </row>
    <row r="549" spans="12:14" x14ac:dyDescent="0.2">
      <c r="L549" s="49" t="str">
        <f ca="1">IF(B549="","",OFFSET(table_admin1[[#Headers],[ADM1_PT]],MATCH(B549,admin1,0),1))</f>
        <v/>
      </c>
      <c r="M549" s="49" t="str">
        <f t="shared" ca="1" si="8"/>
        <v/>
      </c>
      <c r="N549" s="49" t="e">
        <f ca="1">IF(#REF!="","",INDEX(admin3_pcode,MATCH(#REF!,OFFSET(admin3_start,MATCH(M549,admin2_linked_pcode,0),0,COUNTIF(admin2_linked_pcode,M549)),0)+MATCH(M549,admin2_linked_pcode,0)-1))</f>
        <v>#REF!</v>
      </c>
    </row>
    <row r="550" spans="12:14" x14ac:dyDescent="0.2">
      <c r="L550" s="49" t="str">
        <f ca="1">IF(B550="","",OFFSET(table_admin1[[#Headers],[ADM1_PT]],MATCH(B550,admin1,0),1))</f>
        <v/>
      </c>
      <c r="M550" s="49" t="str">
        <f t="shared" ca="1" si="8"/>
        <v/>
      </c>
      <c r="N550" s="49" t="e">
        <f ca="1">IF(#REF!="","",INDEX(admin3_pcode,MATCH(#REF!,OFFSET(admin3_start,MATCH(M550,admin2_linked_pcode,0),0,COUNTIF(admin2_linked_pcode,M550)),0)+MATCH(M550,admin2_linked_pcode,0)-1))</f>
        <v>#REF!</v>
      </c>
    </row>
    <row r="551" spans="12:14" x14ac:dyDescent="0.2">
      <c r="L551" s="49" t="str">
        <f ca="1">IF(B551="","",OFFSET(table_admin1[[#Headers],[ADM1_PT]],MATCH(B551,admin1,0),1))</f>
        <v/>
      </c>
      <c r="M551" s="49" t="str">
        <f t="shared" ca="1" si="8"/>
        <v/>
      </c>
      <c r="N551" s="49" t="e">
        <f ca="1">IF(#REF!="","",INDEX(admin3_pcode,MATCH(#REF!,OFFSET(admin3_start,MATCH(M551,admin2_linked_pcode,0),0,COUNTIF(admin2_linked_pcode,M551)),0)+MATCH(M551,admin2_linked_pcode,0)-1))</f>
        <v>#REF!</v>
      </c>
    </row>
    <row r="552" spans="12:14" x14ac:dyDescent="0.2">
      <c r="L552" s="49" t="str">
        <f ca="1">IF(B552="","",OFFSET(table_admin1[[#Headers],[ADM1_PT]],MATCH(B552,admin1,0),1))</f>
        <v/>
      </c>
      <c r="M552" s="49" t="str">
        <f t="shared" ca="1" si="8"/>
        <v/>
      </c>
      <c r="N552" s="49" t="e">
        <f ca="1">IF(#REF!="","",INDEX(admin3_pcode,MATCH(#REF!,OFFSET(admin3_start,MATCH(M552,admin2_linked_pcode,0),0,COUNTIF(admin2_linked_pcode,M552)),0)+MATCH(M552,admin2_linked_pcode,0)-1))</f>
        <v>#REF!</v>
      </c>
    </row>
    <row r="553" spans="12:14" x14ac:dyDescent="0.2">
      <c r="L553" s="49" t="str">
        <f ca="1">IF(B553="","",OFFSET(table_admin1[[#Headers],[ADM1_PT]],MATCH(B553,admin1,0),1))</f>
        <v/>
      </c>
      <c r="M553" s="49" t="str">
        <f t="shared" ca="1" si="8"/>
        <v/>
      </c>
      <c r="N553" s="49" t="e">
        <f ca="1">IF(#REF!="","",INDEX(admin3_pcode,MATCH(#REF!,OFFSET(admin3_start,MATCH(M553,admin2_linked_pcode,0),0,COUNTIF(admin2_linked_pcode,M553)),0)+MATCH(M553,admin2_linked_pcode,0)-1))</f>
        <v>#REF!</v>
      </c>
    </row>
    <row r="554" spans="12:14" x14ac:dyDescent="0.2">
      <c r="L554" s="49" t="str">
        <f ca="1">IF(B554="","",OFFSET(table_admin1[[#Headers],[ADM1_PT]],MATCH(B554,admin1,0),1))</f>
        <v/>
      </c>
      <c r="M554" s="49" t="str">
        <f t="shared" ca="1" si="8"/>
        <v/>
      </c>
      <c r="N554" s="49" t="e">
        <f ca="1">IF(#REF!="","",INDEX(admin3_pcode,MATCH(#REF!,OFFSET(admin3_start,MATCH(M554,admin2_linked_pcode,0),0,COUNTIF(admin2_linked_pcode,M554)),0)+MATCH(M554,admin2_linked_pcode,0)-1))</f>
        <v>#REF!</v>
      </c>
    </row>
    <row r="555" spans="12:14" x14ac:dyDescent="0.2">
      <c r="L555" s="49" t="str">
        <f ca="1">IF(B555="","",OFFSET(table_admin1[[#Headers],[ADM1_PT]],MATCH(B555,admin1,0),1))</f>
        <v/>
      </c>
      <c r="M555" s="49" t="str">
        <f t="shared" ca="1" si="8"/>
        <v/>
      </c>
      <c r="N555" s="49" t="e">
        <f ca="1">IF(#REF!="","",INDEX(admin3_pcode,MATCH(#REF!,OFFSET(admin3_start,MATCH(M555,admin2_linked_pcode,0),0,COUNTIF(admin2_linked_pcode,M555)),0)+MATCH(M555,admin2_linked_pcode,0)-1))</f>
        <v>#REF!</v>
      </c>
    </row>
    <row r="556" spans="12:14" x14ac:dyDescent="0.2">
      <c r="L556" s="49" t="str">
        <f ca="1">IF(B556="","",OFFSET(table_admin1[[#Headers],[ADM1_PT]],MATCH(B556,admin1,0),1))</f>
        <v/>
      </c>
      <c r="M556" s="49" t="str">
        <f t="shared" ca="1" si="8"/>
        <v/>
      </c>
      <c r="N556" s="49" t="e">
        <f ca="1">IF(#REF!="","",INDEX(admin3_pcode,MATCH(#REF!,OFFSET(admin3_start,MATCH(M556,admin2_linked_pcode,0),0,COUNTIF(admin2_linked_pcode,M556)),0)+MATCH(M556,admin2_linked_pcode,0)-1))</f>
        <v>#REF!</v>
      </c>
    </row>
    <row r="557" spans="12:14" x14ac:dyDescent="0.2">
      <c r="L557" s="49" t="str">
        <f ca="1">IF(B557="","",OFFSET(table_admin1[[#Headers],[ADM1_PT]],MATCH(B557,admin1,0),1))</f>
        <v/>
      </c>
      <c r="M557" s="49" t="str">
        <f t="shared" ref="M557:M620" ca="1" si="9">IF(C557="","",INDEX(admin2_pcode,MATCH(C557,OFFSET(admin2_start,MATCH(L557,admin1_linked_pcode,0),0,COUNTIF(admin1_linked_pcode,L557)),0)+MATCH(L557,admin1_linked_pcode,0)-1))</f>
        <v/>
      </c>
      <c r="N557" s="49" t="e">
        <f ca="1">IF(#REF!="","",INDEX(admin3_pcode,MATCH(#REF!,OFFSET(admin3_start,MATCH(M557,admin2_linked_pcode,0),0,COUNTIF(admin2_linked_pcode,M557)),0)+MATCH(M557,admin2_linked_pcode,0)-1))</f>
        <v>#REF!</v>
      </c>
    </row>
    <row r="558" spans="12:14" x14ac:dyDescent="0.2">
      <c r="L558" s="49" t="str">
        <f ca="1">IF(B558="","",OFFSET(table_admin1[[#Headers],[ADM1_PT]],MATCH(B558,admin1,0),1))</f>
        <v/>
      </c>
      <c r="M558" s="49" t="str">
        <f t="shared" ca="1" si="9"/>
        <v/>
      </c>
      <c r="N558" s="49" t="e">
        <f ca="1">IF(#REF!="","",INDEX(admin3_pcode,MATCH(#REF!,OFFSET(admin3_start,MATCH(M558,admin2_linked_pcode,0),0,COUNTIF(admin2_linked_pcode,M558)),0)+MATCH(M558,admin2_linked_pcode,0)-1))</f>
        <v>#REF!</v>
      </c>
    </row>
    <row r="559" spans="12:14" x14ac:dyDescent="0.2">
      <c r="L559" s="49" t="str">
        <f ca="1">IF(B559="","",OFFSET(table_admin1[[#Headers],[ADM1_PT]],MATCH(B559,admin1,0),1))</f>
        <v/>
      </c>
      <c r="M559" s="49" t="str">
        <f t="shared" ca="1" si="9"/>
        <v/>
      </c>
      <c r="N559" s="49" t="e">
        <f ca="1">IF(#REF!="","",INDEX(admin3_pcode,MATCH(#REF!,OFFSET(admin3_start,MATCH(M559,admin2_linked_pcode,0),0,COUNTIF(admin2_linked_pcode,M559)),0)+MATCH(M559,admin2_linked_pcode,0)-1))</f>
        <v>#REF!</v>
      </c>
    </row>
    <row r="560" spans="12:14" x14ac:dyDescent="0.2">
      <c r="L560" s="49" t="str">
        <f ca="1">IF(B560="","",OFFSET(table_admin1[[#Headers],[ADM1_PT]],MATCH(B560,admin1,0),1))</f>
        <v/>
      </c>
      <c r="M560" s="49" t="str">
        <f t="shared" ca="1" si="9"/>
        <v/>
      </c>
      <c r="N560" s="49" t="e">
        <f ca="1">IF(#REF!="","",INDEX(admin3_pcode,MATCH(#REF!,OFFSET(admin3_start,MATCH(M560,admin2_linked_pcode,0),0,COUNTIF(admin2_linked_pcode,M560)),0)+MATCH(M560,admin2_linked_pcode,0)-1))</f>
        <v>#REF!</v>
      </c>
    </row>
    <row r="561" spans="12:14" x14ac:dyDescent="0.2">
      <c r="L561" s="49" t="str">
        <f ca="1">IF(B561="","",OFFSET(table_admin1[[#Headers],[ADM1_PT]],MATCH(B561,admin1,0),1))</f>
        <v/>
      </c>
      <c r="M561" s="49" t="str">
        <f t="shared" ca="1" si="9"/>
        <v/>
      </c>
      <c r="N561" s="49" t="e">
        <f ca="1">IF(#REF!="","",INDEX(admin3_pcode,MATCH(#REF!,OFFSET(admin3_start,MATCH(M561,admin2_linked_pcode,0),0,COUNTIF(admin2_linked_pcode,M561)),0)+MATCH(M561,admin2_linked_pcode,0)-1))</f>
        <v>#REF!</v>
      </c>
    </row>
    <row r="562" spans="12:14" x14ac:dyDescent="0.2">
      <c r="L562" s="49" t="str">
        <f ca="1">IF(B562="","",OFFSET(table_admin1[[#Headers],[ADM1_PT]],MATCH(B562,admin1,0),1))</f>
        <v/>
      </c>
      <c r="M562" s="49" t="str">
        <f t="shared" ca="1" si="9"/>
        <v/>
      </c>
      <c r="N562" s="49" t="e">
        <f ca="1">IF(#REF!="","",INDEX(admin3_pcode,MATCH(#REF!,OFFSET(admin3_start,MATCH(M562,admin2_linked_pcode,0),0,COUNTIF(admin2_linked_pcode,M562)),0)+MATCH(M562,admin2_linked_pcode,0)-1))</f>
        <v>#REF!</v>
      </c>
    </row>
    <row r="563" spans="12:14" x14ac:dyDescent="0.2">
      <c r="L563" s="49" t="str">
        <f ca="1">IF(B563="","",OFFSET(table_admin1[[#Headers],[ADM1_PT]],MATCH(B563,admin1,0),1))</f>
        <v/>
      </c>
      <c r="M563" s="49" t="str">
        <f t="shared" ca="1" si="9"/>
        <v/>
      </c>
      <c r="N563" s="49" t="e">
        <f ca="1">IF(#REF!="","",INDEX(admin3_pcode,MATCH(#REF!,OFFSET(admin3_start,MATCH(M563,admin2_linked_pcode,0),0,COUNTIF(admin2_linked_pcode,M563)),0)+MATCH(M563,admin2_linked_pcode,0)-1))</f>
        <v>#REF!</v>
      </c>
    </row>
    <row r="564" spans="12:14" x14ac:dyDescent="0.2">
      <c r="L564" s="49" t="str">
        <f ca="1">IF(B564="","",OFFSET(table_admin1[[#Headers],[ADM1_PT]],MATCH(B564,admin1,0),1))</f>
        <v/>
      </c>
      <c r="M564" s="49" t="str">
        <f t="shared" ca="1" si="9"/>
        <v/>
      </c>
      <c r="N564" s="49" t="e">
        <f ca="1">IF(#REF!="","",INDEX(admin3_pcode,MATCH(#REF!,OFFSET(admin3_start,MATCH(M564,admin2_linked_pcode,0),0,COUNTIF(admin2_linked_pcode,M564)),0)+MATCH(M564,admin2_linked_pcode,0)-1))</f>
        <v>#REF!</v>
      </c>
    </row>
    <row r="565" spans="12:14" x14ac:dyDescent="0.2">
      <c r="L565" s="49" t="str">
        <f ca="1">IF(B565="","",OFFSET(table_admin1[[#Headers],[ADM1_PT]],MATCH(B565,admin1,0),1))</f>
        <v/>
      </c>
      <c r="M565" s="49" t="str">
        <f t="shared" ca="1" si="9"/>
        <v/>
      </c>
      <c r="N565" s="49" t="e">
        <f ca="1">IF(#REF!="","",INDEX(admin3_pcode,MATCH(#REF!,OFFSET(admin3_start,MATCH(M565,admin2_linked_pcode,0),0,COUNTIF(admin2_linked_pcode,M565)),0)+MATCH(M565,admin2_linked_pcode,0)-1))</f>
        <v>#REF!</v>
      </c>
    </row>
    <row r="566" spans="12:14" x14ac:dyDescent="0.2">
      <c r="L566" s="49" t="str">
        <f ca="1">IF(B566="","",OFFSET(table_admin1[[#Headers],[ADM1_PT]],MATCH(B566,admin1,0),1))</f>
        <v/>
      </c>
      <c r="M566" s="49" t="str">
        <f t="shared" ca="1" si="9"/>
        <v/>
      </c>
      <c r="N566" s="49" t="e">
        <f ca="1">IF(#REF!="","",INDEX(admin3_pcode,MATCH(#REF!,OFFSET(admin3_start,MATCH(M566,admin2_linked_pcode,0),0,COUNTIF(admin2_linked_pcode,M566)),0)+MATCH(M566,admin2_linked_pcode,0)-1))</f>
        <v>#REF!</v>
      </c>
    </row>
    <row r="567" spans="12:14" x14ac:dyDescent="0.2">
      <c r="L567" s="49" t="str">
        <f ca="1">IF(B567="","",OFFSET(table_admin1[[#Headers],[ADM1_PT]],MATCH(B567,admin1,0),1))</f>
        <v/>
      </c>
      <c r="M567" s="49" t="str">
        <f t="shared" ca="1" si="9"/>
        <v/>
      </c>
      <c r="N567" s="49" t="e">
        <f ca="1">IF(#REF!="","",INDEX(admin3_pcode,MATCH(#REF!,OFFSET(admin3_start,MATCH(M567,admin2_linked_pcode,0),0,COUNTIF(admin2_linked_pcode,M567)),0)+MATCH(M567,admin2_linked_pcode,0)-1))</f>
        <v>#REF!</v>
      </c>
    </row>
    <row r="568" spans="12:14" x14ac:dyDescent="0.2">
      <c r="L568" s="49" t="str">
        <f ca="1">IF(B568="","",OFFSET(table_admin1[[#Headers],[ADM1_PT]],MATCH(B568,admin1,0),1))</f>
        <v/>
      </c>
      <c r="M568" s="49" t="str">
        <f t="shared" ca="1" si="9"/>
        <v/>
      </c>
      <c r="N568" s="49" t="e">
        <f ca="1">IF(#REF!="","",INDEX(admin3_pcode,MATCH(#REF!,OFFSET(admin3_start,MATCH(M568,admin2_linked_pcode,0),0,COUNTIF(admin2_linked_pcode,M568)),0)+MATCH(M568,admin2_linked_pcode,0)-1))</f>
        <v>#REF!</v>
      </c>
    </row>
    <row r="569" spans="12:14" x14ac:dyDescent="0.2">
      <c r="L569" s="49" t="str">
        <f ca="1">IF(B569="","",OFFSET(table_admin1[[#Headers],[ADM1_PT]],MATCH(B569,admin1,0),1))</f>
        <v/>
      </c>
      <c r="M569" s="49" t="str">
        <f t="shared" ca="1" si="9"/>
        <v/>
      </c>
      <c r="N569" s="49" t="e">
        <f ca="1">IF(#REF!="","",INDEX(admin3_pcode,MATCH(#REF!,OFFSET(admin3_start,MATCH(M569,admin2_linked_pcode,0),0,COUNTIF(admin2_linked_pcode,M569)),0)+MATCH(M569,admin2_linked_pcode,0)-1))</f>
        <v>#REF!</v>
      </c>
    </row>
    <row r="570" spans="12:14" x14ac:dyDescent="0.2">
      <c r="L570" s="49" t="str">
        <f ca="1">IF(B570="","",OFFSET(table_admin1[[#Headers],[ADM1_PT]],MATCH(B570,admin1,0),1))</f>
        <v/>
      </c>
      <c r="M570" s="49" t="str">
        <f t="shared" ca="1" si="9"/>
        <v/>
      </c>
      <c r="N570" s="49" t="e">
        <f ca="1">IF(#REF!="","",INDEX(admin3_pcode,MATCH(#REF!,OFFSET(admin3_start,MATCH(M570,admin2_linked_pcode,0),0,COUNTIF(admin2_linked_pcode,M570)),0)+MATCH(M570,admin2_linked_pcode,0)-1))</f>
        <v>#REF!</v>
      </c>
    </row>
    <row r="571" spans="12:14" x14ac:dyDescent="0.2">
      <c r="L571" s="49" t="str">
        <f ca="1">IF(B571="","",OFFSET(table_admin1[[#Headers],[ADM1_PT]],MATCH(B571,admin1,0),1))</f>
        <v/>
      </c>
      <c r="M571" s="49" t="str">
        <f t="shared" ca="1" si="9"/>
        <v/>
      </c>
      <c r="N571" s="49" t="e">
        <f ca="1">IF(#REF!="","",INDEX(admin3_pcode,MATCH(#REF!,OFFSET(admin3_start,MATCH(M571,admin2_linked_pcode,0),0,COUNTIF(admin2_linked_pcode,M571)),0)+MATCH(M571,admin2_linked_pcode,0)-1))</f>
        <v>#REF!</v>
      </c>
    </row>
    <row r="572" spans="12:14" x14ac:dyDescent="0.2">
      <c r="L572" s="49" t="str">
        <f ca="1">IF(B572="","",OFFSET(table_admin1[[#Headers],[ADM1_PT]],MATCH(B572,admin1,0),1))</f>
        <v/>
      </c>
      <c r="M572" s="49" t="str">
        <f t="shared" ca="1" si="9"/>
        <v/>
      </c>
      <c r="N572" s="49" t="e">
        <f ca="1">IF(#REF!="","",INDEX(admin3_pcode,MATCH(#REF!,OFFSET(admin3_start,MATCH(M572,admin2_linked_pcode,0),0,COUNTIF(admin2_linked_pcode,M572)),0)+MATCH(M572,admin2_linked_pcode,0)-1))</f>
        <v>#REF!</v>
      </c>
    </row>
    <row r="573" spans="12:14" x14ac:dyDescent="0.2">
      <c r="L573" s="49" t="str">
        <f ca="1">IF(B573="","",OFFSET(table_admin1[[#Headers],[ADM1_PT]],MATCH(B573,admin1,0),1))</f>
        <v/>
      </c>
      <c r="M573" s="49" t="str">
        <f t="shared" ca="1" si="9"/>
        <v/>
      </c>
      <c r="N573" s="49" t="e">
        <f ca="1">IF(#REF!="","",INDEX(admin3_pcode,MATCH(#REF!,OFFSET(admin3_start,MATCH(M573,admin2_linked_pcode,0),0,COUNTIF(admin2_linked_pcode,M573)),0)+MATCH(M573,admin2_linked_pcode,0)-1))</f>
        <v>#REF!</v>
      </c>
    </row>
    <row r="574" spans="12:14" x14ac:dyDescent="0.2">
      <c r="L574" s="49" t="str">
        <f ca="1">IF(B574="","",OFFSET(table_admin1[[#Headers],[ADM1_PT]],MATCH(B574,admin1,0),1))</f>
        <v/>
      </c>
      <c r="M574" s="49" t="str">
        <f t="shared" ca="1" si="9"/>
        <v/>
      </c>
      <c r="N574" s="49" t="e">
        <f ca="1">IF(#REF!="","",INDEX(admin3_pcode,MATCH(#REF!,OFFSET(admin3_start,MATCH(M574,admin2_linked_pcode,0),0,COUNTIF(admin2_linked_pcode,M574)),0)+MATCH(M574,admin2_linked_pcode,0)-1))</f>
        <v>#REF!</v>
      </c>
    </row>
    <row r="575" spans="12:14" x14ac:dyDescent="0.2">
      <c r="L575" s="49" t="str">
        <f ca="1">IF(B575="","",OFFSET(table_admin1[[#Headers],[ADM1_PT]],MATCH(B575,admin1,0),1))</f>
        <v/>
      </c>
      <c r="M575" s="49" t="str">
        <f t="shared" ca="1" si="9"/>
        <v/>
      </c>
      <c r="N575" s="49" t="e">
        <f ca="1">IF(#REF!="","",INDEX(admin3_pcode,MATCH(#REF!,OFFSET(admin3_start,MATCH(M575,admin2_linked_pcode,0),0,COUNTIF(admin2_linked_pcode,M575)),0)+MATCH(M575,admin2_linked_pcode,0)-1))</f>
        <v>#REF!</v>
      </c>
    </row>
    <row r="576" spans="12:14" x14ac:dyDescent="0.2">
      <c r="L576" s="49" t="str">
        <f ca="1">IF(B576="","",OFFSET(table_admin1[[#Headers],[ADM1_PT]],MATCH(B576,admin1,0),1))</f>
        <v/>
      </c>
      <c r="M576" s="49" t="str">
        <f t="shared" ca="1" si="9"/>
        <v/>
      </c>
      <c r="N576" s="49" t="e">
        <f ca="1">IF(#REF!="","",INDEX(admin3_pcode,MATCH(#REF!,OFFSET(admin3_start,MATCH(M576,admin2_linked_pcode,0),0,COUNTIF(admin2_linked_pcode,M576)),0)+MATCH(M576,admin2_linked_pcode,0)-1))</f>
        <v>#REF!</v>
      </c>
    </row>
    <row r="577" spans="12:14" x14ac:dyDescent="0.2">
      <c r="L577" s="49" t="str">
        <f ca="1">IF(B577="","",OFFSET(table_admin1[[#Headers],[ADM1_PT]],MATCH(B577,admin1,0),1))</f>
        <v/>
      </c>
      <c r="M577" s="49" t="str">
        <f t="shared" ca="1" si="9"/>
        <v/>
      </c>
      <c r="N577" s="49" t="e">
        <f ca="1">IF(#REF!="","",INDEX(admin3_pcode,MATCH(#REF!,OFFSET(admin3_start,MATCH(M577,admin2_linked_pcode,0),0,COUNTIF(admin2_linked_pcode,M577)),0)+MATCH(M577,admin2_linked_pcode,0)-1))</f>
        <v>#REF!</v>
      </c>
    </row>
    <row r="578" spans="12:14" x14ac:dyDescent="0.2">
      <c r="L578" s="49" t="str">
        <f ca="1">IF(B578="","",OFFSET(table_admin1[[#Headers],[ADM1_PT]],MATCH(B578,admin1,0),1))</f>
        <v/>
      </c>
      <c r="M578" s="49" t="str">
        <f t="shared" ca="1" si="9"/>
        <v/>
      </c>
      <c r="N578" s="49" t="e">
        <f ca="1">IF(#REF!="","",INDEX(admin3_pcode,MATCH(#REF!,OFFSET(admin3_start,MATCH(M578,admin2_linked_pcode,0),0,COUNTIF(admin2_linked_pcode,M578)),0)+MATCH(M578,admin2_linked_pcode,0)-1))</f>
        <v>#REF!</v>
      </c>
    </row>
    <row r="579" spans="12:14" x14ac:dyDescent="0.2">
      <c r="L579" s="49" t="str">
        <f ca="1">IF(B579="","",OFFSET(table_admin1[[#Headers],[ADM1_PT]],MATCH(B579,admin1,0),1))</f>
        <v/>
      </c>
      <c r="M579" s="49" t="str">
        <f t="shared" ca="1" si="9"/>
        <v/>
      </c>
      <c r="N579" s="49" t="e">
        <f ca="1">IF(#REF!="","",INDEX(admin3_pcode,MATCH(#REF!,OFFSET(admin3_start,MATCH(M579,admin2_linked_pcode,0),0,COUNTIF(admin2_linked_pcode,M579)),0)+MATCH(M579,admin2_linked_pcode,0)-1))</f>
        <v>#REF!</v>
      </c>
    </row>
    <row r="580" spans="12:14" x14ac:dyDescent="0.2">
      <c r="L580" s="49" t="str">
        <f ca="1">IF(B580="","",OFFSET(table_admin1[[#Headers],[ADM1_PT]],MATCH(B580,admin1,0),1))</f>
        <v/>
      </c>
      <c r="M580" s="49" t="str">
        <f t="shared" ca="1" si="9"/>
        <v/>
      </c>
      <c r="N580" s="49" t="e">
        <f ca="1">IF(#REF!="","",INDEX(admin3_pcode,MATCH(#REF!,OFFSET(admin3_start,MATCH(M580,admin2_linked_pcode,0),0,COUNTIF(admin2_linked_pcode,M580)),0)+MATCH(M580,admin2_linked_pcode,0)-1))</f>
        <v>#REF!</v>
      </c>
    </row>
    <row r="581" spans="12:14" x14ac:dyDescent="0.2">
      <c r="L581" s="49" t="str">
        <f ca="1">IF(B581="","",OFFSET(table_admin1[[#Headers],[ADM1_PT]],MATCH(B581,admin1,0),1))</f>
        <v/>
      </c>
      <c r="M581" s="49" t="str">
        <f t="shared" ca="1" si="9"/>
        <v/>
      </c>
      <c r="N581" s="49" t="e">
        <f ca="1">IF(#REF!="","",INDEX(admin3_pcode,MATCH(#REF!,OFFSET(admin3_start,MATCH(M581,admin2_linked_pcode,0),0,COUNTIF(admin2_linked_pcode,M581)),0)+MATCH(M581,admin2_linked_pcode,0)-1))</f>
        <v>#REF!</v>
      </c>
    </row>
    <row r="582" spans="12:14" x14ac:dyDescent="0.2">
      <c r="L582" s="49" t="str">
        <f ca="1">IF(B582="","",OFFSET(table_admin1[[#Headers],[ADM1_PT]],MATCH(B582,admin1,0),1))</f>
        <v/>
      </c>
      <c r="M582" s="49" t="str">
        <f t="shared" ca="1" si="9"/>
        <v/>
      </c>
      <c r="N582" s="49" t="e">
        <f ca="1">IF(#REF!="","",INDEX(admin3_pcode,MATCH(#REF!,OFFSET(admin3_start,MATCH(M582,admin2_linked_pcode,0),0,COUNTIF(admin2_linked_pcode,M582)),0)+MATCH(M582,admin2_linked_pcode,0)-1))</f>
        <v>#REF!</v>
      </c>
    </row>
    <row r="583" spans="12:14" x14ac:dyDescent="0.2">
      <c r="L583" s="49" t="str">
        <f ca="1">IF(B583="","",OFFSET(table_admin1[[#Headers],[ADM1_PT]],MATCH(B583,admin1,0),1))</f>
        <v/>
      </c>
      <c r="M583" s="49" t="str">
        <f t="shared" ca="1" si="9"/>
        <v/>
      </c>
      <c r="N583" s="49" t="e">
        <f ca="1">IF(#REF!="","",INDEX(admin3_pcode,MATCH(#REF!,OFFSET(admin3_start,MATCH(M583,admin2_linked_pcode,0),0,COUNTIF(admin2_linked_pcode,M583)),0)+MATCH(M583,admin2_linked_pcode,0)-1))</f>
        <v>#REF!</v>
      </c>
    </row>
    <row r="584" spans="12:14" x14ac:dyDescent="0.2">
      <c r="L584" s="49" t="str">
        <f ca="1">IF(B584="","",OFFSET(table_admin1[[#Headers],[ADM1_PT]],MATCH(B584,admin1,0),1))</f>
        <v/>
      </c>
      <c r="M584" s="49" t="str">
        <f t="shared" ca="1" si="9"/>
        <v/>
      </c>
      <c r="N584" s="49" t="e">
        <f ca="1">IF(#REF!="","",INDEX(admin3_pcode,MATCH(#REF!,OFFSET(admin3_start,MATCH(M584,admin2_linked_pcode,0),0,COUNTIF(admin2_linked_pcode,M584)),0)+MATCH(M584,admin2_linked_pcode,0)-1))</f>
        <v>#REF!</v>
      </c>
    </row>
    <row r="585" spans="12:14" x14ac:dyDescent="0.2">
      <c r="L585" s="49" t="str">
        <f ca="1">IF(B585="","",OFFSET(table_admin1[[#Headers],[ADM1_PT]],MATCH(B585,admin1,0),1))</f>
        <v/>
      </c>
      <c r="M585" s="49" t="str">
        <f t="shared" ca="1" si="9"/>
        <v/>
      </c>
      <c r="N585" s="49" t="e">
        <f ca="1">IF(#REF!="","",INDEX(admin3_pcode,MATCH(#REF!,OFFSET(admin3_start,MATCH(M585,admin2_linked_pcode,0),0,COUNTIF(admin2_linked_pcode,M585)),0)+MATCH(M585,admin2_linked_pcode,0)-1))</f>
        <v>#REF!</v>
      </c>
    </row>
    <row r="586" spans="12:14" x14ac:dyDescent="0.2">
      <c r="L586" s="49" t="str">
        <f ca="1">IF(B586="","",OFFSET(table_admin1[[#Headers],[ADM1_PT]],MATCH(B586,admin1,0),1))</f>
        <v/>
      </c>
      <c r="M586" s="49" t="str">
        <f t="shared" ca="1" si="9"/>
        <v/>
      </c>
      <c r="N586" s="49" t="e">
        <f ca="1">IF(#REF!="","",INDEX(admin3_pcode,MATCH(#REF!,OFFSET(admin3_start,MATCH(M586,admin2_linked_pcode,0),0,COUNTIF(admin2_linked_pcode,M586)),0)+MATCH(M586,admin2_linked_pcode,0)-1))</f>
        <v>#REF!</v>
      </c>
    </row>
    <row r="587" spans="12:14" x14ac:dyDescent="0.2">
      <c r="L587" s="49" t="str">
        <f ca="1">IF(B587="","",OFFSET(table_admin1[[#Headers],[ADM1_PT]],MATCH(B587,admin1,0),1))</f>
        <v/>
      </c>
      <c r="M587" s="49" t="str">
        <f t="shared" ca="1" si="9"/>
        <v/>
      </c>
      <c r="N587" s="49" t="e">
        <f ca="1">IF(#REF!="","",INDEX(admin3_pcode,MATCH(#REF!,OFFSET(admin3_start,MATCH(M587,admin2_linked_pcode,0),0,COUNTIF(admin2_linked_pcode,M587)),0)+MATCH(M587,admin2_linked_pcode,0)-1))</f>
        <v>#REF!</v>
      </c>
    </row>
    <row r="588" spans="12:14" x14ac:dyDescent="0.2">
      <c r="L588" s="49" t="str">
        <f ca="1">IF(B588="","",OFFSET(table_admin1[[#Headers],[ADM1_PT]],MATCH(B588,admin1,0),1))</f>
        <v/>
      </c>
      <c r="M588" s="49" t="str">
        <f t="shared" ca="1" si="9"/>
        <v/>
      </c>
      <c r="N588" s="49" t="e">
        <f ca="1">IF(#REF!="","",INDEX(admin3_pcode,MATCH(#REF!,OFFSET(admin3_start,MATCH(M588,admin2_linked_pcode,0),0,COUNTIF(admin2_linked_pcode,M588)),0)+MATCH(M588,admin2_linked_pcode,0)-1))</f>
        <v>#REF!</v>
      </c>
    </row>
    <row r="589" spans="12:14" x14ac:dyDescent="0.2">
      <c r="L589" s="49" t="str">
        <f ca="1">IF(B589="","",OFFSET(table_admin1[[#Headers],[ADM1_PT]],MATCH(B589,admin1,0),1))</f>
        <v/>
      </c>
      <c r="M589" s="49" t="str">
        <f t="shared" ca="1" si="9"/>
        <v/>
      </c>
      <c r="N589" s="49" t="e">
        <f ca="1">IF(#REF!="","",INDEX(admin3_pcode,MATCH(#REF!,OFFSET(admin3_start,MATCH(M589,admin2_linked_pcode,0),0,COUNTIF(admin2_linked_pcode,M589)),0)+MATCH(M589,admin2_linked_pcode,0)-1))</f>
        <v>#REF!</v>
      </c>
    </row>
    <row r="590" spans="12:14" x14ac:dyDescent="0.2">
      <c r="L590" s="49" t="str">
        <f ca="1">IF(B590="","",OFFSET(table_admin1[[#Headers],[ADM1_PT]],MATCH(B590,admin1,0),1))</f>
        <v/>
      </c>
      <c r="M590" s="49" t="str">
        <f t="shared" ca="1" si="9"/>
        <v/>
      </c>
      <c r="N590" s="49" t="e">
        <f ca="1">IF(#REF!="","",INDEX(admin3_pcode,MATCH(#REF!,OFFSET(admin3_start,MATCH(M590,admin2_linked_pcode,0),0,COUNTIF(admin2_linked_pcode,M590)),0)+MATCH(M590,admin2_linked_pcode,0)-1))</f>
        <v>#REF!</v>
      </c>
    </row>
    <row r="591" spans="12:14" x14ac:dyDescent="0.2">
      <c r="L591" s="49" t="str">
        <f ca="1">IF(B591="","",OFFSET(table_admin1[[#Headers],[ADM1_PT]],MATCH(B591,admin1,0),1))</f>
        <v/>
      </c>
      <c r="M591" s="49" t="str">
        <f t="shared" ca="1" si="9"/>
        <v/>
      </c>
      <c r="N591" s="49" t="e">
        <f ca="1">IF(#REF!="","",INDEX(admin3_pcode,MATCH(#REF!,OFFSET(admin3_start,MATCH(M591,admin2_linked_pcode,0),0,COUNTIF(admin2_linked_pcode,M591)),0)+MATCH(M591,admin2_linked_pcode,0)-1))</f>
        <v>#REF!</v>
      </c>
    </row>
    <row r="592" spans="12:14" x14ac:dyDescent="0.2">
      <c r="L592" s="49" t="str">
        <f ca="1">IF(B592="","",OFFSET(table_admin1[[#Headers],[ADM1_PT]],MATCH(B592,admin1,0),1))</f>
        <v/>
      </c>
      <c r="M592" s="49" t="str">
        <f t="shared" ca="1" si="9"/>
        <v/>
      </c>
      <c r="N592" s="49" t="e">
        <f ca="1">IF(#REF!="","",INDEX(admin3_pcode,MATCH(#REF!,OFFSET(admin3_start,MATCH(M592,admin2_linked_pcode,0),0,COUNTIF(admin2_linked_pcode,M592)),0)+MATCH(M592,admin2_linked_pcode,0)-1))</f>
        <v>#REF!</v>
      </c>
    </row>
    <row r="593" spans="12:14" x14ac:dyDescent="0.2">
      <c r="L593" s="49" t="str">
        <f ca="1">IF(B593="","",OFFSET(table_admin1[[#Headers],[ADM1_PT]],MATCH(B593,admin1,0),1))</f>
        <v/>
      </c>
      <c r="M593" s="49" t="str">
        <f t="shared" ca="1" si="9"/>
        <v/>
      </c>
      <c r="N593" s="49" t="e">
        <f ca="1">IF(#REF!="","",INDEX(admin3_pcode,MATCH(#REF!,OFFSET(admin3_start,MATCH(M593,admin2_linked_pcode,0),0,COUNTIF(admin2_linked_pcode,M593)),0)+MATCH(M593,admin2_linked_pcode,0)-1))</f>
        <v>#REF!</v>
      </c>
    </row>
    <row r="594" spans="12:14" x14ac:dyDescent="0.2">
      <c r="L594" s="49" t="str">
        <f ca="1">IF(B594="","",OFFSET(table_admin1[[#Headers],[ADM1_PT]],MATCH(B594,admin1,0),1))</f>
        <v/>
      </c>
      <c r="M594" s="49" t="str">
        <f t="shared" ca="1" si="9"/>
        <v/>
      </c>
      <c r="N594" s="49" t="e">
        <f ca="1">IF(#REF!="","",INDEX(admin3_pcode,MATCH(#REF!,OFFSET(admin3_start,MATCH(M594,admin2_linked_pcode,0),0,COUNTIF(admin2_linked_pcode,M594)),0)+MATCH(M594,admin2_linked_pcode,0)-1))</f>
        <v>#REF!</v>
      </c>
    </row>
    <row r="595" spans="12:14" x14ac:dyDescent="0.2">
      <c r="L595" s="49" t="str">
        <f ca="1">IF(B595="","",OFFSET(table_admin1[[#Headers],[ADM1_PT]],MATCH(B595,admin1,0),1))</f>
        <v/>
      </c>
      <c r="M595" s="49" t="str">
        <f t="shared" ca="1" si="9"/>
        <v/>
      </c>
      <c r="N595" s="49" t="e">
        <f ca="1">IF(#REF!="","",INDEX(admin3_pcode,MATCH(#REF!,OFFSET(admin3_start,MATCH(M595,admin2_linked_pcode,0),0,COUNTIF(admin2_linked_pcode,M595)),0)+MATCH(M595,admin2_linked_pcode,0)-1))</f>
        <v>#REF!</v>
      </c>
    </row>
    <row r="596" spans="12:14" x14ac:dyDescent="0.2">
      <c r="L596" s="49" t="str">
        <f ca="1">IF(B596="","",OFFSET(table_admin1[[#Headers],[ADM1_PT]],MATCH(B596,admin1,0),1))</f>
        <v/>
      </c>
      <c r="M596" s="49" t="str">
        <f t="shared" ca="1" si="9"/>
        <v/>
      </c>
      <c r="N596" s="49" t="e">
        <f ca="1">IF(#REF!="","",INDEX(admin3_pcode,MATCH(#REF!,OFFSET(admin3_start,MATCH(M596,admin2_linked_pcode,0),0,COUNTIF(admin2_linked_pcode,M596)),0)+MATCH(M596,admin2_linked_pcode,0)-1))</f>
        <v>#REF!</v>
      </c>
    </row>
    <row r="597" spans="12:14" x14ac:dyDescent="0.2">
      <c r="L597" s="49" t="str">
        <f ca="1">IF(B597="","",OFFSET(table_admin1[[#Headers],[ADM1_PT]],MATCH(B597,admin1,0),1))</f>
        <v/>
      </c>
      <c r="M597" s="49" t="str">
        <f t="shared" ca="1" si="9"/>
        <v/>
      </c>
      <c r="N597" s="49" t="e">
        <f ca="1">IF(#REF!="","",INDEX(admin3_pcode,MATCH(#REF!,OFFSET(admin3_start,MATCH(M597,admin2_linked_pcode,0),0,COUNTIF(admin2_linked_pcode,M597)),0)+MATCH(M597,admin2_linked_pcode,0)-1))</f>
        <v>#REF!</v>
      </c>
    </row>
    <row r="598" spans="12:14" x14ac:dyDescent="0.2">
      <c r="L598" s="49" t="str">
        <f ca="1">IF(B598="","",OFFSET(table_admin1[[#Headers],[ADM1_PT]],MATCH(B598,admin1,0),1))</f>
        <v/>
      </c>
      <c r="M598" s="49" t="str">
        <f t="shared" ca="1" si="9"/>
        <v/>
      </c>
      <c r="N598" s="49" t="e">
        <f ca="1">IF(#REF!="","",INDEX(admin3_pcode,MATCH(#REF!,OFFSET(admin3_start,MATCH(M598,admin2_linked_pcode,0),0,COUNTIF(admin2_linked_pcode,M598)),0)+MATCH(M598,admin2_linked_pcode,0)-1))</f>
        <v>#REF!</v>
      </c>
    </row>
    <row r="599" spans="12:14" x14ac:dyDescent="0.2">
      <c r="L599" s="49" t="str">
        <f ca="1">IF(B599="","",OFFSET(table_admin1[[#Headers],[ADM1_PT]],MATCH(B599,admin1,0),1))</f>
        <v/>
      </c>
      <c r="M599" s="49" t="str">
        <f t="shared" ca="1" si="9"/>
        <v/>
      </c>
      <c r="N599" s="49" t="e">
        <f ca="1">IF(#REF!="","",INDEX(admin3_pcode,MATCH(#REF!,OFFSET(admin3_start,MATCH(M599,admin2_linked_pcode,0),0,COUNTIF(admin2_linked_pcode,M599)),0)+MATCH(M599,admin2_linked_pcode,0)-1))</f>
        <v>#REF!</v>
      </c>
    </row>
    <row r="600" spans="12:14" x14ac:dyDescent="0.2">
      <c r="L600" s="49" t="str">
        <f ca="1">IF(B600="","",OFFSET(table_admin1[[#Headers],[ADM1_PT]],MATCH(B600,admin1,0),1))</f>
        <v/>
      </c>
      <c r="M600" s="49" t="str">
        <f t="shared" ca="1" si="9"/>
        <v/>
      </c>
      <c r="N600" s="49" t="e">
        <f ca="1">IF(#REF!="","",INDEX(admin3_pcode,MATCH(#REF!,OFFSET(admin3_start,MATCH(M600,admin2_linked_pcode,0),0,COUNTIF(admin2_linked_pcode,M600)),0)+MATCH(M600,admin2_linked_pcode,0)-1))</f>
        <v>#REF!</v>
      </c>
    </row>
    <row r="601" spans="12:14" x14ac:dyDescent="0.2">
      <c r="L601" s="49" t="str">
        <f ca="1">IF(B601="","",OFFSET(table_admin1[[#Headers],[ADM1_PT]],MATCH(B601,admin1,0),1))</f>
        <v/>
      </c>
      <c r="M601" s="49" t="str">
        <f t="shared" ca="1" si="9"/>
        <v/>
      </c>
      <c r="N601" s="49" t="e">
        <f ca="1">IF(#REF!="","",INDEX(admin3_pcode,MATCH(#REF!,OFFSET(admin3_start,MATCH(M601,admin2_linked_pcode,0),0,COUNTIF(admin2_linked_pcode,M601)),0)+MATCH(M601,admin2_linked_pcode,0)-1))</f>
        <v>#REF!</v>
      </c>
    </row>
    <row r="602" spans="12:14" x14ac:dyDescent="0.2">
      <c r="L602" s="49" t="str">
        <f ca="1">IF(B602="","",OFFSET(table_admin1[[#Headers],[ADM1_PT]],MATCH(B602,admin1,0),1))</f>
        <v/>
      </c>
      <c r="M602" s="49" t="str">
        <f t="shared" ca="1" si="9"/>
        <v/>
      </c>
      <c r="N602" s="49" t="e">
        <f ca="1">IF(#REF!="","",INDEX(admin3_pcode,MATCH(#REF!,OFFSET(admin3_start,MATCH(M602,admin2_linked_pcode,0),0,COUNTIF(admin2_linked_pcode,M602)),0)+MATCH(M602,admin2_linked_pcode,0)-1))</f>
        <v>#REF!</v>
      </c>
    </row>
    <row r="603" spans="12:14" x14ac:dyDescent="0.2">
      <c r="L603" s="49" t="str">
        <f ca="1">IF(B603="","",OFFSET(table_admin1[[#Headers],[ADM1_PT]],MATCH(B603,admin1,0),1))</f>
        <v/>
      </c>
      <c r="M603" s="49" t="str">
        <f t="shared" ca="1" si="9"/>
        <v/>
      </c>
      <c r="N603" s="49" t="e">
        <f ca="1">IF(#REF!="","",INDEX(admin3_pcode,MATCH(#REF!,OFFSET(admin3_start,MATCH(M603,admin2_linked_pcode,0),0,COUNTIF(admin2_linked_pcode,M603)),0)+MATCH(M603,admin2_linked_pcode,0)-1))</f>
        <v>#REF!</v>
      </c>
    </row>
    <row r="604" spans="12:14" x14ac:dyDescent="0.2">
      <c r="L604" s="49" t="str">
        <f ca="1">IF(B604="","",OFFSET(table_admin1[[#Headers],[ADM1_PT]],MATCH(B604,admin1,0),1))</f>
        <v/>
      </c>
      <c r="M604" s="49" t="str">
        <f t="shared" ca="1" si="9"/>
        <v/>
      </c>
      <c r="N604" s="49" t="e">
        <f ca="1">IF(#REF!="","",INDEX(admin3_pcode,MATCH(#REF!,OFFSET(admin3_start,MATCH(M604,admin2_linked_pcode,0),0,COUNTIF(admin2_linked_pcode,M604)),0)+MATCH(M604,admin2_linked_pcode,0)-1))</f>
        <v>#REF!</v>
      </c>
    </row>
    <row r="605" spans="12:14" x14ac:dyDescent="0.2">
      <c r="L605" s="49" t="str">
        <f ca="1">IF(B605="","",OFFSET(table_admin1[[#Headers],[ADM1_PT]],MATCH(B605,admin1,0),1))</f>
        <v/>
      </c>
      <c r="M605" s="49" t="str">
        <f t="shared" ca="1" si="9"/>
        <v/>
      </c>
      <c r="N605" s="49" t="e">
        <f ca="1">IF(#REF!="","",INDEX(admin3_pcode,MATCH(#REF!,OFFSET(admin3_start,MATCH(M605,admin2_linked_pcode,0),0,COUNTIF(admin2_linked_pcode,M605)),0)+MATCH(M605,admin2_linked_pcode,0)-1))</f>
        <v>#REF!</v>
      </c>
    </row>
    <row r="606" spans="12:14" x14ac:dyDescent="0.2">
      <c r="L606" s="49" t="str">
        <f ca="1">IF(B606="","",OFFSET(table_admin1[[#Headers],[ADM1_PT]],MATCH(B606,admin1,0),1))</f>
        <v/>
      </c>
      <c r="M606" s="49" t="str">
        <f t="shared" ca="1" si="9"/>
        <v/>
      </c>
      <c r="N606" s="49" t="e">
        <f ca="1">IF(#REF!="","",INDEX(admin3_pcode,MATCH(#REF!,OFFSET(admin3_start,MATCH(M606,admin2_linked_pcode,0),0,COUNTIF(admin2_linked_pcode,M606)),0)+MATCH(M606,admin2_linked_pcode,0)-1))</f>
        <v>#REF!</v>
      </c>
    </row>
    <row r="607" spans="12:14" x14ac:dyDescent="0.2">
      <c r="L607" s="49" t="str">
        <f ca="1">IF(B607="","",OFFSET(table_admin1[[#Headers],[ADM1_PT]],MATCH(B607,admin1,0),1))</f>
        <v/>
      </c>
      <c r="M607" s="49" t="str">
        <f t="shared" ca="1" si="9"/>
        <v/>
      </c>
      <c r="N607" s="49" t="e">
        <f ca="1">IF(#REF!="","",INDEX(admin3_pcode,MATCH(#REF!,OFFSET(admin3_start,MATCH(M607,admin2_linked_pcode,0),0,COUNTIF(admin2_linked_pcode,M607)),0)+MATCH(M607,admin2_linked_pcode,0)-1))</f>
        <v>#REF!</v>
      </c>
    </row>
    <row r="608" spans="12:14" x14ac:dyDescent="0.2">
      <c r="L608" s="49" t="str">
        <f ca="1">IF(B608="","",OFFSET(table_admin1[[#Headers],[ADM1_PT]],MATCH(B608,admin1,0),1))</f>
        <v/>
      </c>
      <c r="M608" s="49" t="str">
        <f t="shared" ca="1" si="9"/>
        <v/>
      </c>
      <c r="N608" s="49" t="e">
        <f ca="1">IF(#REF!="","",INDEX(admin3_pcode,MATCH(#REF!,OFFSET(admin3_start,MATCH(M608,admin2_linked_pcode,0),0,COUNTIF(admin2_linked_pcode,M608)),0)+MATCH(M608,admin2_linked_pcode,0)-1))</f>
        <v>#REF!</v>
      </c>
    </row>
    <row r="609" spans="12:14" x14ac:dyDescent="0.2">
      <c r="L609" s="49" t="str">
        <f ca="1">IF(B609="","",OFFSET(table_admin1[[#Headers],[ADM1_PT]],MATCH(B609,admin1,0),1))</f>
        <v/>
      </c>
      <c r="M609" s="49" t="str">
        <f t="shared" ca="1" si="9"/>
        <v/>
      </c>
      <c r="N609" s="49" t="e">
        <f ca="1">IF(#REF!="","",INDEX(admin3_pcode,MATCH(#REF!,OFFSET(admin3_start,MATCH(M609,admin2_linked_pcode,0),0,COUNTIF(admin2_linked_pcode,M609)),0)+MATCH(M609,admin2_linked_pcode,0)-1))</f>
        <v>#REF!</v>
      </c>
    </row>
    <row r="610" spans="12:14" x14ac:dyDescent="0.2">
      <c r="L610" s="49" t="str">
        <f ca="1">IF(B610="","",OFFSET(table_admin1[[#Headers],[ADM1_PT]],MATCH(B610,admin1,0),1))</f>
        <v/>
      </c>
      <c r="M610" s="49" t="str">
        <f t="shared" ca="1" si="9"/>
        <v/>
      </c>
      <c r="N610" s="49" t="e">
        <f ca="1">IF(#REF!="","",INDEX(admin3_pcode,MATCH(#REF!,OFFSET(admin3_start,MATCH(M610,admin2_linked_pcode,0),0,COUNTIF(admin2_linked_pcode,M610)),0)+MATCH(M610,admin2_linked_pcode,0)-1))</f>
        <v>#REF!</v>
      </c>
    </row>
    <row r="611" spans="12:14" x14ac:dyDescent="0.2">
      <c r="L611" s="49" t="str">
        <f ca="1">IF(B611="","",OFFSET(table_admin1[[#Headers],[ADM1_PT]],MATCH(B611,admin1,0),1))</f>
        <v/>
      </c>
      <c r="M611" s="49" t="str">
        <f t="shared" ca="1" si="9"/>
        <v/>
      </c>
      <c r="N611" s="49" t="e">
        <f ca="1">IF(#REF!="","",INDEX(admin3_pcode,MATCH(#REF!,OFFSET(admin3_start,MATCH(M611,admin2_linked_pcode,0),0,COUNTIF(admin2_linked_pcode,M611)),0)+MATCH(M611,admin2_linked_pcode,0)-1))</f>
        <v>#REF!</v>
      </c>
    </row>
    <row r="612" spans="12:14" x14ac:dyDescent="0.2">
      <c r="L612" s="49" t="str">
        <f ca="1">IF(B612="","",OFFSET(table_admin1[[#Headers],[ADM1_PT]],MATCH(B612,admin1,0),1))</f>
        <v/>
      </c>
      <c r="M612" s="49" t="str">
        <f t="shared" ca="1" si="9"/>
        <v/>
      </c>
      <c r="N612" s="49" t="e">
        <f ca="1">IF(#REF!="","",INDEX(admin3_pcode,MATCH(#REF!,OFFSET(admin3_start,MATCH(M612,admin2_linked_pcode,0),0,COUNTIF(admin2_linked_pcode,M612)),0)+MATCH(M612,admin2_linked_pcode,0)-1))</f>
        <v>#REF!</v>
      </c>
    </row>
    <row r="613" spans="12:14" x14ac:dyDescent="0.2">
      <c r="L613" s="49" t="str">
        <f ca="1">IF(B613="","",OFFSET(table_admin1[[#Headers],[ADM1_PT]],MATCH(B613,admin1,0),1))</f>
        <v/>
      </c>
      <c r="M613" s="49" t="str">
        <f t="shared" ca="1" si="9"/>
        <v/>
      </c>
      <c r="N613" s="49" t="e">
        <f ca="1">IF(#REF!="","",INDEX(admin3_pcode,MATCH(#REF!,OFFSET(admin3_start,MATCH(M613,admin2_linked_pcode,0),0,COUNTIF(admin2_linked_pcode,M613)),0)+MATCH(M613,admin2_linked_pcode,0)-1))</f>
        <v>#REF!</v>
      </c>
    </row>
    <row r="614" spans="12:14" x14ac:dyDescent="0.2">
      <c r="L614" s="49" t="str">
        <f ca="1">IF(B614="","",OFFSET(table_admin1[[#Headers],[ADM1_PT]],MATCH(B614,admin1,0),1))</f>
        <v/>
      </c>
      <c r="M614" s="49" t="str">
        <f t="shared" ca="1" si="9"/>
        <v/>
      </c>
      <c r="N614" s="49" t="e">
        <f ca="1">IF(#REF!="","",INDEX(admin3_pcode,MATCH(#REF!,OFFSET(admin3_start,MATCH(M614,admin2_linked_pcode,0),0,COUNTIF(admin2_linked_pcode,M614)),0)+MATCH(M614,admin2_linked_pcode,0)-1))</f>
        <v>#REF!</v>
      </c>
    </row>
    <row r="615" spans="12:14" x14ac:dyDescent="0.2">
      <c r="L615" s="49" t="str">
        <f ca="1">IF(B615="","",OFFSET(table_admin1[[#Headers],[ADM1_PT]],MATCH(B615,admin1,0),1))</f>
        <v/>
      </c>
      <c r="M615" s="49" t="str">
        <f t="shared" ca="1" si="9"/>
        <v/>
      </c>
      <c r="N615" s="49" t="e">
        <f ca="1">IF(#REF!="","",INDEX(admin3_pcode,MATCH(#REF!,OFFSET(admin3_start,MATCH(M615,admin2_linked_pcode,0),0,COUNTIF(admin2_linked_pcode,M615)),0)+MATCH(M615,admin2_linked_pcode,0)-1))</f>
        <v>#REF!</v>
      </c>
    </row>
    <row r="616" spans="12:14" x14ac:dyDescent="0.2">
      <c r="L616" s="49" t="str">
        <f ca="1">IF(B616="","",OFFSET(table_admin1[[#Headers],[ADM1_PT]],MATCH(B616,admin1,0),1))</f>
        <v/>
      </c>
      <c r="M616" s="49" t="str">
        <f t="shared" ca="1" si="9"/>
        <v/>
      </c>
      <c r="N616" s="49" t="e">
        <f ca="1">IF(#REF!="","",INDEX(admin3_pcode,MATCH(#REF!,OFFSET(admin3_start,MATCH(M616,admin2_linked_pcode,0),0,COUNTIF(admin2_linked_pcode,M616)),0)+MATCH(M616,admin2_linked_pcode,0)-1))</f>
        <v>#REF!</v>
      </c>
    </row>
    <row r="617" spans="12:14" x14ac:dyDescent="0.2">
      <c r="L617" s="49" t="str">
        <f ca="1">IF(B617="","",OFFSET(table_admin1[[#Headers],[ADM1_PT]],MATCH(B617,admin1,0),1))</f>
        <v/>
      </c>
      <c r="M617" s="49" t="str">
        <f t="shared" ca="1" si="9"/>
        <v/>
      </c>
      <c r="N617" s="49" t="e">
        <f ca="1">IF(#REF!="","",INDEX(admin3_pcode,MATCH(#REF!,OFFSET(admin3_start,MATCH(M617,admin2_linked_pcode,0),0,COUNTIF(admin2_linked_pcode,M617)),0)+MATCH(M617,admin2_linked_pcode,0)-1))</f>
        <v>#REF!</v>
      </c>
    </row>
    <row r="618" spans="12:14" x14ac:dyDescent="0.2">
      <c r="L618" s="49" t="str">
        <f ca="1">IF(B618="","",OFFSET(table_admin1[[#Headers],[ADM1_PT]],MATCH(B618,admin1,0),1))</f>
        <v/>
      </c>
      <c r="M618" s="49" t="str">
        <f t="shared" ca="1" si="9"/>
        <v/>
      </c>
      <c r="N618" s="49" t="e">
        <f ca="1">IF(#REF!="","",INDEX(admin3_pcode,MATCH(#REF!,OFFSET(admin3_start,MATCH(M618,admin2_linked_pcode,0),0,COUNTIF(admin2_linked_pcode,M618)),0)+MATCH(M618,admin2_linked_pcode,0)-1))</f>
        <v>#REF!</v>
      </c>
    </row>
    <row r="619" spans="12:14" x14ac:dyDescent="0.2">
      <c r="L619" s="49" t="str">
        <f ca="1">IF(B619="","",OFFSET(table_admin1[[#Headers],[ADM1_PT]],MATCH(B619,admin1,0),1))</f>
        <v/>
      </c>
      <c r="M619" s="49" t="str">
        <f t="shared" ca="1" si="9"/>
        <v/>
      </c>
      <c r="N619" s="49" t="e">
        <f ca="1">IF(#REF!="","",INDEX(admin3_pcode,MATCH(#REF!,OFFSET(admin3_start,MATCH(M619,admin2_linked_pcode,0),0,COUNTIF(admin2_linked_pcode,M619)),0)+MATCH(M619,admin2_linked_pcode,0)-1))</f>
        <v>#REF!</v>
      </c>
    </row>
    <row r="620" spans="12:14" x14ac:dyDescent="0.2">
      <c r="L620" s="49" t="str">
        <f ca="1">IF(B620="","",OFFSET(table_admin1[[#Headers],[ADM1_PT]],MATCH(B620,admin1,0),1))</f>
        <v/>
      </c>
      <c r="M620" s="49" t="str">
        <f t="shared" ca="1" si="9"/>
        <v/>
      </c>
      <c r="N620" s="49" t="e">
        <f ca="1">IF(#REF!="","",INDEX(admin3_pcode,MATCH(#REF!,OFFSET(admin3_start,MATCH(M620,admin2_linked_pcode,0),0,COUNTIF(admin2_linked_pcode,M620)),0)+MATCH(M620,admin2_linked_pcode,0)-1))</f>
        <v>#REF!</v>
      </c>
    </row>
    <row r="621" spans="12:14" x14ac:dyDescent="0.2">
      <c r="L621" s="49" t="str">
        <f ca="1">IF(B621="","",OFFSET(table_admin1[[#Headers],[ADM1_PT]],MATCH(B621,admin1,0),1))</f>
        <v/>
      </c>
      <c r="M621" s="49" t="str">
        <f t="shared" ref="M621:M684" ca="1" si="10">IF(C621="","",INDEX(admin2_pcode,MATCH(C621,OFFSET(admin2_start,MATCH(L621,admin1_linked_pcode,0),0,COUNTIF(admin1_linked_pcode,L621)),0)+MATCH(L621,admin1_linked_pcode,0)-1))</f>
        <v/>
      </c>
      <c r="N621" s="49" t="e">
        <f ca="1">IF(#REF!="","",INDEX(admin3_pcode,MATCH(#REF!,OFFSET(admin3_start,MATCH(M621,admin2_linked_pcode,0),0,COUNTIF(admin2_linked_pcode,M621)),0)+MATCH(M621,admin2_linked_pcode,0)-1))</f>
        <v>#REF!</v>
      </c>
    </row>
    <row r="622" spans="12:14" x14ac:dyDescent="0.2">
      <c r="L622" s="49" t="str">
        <f ca="1">IF(B622="","",OFFSET(table_admin1[[#Headers],[ADM1_PT]],MATCH(B622,admin1,0),1))</f>
        <v/>
      </c>
      <c r="M622" s="49" t="str">
        <f t="shared" ca="1" si="10"/>
        <v/>
      </c>
      <c r="N622" s="49" t="e">
        <f ca="1">IF(#REF!="","",INDEX(admin3_pcode,MATCH(#REF!,OFFSET(admin3_start,MATCH(M622,admin2_linked_pcode,0),0,COUNTIF(admin2_linked_pcode,M622)),0)+MATCH(M622,admin2_linked_pcode,0)-1))</f>
        <v>#REF!</v>
      </c>
    </row>
    <row r="623" spans="12:14" x14ac:dyDescent="0.2">
      <c r="L623" s="49" t="str">
        <f ca="1">IF(B623="","",OFFSET(table_admin1[[#Headers],[ADM1_PT]],MATCH(B623,admin1,0),1))</f>
        <v/>
      </c>
      <c r="M623" s="49" t="str">
        <f t="shared" ca="1" si="10"/>
        <v/>
      </c>
      <c r="N623" s="49" t="e">
        <f ca="1">IF(#REF!="","",INDEX(admin3_pcode,MATCH(#REF!,OFFSET(admin3_start,MATCH(M623,admin2_linked_pcode,0),0,COUNTIF(admin2_linked_pcode,M623)),0)+MATCH(M623,admin2_linked_pcode,0)-1))</f>
        <v>#REF!</v>
      </c>
    </row>
    <row r="624" spans="12:14" x14ac:dyDescent="0.2">
      <c r="L624" s="49" t="str">
        <f ca="1">IF(B624="","",OFFSET(table_admin1[[#Headers],[ADM1_PT]],MATCH(B624,admin1,0),1))</f>
        <v/>
      </c>
      <c r="M624" s="49" t="str">
        <f t="shared" ca="1" si="10"/>
        <v/>
      </c>
      <c r="N624" s="49" t="e">
        <f ca="1">IF(#REF!="","",INDEX(admin3_pcode,MATCH(#REF!,OFFSET(admin3_start,MATCH(M624,admin2_linked_pcode,0),0,COUNTIF(admin2_linked_pcode,M624)),0)+MATCH(M624,admin2_linked_pcode,0)-1))</f>
        <v>#REF!</v>
      </c>
    </row>
    <row r="625" spans="12:14" x14ac:dyDescent="0.2">
      <c r="L625" s="49" t="str">
        <f ca="1">IF(B625="","",OFFSET(table_admin1[[#Headers],[ADM1_PT]],MATCH(B625,admin1,0),1))</f>
        <v/>
      </c>
      <c r="M625" s="49" t="str">
        <f t="shared" ca="1" si="10"/>
        <v/>
      </c>
      <c r="N625" s="49" t="e">
        <f ca="1">IF(#REF!="","",INDEX(admin3_pcode,MATCH(#REF!,OFFSET(admin3_start,MATCH(M625,admin2_linked_pcode,0),0,COUNTIF(admin2_linked_pcode,M625)),0)+MATCH(M625,admin2_linked_pcode,0)-1))</f>
        <v>#REF!</v>
      </c>
    </row>
    <row r="626" spans="12:14" x14ac:dyDescent="0.2">
      <c r="L626" s="49" t="str">
        <f ca="1">IF(B626="","",OFFSET(table_admin1[[#Headers],[ADM1_PT]],MATCH(B626,admin1,0),1))</f>
        <v/>
      </c>
      <c r="M626" s="49" t="str">
        <f t="shared" ca="1" si="10"/>
        <v/>
      </c>
      <c r="N626" s="49" t="e">
        <f ca="1">IF(#REF!="","",INDEX(admin3_pcode,MATCH(#REF!,OFFSET(admin3_start,MATCH(M626,admin2_linked_pcode,0),0,COUNTIF(admin2_linked_pcode,M626)),0)+MATCH(M626,admin2_linked_pcode,0)-1))</f>
        <v>#REF!</v>
      </c>
    </row>
    <row r="627" spans="12:14" x14ac:dyDescent="0.2">
      <c r="L627" s="49" t="str">
        <f ca="1">IF(B627="","",OFFSET(table_admin1[[#Headers],[ADM1_PT]],MATCH(B627,admin1,0),1))</f>
        <v/>
      </c>
      <c r="M627" s="49" t="str">
        <f t="shared" ca="1" si="10"/>
        <v/>
      </c>
      <c r="N627" s="49" t="e">
        <f ca="1">IF(#REF!="","",INDEX(admin3_pcode,MATCH(#REF!,OFFSET(admin3_start,MATCH(M627,admin2_linked_pcode,0),0,COUNTIF(admin2_linked_pcode,M627)),0)+MATCH(M627,admin2_linked_pcode,0)-1))</f>
        <v>#REF!</v>
      </c>
    </row>
    <row r="628" spans="12:14" x14ac:dyDescent="0.2">
      <c r="L628" s="49" t="str">
        <f ca="1">IF(B628="","",OFFSET(table_admin1[[#Headers],[ADM1_PT]],MATCH(B628,admin1,0),1))</f>
        <v/>
      </c>
      <c r="M628" s="49" t="str">
        <f t="shared" ca="1" si="10"/>
        <v/>
      </c>
      <c r="N628" s="49" t="e">
        <f ca="1">IF(#REF!="","",INDEX(admin3_pcode,MATCH(#REF!,OFFSET(admin3_start,MATCH(M628,admin2_linked_pcode,0),0,COUNTIF(admin2_linked_pcode,M628)),0)+MATCH(M628,admin2_linked_pcode,0)-1))</f>
        <v>#REF!</v>
      </c>
    </row>
    <row r="629" spans="12:14" x14ac:dyDescent="0.2">
      <c r="L629" s="49" t="str">
        <f ca="1">IF(B629="","",OFFSET(table_admin1[[#Headers],[ADM1_PT]],MATCH(B629,admin1,0),1))</f>
        <v/>
      </c>
      <c r="M629" s="49" t="str">
        <f t="shared" ca="1" si="10"/>
        <v/>
      </c>
      <c r="N629" s="49" t="e">
        <f ca="1">IF(#REF!="","",INDEX(admin3_pcode,MATCH(#REF!,OFFSET(admin3_start,MATCH(M629,admin2_linked_pcode,0),0,COUNTIF(admin2_linked_pcode,M629)),0)+MATCH(M629,admin2_linked_pcode,0)-1))</f>
        <v>#REF!</v>
      </c>
    </row>
    <row r="630" spans="12:14" x14ac:dyDescent="0.2">
      <c r="L630" s="49" t="str">
        <f ca="1">IF(B630="","",OFFSET(table_admin1[[#Headers],[ADM1_PT]],MATCH(B630,admin1,0),1))</f>
        <v/>
      </c>
      <c r="M630" s="49" t="str">
        <f t="shared" ca="1" si="10"/>
        <v/>
      </c>
      <c r="N630" s="49" t="e">
        <f ca="1">IF(#REF!="","",INDEX(admin3_pcode,MATCH(#REF!,OFFSET(admin3_start,MATCH(M630,admin2_linked_pcode,0),0,COUNTIF(admin2_linked_pcode,M630)),0)+MATCH(M630,admin2_linked_pcode,0)-1))</f>
        <v>#REF!</v>
      </c>
    </row>
    <row r="631" spans="12:14" x14ac:dyDescent="0.2">
      <c r="L631" s="49" t="str">
        <f ca="1">IF(B631="","",OFFSET(table_admin1[[#Headers],[ADM1_PT]],MATCH(B631,admin1,0),1))</f>
        <v/>
      </c>
      <c r="M631" s="49" t="str">
        <f t="shared" ca="1" si="10"/>
        <v/>
      </c>
      <c r="N631" s="49" t="e">
        <f ca="1">IF(#REF!="","",INDEX(admin3_pcode,MATCH(#REF!,OFFSET(admin3_start,MATCH(M631,admin2_linked_pcode,0),0,COUNTIF(admin2_linked_pcode,M631)),0)+MATCH(M631,admin2_linked_pcode,0)-1))</f>
        <v>#REF!</v>
      </c>
    </row>
    <row r="632" spans="12:14" x14ac:dyDescent="0.2">
      <c r="L632" s="49" t="str">
        <f ca="1">IF(B632="","",OFFSET(table_admin1[[#Headers],[ADM1_PT]],MATCH(B632,admin1,0),1))</f>
        <v/>
      </c>
      <c r="M632" s="49" t="str">
        <f t="shared" ca="1" si="10"/>
        <v/>
      </c>
      <c r="N632" s="49" t="e">
        <f ca="1">IF(#REF!="","",INDEX(admin3_pcode,MATCH(#REF!,OFFSET(admin3_start,MATCH(M632,admin2_linked_pcode,0),0,COUNTIF(admin2_linked_pcode,M632)),0)+MATCH(M632,admin2_linked_pcode,0)-1))</f>
        <v>#REF!</v>
      </c>
    </row>
    <row r="633" spans="12:14" x14ac:dyDescent="0.2">
      <c r="L633" s="49" t="str">
        <f ca="1">IF(B633="","",OFFSET(table_admin1[[#Headers],[ADM1_PT]],MATCH(B633,admin1,0),1))</f>
        <v/>
      </c>
      <c r="M633" s="49" t="str">
        <f t="shared" ca="1" si="10"/>
        <v/>
      </c>
      <c r="N633" s="49" t="e">
        <f ca="1">IF(#REF!="","",INDEX(admin3_pcode,MATCH(#REF!,OFFSET(admin3_start,MATCH(M633,admin2_linked_pcode,0),0,COUNTIF(admin2_linked_pcode,M633)),0)+MATCH(M633,admin2_linked_pcode,0)-1))</f>
        <v>#REF!</v>
      </c>
    </row>
    <row r="634" spans="12:14" x14ac:dyDescent="0.2">
      <c r="L634" s="49" t="str">
        <f ca="1">IF(B634="","",OFFSET(table_admin1[[#Headers],[ADM1_PT]],MATCH(B634,admin1,0),1))</f>
        <v/>
      </c>
      <c r="M634" s="49" t="str">
        <f t="shared" ca="1" si="10"/>
        <v/>
      </c>
      <c r="N634" s="49" t="e">
        <f ca="1">IF(#REF!="","",INDEX(admin3_pcode,MATCH(#REF!,OFFSET(admin3_start,MATCH(M634,admin2_linked_pcode,0),0,COUNTIF(admin2_linked_pcode,M634)),0)+MATCH(M634,admin2_linked_pcode,0)-1))</f>
        <v>#REF!</v>
      </c>
    </row>
    <row r="635" spans="12:14" x14ac:dyDescent="0.2">
      <c r="L635" s="49" t="str">
        <f ca="1">IF(B635="","",OFFSET(table_admin1[[#Headers],[ADM1_PT]],MATCH(B635,admin1,0),1))</f>
        <v/>
      </c>
      <c r="M635" s="49" t="str">
        <f t="shared" ca="1" si="10"/>
        <v/>
      </c>
      <c r="N635" s="49" t="e">
        <f ca="1">IF(#REF!="","",INDEX(admin3_pcode,MATCH(#REF!,OFFSET(admin3_start,MATCH(M635,admin2_linked_pcode,0),0,COUNTIF(admin2_linked_pcode,M635)),0)+MATCH(M635,admin2_linked_pcode,0)-1))</f>
        <v>#REF!</v>
      </c>
    </row>
    <row r="636" spans="12:14" x14ac:dyDescent="0.2">
      <c r="L636" s="49" t="str">
        <f ca="1">IF(B636="","",OFFSET(table_admin1[[#Headers],[ADM1_PT]],MATCH(B636,admin1,0),1))</f>
        <v/>
      </c>
      <c r="M636" s="49" t="str">
        <f t="shared" ca="1" si="10"/>
        <v/>
      </c>
      <c r="N636" s="49" t="e">
        <f ca="1">IF(#REF!="","",INDEX(admin3_pcode,MATCH(#REF!,OFFSET(admin3_start,MATCH(M636,admin2_linked_pcode,0),0,COUNTIF(admin2_linked_pcode,M636)),0)+MATCH(M636,admin2_linked_pcode,0)-1))</f>
        <v>#REF!</v>
      </c>
    </row>
    <row r="637" spans="12:14" x14ac:dyDescent="0.2">
      <c r="L637" s="49" t="str">
        <f ca="1">IF(B637="","",OFFSET(table_admin1[[#Headers],[ADM1_PT]],MATCH(B637,admin1,0),1))</f>
        <v/>
      </c>
      <c r="M637" s="49" t="str">
        <f t="shared" ca="1" si="10"/>
        <v/>
      </c>
      <c r="N637" s="49" t="e">
        <f ca="1">IF(#REF!="","",INDEX(admin3_pcode,MATCH(#REF!,OFFSET(admin3_start,MATCH(M637,admin2_linked_pcode,0),0,COUNTIF(admin2_linked_pcode,M637)),0)+MATCH(M637,admin2_linked_pcode,0)-1))</f>
        <v>#REF!</v>
      </c>
    </row>
    <row r="638" spans="12:14" x14ac:dyDescent="0.2">
      <c r="L638" s="49" t="str">
        <f ca="1">IF(B638="","",OFFSET(table_admin1[[#Headers],[ADM1_PT]],MATCH(B638,admin1,0),1))</f>
        <v/>
      </c>
      <c r="M638" s="49" t="str">
        <f t="shared" ca="1" si="10"/>
        <v/>
      </c>
      <c r="N638" s="49" t="e">
        <f ca="1">IF(#REF!="","",INDEX(admin3_pcode,MATCH(#REF!,OFFSET(admin3_start,MATCH(M638,admin2_linked_pcode,0),0,COUNTIF(admin2_linked_pcode,M638)),0)+MATCH(M638,admin2_linked_pcode,0)-1))</f>
        <v>#REF!</v>
      </c>
    </row>
    <row r="639" spans="12:14" x14ac:dyDescent="0.2">
      <c r="L639" s="49" t="str">
        <f ca="1">IF(B639="","",OFFSET(table_admin1[[#Headers],[ADM1_PT]],MATCH(B639,admin1,0),1))</f>
        <v/>
      </c>
      <c r="M639" s="49" t="str">
        <f t="shared" ca="1" si="10"/>
        <v/>
      </c>
      <c r="N639" s="49" t="e">
        <f ca="1">IF(#REF!="","",INDEX(admin3_pcode,MATCH(#REF!,OFFSET(admin3_start,MATCH(M639,admin2_linked_pcode,0),0,COUNTIF(admin2_linked_pcode,M639)),0)+MATCH(M639,admin2_linked_pcode,0)-1))</f>
        <v>#REF!</v>
      </c>
    </row>
    <row r="640" spans="12:14" x14ac:dyDescent="0.2">
      <c r="L640" s="49" t="str">
        <f ca="1">IF(B640="","",OFFSET(table_admin1[[#Headers],[ADM1_PT]],MATCH(B640,admin1,0),1))</f>
        <v/>
      </c>
      <c r="M640" s="49" t="str">
        <f t="shared" ca="1" si="10"/>
        <v/>
      </c>
      <c r="N640" s="49" t="e">
        <f ca="1">IF(#REF!="","",INDEX(admin3_pcode,MATCH(#REF!,OFFSET(admin3_start,MATCH(M640,admin2_linked_pcode,0),0,COUNTIF(admin2_linked_pcode,M640)),0)+MATCH(M640,admin2_linked_pcode,0)-1))</f>
        <v>#REF!</v>
      </c>
    </row>
    <row r="641" spans="12:14" x14ac:dyDescent="0.2">
      <c r="L641" s="49" t="str">
        <f ca="1">IF(B641="","",OFFSET(table_admin1[[#Headers],[ADM1_PT]],MATCH(B641,admin1,0),1))</f>
        <v/>
      </c>
      <c r="M641" s="49" t="str">
        <f t="shared" ca="1" si="10"/>
        <v/>
      </c>
      <c r="N641" s="49" t="e">
        <f ca="1">IF(#REF!="","",INDEX(admin3_pcode,MATCH(#REF!,OFFSET(admin3_start,MATCH(M641,admin2_linked_pcode,0),0,COUNTIF(admin2_linked_pcode,M641)),0)+MATCH(M641,admin2_linked_pcode,0)-1))</f>
        <v>#REF!</v>
      </c>
    </row>
    <row r="642" spans="12:14" x14ac:dyDescent="0.2">
      <c r="L642" s="49" t="str">
        <f ca="1">IF(B642="","",OFFSET(table_admin1[[#Headers],[ADM1_PT]],MATCH(B642,admin1,0),1))</f>
        <v/>
      </c>
      <c r="M642" s="49" t="str">
        <f t="shared" ca="1" si="10"/>
        <v/>
      </c>
      <c r="N642" s="49" t="e">
        <f ca="1">IF(#REF!="","",INDEX(admin3_pcode,MATCH(#REF!,OFFSET(admin3_start,MATCH(M642,admin2_linked_pcode,0),0,COUNTIF(admin2_linked_pcode,M642)),0)+MATCH(M642,admin2_linked_pcode,0)-1))</f>
        <v>#REF!</v>
      </c>
    </row>
    <row r="643" spans="12:14" x14ac:dyDescent="0.2">
      <c r="L643" s="49" t="str">
        <f ca="1">IF(B643="","",OFFSET(table_admin1[[#Headers],[ADM1_PT]],MATCH(B643,admin1,0),1))</f>
        <v/>
      </c>
      <c r="M643" s="49" t="str">
        <f t="shared" ca="1" si="10"/>
        <v/>
      </c>
      <c r="N643" s="49" t="e">
        <f ca="1">IF(#REF!="","",INDEX(admin3_pcode,MATCH(#REF!,OFFSET(admin3_start,MATCH(M643,admin2_linked_pcode,0),0,COUNTIF(admin2_linked_pcode,M643)),0)+MATCH(M643,admin2_linked_pcode,0)-1))</f>
        <v>#REF!</v>
      </c>
    </row>
    <row r="644" spans="12:14" x14ac:dyDescent="0.2">
      <c r="L644" s="49" t="str">
        <f ca="1">IF(B644="","",OFFSET(table_admin1[[#Headers],[ADM1_PT]],MATCH(B644,admin1,0),1))</f>
        <v/>
      </c>
      <c r="M644" s="49" t="str">
        <f t="shared" ca="1" si="10"/>
        <v/>
      </c>
      <c r="N644" s="49" t="e">
        <f ca="1">IF(#REF!="","",INDEX(admin3_pcode,MATCH(#REF!,OFFSET(admin3_start,MATCH(M644,admin2_linked_pcode,0),0,COUNTIF(admin2_linked_pcode,M644)),0)+MATCH(M644,admin2_linked_pcode,0)-1))</f>
        <v>#REF!</v>
      </c>
    </row>
    <row r="645" spans="12:14" x14ac:dyDescent="0.2">
      <c r="L645" s="49" t="str">
        <f ca="1">IF(B645="","",OFFSET(table_admin1[[#Headers],[ADM1_PT]],MATCH(B645,admin1,0),1))</f>
        <v/>
      </c>
      <c r="M645" s="49" t="str">
        <f t="shared" ca="1" si="10"/>
        <v/>
      </c>
      <c r="N645" s="49" t="e">
        <f ca="1">IF(#REF!="","",INDEX(admin3_pcode,MATCH(#REF!,OFFSET(admin3_start,MATCH(M645,admin2_linked_pcode,0),0,COUNTIF(admin2_linked_pcode,M645)),0)+MATCH(M645,admin2_linked_pcode,0)-1))</f>
        <v>#REF!</v>
      </c>
    </row>
    <row r="646" spans="12:14" x14ac:dyDescent="0.2">
      <c r="L646" s="49" t="str">
        <f ca="1">IF(B646="","",OFFSET(table_admin1[[#Headers],[ADM1_PT]],MATCH(B646,admin1,0),1))</f>
        <v/>
      </c>
      <c r="M646" s="49" t="str">
        <f t="shared" ca="1" si="10"/>
        <v/>
      </c>
      <c r="N646" s="49" t="e">
        <f ca="1">IF(#REF!="","",INDEX(admin3_pcode,MATCH(#REF!,OFFSET(admin3_start,MATCH(M646,admin2_linked_pcode,0),0,COUNTIF(admin2_linked_pcode,M646)),0)+MATCH(M646,admin2_linked_pcode,0)-1))</f>
        <v>#REF!</v>
      </c>
    </row>
    <row r="647" spans="12:14" x14ac:dyDescent="0.2">
      <c r="L647" s="49" t="str">
        <f ca="1">IF(B647="","",OFFSET(table_admin1[[#Headers],[ADM1_PT]],MATCH(B647,admin1,0),1))</f>
        <v/>
      </c>
      <c r="M647" s="49" t="str">
        <f t="shared" ca="1" si="10"/>
        <v/>
      </c>
      <c r="N647" s="49" t="e">
        <f ca="1">IF(#REF!="","",INDEX(admin3_pcode,MATCH(#REF!,OFFSET(admin3_start,MATCH(M647,admin2_linked_pcode,0),0,COUNTIF(admin2_linked_pcode,M647)),0)+MATCH(M647,admin2_linked_pcode,0)-1))</f>
        <v>#REF!</v>
      </c>
    </row>
    <row r="648" spans="12:14" x14ac:dyDescent="0.2">
      <c r="L648" s="49" t="str">
        <f ca="1">IF(B648="","",OFFSET(table_admin1[[#Headers],[ADM1_PT]],MATCH(B648,admin1,0),1))</f>
        <v/>
      </c>
      <c r="M648" s="49" t="str">
        <f t="shared" ca="1" si="10"/>
        <v/>
      </c>
      <c r="N648" s="49" t="e">
        <f ca="1">IF(#REF!="","",INDEX(admin3_pcode,MATCH(#REF!,OFFSET(admin3_start,MATCH(M648,admin2_linked_pcode,0),0,COUNTIF(admin2_linked_pcode,M648)),0)+MATCH(M648,admin2_linked_pcode,0)-1))</f>
        <v>#REF!</v>
      </c>
    </row>
    <row r="649" spans="12:14" x14ac:dyDescent="0.2">
      <c r="L649" s="49" t="str">
        <f ca="1">IF(B649="","",OFFSET(table_admin1[[#Headers],[ADM1_PT]],MATCH(B649,admin1,0),1))</f>
        <v/>
      </c>
      <c r="M649" s="49" t="str">
        <f t="shared" ca="1" si="10"/>
        <v/>
      </c>
      <c r="N649" s="49" t="e">
        <f ca="1">IF(#REF!="","",INDEX(admin3_pcode,MATCH(#REF!,OFFSET(admin3_start,MATCH(M649,admin2_linked_pcode,0),0,COUNTIF(admin2_linked_pcode,M649)),0)+MATCH(M649,admin2_linked_pcode,0)-1))</f>
        <v>#REF!</v>
      </c>
    </row>
    <row r="650" spans="12:14" x14ac:dyDescent="0.2">
      <c r="L650" s="49" t="str">
        <f ca="1">IF(B650="","",OFFSET(table_admin1[[#Headers],[ADM1_PT]],MATCH(B650,admin1,0),1))</f>
        <v/>
      </c>
      <c r="M650" s="49" t="str">
        <f t="shared" ca="1" si="10"/>
        <v/>
      </c>
      <c r="N650" s="49" t="e">
        <f ca="1">IF(#REF!="","",INDEX(admin3_pcode,MATCH(#REF!,OFFSET(admin3_start,MATCH(M650,admin2_linked_pcode,0),0,COUNTIF(admin2_linked_pcode,M650)),0)+MATCH(M650,admin2_linked_pcode,0)-1))</f>
        <v>#REF!</v>
      </c>
    </row>
    <row r="651" spans="12:14" x14ac:dyDescent="0.2">
      <c r="L651" s="49" t="str">
        <f ca="1">IF(B651="","",OFFSET(table_admin1[[#Headers],[ADM1_PT]],MATCH(B651,admin1,0),1))</f>
        <v/>
      </c>
      <c r="M651" s="49" t="str">
        <f t="shared" ca="1" si="10"/>
        <v/>
      </c>
      <c r="N651" s="49" t="e">
        <f ca="1">IF(#REF!="","",INDEX(admin3_pcode,MATCH(#REF!,OFFSET(admin3_start,MATCH(M651,admin2_linked_pcode,0),0,COUNTIF(admin2_linked_pcode,M651)),0)+MATCH(M651,admin2_linked_pcode,0)-1))</f>
        <v>#REF!</v>
      </c>
    </row>
    <row r="652" spans="12:14" x14ac:dyDescent="0.2">
      <c r="L652" s="49" t="str">
        <f ca="1">IF(B652="","",OFFSET(table_admin1[[#Headers],[ADM1_PT]],MATCH(B652,admin1,0),1))</f>
        <v/>
      </c>
      <c r="M652" s="49" t="str">
        <f t="shared" ca="1" si="10"/>
        <v/>
      </c>
      <c r="N652" s="49" t="e">
        <f ca="1">IF(#REF!="","",INDEX(admin3_pcode,MATCH(#REF!,OFFSET(admin3_start,MATCH(M652,admin2_linked_pcode,0),0,COUNTIF(admin2_linked_pcode,M652)),0)+MATCH(M652,admin2_linked_pcode,0)-1))</f>
        <v>#REF!</v>
      </c>
    </row>
    <row r="653" spans="12:14" x14ac:dyDescent="0.2">
      <c r="L653" s="49" t="str">
        <f ca="1">IF(B653="","",OFFSET(table_admin1[[#Headers],[ADM1_PT]],MATCH(B653,admin1,0),1))</f>
        <v/>
      </c>
      <c r="M653" s="49" t="str">
        <f t="shared" ca="1" si="10"/>
        <v/>
      </c>
      <c r="N653" s="49" t="e">
        <f ca="1">IF(#REF!="","",INDEX(admin3_pcode,MATCH(#REF!,OFFSET(admin3_start,MATCH(M653,admin2_linked_pcode,0),0,COUNTIF(admin2_linked_pcode,M653)),0)+MATCH(M653,admin2_linked_pcode,0)-1))</f>
        <v>#REF!</v>
      </c>
    </row>
    <row r="654" spans="12:14" x14ac:dyDescent="0.2">
      <c r="L654" s="49" t="str">
        <f ca="1">IF(B654="","",OFFSET(table_admin1[[#Headers],[ADM1_PT]],MATCH(B654,admin1,0),1))</f>
        <v/>
      </c>
      <c r="M654" s="49" t="str">
        <f t="shared" ca="1" si="10"/>
        <v/>
      </c>
      <c r="N654" s="49" t="e">
        <f ca="1">IF(#REF!="","",INDEX(admin3_pcode,MATCH(#REF!,OFFSET(admin3_start,MATCH(M654,admin2_linked_pcode,0),0,COUNTIF(admin2_linked_pcode,M654)),0)+MATCH(M654,admin2_linked_pcode,0)-1))</f>
        <v>#REF!</v>
      </c>
    </row>
    <row r="655" spans="12:14" x14ac:dyDescent="0.2">
      <c r="L655" s="49" t="str">
        <f ca="1">IF(B655="","",OFFSET(table_admin1[[#Headers],[ADM1_PT]],MATCH(B655,admin1,0),1))</f>
        <v/>
      </c>
      <c r="M655" s="49" t="str">
        <f t="shared" ca="1" si="10"/>
        <v/>
      </c>
      <c r="N655" s="49" t="e">
        <f ca="1">IF(#REF!="","",INDEX(admin3_pcode,MATCH(#REF!,OFFSET(admin3_start,MATCH(M655,admin2_linked_pcode,0),0,COUNTIF(admin2_linked_pcode,M655)),0)+MATCH(M655,admin2_linked_pcode,0)-1))</f>
        <v>#REF!</v>
      </c>
    </row>
    <row r="656" spans="12:14" x14ac:dyDescent="0.2">
      <c r="L656" s="49" t="str">
        <f ca="1">IF(B656="","",OFFSET(table_admin1[[#Headers],[ADM1_PT]],MATCH(B656,admin1,0),1))</f>
        <v/>
      </c>
      <c r="M656" s="49" t="str">
        <f t="shared" ca="1" si="10"/>
        <v/>
      </c>
      <c r="N656" s="49" t="e">
        <f ca="1">IF(#REF!="","",INDEX(admin3_pcode,MATCH(#REF!,OFFSET(admin3_start,MATCH(M656,admin2_linked_pcode,0),0,COUNTIF(admin2_linked_pcode,M656)),0)+MATCH(M656,admin2_linked_pcode,0)-1))</f>
        <v>#REF!</v>
      </c>
    </row>
    <row r="657" spans="12:14" x14ac:dyDescent="0.2">
      <c r="L657" s="49" t="str">
        <f ca="1">IF(B657="","",OFFSET(table_admin1[[#Headers],[ADM1_PT]],MATCH(B657,admin1,0),1))</f>
        <v/>
      </c>
      <c r="M657" s="49" t="str">
        <f t="shared" ca="1" si="10"/>
        <v/>
      </c>
      <c r="N657" s="49" t="e">
        <f ca="1">IF(#REF!="","",INDEX(admin3_pcode,MATCH(#REF!,OFFSET(admin3_start,MATCH(M657,admin2_linked_pcode,0),0,COUNTIF(admin2_linked_pcode,M657)),0)+MATCH(M657,admin2_linked_pcode,0)-1))</f>
        <v>#REF!</v>
      </c>
    </row>
    <row r="658" spans="12:14" x14ac:dyDescent="0.2">
      <c r="L658" s="49" t="str">
        <f ca="1">IF(B658="","",OFFSET(table_admin1[[#Headers],[ADM1_PT]],MATCH(B658,admin1,0),1))</f>
        <v/>
      </c>
      <c r="M658" s="49" t="str">
        <f t="shared" ca="1" si="10"/>
        <v/>
      </c>
      <c r="N658" s="49" t="e">
        <f ca="1">IF(#REF!="","",INDEX(admin3_pcode,MATCH(#REF!,OFFSET(admin3_start,MATCH(M658,admin2_linked_pcode,0),0,COUNTIF(admin2_linked_pcode,M658)),0)+MATCH(M658,admin2_linked_pcode,0)-1))</f>
        <v>#REF!</v>
      </c>
    </row>
    <row r="659" spans="12:14" x14ac:dyDescent="0.2">
      <c r="L659" s="49" t="str">
        <f ca="1">IF(B659="","",OFFSET(table_admin1[[#Headers],[ADM1_PT]],MATCH(B659,admin1,0),1))</f>
        <v/>
      </c>
      <c r="M659" s="49" t="str">
        <f t="shared" ca="1" si="10"/>
        <v/>
      </c>
      <c r="N659" s="49" t="e">
        <f ca="1">IF(#REF!="","",INDEX(admin3_pcode,MATCH(#REF!,OFFSET(admin3_start,MATCH(M659,admin2_linked_pcode,0),0,COUNTIF(admin2_linked_pcode,M659)),0)+MATCH(M659,admin2_linked_pcode,0)-1))</f>
        <v>#REF!</v>
      </c>
    </row>
    <row r="660" spans="12:14" x14ac:dyDescent="0.2">
      <c r="L660" s="49" t="str">
        <f ca="1">IF(B660="","",OFFSET(table_admin1[[#Headers],[ADM1_PT]],MATCH(B660,admin1,0),1))</f>
        <v/>
      </c>
      <c r="M660" s="49" t="str">
        <f t="shared" ca="1" si="10"/>
        <v/>
      </c>
      <c r="N660" s="49" t="e">
        <f ca="1">IF(#REF!="","",INDEX(admin3_pcode,MATCH(#REF!,OFFSET(admin3_start,MATCH(M660,admin2_linked_pcode,0),0,COUNTIF(admin2_linked_pcode,M660)),0)+MATCH(M660,admin2_linked_pcode,0)-1))</f>
        <v>#REF!</v>
      </c>
    </row>
    <row r="661" spans="12:14" x14ac:dyDescent="0.2">
      <c r="L661" s="49" t="str">
        <f ca="1">IF(B661="","",OFFSET(table_admin1[[#Headers],[ADM1_PT]],MATCH(B661,admin1,0),1))</f>
        <v/>
      </c>
      <c r="M661" s="49" t="str">
        <f t="shared" ca="1" si="10"/>
        <v/>
      </c>
      <c r="N661" s="49" t="e">
        <f ca="1">IF(#REF!="","",INDEX(admin3_pcode,MATCH(#REF!,OFFSET(admin3_start,MATCH(M661,admin2_linked_pcode,0),0,COUNTIF(admin2_linked_pcode,M661)),0)+MATCH(M661,admin2_linked_pcode,0)-1))</f>
        <v>#REF!</v>
      </c>
    </row>
    <row r="662" spans="12:14" x14ac:dyDescent="0.2">
      <c r="L662" s="49" t="str">
        <f ca="1">IF(B662="","",OFFSET(table_admin1[[#Headers],[ADM1_PT]],MATCH(B662,admin1,0),1))</f>
        <v/>
      </c>
      <c r="M662" s="49" t="str">
        <f t="shared" ca="1" si="10"/>
        <v/>
      </c>
      <c r="N662" s="49" t="e">
        <f ca="1">IF(#REF!="","",INDEX(admin3_pcode,MATCH(#REF!,OFFSET(admin3_start,MATCH(M662,admin2_linked_pcode,0),0,COUNTIF(admin2_linked_pcode,M662)),0)+MATCH(M662,admin2_linked_pcode,0)-1))</f>
        <v>#REF!</v>
      </c>
    </row>
    <row r="663" spans="12:14" x14ac:dyDescent="0.2">
      <c r="L663" s="49" t="str">
        <f ca="1">IF(B663="","",OFFSET(table_admin1[[#Headers],[ADM1_PT]],MATCH(B663,admin1,0),1))</f>
        <v/>
      </c>
      <c r="M663" s="49" t="str">
        <f t="shared" ca="1" si="10"/>
        <v/>
      </c>
      <c r="N663" s="49" t="e">
        <f ca="1">IF(#REF!="","",INDEX(admin3_pcode,MATCH(#REF!,OFFSET(admin3_start,MATCH(M663,admin2_linked_pcode,0),0,COUNTIF(admin2_linked_pcode,M663)),0)+MATCH(M663,admin2_linked_pcode,0)-1))</f>
        <v>#REF!</v>
      </c>
    </row>
    <row r="664" spans="12:14" x14ac:dyDescent="0.2">
      <c r="L664" s="49" t="str">
        <f ca="1">IF(B664="","",OFFSET(table_admin1[[#Headers],[ADM1_PT]],MATCH(B664,admin1,0),1))</f>
        <v/>
      </c>
      <c r="M664" s="49" t="str">
        <f t="shared" ca="1" si="10"/>
        <v/>
      </c>
      <c r="N664" s="49" t="e">
        <f ca="1">IF(#REF!="","",INDEX(admin3_pcode,MATCH(#REF!,OFFSET(admin3_start,MATCH(M664,admin2_linked_pcode,0),0,COUNTIF(admin2_linked_pcode,M664)),0)+MATCH(M664,admin2_linked_pcode,0)-1))</f>
        <v>#REF!</v>
      </c>
    </row>
    <row r="665" spans="12:14" x14ac:dyDescent="0.2">
      <c r="L665" s="49" t="str">
        <f ca="1">IF(B665="","",OFFSET(table_admin1[[#Headers],[ADM1_PT]],MATCH(B665,admin1,0),1))</f>
        <v/>
      </c>
      <c r="M665" s="49" t="str">
        <f t="shared" ca="1" si="10"/>
        <v/>
      </c>
      <c r="N665" s="49" t="e">
        <f ca="1">IF(#REF!="","",INDEX(admin3_pcode,MATCH(#REF!,OFFSET(admin3_start,MATCH(M665,admin2_linked_pcode,0),0,COUNTIF(admin2_linked_pcode,M665)),0)+MATCH(M665,admin2_linked_pcode,0)-1))</f>
        <v>#REF!</v>
      </c>
    </row>
    <row r="666" spans="12:14" x14ac:dyDescent="0.2">
      <c r="L666" s="49" t="str">
        <f ca="1">IF(B666="","",OFFSET(table_admin1[[#Headers],[ADM1_PT]],MATCH(B666,admin1,0),1))</f>
        <v/>
      </c>
      <c r="M666" s="49" t="str">
        <f t="shared" ca="1" si="10"/>
        <v/>
      </c>
      <c r="N666" s="49" t="e">
        <f ca="1">IF(#REF!="","",INDEX(admin3_pcode,MATCH(#REF!,OFFSET(admin3_start,MATCH(M666,admin2_linked_pcode,0),0,COUNTIF(admin2_linked_pcode,M666)),0)+MATCH(M666,admin2_linked_pcode,0)-1))</f>
        <v>#REF!</v>
      </c>
    </row>
    <row r="667" spans="12:14" x14ac:dyDescent="0.2">
      <c r="L667" s="49" t="str">
        <f ca="1">IF(B667="","",OFFSET(table_admin1[[#Headers],[ADM1_PT]],MATCH(B667,admin1,0),1))</f>
        <v/>
      </c>
      <c r="M667" s="49" t="str">
        <f t="shared" ca="1" si="10"/>
        <v/>
      </c>
      <c r="N667" s="49" t="e">
        <f ca="1">IF(#REF!="","",INDEX(admin3_pcode,MATCH(#REF!,OFFSET(admin3_start,MATCH(M667,admin2_linked_pcode,0),0,COUNTIF(admin2_linked_pcode,M667)),0)+MATCH(M667,admin2_linked_pcode,0)-1))</f>
        <v>#REF!</v>
      </c>
    </row>
    <row r="668" spans="12:14" x14ac:dyDescent="0.2">
      <c r="L668" s="49" t="str">
        <f ca="1">IF(B668="","",OFFSET(table_admin1[[#Headers],[ADM1_PT]],MATCH(B668,admin1,0),1))</f>
        <v/>
      </c>
      <c r="M668" s="49" t="str">
        <f t="shared" ca="1" si="10"/>
        <v/>
      </c>
      <c r="N668" s="49" t="e">
        <f ca="1">IF(#REF!="","",INDEX(admin3_pcode,MATCH(#REF!,OFFSET(admin3_start,MATCH(M668,admin2_linked_pcode,0),0,COUNTIF(admin2_linked_pcode,M668)),0)+MATCH(M668,admin2_linked_pcode,0)-1))</f>
        <v>#REF!</v>
      </c>
    </row>
    <row r="669" spans="12:14" x14ac:dyDescent="0.2">
      <c r="L669" s="49" t="str">
        <f ca="1">IF(B669="","",OFFSET(table_admin1[[#Headers],[ADM1_PT]],MATCH(B669,admin1,0),1))</f>
        <v/>
      </c>
      <c r="M669" s="49" t="str">
        <f t="shared" ca="1" si="10"/>
        <v/>
      </c>
      <c r="N669" s="49" t="e">
        <f ca="1">IF(#REF!="","",INDEX(admin3_pcode,MATCH(#REF!,OFFSET(admin3_start,MATCH(M669,admin2_linked_pcode,0),0,COUNTIF(admin2_linked_pcode,M669)),0)+MATCH(M669,admin2_linked_pcode,0)-1))</f>
        <v>#REF!</v>
      </c>
    </row>
    <row r="670" spans="12:14" x14ac:dyDescent="0.2">
      <c r="L670" s="49" t="str">
        <f ca="1">IF(B670="","",OFFSET(table_admin1[[#Headers],[ADM1_PT]],MATCH(B670,admin1,0),1))</f>
        <v/>
      </c>
      <c r="M670" s="49" t="str">
        <f t="shared" ca="1" si="10"/>
        <v/>
      </c>
      <c r="N670" s="49" t="e">
        <f ca="1">IF(#REF!="","",INDEX(admin3_pcode,MATCH(#REF!,OFFSET(admin3_start,MATCH(M670,admin2_linked_pcode,0),0,COUNTIF(admin2_linked_pcode,M670)),0)+MATCH(M670,admin2_linked_pcode,0)-1))</f>
        <v>#REF!</v>
      </c>
    </row>
    <row r="671" spans="12:14" x14ac:dyDescent="0.2">
      <c r="L671" s="49" t="str">
        <f ca="1">IF(B671="","",OFFSET(table_admin1[[#Headers],[ADM1_PT]],MATCH(B671,admin1,0),1))</f>
        <v/>
      </c>
      <c r="M671" s="49" t="str">
        <f t="shared" ca="1" si="10"/>
        <v/>
      </c>
      <c r="N671" s="49" t="e">
        <f ca="1">IF(#REF!="","",INDEX(admin3_pcode,MATCH(#REF!,OFFSET(admin3_start,MATCH(M671,admin2_linked_pcode,0),0,COUNTIF(admin2_linked_pcode,M671)),0)+MATCH(M671,admin2_linked_pcode,0)-1))</f>
        <v>#REF!</v>
      </c>
    </row>
    <row r="672" spans="12:14" x14ac:dyDescent="0.2">
      <c r="L672" s="49" t="str">
        <f ca="1">IF(B672="","",OFFSET(table_admin1[[#Headers],[ADM1_PT]],MATCH(B672,admin1,0),1))</f>
        <v/>
      </c>
      <c r="M672" s="49" t="str">
        <f t="shared" ca="1" si="10"/>
        <v/>
      </c>
      <c r="N672" s="49" t="e">
        <f ca="1">IF(#REF!="","",INDEX(admin3_pcode,MATCH(#REF!,OFFSET(admin3_start,MATCH(M672,admin2_linked_pcode,0),0,COUNTIF(admin2_linked_pcode,M672)),0)+MATCH(M672,admin2_linked_pcode,0)-1))</f>
        <v>#REF!</v>
      </c>
    </row>
    <row r="673" spans="12:14" x14ac:dyDescent="0.2">
      <c r="L673" s="49" t="str">
        <f ca="1">IF(B673="","",OFFSET(table_admin1[[#Headers],[ADM1_PT]],MATCH(B673,admin1,0),1))</f>
        <v/>
      </c>
      <c r="M673" s="49" t="str">
        <f t="shared" ca="1" si="10"/>
        <v/>
      </c>
      <c r="N673" s="49" t="e">
        <f ca="1">IF(#REF!="","",INDEX(admin3_pcode,MATCH(#REF!,OFFSET(admin3_start,MATCH(M673,admin2_linked_pcode,0),0,COUNTIF(admin2_linked_pcode,M673)),0)+MATCH(M673,admin2_linked_pcode,0)-1))</f>
        <v>#REF!</v>
      </c>
    </row>
    <row r="674" spans="12:14" x14ac:dyDescent="0.2">
      <c r="L674" s="49" t="str">
        <f ca="1">IF(B674="","",OFFSET(table_admin1[[#Headers],[ADM1_PT]],MATCH(B674,admin1,0),1))</f>
        <v/>
      </c>
      <c r="M674" s="49" t="str">
        <f t="shared" ca="1" si="10"/>
        <v/>
      </c>
      <c r="N674" s="49" t="e">
        <f ca="1">IF(#REF!="","",INDEX(admin3_pcode,MATCH(#REF!,OFFSET(admin3_start,MATCH(M674,admin2_linked_pcode,0),0,COUNTIF(admin2_linked_pcode,M674)),0)+MATCH(M674,admin2_linked_pcode,0)-1))</f>
        <v>#REF!</v>
      </c>
    </row>
    <row r="675" spans="12:14" x14ac:dyDescent="0.2">
      <c r="L675" s="49" t="str">
        <f ca="1">IF(B675="","",OFFSET(table_admin1[[#Headers],[ADM1_PT]],MATCH(B675,admin1,0),1))</f>
        <v/>
      </c>
      <c r="M675" s="49" t="str">
        <f t="shared" ca="1" si="10"/>
        <v/>
      </c>
      <c r="N675" s="49" t="e">
        <f ca="1">IF(#REF!="","",INDEX(admin3_pcode,MATCH(#REF!,OFFSET(admin3_start,MATCH(M675,admin2_linked_pcode,0),0,COUNTIF(admin2_linked_pcode,M675)),0)+MATCH(M675,admin2_linked_pcode,0)-1))</f>
        <v>#REF!</v>
      </c>
    </row>
    <row r="676" spans="12:14" x14ac:dyDescent="0.2">
      <c r="L676" s="49" t="str">
        <f ca="1">IF(B676="","",OFFSET(table_admin1[[#Headers],[ADM1_PT]],MATCH(B676,admin1,0),1))</f>
        <v/>
      </c>
      <c r="M676" s="49" t="str">
        <f t="shared" ca="1" si="10"/>
        <v/>
      </c>
      <c r="N676" s="49" t="e">
        <f ca="1">IF(#REF!="","",INDEX(admin3_pcode,MATCH(#REF!,OFFSET(admin3_start,MATCH(M676,admin2_linked_pcode,0),0,COUNTIF(admin2_linked_pcode,M676)),0)+MATCH(M676,admin2_linked_pcode,0)-1))</f>
        <v>#REF!</v>
      </c>
    </row>
    <row r="677" spans="12:14" x14ac:dyDescent="0.2">
      <c r="L677" s="49" t="str">
        <f ca="1">IF(B677="","",OFFSET(table_admin1[[#Headers],[ADM1_PT]],MATCH(B677,admin1,0),1))</f>
        <v/>
      </c>
      <c r="M677" s="49" t="str">
        <f t="shared" ca="1" si="10"/>
        <v/>
      </c>
      <c r="N677" s="49" t="e">
        <f ca="1">IF(#REF!="","",INDEX(admin3_pcode,MATCH(#REF!,OFFSET(admin3_start,MATCH(M677,admin2_linked_pcode,0),0,COUNTIF(admin2_linked_pcode,M677)),0)+MATCH(M677,admin2_linked_pcode,0)-1))</f>
        <v>#REF!</v>
      </c>
    </row>
    <row r="678" spans="12:14" x14ac:dyDescent="0.2">
      <c r="L678" s="49" t="str">
        <f ca="1">IF(B678="","",OFFSET(table_admin1[[#Headers],[ADM1_PT]],MATCH(B678,admin1,0),1))</f>
        <v/>
      </c>
      <c r="M678" s="49" t="str">
        <f t="shared" ca="1" si="10"/>
        <v/>
      </c>
      <c r="N678" s="49" t="e">
        <f ca="1">IF(#REF!="","",INDEX(admin3_pcode,MATCH(#REF!,OFFSET(admin3_start,MATCH(M678,admin2_linked_pcode,0),0,COUNTIF(admin2_linked_pcode,M678)),0)+MATCH(M678,admin2_linked_pcode,0)-1))</f>
        <v>#REF!</v>
      </c>
    </row>
    <row r="679" spans="12:14" x14ac:dyDescent="0.2">
      <c r="L679" s="49" t="str">
        <f ca="1">IF(B679="","",OFFSET(table_admin1[[#Headers],[ADM1_PT]],MATCH(B679,admin1,0),1))</f>
        <v/>
      </c>
      <c r="M679" s="49" t="str">
        <f t="shared" ca="1" si="10"/>
        <v/>
      </c>
      <c r="N679" s="49" t="e">
        <f ca="1">IF(#REF!="","",INDEX(admin3_pcode,MATCH(#REF!,OFFSET(admin3_start,MATCH(M679,admin2_linked_pcode,0),0,COUNTIF(admin2_linked_pcode,M679)),0)+MATCH(M679,admin2_linked_pcode,0)-1))</f>
        <v>#REF!</v>
      </c>
    </row>
    <row r="680" spans="12:14" x14ac:dyDescent="0.2">
      <c r="L680" s="49" t="str">
        <f ca="1">IF(B680="","",OFFSET(table_admin1[[#Headers],[ADM1_PT]],MATCH(B680,admin1,0),1))</f>
        <v/>
      </c>
      <c r="M680" s="49" t="str">
        <f t="shared" ca="1" si="10"/>
        <v/>
      </c>
      <c r="N680" s="49" t="e">
        <f ca="1">IF(#REF!="","",INDEX(admin3_pcode,MATCH(#REF!,OFFSET(admin3_start,MATCH(M680,admin2_linked_pcode,0),0,COUNTIF(admin2_linked_pcode,M680)),0)+MATCH(M680,admin2_linked_pcode,0)-1))</f>
        <v>#REF!</v>
      </c>
    </row>
    <row r="681" spans="12:14" x14ac:dyDescent="0.2">
      <c r="L681" s="49" t="str">
        <f ca="1">IF(B681="","",OFFSET(table_admin1[[#Headers],[ADM1_PT]],MATCH(B681,admin1,0),1))</f>
        <v/>
      </c>
      <c r="M681" s="49" t="str">
        <f t="shared" ca="1" si="10"/>
        <v/>
      </c>
      <c r="N681" s="49" t="e">
        <f ca="1">IF(#REF!="","",INDEX(admin3_pcode,MATCH(#REF!,OFFSET(admin3_start,MATCH(M681,admin2_linked_pcode,0),0,COUNTIF(admin2_linked_pcode,M681)),0)+MATCH(M681,admin2_linked_pcode,0)-1))</f>
        <v>#REF!</v>
      </c>
    </row>
    <row r="682" spans="12:14" x14ac:dyDescent="0.2">
      <c r="L682" s="49" t="str">
        <f ca="1">IF(B682="","",OFFSET(table_admin1[[#Headers],[ADM1_PT]],MATCH(B682,admin1,0),1))</f>
        <v/>
      </c>
      <c r="M682" s="49" t="str">
        <f t="shared" ca="1" si="10"/>
        <v/>
      </c>
      <c r="N682" s="49" t="e">
        <f ca="1">IF(#REF!="","",INDEX(admin3_pcode,MATCH(#REF!,OFFSET(admin3_start,MATCH(M682,admin2_linked_pcode,0),0,COUNTIF(admin2_linked_pcode,M682)),0)+MATCH(M682,admin2_linked_pcode,0)-1))</f>
        <v>#REF!</v>
      </c>
    </row>
    <row r="683" spans="12:14" x14ac:dyDescent="0.2">
      <c r="L683" s="49" t="str">
        <f ca="1">IF(B683="","",OFFSET(table_admin1[[#Headers],[ADM1_PT]],MATCH(B683,admin1,0),1))</f>
        <v/>
      </c>
      <c r="M683" s="49" t="str">
        <f t="shared" ca="1" si="10"/>
        <v/>
      </c>
      <c r="N683" s="49" t="e">
        <f ca="1">IF(#REF!="","",INDEX(admin3_pcode,MATCH(#REF!,OFFSET(admin3_start,MATCH(M683,admin2_linked_pcode,0),0,COUNTIF(admin2_linked_pcode,M683)),0)+MATCH(M683,admin2_linked_pcode,0)-1))</f>
        <v>#REF!</v>
      </c>
    </row>
    <row r="684" spans="12:14" x14ac:dyDescent="0.2">
      <c r="L684" s="49" t="str">
        <f ca="1">IF(B684="","",OFFSET(table_admin1[[#Headers],[ADM1_PT]],MATCH(B684,admin1,0),1))</f>
        <v/>
      </c>
      <c r="M684" s="49" t="str">
        <f t="shared" ca="1" si="10"/>
        <v/>
      </c>
      <c r="N684" s="49" t="e">
        <f ca="1">IF(#REF!="","",INDEX(admin3_pcode,MATCH(#REF!,OFFSET(admin3_start,MATCH(M684,admin2_linked_pcode,0),0,COUNTIF(admin2_linked_pcode,M684)),0)+MATCH(M684,admin2_linked_pcode,0)-1))</f>
        <v>#REF!</v>
      </c>
    </row>
    <row r="685" spans="12:14" x14ac:dyDescent="0.2">
      <c r="L685" s="49" t="str">
        <f ca="1">IF(B685="","",OFFSET(table_admin1[[#Headers],[ADM1_PT]],MATCH(B685,admin1,0),1))</f>
        <v/>
      </c>
      <c r="M685" s="49" t="str">
        <f t="shared" ref="M685:M748" ca="1" si="11">IF(C685="","",INDEX(admin2_pcode,MATCH(C685,OFFSET(admin2_start,MATCH(L685,admin1_linked_pcode,0),0,COUNTIF(admin1_linked_pcode,L685)),0)+MATCH(L685,admin1_linked_pcode,0)-1))</f>
        <v/>
      </c>
      <c r="N685" s="49" t="e">
        <f ca="1">IF(#REF!="","",INDEX(admin3_pcode,MATCH(#REF!,OFFSET(admin3_start,MATCH(M685,admin2_linked_pcode,0),0,COUNTIF(admin2_linked_pcode,M685)),0)+MATCH(M685,admin2_linked_pcode,0)-1))</f>
        <v>#REF!</v>
      </c>
    </row>
    <row r="686" spans="12:14" x14ac:dyDescent="0.2">
      <c r="L686" s="49" t="str">
        <f ca="1">IF(B686="","",OFFSET(table_admin1[[#Headers],[ADM1_PT]],MATCH(B686,admin1,0),1))</f>
        <v/>
      </c>
      <c r="M686" s="49" t="str">
        <f t="shared" ca="1" si="11"/>
        <v/>
      </c>
      <c r="N686" s="49" t="e">
        <f ca="1">IF(#REF!="","",INDEX(admin3_pcode,MATCH(#REF!,OFFSET(admin3_start,MATCH(M686,admin2_linked_pcode,0),0,COUNTIF(admin2_linked_pcode,M686)),0)+MATCH(M686,admin2_linked_pcode,0)-1))</f>
        <v>#REF!</v>
      </c>
    </row>
    <row r="687" spans="12:14" x14ac:dyDescent="0.2">
      <c r="L687" s="49" t="str">
        <f ca="1">IF(B687="","",OFFSET(table_admin1[[#Headers],[ADM1_PT]],MATCH(B687,admin1,0),1))</f>
        <v/>
      </c>
      <c r="M687" s="49" t="str">
        <f t="shared" ca="1" si="11"/>
        <v/>
      </c>
      <c r="N687" s="49" t="e">
        <f ca="1">IF(#REF!="","",INDEX(admin3_pcode,MATCH(#REF!,OFFSET(admin3_start,MATCH(M687,admin2_linked_pcode,0),0,COUNTIF(admin2_linked_pcode,M687)),0)+MATCH(M687,admin2_linked_pcode,0)-1))</f>
        <v>#REF!</v>
      </c>
    </row>
    <row r="688" spans="12:14" x14ac:dyDescent="0.2">
      <c r="L688" s="49" t="str">
        <f ca="1">IF(B688="","",OFFSET(table_admin1[[#Headers],[ADM1_PT]],MATCH(B688,admin1,0),1))</f>
        <v/>
      </c>
      <c r="M688" s="49" t="str">
        <f t="shared" ca="1" si="11"/>
        <v/>
      </c>
      <c r="N688" s="49" t="e">
        <f ca="1">IF(#REF!="","",INDEX(admin3_pcode,MATCH(#REF!,OFFSET(admin3_start,MATCH(M688,admin2_linked_pcode,0),0,COUNTIF(admin2_linked_pcode,M688)),0)+MATCH(M688,admin2_linked_pcode,0)-1))</f>
        <v>#REF!</v>
      </c>
    </row>
    <row r="689" spans="12:14" x14ac:dyDescent="0.2">
      <c r="L689" s="49" t="str">
        <f ca="1">IF(B689="","",OFFSET(table_admin1[[#Headers],[ADM1_PT]],MATCH(B689,admin1,0),1))</f>
        <v/>
      </c>
      <c r="M689" s="49" t="str">
        <f t="shared" ca="1" si="11"/>
        <v/>
      </c>
      <c r="N689" s="49" t="e">
        <f ca="1">IF(#REF!="","",INDEX(admin3_pcode,MATCH(#REF!,OFFSET(admin3_start,MATCH(M689,admin2_linked_pcode,0),0,COUNTIF(admin2_linked_pcode,M689)),0)+MATCH(M689,admin2_linked_pcode,0)-1))</f>
        <v>#REF!</v>
      </c>
    </row>
    <row r="690" spans="12:14" x14ac:dyDescent="0.2">
      <c r="L690" s="49" t="str">
        <f ca="1">IF(B690="","",OFFSET(table_admin1[[#Headers],[ADM1_PT]],MATCH(B690,admin1,0),1))</f>
        <v/>
      </c>
      <c r="M690" s="49" t="str">
        <f t="shared" ca="1" si="11"/>
        <v/>
      </c>
      <c r="N690" s="49" t="e">
        <f ca="1">IF(#REF!="","",INDEX(admin3_pcode,MATCH(#REF!,OFFSET(admin3_start,MATCH(M690,admin2_linked_pcode,0),0,COUNTIF(admin2_linked_pcode,M690)),0)+MATCH(M690,admin2_linked_pcode,0)-1))</f>
        <v>#REF!</v>
      </c>
    </row>
    <row r="691" spans="12:14" x14ac:dyDescent="0.2">
      <c r="L691" s="49" t="str">
        <f ca="1">IF(B691="","",OFFSET(table_admin1[[#Headers],[ADM1_PT]],MATCH(B691,admin1,0),1))</f>
        <v/>
      </c>
      <c r="M691" s="49" t="str">
        <f t="shared" ca="1" si="11"/>
        <v/>
      </c>
      <c r="N691" s="49" t="e">
        <f ca="1">IF(#REF!="","",INDEX(admin3_pcode,MATCH(#REF!,OFFSET(admin3_start,MATCH(M691,admin2_linked_pcode,0),0,COUNTIF(admin2_linked_pcode,M691)),0)+MATCH(M691,admin2_linked_pcode,0)-1))</f>
        <v>#REF!</v>
      </c>
    </row>
    <row r="692" spans="12:14" x14ac:dyDescent="0.2">
      <c r="L692" s="49" t="str">
        <f ca="1">IF(B692="","",OFFSET(table_admin1[[#Headers],[ADM1_PT]],MATCH(B692,admin1,0),1))</f>
        <v/>
      </c>
      <c r="M692" s="49" t="str">
        <f t="shared" ca="1" si="11"/>
        <v/>
      </c>
      <c r="N692" s="49" t="e">
        <f ca="1">IF(#REF!="","",INDEX(admin3_pcode,MATCH(#REF!,OFFSET(admin3_start,MATCH(M692,admin2_linked_pcode,0),0,COUNTIF(admin2_linked_pcode,M692)),0)+MATCH(M692,admin2_linked_pcode,0)-1))</f>
        <v>#REF!</v>
      </c>
    </row>
    <row r="693" spans="12:14" x14ac:dyDescent="0.2">
      <c r="L693" s="49" t="str">
        <f ca="1">IF(B693="","",OFFSET(table_admin1[[#Headers],[ADM1_PT]],MATCH(B693,admin1,0),1))</f>
        <v/>
      </c>
      <c r="M693" s="49" t="str">
        <f t="shared" ca="1" si="11"/>
        <v/>
      </c>
      <c r="N693" s="49" t="e">
        <f ca="1">IF(#REF!="","",INDEX(admin3_pcode,MATCH(#REF!,OFFSET(admin3_start,MATCH(M693,admin2_linked_pcode,0),0,COUNTIF(admin2_linked_pcode,M693)),0)+MATCH(M693,admin2_linked_pcode,0)-1))</f>
        <v>#REF!</v>
      </c>
    </row>
    <row r="694" spans="12:14" x14ac:dyDescent="0.2">
      <c r="L694" s="49" t="str">
        <f ca="1">IF(B694="","",OFFSET(table_admin1[[#Headers],[ADM1_PT]],MATCH(B694,admin1,0),1))</f>
        <v/>
      </c>
      <c r="M694" s="49" t="str">
        <f t="shared" ca="1" si="11"/>
        <v/>
      </c>
      <c r="N694" s="49" t="e">
        <f ca="1">IF(#REF!="","",INDEX(admin3_pcode,MATCH(#REF!,OFFSET(admin3_start,MATCH(M694,admin2_linked_pcode,0),0,COUNTIF(admin2_linked_pcode,M694)),0)+MATCH(M694,admin2_linked_pcode,0)-1))</f>
        <v>#REF!</v>
      </c>
    </row>
    <row r="695" spans="12:14" x14ac:dyDescent="0.2">
      <c r="L695" s="49" t="str">
        <f ca="1">IF(B695="","",OFFSET(table_admin1[[#Headers],[ADM1_PT]],MATCH(B695,admin1,0),1))</f>
        <v/>
      </c>
      <c r="M695" s="49" t="str">
        <f t="shared" ca="1" si="11"/>
        <v/>
      </c>
      <c r="N695" s="49" t="e">
        <f ca="1">IF(#REF!="","",INDEX(admin3_pcode,MATCH(#REF!,OFFSET(admin3_start,MATCH(M695,admin2_linked_pcode,0),0,COUNTIF(admin2_linked_pcode,M695)),0)+MATCH(M695,admin2_linked_pcode,0)-1))</f>
        <v>#REF!</v>
      </c>
    </row>
    <row r="696" spans="12:14" x14ac:dyDescent="0.2">
      <c r="L696" s="49" t="str">
        <f ca="1">IF(B696="","",OFFSET(table_admin1[[#Headers],[ADM1_PT]],MATCH(B696,admin1,0),1))</f>
        <v/>
      </c>
      <c r="M696" s="49" t="str">
        <f t="shared" ca="1" si="11"/>
        <v/>
      </c>
      <c r="N696" s="49" t="e">
        <f ca="1">IF(#REF!="","",INDEX(admin3_pcode,MATCH(#REF!,OFFSET(admin3_start,MATCH(M696,admin2_linked_pcode,0),0,COUNTIF(admin2_linked_pcode,M696)),0)+MATCH(M696,admin2_linked_pcode,0)-1))</f>
        <v>#REF!</v>
      </c>
    </row>
    <row r="697" spans="12:14" x14ac:dyDescent="0.2">
      <c r="L697" s="49" t="str">
        <f ca="1">IF(B697="","",OFFSET(table_admin1[[#Headers],[ADM1_PT]],MATCH(B697,admin1,0),1))</f>
        <v/>
      </c>
      <c r="M697" s="49" t="str">
        <f t="shared" ca="1" si="11"/>
        <v/>
      </c>
      <c r="N697" s="49" t="e">
        <f ca="1">IF(#REF!="","",INDEX(admin3_pcode,MATCH(#REF!,OFFSET(admin3_start,MATCH(M697,admin2_linked_pcode,0),0,COUNTIF(admin2_linked_pcode,M697)),0)+MATCH(M697,admin2_linked_pcode,0)-1))</f>
        <v>#REF!</v>
      </c>
    </row>
    <row r="698" spans="12:14" x14ac:dyDescent="0.2">
      <c r="L698" s="49" t="str">
        <f ca="1">IF(B698="","",OFFSET(table_admin1[[#Headers],[ADM1_PT]],MATCH(B698,admin1,0),1))</f>
        <v/>
      </c>
      <c r="M698" s="49" t="str">
        <f t="shared" ca="1" si="11"/>
        <v/>
      </c>
      <c r="N698" s="49" t="e">
        <f ca="1">IF(#REF!="","",INDEX(admin3_pcode,MATCH(#REF!,OFFSET(admin3_start,MATCH(M698,admin2_linked_pcode,0),0,COUNTIF(admin2_linked_pcode,M698)),0)+MATCH(M698,admin2_linked_pcode,0)-1))</f>
        <v>#REF!</v>
      </c>
    </row>
    <row r="699" spans="12:14" x14ac:dyDescent="0.2">
      <c r="L699" s="49" t="str">
        <f ca="1">IF(B699="","",OFFSET(table_admin1[[#Headers],[ADM1_PT]],MATCH(B699,admin1,0),1))</f>
        <v/>
      </c>
      <c r="M699" s="49" t="str">
        <f t="shared" ca="1" si="11"/>
        <v/>
      </c>
      <c r="N699" s="49" t="e">
        <f ca="1">IF(#REF!="","",INDEX(admin3_pcode,MATCH(#REF!,OFFSET(admin3_start,MATCH(M699,admin2_linked_pcode,0),0,COUNTIF(admin2_linked_pcode,M699)),0)+MATCH(M699,admin2_linked_pcode,0)-1))</f>
        <v>#REF!</v>
      </c>
    </row>
    <row r="700" spans="12:14" x14ac:dyDescent="0.2">
      <c r="L700" s="49" t="str">
        <f ca="1">IF(B700="","",OFFSET(table_admin1[[#Headers],[ADM1_PT]],MATCH(B700,admin1,0),1))</f>
        <v/>
      </c>
      <c r="M700" s="49" t="str">
        <f t="shared" ca="1" si="11"/>
        <v/>
      </c>
      <c r="N700" s="49" t="e">
        <f ca="1">IF(#REF!="","",INDEX(admin3_pcode,MATCH(#REF!,OFFSET(admin3_start,MATCH(M700,admin2_linked_pcode,0),0,COUNTIF(admin2_linked_pcode,M700)),0)+MATCH(M700,admin2_linked_pcode,0)-1))</f>
        <v>#REF!</v>
      </c>
    </row>
    <row r="701" spans="12:14" x14ac:dyDescent="0.2">
      <c r="L701" s="49" t="str">
        <f ca="1">IF(B701="","",OFFSET(table_admin1[[#Headers],[ADM1_PT]],MATCH(B701,admin1,0),1))</f>
        <v/>
      </c>
      <c r="M701" s="49" t="str">
        <f t="shared" ca="1" si="11"/>
        <v/>
      </c>
      <c r="N701" s="49" t="e">
        <f ca="1">IF(#REF!="","",INDEX(admin3_pcode,MATCH(#REF!,OFFSET(admin3_start,MATCH(M701,admin2_linked_pcode,0),0,COUNTIF(admin2_linked_pcode,M701)),0)+MATCH(M701,admin2_linked_pcode,0)-1))</f>
        <v>#REF!</v>
      </c>
    </row>
    <row r="702" spans="12:14" x14ac:dyDescent="0.2">
      <c r="L702" s="49" t="str">
        <f ca="1">IF(B702="","",OFFSET(table_admin1[[#Headers],[ADM1_PT]],MATCH(B702,admin1,0),1))</f>
        <v/>
      </c>
      <c r="M702" s="49" t="str">
        <f t="shared" ca="1" si="11"/>
        <v/>
      </c>
      <c r="N702" s="49" t="e">
        <f ca="1">IF(#REF!="","",INDEX(admin3_pcode,MATCH(#REF!,OFFSET(admin3_start,MATCH(M702,admin2_linked_pcode,0),0,COUNTIF(admin2_linked_pcode,M702)),0)+MATCH(M702,admin2_linked_pcode,0)-1))</f>
        <v>#REF!</v>
      </c>
    </row>
    <row r="703" spans="12:14" x14ac:dyDescent="0.2">
      <c r="L703" s="49" t="str">
        <f ca="1">IF(B703="","",OFFSET(table_admin1[[#Headers],[ADM1_PT]],MATCH(B703,admin1,0),1))</f>
        <v/>
      </c>
      <c r="M703" s="49" t="str">
        <f t="shared" ca="1" si="11"/>
        <v/>
      </c>
      <c r="N703" s="49" t="e">
        <f ca="1">IF(#REF!="","",INDEX(admin3_pcode,MATCH(#REF!,OFFSET(admin3_start,MATCH(M703,admin2_linked_pcode,0),0,COUNTIF(admin2_linked_pcode,M703)),0)+MATCH(M703,admin2_linked_pcode,0)-1))</f>
        <v>#REF!</v>
      </c>
    </row>
    <row r="704" spans="12:14" x14ac:dyDescent="0.2">
      <c r="L704" s="49" t="str">
        <f ca="1">IF(B704="","",OFFSET(table_admin1[[#Headers],[ADM1_PT]],MATCH(B704,admin1,0),1))</f>
        <v/>
      </c>
      <c r="M704" s="49" t="str">
        <f t="shared" ca="1" si="11"/>
        <v/>
      </c>
      <c r="N704" s="49" t="e">
        <f ca="1">IF(#REF!="","",INDEX(admin3_pcode,MATCH(#REF!,OFFSET(admin3_start,MATCH(M704,admin2_linked_pcode,0),0,COUNTIF(admin2_linked_pcode,M704)),0)+MATCH(M704,admin2_linked_pcode,0)-1))</f>
        <v>#REF!</v>
      </c>
    </row>
    <row r="705" spans="12:14" x14ac:dyDescent="0.2">
      <c r="L705" s="49" t="str">
        <f ca="1">IF(B705="","",OFFSET(table_admin1[[#Headers],[ADM1_PT]],MATCH(B705,admin1,0),1))</f>
        <v/>
      </c>
      <c r="M705" s="49" t="str">
        <f t="shared" ca="1" si="11"/>
        <v/>
      </c>
      <c r="N705" s="49" t="e">
        <f ca="1">IF(#REF!="","",INDEX(admin3_pcode,MATCH(#REF!,OFFSET(admin3_start,MATCH(M705,admin2_linked_pcode,0),0,COUNTIF(admin2_linked_pcode,M705)),0)+MATCH(M705,admin2_linked_pcode,0)-1))</f>
        <v>#REF!</v>
      </c>
    </row>
    <row r="706" spans="12:14" x14ac:dyDescent="0.2">
      <c r="L706" s="49" t="str">
        <f ca="1">IF(B706="","",OFFSET(table_admin1[[#Headers],[ADM1_PT]],MATCH(B706,admin1,0),1))</f>
        <v/>
      </c>
      <c r="M706" s="49" t="str">
        <f t="shared" ca="1" si="11"/>
        <v/>
      </c>
      <c r="N706" s="49" t="e">
        <f ca="1">IF(#REF!="","",INDEX(admin3_pcode,MATCH(#REF!,OFFSET(admin3_start,MATCH(M706,admin2_linked_pcode,0),0,COUNTIF(admin2_linked_pcode,M706)),0)+MATCH(M706,admin2_linked_pcode,0)-1))</f>
        <v>#REF!</v>
      </c>
    </row>
    <row r="707" spans="12:14" x14ac:dyDescent="0.2">
      <c r="L707" s="49" t="str">
        <f ca="1">IF(B707="","",OFFSET(table_admin1[[#Headers],[ADM1_PT]],MATCH(B707,admin1,0),1))</f>
        <v/>
      </c>
      <c r="M707" s="49" t="str">
        <f t="shared" ca="1" si="11"/>
        <v/>
      </c>
      <c r="N707" s="49" t="e">
        <f ca="1">IF(#REF!="","",INDEX(admin3_pcode,MATCH(#REF!,OFFSET(admin3_start,MATCH(M707,admin2_linked_pcode,0),0,COUNTIF(admin2_linked_pcode,M707)),0)+MATCH(M707,admin2_linked_pcode,0)-1))</f>
        <v>#REF!</v>
      </c>
    </row>
    <row r="708" spans="12:14" x14ac:dyDescent="0.2">
      <c r="L708" s="49" t="str">
        <f ca="1">IF(B708="","",OFFSET(table_admin1[[#Headers],[ADM1_PT]],MATCH(B708,admin1,0),1))</f>
        <v/>
      </c>
      <c r="M708" s="49" t="str">
        <f t="shared" ca="1" si="11"/>
        <v/>
      </c>
      <c r="N708" s="49" t="e">
        <f ca="1">IF(#REF!="","",INDEX(admin3_pcode,MATCH(#REF!,OFFSET(admin3_start,MATCH(M708,admin2_linked_pcode,0),0,COUNTIF(admin2_linked_pcode,M708)),0)+MATCH(M708,admin2_linked_pcode,0)-1))</f>
        <v>#REF!</v>
      </c>
    </row>
    <row r="709" spans="12:14" x14ac:dyDescent="0.2">
      <c r="L709" s="49" t="str">
        <f ca="1">IF(B709="","",OFFSET(table_admin1[[#Headers],[ADM1_PT]],MATCH(B709,admin1,0),1))</f>
        <v/>
      </c>
      <c r="M709" s="49" t="str">
        <f t="shared" ca="1" si="11"/>
        <v/>
      </c>
      <c r="N709" s="49" t="e">
        <f ca="1">IF(#REF!="","",INDEX(admin3_pcode,MATCH(#REF!,OFFSET(admin3_start,MATCH(M709,admin2_linked_pcode,0),0,COUNTIF(admin2_linked_pcode,M709)),0)+MATCH(M709,admin2_linked_pcode,0)-1))</f>
        <v>#REF!</v>
      </c>
    </row>
    <row r="710" spans="12:14" x14ac:dyDescent="0.2">
      <c r="L710" s="49" t="str">
        <f ca="1">IF(B710="","",OFFSET(table_admin1[[#Headers],[ADM1_PT]],MATCH(B710,admin1,0),1))</f>
        <v/>
      </c>
      <c r="M710" s="49" t="str">
        <f t="shared" ca="1" si="11"/>
        <v/>
      </c>
      <c r="N710" s="49" t="e">
        <f ca="1">IF(#REF!="","",INDEX(admin3_pcode,MATCH(#REF!,OFFSET(admin3_start,MATCH(M710,admin2_linked_pcode,0),0,COUNTIF(admin2_linked_pcode,M710)),0)+MATCH(M710,admin2_linked_pcode,0)-1))</f>
        <v>#REF!</v>
      </c>
    </row>
    <row r="711" spans="12:14" x14ac:dyDescent="0.2">
      <c r="L711" s="49" t="str">
        <f ca="1">IF(B711="","",OFFSET(table_admin1[[#Headers],[ADM1_PT]],MATCH(B711,admin1,0),1))</f>
        <v/>
      </c>
      <c r="M711" s="49" t="str">
        <f t="shared" ca="1" si="11"/>
        <v/>
      </c>
      <c r="N711" s="49" t="e">
        <f ca="1">IF(#REF!="","",INDEX(admin3_pcode,MATCH(#REF!,OFFSET(admin3_start,MATCH(M711,admin2_linked_pcode,0),0,COUNTIF(admin2_linked_pcode,M711)),0)+MATCH(M711,admin2_linked_pcode,0)-1))</f>
        <v>#REF!</v>
      </c>
    </row>
    <row r="712" spans="12:14" x14ac:dyDescent="0.2">
      <c r="L712" s="49" t="str">
        <f ca="1">IF(B712="","",OFFSET(table_admin1[[#Headers],[ADM1_PT]],MATCH(B712,admin1,0),1))</f>
        <v/>
      </c>
      <c r="M712" s="49" t="str">
        <f t="shared" ca="1" si="11"/>
        <v/>
      </c>
      <c r="N712" s="49" t="e">
        <f ca="1">IF(#REF!="","",INDEX(admin3_pcode,MATCH(#REF!,OFFSET(admin3_start,MATCH(M712,admin2_linked_pcode,0),0,COUNTIF(admin2_linked_pcode,M712)),0)+MATCH(M712,admin2_linked_pcode,0)-1))</f>
        <v>#REF!</v>
      </c>
    </row>
    <row r="713" spans="12:14" x14ac:dyDescent="0.2">
      <c r="L713" s="49" t="str">
        <f ca="1">IF(B713="","",OFFSET(table_admin1[[#Headers],[ADM1_PT]],MATCH(B713,admin1,0),1))</f>
        <v/>
      </c>
      <c r="M713" s="49" t="str">
        <f t="shared" ca="1" si="11"/>
        <v/>
      </c>
      <c r="N713" s="49" t="e">
        <f ca="1">IF(#REF!="","",INDEX(admin3_pcode,MATCH(#REF!,OFFSET(admin3_start,MATCH(M713,admin2_linked_pcode,0),0,COUNTIF(admin2_linked_pcode,M713)),0)+MATCH(M713,admin2_linked_pcode,0)-1))</f>
        <v>#REF!</v>
      </c>
    </row>
    <row r="714" spans="12:14" x14ac:dyDescent="0.2">
      <c r="L714" s="49" t="str">
        <f ca="1">IF(B714="","",OFFSET(table_admin1[[#Headers],[ADM1_PT]],MATCH(B714,admin1,0),1))</f>
        <v/>
      </c>
      <c r="M714" s="49" t="str">
        <f t="shared" ca="1" si="11"/>
        <v/>
      </c>
      <c r="N714" s="49" t="e">
        <f ca="1">IF(#REF!="","",INDEX(admin3_pcode,MATCH(#REF!,OFFSET(admin3_start,MATCH(M714,admin2_linked_pcode,0),0,COUNTIF(admin2_linked_pcode,M714)),0)+MATCH(M714,admin2_linked_pcode,0)-1))</f>
        <v>#REF!</v>
      </c>
    </row>
    <row r="715" spans="12:14" x14ac:dyDescent="0.2">
      <c r="L715" s="49" t="str">
        <f ca="1">IF(B715="","",OFFSET(table_admin1[[#Headers],[ADM1_PT]],MATCH(B715,admin1,0),1))</f>
        <v/>
      </c>
      <c r="M715" s="49" t="str">
        <f t="shared" ca="1" si="11"/>
        <v/>
      </c>
      <c r="N715" s="49" t="e">
        <f ca="1">IF(#REF!="","",INDEX(admin3_pcode,MATCH(#REF!,OFFSET(admin3_start,MATCH(M715,admin2_linked_pcode,0),0,COUNTIF(admin2_linked_pcode,M715)),0)+MATCH(M715,admin2_linked_pcode,0)-1))</f>
        <v>#REF!</v>
      </c>
    </row>
    <row r="716" spans="12:14" x14ac:dyDescent="0.2">
      <c r="L716" s="49" t="str">
        <f ca="1">IF(B716="","",OFFSET(table_admin1[[#Headers],[ADM1_PT]],MATCH(B716,admin1,0),1))</f>
        <v/>
      </c>
      <c r="M716" s="49" t="str">
        <f t="shared" ca="1" si="11"/>
        <v/>
      </c>
      <c r="N716" s="49" t="e">
        <f ca="1">IF(#REF!="","",INDEX(admin3_pcode,MATCH(#REF!,OFFSET(admin3_start,MATCH(M716,admin2_linked_pcode,0),0,COUNTIF(admin2_linked_pcode,M716)),0)+MATCH(M716,admin2_linked_pcode,0)-1))</f>
        <v>#REF!</v>
      </c>
    </row>
    <row r="717" spans="12:14" x14ac:dyDescent="0.2">
      <c r="L717" s="49" t="str">
        <f ca="1">IF(B717="","",OFFSET(table_admin1[[#Headers],[ADM1_PT]],MATCH(B717,admin1,0),1))</f>
        <v/>
      </c>
      <c r="M717" s="49" t="str">
        <f t="shared" ca="1" si="11"/>
        <v/>
      </c>
      <c r="N717" s="49" t="e">
        <f ca="1">IF(#REF!="","",INDEX(admin3_pcode,MATCH(#REF!,OFFSET(admin3_start,MATCH(M717,admin2_linked_pcode,0),0,COUNTIF(admin2_linked_pcode,M717)),0)+MATCH(M717,admin2_linked_pcode,0)-1))</f>
        <v>#REF!</v>
      </c>
    </row>
    <row r="718" spans="12:14" x14ac:dyDescent="0.2">
      <c r="L718" s="49" t="str">
        <f ca="1">IF(B718="","",OFFSET(table_admin1[[#Headers],[ADM1_PT]],MATCH(B718,admin1,0),1))</f>
        <v/>
      </c>
      <c r="M718" s="49" t="str">
        <f t="shared" ca="1" si="11"/>
        <v/>
      </c>
      <c r="N718" s="49" t="e">
        <f ca="1">IF(#REF!="","",INDEX(admin3_pcode,MATCH(#REF!,OFFSET(admin3_start,MATCH(M718,admin2_linked_pcode,0),0,COUNTIF(admin2_linked_pcode,M718)),0)+MATCH(M718,admin2_linked_pcode,0)-1))</f>
        <v>#REF!</v>
      </c>
    </row>
    <row r="719" spans="12:14" x14ac:dyDescent="0.2">
      <c r="L719" s="49" t="str">
        <f ca="1">IF(B719="","",OFFSET(table_admin1[[#Headers],[ADM1_PT]],MATCH(B719,admin1,0),1))</f>
        <v/>
      </c>
      <c r="M719" s="49" t="str">
        <f t="shared" ca="1" si="11"/>
        <v/>
      </c>
      <c r="N719" s="49" t="e">
        <f ca="1">IF(#REF!="","",INDEX(admin3_pcode,MATCH(#REF!,OFFSET(admin3_start,MATCH(M719,admin2_linked_pcode,0),0,COUNTIF(admin2_linked_pcode,M719)),0)+MATCH(M719,admin2_linked_pcode,0)-1))</f>
        <v>#REF!</v>
      </c>
    </row>
    <row r="720" spans="12:14" x14ac:dyDescent="0.2">
      <c r="L720" s="49" t="str">
        <f ca="1">IF(B720="","",OFFSET(table_admin1[[#Headers],[ADM1_PT]],MATCH(B720,admin1,0),1))</f>
        <v/>
      </c>
      <c r="M720" s="49" t="str">
        <f t="shared" ca="1" si="11"/>
        <v/>
      </c>
      <c r="N720" s="49" t="e">
        <f ca="1">IF(#REF!="","",INDEX(admin3_pcode,MATCH(#REF!,OFFSET(admin3_start,MATCH(M720,admin2_linked_pcode,0),0,COUNTIF(admin2_linked_pcode,M720)),0)+MATCH(M720,admin2_linked_pcode,0)-1))</f>
        <v>#REF!</v>
      </c>
    </row>
    <row r="721" spans="12:14" x14ac:dyDescent="0.2">
      <c r="L721" s="49" t="str">
        <f ca="1">IF(B721="","",OFFSET(table_admin1[[#Headers],[ADM1_PT]],MATCH(B721,admin1,0),1))</f>
        <v/>
      </c>
      <c r="M721" s="49" t="str">
        <f t="shared" ca="1" si="11"/>
        <v/>
      </c>
      <c r="N721" s="49" t="e">
        <f ca="1">IF(#REF!="","",INDEX(admin3_pcode,MATCH(#REF!,OFFSET(admin3_start,MATCH(M721,admin2_linked_pcode,0),0,COUNTIF(admin2_linked_pcode,M721)),0)+MATCH(M721,admin2_linked_pcode,0)-1))</f>
        <v>#REF!</v>
      </c>
    </row>
    <row r="722" spans="12:14" x14ac:dyDescent="0.2">
      <c r="L722" s="49" t="str">
        <f ca="1">IF(B722="","",OFFSET(table_admin1[[#Headers],[ADM1_PT]],MATCH(B722,admin1,0),1))</f>
        <v/>
      </c>
      <c r="M722" s="49" t="str">
        <f t="shared" ca="1" si="11"/>
        <v/>
      </c>
      <c r="N722" s="49" t="e">
        <f ca="1">IF(#REF!="","",INDEX(admin3_pcode,MATCH(#REF!,OFFSET(admin3_start,MATCH(M722,admin2_linked_pcode,0),0,COUNTIF(admin2_linked_pcode,M722)),0)+MATCH(M722,admin2_linked_pcode,0)-1))</f>
        <v>#REF!</v>
      </c>
    </row>
    <row r="723" spans="12:14" x14ac:dyDescent="0.2">
      <c r="L723" s="49" t="str">
        <f ca="1">IF(B723="","",OFFSET(table_admin1[[#Headers],[ADM1_PT]],MATCH(B723,admin1,0),1))</f>
        <v/>
      </c>
      <c r="M723" s="49" t="str">
        <f t="shared" ca="1" si="11"/>
        <v/>
      </c>
      <c r="N723" s="49" t="e">
        <f ca="1">IF(#REF!="","",INDEX(admin3_pcode,MATCH(#REF!,OFFSET(admin3_start,MATCH(M723,admin2_linked_pcode,0),0,COUNTIF(admin2_linked_pcode,M723)),0)+MATCH(M723,admin2_linked_pcode,0)-1))</f>
        <v>#REF!</v>
      </c>
    </row>
    <row r="724" spans="12:14" x14ac:dyDescent="0.2">
      <c r="L724" s="49" t="str">
        <f ca="1">IF(B724="","",OFFSET(table_admin1[[#Headers],[ADM1_PT]],MATCH(B724,admin1,0),1))</f>
        <v/>
      </c>
      <c r="M724" s="49" t="str">
        <f t="shared" ca="1" si="11"/>
        <v/>
      </c>
      <c r="N724" s="49" t="e">
        <f ca="1">IF(#REF!="","",INDEX(admin3_pcode,MATCH(#REF!,OFFSET(admin3_start,MATCH(M724,admin2_linked_pcode,0),0,COUNTIF(admin2_linked_pcode,M724)),0)+MATCH(M724,admin2_linked_pcode,0)-1))</f>
        <v>#REF!</v>
      </c>
    </row>
    <row r="725" spans="12:14" x14ac:dyDescent="0.2">
      <c r="L725" s="49" t="str">
        <f ca="1">IF(B725="","",OFFSET(table_admin1[[#Headers],[ADM1_PT]],MATCH(B725,admin1,0),1))</f>
        <v/>
      </c>
      <c r="M725" s="49" t="str">
        <f t="shared" ca="1" si="11"/>
        <v/>
      </c>
      <c r="N725" s="49" t="e">
        <f ca="1">IF(#REF!="","",INDEX(admin3_pcode,MATCH(#REF!,OFFSET(admin3_start,MATCH(M725,admin2_linked_pcode,0),0,COUNTIF(admin2_linked_pcode,M725)),0)+MATCH(M725,admin2_linked_pcode,0)-1))</f>
        <v>#REF!</v>
      </c>
    </row>
    <row r="726" spans="12:14" x14ac:dyDescent="0.2">
      <c r="L726" s="49" t="str">
        <f ca="1">IF(B726="","",OFFSET(table_admin1[[#Headers],[ADM1_PT]],MATCH(B726,admin1,0),1))</f>
        <v/>
      </c>
      <c r="M726" s="49" t="str">
        <f t="shared" ca="1" si="11"/>
        <v/>
      </c>
      <c r="N726" s="49" t="e">
        <f ca="1">IF(#REF!="","",INDEX(admin3_pcode,MATCH(#REF!,OFFSET(admin3_start,MATCH(M726,admin2_linked_pcode,0),0,COUNTIF(admin2_linked_pcode,M726)),0)+MATCH(M726,admin2_linked_pcode,0)-1))</f>
        <v>#REF!</v>
      </c>
    </row>
    <row r="727" spans="12:14" x14ac:dyDescent="0.2">
      <c r="L727" s="49" t="str">
        <f ca="1">IF(B727="","",OFFSET(table_admin1[[#Headers],[ADM1_PT]],MATCH(B727,admin1,0),1))</f>
        <v/>
      </c>
      <c r="M727" s="49" t="str">
        <f t="shared" ca="1" si="11"/>
        <v/>
      </c>
      <c r="N727" s="49" t="e">
        <f ca="1">IF(#REF!="","",INDEX(admin3_pcode,MATCH(#REF!,OFFSET(admin3_start,MATCH(M727,admin2_linked_pcode,0),0,COUNTIF(admin2_linked_pcode,M727)),0)+MATCH(M727,admin2_linked_pcode,0)-1))</f>
        <v>#REF!</v>
      </c>
    </row>
    <row r="728" spans="12:14" x14ac:dyDescent="0.2">
      <c r="L728" s="49" t="str">
        <f ca="1">IF(B728="","",OFFSET(table_admin1[[#Headers],[ADM1_PT]],MATCH(B728,admin1,0),1))</f>
        <v/>
      </c>
      <c r="M728" s="49" t="str">
        <f t="shared" ca="1" si="11"/>
        <v/>
      </c>
      <c r="N728" s="49" t="e">
        <f ca="1">IF(#REF!="","",INDEX(admin3_pcode,MATCH(#REF!,OFFSET(admin3_start,MATCH(M728,admin2_linked_pcode,0),0,COUNTIF(admin2_linked_pcode,M728)),0)+MATCH(M728,admin2_linked_pcode,0)-1))</f>
        <v>#REF!</v>
      </c>
    </row>
    <row r="729" spans="12:14" x14ac:dyDescent="0.2">
      <c r="L729" s="49" t="str">
        <f ca="1">IF(B729="","",OFFSET(table_admin1[[#Headers],[ADM1_PT]],MATCH(B729,admin1,0),1))</f>
        <v/>
      </c>
      <c r="M729" s="49" t="str">
        <f t="shared" ca="1" si="11"/>
        <v/>
      </c>
      <c r="N729" s="49" t="e">
        <f ca="1">IF(#REF!="","",INDEX(admin3_pcode,MATCH(#REF!,OFFSET(admin3_start,MATCH(M729,admin2_linked_pcode,0),0,COUNTIF(admin2_linked_pcode,M729)),0)+MATCH(M729,admin2_linked_pcode,0)-1))</f>
        <v>#REF!</v>
      </c>
    </row>
    <row r="730" spans="12:14" x14ac:dyDescent="0.2">
      <c r="L730" s="49" t="str">
        <f ca="1">IF(B730="","",OFFSET(table_admin1[[#Headers],[ADM1_PT]],MATCH(B730,admin1,0),1))</f>
        <v/>
      </c>
      <c r="M730" s="49" t="str">
        <f t="shared" ca="1" si="11"/>
        <v/>
      </c>
      <c r="N730" s="49" t="e">
        <f ca="1">IF(#REF!="","",INDEX(admin3_pcode,MATCH(#REF!,OFFSET(admin3_start,MATCH(M730,admin2_linked_pcode,0),0,COUNTIF(admin2_linked_pcode,M730)),0)+MATCH(M730,admin2_linked_pcode,0)-1))</f>
        <v>#REF!</v>
      </c>
    </row>
    <row r="731" spans="12:14" x14ac:dyDescent="0.2">
      <c r="L731" s="49" t="str">
        <f ca="1">IF(B731="","",OFFSET(table_admin1[[#Headers],[ADM1_PT]],MATCH(B731,admin1,0),1))</f>
        <v/>
      </c>
      <c r="M731" s="49" t="str">
        <f t="shared" ca="1" si="11"/>
        <v/>
      </c>
      <c r="N731" s="49" t="e">
        <f ca="1">IF(#REF!="","",INDEX(admin3_pcode,MATCH(#REF!,OFFSET(admin3_start,MATCH(M731,admin2_linked_pcode,0),0,COUNTIF(admin2_linked_pcode,M731)),0)+MATCH(M731,admin2_linked_pcode,0)-1))</f>
        <v>#REF!</v>
      </c>
    </row>
    <row r="732" spans="12:14" x14ac:dyDescent="0.2">
      <c r="L732" s="49" t="str">
        <f ca="1">IF(B732="","",OFFSET(table_admin1[[#Headers],[ADM1_PT]],MATCH(B732,admin1,0),1))</f>
        <v/>
      </c>
      <c r="M732" s="49" t="str">
        <f t="shared" ca="1" si="11"/>
        <v/>
      </c>
      <c r="N732" s="49" t="e">
        <f ca="1">IF(#REF!="","",INDEX(admin3_pcode,MATCH(#REF!,OFFSET(admin3_start,MATCH(M732,admin2_linked_pcode,0),0,COUNTIF(admin2_linked_pcode,M732)),0)+MATCH(M732,admin2_linked_pcode,0)-1))</f>
        <v>#REF!</v>
      </c>
    </row>
    <row r="733" spans="12:14" x14ac:dyDescent="0.2">
      <c r="L733" s="49" t="str">
        <f ca="1">IF(B733="","",OFFSET(table_admin1[[#Headers],[ADM1_PT]],MATCH(B733,admin1,0),1))</f>
        <v/>
      </c>
      <c r="M733" s="49" t="str">
        <f t="shared" ca="1" si="11"/>
        <v/>
      </c>
      <c r="N733" s="49" t="e">
        <f ca="1">IF(#REF!="","",INDEX(admin3_pcode,MATCH(#REF!,OFFSET(admin3_start,MATCH(M733,admin2_linked_pcode,0),0,COUNTIF(admin2_linked_pcode,M733)),0)+MATCH(M733,admin2_linked_pcode,0)-1))</f>
        <v>#REF!</v>
      </c>
    </row>
    <row r="734" spans="12:14" x14ac:dyDescent="0.2">
      <c r="L734" s="49" t="str">
        <f ca="1">IF(B734="","",OFFSET(table_admin1[[#Headers],[ADM1_PT]],MATCH(B734,admin1,0),1))</f>
        <v/>
      </c>
      <c r="M734" s="49" t="str">
        <f t="shared" ca="1" si="11"/>
        <v/>
      </c>
      <c r="N734" s="49" t="e">
        <f ca="1">IF(#REF!="","",INDEX(admin3_pcode,MATCH(#REF!,OFFSET(admin3_start,MATCH(M734,admin2_linked_pcode,0),0,COUNTIF(admin2_linked_pcode,M734)),0)+MATCH(M734,admin2_linked_pcode,0)-1))</f>
        <v>#REF!</v>
      </c>
    </row>
    <row r="735" spans="12:14" x14ac:dyDescent="0.2">
      <c r="L735" s="49" t="str">
        <f ca="1">IF(B735="","",OFFSET(table_admin1[[#Headers],[ADM1_PT]],MATCH(B735,admin1,0),1))</f>
        <v/>
      </c>
      <c r="M735" s="49" t="str">
        <f t="shared" ca="1" si="11"/>
        <v/>
      </c>
      <c r="N735" s="49" t="e">
        <f ca="1">IF(#REF!="","",INDEX(admin3_pcode,MATCH(#REF!,OFFSET(admin3_start,MATCH(M735,admin2_linked_pcode,0),0,COUNTIF(admin2_linked_pcode,M735)),0)+MATCH(M735,admin2_linked_pcode,0)-1))</f>
        <v>#REF!</v>
      </c>
    </row>
    <row r="736" spans="12:14" x14ac:dyDescent="0.2">
      <c r="L736" s="49" t="str">
        <f ca="1">IF(B736="","",OFFSET(table_admin1[[#Headers],[ADM1_PT]],MATCH(B736,admin1,0),1))</f>
        <v/>
      </c>
      <c r="M736" s="49" t="str">
        <f t="shared" ca="1" si="11"/>
        <v/>
      </c>
      <c r="N736" s="49" t="e">
        <f ca="1">IF(#REF!="","",INDEX(admin3_pcode,MATCH(#REF!,OFFSET(admin3_start,MATCH(M736,admin2_linked_pcode,0),0,COUNTIF(admin2_linked_pcode,M736)),0)+MATCH(M736,admin2_linked_pcode,0)-1))</f>
        <v>#REF!</v>
      </c>
    </row>
    <row r="737" spans="12:14" x14ac:dyDescent="0.2">
      <c r="L737" s="49" t="str">
        <f ca="1">IF(B737="","",OFFSET(table_admin1[[#Headers],[ADM1_PT]],MATCH(B737,admin1,0),1))</f>
        <v/>
      </c>
      <c r="M737" s="49" t="str">
        <f t="shared" ca="1" si="11"/>
        <v/>
      </c>
      <c r="N737" s="49" t="e">
        <f ca="1">IF(#REF!="","",INDEX(admin3_pcode,MATCH(#REF!,OFFSET(admin3_start,MATCH(M737,admin2_linked_pcode,0),0,COUNTIF(admin2_linked_pcode,M737)),0)+MATCH(M737,admin2_linked_pcode,0)-1))</f>
        <v>#REF!</v>
      </c>
    </row>
    <row r="738" spans="12:14" x14ac:dyDescent="0.2">
      <c r="L738" s="49" t="str">
        <f ca="1">IF(B738="","",OFFSET(table_admin1[[#Headers],[ADM1_PT]],MATCH(B738,admin1,0),1))</f>
        <v/>
      </c>
      <c r="M738" s="49" t="str">
        <f t="shared" ca="1" si="11"/>
        <v/>
      </c>
      <c r="N738" s="49" t="e">
        <f ca="1">IF(#REF!="","",INDEX(admin3_pcode,MATCH(#REF!,OFFSET(admin3_start,MATCH(M738,admin2_linked_pcode,0),0,COUNTIF(admin2_linked_pcode,M738)),0)+MATCH(M738,admin2_linked_pcode,0)-1))</f>
        <v>#REF!</v>
      </c>
    </row>
    <row r="739" spans="12:14" x14ac:dyDescent="0.2">
      <c r="L739" s="49" t="str">
        <f ca="1">IF(B739="","",OFFSET(table_admin1[[#Headers],[ADM1_PT]],MATCH(B739,admin1,0),1))</f>
        <v/>
      </c>
      <c r="M739" s="49" t="str">
        <f t="shared" ca="1" si="11"/>
        <v/>
      </c>
      <c r="N739" s="49" t="e">
        <f ca="1">IF(#REF!="","",INDEX(admin3_pcode,MATCH(#REF!,OFFSET(admin3_start,MATCH(M739,admin2_linked_pcode,0),0,COUNTIF(admin2_linked_pcode,M739)),0)+MATCH(M739,admin2_linked_pcode,0)-1))</f>
        <v>#REF!</v>
      </c>
    </row>
    <row r="740" spans="12:14" x14ac:dyDescent="0.2">
      <c r="L740" s="49" t="str">
        <f ca="1">IF(B740="","",OFFSET(table_admin1[[#Headers],[ADM1_PT]],MATCH(B740,admin1,0),1))</f>
        <v/>
      </c>
      <c r="M740" s="49" t="str">
        <f t="shared" ca="1" si="11"/>
        <v/>
      </c>
      <c r="N740" s="49" t="e">
        <f ca="1">IF(#REF!="","",INDEX(admin3_pcode,MATCH(#REF!,OFFSET(admin3_start,MATCH(M740,admin2_linked_pcode,0),0,COUNTIF(admin2_linked_pcode,M740)),0)+MATCH(M740,admin2_linked_pcode,0)-1))</f>
        <v>#REF!</v>
      </c>
    </row>
    <row r="741" spans="12:14" x14ac:dyDescent="0.2">
      <c r="L741" s="49" t="str">
        <f ca="1">IF(B741="","",OFFSET(table_admin1[[#Headers],[ADM1_PT]],MATCH(B741,admin1,0),1))</f>
        <v/>
      </c>
      <c r="M741" s="49" t="str">
        <f t="shared" ca="1" si="11"/>
        <v/>
      </c>
      <c r="N741" s="49" t="e">
        <f ca="1">IF(#REF!="","",INDEX(admin3_pcode,MATCH(#REF!,OFFSET(admin3_start,MATCH(M741,admin2_linked_pcode,0),0,COUNTIF(admin2_linked_pcode,M741)),0)+MATCH(M741,admin2_linked_pcode,0)-1))</f>
        <v>#REF!</v>
      </c>
    </row>
    <row r="742" spans="12:14" x14ac:dyDescent="0.2">
      <c r="L742" s="49" t="str">
        <f ca="1">IF(B742="","",OFFSET(table_admin1[[#Headers],[ADM1_PT]],MATCH(B742,admin1,0),1))</f>
        <v/>
      </c>
      <c r="M742" s="49" t="str">
        <f t="shared" ca="1" si="11"/>
        <v/>
      </c>
      <c r="N742" s="49" t="e">
        <f ca="1">IF(#REF!="","",INDEX(admin3_pcode,MATCH(#REF!,OFFSET(admin3_start,MATCH(M742,admin2_linked_pcode,0),0,COUNTIF(admin2_linked_pcode,M742)),0)+MATCH(M742,admin2_linked_pcode,0)-1))</f>
        <v>#REF!</v>
      </c>
    </row>
    <row r="743" spans="12:14" x14ac:dyDescent="0.2">
      <c r="L743" s="49" t="str">
        <f ca="1">IF(B743="","",OFFSET(table_admin1[[#Headers],[ADM1_PT]],MATCH(B743,admin1,0),1))</f>
        <v/>
      </c>
      <c r="M743" s="49" t="str">
        <f t="shared" ca="1" si="11"/>
        <v/>
      </c>
      <c r="N743" s="49" t="e">
        <f ca="1">IF(#REF!="","",INDEX(admin3_pcode,MATCH(#REF!,OFFSET(admin3_start,MATCH(M743,admin2_linked_pcode,0),0,COUNTIF(admin2_linked_pcode,M743)),0)+MATCH(M743,admin2_linked_pcode,0)-1))</f>
        <v>#REF!</v>
      </c>
    </row>
    <row r="744" spans="12:14" x14ac:dyDescent="0.2">
      <c r="L744" s="49" t="str">
        <f ca="1">IF(B744="","",OFFSET(table_admin1[[#Headers],[ADM1_PT]],MATCH(B744,admin1,0),1))</f>
        <v/>
      </c>
      <c r="M744" s="49" t="str">
        <f t="shared" ca="1" si="11"/>
        <v/>
      </c>
      <c r="N744" s="49" t="e">
        <f ca="1">IF(#REF!="","",INDEX(admin3_pcode,MATCH(#REF!,OFFSET(admin3_start,MATCH(M744,admin2_linked_pcode,0),0,COUNTIF(admin2_linked_pcode,M744)),0)+MATCH(M744,admin2_linked_pcode,0)-1))</f>
        <v>#REF!</v>
      </c>
    </row>
    <row r="745" spans="12:14" x14ac:dyDescent="0.2">
      <c r="L745" s="49" t="str">
        <f ca="1">IF(B745="","",OFFSET(table_admin1[[#Headers],[ADM1_PT]],MATCH(B745,admin1,0),1))</f>
        <v/>
      </c>
      <c r="M745" s="49" t="str">
        <f t="shared" ca="1" si="11"/>
        <v/>
      </c>
      <c r="N745" s="49" t="e">
        <f ca="1">IF(#REF!="","",INDEX(admin3_pcode,MATCH(#REF!,OFFSET(admin3_start,MATCH(M745,admin2_linked_pcode,0),0,COUNTIF(admin2_linked_pcode,M745)),0)+MATCH(M745,admin2_linked_pcode,0)-1))</f>
        <v>#REF!</v>
      </c>
    </row>
    <row r="746" spans="12:14" x14ac:dyDescent="0.2">
      <c r="L746" s="49" t="str">
        <f ca="1">IF(B746="","",OFFSET(table_admin1[[#Headers],[ADM1_PT]],MATCH(B746,admin1,0),1))</f>
        <v/>
      </c>
      <c r="M746" s="49" t="str">
        <f t="shared" ca="1" si="11"/>
        <v/>
      </c>
      <c r="N746" s="49" t="e">
        <f ca="1">IF(#REF!="","",INDEX(admin3_pcode,MATCH(#REF!,OFFSET(admin3_start,MATCH(M746,admin2_linked_pcode,0),0,COUNTIF(admin2_linked_pcode,M746)),0)+MATCH(M746,admin2_linked_pcode,0)-1))</f>
        <v>#REF!</v>
      </c>
    </row>
    <row r="747" spans="12:14" x14ac:dyDescent="0.2">
      <c r="L747" s="49" t="str">
        <f ca="1">IF(B747="","",OFFSET(table_admin1[[#Headers],[ADM1_PT]],MATCH(B747,admin1,0),1))</f>
        <v/>
      </c>
      <c r="M747" s="49" t="str">
        <f t="shared" ca="1" si="11"/>
        <v/>
      </c>
      <c r="N747" s="49" t="e">
        <f ca="1">IF(#REF!="","",INDEX(admin3_pcode,MATCH(#REF!,OFFSET(admin3_start,MATCH(M747,admin2_linked_pcode,0),0,COUNTIF(admin2_linked_pcode,M747)),0)+MATCH(M747,admin2_linked_pcode,0)-1))</f>
        <v>#REF!</v>
      </c>
    </row>
    <row r="748" spans="12:14" x14ac:dyDescent="0.2">
      <c r="L748" s="49" t="str">
        <f ca="1">IF(B748="","",OFFSET(table_admin1[[#Headers],[ADM1_PT]],MATCH(B748,admin1,0),1))</f>
        <v/>
      </c>
      <c r="M748" s="49" t="str">
        <f t="shared" ca="1" si="11"/>
        <v/>
      </c>
      <c r="N748" s="49" t="e">
        <f ca="1">IF(#REF!="","",INDEX(admin3_pcode,MATCH(#REF!,OFFSET(admin3_start,MATCH(M748,admin2_linked_pcode,0),0,COUNTIF(admin2_linked_pcode,M748)),0)+MATCH(M748,admin2_linked_pcode,0)-1))</f>
        <v>#REF!</v>
      </c>
    </row>
    <row r="749" spans="12:14" x14ac:dyDescent="0.2">
      <c r="L749" s="49" t="str">
        <f ca="1">IF(B749="","",OFFSET(table_admin1[[#Headers],[ADM1_PT]],MATCH(B749,admin1,0),1))</f>
        <v/>
      </c>
      <c r="M749" s="49" t="str">
        <f t="shared" ref="M749:M812" ca="1" si="12">IF(C749="","",INDEX(admin2_pcode,MATCH(C749,OFFSET(admin2_start,MATCH(L749,admin1_linked_pcode,0),0,COUNTIF(admin1_linked_pcode,L749)),0)+MATCH(L749,admin1_linked_pcode,0)-1))</f>
        <v/>
      </c>
      <c r="N749" s="49" t="e">
        <f ca="1">IF(#REF!="","",INDEX(admin3_pcode,MATCH(#REF!,OFFSET(admin3_start,MATCH(M749,admin2_linked_pcode,0),0,COUNTIF(admin2_linked_pcode,M749)),0)+MATCH(M749,admin2_linked_pcode,0)-1))</f>
        <v>#REF!</v>
      </c>
    </row>
    <row r="750" spans="12:14" x14ac:dyDescent="0.2">
      <c r="L750" s="49" t="str">
        <f ca="1">IF(B750="","",OFFSET(table_admin1[[#Headers],[ADM1_PT]],MATCH(B750,admin1,0),1))</f>
        <v/>
      </c>
      <c r="M750" s="49" t="str">
        <f t="shared" ca="1" si="12"/>
        <v/>
      </c>
      <c r="N750" s="49" t="e">
        <f ca="1">IF(#REF!="","",INDEX(admin3_pcode,MATCH(#REF!,OFFSET(admin3_start,MATCH(M750,admin2_linked_pcode,0),0,COUNTIF(admin2_linked_pcode,M750)),0)+MATCH(M750,admin2_linked_pcode,0)-1))</f>
        <v>#REF!</v>
      </c>
    </row>
    <row r="751" spans="12:14" x14ac:dyDescent="0.2">
      <c r="L751" s="49" t="str">
        <f ca="1">IF(B751="","",OFFSET(table_admin1[[#Headers],[ADM1_PT]],MATCH(B751,admin1,0),1))</f>
        <v/>
      </c>
      <c r="M751" s="49" t="str">
        <f t="shared" ca="1" si="12"/>
        <v/>
      </c>
      <c r="N751" s="49" t="e">
        <f ca="1">IF(#REF!="","",INDEX(admin3_pcode,MATCH(#REF!,OFFSET(admin3_start,MATCH(M751,admin2_linked_pcode,0),0,COUNTIF(admin2_linked_pcode,M751)),0)+MATCH(M751,admin2_linked_pcode,0)-1))</f>
        <v>#REF!</v>
      </c>
    </row>
    <row r="752" spans="12:14" x14ac:dyDescent="0.2">
      <c r="L752" s="49" t="str">
        <f ca="1">IF(B752="","",OFFSET(table_admin1[[#Headers],[ADM1_PT]],MATCH(B752,admin1,0),1))</f>
        <v/>
      </c>
      <c r="M752" s="49" t="str">
        <f t="shared" ca="1" si="12"/>
        <v/>
      </c>
      <c r="N752" s="49" t="e">
        <f ca="1">IF(#REF!="","",INDEX(admin3_pcode,MATCH(#REF!,OFFSET(admin3_start,MATCH(M752,admin2_linked_pcode,0),0,COUNTIF(admin2_linked_pcode,M752)),0)+MATCH(M752,admin2_linked_pcode,0)-1))</f>
        <v>#REF!</v>
      </c>
    </row>
    <row r="753" spans="12:14" x14ac:dyDescent="0.2">
      <c r="L753" s="49" t="str">
        <f ca="1">IF(B753="","",OFFSET(table_admin1[[#Headers],[ADM1_PT]],MATCH(B753,admin1,0),1))</f>
        <v/>
      </c>
      <c r="M753" s="49" t="str">
        <f t="shared" ca="1" si="12"/>
        <v/>
      </c>
      <c r="N753" s="49" t="e">
        <f ca="1">IF(#REF!="","",INDEX(admin3_pcode,MATCH(#REF!,OFFSET(admin3_start,MATCH(M753,admin2_linked_pcode,0),0,COUNTIF(admin2_linked_pcode,M753)),0)+MATCH(M753,admin2_linked_pcode,0)-1))</f>
        <v>#REF!</v>
      </c>
    </row>
    <row r="754" spans="12:14" x14ac:dyDescent="0.2">
      <c r="L754" s="49" t="str">
        <f ca="1">IF(B754="","",OFFSET(table_admin1[[#Headers],[ADM1_PT]],MATCH(B754,admin1,0),1))</f>
        <v/>
      </c>
      <c r="M754" s="49" t="str">
        <f t="shared" ca="1" si="12"/>
        <v/>
      </c>
      <c r="N754" s="49" t="e">
        <f ca="1">IF(#REF!="","",INDEX(admin3_pcode,MATCH(#REF!,OFFSET(admin3_start,MATCH(M754,admin2_linked_pcode,0),0,COUNTIF(admin2_linked_pcode,M754)),0)+MATCH(M754,admin2_linked_pcode,0)-1))</f>
        <v>#REF!</v>
      </c>
    </row>
    <row r="755" spans="12:14" x14ac:dyDescent="0.2">
      <c r="L755" s="49" t="str">
        <f ca="1">IF(B755="","",OFFSET(table_admin1[[#Headers],[ADM1_PT]],MATCH(B755,admin1,0),1))</f>
        <v/>
      </c>
      <c r="M755" s="49" t="str">
        <f t="shared" ca="1" si="12"/>
        <v/>
      </c>
      <c r="N755" s="49" t="e">
        <f ca="1">IF(#REF!="","",INDEX(admin3_pcode,MATCH(#REF!,OFFSET(admin3_start,MATCH(M755,admin2_linked_pcode,0),0,COUNTIF(admin2_linked_pcode,M755)),0)+MATCH(M755,admin2_linked_pcode,0)-1))</f>
        <v>#REF!</v>
      </c>
    </row>
    <row r="756" spans="12:14" x14ac:dyDescent="0.2">
      <c r="L756" s="49" t="str">
        <f ca="1">IF(B756="","",OFFSET(table_admin1[[#Headers],[ADM1_PT]],MATCH(B756,admin1,0),1))</f>
        <v/>
      </c>
      <c r="M756" s="49" t="str">
        <f t="shared" ca="1" si="12"/>
        <v/>
      </c>
      <c r="N756" s="49" t="e">
        <f ca="1">IF(#REF!="","",INDEX(admin3_pcode,MATCH(#REF!,OFFSET(admin3_start,MATCH(M756,admin2_linked_pcode,0),0,COUNTIF(admin2_linked_pcode,M756)),0)+MATCH(M756,admin2_linked_pcode,0)-1))</f>
        <v>#REF!</v>
      </c>
    </row>
    <row r="757" spans="12:14" x14ac:dyDescent="0.2">
      <c r="L757" s="49" t="str">
        <f ca="1">IF(B757="","",OFFSET(table_admin1[[#Headers],[ADM1_PT]],MATCH(B757,admin1,0),1))</f>
        <v/>
      </c>
      <c r="M757" s="49" t="str">
        <f t="shared" ca="1" si="12"/>
        <v/>
      </c>
      <c r="N757" s="49" t="e">
        <f ca="1">IF(#REF!="","",INDEX(admin3_pcode,MATCH(#REF!,OFFSET(admin3_start,MATCH(M757,admin2_linked_pcode,0),0,COUNTIF(admin2_linked_pcode,M757)),0)+MATCH(M757,admin2_linked_pcode,0)-1))</f>
        <v>#REF!</v>
      </c>
    </row>
    <row r="758" spans="12:14" x14ac:dyDescent="0.2">
      <c r="L758" s="49" t="str">
        <f ca="1">IF(B758="","",OFFSET(table_admin1[[#Headers],[ADM1_PT]],MATCH(B758,admin1,0),1))</f>
        <v/>
      </c>
      <c r="M758" s="49" t="str">
        <f t="shared" ca="1" si="12"/>
        <v/>
      </c>
      <c r="N758" s="49" t="e">
        <f ca="1">IF(#REF!="","",INDEX(admin3_pcode,MATCH(#REF!,OFFSET(admin3_start,MATCH(M758,admin2_linked_pcode,0),0,COUNTIF(admin2_linked_pcode,M758)),0)+MATCH(M758,admin2_linked_pcode,0)-1))</f>
        <v>#REF!</v>
      </c>
    </row>
    <row r="759" spans="12:14" x14ac:dyDescent="0.2">
      <c r="L759" s="49" t="str">
        <f ca="1">IF(B759="","",OFFSET(table_admin1[[#Headers],[ADM1_PT]],MATCH(B759,admin1,0),1))</f>
        <v/>
      </c>
      <c r="M759" s="49" t="str">
        <f t="shared" ca="1" si="12"/>
        <v/>
      </c>
      <c r="N759" s="49" t="e">
        <f ca="1">IF(#REF!="","",INDEX(admin3_pcode,MATCH(#REF!,OFFSET(admin3_start,MATCH(M759,admin2_linked_pcode,0),0,COUNTIF(admin2_linked_pcode,M759)),0)+MATCH(M759,admin2_linked_pcode,0)-1))</f>
        <v>#REF!</v>
      </c>
    </row>
    <row r="760" spans="12:14" x14ac:dyDescent="0.2">
      <c r="L760" s="49" t="str">
        <f ca="1">IF(B760="","",OFFSET(table_admin1[[#Headers],[ADM1_PT]],MATCH(B760,admin1,0),1))</f>
        <v/>
      </c>
      <c r="M760" s="49" t="str">
        <f t="shared" ca="1" si="12"/>
        <v/>
      </c>
      <c r="N760" s="49" t="e">
        <f ca="1">IF(#REF!="","",INDEX(admin3_pcode,MATCH(#REF!,OFFSET(admin3_start,MATCH(M760,admin2_linked_pcode,0),0,COUNTIF(admin2_linked_pcode,M760)),0)+MATCH(M760,admin2_linked_pcode,0)-1))</f>
        <v>#REF!</v>
      </c>
    </row>
    <row r="761" spans="12:14" x14ac:dyDescent="0.2">
      <c r="L761" s="49" t="str">
        <f ca="1">IF(B761="","",OFFSET(table_admin1[[#Headers],[ADM1_PT]],MATCH(B761,admin1,0),1))</f>
        <v/>
      </c>
      <c r="M761" s="49" t="str">
        <f t="shared" ca="1" si="12"/>
        <v/>
      </c>
      <c r="N761" s="49" t="e">
        <f ca="1">IF(#REF!="","",INDEX(admin3_pcode,MATCH(#REF!,OFFSET(admin3_start,MATCH(M761,admin2_linked_pcode,0),0,COUNTIF(admin2_linked_pcode,M761)),0)+MATCH(M761,admin2_linked_pcode,0)-1))</f>
        <v>#REF!</v>
      </c>
    </row>
    <row r="762" spans="12:14" x14ac:dyDescent="0.2">
      <c r="L762" s="49" t="str">
        <f ca="1">IF(B762="","",OFFSET(table_admin1[[#Headers],[ADM1_PT]],MATCH(B762,admin1,0),1))</f>
        <v/>
      </c>
      <c r="M762" s="49" t="str">
        <f t="shared" ca="1" si="12"/>
        <v/>
      </c>
      <c r="N762" s="49" t="e">
        <f ca="1">IF(#REF!="","",INDEX(admin3_pcode,MATCH(#REF!,OFFSET(admin3_start,MATCH(M762,admin2_linked_pcode,0),0,COUNTIF(admin2_linked_pcode,M762)),0)+MATCH(M762,admin2_linked_pcode,0)-1))</f>
        <v>#REF!</v>
      </c>
    </row>
    <row r="763" spans="12:14" x14ac:dyDescent="0.2">
      <c r="L763" s="49" t="str">
        <f ca="1">IF(B763="","",OFFSET(table_admin1[[#Headers],[ADM1_PT]],MATCH(B763,admin1,0),1))</f>
        <v/>
      </c>
      <c r="M763" s="49" t="str">
        <f t="shared" ca="1" si="12"/>
        <v/>
      </c>
      <c r="N763" s="49" t="e">
        <f ca="1">IF(#REF!="","",INDEX(admin3_pcode,MATCH(#REF!,OFFSET(admin3_start,MATCH(M763,admin2_linked_pcode,0),0,COUNTIF(admin2_linked_pcode,M763)),0)+MATCH(M763,admin2_linked_pcode,0)-1))</f>
        <v>#REF!</v>
      </c>
    </row>
    <row r="764" spans="12:14" x14ac:dyDescent="0.2">
      <c r="L764" s="49" t="str">
        <f ca="1">IF(B764="","",OFFSET(table_admin1[[#Headers],[ADM1_PT]],MATCH(B764,admin1,0),1))</f>
        <v/>
      </c>
      <c r="M764" s="49" t="str">
        <f t="shared" ca="1" si="12"/>
        <v/>
      </c>
      <c r="N764" s="49" t="e">
        <f ca="1">IF(#REF!="","",INDEX(admin3_pcode,MATCH(#REF!,OFFSET(admin3_start,MATCH(M764,admin2_linked_pcode,0),0,COUNTIF(admin2_linked_pcode,M764)),0)+MATCH(M764,admin2_linked_pcode,0)-1))</f>
        <v>#REF!</v>
      </c>
    </row>
    <row r="765" spans="12:14" x14ac:dyDescent="0.2">
      <c r="L765" s="49" t="str">
        <f ca="1">IF(B765="","",OFFSET(table_admin1[[#Headers],[ADM1_PT]],MATCH(B765,admin1,0),1))</f>
        <v/>
      </c>
      <c r="M765" s="49" t="str">
        <f t="shared" ca="1" si="12"/>
        <v/>
      </c>
      <c r="N765" s="49" t="e">
        <f ca="1">IF(#REF!="","",INDEX(admin3_pcode,MATCH(#REF!,OFFSET(admin3_start,MATCH(M765,admin2_linked_pcode,0),0,COUNTIF(admin2_linked_pcode,M765)),0)+MATCH(M765,admin2_linked_pcode,0)-1))</f>
        <v>#REF!</v>
      </c>
    </row>
    <row r="766" spans="12:14" x14ac:dyDescent="0.2">
      <c r="L766" s="49" t="str">
        <f ca="1">IF(B766="","",OFFSET(table_admin1[[#Headers],[ADM1_PT]],MATCH(B766,admin1,0),1))</f>
        <v/>
      </c>
      <c r="M766" s="49" t="str">
        <f t="shared" ca="1" si="12"/>
        <v/>
      </c>
      <c r="N766" s="49" t="e">
        <f ca="1">IF(#REF!="","",INDEX(admin3_pcode,MATCH(#REF!,OFFSET(admin3_start,MATCH(M766,admin2_linked_pcode,0),0,COUNTIF(admin2_linked_pcode,M766)),0)+MATCH(M766,admin2_linked_pcode,0)-1))</f>
        <v>#REF!</v>
      </c>
    </row>
    <row r="767" spans="12:14" x14ac:dyDescent="0.2">
      <c r="L767" s="49" t="str">
        <f ca="1">IF(B767="","",OFFSET(table_admin1[[#Headers],[ADM1_PT]],MATCH(B767,admin1,0),1))</f>
        <v/>
      </c>
      <c r="M767" s="49" t="str">
        <f t="shared" ca="1" si="12"/>
        <v/>
      </c>
      <c r="N767" s="49" t="e">
        <f ca="1">IF(#REF!="","",INDEX(admin3_pcode,MATCH(#REF!,OFFSET(admin3_start,MATCH(M767,admin2_linked_pcode,0),0,COUNTIF(admin2_linked_pcode,M767)),0)+MATCH(M767,admin2_linked_pcode,0)-1))</f>
        <v>#REF!</v>
      </c>
    </row>
    <row r="768" spans="12:14" x14ac:dyDescent="0.2">
      <c r="L768" s="49" t="str">
        <f ca="1">IF(B768="","",OFFSET(table_admin1[[#Headers],[ADM1_PT]],MATCH(B768,admin1,0),1))</f>
        <v/>
      </c>
      <c r="M768" s="49" t="str">
        <f t="shared" ca="1" si="12"/>
        <v/>
      </c>
      <c r="N768" s="49" t="e">
        <f ca="1">IF(#REF!="","",INDEX(admin3_pcode,MATCH(#REF!,OFFSET(admin3_start,MATCH(M768,admin2_linked_pcode,0),0,COUNTIF(admin2_linked_pcode,M768)),0)+MATCH(M768,admin2_linked_pcode,0)-1))</f>
        <v>#REF!</v>
      </c>
    </row>
    <row r="769" spans="12:14" x14ac:dyDescent="0.2">
      <c r="L769" s="49" t="str">
        <f ca="1">IF(B769="","",OFFSET(table_admin1[[#Headers],[ADM1_PT]],MATCH(B769,admin1,0),1))</f>
        <v/>
      </c>
      <c r="M769" s="49" t="str">
        <f t="shared" ca="1" si="12"/>
        <v/>
      </c>
      <c r="N769" s="49" t="e">
        <f ca="1">IF(#REF!="","",INDEX(admin3_pcode,MATCH(#REF!,OFFSET(admin3_start,MATCH(M769,admin2_linked_pcode,0),0,COUNTIF(admin2_linked_pcode,M769)),0)+MATCH(M769,admin2_linked_pcode,0)-1))</f>
        <v>#REF!</v>
      </c>
    </row>
    <row r="770" spans="12:14" x14ac:dyDescent="0.2">
      <c r="L770" s="49" t="str">
        <f ca="1">IF(B770="","",OFFSET(table_admin1[[#Headers],[ADM1_PT]],MATCH(B770,admin1,0),1))</f>
        <v/>
      </c>
      <c r="M770" s="49" t="str">
        <f t="shared" ca="1" si="12"/>
        <v/>
      </c>
      <c r="N770" s="49" t="e">
        <f ca="1">IF(#REF!="","",INDEX(admin3_pcode,MATCH(#REF!,OFFSET(admin3_start,MATCH(M770,admin2_linked_pcode,0),0,COUNTIF(admin2_linked_pcode,M770)),0)+MATCH(M770,admin2_linked_pcode,0)-1))</f>
        <v>#REF!</v>
      </c>
    </row>
    <row r="771" spans="12:14" x14ac:dyDescent="0.2">
      <c r="L771" s="49" t="str">
        <f ca="1">IF(B771="","",OFFSET(table_admin1[[#Headers],[ADM1_PT]],MATCH(B771,admin1,0),1))</f>
        <v/>
      </c>
      <c r="M771" s="49" t="str">
        <f t="shared" ca="1" si="12"/>
        <v/>
      </c>
      <c r="N771" s="49" t="e">
        <f ca="1">IF(#REF!="","",INDEX(admin3_pcode,MATCH(#REF!,OFFSET(admin3_start,MATCH(M771,admin2_linked_pcode,0),0,COUNTIF(admin2_linked_pcode,M771)),0)+MATCH(M771,admin2_linked_pcode,0)-1))</f>
        <v>#REF!</v>
      </c>
    </row>
    <row r="772" spans="12:14" x14ac:dyDescent="0.2">
      <c r="L772" s="49" t="str">
        <f ca="1">IF(B772="","",OFFSET(table_admin1[[#Headers],[ADM1_PT]],MATCH(B772,admin1,0),1))</f>
        <v/>
      </c>
      <c r="M772" s="49" t="str">
        <f t="shared" ca="1" si="12"/>
        <v/>
      </c>
      <c r="N772" s="49" t="e">
        <f ca="1">IF(#REF!="","",INDEX(admin3_pcode,MATCH(#REF!,OFFSET(admin3_start,MATCH(M772,admin2_linked_pcode,0),0,COUNTIF(admin2_linked_pcode,M772)),0)+MATCH(M772,admin2_linked_pcode,0)-1))</f>
        <v>#REF!</v>
      </c>
    </row>
    <row r="773" spans="12:14" x14ac:dyDescent="0.2">
      <c r="L773" s="49" t="str">
        <f ca="1">IF(B773="","",OFFSET(table_admin1[[#Headers],[ADM1_PT]],MATCH(B773,admin1,0),1))</f>
        <v/>
      </c>
      <c r="M773" s="49" t="str">
        <f t="shared" ca="1" si="12"/>
        <v/>
      </c>
      <c r="N773" s="49" t="e">
        <f ca="1">IF(#REF!="","",INDEX(admin3_pcode,MATCH(#REF!,OFFSET(admin3_start,MATCH(M773,admin2_linked_pcode,0),0,COUNTIF(admin2_linked_pcode,M773)),0)+MATCH(M773,admin2_linked_pcode,0)-1))</f>
        <v>#REF!</v>
      </c>
    </row>
    <row r="774" spans="12:14" x14ac:dyDescent="0.2">
      <c r="L774" s="49" t="str">
        <f ca="1">IF(B774="","",OFFSET(table_admin1[[#Headers],[ADM1_PT]],MATCH(B774,admin1,0),1))</f>
        <v/>
      </c>
      <c r="M774" s="49" t="str">
        <f t="shared" ca="1" si="12"/>
        <v/>
      </c>
      <c r="N774" s="49" t="e">
        <f ca="1">IF(#REF!="","",INDEX(admin3_pcode,MATCH(#REF!,OFFSET(admin3_start,MATCH(M774,admin2_linked_pcode,0),0,COUNTIF(admin2_linked_pcode,M774)),0)+MATCH(M774,admin2_linked_pcode,0)-1))</f>
        <v>#REF!</v>
      </c>
    </row>
    <row r="775" spans="12:14" x14ac:dyDescent="0.2">
      <c r="L775" s="49" t="str">
        <f ca="1">IF(B775="","",OFFSET(table_admin1[[#Headers],[ADM1_PT]],MATCH(B775,admin1,0),1))</f>
        <v/>
      </c>
      <c r="M775" s="49" t="str">
        <f t="shared" ca="1" si="12"/>
        <v/>
      </c>
      <c r="N775" s="49" t="e">
        <f ca="1">IF(#REF!="","",INDEX(admin3_pcode,MATCH(#REF!,OFFSET(admin3_start,MATCH(M775,admin2_linked_pcode,0),0,COUNTIF(admin2_linked_pcode,M775)),0)+MATCH(M775,admin2_linked_pcode,0)-1))</f>
        <v>#REF!</v>
      </c>
    </row>
    <row r="776" spans="12:14" x14ac:dyDescent="0.2">
      <c r="L776" s="49" t="str">
        <f ca="1">IF(B776="","",OFFSET(table_admin1[[#Headers],[ADM1_PT]],MATCH(B776,admin1,0),1))</f>
        <v/>
      </c>
      <c r="M776" s="49" t="str">
        <f t="shared" ca="1" si="12"/>
        <v/>
      </c>
      <c r="N776" s="49" t="e">
        <f ca="1">IF(#REF!="","",INDEX(admin3_pcode,MATCH(#REF!,OFFSET(admin3_start,MATCH(M776,admin2_linked_pcode,0),0,COUNTIF(admin2_linked_pcode,M776)),0)+MATCH(M776,admin2_linked_pcode,0)-1))</f>
        <v>#REF!</v>
      </c>
    </row>
    <row r="777" spans="12:14" x14ac:dyDescent="0.2">
      <c r="L777" s="49" t="str">
        <f ca="1">IF(B777="","",OFFSET(table_admin1[[#Headers],[ADM1_PT]],MATCH(B777,admin1,0),1))</f>
        <v/>
      </c>
      <c r="M777" s="49" t="str">
        <f t="shared" ca="1" si="12"/>
        <v/>
      </c>
      <c r="N777" s="49" t="e">
        <f ca="1">IF(#REF!="","",INDEX(admin3_pcode,MATCH(#REF!,OFFSET(admin3_start,MATCH(M777,admin2_linked_pcode,0),0,COUNTIF(admin2_linked_pcode,M777)),0)+MATCH(M777,admin2_linked_pcode,0)-1))</f>
        <v>#REF!</v>
      </c>
    </row>
    <row r="778" spans="12:14" x14ac:dyDescent="0.2">
      <c r="L778" s="49" t="str">
        <f ca="1">IF(B778="","",OFFSET(table_admin1[[#Headers],[ADM1_PT]],MATCH(B778,admin1,0),1))</f>
        <v/>
      </c>
      <c r="M778" s="49" t="str">
        <f t="shared" ca="1" si="12"/>
        <v/>
      </c>
      <c r="N778" s="49" t="e">
        <f ca="1">IF(#REF!="","",INDEX(admin3_pcode,MATCH(#REF!,OFFSET(admin3_start,MATCH(M778,admin2_linked_pcode,0),0,COUNTIF(admin2_linked_pcode,M778)),0)+MATCH(M778,admin2_linked_pcode,0)-1))</f>
        <v>#REF!</v>
      </c>
    </row>
    <row r="779" spans="12:14" x14ac:dyDescent="0.2">
      <c r="L779" s="49" t="str">
        <f ca="1">IF(B779="","",OFFSET(table_admin1[[#Headers],[ADM1_PT]],MATCH(B779,admin1,0),1))</f>
        <v/>
      </c>
      <c r="M779" s="49" t="str">
        <f t="shared" ca="1" si="12"/>
        <v/>
      </c>
      <c r="N779" s="49" t="e">
        <f ca="1">IF(#REF!="","",INDEX(admin3_pcode,MATCH(#REF!,OFFSET(admin3_start,MATCH(M779,admin2_linked_pcode,0),0,COUNTIF(admin2_linked_pcode,M779)),0)+MATCH(M779,admin2_linked_pcode,0)-1))</f>
        <v>#REF!</v>
      </c>
    </row>
    <row r="780" spans="12:14" x14ac:dyDescent="0.2">
      <c r="L780" s="49" t="str">
        <f ca="1">IF(B780="","",OFFSET(table_admin1[[#Headers],[ADM1_PT]],MATCH(B780,admin1,0),1))</f>
        <v/>
      </c>
      <c r="M780" s="49" t="str">
        <f t="shared" ca="1" si="12"/>
        <v/>
      </c>
      <c r="N780" s="49" t="e">
        <f ca="1">IF(#REF!="","",INDEX(admin3_pcode,MATCH(#REF!,OFFSET(admin3_start,MATCH(M780,admin2_linked_pcode,0),0,COUNTIF(admin2_linked_pcode,M780)),0)+MATCH(M780,admin2_linked_pcode,0)-1))</f>
        <v>#REF!</v>
      </c>
    </row>
    <row r="781" spans="12:14" x14ac:dyDescent="0.2">
      <c r="L781" s="49" t="str">
        <f ca="1">IF(B781="","",OFFSET(table_admin1[[#Headers],[ADM1_PT]],MATCH(B781,admin1,0),1))</f>
        <v/>
      </c>
      <c r="M781" s="49" t="str">
        <f t="shared" ca="1" si="12"/>
        <v/>
      </c>
      <c r="N781" s="49" t="e">
        <f ca="1">IF(#REF!="","",INDEX(admin3_pcode,MATCH(#REF!,OFFSET(admin3_start,MATCH(M781,admin2_linked_pcode,0),0,COUNTIF(admin2_linked_pcode,M781)),0)+MATCH(M781,admin2_linked_pcode,0)-1))</f>
        <v>#REF!</v>
      </c>
    </row>
    <row r="782" spans="12:14" x14ac:dyDescent="0.2">
      <c r="L782" s="49" t="str">
        <f ca="1">IF(B782="","",OFFSET(table_admin1[[#Headers],[ADM1_PT]],MATCH(B782,admin1,0),1))</f>
        <v/>
      </c>
      <c r="M782" s="49" t="str">
        <f t="shared" ca="1" si="12"/>
        <v/>
      </c>
      <c r="N782" s="49" t="e">
        <f ca="1">IF(#REF!="","",INDEX(admin3_pcode,MATCH(#REF!,OFFSET(admin3_start,MATCH(M782,admin2_linked_pcode,0),0,COUNTIF(admin2_linked_pcode,M782)),0)+MATCH(M782,admin2_linked_pcode,0)-1))</f>
        <v>#REF!</v>
      </c>
    </row>
    <row r="783" spans="12:14" x14ac:dyDescent="0.2">
      <c r="L783" s="49" t="str">
        <f ca="1">IF(B783="","",OFFSET(table_admin1[[#Headers],[ADM1_PT]],MATCH(B783,admin1,0),1))</f>
        <v/>
      </c>
      <c r="M783" s="49" t="str">
        <f t="shared" ca="1" si="12"/>
        <v/>
      </c>
      <c r="N783" s="49" t="e">
        <f ca="1">IF(#REF!="","",INDEX(admin3_pcode,MATCH(#REF!,OFFSET(admin3_start,MATCH(M783,admin2_linked_pcode,0),0,COUNTIF(admin2_linked_pcode,M783)),0)+MATCH(M783,admin2_linked_pcode,0)-1))</f>
        <v>#REF!</v>
      </c>
    </row>
    <row r="784" spans="12:14" x14ac:dyDescent="0.2">
      <c r="L784" s="49" t="str">
        <f ca="1">IF(B784="","",OFFSET(table_admin1[[#Headers],[ADM1_PT]],MATCH(B784,admin1,0),1))</f>
        <v/>
      </c>
      <c r="M784" s="49" t="str">
        <f t="shared" ca="1" si="12"/>
        <v/>
      </c>
      <c r="N784" s="49" t="e">
        <f ca="1">IF(#REF!="","",INDEX(admin3_pcode,MATCH(#REF!,OFFSET(admin3_start,MATCH(M784,admin2_linked_pcode,0),0,COUNTIF(admin2_linked_pcode,M784)),0)+MATCH(M784,admin2_linked_pcode,0)-1))</f>
        <v>#REF!</v>
      </c>
    </row>
    <row r="785" spans="12:14" x14ac:dyDescent="0.2">
      <c r="L785" s="49" t="str">
        <f ca="1">IF(B785="","",OFFSET(table_admin1[[#Headers],[ADM1_PT]],MATCH(B785,admin1,0),1))</f>
        <v/>
      </c>
      <c r="M785" s="49" t="str">
        <f t="shared" ca="1" si="12"/>
        <v/>
      </c>
      <c r="N785" s="49" t="e">
        <f ca="1">IF(#REF!="","",INDEX(admin3_pcode,MATCH(#REF!,OFFSET(admin3_start,MATCH(M785,admin2_linked_pcode,0),0,COUNTIF(admin2_linked_pcode,M785)),0)+MATCH(M785,admin2_linked_pcode,0)-1))</f>
        <v>#REF!</v>
      </c>
    </row>
    <row r="786" spans="12:14" x14ac:dyDescent="0.2">
      <c r="L786" s="49" t="str">
        <f ca="1">IF(B786="","",OFFSET(table_admin1[[#Headers],[ADM1_PT]],MATCH(B786,admin1,0),1))</f>
        <v/>
      </c>
      <c r="M786" s="49" t="str">
        <f t="shared" ca="1" si="12"/>
        <v/>
      </c>
      <c r="N786" s="49" t="e">
        <f ca="1">IF(#REF!="","",INDEX(admin3_pcode,MATCH(#REF!,OFFSET(admin3_start,MATCH(M786,admin2_linked_pcode,0),0,COUNTIF(admin2_linked_pcode,M786)),0)+MATCH(M786,admin2_linked_pcode,0)-1))</f>
        <v>#REF!</v>
      </c>
    </row>
    <row r="787" spans="12:14" x14ac:dyDescent="0.2">
      <c r="L787" s="49" t="str">
        <f ca="1">IF(B787="","",OFFSET(table_admin1[[#Headers],[ADM1_PT]],MATCH(B787,admin1,0),1))</f>
        <v/>
      </c>
      <c r="M787" s="49" t="str">
        <f t="shared" ca="1" si="12"/>
        <v/>
      </c>
      <c r="N787" s="49" t="e">
        <f ca="1">IF(#REF!="","",INDEX(admin3_pcode,MATCH(#REF!,OFFSET(admin3_start,MATCH(M787,admin2_linked_pcode,0),0,COUNTIF(admin2_linked_pcode,M787)),0)+MATCH(M787,admin2_linked_pcode,0)-1))</f>
        <v>#REF!</v>
      </c>
    </row>
    <row r="788" spans="12:14" x14ac:dyDescent="0.2">
      <c r="L788" s="49" t="str">
        <f ca="1">IF(B788="","",OFFSET(table_admin1[[#Headers],[ADM1_PT]],MATCH(B788,admin1,0),1))</f>
        <v/>
      </c>
      <c r="M788" s="49" t="str">
        <f t="shared" ca="1" si="12"/>
        <v/>
      </c>
      <c r="N788" s="49" t="e">
        <f ca="1">IF(#REF!="","",INDEX(admin3_pcode,MATCH(#REF!,OFFSET(admin3_start,MATCH(M788,admin2_linked_pcode,0),0,COUNTIF(admin2_linked_pcode,M788)),0)+MATCH(M788,admin2_linked_pcode,0)-1))</f>
        <v>#REF!</v>
      </c>
    </row>
    <row r="789" spans="12:14" x14ac:dyDescent="0.2">
      <c r="L789" s="49" t="str">
        <f ca="1">IF(B789="","",OFFSET(table_admin1[[#Headers],[ADM1_PT]],MATCH(B789,admin1,0),1))</f>
        <v/>
      </c>
      <c r="M789" s="49" t="str">
        <f t="shared" ca="1" si="12"/>
        <v/>
      </c>
      <c r="N789" s="49" t="e">
        <f ca="1">IF(#REF!="","",INDEX(admin3_pcode,MATCH(#REF!,OFFSET(admin3_start,MATCH(M789,admin2_linked_pcode,0),0,COUNTIF(admin2_linked_pcode,M789)),0)+MATCH(M789,admin2_linked_pcode,0)-1))</f>
        <v>#REF!</v>
      </c>
    </row>
    <row r="790" spans="12:14" x14ac:dyDescent="0.2">
      <c r="L790" s="49" t="str">
        <f ca="1">IF(B790="","",OFFSET(table_admin1[[#Headers],[ADM1_PT]],MATCH(B790,admin1,0),1))</f>
        <v/>
      </c>
      <c r="M790" s="49" t="str">
        <f t="shared" ca="1" si="12"/>
        <v/>
      </c>
      <c r="N790" s="49" t="e">
        <f ca="1">IF(#REF!="","",INDEX(admin3_pcode,MATCH(#REF!,OFFSET(admin3_start,MATCH(M790,admin2_linked_pcode,0),0,COUNTIF(admin2_linked_pcode,M790)),0)+MATCH(M790,admin2_linked_pcode,0)-1))</f>
        <v>#REF!</v>
      </c>
    </row>
    <row r="791" spans="12:14" x14ac:dyDescent="0.2">
      <c r="L791" s="49" t="str">
        <f ca="1">IF(B791="","",OFFSET(table_admin1[[#Headers],[ADM1_PT]],MATCH(B791,admin1,0),1))</f>
        <v/>
      </c>
      <c r="M791" s="49" t="str">
        <f t="shared" ca="1" si="12"/>
        <v/>
      </c>
      <c r="N791" s="49" t="e">
        <f ca="1">IF(#REF!="","",INDEX(admin3_pcode,MATCH(#REF!,OFFSET(admin3_start,MATCH(M791,admin2_linked_pcode,0),0,COUNTIF(admin2_linked_pcode,M791)),0)+MATCH(M791,admin2_linked_pcode,0)-1))</f>
        <v>#REF!</v>
      </c>
    </row>
    <row r="792" spans="12:14" x14ac:dyDescent="0.2">
      <c r="L792" s="49" t="str">
        <f ca="1">IF(B792="","",OFFSET(table_admin1[[#Headers],[ADM1_PT]],MATCH(B792,admin1,0),1))</f>
        <v/>
      </c>
      <c r="M792" s="49" t="str">
        <f t="shared" ca="1" si="12"/>
        <v/>
      </c>
      <c r="N792" s="49" t="e">
        <f ca="1">IF(#REF!="","",INDEX(admin3_pcode,MATCH(#REF!,OFFSET(admin3_start,MATCH(M792,admin2_linked_pcode,0),0,COUNTIF(admin2_linked_pcode,M792)),0)+MATCH(M792,admin2_linked_pcode,0)-1))</f>
        <v>#REF!</v>
      </c>
    </row>
    <row r="793" spans="12:14" x14ac:dyDescent="0.2">
      <c r="L793" s="49" t="str">
        <f ca="1">IF(B793="","",OFFSET(table_admin1[[#Headers],[ADM1_PT]],MATCH(B793,admin1,0),1))</f>
        <v/>
      </c>
      <c r="M793" s="49" t="str">
        <f t="shared" ca="1" si="12"/>
        <v/>
      </c>
      <c r="N793" s="49" t="e">
        <f ca="1">IF(#REF!="","",INDEX(admin3_pcode,MATCH(#REF!,OFFSET(admin3_start,MATCH(M793,admin2_linked_pcode,0),0,COUNTIF(admin2_linked_pcode,M793)),0)+MATCH(M793,admin2_linked_pcode,0)-1))</f>
        <v>#REF!</v>
      </c>
    </row>
    <row r="794" spans="12:14" x14ac:dyDescent="0.2">
      <c r="L794" s="49" t="str">
        <f ca="1">IF(B794="","",OFFSET(table_admin1[[#Headers],[ADM1_PT]],MATCH(B794,admin1,0),1))</f>
        <v/>
      </c>
      <c r="M794" s="49" t="str">
        <f t="shared" ca="1" si="12"/>
        <v/>
      </c>
      <c r="N794" s="49" t="e">
        <f ca="1">IF(#REF!="","",INDEX(admin3_pcode,MATCH(#REF!,OFFSET(admin3_start,MATCH(M794,admin2_linked_pcode,0),0,COUNTIF(admin2_linked_pcode,M794)),0)+MATCH(M794,admin2_linked_pcode,0)-1))</f>
        <v>#REF!</v>
      </c>
    </row>
    <row r="795" spans="12:14" x14ac:dyDescent="0.2">
      <c r="L795" s="49" t="str">
        <f ca="1">IF(B795="","",OFFSET(table_admin1[[#Headers],[ADM1_PT]],MATCH(B795,admin1,0),1))</f>
        <v/>
      </c>
      <c r="M795" s="49" t="str">
        <f t="shared" ca="1" si="12"/>
        <v/>
      </c>
      <c r="N795" s="49" t="e">
        <f ca="1">IF(#REF!="","",INDEX(admin3_pcode,MATCH(#REF!,OFFSET(admin3_start,MATCH(M795,admin2_linked_pcode,0),0,COUNTIF(admin2_linked_pcode,M795)),0)+MATCH(M795,admin2_linked_pcode,0)-1))</f>
        <v>#REF!</v>
      </c>
    </row>
    <row r="796" spans="12:14" x14ac:dyDescent="0.2">
      <c r="L796" s="49" t="str">
        <f ca="1">IF(B796="","",OFFSET(table_admin1[[#Headers],[ADM1_PT]],MATCH(B796,admin1,0),1))</f>
        <v/>
      </c>
      <c r="M796" s="49" t="str">
        <f t="shared" ca="1" si="12"/>
        <v/>
      </c>
      <c r="N796" s="49" t="e">
        <f ca="1">IF(#REF!="","",INDEX(admin3_pcode,MATCH(#REF!,OFFSET(admin3_start,MATCH(M796,admin2_linked_pcode,0),0,COUNTIF(admin2_linked_pcode,M796)),0)+MATCH(M796,admin2_linked_pcode,0)-1))</f>
        <v>#REF!</v>
      </c>
    </row>
    <row r="797" spans="12:14" x14ac:dyDescent="0.2">
      <c r="L797" s="49" t="str">
        <f ca="1">IF(B797="","",OFFSET(table_admin1[[#Headers],[ADM1_PT]],MATCH(B797,admin1,0),1))</f>
        <v/>
      </c>
      <c r="M797" s="49" t="str">
        <f t="shared" ca="1" si="12"/>
        <v/>
      </c>
      <c r="N797" s="49" t="e">
        <f ca="1">IF(#REF!="","",INDEX(admin3_pcode,MATCH(#REF!,OFFSET(admin3_start,MATCH(M797,admin2_linked_pcode,0),0,COUNTIF(admin2_linked_pcode,M797)),0)+MATCH(M797,admin2_linked_pcode,0)-1))</f>
        <v>#REF!</v>
      </c>
    </row>
    <row r="798" spans="12:14" x14ac:dyDescent="0.2">
      <c r="L798" s="49" t="str">
        <f ca="1">IF(B798="","",OFFSET(table_admin1[[#Headers],[ADM1_PT]],MATCH(B798,admin1,0),1))</f>
        <v/>
      </c>
      <c r="M798" s="49" t="str">
        <f t="shared" ca="1" si="12"/>
        <v/>
      </c>
      <c r="N798" s="49" t="e">
        <f ca="1">IF(#REF!="","",INDEX(admin3_pcode,MATCH(#REF!,OFFSET(admin3_start,MATCH(M798,admin2_linked_pcode,0),0,COUNTIF(admin2_linked_pcode,M798)),0)+MATCH(M798,admin2_linked_pcode,0)-1))</f>
        <v>#REF!</v>
      </c>
    </row>
    <row r="799" spans="12:14" x14ac:dyDescent="0.2">
      <c r="L799" s="49" t="str">
        <f ca="1">IF(B799="","",OFFSET(table_admin1[[#Headers],[ADM1_PT]],MATCH(B799,admin1,0),1))</f>
        <v/>
      </c>
      <c r="M799" s="49" t="str">
        <f t="shared" ca="1" si="12"/>
        <v/>
      </c>
      <c r="N799" s="49" t="e">
        <f ca="1">IF(#REF!="","",INDEX(admin3_pcode,MATCH(#REF!,OFFSET(admin3_start,MATCH(M799,admin2_linked_pcode,0),0,COUNTIF(admin2_linked_pcode,M799)),0)+MATCH(M799,admin2_linked_pcode,0)-1))</f>
        <v>#REF!</v>
      </c>
    </row>
    <row r="800" spans="12:14" x14ac:dyDescent="0.2">
      <c r="L800" s="49" t="str">
        <f ca="1">IF(B800="","",OFFSET(table_admin1[[#Headers],[ADM1_PT]],MATCH(B800,admin1,0),1))</f>
        <v/>
      </c>
      <c r="M800" s="49" t="str">
        <f t="shared" ca="1" si="12"/>
        <v/>
      </c>
      <c r="N800" s="49" t="e">
        <f ca="1">IF(#REF!="","",INDEX(admin3_pcode,MATCH(#REF!,OFFSET(admin3_start,MATCH(M800,admin2_linked_pcode,0),0,COUNTIF(admin2_linked_pcode,M800)),0)+MATCH(M800,admin2_linked_pcode,0)-1))</f>
        <v>#REF!</v>
      </c>
    </row>
    <row r="801" spans="12:14" x14ac:dyDescent="0.2">
      <c r="L801" s="49" t="str">
        <f ca="1">IF(B801="","",OFFSET(table_admin1[[#Headers],[ADM1_PT]],MATCH(B801,admin1,0),1))</f>
        <v/>
      </c>
      <c r="M801" s="49" t="str">
        <f t="shared" ca="1" si="12"/>
        <v/>
      </c>
      <c r="N801" s="49" t="e">
        <f ca="1">IF(#REF!="","",INDEX(admin3_pcode,MATCH(#REF!,OFFSET(admin3_start,MATCH(M801,admin2_linked_pcode,0),0,COUNTIF(admin2_linked_pcode,M801)),0)+MATCH(M801,admin2_linked_pcode,0)-1))</f>
        <v>#REF!</v>
      </c>
    </row>
    <row r="802" spans="12:14" x14ac:dyDescent="0.2">
      <c r="L802" s="49" t="str">
        <f ca="1">IF(B802="","",OFFSET(table_admin1[[#Headers],[ADM1_PT]],MATCH(B802,admin1,0),1))</f>
        <v/>
      </c>
      <c r="M802" s="49" t="str">
        <f t="shared" ca="1" si="12"/>
        <v/>
      </c>
      <c r="N802" s="49" t="e">
        <f ca="1">IF(#REF!="","",INDEX(admin3_pcode,MATCH(#REF!,OFFSET(admin3_start,MATCH(M802,admin2_linked_pcode,0),0,COUNTIF(admin2_linked_pcode,M802)),0)+MATCH(M802,admin2_linked_pcode,0)-1))</f>
        <v>#REF!</v>
      </c>
    </row>
    <row r="803" spans="12:14" x14ac:dyDescent="0.2">
      <c r="L803" s="49" t="str">
        <f ca="1">IF(B803="","",OFFSET(table_admin1[[#Headers],[ADM1_PT]],MATCH(B803,admin1,0),1))</f>
        <v/>
      </c>
      <c r="M803" s="49" t="str">
        <f t="shared" ca="1" si="12"/>
        <v/>
      </c>
      <c r="N803" s="49" t="e">
        <f ca="1">IF(#REF!="","",INDEX(admin3_pcode,MATCH(#REF!,OFFSET(admin3_start,MATCH(M803,admin2_linked_pcode,0),0,COUNTIF(admin2_linked_pcode,M803)),0)+MATCH(M803,admin2_linked_pcode,0)-1))</f>
        <v>#REF!</v>
      </c>
    </row>
    <row r="804" spans="12:14" x14ac:dyDescent="0.2">
      <c r="L804" s="49" t="str">
        <f ca="1">IF(B804="","",OFFSET(table_admin1[[#Headers],[ADM1_PT]],MATCH(B804,admin1,0),1))</f>
        <v/>
      </c>
      <c r="M804" s="49" t="str">
        <f t="shared" ca="1" si="12"/>
        <v/>
      </c>
      <c r="N804" s="49" t="e">
        <f ca="1">IF(#REF!="","",INDEX(admin3_pcode,MATCH(#REF!,OFFSET(admin3_start,MATCH(M804,admin2_linked_pcode,0),0,COUNTIF(admin2_linked_pcode,M804)),0)+MATCH(M804,admin2_linked_pcode,0)-1))</f>
        <v>#REF!</v>
      </c>
    </row>
    <row r="805" spans="12:14" x14ac:dyDescent="0.2">
      <c r="L805" s="49" t="str">
        <f ca="1">IF(B805="","",OFFSET(table_admin1[[#Headers],[ADM1_PT]],MATCH(B805,admin1,0),1))</f>
        <v/>
      </c>
      <c r="M805" s="49" t="str">
        <f t="shared" ca="1" si="12"/>
        <v/>
      </c>
      <c r="N805" s="49" t="e">
        <f ca="1">IF(#REF!="","",INDEX(admin3_pcode,MATCH(#REF!,OFFSET(admin3_start,MATCH(M805,admin2_linked_pcode,0),0,COUNTIF(admin2_linked_pcode,M805)),0)+MATCH(M805,admin2_linked_pcode,0)-1))</f>
        <v>#REF!</v>
      </c>
    </row>
    <row r="806" spans="12:14" x14ac:dyDescent="0.2">
      <c r="L806" s="49" t="str">
        <f ca="1">IF(B806="","",OFFSET(table_admin1[[#Headers],[ADM1_PT]],MATCH(B806,admin1,0),1))</f>
        <v/>
      </c>
      <c r="M806" s="49" t="str">
        <f t="shared" ca="1" si="12"/>
        <v/>
      </c>
      <c r="N806" s="49" t="e">
        <f ca="1">IF(#REF!="","",INDEX(admin3_pcode,MATCH(#REF!,OFFSET(admin3_start,MATCH(M806,admin2_linked_pcode,0),0,COUNTIF(admin2_linked_pcode,M806)),0)+MATCH(M806,admin2_linked_pcode,0)-1))</f>
        <v>#REF!</v>
      </c>
    </row>
    <row r="807" spans="12:14" x14ac:dyDescent="0.2">
      <c r="L807" s="49" t="str">
        <f ca="1">IF(B807="","",OFFSET(table_admin1[[#Headers],[ADM1_PT]],MATCH(B807,admin1,0),1))</f>
        <v/>
      </c>
      <c r="M807" s="49" t="str">
        <f t="shared" ca="1" si="12"/>
        <v/>
      </c>
      <c r="N807" s="49" t="e">
        <f ca="1">IF(#REF!="","",INDEX(admin3_pcode,MATCH(#REF!,OFFSET(admin3_start,MATCH(M807,admin2_linked_pcode,0),0,COUNTIF(admin2_linked_pcode,M807)),0)+MATCH(M807,admin2_linked_pcode,0)-1))</f>
        <v>#REF!</v>
      </c>
    </row>
    <row r="808" spans="12:14" x14ac:dyDescent="0.2">
      <c r="L808" s="49" t="str">
        <f ca="1">IF(B808="","",OFFSET(table_admin1[[#Headers],[ADM1_PT]],MATCH(B808,admin1,0),1))</f>
        <v/>
      </c>
      <c r="M808" s="49" t="str">
        <f t="shared" ca="1" si="12"/>
        <v/>
      </c>
      <c r="N808" s="49" t="e">
        <f ca="1">IF(#REF!="","",INDEX(admin3_pcode,MATCH(#REF!,OFFSET(admin3_start,MATCH(M808,admin2_linked_pcode,0),0,COUNTIF(admin2_linked_pcode,M808)),0)+MATCH(M808,admin2_linked_pcode,0)-1))</f>
        <v>#REF!</v>
      </c>
    </row>
    <row r="809" spans="12:14" x14ac:dyDescent="0.2">
      <c r="L809" s="49" t="str">
        <f ca="1">IF(B809="","",OFFSET(table_admin1[[#Headers],[ADM1_PT]],MATCH(B809,admin1,0),1))</f>
        <v/>
      </c>
      <c r="M809" s="49" t="str">
        <f t="shared" ca="1" si="12"/>
        <v/>
      </c>
      <c r="N809" s="49" t="e">
        <f ca="1">IF(#REF!="","",INDEX(admin3_pcode,MATCH(#REF!,OFFSET(admin3_start,MATCH(M809,admin2_linked_pcode,0),0,COUNTIF(admin2_linked_pcode,M809)),0)+MATCH(M809,admin2_linked_pcode,0)-1))</f>
        <v>#REF!</v>
      </c>
    </row>
    <row r="810" spans="12:14" x14ac:dyDescent="0.2">
      <c r="L810" s="49" t="str">
        <f ca="1">IF(B810="","",OFFSET(table_admin1[[#Headers],[ADM1_PT]],MATCH(B810,admin1,0),1))</f>
        <v/>
      </c>
      <c r="M810" s="49" t="str">
        <f t="shared" ca="1" si="12"/>
        <v/>
      </c>
      <c r="N810" s="49" t="e">
        <f ca="1">IF(#REF!="","",INDEX(admin3_pcode,MATCH(#REF!,OFFSET(admin3_start,MATCH(M810,admin2_linked_pcode,0),0,COUNTIF(admin2_linked_pcode,M810)),0)+MATCH(M810,admin2_linked_pcode,0)-1))</f>
        <v>#REF!</v>
      </c>
    </row>
    <row r="811" spans="12:14" x14ac:dyDescent="0.2">
      <c r="L811" s="49" t="str">
        <f ca="1">IF(B811="","",OFFSET(table_admin1[[#Headers],[ADM1_PT]],MATCH(B811,admin1,0),1))</f>
        <v/>
      </c>
      <c r="M811" s="49" t="str">
        <f t="shared" ca="1" si="12"/>
        <v/>
      </c>
      <c r="N811" s="49" t="e">
        <f ca="1">IF(#REF!="","",INDEX(admin3_pcode,MATCH(#REF!,OFFSET(admin3_start,MATCH(M811,admin2_linked_pcode,0),0,COUNTIF(admin2_linked_pcode,M811)),0)+MATCH(M811,admin2_linked_pcode,0)-1))</f>
        <v>#REF!</v>
      </c>
    </row>
    <row r="812" spans="12:14" x14ac:dyDescent="0.2">
      <c r="L812" s="49" t="str">
        <f ca="1">IF(B812="","",OFFSET(table_admin1[[#Headers],[ADM1_PT]],MATCH(B812,admin1,0),1))</f>
        <v/>
      </c>
      <c r="M812" s="49" t="str">
        <f t="shared" ca="1" si="12"/>
        <v/>
      </c>
      <c r="N812" s="49" t="e">
        <f ca="1">IF(#REF!="","",INDEX(admin3_pcode,MATCH(#REF!,OFFSET(admin3_start,MATCH(M812,admin2_linked_pcode,0),0,COUNTIF(admin2_linked_pcode,M812)),0)+MATCH(M812,admin2_linked_pcode,0)-1))</f>
        <v>#REF!</v>
      </c>
    </row>
    <row r="813" spans="12:14" x14ac:dyDescent="0.2">
      <c r="L813" s="49" t="str">
        <f ca="1">IF(B813="","",OFFSET(table_admin1[[#Headers],[ADM1_PT]],MATCH(B813,admin1,0),1))</f>
        <v/>
      </c>
      <c r="M813" s="49" t="str">
        <f t="shared" ref="M813:M876" ca="1" si="13">IF(C813="","",INDEX(admin2_pcode,MATCH(C813,OFFSET(admin2_start,MATCH(L813,admin1_linked_pcode,0),0,COUNTIF(admin1_linked_pcode,L813)),0)+MATCH(L813,admin1_linked_pcode,0)-1))</f>
        <v/>
      </c>
      <c r="N813" s="49" t="e">
        <f ca="1">IF(#REF!="","",INDEX(admin3_pcode,MATCH(#REF!,OFFSET(admin3_start,MATCH(M813,admin2_linked_pcode,0),0,COUNTIF(admin2_linked_pcode,M813)),0)+MATCH(M813,admin2_linked_pcode,0)-1))</f>
        <v>#REF!</v>
      </c>
    </row>
    <row r="814" spans="12:14" x14ac:dyDescent="0.2">
      <c r="L814" s="49" t="str">
        <f ca="1">IF(B814="","",OFFSET(table_admin1[[#Headers],[ADM1_PT]],MATCH(B814,admin1,0),1))</f>
        <v/>
      </c>
      <c r="M814" s="49" t="str">
        <f t="shared" ca="1" si="13"/>
        <v/>
      </c>
      <c r="N814" s="49" t="e">
        <f ca="1">IF(#REF!="","",INDEX(admin3_pcode,MATCH(#REF!,OFFSET(admin3_start,MATCH(M814,admin2_linked_pcode,0),0,COUNTIF(admin2_linked_pcode,M814)),0)+MATCH(M814,admin2_linked_pcode,0)-1))</f>
        <v>#REF!</v>
      </c>
    </row>
    <row r="815" spans="12:14" x14ac:dyDescent="0.2">
      <c r="L815" s="49" t="str">
        <f ca="1">IF(B815="","",OFFSET(table_admin1[[#Headers],[ADM1_PT]],MATCH(B815,admin1,0),1))</f>
        <v/>
      </c>
      <c r="M815" s="49" t="str">
        <f t="shared" ca="1" si="13"/>
        <v/>
      </c>
      <c r="N815" s="49" t="e">
        <f ca="1">IF(#REF!="","",INDEX(admin3_pcode,MATCH(#REF!,OFFSET(admin3_start,MATCH(M815,admin2_linked_pcode,0),0,COUNTIF(admin2_linked_pcode,M815)),0)+MATCH(M815,admin2_linked_pcode,0)-1))</f>
        <v>#REF!</v>
      </c>
    </row>
    <row r="816" spans="12:14" x14ac:dyDescent="0.2">
      <c r="L816" s="49" t="str">
        <f ca="1">IF(B816="","",OFFSET(table_admin1[[#Headers],[ADM1_PT]],MATCH(B816,admin1,0),1))</f>
        <v/>
      </c>
      <c r="M816" s="49" t="str">
        <f t="shared" ca="1" si="13"/>
        <v/>
      </c>
      <c r="N816" s="49" t="e">
        <f ca="1">IF(#REF!="","",INDEX(admin3_pcode,MATCH(#REF!,OFFSET(admin3_start,MATCH(M816,admin2_linked_pcode,0),0,COUNTIF(admin2_linked_pcode,M816)),0)+MATCH(M816,admin2_linked_pcode,0)-1))</f>
        <v>#REF!</v>
      </c>
    </row>
    <row r="817" spans="12:14" x14ac:dyDescent="0.2">
      <c r="L817" s="49" t="str">
        <f ca="1">IF(B817="","",OFFSET(table_admin1[[#Headers],[ADM1_PT]],MATCH(B817,admin1,0),1))</f>
        <v/>
      </c>
      <c r="M817" s="49" t="str">
        <f t="shared" ca="1" si="13"/>
        <v/>
      </c>
      <c r="N817" s="49" t="e">
        <f ca="1">IF(#REF!="","",INDEX(admin3_pcode,MATCH(#REF!,OFFSET(admin3_start,MATCH(M817,admin2_linked_pcode,0),0,COUNTIF(admin2_linked_pcode,M817)),0)+MATCH(M817,admin2_linked_pcode,0)-1))</f>
        <v>#REF!</v>
      </c>
    </row>
    <row r="818" spans="12:14" x14ac:dyDescent="0.2">
      <c r="L818" s="49" t="str">
        <f ca="1">IF(B818="","",OFFSET(table_admin1[[#Headers],[ADM1_PT]],MATCH(B818,admin1,0),1))</f>
        <v/>
      </c>
      <c r="M818" s="49" t="str">
        <f t="shared" ca="1" si="13"/>
        <v/>
      </c>
      <c r="N818" s="49" t="e">
        <f ca="1">IF(#REF!="","",INDEX(admin3_pcode,MATCH(#REF!,OFFSET(admin3_start,MATCH(M818,admin2_linked_pcode,0),0,COUNTIF(admin2_linked_pcode,M818)),0)+MATCH(M818,admin2_linked_pcode,0)-1))</f>
        <v>#REF!</v>
      </c>
    </row>
    <row r="819" spans="12:14" x14ac:dyDescent="0.2">
      <c r="L819" s="49" t="str">
        <f ca="1">IF(B819="","",OFFSET(table_admin1[[#Headers],[ADM1_PT]],MATCH(B819,admin1,0),1))</f>
        <v/>
      </c>
      <c r="M819" s="49" t="str">
        <f t="shared" ca="1" si="13"/>
        <v/>
      </c>
      <c r="N819" s="49" t="e">
        <f ca="1">IF(#REF!="","",INDEX(admin3_pcode,MATCH(#REF!,OFFSET(admin3_start,MATCH(M819,admin2_linked_pcode,0),0,COUNTIF(admin2_linked_pcode,M819)),0)+MATCH(M819,admin2_linked_pcode,0)-1))</f>
        <v>#REF!</v>
      </c>
    </row>
    <row r="820" spans="12:14" x14ac:dyDescent="0.2">
      <c r="L820" s="49" t="str">
        <f ca="1">IF(B820="","",OFFSET(table_admin1[[#Headers],[ADM1_PT]],MATCH(B820,admin1,0),1))</f>
        <v/>
      </c>
      <c r="M820" s="49" t="str">
        <f t="shared" ca="1" si="13"/>
        <v/>
      </c>
      <c r="N820" s="49" t="e">
        <f ca="1">IF(#REF!="","",INDEX(admin3_pcode,MATCH(#REF!,OFFSET(admin3_start,MATCH(M820,admin2_linked_pcode,0),0,COUNTIF(admin2_linked_pcode,M820)),0)+MATCH(M820,admin2_linked_pcode,0)-1))</f>
        <v>#REF!</v>
      </c>
    </row>
    <row r="821" spans="12:14" x14ac:dyDescent="0.2">
      <c r="L821" s="49" t="str">
        <f ca="1">IF(B821="","",OFFSET(table_admin1[[#Headers],[ADM1_PT]],MATCH(B821,admin1,0),1))</f>
        <v/>
      </c>
      <c r="M821" s="49" t="str">
        <f t="shared" ca="1" si="13"/>
        <v/>
      </c>
      <c r="N821" s="49" t="e">
        <f ca="1">IF(#REF!="","",INDEX(admin3_pcode,MATCH(#REF!,OFFSET(admin3_start,MATCH(M821,admin2_linked_pcode,0),0,COUNTIF(admin2_linked_pcode,M821)),0)+MATCH(M821,admin2_linked_pcode,0)-1))</f>
        <v>#REF!</v>
      </c>
    </row>
    <row r="822" spans="12:14" x14ac:dyDescent="0.2">
      <c r="L822" s="49" t="str">
        <f ca="1">IF(B822="","",OFFSET(table_admin1[[#Headers],[ADM1_PT]],MATCH(B822,admin1,0),1))</f>
        <v/>
      </c>
      <c r="M822" s="49" t="str">
        <f t="shared" ca="1" si="13"/>
        <v/>
      </c>
      <c r="N822" s="49" t="e">
        <f ca="1">IF(#REF!="","",INDEX(admin3_pcode,MATCH(#REF!,OFFSET(admin3_start,MATCH(M822,admin2_linked_pcode,0),0,COUNTIF(admin2_linked_pcode,M822)),0)+MATCH(M822,admin2_linked_pcode,0)-1))</f>
        <v>#REF!</v>
      </c>
    </row>
    <row r="823" spans="12:14" x14ac:dyDescent="0.2">
      <c r="L823" s="49" t="str">
        <f ca="1">IF(B823="","",OFFSET(table_admin1[[#Headers],[ADM1_PT]],MATCH(B823,admin1,0),1))</f>
        <v/>
      </c>
      <c r="M823" s="49" t="str">
        <f t="shared" ca="1" si="13"/>
        <v/>
      </c>
      <c r="N823" s="49" t="e">
        <f ca="1">IF(#REF!="","",INDEX(admin3_pcode,MATCH(#REF!,OFFSET(admin3_start,MATCH(M823,admin2_linked_pcode,0),0,COUNTIF(admin2_linked_pcode,M823)),0)+MATCH(M823,admin2_linked_pcode,0)-1))</f>
        <v>#REF!</v>
      </c>
    </row>
    <row r="824" spans="12:14" x14ac:dyDescent="0.2">
      <c r="L824" s="49" t="str">
        <f ca="1">IF(B824="","",OFFSET(table_admin1[[#Headers],[ADM1_PT]],MATCH(B824,admin1,0),1))</f>
        <v/>
      </c>
      <c r="M824" s="49" t="str">
        <f t="shared" ca="1" si="13"/>
        <v/>
      </c>
      <c r="N824" s="49" t="e">
        <f ca="1">IF(#REF!="","",INDEX(admin3_pcode,MATCH(#REF!,OFFSET(admin3_start,MATCH(M824,admin2_linked_pcode,0),0,COUNTIF(admin2_linked_pcode,M824)),0)+MATCH(M824,admin2_linked_pcode,0)-1))</f>
        <v>#REF!</v>
      </c>
    </row>
    <row r="825" spans="12:14" x14ac:dyDescent="0.2">
      <c r="L825" s="49" t="str">
        <f ca="1">IF(B825="","",OFFSET(table_admin1[[#Headers],[ADM1_PT]],MATCH(B825,admin1,0),1))</f>
        <v/>
      </c>
      <c r="M825" s="49" t="str">
        <f t="shared" ca="1" si="13"/>
        <v/>
      </c>
      <c r="N825" s="49" t="e">
        <f ca="1">IF(#REF!="","",INDEX(admin3_pcode,MATCH(#REF!,OFFSET(admin3_start,MATCH(M825,admin2_linked_pcode,0),0,COUNTIF(admin2_linked_pcode,M825)),0)+MATCH(M825,admin2_linked_pcode,0)-1))</f>
        <v>#REF!</v>
      </c>
    </row>
    <row r="826" spans="12:14" x14ac:dyDescent="0.2">
      <c r="L826" s="49" t="str">
        <f ca="1">IF(B826="","",OFFSET(table_admin1[[#Headers],[ADM1_PT]],MATCH(B826,admin1,0),1))</f>
        <v/>
      </c>
      <c r="M826" s="49" t="str">
        <f t="shared" ca="1" si="13"/>
        <v/>
      </c>
      <c r="N826" s="49" t="e">
        <f ca="1">IF(#REF!="","",INDEX(admin3_pcode,MATCH(#REF!,OFFSET(admin3_start,MATCH(M826,admin2_linked_pcode,0),0,COUNTIF(admin2_linked_pcode,M826)),0)+MATCH(M826,admin2_linked_pcode,0)-1))</f>
        <v>#REF!</v>
      </c>
    </row>
    <row r="827" spans="12:14" x14ac:dyDescent="0.2">
      <c r="L827" s="49" t="str">
        <f ca="1">IF(B827="","",OFFSET(table_admin1[[#Headers],[ADM1_PT]],MATCH(B827,admin1,0),1))</f>
        <v/>
      </c>
      <c r="M827" s="49" t="str">
        <f t="shared" ca="1" si="13"/>
        <v/>
      </c>
      <c r="N827" s="49" t="e">
        <f ca="1">IF(#REF!="","",INDEX(admin3_pcode,MATCH(#REF!,OFFSET(admin3_start,MATCH(M827,admin2_linked_pcode,0),0,COUNTIF(admin2_linked_pcode,M827)),0)+MATCH(M827,admin2_linked_pcode,0)-1))</f>
        <v>#REF!</v>
      </c>
    </row>
    <row r="828" spans="12:14" x14ac:dyDescent="0.2">
      <c r="L828" s="49" t="str">
        <f ca="1">IF(B828="","",OFFSET(table_admin1[[#Headers],[ADM1_PT]],MATCH(B828,admin1,0),1))</f>
        <v/>
      </c>
      <c r="M828" s="49" t="str">
        <f t="shared" ca="1" si="13"/>
        <v/>
      </c>
      <c r="N828" s="49" t="e">
        <f ca="1">IF(#REF!="","",INDEX(admin3_pcode,MATCH(#REF!,OFFSET(admin3_start,MATCH(M828,admin2_linked_pcode,0),0,COUNTIF(admin2_linked_pcode,M828)),0)+MATCH(M828,admin2_linked_pcode,0)-1))</f>
        <v>#REF!</v>
      </c>
    </row>
    <row r="829" spans="12:14" x14ac:dyDescent="0.2">
      <c r="L829" s="49" t="str">
        <f ca="1">IF(B829="","",OFFSET(table_admin1[[#Headers],[ADM1_PT]],MATCH(B829,admin1,0),1))</f>
        <v/>
      </c>
      <c r="M829" s="49" t="str">
        <f t="shared" ca="1" si="13"/>
        <v/>
      </c>
      <c r="N829" s="49" t="e">
        <f ca="1">IF(#REF!="","",INDEX(admin3_pcode,MATCH(#REF!,OFFSET(admin3_start,MATCH(M829,admin2_linked_pcode,0),0,COUNTIF(admin2_linked_pcode,M829)),0)+MATCH(M829,admin2_linked_pcode,0)-1))</f>
        <v>#REF!</v>
      </c>
    </row>
    <row r="830" spans="12:14" x14ac:dyDescent="0.2">
      <c r="L830" s="49" t="str">
        <f ca="1">IF(B830="","",OFFSET(table_admin1[[#Headers],[ADM1_PT]],MATCH(B830,admin1,0),1))</f>
        <v/>
      </c>
      <c r="M830" s="49" t="str">
        <f t="shared" ca="1" si="13"/>
        <v/>
      </c>
      <c r="N830" s="49" t="e">
        <f ca="1">IF(#REF!="","",INDEX(admin3_pcode,MATCH(#REF!,OFFSET(admin3_start,MATCH(M830,admin2_linked_pcode,0),0,COUNTIF(admin2_linked_pcode,M830)),0)+MATCH(M830,admin2_linked_pcode,0)-1))</f>
        <v>#REF!</v>
      </c>
    </row>
    <row r="831" spans="12:14" x14ac:dyDescent="0.2">
      <c r="L831" s="49" t="str">
        <f ca="1">IF(B831="","",OFFSET(table_admin1[[#Headers],[ADM1_PT]],MATCH(B831,admin1,0),1))</f>
        <v/>
      </c>
      <c r="M831" s="49" t="str">
        <f t="shared" ca="1" si="13"/>
        <v/>
      </c>
      <c r="N831" s="49" t="e">
        <f ca="1">IF(#REF!="","",INDEX(admin3_pcode,MATCH(#REF!,OFFSET(admin3_start,MATCH(M831,admin2_linked_pcode,0),0,COUNTIF(admin2_linked_pcode,M831)),0)+MATCH(M831,admin2_linked_pcode,0)-1))</f>
        <v>#REF!</v>
      </c>
    </row>
    <row r="832" spans="12:14" x14ac:dyDescent="0.2">
      <c r="L832" s="49" t="str">
        <f ca="1">IF(B832="","",OFFSET(table_admin1[[#Headers],[ADM1_PT]],MATCH(B832,admin1,0),1))</f>
        <v/>
      </c>
      <c r="M832" s="49" t="str">
        <f t="shared" ca="1" si="13"/>
        <v/>
      </c>
      <c r="N832" s="49" t="e">
        <f ca="1">IF(#REF!="","",INDEX(admin3_pcode,MATCH(#REF!,OFFSET(admin3_start,MATCH(M832,admin2_linked_pcode,0),0,COUNTIF(admin2_linked_pcode,M832)),0)+MATCH(M832,admin2_linked_pcode,0)-1))</f>
        <v>#REF!</v>
      </c>
    </row>
    <row r="833" spans="12:14" x14ac:dyDescent="0.2">
      <c r="L833" s="49" t="str">
        <f ca="1">IF(B833="","",OFFSET(table_admin1[[#Headers],[ADM1_PT]],MATCH(B833,admin1,0),1))</f>
        <v/>
      </c>
      <c r="M833" s="49" t="str">
        <f t="shared" ca="1" si="13"/>
        <v/>
      </c>
      <c r="N833" s="49" t="e">
        <f ca="1">IF(#REF!="","",INDEX(admin3_pcode,MATCH(#REF!,OFFSET(admin3_start,MATCH(M833,admin2_linked_pcode,0),0,COUNTIF(admin2_linked_pcode,M833)),0)+MATCH(M833,admin2_linked_pcode,0)-1))</f>
        <v>#REF!</v>
      </c>
    </row>
    <row r="834" spans="12:14" x14ac:dyDescent="0.2">
      <c r="L834" s="49" t="str">
        <f ca="1">IF(B834="","",OFFSET(table_admin1[[#Headers],[ADM1_PT]],MATCH(B834,admin1,0),1))</f>
        <v/>
      </c>
      <c r="M834" s="49" t="str">
        <f t="shared" ca="1" si="13"/>
        <v/>
      </c>
      <c r="N834" s="49" t="e">
        <f ca="1">IF(#REF!="","",INDEX(admin3_pcode,MATCH(#REF!,OFFSET(admin3_start,MATCH(M834,admin2_linked_pcode,0),0,COUNTIF(admin2_linked_pcode,M834)),0)+MATCH(M834,admin2_linked_pcode,0)-1))</f>
        <v>#REF!</v>
      </c>
    </row>
    <row r="835" spans="12:14" x14ac:dyDescent="0.2">
      <c r="L835" s="49" t="str">
        <f ca="1">IF(B835="","",OFFSET(table_admin1[[#Headers],[ADM1_PT]],MATCH(B835,admin1,0),1))</f>
        <v/>
      </c>
      <c r="M835" s="49" t="str">
        <f t="shared" ca="1" si="13"/>
        <v/>
      </c>
      <c r="N835" s="49" t="e">
        <f ca="1">IF(#REF!="","",INDEX(admin3_pcode,MATCH(#REF!,OFFSET(admin3_start,MATCH(M835,admin2_linked_pcode,0),0,COUNTIF(admin2_linked_pcode,M835)),0)+MATCH(M835,admin2_linked_pcode,0)-1))</f>
        <v>#REF!</v>
      </c>
    </row>
    <row r="836" spans="12:14" x14ac:dyDescent="0.2">
      <c r="L836" s="49" t="str">
        <f ca="1">IF(B836="","",OFFSET(table_admin1[[#Headers],[ADM1_PT]],MATCH(B836,admin1,0),1))</f>
        <v/>
      </c>
      <c r="M836" s="49" t="str">
        <f t="shared" ca="1" si="13"/>
        <v/>
      </c>
      <c r="N836" s="49" t="e">
        <f ca="1">IF(#REF!="","",INDEX(admin3_pcode,MATCH(#REF!,OFFSET(admin3_start,MATCH(M836,admin2_linked_pcode,0),0,COUNTIF(admin2_linked_pcode,M836)),0)+MATCH(M836,admin2_linked_pcode,0)-1))</f>
        <v>#REF!</v>
      </c>
    </row>
    <row r="837" spans="12:14" x14ac:dyDescent="0.2">
      <c r="L837" s="49" t="str">
        <f ca="1">IF(B837="","",OFFSET(table_admin1[[#Headers],[ADM1_PT]],MATCH(B837,admin1,0),1))</f>
        <v/>
      </c>
      <c r="M837" s="49" t="str">
        <f t="shared" ca="1" si="13"/>
        <v/>
      </c>
      <c r="N837" s="49" t="e">
        <f ca="1">IF(#REF!="","",INDEX(admin3_pcode,MATCH(#REF!,OFFSET(admin3_start,MATCH(M837,admin2_linked_pcode,0),0,COUNTIF(admin2_linked_pcode,M837)),0)+MATCH(M837,admin2_linked_pcode,0)-1))</f>
        <v>#REF!</v>
      </c>
    </row>
    <row r="838" spans="12:14" x14ac:dyDescent="0.2">
      <c r="L838" s="49" t="str">
        <f ca="1">IF(B838="","",OFFSET(table_admin1[[#Headers],[ADM1_PT]],MATCH(B838,admin1,0),1))</f>
        <v/>
      </c>
      <c r="M838" s="49" t="str">
        <f t="shared" ca="1" si="13"/>
        <v/>
      </c>
      <c r="N838" s="49" t="e">
        <f ca="1">IF(#REF!="","",INDEX(admin3_pcode,MATCH(#REF!,OFFSET(admin3_start,MATCH(M838,admin2_linked_pcode,0),0,COUNTIF(admin2_linked_pcode,M838)),0)+MATCH(M838,admin2_linked_pcode,0)-1))</f>
        <v>#REF!</v>
      </c>
    </row>
    <row r="839" spans="12:14" x14ac:dyDescent="0.2">
      <c r="L839" s="49" t="str">
        <f ca="1">IF(B839="","",OFFSET(table_admin1[[#Headers],[ADM1_PT]],MATCH(B839,admin1,0),1))</f>
        <v/>
      </c>
      <c r="M839" s="49" t="str">
        <f t="shared" ca="1" si="13"/>
        <v/>
      </c>
      <c r="N839" s="49" t="e">
        <f ca="1">IF(#REF!="","",INDEX(admin3_pcode,MATCH(#REF!,OFFSET(admin3_start,MATCH(M839,admin2_linked_pcode,0),0,COUNTIF(admin2_linked_pcode,M839)),0)+MATCH(M839,admin2_linked_pcode,0)-1))</f>
        <v>#REF!</v>
      </c>
    </row>
    <row r="840" spans="12:14" x14ac:dyDescent="0.2">
      <c r="L840" s="49" t="str">
        <f ca="1">IF(B840="","",OFFSET(table_admin1[[#Headers],[ADM1_PT]],MATCH(B840,admin1,0),1))</f>
        <v/>
      </c>
      <c r="M840" s="49" t="str">
        <f t="shared" ca="1" si="13"/>
        <v/>
      </c>
      <c r="N840" s="49" t="e">
        <f ca="1">IF(#REF!="","",INDEX(admin3_pcode,MATCH(#REF!,OFFSET(admin3_start,MATCH(M840,admin2_linked_pcode,0),0,COUNTIF(admin2_linked_pcode,M840)),0)+MATCH(M840,admin2_linked_pcode,0)-1))</f>
        <v>#REF!</v>
      </c>
    </row>
    <row r="841" spans="12:14" x14ac:dyDescent="0.2">
      <c r="L841" s="49" t="str">
        <f ca="1">IF(B841="","",OFFSET(table_admin1[[#Headers],[ADM1_PT]],MATCH(B841,admin1,0),1))</f>
        <v/>
      </c>
      <c r="M841" s="49" t="str">
        <f t="shared" ca="1" si="13"/>
        <v/>
      </c>
      <c r="N841" s="49" t="e">
        <f ca="1">IF(#REF!="","",INDEX(admin3_pcode,MATCH(#REF!,OFFSET(admin3_start,MATCH(M841,admin2_linked_pcode,0),0,COUNTIF(admin2_linked_pcode,M841)),0)+MATCH(M841,admin2_linked_pcode,0)-1))</f>
        <v>#REF!</v>
      </c>
    </row>
    <row r="842" spans="12:14" x14ac:dyDescent="0.2">
      <c r="L842" s="49" t="str">
        <f ca="1">IF(B842="","",OFFSET(table_admin1[[#Headers],[ADM1_PT]],MATCH(B842,admin1,0),1))</f>
        <v/>
      </c>
      <c r="M842" s="49" t="str">
        <f t="shared" ca="1" si="13"/>
        <v/>
      </c>
      <c r="N842" s="49" t="e">
        <f ca="1">IF(#REF!="","",INDEX(admin3_pcode,MATCH(#REF!,OFFSET(admin3_start,MATCH(M842,admin2_linked_pcode,0),0,COUNTIF(admin2_linked_pcode,M842)),0)+MATCH(M842,admin2_linked_pcode,0)-1))</f>
        <v>#REF!</v>
      </c>
    </row>
    <row r="843" spans="12:14" x14ac:dyDescent="0.2">
      <c r="L843" s="49" t="str">
        <f ca="1">IF(B843="","",OFFSET(table_admin1[[#Headers],[ADM1_PT]],MATCH(B843,admin1,0),1))</f>
        <v/>
      </c>
      <c r="M843" s="49" t="str">
        <f t="shared" ca="1" si="13"/>
        <v/>
      </c>
      <c r="N843" s="49" t="e">
        <f ca="1">IF(#REF!="","",INDEX(admin3_pcode,MATCH(#REF!,OFFSET(admin3_start,MATCH(M843,admin2_linked_pcode,0),0,COUNTIF(admin2_linked_pcode,M843)),0)+MATCH(M843,admin2_linked_pcode,0)-1))</f>
        <v>#REF!</v>
      </c>
    </row>
    <row r="844" spans="12:14" x14ac:dyDescent="0.2">
      <c r="L844" s="49" t="str">
        <f ca="1">IF(B844="","",OFFSET(table_admin1[[#Headers],[ADM1_PT]],MATCH(B844,admin1,0),1))</f>
        <v/>
      </c>
      <c r="M844" s="49" t="str">
        <f t="shared" ca="1" si="13"/>
        <v/>
      </c>
      <c r="N844" s="49" t="e">
        <f ca="1">IF(#REF!="","",INDEX(admin3_pcode,MATCH(#REF!,OFFSET(admin3_start,MATCH(M844,admin2_linked_pcode,0),0,COUNTIF(admin2_linked_pcode,M844)),0)+MATCH(M844,admin2_linked_pcode,0)-1))</f>
        <v>#REF!</v>
      </c>
    </row>
    <row r="845" spans="12:14" x14ac:dyDescent="0.2">
      <c r="L845" s="49" t="str">
        <f ca="1">IF(B845="","",OFFSET(table_admin1[[#Headers],[ADM1_PT]],MATCH(B845,admin1,0),1))</f>
        <v/>
      </c>
      <c r="M845" s="49" t="str">
        <f t="shared" ca="1" si="13"/>
        <v/>
      </c>
      <c r="N845" s="49" t="e">
        <f ca="1">IF(#REF!="","",INDEX(admin3_pcode,MATCH(#REF!,OFFSET(admin3_start,MATCH(M845,admin2_linked_pcode,0),0,COUNTIF(admin2_linked_pcode,M845)),0)+MATCH(M845,admin2_linked_pcode,0)-1))</f>
        <v>#REF!</v>
      </c>
    </row>
    <row r="846" spans="12:14" x14ac:dyDescent="0.2">
      <c r="L846" s="49" t="str">
        <f ca="1">IF(B846="","",OFFSET(table_admin1[[#Headers],[ADM1_PT]],MATCH(B846,admin1,0),1))</f>
        <v/>
      </c>
      <c r="M846" s="49" t="str">
        <f t="shared" ca="1" si="13"/>
        <v/>
      </c>
      <c r="N846" s="49" t="e">
        <f ca="1">IF(#REF!="","",INDEX(admin3_pcode,MATCH(#REF!,OFFSET(admin3_start,MATCH(M846,admin2_linked_pcode,0),0,COUNTIF(admin2_linked_pcode,M846)),0)+MATCH(M846,admin2_linked_pcode,0)-1))</f>
        <v>#REF!</v>
      </c>
    </row>
    <row r="847" spans="12:14" x14ac:dyDescent="0.2">
      <c r="L847" s="49" t="str">
        <f ca="1">IF(B847="","",OFFSET(table_admin1[[#Headers],[ADM1_PT]],MATCH(B847,admin1,0),1))</f>
        <v/>
      </c>
      <c r="M847" s="49" t="str">
        <f t="shared" ca="1" si="13"/>
        <v/>
      </c>
      <c r="N847" s="49" t="e">
        <f ca="1">IF(#REF!="","",INDEX(admin3_pcode,MATCH(#REF!,OFFSET(admin3_start,MATCH(M847,admin2_linked_pcode,0),0,COUNTIF(admin2_linked_pcode,M847)),0)+MATCH(M847,admin2_linked_pcode,0)-1))</f>
        <v>#REF!</v>
      </c>
    </row>
    <row r="848" spans="12:14" x14ac:dyDescent="0.2">
      <c r="L848" s="49" t="str">
        <f ca="1">IF(B848="","",OFFSET(table_admin1[[#Headers],[ADM1_PT]],MATCH(B848,admin1,0),1))</f>
        <v/>
      </c>
      <c r="M848" s="49" t="str">
        <f t="shared" ca="1" si="13"/>
        <v/>
      </c>
      <c r="N848" s="49" t="e">
        <f ca="1">IF(#REF!="","",INDEX(admin3_pcode,MATCH(#REF!,OFFSET(admin3_start,MATCH(M848,admin2_linked_pcode,0),0,COUNTIF(admin2_linked_pcode,M848)),0)+MATCH(M848,admin2_linked_pcode,0)-1))</f>
        <v>#REF!</v>
      </c>
    </row>
    <row r="849" spans="12:14" x14ac:dyDescent="0.2">
      <c r="L849" s="49" t="str">
        <f ca="1">IF(B849="","",OFFSET(table_admin1[[#Headers],[ADM1_PT]],MATCH(B849,admin1,0),1))</f>
        <v/>
      </c>
      <c r="M849" s="49" t="str">
        <f t="shared" ca="1" si="13"/>
        <v/>
      </c>
      <c r="N849" s="49" t="e">
        <f ca="1">IF(#REF!="","",INDEX(admin3_pcode,MATCH(#REF!,OFFSET(admin3_start,MATCH(M849,admin2_linked_pcode,0),0,COUNTIF(admin2_linked_pcode,M849)),0)+MATCH(M849,admin2_linked_pcode,0)-1))</f>
        <v>#REF!</v>
      </c>
    </row>
    <row r="850" spans="12:14" x14ac:dyDescent="0.2">
      <c r="L850" s="49" t="str">
        <f ca="1">IF(B850="","",OFFSET(table_admin1[[#Headers],[ADM1_PT]],MATCH(B850,admin1,0),1))</f>
        <v/>
      </c>
      <c r="M850" s="49" t="str">
        <f t="shared" ca="1" si="13"/>
        <v/>
      </c>
      <c r="N850" s="49" t="e">
        <f ca="1">IF(#REF!="","",INDEX(admin3_pcode,MATCH(#REF!,OFFSET(admin3_start,MATCH(M850,admin2_linked_pcode,0),0,COUNTIF(admin2_linked_pcode,M850)),0)+MATCH(M850,admin2_linked_pcode,0)-1))</f>
        <v>#REF!</v>
      </c>
    </row>
    <row r="851" spans="12:14" x14ac:dyDescent="0.2">
      <c r="L851" s="49" t="str">
        <f ca="1">IF(B851="","",OFFSET(table_admin1[[#Headers],[ADM1_PT]],MATCH(B851,admin1,0),1))</f>
        <v/>
      </c>
      <c r="M851" s="49" t="str">
        <f t="shared" ca="1" si="13"/>
        <v/>
      </c>
      <c r="N851" s="49" t="e">
        <f ca="1">IF(#REF!="","",INDEX(admin3_pcode,MATCH(#REF!,OFFSET(admin3_start,MATCH(M851,admin2_linked_pcode,0),0,COUNTIF(admin2_linked_pcode,M851)),0)+MATCH(M851,admin2_linked_pcode,0)-1))</f>
        <v>#REF!</v>
      </c>
    </row>
    <row r="852" spans="12:14" x14ac:dyDescent="0.2">
      <c r="L852" s="49" t="str">
        <f ca="1">IF(B852="","",OFFSET(table_admin1[[#Headers],[ADM1_PT]],MATCH(B852,admin1,0),1))</f>
        <v/>
      </c>
      <c r="M852" s="49" t="str">
        <f t="shared" ca="1" si="13"/>
        <v/>
      </c>
      <c r="N852" s="49" t="e">
        <f ca="1">IF(#REF!="","",INDEX(admin3_pcode,MATCH(#REF!,OFFSET(admin3_start,MATCH(M852,admin2_linked_pcode,0),0,COUNTIF(admin2_linked_pcode,M852)),0)+MATCH(M852,admin2_linked_pcode,0)-1))</f>
        <v>#REF!</v>
      </c>
    </row>
    <row r="853" spans="12:14" x14ac:dyDescent="0.2">
      <c r="L853" s="49" t="str">
        <f ca="1">IF(B853="","",OFFSET(table_admin1[[#Headers],[ADM1_PT]],MATCH(B853,admin1,0),1))</f>
        <v/>
      </c>
      <c r="M853" s="49" t="str">
        <f t="shared" ca="1" si="13"/>
        <v/>
      </c>
      <c r="N853" s="49" t="e">
        <f ca="1">IF(#REF!="","",INDEX(admin3_pcode,MATCH(#REF!,OFFSET(admin3_start,MATCH(M853,admin2_linked_pcode,0),0,COUNTIF(admin2_linked_pcode,M853)),0)+MATCH(M853,admin2_linked_pcode,0)-1))</f>
        <v>#REF!</v>
      </c>
    </row>
    <row r="854" spans="12:14" x14ac:dyDescent="0.2">
      <c r="L854" s="49" t="str">
        <f ca="1">IF(B854="","",OFFSET(table_admin1[[#Headers],[ADM1_PT]],MATCH(B854,admin1,0),1))</f>
        <v/>
      </c>
      <c r="M854" s="49" t="str">
        <f t="shared" ca="1" si="13"/>
        <v/>
      </c>
      <c r="N854" s="49" t="e">
        <f ca="1">IF(#REF!="","",INDEX(admin3_pcode,MATCH(#REF!,OFFSET(admin3_start,MATCH(M854,admin2_linked_pcode,0),0,COUNTIF(admin2_linked_pcode,M854)),0)+MATCH(M854,admin2_linked_pcode,0)-1))</f>
        <v>#REF!</v>
      </c>
    </row>
    <row r="855" spans="12:14" x14ac:dyDescent="0.2">
      <c r="L855" s="49" t="str">
        <f ca="1">IF(B855="","",OFFSET(table_admin1[[#Headers],[ADM1_PT]],MATCH(B855,admin1,0),1))</f>
        <v/>
      </c>
      <c r="M855" s="49" t="str">
        <f t="shared" ca="1" si="13"/>
        <v/>
      </c>
      <c r="N855" s="49" t="e">
        <f ca="1">IF(#REF!="","",INDEX(admin3_pcode,MATCH(#REF!,OFFSET(admin3_start,MATCH(M855,admin2_linked_pcode,0),0,COUNTIF(admin2_linked_pcode,M855)),0)+MATCH(M855,admin2_linked_pcode,0)-1))</f>
        <v>#REF!</v>
      </c>
    </row>
    <row r="856" spans="12:14" x14ac:dyDescent="0.2">
      <c r="L856" s="49" t="str">
        <f ca="1">IF(B856="","",OFFSET(table_admin1[[#Headers],[ADM1_PT]],MATCH(B856,admin1,0),1))</f>
        <v/>
      </c>
      <c r="M856" s="49" t="str">
        <f t="shared" ca="1" si="13"/>
        <v/>
      </c>
      <c r="N856" s="49" t="e">
        <f ca="1">IF(#REF!="","",INDEX(admin3_pcode,MATCH(#REF!,OFFSET(admin3_start,MATCH(M856,admin2_linked_pcode,0),0,COUNTIF(admin2_linked_pcode,M856)),0)+MATCH(M856,admin2_linked_pcode,0)-1))</f>
        <v>#REF!</v>
      </c>
    </row>
    <row r="857" spans="12:14" x14ac:dyDescent="0.2">
      <c r="L857" s="49" t="str">
        <f ca="1">IF(B857="","",OFFSET(table_admin1[[#Headers],[ADM1_PT]],MATCH(B857,admin1,0),1))</f>
        <v/>
      </c>
      <c r="M857" s="49" t="str">
        <f t="shared" ca="1" si="13"/>
        <v/>
      </c>
      <c r="N857" s="49" t="e">
        <f ca="1">IF(#REF!="","",INDEX(admin3_pcode,MATCH(#REF!,OFFSET(admin3_start,MATCH(M857,admin2_linked_pcode,0),0,COUNTIF(admin2_linked_pcode,M857)),0)+MATCH(M857,admin2_linked_pcode,0)-1))</f>
        <v>#REF!</v>
      </c>
    </row>
    <row r="858" spans="12:14" x14ac:dyDescent="0.2">
      <c r="L858" s="49" t="str">
        <f ca="1">IF(B858="","",OFFSET(table_admin1[[#Headers],[ADM1_PT]],MATCH(B858,admin1,0),1))</f>
        <v/>
      </c>
      <c r="M858" s="49" t="str">
        <f t="shared" ca="1" si="13"/>
        <v/>
      </c>
      <c r="N858" s="49" t="e">
        <f ca="1">IF(#REF!="","",INDEX(admin3_pcode,MATCH(#REF!,OFFSET(admin3_start,MATCH(M858,admin2_linked_pcode,0),0,COUNTIF(admin2_linked_pcode,M858)),0)+MATCH(M858,admin2_linked_pcode,0)-1))</f>
        <v>#REF!</v>
      </c>
    </row>
    <row r="859" spans="12:14" x14ac:dyDescent="0.2">
      <c r="L859" s="49" t="str">
        <f ca="1">IF(B859="","",OFFSET(table_admin1[[#Headers],[ADM1_PT]],MATCH(B859,admin1,0),1))</f>
        <v/>
      </c>
      <c r="M859" s="49" t="str">
        <f t="shared" ca="1" si="13"/>
        <v/>
      </c>
      <c r="N859" s="49" t="e">
        <f ca="1">IF(#REF!="","",INDEX(admin3_pcode,MATCH(#REF!,OFFSET(admin3_start,MATCH(M859,admin2_linked_pcode,0),0,COUNTIF(admin2_linked_pcode,M859)),0)+MATCH(M859,admin2_linked_pcode,0)-1))</f>
        <v>#REF!</v>
      </c>
    </row>
    <row r="860" spans="12:14" x14ac:dyDescent="0.2">
      <c r="L860" s="49" t="str">
        <f ca="1">IF(B860="","",OFFSET(table_admin1[[#Headers],[ADM1_PT]],MATCH(B860,admin1,0),1))</f>
        <v/>
      </c>
      <c r="M860" s="49" t="str">
        <f t="shared" ca="1" si="13"/>
        <v/>
      </c>
      <c r="N860" s="49" t="e">
        <f ca="1">IF(#REF!="","",INDEX(admin3_pcode,MATCH(#REF!,OFFSET(admin3_start,MATCH(M860,admin2_linked_pcode,0),0,COUNTIF(admin2_linked_pcode,M860)),0)+MATCH(M860,admin2_linked_pcode,0)-1))</f>
        <v>#REF!</v>
      </c>
    </row>
    <row r="861" spans="12:14" x14ac:dyDescent="0.2">
      <c r="L861" s="49" t="str">
        <f ca="1">IF(B861="","",OFFSET(table_admin1[[#Headers],[ADM1_PT]],MATCH(B861,admin1,0),1))</f>
        <v/>
      </c>
      <c r="M861" s="49" t="str">
        <f t="shared" ca="1" si="13"/>
        <v/>
      </c>
      <c r="N861" s="49" t="e">
        <f ca="1">IF(#REF!="","",INDEX(admin3_pcode,MATCH(#REF!,OFFSET(admin3_start,MATCH(M861,admin2_linked_pcode,0),0,COUNTIF(admin2_linked_pcode,M861)),0)+MATCH(M861,admin2_linked_pcode,0)-1))</f>
        <v>#REF!</v>
      </c>
    </row>
    <row r="862" spans="12:14" x14ac:dyDescent="0.2">
      <c r="L862" s="49" t="str">
        <f ca="1">IF(B862="","",OFFSET(table_admin1[[#Headers],[ADM1_PT]],MATCH(B862,admin1,0),1))</f>
        <v/>
      </c>
      <c r="M862" s="49" t="str">
        <f t="shared" ca="1" si="13"/>
        <v/>
      </c>
      <c r="N862" s="49" t="e">
        <f ca="1">IF(#REF!="","",INDEX(admin3_pcode,MATCH(#REF!,OFFSET(admin3_start,MATCH(M862,admin2_linked_pcode,0),0,COUNTIF(admin2_linked_pcode,M862)),0)+MATCH(M862,admin2_linked_pcode,0)-1))</f>
        <v>#REF!</v>
      </c>
    </row>
    <row r="863" spans="12:14" x14ac:dyDescent="0.2">
      <c r="L863" s="49" t="str">
        <f ca="1">IF(B863="","",OFFSET(table_admin1[[#Headers],[ADM1_PT]],MATCH(B863,admin1,0),1))</f>
        <v/>
      </c>
      <c r="M863" s="49" t="str">
        <f t="shared" ca="1" si="13"/>
        <v/>
      </c>
      <c r="N863" s="49" t="e">
        <f ca="1">IF(#REF!="","",INDEX(admin3_pcode,MATCH(#REF!,OFFSET(admin3_start,MATCH(M863,admin2_linked_pcode,0),0,COUNTIF(admin2_linked_pcode,M863)),0)+MATCH(M863,admin2_linked_pcode,0)-1))</f>
        <v>#REF!</v>
      </c>
    </row>
    <row r="864" spans="12:14" x14ac:dyDescent="0.2">
      <c r="L864" s="49" t="str">
        <f ca="1">IF(B864="","",OFFSET(table_admin1[[#Headers],[ADM1_PT]],MATCH(B864,admin1,0),1))</f>
        <v/>
      </c>
      <c r="M864" s="49" t="str">
        <f t="shared" ca="1" si="13"/>
        <v/>
      </c>
      <c r="N864" s="49" t="e">
        <f ca="1">IF(#REF!="","",INDEX(admin3_pcode,MATCH(#REF!,OFFSET(admin3_start,MATCH(M864,admin2_linked_pcode,0),0,COUNTIF(admin2_linked_pcode,M864)),0)+MATCH(M864,admin2_linked_pcode,0)-1))</f>
        <v>#REF!</v>
      </c>
    </row>
    <row r="865" spans="12:14" x14ac:dyDescent="0.2">
      <c r="L865" s="49" t="str">
        <f ca="1">IF(B865="","",OFFSET(table_admin1[[#Headers],[ADM1_PT]],MATCH(B865,admin1,0),1))</f>
        <v/>
      </c>
      <c r="M865" s="49" t="str">
        <f t="shared" ca="1" si="13"/>
        <v/>
      </c>
      <c r="N865" s="49" t="e">
        <f ca="1">IF(#REF!="","",INDEX(admin3_pcode,MATCH(#REF!,OFFSET(admin3_start,MATCH(M865,admin2_linked_pcode,0),0,COUNTIF(admin2_linked_pcode,M865)),0)+MATCH(M865,admin2_linked_pcode,0)-1))</f>
        <v>#REF!</v>
      </c>
    </row>
    <row r="866" spans="12:14" x14ac:dyDescent="0.2">
      <c r="L866" s="49" t="str">
        <f ca="1">IF(B866="","",OFFSET(table_admin1[[#Headers],[ADM1_PT]],MATCH(B866,admin1,0),1))</f>
        <v/>
      </c>
      <c r="M866" s="49" t="str">
        <f t="shared" ca="1" si="13"/>
        <v/>
      </c>
      <c r="N866" s="49" t="e">
        <f ca="1">IF(#REF!="","",INDEX(admin3_pcode,MATCH(#REF!,OFFSET(admin3_start,MATCH(M866,admin2_linked_pcode,0),0,COUNTIF(admin2_linked_pcode,M866)),0)+MATCH(M866,admin2_linked_pcode,0)-1))</f>
        <v>#REF!</v>
      </c>
    </row>
    <row r="867" spans="12:14" x14ac:dyDescent="0.2">
      <c r="L867" s="49" t="str">
        <f ca="1">IF(B867="","",OFFSET(table_admin1[[#Headers],[ADM1_PT]],MATCH(B867,admin1,0),1))</f>
        <v/>
      </c>
      <c r="M867" s="49" t="str">
        <f t="shared" ca="1" si="13"/>
        <v/>
      </c>
      <c r="N867" s="49" t="e">
        <f ca="1">IF(#REF!="","",INDEX(admin3_pcode,MATCH(#REF!,OFFSET(admin3_start,MATCH(M867,admin2_linked_pcode,0),0,COUNTIF(admin2_linked_pcode,M867)),0)+MATCH(M867,admin2_linked_pcode,0)-1))</f>
        <v>#REF!</v>
      </c>
    </row>
    <row r="868" spans="12:14" x14ac:dyDescent="0.2">
      <c r="L868" s="49" t="str">
        <f ca="1">IF(B868="","",OFFSET(table_admin1[[#Headers],[ADM1_PT]],MATCH(B868,admin1,0),1))</f>
        <v/>
      </c>
      <c r="M868" s="49" t="str">
        <f t="shared" ca="1" si="13"/>
        <v/>
      </c>
      <c r="N868" s="49" t="e">
        <f ca="1">IF(#REF!="","",INDEX(admin3_pcode,MATCH(#REF!,OFFSET(admin3_start,MATCH(M868,admin2_linked_pcode,0),0,COUNTIF(admin2_linked_pcode,M868)),0)+MATCH(M868,admin2_linked_pcode,0)-1))</f>
        <v>#REF!</v>
      </c>
    </row>
    <row r="869" spans="12:14" x14ac:dyDescent="0.2">
      <c r="L869" s="49" t="str">
        <f ca="1">IF(B869="","",OFFSET(table_admin1[[#Headers],[ADM1_PT]],MATCH(B869,admin1,0),1))</f>
        <v/>
      </c>
      <c r="M869" s="49" t="str">
        <f t="shared" ca="1" si="13"/>
        <v/>
      </c>
      <c r="N869" s="49" t="e">
        <f ca="1">IF(#REF!="","",INDEX(admin3_pcode,MATCH(#REF!,OFFSET(admin3_start,MATCH(M869,admin2_linked_pcode,0),0,COUNTIF(admin2_linked_pcode,M869)),0)+MATCH(M869,admin2_linked_pcode,0)-1))</f>
        <v>#REF!</v>
      </c>
    </row>
    <row r="870" spans="12:14" x14ac:dyDescent="0.2">
      <c r="L870" s="49" t="str">
        <f ca="1">IF(B870="","",OFFSET(table_admin1[[#Headers],[ADM1_PT]],MATCH(B870,admin1,0),1))</f>
        <v/>
      </c>
      <c r="M870" s="49" t="str">
        <f t="shared" ca="1" si="13"/>
        <v/>
      </c>
      <c r="N870" s="49" t="e">
        <f ca="1">IF(#REF!="","",INDEX(admin3_pcode,MATCH(#REF!,OFFSET(admin3_start,MATCH(M870,admin2_linked_pcode,0),0,COUNTIF(admin2_linked_pcode,M870)),0)+MATCH(M870,admin2_linked_pcode,0)-1))</f>
        <v>#REF!</v>
      </c>
    </row>
    <row r="871" spans="12:14" x14ac:dyDescent="0.2">
      <c r="L871" s="49" t="str">
        <f ca="1">IF(B871="","",OFFSET(table_admin1[[#Headers],[ADM1_PT]],MATCH(B871,admin1,0),1))</f>
        <v/>
      </c>
      <c r="M871" s="49" t="str">
        <f t="shared" ca="1" si="13"/>
        <v/>
      </c>
      <c r="N871" s="49" t="e">
        <f ca="1">IF(#REF!="","",INDEX(admin3_pcode,MATCH(#REF!,OFFSET(admin3_start,MATCH(M871,admin2_linked_pcode,0),0,COUNTIF(admin2_linked_pcode,M871)),0)+MATCH(M871,admin2_linked_pcode,0)-1))</f>
        <v>#REF!</v>
      </c>
    </row>
    <row r="872" spans="12:14" x14ac:dyDescent="0.2">
      <c r="L872" s="49" t="str">
        <f ca="1">IF(B872="","",OFFSET(table_admin1[[#Headers],[ADM1_PT]],MATCH(B872,admin1,0),1))</f>
        <v/>
      </c>
      <c r="M872" s="49" t="str">
        <f t="shared" ca="1" si="13"/>
        <v/>
      </c>
      <c r="N872" s="49" t="e">
        <f ca="1">IF(#REF!="","",INDEX(admin3_pcode,MATCH(#REF!,OFFSET(admin3_start,MATCH(M872,admin2_linked_pcode,0),0,COUNTIF(admin2_linked_pcode,M872)),0)+MATCH(M872,admin2_linked_pcode,0)-1))</f>
        <v>#REF!</v>
      </c>
    </row>
    <row r="873" spans="12:14" x14ac:dyDescent="0.2">
      <c r="L873" s="49" t="str">
        <f ca="1">IF(B873="","",OFFSET(table_admin1[[#Headers],[ADM1_PT]],MATCH(B873,admin1,0),1))</f>
        <v/>
      </c>
      <c r="M873" s="49" t="str">
        <f t="shared" ca="1" si="13"/>
        <v/>
      </c>
      <c r="N873" s="49" t="e">
        <f ca="1">IF(#REF!="","",INDEX(admin3_pcode,MATCH(#REF!,OFFSET(admin3_start,MATCH(M873,admin2_linked_pcode,0),0,COUNTIF(admin2_linked_pcode,M873)),0)+MATCH(M873,admin2_linked_pcode,0)-1))</f>
        <v>#REF!</v>
      </c>
    </row>
    <row r="874" spans="12:14" x14ac:dyDescent="0.2">
      <c r="L874" s="49" t="str">
        <f ca="1">IF(B874="","",OFFSET(table_admin1[[#Headers],[ADM1_PT]],MATCH(B874,admin1,0),1))</f>
        <v/>
      </c>
      <c r="M874" s="49" t="str">
        <f t="shared" ca="1" si="13"/>
        <v/>
      </c>
      <c r="N874" s="49" t="e">
        <f ca="1">IF(#REF!="","",INDEX(admin3_pcode,MATCH(#REF!,OFFSET(admin3_start,MATCH(M874,admin2_linked_pcode,0),0,COUNTIF(admin2_linked_pcode,M874)),0)+MATCH(M874,admin2_linked_pcode,0)-1))</f>
        <v>#REF!</v>
      </c>
    </row>
    <row r="875" spans="12:14" x14ac:dyDescent="0.2">
      <c r="L875" s="49" t="str">
        <f ca="1">IF(B875="","",OFFSET(table_admin1[[#Headers],[ADM1_PT]],MATCH(B875,admin1,0),1))</f>
        <v/>
      </c>
      <c r="M875" s="49" t="str">
        <f t="shared" ca="1" si="13"/>
        <v/>
      </c>
      <c r="N875" s="49" t="e">
        <f ca="1">IF(#REF!="","",INDEX(admin3_pcode,MATCH(#REF!,OFFSET(admin3_start,MATCH(M875,admin2_linked_pcode,0),0,COUNTIF(admin2_linked_pcode,M875)),0)+MATCH(M875,admin2_linked_pcode,0)-1))</f>
        <v>#REF!</v>
      </c>
    </row>
    <row r="876" spans="12:14" x14ac:dyDescent="0.2">
      <c r="L876" s="49" t="str">
        <f ca="1">IF(B876="","",OFFSET(table_admin1[[#Headers],[ADM1_PT]],MATCH(B876,admin1,0),1))</f>
        <v/>
      </c>
      <c r="M876" s="49" t="str">
        <f t="shared" ca="1" si="13"/>
        <v/>
      </c>
      <c r="N876" s="49" t="e">
        <f ca="1">IF(#REF!="","",INDEX(admin3_pcode,MATCH(#REF!,OFFSET(admin3_start,MATCH(M876,admin2_linked_pcode,0),0,COUNTIF(admin2_linked_pcode,M876)),0)+MATCH(M876,admin2_linked_pcode,0)-1))</f>
        <v>#REF!</v>
      </c>
    </row>
    <row r="877" spans="12:14" x14ac:dyDescent="0.2">
      <c r="L877" s="49" t="str">
        <f ca="1">IF(B877="","",OFFSET(table_admin1[[#Headers],[ADM1_PT]],MATCH(B877,admin1,0),1))</f>
        <v/>
      </c>
      <c r="M877" s="49" t="str">
        <f t="shared" ref="M877:M940" ca="1" si="14">IF(C877="","",INDEX(admin2_pcode,MATCH(C877,OFFSET(admin2_start,MATCH(L877,admin1_linked_pcode,0),0,COUNTIF(admin1_linked_pcode,L877)),0)+MATCH(L877,admin1_linked_pcode,0)-1))</f>
        <v/>
      </c>
      <c r="N877" s="49" t="e">
        <f ca="1">IF(#REF!="","",INDEX(admin3_pcode,MATCH(#REF!,OFFSET(admin3_start,MATCH(M877,admin2_linked_pcode,0),0,COUNTIF(admin2_linked_pcode,M877)),0)+MATCH(M877,admin2_linked_pcode,0)-1))</f>
        <v>#REF!</v>
      </c>
    </row>
    <row r="878" spans="12:14" x14ac:dyDescent="0.2">
      <c r="L878" s="49" t="str">
        <f ca="1">IF(B878="","",OFFSET(table_admin1[[#Headers],[ADM1_PT]],MATCH(B878,admin1,0),1))</f>
        <v/>
      </c>
      <c r="M878" s="49" t="str">
        <f t="shared" ca="1" si="14"/>
        <v/>
      </c>
      <c r="N878" s="49" t="e">
        <f ca="1">IF(#REF!="","",INDEX(admin3_pcode,MATCH(#REF!,OFFSET(admin3_start,MATCH(M878,admin2_linked_pcode,0),0,COUNTIF(admin2_linked_pcode,M878)),0)+MATCH(M878,admin2_linked_pcode,0)-1))</f>
        <v>#REF!</v>
      </c>
    </row>
    <row r="879" spans="12:14" x14ac:dyDescent="0.2">
      <c r="L879" s="49" t="str">
        <f ca="1">IF(B879="","",OFFSET(table_admin1[[#Headers],[ADM1_PT]],MATCH(B879,admin1,0),1))</f>
        <v/>
      </c>
      <c r="M879" s="49" t="str">
        <f t="shared" ca="1" si="14"/>
        <v/>
      </c>
      <c r="N879" s="49" t="e">
        <f ca="1">IF(#REF!="","",INDEX(admin3_pcode,MATCH(#REF!,OFFSET(admin3_start,MATCH(M879,admin2_linked_pcode,0),0,COUNTIF(admin2_linked_pcode,M879)),0)+MATCH(M879,admin2_linked_pcode,0)-1))</f>
        <v>#REF!</v>
      </c>
    </row>
    <row r="880" spans="12:14" x14ac:dyDescent="0.2">
      <c r="L880" s="49" t="str">
        <f ca="1">IF(B880="","",OFFSET(table_admin1[[#Headers],[ADM1_PT]],MATCH(B880,admin1,0),1))</f>
        <v/>
      </c>
      <c r="M880" s="49" t="str">
        <f t="shared" ca="1" si="14"/>
        <v/>
      </c>
      <c r="N880" s="49" t="e">
        <f ca="1">IF(#REF!="","",INDEX(admin3_pcode,MATCH(#REF!,OFFSET(admin3_start,MATCH(M880,admin2_linked_pcode,0),0,COUNTIF(admin2_linked_pcode,M880)),0)+MATCH(M880,admin2_linked_pcode,0)-1))</f>
        <v>#REF!</v>
      </c>
    </row>
    <row r="881" spans="12:14" x14ac:dyDescent="0.2">
      <c r="L881" s="49" t="str">
        <f ca="1">IF(B881="","",OFFSET(table_admin1[[#Headers],[ADM1_PT]],MATCH(B881,admin1,0),1))</f>
        <v/>
      </c>
      <c r="M881" s="49" t="str">
        <f t="shared" ca="1" si="14"/>
        <v/>
      </c>
      <c r="N881" s="49" t="e">
        <f ca="1">IF(#REF!="","",INDEX(admin3_pcode,MATCH(#REF!,OFFSET(admin3_start,MATCH(M881,admin2_linked_pcode,0),0,COUNTIF(admin2_linked_pcode,M881)),0)+MATCH(M881,admin2_linked_pcode,0)-1))</f>
        <v>#REF!</v>
      </c>
    </row>
    <row r="882" spans="12:14" x14ac:dyDescent="0.2">
      <c r="L882" s="49" t="str">
        <f ca="1">IF(B882="","",OFFSET(table_admin1[[#Headers],[ADM1_PT]],MATCH(B882,admin1,0),1))</f>
        <v/>
      </c>
      <c r="M882" s="49" t="str">
        <f t="shared" ca="1" si="14"/>
        <v/>
      </c>
      <c r="N882" s="49" t="e">
        <f ca="1">IF(#REF!="","",INDEX(admin3_pcode,MATCH(#REF!,OFFSET(admin3_start,MATCH(M882,admin2_linked_pcode,0),0,COUNTIF(admin2_linked_pcode,M882)),0)+MATCH(M882,admin2_linked_pcode,0)-1))</f>
        <v>#REF!</v>
      </c>
    </row>
    <row r="883" spans="12:14" x14ac:dyDescent="0.2">
      <c r="L883" s="49" t="str">
        <f ca="1">IF(B883="","",OFFSET(table_admin1[[#Headers],[ADM1_PT]],MATCH(B883,admin1,0),1))</f>
        <v/>
      </c>
      <c r="M883" s="49" t="str">
        <f t="shared" ca="1" si="14"/>
        <v/>
      </c>
      <c r="N883" s="49" t="e">
        <f ca="1">IF(#REF!="","",INDEX(admin3_pcode,MATCH(#REF!,OFFSET(admin3_start,MATCH(M883,admin2_linked_pcode,0),0,COUNTIF(admin2_linked_pcode,M883)),0)+MATCH(M883,admin2_linked_pcode,0)-1))</f>
        <v>#REF!</v>
      </c>
    </row>
    <row r="884" spans="12:14" x14ac:dyDescent="0.2">
      <c r="L884" s="49" t="str">
        <f ca="1">IF(B884="","",OFFSET(table_admin1[[#Headers],[ADM1_PT]],MATCH(B884,admin1,0),1))</f>
        <v/>
      </c>
      <c r="M884" s="49" t="str">
        <f t="shared" ca="1" si="14"/>
        <v/>
      </c>
      <c r="N884" s="49" t="e">
        <f ca="1">IF(#REF!="","",INDEX(admin3_pcode,MATCH(#REF!,OFFSET(admin3_start,MATCH(M884,admin2_linked_pcode,0),0,COUNTIF(admin2_linked_pcode,M884)),0)+MATCH(M884,admin2_linked_pcode,0)-1))</f>
        <v>#REF!</v>
      </c>
    </row>
    <row r="885" spans="12:14" x14ac:dyDescent="0.2">
      <c r="L885" s="49" t="str">
        <f ca="1">IF(B885="","",OFFSET(table_admin1[[#Headers],[ADM1_PT]],MATCH(B885,admin1,0),1))</f>
        <v/>
      </c>
      <c r="M885" s="49" t="str">
        <f t="shared" ca="1" si="14"/>
        <v/>
      </c>
      <c r="N885" s="49" t="e">
        <f ca="1">IF(#REF!="","",INDEX(admin3_pcode,MATCH(#REF!,OFFSET(admin3_start,MATCH(M885,admin2_linked_pcode,0),0,COUNTIF(admin2_linked_pcode,M885)),0)+MATCH(M885,admin2_linked_pcode,0)-1))</f>
        <v>#REF!</v>
      </c>
    </row>
    <row r="886" spans="12:14" x14ac:dyDescent="0.2">
      <c r="L886" s="49" t="str">
        <f ca="1">IF(B886="","",OFFSET(table_admin1[[#Headers],[ADM1_PT]],MATCH(B886,admin1,0),1))</f>
        <v/>
      </c>
      <c r="M886" s="49" t="str">
        <f t="shared" ca="1" si="14"/>
        <v/>
      </c>
      <c r="N886" s="49" t="e">
        <f ca="1">IF(#REF!="","",INDEX(admin3_pcode,MATCH(#REF!,OFFSET(admin3_start,MATCH(M886,admin2_linked_pcode,0),0,COUNTIF(admin2_linked_pcode,M886)),0)+MATCH(M886,admin2_linked_pcode,0)-1))</f>
        <v>#REF!</v>
      </c>
    </row>
    <row r="887" spans="12:14" x14ac:dyDescent="0.2">
      <c r="L887" s="49" t="str">
        <f ca="1">IF(B887="","",OFFSET(table_admin1[[#Headers],[ADM1_PT]],MATCH(B887,admin1,0),1))</f>
        <v/>
      </c>
      <c r="M887" s="49" t="str">
        <f t="shared" ca="1" si="14"/>
        <v/>
      </c>
      <c r="N887" s="49" t="e">
        <f ca="1">IF(#REF!="","",INDEX(admin3_pcode,MATCH(#REF!,OFFSET(admin3_start,MATCH(M887,admin2_linked_pcode,0),0,COUNTIF(admin2_linked_pcode,M887)),0)+MATCH(M887,admin2_linked_pcode,0)-1))</f>
        <v>#REF!</v>
      </c>
    </row>
    <row r="888" spans="12:14" x14ac:dyDescent="0.2">
      <c r="L888" s="49" t="str">
        <f ca="1">IF(B888="","",OFFSET(table_admin1[[#Headers],[ADM1_PT]],MATCH(B888,admin1,0),1))</f>
        <v/>
      </c>
      <c r="M888" s="49" t="str">
        <f t="shared" ca="1" si="14"/>
        <v/>
      </c>
      <c r="N888" s="49" t="e">
        <f ca="1">IF(#REF!="","",INDEX(admin3_pcode,MATCH(#REF!,OFFSET(admin3_start,MATCH(M888,admin2_linked_pcode,0),0,COUNTIF(admin2_linked_pcode,M888)),0)+MATCH(M888,admin2_linked_pcode,0)-1))</f>
        <v>#REF!</v>
      </c>
    </row>
    <row r="889" spans="12:14" x14ac:dyDescent="0.2">
      <c r="L889" s="49" t="str">
        <f ca="1">IF(B889="","",OFFSET(table_admin1[[#Headers],[ADM1_PT]],MATCH(B889,admin1,0),1))</f>
        <v/>
      </c>
      <c r="M889" s="49" t="str">
        <f t="shared" ca="1" si="14"/>
        <v/>
      </c>
      <c r="N889" s="49" t="e">
        <f ca="1">IF(#REF!="","",INDEX(admin3_pcode,MATCH(#REF!,OFFSET(admin3_start,MATCH(M889,admin2_linked_pcode,0),0,COUNTIF(admin2_linked_pcode,M889)),0)+MATCH(M889,admin2_linked_pcode,0)-1))</f>
        <v>#REF!</v>
      </c>
    </row>
    <row r="890" spans="12:14" x14ac:dyDescent="0.2">
      <c r="L890" s="49" t="str">
        <f ca="1">IF(B890="","",OFFSET(table_admin1[[#Headers],[ADM1_PT]],MATCH(B890,admin1,0),1))</f>
        <v/>
      </c>
      <c r="M890" s="49" t="str">
        <f t="shared" ca="1" si="14"/>
        <v/>
      </c>
      <c r="N890" s="49" t="e">
        <f ca="1">IF(#REF!="","",INDEX(admin3_pcode,MATCH(#REF!,OFFSET(admin3_start,MATCH(M890,admin2_linked_pcode,0),0,COUNTIF(admin2_linked_pcode,M890)),0)+MATCH(M890,admin2_linked_pcode,0)-1))</f>
        <v>#REF!</v>
      </c>
    </row>
    <row r="891" spans="12:14" x14ac:dyDescent="0.2">
      <c r="L891" s="49" t="str">
        <f ca="1">IF(B891="","",OFFSET(table_admin1[[#Headers],[ADM1_PT]],MATCH(B891,admin1,0),1))</f>
        <v/>
      </c>
      <c r="M891" s="49" t="str">
        <f t="shared" ca="1" si="14"/>
        <v/>
      </c>
      <c r="N891" s="49" t="e">
        <f ca="1">IF(#REF!="","",INDEX(admin3_pcode,MATCH(#REF!,OFFSET(admin3_start,MATCH(M891,admin2_linked_pcode,0),0,COUNTIF(admin2_linked_pcode,M891)),0)+MATCH(M891,admin2_linked_pcode,0)-1))</f>
        <v>#REF!</v>
      </c>
    </row>
    <row r="892" spans="12:14" x14ac:dyDescent="0.2">
      <c r="L892" s="49" t="str">
        <f ca="1">IF(B892="","",OFFSET(table_admin1[[#Headers],[ADM1_PT]],MATCH(B892,admin1,0),1))</f>
        <v/>
      </c>
      <c r="M892" s="49" t="str">
        <f t="shared" ca="1" si="14"/>
        <v/>
      </c>
      <c r="N892" s="49" t="e">
        <f ca="1">IF(#REF!="","",INDEX(admin3_pcode,MATCH(#REF!,OFFSET(admin3_start,MATCH(M892,admin2_linked_pcode,0),0,COUNTIF(admin2_linked_pcode,M892)),0)+MATCH(M892,admin2_linked_pcode,0)-1))</f>
        <v>#REF!</v>
      </c>
    </row>
    <row r="893" spans="12:14" x14ac:dyDescent="0.2">
      <c r="L893" s="49" t="str">
        <f ca="1">IF(B893="","",OFFSET(table_admin1[[#Headers],[ADM1_PT]],MATCH(B893,admin1,0),1))</f>
        <v/>
      </c>
      <c r="M893" s="49" t="str">
        <f t="shared" ca="1" si="14"/>
        <v/>
      </c>
      <c r="N893" s="49" t="e">
        <f ca="1">IF(#REF!="","",INDEX(admin3_pcode,MATCH(#REF!,OFFSET(admin3_start,MATCH(M893,admin2_linked_pcode,0),0,COUNTIF(admin2_linked_pcode,M893)),0)+MATCH(M893,admin2_linked_pcode,0)-1))</f>
        <v>#REF!</v>
      </c>
    </row>
    <row r="894" spans="12:14" x14ac:dyDescent="0.2">
      <c r="L894" s="49" t="str">
        <f ca="1">IF(B894="","",OFFSET(table_admin1[[#Headers],[ADM1_PT]],MATCH(B894,admin1,0),1))</f>
        <v/>
      </c>
      <c r="M894" s="49" t="str">
        <f t="shared" ca="1" si="14"/>
        <v/>
      </c>
      <c r="N894" s="49" t="e">
        <f ca="1">IF(#REF!="","",INDEX(admin3_pcode,MATCH(#REF!,OFFSET(admin3_start,MATCH(M894,admin2_linked_pcode,0),0,COUNTIF(admin2_linked_pcode,M894)),0)+MATCH(M894,admin2_linked_pcode,0)-1))</f>
        <v>#REF!</v>
      </c>
    </row>
    <row r="895" spans="12:14" x14ac:dyDescent="0.2">
      <c r="L895" s="49" t="str">
        <f ca="1">IF(B895="","",OFFSET(table_admin1[[#Headers],[ADM1_PT]],MATCH(B895,admin1,0),1))</f>
        <v/>
      </c>
      <c r="M895" s="49" t="str">
        <f t="shared" ca="1" si="14"/>
        <v/>
      </c>
      <c r="N895" s="49" t="e">
        <f ca="1">IF(#REF!="","",INDEX(admin3_pcode,MATCH(#REF!,OFFSET(admin3_start,MATCH(M895,admin2_linked_pcode,0),0,COUNTIF(admin2_linked_pcode,M895)),0)+MATCH(M895,admin2_linked_pcode,0)-1))</f>
        <v>#REF!</v>
      </c>
    </row>
    <row r="896" spans="12:14" x14ac:dyDescent="0.2">
      <c r="L896" s="49" t="str">
        <f ca="1">IF(B896="","",OFFSET(table_admin1[[#Headers],[ADM1_PT]],MATCH(B896,admin1,0),1))</f>
        <v/>
      </c>
      <c r="M896" s="49" t="str">
        <f t="shared" ca="1" si="14"/>
        <v/>
      </c>
      <c r="N896" s="49" t="e">
        <f ca="1">IF(#REF!="","",INDEX(admin3_pcode,MATCH(#REF!,OFFSET(admin3_start,MATCH(M896,admin2_linked_pcode,0),0,COUNTIF(admin2_linked_pcode,M896)),0)+MATCH(M896,admin2_linked_pcode,0)-1))</f>
        <v>#REF!</v>
      </c>
    </row>
    <row r="897" spans="12:14" x14ac:dyDescent="0.2">
      <c r="L897" s="49" t="str">
        <f ca="1">IF(B897="","",OFFSET(table_admin1[[#Headers],[ADM1_PT]],MATCH(B897,admin1,0),1))</f>
        <v/>
      </c>
      <c r="M897" s="49" t="str">
        <f t="shared" ca="1" si="14"/>
        <v/>
      </c>
      <c r="N897" s="49" t="e">
        <f ca="1">IF(#REF!="","",INDEX(admin3_pcode,MATCH(#REF!,OFFSET(admin3_start,MATCH(M897,admin2_linked_pcode,0),0,COUNTIF(admin2_linked_pcode,M897)),0)+MATCH(M897,admin2_linked_pcode,0)-1))</f>
        <v>#REF!</v>
      </c>
    </row>
    <row r="898" spans="12:14" x14ac:dyDescent="0.2">
      <c r="L898" s="49" t="str">
        <f ca="1">IF(B898="","",OFFSET(table_admin1[[#Headers],[ADM1_PT]],MATCH(B898,admin1,0),1))</f>
        <v/>
      </c>
      <c r="M898" s="49" t="str">
        <f t="shared" ca="1" si="14"/>
        <v/>
      </c>
      <c r="N898" s="49" t="e">
        <f ca="1">IF(#REF!="","",INDEX(admin3_pcode,MATCH(#REF!,OFFSET(admin3_start,MATCH(M898,admin2_linked_pcode,0),0,COUNTIF(admin2_linked_pcode,M898)),0)+MATCH(M898,admin2_linked_pcode,0)-1))</f>
        <v>#REF!</v>
      </c>
    </row>
    <row r="899" spans="12:14" x14ac:dyDescent="0.2">
      <c r="L899" s="49" t="str">
        <f ca="1">IF(B899="","",OFFSET(table_admin1[[#Headers],[ADM1_PT]],MATCH(B899,admin1,0),1))</f>
        <v/>
      </c>
      <c r="M899" s="49" t="str">
        <f t="shared" ca="1" si="14"/>
        <v/>
      </c>
      <c r="N899" s="49" t="e">
        <f ca="1">IF(#REF!="","",INDEX(admin3_pcode,MATCH(#REF!,OFFSET(admin3_start,MATCH(M899,admin2_linked_pcode,0),0,COUNTIF(admin2_linked_pcode,M899)),0)+MATCH(M899,admin2_linked_pcode,0)-1))</f>
        <v>#REF!</v>
      </c>
    </row>
    <row r="900" spans="12:14" x14ac:dyDescent="0.2">
      <c r="L900" s="49" t="str">
        <f ca="1">IF(B900="","",OFFSET(table_admin1[[#Headers],[ADM1_PT]],MATCH(B900,admin1,0),1))</f>
        <v/>
      </c>
      <c r="M900" s="49" t="str">
        <f t="shared" ca="1" si="14"/>
        <v/>
      </c>
      <c r="N900" s="49" t="e">
        <f ca="1">IF(#REF!="","",INDEX(admin3_pcode,MATCH(#REF!,OFFSET(admin3_start,MATCH(M900,admin2_linked_pcode,0),0,COUNTIF(admin2_linked_pcode,M900)),0)+MATCH(M900,admin2_linked_pcode,0)-1))</f>
        <v>#REF!</v>
      </c>
    </row>
    <row r="901" spans="12:14" x14ac:dyDescent="0.2">
      <c r="L901" s="49" t="str">
        <f ca="1">IF(B901="","",OFFSET(table_admin1[[#Headers],[ADM1_PT]],MATCH(B901,admin1,0),1))</f>
        <v/>
      </c>
      <c r="M901" s="49" t="str">
        <f t="shared" ca="1" si="14"/>
        <v/>
      </c>
      <c r="N901" s="49" t="e">
        <f ca="1">IF(#REF!="","",INDEX(admin3_pcode,MATCH(#REF!,OFFSET(admin3_start,MATCH(M901,admin2_linked_pcode,0),0,COUNTIF(admin2_linked_pcode,M901)),0)+MATCH(M901,admin2_linked_pcode,0)-1))</f>
        <v>#REF!</v>
      </c>
    </row>
    <row r="902" spans="12:14" x14ac:dyDescent="0.2">
      <c r="L902" s="49" t="str">
        <f ca="1">IF(B902="","",OFFSET(table_admin1[[#Headers],[ADM1_PT]],MATCH(B902,admin1,0),1))</f>
        <v/>
      </c>
      <c r="M902" s="49" t="str">
        <f t="shared" ca="1" si="14"/>
        <v/>
      </c>
      <c r="N902" s="49" t="e">
        <f ca="1">IF(#REF!="","",INDEX(admin3_pcode,MATCH(#REF!,OFFSET(admin3_start,MATCH(M902,admin2_linked_pcode,0),0,COUNTIF(admin2_linked_pcode,M902)),0)+MATCH(M902,admin2_linked_pcode,0)-1))</f>
        <v>#REF!</v>
      </c>
    </row>
    <row r="903" spans="12:14" x14ac:dyDescent="0.2">
      <c r="L903" s="49" t="str">
        <f ca="1">IF(B903="","",OFFSET(table_admin1[[#Headers],[ADM1_PT]],MATCH(B903,admin1,0),1))</f>
        <v/>
      </c>
      <c r="M903" s="49" t="str">
        <f t="shared" ca="1" si="14"/>
        <v/>
      </c>
      <c r="N903" s="49" t="e">
        <f ca="1">IF(#REF!="","",INDEX(admin3_pcode,MATCH(#REF!,OFFSET(admin3_start,MATCH(M903,admin2_linked_pcode,0),0,COUNTIF(admin2_linked_pcode,M903)),0)+MATCH(M903,admin2_linked_pcode,0)-1))</f>
        <v>#REF!</v>
      </c>
    </row>
    <row r="904" spans="12:14" x14ac:dyDescent="0.2">
      <c r="L904" s="49" t="str">
        <f ca="1">IF(B904="","",OFFSET(table_admin1[[#Headers],[ADM1_PT]],MATCH(B904,admin1,0),1))</f>
        <v/>
      </c>
      <c r="M904" s="49" t="str">
        <f t="shared" ca="1" si="14"/>
        <v/>
      </c>
      <c r="N904" s="49" t="e">
        <f ca="1">IF(#REF!="","",INDEX(admin3_pcode,MATCH(#REF!,OFFSET(admin3_start,MATCH(M904,admin2_linked_pcode,0),0,COUNTIF(admin2_linked_pcode,M904)),0)+MATCH(M904,admin2_linked_pcode,0)-1))</f>
        <v>#REF!</v>
      </c>
    </row>
    <row r="905" spans="12:14" x14ac:dyDescent="0.2">
      <c r="L905" s="49" t="str">
        <f ca="1">IF(B905="","",OFFSET(table_admin1[[#Headers],[ADM1_PT]],MATCH(B905,admin1,0),1))</f>
        <v/>
      </c>
      <c r="M905" s="49" t="str">
        <f t="shared" ca="1" si="14"/>
        <v/>
      </c>
      <c r="N905" s="49" t="e">
        <f ca="1">IF(#REF!="","",INDEX(admin3_pcode,MATCH(#REF!,OFFSET(admin3_start,MATCH(M905,admin2_linked_pcode,0),0,COUNTIF(admin2_linked_pcode,M905)),0)+MATCH(M905,admin2_linked_pcode,0)-1))</f>
        <v>#REF!</v>
      </c>
    </row>
    <row r="906" spans="12:14" x14ac:dyDescent="0.2">
      <c r="L906" s="49" t="str">
        <f ca="1">IF(B906="","",OFFSET(table_admin1[[#Headers],[ADM1_PT]],MATCH(B906,admin1,0),1))</f>
        <v/>
      </c>
      <c r="M906" s="49" t="str">
        <f t="shared" ca="1" si="14"/>
        <v/>
      </c>
      <c r="N906" s="49" t="e">
        <f ca="1">IF(#REF!="","",INDEX(admin3_pcode,MATCH(#REF!,OFFSET(admin3_start,MATCH(M906,admin2_linked_pcode,0),0,COUNTIF(admin2_linked_pcode,M906)),0)+MATCH(M906,admin2_linked_pcode,0)-1))</f>
        <v>#REF!</v>
      </c>
    </row>
    <row r="907" spans="12:14" x14ac:dyDescent="0.2">
      <c r="L907" s="49" t="str">
        <f ca="1">IF(B907="","",OFFSET(table_admin1[[#Headers],[ADM1_PT]],MATCH(B907,admin1,0),1))</f>
        <v/>
      </c>
      <c r="M907" s="49" t="str">
        <f t="shared" ca="1" si="14"/>
        <v/>
      </c>
      <c r="N907" s="49" t="e">
        <f ca="1">IF(#REF!="","",INDEX(admin3_pcode,MATCH(#REF!,OFFSET(admin3_start,MATCH(M907,admin2_linked_pcode,0),0,COUNTIF(admin2_linked_pcode,M907)),0)+MATCH(M907,admin2_linked_pcode,0)-1))</f>
        <v>#REF!</v>
      </c>
    </row>
    <row r="908" spans="12:14" x14ac:dyDescent="0.2">
      <c r="L908" s="49" t="str">
        <f ca="1">IF(B908="","",OFFSET(table_admin1[[#Headers],[ADM1_PT]],MATCH(B908,admin1,0),1))</f>
        <v/>
      </c>
      <c r="M908" s="49" t="str">
        <f t="shared" ca="1" si="14"/>
        <v/>
      </c>
      <c r="N908" s="49" t="e">
        <f ca="1">IF(#REF!="","",INDEX(admin3_pcode,MATCH(#REF!,OFFSET(admin3_start,MATCH(M908,admin2_linked_pcode,0),0,COUNTIF(admin2_linked_pcode,M908)),0)+MATCH(M908,admin2_linked_pcode,0)-1))</f>
        <v>#REF!</v>
      </c>
    </row>
    <row r="909" spans="12:14" x14ac:dyDescent="0.2">
      <c r="L909" s="49" t="str">
        <f ca="1">IF(B909="","",OFFSET(table_admin1[[#Headers],[ADM1_PT]],MATCH(B909,admin1,0),1))</f>
        <v/>
      </c>
      <c r="M909" s="49" t="str">
        <f t="shared" ca="1" si="14"/>
        <v/>
      </c>
      <c r="N909" s="49" t="e">
        <f ca="1">IF(#REF!="","",INDEX(admin3_pcode,MATCH(#REF!,OFFSET(admin3_start,MATCH(M909,admin2_linked_pcode,0),0,COUNTIF(admin2_linked_pcode,M909)),0)+MATCH(M909,admin2_linked_pcode,0)-1))</f>
        <v>#REF!</v>
      </c>
    </row>
    <row r="910" spans="12:14" x14ac:dyDescent="0.2">
      <c r="L910" s="49" t="str">
        <f ca="1">IF(B910="","",OFFSET(table_admin1[[#Headers],[ADM1_PT]],MATCH(B910,admin1,0),1))</f>
        <v/>
      </c>
      <c r="M910" s="49" t="str">
        <f t="shared" ca="1" si="14"/>
        <v/>
      </c>
      <c r="N910" s="49" t="e">
        <f ca="1">IF(#REF!="","",INDEX(admin3_pcode,MATCH(#REF!,OFFSET(admin3_start,MATCH(M910,admin2_linked_pcode,0),0,COUNTIF(admin2_linked_pcode,M910)),0)+MATCH(M910,admin2_linked_pcode,0)-1))</f>
        <v>#REF!</v>
      </c>
    </row>
    <row r="911" spans="12:14" x14ac:dyDescent="0.2">
      <c r="L911" s="49" t="str">
        <f ca="1">IF(B911="","",OFFSET(table_admin1[[#Headers],[ADM1_PT]],MATCH(B911,admin1,0),1))</f>
        <v/>
      </c>
      <c r="M911" s="49" t="str">
        <f t="shared" ca="1" si="14"/>
        <v/>
      </c>
      <c r="N911" s="49" t="e">
        <f ca="1">IF(#REF!="","",INDEX(admin3_pcode,MATCH(#REF!,OFFSET(admin3_start,MATCH(M911,admin2_linked_pcode,0),0,COUNTIF(admin2_linked_pcode,M911)),0)+MATCH(M911,admin2_linked_pcode,0)-1))</f>
        <v>#REF!</v>
      </c>
    </row>
    <row r="912" spans="12:14" x14ac:dyDescent="0.2">
      <c r="L912" s="49" t="str">
        <f ca="1">IF(B912="","",OFFSET(table_admin1[[#Headers],[ADM1_PT]],MATCH(B912,admin1,0),1))</f>
        <v/>
      </c>
      <c r="M912" s="49" t="str">
        <f t="shared" ca="1" si="14"/>
        <v/>
      </c>
      <c r="N912" s="49" t="e">
        <f ca="1">IF(#REF!="","",INDEX(admin3_pcode,MATCH(#REF!,OFFSET(admin3_start,MATCH(M912,admin2_linked_pcode,0),0,COUNTIF(admin2_linked_pcode,M912)),0)+MATCH(M912,admin2_linked_pcode,0)-1))</f>
        <v>#REF!</v>
      </c>
    </row>
    <row r="913" spans="12:14" x14ac:dyDescent="0.2">
      <c r="L913" s="49" t="str">
        <f ca="1">IF(B913="","",OFFSET(table_admin1[[#Headers],[ADM1_PT]],MATCH(B913,admin1,0),1))</f>
        <v/>
      </c>
      <c r="M913" s="49" t="str">
        <f t="shared" ca="1" si="14"/>
        <v/>
      </c>
      <c r="N913" s="49" t="e">
        <f ca="1">IF(#REF!="","",INDEX(admin3_pcode,MATCH(#REF!,OFFSET(admin3_start,MATCH(M913,admin2_linked_pcode,0),0,COUNTIF(admin2_linked_pcode,M913)),0)+MATCH(M913,admin2_linked_pcode,0)-1))</f>
        <v>#REF!</v>
      </c>
    </row>
    <row r="914" spans="12:14" x14ac:dyDescent="0.2">
      <c r="L914" s="49" t="str">
        <f ca="1">IF(B914="","",OFFSET(table_admin1[[#Headers],[ADM1_PT]],MATCH(B914,admin1,0),1))</f>
        <v/>
      </c>
      <c r="M914" s="49" t="str">
        <f t="shared" ca="1" si="14"/>
        <v/>
      </c>
      <c r="N914" s="49" t="e">
        <f ca="1">IF(#REF!="","",INDEX(admin3_pcode,MATCH(#REF!,OFFSET(admin3_start,MATCH(M914,admin2_linked_pcode,0),0,COUNTIF(admin2_linked_pcode,M914)),0)+MATCH(M914,admin2_linked_pcode,0)-1))</f>
        <v>#REF!</v>
      </c>
    </row>
    <row r="915" spans="12:14" x14ac:dyDescent="0.2">
      <c r="L915" s="49" t="str">
        <f ca="1">IF(B915="","",OFFSET(table_admin1[[#Headers],[ADM1_PT]],MATCH(B915,admin1,0),1))</f>
        <v/>
      </c>
      <c r="M915" s="49" t="str">
        <f t="shared" ca="1" si="14"/>
        <v/>
      </c>
      <c r="N915" s="49" t="e">
        <f ca="1">IF(#REF!="","",INDEX(admin3_pcode,MATCH(#REF!,OFFSET(admin3_start,MATCH(M915,admin2_linked_pcode,0),0,COUNTIF(admin2_linked_pcode,M915)),0)+MATCH(M915,admin2_linked_pcode,0)-1))</f>
        <v>#REF!</v>
      </c>
    </row>
    <row r="916" spans="12:14" x14ac:dyDescent="0.2">
      <c r="L916" s="49" t="str">
        <f ca="1">IF(B916="","",OFFSET(table_admin1[[#Headers],[ADM1_PT]],MATCH(B916,admin1,0),1))</f>
        <v/>
      </c>
      <c r="M916" s="49" t="str">
        <f t="shared" ca="1" si="14"/>
        <v/>
      </c>
      <c r="N916" s="49" t="e">
        <f ca="1">IF(#REF!="","",INDEX(admin3_pcode,MATCH(#REF!,OFFSET(admin3_start,MATCH(M916,admin2_linked_pcode,0),0,COUNTIF(admin2_linked_pcode,M916)),0)+MATCH(M916,admin2_linked_pcode,0)-1))</f>
        <v>#REF!</v>
      </c>
    </row>
    <row r="917" spans="12:14" x14ac:dyDescent="0.2">
      <c r="L917" s="49" t="str">
        <f ca="1">IF(B917="","",OFFSET(table_admin1[[#Headers],[ADM1_PT]],MATCH(B917,admin1,0),1))</f>
        <v/>
      </c>
      <c r="M917" s="49" t="str">
        <f t="shared" ca="1" si="14"/>
        <v/>
      </c>
      <c r="N917" s="49" t="e">
        <f ca="1">IF(#REF!="","",INDEX(admin3_pcode,MATCH(#REF!,OFFSET(admin3_start,MATCH(M917,admin2_linked_pcode,0),0,COUNTIF(admin2_linked_pcode,M917)),0)+MATCH(M917,admin2_linked_pcode,0)-1))</f>
        <v>#REF!</v>
      </c>
    </row>
    <row r="918" spans="12:14" x14ac:dyDescent="0.2">
      <c r="L918" s="49" t="str">
        <f ca="1">IF(B918="","",OFFSET(table_admin1[[#Headers],[ADM1_PT]],MATCH(B918,admin1,0),1))</f>
        <v/>
      </c>
      <c r="M918" s="49" t="str">
        <f t="shared" ca="1" si="14"/>
        <v/>
      </c>
      <c r="N918" s="49" t="e">
        <f ca="1">IF(#REF!="","",INDEX(admin3_pcode,MATCH(#REF!,OFFSET(admin3_start,MATCH(M918,admin2_linked_pcode,0),0,COUNTIF(admin2_linked_pcode,M918)),0)+MATCH(M918,admin2_linked_pcode,0)-1))</f>
        <v>#REF!</v>
      </c>
    </row>
    <row r="919" spans="12:14" x14ac:dyDescent="0.2">
      <c r="L919" s="49" t="str">
        <f ca="1">IF(B919="","",OFFSET(table_admin1[[#Headers],[ADM1_PT]],MATCH(B919,admin1,0),1))</f>
        <v/>
      </c>
      <c r="M919" s="49" t="str">
        <f t="shared" ca="1" si="14"/>
        <v/>
      </c>
      <c r="N919" s="49" t="e">
        <f ca="1">IF(#REF!="","",INDEX(admin3_pcode,MATCH(#REF!,OFFSET(admin3_start,MATCH(M919,admin2_linked_pcode,0),0,COUNTIF(admin2_linked_pcode,M919)),0)+MATCH(M919,admin2_linked_pcode,0)-1))</f>
        <v>#REF!</v>
      </c>
    </row>
    <row r="920" spans="12:14" x14ac:dyDescent="0.2">
      <c r="L920" s="49" t="str">
        <f ca="1">IF(B920="","",OFFSET(table_admin1[[#Headers],[ADM1_PT]],MATCH(B920,admin1,0),1))</f>
        <v/>
      </c>
      <c r="M920" s="49" t="str">
        <f t="shared" ca="1" si="14"/>
        <v/>
      </c>
      <c r="N920" s="49" t="e">
        <f ca="1">IF(#REF!="","",INDEX(admin3_pcode,MATCH(#REF!,OFFSET(admin3_start,MATCH(M920,admin2_linked_pcode,0),0,COUNTIF(admin2_linked_pcode,M920)),0)+MATCH(M920,admin2_linked_pcode,0)-1))</f>
        <v>#REF!</v>
      </c>
    </row>
    <row r="921" spans="12:14" x14ac:dyDescent="0.2">
      <c r="L921" s="49" t="str">
        <f ca="1">IF(B921="","",OFFSET(table_admin1[[#Headers],[ADM1_PT]],MATCH(B921,admin1,0),1))</f>
        <v/>
      </c>
      <c r="M921" s="49" t="str">
        <f t="shared" ca="1" si="14"/>
        <v/>
      </c>
      <c r="N921" s="49" t="e">
        <f ca="1">IF(#REF!="","",INDEX(admin3_pcode,MATCH(#REF!,OFFSET(admin3_start,MATCH(M921,admin2_linked_pcode,0),0,COUNTIF(admin2_linked_pcode,M921)),0)+MATCH(M921,admin2_linked_pcode,0)-1))</f>
        <v>#REF!</v>
      </c>
    </row>
    <row r="922" spans="12:14" x14ac:dyDescent="0.2">
      <c r="L922" s="49" t="str">
        <f ca="1">IF(B922="","",OFFSET(table_admin1[[#Headers],[ADM1_PT]],MATCH(B922,admin1,0),1))</f>
        <v/>
      </c>
      <c r="M922" s="49" t="str">
        <f t="shared" ca="1" si="14"/>
        <v/>
      </c>
      <c r="N922" s="49" t="e">
        <f ca="1">IF(#REF!="","",INDEX(admin3_pcode,MATCH(#REF!,OFFSET(admin3_start,MATCH(M922,admin2_linked_pcode,0),0,COUNTIF(admin2_linked_pcode,M922)),0)+MATCH(M922,admin2_linked_pcode,0)-1))</f>
        <v>#REF!</v>
      </c>
    </row>
    <row r="923" spans="12:14" x14ac:dyDescent="0.2">
      <c r="L923" s="49" t="str">
        <f ca="1">IF(B923="","",OFFSET(table_admin1[[#Headers],[ADM1_PT]],MATCH(B923,admin1,0),1))</f>
        <v/>
      </c>
      <c r="M923" s="49" t="str">
        <f t="shared" ca="1" si="14"/>
        <v/>
      </c>
      <c r="N923" s="49" t="e">
        <f ca="1">IF(#REF!="","",INDEX(admin3_pcode,MATCH(#REF!,OFFSET(admin3_start,MATCH(M923,admin2_linked_pcode,0),0,COUNTIF(admin2_linked_pcode,M923)),0)+MATCH(M923,admin2_linked_pcode,0)-1))</f>
        <v>#REF!</v>
      </c>
    </row>
    <row r="924" spans="12:14" x14ac:dyDescent="0.2">
      <c r="L924" s="49" t="str">
        <f ca="1">IF(B924="","",OFFSET(table_admin1[[#Headers],[ADM1_PT]],MATCH(B924,admin1,0),1))</f>
        <v/>
      </c>
      <c r="M924" s="49" t="str">
        <f t="shared" ca="1" si="14"/>
        <v/>
      </c>
      <c r="N924" s="49" t="e">
        <f ca="1">IF(#REF!="","",INDEX(admin3_pcode,MATCH(#REF!,OFFSET(admin3_start,MATCH(M924,admin2_linked_pcode,0),0,COUNTIF(admin2_linked_pcode,M924)),0)+MATCH(M924,admin2_linked_pcode,0)-1))</f>
        <v>#REF!</v>
      </c>
    </row>
    <row r="925" spans="12:14" x14ac:dyDescent="0.2">
      <c r="L925" s="49" t="str">
        <f ca="1">IF(B925="","",OFFSET(table_admin1[[#Headers],[ADM1_PT]],MATCH(B925,admin1,0),1))</f>
        <v/>
      </c>
      <c r="M925" s="49" t="str">
        <f t="shared" ca="1" si="14"/>
        <v/>
      </c>
      <c r="N925" s="49" t="e">
        <f ca="1">IF(#REF!="","",INDEX(admin3_pcode,MATCH(#REF!,OFFSET(admin3_start,MATCH(M925,admin2_linked_pcode,0),0,COUNTIF(admin2_linked_pcode,M925)),0)+MATCH(M925,admin2_linked_pcode,0)-1))</f>
        <v>#REF!</v>
      </c>
    </row>
    <row r="926" spans="12:14" x14ac:dyDescent="0.2">
      <c r="L926" s="49" t="str">
        <f ca="1">IF(B926="","",OFFSET(table_admin1[[#Headers],[ADM1_PT]],MATCH(B926,admin1,0),1))</f>
        <v/>
      </c>
      <c r="M926" s="49" t="str">
        <f t="shared" ca="1" si="14"/>
        <v/>
      </c>
      <c r="N926" s="49" t="e">
        <f ca="1">IF(#REF!="","",INDEX(admin3_pcode,MATCH(#REF!,OFFSET(admin3_start,MATCH(M926,admin2_linked_pcode,0),0,COUNTIF(admin2_linked_pcode,M926)),0)+MATCH(M926,admin2_linked_pcode,0)-1))</f>
        <v>#REF!</v>
      </c>
    </row>
    <row r="927" spans="12:14" x14ac:dyDescent="0.2">
      <c r="L927" s="49" t="str">
        <f ca="1">IF(B927="","",OFFSET(table_admin1[[#Headers],[ADM1_PT]],MATCH(B927,admin1,0),1))</f>
        <v/>
      </c>
      <c r="M927" s="49" t="str">
        <f t="shared" ca="1" si="14"/>
        <v/>
      </c>
      <c r="N927" s="49" t="e">
        <f ca="1">IF(#REF!="","",INDEX(admin3_pcode,MATCH(#REF!,OFFSET(admin3_start,MATCH(M927,admin2_linked_pcode,0),0,COUNTIF(admin2_linked_pcode,M927)),0)+MATCH(M927,admin2_linked_pcode,0)-1))</f>
        <v>#REF!</v>
      </c>
    </row>
    <row r="928" spans="12:14" x14ac:dyDescent="0.2">
      <c r="L928" s="49" t="str">
        <f ca="1">IF(B928="","",OFFSET(table_admin1[[#Headers],[ADM1_PT]],MATCH(B928,admin1,0),1))</f>
        <v/>
      </c>
      <c r="M928" s="49" t="str">
        <f t="shared" ca="1" si="14"/>
        <v/>
      </c>
      <c r="N928" s="49" t="e">
        <f ca="1">IF(#REF!="","",INDEX(admin3_pcode,MATCH(#REF!,OFFSET(admin3_start,MATCH(M928,admin2_linked_pcode,0),0,COUNTIF(admin2_linked_pcode,M928)),0)+MATCH(M928,admin2_linked_pcode,0)-1))</f>
        <v>#REF!</v>
      </c>
    </row>
    <row r="929" spans="12:14" x14ac:dyDescent="0.2">
      <c r="L929" s="49" t="str">
        <f ca="1">IF(B929="","",OFFSET(table_admin1[[#Headers],[ADM1_PT]],MATCH(B929,admin1,0),1))</f>
        <v/>
      </c>
      <c r="M929" s="49" t="str">
        <f t="shared" ca="1" si="14"/>
        <v/>
      </c>
      <c r="N929" s="49" t="e">
        <f ca="1">IF(#REF!="","",INDEX(admin3_pcode,MATCH(#REF!,OFFSET(admin3_start,MATCH(M929,admin2_linked_pcode,0),0,COUNTIF(admin2_linked_pcode,M929)),0)+MATCH(M929,admin2_linked_pcode,0)-1))</f>
        <v>#REF!</v>
      </c>
    </row>
    <row r="930" spans="12:14" x14ac:dyDescent="0.2">
      <c r="L930" s="49" t="str">
        <f ca="1">IF(B930="","",OFFSET(table_admin1[[#Headers],[ADM1_PT]],MATCH(B930,admin1,0),1))</f>
        <v/>
      </c>
      <c r="M930" s="49" t="str">
        <f t="shared" ca="1" si="14"/>
        <v/>
      </c>
      <c r="N930" s="49" t="e">
        <f ca="1">IF(#REF!="","",INDEX(admin3_pcode,MATCH(#REF!,OFFSET(admin3_start,MATCH(M930,admin2_linked_pcode,0),0,COUNTIF(admin2_linked_pcode,M930)),0)+MATCH(M930,admin2_linked_pcode,0)-1))</f>
        <v>#REF!</v>
      </c>
    </row>
    <row r="931" spans="12:14" x14ac:dyDescent="0.2">
      <c r="L931" s="49" t="str">
        <f ca="1">IF(B931="","",OFFSET(table_admin1[[#Headers],[ADM1_PT]],MATCH(B931,admin1,0),1))</f>
        <v/>
      </c>
      <c r="M931" s="49" t="str">
        <f t="shared" ca="1" si="14"/>
        <v/>
      </c>
      <c r="N931" s="49" t="e">
        <f ca="1">IF(#REF!="","",INDEX(admin3_pcode,MATCH(#REF!,OFFSET(admin3_start,MATCH(M931,admin2_linked_pcode,0),0,COUNTIF(admin2_linked_pcode,M931)),0)+MATCH(M931,admin2_linked_pcode,0)-1))</f>
        <v>#REF!</v>
      </c>
    </row>
    <row r="932" spans="12:14" x14ac:dyDescent="0.2">
      <c r="L932" s="49" t="str">
        <f ca="1">IF(B932="","",OFFSET(table_admin1[[#Headers],[ADM1_PT]],MATCH(B932,admin1,0),1))</f>
        <v/>
      </c>
      <c r="M932" s="49" t="str">
        <f t="shared" ca="1" si="14"/>
        <v/>
      </c>
      <c r="N932" s="49" t="e">
        <f ca="1">IF(#REF!="","",INDEX(admin3_pcode,MATCH(#REF!,OFFSET(admin3_start,MATCH(M932,admin2_linked_pcode,0),0,COUNTIF(admin2_linked_pcode,M932)),0)+MATCH(M932,admin2_linked_pcode,0)-1))</f>
        <v>#REF!</v>
      </c>
    </row>
    <row r="933" spans="12:14" x14ac:dyDescent="0.2">
      <c r="L933" s="49" t="str">
        <f ca="1">IF(B933="","",OFFSET(table_admin1[[#Headers],[ADM1_PT]],MATCH(B933,admin1,0),1))</f>
        <v/>
      </c>
      <c r="M933" s="49" t="str">
        <f t="shared" ca="1" si="14"/>
        <v/>
      </c>
      <c r="N933" s="49" t="e">
        <f ca="1">IF(#REF!="","",INDEX(admin3_pcode,MATCH(#REF!,OFFSET(admin3_start,MATCH(M933,admin2_linked_pcode,0),0,COUNTIF(admin2_linked_pcode,M933)),0)+MATCH(M933,admin2_linked_pcode,0)-1))</f>
        <v>#REF!</v>
      </c>
    </row>
    <row r="934" spans="12:14" x14ac:dyDescent="0.2">
      <c r="L934" s="49" t="str">
        <f ca="1">IF(B934="","",OFFSET(table_admin1[[#Headers],[ADM1_PT]],MATCH(B934,admin1,0),1))</f>
        <v/>
      </c>
      <c r="M934" s="49" t="str">
        <f t="shared" ca="1" si="14"/>
        <v/>
      </c>
      <c r="N934" s="49" t="e">
        <f ca="1">IF(#REF!="","",INDEX(admin3_pcode,MATCH(#REF!,OFFSET(admin3_start,MATCH(M934,admin2_linked_pcode,0),0,COUNTIF(admin2_linked_pcode,M934)),0)+MATCH(M934,admin2_linked_pcode,0)-1))</f>
        <v>#REF!</v>
      </c>
    </row>
    <row r="935" spans="12:14" x14ac:dyDescent="0.2">
      <c r="L935" s="49" t="str">
        <f ca="1">IF(B935="","",OFFSET(table_admin1[[#Headers],[ADM1_PT]],MATCH(B935,admin1,0),1))</f>
        <v/>
      </c>
      <c r="M935" s="49" t="str">
        <f t="shared" ca="1" si="14"/>
        <v/>
      </c>
      <c r="N935" s="49" t="e">
        <f ca="1">IF(#REF!="","",INDEX(admin3_pcode,MATCH(#REF!,OFFSET(admin3_start,MATCH(M935,admin2_linked_pcode,0),0,COUNTIF(admin2_linked_pcode,M935)),0)+MATCH(M935,admin2_linked_pcode,0)-1))</f>
        <v>#REF!</v>
      </c>
    </row>
    <row r="936" spans="12:14" x14ac:dyDescent="0.2">
      <c r="L936" s="49" t="str">
        <f ca="1">IF(B936="","",OFFSET(table_admin1[[#Headers],[ADM1_PT]],MATCH(B936,admin1,0),1))</f>
        <v/>
      </c>
      <c r="M936" s="49" t="str">
        <f t="shared" ca="1" si="14"/>
        <v/>
      </c>
      <c r="N936" s="49" t="e">
        <f ca="1">IF(#REF!="","",INDEX(admin3_pcode,MATCH(#REF!,OFFSET(admin3_start,MATCH(M936,admin2_linked_pcode,0),0,COUNTIF(admin2_linked_pcode,M936)),0)+MATCH(M936,admin2_linked_pcode,0)-1))</f>
        <v>#REF!</v>
      </c>
    </row>
    <row r="937" spans="12:14" x14ac:dyDescent="0.2">
      <c r="L937" s="49" t="str">
        <f ca="1">IF(B937="","",OFFSET(table_admin1[[#Headers],[ADM1_PT]],MATCH(B937,admin1,0),1))</f>
        <v/>
      </c>
      <c r="M937" s="49" t="str">
        <f t="shared" ca="1" si="14"/>
        <v/>
      </c>
      <c r="N937" s="49" t="e">
        <f ca="1">IF(#REF!="","",INDEX(admin3_pcode,MATCH(#REF!,OFFSET(admin3_start,MATCH(M937,admin2_linked_pcode,0),0,COUNTIF(admin2_linked_pcode,M937)),0)+MATCH(M937,admin2_linked_pcode,0)-1))</f>
        <v>#REF!</v>
      </c>
    </row>
    <row r="938" spans="12:14" x14ac:dyDescent="0.2">
      <c r="L938" s="49" t="str">
        <f ca="1">IF(B938="","",OFFSET(table_admin1[[#Headers],[ADM1_PT]],MATCH(B938,admin1,0),1))</f>
        <v/>
      </c>
      <c r="M938" s="49" t="str">
        <f t="shared" ca="1" si="14"/>
        <v/>
      </c>
      <c r="N938" s="49" t="e">
        <f ca="1">IF(#REF!="","",INDEX(admin3_pcode,MATCH(#REF!,OFFSET(admin3_start,MATCH(M938,admin2_linked_pcode,0),0,COUNTIF(admin2_linked_pcode,M938)),0)+MATCH(M938,admin2_linked_pcode,0)-1))</f>
        <v>#REF!</v>
      </c>
    </row>
    <row r="939" spans="12:14" x14ac:dyDescent="0.2">
      <c r="L939" s="49" t="str">
        <f ca="1">IF(B939="","",OFFSET(table_admin1[[#Headers],[ADM1_PT]],MATCH(B939,admin1,0),1))</f>
        <v/>
      </c>
      <c r="M939" s="49" t="str">
        <f t="shared" ca="1" si="14"/>
        <v/>
      </c>
      <c r="N939" s="49" t="e">
        <f ca="1">IF(#REF!="","",INDEX(admin3_pcode,MATCH(#REF!,OFFSET(admin3_start,MATCH(M939,admin2_linked_pcode,0),0,COUNTIF(admin2_linked_pcode,M939)),0)+MATCH(M939,admin2_linked_pcode,0)-1))</f>
        <v>#REF!</v>
      </c>
    </row>
    <row r="940" spans="12:14" x14ac:dyDescent="0.2">
      <c r="L940" s="49" t="str">
        <f ca="1">IF(B940="","",OFFSET(table_admin1[[#Headers],[ADM1_PT]],MATCH(B940,admin1,0),1))</f>
        <v/>
      </c>
      <c r="M940" s="49" t="str">
        <f t="shared" ca="1" si="14"/>
        <v/>
      </c>
      <c r="N940" s="49" t="e">
        <f ca="1">IF(#REF!="","",INDEX(admin3_pcode,MATCH(#REF!,OFFSET(admin3_start,MATCH(M940,admin2_linked_pcode,0),0,COUNTIF(admin2_linked_pcode,M940)),0)+MATCH(M940,admin2_linked_pcode,0)-1))</f>
        <v>#REF!</v>
      </c>
    </row>
    <row r="941" spans="12:14" x14ac:dyDescent="0.2">
      <c r="L941" s="49" t="str">
        <f ca="1">IF(B941="","",OFFSET(table_admin1[[#Headers],[ADM1_PT]],MATCH(B941,admin1,0),1))</f>
        <v/>
      </c>
      <c r="M941" s="49" t="str">
        <f t="shared" ref="M941:M1000" ca="1" si="15">IF(C941="","",INDEX(admin2_pcode,MATCH(C941,OFFSET(admin2_start,MATCH(L941,admin1_linked_pcode,0),0,COUNTIF(admin1_linked_pcode,L941)),0)+MATCH(L941,admin1_linked_pcode,0)-1))</f>
        <v/>
      </c>
      <c r="N941" s="49" t="e">
        <f ca="1">IF(#REF!="","",INDEX(admin3_pcode,MATCH(#REF!,OFFSET(admin3_start,MATCH(M941,admin2_linked_pcode,0),0,COUNTIF(admin2_linked_pcode,M941)),0)+MATCH(M941,admin2_linked_pcode,0)-1))</f>
        <v>#REF!</v>
      </c>
    </row>
    <row r="942" spans="12:14" x14ac:dyDescent="0.2">
      <c r="L942" s="49" t="str">
        <f ca="1">IF(B942="","",OFFSET(table_admin1[[#Headers],[ADM1_PT]],MATCH(B942,admin1,0),1))</f>
        <v/>
      </c>
      <c r="M942" s="49" t="str">
        <f t="shared" ca="1" si="15"/>
        <v/>
      </c>
      <c r="N942" s="49" t="e">
        <f ca="1">IF(#REF!="","",INDEX(admin3_pcode,MATCH(#REF!,OFFSET(admin3_start,MATCH(M942,admin2_linked_pcode,0),0,COUNTIF(admin2_linked_pcode,M942)),0)+MATCH(M942,admin2_linked_pcode,0)-1))</f>
        <v>#REF!</v>
      </c>
    </row>
    <row r="943" spans="12:14" x14ac:dyDescent="0.2">
      <c r="L943" s="49" t="str">
        <f ca="1">IF(B943="","",OFFSET(table_admin1[[#Headers],[ADM1_PT]],MATCH(B943,admin1,0),1))</f>
        <v/>
      </c>
      <c r="M943" s="49" t="str">
        <f t="shared" ca="1" si="15"/>
        <v/>
      </c>
      <c r="N943" s="49" t="e">
        <f ca="1">IF(#REF!="","",INDEX(admin3_pcode,MATCH(#REF!,OFFSET(admin3_start,MATCH(M943,admin2_linked_pcode,0),0,COUNTIF(admin2_linked_pcode,M943)),0)+MATCH(M943,admin2_linked_pcode,0)-1))</f>
        <v>#REF!</v>
      </c>
    </row>
    <row r="944" spans="12:14" x14ac:dyDescent="0.2">
      <c r="L944" s="49" t="str">
        <f ca="1">IF(B944="","",OFFSET(table_admin1[[#Headers],[ADM1_PT]],MATCH(B944,admin1,0),1))</f>
        <v/>
      </c>
      <c r="M944" s="49" t="str">
        <f t="shared" ca="1" si="15"/>
        <v/>
      </c>
      <c r="N944" s="49" t="e">
        <f ca="1">IF(#REF!="","",INDEX(admin3_pcode,MATCH(#REF!,OFFSET(admin3_start,MATCH(M944,admin2_linked_pcode,0),0,COUNTIF(admin2_linked_pcode,M944)),0)+MATCH(M944,admin2_linked_pcode,0)-1))</f>
        <v>#REF!</v>
      </c>
    </row>
    <row r="945" spans="12:14" x14ac:dyDescent="0.2">
      <c r="L945" s="49" t="str">
        <f ca="1">IF(B945="","",OFFSET(table_admin1[[#Headers],[ADM1_PT]],MATCH(B945,admin1,0),1))</f>
        <v/>
      </c>
      <c r="M945" s="49" t="str">
        <f t="shared" ca="1" si="15"/>
        <v/>
      </c>
      <c r="N945" s="49" t="e">
        <f ca="1">IF(#REF!="","",INDEX(admin3_pcode,MATCH(#REF!,OFFSET(admin3_start,MATCH(M945,admin2_linked_pcode,0),0,COUNTIF(admin2_linked_pcode,M945)),0)+MATCH(M945,admin2_linked_pcode,0)-1))</f>
        <v>#REF!</v>
      </c>
    </row>
    <row r="946" spans="12:14" x14ac:dyDescent="0.2">
      <c r="L946" s="49" t="str">
        <f ca="1">IF(B946="","",OFFSET(table_admin1[[#Headers],[ADM1_PT]],MATCH(B946,admin1,0),1))</f>
        <v/>
      </c>
      <c r="M946" s="49" t="str">
        <f t="shared" ca="1" si="15"/>
        <v/>
      </c>
      <c r="N946" s="49" t="e">
        <f ca="1">IF(#REF!="","",INDEX(admin3_pcode,MATCH(#REF!,OFFSET(admin3_start,MATCH(M946,admin2_linked_pcode,0),0,COUNTIF(admin2_linked_pcode,M946)),0)+MATCH(M946,admin2_linked_pcode,0)-1))</f>
        <v>#REF!</v>
      </c>
    </row>
    <row r="947" spans="12:14" x14ac:dyDescent="0.2">
      <c r="L947" s="49" t="str">
        <f ca="1">IF(B947="","",OFFSET(table_admin1[[#Headers],[ADM1_PT]],MATCH(B947,admin1,0),1))</f>
        <v/>
      </c>
      <c r="M947" s="49" t="str">
        <f t="shared" ca="1" si="15"/>
        <v/>
      </c>
      <c r="N947" s="49" t="e">
        <f ca="1">IF(#REF!="","",INDEX(admin3_pcode,MATCH(#REF!,OFFSET(admin3_start,MATCH(M947,admin2_linked_pcode,0),0,COUNTIF(admin2_linked_pcode,M947)),0)+MATCH(M947,admin2_linked_pcode,0)-1))</f>
        <v>#REF!</v>
      </c>
    </row>
    <row r="948" spans="12:14" x14ac:dyDescent="0.2">
      <c r="L948" s="49" t="str">
        <f ca="1">IF(B948="","",OFFSET(table_admin1[[#Headers],[ADM1_PT]],MATCH(B948,admin1,0),1))</f>
        <v/>
      </c>
      <c r="M948" s="49" t="str">
        <f t="shared" ca="1" si="15"/>
        <v/>
      </c>
      <c r="N948" s="49" t="e">
        <f ca="1">IF(#REF!="","",INDEX(admin3_pcode,MATCH(#REF!,OFFSET(admin3_start,MATCH(M948,admin2_linked_pcode,0),0,COUNTIF(admin2_linked_pcode,M948)),0)+MATCH(M948,admin2_linked_pcode,0)-1))</f>
        <v>#REF!</v>
      </c>
    </row>
    <row r="949" spans="12:14" x14ac:dyDescent="0.2">
      <c r="L949" s="49" t="str">
        <f ca="1">IF(B949="","",OFFSET(table_admin1[[#Headers],[ADM1_PT]],MATCH(B949,admin1,0),1))</f>
        <v/>
      </c>
      <c r="M949" s="49" t="str">
        <f t="shared" ca="1" si="15"/>
        <v/>
      </c>
      <c r="N949" s="49" t="e">
        <f ca="1">IF(#REF!="","",INDEX(admin3_pcode,MATCH(#REF!,OFFSET(admin3_start,MATCH(M949,admin2_linked_pcode,0),0,COUNTIF(admin2_linked_pcode,M949)),0)+MATCH(M949,admin2_linked_pcode,0)-1))</f>
        <v>#REF!</v>
      </c>
    </row>
    <row r="950" spans="12:14" x14ac:dyDescent="0.2">
      <c r="L950" s="49" t="str">
        <f ca="1">IF(B950="","",OFFSET(table_admin1[[#Headers],[ADM1_PT]],MATCH(B950,admin1,0),1))</f>
        <v/>
      </c>
      <c r="M950" s="49" t="str">
        <f t="shared" ca="1" si="15"/>
        <v/>
      </c>
      <c r="N950" s="49" t="e">
        <f ca="1">IF(#REF!="","",INDEX(admin3_pcode,MATCH(#REF!,OFFSET(admin3_start,MATCH(M950,admin2_linked_pcode,0),0,COUNTIF(admin2_linked_pcode,M950)),0)+MATCH(M950,admin2_linked_pcode,0)-1))</f>
        <v>#REF!</v>
      </c>
    </row>
    <row r="951" spans="12:14" x14ac:dyDescent="0.2">
      <c r="L951" s="49" t="str">
        <f ca="1">IF(B951="","",OFFSET(table_admin1[[#Headers],[ADM1_PT]],MATCH(B951,admin1,0),1))</f>
        <v/>
      </c>
      <c r="M951" s="49" t="str">
        <f t="shared" ca="1" si="15"/>
        <v/>
      </c>
      <c r="N951" s="49" t="e">
        <f ca="1">IF(#REF!="","",INDEX(admin3_pcode,MATCH(#REF!,OFFSET(admin3_start,MATCH(M951,admin2_linked_pcode,0),0,COUNTIF(admin2_linked_pcode,M951)),0)+MATCH(M951,admin2_linked_pcode,0)-1))</f>
        <v>#REF!</v>
      </c>
    </row>
    <row r="952" spans="12:14" x14ac:dyDescent="0.2">
      <c r="L952" s="49" t="str">
        <f ca="1">IF(B952="","",OFFSET(table_admin1[[#Headers],[ADM1_PT]],MATCH(B952,admin1,0),1))</f>
        <v/>
      </c>
      <c r="M952" s="49" t="str">
        <f t="shared" ca="1" si="15"/>
        <v/>
      </c>
      <c r="N952" s="49" t="e">
        <f ca="1">IF(#REF!="","",INDEX(admin3_pcode,MATCH(#REF!,OFFSET(admin3_start,MATCH(M952,admin2_linked_pcode,0),0,COUNTIF(admin2_linked_pcode,M952)),0)+MATCH(M952,admin2_linked_pcode,0)-1))</f>
        <v>#REF!</v>
      </c>
    </row>
    <row r="953" spans="12:14" x14ac:dyDescent="0.2">
      <c r="L953" s="49" t="str">
        <f ca="1">IF(B953="","",OFFSET(table_admin1[[#Headers],[ADM1_PT]],MATCH(B953,admin1,0),1))</f>
        <v/>
      </c>
      <c r="M953" s="49" t="str">
        <f t="shared" ca="1" si="15"/>
        <v/>
      </c>
      <c r="N953" s="49" t="e">
        <f ca="1">IF(#REF!="","",INDEX(admin3_pcode,MATCH(#REF!,OFFSET(admin3_start,MATCH(M953,admin2_linked_pcode,0),0,COUNTIF(admin2_linked_pcode,M953)),0)+MATCH(M953,admin2_linked_pcode,0)-1))</f>
        <v>#REF!</v>
      </c>
    </row>
    <row r="954" spans="12:14" x14ac:dyDescent="0.2">
      <c r="L954" s="49" t="str">
        <f ca="1">IF(B954="","",OFFSET(table_admin1[[#Headers],[ADM1_PT]],MATCH(B954,admin1,0),1))</f>
        <v/>
      </c>
      <c r="M954" s="49" t="str">
        <f t="shared" ca="1" si="15"/>
        <v/>
      </c>
      <c r="N954" s="49" t="e">
        <f ca="1">IF(#REF!="","",INDEX(admin3_pcode,MATCH(#REF!,OFFSET(admin3_start,MATCH(M954,admin2_linked_pcode,0),0,COUNTIF(admin2_linked_pcode,M954)),0)+MATCH(M954,admin2_linked_pcode,0)-1))</f>
        <v>#REF!</v>
      </c>
    </row>
    <row r="955" spans="12:14" x14ac:dyDescent="0.2">
      <c r="L955" s="49" t="str">
        <f ca="1">IF(B955="","",OFFSET(table_admin1[[#Headers],[ADM1_PT]],MATCH(B955,admin1,0),1))</f>
        <v/>
      </c>
      <c r="M955" s="49" t="str">
        <f t="shared" ca="1" si="15"/>
        <v/>
      </c>
      <c r="N955" s="49" t="e">
        <f ca="1">IF(#REF!="","",INDEX(admin3_pcode,MATCH(#REF!,OFFSET(admin3_start,MATCH(M955,admin2_linked_pcode,0),0,COUNTIF(admin2_linked_pcode,M955)),0)+MATCH(M955,admin2_linked_pcode,0)-1))</f>
        <v>#REF!</v>
      </c>
    </row>
    <row r="956" spans="12:14" x14ac:dyDescent="0.2">
      <c r="L956" s="49" t="str">
        <f ca="1">IF(B956="","",OFFSET(table_admin1[[#Headers],[ADM1_PT]],MATCH(B956,admin1,0),1))</f>
        <v/>
      </c>
      <c r="M956" s="49" t="str">
        <f t="shared" ca="1" si="15"/>
        <v/>
      </c>
      <c r="N956" s="49" t="e">
        <f ca="1">IF(#REF!="","",INDEX(admin3_pcode,MATCH(#REF!,OFFSET(admin3_start,MATCH(M956,admin2_linked_pcode,0),0,COUNTIF(admin2_linked_pcode,M956)),0)+MATCH(M956,admin2_linked_pcode,0)-1))</f>
        <v>#REF!</v>
      </c>
    </row>
    <row r="957" spans="12:14" x14ac:dyDescent="0.2">
      <c r="L957" s="49" t="str">
        <f ca="1">IF(B957="","",OFFSET(table_admin1[[#Headers],[ADM1_PT]],MATCH(B957,admin1,0),1))</f>
        <v/>
      </c>
      <c r="M957" s="49" t="str">
        <f t="shared" ca="1" si="15"/>
        <v/>
      </c>
      <c r="N957" s="49" t="e">
        <f ca="1">IF(#REF!="","",INDEX(admin3_pcode,MATCH(#REF!,OFFSET(admin3_start,MATCH(M957,admin2_linked_pcode,0),0,COUNTIF(admin2_linked_pcode,M957)),0)+MATCH(M957,admin2_linked_pcode,0)-1))</f>
        <v>#REF!</v>
      </c>
    </row>
    <row r="958" spans="12:14" x14ac:dyDescent="0.2">
      <c r="L958" s="49" t="str">
        <f ca="1">IF(B958="","",OFFSET(table_admin1[[#Headers],[ADM1_PT]],MATCH(B958,admin1,0),1))</f>
        <v/>
      </c>
      <c r="M958" s="49" t="str">
        <f t="shared" ca="1" si="15"/>
        <v/>
      </c>
      <c r="N958" s="49" t="e">
        <f ca="1">IF(#REF!="","",INDEX(admin3_pcode,MATCH(#REF!,OFFSET(admin3_start,MATCH(M958,admin2_linked_pcode,0),0,COUNTIF(admin2_linked_pcode,M958)),0)+MATCH(M958,admin2_linked_pcode,0)-1))</f>
        <v>#REF!</v>
      </c>
    </row>
    <row r="959" spans="12:14" x14ac:dyDescent="0.2">
      <c r="L959" s="49" t="str">
        <f ca="1">IF(B959="","",OFFSET(table_admin1[[#Headers],[ADM1_PT]],MATCH(B959,admin1,0),1))</f>
        <v/>
      </c>
      <c r="M959" s="49" t="str">
        <f t="shared" ca="1" si="15"/>
        <v/>
      </c>
      <c r="N959" s="49" t="e">
        <f ca="1">IF(#REF!="","",INDEX(admin3_pcode,MATCH(#REF!,OFFSET(admin3_start,MATCH(M959,admin2_linked_pcode,0),0,COUNTIF(admin2_linked_pcode,M959)),0)+MATCH(M959,admin2_linked_pcode,0)-1))</f>
        <v>#REF!</v>
      </c>
    </row>
    <row r="960" spans="12:14" x14ac:dyDescent="0.2">
      <c r="L960" s="49" t="str">
        <f ca="1">IF(B960="","",OFFSET(table_admin1[[#Headers],[ADM1_PT]],MATCH(B960,admin1,0),1))</f>
        <v/>
      </c>
      <c r="M960" s="49" t="str">
        <f t="shared" ca="1" si="15"/>
        <v/>
      </c>
      <c r="N960" s="49" t="e">
        <f ca="1">IF(#REF!="","",INDEX(admin3_pcode,MATCH(#REF!,OFFSET(admin3_start,MATCH(M960,admin2_linked_pcode,0),0,COUNTIF(admin2_linked_pcode,M960)),0)+MATCH(M960,admin2_linked_pcode,0)-1))</f>
        <v>#REF!</v>
      </c>
    </row>
    <row r="961" spans="12:14" x14ac:dyDescent="0.2">
      <c r="L961" s="49" t="str">
        <f ca="1">IF(B961="","",OFFSET(table_admin1[[#Headers],[ADM1_PT]],MATCH(B961,admin1,0),1))</f>
        <v/>
      </c>
      <c r="M961" s="49" t="str">
        <f t="shared" ca="1" si="15"/>
        <v/>
      </c>
      <c r="N961" s="49" t="e">
        <f ca="1">IF(#REF!="","",INDEX(admin3_pcode,MATCH(#REF!,OFFSET(admin3_start,MATCH(M961,admin2_linked_pcode,0),0,COUNTIF(admin2_linked_pcode,M961)),0)+MATCH(M961,admin2_linked_pcode,0)-1))</f>
        <v>#REF!</v>
      </c>
    </row>
    <row r="962" spans="12:14" x14ac:dyDescent="0.2">
      <c r="L962" s="49" t="str">
        <f ca="1">IF(B962="","",OFFSET(table_admin1[[#Headers],[ADM1_PT]],MATCH(B962,admin1,0),1))</f>
        <v/>
      </c>
      <c r="M962" s="49" t="str">
        <f t="shared" ca="1" si="15"/>
        <v/>
      </c>
      <c r="N962" s="49" t="e">
        <f ca="1">IF(#REF!="","",INDEX(admin3_pcode,MATCH(#REF!,OFFSET(admin3_start,MATCH(M962,admin2_linked_pcode,0),0,COUNTIF(admin2_linked_pcode,M962)),0)+MATCH(M962,admin2_linked_pcode,0)-1))</f>
        <v>#REF!</v>
      </c>
    </row>
    <row r="963" spans="12:14" x14ac:dyDescent="0.2">
      <c r="L963" s="49" t="str">
        <f ca="1">IF(B963="","",OFFSET(table_admin1[[#Headers],[ADM1_PT]],MATCH(B963,admin1,0),1))</f>
        <v/>
      </c>
      <c r="M963" s="49" t="str">
        <f t="shared" ca="1" si="15"/>
        <v/>
      </c>
      <c r="N963" s="49" t="e">
        <f ca="1">IF(#REF!="","",INDEX(admin3_pcode,MATCH(#REF!,OFFSET(admin3_start,MATCH(M963,admin2_linked_pcode,0),0,COUNTIF(admin2_linked_pcode,M963)),0)+MATCH(M963,admin2_linked_pcode,0)-1))</f>
        <v>#REF!</v>
      </c>
    </row>
    <row r="964" spans="12:14" x14ac:dyDescent="0.2">
      <c r="L964" s="49" t="str">
        <f ca="1">IF(B964="","",OFFSET(table_admin1[[#Headers],[ADM1_PT]],MATCH(B964,admin1,0),1))</f>
        <v/>
      </c>
      <c r="M964" s="49" t="str">
        <f t="shared" ca="1" si="15"/>
        <v/>
      </c>
      <c r="N964" s="49" t="e">
        <f ca="1">IF(#REF!="","",INDEX(admin3_pcode,MATCH(#REF!,OFFSET(admin3_start,MATCH(M964,admin2_linked_pcode,0),0,COUNTIF(admin2_linked_pcode,M964)),0)+MATCH(M964,admin2_linked_pcode,0)-1))</f>
        <v>#REF!</v>
      </c>
    </row>
    <row r="965" spans="12:14" x14ac:dyDescent="0.2">
      <c r="L965" s="49" t="str">
        <f ca="1">IF(B965="","",OFFSET(table_admin1[[#Headers],[ADM1_PT]],MATCH(B965,admin1,0),1))</f>
        <v/>
      </c>
      <c r="M965" s="49" t="str">
        <f t="shared" ca="1" si="15"/>
        <v/>
      </c>
      <c r="N965" s="49" t="e">
        <f ca="1">IF(#REF!="","",INDEX(admin3_pcode,MATCH(#REF!,OFFSET(admin3_start,MATCH(M965,admin2_linked_pcode,0),0,COUNTIF(admin2_linked_pcode,M965)),0)+MATCH(M965,admin2_linked_pcode,0)-1))</f>
        <v>#REF!</v>
      </c>
    </row>
    <row r="966" spans="12:14" x14ac:dyDescent="0.2">
      <c r="L966" s="49" t="str">
        <f ca="1">IF(B966="","",OFFSET(table_admin1[[#Headers],[ADM1_PT]],MATCH(B966,admin1,0),1))</f>
        <v/>
      </c>
      <c r="M966" s="49" t="str">
        <f t="shared" ca="1" si="15"/>
        <v/>
      </c>
      <c r="N966" s="49" t="e">
        <f ca="1">IF(#REF!="","",INDEX(admin3_pcode,MATCH(#REF!,OFFSET(admin3_start,MATCH(M966,admin2_linked_pcode,0),0,COUNTIF(admin2_linked_pcode,M966)),0)+MATCH(M966,admin2_linked_pcode,0)-1))</f>
        <v>#REF!</v>
      </c>
    </row>
    <row r="967" spans="12:14" x14ac:dyDescent="0.2">
      <c r="L967" s="49" t="str">
        <f ca="1">IF(B967="","",OFFSET(table_admin1[[#Headers],[ADM1_PT]],MATCH(B967,admin1,0),1))</f>
        <v/>
      </c>
      <c r="M967" s="49" t="str">
        <f t="shared" ca="1" si="15"/>
        <v/>
      </c>
      <c r="N967" s="49" t="e">
        <f ca="1">IF(#REF!="","",INDEX(admin3_pcode,MATCH(#REF!,OFFSET(admin3_start,MATCH(M967,admin2_linked_pcode,0),0,COUNTIF(admin2_linked_pcode,M967)),0)+MATCH(M967,admin2_linked_pcode,0)-1))</f>
        <v>#REF!</v>
      </c>
    </row>
    <row r="968" spans="12:14" x14ac:dyDescent="0.2">
      <c r="L968" s="49" t="str">
        <f ca="1">IF(B968="","",OFFSET(table_admin1[[#Headers],[ADM1_PT]],MATCH(B968,admin1,0),1))</f>
        <v/>
      </c>
      <c r="M968" s="49" t="str">
        <f t="shared" ca="1" si="15"/>
        <v/>
      </c>
      <c r="N968" s="49" t="e">
        <f ca="1">IF(#REF!="","",INDEX(admin3_pcode,MATCH(#REF!,OFFSET(admin3_start,MATCH(M968,admin2_linked_pcode,0),0,COUNTIF(admin2_linked_pcode,M968)),0)+MATCH(M968,admin2_linked_pcode,0)-1))</f>
        <v>#REF!</v>
      </c>
    </row>
    <row r="969" spans="12:14" x14ac:dyDescent="0.2">
      <c r="L969" s="49" t="str">
        <f ca="1">IF(B969="","",OFFSET(table_admin1[[#Headers],[ADM1_PT]],MATCH(B969,admin1,0),1))</f>
        <v/>
      </c>
      <c r="M969" s="49" t="str">
        <f t="shared" ca="1" si="15"/>
        <v/>
      </c>
      <c r="N969" s="49" t="e">
        <f ca="1">IF(#REF!="","",INDEX(admin3_pcode,MATCH(#REF!,OFFSET(admin3_start,MATCH(M969,admin2_linked_pcode,0),0,COUNTIF(admin2_linked_pcode,M969)),0)+MATCH(M969,admin2_linked_pcode,0)-1))</f>
        <v>#REF!</v>
      </c>
    </row>
    <row r="970" spans="12:14" x14ac:dyDescent="0.2">
      <c r="L970" s="49" t="str">
        <f ca="1">IF(B970="","",OFFSET(table_admin1[[#Headers],[ADM1_PT]],MATCH(B970,admin1,0),1))</f>
        <v/>
      </c>
      <c r="M970" s="49" t="str">
        <f t="shared" ca="1" si="15"/>
        <v/>
      </c>
      <c r="N970" s="49" t="e">
        <f ca="1">IF(#REF!="","",INDEX(admin3_pcode,MATCH(#REF!,OFFSET(admin3_start,MATCH(M970,admin2_linked_pcode,0),0,COUNTIF(admin2_linked_pcode,M970)),0)+MATCH(M970,admin2_linked_pcode,0)-1))</f>
        <v>#REF!</v>
      </c>
    </row>
    <row r="971" spans="12:14" x14ac:dyDescent="0.2">
      <c r="L971" s="49" t="str">
        <f ca="1">IF(B971="","",OFFSET(table_admin1[[#Headers],[ADM1_PT]],MATCH(B971,admin1,0),1))</f>
        <v/>
      </c>
      <c r="M971" s="49" t="str">
        <f t="shared" ca="1" si="15"/>
        <v/>
      </c>
      <c r="N971" s="49" t="e">
        <f ca="1">IF(#REF!="","",INDEX(admin3_pcode,MATCH(#REF!,OFFSET(admin3_start,MATCH(M971,admin2_linked_pcode,0),0,COUNTIF(admin2_linked_pcode,M971)),0)+MATCH(M971,admin2_linked_pcode,0)-1))</f>
        <v>#REF!</v>
      </c>
    </row>
    <row r="972" spans="12:14" x14ac:dyDescent="0.2">
      <c r="L972" s="49" t="str">
        <f ca="1">IF(B972="","",OFFSET(table_admin1[[#Headers],[ADM1_PT]],MATCH(B972,admin1,0),1))</f>
        <v/>
      </c>
      <c r="M972" s="49" t="str">
        <f t="shared" ca="1" si="15"/>
        <v/>
      </c>
      <c r="N972" s="49" t="e">
        <f ca="1">IF(#REF!="","",INDEX(admin3_pcode,MATCH(#REF!,OFFSET(admin3_start,MATCH(M972,admin2_linked_pcode,0),0,COUNTIF(admin2_linked_pcode,M972)),0)+MATCH(M972,admin2_linked_pcode,0)-1))</f>
        <v>#REF!</v>
      </c>
    </row>
    <row r="973" spans="12:14" x14ac:dyDescent="0.2">
      <c r="L973" s="49" t="str">
        <f ca="1">IF(B973="","",OFFSET(table_admin1[[#Headers],[ADM1_PT]],MATCH(B973,admin1,0),1))</f>
        <v/>
      </c>
      <c r="M973" s="49" t="str">
        <f t="shared" ca="1" si="15"/>
        <v/>
      </c>
      <c r="N973" s="49" t="e">
        <f ca="1">IF(#REF!="","",INDEX(admin3_pcode,MATCH(#REF!,OFFSET(admin3_start,MATCH(M973,admin2_linked_pcode,0),0,COUNTIF(admin2_linked_pcode,M973)),0)+MATCH(M973,admin2_linked_pcode,0)-1))</f>
        <v>#REF!</v>
      </c>
    </row>
    <row r="974" spans="12:14" x14ac:dyDescent="0.2">
      <c r="L974" s="49" t="str">
        <f ca="1">IF(B974="","",OFFSET(table_admin1[[#Headers],[ADM1_PT]],MATCH(B974,admin1,0),1))</f>
        <v/>
      </c>
      <c r="M974" s="49" t="str">
        <f t="shared" ca="1" si="15"/>
        <v/>
      </c>
      <c r="N974" s="49" t="e">
        <f ca="1">IF(#REF!="","",INDEX(admin3_pcode,MATCH(#REF!,OFFSET(admin3_start,MATCH(M974,admin2_linked_pcode,0),0,COUNTIF(admin2_linked_pcode,M974)),0)+MATCH(M974,admin2_linked_pcode,0)-1))</f>
        <v>#REF!</v>
      </c>
    </row>
    <row r="975" spans="12:14" x14ac:dyDescent="0.2">
      <c r="L975" s="49" t="str">
        <f ca="1">IF(B975="","",OFFSET(table_admin1[[#Headers],[ADM1_PT]],MATCH(B975,admin1,0),1))</f>
        <v/>
      </c>
      <c r="M975" s="49" t="str">
        <f t="shared" ca="1" si="15"/>
        <v/>
      </c>
      <c r="N975" s="49" t="e">
        <f ca="1">IF(#REF!="","",INDEX(admin3_pcode,MATCH(#REF!,OFFSET(admin3_start,MATCH(M975,admin2_linked_pcode,0),0,COUNTIF(admin2_linked_pcode,M975)),0)+MATCH(M975,admin2_linked_pcode,0)-1))</f>
        <v>#REF!</v>
      </c>
    </row>
    <row r="976" spans="12:14" x14ac:dyDescent="0.2">
      <c r="L976" s="49" t="str">
        <f ca="1">IF(B976="","",OFFSET(table_admin1[[#Headers],[ADM1_PT]],MATCH(B976,admin1,0),1))</f>
        <v/>
      </c>
      <c r="M976" s="49" t="str">
        <f t="shared" ca="1" si="15"/>
        <v/>
      </c>
      <c r="N976" s="49" t="e">
        <f ca="1">IF(#REF!="","",INDEX(admin3_pcode,MATCH(#REF!,OFFSET(admin3_start,MATCH(M976,admin2_linked_pcode,0),0,COUNTIF(admin2_linked_pcode,M976)),0)+MATCH(M976,admin2_linked_pcode,0)-1))</f>
        <v>#REF!</v>
      </c>
    </row>
    <row r="977" spans="12:14" x14ac:dyDescent="0.2">
      <c r="L977" s="49" t="str">
        <f ca="1">IF(B977="","",OFFSET(table_admin1[[#Headers],[ADM1_PT]],MATCH(B977,admin1,0),1))</f>
        <v/>
      </c>
      <c r="M977" s="49" t="str">
        <f t="shared" ca="1" si="15"/>
        <v/>
      </c>
      <c r="N977" s="49" t="e">
        <f ca="1">IF(#REF!="","",INDEX(admin3_pcode,MATCH(#REF!,OFFSET(admin3_start,MATCH(M977,admin2_linked_pcode,0),0,COUNTIF(admin2_linked_pcode,M977)),0)+MATCH(M977,admin2_linked_pcode,0)-1))</f>
        <v>#REF!</v>
      </c>
    </row>
    <row r="978" spans="12:14" x14ac:dyDescent="0.2">
      <c r="L978" s="49" t="str">
        <f ca="1">IF(B978="","",OFFSET(table_admin1[[#Headers],[ADM1_PT]],MATCH(B978,admin1,0),1))</f>
        <v/>
      </c>
      <c r="M978" s="49" t="str">
        <f t="shared" ca="1" si="15"/>
        <v/>
      </c>
      <c r="N978" s="49" t="e">
        <f ca="1">IF(#REF!="","",INDEX(admin3_pcode,MATCH(#REF!,OFFSET(admin3_start,MATCH(M978,admin2_linked_pcode,0),0,COUNTIF(admin2_linked_pcode,M978)),0)+MATCH(M978,admin2_linked_pcode,0)-1))</f>
        <v>#REF!</v>
      </c>
    </row>
    <row r="979" spans="12:14" x14ac:dyDescent="0.2">
      <c r="L979" s="49" t="str">
        <f ca="1">IF(B979="","",OFFSET(table_admin1[[#Headers],[ADM1_PT]],MATCH(B979,admin1,0),1))</f>
        <v/>
      </c>
      <c r="M979" s="49" t="str">
        <f t="shared" ca="1" si="15"/>
        <v/>
      </c>
      <c r="N979" s="49" t="e">
        <f ca="1">IF(#REF!="","",INDEX(admin3_pcode,MATCH(#REF!,OFFSET(admin3_start,MATCH(M979,admin2_linked_pcode,0),0,COUNTIF(admin2_linked_pcode,M979)),0)+MATCH(M979,admin2_linked_pcode,0)-1))</f>
        <v>#REF!</v>
      </c>
    </row>
    <row r="980" spans="12:14" x14ac:dyDescent="0.2">
      <c r="L980" s="49" t="str">
        <f ca="1">IF(B980="","",OFFSET(table_admin1[[#Headers],[ADM1_PT]],MATCH(B980,admin1,0),1))</f>
        <v/>
      </c>
      <c r="M980" s="49" t="str">
        <f t="shared" ca="1" si="15"/>
        <v/>
      </c>
      <c r="N980" s="49" t="e">
        <f ca="1">IF(#REF!="","",INDEX(admin3_pcode,MATCH(#REF!,OFFSET(admin3_start,MATCH(M980,admin2_linked_pcode,0),0,COUNTIF(admin2_linked_pcode,M980)),0)+MATCH(M980,admin2_linked_pcode,0)-1))</f>
        <v>#REF!</v>
      </c>
    </row>
    <row r="981" spans="12:14" x14ac:dyDescent="0.2">
      <c r="L981" s="49" t="str">
        <f ca="1">IF(B981="","",OFFSET(table_admin1[[#Headers],[ADM1_PT]],MATCH(B981,admin1,0),1))</f>
        <v/>
      </c>
      <c r="M981" s="49" t="str">
        <f t="shared" ca="1" si="15"/>
        <v/>
      </c>
      <c r="N981" s="49" t="e">
        <f ca="1">IF(#REF!="","",INDEX(admin3_pcode,MATCH(#REF!,OFFSET(admin3_start,MATCH(M981,admin2_linked_pcode,0),0,COUNTIF(admin2_linked_pcode,M981)),0)+MATCH(M981,admin2_linked_pcode,0)-1))</f>
        <v>#REF!</v>
      </c>
    </row>
    <row r="982" spans="12:14" x14ac:dyDescent="0.2">
      <c r="L982" s="49" t="str">
        <f ca="1">IF(B982="","",OFFSET(table_admin1[[#Headers],[ADM1_PT]],MATCH(B982,admin1,0),1))</f>
        <v/>
      </c>
      <c r="M982" s="49" t="str">
        <f t="shared" ca="1" si="15"/>
        <v/>
      </c>
      <c r="N982" s="49" t="e">
        <f ca="1">IF(#REF!="","",INDEX(admin3_pcode,MATCH(#REF!,OFFSET(admin3_start,MATCH(M982,admin2_linked_pcode,0),0,COUNTIF(admin2_linked_pcode,M982)),0)+MATCH(M982,admin2_linked_pcode,0)-1))</f>
        <v>#REF!</v>
      </c>
    </row>
    <row r="983" spans="12:14" x14ac:dyDescent="0.2">
      <c r="L983" s="49" t="str">
        <f ca="1">IF(B983="","",OFFSET(table_admin1[[#Headers],[ADM1_PT]],MATCH(B983,admin1,0),1))</f>
        <v/>
      </c>
      <c r="M983" s="49" t="str">
        <f t="shared" ca="1" si="15"/>
        <v/>
      </c>
      <c r="N983" s="49" t="e">
        <f ca="1">IF(#REF!="","",INDEX(admin3_pcode,MATCH(#REF!,OFFSET(admin3_start,MATCH(M983,admin2_linked_pcode,0),0,COUNTIF(admin2_linked_pcode,M983)),0)+MATCH(M983,admin2_linked_pcode,0)-1))</f>
        <v>#REF!</v>
      </c>
    </row>
    <row r="984" spans="12:14" x14ac:dyDescent="0.2">
      <c r="L984" s="49" t="str">
        <f ca="1">IF(B984="","",OFFSET(table_admin1[[#Headers],[ADM1_PT]],MATCH(B984,admin1,0),1))</f>
        <v/>
      </c>
      <c r="M984" s="49" t="str">
        <f t="shared" ca="1" si="15"/>
        <v/>
      </c>
      <c r="N984" s="49" t="e">
        <f ca="1">IF(#REF!="","",INDEX(admin3_pcode,MATCH(#REF!,OFFSET(admin3_start,MATCH(M984,admin2_linked_pcode,0),0,COUNTIF(admin2_linked_pcode,M984)),0)+MATCH(M984,admin2_linked_pcode,0)-1))</f>
        <v>#REF!</v>
      </c>
    </row>
    <row r="985" spans="12:14" x14ac:dyDescent="0.2">
      <c r="L985" s="49" t="str">
        <f ca="1">IF(B985="","",OFFSET(table_admin1[[#Headers],[ADM1_PT]],MATCH(B985,admin1,0),1))</f>
        <v/>
      </c>
      <c r="M985" s="49" t="str">
        <f t="shared" ca="1" si="15"/>
        <v/>
      </c>
      <c r="N985" s="49" t="e">
        <f ca="1">IF(#REF!="","",INDEX(admin3_pcode,MATCH(#REF!,OFFSET(admin3_start,MATCH(M985,admin2_linked_pcode,0),0,COUNTIF(admin2_linked_pcode,M985)),0)+MATCH(M985,admin2_linked_pcode,0)-1))</f>
        <v>#REF!</v>
      </c>
    </row>
    <row r="986" spans="12:14" x14ac:dyDescent="0.2">
      <c r="L986" s="49" t="str">
        <f ca="1">IF(B986="","",OFFSET(table_admin1[[#Headers],[ADM1_PT]],MATCH(B986,admin1,0),1))</f>
        <v/>
      </c>
      <c r="M986" s="49" t="str">
        <f t="shared" ca="1" si="15"/>
        <v/>
      </c>
      <c r="N986" s="49" t="e">
        <f ca="1">IF(#REF!="","",INDEX(admin3_pcode,MATCH(#REF!,OFFSET(admin3_start,MATCH(M986,admin2_linked_pcode,0),0,COUNTIF(admin2_linked_pcode,M986)),0)+MATCH(M986,admin2_linked_pcode,0)-1))</f>
        <v>#REF!</v>
      </c>
    </row>
    <row r="987" spans="12:14" x14ac:dyDescent="0.2">
      <c r="L987" s="49" t="str">
        <f ca="1">IF(B987="","",OFFSET(table_admin1[[#Headers],[ADM1_PT]],MATCH(B987,admin1,0),1))</f>
        <v/>
      </c>
      <c r="M987" s="49" t="str">
        <f t="shared" ca="1" si="15"/>
        <v/>
      </c>
      <c r="N987" s="49" t="e">
        <f ca="1">IF(#REF!="","",INDEX(admin3_pcode,MATCH(#REF!,OFFSET(admin3_start,MATCH(M987,admin2_linked_pcode,0),0,COUNTIF(admin2_linked_pcode,M987)),0)+MATCH(M987,admin2_linked_pcode,0)-1))</f>
        <v>#REF!</v>
      </c>
    </row>
    <row r="988" spans="12:14" x14ac:dyDescent="0.2">
      <c r="L988" s="49" t="str">
        <f ca="1">IF(B988="","",OFFSET(table_admin1[[#Headers],[ADM1_PT]],MATCH(B988,admin1,0),1))</f>
        <v/>
      </c>
      <c r="M988" s="49" t="str">
        <f t="shared" ca="1" si="15"/>
        <v/>
      </c>
      <c r="N988" s="49" t="e">
        <f ca="1">IF(#REF!="","",INDEX(admin3_pcode,MATCH(#REF!,OFFSET(admin3_start,MATCH(M988,admin2_linked_pcode,0),0,COUNTIF(admin2_linked_pcode,M988)),0)+MATCH(M988,admin2_linked_pcode,0)-1))</f>
        <v>#REF!</v>
      </c>
    </row>
    <row r="989" spans="12:14" x14ac:dyDescent="0.2">
      <c r="L989" s="49" t="str">
        <f ca="1">IF(B989="","",OFFSET(table_admin1[[#Headers],[ADM1_PT]],MATCH(B989,admin1,0),1))</f>
        <v/>
      </c>
      <c r="M989" s="49" t="str">
        <f t="shared" ca="1" si="15"/>
        <v/>
      </c>
      <c r="N989" s="49" t="e">
        <f ca="1">IF(#REF!="","",INDEX(admin3_pcode,MATCH(#REF!,OFFSET(admin3_start,MATCH(M989,admin2_linked_pcode,0),0,COUNTIF(admin2_linked_pcode,M989)),0)+MATCH(M989,admin2_linked_pcode,0)-1))</f>
        <v>#REF!</v>
      </c>
    </row>
    <row r="990" spans="12:14" x14ac:dyDescent="0.2">
      <c r="L990" s="49" t="str">
        <f ca="1">IF(B990="","",OFFSET(table_admin1[[#Headers],[ADM1_PT]],MATCH(B990,admin1,0),1))</f>
        <v/>
      </c>
      <c r="M990" s="49" t="str">
        <f t="shared" ca="1" si="15"/>
        <v/>
      </c>
      <c r="N990" s="49" t="e">
        <f ca="1">IF(#REF!="","",INDEX(admin3_pcode,MATCH(#REF!,OFFSET(admin3_start,MATCH(M990,admin2_linked_pcode,0),0,COUNTIF(admin2_linked_pcode,M990)),0)+MATCH(M990,admin2_linked_pcode,0)-1))</f>
        <v>#REF!</v>
      </c>
    </row>
    <row r="991" spans="12:14" x14ac:dyDescent="0.2">
      <c r="L991" s="49" t="str">
        <f ca="1">IF(B991="","",OFFSET(table_admin1[[#Headers],[ADM1_PT]],MATCH(B991,admin1,0),1))</f>
        <v/>
      </c>
      <c r="M991" s="49" t="str">
        <f t="shared" ca="1" si="15"/>
        <v/>
      </c>
      <c r="N991" s="49" t="e">
        <f ca="1">IF(#REF!="","",INDEX(admin3_pcode,MATCH(#REF!,OFFSET(admin3_start,MATCH(M991,admin2_linked_pcode,0),0,COUNTIF(admin2_linked_pcode,M991)),0)+MATCH(M991,admin2_linked_pcode,0)-1))</f>
        <v>#REF!</v>
      </c>
    </row>
    <row r="992" spans="12:14" x14ac:dyDescent="0.2">
      <c r="L992" s="49" t="str">
        <f ca="1">IF(B992="","",OFFSET(table_admin1[[#Headers],[ADM1_PT]],MATCH(B992,admin1,0),1))</f>
        <v/>
      </c>
      <c r="M992" s="49" t="str">
        <f t="shared" ca="1" si="15"/>
        <v/>
      </c>
      <c r="N992" s="49" t="e">
        <f ca="1">IF(#REF!="","",INDEX(admin3_pcode,MATCH(#REF!,OFFSET(admin3_start,MATCH(M992,admin2_linked_pcode,0),0,COUNTIF(admin2_linked_pcode,M992)),0)+MATCH(M992,admin2_linked_pcode,0)-1))</f>
        <v>#REF!</v>
      </c>
    </row>
    <row r="993" spans="12:14" x14ac:dyDescent="0.2">
      <c r="L993" s="49" t="str">
        <f ca="1">IF(B993="","",OFFSET(table_admin1[[#Headers],[ADM1_PT]],MATCH(B993,admin1,0),1))</f>
        <v/>
      </c>
      <c r="M993" s="49" t="str">
        <f t="shared" ca="1" si="15"/>
        <v/>
      </c>
      <c r="N993" s="49" t="e">
        <f ca="1">IF(#REF!="","",INDEX(admin3_pcode,MATCH(#REF!,OFFSET(admin3_start,MATCH(M993,admin2_linked_pcode,0),0,COUNTIF(admin2_linked_pcode,M993)),0)+MATCH(M993,admin2_linked_pcode,0)-1))</f>
        <v>#REF!</v>
      </c>
    </row>
    <row r="994" spans="12:14" x14ac:dyDescent="0.2">
      <c r="L994" s="49" t="str">
        <f ca="1">IF(B994="","",OFFSET(table_admin1[[#Headers],[ADM1_PT]],MATCH(B994,admin1,0),1))</f>
        <v/>
      </c>
      <c r="M994" s="49" t="str">
        <f t="shared" ca="1" si="15"/>
        <v/>
      </c>
      <c r="N994" s="49" t="e">
        <f ca="1">IF(#REF!="","",INDEX(admin3_pcode,MATCH(#REF!,OFFSET(admin3_start,MATCH(M994,admin2_linked_pcode,0),0,COUNTIF(admin2_linked_pcode,M994)),0)+MATCH(M994,admin2_linked_pcode,0)-1))</f>
        <v>#REF!</v>
      </c>
    </row>
    <row r="995" spans="12:14" x14ac:dyDescent="0.2">
      <c r="L995" s="49" t="str">
        <f ca="1">IF(B995="","",OFFSET(table_admin1[[#Headers],[ADM1_PT]],MATCH(B995,admin1,0),1))</f>
        <v/>
      </c>
      <c r="M995" s="49" t="str">
        <f t="shared" ca="1" si="15"/>
        <v/>
      </c>
      <c r="N995" s="49" t="e">
        <f ca="1">IF(#REF!="","",INDEX(admin3_pcode,MATCH(#REF!,OFFSET(admin3_start,MATCH(M995,admin2_linked_pcode,0),0,COUNTIF(admin2_linked_pcode,M995)),0)+MATCH(M995,admin2_linked_pcode,0)-1))</f>
        <v>#REF!</v>
      </c>
    </row>
    <row r="996" spans="12:14" x14ac:dyDescent="0.2">
      <c r="L996" s="49" t="str">
        <f ca="1">IF(B996="","",OFFSET(table_admin1[[#Headers],[ADM1_PT]],MATCH(B996,admin1,0),1))</f>
        <v/>
      </c>
      <c r="M996" s="49" t="str">
        <f t="shared" ca="1" si="15"/>
        <v/>
      </c>
      <c r="N996" s="49" t="e">
        <f ca="1">IF(#REF!="","",INDEX(admin3_pcode,MATCH(#REF!,OFFSET(admin3_start,MATCH(M996,admin2_linked_pcode,0),0,COUNTIF(admin2_linked_pcode,M996)),0)+MATCH(M996,admin2_linked_pcode,0)-1))</f>
        <v>#REF!</v>
      </c>
    </row>
    <row r="997" spans="12:14" x14ac:dyDescent="0.2">
      <c r="L997" s="49" t="str">
        <f ca="1">IF(B997="","",OFFSET(table_admin1[[#Headers],[ADM1_PT]],MATCH(B997,admin1,0),1))</f>
        <v/>
      </c>
      <c r="M997" s="49" t="str">
        <f t="shared" ca="1" si="15"/>
        <v/>
      </c>
      <c r="N997" s="49" t="e">
        <f ca="1">IF(#REF!="","",INDEX(admin3_pcode,MATCH(#REF!,OFFSET(admin3_start,MATCH(M997,admin2_linked_pcode,0),0,COUNTIF(admin2_linked_pcode,M997)),0)+MATCH(M997,admin2_linked_pcode,0)-1))</f>
        <v>#REF!</v>
      </c>
    </row>
    <row r="998" spans="12:14" x14ac:dyDescent="0.2">
      <c r="L998" s="49" t="str">
        <f ca="1">IF(B998="","",OFFSET(table_admin1[[#Headers],[ADM1_PT]],MATCH(B998,admin1,0),1))</f>
        <v/>
      </c>
      <c r="M998" s="49" t="str">
        <f t="shared" ca="1" si="15"/>
        <v/>
      </c>
      <c r="N998" s="49" t="e">
        <f ca="1">IF(#REF!="","",INDEX(admin3_pcode,MATCH(#REF!,OFFSET(admin3_start,MATCH(M998,admin2_linked_pcode,0),0,COUNTIF(admin2_linked_pcode,M998)),0)+MATCH(M998,admin2_linked_pcode,0)-1))</f>
        <v>#REF!</v>
      </c>
    </row>
    <row r="999" spans="12:14" x14ac:dyDescent="0.2">
      <c r="L999" s="49" t="str">
        <f ca="1">IF(B999="","",OFFSET(table_admin1[[#Headers],[ADM1_PT]],MATCH(B999,admin1,0),1))</f>
        <v/>
      </c>
      <c r="M999" s="49" t="str">
        <f t="shared" ca="1" si="15"/>
        <v/>
      </c>
      <c r="N999" s="49" t="e">
        <f ca="1">IF(#REF!="","",INDEX(admin3_pcode,MATCH(#REF!,OFFSET(admin3_start,MATCH(M999,admin2_linked_pcode,0),0,COUNTIF(admin2_linked_pcode,M999)),0)+MATCH(M999,admin2_linked_pcode,0)-1))</f>
        <v>#REF!</v>
      </c>
    </row>
    <row r="1000" spans="12:14" x14ac:dyDescent="0.2">
      <c r="L1000" s="49" t="str">
        <f ca="1">IF(B1000="","",OFFSET(table_admin1[[#Headers],[ADM1_PT]],MATCH(B1000,admin1,0),1))</f>
        <v/>
      </c>
      <c r="M1000" s="49" t="str">
        <f t="shared" ca="1" si="15"/>
        <v/>
      </c>
      <c r="N1000" s="49" t="e">
        <f ca="1">IF(#REF!="","",INDEX(admin3_pcode,MATCH(#REF!,OFFSET(admin3_start,MATCH(M1000,admin2_linked_pcode,0),0,COUNTIF(admin2_linked_pcode,M1000)),0)+MATCH(M1000,admin2_linked_pcode,0)-1))</f>
        <v>#REF!</v>
      </c>
    </row>
  </sheetData>
  <sheetProtection sheet="1" formatColumns="0" insertRows="0" deleteRows="0" sort="0" autoFilter="0"/>
  <conditionalFormatting sqref="A6:A1000">
    <cfRule type="expression" dxfId="229" priority="23">
      <formula>ISERROR(MATCH(A6, period, 0))</formula>
    </cfRule>
  </conditionalFormatting>
  <conditionalFormatting sqref="B2">
    <cfRule type="expression" dxfId="228" priority="2" stopIfTrue="1">
      <formula>NOT(ISNUMBER(B2))</formula>
    </cfRule>
    <cfRule type="expression" dxfId="227" priority="3">
      <formula>(B2&lt;&gt;INT(B2))</formula>
    </cfRule>
  </conditionalFormatting>
  <conditionalFormatting sqref="B6:B1000">
    <cfRule type="expression" dxfId="226" priority="24">
      <formula>ISERROR(MATCH(B6, admin1, 0))</formula>
    </cfRule>
  </conditionalFormatting>
  <conditionalFormatting sqref="C6:C1000">
    <cfRule type="expression" dxfId="225" priority="1">
      <formula>ISERROR(MATCH(C6, OFFSET(admin2,MATCH(L6,admin1_linked_pcode,0)-1,0,COUNTIF(admin1_linked_pcode,L6)), 0))</formula>
    </cfRule>
  </conditionalFormatting>
  <conditionalFormatting sqref="D6:D1000">
    <cfRule type="expression" dxfId="224" priority="22">
      <formula>ISERROR(MATCH(D6, nutrition_indicators, 0))</formula>
    </cfRule>
  </conditionalFormatting>
  <conditionalFormatting sqref="E6:E1000">
    <cfRule type="expression" dxfId="223" priority="18" stopIfTrue="1">
      <formula>NOT(ISNUMBER(E6))</formula>
    </cfRule>
    <cfRule type="expression" dxfId="222" priority="19">
      <formula>(E6&lt;&gt;INT(E6))</formula>
    </cfRule>
  </conditionalFormatting>
  <conditionalFormatting sqref="F6:F1000">
    <cfRule type="expression" dxfId="221" priority="16" stopIfTrue="1">
      <formula>NOT(ISNUMBER(F6))</formula>
    </cfRule>
    <cfRule type="expression" dxfId="220" priority="17">
      <formula>(F6&lt;&gt;INT(F6))</formula>
    </cfRule>
  </conditionalFormatting>
  <conditionalFormatting sqref="G6:G1000">
    <cfRule type="expression" dxfId="219" priority="14" stopIfTrue="1">
      <formula>NOT(ISNUMBER(G6))</formula>
    </cfRule>
    <cfRule type="expression" dxfId="218" priority="15">
      <formula>(G6&lt;&gt;INT(G6))</formula>
    </cfRule>
  </conditionalFormatting>
  <conditionalFormatting sqref="H6:H1000">
    <cfRule type="expression" dxfId="217" priority="12" stopIfTrue="1">
      <formula>NOT(ISNUMBER(H6))</formula>
    </cfRule>
    <cfRule type="expression" dxfId="216" priority="13">
      <formula>(H6&lt;&gt;INT(H6))</formula>
    </cfRule>
  </conditionalFormatting>
  <conditionalFormatting sqref="I6:I1000">
    <cfRule type="expression" dxfId="215" priority="10" stopIfTrue="1">
      <formula>NOT(ISNUMBER(I6))</formula>
    </cfRule>
    <cfRule type="expression" dxfId="214" priority="11">
      <formula>(I6&lt;&gt;INT(I6))</formula>
    </cfRule>
  </conditionalFormatting>
  <conditionalFormatting sqref="J6:J1000">
    <cfRule type="expression" dxfId="213" priority="8" stopIfTrue="1">
      <formula>NOT(ISNUMBER(J6))</formula>
    </cfRule>
    <cfRule type="expression" dxfId="212" priority="9">
      <formula>(J6&lt;&gt;INT(J6))</formula>
    </cfRule>
  </conditionalFormatting>
  <conditionalFormatting sqref="K6:K1000">
    <cfRule type="expression" dxfId="211" priority="6" stopIfTrue="1">
      <formula>NOT(ISNUMBER(K6))</formula>
    </cfRule>
    <cfRule type="expression" dxfId="210" priority="7">
      <formula>(K6&lt;&gt;INT(K6))</formula>
    </cfRule>
    <cfRule type="expression" dxfId="209" priority="20">
      <formula>AND(COUNTA(E6:J6)&gt;0, K6&lt;&gt;SUM(E6,F6,I6,J6))</formula>
    </cfRule>
  </conditionalFormatting>
  <dataValidations count="5">
    <dataValidation type="list" allowBlank="1" showInputMessage="1" showErrorMessage="1" sqref="D6:D1000" xr:uid="{00E9C686-EA5F-BC4D-9887-33BACF17C88A}">
      <formula1>nutrition_indicators</formula1>
    </dataValidation>
    <dataValidation type="list" allowBlank="1" showInputMessage="1" showErrorMessage="1" sqref="B6:B1000" xr:uid="{4AD94A49-6B36-7D42-872D-9835F5ABE514}">
      <formula1>admin1</formula1>
    </dataValidation>
    <dataValidation type="list" allowBlank="1" showInputMessage="1" showErrorMessage="1" sqref="A6:A1000" xr:uid="{B7635876-EC81-7B4C-9BB0-7C12767D49B5}">
      <formula1>period</formula1>
    </dataValidation>
    <dataValidation type="whole" operator="greaterThanOrEqual" allowBlank="1" showInputMessage="1" showErrorMessage="1" sqref="E6:K1000 B2" xr:uid="{BB69BC88-E784-0C42-AFAC-2F8DA14FAB8F}">
      <formula1>0</formula1>
    </dataValidation>
    <dataValidation type="list" allowBlank="1" showInputMessage="1" showErrorMessage="1" sqref="C6:C1000" xr:uid="{9A72F27B-1CD0-734E-84D0-1432FF08D7CB}">
      <formula1>OFFSET(admin2,MATCH(L6,admin1_linked_pcode,0)-1,0,COUNTIF(admin1_linked_pcode,L6))</formula1>
    </dataValidation>
  </dataValidations>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A1:AK1000"/>
  <sheetViews>
    <sheetView showGridLines="0" zoomScaleNormal="100" workbookViewId="0">
      <pane ySplit="5" topLeftCell="A7" activePane="bottomLeft" state="frozen"/>
      <selection activeCell="G39" sqref="G39"/>
      <selection pane="bottomLeft" activeCell="AC4" sqref="AC4:AH5"/>
    </sheetView>
  </sheetViews>
  <sheetFormatPr baseColWidth="10" defaultColWidth="11.5" defaultRowHeight="15" x14ac:dyDescent="0.2"/>
  <cols>
    <col min="1" max="1" width="17" style="58" bestFit="1" customWidth="1"/>
    <col min="2" max="2" width="10.5" style="49" bestFit="1" customWidth="1"/>
    <col min="3" max="3" width="9.1640625" style="49" bestFit="1" customWidth="1"/>
    <col min="4" max="4" width="8" style="49" bestFit="1" customWidth="1"/>
    <col min="5" max="6" width="13.6640625" style="49" bestFit="1" customWidth="1"/>
    <col min="7" max="7" width="13" style="49" bestFit="1" customWidth="1"/>
    <col min="8" max="8" width="57.33203125" style="49" customWidth="1"/>
    <col min="9" max="9" width="9.5" style="49" bestFit="1" customWidth="1"/>
    <col min="10" max="10" width="10.33203125" style="49" bestFit="1" customWidth="1"/>
    <col min="11" max="11" width="18" style="49" bestFit="1" customWidth="1"/>
    <col min="12" max="12" width="17.33203125" style="49" bestFit="1" customWidth="1"/>
    <col min="13" max="13" width="17.6640625" style="49" bestFit="1" customWidth="1"/>
    <col min="14" max="14" width="18.33203125" style="49" bestFit="1" customWidth="1"/>
    <col min="15" max="15" width="18.83203125" style="49" bestFit="1" customWidth="1"/>
    <col min="16" max="16" width="19.5" style="49" bestFit="1" customWidth="1"/>
    <col min="17" max="17" width="19.83203125" style="49" bestFit="1" customWidth="1"/>
    <col min="18" max="18" width="11.6640625" style="49" bestFit="1" customWidth="1"/>
    <col min="19" max="19" width="11.33203125" style="49" bestFit="1" customWidth="1"/>
    <col min="20" max="20" width="14.6640625" style="49" bestFit="1" customWidth="1"/>
    <col min="21" max="21" width="15.83203125" style="49" bestFit="1" customWidth="1"/>
    <col min="22" max="22" width="18.1640625" style="49" bestFit="1" customWidth="1"/>
    <col min="23" max="23" width="11.5" style="49"/>
    <col min="24" max="24" width="11.6640625" style="49" bestFit="1" customWidth="1"/>
    <col min="25" max="25" width="14" style="49" bestFit="1" customWidth="1"/>
    <col min="26" max="26" width="12.83203125" style="49" bestFit="1" customWidth="1"/>
    <col min="27" max="27" width="25.6640625" style="49" bestFit="1" customWidth="1"/>
    <col min="28" max="28" width="13.6640625" style="49" bestFit="1" customWidth="1"/>
    <col min="29" max="34" width="13.6640625" customWidth="1"/>
    <col min="35" max="37" width="13.6640625" style="49" hidden="1" customWidth="1"/>
    <col min="38" max="38" width="11.5" style="49"/>
    <col min="39" max="39" width="2.1640625" style="49" bestFit="1" customWidth="1"/>
    <col min="40" max="16384" width="11.5" style="49"/>
  </cols>
  <sheetData>
    <row r="1" spans="1:37" x14ac:dyDescent="0.2">
      <c r="A1" s="56"/>
      <c r="B1"/>
      <c r="C1"/>
      <c r="D1"/>
      <c r="E1"/>
      <c r="F1"/>
      <c r="G1"/>
      <c r="H1"/>
      <c r="I1"/>
      <c r="J1"/>
      <c r="K1"/>
      <c r="L1"/>
      <c r="M1"/>
      <c r="N1"/>
      <c r="O1"/>
      <c r="P1"/>
      <c r="Q1"/>
      <c r="R1"/>
      <c r="S1"/>
      <c r="T1"/>
      <c r="U1"/>
      <c r="V1"/>
      <c r="W1"/>
      <c r="X1"/>
      <c r="Y1"/>
      <c r="Z1"/>
      <c r="AA1"/>
      <c r="AB1"/>
    </row>
    <row r="2" spans="1:37" ht="19" x14ac:dyDescent="0.2">
      <c r="A2" s="73" t="s">
        <v>56</v>
      </c>
      <c r="B2"/>
      <c r="C2"/>
      <c r="D2"/>
      <c r="E2"/>
      <c r="F2"/>
      <c r="G2"/>
      <c r="H2"/>
      <c r="I2"/>
      <c r="J2"/>
      <c r="K2"/>
      <c r="L2"/>
      <c r="M2"/>
      <c r="N2"/>
      <c r="O2"/>
      <c r="P2"/>
      <c r="Q2"/>
      <c r="R2"/>
      <c r="S2"/>
      <c r="T2"/>
      <c r="U2"/>
      <c r="V2"/>
      <c r="W2"/>
      <c r="X2"/>
      <c r="Y2"/>
      <c r="Z2"/>
      <c r="AA2"/>
      <c r="AB2"/>
    </row>
    <row r="3" spans="1:37" x14ac:dyDescent="0.2">
      <c r="A3" s="56"/>
      <c r="B3"/>
      <c r="C3"/>
      <c r="D3"/>
      <c r="E3"/>
      <c r="F3"/>
      <c r="G3"/>
      <c r="H3"/>
      <c r="I3"/>
      <c r="J3"/>
      <c r="K3"/>
      <c r="L3"/>
      <c r="M3"/>
      <c r="N3"/>
      <c r="O3"/>
      <c r="P3"/>
      <c r="Q3"/>
      <c r="R3"/>
      <c r="S3"/>
      <c r="T3"/>
      <c r="U3"/>
      <c r="V3"/>
      <c r="W3"/>
      <c r="X3"/>
      <c r="Y3"/>
      <c r="Z3"/>
      <c r="AA3"/>
      <c r="AB3"/>
    </row>
    <row r="4" spans="1:37" x14ac:dyDescent="0.2">
      <c r="A4" s="57" t="s">
        <v>57</v>
      </c>
      <c r="B4" s="54" t="s">
        <v>58</v>
      </c>
      <c r="C4" s="54" t="s">
        <v>59</v>
      </c>
      <c r="D4" s="54" t="s">
        <v>60</v>
      </c>
      <c r="E4" s="54" t="s">
        <v>61</v>
      </c>
      <c r="F4" s="54" t="s">
        <v>62</v>
      </c>
      <c r="G4" s="54" t="s">
        <v>63</v>
      </c>
      <c r="H4" s="54" t="s">
        <v>64</v>
      </c>
      <c r="I4" s="54" t="s">
        <v>65</v>
      </c>
      <c r="J4" s="54" t="s">
        <v>66</v>
      </c>
      <c r="K4" s="54" t="s">
        <v>67</v>
      </c>
      <c r="L4" s="57" t="s">
        <v>69</v>
      </c>
      <c r="M4" s="54" t="s">
        <v>68</v>
      </c>
      <c r="N4" s="54" t="s">
        <v>1313</v>
      </c>
      <c r="O4" s="54" t="s">
        <v>70</v>
      </c>
      <c r="P4" s="54" t="s">
        <v>72</v>
      </c>
      <c r="Q4" s="54" t="s">
        <v>71</v>
      </c>
      <c r="R4" s="54" t="s">
        <v>73</v>
      </c>
      <c r="S4" s="54" t="s">
        <v>74</v>
      </c>
      <c r="T4" s="54" t="s">
        <v>75</v>
      </c>
      <c r="U4" s="54" t="s">
        <v>1225</v>
      </c>
      <c r="V4" s="54" t="s">
        <v>1226</v>
      </c>
      <c r="W4" s="54" t="s">
        <v>76</v>
      </c>
      <c r="X4" s="54" t="s">
        <v>77</v>
      </c>
      <c r="Y4" s="54" t="s">
        <v>78</v>
      </c>
      <c r="Z4" s="54" t="s">
        <v>79</v>
      </c>
      <c r="AA4" s="54" t="s">
        <v>80</v>
      </c>
      <c r="AB4" s="54" t="s">
        <v>81</v>
      </c>
      <c r="AC4" s="138" t="s">
        <v>1514</v>
      </c>
      <c r="AD4" s="139" t="s">
        <v>1515</v>
      </c>
      <c r="AE4" s="139" t="s">
        <v>1506</v>
      </c>
      <c r="AF4" s="139" t="s">
        <v>1507</v>
      </c>
      <c r="AG4" s="139" t="s">
        <v>1508</v>
      </c>
      <c r="AH4" s="140" t="s">
        <v>1509</v>
      </c>
    </row>
    <row r="5" spans="1:37" x14ac:dyDescent="0.2">
      <c r="A5" s="126" t="s">
        <v>82</v>
      </c>
      <c r="B5" s="127" t="s">
        <v>83</v>
      </c>
      <c r="C5" s="127" t="s">
        <v>84</v>
      </c>
      <c r="D5" s="127" t="s">
        <v>85</v>
      </c>
      <c r="E5" s="127" t="s">
        <v>86</v>
      </c>
      <c r="F5" s="127" t="s">
        <v>87</v>
      </c>
      <c r="G5" s="127" t="s">
        <v>88</v>
      </c>
      <c r="H5" s="127" t="s">
        <v>89</v>
      </c>
      <c r="I5" s="127" t="s">
        <v>90</v>
      </c>
      <c r="J5" s="127" t="s">
        <v>91</v>
      </c>
      <c r="K5" s="127" t="s">
        <v>92</v>
      </c>
      <c r="L5" s="126" t="s">
        <v>94</v>
      </c>
      <c r="M5" s="127" t="s">
        <v>93</v>
      </c>
      <c r="N5" s="127" t="s">
        <v>96</v>
      </c>
      <c r="O5" s="127" t="s">
        <v>95</v>
      </c>
      <c r="P5" s="127" t="s">
        <v>97</v>
      </c>
      <c r="Q5" s="127" t="s">
        <v>1505</v>
      </c>
      <c r="R5" s="127" t="s">
        <v>98</v>
      </c>
      <c r="S5" s="127" t="s">
        <v>99</v>
      </c>
      <c r="T5" s="127" t="s">
        <v>100</v>
      </c>
      <c r="U5" s="127" t="s">
        <v>101</v>
      </c>
      <c r="V5" s="127" t="s">
        <v>102</v>
      </c>
      <c r="W5" s="127" t="s">
        <v>103</v>
      </c>
      <c r="X5" s="127" t="s">
        <v>104</v>
      </c>
      <c r="Y5" s="127" t="s">
        <v>105</v>
      </c>
      <c r="Z5" s="127" t="s">
        <v>106</v>
      </c>
      <c r="AA5" s="127" t="s">
        <v>107</v>
      </c>
      <c r="AB5" s="127" t="s">
        <v>108</v>
      </c>
      <c r="AC5" s="137" t="s">
        <v>1516</v>
      </c>
      <c r="AD5" s="141" t="s">
        <v>1517</v>
      </c>
      <c r="AE5" s="141" t="s">
        <v>1510</v>
      </c>
      <c r="AF5" s="141" t="s">
        <v>1511</v>
      </c>
      <c r="AG5" s="141" t="s">
        <v>1512</v>
      </c>
      <c r="AH5" s="142" t="s">
        <v>1513</v>
      </c>
      <c r="AI5" s="52" t="s">
        <v>109</v>
      </c>
      <c r="AJ5" s="52" t="s">
        <v>110</v>
      </c>
      <c r="AK5" s="52" t="s">
        <v>111</v>
      </c>
    </row>
    <row r="6" spans="1:37" hidden="1" x14ac:dyDescent="0.2">
      <c r="AC6">
        <f>IF(ISBLANK(wash[[#This Row],[total_boys]]),SUM(wash[[#This Row],[boys_0-5_reached]],wash[[#This Row],[boys_6-12_reached]],wash[[#This Row],[boys_13-18_reached]]),wash[[#This Row],[total_boys]])</f>
        <v>0</v>
      </c>
      <c r="AD6">
        <f>IF(ISBLANK(wash[[#This Row],[total_girls]]),SUM(wash[[#This Row],[girls_0-5_reached]],wash[[#This Row],[girls_6-12_reached]],wash[[#This Row],[girls_13-18_reached]]),wash[[#This Row],[total_girls]])</f>
        <v>0</v>
      </c>
      <c r="AE6">
        <f>IF(ISBLANK(wash[[#This Row],[total_children]]),SUM(wash[[#This Row],[calc_boys]],wash[[#This Row],[calc_girls]]),wash[[#This Row],[total_children]])</f>
        <v>0</v>
      </c>
      <c r="AF6">
        <f>IF(ISBLANK(wash[[#This Row],[total_pwd]]),SUM(wash[[#This Row],[total_pwd_men]],wash[[#This Row],[total_pwd_women]]),wash[[#This Row],[total_pwd]])</f>
        <v>0</v>
      </c>
      <c r="AG6">
        <f>IF(ISBLANK(wash[[#This Row],[total_adults]]),SUM(wash[[#This Row],[total_men]],wash[[#This Row],[total_women]]),wash[[#This Row],[total_adults]])</f>
        <v>0</v>
      </c>
      <c r="AH6">
        <f>IF(ISBLANK(wash[[#This Row],[total_beneficiaries_reached]]),SUM(wash[[#This Row],[calc_children]],wash[[#This Row],[calc_adults]]),wash[[#This Row],[total_beneficiaries_reached]])</f>
        <v>0</v>
      </c>
      <c r="AI6" s="49" t="str">
        <f ca="1">IF(B6="","",OFFSET(table_admin1[[#Headers],[ADM1_PT]],MATCH(B6,admin1,0),1))</f>
        <v/>
      </c>
      <c r="AJ6" s="49" t="str">
        <f t="shared" ref="AJ6:AJ69" ca="1" si="0">IF(C6="","",INDEX(admin2_pcode,MATCH(C6,OFFSET(admin2_start,MATCH(AI6,admin1_linked_pcode,0),0,COUNTIF(admin1_linked_pcode,AI6)),0)+MATCH(AI6,admin1_linked_pcode,0)-1))</f>
        <v/>
      </c>
      <c r="AK6" s="49" t="str">
        <f t="shared" ref="AK6:AK69" ca="1" si="1">IF(D6="","",INDEX(admin3_pcode,MATCH(D6,OFFSET(admin3_start,MATCH(AJ6,admin2_linked_pcode,0),0,COUNTIF(admin2_linked_pcode,AJ6)),0)+MATCH(AJ6,admin2_linked_pcode,0)-1))</f>
        <v/>
      </c>
    </row>
    <row r="7" spans="1:37" x14ac:dyDescent="0.2">
      <c r="A7" s="58">
        <v>45352</v>
      </c>
      <c r="B7" s="49" t="s">
        <v>120</v>
      </c>
      <c r="C7" s="49" t="s">
        <v>127</v>
      </c>
      <c r="G7" s="49" t="s">
        <v>122</v>
      </c>
      <c r="H7" s="49" t="s">
        <v>1203</v>
      </c>
      <c r="L7" s="49">
        <v>151</v>
      </c>
      <c r="M7" s="49">
        <v>46</v>
      </c>
      <c r="N7" s="49">
        <v>108</v>
      </c>
      <c r="O7" s="49">
        <v>55</v>
      </c>
      <c r="U7" s="49">
        <v>15</v>
      </c>
      <c r="V7" s="49">
        <v>1</v>
      </c>
      <c r="X7" s="49">
        <v>165</v>
      </c>
      <c r="Y7" s="49">
        <v>112</v>
      </c>
      <c r="AC7">
        <f>IF(ISBLANK(wash[[#This Row],[total_boys]]),SUM(wash[[#This Row],[boys_0-5_reached]],wash[[#This Row],[boys_6-12_reached]],wash[[#This Row],[boys_13-18_reached]]),wash[[#This Row],[total_boys]])</f>
        <v>259</v>
      </c>
      <c r="AD7">
        <f>IF(ISBLANK(wash[[#This Row],[total_girls]]),SUM(wash[[#This Row],[girls_0-5_reached]],wash[[#This Row],[girls_6-12_reached]],wash[[#This Row],[girls_13-18_reached]]),wash[[#This Row],[total_girls]])</f>
        <v>101</v>
      </c>
      <c r="AE7">
        <f>IF(ISBLANK(wash[[#This Row],[total_children]]),SUM(wash[[#This Row],[calc_boys]],wash[[#This Row],[calc_girls]]),wash[[#This Row],[total_children]])</f>
        <v>360</v>
      </c>
      <c r="AF7">
        <f>IF(ISBLANK(wash[[#This Row],[total_pwd]]),SUM(wash[[#This Row],[total_pwd_men]],wash[[#This Row],[total_pwd_women]]),wash[[#This Row],[total_pwd]])</f>
        <v>16</v>
      </c>
      <c r="AG7">
        <f>IF(ISBLANK(wash[[#This Row],[total_adults]]),SUM(wash[[#This Row],[total_men]],wash[[#This Row],[total_women]]),wash[[#This Row],[total_adults]])</f>
        <v>277</v>
      </c>
      <c r="AH7">
        <f>IF(ISBLANK(wash[[#This Row],[total_beneficiaries_reached]]),SUM(wash[[#This Row],[calc_children]],wash[[#This Row],[calc_adults]]),wash[[#This Row],[total_beneficiaries_reached]])</f>
        <v>637</v>
      </c>
      <c r="AI7" s="49" t="str">
        <f ca="1">IF(B7="","",OFFSET(table_admin1[[#Headers],[ADM1_PT]],MATCH(B7,admin1,0),1))</f>
        <v>MZ01</v>
      </c>
      <c r="AJ7" s="49" t="str">
        <f t="shared" ca="1" si="0"/>
        <v>MZ0101</v>
      </c>
      <c r="AK7" s="49" t="str">
        <f t="shared" ca="1" si="1"/>
        <v/>
      </c>
    </row>
    <row r="8" spans="1:37" x14ac:dyDescent="0.2">
      <c r="A8" s="58">
        <v>45323</v>
      </c>
      <c r="B8" s="49" t="s">
        <v>209</v>
      </c>
      <c r="C8" s="49" t="s">
        <v>489</v>
      </c>
      <c r="G8" s="49" t="s">
        <v>116</v>
      </c>
      <c r="H8" s="49" t="s">
        <v>163</v>
      </c>
      <c r="I8" s="49" t="s">
        <v>118</v>
      </c>
      <c r="K8" s="49" t="s">
        <v>1212</v>
      </c>
      <c r="L8" s="49">
        <v>194</v>
      </c>
      <c r="M8" s="49">
        <v>132</v>
      </c>
      <c r="N8" s="49">
        <v>30</v>
      </c>
      <c r="O8" s="49">
        <v>49</v>
      </c>
      <c r="U8" s="49">
        <v>15</v>
      </c>
      <c r="V8" s="49">
        <v>2</v>
      </c>
      <c r="X8" s="49">
        <v>12</v>
      </c>
      <c r="Y8" s="49">
        <v>111</v>
      </c>
      <c r="AC8">
        <f>IF(ISBLANK(wash[[#This Row],[total_boys]]),SUM(wash[[#This Row],[boys_0-5_reached]],wash[[#This Row],[boys_6-12_reached]],wash[[#This Row],[boys_13-18_reached]]),wash[[#This Row],[total_boys]])</f>
        <v>224</v>
      </c>
      <c r="AD8">
        <f>IF(ISBLANK(wash[[#This Row],[total_girls]]),SUM(wash[[#This Row],[girls_0-5_reached]],wash[[#This Row],[girls_6-12_reached]],wash[[#This Row],[girls_13-18_reached]]),wash[[#This Row],[total_girls]])</f>
        <v>181</v>
      </c>
      <c r="AE8">
        <f>IF(ISBLANK(wash[[#This Row],[total_children]]),SUM(wash[[#This Row],[calc_boys]],wash[[#This Row],[calc_girls]]),wash[[#This Row],[total_children]])</f>
        <v>405</v>
      </c>
      <c r="AF8">
        <f>IF(ISBLANK(wash[[#This Row],[total_pwd]]),SUM(wash[[#This Row],[total_pwd_men]],wash[[#This Row],[total_pwd_women]]),wash[[#This Row],[total_pwd]])</f>
        <v>17</v>
      </c>
      <c r="AG8">
        <f>IF(ISBLANK(wash[[#This Row],[total_adults]]),SUM(wash[[#This Row],[total_men]],wash[[#This Row],[total_women]]),wash[[#This Row],[total_adults]])</f>
        <v>123</v>
      </c>
      <c r="AH8">
        <f>IF(ISBLANK(wash[[#This Row],[total_beneficiaries_reached]]),SUM(wash[[#This Row],[calc_children]],wash[[#This Row],[calc_adults]]),wash[[#This Row],[total_beneficiaries_reached]])</f>
        <v>528</v>
      </c>
      <c r="AI8" s="49" t="str">
        <f ca="1">IF(B8="","",OFFSET(table_admin1[[#Headers],[ADM1_PT]],MATCH(B8,admin1,0),1))</f>
        <v>MZ07</v>
      </c>
      <c r="AJ8" s="49" t="str">
        <f t="shared" ca="1" si="0"/>
        <v>MZ0715</v>
      </c>
      <c r="AK8" s="49" t="str">
        <f t="shared" ca="1" si="1"/>
        <v/>
      </c>
    </row>
    <row r="9" spans="1:37" x14ac:dyDescent="0.2">
      <c r="A9" s="58">
        <v>45352</v>
      </c>
      <c r="B9" s="49" t="s">
        <v>209</v>
      </c>
      <c r="C9" s="49" t="s">
        <v>471</v>
      </c>
      <c r="G9" s="49" t="s">
        <v>116</v>
      </c>
      <c r="H9" s="49" t="s">
        <v>1203</v>
      </c>
      <c r="I9" s="49" t="s">
        <v>118</v>
      </c>
      <c r="K9" s="49" t="s">
        <v>1212</v>
      </c>
      <c r="L9" s="49">
        <v>9</v>
      </c>
      <c r="M9" s="49">
        <v>23</v>
      </c>
      <c r="N9" s="49">
        <v>152</v>
      </c>
      <c r="O9" s="49">
        <v>32</v>
      </c>
      <c r="U9" s="49">
        <v>7</v>
      </c>
      <c r="V9" s="49">
        <v>5</v>
      </c>
      <c r="X9" s="49">
        <v>143</v>
      </c>
      <c r="Y9" s="49">
        <v>177</v>
      </c>
      <c r="AC9">
        <f>IF(ISBLANK(wash[[#This Row],[total_boys]]),SUM(wash[[#This Row],[boys_0-5_reached]],wash[[#This Row],[boys_6-12_reached]],wash[[#This Row],[boys_13-18_reached]]),wash[[#This Row],[total_boys]])</f>
        <v>161</v>
      </c>
      <c r="AD9">
        <f>IF(ISBLANK(wash[[#This Row],[total_girls]]),SUM(wash[[#This Row],[girls_0-5_reached]],wash[[#This Row],[girls_6-12_reached]],wash[[#This Row],[girls_13-18_reached]]),wash[[#This Row],[total_girls]])</f>
        <v>55</v>
      </c>
      <c r="AE9">
        <f>IF(ISBLANK(wash[[#This Row],[total_children]]),SUM(wash[[#This Row],[calc_boys]],wash[[#This Row],[calc_girls]]),wash[[#This Row],[total_children]])</f>
        <v>216</v>
      </c>
      <c r="AF9">
        <f>IF(ISBLANK(wash[[#This Row],[total_pwd]]),SUM(wash[[#This Row],[total_pwd_men]],wash[[#This Row],[total_pwd_women]]),wash[[#This Row],[total_pwd]])</f>
        <v>12</v>
      </c>
      <c r="AG9">
        <f>IF(ISBLANK(wash[[#This Row],[total_adults]]),SUM(wash[[#This Row],[total_men]],wash[[#This Row],[total_women]]),wash[[#This Row],[total_adults]])</f>
        <v>320</v>
      </c>
      <c r="AH9">
        <f>IF(ISBLANK(wash[[#This Row],[total_beneficiaries_reached]]),SUM(wash[[#This Row],[calc_children]],wash[[#This Row],[calc_adults]]),wash[[#This Row],[total_beneficiaries_reached]])</f>
        <v>536</v>
      </c>
      <c r="AI9" s="49" t="str">
        <f ca="1">IF(B9="","",OFFSET(table_admin1[[#Headers],[ADM1_PT]],MATCH(B9,admin1,0),1))</f>
        <v>MZ07</v>
      </c>
      <c r="AJ9" s="49" t="str">
        <f t="shared" ca="1" si="0"/>
        <v>MZ0710</v>
      </c>
      <c r="AK9" s="49" t="str">
        <f t="shared" ca="1" si="1"/>
        <v/>
      </c>
    </row>
    <row r="10" spans="1:37" x14ac:dyDescent="0.2">
      <c r="A10" s="58">
        <v>45292</v>
      </c>
      <c r="B10" s="49" t="s">
        <v>120</v>
      </c>
      <c r="C10" s="49" t="s">
        <v>127</v>
      </c>
      <c r="G10" s="49" t="s">
        <v>122</v>
      </c>
      <c r="H10" s="49" t="s">
        <v>163</v>
      </c>
      <c r="I10" s="49" t="s">
        <v>130</v>
      </c>
      <c r="J10" s="49" t="s">
        <v>1317</v>
      </c>
      <c r="K10" s="49" t="s">
        <v>125</v>
      </c>
      <c r="L10" s="49">
        <v>28</v>
      </c>
      <c r="M10" s="49">
        <v>33</v>
      </c>
      <c r="N10" s="49">
        <v>115</v>
      </c>
      <c r="O10" s="49">
        <v>163</v>
      </c>
      <c r="U10" s="49">
        <v>10</v>
      </c>
      <c r="V10" s="49">
        <v>14</v>
      </c>
      <c r="X10" s="49">
        <v>141</v>
      </c>
      <c r="Y10" s="49">
        <v>110</v>
      </c>
      <c r="AC10">
        <f>IF(ISBLANK(wash[[#This Row],[total_boys]]),SUM(wash[[#This Row],[boys_0-5_reached]],wash[[#This Row],[boys_6-12_reached]],wash[[#This Row],[boys_13-18_reached]]),wash[[#This Row],[total_boys]])</f>
        <v>143</v>
      </c>
      <c r="AD10">
        <f>IF(ISBLANK(wash[[#This Row],[total_girls]]),SUM(wash[[#This Row],[girls_0-5_reached]],wash[[#This Row],[girls_6-12_reached]],wash[[#This Row],[girls_13-18_reached]]),wash[[#This Row],[total_girls]])</f>
        <v>196</v>
      </c>
      <c r="AE10">
        <f>IF(ISBLANK(wash[[#This Row],[total_children]]),SUM(wash[[#This Row],[calc_boys]],wash[[#This Row],[calc_girls]]),wash[[#This Row],[total_children]])</f>
        <v>339</v>
      </c>
      <c r="AF10">
        <f>IF(ISBLANK(wash[[#This Row],[total_pwd]]),SUM(wash[[#This Row],[total_pwd_men]],wash[[#This Row],[total_pwd_women]]),wash[[#This Row],[total_pwd]])</f>
        <v>24</v>
      </c>
      <c r="AG10">
        <f>IF(ISBLANK(wash[[#This Row],[total_adults]]),SUM(wash[[#This Row],[total_men]],wash[[#This Row],[total_women]]),wash[[#This Row],[total_adults]])</f>
        <v>251</v>
      </c>
      <c r="AH10">
        <f>IF(ISBLANK(wash[[#This Row],[total_beneficiaries_reached]]),SUM(wash[[#This Row],[calc_children]],wash[[#This Row],[calc_adults]]),wash[[#This Row],[total_beneficiaries_reached]])</f>
        <v>590</v>
      </c>
      <c r="AI10" s="49" t="str">
        <f ca="1">IF(B10="","",OFFSET(table_admin1[[#Headers],[ADM1_PT]],MATCH(B10,admin1,0),1))</f>
        <v>MZ01</v>
      </c>
      <c r="AJ10" s="49" t="str">
        <f t="shared" ca="1" si="0"/>
        <v>MZ0101</v>
      </c>
      <c r="AK10" s="49" t="str">
        <f t="shared" ca="1" si="1"/>
        <v/>
      </c>
    </row>
    <row r="11" spans="1:37" x14ac:dyDescent="0.2">
      <c r="A11" s="58">
        <v>45383</v>
      </c>
      <c r="B11" s="49" t="s">
        <v>229</v>
      </c>
      <c r="C11" s="49" t="s">
        <v>712</v>
      </c>
      <c r="G11" s="49" t="s">
        <v>116</v>
      </c>
      <c r="H11" s="49" t="s">
        <v>1203</v>
      </c>
      <c r="I11" s="49" t="s">
        <v>118</v>
      </c>
      <c r="K11" s="49" t="s">
        <v>1212</v>
      </c>
      <c r="L11" s="49">
        <v>168</v>
      </c>
      <c r="M11" s="49">
        <v>162</v>
      </c>
      <c r="N11" s="49">
        <v>121</v>
      </c>
      <c r="O11" s="49">
        <v>129</v>
      </c>
      <c r="U11" s="49">
        <v>3</v>
      </c>
      <c r="V11" s="49">
        <v>5</v>
      </c>
      <c r="X11" s="49">
        <v>52</v>
      </c>
      <c r="Y11" s="49">
        <v>115</v>
      </c>
      <c r="AC11">
        <f>IF(ISBLANK(wash[[#This Row],[total_boys]]),SUM(wash[[#This Row],[boys_0-5_reached]],wash[[#This Row],[boys_6-12_reached]],wash[[#This Row],[boys_13-18_reached]]),wash[[#This Row],[total_boys]])</f>
        <v>289</v>
      </c>
      <c r="AD11">
        <f>IF(ISBLANK(wash[[#This Row],[total_girls]]),SUM(wash[[#This Row],[girls_0-5_reached]],wash[[#This Row],[girls_6-12_reached]],wash[[#This Row],[girls_13-18_reached]]),wash[[#This Row],[total_girls]])</f>
        <v>291</v>
      </c>
      <c r="AE11">
        <f>IF(ISBLANK(wash[[#This Row],[total_children]]),SUM(wash[[#This Row],[calc_boys]],wash[[#This Row],[calc_girls]]),wash[[#This Row],[total_children]])</f>
        <v>580</v>
      </c>
      <c r="AF11">
        <f>IF(ISBLANK(wash[[#This Row],[total_pwd]]),SUM(wash[[#This Row],[total_pwd_men]],wash[[#This Row],[total_pwd_women]]),wash[[#This Row],[total_pwd]])</f>
        <v>8</v>
      </c>
      <c r="AG11">
        <f>IF(ISBLANK(wash[[#This Row],[total_adults]]),SUM(wash[[#This Row],[total_men]],wash[[#This Row],[total_women]]),wash[[#This Row],[total_adults]])</f>
        <v>167</v>
      </c>
      <c r="AH11">
        <f>IF(ISBLANK(wash[[#This Row],[total_beneficiaries_reached]]),SUM(wash[[#This Row],[calc_children]],wash[[#This Row],[calc_adults]]),wash[[#This Row],[total_beneficiaries_reached]])</f>
        <v>747</v>
      </c>
      <c r="AI11" s="49" t="str">
        <f ca="1">IF(B11="","",OFFSET(table_admin1[[#Headers],[ADM1_PT]],MATCH(B11,admin1,0),1))</f>
        <v>MZ11</v>
      </c>
      <c r="AJ11" s="49" t="str">
        <f t="shared" ca="1" si="0"/>
        <v>MZ1106</v>
      </c>
      <c r="AK11" s="49" t="str">
        <f t="shared" ca="1" si="1"/>
        <v/>
      </c>
    </row>
    <row r="12" spans="1:37" x14ac:dyDescent="0.2">
      <c r="A12" s="58">
        <v>45352</v>
      </c>
      <c r="B12" s="49" t="s">
        <v>120</v>
      </c>
      <c r="C12" s="49" t="s">
        <v>126</v>
      </c>
      <c r="G12" s="49" t="s">
        <v>122</v>
      </c>
      <c r="H12" s="49" t="s">
        <v>164</v>
      </c>
      <c r="I12" s="49" t="s">
        <v>124</v>
      </c>
      <c r="J12" s="49" t="s">
        <v>1316</v>
      </c>
      <c r="K12" s="49" t="s">
        <v>125</v>
      </c>
      <c r="L12" s="49">
        <v>78</v>
      </c>
      <c r="M12" s="49">
        <v>96</v>
      </c>
      <c r="N12" s="49">
        <v>114</v>
      </c>
      <c r="O12" s="49">
        <v>139</v>
      </c>
      <c r="U12" s="49">
        <v>13</v>
      </c>
      <c r="V12" s="49">
        <v>5</v>
      </c>
      <c r="X12" s="49">
        <v>191</v>
      </c>
      <c r="Y12" s="49">
        <v>147</v>
      </c>
      <c r="AC12">
        <f>IF(ISBLANK(wash[[#This Row],[total_boys]]),SUM(wash[[#This Row],[boys_0-5_reached]],wash[[#This Row],[boys_6-12_reached]],wash[[#This Row],[boys_13-18_reached]]),wash[[#This Row],[total_boys]])</f>
        <v>192</v>
      </c>
      <c r="AD12">
        <f>IF(ISBLANK(wash[[#This Row],[total_girls]]),SUM(wash[[#This Row],[girls_0-5_reached]],wash[[#This Row],[girls_6-12_reached]],wash[[#This Row],[girls_13-18_reached]]),wash[[#This Row],[total_girls]])</f>
        <v>235</v>
      </c>
      <c r="AE12">
        <f>IF(ISBLANK(wash[[#This Row],[total_children]]),SUM(wash[[#This Row],[calc_boys]],wash[[#This Row],[calc_girls]]),wash[[#This Row],[total_children]])</f>
        <v>427</v>
      </c>
      <c r="AF12">
        <f>IF(ISBLANK(wash[[#This Row],[total_pwd]]),SUM(wash[[#This Row],[total_pwd_men]],wash[[#This Row],[total_pwd_women]]),wash[[#This Row],[total_pwd]])</f>
        <v>18</v>
      </c>
      <c r="AG12">
        <f>IF(ISBLANK(wash[[#This Row],[total_adults]]),SUM(wash[[#This Row],[total_men]],wash[[#This Row],[total_women]]),wash[[#This Row],[total_adults]])</f>
        <v>338</v>
      </c>
      <c r="AH12">
        <f>IF(ISBLANK(wash[[#This Row],[total_beneficiaries_reached]]),SUM(wash[[#This Row],[calc_children]],wash[[#This Row],[calc_adults]]),wash[[#This Row],[total_beneficiaries_reached]])</f>
        <v>765</v>
      </c>
      <c r="AI12" s="49" t="str">
        <f ca="1">IF(B12="","",OFFSET(table_admin1[[#Headers],[ADM1_PT]],MATCH(B12,admin1,0),1))</f>
        <v>MZ01</v>
      </c>
      <c r="AJ12" s="49" t="str">
        <f t="shared" ca="1" si="0"/>
        <v>MZ0103</v>
      </c>
      <c r="AK12" s="49" t="str">
        <f t="shared" ca="1" si="1"/>
        <v/>
      </c>
    </row>
    <row r="13" spans="1:37" x14ac:dyDescent="0.2">
      <c r="A13" s="58">
        <v>45292</v>
      </c>
      <c r="B13" s="49" t="s">
        <v>224</v>
      </c>
      <c r="C13" s="49" t="s">
        <v>656</v>
      </c>
      <c r="G13" s="49" t="s">
        <v>122</v>
      </c>
      <c r="H13" s="49" t="s">
        <v>162</v>
      </c>
      <c r="I13" s="49" t="s">
        <v>130</v>
      </c>
      <c r="J13" s="49" t="s">
        <v>1317</v>
      </c>
      <c r="K13" s="49" t="s">
        <v>125</v>
      </c>
      <c r="L13" s="49">
        <v>131</v>
      </c>
      <c r="M13" s="49">
        <v>102</v>
      </c>
      <c r="N13" s="49">
        <v>32</v>
      </c>
      <c r="O13" s="49">
        <v>96</v>
      </c>
      <c r="U13" s="49">
        <v>6</v>
      </c>
      <c r="V13" s="49">
        <v>6</v>
      </c>
      <c r="X13" s="49">
        <v>44</v>
      </c>
      <c r="Y13" s="49">
        <v>134</v>
      </c>
      <c r="AC13">
        <f>IF(ISBLANK(wash[[#This Row],[total_boys]]),SUM(wash[[#This Row],[boys_0-5_reached]],wash[[#This Row],[boys_6-12_reached]],wash[[#This Row],[boys_13-18_reached]]),wash[[#This Row],[total_boys]])</f>
        <v>163</v>
      </c>
      <c r="AD13">
        <f>IF(ISBLANK(wash[[#This Row],[total_girls]]),SUM(wash[[#This Row],[girls_0-5_reached]],wash[[#This Row],[girls_6-12_reached]],wash[[#This Row],[girls_13-18_reached]]),wash[[#This Row],[total_girls]])</f>
        <v>198</v>
      </c>
      <c r="AE13">
        <f>IF(ISBLANK(wash[[#This Row],[total_children]]),SUM(wash[[#This Row],[calc_boys]],wash[[#This Row],[calc_girls]]),wash[[#This Row],[total_children]])</f>
        <v>361</v>
      </c>
      <c r="AF13">
        <f>IF(ISBLANK(wash[[#This Row],[total_pwd]]),SUM(wash[[#This Row],[total_pwd_men]],wash[[#This Row],[total_pwd_women]]),wash[[#This Row],[total_pwd]])</f>
        <v>12</v>
      </c>
      <c r="AG13">
        <f>IF(ISBLANK(wash[[#This Row],[total_adults]]),SUM(wash[[#This Row],[total_men]],wash[[#This Row],[total_women]]),wash[[#This Row],[total_adults]])</f>
        <v>178</v>
      </c>
      <c r="AH13">
        <f>IF(ISBLANK(wash[[#This Row],[total_beneficiaries_reached]]),SUM(wash[[#This Row],[calc_children]],wash[[#This Row],[calc_adults]]),wash[[#This Row],[total_beneficiaries_reached]])</f>
        <v>539</v>
      </c>
      <c r="AI13" s="49" t="str">
        <f ca="1">IF(B13="","",OFFSET(table_admin1[[#Headers],[ADM1_PT]],MATCH(B13,admin1,0),1))</f>
        <v>MZ10</v>
      </c>
      <c r="AJ13" s="49" t="str">
        <f t="shared" ca="1" si="0"/>
        <v>MZ1006</v>
      </c>
      <c r="AK13" s="49" t="str">
        <f t="shared" ca="1" si="1"/>
        <v/>
      </c>
    </row>
    <row r="14" spans="1:37" x14ac:dyDescent="0.2">
      <c r="A14" s="58">
        <v>45323</v>
      </c>
      <c r="B14" s="49" t="s">
        <v>224</v>
      </c>
      <c r="C14" s="49" t="s">
        <v>637</v>
      </c>
      <c r="G14" s="49" t="s">
        <v>116</v>
      </c>
      <c r="H14" s="49" t="s">
        <v>161</v>
      </c>
      <c r="I14" s="49" t="s">
        <v>118</v>
      </c>
      <c r="K14" s="49" t="s">
        <v>1212</v>
      </c>
      <c r="L14" s="49">
        <v>117</v>
      </c>
      <c r="M14" s="49">
        <v>172</v>
      </c>
      <c r="N14" s="49">
        <v>89</v>
      </c>
      <c r="O14" s="49">
        <v>83</v>
      </c>
      <c r="U14" s="49">
        <v>12</v>
      </c>
      <c r="V14" s="49">
        <v>4</v>
      </c>
      <c r="X14" s="49">
        <v>133</v>
      </c>
      <c r="Y14" s="49">
        <v>62</v>
      </c>
      <c r="AC14">
        <f>IF(ISBLANK(wash[[#This Row],[total_boys]]),SUM(wash[[#This Row],[boys_0-5_reached]],wash[[#This Row],[boys_6-12_reached]],wash[[#This Row],[boys_13-18_reached]]),wash[[#This Row],[total_boys]])</f>
        <v>206</v>
      </c>
      <c r="AD14">
        <f>IF(ISBLANK(wash[[#This Row],[total_girls]]),SUM(wash[[#This Row],[girls_0-5_reached]],wash[[#This Row],[girls_6-12_reached]],wash[[#This Row],[girls_13-18_reached]]),wash[[#This Row],[total_girls]])</f>
        <v>255</v>
      </c>
      <c r="AE14">
        <f>IF(ISBLANK(wash[[#This Row],[total_children]]),SUM(wash[[#This Row],[calc_boys]],wash[[#This Row],[calc_girls]]),wash[[#This Row],[total_children]])</f>
        <v>461</v>
      </c>
      <c r="AF14">
        <f>IF(ISBLANK(wash[[#This Row],[total_pwd]]),SUM(wash[[#This Row],[total_pwd_men]],wash[[#This Row],[total_pwd_women]]),wash[[#This Row],[total_pwd]])</f>
        <v>16</v>
      </c>
      <c r="AG14">
        <f>IF(ISBLANK(wash[[#This Row],[total_adults]]),SUM(wash[[#This Row],[total_men]],wash[[#This Row],[total_women]]),wash[[#This Row],[total_adults]])</f>
        <v>195</v>
      </c>
      <c r="AH14">
        <f>IF(ISBLANK(wash[[#This Row],[total_beneficiaries_reached]]),SUM(wash[[#This Row],[calc_children]],wash[[#This Row],[calc_adults]]),wash[[#This Row],[total_beneficiaries_reached]])</f>
        <v>656</v>
      </c>
      <c r="AI14" s="49" t="str">
        <f ca="1">IF(B14="","",OFFSET(table_admin1[[#Headers],[ADM1_PT]],MATCH(B14,admin1,0),1))</f>
        <v>MZ10</v>
      </c>
      <c r="AJ14" s="49" t="str">
        <f t="shared" ca="1" si="0"/>
        <v>MZ1001</v>
      </c>
      <c r="AK14" s="49" t="str">
        <f t="shared" ca="1" si="1"/>
        <v/>
      </c>
    </row>
    <row r="15" spans="1:37" x14ac:dyDescent="0.2">
      <c r="A15" s="58">
        <v>45352</v>
      </c>
      <c r="B15" s="49" t="s">
        <v>113</v>
      </c>
      <c r="C15" s="49" t="s">
        <v>613</v>
      </c>
      <c r="G15" s="49" t="s">
        <v>116</v>
      </c>
      <c r="H15" s="49" t="s">
        <v>164</v>
      </c>
      <c r="I15" s="49" t="s">
        <v>118</v>
      </c>
      <c r="K15" s="49" t="s">
        <v>1212</v>
      </c>
      <c r="L15" s="49">
        <v>15</v>
      </c>
      <c r="M15" s="49">
        <v>176</v>
      </c>
      <c r="N15" s="49">
        <v>66</v>
      </c>
      <c r="O15" s="49">
        <v>44</v>
      </c>
      <c r="U15" s="49">
        <v>2</v>
      </c>
      <c r="V15" s="49">
        <v>12</v>
      </c>
      <c r="X15" s="49">
        <v>60</v>
      </c>
      <c r="Y15" s="49">
        <v>158</v>
      </c>
      <c r="AC15">
        <f>IF(ISBLANK(wash[[#This Row],[total_boys]]),SUM(wash[[#This Row],[boys_0-5_reached]],wash[[#This Row],[boys_6-12_reached]],wash[[#This Row],[boys_13-18_reached]]),wash[[#This Row],[total_boys]])</f>
        <v>81</v>
      </c>
      <c r="AD15">
        <f>IF(ISBLANK(wash[[#This Row],[total_girls]]),SUM(wash[[#This Row],[girls_0-5_reached]],wash[[#This Row],[girls_6-12_reached]],wash[[#This Row],[girls_13-18_reached]]),wash[[#This Row],[total_girls]])</f>
        <v>220</v>
      </c>
      <c r="AE15">
        <f>IF(ISBLANK(wash[[#This Row],[total_children]]),SUM(wash[[#This Row],[calc_boys]],wash[[#This Row],[calc_girls]]),wash[[#This Row],[total_children]])</f>
        <v>301</v>
      </c>
      <c r="AF15">
        <f>IF(ISBLANK(wash[[#This Row],[total_pwd]]),SUM(wash[[#This Row],[total_pwd_men]],wash[[#This Row],[total_pwd_women]]),wash[[#This Row],[total_pwd]])</f>
        <v>14</v>
      </c>
      <c r="AG15">
        <f>IF(ISBLANK(wash[[#This Row],[total_adults]]),SUM(wash[[#This Row],[total_men]],wash[[#This Row],[total_women]]),wash[[#This Row],[total_adults]])</f>
        <v>218</v>
      </c>
      <c r="AH15">
        <f>IF(ISBLANK(wash[[#This Row],[total_beneficiaries_reached]]),SUM(wash[[#This Row],[calc_children]],wash[[#This Row],[calc_adults]]),wash[[#This Row],[total_beneficiaries_reached]])</f>
        <v>519</v>
      </c>
      <c r="AI15" s="49" t="str">
        <f ca="1">IF(B15="","",OFFSET(table_admin1[[#Headers],[ADM1_PT]],MATCH(B15,admin1,0),1))</f>
        <v>MZ09</v>
      </c>
      <c r="AJ15" s="49" t="str">
        <f t="shared" ca="1" si="0"/>
        <v>MZ0907</v>
      </c>
      <c r="AK15" s="49" t="str">
        <f t="shared" ca="1" si="1"/>
        <v/>
      </c>
    </row>
    <row r="16" spans="1:37" x14ac:dyDescent="0.2">
      <c r="A16" s="58">
        <v>45292</v>
      </c>
      <c r="B16" s="49" t="s">
        <v>120</v>
      </c>
      <c r="C16" s="49" t="s">
        <v>129</v>
      </c>
      <c r="G16" s="49" t="s">
        <v>122</v>
      </c>
      <c r="H16" s="49" t="s">
        <v>161</v>
      </c>
      <c r="I16" s="49" t="s">
        <v>124</v>
      </c>
      <c r="J16" s="49" t="s">
        <v>1315</v>
      </c>
      <c r="K16" s="49" t="s">
        <v>125</v>
      </c>
      <c r="L16" s="49">
        <v>109</v>
      </c>
      <c r="M16" s="49">
        <v>129</v>
      </c>
      <c r="N16" s="49">
        <v>10</v>
      </c>
      <c r="O16" s="49">
        <v>157</v>
      </c>
      <c r="U16" s="49">
        <v>8</v>
      </c>
      <c r="V16" s="49">
        <v>14</v>
      </c>
      <c r="X16" s="49">
        <v>199</v>
      </c>
      <c r="Y16" s="49">
        <v>28</v>
      </c>
      <c r="AC16">
        <f>IF(ISBLANK(wash[[#This Row],[total_boys]]),SUM(wash[[#This Row],[boys_0-5_reached]],wash[[#This Row],[boys_6-12_reached]],wash[[#This Row],[boys_13-18_reached]]),wash[[#This Row],[total_boys]])</f>
        <v>119</v>
      </c>
      <c r="AD16">
        <f>IF(ISBLANK(wash[[#This Row],[total_girls]]),SUM(wash[[#This Row],[girls_0-5_reached]],wash[[#This Row],[girls_6-12_reached]],wash[[#This Row],[girls_13-18_reached]]),wash[[#This Row],[total_girls]])</f>
        <v>286</v>
      </c>
      <c r="AE16">
        <f>IF(ISBLANK(wash[[#This Row],[total_children]]),SUM(wash[[#This Row],[calc_boys]],wash[[#This Row],[calc_girls]]),wash[[#This Row],[total_children]])</f>
        <v>405</v>
      </c>
      <c r="AF16">
        <f>IF(ISBLANK(wash[[#This Row],[total_pwd]]),SUM(wash[[#This Row],[total_pwd_men]],wash[[#This Row],[total_pwd_women]]),wash[[#This Row],[total_pwd]])</f>
        <v>22</v>
      </c>
      <c r="AG16">
        <f>IF(ISBLANK(wash[[#This Row],[total_adults]]),SUM(wash[[#This Row],[total_men]],wash[[#This Row],[total_women]]),wash[[#This Row],[total_adults]])</f>
        <v>227</v>
      </c>
      <c r="AH16">
        <f>IF(ISBLANK(wash[[#This Row],[total_beneficiaries_reached]]),SUM(wash[[#This Row],[calc_children]],wash[[#This Row],[calc_adults]]),wash[[#This Row],[total_beneficiaries_reached]])</f>
        <v>632</v>
      </c>
      <c r="AI16" s="49" t="str">
        <f ca="1">IF(B16="","",OFFSET(table_admin1[[#Headers],[ADM1_PT]],MATCH(B16,admin1,0),1))</f>
        <v>MZ01</v>
      </c>
      <c r="AJ16" s="49" t="str">
        <f t="shared" ca="1" si="0"/>
        <v>MZ0110</v>
      </c>
      <c r="AK16" s="49" t="str">
        <f t="shared" ca="1" si="1"/>
        <v/>
      </c>
    </row>
    <row r="17" spans="1:37" x14ac:dyDescent="0.2">
      <c r="A17" s="58">
        <v>45383</v>
      </c>
      <c r="B17" s="49" t="s">
        <v>209</v>
      </c>
      <c r="C17" s="49" t="s">
        <v>513</v>
      </c>
      <c r="G17" s="49" t="s">
        <v>122</v>
      </c>
      <c r="H17" s="49" t="s">
        <v>164</v>
      </c>
      <c r="I17" s="49" t="s">
        <v>118</v>
      </c>
      <c r="K17" s="49" t="s">
        <v>125</v>
      </c>
      <c r="L17" s="49">
        <v>48</v>
      </c>
      <c r="M17" s="49">
        <v>27</v>
      </c>
      <c r="N17" s="49">
        <v>167</v>
      </c>
      <c r="O17" s="49">
        <v>184</v>
      </c>
      <c r="U17" s="49">
        <v>7</v>
      </c>
      <c r="V17" s="49">
        <v>7</v>
      </c>
      <c r="X17" s="49">
        <v>28</v>
      </c>
      <c r="Y17" s="49">
        <v>144</v>
      </c>
      <c r="AC17">
        <f>IF(ISBLANK(wash[[#This Row],[total_boys]]),SUM(wash[[#This Row],[boys_0-5_reached]],wash[[#This Row],[boys_6-12_reached]],wash[[#This Row],[boys_13-18_reached]]),wash[[#This Row],[total_boys]])</f>
        <v>215</v>
      </c>
      <c r="AD17">
        <f>IF(ISBLANK(wash[[#This Row],[total_girls]]),SUM(wash[[#This Row],[girls_0-5_reached]],wash[[#This Row],[girls_6-12_reached]],wash[[#This Row],[girls_13-18_reached]]),wash[[#This Row],[total_girls]])</f>
        <v>211</v>
      </c>
      <c r="AE17">
        <f>IF(ISBLANK(wash[[#This Row],[total_children]]),SUM(wash[[#This Row],[calc_boys]],wash[[#This Row],[calc_girls]]),wash[[#This Row],[total_children]])</f>
        <v>426</v>
      </c>
      <c r="AF17">
        <f>IF(ISBLANK(wash[[#This Row],[total_pwd]]),SUM(wash[[#This Row],[total_pwd_men]],wash[[#This Row],[total_pwd_women]]),wash[[#This Row],[total_pwd]])</f>
        <v>14</v>
      </c>
      <c r="AG17">
        <f>IF(ISBLANK(wash[[#This Row],[total_adults]]),SUM(wash[[#This Row],[total_men]],wash[[#This Row],[total_women]]),wash[[#This Row],[total_adults]])</f>
        <v>172</v>
      </c>
      <c r="AH17">
        <f>IF(ISBLANK(wash[[#This Row],[total_beneficiaries_reached]]),SUM(wash[[#This Row],[calc_children]],wash[[#This Row],[calc_adults]]),wash[[#This Row],[total_beneficiaries_reached]])</f>
        <v>598</v>
      </c>
      <c r="AI17" s="49" t="str">
        <f ca="1">IF(B17="","",OFFSET(table_admin1[[#Headers],[ADM1_PT]],MATCH(B17,admin1,0),1))</f>
        <v>MZ07</v>
      </c>
      <c r="AJ17" s="49" t="str">
        <f t="shared" ca="1" si="0"/>
        <v>MZ0721</v>
      </c>
      <c r="AK17" s="49" t="str">
        <f t="shared" ca="1" si="1"/>
        <v/>
      </c>
    </row>
    <row r="18" spans="1:37" x14ac:dyDescent="0.2">
      <c r="A18" s="58">
        <v>45292</v>
      </c>
      <c r="B18" s="49" t="s">
        <v>113</v>
      </c>
      <c r="C18" s="49" t="s">
        <v>634</v>
      </c>
      <c r="G18" s="49" t="s">
        <v>122</v>
      </c>
      <c r="H18" s="49" t="s">
        <v>163</v>
      </c>
      <c r="I18" s="49" t="s">
        <v>124</v>
      </c>
      <c r="J18" s="49" t="s">
        <v>1316</v>
      </c>
      <c r="K18" s="49" t="s">
        <v>125</v>
      </c>
      <c r="L18" s="49">
        <v>62</v>
      </c>
      <c r="M18" s="49">
        <v>101</v>
      </c>
      <c r="N18" s="49">
        <v>57</v>
      </c>
      <c r="O18" s="49">
        <v>87</v>
      </c>
      <c r="U18" s="49">
        <v>7</v>
      </c>
      <c r="V18" s="49">
        <v>8</v>
      </c>
      <c r="X18" s="49">
        <v>103</v>
      </c>
      <c r="Y18" s="49">
        <v>103</v>
      </c>
      <c r="AC18">
        <f>IF(ISBLANK(wash[[#This Row],[total_boys]]),SUM(wash[[#This Row],[boys_0-5_reached]],wash[[#This Row],[boys_6-12_reached]],wash[[#This Row],[boys_13-18_reached]]),wash[[#This Row],[total_boys]])</f>
        <v>119</v>
      </c>
      <c r="AD18">
        <f>IF(ISBLANK(wash[[#This Row],[total_girls]]),SUM(wash[[#This Row],[girls_0-5_reached]],wash[[#This Row],[girls_6-12_reached]],wash[[#This Row],[girls_13-18_reached]]),wash[[#This Row],[total_girls]])</f>
        <v>188</v>
      </c>
      <c r="AE18">
        <f>IF(ISBLANK(wash[[#This Row],[total_children]]),SUM(wash[[#This Row],[calc_boys]],wash[[#This Row],[calc_girls]]),wash[[#This Row],[total_children]])</f>
        <v>307</v>
      </c>
      <c r="AF18">
        <f>IF(ISBLANK(wash[[#This Row],[total_pwd]]),SUM(wash[[#This Row],[total_pwd_men]],wash[[#This Row],[total_pwd_women]]),wash[[#This Row],[total_pwd]])</f>
        <v>15</v>
      </c>
      <c r="AG18">
        <f>IF(ISBLANK(wash[[#This Row],[total_adults]]),SUM(wash[[#This Row],[total_men]],wash[[#This Row],[total_women]]),wash[[#This Row],[total_adults]])</f>
        <v>206</v>
      </c>
      <c r="AH18">
        <f>IF(ISBLANK(wash[[#This Row],[total_beneficiaries_reached]]),SUM(wash[[#This Row],[calc_children]],wash[[#This Row],[calc_adults]]),wash[[#This Row],[total_beneficiaries_reached]])</f>
        <v>513</v>
      </c>
      <c r="AI18" s="49" t="str">
        <f ca="1">IF(B18="","",OFFSET(table_admin1[[#Headers],[ADM1_PT]],MATCH(B18,admin1,0),1))</f>
        <v>MZ09</v>
      </c>
      <c r="AJ18" s="49" t="str">
        <f t="shared" ca="1" si="0"/>
        <v>MZ0913</v>
      </c>
      <c r="AK18" s="49" t="str">
        <f t="shared" ca="1" si="1"/>
        <v/>
      </c>
    </row>
    <row r="19" spans="1:37" x14ac:dyDescent="0.2">
      <c r="A19" s="58">
        <v>45352</v>
      </c>
      <c r="B19" s="49" t="s">
        <v>120</v>
      </c>
      <c r="C19" s="49" t="s">
        <v>121</v>
      </c>
      <c r="G19" s="49" t="s">
        <v>122</v>
      </c>
      <c r="H19" s="49" t="s">
        <v>1203</v>
      </c>
      <c r="I19" s="49" t="s">
        <v>118</v>
      </c>
      <c r="K19" s="49" t="s">
        <v>125</v>
      </c>
      <c r="L19" s="49">
        <v>148</v>
      </c>
      <c r="M19" s="49">
        <v>90</v>
      </c>
      <c r="N19" s="49">
        <v>120</v>
      </c>
      <c r="O19" s="49">
        <v>41</v>
      </c>
      <c r="U19" s="49">
        <v>3</v>
      </c>
      <c r="V19" s="49">
        <v>13</v>
      </c>
      <c r="X19" s="49">
        <v>14</v>
      </c>
      <c r="Y19" s="49">
        <v>86</v>
      </c>
      <c r="AC19">
        <f>IF(ISBLANK(wash[[#This Row],[total_boys]]),SUM(wash[[#This Row],[boys_0-5_reached]],wash[[#This Row],[boys_6-12_reached]],wash[[#This Row],[boys_13-18_reached]]),wash[[#This Row],[total_boys]])</f>
        <v>268</v>
      </c>
      <c r="AD19">
        <f>IF(ISBLANK(wash[[#This Row],[total_girls]]),SUM(wash[[#This Row],[girls_0-5_reached]],wash[[#This Row],[girls_6-12_reached]],wash[[#This Row],[girls_13-18_reached]]),wash[[#This Row],[total_girls]])</f>
        <v>131</v>
      </c>
      <c r="AE19">
        <f>IF(ISBLANK(wash[[#This Row],[total_children]]),SUM(wash[[#This Row],[calc_boys]],wash[[#This Row],[calc_girls]]),wash[[#This Row],[total_children]])</f>
        <v>399</v>
      </c>
      <c r="AF19">
        <f>IF(ISBLANK(wash[[#This Row],[total_pwd]]),SUM(wash[[#This Row],[total_pwd_men]],wash[[#This Row],[total_pwd_women]]),wash[[#This Row],[total_pwd]])</f>
        <v>16</v>
      </c>
      <c r="AG19">
        <f>IF(ISBLANK(wash[[#This Row],[total_adults]]),SUM(wash[[#This Row],[total_men]],wash[[#This Row],[total_women]]),wash[[#This Row],[total_adults]])</f>
        <v>100</v>
      </c>
      <c r="AH19">
        <f>IF(ISBLANK(wash[[#This Row],[total_beneficiaries_reached]]),SUM(wash[[#This Row],[calc_children]],wash[[#This Row],[calc_adults]]),wash[[#This Row],[total_beneficiaries_reached]])</f>
        <v>499</v>
      </c>
      <c r="AI19" s="49" t="str">
        <f ca="1">IF(B19="","",OFFSET(table_admin1[[#Headers],[ADM1_PT]],MATCH(B19,admin1,0),1))</f>
        <v>MZ01</v>
      </c>
      <c r="AJ19" s="49" t="str">
        <f t="shared" ca="1" si="0"/>
        <v>MZ0118</v>
      </c>
      <c r="AK19" s="49" t="str">
        <f t="shared" ca="1" si="1"/>
        <v/>
      </c>
    </row>
    <row r="20" spans="1:37" x14ac:dyDescent="0.2">
      <c r="A20" s="58">
        <v>45352</v>
      </c>
      <c r="B20" s="49" t="s">
        <v>209</v>
      </c>
      <c r="C20" s="49" t="s">
        <v>445</v>
      </c>
      <c r="G20" s="49" t="s">
        <v>122</v>
      </c>
      <c r="H20" s="49" t="s">
        <v>161</v>
      </c>
      <c r="I20" s="49" t="s">
        <v>130</v>
      </c>
      <c r="J20" s="49" t="s">
        <v>1317</v>
      </c>
      <c r="K20" s="49" t="s">
        <v>125</v>
      </c>
      <c r="L20" s="49">
        <v>55</v>
      </c>
      <c r="M20" s="49">
        <v>168</v>
      </c>
      <c r="N20" s="49">
        <v>18</v>
      </c>
      <c r="O20" s="49">
        <v>115</v>
      </c>
      <c r="U20" s="49">
        <v>11</v>
      </c>
      <c r="V20" s="49">
        <v>9</v>
      </c>
      <c r="X20" s="49">
        <v>141</v>
      </c>
      <c r="Y20" s="49">
        <v>63</v>
      </c>
      <c r="AC20">
        <f>IF(ISBLANK(wash[[#This Row],[total_boys]]),SUM(wash[[#This Row],[boys_0-5_reached]],wash[[#This Row],[boys_6-12_reached]],wash[[#This Row],[boys_13-18_reached]]),wash[[#This Row],[total_boys]])</f>
        <v>73</v>
      </c>
      <c r="AD20">
        <f>IF(ISBLANK(wash[[#This Row],[total_girls]]),SUM(wash[[#This Row],[girls_0-5_reached]],wash[[#This Row],[girls_6-12_reached]],wash[[#This Row],[girls_13-18_reached]]),wash[[#This Row],[total_girls]])</f>
        <v>283</v>
      </c>
      <c r="AE20">
        <f>IF(ISBLANK(wash[[#This Row],[total_children]]),SUM(wash[[#This Row],[calc_boys]],wash[[#This Row],[calc_girls]]),wash[[#This Row],[total_children]])</f>
        <v>356</v>
      </c>
      <c r="AF20">
        <f>IF(ISBLANK(wash[[#This Row],[total_pwd]]),SUM(wash[[#This Row],[total_pwd_men]],wash[[#This Row],[total_pwd_women]]),wash[[#This Row],[total_pwd]])</f>
        <v>20</v>
      </c>
      <c r="AG20">
        <f>IF(ISBLANK(wash[[#This Row],[total_adults]]),SUM(wash[[#This Row],[total_men]],wash[[#This Row],[total_women]]),wash[[#This Row],[total_adults]])</f>
        <v>204</v>
      </c>
      <c r="AH20">
        <f>IF(ISBLANK(wash[[#This Row],[total_beneficiaries_reached]]),SUM(wash[[#This Row],[calc_children]],wash[[#This Row],[calc_adults]]),wash[[#This Row],[total_beneficiaries_reached]])</f>
        <v>560</v>
      </c>
      <c r="AI20" s="49" t="str">
        <f ca="1">IF(B20="","",OFFSET(table_admin1[[#Headers],[ADM1_PT]],MATCH(B20,admin1,0),1))</f>
        <v>MZ07</v>
      </c>
      <c r="AJ20" s="49" t="str">
        <f t="shared" ca="1" si="0"/>
        <v>MZ0703</v>
      </c>
      <c r="AK20" s="49" t="str">
        <f t="shared" ca="1" si="1"/>
        <v/>
      </c>
    </row>
    <row r="21" spans="1:37" x14ac:dyDescent="0.2">
      <c r="A21" s="58">
        <v>45323</v>
      </c>
      <c r="B21" s="49" t="s">
        <v>209</v>
      </c>
      <c r="C21" s="49" t="s">
        <v>441</v>
      </c>
      <c r="G21" s="49" t="s">
        <v>116</v>
      </c>
      <c r="H21" s="49" t="s">
        <v>162</v>
      </c>
      <c r="I21" s="49" t="s">
        <v>130</v>
      </c>
      <c r="J21" s="49" t="s">
        <v>1319</v>
      </c>
      <c r="K21" s="49" t="s">
        <v>1212</v>
      </c>
      <c r="L21" s="49">
        <v>7</v>
      </c>
      <c r="M21" s="49">
        <v>160</v>
      </c>
      <c r="N21" s="49">
        <v>121</v>
      </c>
      <c r="O21" s="49">
        <v>78</v>
      </c>
      <c r="U21" s="49">
        <v>10</v>
      </c>
      <c r="V21" s="49">
        <v>11</v>
      </c>
      <c r="X21" s="49">
        <v>8</v>
      </c>
      <c r="Y21" s="49">
        <v>68</v>
      </c>
      <c r="AC21">
        <f>IF(ISBLANK(wash[[#This Row],[total_boys]]),SUM(wash[[#This Row],[boys_0-5_reached]],wash[[#This Row],[boys_6-12_reached]],wash[[#This Row],[boys_13-18_reached]]),wash[[#This Row],[total_boys]])</f>
        <v>128</v>
      </c>
      <c r="AD21">
        <f>IF(ISBLANK(wash[[#This Row],[total_girls]]),SUM(wash[[#This Row],[girls_0-5_reached]],wash[[#This Row],[girls_6-12_reached]],wash[[#This Row],[girls_13-18_reached]]),wash[[#This Row],[total_girls]])</f>
        <v>238</v>
      </c>
      <c r="AE21">
        <f>IF(ISBLANK(wash[[#This Row],[total_children]]),SUM(wash[[#This Row],[calc_boys]],wash[[#This Row],[calc_girls]]),wash[[#This Row],[total_children]])</f>
        <v>366</v>
      </c>
      <c r="AF21">
        <f>IF(ISBLANK(wash[[#This Row],[total_pwd]]),SUM(wash[[#This Row],[total_pwd_men]],wash[[#This Row],[total_pwd_women]]),wash[[#This Row],[total_pwd]])</f>
        <v>21</v>
      </c>
      <c r="AG21">
        <f>IF(ISBLANK(wash[[#This Row],[total_adults]]),SUM(wash[[#This Row],[total_men]],wash[[#This Row],[total_women]]),wash[[#This Row],[total_adults]])</f>
        <v>76</v>
      </c>
      <c r="AH21">
        <f>IF(ISBLANK(wash[[#This Row],[total_beneficiaries_reached]]),SUM(wash[[#This Row],[calc_children]],wash[[#This Row],[calc_adults]]),wash[[#This Row],[total_beneficiaries_reached]])</f>
        <v>442</v>
      </c>
      <c r="AI21" s="49" t="str">
        <f ca="1">IF(B21="","",OFFSET(table_admin1[[#Headers],[ADM1_PT]],MATCH(B21,admin1,0),1))</f>
        <v>MZ07</v>
      </c>
      <c r="AJ21" s="49" t="str">
        <f t="shared" ca="1" si="0"/>
        <v>MZ0702</v>
      </c>
      <c r="AK21" s="49" t="str">
        <f t="shared" ca="1" si="1"/>
        <v/>
      </c>
    </row>
    <row r="22" spans="1:37" x14ac:dyDescent="0.2">
      <c r="A22" s="58">
        <v>45383</v>
      </c>
      <c r="B22" s="49" t="s">
        <v>120</v>
      </c>
      <c r="C22" s="49" t="s">
        <v>126</v>
      </c>
      <c r="G22" s="49" t="s">
        <v>122</v>
      </c>
      <c r="H22" s="49" t="s">
        <v>161</v>
      </c>
      <c r="I22" s="49" t="s">
        <v>124</v>
      </c>
      <c r="J22" s="49" t="s">
        <v>1315</v>
      </c>
      <c r="K22" s="49" t="s">
        <v>125</v>
      </c>
      <c r="L22" s="49">
        <v>144</v>
      </c>
      <c r="M22" s="49">
        <v>52</v>
      </c>
      <c r="N22" s="49">
        <v>47</v>
      </c>
      <c r="O22" s="49">
        <v>2</v>
      </c>
      <c r="U22" s="49">
        <v>4</v>
      </c>
      <c r="V22" s="49">
        <v>6</v>
      </c>
      <c r="X22" s="49">
        <v>78</v>
      </c>
      <c r="Y22" s="49">
        <v>165</v>
      </c>
      <c r="AC22">
        <f>IF(ISBLANK(wash[[#This Row],[total_boys]]),SUM(wash[[#This Row],[boys_0-5_reached]],wash[[#This Row],[boys_6-12_reached]],wash[[#This Row],[boys_13-18_reached]]),wash[[#This Row],[total_boys]])</f>
        <v>191</v>
      </c>
      <c r="AD22">
        <f>IF(ISBLANK(wash[[#This Row],[total_girls]]),SUM(wash[[#This Row],[girls_0-5_reached]],wash[[#This Row],[girls_6-12_reached]],wash[[#This Row],[girls_13-18_reached]]),wash[[#This Row],[total_girls]])</f>
        <v>54</v>
      </c>
      <c r="AE22">
        <f>IF(ISBLANK(wash[[#This Row],[total_children]]),SUM(wash[[#This Row],[calc_boys]],wash[[#This Row],[calc_girls]]),wash[[#This Row],[total_children]])</f>
        <v>245</v>
      </c>
      <c r="AF22">
        <f>IF(ISBLANK(wash[[#This Row],[total_pwd]]),SUM(wash[[#This Row],[total_pwd_men]],wash[[#This Row],[total_pwd_women]]),wash[[#This Row],[total_pwd]])</f>
        <v>10</v>
      </c>
      <c r="AG22">
        <f>IF(ISBLANK(wash[[#This Row],[total_adults]]),SUM(wash[[#This Row],[total_men]],wash[[#This Row],[total_women]]),wash[[#This Row],[total_adults]])</f>
        <v>243</v>
      </c>
      <c r="AH22">
        <f>IF(ISBLANK(wash[[#This Row],[total_beneficiaries_reached]]),SUM(wash[[#This Row],[calc_children]],wash[[#This Row],[calc_adults]]),wash[[#This Row],[total_beneficiaries_reached]])</f>
        <v>488</v>
      </c>
      <c r="AI22" s="49" t="str">
        <f ca="1">IF(B22="","",OFFSET(table_admin1[[#Headers],[ADM1_PT]],MATCH(B22,admin1,0),1))</f>
        <v>MZ01</v>
      </c>
      <c r="AJ22" s="49" t="str">
        <f t="shared" ca="1" si="0"/>
        <v>MZ0103</v>
      </c>
      <c r="AK22" s="49" t="str">
        <f t="shared" ca="1" si="1"/>
        <v/>
      </c>
    </row>
    <row r="23" spans="1:37" x14ac:dyDescent="0.2">
      <c r="A23" s="58">
        <v>45383</v>
      </c>
      <c r="B23" s="49" t="s">
        <v>224</v>
      </c>
      <c r="C23" s="49" t="s">
        <v>641</v>
      </c>
      <c r="G23" s="49" t="s">
        <v>116</v>
      </c>
      <c r="H23" s="49" t="s">
        <v>163</v>
      </c>
      <c r="I23" s="49" t="s">
        <v>118</v>
      </c>
      <c r="K23" s="49" t="s">
        <v>1212</v>
      </c>
      <c r="L23" s="49">
        <v>197</v>
      </c>
      <c r="M23" s="49">
        <v>159</v>
      </c>
      <c r="N23" s="49">
        <v>34</v>
      </c>
      <c r="O23" s="49">
        <v>87</v>
      </c>
      <c r="U23" s="49">
        <v>2</v>
      </c>
      <c r="V23" s="49">
        <v>12</v>
      </c>
      <c r="X23" s="49">
        <v>79</v>
      </c>
      <c r="Y23" s="49">
        <v>148</v>
      </c>
      <c r="AC23">
        <f>IF(ISBLANK(wash[[#This Row],[total_boys]]),SUM(wash[[#This Row],[boys_0-5_reached]],wash[[#This Row],[boys_6-12_reached]],wash[[#This Row],[boys_13-18_reached]]),wash[[#This Row],[total_boys]])</f>
        <v>231</v>
      </c>
      <c r="AD23">
        <f>IF(ISBLANK(wash[[#This Row],[total_girls]]),SUM(wash[[#This Row],[girls_0-5_reached]],wash[[#This Row],[girls_6-12_reached]],wash[[#This Row],[girls_13-18_reached]]),wash[[#This Row],[total_girls]])</f>
        <v>246</v>
      </c>
      <c r="AE23">
        <f>IF(ISBLANK(wash[[#This Row],[total_children]]),SUM(wash[[#This Row],[calc_boys]],wash[[#This Row],[calc_girls]]),wash[[#This Row],[total_children]])</f>
        <v>477</v>
      </c>
      <c r="AF23">
        <f>IF(ISBLANK(wash[[#This Row],[total_pwd]]),SUM(wash[[#This Row],[total_pwd_men]],wash[[#This Row],[total_pwd_women]]),wash[[#This Row],[total_pwd]])</f>
        <v>14</v>
      </c>
      <c r="AG23">
        <f>IF(ISBLANK(wash[[#This Row],[total_adults]]),SUM(wash[[#This Row],[total_men]],wash[[#This Row],[total_women]]),wash[[#This Row],[total_adults]])</f>
        <v>227</v>
      </c>
      <c r="AH23">
        <f>IF(ISBLANK(wash[[#This Row],[total_beneficiaries_reached]]),SUM(wash[[#This Row],[calc_children]],wash[[#This Row],[calc_adults]]),wash[[#This Row],[total_beneficiaries_reached]])</f>
        <v>704</v>
      </c>
      <c r="AI23" s="49" t="str">
        <f ca="1">IF(B23="","",OFFSET(table_admin1[[#Headers],[ADM1_PT]],MATCH(B23,admin1,0),1))</f>
        <v>MZ10</v>
      </c>
      <c r="AJ23" s="49" t="str">
        <f t="shared" ca="1" si="0"/>
        <v>MZ1002</v>
      </c>
      <c r="AK23" s="49" t="str">
        <f t="shared" ca="1" si="1"/>
        <v/>
      </c>
    </row>
    <row r="24" spans="1:37" x14ac:dyDescent="0.2">
      <c r="A24" s="58">
        <v>45292</v>
      </c>
      <c r="B24" s="49" t="s">
        <v>120</v>
      </c>
      <c r="C24" s="49" t="s">
        <v>129</v>
      </c>
      <c r="G24" s="49" t="s">
        <v>122</v>
      </c>
      <c r="H24" s="49" t="s">
        <v>161</v>
      </c>
      <c r="I24" s="49" t="s">
        <v>124</v>
      </c>
      <c r="J24" s="49" t="s">
        <v>1314</v>
      </c>
      <c r="K24" s="49" t="s">
        <v>125</v>
      </c>
      <c r="L24" s="49">
        <v>42</v>
      </c>
      <c r="M24" s="49">
        <v>179</v>
      </c>
      <c r="N24" s="49">
        <v>98</v>
      </c>
      <c r="O24" s="49">
        <v>175</v>
      </c>
      <c r="U24" s="49">
        <v>8</v>
      </c>
      <c r="V24" s="49">
        <v>6</v>
      </c>
      <c r="X24" s="49">
        <v>103</v>
      </c>
      <c r="Y24" s="49">
        <v>7</v>
      </c>
      <c r="AC24">
        <f>IF(ISBLANK(wash[[#This Row],[total_boys]]),SUM(wash[[#This Row],[boys_0-5_reached]],wash[[#This Row],[boys_6-12_reached]],wash[[#This Row],[boys_13-18_reached]]),wash[[#This Row],[total_boys]])</f>
        <v>140</v>
      </c>
      <c r="AD24">
        <f>IF(ISBLANK(wash[[#This Row],[total_girls]]),SUM(wash[[#This Row],[girls_0-5_reached]],wash[[#This Row],[girls_6-12_reached]],wash[[#This Row],[girls_13-18_reached]]),wash[[#This Row],[total_girls]])</f>
        <v>354</v>
      </c>
      <c r="AE24">
        <f>IF(ISBLANK(wash[[#This Row],[total_children]]),SUM(wash[[#This Row],[calc_boys]],wash[[#This Row],[calc_girls]]),wash[[#This Row],[total_children]])</f>
        <v>494</v>
      </c>
      <c r="AF24">
        <f>IF(ISBLANK(wash[[#This Row],[total_pwd]]),SUM(wash[[#This Row],[total_pwd_men]],wash[[#This Row],[total_pwd_women]]),wash[[#This Row],[total_pwd]])</f>
        <v>14</v>
      </c>
      <c r="AG24">
        <f>IF(ISBLANK(wash[[#This Row],[total_adults]]),SUM(wash[[#This Row],[total_men]],wash[[#This Row],[total_women]]),wash[[#This Row],[total_adults]])</f>
        <v>110</v>
      </c>
      <c r="AH24">
        <f>IF(ISBLANK(wash[[#This Row],[total_beneficiaries_reached]]),SUM(wash[[#This Row],[calc_children]],wash[[#This Row],[calc_adults]]),wash[[#This Row],[total_beneficiaries_reached]])</f>
        <v>604</v>
      </c>
      <c r="AI24" s="49" t="str">
        <f ca="1">IF(B24="","",OFFSET(table_admin1[[#Headers],[ADM1_PT]],MATCH(B24,admin1,0),1))</f>
        <v>MZ01</v>
      </c>
      <c r="AJ24" s="49" t="str">
        <f t="shared" ca="1" si="0"/>
        <v>MZ0110</v>
      </c>
      <c r="AK24" s="49" t="str">
        <f t="shared" ca="1" si="1"/>
        <v/>
      </c>
    </row>
    <row r="25" spans="1:37" x14ac:dyDescent="0.2">
      <c r="A25" s="58">
        <v>45323</v>
      </c>
      <c r="B25" s="49" t="s">
        <v>192</v>
      </c>
      <c r="C25" s="49" t="s">
        <v>363</v>
      </c>
      <c r="G25" s="49" t="s">
        <v>116</v>
      </c>
      <c r="H25" s="49" t="s">
        <v>163</v>
      </c>
      <c r="I25" s="49" t="s">
        <v>118</v>
      </c>
      <c r="K25" s="49" t="s">
        <v>1212</v>
      </c>
      <c r="L25" s="49">
        <v>196</v>
      </c>
      <c r="M25" s="49">
        <v>173</v>
      </c>
      <c r="N25" s="49">
        <v>146</v>
      </c>
      <c r="O25" s="49">
        <v>19</v>
      </c>
      <c r="U25" s="49">
        <v>10</v>
      </c>
      <c r="V25" s="49">
        <v>6</v>
      </c>
      <c r="X25" s="49">
        <v>41</v>
      </c>
      <c r="Y25" s="49">
        <v>25</v>
      </c>
      <c r="AC25">
        <f>IF(ISBLANK(wash[[#This Row],[total_boys]]),SUM(wash[[#This Row],[boys_0-5_reached]],wash[[#This Row],[boys_6-12_reached]],wash[[#This Row],[boys_13-18_reached]]),wash[[#This Row],[total_boys]])</f>
        <v>342</v>
      </c>
      <c r="AD25">
        <f>IF(ISBLANK(wash[[#This Row],[total_girls]]),SUM(wash[[#This Row],[girls_0-5_reached]],wash[[#This Row],[girls_6-12_reached]],wash[[#This Row],[girls_13-18_reached]]),wash[[#This Row],[total_girls]])</f>
        <v>192</v>
      </c>
      <c r="AE25">
        <f>IF(ISBLANK(wash[[#This Row],[total_children]]),SUM(wash[[#This Row],[calc_boys]],wash[[#This Row],[calc_girls]]),wash[[#This Row],[total_children]])</f>
        <v>534</v>
      </c>
      <c r="AF25">
        <f>IF(ISBLANK(wash[[#This Row],[total_pwd]]),SUM(wash[[#This Row],[total_pwd_men]],wash[[#This Row],[total_pwd_women]]),wash[[#This Row],[total_pwd]])</f>
        <v>16</v>
      </c>
      <c r="AG25">
        <f>IF(ISBLANK(wash[[#This Row],[total_adults]]),SUM(wash[[#This Row],[total_men]],wash[[#This Row],[total_women]]),wash[[#This Row],[total_adults]])</f>
        <v>66</v>
      </c>
      <c r="AH25">
        <f>IF(ISBLANK(wash[[#This Row],[total_beneficiaries_reached]]),SUM(wash[[#This Row],[calc_children]],wash[[#This Row],[calc_adults]]),wash[[#This Row],[total_beneficiaries_reached]])</f>
        <v>600</v>
      </c>
      <c r="AI25" s="49" t="str">
        <f ca="1">IF(B25="","",OFFSET(table_admin1[[#Headers],[ADM1_PT]],MATCH(B25,admin1,0),1))</f>
        <v>MZ04</v>
      </c>
      <c r="AJ25" s="49" t="str">
        <f t="shared" ca="1" si="0"/>
        <v>MZ0402</v>
      </c>
      <c r="AK25" s="49" t="str">
        <f t="shared" ca="1" si="1"/>
        <v/>
      </c>
    </row>
    <row r="26" spans="1:37" x14ac:dyDescent="0.2">
      <c r="A26" s="58">
        <v>45292</v>
      </c>
      <c r="B26" s="49" t="s">
        <v>209</v>
      </c>
      <c r="C26" s="49" t="s">
        <v>489</v>
      </c>
      <c r="G26" s="49" t="s">
        <v>116</v>
      </c>
      <c r="H26" s="49" t="s">
        <v>162</v>
      </c>
      <c r="K26" s="49" t="s">
        <v>1212</v>
      </c>
      <c r="L26" s="49">
        <v>36</v>
      </c>
      <c r="M26" s="49">
        <v>126</v>
      </c>
      <c r="N26" s="49">
        <v>89</v>
      </c>
      <c r="O26" s="49">
        <v>76</v>
      </c>
      <c r="U26" s="49">
        <v>12</v>
      </c>
      <c r="V26" s="49">
        <v>14</v>
      </c>
      <c r="X26" s="49">
        <v>58</v>
      </c>
      <c r="Y26" s="49">
        <v>146</v>
      </c>
      <c r="AC26">
        <f>IF(ISBLANK(wash[[#This Row],[total_boys]]),SUM(wash[[#This Row],[boys_0-5_reached]],wash[[#This Row],[boys_6-12_reached]],wash[[#This Row],[boys_13-18_reached]]),wash[[#This Row],[total_boys]])</f>
        <v>125</v>
      </c>
      <c r="AD26">
        <f>IF(ISBLANK(wash[[#This Row],[total_girls]]),SUM(wash[[#This Row],[girls_0-5_reached]],wash[[#This Row],[girls_6-12_reached]],wash[[#This Row],[girls_13-18_reached]]),wash[[#This Row],[total_girls]])</f>
        <v>202</v>
      </c>
      <c r="AE26">
        <f>IF(ISBLANK(wash[[#This Row],[total_children]]),SUM(wash[[#This Row],[calc_boys]],wash[[#This Row],[calc_girls]]),wash[[#This Row],[total_children]])</f>
        <v>327</v>
      </c>
      <c r="AF26">
        <f>IF(ISBLANK(wash[[#This Row],[total_pwd]]),SUM(wash[[#This Row],[total_pwd_men]],wash[[#This Row],[total_pwd_women]]),wash[[#This Row],[total_pwd]])</f>
        <v>26</v>
      </c>
      <c r="AG26">
        <f>IF(ISBLANK(wash[[#This Row],[total_adults]]),SUM(wash[[#This Row],[total_men]],wash[[#This Row],[total_women]]),wash[[#This Row],[total_adults]])</f>
        <v>204</v>
      </c>
      <c r="AH26">
        <f>IF(ISBLANK(wash[[#This Row],[total_beneficiaries_reached]]),SUM(wash[[#This Row],[calc_children]],wash[[#This Row],[calc_adults]]),wash[[#This Row],[total_beneficiaries_reached]])</f>
        <v>531</v>
      </c>
      <c r="AI26" s="49" t="str">
        <f ca="1">IF(B26="","",OFFSET(table_admin1[[#Headers],[ADM1_PT]],MATCH(B26,admin1,0),1))</f>
        <v>MZ07</v>
      </c>
      <c r="AJ26" s="49" t="str">
        <f t="shared" ca="1" si="0"/>
        <v>MZ0715</v>
      </c>
      <c r="AK26" s="49" t="str">
        <f t="shared" ca="1" si="1"/>
        <v/>
      </c>
    </row>
    <row r="27" spans="1:37" x14ac:dyDescent="0.2">
      <c r="A27" s="58">
        <v>45323</v>
      </c>
      <c r="B27" s="49" t="s">
        <v>209</v>
      </c>
      <c r="C27" s="49" t="s">
        <v>513</v>
      </c>
      <c r="G27" s="49" t="s">
        <v>122</v>
      </c>
      <c r="H27" s="49" t="s">
        <v>1203</v>
      </c>
      <c r="I27" s="49" t="s">
        <v>130</v>
      </c>
      <c r="J27" s="49" t="s">
        <v>1318</v>
      </c>
      <c r="K27" s="49" t="s">
        <v>125</v>
      </c>
      <c r="L27" s="49">
        <v>181</v>
      </c>
      <c r="M27" s="49">
        <v>164</v>
      </c>
      <c r="N27" s="49">
        <v>114</v>
      </c>
      <c r="O27" s="49">
        <v>115</v>
      </c>
      <c r="U27" s="49">
        <v>14</v>
      </c>
      <c r="V27" s="49">
        <v>12</v>
      </c>
      <c r="X27" s="49">
        <v>95</v>
      </c>
      <c r="Y27" s="49">
        <v>144</v>
      </c>
      <c r="AC27">
        <f>IF(ISBLANK(wash[[#This Row],[total_boys]]),SUM(wash[[#This Row],[boys_0-5_reached]],wash[[#This Row],[boys_6-12_reached]],wash[[#This Row],[boys_13-18_reached]]),wash[[#This Row],[total_boys]])</f>
        <v>295</v>
      </c>
      <c r="AD27">
        <f>IF(ISBLANK(wash[[#This Row],[total_girls]]),SUM(wash[[#This Row],[girls_0-5_reached]],wash[[#This Row],[girls_6-12_reached]],wash[[#This Row],[girls_13-18_reached]]),wash[[#This Row],[total_girls]])</f>
        <v>279</v>
      </c>
      <c r="AE27">
        <f>IF(ISBLANK(wash[[#This Row],[total_children]]),SUM(wash[[#This Row],[calc_boys]],wash[[#This Row],[calc_girls]]),wash[[#This Row],[total_children]])</f>
        <v>574</v>
      </c>
      <c r="AF27">
        <f>IF(ISBLANK(wash[[#This Row],[total_pwd]]),SUM(wash[[#This Row],[total_pwd_men]],wash[[#This Row],[total_pwd_women]]),wash[[#This Row],[total_pwd]])</f>
        <v>26</v>
      </c>
      <c r="AG27">
        <f>IF(ISBLANK(wash[[#This Row],[total_adults]]),SUM(wash[[#This Row],[total_men]],wash[[#This Row],[total_women]]),wash[[#This Row],[total_adults]])</f>
        <v>239</v>
      </c>
      <c r="AH27">
        <f>IF(ISBLANK(wash[[#This Row],[total_beneficiaries_reached]]),SUM(wash[[#This Row],[calc_children]],wash[[#This Row],[calc_adults]]),wash[[#This Row],[total_beneficiaries_reached]])</f>
        <v>813</v>
      </c>
      <c r="AI27" s="49" t="str">
        <f ca="1">IF(B27="","",OFFSET(table_admin1[[#Headers],[ADM1_PT]],MATCH(B27,admin1,0),1))</f>
        <v>MZ07</v>
      </c>
      <c r="AJ27" s="49" t="str">
        <f t="shared" ca="1" si="0"/>
        <v>MZ0721</v>
      </c>
      <c r="AK27" s="49" t="str">
        <f t="shared" ca="1" si="1"/>
        <v/>
      </c>
    </row>
    <row r="28" spans="1:37" x14ac:dyDescent="0.2">
      <c r="A28" s="58">
        <v>45292</v>
      </c>
      <c r="B28" s="49" t="s">
        <v>192</v>
      </c>
      <c r="C28" s="49" t="s">
        <v>370</v>
      </c>
      <c r="G28" s="49" t="s">
        <v>116</v>
      </c>
      <c r="H28" s="49" t="s">
        <v>162</v>
      </c>
      <c r="I28" s="49" t="s">
        <v>118</v>
      </c>
      <c r="K28" s="49" t="s">
        <v>1212</v>
      </c>
      <c r="L28" s="49">
        <v>183</v>
      </c>
      <c r="M28" s="49">
        <v>196</v>
      </c>
      <c r="N28" s="49">
        <v>166</v>
      </c>
      <c r="O28" s="49">
        <v>66</v>
      </c>
      <c r="U28" s="49">
        <v>4</v>
      </c>
      <c r="V28" s="49">
        <v>15</v>
      </c>
      <c r="X28" s="49">
        <v>183</v>
      </c>
      <c r="Y28" s="49">
        <v>45</v>
      </c>
      <c r="AC28">
        <f>IF(ISBLANK(wash[[#This Row],[total_boys]]),SUM(wash[[#This Row],[boys_0-5_reached]],wash[[#This Row],[boys_6-12_reached]],wash[[#This Row],[boys_13-18_reached]]),wash[[#This Row],[total_boys]])</f>
        <v>349</v>
      </c>
      <c r="AD28">
        <f>IF(ISBLANK(wash[[#This Row],[total_girls]]),SUM(wash[[#This Row],[girls_0-5_reached]],wash[[#This Row],[girls_6-12_reached]],wash[[#This Row],[girls_13-18_reached]]),wash[[#This Row],[total_girls]])</f>
        <v>262</v>
      </c>
      <c r="AE28">
        <f>IF(ISBLANK(wash[[#This Row],[total_children]]),SUM(wash[[#This Row],[calc_boys]],wash[[#This Row],[calc_girls]]),wash[[#This Row],[total_children]])</f>
        <v>611</v>
      </c>
      <c r="AF28">
        <f>IF(ISBLANK(wash[[#This Row],[total_pwd]]),SUM(wash[[#This Row],[total_pwd_men]],wash[[#This Row],[total_pwd_women]]),wash[[#This Row],[total_pwd]])</f>
        <v>19</v>
      </c>
      <c r="AG28">
        <f>IF(ISBLANK(wash[[#This Row],[total_adults]]),SUM(wash[[#This Row],[total_men]],wash[[#This Row],[total_women]]),wash[[#This Row],[total_adults]])</f>
        <v>228</v>
      </c>
      <c r="AH28">
        <f>IF(ISBLANK(wash[[#This Row],[total_beneficiaries_reached]]),SUM(wash[[#This Row],[calc_children]],wash[[#This Row],[calc_adults]]),wash[[#This Row],[total_beneficiaries_reached]])</f>
        <v>839</v>
      </c>
      <c r="AI28" s="49" t="str">
        <f ca="1">IF(B28="","",OFFSET(table_admin1[[#Headers],[ADM1_PT]],MATCH(B28,admin1,0),1))</f>
        <v>MZ04</v>
      </c>
      <c r="AJ28" s="49" t="str">
        <f t="shared" ca="1" si="0"/>
        <v>MZ0404</v>
      </c>
      <c r="AK28" s="49" t="str">
        <f t="shared" ca="1" si="1"/>
        <v/>
      </c>
    </row>
    <row r="29" spans="1:37" x14ac:dyDescent="0.2">
      <c r="A29" s="58">
        <v>45352</v>
      </c>
      <c r="B29" s="49" t="s">
        <v>120</v>
      </c>
      <c r="C29" s="49" t="s">
        <v>205</v>
      </c>
      <c r="G29" s="49" t="s">
        <v>122</v>
      </c>
      <c r="H29" s="49" t="s">
        <v>1203</v>
      </c>
      <c r="I29" s="49" t="s">
        <v>118</v>
      </c>
      <c r="K29" s="49" t="s">
        <v>125</v>
      </c>
      <c r="L29" s="49">
        <v>33</v>
      </c>
      <c r="M29" s="49">
        <v>192</v>
      </c>
      <c r="N29" s="49">
        <v>134</v>
      </c>
      <c r="O29" s="49">
        <v>3</v>
      </c>
      <c r="U29" s="49">
        <v>9</v>
      </c>
      <c r="V29" s="49">
        <v>14</v>
      </c>
      <c r="X29" s="49">
        <v>184</v>
      </c>
      <c r="Y29" s="49">
        <v>73</v>
      </c>
      <c r="AC29">
        <f>IF(ISBLANK(wash[[#This Row],[total_boys]]),SUM(wash[[#This Row],[boys_0-5_reached]],wash[[#This Row],[boys_6-12_reached]],wash[[#This Row],[boys_13-18_reached]]),wash[[#This Row],[total_boys]])</f>
        <v>167</v>
      </c>
      <c r="AD29">
        <f>IF(ISBLANK(wash[[#This Row],[total_girls]]),SUM(wash[[#This Row],[girls_0-5_reached]],wash[[#This Row],[girls_6-12_reached]],wash[[#This Row],[girls_13-18_reached]]),wash[[#This Row],[total_girls]])</f>
        <v>195</v>
      </c>
      <c r="AE29">
        <f>IF(ISBLANK(wash[[#This Row],[total_children]]),SUM(wash[[#This Row],[calc_boys]],wash[[#This Row],[calc_girls]]),wash[[#This Row],[total_children]])</f>
        <v>362</v>
      </c>
      <c r="AF29">
        <f>IF(ISBLANK(wash[[#This Row],[total_pwd]]),SUM(wash[[#This Row],[total_pwd_men]],wash[[#This Row],[total_pwd_women]]),wash[[#This Row],[total_pwd]])</f>
        <v>23</v>
      </c>
      <c r="AG29">
        <f>IF(ISBLANK(wash[[#This Row],[total_adults]]),SUM(wash[[#This Row],[total_men]],wash[[#This Row],[total_women]]),wash[[#This Row],[total_adults]])</f>
        <v>257</v>
      </c>
      <c r="AH29">
        <f>IF(ISBLANK(wash[[#This Row],[total_beneficiaries_reached]]),SUM(wash[[#This Row],[calc_children]],wash[[#This Row],[calc_adults]]),wash[[#This Row],[total_beneficiaries_reached]])</f>
        <v>619</v>
      </c>
      <c r="AI29" s="49" t="str">
        <f ca="1">IF(B29="","",OFFSET(table_admin1[[#Headers],[ADM1_PT]],MATCH(B29,admin1,0),1))</f>
        <v>MZ01</v>
      </c>
      <c r="AJ29" s="49" t="str">
        <f t="shared" ca="1" si="0"/>
        <v>MZ0106</v>
      </c>
      <c r="AK29" s="49" t="str">
        <f t="shared" ca="1" si="1"/>
        <v/>
      </c>
    </row>
    <row r="30" spans="1:37" x14ac:dyDescent="0.2">
      <c r="A30" s="58">
        <v>45292</v>
      </c>
      <c r="B30" s="49" t="s">
        <v>120</v>
      </c>
      <c r="C30" s="49" t="s">
        <v>199</v>
      </c>
      <c r="G30" s="49" t="s">
        <v>122</v>
      </c>
      <c r="H30" s="49" t="s">
        <v>164</v>
      </c>
      <c r="I30" s="49" t="s">
        <v>130</v>
      </c>
      <c r="J30" s="49" t="s">
        <v>1318</v>
      </c>
      <c r="K30" s="49" t="s">
        <v>125</v>
      </c>
      <c r="L30" s="49">
        <v>28</v>
      </c>
      <c r="M30" s="49">
        <v>133</v>
      </c>
      <c r="N30" s="49">
        <v>35</v>
      </c>
      <c r="O30" s="49">
        <v>32</v>
      </c>
      <c r="U30" s="49">
        <v>10</v>
      </c>
      <c r="V30" s="49">
        <v>10</v>
      </c>
      <c r="X30" s="49">
        <v>68</v>
      </c>
      <c r="Y30" s="49">
        <v>131</v>
      </c>
      <c r="AC30">
        <f>IF(ISBLANK(wash[[#This Row],[total_boys]]),SUM(wash[[#This Row],[boys_0-5_reached]],wash[[#This Row],[boys_6-12_reached]],wash[[#This Row],[boys_13-18_reached]]),wash[[#This Row],[total_boys]])</f>
        <v>63</v>
      </c>
      <c r="AD30">
        <f>IF(ISBLANK(wash[[#This Row],[total_girls]]),SUM(wash[[#This Row],[girls_0-5_reached]],wash[[#This Row],[girls_6-12_reached]],wash[[#This Row],[girls_13-18_reached]]),wash[[#This Row],[total_girls]])</f>
        <v>165</v>
      </c>
      <c r="AE30">
        <f>IF(ISBLANK(wash[[#This Row],[total_children]]),SUM(wash[[#This Row],[calc_boys]],wash[[#This Row],[calc_girls]]),wash[[#This Row],[total_children]])</f>
        <v>228</v>
      </c>
      <c r="AF30">
        <f>IF(ISBLANK(wash[[#This Row],[total_pwd]]),SUM(wash[[#This Row],[total_pwd_men]],wash[[#This Row],[total_pwd_women]]),wash[[#This Row],[total_pwd]])</f>
        <v>20</v>
      </c>
      <c r="AG30">
        <f>IF(ISBLANK(wash[[#This Row],[total_adults]]),SUM(wash[[#This Row],[total_men]],wash[[#This Row],[total_women]]),wash[[#This Row],[total_adults]])</f>
        <v>199</v>
      </c>
      <c r="AH30">
        <f>IF(ISBLANK(wash[[#This Row],[total_beneficiaries_reached]]),SUM(wash[[#This Row],[calc_children]],wash[[#This Row],[calc_adults]]),wash[[#This Row],[total_beneficiaries_reached]])</f>
        <v>427</v>
      </c>
      <c r="AI30" s="49" t="str">
        <f ca="1">IF(B30="","",OFFSET(table_admin1[[#Headers],[ADM1_PT]],MATCH(B30,admin1,0),1))</f>
        <v>MZ01</v>
      </c>
      <c r="AJ30" s="49" t="str">
        <f t="shared" ca="1" si="0"/>
        <v>MZ0105</v>
      </c>
      <c r="AK30" s="49" t="str">
        <f t="shared" ca="1" si="1"/>
        <v/>
      </c>
    </row>
    <row r="31" spans="1:37" x14ac:dyDescent="0.2">
      <c r="A31" s="58">
        <v>45292</v>
      </c>
      <c r="B31" s="49" t="s">
        <v>120</v>
      </c>
      <c r="C31" s="49" t="s">
        <v>194</v>
      </c>
      <c r="G31" s="49" t="s">
        <v>116</v>
      </c>
      <c r="H31" s="49" t="s">
        <v>164</v>
      </c>
      <c r="I31" s="49" t="s">
        <v>118</v>
      </c>
      <c r="K31" s="49" t="s">
        <v>1212</v>
      </c>
      <c r="L31" s="49">
        <v>105</v>
      </c>
      <c r="M31" s="49">
        <v>185</v>
      </c>
      <c r="N31" s="49">
        <v>160</v>
      </c>
      <c r="O31" s="49">
        <v>189</v>
      </c>
      <c r="U31" s="49">
        <v>9</v>
      </c>
      <c r="V31" s="49">
        <v>1</v>
      </c>
      <c r="X31" s="49">
        <v>53</v>
      </c>
      <c r="Y31" s="49">
        <v>56</v>
      </c>
      <c r="AC31">
        <f>IF(ISBLANK(wash[[#This Row],[total_boys]]),SUM(wash[[#This Row],[boys_0-5_reached]],wash[[#This Row],[boys_6-12_reached]],wash[[#This Row],[boys_13-18_reached]]),wash[[#This Row],[total_boys]])</f>
        <v>265</v>
      </c>
      <c r="AD31">
        <f>IF(ISBLANK(wash[[#This Row],[total_girls]]),SUM(wash[[#This Row],[girls_0-5_reached]],wash[[#This Row],[girls_6-12_reached]],wash[[#This Row],[girls_13-18_reached]]),wash[[#This Row],[total_girls]])</f>
        <v>374</v>
      </c>
      <c r="AE31">
        <f>IF(ISBLANK(wash[[#This Row],[total_children]]),SUM(wash[[#This Row],[calc_boys]],wash[[#This Row],[calc_girls]]),wash[[#This Row],[total_children]])</f>
        <v>639</v>
      </c>
      <c r="AF31">
        <f>IF(ISBLANK(wash[[#This Row],[total_pwd]]),SUM(wash[[#This Row],[total_pwd_men]],wash[[#This Row],[total_pwd_women]]),wash[[#This Row],[total_pwd]])</f>
        <v>10</v>
      </c>
      <c r="AG31">
        <f>IF(ISBLANK(wash[[#This Row],[total_adults]]),SUM(wash[[#This Row],[total_men]],wash[[#This Row],[total_women]]),wash[[#This Row],[total_adults]])</f>
        <v>109</v>
      </c>
      <c r="AH31">
        <f>IF(ISBLANK(wash[[#This Row],[total_beneficiaries_reached]]),SUM(wash[[#This Row],[calc_children]],wash[[#This Row],[calc_adults]]),wash[[#This Row],[total_beneficiaries_reached]])</f>
        <v>748</v>
      </c>
      <c r="AI31" s="49" t="str">
        <f ca="1">IF(B31="","",OFFSET(table_admin1[[#Headers],[ADM1_PT]],MATCH(B31,admin1,0),1))</f>
        <v>MZ01</v>
      </c>
      <c r="AJ31" s="49" t="str">
        <f t="shared" ca="1" si="0"/>
        <v>MZ0104</v>
      </c>
      <c r="AK31" s="49" t="str">
        <f t="shared" ca="1" si="1"/>
        <v/>
      </c>
    </row>
    <row r="32" spans="1:37" x14ac:dyDescent="0.2">
      <c r="A32" s="58">
        <v>45292</v>
      </c>
      <c r="B32" s="49" t="s">
        <v>120</v>
      </c>
      <c r="C32" s="49" t="s">
        <v>127</v>
      </c>
      <c r="G32" s="49" t="s">
        <v>122</v>
      </c>
      <c r="H32" s="49" t="s">
        <v>161</v>
      </c>
      <c r="I32" s="49" t="s">
        <v>124</v>
      </c>
      <c r="J32" s="49" t="s">
        <v>1315</v>
      </c>
      <c r="K32" s="49" t="s">
        <v>125</v>
      </c>
      <c r="L32" s="49">
        <v>73</v>
      </c>
      <c r="M32" s="49">
        <v>9</v>
      </c>
      <c r="N32" s="49">
        <v>163</v>
      </c>
      <c r="O32" s="49">
        <v>191</v>
      </c>
      <c r="U32" s="49">
        <v>12</v>
      </c>
      <c r="V32" s="49">
        <v>3</v>
      </c>
      <c r="X32" s="49">
        <v>192</v>
      </c>
      <c r="Y32" s="49">
        <v>174</v>
      </c>
      <c r="AC32">
        <f>IF(ISBLANK(wash[[#This Row],[total_boys]]),SUM(wash[[#This Row],[boys_0-5_reached]],wash[[#This Row],[boys_6-12_reached]],wash[[#This Row],[boys_13-18_reached]]),wash[[#This Row],[total_boys]])</f>
        <v>236</v>
      </c>
      <c r="AD32">
        <f>IF(ISBLANK(wash[[#This Row],[total_girls]]),SUM(wash[[#This Row],[girls_0-5_reached]],wash[[#This Row],[girls_6-12_reached]],wash[[#This Row],[girls_13-18_reached]]),wash[[#This Row],[total_girls]])</f>
        <v>200</v>
      </c>
      <c r="AE32">
        <f>IF(ISBLANK(wash[[#This Row],[total_children]]),SUM(wash[[#This Row],[calc_boys]],wash[[#This Row],[calc_girls]]),wash[[#This Row],[total_children]])</f>
        <v>436</v>
      </c>
      <c r="AF32">
        <f>IF(ISBLANK(wash[[#This Row],[total_pwd]]),SUM(wash[[#This Row],[total_pwd_men]],wash[[#This Row],[total_pwd_women]]),wash[[#This Row],[total_pwd]])</f>
        <v>15</v>
      </c>
      <c r="AG32">
        <f>IF(ISBLANK(wash[[#This Row],[total_adults]]),SUM(wash[[#This Row],[total_men]],wash[[#This Row],[total_women]]),wash[[#This Row],[total_adults]])</f>
        <v>366</v>
      </c>
      <c r="AH32">
        <f>IF(ISBLANK(wash[[#This Row],[total_beneficiaries_reached]]),SUM(wash[[#This Row],[calc_children]],wash[[#This Row],[calc_adults]]),wash[[#This Row],[total_beneficiaries_reached]])</f>
        <v>802</v>
      </c>
      <c r="AI32" s="49" t="str">
        <f ca="1">IF(B32="","",OFFSET(table_admin1[[#Headers],[ADM1_PT]],MATCH(B32,admin1,0),1))</f>
        <v>MZ01</v>
      </c>
      <c r="AJ32" s="49" t="str">
        <f t="shared" ca="1" si="0"/>
        <v>MZ0101</v>
      </c>
      <c r="AK32" s="49" t="str">
        <f t="shared" ca="1" si="1"/>
        <v/>
      </c>
    </row>
    <row r="33" spans="1:37" x14ac:dyDescent="0.2">
      <c r="A33" s="58">
        <v>45383</v>
      </c>
      <c r="B33" s="49" t="s">
        <v>120</v>
      </c>
      <c r="C33" s="49" t="s">
        <v>205</v>
      </c>
      <c r="G33" s="49" t="s">
        <v>122</v>
      </c>
      <c r="H33" s="49" t="s">
        <v>162</v>
      </c>
      <c r="I33" s="49" t="s">
        <v>124</v>
      </c>
      <c r="K33" s="49" t="s">
        <v>1212</v>
      </c>
      <c r="L33" s="49">
        <v>154</v>
      </c>
      <c r="M33" s="49">
        <v>188</v>
      </c>
      <c r="N33" s="49">
        <v>1</v>
      </c>
      <c r="O33" s="49">
        <v>99</v>
      </c>
      <c r="U33" s="49">
        <v>5</v>
      </c>
      <c r="V33" s="49">
        <v>11</v>
      </c>
      <c r="X33" s="49">
        <v>189</v>
      </c>
      <c r="Y33" s="49">
        <v>28</v>
      </c>
      <c r="AC33">
        <f>IF(ISBLANK(wash[[#This Row],[total_boys]]),SUM(wash[[#This Row],[boys_0-5_reached]],wash[[#This Row],[boys_6-12_reached]],wash[[#This Row],[boys_13-18_reached]]),wash[[#This Row],[total_boys]])</f>
        <v>155</v>
      </c>
      <c r="AD33">
        <f>IF(ISBLANK(wash[[#This Row],[total_girls]]),SUM(wash[[#This Row],[girls_0-5_reached]],wash[[#This Row],[girls_6-12_reached]],wash[[#This Row],[girls_13-18_reached]]),wash[[#This Row],[total_girls]])</f>
        <v>287</v>
      </c>
      <c r="AE33">
        <f>IF(ISBLANK(wash[[#This Row],[total_children]]),SUM(wash[[#This Row],[calc_boys]],wash[[#This Row],[calc_girls]]),wash[[#This Row],[total_children]])</f>
        <v>442</v>
      </c>
      <c r="AF33">
        <f>IF(ISBLANK(wash[[#This Row],[total_pwd]]),SUM(wash[[#This Row],[total_pwd_men]],wash[[#This Row],[total_pwd_women]]),wash[[#This Row],[total_pwd]])</f>
        <v>16</v>
      </c>
      <c r="AG33">
        <f>IF(ISBLANK(wash[[#This Row],[total_adults]]),SUM(wash[[#This Row],[total_men]],wash[[#This Row],[total_women]]),wash[[#This Row],[total_adults]])</f>
        <v>217</v>
      </c>
      <c r="AH33">
        <f>IF(ISBLANK(wash[[#This Row],[total_beneficiaries_reached]]),SUM(wash[[#This Row],[calc_children]],wash[[#This Row],[calc_adults]]),wash[[#This Row],[total_beneficiaries_reached]])</f>
        <v>659</v>
      </c>
      <c r="AI33" s="49" t="str">
        <f ca="1">IF(B33="","",OFFSET(table_admin1[[#Headers],[ADM1_PT]],MATCH(B33,admin1,0),1))</f>
        <v>MZ01</v>
      </c>
      <c r="AJ33" s="49" t="str">
        <f t="shared" ca="1" si="0"/>
        <v>MZ0106</v>
      </c>
      <c r="AK33" s="49" t="str">
        <f t="shared" ca="1" si="1"/>
        <v/>
      </c>
    </row>
    <row r="34" spans="1:37" x14ac:dyDescent="0.2">
      <c r="A34" s="58">
        <v>45352</v>
      </c>
      <c r="B34" s="49" t="s">
        <v>224</v>
      </c>
      <c r="C34" s="49" t="s">
        <v>641</v>
      </c>
      <c r="G34" s="49" t="s">
        <v>116</v>
      </c>
      <c r="H34" s="49" t="s">
        <v>163</v>
      </c>
      <c r="I34" s="49" t="s">
        <v>118</v>
      </c>
      <c r="K34" s="49" t="s">
        <v>1212</v>
      </c>
      <c r="L34" s="49">
        <v>68</v>
      </c>
      <c r="M34" s="49">
        <v>30</v>
      </c>
      <c r="N34" s="49">
        <v>188</v>
      </c>
      <c r="O34" s="49">
        <v>120</v>
      </c>
      <c r="U34" s="49">
        <v>8</v>
      </c>
      <c r="V34" s="49">
        <v>8</v>
      </c>
      <c r="X34" s="49">
        <v>84</v>
      </c>
      <c r="Y34" s="49">
        <v>43</v>
      </c>
      <c r="AC34">
        <f>IF(ISBLANK(wash[[#This Row],[total_boys]]),SUM(wash[[#This Row],[boys_0-5_reached]],wash[[#This Row],[boys_6-12_reached]],wash[[#This Row],[boys_13-18_reached]]),wash[[#This Row],[total_boys]])</f>
        <v>256</v>
      </c>
      <c r="AD34">
        <f>IF(ISBLANK(wash[[#This Row],[total_girls]]),SUM(wash[[#This Row],[girls_0-5_reached]],wash[[#This Row],[girls_6-12_reached]],wash[[#This Row],[girls_13-18_reached]]),wash[[#This Row],[total_girls]])</f>
        <v>150</v>
      </c>
      <c r="AE34">
        <f>IF(ISBLANK(wash[[#This Row],[total_children]]),SUM(wash[[#This Row],[calc_boys]],wash[[#This Row],[calc_girls]]),wash[[#This Row],[total_children]])</f>
        <v>406</v>
      </c>
      <c r="AF34">
        <f>IF(ISBLANK(wash[[#This Row],[total_pwd]]),SUM(wash[[#This Row],[total_pwd_men]],wash[[#This Row],[total_pwd_women]]),wash[[#This Row],[total_pwd]])</f>
        <v>16</v>
      </c>
      <c r="AG34">
        <f>IF(ISBLANK(wash[[#This Row],[total_adults]]),SUM(wash[[#This Row],[total_men]],wash[[#This Row],[total_women]]),wash[[#This Row],[total_adults]])</f>
        <v>127</v>
      </c>
      <c r="AH34">
        <f>IF(ISBLANK(wash[[#This Row],[total_beneficiaries_reached]]),SUM(wash[[#This Row],[calc_children]],wash[[#This Row],[calc_adults]]),wash[[#This Row],[total_beneficiaries_reached]])</f>
        <v>533</v>
      </c>
      <c r="AI34" s="49" t="str">
        <f ca="1">IF(B34="","",OFFSET(table_admin1[[#Headers],[ADM1_PT]],MATCH(B34,admin1,0),1))</f>
        <v>MZ10</v>
      </c>
      <c r="AJ34" s="49" t="str">
        <f t="shared" ca="1" si="0"/>
        <v>MZ1002</v>
      </c>
      <c r="AK34" s="49" t="str">
        <f t="shared" ca="1" si="1"/>
        <v/>
      </c>
    </row>
    <row r="35" spans="1:37" x14ac:dyDescent="0.2">
      <c r="A35" s="58">
        <v>45352</v>
      </c>
      <c r="B35" s="49" t="s">
        <v>209</v>
      </c>
      <c r="C35" s="49" t="s">
        <v>445</v>
      </c>
      <c r="G35" s="49" t="s">
        <v>116</v>
      </c>
      <c r="H35" s="49" t="s">
        <v>162</v>
      </c>
      <c r="I35" s="49" t="s">
        <v>118</v>
      </c>
      <c r="K35" s="49" t="s">
        <v>1212</v>
      </c>
      <c r="L35" s="49">
        <v>159</v>
      </c>
      <c r="M35" s="49">
        <v>3</v>
      </c>
      <c r="N35" s="49">
        <v>149</v>
      </c>
      <c r="O35" s="49">
        <v>198</v>
      </c>
      <c r="U35" s="49">
        <v>2</v>
      </c>
      <c r="V35" s="49">
        <v>12</v>
      </c>
      <c r="X35" s="49">
        <v>81</v>
      </c>
      <c r="Y35" s="49">
        <v>27</v>
      </c>
      <c r="AC35">
        <f>IF(ISBLANK(wash[[#This Row],[total_boys]]),SUM(wash[[#This Row],[boys_0-5_reached]],wash[[#This Row],[boys_6-12_reached]],wash[[#This Row],[boys_13-18_reached]]),wash[[#This Row],[total_boys]])</f>
        <v>308</v>
      </c>
      <c r="AD35">
        <f>IF(ISBLANK(wash[[#This Row],[total_girls]]),SUM(wash[[#This Row],[girls_0-5_reached]],wash[[#This Row],[girls_6-12_reached]],wash[[#This Row],[girls_13-18_reached]]),wash[[#This Row],[total_girls]])</f>
        <v>201</v>
      </c>
      <c r="AE35">
        <f>IF(ISBLANK(wash[[#This Row],[total_children]]),SUM(wash[[#This Row],[calc_boys]],wash[[#This Row],[calc_girls]]),wash[[#This Row],[total_children]])</f>
        <v>509</v>
      </c>
      <c r="AF35">
        <f>IF(ISBLANK(wash[[#This Row],[total_pwd]]),SUM(wash[[#This Row],[total_pwd_men]],wash[[#This Row],[total_pwd_women]]),wash[[#This Row],[total_pwd]])</f>
        <v>14</v>
      </c>
      <c r="AG35">
        <f>IF(ISBLANK(wash[[#This Row],[total_adults]]),SUM(wash[[#This Row],[total_men]],wash[[#This Row],[total_women]]),wash[[#This Row],[total_adults]])</f>
        <v>108</v>
      </c>
      <c r="AH35">
        <f>IF(ISBLANK(wash[[#This Row],[total_beneficiaries_reached]]),SUM(wash[[#This Row],[calc_children]],wash[[#This Row],[calc_adults]]),wash[[#This Row],[total_beneficiaries_reached]])</f>
        <v>617</v>
      </c>
      <c r="AI35" s="49" t="str">
        <f ca="1">IF(B35="","",OFFSET(table_admin1[[#Headers],[ADM1_PT]],MATCH(B35,admin1,0),1))</f>
        <v>MZ07</v>
      </c>
      <c r="AJ35" s="49" t="str">
        <f t="shared" ca="1" si="0"/>
        <v>MZ0703</v>
      </c>
      <c r="AK35" s="49" t="str">
        <f t="shared" ca="1" si="1"/>
        <v/>
      </c>
    </row>
    <row r="36" spans="1:37" x14ac:dyDescent="0.2">
      <c r="A36" s="58">
        <v>45383</v>
      </c>
      <c r="B36" s="49" t="s">
        <v>229</v>
      </c>
      <c r="C36" s="49" t="s">
        <v>712</v>
      </c>
      <c r="G36" s="49" t="s">
        <v>122</v>
      </c>
      <c r="H36" s="49" t="s">
        <v>163</v>
      </c>
      <c r="I36" s="49" t="s">
        <v>130</v>
      </c>
      <c r="J36" s="49" t="s">
        <v>1317</v>
      </c>
      <c r="K36" s="49" t="s">
        <v>125</v>
      </c>
      <c r="L36" s="49">
        <v>25</v>
      </c>
      <c r="M36" s="49">
        <v>38</v>
      </c>
      <c r="N36" s="49">
        <v>150</v>
      </c>
      <c r="O36" s="49">
        <v>16</v>
      </c>
      <c r="U36" s="49">
        <v>3</v>
      </c>
      <c r="V36" s="49">
        <v>3</v>
      </c>
      <c r="X36" s="49">
        <v>101</v>
      </c>
      <c r="Y36" s="49">
        <v>166</v>
      </c>
      <c r="AC36">
        <f>IF(ISBLANK(wash[[#This Row],[total_boys]]),SUM(wash[[#This Row],[boys_0-5_reached]],wash[[#This Row],[boys_6-12_reached]],wash[[#This Row],[boys_13-18_reached]]),wash[[#This Row],[total_boys]])</f>
        <v>175</v>
      </c>
      <c r="AD36">
        <f>IF(ISBLANK(wash[[#This Row],[total_girls]]),SUM(wash[[#This Row],[girls_0-5_reached]],wash[[#This Row],[girls_6-12_reached]],wash[[#This Row],[girls_13-18_reached]]),wash[[#This Row],[total_girls]])</f>
        <v>54</v>
      </c>
      <c r="AE36">
        <f>IF(ISBLANK(wash[[#This Row],[total_children]]),SUM(wash[[#This Row],[calc_boys]],wash[[#This Row],[calc_girls]]),wash[[#This Row],[total_children]])</f>
        <v>229</v>
      </c>
      <c r="AF36">
        <f>IF(ISBLANK(wash[[#This Row],[total_pwd]]),SUM(wash[[#This Row],[total_pwd_men]],wash[[#This Row],[total_pwd_women]]),wash[[#This Row],[total_pwd]])</f>
        <v>6</v>
      </c>
      <c r="AG36">
        <f>IF(ISBLANK(wash[[#This Row],[total_adults]]),SUM(wash[[#This Row],[total_men]],wash[[#This Row],[total_women]]),wash[[#This Row],[total_adults]])</f>
        <v>267</v>
      </c>
      <c r="AH36">
        <f>IF(ISBLANK(wash[[#This Row],[total_beneficiaries_reached]]),SUM(wash[[#This Row],[calc_children]],wash[[#This Row],[calc_adults]]),wash[[#This Row],[total_beneficiaries_reached]])</f>
        <v>496</v>
      </c>
      <c r="AI36" s="49" t="str">
        <f ca="1">IF(B36="","",OFFSET(table_admin1[[#Headers],[ADM1_PT]],MATCH(B36,admin1,0),1))</f>
        <v>MZ11</v>
      </c>
      <c r="AJ36" s="49" t="str">
        <f t="shared" ca="1" si="0"/>
        <v>MZ1106</v>
      </c>
      <c r="AK36" s="49" t="str">
        <f t="shared" ca="1" si="1"/>
        <v/>
      </c>
    </row>
    <row r="37" spans="1:37" x14ac:dyDescent="0.2">
      <c r="A37" s="58">
        <v>45352</v>
      </c>
      <c r="B37" s="49" t="s">
        <v>120</v>
      </c>
      <c r="C37" s="49" t="s">
        <v>242</v>
      </c>
      <c r="G37" s="49" t="s">
        <v>116</v>
      </c>
      <c r="H37" s="49" t="s">
        <v>161</v>
      </c>
      <c r="I37" s="49" t="s">
        <v>118</v>
      </c>
      <c r="K37" s="49" t="s">
        <v>1212</v>
      </c>
      <c r="L37" s="49">
        <v>11</v>
      </c>
      <c r="M37" s="49">
        <v>5</v>
      </c>
      <c r="N37" s="49">
        <v>166</v>
      </c>
      <c r="O37" s="49">
        <v>54</v>
      </c>
      <c r="U37" s="49">
        <v>12</v>
      </c>
      <c r="V37" s="49">
        <v>5</v>
      </c>
      <c r="X37" s="49">
        <v>73</v>
      </c>
      <c r="Y37" s="49">
        <v>194</v>
      </c>
      <c r="AC37">
        <f>IF(ISBLANK(wash[[#This Row],[total_boys]]),SUM(wash[[#This Row],[boys_0-5_reached]],wash[[#This Row],[boys_6-12_reached]],wash[[#This Row],[boys_13-18_reached]]),wash[[#This Row],[total_boys]])</f>
        <v>177</v>
      </c>
      <c r="AD37">
        <f>IF(ISBLANK(wash[[#This Row],[total_girls]]),SUM(wash[[#This Row],[girls_0-5_reached]],wash[[#This Row],[girls_6-12_reached]],wash[[#This Row],[girls_13-18_reached]]),wash[[#This Row],[total_girls]])</f>
        <v>59</v>
      </c>
      <c r="AE37">
        <f>IF(ISBLANK(wash[[#This Row],[total_children]]),SUM(wash[[#This Row],[calc_boys]],wash[[#This Row],[calc_girls]]),wash[[#This Row],[total_children]])</f>
        <v>236</v>
      </c>
      <c r="AF37">
        <f>IF(ISBLANK(wash[[#This Row],[total_pwd]]),SUM(wash[[#This Row],[total_pwd_men]],wash[[#This Row],[total_pwd_women]]),wash[[#This Row],[total_pwd]])</f>
        <v>17</v>
      </c>
      <c r="AG37">
        <f>IF(ISBLANK(wash[[#This Row],[total_adults]]),SUM(wash[[#This Row],[total_men]],wash[[#This Row],[total_women]]),wash[[#This Row],[total_adults]])</f>
        <v>267</v>
      </c>
      <c r="AH37">
        <f>IF(ISBLANK(wash[[#This Row],[total_beneficiaries_reached]]),SUM(wash[[#This Row],[calc_children]],wash[[#This Row],[calc_adults]]),wash[[#This Row],[total_beneficiaries_reached]])</f>
        <v>503</v>
      </c>
      <c r="AI37" s="49" t="str">
        <f ca="1">IF(B37="","",OFFSET(table_admin1[[#Headers],[ADM1_PT]],MATCH(B37,admin1,0),1))</f>
        <v>MZ01</v>
      </c>
      <c r="AJ37" s="49" t="str">
        <f t="shared" ca="1" si="0"/>
        <v>MZ0114</v>
      </c>
      <c r="AK37" s="49" t="str">
        <f t="shared" ca="1" si="1"/>
        <v/>
      </c>
    </row>
    <row r="38" spans="1:37" x14ac:dyDescent="0.2">
      <c r="A38" s="58">
        <v>45383</v>
      </c>
      <c r="B38" s="49" t="s">
        <v>113</v>
      </c>
      <c r="C38" s="49" t="s">
        <v>596</v>
      </c>
      <c r="G38" s="49" t="s">
        <v>122</v>
      </c>
      <c r="H38" s="49" t="s">
        <v>163</v>
      </c>
      <c r="I38" s="49" t="s">
        <v>124</v>
      </c>
      <c r="J38" s="49" t="s">
        <v>1315</v>
      </c>
      <c r="K38" s="49" t="s">
        <v>125</v>
      </c>
      <c r="L38" s="49">
        <v>151</v>
      </c>
      <c r="M38" s="49">
        <v>21</v>
      </c>
      <c r="N38" s="49">
        <v>71</v>
      </c>
      <c r="O38" s="49">
        <v>62</v>
      </c>
      <c r="U38" s="49">
        <v>4</v>
      </c>
      <c r="V38" s="49">
        <v>5</v>
      </c>
      <c r="X38" s="49">
        <v>9</v>
      </c>
      <c r="Y38" s="49">
        <v>182</v>
      </c>
      <c r="AC38">
        <f>IF(ISBLANK(wash[[#This Row],[total_boys]]),SUM(wash[[#This Row],[boys_0-5_reached]],wash[[#This Row],[boys_6-12_reached]],wash[[#This Row],[boys_13-18_reached]]),wash[[#This Row],[total_boys]])</f>
        <v>222</v>
      </c>
      <c r="AD38">
        <f>IF(ISBLANK(wash[[#This Row],[total_girls]]),SUM(wash[[#This Row],[girls_0-5_reached]],wash[[#This Row],[girls_6-12_reached]],wash[[#This Row],[girls_13-18_reached]]),wash[[#This Row],[total_girls]])</f>
        <v>83</v>
      </c>
      <c r="AE38">
        <f>IF(ISBLANK(wash[[#This Row],[total_children]]),SUM(wash[[#This Row],[calc_boys]],wash[[#This Row],[calc_girls]]),wash[[#This Row],[total_children]])</f>
        <v>305</v>
      </c>
      <c r="AF38">
        <f>IF(ISBLANK(wash[[#This Row],[total_pwd]]),SUM(wash[[#This Row],[total_pwd_men]],wash[[#This Row],[total_pwd_women]]),wash[[#This Row],[total_pwd]])</f>
        <v>9</v>
      </c>
      <c r="AG38">
        <f>IF(ISBLANK(wash[[#This Row],[total_adults]]),SUM(wash[[#This Row],[total_men]],wash[[#This Row],[total_women]]),wash[[#This Row],[total_adults]])</f>
        <v>191</v>
      </c>
      <c r="AH38">
        <f>IF(ISBLANK(wash[[#This Row],[total_beneficiaries_reached]]),SUM(wash[[#This Row],[calc_children]],wash[[#This Row],[calc_adults]]),wash[[#This Row],[total_beneficiaries_reached]])</f>
        <v>496</v>
      </c>
      <c r="AI38" s="49" t="str">
        <f ca="1">IF(B38="","",OFFSET(table_admin1[[#Headers],[ADM1_PT]],MATCH(B38,admin1,0),1))</f>
        <v>MZ09</v>
      </c>
      <c r="AJ38" s="49" t="str">
        <f t="shared" ca="1" si="0"/>
        <v>MZ0902</v>
      </c>
      <c r="AK38" s="49" t="str">
        <f t="shared" ca="1" si="1"/>
        <v/>
      </c>
    </row>
    <row r="39" spans="1:37" x14ac:dyDescent="0.2">
      <c r="A39" s="58">
        <v>45352</v>
      </c>
      <c r="B39" s="49" t="s">
        <v>209</v>
      </c>
      <c r="C39" s="49" t="s">
        <v>489</v>
      </c>
      <c r="G39" s="49" t="s">
        <v>122</v>
      </c>
      <c r="H39" s="49" t="s">
        <v>1203</v>
      </c>
      <c r="I39" s="49" t="s">
        <v>124</v>
      </c>
      <c r="J39" s="49" t="s">
        <v>1316</v>
      </c>
      <c r="K39" s="49" t="s">
        <v>125</v>
      </c>
      <c r="L39" s="49">
        <v>42</v>
      </c>
      <c r="M39" s="49">
        <v>54</v>
      </c>
      <c r="N39" s="49">
        <v>77</v>
      </c>
      <c r="O39" s="49">
        <v>15</v>
      </c>
      <c r="U39" s="49">
        <v>1</v>
      </c>
      <c r="V39" s="49">
        <v>3</v>
      </c>
      <c r="X39" s="49">
        <v>11</v>
      </c>
      <c r="Y39" s="49">
        <v>116</v>
      </c>
      <c r="AC39">
        <f>IF(ISBLANK(wash[[#This Row],[total_boys]]),SUM(wash[[#This Row],[boys_0-5_reached]],wash[[#This Row],[boys_6-12_reached]],wash[[#This Row],[boys_13-18_reached]]),wash[[#This Row],[total_boys]])</f>
        <v>119</v>
      </c>
      <c r="AD39">
        <f>IF(ISBLANK(wash[[#This Row],[total_girls]]),SUM(wash[[#This Row],[girls_0-5_reached]],wash[[#This Row],[girls_6-12_reached]],wash[[#This Row],[girls_13-18_reached]]),wash[[#This Row],[total_girls]])</f>
        <v>69</v>
      </c>
      <c r="AE39">
        <f>IF(ISBLANK(wash[[#This Row],[total_children]]),SUM(wash[[#This Row],[calc_boys]],wash[[#This Row],[calc_girls]]),wash[[#This Row],[total_children]])</f>
        <v>188</v>
      </c>
      <c r="AF39">
        <f>IF(ISBLANK(wash[[#This Row],[total_pwd]]),SUM(wash[[#This Row],[total_pwd_men]],wash[[#This Row],[total_pwd_women]]),wash[[#This Row],[total_pwd]])</f>
        <v>4</v>
      </c>
      <c r="AG39">
        <f>IF(ISBLANK(wash[[#This Row],[total_adults]]),SUM(wash[[#This Row],[total_men]],wash[[#This Row],[total_women]]),wash[[#This Row],[total_adults]])</f>
        <v>127</v>
      </c>
      <c r="AH39">
        <f>IF(ISBLANK(wash[[#This Row],[total_beneficiaries_reached]]),SUM(wash[[#This Row],[calc_children]],wash[[#This Row],[calc_adults]]),wash[[#This Row],[total_beneficiaries_reached]])</f>
        <v>315</v>
      </c>
      <c r="AI39" s="49" t="str">
        <f ca="1">IF(B39="","",OFFSET(table_admin1[[#Headers],[ADM1_PT]],MATCH(B39,admin1,0),1))</f>
        <v>MZ07</v>
      </c>
      <c r="AJ39" s="49" t="str">
        <f t="shared" ca="1" si="0"/>
        <v>MZ0715</v>
      </c>
      <c r="AK39" s="49" t="str">
        <f t="shared" ca="1" si="1"/>
        <v/>
      </c>
    </row>
    <row r="40" spans="1:37" x14ac:dyDescent="0.2">
      <c r="A40" s="58">
        <v>45292</v>
      </c>
      <c r="B40" s="49" t="s">
        <v>209</v>
      </c>
      <c r="C40" s="49" t="s">
        <v>463</v>
      </c>
      <c r="G40" s="49" t="s">
        <v>116</v>
      </c>
      <c r="H40" s="49" t="s">
        <v>163</v>
      </c>
      <c r="I40" s="49" t="s">
        <v>118</v>
      </c>
      <c r="K40" s="49" t="s">
        <v>1212</v>
      </c>
      <c r="L40" s="49">
        <v>123</v>
      </c>
      <c r="M40" s="49">
        <v>155</v>
      </c>
      <c r="N40" s="49">
        <v>145</v>
      </c>
      <c r="O40" s="49">
        <v>113</v>
      </c>
      <c r="U40" s="49">
        <v>2</v>
      </c>
      <c r="V40" s="49">
        <v>15</v>
      </c>
      <c r="X40" s="49">
        <v>192</v>
      </c>
      <c r="Y40" s="49">
        <v>63</v>
      </c>
      <c r="AC40">
        <f>IF(ISBLANK(wash[[#This Row],[total_boys]]),SUM(wash[[#This Row],[boys_0-5_reached]],wash[[#This Row],[boys_6-12_reached]],wash[[#This Row],[boys_13-18_reached]]),wash[[#This Row],[total_boys]])</f>
        <v>268</v>
      </c>
      <c r="AD40">
        <f>IF(ISBLANK(wash[[#This Row],[total_girls]]),SUM(wash[[#This Row],[girls_0-5_reached]],wash[[#This Row],[girls_6-12_reached]],wash[[#This Row],[girls_13-18_reached]]),wash[[#This Row],[total_girls]])</f>
        <v>268</v>
      </c>
      <c r="AE40">
        <f>IF(ISBLANK(wash[[#This Row],[total_children]]),SUM(wash[[#This Row],[calc_boys]],wash[[#This Row],[calc_girls]]),wash[[#This Row],[total_children]])</f>
        <v>536</v>
      </c>
      <c r="AF40">
        <f>IF(ISBLANK(wash[[#This Row],[total_pwd]]),SUM(wash[[#This Row],[total_pwd_men]],wash[[#This Row],[total_pwd_women]]),wash[[#This Row],[total_pwd]])</f>
        <v>17</v>
      </c>
      <c r="AG40">
        <f>IF(ISBLANK(wash[[#This Row],[total_adults]]),SUM(wash[[#This Row],[total_men]],wash[[#This Row],[total_women]]),wash[[#This Row],[total_adults]])</f>
        <v>255</v>
      </c>
      <c r="AH40">
        <f>IF(ISBLANK(wash[[#This Row],[total_beneficiaries_reached]]),SUM(wash[[#This Row],[calc_children]],wash[[#This Row],[calc_adults]]),wash[[#This Row],[total_beneficiaries_reached]])</f>
        <v>791</v>
      </c>
      <c r="AI40" s="49" t="str">
        <f ca="1">IF(B40="","",OFFSET(table_admin1[[#Headers],[ADM1_PT]],MATCH(B40,admin1,0),1))</f>
        <v>MZ07</v>
      </c>
      <c r="AJ40" s="49" t="str">
        <f t="shared" ca="1" si="0"/>
        <v>MZ0708</v>
      </c>
      <c r="AK40" s="49" t="str">
        <f t="shared" ca="1" si="1"/>
        <v/>
      </c>
    </row>
    <row r="41" spans="1:37" x14ac:dyDescent="0.2">
      <c r="A41" s="58">
        <v>45352</v>
      </c>
      <c r="B41" s="49" t="s">
        <v>209</v>
      </c>
      <c r="C41" s="49" t="s">
        <v>489</v>
      </c>
      <c r="G41" s="49" t="s">
        <v>116</v>
      </c>
      <c r="H41" s="49" t="s">
        <v>164</v>
      </c>
      <c r="I41" s="49" t="s">
        <v>118</v>
      </c>
      <c r="K41" s="49" t="s">
        <v>1212</v>
      </c>
      <c r="L41" s="49">
        <v>128</v>
      </c>
      <c r="M41" s="49">
        <v>42</v>
      </c>
      <c r="N41" s="49">
        <v>182</v>
      </c>
      <c r="O41" s="49">
        <v>82</v>
      </c>
      <c r="U41" s="49">
        <v>10</v>
      </c>
      <c r="V41" s="49">
        <v>14</v>
      </c>
      <c r="X41" s="49">
        <v>169</v>
      </c>
      <c r="Y41" s="49">
        <v>46</v>
      </c>
      <c r="AC41">
        <f>IF(ISBLANK(wash[[#This Row],[total_boys]]),SUM(wash[[#This Row],[boys_0-5_reached]],wash[[#This Row],[boys_6-12_reached]],wash[[#This Row],[boys_13-18_reached]]),wash[[#This Row],[total_boys]])</f>
        <v>310</v>
      </c>
      <c r="AD41">
        <f>IF(ISBLANK(wash[[#This Row],[total_girls]]),SUM(wash[[#This Row],[girls_0-5_reached]],wash[[#This Row],[girls_6-12_reached]],wash[[#This Row],[girls_13-18_reached]]),wash[[#This Row],[total_girls]])</f>
        <v>124</v>
      </c>
      <c r="AE41">
        <f>IF(ISBLANK(wash[[#This Row],[total_children]]),SUM(wash[[#This Row],[calc_boys]],wash[[#This Row],[calc_girls]]),wash[[#This Row],[total_children]])</f>
        <v>434</v>
      </c>
      <c r="AF41">
        <f>IF(ISBLANK(wash[[#This Row],[total_pwd]]),SUM(wash[[#This Row],[total_pwd_men]],wash[[#This Row],[total_pwd_women]]),wash[[#This Row],[total_pwd]])</f>
        <v>24</v>
      </c>
      <c r="AG41">
        <f>IF(ISBLANK(wash[[#This Row],[total_adults]]),SUM(wash[[#This Row],[total_men]],wash[[#This Row],[total_women]]),wash[[#This Row],[total_adults]])</f>
        <v>215</v>
      </c>
      <c r="AH41">
        <f>IF(ISBLANK(wash[[#This Row],[total_beneficiaries_reached]]),SUM(wash[[#This Row],[calc_children]],wash[[#This Row],[calc_adults]]),wash[[#This Row],[total_beneficiaries_reached]])</f>
        <v>649</v>
      </c>
      <c r="AI41" s="49" t="str">
        <f ca="1">IF(B41="","",OFFSET(table_admin1[[#Headers],[ADM1_PT]],MATCH(B41,admin1,0),1))</f>
        <v>MZ07</v>
      </c>
      <c r="AJ41" s="49" t="str">
        <f t="shared" ca="1" si="0"/>
        <v>MZ0715</v>
      </c>
      <c r="AK41" s="49" t="str">
        <f t="shared" ca="1" si="1"/>
        <v/>
      </c>
    </row>
    <row r="42" spans="1:37" x14ac:dyDescent="0.2">
      <c r="A42" s="58">
        <v>45383</v>
      </c>
      <c r="B42" s="49" t="s">
        <v>120</v>
      </c>
      <c r="C42" s="49" t="s">
        <v>220</v>
      </c>
      <c r="G42" s="49" t="s">
        <v>116</v>
      </c>
      <c r="H42" s="49" t="s">
        <v>164</v>
      </c>
      <c r="I42" s="49" t="s">
        <v>118</v>
      </c>
      <c r="K42" s="49" t="s">
        <v>1212</v>
      </c>
      <c r="L42" s="49">
        <v>60</v>
      </c>
      <c r="M42" s="49">
        <v>85</v>
      </c>
      <c r="N42" s="49">
        <v>134</v>
      </c>
      <c r="O42" s="49">
        <v>104</v>
      </c>
      <c r="U42" s="49">
        <v>2</v>
      </c>
      <c r="V42" s="49">
        <v>14</v>
      </c>
      <c r="X42" s="49">
        <v>24</v>
      </c>
      <c r="Y42" s="49">
        <v>124</v>
      </c>
      <c r="AC42">
        <f>IF(ISBLANK(wash[[#This Row],[total_boys]]),SUM(wash[[#This Row],[boys_0-5_reached]],wash[[#This Row],[boys_6-12_reached]],wash[[#This Row],[boys_13-18_reached]]),wash[[#This Row],[total_boys]])</f>
        <v>194</v>
      </c>
      <c r="AD42">
        <f>IF(ISBLANK(wash[[#This Row],[total_girls]]),SUM(wash[[#This Row],[girls_0-5_reached]],wash[[#This Row],[girls_6-12_reached]],wash[[#This Row],[girls_13-18_reached]]),wash[[#This Row],[total_girls]])</f>
        <v>189</v>
      </c>
      <c r="AE42">
        <f>IF(ISBLANK(wash[[#This Row],[total_children]]),SUM(wash[[#This Row],[calc_boys]],wash[[#This Row],[calc_girls]]),wash[[#This Row],[total_children]])</f>
        <v>383</v>
      </c>
      <c r="AF42">
        <f>IF(ISBLANK(wash[[#This Row],[total_pwd]]),SUM(wash[[#This Row],[total_pwd_men]],wash[[#This Row],[total_pwd_women]]),wash[[#This Row],[total_pwd]])</f>
        <v>16</v>
      </c>
      <c r="AG42">
        <f>IF(ISBLANK(wash[[#This Row],[total_adults]]),SUM(wash[[#This Row],[total_men]],wash[[#This Row],[total_women]]),wash[[#This Row],[total_adults]])</f>
        <v>148</v>
      </c>
      <c r="AH42">
        <f>IF(ISBLANK(wash[[#This Row],[total_beneficiaries_reached]]),SUM(wash[[#This Row],[calc_children]],wash[[#This Row],[calc_adults]]),wash[[#This Row],[total_beneficiaries_reached]])</f>
        <v>531</v>
      </c>
      <c r="AI42" s="49" t="str">
        <f ca="1">IF(B42="","",OFFSET(table_admin1[[#Headers],[ADM1_PT]],MATCH(B42,admin1,0),1))</f>
        <v>MZ01</v>
      </c>
      <c r="AJ42" s="49" t="str">
        <f t="shared" ca="1" si="0"/>
        <v>MZ0109</v>
      </c>
      <c r="AK42" s="49" t="str">
        <f t="shared" ca="1" si="1"/>
        <v/>
      </c>
    </row>
    <row r="43" spans="1:37" x14ac:dyDescent="0.2">
      <c r="A43" s="58">
        <v>45383</v>
      </c>
      <c r="B43" s="49" t="s">
        <v>120</v>
      </c>
      <c r="C43" s="49" t="s">
        <v>126</v>
      </c>
      <c r="G43" s="49" t="s">
        <v>122</v>
      </c>
      <c r="H43" s="49" t="s">
        <v>164</v>
      </c>
      <c r="I43" s="49" t="s">
        <v>124</v>
      </c>
      <c r="J43" s="49" t="s">
        <v>1314</v>
      </c>
      <c r="K43" s="49" t="s">
        <v>125</v>
      </c>
      <c r="L43" s="49">
        <v>146</v>
      </c>
      <c r="M43" s="49">
        <v>4</v>
      </c>
      <c r="N43" s="49">
        <v>46</v>
      </c>
      <c r="O43" s="49">
        <v>142</v>
      </c>
      <c r="U43" s="49">
        <v>4</v>
      </c>
      <c r="V43" s="49">
        <v>5</v>
      </c>
      <c r="X43" s="49">
        <v>82</v>
      </c>
      <c r="Y43" s="49">
        <v>70</v>
      </c>
      <c r="AC43">
        <f>IF(ISBLANK(wash[[#This Row],[total_boys]]),SUM(wash[[#This Row],[boys_0-5_reached]],wash[[#This Row],[boys_6-12_reached]],wash[[#This Row],[boys_13-18_reached]]),wash[[#This Row],[total_boys]])</f>
        <v>192</v>
      </c>
      <c r="AD43">
        <f>IF(ISBLANK(wash[[#This Row],[total_girls]]),SUM(wash[[#This Row],[girls_0-5_reached]],wash[[#This Row],[girls_6-12_reached]],wash[[#This Row],[girls_13-18_reached]]),wash[[#This Row],[total_girls]])</f>
        <v>146</v>
      </c>
      <c r="AE43">
        <f>IF(ISBLANK(wash[[#This Row],[total_children]]),SUM(wash[[#This Row],[calc_boys]],wash[[#This Row],[calc_girls]]),wash[[#This Row],[total_children]])</f>
        <v>338</v>
      </c>
      <c r="AF43">
        <f>IF(ISBLANK(wash[[#This Row],[total_pwd]]),SUM(wash[[#This Row],[total_pwd_men]],wash[[#This Row],[total_pwd_women]]),wash[[#This Row],[total_pwd]])</f>
        <v>9</v>
      </c>
      <c r="AG43">
        <f>IF(ISBLANK(wash[[#This Row],[total_adults]]),SUM(wash[[#This Row],[total_men]],wash[[#This Row],[total_women]]),wash[[#This Row],[total_adults]])</f>
        <v>152</v>
      </c>
      <c r="AH43">
        <f>IF(ISBLANK(wash[[#This Row],[total_beneficiaries_reached]]),SUM(wash[[#This Row],[calc_children]],wash[[#This Row],[calc_adults]]),wash[[#This Row],[total_beneficiaries_reached]])</f>
        <v>490</v>
      </c>
      <c r="AI43" s="49" t="str">
        <f ca="1">IF(B43="","",OFFSET(table_admin1[[#Headers],[ADM1_PT]],MATCH(B43,admin1,0),1))</f>
        <v>MZ01</v>
      </c>
      <c r="AJ43" s="49" t="str">
        <f t="shared" ca="1" si="0"/>
        <v>MZ0103</v>
      </c>
      <c r="AK43" s="49" t="str">
        <f t="shared" ca="1" si="1"/>
        <v/>
      </c>
    </row>
    <row r="44" spans="1:37" x14ac:dyDescent="0.2">
      <c r="A44" s="58">
        <v>45292</v>
      </c>
      <c r="B44" s="49" t="s">
        <v>192</v>
      </c>
      <c r="C44" s="49" t="s">
        <v>370</v>
      </c>
      <c r="G44" s="49" t="s">
        <v>122</v>
      </c>
      <c r="H44" s="49" t="s">
        <v>162</v>
      </c>
      <c r="I44" s="49" t="s">
        <v>124</v>
      </c>
      <c r="J44" s="49" t="s">
        <v>1316</v>
      </c>
      <c r="K44" s="49" t="s">
        <v>125</v>
      </c>
      <c r="L44" s="49">
        <v>188</v>
      </c>
      <c r="M44" s="49">
        <v>138</v>
      </c>
      <c r="N44" s="49">
        <v>1</v>
      </c>
      <c r="O44" s="49">
        <v>41</v>
      </c>
      <c r="U44" s="49">
        <v>11</v>
      </c>
      <c r="V44" s="49">
        <v>15</v>
      </c>
      <c r="X44" s="49">
        <v>33</v>
      </c>
      <c r="Y44" s="49">
        <v>31</v>
      </c>
      <c r="AC44">
        <f>IF(ISBLANK(wash[[#This Row],[total_boys]]),SUM(wash[[#This Row],[boys_0-5_reached]],wash[[#This Row],[boys_6-12_reached]],wash[[#This Row],[boys_13-18_reached]]),wash[[#This Row],[total_boys]])</f>
        <v>189</v>
      </c>
      <c r="AD44">
        <f>IF(ISBLANK(wash[[#This Row],[total_girls]]),SUM(wash[[#This Row],[girls_0-5_reached]],wash[[#This Row],[girls_6-12_reached]],wash[[#This Row],[girls_13-18_reached]]),wash[[#This Row],[total_girls]])</f>
        <v>179</v>
      </c>
      <c r="AE44">
        <f>IF(ISBLANK(wash[[#This Row],[total_children]]),SUM(wash[[#This Row],[calc_boys]],wash[[#This Row],[calc_girls]]),wash[[#This Row],[total_children]])</f>
        <v>368</v>
      </c>
      <c r="AF44">
        <f>IF(ISBLANK(wash[[#This Row],[total_pwd]]),SUM(wash[[#This Row],[total_pwd_men]],wash[[#This Row],[total_pwd_women]]),wash[[#This Row],[total_pwd]])</f>
        <v>26</v>
      </c>
      <c r="AG44">
        <f>IF(ISBLANK(wash[[#This Row],[total_adults]]),SUM(wash[[#This Row],[total_men]],wash[[#This Row],[total_women]]),wash[[#This Row],[total_adults]])</f>
        <v>64</v>
      </c>
      <c r="AH44">
        <f>IF(ISBLANK(wash[[#This Row],[total_beneficiaries_reached]]),SUM(wash[[#This Row],[calc_children]],wash[[#This Row],[calc_adults]]),wash[[#This Row],[total_beneficiaries_reached]])</f>
        <v>432</v>
      </c>
      <c r="AI44" s="49" t="str">
        <f ca="1">IF(B44="","",OFFSET(table_admin1[[#Headers],[ADM1_PT]],MATCH(B44,admin1,0),1))</f>
        <v>MZ04</v>
      </c>
      <c r="AJ44" s="49" t="str">
        <f t="shared" ca="1" si="0"/>
        <v>MZ0404</v>
      </c>
      <c r="AK44" s="49" t="str">
        <f t="shared" ca="1" si="1"/>
        <v/>
      </c>
    </row>
    <row r="45" spans="1:37" x14ac:dyDescent="0.2">
      <c r="A45" s="58">
        <v>45383</v>
      </c>
      <c r="B45" s="49" t="s">
        <v>120</v>
      </c>
      <c r="C45" s="49" t="s">
        <v>127</v>
      </c>
      <c r="G45" s="49" t="s">
        <v>122</v>
      </c>
      <c r="H45" s="49" t="s">
        <v>161</v>
      </c>
      <c r="I45" s="49" t="s">
        <v>124</v>
      </c>
      <c r="K45" s="49" t="s">
        <v>1212</v>
      </c>
      <c r="L45" s="49">
        <v>14</v>
      </c>
      <c r="M45" s="49">
        <v>9</v>
      </c>
      <c r="N45" s="49">
        <v>194</v>
      </c>
      <c r="O45" s="49">
        <v>190</v>
      </c>
      <c r="U45" s="49">
        <v>10</v>
      </c>
      <c r="V45" s="49">
        <v>11</v>
      </c>
      <c r="X45" s="49">
        <v>132</v>
      </c>
      <c r="Y45" s="49">
        <v>67</v>
      </c>
      <c r="AC45">
        <f>IF(ISBLANK(wash[[#This Row],[total_boys]]),SUM(wash[[#This Row],[boys_0-5_reached]],wash[[#This Row],[boys_6-12_reached]],wash[[#This Row],[boys_13-18_reached]]),wash[[#This Row],[total_boys]])</f>
        <v>208</v>
      </c>
      <c r="AD45">
        <f>IF(ISBLANK(wash[[#This Row],[total_girls]]),SUM(wash[[#This Row],[girls_0-5_reached]],wash[[#This Row],[girls_6-12_reached]],wash[[#This Row],[girls_13-18_reached]]),wash[[#This Row],[total_girls]])</f>
        <v>199</v>
      </c>
      <c r="AE45">
        <f>IF(ISBLANK(wash[[#This Row],[total_children]]),SUM(wash[[#This Row],[calc_boys]],wash[[#This Row],[calc_girls]]),wash[[#This Row],[total_children]])</f>
        <v>407</v>
      </c>
      <c r="AF45">
        <f>IF(ISBLANK(wash[[#This Row],[total_pwd]]),SUM(wash[[#This Row],[total_pwd_men]],wash[[#This Row],[total_pwd_women]]),wash[[#This Row],[total_pwd]])</f>
        <v>21</v>
      </c>
      <c r="AG45">
        <f>IF(ISBLANK(wash[[#This Row],[total_adults]]),SUM(wash[[#This Row],[total_men]],wash[[#This Row],[total_women]]),wash[[#This Row],[total_adults]])</f>
        <v>199</v>
      </c>
      <c r="AH45">
        <f>IF(ISBLANK(wash[[#This Row],[total_beneficiaries_reached]]),SUM(wash[[#This Row],[calc_children]],wash[[#This Row],[calc_adults]]),wash[[#This Row],[total_beneficiaries_reached]])</f>
        <v>606</v>
      </c>
      <c r="AI45" s="49" t="str">
        <f ca="1">IF(B45="","",OFFSET(table_admin1[[#Headers],[ADM1_PT]],MATCH(B45,admin1,0),1))</f>
        <v>MZ01</v>
      </c>
      <c r="AJ45" s="49" t="str">
        <f t="shared" ca="1" si="0"/>
        <v>MZ0101</v>
      </c>
      <c r="AK45" s="49" t="str">
        <f t="shared" ca="1" si="1"/>
        <v/>
      </c>
    </row>
    <row r="46" spans="1:37" x14ac:dyDescent="0.2">
      <c r="A46" s="58">
        <v>45323</v>
      </c>
      <c r="B46" s="49" t="s">
        <v>214</v>
      </c>
      <c r="C46" s="49" t="s">
        <v>528</v>
      </c>
      <c r="G46" s="49" t="s">
        <v>116</v>
      </c>
      <c r="H46" s="49" t="s">
        <v>164</v>
      </c>
      <c r="I46" s="49" t="s">
        <v>118</v>
      </c>
      <c r="K46" s="49" t="s">
        <v>1212</v>
      </c>
      <c r="L46" s="49">
        <v>66</v>
      </c>
      <c r="M46" s="49">
        <v>155</v>
      </c>
      <c r="N46" s="49">
        <v>131</v>
      </c>
      <c r="O46" s="49">
        <v>161</v>
      </c>
      <c r="U46" s="49">
        <v>2</v>
      </c>
      <c r="V46" s="49">
        <v>2</v>
      </c>
      <c r="X46" s="49">
        <v>87</v>
      </c>
      <c r="Y46" s="49">
        <v>141</v>
      </c>
      <c r="AC46">
        <f>IF(ISBLANK(wash[[#This Row],[total_boys]]),SUM(wash[[#This Row],[boys_0-5_reached]],wash[[#This Row],[boys_6-12_reached]],wash[[#This Row],[boys_13-18_reached]]),wash[[#This Row],[total_boys]])</f>
        <v>197</v>
      </c>
      <c r="AD46">
        <f>IF(ISBLANK(wash[[#This Row],[total_girls]]),SUM(wash[[#This Row],[girls_0-5_reached]],wash[[#This Row],[girls_6-12_reached]],wash[[#This Row],[girls_13-18_reached]]),wash[[#This Row],[total_girls]])</f>
        <v>316</v>
      </c>
      <c r="AE46">
        <f>IF(ISBLANK(wash[[#This Row],[total_children]]),SUM(wash[[#This Row],[calc_boys]],wash[[#This Row],[calc_girls]]),wash[[#This Row],[total_children]])</f>
        <v>513</v>
      </c>
      <c r="AF46">
        <f>IF(ISBLANK(wash[[#This Row],[total_pwd]]),SUM(wash[[#This Row],[total_pwd_men]],wash[[#This Row],[total_pwd_women]]),wash[[#This Row],[total_pwd]])</f>
        <v>4</v>
      </c>
      <c r="AG46">
        <f>IF(ISBLANK(wash[[#This Row],[total_adults]]),SUM(wash[[#This Row],[total_men]],wash[[#This Row],[total_women]]),wash[[#This Row],[total_adults]])</f>
        <v>228</v>
      </c>
      <c r="AH46">
        <f>IF(ISBLANK(wash[[#This Row],[total_beneficiaries_reached]]),SUM(wash[[#This Row],[calc_children]],wash[[#This Row],[calc_adults]]),wash[[#This Row],[total_beneficiaries_reached]])</f>
        <v>741</v>
      </c>
      <c r="AI46" s="49" t="str">
        <f ca="1">IF(B46="","",OFFSET(table_admin1[[#Headers],[ADM1_PT]],MATCH(B46,admin1,0),1))</f>
        <v>MZ08</v>
      </c>
      <c r="AJ46" s="49" t="str">
        <f t="shared" ca="1" si="0"/>
        <v>MZ0802</v>
      </c>
      <c r="AK46" s="49" t="str">
        <f t="shared" ca="1" si="1"/>
        <v/>
      </c>
    </row>
    <row r="47" spans="1:37" x14ac:dyDescent="0.2">
      <c r="A47" s="58">
        <v>45323</v>
      </c>
      <c r="B47" s="49" t="s">
        <v>209</v>
      </c>
      <c r="C47" s="49" t="s">
        <v>489</v>
      </c>
      <c r="G47" s="49" t="s">
        <v>122</v>
      </c>
      <c r="H47" s="49" t="s">
        <v>1203</v>
      </c>
      <c r="I47" s="49" t="s">
        <v>130</v>
      </c>
      <c r="J47" s="49" t="s">
        <v>1318</v>
      </c>
      <c r="K47" s="49" t="s">
        <v>125</v>
      </c>
      <c r="L47" s="49">
        <v>175</v>
      </c>
      <c r="M47" s="49">
        <v>200</v>
      </c>
      <c r="N47" s="49">
        <v>132</v>
      </c>
      <c r="O47" s="49">
        <v>93</v>
      </c>
      <c r="U47" s="49">
        <v>6</v>
      </c>
      <c r="V47" s="49">
        <v>3</v>
      </c>
      <c r="X47" s="49">
        <v>42</v>
      </c>
      <c r="Y47" s="49">
        <v>186</v>
      </c>
      <c r="AC47">
        <f>IF(ISBLANK(wash[[#This Row],[total_boys]]),SUM(wash[[#This Row],[boys_0-5_reached]],wash[[#This Row],[boys_6-12_reached]],wash[[#This Row],[boys_13-18_reached]]),wash[[#This Row],[total_boys]])</f>
        <v>307</v>
      </c>
      <c r="AD47">
        <f>IF(ISBLANK(wash[[#This Row],[total_girls]]),SUM(wash[[#This Row],[girls_0-5_reached]],wash[[#This Row],[girls_6-12_reached]],wash[[#This Row],[girls_13-18_reached]]),wash[[#This Row],[total_girls]])</f>
        <v>293</v>
      </c>
      <c r="AE47">
        <f>IF(ISBLANK(wash[[#This Row],[total_children]]),SUM(wash[[#This Row],[calc_boys]],wash[[#This Row],[calc_girls]]),wash[[#This Row],[total_children]])</f>
        <v>600</v>
      </c>
      <c r="AF47">
        <f>IF(ISBLANK(wash[[#This Row],[total_pwd]]),SUM(wash[[#This Row],[total_pwd_men]],wash[[#This Row],[total_pwd_women]]),wash[[#This Row],[total_pwd]])</f>
        <v>9</v>
      </c>
      <c r="AG47">
        <f>IF(ISBLANK(wash[[#This Row],[total_adults]]),SUM(wash[[#This Row],[total_men]],wash[[#This Row],[total_women]]),wash[[#This Row],[total_adults]])</f>
        <v>228</v>
      </c>
      <c r="AH47">
        <f>IF(ISBLANK(wash[[#This Row],[total_beneficiaries_reached]]),SUM(wash[[#This Row],[calc_children]],wash[[#This Row],[calc_adults]]),wash[[#This Row],[total_beneficiaries_reached]])</f>
        <v>828</v>
      </c>
      <c r="AI47" s="49" t="str">
        <f ca="1">IF(B47="","",OFFSET(table_admin1[[#Headers],[ADM1_PT]],MATCH(B47,admin1,0),1))</f>
        <v>MZ07</v>
      </c>
      <c r="AJ47" s="49" t="str">
        <f t="shared" ca="1" si="0"/>
        <v>MZ0715</v>
      </c>
      <c r="AK47" s="49" t="str">
        <f t="shared" ca="1" si="1"/>
        <v/>
      </c>
    </row>
    <row r="48" spans="1:37" x14ac:dyDescent="0.2">
      <c r="A48" s="58">
        <v>45383</v>
      </c>
      <c r="B48" s="49" t="s">
        <v>229</v>
      </c>
      <c r="C48" s="49" t="s">
        <v>693</v>
      </c>
      <c r="G48" s="49" t="s">
        <v>122</v>
      </c>
      <c r="H48" s="49" t="s">
        <v>163</v>
      </c>
      <c r="I48" s="49" t="s">
        <v>130</v>
      </c>
      <c r="J48" s="49" t="s">
        <v>1318</v>
      </c>
      <c r="K48" s="49" t="s">
        <v>125</v>
      </c>
      <c r="L48" s="49">
        <v>96</v>
      </c>
      <c r="M48" s="49">
        <v>110</v>
      </c>
      <c r="N48" s="49">
        <v>68</v>
      </c>
      <c r="O48" s="49">
        <v>99</v>
      </c>
      <c r="U48" s="49">
        <v>6</v>
      </c>
      <c r="V48" s="49">
        <v>12</v>
      </c>
      <c r="X48" s="49">
        <v>197</v>
      </c>
      <c r="Y48" s="49">
        <v>103</v>
      </c>
      <c r="AC48">
        <f>IF(ISBLANK(wash[[#This Row],[total_boys]]),SUM(wash[[#This Row],[boys_0-5_reached]],wash[[#This Row],[boys_6-12_reached]],wash[[#This Row],[boys_13-18_reached]]),wash[[#This Row],[total_boys]])</f>
        <v>164</v>
      </c>
      <c r="AD48">
        <f>IF(ISBLANK(wash[[#This Row],[total_girls]]),SUM(wash[[#This Row],[girls_0-5_reached]],wash[[#This Row],[girls_6-12_reached]],wash[[#This Row],[girls_13-18_reached]]),wash[[#This Row],[total_girls]])</f>
        <v>209</v>
      </c>
      <c r="AE48">
        <f>IF(ISBLANK(wash[[#This Row],[total_children]]),SUM(wash[[#This Row],[calc_boys]],wash[[#This Row],[calc_girls]]),wash[[#This Row],[total_children]])</f>
        <v>373</v>
      </c>
      <c r="AF48">
        <f>IF(ISBLANK(wash[[#This Row],[total_pwd]]),SUM(wash[[#This Row],[total_pwd_men]],wash[[#This Row],[total_pwd_women]]),wash[[#This Row],[total_pwd]])</f>
        <v>18</v>
      </c>
      <c r="AG48">
        <f>IF(ISBLANK(wash[[#This Row],[total_adults]]),SUM(wash[[#This Row],[total_men]],wash[[#This Row],[total_women]]),wash[[#This Row],[total_adults]])</f>
        <v>300</v>
      </c>
      <c r="AH48">
        <f>IF(ISBLANK(wash[[#This Row],[total_beneficiaries_reached]]),SUM(wash[[#This Row],[calc_children]],wash[[#This Row],[calc_adults]]),wash[[#This Row],[total_beneficiaries_reached]])</f>
        <v>673</v>
      </c>
      <c r="AI48" s="49" t="str">
        <f ca="1">IF(B48="","",OFFSET(table_admin1[[#Headers],[ADM1_PT]],MATCH(B48,admin1,0),1))</f>
        <v>MZ11</v>
      </c>
      <c r="AJ48" s="49" t="str">
        <f t="shared" ca="1" si="0"/>
        <v>MZ1101</v>
      </c>
      <c r="AK48" s="49" t="str">
        <f t="shared" ca="1" si="1"/>
        <v/>
      </c>
    </row>
    <row r="49" spans="1:37" x14ac:dyDescent="0.2">
      <c r="A49" s="58">
        <v>45292</v>
      </c>
      <c r="B49" s="49" t="s">
        <v>120</v>
      </c>
      <c r="C49" s="49" t="s">
        <v>199</v>
      </c>
      <c r="G49" s="49" t="s">
        <v>116</v>
      </c>
      <c r="H49" s="49" t="s">
        <v>161</v>
      </c>
      <c r="I49" s="49" t="s">
        <v>118</v>
      </c>
      <c r="K49" s="49" t="s">
        <v>1212</v>
      </c>
      <c r="L49" s="49">
        <v>84</v>
      </c>
      <c r="M49" s="49">
        <v>157</v>
      </c>
      <c r="N49" s="49">
        <v>63</v>
      </c>
      <c r="O49" s="49">
        <v>127</v>
      </c>
      <c r="U49" s="49">
        <v>15</v>
      </c>
      <c r="V49" s="49">
        <v>3</v>
      </c>
      <c r="X49" s="49">
        <v>176</v>
      </c>
      <c r="Y49" s="49">
        <v>34</v>
      </c>
      <c r="AC49">
        <f>IF(ISBLANK(wash[[#This Row],[total_boys]]),SUM(wash[[#This Row],[boys_0-5_reached]],wash[[#This Row],[boys_6-12_reached]],wash[[#This Row],[boys_13-18_reached]]),wash[[#This Row],[total_boys]])</f>
        <v>147</v>
      </c>
      <c r="AD49">
        <f>IF(ISBLANK(wash[[#This Row],[total_girls]]),SUM(wash[[#This Row],[girls_0-5_reached]],wash[[#This Row],[girls_6-12_reached]],wash[[#This Row],[girls_13-18_reached]]),wash[[#This Row],[total_girls]])</f>
        <v>284</v>
      </c>
      <c r="AE49">
        <f>IF(ISBLANK(wash[[#This Row],[total_children]]),SUM(wash[[#This Row],[calc_boys]],wash[[#This Row],[calc_girls]]),wash[[#This Row],[total_children]])</f>
        <v>431</v>
      </c>
      <c r="AF49">
        <f>IF(ISBLANK(wash[[#This Row],[total_pwd]]),SUM(wash[[#This Row],[total_pwd_men]],wash[[#This Row],[total_pwd_women]]),wash[[#This Row],[total_pwd]])</f>
        <v>18</v>
      </c>
      <c r="AG49">
        <f>IF(ISBLANK(wash[[#This Row],[total_adults]]),SUM(wash[[#This Row],[total_men]],wash[[#This Row],[total_women]]),wash[[#This Row],[total_adults]])</f>
        <v>210</v>
      </c>
      <c r="AH49">
        <f>IF(ISBLANK(wash[[#This Row],[total_beneficiaries_reached]]),SUM(wash[[#This Row],[calc_children]],wash[[#This Row],[calc_adults]]),wash[[#This Row],[total_beneficiaries_reached]])</f>
        <v>641</v>
      </c>
      <c r="AI49" s="49" t="str">
        <f ca="1">IF(B49="","",OFFSET(table_admin1[[#Headers],[ADM1_PT]],MATCH(B49,admin1,0),1))</f>
        <v>MZ01</v>
      </c>
      <c r="AJ49" s="49" t="str">
        <f t="shared" ca="1" si="0"/>
        <v>MZ0105</v>
      </c>
      <c r="AK49" s="49" t="str">
        <f t="shared" ca="1" si="1"/>
        <v/>
      </c>
    </row>
    <row r="50" spans="1:37" x14ac:dyDescent="0.2">
      <c r="A50" s="58">
        <v>45323</v>
      </c>
      <c r="B50" s="49" t="s">
        <v>120</v>
      </c>
      <c r="C50" s="49" t="s">
        <v>205</v>
      </c>
      <c r="G50" s="49" t="s">
        <v>122</v>
      </c>
      <c r="H50" s="49" t="s">
        <v>162</v>
      </c>
      <c r="I50" s="49" t="s">
        <v>130</v>
      </c>
      <c r="J50" s="49" t="s">
        <v>1318</v>
      </c>
      <c r="K50" s="49" t="s">
        <v>125</v>
      </c>
      <c r="L50" s="49">
        <v>38</v>
      </c>
      <c r="M50" s="49">
        <v>192</v>
      </c>
      <c r="N50" s="49">
        <v>6</v>
      </c>
      <c r="O50" s="49">
        <v>163</v>
      </c>
      <c r="U50" s="49">
        <v>7</v>
      </c>
      <c r="V50" s="49">
        <v>4</v>
      </c>
      <c r="X50" s="49">
        <v>36</v>
      </c>
      <c r="Y50" s="49">
        <v>168</v>
      </c>
      <c r="AC50">
        <f>IF(ISBLANK(wash[[#This Row],[total_boys]]),SUM(wash[[#This Row],[boys_0-5_reached]],wash[[#This Row],[boys_6-12_reached]],wash[[#This Row],[boys_13-18_reached]]),wash[[#This Row],[total_boys]])</f>
        <v>44</v>
      </c>
      <c r="AD50">
        <f>IF(ISBLANK(wash[[#This Row],[total_girls]]),SUM(wash[[#This Row],[girls_0-5_reached]],wash[[#This Row],[girls_6-12_reached]],wash[[#This Row],[girls_13-18_reached]]),wash[[#This Row],[total_girls]])</f>
        <v>355</v>
      </c>
      <c r="AE50">
        <f>IF(ISBLANK(wash[[#This Row],[total_children]]),SUM(wash[[#This Row],[calc_boys]],wash[[#This Row],[calc_girls]]),wash[[#This Row],[total_children]])</f>
        <v>399</v>
      </c>
      <c r="AF50">
        <f>IF(ISBLANK(wash[[#This Row],[total_pwd]]),SUM(wash[[#This Row],[total_pwd_men]],wash[[#This Row],[total_pwd_women]]),wash[[#This Row],[total_pwd]])</f>
        <v>11</v>
      </c>
      <c r="AG50">
        <f>IF(ISBLANK(wash[[#This Row],[total_adults]]),SUM(wash[[#This Row],[total_men]],wash[[#This Row],[total_women]]),wash[[#This Row],[total_adults]])</f>
        <v>204</v>
      </c>
      <c r="AH50">
        <f>IF(ISBLANK(wash[[#This Row],[total_beneficiaries_reached]]),SUM(wash[[#This Row],[calc_children]],wash[[#This Row],[calc_adults]]),wash[[#This Row],[total_beneficiaries_reached]])</f>
        <v>603</v>
      </c>
      <c r="AI50" s="49" t="str">
        <f ca="1">IF(B50="","",OFFSET(table_admin1[[#Headers],[ADM1_PT]],MATCH(B50,admin1,0),1))</f>
        <v>MZ01</v>
      </c>
      <c r="AJ50" s="49" t="str">
        <f t="shared" ca="1" si="0"/>
        <v>MZ0106</v>
      </c>
      <c r="AK50" s="49" t="str">
        <f t="shared" ca="1" si="1"/>
        <v/>
      </c>
    </row>
    <row r="51" spans="1:37" x14ac:dyDescent="0.2">
      <c r="A51" s="58">
        <v>45292</v>
      </c>
      <c r="B51" s="49" t="s">
        <v>120</v>
      </c>
      <c r="C51" s="49" t="s">
        <v>131</v>
      </c>
      <c r="G51" s="49" t="s">
        <v>122</v>
      </c>
      <c r="H51" s="49" t="s">
        <v>163</v>
      </c>
      <c r="I51" s="49" t="s">
        <v>124</v>
      </c>
      <c r="J51" s="49" t="s">
        <v>1315</v>
      </c>
      <c r="K51" s="49" t="s">
        <v>125</v>
      </c>
      <c r="L51" s="49">
        <v>58</v>
      </c>
      <c r="M51" s="49">
        <v>11</v>
      </c>
      <c r="N51" s="49">
        <v>33</v>
      </c>
      <c r="O51" s="49">
        <v>131</v>
      </c>
      <c r="U51" s="49">
        <v>2</v>
      </c>
      <c r="V51" s="49">
        <v>11</v>
      </c>
      <c r="X51" s="49">
        <v>154</v>
      </c>
      <c r="Y51" s="49">
        <v>103</v>
      </c>
      <c r="AC51">
        <f>IF(ISBLANK(wash[[#This Row],[total_boys]]),SUM(wash[[#This Row],[boys_0-5_reached]],wash[[#This Row],[boys_6-12_reached]],wash[[#This Row],[boys_13-18_reached]]),wash[[#This Row],[total_boys]])</f>
        <v>91</v>
      </c>
      <c r="AD51">
        <f>IF(ISBLANK(wash[[#This Row],[total_girls]]),SUM(wash[[#This Row],[girls_0-5_reached]],wash[[#This Row],[girls_6-12_reached]],wash[[#This Row],[girls_13-18_reached]]),wash[[#This Row],[total_girls]])</f>
        <v>142</v>
      </c>
      <c r="AE51">
        <f>IF(ISBLANK(wash[[#This Row],[total_children]]),SUM(wash[[#This Row],[calc_boys]],wash[[#This Row],[calc_girls]]),wash[[#This Row],[total_children]])</f>
        <v>233</v>
      </c>
      <c r="AF51">
        <f>IF(ISBLANK(wash[[#This Row],[total_pwd]]),SUM(wash[[#This Row],[total_pwd_men]],wash[[#This Row],[total_pwd_women]]),wash[[#This Row],[total_pwd]])</f>
        <v>13</v>
      </c>
      <c r="AG51">
        <f>IF(ISBLANK(wash[[#This Row],[total_adults]]),SUM(wash[[#This Row],[total_men]],wash[[#This Row],[total_women]]),wash[[#This Row],[total_adults]])</f>
        <v>257</v>
      </c>
      <c r="AH51">
        <f>IF(ISBLANK(wash[[#This Row],[total_beneficiaries_reached]]),SUM(wash[[#This Row],[calc_children]],wash[[#This Row],[calc_adults]]),wash[[#This Row],[total_beneficiaries_reached]])</f>
        <v>490</v>
      </c>
      <c r="AI51" s="49" t="str">
        <f ca="1">IF(B51="","",OFFSET(table_admin1[[#Headers],[ADM1_PT]],MATCH(B51,admin1,0),1))</f>
        <v>MZ01</v>
      </c>
      <c r="AJ51" s="49" t="str">
        <f t="shared" ca="1" si="0"/>
        <v>MZ0107</v>
      </c>
      <c r="AK51" s="49" t="str">
        <f t="shared" ca="1" si="1"/>
        <v/>
      </c>
    </row>
    <row r="52" spans="1:37" x14ac:dyDescent="0.2">
      <c r="A52" s="58">
        <v>45383</v>
      </c>
      <c r="B52" s="49" t="s">
        <v>113</v>
      </c>
      <c r="C52" s="49" t="s">
        <v>613</v>
      </c>
      <c r="G52" s="49" t="s">
        <v>116</v>
      </c>
      <c r="H52" s="49" t="s">
        <v>1203</v>
      </c>
      <c r="I52" s="49" t="s">
        <v>118</v>
      </c>
      <c r="K52" s="49" t="s">
        <v>1212</v>
      </c>
      <c r="L52" s="49">
        <v>152</v>
      </c>
      <c r="M52" s="49">
        <v>46</v>
      </c>
      <c r="N52" s="49">
        <v>51</v>
      </c>
      <c r="O52" s="49">
        <v>171</v>
      </c>
      <c r="U52" s="49">
        <v>8</v>
      </c>
      <c r="V52" s="49">
        <v>13</v>
      </c>
      <c r="X52" s="49">
        <v>41</v>
      </c>
      <c r="Y52" s="49">
        <v>64</v>
      </c>
      <c r="AC52">
        <f>IF(ISBLANK(wash[[#This Row],[total_boys]]),SUM(wash[[#This Row],[boys_0-5_reached]],wash[[#This Row],[boys_6-12_reached]],wash[[#This Row],[boys_13-18_reached]]),wash[[#This Row],[total_boys]])</f>
        <v>203</v>
      </c>
      <c r="AD52">
        <f>IF(ISBLANK(wash[[#This Row],[total_girls]]),SUM(wash[[#This Row],[girls_0-5_reached]],wash[[#This Row],[girls_6-12_reached]],wash[[#This Row],[girls_13-18_reached]]),wash[[#This Row],[total_girls]])</f>
        <v>217</v>
      </c>
      <c r="AE52">
        <f>IF(ISBLANK(wash[[#This Row],[total_children]]),SUM(wash[[#This Row],[calc_boys]],wash[[#This Row],[calc_girls]]),wash[[#This Row],[total_children]])</f>
        <v>420</v>
      </c>
      <c r="AF52">
        <f>IF(ISBLANK(wash[[#This Row],[total_pwd]]),SUM(wash[[#This Row],[total_pwd_men]],wash[[#This Row],[total_pwd_women]]),wash[[#This Row],[total_pwd]])</f>
        <v>21</v>
      </c>
      <c r="AG52">
        <f>IF(ISBLANK(wash[[#This Row],[total_adults]]),SUM(wash[[#This Row],[total_men]],wash[[#This Row],[total_women]]),wash[[#This Row],[total_adults]])</f>
        <v>105</v>
      </c>
      <c r="AH52">
        <f>IF(ISBLANK(wash[[#This Row],[total_beneficiaries_reached]]),SUM(wash[[#This Row],[calc_children]],wash[[#This Row],[calc_adults]]),wash[[#This Row],[total_beneficiaries_reached]])</f>
        <v>525</v>
      </c>
      <c r="AI52" s="49" t="str">
        <f ca="1">IF(B52="","",OFFSET(table_admin1[[#Headers],[ADM1_PT]],MATCH(B52,admin1,0),1))</f>
        <v>MZ09</v>
      </c>
      <c r="AJ52" s="49" t="str">
        <f t="shared" ca="1" si="0"/>
        <v>MZ0907</v>
      </c>
      <c r="AK52" s="49" t="str">
        <f t="shared" ca="1" si="1"/>
        <v/>
      </c>
    </row>
    <row r="53" spans="1:37" x14ac:dyDescent="0.2">
      <c r="A53" s="58">
        <v>45323</v>
      </c>
      <c r="B53" s="49" t="s">
        <v>192</v>
      </c>
      <c r="C53" s="49" t="s">
        <v>370</v>
      </c>
      <c r="G53" s="49" t="s">
        <v>116</v>
      </c>
      <c r="H53" s="49" t="s">
        <v>163</v>
      </c>
      <c r="I53" s="49" t="s">
        <v>118</v>
      </c>
      <c r="K53" s="49" t="s">
        <v>1212</v>
      </c>
      <c r="L53" s="49">
        <v>102</v>
      </c>
      <c r="M53" s="49">
        <v>65</v>
      </c>
      <c r="N53" s="49">
        <v>86</v>
      </c>
      <c r="O53" s="49">
        <v>98</v>
      </c>
      <c r="U53" s="49">
        <v>9</v>
      </c>
      <c r="V53" s="49">
        <v>14</v>
      </c>
      <c r="X53" s="49">
        <v>17</v>
      </c>
      <c r="Y53" s="49">
        <v>161</v>
      </c>
      <c r="AC53">
        <f>IF(ISBLANK(wash[[#This Row],[total_boys]]),SUM(wash[[#This Row],[boys_0-5_reached]],wash[[#This Row],[boys_6-12_reached]],wash[[#This Row],[boys_13-18_reached]]),wash[[#This Row],[total_boys]])</f>
        <v>188</v>
      </c>
      <c r="AD53">
        <f>IF(ISBLANK(wash[[#This Row],[total_girls]]),SUM(wash[[#This Row],[girls_0-5_reached]],wash[[#This Row],[girls_6-12_reached]],wash[[#This Row],[girls_13-18_reached]]),wash[[#This Row],[total_girls]])</f>
        <v>163</v>
      </c>
      <c r="AE53">
        <f>IF(ISBLANK(wash[[#This Row],[total_children]]),SUM(wash[[#This Row],[calc_boys]],wash[[#This Row],[calc_girls]]),wash[[#This Row],[total_children]])</f>
        <v>351</v>
      </c>
      <c r="AF53">
        <f>IF(ISBLANK(wash[[#This Row],[total_pwd]]),SUM(wash[[#This Row],[total_pwd_men]],wash[[#This Row],[total_pwd_women]]),wash[[#This Row],[total_pwd]])</f>
        <v>23</v>
      </c>
      <c r="AG53">
        <f>IF(ISBLANK(wash[[#This Row],[total_adults]]),SUM(wash[[#This Row],[total_men]],wash[[#This Row],[total_women]]),wash[[#This Row],[total_adults]])</f>
        <v>178</v>
      </c>
      <c r="AH53">
        <f>IF(ISBLANK(wash[[#This Row],[total_beneficiaries_reached]]),SUM(wash[[#This Row],[calc_children]],wash[[#This Row],[calc_adults]]),wash[[#This Row],[total_beneficiaries_reached]])</f>
        <v>529</v>
      </c>
      <c r="AI53" s="49" t="str">
        <f ca="1">IF(B53="","",OFFSET(table_admin1[[#Headers],[ADM1_PT]],MATCH(B53,admin1,0),1))</f>
        <v>MZ04</v>
      </c>
      <c r="AJ53" s="49" t="str">
        <f t="shared" ca="1" si="0"/>
        <v>MZ0404</v>
      </c>
      <c r="AK53" s="49" t="str">
        <f t="shared" ca="1" si="1"/>
        <v/>
      </c>
    </row>
    <row r="54" spans="1:37" x14ac:dyDescent="0.2">
      <c r="A54" s="58">
        <v>45323</v>
      </c>
      <c r="B54" s="49" t="s">
        <v>120</v>
      </c>
      <c r="C54" s="49" t="s">
        <v>242</v>
      </c>
      <c r="G54" s="49" t="s">
        <v>116</v>
      </c>
      <c r="H54" s="49" t="s">
        <v>162</v>
      </c>
      <c r="I54" s="49" t="s">
        <v>118</v>
      </c>
      <c r="K54" s="49" t="s">
        <v>1212</v>
      </c>
      <c r="L54" s="49">
        <v>32</v>
      </c>
      <c r="M54" s="49">
        <v>140</v>
      </c>
      <c r="N54" s="49">
        <v>118</v>
      </c>
      <c r="O54" s="49">
        <v>96</v>
      </c>
      <c r="U54" s="49">
        <v>11</v>
      </c>
      <c r="V54" s="49">
        <v>5</v>
      </c>
      <c r="X54" s="49">
        <v>69</v>
      </c>
      <c r="Y54" s="49">
        <v>54</v>
      </c>
      <c r="AC54">
        <f>IF(ISBLANK(wash[[#This Row],[total_boys]]),SUM(wash[[#This Row],[boys_0-5_reached]],wash[[#This Row],[boys_6-12_reached]],wash[[#This Row],[boys_13-18_reached]]),wash[[#This Row],[total_boys]])</f>
        <v>150</v>
      </c>
      <c r="AD54">
        <f>IF(ISBLANK(wash[[#This Row],[total_girls]]),SUM(wash[[#This Row],[girls_0-5_reached]],wash[[#This Row],[girls_6-12_reached]],wash[[#This Row],[girls_13-18_reached]]),wash[[#This Row],[total_girls]])</f>
        <v>236</v>
      </c>
      <c r="AE54">
        <f>IF(ISBLANK(wash[[#This Row],[total_children]]),SUM(wash[[#This Row],[calc_boys]],wash[[#This Row],[calc_girls]]),wash[[#This Row],[total_children]])</f>
        <v>386</v>
      </c>
      <c r="AF54">
        <f>IF(ISBLANK(wash[[#This Row],[total_pwd]]),SUM(wash[[#This Row],[total_pwd_men]],wash[[#This Row],[total_pwd_women]]),wash[[#This Row],[total_pwd]])</f>
        <v>16</v>
      </c>
      <c r="AG54">
        <f>IF(ISBLANK(wash[[#This Row],[total_adults]]),SUM(wash[[#This Row],[total_men]],wash[[#This Row],[total_women]]),wash[[#This Row],[total_adults]])</f>
        <v>123</v>
      </c>
      <c r="AH54">
        <f>IF(ISBLANK(wash[[#This Row],[total_beneficiaries_reached]]),SUM(wash[[#This Row],[calc_children]],wash[[#This Row],[calc_adults]]),wash[[#This Row],[total_beneficiaries_reached]])</f>
        <v>509</v>
      </c>
      <c r="AI54" s="49" t="str">
        <f ca="1">IF(B54="","",OFFSET(table_admin1[[#Headers],[ADM1_PT]],MATCH(B54,admin1,0),1))</f>
        <v>MZ01</v>
      </c>
      <c r="AJ54" s="49" t="str">
        <f t="shared" ca="1" si="0"/>
        <v>MZ0114</v>
      </c>
      <c r="AK54" s="49" t="str">
        <f t="shared" ca="1" si="1"/>
        <v/>
      </c>
    </row>
    <row r="55" spans="1:37" x14ac:dyDescent="0.2">
      <c r="A55" s="58">
        <v>45323</v>
      </c>
      <c r="B55" s="49" t="s">
        <v>120</v>
      </c>
      <c r="C55" s="49" t="s">
        <v>126</v>
      </c>
      <c r="G55" s="49" t="s">
        <v>116</v>
      </c>
      <c r="H55" s="49" t="s">
        <v>1203</v>
      </c>
      <c r="I55" s="49" t="s">
        <v>118</v>
      </c>
      <c r="K55" s="49" t="s">
        <v>1212</v>
      </c>
      <c r="L55" s="49">
        <v>5</v>
      </c>
      <c r="M55" s="49">
        <v>42</v>
      </c>
      <c r="N55" s="49">
        <v>166</v>
      </c>
      <c r="O55" s="49">
        <v>110</v>
      </c>
      <c r="U55" s="49">
        <v>4</v>
      </c>
      <c r="V55" s="49">
        <v>5</v>
      </c>
      <c r="X55" s="49">
        <v>141</v>
      </c>
      <c r="Y55" s="49">
        <v>99</v>
      </c>
      <c r="AC55">
        <f>IF(ISBLANK(wash[[#This Row],[total_boys]]),SUM(wash[[#This Row],[boys_0-5_reached]],wash[[#This Row],[boys_6-12_reached]],wash[[#This Row],[boys_13-18_reached]]),wash[[#This Row],[total_boys]])</f>
        <v>171</v>
      </c>
      <c r="AD55">
        <f>IF(ISBLANK(wash[[#This Row],[total_girls]]),SUM(wash[[#This Row],[girls_0-5_reached]],wash[[#This Row],[girls_6-12_reached]],wash[[#This Row],[girls_13-18_reached]]),wash[[#This Row],[total_girls]])</f>
        <v>152</v>
      </c>
      <c r="AE55">
        <f>IF(ISBLANK(wash[[#This Row],[total_children]]),SUM(wash[[#This Row],[calc_boys]],wash[[#This Row],[calc_girls]]),wash[[#This Row],[total_children]])</f>
        <v>323</v>
      </c>
      <c r="AF55">
        <f>IF(ISBLANK(wash[[#This Row],[total_pwd]]),SUM(wash[[#This Row],[total_pwd_men]],wash[[#This Row],[total_pwd_women]]),wash[[#This Row],[total_pwd]])</f>
        <v>9</v>
      </c>
      <c r="AG55">
        <f>IF(ISBLANK(wash[[#This Row],[total_adults]]),SUM(wash[[#This Row],[total_men]],wash[[#This Row],[total_women]]),wash[[#This Row],[total_adults]])</f>
        <v>240</v>
      </c>
      <c r="AH55">
        <f>IF(ISBLANK(wash[[#This Row],[total_beneficiaries_reached]]),SUM(wash[[#This Row],[calc_children]],wash[[#This Row],[calc_adults]]),wash[[#This Row],[total_beneficiaries_reached]])</f>
        <v>563</v>
      </c>
      <c r="AI55" s="49" t="str">
        <f ca="1">IF(B55="","",OFFSET(table_admin1[[#Headers],[ADM1_PT]],MATCH(B55,admin1,0),1))</f>
        <v>MZ01</v>
      </c>
      <c r="AJ55" s="49" t="str">
        <f t="shared" ca="1" si="0"/>
        <v>MZ0103</v>
      </c>
      <c r="AK55" s="49" t="str">
        <f t="shared" ca="1" si="1"/>
        <v/>
      </c>
    </row>
    <row r="56" spans="1:37" x14ac:dyDescent="0.2">
      <c r="A56" s="58">
        <v>45323</v>
      </c>
      <c r="B56" s="49" t="s">
        <v>113</v>
      </c>
      <c r="C56" s="49" t="s">
        <v>613</v>
      </c>
      <c r="G56" s="49" t="s">
        <v>122</v>
      </c>
      <c r="H56" s="49" t="s">
        <v>161</v>
      </c>
      <c r="I56" s="49" t="s">
        <v>124</v>
      </c>
      <c r="J56" s="49" t="s">
        <v>1316</v>
      </c>
      <c r="K56" s="49" t="s">
        <v>125</v>
      </c>
      <c r="L56" s="49">
        <v>164</v>
      </c>
      <c r="M56" s="49">
        <v>106</v>
      </c>
      <c r="N56" s="49">
        <v>30</v>
      </c>
      <c r="O56" s="49">
        <v>14</v>
      </c>
      <c r="U56" s="49">
        <v>14</v>
      </c>
      <c r="V56" s="49">
        <v>9</v>
      </c>
      <c r="X56" s="49">
        <v>157</v>
      </c>
      <c r="Y56" s="49">
        <v>96</v>
      </c>
      <c r="AC56">
        <f>IF(ISBLANK(wash[[#This Row],[total_boys]]),SUM(wash[[#This Row],[boys_0-5_reached]],wash[[#This Row],[boys_6-12_reached]],wash[[#This Row],[boys_13-18_reached]]),wash[[#This Row],[total_boys]])</f>
        <v>194</v>
      </c>
      <c r="AD56">
        <f>IF(ISBLANK(wash[[#This Row],[total_girls]]),SUM(wash[[#This Row],[girls_0-5_reached]],wash[[#This Row],[girls_6-12_reached]],wash[[#This Row],[girls_13-18_reached]]),wash[[#This Row],[total_girls]])</f>
        <v>120</v>
      </c>
      <c r="AE56">
        <f>IF(ISBLANK(wash[[#This Row],[total_children]]),SUM(wash[[#This Row],[calc_boys]],wash[[#This Row],[calc_girls]]),wash[[#This Row],[total_children]])</f>
        <v>314</v>
      </c>
      <c r="AF56">
        <f>IF(ISBLANK(wash[[#This Row],[total_pwd]]),SUM(wash[[#This Row],[total_pwd_men]],wash[[#This Row],[total_pwd_women]]),wash[[#This Row],[total_pwd]])</f>
        <v>23</v>
      </c>
      <c r="AG56">
        <f>IF(ISBLANK(wash[[#This Row],[total_adults]]),SUM(wash[[#This Row],[total_men]],wash[[#This Row],[total_women]]),wash[[#This Row],[total_adults]])</f>
        <v>253</v>
      </c>
      <c r="AH56">
        <f>IF(ISBLANK(wash[[#This Row],[total_beneficiaries_reached]]),SUM(wash[[#This Row],[calc_children]],wash[[#This Row],[calc_adults]]),wash[[#This Row],[total_beneficiaries_reached]])</f>
        <v>567</v>
      </c>
      <c r="AI56" s="49" t="str">
        <f ca="1">IF(B56="","",OFFSET(table_admin1[[#Headers],[ADM1_PT]],MATCH(B56,admin1,0),1))</f>
        <v>MZ09</v>
      </c>
      <c r="AJ56" s="49" t="str">
        <f t="shared" ca="1" si="0"/>
        <v>MZ0907</v>
      </c>
      <c r="AK56" s="49" t="str">
        <f t="shared" ca="1" si="1"/>
        <v/>
      </c>
    </row>
    <row r="57" spans="1:37" x14ac:dyDescent="0.2">
      <c r="A57" s="58">
        <v>45352</v>
      </c>
      <c r="B57" s="49" t="s">
        <v>209</v>
      </c>
      <c r="C57" s="49" t="s">
        <v>467</v>
      </c>
      <c r="G57" s="49" t="s">
        <v>122</v>
      </c>
      <c r="H57" s="49" t="s">
        <v>1203</v>
      </c>
      <c r="I57" s="49" t="s">
        <v>124</v>
      </c>
      <c r="J57" s="49" t="s">
        <v>1315</v>
      </c>
      <c r="K57" s="49" t="s">
        <v>125</v>
      </c>
      <c r="L57" s="49">
        <v>186</v>
      </c>
      <c r="M57" s="49">
        <v>115</v>
      </c>
      <c r="N57" s="49">
        <v>165</v>
      </c>
      <c r="O57" s="49">
        <v>5</v>
      </c>
      <c r="U57" s="49">
        <v>7</v>
      </c>
      <c r="V57" s="49">
        <v>2</v>
      </c>
      <c r="X57" s="49">
        <v>154</v>
      </c>
      <c r="Y57" s="49">
        <v>57</v>
      </c>
      <c r="AC57">
        <f>IF(ISBLANK(wash[[#This Row],[total_boys]]),SUM(wash[[#This Row],[boys_0-5_reached]],wash[[#This Row],[boys_6-12_reached]],wash[[#This Row],[boys_13-18_reached]]),wash[[#This Row],[total_boys]])</f>
        <v>351</v>
      </c>
      <c r="AD57">
        <f>IF(ISBLANK(wash[[#This Row],[total_girls]]),SUM(wash[[#This Row],[girls_0-5_reached]],wash[[#This Row],[girls_6-12_reached]],wash[[#This Row],[girls_13-18_reached]]),wash[[#This Row],[total_girls]])</f>
        <v>120</v>
      </c>
      <c r="AE57">
        <f>IF(ISBLANK(wash[[#This Row],[total_children]]),SUM(wash[[#This Row],[calc_boys]],wash[[#This Row],[calc_girls]]),wash[[#This Row],[total_children]])</f>
        <v>471</v>
      </c>
      <c r="AF57">
        <f>IF(ISBLANK(wash[[#This Row],[total_pwd]]),SUM(wash[[#This Row],[total_pwd_men]],wash[[#This Row],[total_pwd_women]]),wash[[#This Row],[total_pwd]])</f>
        <v>9</v>
      </c>
      <c r="AG57">
        <f>IF(ISBLANK(wash[[#This Row],[total_adults]]),SUM(wash[[#This Row],[total_men]],wash[[#This Row],[total_women]]),wash[[#This Row],[total_adults]])</f>
        <v>211</v>
      </c>
      <c r="AH57">
        <f>IF(ISBLANK(wash[[#This Row],[total_beneficiaries_reached]]),SUM(wash[[#This Row],[calc_children]],wash[[#This Row],[calc_adults]]),wash[[#This Row],[total_beneficiaries_reached]])</f>
        <v>682</v>
      </c>
      <c r="AI57" s="49" t="str">
        <f ca="1">IF(B57="","",OFFSET(table_admin1[[#Headers],[ADM1_PT]],MATCH(B57,admin1,0),1))</f>
        <v>MZ07</v>
      </c>
      <c r="AJ57" s="49" t="str">
        <f t="shared" ca="1" si="0"/>
        <v>MZ0709</v>
      </c>
      <c r="AK57" s="49" t="str">
        <f t="shared" ca="1" si="1"/>
        <v/>
      </c>
    </row>
    <row r="58" spans="1:37" x14ac:dyDescent="0.2">
      <c r="A58" s="58">
        <v>45352</v>
      </c>
      <c r="B58" s="49" t="s">
        <v>120</v>
      </c>
      <c r="C58" s="49" t="s">
        <v>127</v>
      </c>
      <c r="G58" s="49" t="s">
        <v>116</v>
      </c>
      <c r="H58" s="49" t="s">
        <v>163</v>
      </c>
      <c r="I58" s="49" t="s">
        <v>118</v>
      </c>
      <c r="K58" s="49" t="s">
        <v>1212</v>
      </c>
      <c r="L58" s="49">
        <v>94</v>
      </c>
      <c r="M58" s="49">
        <v>54</v>
      </c>
      <c r="N58" s="49">
        <v>85</v>
      </c>
      <c r="O58" s="49">
        <v>40</v>
      </c>
      <c r="U58" s="49">
        <v>6</v>
      </c>
      <c r="V58" s="49">
        <v>12</v>
      </c>
      <c r="X58" s="49">
        <v>86</v>
      </c>
      <c r="Y58" s="49">
        <v>8</v>
      </c>
      <c r="AC58">
        <f>IF(ISBLANK(wash[[#This Row],[total_boys]]),SUM(wash[[#This Row],[boys_0-5_reached]],wash[[#This Row],[boys_6-12_reached]],wash[[#This Row],[boys_13-18_reached]]),wash[[#This Row],[total_boys]])</f>
        <v>179</v>
      </c>
      <c r="AD58">
        <f>IF(ISBLANK(wash[[#This Row],[total_girls]]),SUM(wash[[#This Row],[girls_0-5_reached]],wash[[#This Row],[girls_6-12_reached]],wash[[#This Row],[girls_13-18_reached]]),wash[[#This Row],[total_girls]])</f>
        <v>94</v>
      </c>
      <c r="AE58">
        <f>IF(ISBLANK(wash[[#This Row],[total_children]]),SUM(wash[[#This Row],[calc_boys]],wash[[#This Row],[calc_girls]]),wash[[#This Row],[total_children]])</f>
        <v>273</v>
      </c>
      <c r="AF58">
        <f>IF(ISBLANK(wash[[#This Row],[total_pwd]]),SUM(wash[[#This Row],[total_pwd_men]],wash[[#This Row],[total_pwd_women]]),wash[[#This Row],[total_pwd]])</f>
        <v>18</v>
      </c>
      <c r="AG58">
        <f>IF(ISBLANK(wash[[#This Row],[total_adults]]),SUM(wash[[#This Row],[total_men]],wash[[#This Row],[total_women]]),wash[[#This Row],[total_adults]])</f>
        <v>94</v>
      </c>
      <c r="AH58">
        <f>IF(ISBLANK(wash[[#This Row],[total_beneficiaries_reached]]),SUM(wash[[#This Row],[calc_children]],wash[[#This Row],[calc_adults]]),wash[[#This Row],[total_beneficiaries_reached]])</f>
        <v>367</v>
      </c>
      <c r="AI58" s="49" t="str">
        <f ca="1">IF(B58="","",OFFSET(table_admin1[[#Headers],[ADM1_PT]],MATCH(B58,admin1,0),1))</f>
        <v>MZ01</v>
      </c>
      <c r="AJ58" s="49" t="str">
        <f t="shared" ca="1" si="0"/>
        <v>MZ0101</v>
      </c>
      <c r="AK58" s="49" t="str">
        <f t="shared" ca="1" si="1"/>
        <v/>
      </c>
    </row>
    <row r="59" spans="1:37" x14ac:dyDescent="0.2">
      <c r="A59" s="58">
        <v>45383</v>
      </c>
      <c r="B59" s="49" t="s">
        <v>229</v>
      </c>
      <c r="C59" s="49" t="s">
        <v>693</v>
      </c>
      <c r="G59" s="49" t="s">
        <v>116</v>
      </c>
      <c r="H59" s="49" t="s">
        <v>162</v>
      </c>
      <c r="I59" s="49" t="s">
        <v>130</v>
      </c>
      <c r="J59" s="49" t="s">
        <v>1319</v>
      </c>
      <c r="K59" s="49" t="s">
        <v>1212</v>
      </c>
      <c r="L59" s="49">
        <v>11</v>
      </c>
      <c r="M59" s="49">
        <v>147</v>
      </c>
      <c r="N59" s="49">
        <v>186</v>
      </c>
      <c r="O59" s="49">
        <v>79</v>
      </c>
      <c r="U59" s="49">
        <v>9</v>
      </c>
      <c r="V59" s="49">
        <v>1</v>
      </c>
      <c r="X59" s="49">
        <v>49</v>
      </c>
      <c r="Y59" s="49">
        <v>63</v>
      </c>
      <c r="AC59">
        <f>IF(ISBLANK(wash[[#This Row],[total_boys]]),SUM(wash[[#This Row],[boys_0-5_reached]],wash[[#This Row],[boys_6-12_reached]],wash[[#This Row],[boys_13-18_reached]]),wash[[#This Row],[total_boys]])</f>
        <v>197</v>
      </c>
      <c r="AD59">
        <f>IF(ISBLANK(wash[[#This Row],[total_girls]]),SUM(wash[[#This Row],[girls_0-5_reached]],wash[[#This Row],[girls_6-12_reached]],wash[[#This Row],[girls_13-18_reached]]),wash[[#This Row],[total_girls]])</f>
        <v>226</v>
      </c>
      <c r="AE59">
        <f>IF(ISBLANK(wash[[#This Row],[total_children]]),SUM(wash[[#This Row],[calc_boys]],wash[[#This Row],[calc_girls]]),wash[[#This Row],[total_children]])</f>
        <v>423</v>
      </c>
      <c r="AF59">
        <f>IF(ISBLANK(wash[[#This Row],[total_pwd]]),SUM(wash[[#This Row],[total_pwd_men]],wash[[#This Row],[total_pwd_women]]),wash[[#This Row],[total_pwd]])</f>
        <v>10</v>
      </c>
      <c r="AG59">
        <f>IF(ISBLANK(wash[[#This Row],[total_adults]]),SUM(wash[[#This Row],[total_men]],wash[[#This Row],[total_women]]),wash[[#This Row],[total_adults]])</f>
        <v>112</v>
      </c>
      <c r="AH59">
        <f>IF(ISBLANK(wash[[#This Row],[total_beneficiaries_reached]]),SUM(wash[[#This Row],[calc_children]],wash[[#This Row],[calc_adults]]),wash[[#This Row],[total_beneficiaries_reached]])</f>
        <v>535</v>
      </c>
      <c r="AI59" s="49" t="str">
        <f ca="1">IF(B59="","",OFFSET(table_admin1[[#Headers],[ADM1_PT]],MATCH(B59,admin1,0),1))</f>
        <v>MZ11</v>
      </c>
      <c r="AJ59" s="49" t="str">
        <f t="shared" ca="1" si="0"/>
        <v>MZ1101</v>
      </c>
      <c r="AK59" s="49" t="str">
        <f t="shared" ca="1" si="1"/>
        <v/>
      </c>
    </row>
    <row r="60" spans="1:37" x14ac:dyDescent="0.2">
      <c r="A60" s="58">
        <v>45323</v>
      </c>
      <c r="B60" s="49" t="s">
        <v>214</v>
      </c>
      <c r="C60" s="49" t="s">
        <v>528</v>
      </c>
      <c r="G60" s="49" t="s">
        <v>116</v>
      </c>
      <c r="H60" s="49" t="s">
        <v>163</v>
      </c>
      <c r="I60" s="49" t="s">
        <v>118</v>
      </c>
      <c r="K60" s="49" t="s">
        <v>1212</v>
      </c>
      <c r="L60" s="49">
        <v>83</v>
      </c>
      <c r="M60" s="49">
        <v>133</v>
      </c>
      <c r="N60" s="49">
        <v>144</v>
      </c>
      <c r="O60" s="49">
        <v>24</v>
      </c>
      <c r="U60" s="49">
        <v>12</v>
      </c>
      <c r="V60" s="49">
        <v>11</v>
      </c>
      <c r="X60" s="49">
        <v>11</v>
      </c>
      <c r="Y60" s="49">
        <v>45</v>
      </c>
      <c r="AC60">
        <f>IF(ISBLANK(wash[[#This Row],[total_boys]]),SUM(wash[[#This Row],[boys_0-5_reached]],wash[[#This Row],[boys_6-12_reached]],wash[[#This Row],[boys_13-18_reached]]),wash[[#This Row],[total_boys]])</f>
        <v>227</v>
      </c>
      <c r="AD60">
        <f>IF(ISBLANK(wash[[#This Row],[total_girls]]),SUM(wash[[#This Row],[girls_0-5_reached]],wash[[#This Row],[girls_6-12_reached]],wash[[#This Row],[girls_13-18_reached]]),wash[[#This Row],[total_girls]])</f>
        <v>157</v>
      </c>
      <c r="AE60">
        <f>IF(ISBLANK(wash[[#This Row],[total_children]]),SUM(wash[[#This Row],[calc_boys]],wash[[#This Row],[calc_girls]]),wash[[#This Row],[total_children]])</f>
        <v>384</v>
      </c>
      <c r="AF60">
        <f>IF(ISBLANK(wash[[#This Row],[total_pwd]]),SUM(wash[[#This Row],[total_pwd_men]],wash[[#This Row],[total_pwd_women]]),wash[[#This Row],[total_pwd]])</f>
        <v>23</v>
      </c>
      <c r="AG60">
        <f>IF(ISBLANK(wash[[#This Row],[total_adults]]),SUM(wash[[#This Row],[total_men]],wash[[#This Row],[total_women]]),wash[[#This Row],[total_adults]])</f>
        <v>56</v>
      </c>
      <c r="AH60">
        <f>IF(ISBLANK(wash[[#This Row],[total_beneficiaries_reached]]),SUM(wash[[#This Row],[calc_children]],wash[[#This Row],[calc_adults]]),wash[[#This Row],[total_beneficiaries_reached]])</f>
        <v>440</v>
      </c>
      <c r="AI60" s="49" t="str">
        <f ca="1">IF(B60="","",OFFSET(table_admin1[[#Headers],[ADM1_PT]],MATCH(B60,admin1,0),1))</f>
        <v>MZ08</v>
      </c>
      <c r="AJ60" s="49" t="str">
        <f t="shared" ca="1" si="0"/>
        <v>MZ0802</v>
      </c>
      <c r="AK60" s="49" t="str">
        <f t="shared" ca="1" si="1"/>
        <v/>
      </c>
    </row>
    <row r="61" spans="1:37" x14ac:dyDescent="0.2">
      <c r="A61" s="58">
        <v>45292</v>
      </c>
      <c r="B61" s="49" t="s">
        <v>120</v>
      </c>
      <c r="C61" s="49" t="s">
        <v>126</v>
      </c>
      <c r="G61" s="49" t="s">
        <v>116</v>
      </c>
      <c r="H61" s="49" t="s">
        <v>161</v>
      </c>
      <c r="I61" s="49" t="s">
        <v>118</v>
      </c>
      <c r="K61" s="49" t="s">
        <v>1212</v>
      </c>
      <c r="L61" s="49">
        <v>15</v>
      </c>
      <c r="M61" s="49">
        <v>174</v>
      </c>
      <c r="N61" s="49">
        <v>57</v>
      </c>
      <c r="O61" s="49">
        <v>133</v>
      </c>
      <c r="U61" s="49">
        <v>6</v>
      </c>
      <c r="V61" s="49">
        <v>8</v>
      </c>
      <c r="X61" s="49">
        <v>37</v>
      </c>
      <c r="Y61" s="49">
        <v>56</v>
      </c>
      <c r="AC61">
        <f>IF(ISBLANK(wash[[#This Row],[total_boys]]),SUM(wash[[#This Row],[boys_0-5_reached]],wash[[#This Row],[boys_6-12_reached]],wash[[#This Row],[boys_13-18_reached]]),wash[[#This Row],[total_boys]])</f>
        <v>72</v>
      </c>
      <c r="AD61">
        <f>IF(ISBLANK(wash[[#This Row],[total_girls]]),SUM(wash[[#This Row],[girls_0-5_reached]],wash[[#This Row],[girls_6-12_reached]],wash[[#This Row],[girls_13-18_reached]]),wash[[#This Row],[total_girls]])</f>
        <v>307</v>
      </c>
      <c r="AE61">
        <f>IF(ISBLANK(wash[[#This Row],[total_children]]),SUM(wash[[#This Row],[calc_boys]],wash[[#This Row],[calc_girls]]),wash[[#This Row],[total_children]])</f>
        <v>379</v>
      </c>
      <c r="AF61">
        <f>IF(ISBLANK(wash[[#This Row],[total_pwd]]),SUM(wash[[#This Row],[total_pwd_men]],wash[[#This Row],[total_pwd_women]]),wash[[#This Row],[total_pwd]])</f>
        <v>14</v>
      </c>
      <c r="AG61">
        <f>IF(ISBLANK(wash[[#This Row],[total_adults]]),SUM(wash[[#This Row],[total_men]],wash[[#This Row],[total_women]]),wash[[#This Row],[total_adults]])</f>
        <v>93</v>
      </c>
      <c r="AH61">
        <f>IF(ISBLANK(wash[[#This Row],[total_beneficiaries_reached]]),SUM(wash[[#This Row],[calc_children]],wash[[#This Row],[calc_adults]]),wash[[#This Row],[total_beneficiaries_reached]])</f>
        <v>472</v>
      </c>
      <c r="AI61" s="49" t="str">
        <f ca="1">IF(B61="","",OFFSET(table_admin1[[#Headers],[ADM1_PT]],MATCH(B61,admin1,0),1))</f>
        <v>MZ01</v>
      </c>
      <c r="AJ61" s="49" t="str">
        <f t="shared" ca="1" si="0"/>
        <v>MZ0103</v>
      </c>
      <c r="AK61" s="49" t="str">
        <f t="shared" ca="1" si="1"/>
        <v/>
      </c>
    </row>
    <row r="62" spans="1:37" x14ac:dyDescent="0.2">
      <c r="A62" s="58">
        <v>45352</v>
      </c>
      <c r="B62" s="49" t="s">
        <v>209</v>
      </c>
      <c r="C62" s="49" t="s">
        <v>445</v>
      </c>
      <c r="G62" s="49" t="s">
        <v>116</v>
      </c>
      <c r="H62" s="49" t="s">
        <v>1203</v>
      </c>
      <c r="I62" s="49" t="s">
        <v>118</v>
      </c>
      <c r="K62" s="49" t="s">
        <v>1212</v>
      </c>
      <c r="L62" s="49">
        <v>31</v>
      </c>
      <c r="M62" s="49">
        <v>109</v>
      </c>
      <c r="N62" s="49">
        <v>94</v>
      </c>
      <c r="O62" s="49">
        <v>99</v>
      </c>
      <c r="U62" s="49">
        <v>10</v>
      </c>
      <c r="V62" s="49">
        <v>11</v>
      </c>
      <c r="X62" s="49">
        <v>19</v>
      </c>
      <c r="Y62" s="49">
        <v>40</v>
      </c>
      <c r="AC62">
        <f>IF(ISBLANK(wash[[#This Row],[total_boys]]),SUM(wash[[#This Row],[boys_0-5_reached]],wash[[#This Row],[boys_6-12_reached]],wash[[#This Row],[boys_13-18_reached]]),wash[[#This Row],[total_boys]])</f>
        <v>125</v>
      </c>
      <c r="AD62">
        <f>IF(ISBLANK(wash[[#This Row],[total_girls]]),SUM(wash[[#This Row],[girls_0-5_reached]],wash[[#This Row],[girls_6-12_reached]],wash[[#This Row],[girls_13-18_reached]]),wash[[#This Row],[total_girls]])</f>
        <v>208</v>
      </c>
      <c r="AE62">
        <f>IF(ISBLANK(wash[[#This Row],[total_children]]),SUM(wash[[#This Row],[calc_boys]],wash[[#This Row],[calc_girls]]),wash[[#This Row],[total_children]])</f>
        <v>333</v>
      </c>
      <c r="AF62">
        <f>IF(ISBLANK(wash[[#This Row],[total_pwd]]),SUM(wash[[#This Row],[total_pwd_men]],wash[[#This Row],[total_pwd_women]]),wash[[#This Row],[total_pwd]])</f>
        <v>21</v>
      </c>
      <c r="AG62">
        <f>IF(ISBLANK(wash[[#This Row],[total_adults]]),SUM(wash[[#This Row],[total_men]],wash[[#This Row],[total_women]]),wash[[#This Row],[total_adults]])</f>
        <v>59</v>
      </c>
      <c r="AH62">
        <f>IF(ISBLANK(wash[[#This Row],[total_beneficiaries_reached]]),SUM(wash[[#This Row],[calc_children]],wash[[#This Row],[calc_adults]]),wash[[#This Row],[total_beneficiaries_reached]])</f>
        <v>392</v>
      </c>
      <c r="AI62" s="49" t="str">
        <f ca="1">IF(B62="","",OFFSET(table_admin1[[#Headers],[ADM1_PT]],MATCH(B62,admin1,0),1))</f>
        <v>MZ07</v>
      </c>
      <c r="AJ62" s="49" t="str">
        <f t="shared" ca="1" si="0"/>
        <v>MZ0703</v>
      </c>
      <c r="AK62" s="49" t="str">
        <f t="shared" ca="1" si="1"/>
        <v/>
      </c>
    </row>
    <row r="63" spans="1:37" x14ac:dyDescent="0.2">
      <c r="A63" s="58">
        <v>45383</v>
      </c>
      <c r="B63" s="49" t="s">
        <v>120</v>
      </c>
      <c r="C63" s="49" t="s">
        <v>121</v>
      </c>
      <c r="G63" s="49" t="s">
        <v>122</v>
      </c>
      <c r="H63" s="49" t="s">
        <v>162</v>
      </c>
      <c r="I63" s="49" t="s">
        <v>124</v>
      </c>
      <c r="J63" s="49" t="s">
        <v>1315</v>
      </c>
      <c r="K63" s="49" t="s">
        <v>125</v>
      </c>
      <c r="L63" s="49">
        <v>33</v>
      </c>
      <c r="M63" s="49">
        <v>104</v>
      </c>
      <c r="N63" s="49">
        <v>51</v>
      </c>
      <c r="O63" s="49">
        <v>19</v>
      </c>
      <c r="U63" s="49">
        <v>14</v>
      </c>
      <c r="V63" s="49">
        <v>8</v>
      </c>
      <c r="X63" s="49">
        <v>100</v>
      </c>
      <c r="Y63" s="49">
        <v>62</v>
      </c>
      <c r="AC63">
        <f>IF(ISBLANK(wash[[#This Row],[total_boys]]),SUM(wash[[#This Row],[boys_0-5_reached]],wash[[#This Row],[boys_6-12_reached]],wash[[#This Row],[boys_13-18_reached]]),wash[[#This Row],[total_boys]])</f>
        <v>84</v>
      </c>
      <c r="AD63">
        <f>IF(ISBLANK(wash[[#This Row],[total_girls]]),SUM(wash[[#This Row],[girls_0-5_reached]],wash[[#This Row],[girls_6-12_reached]],wash[[#This Row],[girls_13-18_reached]]),wash[[#This Row],[total_girls]])</f>
        <v>123</v>
      </c>
      <c r="AE63">
        <f>IF(ISBLANK(wash[[#This Row],[total_children]]),SUM(wash[[#This Row],[calc_boys]],wash[[#This Row],[calc_girls]]),wash[[#This Row],[total_children]])</f>
        <v>207</v>
      </c>
      <c r="AF63">
        <f>IF(ISBLANK(wash[[#This Row],[total_pwd]]),SUM(wash[[#This Row],[total_pwd_men]],wash[[#This Row],[total_pwd_women]]),wash[[#This Row],[total_pwd]])</f>
        <v>22</v>
      </c>
      <c r="AG63">
        <f>IF(ISBLANK(wash[[#This Row],[total_adults]]),SUM(wash[[#This Row],[total_men]],wash[[#This Row],[total_women]]),wash[[#This Row],[total_adults]])</f>
        <v>162</v>
      </c>
      <c r="AH63">
        <f>IF(ISBLANK(wash[[#This Row],[total_beneficiaries_reached]]),SUM(wash[[#This Row],[calc_children]],wash[[#This Row],[calc_adults]]),wash[[#This Row],[total_beneficiaries_reached]])</f>
        <v>369</v>
      </c>
      <c r="AI63" s="49" t="str">
        <f ca="1">IF(B63="","",OFFSET(table_admin1[[#Headers],[ADM1_PT]],MATCH(B63,admin1,0),1))</f>
        <v>MZ01</v>
      </c>
      <c r="AJ63" s="49" t="str">
        <f t="shared" ca="1" si="0"/>
        <v>MZ0118</v>
      </c>
      <c r="AK63" s="49" t="str">
        <f t="shared" ca="1" si="1"/>
        <v/>
      </c>
    </row>
    <row r="64" spans="1:37" x14ac:dyDescent="0.2">
      <c r="A64" s="58">
        <v>45323</v>
      </c>
      <c r="B64" s="49" t="s">
        <v>192</v>
      </c>
      <c r="C64" s="49" t="s">
        <v>363</v>
      </c>
      <c r="G64" s="49" t="s">
        <v>116</v>
      </c>
      <c r="H64" s="49" t="s">
        <v>161</v>
      </c>
      <c r="I64" s="49" t="s">
        <v>118</v>
      </c>
      <c r="K64" s="49" t="s">
        <v>1212</v>
      </c>
      <c r="L64" s="49">
        <v>21</v>
      </c>
      <c r="M64" s="49">
        <v>156</v>
      </c>
      <c r="N64" s="49">
        <v>187</v>
      </c>
      <c r="O64" s="49">
        <v>74</v>
      </c>
      <c r="U64" s="49">
        <v>15</v>
      </c>
      <c r="V64" s="49">
        <v>4</v>
      </c>
      <c r="X64" s="49">
        <v>139</v>
      </c>
      <c r="Y64" s="49">
        <v>119</v>
      </c>
      <c r="AC64">
        <f>IF(ISBLANK(wash[[#This Row],[total_boys]]),SUM(wash[[#This Row],[boys_0-5_reached]],wash[[#This Row],[boys_6-12_reached]],wash[[#This Row],[boys_13-18_reached]]),wash[[#This Row],[total_boys]])</f>
        <v>208</v>
      </c>
      <c r="AD64">
        <f>IF(ISBLANK(wash[[#This Row],[total_girls]]),SUM(wash[[#This Row],[girls_0-5_reached]],wash[[#This Row],[girls_6-12_reached]],wash[[#This Row],[girls_13-18_reached]]),wash[[#This Row],[total_girls]])</f>
        <v>230</v>
      </c>
      <c r="AE64">
        <f>IF(ISBLANK(wash[[#This Row],[total_children]]),SUM(wash[[#This Row],[calc_boys]],wash[[#This Row],[calc_girls]]),wash[[#This Row],[total_children]])</f>
        <v>438</v>
      </c>
      <c r="AF64">
        <f>IF(ISBLANK(wash[[#This Row],[total_pwd]]),SUM(wash[[#This Row],[total_pwd_men]],wash[[#This Row],[total_pwd_women]]),wash[[#This Row],[total_pwd]])</f>
        <v>19</v>
      </c>
      <c r="AG64">
        <f>IF(ISBLANK(wash[[#This Row],[total_adults]]),SUM(wash[[#This Row],[total_men]],wash[[#This Row],[total_women]]),wash[[#This Row],[total_adults]])</f>
        <v>258</v>
      </c>
      <c r="AH64">
        <f>IF(ISBLANK(wash[[#This Row],[total_beneficiaries_reached]]),SUM(wash[[#This Row],[calc_children]],wash[[#This Row],[calc_adults]]),wash[[#This Row],[total_beneficiaries_reached]])</f>
        <v>696</v>
      </c>
      <c r="AI64" s="49" t="str">
        <f ca="1">IF(B64="","",OFFSET(table_admin1[[#Headers],[ADM1_PT]],MATCH(B64,admin1,0),1))</f>
        <v>MZ04</v>
      </c>
      <c r="AJ64" s="49" t="str">
        <f t="shared" ca="1" si="0"/>
        <v>MZ0402</v>
      </c>
      <c r="AK64" s="49" t="str">
        <f t="shared" ca="1" si="1"/>
        <v/>
      </c>
    </row>
    <row r="65" spans="1:37" x14ac:dyDescent="0.2">
      <c r="A65" s="58">
        <v>45323</v>
      </c>
      <c r="B65" s="49" t="s">
        <v>120</v>
      </c>
      <c r="C65" s="49" t="s">
        <v>127</v>
      </c>
      <c r="G65" s="49" t="s">
        <v>122</v>
      </c>
      <c r="H65" s="49" t="s">
        <v>163</v>
      </c>
      <c r="I65" s="49" t="s">
        <v>124</v>
      </c>
      <c r="J65" s="49" t="s">
        <v>1315</v>
      </c>
      <c r="K65" s="49" t="s">
        <v>125</v>
      </c>
      <c r="L65" s="49">
        <v>13</v>
      </c>
      <c r="M65" s="49">
        <v>109</v>
      </c>
      <c r="N65" s="49">
        <v>159</v>
      </c>
      <c r="O65" s="49">
        <v>27</v>
      </c>
      <c r="U65" s="49">
        <v>5</v>
      </c>
      <c r="V65" s="49">
        <v>3</v>
      </c>
      <c r="X65" s="49">
        <v>21</v>
      </c>
      <c r="Y65" s="49">
        <v>119</v>
      </c>
      <c r="AC65">
        <f>IF(ISBLANK(wash[[#This Row],[total_boys]]),SUM(wash[[#This Row],[boys_0-5_reached]],wash[[#This Row],[boys_6-12_reached]],wash[[#This Row],[boys_13-18_reached]]),wash[[#This Row],[total_boys]])</f>
        <v>172</v>
      </c>
      <c r="AD65">
        <f>IF(ISBLANK(wash[[#This Row],[total_girls]]),SUM(wash[[#This Row],[girls_0-5_reached]],wash[[#This Row],[girls_6-12_reached]],wash[[#This Row],[girls_13-18_reached]]),wash[[#This Row],[total_girls]])</f>
        <v>136</v>
      </c>
      <c r="AE65">
        <f>IF(ISBLANK(wash[[#This Row],[total_children]]),SUM(wash[[#This Row],[calc_boys]],wash[[#This Row],[calc_girls]]),wash[[#This Row],[total_children]])</f>
        <v>308</v>
      </c>
      <c r="AF65">
        <f>IF(ISBLANK(wash[[#This Row],[total_pwd]]),SUM(wash[[#This Row],[total_pwd_men]],wash[[#This Row],[total_pwd_women]]),wash[[#This Row],[total_pwd]])</f>
        <v>8</v>
      </c>
      <c r="AG65">
        <f>IF(ISBLANK(wash[[#This Row],[total_adults]]),SUM(wash[[#This Row],[total_men]],wash[[#This Row],[total_women]]),wash[[#This Row],[total_adults]])</f>
        <v>140</v>
      </c>
      <c r="AH65">
        <f>IF(ISBLANK(wash[[#This Row],[total_beneficiaries_reached]]),SUM(wash[[#This Row],[calc_children]],wash[[#This Row],[calc_adults]]),wash[[#This Row],[total_beneficiaries_reached]])</f>
        <v>448</v>
      </c>
      <c r="AI65" s="49" t="str">
        <f ca="1">IF(B65="","",OFFSET(table_admin1[[#Headers],[ADM1_PT]],MATCH(B65,admin1,0),1))</f>
        <v>MZ01</v>
      </c>
      <c r="AJ65" s="49" t="str">
        <f t="shared" ca="1" si="0"/>
        <v>MZ0101</v>
      </c>
      <c r="AK65" s="49" t="str">
        <f t="shared" ca="1" si="1"/>
        <v/>
      </c>
    </row>
    <row r="66" spans="1:37" x14ac:dyDescent="0.2">
      <c r="A66" s="58">
        <v>45323</v>
      </c>
      <c r="B66" s="49" t="s">
        <v>113</v>
      </c>
      <c r="C66" s="49" t="s">
        <v>600</v>
      </c>
      <c r="G66" s="49" t="s">
        <v>116</v>
      </c>
      <c r="H66" s="49" t="s">
        <v>163</v>
      </c>
      <c r="I66" s="49" t="s">
        <v>118</v>
      </c>
      <c r="K66" s="49" t="s">
        <v>1212</v>
      </c>
      <c r="L66" s="49">
        <v>188</v>
      </c>
      <c r="M66" s="49">
        <v>118</v>
      </c>
      <c r="N66" s="49">
        <v>73</v>
      </c>
      <c r="O66" s="49">
        <v>93</v>
      </c>
      <c r="U66" s="49">
        <v>11</v>
      </c>
      <c r="V66" s="49">
        <v>13</v>
      </c>
      <c r="X66" s="49">
        <v>2</v>
      </c>
      <c r="Y66" s="49">
        <v>100</v>
      </c>
      <c r="AC66">
        <f>IF(ISBLANK(wash[[#This Row],[total_boys]]),SUM(wash[[#This Row],[boys_0-5_reached]],wash[[#This Row],[boys_6-12_reached]],wash[[#This Row],[boys_13-18_reached]]),wash[[#This Row],[total_boys]])</f>
        <v>261</v>
      </c>
      <c r="AD66">
        <f>IF(ISBLANK(wash[[#This Row],[total_girls]]),SUM(wash[[#This Row],[girls_0-5_reached]],wash[[#This Row],[girls_6-12_reached]],wash[[#This Row],[girls_13-18_reached]]),wash[[#This Row],[total_girls]])</f>
        <v>211</v>
      </c>
      <c r="AE66">
        <f>IF(ISBLANK(wash[[#This Row],[total_children]]),SUM(wash[[#This Row],[calc_boys]],wash[[#This Row],[calc_girls]]),wash[[#This Row],[total_children]])</f>
        <v>472</v>
      </c>
      <c r="AF66">
        <f>IF(ISBLANK(wash[[#This Row],[total_pwd]]),SUM(wash[[#This Row],[total_pwd_men]],wash[[#This Row],[total_pwd_women]]),wash[[#This Row],[total_pwd]])</f>
        <v>24</v>
      </c>
      <c r="AG66">
        <f>IF(ISBLANK(wash[[#This Row],[total_adults]]),SUM(wash[[#This Row],[total_men]],wash[[#This Row],[total_women]]),wash[[#This Row],[total_adults]])</f>
        <v>102</v>
      </c>
      <c r="AH66">
        <f>IF(ISBLANK(wash[[#This Row],[total_beneficiaries_reached]]),SUM(wash[[#This Row],[calc_children]],wash[[#This Row],[calc_adults]]),wash[[#This Row],[total_beneficiaries_reached]])</f>
        <v>574</v>
      </c>
      <c r="AI66" s="49" t="str">
        <f ca="1">IF(B66="","",OFFSET(table_admin1[[#Headers],[ADM1_PT]],MATCH(B66,admin1,0),1))</f>
        <v>MZ09</v>
      </c>
      <c r="AJ66" s="49" t="str">
        <f t="shared" ca="1" si="0"/>
        <v>MZ0903</v>
      </c>
      <c r="AK66" s="49" t="str">
        <f t="shared" ca="1" si="1"/>
        <v/>
      </c>
    </row>
    <row r="67" spans="1:37" x14ac:dyDescent="0.2">
      <c r="A67" s="58">
        <v>45323</v>
      </c>
      <c r="B67" s="49" t="s">
        <v>120</v>
      </c>
      <c r="C67" s="49" t="s">
        <v>126</v>
      </c>
      <c r="G67" s="49" t="s">
        <v>122</v>
      </c>
      <c r="H67" s="49" t="s">
        <v>163</v>
      </c>
      <c r="I67" s="49" t="s">
        <v>124</v>
      </c>
      <c r="J67" s="49" t="s">
        <v>1315</v>
      </c>
      <c r="K67" s="49" t="s">
        <v>125</v>
      </c>
      <c r="L67" s="49">
        <v>189</v>
      </c>
      <c r="M67" s="49">
        <v>139</v>
      </c>
      <c r="N67" s="49">
        <v>1</v>
      </c>
      <c r="O67" s="49">
        <v>195</v>
      </c>
      <c r="U67" s="49">
        <v>15</v>
      </c>
      <c r="V67" s="49">
        <v>1</v>
      </c>
      <c r="X67" s="49">
        <v>87</v>
      </c>
      <c r="Y67" s="49">
        <v>63</v>
      </c>
      <c r="AC67">
        <f>IF(ISBLANK(wash[[#This Row],[total_boys]]),SUM(wash[[#This Row],[boys_0-5_reached]],wash[[#This Row],[boys_6-12_reached]],wash[[#This Row],[boys_13-18_reached]]),wash[[#This Row],[total_boys]])</f>
        <v>190</v>
      </c>
      <c r="AD67">
        <f>IF(ISBLANK(wash[[#This Row],[total_girls]]),SUM(wash[[#This Row],[girls_0-5_reached]],wash[[#This Row],[girls_6-12_reached]],wash[[#This Row],[girls_13-18_reached]]),wash[[#This Row],[total_girls]])</f>
        <v>334</v>
      </c>
      <c r="AE67">
        <f>IF(ISBLANK(wash[[#This Row],[total_children]]),SUM(wash[[#This Row],[calc_boys]],wash[[#This Row],[calc_girls]]),wash[[#This Row],[total_children]])</f>
        <v>524</v>
      </c>
      <c r="AF67">
        <f>IF(ISBLANK(wash[[#This Row],[total_pwd]]),SUM(wash[[#This Row],[total_pwd_men]],wash[[#This Row],[total_pwd_women]]),wash[[#This Row],[total_pwd]])</f>
        <v>16</v>
      </c>
      <c r="AG67">
        <f>IF(ISBLANK(wash[[#This Row],[total_adults]]),SUM(wash[[#This Row],[total_men]],wash[[#This Row],[total_women]]),wash[[#This Row],[total_adults]])</f>
        <v>150</v>
      </c>
      <c r="AH67">
        <f>IF(ISBLANK(wash[[#This Row],[total_beneficiaries_reached]]),SUM(wash[[#This Row],[calc_children]],wash[[#This Row],[calc_adults]]),wash[[#This Row],[total_beneficiaries_reached]])</f>
        <v>674</v>
      </c>
      <c r="AI67" s="49" t="str">
        <f ca="1">IF(B67="","",OFFSET(table_admin1[[#Headers],[ADM1_PT]],MATCH(B67,admin1,0),1))</f>
        <v>MZ01</v>
      </c>
      <c r="AJ67" s="49" t="str">
        <f t="shared" ca="1" si="0"/>
        <v>MZ0103</v>
      </c>
      <c r="AK67" s="49" t="str">
        <f t="shared" ca="1" si="1"/>
        <v/>
      </c>
    </row>
    <row r="68" spans="1:37" x14ac:dyDescent="0.2">
      <c r="A68" s="58">
        <v>45383</v>
      </c>
      <c r="B68" s="49" t="s">
        <v>209</v>
      </c>
      <c r="C68" s="49" t="s">
        <v>471</v>
      </c>
      <c r="G68" s="49" t="s">
        <v>116</v>
      </c>
      <c r="H68" s="49" t="s">
        <v>162</v>
      </c>
      <c r="I68" s="49" t="s">
        <v>118</v>
      </c>
      <c r="K68" s="49" t="s">
        <v>1212</v>
      </c>
      <c r="L68" s="49">
        <v>34</v>
      </c>
      <c r="M68" s="49">
        <v>16</v>
      </c>
      <c r="N68" s="49">
        <v>176</v>
      </c>
      <c r="O68" s="49">
        <v>54</v>
      </c>
      <c r="U68" s="49">
        <v>2</v>
      </c>
      <c r="V68" s="49">
        <v>13</v>
      </c>
      <c r="X68" s="49">
        <v>16</v>
      </c>
      <c r="Y68" s="49">
        <v>38</v>
      </c>
      <c r="AC68">
        <f>IF(ISBLANK(wash[[#This Row],[total_boys]]),SUM(wash[[#This Row],[boys_0-5_reached]],wash[[#This Row],[boys_6-12_reached]],wash[[#This Row],[boys_13-18_reached]]),wash[[#This Row],[total_boys]])</f>
        <v>210</v>
      </c>
      <c r="AD68">
        <f>IF(ISBLANK(wash[[#This Row],[total_girls]]),SUM(wash[[#This Row],[girls_0-5_reached]],wash[[#This Row],[girls_6-12_reached]],wash[[#This Row],[girls_13-18_reached]]),wash[[#This Row],[total_girls]])</f>
        <v>70</v>
      </c>
      <c r="AE68">
        <f>IF(ISBLANK(wash[[#This Row],[total_children]]),SUM(wash[[#This Row],[calc_boys]],wash[[#This Row],[calc_girls]]),wash[[#This Row],[total_children]])</f>
        <v>280</v>
      </c>
      <c r="AF68">
        <f>IF(ISBLANK(wash[[#This Row],[total_pwd]]),SUM(wash[[#This Row],[total_pwd_men]],wash[[#This Row],[total_pwd_women]]),wash[[#This Row],[total_pwd]])</f>
        <v>15</v>
      </c>
      <c r="AG68">
        <f>IF(ISBLANK(wash[[#This Row],[total_adults]]),SUM(wash[[#This Row],[total_men]],wash[[#This Row],[total_women]]),wash[[#This Row],[total_adults]])</f>
        <v>54</v>
      </c>
      <c r="AH68">
        <f>IF(ISBLANK(wash[[#This Row],[total_beneficiaries_reached]]),SUM(wash[[#This Row],[calc_children]],wash[[#This Row],[calc_adults]]),wash[[#This Row],[total_beneficiaries_reached]])</f>
        <v>334</v>
      </c>
      <c r="AI68" s="49" t="str">
        <f ca="1">IF(B68="","",OFFSET(table_admin1[[#Headers],[ADM1_PT]],MATCH(B68,admin1,0),1))</f>
        <v>MZ07</v>
      </c>
      <c r="AJ68" s="49" t="str">
        <f t="shared" ca="1" si="0"/>
        <v>MZ0710</v>
      </c>
      <c r="AK68" s="49" t="str">
        <f t="shared" ca="1" si="1"/>
        <v/>
      </c>
    </row>
    <row r="69" spans="1:37" x14ac:dyDescent="0.2">
      <c r="A69" s="58">
        <v>45352</v>
      </c>
      <c r="B69" s="49" t="s">
        <v>120</v>
      </c>
      <c r="C69" s="49" t="s">
        <v>129</v>
      </c>
      <c r="G69" s="49" t="s">
        <v>122</v>
      </c>
      <c r="H69" s="49" t="s">
        <v>1203</v>
      </c>
      <c r="I69" s="49" t="s">
        <v>130</v>
      </c>
      <c r="J69" s="49" t="s">
        <v>1317</v>
      </c>
      <c r="K69" s="49" t="s">
        <v>125</v>
      </c>
      <c r="L69" s="49">
        <v>1</v>
      </c>
      <c r="M69" s="49">
        <v>103</v>
      </c>
      <c r="N69" s="49">
        <v>126</v>
      </c>
      <c r="O69" s="49">
        <v>199</v>
      </c>
      <c r="U69" s="49">
        <v>11</v>
      </c>
      <c r="V69" s="49">
        <v>8</v>
      </c>
      <c r="X69" s="49">
        <v>195</v>
      </c>
      <c r="Y69" s="49">
        <v>154</v>
      </c>
      <c r="AC69">
        <f>IF(ISBLANK(wash[[#This Row],[total_boys]]),SUM(wash[[#This Row],[boys_0-5_reached]],wash[[#This Row],[boys_6-12_reached]],wash[[#This Row],[boys_13-18_reached]]),wash[[#This Row],[total_boys]])</f>
        <v>127</v>
      </c>
      <c r="AD69">
        <f>IF(ISBLANK(wash[[#This Row],[total_girls]]),SUM(wash[[#This Row],[girls_0-5_reached]],wash[[#This Row],[girls_6-12_reached]],wash[[#This Row],[girls_13-18_reached]]),wash[[#This Row],[total_girls]])</f>
        <v>302</v>
      </c>
      <c r="AE69">
        <f>IF(ISBLANK(wash[[#This Row],[total_children]]),SUM(wash[[#This Row],[calc_boys]],wash[[#This Row],[calc_girls]]),wash[[#This Row],[total_children]])</f>
        <v>429</v>
      </c>
      <c r="AF69">
        <f>IF(ISBLANK(wash[[#This Row],[total_pwd]]),SUM(wash[[#This Row],[total_pwd_men]],wash[[#This Row],[total_pwd_women]]),wash[[#This Row],[total_pwd]])</f>
        <v>19</v>
      </c>
      <c r="AG69">
        <f>IF(ISBLANK(wash[[#This Row],[total_adults]]),SUM(wash[[#This Row],[total_men]],wash[[#This Row],[total_women]]),wash[[#This Row],[total_adults]])</f>
        <v>349</v>
      </c>
      <c r="AH69">
        <f>IF(ISBLANK(wash[[#This Row],[total_beneficiaries_reached]]),SUM(wash[[#This Row],[calc_children]],wash[[#This Row],[calc_adults]]),wash[[#This Row],[total_beneficiaries_reached]])</f>
        <v>778</v>
      </c>
      <c r="AI69" s="49" t="str">
        <f ca="1">IF(B69="","",OFFSET(table_admin1[[#Headers],[ADM1_PT]],MATCH(B69,admin1,0),1))</f>
        <v>MZ01</v>
      </c>
      <c r="AJ69" s="49" t="str">
        <f t="shared" ca="1" si="0"/>
        <v>MZ0110</v>
      </c>
      <c r="AK69" s="49" t="str">
        <f t="shared" ca="1" si="1"/>
        <v/>
      </c>
    </row>
    <row r="70" spans="1:37" x14ac:dyDescent="0.2">
      <c r="A70" s="58">
        <v>45383</v>
      </c>
      <c r="B70" s="49" t="s">
        <v>192</v>
      </c>
      <c r="C70" s="49" t="s">
        <v>370</v>
      </c>
      <c r="G70" s="49" t="s">
        <v>116</v>
      </c>
      <c r="H70" s="49" t="s">
        <v>162</v>
      </c>
      <c r="I70" s="49" t="s">
        <v>118</v>
      </c>
      <c r="K70" s="49" t="s">
        <v>1212</v>
      </c>
      <c r="L70" s="49">
        <v>176</v>
      </c>
      <c r="M70" s="49">
        <v>101</v>
      </c>
      <c r="N70" s="49">
        <v>8</v>
      </c>
      <c r="O70" s="49">
        <v>36</v>
      </c>
      <c r="U70" s="49">
        <v>5</v>
      </c>
      <c r="V70" s="49">
        <v>4</v>
      </c>
      <c r="X70" s="49">
        <v>8</v>
      </c>
      <c r="Y70" s="49">
        <v>198</v>
      </c>
      <c r="AC70">
        <f>IF(ISBLANK(wash[[#This Row],[total_boys]]),SUM(wash[[#This Row],[boys_0-5_reached]],wash[[#This Row],[boys_6-12_reached]],wash[[#This Row],[boys_13-18_reached]]),wash[[#This Row],[total_boys]])</f>
        <v>184</v>
      </c>
      <c r="AD70">
        <f>IF(ISBLANK(wash[[#This Row],[total_girls]]),SUM(wash[[#This Row],[girls_0-5_reached]],wash[[#This Row],[girls_6-12_reached]],wash[[#This Row],[girls_13-18_reached]]),wash[[#This Row],[total_girls]])</f>
        <v>137</v>
      </c>
      <c r="AE70">
        <f>IF(ISBLANK(wash[[#This Row],[total_children]]),SUM(wash[[#This Row],[calc_boys]],wash[[#This Row],[calc_girls]]),wash[[#This Row],[total_children]])</f>
        <v>321</v>
      </c>
      <c r="AF70">
        <f>IF(ISBLANK(wash[[#This Row],[total_pwd]]),SUM(wash[[#This Row],[total_pwd_men]],wash[[#This Row],[total_pwd_women]]),wash[[#This Row],[total_pwd]])</f>
        <v>9</v>
      </c>
      <c r="AG70">
        <f>IF(ISBLANK(wash[[#This Row],[total_adults]]),SUM(wash[[#This Row],[total_men]],wash[[#This Row],[total_women]]),wash[[#This Row],[total_adults]])</f>
        <v>206</v>
      </c>
      <c r="AH70">
        <f>IF(ISBLANK(wash[[#This Row],[total_beneficiaries_reached]]),SUM(wash[[#This Row],[calc_children]],wash[[#This Row],[calc_adults]]),wash[[#This Row],[total_beneficiaries_reached]])</f>
        <v>527</v>
      </c>
      <c r="AI70" s="49" t="str">
        <f ca="1">IF(B70="","",OFFSET(table_admin1[[#Headers],[ADM1_PT]],MATCH(B70,admin1,0),1))</f>
        <v>MZ04</v>
      </c>
      <c r="AJ70" s="49" t="str">
        <f t="shared" ref="AJ70:AJ133" ca="1" si="2">IF(C70="","",INDEX(admin2_pcode,MATCH(C70,OFFSET(admin2_start,MATCH(AI70,admin1_linked_pcode,0),0,COUNTIF(admin1_linked_pcode,AI70)),0)+MATCH(AI70,admin1_linked_pcode,0)-1))</f>
        <v>MZ0404</v>
      </c>
      <c r="AK70" s="49" t="str">
        <f t="shared" ref="AK70:AK133" ca="1" si="3">IF(D70="","",INDEX(admin3_pcode,MATCH(D70,OFFSET(admin3_start,MATCH(AJ70,admin2_linked_pcode,0),0,COUNTIF(admin2_linked_pcode,AJ70)),0)+MATCH(AJ70,admin2_linked_pcode,0)-1))</f>
        <v/>
      </c>
    </row>
    <row r="71" spans="1:37" x14ac:dyDescent="0.2">
      <c r="A71" s="58">
        <v>45383</v>
      </c>
      <c r="B71" s="49" t="s">
        <v>113</v>
      </c>
      <c r="C71" s="49" t="s">
        <v>634</v>
      </c>
      <c r="G71" s="49" t="s">
        <v>116</v>
      </c>
      <c r="H71" s="49" t="s">
        <v>161</v>
      </c>
      <c r="I71" s="49" t="s">
        <v>118</v>
      </c>
      <c r="K71" s="49" t="s">
        <v>1212</v>
      </c>
      <c r="L71" s="49">
        <v>188</v>
      </c>
      <c r="M71" s="49">
        <v>66</v>
      </c>
      <c r="N71" s="49">
        <v>43</v>
      </c>
      <c r="O71" s="49">
        <v>17</v>
      </c>
      <c r="U71" s="49">
        <v>5</v>
      </c>
      <c r="V71" s="49">
        <v>11</v>
      </c>
      <c r="X71" s="49">
        <v>16</v>
      </c>
      <c r="Y71" s="49">
        <v>8</v>
      </c>
      <c r="AC71">
        <f>IF(ISBLANK(wash[[#This Row],[total_boys]]),SUM(wash[[#This Row],[boys_0-5_reached]],wash[[#This Row],[boys_6-12_reached]],wash[[#This Row],[boys_13-18_reached]]),wash[[#This Row],[total_boys]])</f>
        <v>231</v>
      </c>
      <c r="AD71">
        <f>IF(ISBLANK(wash[[#This Row],[total_girls]]),SUM(wash[[#This Row],[girls_0-5_reached]],wash[[#This Row],[girls_6-12_reached]],wash[[#This Row],[girls_13-18_reached]]),wash[[#This Row],[total_girls]])</f>
        <v>83</v>
      </c>
      <c r="AE71">
        <f>IF(ISBLANK(wash[[#This Row],[total_children]]),SUM(wash[[#This Row],[calc_boys]],wash[[#This Row],[calc_girls]]),wash[[#This Row],[total_children]])</f>
        <v>314</v>
      </c>
      <c r="AF71">
        <f>IF(ISBLANK(wash[[#This Row],[total_pwd]]),SUM(wash[[#This Row],[total_pwd_men]],wash[[#This Row],[total_pwd_women]]),wash[[#This Row],[total_pwd]])</f>
        <v>16</v>
      </c>
      <c r="AG71">
        <f>IF(ISBLANK(wash[[#This Row],[total_adults]]),SUM(wash[[#This Row],[total_men]],wash[[#This Row],[total_women]]),wash[[#This Row],[total_adults]])</f>
        <v>24</v>
      </c>
      <c r="AH71">
        <f>IF(ISBLANK(wash[[#This Row],[total_beneficiaries_reached]]),SUM(wash[[#This Row],[calc_children]],wash[[#This Row],[calc_adults]]),wash[[#This Row],[total_beneficiaries_reached]])</f>
        <v>338</v>
      </c>
      <c r="AI71" s="49" t="str">
        <f ca="1">IF(B71="","",OFFSET(table_admin1[[#Headers],[ADM1_PT]],MATCH(B71,admin1,0),1))</f>
        <v>MZ09</v>
      </c>
      <c r="AJ71" s="49" t="str">
        <f t="shared" ca="1" si="2"/>
        <v>MZ0913</v>
      </c>
      <c r="AK71" s="49" t="str">
        <f t="shared" ca="1" si="3"/>
        <v/>
      </c>
    </row>
    <row r="72" spans="1:37" x14ac:dyDescent="0.2">
      <c r="A72" s="58">
        <v>45292</v>
      </c>
      <c r="B72" s="49" t="s">
        <v>209</v>
      </c>
      <c r="C72" s="49" t="s">
        <v>437</v>
      </c>
      <c r="G72" s="49" t="s">
        <v>116</v>
      </c>
      <c r="H72" s="49" t="s">
        <v>164</v>
      </c>
      <c r="K72" s="49" t="s">
        <v>1212</v>
      </c>
      <c r="L72" s="49">
        <v>44</v>
      </c>
      <c r="M72" s="49">
        <v>32</v>
      </c>
      <c r="N72" s="49">
        <v>13</v>
      </c>
      <c r="O72" s="49">
        <v>198</v>
      </c>
      <c r="U72" s="49">
        <v>10</v>
      </c>
      <c r="V72" s="49">
        <v>4</v>
      </c>
      <c r="X72" s="49">
        <v>43</v>
      </c>
      <c r="Y72" s="49">
        <v>176</v>
      </c>
      <c r="AC72">
        <f>IF(ISBLANK(wash[[#This Row],[total_boys]]),SUM(wash[[#This Row],[boys_0-5_reached]],wash[[#This Row],[boys_6-12_reached]],wash[[#This Row],[boys_13-18_reached]]),wash[[#This Row],[total_boys]])</f>
        <v>57</v>
      </c>
      <c r="AD72">
        <f>IF(ISBLANK(wash[[#This Row],[total_girls]]),SUM(wash[[#This Row],[girls_0-5_reached]],wash[[#This Row],[girls_6-12_reached]],wash[[#This Row],[girls_13-18_reached]]),wash[[#This Row],[total_girls]])</f>
        <v>230</v>
      </c>
      <c r="AE72">
        <f>IF(ISBLANK(wash[[#This Row],[total_children]]),SUM(wash[[#This Row],[calc_boys]],wash[[#This Row],[calc_girls]]),wash[[#This Row],[total_children]])</f>
        <v>287</v>
      </c>
      <c r="AF72">
        <f>IF(ISBLANK(wash[[#This Row],[total_pwd]]),SUM(wash[[#This Row],[total_pwd_men]],wash[[#This Row],[total_pwd_women]]),wash[[#This Row],[total_pwd]])</f>
        <v>14</v>
      </c>
      <c r="AG72">
        <f>IF(ISBLANK(wash[[#This Row],[total_adults]]),SUM(wash[[#This Row],[total_men]],wash[[#This Row],[total_women]]),wash[[#This Row],[total_adults]])</f>
        <v>219</v>
      </c>
      <c r="AH72">
        <f>IF(ISBLANK(wash[[#This Row],[total_beneficiaries_reached]]),SUM(wash[[#This Row],[calc_children]],wash[[#This Row],[calc_adults]]),wash[[#This Row],[total_beneficiaries_reached]])</f>
        <v>506</v>
      </c>
      <c r="AI72" s="49" t="str">
        <f ca="1">IF(B72="","",OFFSET(table_admin1[[#Headers],[ADM1_PT]],MATCH(B72,admin1,0),1))</f>
        <v>MZ07</v>
      </c>
      <c r="AJ72" s="49" t="str">
        <f t="shared" ca="1" si="2"/>
        <v>MZ0701</v>
      </c>
      <c r="AK72" s="49" t="str">
        <f t="shared" ca="1" si="3"/>
        <v/>
      </c>
    </row>
    <row r="73" spans="1:37" x14ac:dyDescent="0.2">
      <c r="A73" s="58">
        <v>45323</v>
      </c>
      <c r="B73" s="49" t="s">
        <v>120</v>
      </c>
      <c r="C73" s="49" t="s">
        <v>220</v>
      </c>
      <c r="G73" s="49" t="s">
        <v>122</v>
      </c>
      <c r="H73" s="49" t="s">
        <v>1203</v>
      </c>
      <c r="I73" s="49" t="s">
        <v>124</v>
      </c>
      <c r="J73" s="49" t="s">
        <v>1315</v>
      </c>
      <c r="K73" s="49" t="s">
        <v>125</v>
      </c>
      <c r="L73" s="49">
        <v>174</v>
      </c>
      <c r="M73" s="49">
        <v>47</v>
      </c>
      <c r="N73" s="49">
        <v>181</v>
      </c>
      <c r="O73" s="49">
        <v>107</v>
      </c>
      <c r="U73" s="49">
        <v>10</v>
      </c>
      <c r="V73" s="49">
        <v>13</v>
      </c>
      <c r="X73" s="49">
        <v>154</v>
      </c>
      <c r="Y73" s="49">
        <v>113</v>
      </c>
      <c r="AC73">
        <f>IF(ISBLANK(wash[[#This Row],[total_boys]]),SUM(wash[[#This Row],[boys_0-5_reached]],wash[[#This Row],[boys_6-12_reached]],wash[[#This Row],[boys_13-18_reached]]),wash[[#This Row],[total_boys]])</f>
        <v>355</v>
      </c>
      <c r="AD73">
        <f>IF(ISBLANK(wash[[#This Row],[total_girls]]),SUM(wash[[#This Row],[girls_0-5_reached]],wash[[#This Row],[girls_6-12_reached]],wash[[#This Row],[girls_13-18_reached]]),wash[[#This Row],[total_girls]])</f>
        <v>154</v>
      </c>
      <c r="AE73">
        <f>IF(ISBLANK(wash[[#This Row],[total_children]]),SUM(wash[[#This Row],[calc_boys]],wash[[#This Row],[calc_girls]]),wash[[#This Row],[total_children]])</f>
        <v>509</v>
      </c>
      <c r="AF73">
        <f>IF(ISBLANK(wash[[#This Row],[total_pwd]]),SUM(wash[[#This Row],[total_pwd_men]],wash[[#This Row],[total_pwd_women]]),wash[[#This Row],[total_pwd]])</f>
        <v>23</v>
      </c>
      <c r="AG73">
        <f>IF(ISBLANK(wash[[#This Row],[total_adults]]),SUM(wash[[#This Row],[total_men]],wash[[#This Row],[total_women]]),wash[[#This Row],[total_adults]])</f>
        <v>267</v>
      </c>
      <c r="AH73">
        <f>IF(ISBLANK(wash[[#This Row],[total_beneficiaries_reached]]),SUM(wash[[#This Row],[calc_children]],wash[[#This Row],[calc_adults]]),wash[[#This Row],[total_beneficiaries_reached]])</f>
        <v>776</v>
      </c>
      <c r="AI73" s="49" t="str">
        <f ca="1">IF(B73="","",OFFSET(table_admin1[[#Headers],[ADM1_PT]],MATCH(B73,admin1,0),1))</f>
        <v>MZ01</v>
      </c>
      <c r="AJ73" s="49" t="str">
        <f t="shared" ca="1" si="2"/>
        <v>MZ0109</v>
      </c>
      <c r="AK73" s="49" t="str">
        <f t="shared" ca="1" si="3"/>
        <v/>
      </c>
    </row>
    <row r="74" spans="1:37" x14ac:dyDescent="0.2">
      <c r="A74" s="58">
        <v>45292</v>
      </c>
      <c r="B74" s="49" t="s">
        <v>224</v>
      </c>
      <c r="C74" s="49" t="s">
        <v>690</v>
      </c>
      <c r="G74" s="49" t="s">
        <v>116</v>
      </c>
      <c r="H74" s="49" t="s">
        <v>162</v>
      </c>
      <c r="I74" s="49" t="s">
        <v>118</v>
      </c>
      <c r="K74" s="49" t="s">
        <v>1212</v>
      </c>
      <c r="L74" s="49">
        <v>200</v>
      </c>
      <c r="M74" s="49">
        <v>117</v>
      </c>
      <c r="N74" s="49">
        <v>178</v>
      </c>
      <c r="O74" s="49">
        <v>62</v>
      </c>
      <c r="U74" s="49">
        <v>3</v>
      </c>
      <c r="V74" s="49">
        <v>3</v>
      </c>
      <c r="X74" s="49">
        <v>37</v>
      </c>
      <c r="Y74" s="49">
        <v>139</v>
      </c>
      <c r="AC74">
        <f>IF(ISBLANK(wash[[#This Row],[total_boys]]),SUM(wash[[#This Row],[boys_0-5_reached]],wash[[#This Row],[boys_6-12_reached]],wash[[#This Row],[boys_13-18_reached]]),wash[[#This Row],[total_boys]])</f>
        <v>378</v>
      </c>
      <c r="AD74">
        <f>IF(ISBLANK(wash[[#This Row],[total_girls]]),SUM(wash[[#This Row],[girls_0-5_reached]],wash[[#This Row],[girls_6-12_reached]],wash[[#This Row],[girls_13-18_reached]]),wash[[#This Row],[total_girls]])</f>
        <v>179</v>
      </c>
      <c r="AE74">
        <f>IF(ISBLANK(wash[[#This Row],[total_children]]),SUM(wash[[#This Row],[calc_boys]],wash[[#This Row],[calc_girls]]),wash[[#This Row],[total_children]])</f>
        <v>557</v>
      </c>
      <c r="AF74">
        <f>IF(ISBLANK(wash[[#This Row],[total_pwd]]),SUM(wash[[#This Row],[total_pwd_men]],wash[[#This Row],[total_pwd_women]]),wash[[#This Row],[total_pwd]])</f>
        <v>6</v>
      </c>
      <c r="AG74">
        <f>IF(ISBLANK(wash[[#This Row],[total_adults]]),SUM(wash[[#This Row],[total_men]],wash[[#This Row],[total_women]]),wash[[#This Row],[total_adults]])</f>
        <v>176</v>
      </c>
      <c r="AH74">
        <f>IF(ISBLANK(wash[[#This Row],[total_beneficiaries_reached]]),SUM(wash[[#This Row],[calc_children]],wash[[#This Row],[calc_adults]]),wash[[#This Row],[total_beneficiaries_reached]])</f>
        <v>733</v>
      </c>
      <c r="AI74" s="49" t="str">
        <f ca="1">IF(B74="","",OFFSET(table_admin1[[#Headers],[ADM1_PT]],MATCH(B74,admin1,0),1))</f>
        <v>MZ10</v>
      </c>
      <c r="AJ74" s="49" t="str">
        <f t="shared" ca="1" si="2"/>
        <v>MZ1015</v>
      </c>
      <c r="AK74" s="49" t="str">
        <f t="shared" ca="1" si="3"/>
        <v/>
      </c>
    </row>
    <row r="75" spans="1:37" x14ac:dyDescent="0.2">
      <c r="A75" s="58">
        <v>45323</v>
      </c>
      <c r="B75" s="49" t="s">
        <v>229</v>
      </c>
      <c r="C75" s="49" t="s">
        <v>741</v>
      </c>
      <c r="G75" s="49" t="s">
        <v>116</v>
      </c>
      <c r="H75" s="49" t="s">
        <v>161</v>
      </c>
      <c r="I75" s="49" t="s">
        <v>118</v>
      </c>
      <c r="K75" s="49" t="s">
        <v>1212</v>
      </c>
      <c r="L75" s="49">
        <v>146</v>
      </c>
      <c r="M75" s="49">
        <v>68</v>
      </c>
      <c r="N75" s="49">
        <v>94</v>
      </c>
      <c r="O75" s="49">
        <v>119</v>
      </c>
      <c r="U75" s="49">
        <v>12</v>
      </c>
      <c r="V75" s="49">
        <v>12</v>
      </c>
      <c r="X75" s="49">
        <v>171</v>
      </c>
      <c r="Y75" s="49">
        <v>62</v>
      </c>
      <c r="AC75">
        <f>IF(ISBLANK(wash[[#This Row],[total_boys]]),SUM(wash[[#This Row],[boys_0-5_reached]],wash[[#This Row],[boys_6-12_reached]],wash[[#This Row],[boys_13-18_reached]]),wash[[#This Row],[total_boys]])</f>
        <v>240</v>
      </c>
      <c r="AD75">
        <f>IF(ISBLANK(wash[[#This Row],[total_girls]]),SUM(wash[[#This Row],[girls_0-5_reached]],wash[[#This Row],[girls_6-12_reached]],wash[[#This Row],[girls_13-18_reached]]),wash[[#This Row],[total_girls]])</f>
        <v>187</v>
      </c>
      <c r="AE75">
        <f>IF(ISBLANK(wash[[#This Row],[total_children]]),SUM(wash[[#This Row],[calc_boys]],wash[[#This Row],[calc_girls]]),wash[[#This Row],[total_children]])</f>
        <v>427</v>
      </c>
      <c r="AF75">
        <f>IF(ISBLANK(wash[[#This Row],[total_pwd]]),SUM(wash[[#This Row],[total_pwd_men]],wash[[#This Row],[total_pwd_women]]),wash[[#This Row],[total_pwd]])</f>
        <v>24</v>
      </c>
      <c r="AG75">
        <f>IF(ISBLANK(wash[[#This Row],[total_adults]]),SUM(wash[[#This Row],[total_men]],wash[[#This Row],[total_women]]),wash[[#This Row],[total_adults]])</f>
        <v>233</v>
      </c>
      <c r="AH75">
        <f>IF(ISBLANK(wash[[#This Row],[total_beneficiaries_reached]]),SUM(wash[[#This Row],[calc_children]],wash[[#This Row],[calc_adults]]),wash[[#This Row],[total_beneficiaries_reached]])</f>
        <v>660</v>
      </c>
      <c r="AI75" s="49" t="str">
        <f ca="1">IF(B75="","",OFFSET(table_admin1[[#Headers],[ADM1_PT]],MATCH(B75,admin1,0),1))</f>
        <v>MZ11</v>
      </c>
      <c r="AJ75" s="49" t="str">
        <f t="shared" ca="1" si="2"/>
        <v>MZ1114</v>
      </c>
      <c r="AK75" s="49" t="str">
        <f t="shared" ca="1" si="3"/>
        <v/>
      </c>
    </row>
    <row r="76" spans="1:37" x14ac:dyDescent="0.2">
      <c r="A76" s="58">
        <v>45383</v>
      </c>
      <c r="B76" s="49" t="s">
        <v>209</v>
      </c>
      <c r="C76" s="49" t="s">
        <v>489</v>
      </c>
      <c r="G76" s="49" t="s">
        <v>122</v>
      </c>
      <c r="H76" s="49" t="s">
        <v>163</v>
      </c>
      <c r="I76" s="49" t="s">
        <v>124</v>
      </c>
      <c r="J76" s="49" t="s">
        <v>1316</v>
      </c>
      <c r="K76" s="49" t="s">
        <v>125</v>
      </c>
      <c r="L76" s="49">
        <v>77</v>
      </c>
      <c r="M76" s="49">
        <v>32</v>
      </c>
      <c r="N76" s="49">
        <v>5</v>
      </c>
      <c r="O76" s="49">
        <v>167</v>
      </c>
      <c r="U76" s="49">
        <v>4</v>
      </c>
      <c r="V76" s="49">
        <v>1</v>
      </c>
      <c r="X76" s="49">
        <v>83</v>
      </c>
      <c r="Y76" s="49">
        <v>30</v>
      </c>
      <c r="AC76">
        <f>IF(ISBLANK(wash[[#This Row],[total_boys]]),SUM(wash[[#This Row],[boys_0-5_reached]],wash[[#This Row],[boys_6-12_reached]],wash[[#This Row],[boys_13-18_reached]]),wash[[#This Row],[total_boys]])</f>
        <v>82</v>
      </c>
      <c r="AD76">
        <f>IF(ISBLANK(wash[[#This Row],[total_girls]]),SUM(wash[[#This Row],[girls_0-5_reached]],wash[[#This Row],[girls_6-12_reached]],wash[[#This Row],[girls_13-18_reached]]),wash[[#This Row],[total_girls]])</f>
        <v>199</v>
      </c>
      <c r="AE76">
        <f>IF(ISBLANK(wash[[#This Row],[total_children]]),SUM(wash[[#This Row],[calc_boys]],wash[[#This Row],[calc_girls]]),wash[[#This Row],[total_children]])</f>
        <v>281</v>
      </c>
      <c r="AF76">
        <f>IF(ISBLANK(wash[[#This Row],[total_pwd]]),SUM(wash[[#This Row],[total_pwd_men]],wash[[#This Row],[total_pwd_women]]),wash[[#This Row],[total_pwd]])</f>
        <v>5</v>
      </c>
      <c r="AG76">
        <f>IF(ISBLANK(wash[[#This Row],[total_adults]]),SUM(wash[[#This Row],[total_men]],wash[[#This Row],[total_women]]),wash[[#This Row],[total_adults]])</f>
        <v>113</v>
      </c>
      <c r="AH76">
        <f>IF(ISBLANK(wash[[#This Row],[total_beneficiaries_reached]]),SUM(wash[[#This Row],[calc_children]],wash[[#This Row],[calc_adults]]),wash[[#This Row],[total_beneficiaries_reached]])</f>
        <v>394</v>
      </c>
      <c r="AI76" s="49" t="str">
        <f ca="1">IF(B76="","",OFFSET(table_admin1[[#Headers],[ADM1_PT]],MATCH(B76,admin1,0),1))</f>
        <v>MZ07</v>
      </c>
      <c r="AJ76" s="49" t="str">
        <f t="shared" ca="1" si="2"/>
        <v>MZ0715</v>
      </c>
      <c r="AK76" s="49" t="str">
        <f t="shared" ca="1" si="3"/>
        <v/>
      </c>
    </row>
    <row r="77" spans="1:37" x14ac:dyDescent="0.2">
      <c r="A77" s="58">
        <v>45292</v>
      </c>
      <c r="B77" s="49" t="s">
        <v>120</v>
      </c>
      <c r="C77" s="49" t="s">
        <v>126</v>
      </c>
      <c r="G77" s="49" t="s">
        <v>116</v>
      </c>
      <c r="H77" s="49" t="s">
        <v>162</v>
      </c>
      <c r="I77" s="49" t="s">
        <v>118</v>
      </c>
      <c r="K77" s="49" t="s">
        <v>1212</v>
      </c>
      <c r="L77" s="49">
        <v>170</v>
      </c>
      <c r="M77" s="49">
        <v>198</v>
      </c>
      <c r="N77" s="49">
        <v>108</v>
      </c>
      <c r="O77" s="49">
        <v>188</v>
      </c>
      <c r="U77" s="49">
        <v>4</v>
      </c>
      <c r="V77" s="49">
        <v>15</v>
      </c>
      <c r="X77" s="49">
        <v>20</v>
      </c>
      <c r="Y77" s="49">
        <v>31</v>
      </c>
      <c r="AC77">
        <f>IF(ISBLANK(wash[[#This Row],[total_boys]]),SUM(wash[[#This Row],[boys_0-5_reached]],wash[[#This Row],[boys_6-12_reached]],wash[[#This Row],[boys_13-18_reached]]),wash[[#This Row],[total_boys]])</f>
        <v>278</v>
      </c>
      <c r="AD77">
        <f>IF(ISBLANK(wash[[#This Row],[total_girls]]),SUM(wash[[#This Row],[girls_0-5_reached]],wash[[#This Row],[girls_6-12_reached]],wash[[#This Row],[girls_13-18_reached]]),wash[[#This Row],[total_girls]])</f>
        <v>386</v>
      </c>
      <c r="AE77">
        <f>IF(ISBLANK(wash[[#This Row],[total_children]]),SUM(wash[[#This Row],[calc_boys]],wash[[#This Row],[calc_girls]]),wash[[#This Row],[total_children]])</f>
        <v>664</v>
      </c>
      <c r="AF77">
        <f>IF(ISBLANK(wash[[#This Row],[total_pwd]]),SUM(wash[[#This Row],[total_pwd_men]],wash[[#This Row],[total_pwd_women]]),wash[[#This Row],[total_pwd]])</f>
        <v>19</v>
      </c>
      <c r="AG77">
        <f>IF(ISBLANK(wash[[#This Row],[total_adults]]),SUM(wash[[#This Row],[total_men]],wash[[#This Row],[total_women]]),wash[[#This Row],[total_adults]])</f>
        <v>51</v>
      </c>
      <c r="AH77">
        <f>IF(ISBLANK(wash[[#This Row],[total_beneficiaries_reached]]),SUM(wash[[#This Row],[calc_children]],wash[[#This Row],[calc_adults]]),wash[[#This Row],[total_beneficiaries_reached]])</f>
        <v>715</v>
      </c>
      <c r="AI77" s="49" t="str">
        <f ca="1">IF(B77="","",OFFSET(table_admin1[[#Headers],[ADM1_PT]],MATCH(B77,admin1,0),1))</f>
        <v>MZ01</v>
      </c>
      <c r="AJ77" s="49" t="str">
        <f t="shared" ca="1" si="2"/>
        <v>MZ0103</v>
      </c>
      <c r="AK77" s="49" t="str">
        <f t="shared" ca="1" si="3"/>
        <v/>
      </c>
    </row>
    <row r="78" spans="1:37" x14ac:dyDescent="0.2">
      <c r="A78" s="58">
        <v>45292</v>
      </c>
      <c r="B78" s="49" t="s">
        <v>120</v>
      </c>
      <c r="C78" s="49" t="s">
        <v>126</v>
      </c>
      <c r="G78" s="49" t="s">
        <v>122</v>
      </c>
      <c r="H78" s="49" t="s">
        <v>1203</v>
      </c>
      <c r="I78" s="49" t="s">
        <v>124</v>
      </c>
      <c r="J78" s="49" t="s">
        <v>1315</v>
      </c>
      <c r="K78" s="49" t="s">
        <v>125</v>
      </c>
      <c r="L78" s="49">
        <v>173</v>
      </c>
      <c r="M78" s="49">
        <v>66</v>
      </c>
      <c r="N78" s="49">
        <v>121</v>
      </c>
      <c r="O78" s="49">
        <v>192</v>
      </c>
      <c r="U78" s="49">
        <v>1</v>
      </c>
      <c r="V78" s="49">
        <v>4</v>
      </c>
      <c r="X78" s="49">
        <v>33</v>
      </c>
      <c r="Y78" s="49">
        <v>74</v>
      </c>
      <c r="AC78">
        <f>IF(ISBLANK(wash[[#This Row],[total_boys]]),SUM(wash[[#This Row],[boys_0-5_reached]],wash[[#This Row],[boys_6-12_reached]],wash[[#This Row],[boys_13-18_reached]]),wash[[#This Row],[total_boys]])</f>
        <v>294</v>
      </c>
      <c r="AD78">
        <f>IF(ISBLANK(wash[[#This Row],[total_girls]]),SUM(wash[[#This Row],[girls_0-5_reached]],wash[[#This Row],[girls_6-12_reached]],wash[[#This Row],[girls_13-18_reached]]),wash[[#This Row],[total_girls]])</f>
        <v>258</v>
      </c>
      <c r="AE78">
        <f>IF(ISBLANK(wash[[#This Row],[total_children]]),SUM(wash[[#This Row],[calc_boys]],wash[[#This Row],[calc_girls]]),wash[[#This Row],[total_children]])</f>
        <v>552</v>
      </c>
      <c r="AF78">
        <f>IF(ISBLANK(wash[[#This Row],[total_pwd]]),SUM(wash[[#This Row],[total_pwd_men]],wash[[#This Row],[total_pwd_women]]),wash[[#This Row],[total_pwd]])</f>
        <v>5</v>
      </c>
      <c r="AG78">
        <f>IF(ISBLANK(wash[[#This Row],[total_adults]]),SUM(wash[[#This Row],[total_men]],wash[[#This Row],[total_women]]),wash[[#This Row],[total_adults]])</f>
        <v>107</v>
      </c>
      <c r="AH78">
        <f>IF(ISBLANK(wash[[#This Row],[total_beneficiaries_reached]]),SUM(wash[[#This Row],[calc_children]],wash[[#This Row],[calc_adults]]),wash[[#This Row],[total_beneficiaries_reached]])</f>
        <v>659</v>
      </c>
      <c r="AI78" s="49" t="str">
        <f ca="1">IF(B78="","",OFFSET(table_admin1[[#Headers],[ADM1_PT]],MATCH(B78,admin1,0),1))</f>
        <v>MZ01</v>
      </c>
      <c r="AJ78" s="49" t="str">
        <f t="shared" ca="1" si="2"/>
        <v>MZ0103</v>
      </c>
      <c r="AK78" s="49" t="str">
        <f t="shared" ca="1" si="3"/>
        <v/>
      </c>
    </row>
    <row r="79" spans="1:37" x14ac:dyDescent="0.2">
      <c r="A79" s="58">
        <v>45383</v>
      </c>
      <c r="B79" s="49" t="s">
        <v>113</v>
      </c>
      <c r="C79" s="49" t="s">
        <v>634</v>
      </c>
      <c r="G79" s="49" t="s">
        <v>122</v>
      </c>
      <c r="H79" s="49" t="s">
        <v>161</v>
      </c>
      <c r="I79" s="49" t="s">
        <v>124</v>
      </c>
      <c r="J79" s="49" t="s">
        <v>1315</v>
      </c>
      <c r="K79" s="49" t="s">
        <v>125</v>
      </c>
      <c r="L79" s="49">
        <v>145</v>
      </c>
      <c r="M79" s="49">
        <v>147</v>
      </c>
      <c r="N79" s="49">
        <v>89</v>
      </c>
      <c r="O79" s="49">
        <v>10</v>
      </c>
      <c r="U79" s="49">
        <v>2</v>
      </c>
      <c r="V79" s="49">
        <v>4</v>
      </c>
      <c r="X79" s="49">
        <v>78</v>
      </c>
      <c r="Y79" s="49">
        <v>141</v>
      </c>
      <c r="AC79">
        <f>IF(ISBLANK(wash[[#This Row],[total_boys]]),SUM(wash[[#This Row],[boys_0-5_reached]],wash[[#This Row],[boys_6-12_reached]],wash[[#This Row],[boys_13-18_reached]]),wash[[#This Row],[total_boys]])</f>
        <v>234</v>
      </c>
      <c r="AD79">
        <f>IF(ISBLANK(wash[[#This Row],[total_girls]]),SUM(wash[[#This Row],[girls_0-5_reached]],wash[[#This Row],[girls_6-12_reached]],wash[[#This Row],[girls_13-18_reached]]),wash[[#This Row],[total_girls]])</f>
        <v>157</v>
      </c>
      <c r="AE79">
        <f>IF(ISBLANK(wash[[#This Row],[total_children]]),SUM(wash[[#This Row],[calc_boys]],wash[[#This Row],[calc_girls]]),wash[[#This Row],[total_children]])</f>
        <v>391</v>
      </c>
      <c r="AF79">
        <f>IF(ISBLANK(wash[[#This Row],[total_pwd]]),SUM(wash[[#This Row],[total_pwd_men]],wash[[#This Row],[total_pwd_women]]),wash[[#This Row],[total_pwd]])</f>
        <v>6</v>
      </c>
      <c r="AG79">
        <f>IF(ISBLANK(wash[[#This Row],[total_adults]]),SUM(wash[[#This Row],[total_men]],wash[[#This Row],[total_women]]),wash[[#This Row],[total_adults]])</f>
        <v>219</v>
      </c>
      <c r="AH79">
        <f>IF(ISBLANK(wash[[#This Row],[total_beneficiaries_reached]]),SUM(wash[[#This Row],[calc_children]],wash[[#This Row],[calc_adults]]),wash[[#This Row],[total_beneficiaries_reached]])</f>
        <v>610</v>
      </c>
      <c r="AI79" s="49" t="str">
        <f ca="1">IF(B79="","",OFFSET(table_admin1[[#Headers],[ADM1_PT]],MATCH(B79,admin1,0),1))</f>
        <v>MZ09</v>
      </c>
      <c r="AJ79" s="49" t="str">
        <f t="shared" ca="1" si="2"/>
        <v>MZ0913</v>
      </c>
      <c r="AK79" s="49" t="str">
        <f t="shared" ca="1" si="3"/>
        <v/>
      </c>
    </row>
    <row r="80" spans="1:37" x14ac:dyDescent="0.2">
      <c r="A80" s="58">
        <v>45383</v>
      </c>
      <c r="B80" s="49" t="s">
        <v>120</v>
      </c>
      <c r="C80" s="49" t="s">
        <v>242</v>
      </c>
      <c r="G80" s="49" t="s">
        <v>116</v>
      </c>
      <c r="H80" s="49" t="s">
        <v>1203</v>
      </c>
      <c r="I80" s="49" t="s">
        <v>118</v>
      </c>
      <c r="K80" s="49" t="s">
        <v>1212</v>
      </c>
      <c r="L80" s="49">
        <v>77</v>
      </c>
      <c r="M80" s="49">
        <v>178</v>
      </c>
      <c r="N80" s="49">
        <v>2</v>
      </c>
      <c r="O80" s="49">
        <v>113</v>
      </c>
      <c r="U80" s="49">
        <v>1</v>
      </c>
      <c r="V80" s="49">
        <v>9</v>
      </c>
      <c r="X80" s="49">
        <v>3</v>
      </c>
      <c r="Y80" s="49">
        <v>163</v>
      </c>
      <c r="AC80">
        <f>IF(ISBLANK(wash[[#This Row],[total_boys]]),SUM(wash[[#This Row],[boys_0-5_reached]],wash[[#This Row],[boys_6-12_reached]],wash[[#This Row],[boys_13-18_reached]]),wash[[#This Row],[total_boys]])</f>
        <v>79</v>
      </c>
      <c r="AD80">
        <f>IF(ISBLANK(wash[[#This Row],[total_girls]]),SUM(wash[[#This Row],[girls_0-5_reached]],wash[[#This Row],[girls_6-12_reached]],wash[[#This Row],[girls_13-18_reached]]),wash[[#This Row],[total_girls]])</f>
        <v>291</v>
      </c>
      <c r="AE80">
        <f>IF(ISBLANK(wash[[#This Row],[total_children]]),SUM(wash[[#This Row],[calc_boys]],wash[[#This Row],[calc_girls]]),wash[[#This Row],[total_children]])</f>
        <v>370</v>
      </c>
      <c r="AF80">
        <f>IF(ISBLANK(wash[[#This Row],[total_pwd]]),SUM(wash[[#This Row],[total_pwd_men]],wash[[#This Row],[total_pwd_women]]),wash[[#This Row],[total_pwd]])</f>
        <v>10</v>
      </c>
      <c r="AG80">
        <f>IF(ISBLANK(wash[[#This Row],[total_adults]]),SUM(wash[[#This Row],[total_men]],wash[[#This Row],[total_women]]),wash[[#This Row],[total_adults]])</f>
        <v>166</v>
      </c>
      <c r="AH80">
        <f>IF(ISBLANK(wash[[#This Row],[total_beneficiaries_reached]]),SUM(wash[[#This Row],[calc_children]],wash[[#This Row],[calc_adults]]),wash[[#This Row],[total_beneficiaries_reached]])</f>
        <v>536</v>
      </c>
      <c r="AI80" s="49" t="str">
        <f ca="1">IF(B80="","",OFFSET(table_admin1[[#Headers],[ADM1_PT]],MATCH(B80,admin1,0),1))</f>
        <v>MZ01</v>
      </c>
      <c r="AJ80" s="49" t="str">
        <f t="shared" ca="1" si="2"/>
        <v>MZ0114</v>
      </c>
      <c r="AK80" s="49" t="str">
        <f t="shared" ca="1" si="3"/>
        <v/>
      </c>
    </row>
    <row r="81" spans="1:37" x14ac:dyDescent="0.2">
      <c r="A81" s="58">
        <v>45292</v>
      </c>
      <c r="B81" s="49" t="s">
        <v>120</v>
      </c>
      <c r="C81" s="49" t="s">
        <v>220</v>
      </c>
      <c r="G81" s="49" t="s">
        <v>122</v>
      </c>
      <c r="H81" s="49" t="s">
        <v>162</v>
      </c>
      <c r="I81" s="49" t="s">
        <v>124</v>
      </c>
      <c r="J81" s="49" t="s">
        <v>1315</v>
      </c>
      <c r="K81" s="49" t="s">
        <v>125</v>
      </c>
      <c r="L81" s="49">
        <v>21</v>
      </c>
      <c r="M81" s="49">
        <v>180</v>
      </c>
      <c r="N81" s="49">
        <v>126</v>
      </c>
      <c r="O81" s="49">
        <v>48</v>
      </c>
      <c r="U81" s="49">
        <v>8</v>
      </c>
      <c r="V81" s="49">
        <v>3</v>
      </c>
      <c r="X81" s="49">
        <v>72</v>
      </c>
      <c r="Y81" s="49">
        <v>54</v>
      </c>
      <c r="AC81">
        <f>IF(ISBLANK(wash[[#This Row],[total_boys]]),SUM(wash[[#This Row],[boys_0-5_reached]],wash[[#This Row],[boys_6-12_reached]],wash[[#This Row],[boys_13-18_reached]]),wash[[#This Row],[total_boys]])</f>
        <v>147</v>
      </c>
      <c r="AD81">
        <f>IF(ISBLANK(wash[[#This Row],[total_girls]]),SUM(wash[[#This Row],[girls_0-5_reached]],wash[[#This Row],[girls_6-12_reached]],wash[[#This Row],[girls_13-18_reached]]),wash[[#This Row],[total_girls]])</f>
        <v>228</v>
      </c>
      <c r="AE81">
        <f>IF(ISBLANK(wash[[#This Row],[total_children]]),SUM(wash[[#This Row],[calc_boys]],wash[[#This Row],[calc_girls]]),wash[[#This Row],[total_children]])</f>
        <v>375</v>
      </c>
      <c r="AF81">
        <f>IF(ISBLANK(wash[[#This Row],[total_pwd]]),SUM(wash[[#This Row],[total_pwd_men]],wash[[#This Row],[total_pwd_women]]),wash[[#This Row],[total_pwd]])</f>
        <v>11</v>
      </c>
      <c r="AG81">
        <f>IF(ISBLANK(wash[[#This Row],[total_adults]]),SUM(wash[[#This Row],[total_men]],wash[[#This Row],[total_women]]),wash[[#This Row],[total_adults]])</f>
        <v>126</v>
      </c>
      <c r="AH81">
        <f>IF(ISBLANK(wash[[#This Row],[total_beneficiaries_reached]]),SUM(wash[[#This Row],[calc_children]],wash[[#This Row],[calc_adults]]),wash[[#This Row],[total_beneficiaries_reached]])</f>
        <v>501</v>
      </c>
      <c r="AI81" s="49" t="str">
        <f ca="1">IF(B81="","",OFFSET(table_admin1[[#Headers],[ADM1_PT]],MATCH(B81,admin1,0),1))</f>
        <v>MZ01</v>
      </c>
      <c r="AJ81" s="49" t="str">
        <f t="shared" ca="1" si="2"/>
        <v>MZ0109</v>
      </c>
      <c r="AK81" s="49" t="str">
        <f t="shared" ca="1" si="3"/>
        <v/>
      </c>
    </row>
    <row r="82" spans="1:37" x14ac:dyDescent="0.2">
      <c r="A82" s="58">
        <v>45292</v>
      </c>
      <c r="B82" s="49" t="s">
        <v>120</v>
      </c>
      <c r="C82" s="49" t="s">
        <v>205</v>
      </c>
      <c r="G82" s="49" t="s">
        <v>116</v>
      </c>
      <c r="H82" s="49" t="s">
        <v>1203</v>
      </c>
      <c r="I82" s="49" t="s">
        <v>118</v>
      </c>
      <c r="K82" s="49" t="s">
        <v>1212</v>
      </c>
      <c r="L82" s="49">
        <v>200</v>
      </c>
      <c r="M82" s="49">
        <v>43</v>
      </c>
      <c r="N82" s="49">
        <v>3</v>
      </c>
      <c r="O82" s="49">
        <v>108</v>
      </c>
      <c r="U82" s="49">
        <v>15</v>
      </c>
      <c r="V82" s="49">
        <v>3</v>
      </c>
      <c r="X82" s="49">
        <v>190</v>
      </c>
      <c r="Y82" s="49">
        <v>26</v>
      </c>
      <c r="AC82">
        <f>IF(ISBLANK(wash[[#This Row],[total_boys]]),SUM(wash[[#This Row],[boys_0-5_reached]],wash[[#This Row],[boys_6-12_reached]],wash[[#This Row],[boys_13-18_reached]]),wash[[#This Row],[total_boys]])</f>
        <v>203</v>
      </c>
      <c r="AD82">
        <f>IF(ISBLANK(wash[[#This Row],[total_girls]]),SUM(wash[[#This Row],[girls_0-5_reached]],wash[[#This Row],[girls_6-12_reached]],wash[[#This Row],[girls_13-18_reached]]),wash[[#This Row],[total_girls]])</f>
        <v>151</v>
      </c>
      <c r="AE82">
        <f>IF(ISBLANK(wash[[#This Row],[total_children]]),SUM(wash[[#This Row],[calc_boys]],wash[[#This Row],[calc_girls]]),wash[[#This Row],[total_children]])</f>
        <v>354</v>
      </c>
      <c r="AF82">
        <f>IF(ISBLANK(wash[[#This Row],[total_pwd]]),SUM(wash[[#This Row],[total_pwd_men]],wash[[#This Row],[total_pwd_women]]),wash[[#This Row],[total_pwd]])</f>
        <v>18</v>
      </c>
      <c r="AG82">
        <f>IF(ISBLANK(wash[[#This Row],[total_adults]]),SUM(wash[[#This Row],[total_men]],wash[[#This Row],[total_women]]),wash[[#This Row],[total_adults]])</f>
        <v>216</v>
      </c>
      <c r="AH82">
        <f>IF(ISBLANK(wash[[#This Row],[total_beneficiaries_reached]]),SUM(wash[[#This Row],[calc_children]],wash[[#This Row],[calc_adults]]),wash[[#This Row],[total_beneficiaries_reached]])</f>
        <v>570</v>
      </c>
      <c r="AI82" s="49" t="str">
        <f ca="1">IF(B82="","",OFFSET(table_admin1[[#Headers],[ADM1_PT]],MATCH(B82,admin1,0),1))</f>
        <v>MZ01</v>
      </c>
      <c r="AJ82" s="49" t="str">
        <f t="shared" ca="1" si="2"/>
        <v>MZ0106</v>
      </c>
      <c r="AK82" s="49" t="str">
        <f t="shared" ca="1" si="3"/>
        <v/>
      </c>
    </row>
    <row r="83" spans="1:37" x14ac:dyDescent="0.2">
      <c r="A83" s="58">
        <v>45383</v>
      </c>
      <c r="B83" s="49" t="s">
        <v>224</v>
      </c>
      <c r="C83" s="49" t="s">
        <v>656</v>
      </c>
      <c r="G83" s="49" t="s">
        <v>116</v>
      </c>
      <c r="H83" s="49" t="s">
        <v>161</v>
      </c>
      <c r="I83" s="49" t="s">
        <v>118</v>
      </c>
      <c r="K83" s="49" t="s">
        <v>1212</v>
      </c>
      <c r="L83" s="49">
        <v>141</v>
      </c>
      <c r="M83" s="49">
        <v>20</v>
      </c>
      <c r="N83" s="49">
        <v>129</v>
      </c>
      <c r="O83" s="49">
        <v>5</v>
      </c>
      <c r="U83" s="49">
        <v>8</v>
      </c>
      <c r="V83" s="49">
        <v>9</v>
      </c>
      <c r="X83" s="49">
        <v>74</v>
      </c>
      <c r="Y83" s="49">
        <v>132</v>
      </c>
      <c r="AC83">
        <f>IF(ISBLANK(wash[[#This Row],[total_boys]]),SUM(wash[[#This Row],[boys_0-5_reached]],wash[[#This Row],[boys_6-12_reached]],wash[[#This Row],[boys_13-18_reached]]),wash[[#This Row],[total_boys]])</f>
        <v>270</v>
      </c>
      <c r="AD83">
        <f>IF(ISBLANK(wash[[#This Row],[total_girls]]),SUM(wash[[#This Row],[girls_0-5_reached]],wash[[#This Row],[girls_6-12_reached]],wash[[#This Row],[girls_13-18_reached]]),wash[[#This Row],[total_girls]])</f>
        <v>25</v>
      </c>
      <c r="AE83">
        <f>IF(ISBLANK(wash[[#This Row],[total_children]]),SUM(wash[[#This Row],[calc_boys]],wash[[#This Row],[calc_girls]]),wash[[#This Row],[total_children]])</f>
        <v>295</v>
      </c>
      <c r="AF83">
        <f>IF(ISBLANK(wash[[#This Row],[total_pwd]]),SUM(wash[[#This Row],[total_pwd_men]],wash[[#This Row],[total_pwd_women]]),wash[[#This Row],[total_pwd]])</f>
        <v>17</v>
      </c>
      <c r="AG83">
        <f>IF(ISBLANK(wash[[#This Row],[total_adults]]),SUM(wash[[#This Row],[total_men]],wash[[#This Row],[total_women]]),wash[[#This Row],[total_adults]])</f>
        <v>206</v>
      </c>
      <c r="AH83">
        <f>IF(ISBLANK(wash[[#This Row],[total_beneficiaries_reached]]),SUM(wash[[#This Row],[calc_children]],wash[[#This Row],[calc_adults]]),wash[[#This Row],[total_beneficiaries_reached]])</f>
        <v>501</v>
      </c>
      <c r="AI83" s="49" t="str">
        <f ca="1">IF(B83="","",OFFSET(table_admin1[[#Headers],[ADM1_PT]],MATCH(B83,admin1,0),1))</f>
        <v>MZ10</v>
      </c>
      <c r="AJ83" s="49" t="str">
        <f t="shared" ca="1" si="2"/>
        <v>MZ1006</v>
      </c>
      <c r="AK83" s="49" t="str">
        <f t="shared" ca="1" si="3"/>
        <v/>
      </c>
    </row>
    <row r="84" spans="1:37" x14ac:dyDescent="0.2">
      <c r="A84" s="58">
        <v>45292</v>
      </c>
      <c r="B84" s="49" t="s">
        <v>120</v>
      </c>
      <c r="C84" s="49" t="s">
        <v>127</v>
      </c>
      <c r="G84" s="49" t="s">
        <v>122</v>
      </c>
      <c r="H84" s="49" t="s">
        <v>163</v>
      </c>
      <c r="I84" s="49" t="s">
        <v>124</v>
      </c>
      <c r="J84" s="49" t="s">
        <v>1315</v>
      </c>
      <c r="K84" s="49" t="s">
        <v>125</v>
      </c>
      <c r="L84" s="49">
        <v>141</v>
      </c>
      <c r="M84" s="49">
        <v>122</v>
      </c>
      <c r="N84" s="49">
        <v>26</v>
      </c>
      <c r="O84" s="49">
        <v>43</v>
      </c>
      <c r="U84" s="49">
        <v>15</v>
      </c>
      <c r="V84" s="49">
        <v>11</v>
      </c>
      <c r="X84" s="49">
        <v>199</v>
      </c>
      <c r="Y84" s="49">
        <v>43</v>
      </c>
      <c r="AC84">
        <f>IF(ISBLANK(wash[[#This Row],[total_boys]]),SUM(wash[[#This Row],[boys_0-5_reached]],wash[[#This Row],[boys_6-12_reached]],wash[[#This Row],[boys_13-18_reached]]),wash[[#This Row],[total_boys]])</f>
        <v>167</v>
      </c>
      <c r="AD84">
        <f>IF(ISBLANK(wash[[#This Row],[total_girls]]),SUM(wash[[#This Row],[girls_0-5_reached]],wash[[#This Row],[girls_6-12_reached]],wash[[#This Row],[girls_13-18_reached]]),wash[[#This Row],[total_girls]])</f>
        <v>165</v>
      </c>
      <c r="AE84">
        <f>IF(ISBLANK(wash[[#This Row],[total_children]]),SUM(wash[[#This Row],[calc_boys]],wash[[#This Row],[calc_girls]]),wash[[#This Row],[total_children]])</f>
        <v>332</v>
      </c>
      <c r="AF84">
        <f>IF(ISBLANK(wash[[#This Row],[total_pwd]]),SUM(wash[[#This Row],[total_pwd_men]],wash[[#This Row],[total_pwd_women]]),wash[[#This Row],[total_pwd]])</f>
        <v>26</v>
      </c>
      <c r="AG84">
        <f>IF(ISBLANK(wash[[#This Row],[total_adults]]),SUM(wash[[#This Row],[total_men]],wash[[#This Row],[total_women]]),wash[[#This Row],[total_adults]])</f>
        <v>242</v>
      </c>
      <c r="AH84">
        <f>IF(ISBLANK(wash[[#This Row],[total_beneficiaries_reached]]),SUM(wash[[#This Row],[calc_children]],wash[[#This Row],[calc_adults]]),wash[[#This Row],[total_beneficiaries_reached]])</f>
        <v>574</v>
      </c>
      <c r="AI84" s="49" t="str">
        <f ca="1">IF(B84="","",OFFSET(table_admin1[[#Headers],[ADM1_PT]],MATCH(B84,admin1,0),1))</f>
        <v>MZ01</v>
      </c>
      <c r="AJ84" s="49" t="str">
        <f t="shared" ca="1" si="2"/>
        <v>MZ0101</v>
      </c>
      <c r="AK84" s="49" t="str">
        <f t="shared" ca="1" si="3"/>
        <v/>
      </c>
    </row>
    <row r="85" spans="1:37" x14ac:dyDescent="0.2">
      <c r="A85" s="58">
        <v>45383</v>
      </c>
      <c r="B85" s="49" t="s">
        <v>113</v>
      </c>
      <c r="C85" s="49" t="s">
        <v>596</v>
      </c>
      <c r="G85" s="49" t="s">
        <v>116</v>
      </c>
      <c r="H85" s="49" t="s">
        <v>164</v>
      </c>
      <c r="I85" s="49" t="s">
        <v>118</v>
      </c>
      <c r="K85" s="49" t="s">
        <v>1212</v>
      </c>
      <c r="L85" s="49">
        <v>24</v>
      </c>
      <c r="M85" s="49">
        <v>33</v>
      </c>
      <c r="N85" s="49">
        <v>182</v>
      </c>
      <c r="O85" s="49">
        <v>62</v>
      </c>
      <c r="U85" s="49">
        <v>14</v>
      </c>
      <c r="V85" s="49">
        <v>2</v>
      </c>
      <c r="X85" s="49">
        <v>92</v>
      </c>
      <c r="Y85" s="49">
        <v>12</v>
      </c>
      <c r="AC85">
        <f>IF(ISBLANK(wash[[#This Row],[total_boys]]),SUM(wash[[#This Row],[boys_0-5_reached]],wash[[#This Row],[boys_6-12_reached]],wash[[#This Row],[boys_13-18_reached]]),wash[[#This Row],[total_boys]])</f>
        <v>206</v>
      </c>
      <c r="AD85">
        <f>IF(ISBLANK(wash[[#This Row],[total_girls]]),SUM(wash[[#This Row],[girls_0-5_reached]],wash[[#This Row],[girls_6-12_reached]],wash[[#This Row],[girls_13-18_reached]]),wash[[#This Row],[total_girls]])</f>
        <v>95</v>
      </c>
      <c r="AE85">
        <f>IF(ISBLANK(wash[[#This Row],[total_children]]),SUM(wash[[#This Row],[calc_boys]],wash[[#This Row],[calc_girls]]),wash[[#This Row],[total_children]])</f>
        <v>301</v>
      </c>
      <c r="AF85">
        <f>IF(ISBLANK(wash[[#This Row],[total_pwd]]),SUM(wash[[#This Row],[total_pwd_men]],wash[[#This Row],[total_pwd_women]]),wash[[#This Row],[total_pwd]])</f>
        <v>16</v>
      </c>
      <c r="AG85">
        <f>IF(ISBLANK(wash[[#This Row],[total_adults]]),SUM(wash[[#This Row],[total_men]],wash[[#This Row],[total_women]]),wash[[#This Row],[total_adults]])</f>
        <v>104</v>
      </c>
      <c r="AH85">
        <f>IF(ISBLANK(wash[[#This Row],[total_beneficiaries_reached]]),SUM(wash[[#This Row],[calc_children]],wash[[#This Row],[calc_adults]]),wash[[#This Row],[total_beneficiaries_reached]])</f>
        <v>405</v>
      </c>
      <c r="AI85" s="49" t="str">
        <f ca="1">IF(B85="","",OFFSET(table_admin1[[#Headers],[ADM1_PT]],MATCH(B85,admin1,0),1))</f>
        <v>MZ09</v>
      </c>
      <c r="AJ85" s="49" t="str">
        <f t="shared" ca="1" si="2"/>
        <v>MZ0902</v>
      </c>
      <c r="AK85" s="49" t="str">
        <f t="shared" ca="1" si="3"/>
        <v/>
      </c>
    </row>
    <row r="86" spans="1:37" x14ac:dyDescent="0.2">
      <c r="A86" s="58">
        <v>45292</v>
      </c>
      <c r="B86" s="49" t="s">
        <v>120</v>
      </c>
      <c r="C86" s="49" t="s">
        <v>126</v>
      </c>
      <c r="G86" s="49" t="s">
        <v>122</v>
      </c>
      <c r="H86" s="49" t="s">
        <v>161</v>
      </c>
      <c r="I86" s="49" t="s">
        <v>130</v>
      </c>
      <c r="J86" s="49" t="s">
        <v>1318</v>
      </c>
      <c r="K86" s="49" t="s">
        <v>125</v>
      </c>
      <c r="L86" s="49">
        <v>20</v>
      </c>
      <c r="M86" s="49">
        <v>53</v>
      </c>
      <c r="N86" s="49">
        <v>160</v>
      </c>
      <c r="O86" s="49">
        <v>116</v>
      </c>
      <c r="U86" s="49">
        <v>6</v>
      </c>
      <c r="V86" s="49">
        <v>7</v>
      </c>
      <c r="X86" s="49">
        <v>77</v>
      </c>
      <c r="Y86" s="49">
        <v>76</v>
      </c>
      <c r="AC86">
        <f>IF(ISBLANK(wash[[#This Row],[total_boys]]),SUM(wash[[#This Row],[boys_0-5_reached]],wash[[#This Row],[boys_6-12_reached]],wash[[#This Row],[boys_13-18_reached]]),wash[[#This Row],[total_boys]])</f>
        <v>180</v>
      </c>
      <c r="AD86">
        <f>IF(ISBLANK(wash[[#This Row],[total_girls]]),SUM(wash[[#This Row],[girls_0-5_reached]],wash[[#This Row],[girls_6-12_reached]],wash[[#This Row],[girls_13-18_reached]]),wash[[#This Row],[total_girls]])</f>
        <v>169</v>
      </c>
      <c r="AE86">
        <f>IF(ISBLANK(wash[[#This Row],[total_children]]),SUM(wash[[#This Row],[calc_boys]],wash[[#This Row],[calc_girls]]),wash[[#This Row],[total_children]])</f>
        <v>349</v>
      </c>
      <c r="AF86">
        <f>IF(ISBLANK(wash[[#This Row],[total_pwd]]),SUM(wash[[#This Row],[total_pwd_men]],wash[[#This Row],[total_pwd_women]]),wash[[#This Row],[total_pwd]])</f>
        <v>13</v>
      </c>
      <c r="AG86">
        <f>IF(ISBLANK(wash[[#This Row],[total_adults]]),SUM(wash[[#This Row],[total_men]],wash[[#This Row],[total_women]]),wash[[#This Row],[total_adults]])</f>
        <v>153</v>
      </c>
      <c r="AH86">
        <f>IF(ISBLANK(wash[[#This Row],[total_beneficiaries_reached]]),SUM(wash[[#This Row],[calc_children]],wash[[#This Row],[calc_adults]]),wash[[#This Row],[total_beneficiaries_reached]])</f>
        <v>502</v>
      </c>
      <c r="AI86" s="49" t="str">
        <f ca="1">IF(B86="","",OFFSET(table_admin1[[#Headers],[ADM1_PT]],MATCH(B86,admin1,0),1))</f>
        <v>MZ01</v>
      </c>
      <c r="AJ86" s="49" t="str">
        <f t="shared" ca="1" si="2"/>
        <v>MZ0103</v>
      </c>
      <c r="AK86" s="49" t="str">
        <f t="shared" ca="1" si="3"/>
        <v/>
      </c>
    </row>
    <row r="87" spans="1:37" x14ac:dyDescent="0.2">
      <c r="A87" s="58">
        <v>45352</v>
      </c>
      <c r="B87" s="49" t="s">
        <v>192</v>
      </c>
      <c r="C87" s="49" t="s">
        <v>363</v>
      </c>
      <c r="G87" s="49" t="s">
        <v>116</v>
      </c>
      <c r="H87" s="49" t="s">
        <v>163</v>
      </c>
      <c r="I87" s="49" t="s">
        <v>118</v>
      </c>
      <c r="K87" s="49" t="s">
        <v>1212</v>
      </c>
      <c r="L87" s="49">
        <v>1</v>
      </c>
      <c r="M87" s="49">
        <v>19</v>
      </c>
      <c r="N87" s="49">
        <v>41</v>
      </c>
      <c r="O87" s="49">
        <v>195</v>
      </c>
      <c r="U87" s="49">
        <v>13</v>
      </c>
      <c r="V87" s="49">
        <v>2</v>
      </c>
      <c r="X87" s="49">
        <v>197</v>
      </c>
      <c r="Y87" s="49">
        <v>17</v>
      </c>
      <c r="AC87">
        <f>IF(ISBLANK(wash[[#This Row],[total_boys]]),SUM(wash[[#This Row],[boys_0-5_reached]],wash[[#This Row],[boys_6-12_reached]],wash[[#This Row],[boys_13-18_reached]]),wash[[#This Row],[total_boys]])</f>
        <v>42</v>
      </c>
      <c r="AD87">
        <f>IF(ISBLANK(wash[[#This Row],[total_girls]]),SUM(wash[[#This Row],[girls_0-5_reached]],wash[[#This Row],[girls_6-12_reached]],wash[[#This Row],[girls_13-18_reached]]),wash[[#This Row],[total_girls]])</f>
        <v>214</v>
      </c>
      <c r="AE87">
        <f>IF(ISBLANK(wash[[#This Row],[total_children]]),SUM(wash[[#This Row],[calc_boys]],wash[[#This Row],[calc_girls]]),wash[[#This Row],[total_children]])</f>
        <v>256</v>
      </c>
      <c r="AF87">
        <f>IF(ISBLANK(wash[[#This Row],[total_pwd]]),SUM(wash[[#This Row],[total_pwd_men]],wash[[#This Row],[total_pwd_women]]),wash[[#This Row],[total_pwd]])</f>
        <v>15</v>
      </c>
      <c r="AG87">
        <f>IF(ISBLANK(wash[[#This Row],[total_adults]]),SUM(wash[[#This Row],[total_men]],wash[[#This Row],[total_women]]),wash[[#This Row],[total_adults]])</f>
        <v>214</v>
      </c>
      <c r="AH87">
        <f>IF(ISBLANK(wash[[#This Row],[total_beneficiaries_reached]]),SUM(wash[[#This Row],[calc_children]],wash[[#This Row],[calc_adults]]),wash[[#This Row],[total_beneficiaries_reached]])</f>
        <v>470</v>
      </c>
      <c r="AI87" s="49" t="str">
        <f ca="1">IF(B87="","",OFFSET(table_admin1[[#Headers],[ADM1_PT]],MATCH(B87,admin1,0),1))</f>
        <v>MZ04</v>
      </c>
      <c r="AJ87" s="49" t="str">
        <f t="shared" ca="1" si="2"/>
        <v>MZ0402</v>
      </c>
      <c r="AK87" s="49" t="str">
        <f t="shared" ca="1" si="3"/>
        <v/>
      </c>
    </row>
    <row r="88" spans="1:37" x14ac:dyDescent="0.2">
      <c r="A88" s="58">
        <v>45292</v>
      </c>
      <c r="B88" s="49" t="s">
        <v>113</v>
      </c>
      <c r="C88" s="49" t="s">
        <v>596</v>
      </c>
      <c r="G88" s="49" t="s">
        <v>116</v>
      </c>
      <c r="H88" s="49" t="s">
        <v>1203</v>
      </c>
      <c r="I88" s="49" t="s">
        <v>118</v>
      </c>
      <c r="K88" s="49" t="s">
        <v>1212</v>
      </c>
      <c r="L88" s="49">
        <v>2</v>
      </c>
      <c r="M88" s="49">
        <v>43</v>
      </c>
      <c r="N88" s="49">
        <v>114</v>
      </c>
      <c r="O88" s="49">
        <v>20</v>
      </c>
      <c r="U88" s="49">
        <v>12</v>
      </c>
      <c r="V88" s="49">
        <v>9</v>
      </c>
      <c r="X88" s="49">
        <v>175</v>
      </c>
      <c r="Y88" s="49">
        <v>120</v>
      </c>
      <c r="AC88">
        <f>IF(ISBLANK(wash[[#This Row],[total_boys]]),SUM(wash[[#This Row],[boys_0-5_reached]],wash[[#This Row],[boys_6-12_reached]],wash[[#This Row],[boys_13-18_reached]]),wash[[#This Row],[total_boys]])</f>
        <v>116</v>
      </c>
      <c r="AD88">
        <f>IF(ISBLANK(wash[[#This Row],[total_girls]]),SUM(wash[[#This Row],[girls_0-5_reached]],wash[[#This Row],[girls_6-12_reached]],wash[[#This Row],[girls_13-18_reached]]),wash[[#This Row],[total_girls]])</f>
        <v>63</v>
      </c>
      <c r="AE88">
        <f>IF(ISBLANK(wash[[#This Row],[total_children]]),SUM(wash[[#This Row],[calc_boys]],wash[[#This Row],[calc_girls]]),wash[[#This Row],[total_children]])</f>
        <v>179</v>
      </c>
      <c r="AF88">
        <f>IF(ISBLANK(wash[[#This Row],[total_pwd]]),SUM(wash[[#This Row],[total_pwd_men]],wash[[#This Row],[total_pwd_women]]),wash[[#This Row],[total_pwd]])</f>
        <v>21</v>
      </c>
      <c r="AG88">
        <f>IF(ISBLANK(wash[[#This Row],[total_adults]]),SUM(wash[[#This Row],[total_men]],wash[[#This Row],[total_women]]),wash[[#This Row],[total_adults]])</f>
        <v>295</v>
      </c>
      <c r="AH88">
        <f>IF(ISBLANK(wash[[#This Row],[total_beneficiaries_reached]]),SUM(wash[[#This Row],[calc_children]],wash[[#This Row],[calc_adults]]),wash[[#This Row],[total_beneficiaries_reached]])</f>
        <v>474</v>
      </c>
      <c r="AI88" s="49" t="str">
        <f ca="1">IF(B88="","",OFFSET(table_admin1[[#Headers],[ADM1_PT]],MATCH(B88,admin1,0),1))</f>
        <v>MZ09</v>
      </c>
      <c r="AJ88" s="49" t="str">
        <f t="shared" ca="1" si="2"/>
        <v>MZ0902</v>
      </c>
      <c r="AK88" s="49" t="str">
        <f t="shared" ca="1" si="3"/>
        <v/>
      </c>
    </row>
    <row r="89" spans="1:37" x14ac:dyDescent="0.2">
      <c r="A89" s="58">
        <v>45323</v>
      </c>
      <c r="B89" s="49" t="s">
        <v>224</v>
      </c>
      <c r="C89" s="49" t="s">
        <v>641</v>
      </c>
      <c r="G89" s="49" t="s">
        <v>122</v>
      </c>
      <c r="H89" s="49" t="s">
        <v>163</v>
      </c>
      <c r="I89" s="49" t="s">
        <v>130</v>
      </c>
      <c r="J89" s="49" t="s">
        <v>1317</v>
      </c>
      <c r="K89" s="49" t="s">
        <v>125</v>
      </c>
      <c r="L89" s="49">
        <v>73</v>
      </c>
      <c r="M89" s="49">
        <v>193</v>
      </c>
      <c r="N89" s="49">
        <v>102</v>
      </c>
      <c r="O89" s="49">
        <v>73</v>
      </c>
      <c r="U89" s="49">
        <v>2</v>
      </c>
      <c r="V89" s="49">
        <v>12</v>
      </c>
      <c r="X89" s="49">
        <v>136</v>
      </c>
      <c r="Y89" s="49">
        <v>147</v>
      </c>
      <c r="AC89">
        <f>IF(ISBLANK(wash[[#This Row],[total_boys]]),SUM(wash[[#This Row],[boys_0-5_reached]],wash[[#This Row],[boys_6-12_reached]],wash[[#This Row],[boys_13-18_reached]]),wash[[#This Row],[total_boys]])</f>
        <v>175</v>
      </c>
      <c r="AD89">
        <f>IF(ISBLANK(wash[[#This Row],[total_girls]]),SUM(wash[[#This Row],[girls_0-5_reached]],wash[[#This Row],[girls_6-12_reached]],wash[[#This Row],[girls_13-18_reached]]),wash[[#This Row],[total_girls]])</f>
        <v>266</v>
      </c>
      <c r="AE89">
        <f>IF(ISBLANK(wash[[#This Row],[total_children]]),SUM(wash[[#This Row],[calc_boys]],wash[[#This Row],[calc_girls]]),wash[[#This Row],[total_children]])</f>
        <v>441</v>
      </c>
      <c r="AF89">
        <f>IF(ISBLANK(wash[[#This Row],[total_pwd]]),SUM(wash[[#This Row],[total_pwd_men]],wash[[#This Row],[total_pwd_women]]),wash[[#This Row],[total_pwd]])</f>
        <v>14</v>
      </c>
      <c r="AG89">
        <f>IF(ISBLANK(wash[[#This Row],[total_adults]]),SUM(wash[[#This Row],[total_men]],wash[[#This Row],[total_women]]),wash[[#This Row],[total_adults]])</f>
        <v>283</v>
      </c>
      <c r="AH89">
        <f>IF(ISBLANK(wash[[#This Row],[total_beneficiaries_reached]]),SUM(wash[[#This Row],[calc_children]],wash[[#This Row],[calc_adults]]),wash[[#This Row],[total_beneficiaries_reached]])</f>
        <v>724</v>
      </c>
      <c r="AI89" s="49" t="str">
        <f ca="1">IF(B89="","",OFFSET(table_admin1[[#Headers],[ADM1_PT]],MATCH(B89,admin1,0),1))</f>
        <v>MZ10</v>
      </c>
      <c r="AJ89" s="49" t="str">
        <f t="shared" ca="1" si="2"/>
        <v>MZ1002</v>
      </c>
      <c r="AK89" s="49" t="str">
        <f t="shared" ca="1" si="3"/>
        <v/>
      </c>
    </row>
    <row r="90" spans="1:37" x14ac:dyDescent="0.2">
      <c r="A90" s="58">
        <v>45292</v>
      </c>
      <c r="B90" s="49" t="s">
        <v>197</v>
      </c>
      <c r="C90" s="49" t="s">
        <v>426</v>
      </c>
      <c r="G90" s="49" t="s">
        <v>116</v>
      </c>
      <c r="H90" s="49" t="s">
        <v>164</v>
      </c>
      <c r="I90" s="49" t="s">
        <v>118</v>
      </c>
      <c r="K90" s="49" t="s">
        <v>1212</v>
      </c>
      <c r="L90" s="49">
        <v>89</v>
      </c>
      <c r="M90" s="49">
        <v>43</v>
      </c>
      <c r="N90" s="49">
        <v>49</v>
      </c>
      <c r="O90" s="49">
        <v>113</v>
      </c>
      <c r="U90" s="49">
        <v>12</v>
      </c>
      <c r="V90" s="49">
        <v>8</v>
      </c>
      <c r="X90" s="49">
        <v>6</v>
      </c>
      <c r="Y90" s="49">
        <v>176</v>
      </c>
      <c r="AC90">
        <f>IF(ISBLANK(wash[[#This Row],[total_boys]]),SUM(wash[[#This Row],[boys_0-5_reached]],wash[[#This Row],[boys_6-12_reached]],wash[[#This Row],[boys_13-18_reached]]),wash[[#This Row],[total_boys]])</f>
        <v>138</v>
      </c>
      <c r="AD90">
        <f>IF(ISBLANK(wash[[#This Row],[total_girls]]),SUM(wash[[#This Row],[girls_0-5_reached]],wash[[#This Row],[girls_6-12_reached]],wash[[#This Row],[girls_13-18_reached]]),wash[[#This Row],[total_girls]])</f>
        <v>156</v>
      </c>
      <c r="AE90">
        <f>IF(ISBLANK(wash[[#This Row],[total_children]]),SUM(wash[[#This Row],[calc_boys]],wash[[#This Row],[calc_girls]]),wash[[#This Row],[total_children]])</f>
        <v>294</v>
      </c>
      <c r="AF90">
        <f>IF(ISBLANK(wash[[#This Row],[total_pwd]]),SUM(wash[[#This Row],[total_pwd_men]],wash[[#This Row],[total_pwd_women]]),wash[[#This Row],[total_pwd]])</f>
        <v>20</v>
      </c>
      <c r="AG90">
        <f>IF(ISBLANK(wash[[#This Row],[total_adults]]),SUM(wash[[#This Row],[total_men]],wash[[#This Row],[total_women]]),wash[[#This Row],[total_adults]])</f>
        <v>182</v>
      </c>
      <c r="AH90">
        <f>IF(ISBLANK(wash[[#This Row],[total_beneficiaries_reached]]),SUM(wash[[#This Row],[calc_children]],wash[[#This Row],[calc_adults]]),wash[[#This Row],[total_beneficiaries_reached]])</f>
        <v>476</v>
      </c>
      <c r="AI90" s="49" t="str">
        <f ca="1">IF(B90="","",OFFSET(table_admin1[[#Headers],[ADM1_PT]],MATCH(B90,admin1,0),1))</f>
        <v>MZ05</v>
      </c>
      <c r="AJ90" s="49" t="str">
        <f t="shared" ca="1" si="2"/>
        <v>MZ0507</v>
      </c>
      <c r="AK90" s="49" t="str">
        <f t="shared" ca="1" si="3"/>
        <v/>
      </c>
    </row>
    <row r="91" spans="1:37" x14ac:dyDescent="0.2">
      <c r="A91" s="58">
        <v>45323</v>
      </c>
      <c r="B91" s="49" t="s">
        <v>209</v>
      </c>
      <c r="C91" s="49" t="s">
        <v>471</v>
      </c>
      <c r="G91" s="49" t="s">
        <v>116</v>
      </c>
      <c r="H91" s="49" t="s">
        <v>161</v>
      </c>
      <c r="I91" s="49" t="s">
        <v>118</v>
      </c>
      <c r="K91" s="49" t="s">
        <v>1212</v>
      </c>
      <c r="L91" s="49">
        <v>196</v>
      </c>
      <c r="M91" s="49">
        <v>151</v>
      </c>
      <c r="N91" s="49">
        <v>52</v>
      </c>
      <c r="O91" s="49">
        <v>117</v>
      </c>
      <c r="U91" s="49">
        <v>2</v>
      </c>
      <c r="V91" s="49">
        <v>1</v>
      </c>
      <c r="X91" s="49">
        <v>49</v>
      </c>
      <c r="Y91" s="49">
        <v>125</v>
      </c>
      <c r="AC91">
        <f>IF(ISBLANK(wash[[#This Row],[total_boys]]),SUM(wash[[#This Row],[boys_0-5_reached]],wash[[#This Row],[boys_6-12_reached]],wash[[#This Row],[boys_13-18_reached]]),wash[[#This Row],[total_boys]])</f>
        <v>248</v>
      </c>
      <c r="AD91">
        <f>IF(ISBLANK(wash[[#This Row],[total_girls]]),SUM(wash[[#This Row],[girls_0-5_reached]],wash[[#This Row],[girls_6-12_reached]],wash[[#This Row],[girls_13-18_reached]]),wash[[#This Row],[total_girls]])</f>
        <v>268</v>
      </c>
      <c r="AE91">
        <f>IF(ISBLANK(wash[[#This Row],[total_children]]),SUM(wash[[#This Row],[calc_boys]],wash[[#This Row],[calc_girls]]),wash[[#This Row],[total_children]])</f>
        <v>516</v>
      </c>
      <c r="AF91">
        <f>IF(ISBLANK(wash[[#This Row],[total_pwd]]),SUM(wash[[#This Row],[total_pwd_men]],wash[[#This Row],[total_pwd_women]]),wash[[#This Row],[total_pwd]])</f>
        <v>3</v>
      </c>
      <c r="AG91">
        <f>IF(ISBLANK(wash[[#This Row],[total_adults]]),SUM(wash[[#This Row],[total_men]],wash[[#This Row],[total_women]]),wash[[#This Row],[total_adults]])</f>
        <v>174</v>
      </c>
      <c r="AH91">
        <f>IF(ISBLANK(wash[[#This Row],[total_beneficiaries_reached]]),SUM(wash[[#This Row],[calc_children]],wash[[#This Row],[calc_adults]]),wash[[#This Row],[total_beneficiaries_reached]])</f>
        <v>690</v>
      </c>
      <c r="AI91" s="49" t="str">
        <f ca="1">IF(B91="","",OFFSET(table_admin1[[#Headers],[ADM1_PT]],MATCH(B91,admin1,0),1))</f>
        <v>MZ07</v>
      </c>
      <c r="AJ91" s="49" t="str">
        <f t="shared" ca="1" si="2"/>
        <v>MZ0710</v>
      </c>
      <c r="AK91" s="49" t="str">
        <f t="shared" ca="1" si="3"/>
        <v/>
      </c>
    </row>
    <row r="92" spans="1:37" x14ac:dyDescent="0.2">
      <c r="A92" s="58">
        <v>45323</v>
      </c>
      <c r="B92" s="49" t="s">
        <v>229</v>
      </c>
      <c r="C92" s="49" t="s">
        <v>693</v>
      </c>
      <c r="G92" s="49" t="s">
        <v>116</v>
      </c>
      <c r="H92" s="49" t="s">
        <v>1203</v>
      </c>
      <c r="I92" s="49" t="s">
        <v>118</v>
      </c>
      <c r="K92" s="49" t="s">
        <v>1212</v>
      </c>
      <c r="L92" s="49">
        <v>97</v>
      </c>
      <c r="M92" s="49">
        <v>67</v>
      </c>
      <c r="N92" s="49">
        <v>93</v>
      </c>
      <c r="O92" s="49">
        <v>55</v>
      </c>
      <c r="U92" s="49">
        <v>2</v>
      </c>
      <c r="V92" s="49">
        <v>1</v>
      </c>
      <c r="X92" s="49">
        <v>92</v>
      </c>
      <c r="Y92" s="49">
        <v>107</v>
      </c>
      <c r="AC92">
        <f>IF(ISBLANK(wash[[#This Row],[total_boys]]),SUM(wash[[#This Row],[boys_0-5_reached]],wash[[#This Row],[boys_6-12_reached]],wash[[#This Row],[boys_13-18_reached]]),wash[[#This Row],[total_boys]])</f>
        <v>190</v>
      </c>
      <c r="AD92">
        <f>IF(ISBLANK(wash[[#This Row],[total_girls]]),SUM(wash[[#This Row],[girls_0-5_reached]],wash[[#This Row],[girls_6-12_reached]],wash[[#This Row],[girls_13-18_reached]]),wash[[#This Row],[total_girls]])</f>
        <v>122</v>
      </c>
      <c r="AE92">
        <f>IF(ISBLANK(wash[[#This Row],[total_children]]),SUM(wash[[#This Row],[calc_boys]],wash[[#This Row],[calc_girls]]),wash[[#This Row],[total_children]])</f>
        <v>312</v>
      </c>
      <c r="AF92">
        <f>IF(ISBLANK(wash[[#This Row],[total_pwd]]),SUM(wash[[#This Row],[total_pwd_men]],wash[[#This Row],[total_pwd_women]]),wash[[#This Row],[total_pwd]])</f>
        <v>3</v>
      </c>
      <c r="AG92">
        <f>IF(ISBLANK(wash[[#This Row],[total_adults]]),SUM(wash[[#This Row],[total_men]],wash[[#This Row],[total_women]]),wash[[#This Row],[total_adults]])</f>
        <v>199</v>
      </c>
      <c r="AH92">
        <f>IF(ISBLANK(wash[[#This Row],[total_beneficiaries_reached]]),SUM(wash[[#This Row],[calc_children]],wash[[#This Row],[calc_adults]]),wash[[#This Row],[total_beneficiaries_reached]])</f>
        <v>511</v>
      </c>
      <c r="AI92" s="49" t="str">
        <f ca="1">IF(B92="","",OFFSET(table_admin1[[#Headers],[ADM1_PT]],MATCH(B92,admin1,0),1))</f>
        <v>MZ11</v>
      </c>
      <c r="AJ92" s="49" t="str">
        <f t="shared" ca="1" si="2"/>
        <v>MZ1101</v>
      </c>
      <c r="AK92" s="49" t="str">
        <f t="shared" ca="1" si="3"/>
        <v/>
      </c>
    </row>
    <row r="93" spans="1:37" x14ac:dyDescent="0.2">
      <c r="A93" s="58">
        <v>45383</v>
      </c>
      <c r="B93" s="49" t="s">
        <v>113</v>
      </c>
      <c r="C93" s="49" t="s">
        <v>613</v>
      </c>
      <c r="G93" s="49" t="s">
        <v>122</v>
      </c>
      <c r="H93" s="49" t="s">
        <v>162</v>
      </c>
      <c r="I93" s="49" t="s">
        <v>124</v>
      </c>
      <c r="J93" s="49" t="s">
        <v>1315</v>
      </c>
      <c r="K93" s="49" t="s">
        <v>125</v>
      </c>
      <c r="L93" s="49">
        <v>168</v>
      </c>
      <c r="M93" s="49">
        <v>140</v>
      </c>
      <c r="N93" s="49">
        <v>181</v>
      </c>
      <c r="O93" s="49">
        <v>177</v>
      </c>
      <c r="U93" s="49">
        <v>1</v>
      </c>
      <c r="V93" s="49">
        <v>5</v>
      </c>
      <c r="X93" s="49">
        <v>67</v>
      </c>
      <c r="Y93" s="49">
        <v>159</v>
      </c>
      <c r="AC93">
        <f>IF(ISBLANK(wash[[#This Row],[total_boys]]),SUM(wash[[#This Row],[boys_0-5_reached]],wash[[#This Row],[boys_6-12_reached]],wash[[#This Row],[boys_13-18_reached]]),wash[[#This Row],[total_boys]])</f>
        <v>349</v>
      </c>
      <c r="AD93">
        <f>IF(ISBLANK(wash[[#This Row],[total_girls]]),SUM(wash[[#This Row],[girls_0-5_reached]],wash[[#This Row],[girls_6-12_reached]],wash[[#This Row],[girls_13-18_reached]]),wash[[#This Row],[total_girls]])</f>
        <v>317</v>
      </c>
      <c r="AE93">
        <f>IF(ISBLANK(wash[[#This Row],[total_children]]),SUM(wash[[#This Row],[calc_boys]],wash[[#This Row],[calc_girls]]),wash[[#This Row],[total_children]])</f>
        <v>666</v>
      </c>
      <c r="AF93">
        <f>IF(ISBLANK(wash[[#This Row],[total_pwd]]),SUM(wash[[#This Row],[total_pwd_men]],wash[[#This Row],[total_pwd_women]]),wash[[#This Row],[total_pwd]])</f>
        <v>6</v>
      </c>
      <c r="AG93">
        <f>IF(ISBLANK(wash[[#This Row],[total_adults]]),SUM(wash[[#This Row],[total_men]],wash[[#This Row],[total_women]]),wash[[#This Row],[total_adults]])</f>
        <v>226</v>
      </c>
      <c r="AH93">
        <f>IF(ISBLANK(wash[[#This Row],[total_beneficiaries_reached]]),SUM(wash[[#This Row],[calc_children]],wash[[#This Row],[calc_adults]]),wash[[#This Row],[total_beneficiaries_reached]])</f>
        <v>892</v>
      </c>
      <c r="AI93" s="49" t="str">
        <f ca="1">IF(B93="","",OFFSET(table_admin1[[#Headers],[ADM1_PT]],MATCH(B93,admin1,0),1))</f>
        <v>MZ09</v>
      </c>
      <c r="AJ93" s="49" t="str">
        <f t="shared" ca="1" si="2"/>
        <v>MZ0907</v>
      </c>
      <c r="AK93" s="49" t="str">
        <f t="shared" ca="1" si="3"/>
        <v/>
      </c>
    </row>
    <row r="94" spans="1:37" x14ac:dyDescent="0.2">
      <c r="A94" s="58">
        <v>45292</v>
      </c>
      <c r="B94" s="49" t="s">
        <v>120</v>
      </c>
      <c r="C94" s="49" t="s">
        <v>127</v>
      </c>
      <c r="G94" s="49" t="s">
        <v>122</v>
      </c>
      <c r="H94" s="49" t="s">
        <v>161</v>
      </c>
      <c r="I94" s="49" t="s">
        <v>124</v>
      </c>
      <c r="J94" s="49" t="s">
        <v>1315</v>
      </c>
      <c r="K94" s="49" t="s">
        <v>125</v>
      </c>
      <c r="L94" s="49">
        <v>173</v>
      </c>
      <c r="M94" s="49">
        <v>139</v>
      </c>
      <c r="N94" s="49">
        <v>126</v>
      </c>
      <c r="O94" s="49">
        <v>163</v>
      </c>
      <c r="U94" s="49">
        <v>1</v>
      </c>
      <c r="V94" s="49">
        <v>15</v>
      </c>
      <c r="X94" s="49">
        <v>16</v>
      </c>
      <c r="Y94" s="49">
        <v>8</v>
      </c>
      <c r="AC94">
        <f>IF(ISBLANK(wash[[#This Row],[total_boys]]),SUM(wash[[#This Row],[boys_0-5_reached]],wash[[#This Row],[boys_6-12_reached]],wash[[#This Row],[boys_13-18_reached]]),wash[[#This Row],[total_boys]])</f>
        <v>299</v>
      </c>
      <c r="AD94">
        <f>IF(ISBLANK(wash[[#This Row],[total_girls]]),SUM(wash[[#This Row],[girls_0-5_reached]],wash[[#This Row],[girls_6-12_reached]],wash[[#This Row],[girls_13-18_reached]]),wash[[#This Row],[total_girls]])</f>
        <v>302</v>
      </c>
      <c r="AE94">
        <f>IF(ISBLANK(wash[[#This Row],[total_children]]),SUM(wash[[#This Row],[calc_boys]],wash[[#This Row],[calc_girls]]),wash[[#This Row],[total_children]])</f>
        <v>601</v>
      </c>
      <c r="AF94">
        <f>IF(ISBLANK(wash[[#This Row],[total_pwd]]),SUM(wash[[#This Row],[total_pwd_men]],wash[[#This Row],[total_pwd_women]]),wash[[#This Row],[total_pwd]])</f>
        <v>16</v>
      </c>
      <c r="AG94">
        <f>IF(ISBLANK(wash[[#This Row],[total_adults]]),SUM(wash[[#This Row],[total_men]],wash[[#This Row],[total_women]]),wash[[#This Row],[total_adults]])</f>
        <v>24</v>
      </c>
      <c r="AH94">
        <f>IF(ISBLANK(wash[[#This Row],[total_beneficiaries_reached]]),SUM(wash[[#This Row],[calc_children]],wash[[#This Row],[calc_adults]]),wash[[#This Row],[total_beneficiaries_reached]])</f>
        <v>625</v>
      </c>
      <c r="AI94" s="49" t="str">
        <f ca="1">IF(B94="","",OFFSET(table_admin1[[#Headers],[ADM1_PT]],MATCH(B94,admin1,0),1))</f>
        <v>MZ01</v>
      </c>
      <c r="AJ94" s="49" t="str">
        <f t="shared" ca="1" si="2"/>
        <v>MZ0101</v>
      </c>
      <c r="AK94" s="49" t="str">
        <f t="shared" ca="1" si="3"/>
        <v/>
      </c>
    </row>
    <row r="95" spans="1:37" x14ac:dyDescent="0.2">
      <c r="A95" s="58">
        <v>45323</v>
      </c>
      <c r="B95" s="49" t="s">
        <v>120</v>
      </c>
      <c r="C95" s="49" t="s">
        <v>131</v>
      </c>
      <c r="G95" s="49" t="s">
        <v>122</v>
      </c>
      <c r="H95" s="49" t="s">
        <v>1203</v>
      </c>
      <c r="I95" s="49" t="s">
        <v>124</v>
      </c>
      <c r="J95" s="49" t="s">
        <v>1315</v>
      </c>
      <c r="K95" s="49" t="s">
        <v>125</v>
      </c>
      <c r="L95" s="49">
        <v>39</v>
      </c>
      <c r="M95" s="49">
        <v>110</v>
      </c>
      <c r="N95" s="49">
        <v>123</v>
      </c>
      <c r="O95" s="49">
        <v>187</v>
      </c>
      <c r="U95" s="49">
        <v>1</v>
      </c>
      <c r="V95" s="49">
        <v>2</v>
      </c>
      <c r="X95" s="49">
        <v>33</v>
      </c>
      <c r="Y95" s="49">
        <v>1</v>
      </c>
      <c r="AC95">
        <f>IF(ISBLANK(wash[[#This Row],[total_boys]]),SUM(wash[[#This Row],[boys_0-5_reached]],wash[[#This Row],[boys_6-12_reached]],wash[[#This Row],[boys_13-18_reached]]),wash[[#This Row],[total_boys]])</f>
        <v>162</v>
      </c>
      <c r="AD95">
        <f>IF(ISBLANK(wash[[#This Row],[total_girls]]),SUM(wash[[#This Row],[girls_0-5_reached]],wash[[#This Row],[girls_6-12_reached]],wash[[#This Row],[girls_13-18_reached]]),wash[[#This Row],[total_girls]])</f>
        <v>297</v>
      </c>
      <c r="AE95">
        <f>IF(ISBLANK(wash[[#This Row],[total_children]]),SUM(wash[[#This Row],[calc_boys]],wash[[#This Row],[calc_girls]]),wash[[#This Row],[total_children]])</f>
        <v>459</v>
      </c>
      <c r="AF95">
        <f>IF(ISBLANK(wash[[#This Row],[total_pwd]]),SUM(wash[[#This Row],[total_pwd_men]],wash[[#This Row],[total_pwd_women]]),wash[[#This Row],[total_pwd]])</f>
        <v>3</v>
      </c>
      <c r="AG95">
        <f>IF(ISBLANK(wash[[#This Row],[total_adults]]),SUM(wash[[#This Row],[total_men]],wash[[#This Row],[total_women]]),wash[[#This Row],[total_adults]])</f>
        <v>34</v>
      </c>
      <c r="AH95">
        <f>IF(ISBLANK(wash[[#This Row],[total_beneficiaries_reached]]),SUM(wash[[#This Row],[calc_children]],wash[[#This Row],[calc_adults]]),wash[[#This Row],[total_beneficiaries_reached]])</f>
        <v>493</v>
      </c>
      <c r="AI95" s="49" t="str">
        <f ca="1">IF(B95="","",OFFSET(table_admin1[[#Headers],[ADM1_PT]],MATCH(B95,admin1,0),1))</f>
        <v>MZ01</v>
      </c>
      <c r="AJ95" s="49" t="str">
        <f t="shared" ca="1" si="2"/>
        <v>MZ0107</v>
      </c>
      <c r="AK95" s="49" t="str">
        <f t="shared" ca="1" si="3"/>
        <v/>
      </c>
    </row>
    <row r="96" spans="1:37" x14ac:dyDescent="0.2">
      <c r="A96" s="58">
        <v>45292</v>
      </c>
      <c r="B96" s="49" t="s">
        <v>120</v>
      </c>
      <c r="C96" s="49" t="s">
        <v>199</v>
      </c>
      <c r="G96" s="49" t="s">
        <v>116</v>
      </c>
      <c r="H96" s="49" t="s">
        <v>1203</v>
      </c>
      <c r="I96" s="49" t="s">
        <v>118</v>
      </c>
      <c r="K96" s="49" t="s">
        <v>1212</v>
      </c>
      <c r="L96" s="49">
        <v>6</v>
      </c>
      <c r="M96" s="49">
        <v>60</v>
      </c>
      <c r="N96" s="49">
        <v>89</v>
      </c>
      <c r="O96" s="49">
        <v>186</v>
      </c>
      <c r="U96" s="49">
        <v>14</v>
      </c>
      <c r="V96" s="49">
        <v>4</v>
      </c>
      <c r="X96" s="49">
        <v>34</v>
      </c>
      <c r="Y96" s="49">
        <v>200</v>
      </c>
      <c r="AC96">
        <f>IF(ISBLANK(wash[[#This Row],[total_boys]]),SUM(wash[[#This Row],[boys_0-5_reached]],wash[[#This Row],[boys_6-12_reached]],wash[[#This Row],[boys_13-18_reached]]),wash[[#This Row],[total_boys]])</f>
        <v>95</v>
      </c>
      <c r="AD96">
        <f>IF(ISBLANK(wash[[#This Row],[total_girls]]),SUM(wash[[#This Row],[girls_0-5_reached]],wash[[#This Row],[girls_6-12_reached]],wash[[#This Row],[girls_13-18_reached]]),wash[[#This Row],[total_girls]])</f>
        <v>246</v>
      </c>
      <c r="AE96">
        <f>IF(ISBLANK(wash[[#This Row],[total_children]]),SUM(wash[[#This Row],[calc_boys]],wash[[#This Row],[calc_girls]]),wash[[#This Row],[total_children]])</f>
        <v>341</v>
      </c>
      <c r="AF96">
        <f>IF(ISBLANK(wash[[#This Row],[total_pwd]]),SUM(wash[[#This Row],[total_pwd_men]],wash[[#This Row],[total_pwd_women]]),wash[[#This Row],[total_pwd]])</f>
        <v>18</v>
      </c>
      <c r="AG96">
        <f>IF(ISBLANK(wash[[#This Row],[total_adults]]),SUM(wash[[#This Row],[total_men]],wash[[#This Row],[total_women]]),wash[[#This Row],[total_adults]])</f>
        <v>234</v>
      </c>
      <c r="AH96">
        <f>IF(ISBLANK(wash[[#This Row],[total_beneficiaries_reached]]),SUM(wash[[#This Row],[calc_children]],wash[[#This Row],[calc_adults]]),wash[[#This Row],[total_beneficiaries_reached]])</f>
        <v>575</v>
      </c>
      <c r="AI96" s="49" t="str">
        <f ca="1">IF(B96="","",OFFSET(table_admin1[[#Headers],[ADM1_PT]],MATCH(B96,admin1,0),1))</f>
        <v>MZ01</v>
      </c>
      <c r="AJ96" s="49" t="str">
        <f t="shared" ca="1" si="2"/>
        <v>MZ0105</v>
      </c>
      <c r="AK96" s="49" t="str">
        <f t="shared" ca="1" si="3"/>
        <v/>
      </c>
    </row>
    <row r="97" spans="1:37" x14ac:dyDescent="0.2">
      <c r="A97" s="58">
        <v>45352</v>
      </c>
      <c r="B97" s="49" t="s">
        <v>120</v>
      </c>
      <c r="C97" s="49" t="s">
        <v>127</v>
      </c>
      <c r="G97" s="49" t="s">
        <v>122</v>
      </c>
      <c r="H97" s="49" t="s">
        <v>163</v>
      </c>
      <c r="I97" s="49" t="s">
        <v>124</v>
      </c>
      <c r="J97" s="49" t="s">
        <v>1316</v>
      </c>
      <c r="K97" s="49" t="s">
        <v>125</v>
      </c>
      <c r="L97" s="49">
        <v>174</v>
      </c>
      <c r="M97" s="49">
        <v>68</v>
      </c>
      <c r="N97" s="49">
        <v>107</v>
      </c>
      <c r="O97" s="49">
        <v>133</v>
      </c>
      <c r="U97" s="49">
        <v>8</v>
      </c>
      <c r="V97" s="49">
        <v>14</v>
      </c>
      <c r="X97" s="49">
        <v>20</v>
      </c>
      <c r="Y97" s="49">
        <v>85</v>
      </c>
      <c r="AC97">
        <f>IF(ISBLANK(wash[[#This Row],[total_boys]]),SUM(wash[[#This Row],[boys_0-5_reached]],wash[[#This Row],[boys_6-12_reached]],wash[[#This Row],[boys_13-18_reached]]),wash[[#This Row],[total_boys]])</f>
        <v>281</v>
      </c>
      <c r="AD97">
        <f>IF(ISBLANK(wash[[#This Row],[total_girls]]),SUM(wash[[#This Row],[girls_0-5_reached]],wash[[#This Row],[girls_6-12_reached]],wash[[#This Row],[girls_13-18_reached]]),wash[[#This Row],[total_girls]])</f>
        <v>201</v>
      </c>
      <c r="AE97">
        <f>IF(ISBLANK(wash[[#This Row],[total_children]]),SUM(wash[[#This Row],[calc_boys]],wash[[#This Row],[calc_girls]]),wash[[#This Row],[total_children]])</f>
        <v>482</v>
      </c>
      <c r="AF97">
        <f>IF(ISBLANK(wash[[#This Row],[total_pwd]]),SUM(wash[[#This Row],[total_pwd_men]],wash[[#This Row],[total_pwd_women]]),wash[[#This Row],[total_pwd]])</f>
        <v>22</v>
      </c>
      <c r="AG97">
        <f>IF(ISBLANK(wash[[#This Row],[total_adults]]),SUM(wash[[#This Row],[total_men]],wash[[#This Row],[total_women]]),wash[[#This Row],[total_adults]])</f>
        <v>105</v>
      </c>
      <c r="AH97">
        <f>IF(ISBLANK(wash[[#This Row],[total_beneficiaries_reached]]),SUM(wash[[#This Row],[calc_children]],wash[[#This Row],[calc_adults]]),wash[[#This Row],[total_beneficiaries_reached]])</f>
        <v>587</v>
      </c>
      <c r="AI97" s="49" t="str">
        <f ca="1">IF(B97="","",OFFSET(table_admin1[[#Headers],[ADM1_PT]],MATCH(B97,admin1,0),1))</f>
        <v>MZ01</v>
      </c>
      <c r="AJ97" s="49" t="str">
        <f t="shared" ca="1" si="2"/>
        <v>MZ0101</v>
      </c>
      <c r="AK97" s="49" t="str">
        <f t="shared" ca="1" si="3"/>
        <v/>
      </c>
    </row>
    <row r="98" spans="1:37" x14ac:dyDescent="0.2">
      <c r="A98" s="58">
        <v>45323</v>
      </c>
      <c r="B98" s="49" t="s">
        <v>209</v>
      </c>
      <c r="C98" s="49" t="s">
        <v>513</v>
      </c>
      <c r="G98" s="49" t="s">
        <v>116</v>
      </c>
      <c r="H98" s="49" t="s">
        <v>162</v>
      </c>
      <c r="I98" s="49" t="s">
        <v>118</v>
      </c>
      <c r="K98" s="49" t="s">
        <v>1212</v>
      </c>
      <c r="L98" s="49">
        <v>139</v>
      </c>
      <c r="M98" s="49">
        <v>188</v>
      </c>
      <c r="N98" s="49">
        <v>133</v>
      </c>
      <c r="O98" s="49">
        <v>96</v>
      </c>
      <c r="U98" s="49">
        <v>14</v>
      </c>
      <c r="V98" s="49">
        <v>9</v>
      </c>
      <c r="X98" s="49">
        <v>62</v>
      </c>
      <c r="Y98" s="49">
        <v>106</v>
      </c>
      <c r="AC98">
        <f>IF(ISBLANK(wash[[#This Row],[total_boys]]),SUM(wash[[#This Row],[boys_0-5_reached]],wash[[#This Row],[boys_6-12_reached]],wash[[#This Row],[boys_13-18_reached]]),wash[[#This Row],[total_boys]])</f>
        <v>272</v>
      </c>
      <c r="AD98">
        <f>IF(ISBLANK(wash[[#This Row],[total_girls]]),SUM(wash[[#This Row],[girls_0-5_reached]],wash[[#This Row],[girls_6-12_reached]],wash[[#This Row],[girls_13-18_reached]]),wash[[#This Row],[total_girls]])</f>
        <v>284</v>
      </c>
      <c r="AE98">
        <f>IF(ISBLANK(wash[[#This Row],[total_children]]),SUM(wash[[#This Row],[calc_boys]],wash[[#This Row],[calc_girls]]),wash[[#This Row],[total_children]])</f>
        <v>556</v>
      </c>
      <c r="AF98">
        <f>IF(ISBLANK(wash[[#This Row],[total_pwd]]),SUM(wash[[#This Row],[total_pwd_men]],wash[[#This Row],[total_pwd_women]]),wash[[#This Row],[total_pwd]])</f>
        <v>23</v>
      </c>
      <c r="AG98">
        <f>IF(ISBLANK(wash[[#This Row],[total_adults]]),SUM(wash[[#This Row],[total_men]],wash[[#This Row],[total_women]]),wash[[#This Row],[total_adults]])</f>
        <v>168</v>
      </c>
      <c r="AH98">
        <f>IF(ISBLANK(wash[[#This Row],[total_beneficiaries_reached]]),SUM(wash[[#This Row],[calc_children]],wash[[#This Row],[calc_adults]]),wash[[#This Row],[total_beneficiaries_reached]])</f>
        <v>724</v>
      </c>
      <c r="AI98" s="49" t="str">
        <f ca="1">IF(B98="","",OFFSET(table_admin1[[#Headers],[ADM1_PT]],MATCH(B98,admin1,0),1))</f>
        <v>MZ07</v>
      </c>
      <c r="AJ98" s="49" t="str">
        <f t="shared" ca="1" si="2"/>
        <v>MZ0721</v>
      </c>
      <c r="AK98" s="49" t="str">
        <f t="shared" ca="1" si="3"/>
        <v/>
      </c>
    </row>
    <row r="99" spans="1:37" x14ac:dyDescent="0.2">
      <c r="A99" s="58">
        <v>45292</v>
      </c>
      <c r="B99" s="49" t="s">
        <v>224</v>
      </c>
      <c r="C99" s="49" t="s">
        <v>663</v>
      </c>
      <c r="G99" s="49" t="s">
        <v>116</v>
      </c>
      <c r="H99" s="49" t="s">
        <v>1203</v>
      </c>
      <c r="I99" s="49" t="s">
        <v>118</v>
      </c>
      <c r="K99" s="49" t="s">
        <v>1212</v>
      </c>
      <c r="L99" s="49">
        <v>171</v>
      </c>
      <c r="M99" s="49">
        <v>196</v>
      </c>
      <c r="N99" s="49">
        <v>132</v>
      </c>
      <c r="O99" s="49">
        <v>41</v>
      </c>
      <c r="U99" s="49">
        <v>7</v>
      </c>
      <c r="V99" s="49">
        <v>6</v>
      </c>
      <c r="X99" s="49">
        <v>162</v>
      </c>
      <c r="Y99" s="49">
        <v>189</v>
      </c>
      <c r="AC99">
        <f>IF(ISBLANK(wash[[#This Row],[total_boys]]),SUM(wash[[#This Row],[boys_0-5_reached]],wash[[#This Row],[boys_6-12_reached]],wash[[#This Row],[boys_13-18_reached]]),wash[[#This Row],[total_boys]])</f>
        <v>303</v>
      </c>
      <c r="AD99">
        <f>IF(ISBLANK(wash[[#This Row],[total_girls]]),SUM(wash[[#This Row],[girls_0-5_reached]],wash[[#This Row],[girls_6-12_reached]],wash[[#This Row],[girls_13-18_reached]]),wash[[#This Row],[total_girls]])</f>
        <v>237</v>
      </c>
      <c r="AE99">
        <f>IF(ISBLANK(wash[[#This Row],[total_children]]),SUM(wash[[#This Row],[calc_boys]],wash[[#This Row],[calc_girls]]),wash[[#This Row],[total_children]])</f>
        <v>540</v>
      </c>
      <c r="AF99">
        <f>IF(ISBLANK(wash[[#This Row],[total_pwd]]),SUM(wash[[#This Row],[total_pwd_men]],wash[[#This Row],[total_pwd_women]]),wash[[#This Row],[total_pwd]])</f>
        <v>13</v>
      </c>
      <c r="AG99">
        <f>IF(ISBLANK(wash[[#This Row],[total_adults]]),SUM(wash[[#This Row],[total_men]],wash[[#This Row],[total_women]]),wash[[#This Row],[total_adults]])</f>
        <v>351</v>
      </c>
      <c r="AH99">
        <f>IF(ISBLANK(wash[[#This Row],[total_beneficiaries_reached]]),SUM(wash[[#This Row],[calc_children]],wash[[#This Row],[calc_adults]]),wash[[#This Row],[total_beneficiaries_reached]])</f>
        <v>891</v>
      </c>
      <c r="AI99" s="49" t="str">
        <f ca="1">IF(B99="","",OFFSET(table_admin1[[#Headers],[ADM1_PT]],MATCH(B99,admin1,0),1))</f>
        <v>MZ10</v>
      </c>
      <c r="AJ99" s="49" t="str">
        <f t="shared" ca="1" si="2"/>
        <v>MZ1008</v>
      </c>
      <c r="AK99" s="49" t="str">
        <f t="shared" ca="1" si="3"/>
        <v/>
      </c>
    </row>
    <row r="100" spans="1:37" x14ac:dyDescent="0.2">
      <c r="A100" s="58">
        <v>45352</v>
      </c>
      <c r="B100" s="49" t="s">
        <v>209</v>
      </c>
      <c r="C100" s="49" t="s">
        <v>486</v>
      </c>
      <c r="G100" s="49" t="s">
        <v>122</v>
      </c>
      <c r="H100" s="49" t="s">
        <v>1203</v>
      </c>
      <c r="I100" s="49" t="s">
        <v>130</v>
      </c>
      <c r="J100" s="49" t="s">
        <v>1317</v>
      </c>
      <c r="K100" s="49" t="s">
        <v>125</v>
      </c>
      <c r="L100" s="49">
        <v>172</v>
      </c>
      <c r="M100" s="49">
        <v>187</v>
      </c>
      <c r="N100" s="49">
        <v>138</v>
      </c>
      <c r="O100" s="49">
        <v>198</v>
      </c>
      <c r="U100" s="49">
        <v>4</v>
      </c>
      <c r="V100" s="49">
        <v>8</v>
      </c>
      <c r="X100" s="49">
        <v>87</v>
      </c>
      <c r="Y100" s="49">
        <v>102</v>
      </c>
      <c r="AC100">
        <f>IF(ISBLANK(wash[[#This Row],[total_boys]]),SUM(wash[[#This Row],[boys_0-5_reached]],wash[[#This Row],[boys_6-12_reached]],wash[[#This Row],[boys_13-18_reached]]),wash[[#This Row],[total_boys]])</f>
        <v>310</v>
      </c>
      <c r="AD100">
        <f>IF(ISBLANK(wash[[#This Row],[total_girls]]),SUM(wash[[#This Row],[girls_0-5_reached]],wash[[#This Row],[girls_6-12_reached]],wash[[#This Row],[girls_13-18_reached]]),wash[[#This Row],[total_girls]])</f>
        <v>385</v>
      </c>
      <c r="AE100">
        <f>IF(ISBLANK(wash[[#This Row],[total_children]]),SUM(wash[[#This Row],[calc_boys]],wash[[#This Row],[calc_girls]]),wash[[#This Row],[total_children]])</f>
        <v>695</v>
      </c>
      <c r="AF100">
        <f>IF(ISBLANK(wash[[#This Row],[total_pwd]]),SUM(wash[[#This Row],[total_pwd_men]],wash[[#This Row],[total_pwd_women]]),wash[[#This Row],[total_pwd]])</f>
        <v>12</v>
      </c>
      <c r="AG100">
        <f>IF(ISBLANK(wash[[#This Row],[total_adults]]),SUM(wash[[#This Row],[total_men]],wash[[#This Row],[total_women]]),wash[[#This Row],[total_adults]])</f>
        <v>189</v>
      </c>
      <c r="AH100">
        <f>IF(ISBLANK(wash[[#This Row],[total_beneficiaries_reached]]),SUM(wash[[#This Row],[calc_children]],wash[[#This Row],[calc_adults]]),wash[[#This Row],[total_beneficiaries_reached]])</f>
        <v>884</v>
      </c>
      <c r="AI100" s="49" t="str">
        <f ca="1">IF(B100="","",OFFSET(table_admin1[[#Headers],[ADM1_PT]],MATCH(B100,admin1,0),1))</f>
        <v>MZ07</v>
      </c>
      <c r="AJ100" s="49" t="str">
        <f t="shared" ca="1" si="2"/>
        <v>MZ0714</v>
      </c>
      <c r="AK100" s="49" t="str">
        <f t="shared" ca="1" si="3"/>
        <v/>
      </c>
    </row>
    <row r="101" spans="1:37" x14ac:dyDescent="0.2">
      <c r="A101" s="58">
        <v>45323</v>
      </c>
      <c r="B101" s="49" t="s">
        <v>214</v>
      </c>
      <c r="C101" s="49" t="s">
        <v>550</v>
      </c>
      <c r="G101" s="49" t="s">
        <v>116</v>
      </c>
      <c r="H101" s="49" t="s">
        <v>161</v>
      </c>
      <c r="I101" s="49" t="s">
        <v>118</v>
      </c>
      <c r="K101" s="49" t="s">
        <v>1212</v>
      </c>
      <c r="L101" s="49">
        <v>123</v>
      </c>
      <c r="M101" s="49">
        <v>150</v>
      </c>
      <c r="N101" s="49">
        <v>9</v>
      </c>
      <c r="O101" s="49">
        <v>44</v>
      </c>
      <c r="U101" s="49">
        <v>3</v>
      </c>
      <c r="V101" s="49">
        <v>11</v>
      </c>
      <c r="X101" s="49">
        <v>172</v>
      </c>
      <c r="Y101" s="49">
        <v>18</v>
      </c>
      <c r="AC101">
        <f>IF(ISBLANK(wash[[#This Row],[total_boys]]),SUM(wash[[#This Row],[boys_0-5_reached]],wash[[#This Row],[boys_6-12_reached]],wash[[#This Row],[boys_13-18_reached]]),wash[[#This Row],[total_boys]])</f>
        <v>132</v>
      </c>
      <c r="AD101">
        <f>IF(ISBLANK(wash[[#This Row],[total_girls]]),SUM(wash[[#This Row],[girls_0-5_reached]],wash[[#This Row],[girls_6-12_reached]],wash[[#This Row],[girls_13-18_reached]]),wash[[#This Row],[total_girls]])</f>
        <v>194</v>
      </c>
      <c r="AE101">
        <f>IF(ISBLANK(wash[[#This Row],[total_children]]),SUM(wash[[#This Row],[calc_boys]],wash[[#This Row],[calc_girls]]),wash[[#This Row],[total_children]])</f>
        <v>326</v>
      </c>
      <c r="AF101">
        <f>IF(ISBLANK(wash[[#This Row],[total_pwd]]),SUM(wash[[#This Row],[total_pwd_men]],wash[[#This Row],[total_pwd_women]]),wash[[#This Row],[total_pwd]])</f>
        <v>14</v>
      </c>
      <c r="AG101">
        <f>IF(ISBLANK(wash[[#This Row],[total_adults]]),SUM(wash[[#This Row],[total_men]],wash[[#This Row],[total_women]]),wash[[#This Row],[total_adults]])</f>
        <v>190</v>
      </c>
      <c r="AH101">
        <f>IF(ISBLANK(wash[[#This Row],[total_beneficiaries_reached]]),SUM(wash[[#This Row],[calc_children]],wash[[#This Row],[calc_adults]]),wash[[#This Row],[total_beneficiaries_reached]])</f>
        <v>516</v>
      </c>
      <c r="AI101" s="49" t="str">
        <f ca="1">IF(B101="","",OFFSET(table_admin1[[#Headers],[ADM1_PT]],MATCH(B101,admin1,0),1))</f>
        <v>MZ08</v>
      </c>
      <c r="AJ101" s="49" t="str">
        <f t="shared" ca="1" si="2"/>
        <v>MZ0808</v>
      </c>
      <c r="AK101" s="49" t="str">
        <f t="shared" ca="1" si="3"/>
        <v/>
      </c>
    </row>
    <row r="102" spans="1:37" x14ac:dyDescent="0.2">
      <c r="A102" s="58">
        <v>45383</v>
      </c>
      <c r="B102" s="49" t="s">
        <v>209</v>
      </c>
      <c r="C102" s="49" t="s">
        <v>437</v>
      </c>
      <c r="G102" s="49" t="s">
        <v>116</v>
      </c>
      <c r="H102" s="49" t="s">
        <v>164</v>
      </c>
      <c r="I102" s="49" t="s">
        <v>118</v>
      </c>
      <c r="K102" s="49" t="s">
        <v>1212</v>
      </c>
      <c r="L102" s="49">
        <v>127</v>
      </c>
      <c r="M102" s="49">
        <v>122</v>
      </c>
      <c r="N102" s="49">
        <v>122</v>
      </c>
      <c r="O102" s="49">
        <v>144</v>
      </c>
      <c r="U102" s="49">
        <v>3</v>
      </c>
      <c r="V102" s="49">
        <v>13</v>
      </c>
      <c r="X102" s="49">
        <v>54</v>
      </c>
      <c r="Y102" s="49">
        <v>126</v>
      </c>
      <c r="AC102">
        <f>IF(ISBLANK(wash[[#This Row],[total_boys]]),SUM(wash[[#This Row],[boys_0-5_reached]],wash[[#This Row],[boys_6-12_reached]],wash[[#This Row],[boys_13-18_reached]]),wash[[#This Row],[total_boys]])</f>
        <v>249</v>
      </c>
      <c r="AD102">
        <f>IF(ISBLANK(wash[[#This Row],[total_girls]]),SUM(wash[[#This Row],[girls_0-5_reached]],wash[[#This Row],[girls_6-12_reached]],wash[[#This Row],[girls_13-18_reached]]),wash[[#This Row],[total_girls]])</f>
        <v>266</v>
      </c>
      <c r="AE102">
        <f>IF(ISBLANK(wash[[#This Row],[total_children]]),SUM(wash[[#This Row],[calc_boys]],wash[[#This Row],[calc_girls]]),wash[[#This Row],[total_children]])</f>
        <v>515</v>
      </c>
      <c r="AF102">
        <f>IF(ISBLANK(wash[[#This Row],[total_pwd]]),SUM(wash[[#This Row],[total_pwd_men]],wash[[#This Row],[total_pwd_women]]),wash[[#This Row],[total_pwd]])</f>
        <v>16</v>
      </c>
      <c r="AG102">
        <f>IF(ISBLANK(wash[[#This Row],[total_adults]]),SUM(wash[[#This Row],[total_men]],wash[[#This Row],[total_women]]),wash[[#This Row],[total_adults]])</f>
        <v>180</v>
      </c>
      <c r="AH102">
        <f>IF(ISBLANK(wash[[#This Row],[total_beneficiaries_reached]]),SUM(wash[[#This Row],[calc_children]],wash[[#This Row],[calc_adults]]),wash[[#This Row],[total_beneficiaries_reached]])</f>
        <v>695</v>
      </c>
      <c r="AI102" s="49" t="str">
        <f ca="1">IF(B102="","",OFFSET(table_admin1[[#Headers],[ADM1_PT]],MATCH(B102,admin1,0),1))</f>
        <v>MZ07</v>
      </c>
      <c r="AJ102" s="49" t="str">
        <f t="shared" ca="1" si="2"/>
        <v>MZ0701</v>
      </c>
      <c r="AK102" s="49" t="str">
        <f t="shared" ca="1" si="3"/>
        <v/>
      </c>
    </row>
    <row r="103" spans="1:37" x14ac:dyDescent="0.2">
      <c r="A103" s="58">
        <v>45323</v>
      </c>
      <c r="B103" s="49" t="s">
        <v>209</v>
      </c>
      <c r="C103" s="49" t="s">
        <v>445</v>
      </c>
      <c r="G103" s="49" t="s">
        <v>122</v>
      </c>
      <c r="H103" s="49" t="s">
        <v>1203</v>
      </c>
      <c r="I103" s="49" t="s">
        <v>124</v>
      </c>
      <c r="J103" s="49" t="s">
        <v>1315</v>
      </c>
      <c r="K103" s="49" t="s">
        <v>125</v>
      </c>
      <c r="L103" s="49">
        <v>26</v>
      </c>
      <c r="M103" s="49">
        <v>152</v>
      </c>
      <c r="N103" s="49">
        <v>37</v>
      </c>
      <c r="O103" s="49">
        <v>16</v>
      </c>
      <c r="U103" s="49">
        <v>9</v>
      </c>
      <c r="V103" s="49">
        <v>10</v>
      </c>
      <c r="X103" s="49">
        <v>47</v>
      </c>
      <c r="Y103" s="49">
        <v>31</v>
      </c>
      <c r="AC103">
        <f>IF(ISBLANK(wash[[#This Row],[total_boys]]),SUM(wash[[#This Row],[boys_0-5_reached]],wash[[#This Row],[boys_6-12_reached]],wash[[#This Row],[boys_13-18_reached]]),wash[[#This Row],[total_boys]])</f>
        <v>63</v>
      </c>
      <c r="AD103">
        <f>IF(ISBLANK(wash[[#This Row],[total_girls]]),SUM(wash[[#This Row],[girls_0-5_reached]],wash[[#This Row],[girls_6-12_reached]],wash[[#This Row],[girls_13-18_reached]]),wash[[#This Row],[total_girls]])</f>
        <v>168</v>
      </c>
      <c r="AE103">
        <f>IF(ISBLANK(wash[[#This Row],[total_children]]),SUM(wash[[#This Row],[calc_boys]],wash[[#This Row],[calc_girls]]),wash[[#This Row],[total_children]])</f>
        <v>231</v>
      </c>
      <c r="AF103">
        <f>IF(ISBLANK(wash[[#This Row],[total_pwd]]),SUM(wash[[#This Row],[total_pwd_men]],wash[[#This Row],[total_pwd_women]]),wash[[#This Row],[total_pwd]])</f>
        <v>19</v>
      </c>
      <c r="AG103">
        <f>IF(ISBLANK(wash[[#This Row],[total_adults]]),SUM(wash[[#This Row],[total_men]],wash[[#This Row],[total_women]]),wash[[#This Row],[total_adults]])</f>
        <v>78</v>
      </c>
      <c r="AH103">
        <f>IF(ISBLANK(wash[[#This Row],[total_beneficiaries_reached]]),SUM(wash[[#This Row],[calc_children]],wash[[#This Row],[calc_adults]]),wash[[#This Row],[total_beneficiaries_reached]])</f>
        <v>309</v>
      </c>
      <c r="AI103" s="49" t="str">
        <f ca="1">IF(B103="","",OFFSET(table_admin1[[#Headers],[ADM1_PT]],MATCH(B103,admin1,0),1))</f>
        <v>MZ07</v>
      </c>
      <c r="AJ103" s="49" t="str">
        <f t="shared" ca="1" si="2"/>
        <v>MZ0703</v>
      </c>
      <c r="AK103" s="49" t="str">
        <f t="shared" ca="1" si="3"/>
        <v/>
      </c>
    </row>
    <row r="104" spans="1:37" x14ac:dyDescent="0.2">
      <c r="A104" s="58">
        <v>45383</v>
      </c>
      <c r="B104" s="49" t="s">
        <v>120</v>
      </c>
      <c r="C104" s="49" t="s">
        <v>127</v>
      </c>
      <c r="G104" s="49" t="s">
        <v>122</v>
      </c>
      <c r="H104" s="49" t="s">
        <v>163</v>
      </c>
      <c r="I104" s="49" t="s">
        <v>124</v>
      </c>
      <c r="J104" s="49" t="s">
        <v>1315</v>
      </c>
      <c r="K104" s="49" t="s">
        <v>125</v>
      </c>
      <c r="L104" s="49">
        <v>100</v>
      </c>
      <c r="M104" s="49">
        <v>100</v>
      </c>
      <c r="N104" s="49">
        <v>10</v>
      </c>
      <c r="O104" s="49">
        <v>21</v>
      </c>
      <c r="U104" s="49">
        <v>13</v>
      </c>
      <c r="V104" s="49">
        <v>5</v>
      </c>
      <c r="X104" s="49">
        <v>93</v>
      </c>
      <c r="Y104" s="49">
        <v>130</v>
      </c>
      <c r="AC104">
        <f>IF(ISBLANK(wash[[#This Row],[total_boys]]),SUM(wash[[#This Row],[boys_0-5_reached]],wash[[#This Row],[boys_6-12_reached]],wash[[#This Row],[boys_13-18_reached]]),wash[[#This Row],[total_boys]])</f>
        <v>110</v>
      </c>
      <c r="AD104">
        <f>IF(ISBLANK(wash[[#This Row],[total_girls]]),SUM(wash[[#This Row],[girls_0-5_reached]],wash[[#This Row],[girls_6-12_reached]],wash[[#This Row],[girls_13-18_reached]]),wash[[#This Row],[total_girls]])</f>
        <v>121</v>
      </c>
      <c r="AE104">
        <f>IF(ISBLANK(wash[[#This Row],[total_children]]),SUM(wash[[#This Row],[calc_boys]],wash[[#This Row],[calc_girls]]),wash[[#This Row],[total_children]])</f>
        <v>231</v>
      </c>
      <c r="AF104">
        <f>IF(ISBLANK(wash[[#This Row],[total_pwd]]),SUM(wash[[#This Row],[total_pwd_men]],wash[[#This Row],[total_pwd_women]]),wash[[#This Row],[total_pwd]])</f>
        <v>18</v>
      </c>
      <c r="AG104">
        <f>IF(ISBLANK(wash[[#This Row],[total_adults]]),SUM(wash[[#This Row],[total_men]],wash[[#This Row],[total_women]]),wash[[#This Row],[total_adults]])</f>
        <v>223</v>
      </c>
      <c r="AH104">
        <f>IF(ISBLANK(wash[[#This Row],[total_beneficiaries_reached]]),SUM(wash[[#This Row],[calc_children]],wash[[#This Row],[calc_adults]]),wash[[#This Row],[total_beneficiaries_reached]])</f>
        <v>454</v>
      </c>
      <c r="AI104" s="49" t="str">
        <f ca="1">IF(B104="","",OFFSET(table_admin1[[#Headers],[ADM1_PT]],MATCH(B104,admin1,0),1))</f>
        <v>MZ01</v>
      </c>
      <c r="AJ104" s="49" t="str">
        <f t="shared" ca="1" si="2"/>
        <v>MZ0101</v>
      </c>
      <c r="AK104" s="49" t="str">
        <f t="shared" ca="1" si="3"/>
        <v/>
      </c>
    </row>
    <row r="105" spans="1:37" x14ac:dyDescent="0.2">
      <c r="A105" s="58">
        <v>45383</v>
      </c>
      <c r="B105" s="49" t="s">
        <v>113</v>
      </c>
      <c r="C105" s="49" t="s">
        <v>634</v>
      </c>
      <c r="G105" s="49" t="s">
        <v>116</v>
      </c>
      <c r="H105" s="49" t="s">
        <v>162</v>
      </c>
      <c r="I105" s="49" t="s">
        <v>118</v>
      </c>
      <c r="K105" s="49" t="s">
        <v>1212</v>
      </c>
      <c r="L105" s="49">
        <v>76</v>
      </c>
      <c r="M105" s="49">
        <v>124</v>
      </c>
      <c r="N105" s="49">
        <v>13</v>
      </c>
      <c r="O105" s="49">
        <v>111</v>
      </c>
      <c r="U105" s="49">
        <v>7</v>
      </c>
      <c r="V105" s="49">
        <v>14</v>
      </c>
      <c r="X105" s="49">
        <v>163</v>
      </c>
      <c r="Y105" s="49">
        <v>146</v>
      </c>
      <c r="AC105">
        <f>IF(ISBLANK(wash[[#This Row],[total_boys]]),SUM(wash[[#This Row],[boys_0-5_reached]],wash[[#This Row],[boys_6-12_reached]],wash[[#This Row],[boys_13-18_reached]]),wash[[#This Row],[total_boys]])</f>
        <v>89</v>
      </c>
      <c r="AD105">
        <f>IF(ISBLANK(wash[[#This Row],[total_girls]]),SUM(wash[[#This Row],[girls_0-5_reached]],wash[[#This Row],[girls_6-12_reached]],wash[[#This Row],[girls_13-18_reached]]),wash[[#This Row],[total_girls]])</f>
        <v>235</v>
      </c>
      <c r="AE105">
        <f>IF(ISBLANK(wash[[#This Row],[total_children]]),SUM(wash[[#This Row],[calc_boys]],wash[[#This Row],[calc_girls]]),wash[[#This Row],[total_children]])</f>
        <v>324</v>
      </c>
      <c r="AF105">
        <f>IF(ISBLANK(wash[[#This Row],[total_pwd]]),SUM(wash[[#This Row],[total_pwd_men]],wash[[#This Row],[total_pwd_women]]),wash[[#This Row],[total_pwd]])</f>
        <v>21</v>
      </c>
      <c r="AG105">
        <f>IF(ISBLANK(wash[[#This Row],[total_adults]]),SUM(wash[[#This Row],[total_men]],wash[[#This Row],[total_women]]),wash[[#This Row],[total_adults]])</f>
        <v>309</v>
      </c>
      <c r="AH105">
        <f>IF(ISBLANK(wash[[#This Row],[total_beneficiaries_reached]]),SUM(wash[[#This Row],[calc_children]],wash[[#This Row],[calc_adults]]),wash[[#This Row],[total_beneficiaries_reached]])</f>
        <v>633</v>
      </c>
      <c r="AI105" s="49" t="str">
        <f ca="1">IF(B105="","",OFFSET(table_admin1[[#Headers],[ADM1_PT]],MATCH(B105,admin1,0),1))</f>
        <v>MZ09</v>
      </c>
      <c r="AJ105" s="49" t="str">
        <f t="shared" ca="1" si="2"/>
        <v>MZ0913</v>
      </c>
      <c r="AK105" s="49" t="str">
        <f t="shared" ca="1" si="3"/>
        <v/>
      </c>
    </row>
    <row r="106" spans="1:37" x14ac:dyDescent="0.2">
      <c r="A106" s="58">
        <v>45352</v>
      </c>
      <c r="B106" s="49" t="s">
        <v>113</v>
      </c>
      <c r="C106" s="49" t="s">
        <v>634</v>
      </c>
      <c r="G106" s="49" t="s">
        <v>116</v>
      </c>
      <c r="H106" s="49" t="s">
        <v>1203</v>
      </c>
      <c r="I106" s="49" t="s">
        <v>118</v>
      </c>
      <c r="K106" s="49" t="s">
        <v>1212</v>
      </c>
      <c r="L106" s="49">
        <v>177</v>
      </c>
      <c r="M106" s="49">
        <v>22</v>
      </c>
      <c r="N106" s="49">
        <v>89</v>
      </c>
      <c r="O106" s="49">
        <v>23</v>
      </c>
      <c r="U106" s="49">
        <v>10</v>
      </c>
      <c r="V106" s="49">
        <v>5</v>
      </c>
      <c r="X106" s="49">
        <v>92</v>
      </c>
      <c r="Y106" s="49">
        <v>108</v>
      </c>
      <c r="AC106">
        <f>IF(ISBLANK(wash[[#This Row],[total_boys]]),SUM(wash[[#This Row],[boys_0-5_reached]],wash[[#This Row],[boys_6-12_reached]],wash[[#This Row],[boys_13-18_reached]]),wash[[#This Row],[total_boys]])</f>
        <v>266</v>
      </c>
      <c r="AD106">
        <f>IF(ISBLANK(wash[[#This Row],[total_girls]]),SUM(wash[[#This Row],[girls_0-5_reached]],wash[[#This Row],[girls_6-12_reached]],wash[[#This Row],[girls_13-18_reached]]),wash[[#This Row],[total_girls]])</f>
        <v>45</v>
      </c>
      <c r="AE106">
        <f>IF(ISBLANK(wash[[#This Row],[total_children]]),SUM(wash[[#This Row],[calc_boys]],wash[[#This Row],[calc_girls]]),wash[[#This Row],[total_children]])</f>
        <v>311</v>
      </c>
      <c r="AF106">
        <f>IF(ISBLANK(wash[[#This Row],[total_pwd]]),SUM(wash[[#This Row],[total_pwd_men]],wash[[#This Row],[total_pwd_women]]),wash[[#This Row],[total_pwd]])</f>
        <v>15</v>
      </c>
      <c r="AG106">
        <f>IF(ISBLANK(wash[[#This Row],[total_adults]]),SUM(wash[[#This Row],[total_men]],wash[[#This Row],[total_women]]),wash[[#This Row],[total_adults]])</f>
        <v>200</v>
      </c>
      <c r="AH106">
        <f>IF(ISBLANK(wash[[#This Row],[total_beneficiaries_reached]]),SUM(wash[[#This Row],[calc_children]],wash[[#This Row],[calc_adults]]),wash[[#This Row],[total_beneficiaries_reached]])</f>
        <v>511</v>
      </c>
      <c r="AI106" s="49" t="str">
        <f ca="1">IF(B106="","",OFFSET(table_admin1[[#Headers],[ADM1_PT]],MATCH(B106,admin1,0),1))</f>
        <v>MZ09</v>
      </c>
      <c r="AJ106" s="49" t="str">
        <f t="shared" ca="1" si="2"/>
        <v>MZ0913</v>
      </c>
      <c r="AK106" s="49" t="str">
        <f t="shared" ca="1" si="3"/>
        <v/>
      </c>
    </row>
    <row r="107" spans="1:37" x14ac:dyDescent="0.2">
      <c r="A107" s="58">
        <v>45352</v>
      </c>
      <c r="B107" s="49" t="s">
        <v>120</v>
      </c>
      <c r="C107" s="49" t="s">
        <v>129</v>
      </c>
      <c r="G107" s="49" t="s">
        <v>122</v>
      </c>
      <c r="H107" s="49" t="s">
        <v>164</v>
      </c>
      <c r="I107" s="49" t="s">
        <v>124</v>
      </c>
      <c r="J107" s="49" t="s">
        <v>1315</v>
      </c>
      <c r="K107" s="49" t="s">
        <v>125</v>
      </c>
      <c r="L107" s="49">
        <v>86</v>
      </c>
      <c r="M107" s="49">
        <v>168</v>
      </c>
      <c r="N107" s="49">
        <v>24</v>
      </c>
      <c r="O107" s="49">
        <v>118</v>
      </c>
      <c r="U107" s="49">
        <v>3</v>
      </c>
      <c r="V107" s="49">
        <v>10</v>
      </c>
      <c r="X107" s="49">
        <v>8</v>
      </c>
      <c r="Y107" s="49">
        <v>177</v>
      </c>
      <c r="AC107">
        <f>IF(ISBLANK(wash[[#This Row],[total_boys]]),SUM(wash[[#This Row],[boys_0-5_reached]],wash[[#This Row],[boys_6-12_reached]],wash[[#This Row],[boys_13-18_reached]]),wash[[#This Row],[total_boys]])</f>
        <v>110</v>
      </c>
      <c r="AD107">
        <f>IF(ISBLANK(wash[[#This Row],[total_girls]]),SUM(wash[[#This Row],[girls_0-5_reached]],wash[[#This Row],[girls_6-12_reached]],wash[[#This Row],[girls_13-18_reached]]),wash[[#This Row],[total_girls]])</f>
        <v>286</v>
      </c>
      <c r="AE107">
        <f>IF(ISBLANK(wash[[#This Row],[total_children]]),SUM(wash[[#This Row],[calc_boys]],wash[[#This Row],[calc_girls]]),wash[[#This Row],[total_children]])</f>
        <v>396</v>
      </c>
      <c r="AF107">
        <f>IF(ISBLANK(wash[[#This Row],[total_pwd]]),SUM(wash[[#This Row],[total_pwd_men]],wash[[#This Row],[total_pwd_women]]),wash[[#This Row],[total_pwd]])</f>
        <v>13</v>
      </c>
      <c r="AG107">
        <f>IF(ISBLANK(wash[[#This Row],[total_adults]]),SUM(wash[[#This Row],[total_men]],wash[[#This Row],[total_women]]),wash[[#This Row],[total_adults]])</f>
        <v>185</v>
      </c>
      <c r="AH107">
        <f>IF(ISBLANK(wash[[#This Row],[total_beneficiaries_reached]]),SUM(wash[[#This Row],[calc_children]],wash[[#This Row],[calc_adults]]),wash[[#This Row],[total_beneficiaries_reached]])</f>
        <v>581</v>
      </c>
      <c r="AI107" s="49" t="str">
        <f ca="1">IF(B107="","",OFFSET(table_admin1[[#Headers],[ADM1_PT]],MATCH(B107,admin1,0),1))</f>
        <v>MZ01</v>
      </c>
      <c r="AJ107" s="49" t="str">
        <f t="shared" ca="1" si="2"/>
        <v>MZ0110</v>
      </c>
      <c r="AK107" s="49" t="str">
        <f t="shared" ca="1" si="3"/>
        <v/>
      </c>
    </row>
    <row r="108" spans="1:37" x14ac:dyDescent="0.2">
      <c r="A108" s="58">
        <v>45383</v>
      </c>
      <c r="B108" s="49" t="s">
        <v>209</v>
      </c>
      <c r="C108" s="49" t="s">
        <v>441</v>
      </c>
      <c r="G108" s="49" t="s">
        <v>116</v>
      </c>
      <c r="H108" s="49" t="s">
        <v>163</v>
      </c>
      <c r="I108" s="49" t="s">
        <v>118</v>
      </c>
      <c r="K108" s="49" t="s">
        <v>1212</v>
      </c>
      <c r="L108" s="49">
        <v>162</v>
      </c>
      <c r="M108" s="49">
        <v>42</v>
      </c>
      <c r="N108" s="49">
        <v>41</v>
      </c>
      <c r="O108" s="49">
        <v>63</v>
      </c>
      <c r="U108" s="49">
        <v>12</v>
      </c>
      <c r="V108" s="49">
        <v>13</v>
      </c>
      <c r="X108" s="49">
        <v>174</v>
      </c>
      <c r="Y108" s="49">
        <v>144</v>
      </c>
      <c r="AC108">
        <f>IF(ISBLANK(wash[[#This Row],[total_boys]]),SUM(wash[[#This Row],[boys_0-5_reached]],wash[[#This Row],[boys_6-12_reached]],wash[[#This Row],[boys_13-18_reached]]),wash[[#This Row],[total_boys]])</f>
        <v>203</v>
      </c>
      <c r="AD108">
        <f>IF(ISBLANK(wash[[#This Row],[total_girls]]),SUM(wash[[#This Row],[girls_0-5_reached]],wash[[#This Row],[girls_6-12_reached]],wash[[#This Row],[girls_13-18_reached]]),wash[[#This Row],[total_girls]])</f>
        <v>105</v>
      </c>
      <c r="AE108">
        <f>IF(ISBLANK(wash[[#This Row],[total_children]]),SUM(wash[[#This Row],[calc_boys]],wash[[#This Row],[calc_girls]]),wash[[#This Row],[total_children]])</f>
        <v>308</v>
      </c>
      <c r="AF108">
        <f>IF(ISBLANK(wash[[#This Row],[total_pwd]]),SUM(wash[[#This Row],[total_pwd_men]],wash[[#This Row],[total_pwd_women]]),wash[[#This Row],[total_pwd]])</f>
        <v>25</v>
      </c>
      <c r="AG108">
        <f>IF(ISBLANK(wash[[#This Row],[total_adults]]),SUM(wash[[#This Row],[total_men]],wash[[#This Row],[total_women]]),wash[[#This Row],[total_adults]])</f>
        <v>318</v>
      </c>
      <c r="AH108">
        <f>IF(ISBLANK(wash[[#This Row],[total_beneficiaries_reached]]),SUM(wash[[#This Row],[calc_children]],wash[[#This Row],[calc_adults]]),wash[[#This Row],[total_beneficiaries_reached]])</f>
        <v>626</v>
      </c>
      <c r="AI108" s="49" t="str">
        <f ca="1">IF(B108="","",OFFSET(table_admin1[[#Headers],[ADM1_PT]],MATCH(B108,admin1,0),1))</f>
        <v>MZ07</v>
      </c>
      <c r="AJ108" s="49" t="str">
        <f t="shared" ca="1" si="2"/>
        <v>MZ0702</v>
      </c>
      <c r="AK108" s="49" t="str">
        <f t="shared" ca="1" si="3"/>
        <v/>
      </c>
    </row>
    <row r="109" spans="1:37" x14ac:dyDescent="0.2">
      <c r="A109" s="58">
        <v>45323</v>
      </c>
      <c r="B109" s="49" t="s">
        <v>209</v>
      </c>
      <c r="C109" s="49" t="s">
        <v>445</v>
      </c>
      <c r="G109" s="49" t="s">
        <v>116</v>
      </c>
      <c r="H109" s="49" t="s">
        <v>161</v>
      </c>
      <c r="I109" s="49" t="s">
        <v>118</v>
      </c>
      <c r="K109" s="49" t="s">
        <v>1212</v>
      </c>
      <c r="L109" s="49">
        <v>148</v>
      </c>
      <c r="M109" s="49">
        <v>54</v>
      </c>
      <c r="N109" s="49">
        <v>76</v>
      </c>
      <c r="O109" s="49">
        <v>110</v>
      </c>
      <c r="U109" s="49">
        <v>5</v>
      </c>
      <c r="V109" s="49">
        <v>8</v>
      </c>
      <c r="X109" s="49">
        <v>80</v>
      </c>
      <c r="Y109" s="49">
        <v>46</v>
      </c>
      <c r="AC109">
        <f>IF(ISBLANK(wash[[#This Row],[total_boys]]),SUM(wash[[#This Row],[boys_0-5_reached]],wash[[#This Row],[boys_6-12_reached]],wash[[#This Row],[boys_13-18_reached]]),wash[[#This Row],[total_boys]])</f>
        <v>224</v>
      </c>
      <c r="AD109">
        <f>IF(ISBLANK(wash[[#This Row],[total_girls]]),SUM(wash[[#This Row],[girls_0-5_reached]],wash[[#This Row],[girls_6-12_reached]],wash[[#This Row],[girls_13-18_reached]]),wash[[#This Row],[total_girls]])</f>
        <v>164</v>
      </c>
      <c r="AE109">
        <f>IF(ISBLANK(wash[[#This Row],[total_children]]),SUM(wash[[#This Row],[calc_boys]],wash[[#This Row],[calc_girls]]),wash[[#This Row],[total_children]])</f>
        <v>388</v>
      </c>
      <c r="AF109">
        <f>IF(ISBLANK(wash[[#This Row],[total_pwd]]),SUM(wash[[#This Row],[total_pwd_men]],wash[[#This Row],[total_pwd_women]]),wash[[#This Row],[total_pwd]])</f>
        <v>13</v>
      </c>
      <c r="AG109">
        <f>IF(ISBLANK(wash[[#This Row],[total_adults]]),SUM(wash[[#This Row],[total_men]],wash[[#This Row],[total_women]]),wash[[#This Row],[total_adults]])</f>
        <v>126</v>
      </c>
      <c r="AH109">
        <f>IF(ISBLANK(wash[[#This Row],[total_beneficiaries_reached]]),SUM(wash[[#This Row],[calc_children]],wash[[#This Row],[calc_adults]]),wash[[#This Row],[total_beneficiaries_reached]])</f>
        <v>514</v>
      </c>
      <c r="AI109" s="49" t="str">
        <f ca="1">IF(B109="","",OFFSET(table_admin1[[#Headers],[ADM1_PT]],MATCH(B109,admin1,0),1))</f>
        <v>MZ07</v>
      </c>
      <c r="AJ109" s="49" t="str">
        <f t="shared" ca="1" si="2"/>
        <v>MZ0703</v>
      </c>
      <c r="AK109" s="49" t="str">
        <f t="shared" ca="1" si="3"/>
        <v/>
      </c>
    </row>
    <row r="110" spans="1:37" x14ac:dyDescent="0.2">
      <c r="A110" s="58">
        <v>45383</v>
      </c>
      <c r="B110" s="49" t="s">
        <v>120</v>
      </c>
      <c r="C110" s="49" t="s">
        <v>127</v>
      </c>
      <c r="G110" s="49" t="s">
        <v>122</v>
      </c>
      <c r="H110" s="49" t="s">
        <v>164</v>
      </c>
      <c r="I110" s="49" t="s">
        <v>124</v>
      </c>
      <c r="K110" s="49" t="s">
        <v>1212</v>
      </c>
      <c r="L110" s="49">
        <v>116</v>
      </c>
      <c r="M110" s="49">
        <v>58</v>
      </c>
      <c r="N110" s="49">
        <v>199</v>
      </c>
      <c r="O110" s="49">
        <v>149</v>
      </c>
      <c r="U110" s="49">
        <v>15</v>
      </c>
      <c r="V110" s="49">
        <v>15</v>
      </c>
      <c r="X110" s="49">
        <v>95</v>
      </c>
      <c r="Y110" s="49">
        <v>30</v>
      </c>
      <c r="AC110">
        <f>IF(ISBLANK(wash[[#This Row],[total_boys]]),SUM(wash[[#This Row],[boys_0-5_reached]],wash[[#This Row],[boys_6-12_reached]],wash[[#This Row],[boys_13-18_reached]]),wash[[#This Row],[total_boys]])</f>
        <v>315</v>
      </c>
      <c r="AD110">
        <f>IF(ISBLANK(wash[[#This Row],[total_girls]]),SUM(wash[[#This Row],[girls_0-5_reached]],wash[[#This Row],[girls_6-12_reached]],wash[[#This Row],[girls_13-18_reached]]),wash[[#This Row],[total_girls]])</f>
        <v>207</v>
      </c>
      <c r="AE110">
        <f>IF(ISBLANK(wash[[#This Row],[total_children]]),SUM(wash[[#This Row],[calc_boys]],wash[[#This Row],[calc_girls]]),wash[[#This Row],[total_children]])</f>
        <v>522</v>
      </c>
      <c r="AF110">
        <f>IF(ISBLANK(wash[[#This Row],[total_pwd]]),SUM(wash[[#This Row],[total_pwd_men]],wash[[#This Row],[total_pwd_women]]),wash[[#This Row],[total_pwd]])</f>
        <v>30</v>
      </c>
      <c r="AG110">
        <f>IF(ISBLANK(wash[[#This Row],[total_adults]]),SUM(wash[[#This Row],[total_men]],wash[[#This Row],[total_women]]),wash[[#This Row],[total_adults]])</f>
        <v>125</v>
      </c>
      <c r="AH110">
        <f>IF(ISBLANK(wash[[#This Row],[total_beneficiaries_reached]]),SUM(wash[[#This Row],[calc_children]],wash[[#This Row],[calc_adults]]),wash[[#This Row],[total_beneficiaries_reached]])</f>
        <v>647</v>
      </c>
      <c r="AI110" s="49" t="str">
        <f ca="1">IF(B110="","",OFFSET(table_admin1[[#Headers],[ADM1_PT]],MATCH(B110,admin1,0),1))</f>
        <v>MZ01</v>
      </c>
      <c r="AJ110" s="49" t="str">
        <f t="shared" ca="1" si="2"/>
        <v>MZ0101</v>
      </c>
      <c r="AK110" s="49" t="str">
        <f t="shared" ca="1" si="3"/>
        <v/>
      </c>
    </row>
    <row r="111" spans="1:37" x14ac:dyDescent="0.2">
      <c r="A111" s="58">
        <v>45383</v>
      </c>
      <c r="B111" s="49" t="s">
        <v>120</v>
      </c>
      <c r="C111" s="49" t="s">
        <v>127</v>
      </c>
      <c r="G111" s="49" t="s">
        <v>122</v>
      </c>
      <c r="H111" s="49" t="s">
        <v>1203</v>
      </c>
      <c r="I111" s="49" t="s">
        <v>124</v>
      </c>
      <c r="K111" s="49" t="s">
        <v>1212</v>
      </c>
      <c r="L111" s="49">
        <v>198</v>
      </c>
      <c r="M111" s="49">
        <v>52</v>
      </c>
      <c r="N111" s="49">
        <v>54</v>
      </c>
      <c r="O111" s="49">
        <v>139</v>
      </c>
      <c r="U111" s="49">
        <v>9</v>
      </c>
      <c r="V111" s="49">
        <v>8</v>
      </c>
      <c r="X111" s="49">
        <v>171</v>
      </c>
      <c r="Y111" s="49">
        <v>134</v>
      </c>
      <c r="AC111">
        <f>IF(ISBLANK(wash[[#This Row],[total_boys]]),SUM(wash[[#This Row],[boys_0-5_reached]],wash[[#This Row],[boys_6-12_reached]],wash[[#This Row],[boys_13-18_reached]]),wash[[#This Row],[total_boys]])</f>
        <v>252</v>
      </c>
      <c r="AD111">
        <f>IF(ISBLANK(wash[[#This Row],[total_girls]]),SUM(wash[[#This Row],[girls_0-5_reached]],wash[[#This Row],[girls_6-12_reached]],wash[[#This Row],[girls_13-18_reached]]),wash[[#This Row],[total_girls]])</f>
        <v>191</v>
      </c>
      <c r="AE111">
        <f>IF(ISBLANK(wash[[#This Row],[total_children]]),SUM(wash[[#This Row],[calc_boys]],wash[[#This Row],[calc_girls]]),wash[[#This Row],[total_children]])</f>
        <v>443</v>
      </c>
      <c r="AF111">
        <f>IF(ISBLANK(wash[[#This Row],[total_pwd]]),SUM(wash[[#This Row],[total_pwd_men]],wash[[#This Row],[total_pwd_women]]),wash[[#This Row],[total_pwd]])</f>
        <v>17</v>
      </c>
      <c r="AG111">
        <f>IF(ISBLANK(wash[[#This Row],[total_adults]]),SUM(wash[[#This Row],[total_men]],wash[[#This Row],[total_women]]),wash[[#This Row],[total_adults]])</f>
        <v>305</v>
      </c>
      <c r="AH111">
        <f>IF(ISBLANK(wash[[#This Row],[total_beneficiaries_reached]]),SUM(wash[[#This Row],[calc_children]],wash[[#This Row],[calc_adults]]),wash[[#This Row],[total_beneficiaries_reached]])</f>
        <v>748</v>
      </c>
      <c r="AI111" s="49" t="str">
        <f ca="1">IF(B111="","",OFFSET(table_admin1[[#Headers],[ADM1_PT]],MATCH(B111,admin1,0),1))</f>
        <v>MZ01</v>
      </c>
      <c r="AJ111" s="49" t="str">
        <f t="shared" ca="1" si="2"/>
        <v>MZ0101</v>
      </c>
      <c r="AK111" s="49" t="str">
        <f t="shared" ca="1" si="3"/>
        <v/>
      </c>
    </row>
    <row r="112" spans="1:37" x14ac:dyDescent="0.2">
      <c r="A112" s="58">
        <v>45292</v>
      </c>
      <c r="B112" s="49" t="s">
        <v>214</v>
      </c>
      <c r="C112" s="49" t="s">
        <v>528</v>
      </c>
      <c r="G112" s="49" t="s">
        <v>116</v>
      </c>
      <c r="H112" s="49" t="s">
        <v>162</v>
      </c>
      <c r="I112" s="49" t="s">
        <v>118</v>
      </c>
      <c r="K112" s="49" t="s">
        <v>1212</v>
      </c>
      <c r="L112" s="49">
        <v>63</v>
      </c>
      <c r="M112" s="49">
        <v>173</v>
      </c>
      <c r="N112" s="49">
        <v>135</v>
      </c>
      <c r="O112" s="49">
        <v>2</v>
      </c>
      <c r="U112" s="49">
        <v>12</v>
      </c>
      <c r="V112" s="49">
        <v>3</v>
      </c>
      <c r="X112" s="49">
        <v>45</v>
      </c>
      <c r="Y112" s="49">
        <v>125</v>
      </c>
      <c r="AC112">
        <f>IF(ISBLANK(wash[[#This Row],[total_boys]]),SUM(wash[[#This Row],[boys_0-5_reached]],wash[[#This Row],[boys_6-12_reached]],wash[[#This Row],[boys_13-18_reached]]),wash[[#This Row],[total_boys]])</f>
        <v>198</v>
      </c>
      <c r="AD112">
        <f>IF(ISBLANK(wash[[#This Row],[total_girls]]),SUM(wash[[#This Row],[girls_0-5_reached]],wash[[#This Row],[girls_6-12_reached]],wash[[#This Row],[girls_13-18_reached]]),wash[[#This Row],[total_girls]])</f>
        <v>175</v>
      </c>
      <c r="AE112">
        <f>IF(ISBLANK(wash[[#This Row],[total_children]]),SUM(wash[[#This Row],[calc_boys]],wash[[#This Row],[calc_girls]]),wash[[#This Row],[total_children]])</f>
        <v>373</v>
      </c>
      <c r="AF112">
        <f>IF(ISBLANK(wash[[#This Row],[total_pwd]]),SUM(wash[[#This Row],[total_pwd_men]],wash[[#This Row],[total_pwd_women]]),wash[[#This Row],[total_pwd]])</f>
        <v>15</v>
      </c>
      <c r="AG112">
        <f>IF(ISBLANK(wash[[#This Row],[total_adults]]),SUM(wash[[#This Row],[total_men]],wash[[#This Row],[total_women]]),wash[[#This Row],[total_adults]])</f>
        <v>170</v>
      </c>
      <c r="AH112">
        <f>IF(ISBLANK(wash[[#This Row],[total_beneficiaries_reached]]),SUM(wash[[#This Row],[calc_children]],wash[[#This Row],[calc_adults]]),wash[[#This Row],[total_beneficiaries_reached]])</f>
        <v>543</v>
      </c>
      <c r="AI112" s="49" t="str">
        <f ca="1">IF(B112="","",OFFSET(table_admin1[[#Headers],[ADM1_PT]],MATCH(B112,admin1,0),1))</f>
        <v>MZ08</v>
      </c>
      <c r="AJ112" s="49" t="str">
        <f t="shared" ca="1" si="2"/>
        <v>MZ0802</v>
      </c>
      <c r="AK112" s="49" t="str">
        <f t="shared" ca="1" si="3"/>
        <v/>
      </c>
    </row>
    <row r="113" spans="1:37" x14ac:dyDescent="0.2">
      <c r="A113" s="58">
        <v>45292</v>
      </c>
      <c r="B113" s="49" t="s">
        <v>224</v>
      </c>
      <c r="C113" s="49" t="s">
        <v>656</v>
      </c>
      <c r="G113" s="49" t="s">
        <v>116</v>
      </c>
      <c r="H113" s="49" t="s">
        <v>162</v>
      </c>
      <c r="I113" s="49" t="s">
        <v>118</v>
      </c>
      <c r="K113" s="49" t="s">
        <v>1212</v>
      </c>
      <c r="L113" s="49">
        <v>63</v>
      </c>
      <c r="M113" s="49">
        <v>187</v>
      </c>
      <c r="N113" s="49">
        <v>25</v>
      </c>
      <c r="O113" s="49">
        <v>48</v>
      </c>
      <c r="U113" s="49">
        <v>2</v>
      </c>
      <c r="V113" s="49">
        <v>1</v>
      </c>
      <c r="X113" s="49">
        <v>77</v>
      </c>
      <c r="Y113" s="49">
        <v>88</v>
      </c>
      <c r="AC113">
        <f>IF(ISBLANK(wash[[#This Row],[total_boys]]),SUM(wash[[#This Row],[boys_0-5_reached]],wash[[#This Row],[boys_6-12_reached]],wash[[#This Row],[boys_13-18_reached]]),wash[[#This Row],[total_boys]])</f>
        <v>88</v>
      </c>
      <c r="AD113">
        <f>IF(ISBLANK(wash[[#This Row],[total_girls]]),SUM(wash[[#This Row],[girls_0-5_reached]],wash[[#This Row],[girls_6-12_reached]],wash[[#This Row],[girls_13-18_reached]]),wash[[#This Row],[total_girls]])</f>
        <v>235</v>
      </c>
      <c r="AE113">
        <f>IF(ISBLANK(wash[[#This Row],[total_children]]),SUM(wash[[#This Row],[calc_boys]],wash[[#This Row],[calc_girls]]),wash[[#This Row],[total_children]])</f>
        <v>323</v>
      </c>
      <c r="AF113">
        <f>IF(ISBLANK(wash[[#This Row],[total_pwd]]),SUM(wash[[#This Row],[total_pwd_men]],wash[[#This Row],[total_pwd_women]]),wash[[#This Row],[total_pwd]])</f>
        <v>3</v>
      </c>
      <c r="AG113">
        <f>IF(ISBLANK(wash[[#This Row],[total_adults]]),SUM(wash[[#This Row],[total_men]],wash[[#This Row],[total_women]]),wash[[#This Row],[total_adults]])</f>
        <v>165</v>
      </c>
      <c r="AH113">
        <f>IF(ISBLANK(wash[[#This Row],[total_beneficiaries_reached]]),SUM(wash[[#This Row],[calc_children]],wash[[#This Row],[calc_adults]]),wash[[#This Row],[total_beneficiaries_reached]])</f>
        <v>488</v>
      </c>
      <c r="AI113" s="49" t="str">
        <f ca="1">IF(B113="","",OFFSET(table_admin1[[#Headers],[ADM1_PT]],MATCH(B113,admin1,0),1))</f>
        <v>MZ10</v>
      </c>
      <c r="AJ113" s="49" t="str">
        <f t="shared" ca="1" si="2"/>
        <v>MZ1006</v>
      </c>
      <c r="AK113" s="49" t="str">
        <f t="shared" ca="1" si="3"/>
        <v/>
      </c>
    </row>
    <row r="114" spans="1:37" x14ac:dyDescent="0.2">
      <c r="A114" s="58">
        <v>45352</v>
      </c>
      <c r="B114" s="49" t="s">
        <v>113</v>
      </c>
      <c r="C114" s="49" t="s">
        <v>634</v>
      </c>
      <c r="G114" s="49" t="s">
        <v>122</v>
      </c>
      <c r="H114" s="49" t="s">
        <v>163</v>
      </c>
      <c r="I114" s="49" t="s">
        <v>124</v>
      </c>
      <c r="J114" s="49" t="s">
        <v>1315</v>
      </c>
      <c r="K114" s="49" t="s">
        <v>125</v>
      </c>
      <c r="L114" s="49">
        <v>123</v>
      </c>
      <c r="M114" s="49">
        <v>114</v>
      </c>
      <c r="N114" s="49">
        <v>167</v>
      </c>
      <c r="O114" s="49">
        <v>113</v>
      </c>
      <c r="U114" s="49">
        <v>13</v>
      </c>
      <c r="V114" s="49">
        <v>5</v>
      </c>
      <c r="X114" s="49">
        <v>83</v>
      </c>
      <c r="Y114" s="49">
        <v>169</v>
      </c>
      <c r="AC114">
        <f>IF(ISBLANK(wash[[#This Row],[total_boys]]),SUM(wash[[#This Row],[boys_0-5_reached]],wash[[#This Row],[boys_6-12_reached]],wash[[#This Row],[boys_13-18_reached]]),wash[[#This Row],[total_boys]])</f>
        <v>290</v>
      </c>
      <c r="AD114">
        <f>IF(ISBLANK(wash[[#This Row],[total_girls]]),SUM(wash[[#This Row],[girls_0-5_reached]],wash[[#This Row],[girls_6-12_reached]],wash[[#This Row],[girls_13-18_reached]]),wash[[#This Row],[total_girls]])</f>
        <v>227</v>
      </c>
      <c r="AE114">
        <f>IF(ISBLANK(wash[[#This Row],[total_children]]),SUM(wash[[#This Row],[calc_boys]],wash[[#This Row],[calc_girls]]),wash[[#This Row],[total_children]])</f>
        <v>517</v>
      </c>
      <c r="AF114">
        <f>IF(ISBLANK(wash[[#This Row],[total_pwd]]),SUM(wash[[#This Row],[total_pwd_men]],wash[[#This Row],[total_pwd_women]]),wash[[#This Row],[total_pwd]])</f>
        <v>18</v>
      </c>
      <c r="AG114">
        <f>IF(ISBLANK(wash[[#This Row],[total_adults]]),SUM(wash[[#This Row],[total_men]],wash[[#This Row],[total_women]]),wash[[#This Row],[total_adults]])</f>
        <v>252</v>
      </c>
      <c r="AH114">
        <f>IF(ISBLANK(wash[[#This Row],[total_beneficiaries_reached]]),SUM(wash[[#This Row],[calc_children]],wash[[#This Row],[calc_adults]]),wash[[#This Row],[total_beneficiaries_reached]])</f>
        <v>769</v>
      </c>
      <c r="AI114" s="49" t="str">
        <f ca="1">IF(B114="","",OFFSET(table_admin1[[#Headers],[ADM1_PT]],MATCH(B114,admin1,0),1))</f>
        <v>MZ09</v>
      </c>
      <c r="AJ114" s="49" t="str">
        <f t="shared" ca="1" si="2"/>
        <v>MZ0913</v>
      </c>
      <c r="AK114" s="49" t="str">
        <f t="shared" ca="1" si="3"/>
        <v/>
      </c>
    </row>
    <row r="115" spans="1:37" x14ac:dyDescent="0.2">
      <c r="A115" s="58">
        <v>45292</v>
      </c>
      <c r="B115" s="49" t="s">
        <v>120</v>
      </c>
      <c r="C115" s="49" t="s">
        <v>220</v>
      </c>
      <c r="G115" s="49" t="s">
        <v>122</v>
      </c>
      <c r="H115" s="49" t="s">
        <v>164</v>
      </c>
      <c r="I115" s="49" t="s">
        <v>124</v>
      </c>
      <c r="J115" s="49" t="s">
        <v>1314</v>
      </c>
      <c r="K115" s="49" t="s">
        <v>125</v>
      </c>
      <c r="L115" s="49">
        <v>53</v>
      </c>
      <c r="M115" s="49">
        <v>125</v>
      </c>
      <c r="N115" s="49">
        <v>43</v>
      </c>
      <c r="O115" s="49">
        <v>162</v>
      </c>
      <c r="U115" s="49">
        <v>7</v>
      </c>
      <c r="V115" s="49">
        <v>13</v>
      </c>
      <c r="X115" s="49">
        <v>84</v>
      </c>
      <c r="Y115" s="49">
        <v>124</v>
      </c>
      <c r="AC115">
        <f>IF(ISBLANK(wash[[#This Row],[total_boys]]),SUM(wash[[#This Row],[boys_0-5_reached]],wash[[#This Row],[boys_6-12_reached]],wash[[#This Row],[boys_13-18_reached]]),wash[[#This Row],[total_boys]])</f>
        <v>96</v>
      </c>
      <c r="AD115">
        <f>IF(ISBLANK(wash[[#This Row],[total_girls]]),SUM(wash[[#This Row],[girls_0-5_reached]],wash[[#This Row],[girls_6-12_reached]],wash[[#This Row],[girls_13-18_reached]]),wash[[#This Row],[total_girls]])</f>
        <v>287</v>
      </c>
      <c r="AE115">
        <f>IF(ISBLANK(wash[[#This Row],[total_children]]),SUM(wash[[#This Row],[calc_boys]],wash[[#This Row],[calc_girls]]),wash[[#This Row],[total_children]])</f>
        <v>383</v>
      </c>
      <c r="AF115">
        <f>IF(ISBLANK(wash[[#This Row],[total_pwd]]),SUM(wash[[#This Row],[total_pwd_men]],wash[[#This Row],[total_pwd_women]]),wash[[#This Row],[total_pwd]])</f>
        <v>20</v>
      </c>
      <c r="AG115">
        <f>IF(ISBLANK(wash[[#This Row],[total_adults]]),SUM(wash[[#This Row],[total_men]],wash[[#This Row],[total_women]]),wash[[#This Row],[total_adults]])</f>
        <v>208</v>
      </c>
      <c r="AH115">
        <f>IF(ISBLANK(wash[[#This Row],[total_beneficiaries_reached]]),SUM(wash[[#This Row],[calc_children]],wash[[#This Row],[calc_adults]]),wash[[#This Row],[total_beneficiaries_reached]])</f>
        <v>591</v>
      </c>
      <c r="AI115" s="49" t="str">
        <f ca="1">IF(B115="","",OFFSET(table_admin1[[#Headers],[ADM1_PT]],MATCH(B115,admin1,0),1))</f>
        <v>MZ01</v>
      </c>
      <c r="AJ115" s="49" t="str">
        <f t="shared" ca="1" si="2"/>
        <v>MZ0109</v>
      </c>
      <c r="AK115" s="49" t="str">
        <f t="shared" ca="1" si="3"/>
        <v/>
      </c>
    </row>
    <row r="116" spans="1:37" x14ac:dyDescent="0.2">
      <c r="A116" s="58">
        <v>45352</v>
      </c>
      <c r="B116" s="49" t="s">
        <v>120</v>
      </c>
      <c r="C116" s="49" t="s">
        <v>242</v>
      </c>
      <c r="G116" s="49" t="s">
        <v>116</v>
      </c>
      <c r="H116" s="49" t="s">
        <v>162</v>
      </c>
      <c r="I116" s="49" t="s">
        <v>118</v>
      </c>
      <c r="K116" s="49" t="s">
        <v>1212</v>
      </c>
      <c r="L116" s="49">
        <v>69</v>
      </c>
      <c r="M116" s="49">
        <v>89</v>
      </c>
      <c r="N116" s="49">
        <v>177</v>
      </c>
      <c r="O116" s="49">
        <v>178</v>
      </c>
      <c r="U116" s="49">
        <v>14</v>
      </c>
      <c r="V116" s="49">
        <v>8</v>
      </c>
      <c r="X116" s="49">
        <v>49</v>
      </c>
      <c r="Y116" s="49">
        <v>69</v>
      </c>
      <c r="AC116">
        <f>IF(ISBLANK(wash[[#This Row],[total_boys]]),SUM(wash[[#This Row],[boys_0-5_reached]],wash[[#This Row],[boys_6-12_reached]],wash[[#This Row],[boys_13-18_reached]]),wash[[#This Row],[total_boys]])</f>
        <v>246</v>
      </c>
      <c r="AD116">
        <f>IF(ISBLANK(wash[[#This Row],[total_girls]]),SUM(wash[[#This Row],[girls_0-5_reached]],wash[[#This Row],[girls_6-12_reached]],wash[[#This Row],[girls_13-18_reached]]),wash[[#This Row],[total_girls]])</f>
        <v>267</v>
      </c>
      <c r="AE116">
        <f>IF(ISBLANK(wash[[#This Row],[total_children]]),SUM(wash[[#This Row],[calc_boys]],wash[[#This Row],[calc_girls]]),wash[[#This Row],[total_children]])</f>
        <v>513</v>
      </c>
      <c r="AF116">
        <f>IF(ISBLANK(wash[[#This Row],[total_pwd]]),SUM(wash[[#This Row],[total_pwd_men]],wash[[#This Row],[total_pwd_women]]),wash[[#This Row],[total_pwd]])</f>
        <v>22</v>
      </c>
      <c r="AG116">
        <f>IF(ISBLANK(wash[[#This Row],[total_adults]]),SUM(wash[[#This Row],[total_men]],wash[[#This Row],[total_women]]),wash[[#This Row],[total_adults]])</f>
        <v>118</v>
      </c>
      <c r="AH116">
        <f>IF(ISBLANK(wash[[#This Row],[total_beneficiaries_reached]]),SUM(wash[[#This Row],[calc_children]],wash[[#This Row],[calc_adults]]),wash[[#This Row],[total_beneficiaries_reached]])</f>
        <v>631</v>
      </c>
      <c r="AI116" s="49" t="str">
        <f ca="1">IF(B116="","",OFFSET(table_admin1[[#Headers],[ADM1_PT]],MATCH(B116,admin1,0),1))</f>
        <v>MZ01</v>
      </c>
      <c r="AJ116" s="49" t="str">
        <f t="shared" ca="1" si="2"/>
        <v>MZ0114</v>
      </c>
      <c r="AK116" s="49" t="str">
        <f t="shared" ca="1" si="3"/>
        <v/>
      </c>
    </row>
    <row r="117" spans="1:37" x14ac:dyDescent="0.2">
      <c r="A117" s="58">
        <v>45383</v>
      </c>
      <c r="B117" s="49" t="s">
        <v>209</v>
      </c>
      <c r="C117" s="49" t="s">
        <v>486</v>
      </c>
      <c r="G117" s="49" t="s">
        <v>116</v>
      </c>
      <c r="H117" s="49" t="s">
        <v>164</v>
      </c>
      <c r="I117" s="49" t="s">
        <v>118</v>
      </c>
      <c r="K117" s="49" t="s">
        <v>1212</v>
      </c>
      <c r="L117" s="49">
        <v>135</v>
      </c>
      <c r="M117" s="49">
        <v>197</v>
      </c>
      <c r="N117" s="49">
        <v>171</v>
      </c>
      <c r="O117" s="49">
        <v>162</v>
      </c>
      <c r="U117" s="49">
        <v>12</v>
      </c>
      <c r="V117" s="49">
        <v>6</v>
      </c>
      <c r="X117" s="49">
        <v>58</v>
      </c>
      <c r="Y117" s="49">
        <v>35</v>
      </c>
      <c r="AC117">
        <f>IF(ISBLANK(wash[[#This Row],[total_boys]]),SUM(wash[[#This Row],[boys_0-5_reached]],wash[[#This Row],[boys_6-12_reached]],wash[[#This Row],[boys_13-18_reached]]),wash[[#This Row],[total_boys]])</f>
        <v>306</v>
      </c>
      <c r="AD117">
        <f>IF(ISBLANK(wash[[#This Row],[total_girls]]),SUM(wash[[#This Row],[girls_0-5_reached]],wash[[#This Row],[girls_6-12_reached]],wash[[#This Row],[girls_13-18_reached]]),wash[[#This Row],[total_girls]])</f>
        <v>359</v>
      </c>
      <c r="AE117">
        <f>IF(ISBLANK(wash[[#This Row],[total_children]]),SUM(wash[[#This Row],[calc_boys]],wash[[#This Row],[calc_girls]]),wash[[#This Row],[total_children]])</f>
        <v>665</v>
      </c>
      <c r="AF117">
        <f>IF(ISBLANK(wash[[#This Row],[total_pwd]]),SUM(wash[[#This Row],[total_pwd_men]],wash[[#This Row],[total_pwd_women]]),wash[[#This Row],[total_pwd]])</f>
        <v>18</v>
      </c>
      <c r="AG117">
        <f>IF(ISBLANK(wash[[#This Row],[total_adults]]),SUM(wash[[#This Row],[total_men]],wash[[#This Row],[total_women]]),wash[[#This Row],[total_adults]])</f>
        <v>93</v>
      </c>
      <c r="AH117">
        <f>IF(ISBLANK(wash[[#This Row],[total_beneficiaries_reached]]),SUM(wash[[#This Row],[calc_children]],wash[[#This Row],[calc_adults]]),wash[[#This Row],[total_beneficiaries_reached]])</f>
        <v>758</v>
      </c>
      <c r="AI117" s="49" t="str">
        <f ca="1">IF(B117="","",OFFSET(table_admin1[[#Headers],[ADM1_PT]],MATCH(B117,admin1,0),1))</f>
        <v>MZ07</v>
      </c>
      <c r="AJ117" s="49" t="str">
        <f t="shared" ca="1" si="2"/>
        <v>MZ0714</v>
      </c>
      <c r="AK117" s="49" t="str">
        <f t="shared" ca="1" si="3"/>
        <v/>
      </c>
    </row>
    <row r="118" spans="1:37" x14ac:dyDescent="0.2">
      <c r="A118" s="58">
        <v>45292</v>
      </c>
      <c r="B118" s="49" t="s">
        <v>120</v>
      </c>
      <c r="C118" s="49" t="s">
        <v>183</v>
      </c>
      <c r="G118" s="49" t="s">
        <v>116</v>
      </c>
      <c r="H118" s="49" t="s">
        <v>161</v>
      </c>
      <c r="I118" s="49" t="s">
        <v>118</v>
      </c>
      <c r="K118" s="49" t="s">
        <v>1212</v>
      </c>
      <c r="L118" s="49">
        <v>196</v>
      </c>
      <c r="M118" s="49">
        <v>58</v>
      </c>
      <c r="N118" s="49">
        <v>134</v>
      </c>
      <c r="O118" s="49">
        <v>139</v>
      </c>
      <c r="U118" s="49">
        <v>2</v>
      </c>
      <c r="V118" s="49">
        <v>8</v>
      </c>
      <c r="X118" s="49">
        <v>198</v>
      </c>
      <c r="Y118" s="49">
        <v>183</v>
      </c>
      <c r="AC118">
        <f>IF(ISBLANK(wash[[#This Row],[total_boys]]),SUM(wash[[#This Row],[boys_0-5_reached]],wash[[#This Row],[boys_6-12_reached]],wash[[#This Row],[boys_13-18_reached]]),wash[[#This Row],[total_boys]])</f>
        <v>330</v>
      </c>
      <c r="AD118">
        <f>IF(ISBLANK(wash[[#This Row],[total_girls]]),SUM(wash[[#This Row],[girls_0-5_reached]],wash[[#This Row],[girls_6-12_reached]],wash[[#This Row],[girls_13-18_reached]]),wash[[#This Row],[total_girls]])</f>
        <v>197</v>
      </c>
      <c r="AE118">
        <f>IF(ISBLANK(wash[[#This Row],[total_children]]),SUM(wash[[#This Row],[calc_boys]],wash[[#This Row],[calc_girls]]),wash[[#This Row],[total_children]])</f>
        <v>527</v>
      </c>
      <c r="AF118">
        <f>IF(ISBLANK(wash[[#This Row],[total_pwd]]),SUM(wash[[#This Row],[total_pwd_men]],wash[[#This Row],[total_pwd_women]]),wash[[#This Row],[total_pwd]])</f>
        <v>10</v>
      </c>
      <c r="AG118">
        <f>IF(ISBLANK(wash[[#This Row],[total_adults]]),SUM(wash[[#This Row],[total_men]],wash[[#This Row],[total_women]]),wash[[#This Row],[total_adults]])</f>
        <v>381</v>
      </c>
      <c r="AH118">
        <f>IF(ISBLANK(wash[[#This Row],[total_beneficiaries_reached]]),SUM(wash[[#This Row],[calc_children]],wash[[#This Row],[calc_adults]]),wash[[#This Row],[total_beneficiaries_reached]])</f>
        <v>908</v>
      </c>
      <c r="AI118" s="49" t="str">
        <f ca="1">IF(B118="","",OFFSET(table_admin1[[#Headers],[ADM1_PT]],MATCH(B118,admin1,0),1))</f>
        <v>MZ01</v>
      </c>
      <c r="AJ118" s="49" t="str">
        <f t="shared" ca="1" si="2"/>
        <v>MZ0102</v>
      </c>
      <c r="AK118" s="49" t="str">
        <f t="shared" ca="1" si="3"/>
        <v/>
      </c>
    </row>
    <row r="119" spans="1:37" x14ac:dyDescent="0.2">
      <c r="A119" s="58">
        <v>45323</v>
      </c>
      <c r="B119" s="49" t="s">
        <v>120</v>
      </c>
      <c r="C119" s="49" t="s">
        <v>127</v>
      </c>
      <c r="G119" s="49" t="s">
        <v>122</v>
      </c>
      <c r="H119" s="49" t="s">
        <v>1203</v>
      </c>
      <c r="I119" s="49" t="s">
        <v>124</v>
      </c>
      <c r="J119" s="49" t="s">
        <v>1315</v>
      </c>
      <c r="K119" s="49" t="s">
        <v>125</v>
      </c>
      <c r="L119" s="49">
        <v>29</v>
      </c>
      <c r="M119" s="49">
        <v>108</v>
      </c>
      <c r="N119" s="49">
        <v>5</v>
      </c>
      <c r="O119" s="49">
        <v>65</v>
      </c>
      <c r="U119" s="49">
        <v>9</v>
      </c>
      <c r="V119" s="49">
        <v>11</v>
      </c>
      <c r="X119" s="49">
        <v>142</v>
      </c>
      <c r="Y119" s="49">
        <v>151</v>
      </c>
      <c r="AC119">
        <f>IF(ISBLANK(wash[[#This Row],[total_boys]]),SUM(wash[[#This Row],[boys_0-5_reached]],wash[[#This Row],[boys_6-12_reached]],wash[[#This Row],[boys_13-18_reached]]),wash[[#This Row],[total_boys]])</f>
        <v>34</v>
      </c>
      <c r="AD119">
        <f>IF(ISBLANK(wash[[#This Row],[total_girls]]),SUM(wash[[#This Row],[girls_0-5_reached]],wash[[#This Row],[girls_6-12_reached]],wash[[#This Row],[girls_13-18_reached]]),wash[[#This Row],[total_girls]])</f>
        <v>173</v>
      </c>
      <c r="AE119">
        <f>IF(ISBLANK(wash[[#This Row],[total_children]]),SUM(wash[[#This Row],[calc_boys]],wash[[#This Row],[calc_girls]]),wash[[#This Row],[total_children]])</f>
        <v>207</v>
      </c>
      <c r="AF119">
        <f>IF(ISBLANK(wash[[#This Row],[total_pwd]]),SUM(wash[[#This Row],[total_pwd_men]],wash[[#This Row],[total_pwd_women]]),wash[[#This Row],[total_pwd]])</f>
        <v>20</v>
      </c>
      <c r="AG119">
        <f>IF(ISBLANK(wash[[#This Row],[total_adults]]),SUM(wash[[#This Row],[total_men]],wash[[#This Row],[total_women]]),wash[[#This Row],[total_adults]])</f>
        <v>293</v>
      </c>
      <c r="AH119">
        <f>IF(ISBLANK(wash[[#This Row],[total_beneficiaries_reached]]),SUM(wash[[#This Row],[calc_children]],wash[[#This Row],[calc_adults]]),wash[[#This Row],[total_beneficiaries_reached]])</f>
        <v>500</v>
      </c>
      <c r="AI119" s="49" t="str">
        <f ca="1">IF(B119="","",OFFSET(table_admin1[[#Headers],[ADM1_PT]],MATCH(B119,admin1,0),1))</f>
        <v>MZ01</v>
      </c>
      <c r="AJ119" s="49" t="str">
        <f t="shared" ca="1" si="2"/>
        <v>MZ0101</v>
      </c>
      <c r="AK119" s="49" t="str">
        <f t="shared" ca="1" si="3"/>
        <v/>
      </c>
    </row>
    <row r="120" spans="1:37" x14ac:dyDescent="0.2">
      <c r="A120" s="58">
        <v>45383</v>
      </c>
      <c r="B120" s="49" t="s">
        <v>224</v>
      </c>
      <c r="C120" s="49" t="s">
        <v>641</v>
      </c>
      <c r="G120" s="49" t="s">
        <v>122</v>
      </c>
      <c r="H120" s="49" t="s">
        <v>164</v>
      </c>
      <c r="I120" s="49" t="s">
        <v>130</v>
      </c>
      <c r="J120" s="49" t="s">
        <v>1318</v>
      </c>
      <c r="K120" s="49" t="s">
        <v>125</v>
      </c>
      <c r="L120" s="49">
        <v>51</v>
      </c>
      <c r="M120" s="49">
        <v>75</v>
      </c>
      <c r="N120" s="49">
        <v>150</v>
      </c>
      <c r="O120" s="49">
        <v>149</v>
      </c>
      <c r="U120" s="49">
        <v>8</v>
      </c>
      <c r="V120" s="49">
        <v>7</v>
      </c>
      <c r="X120" s="49">
        <v>85</v>
      </c>
      <c r="Y120" s="49">
        <v>108</v>
      </c>
      <c r="AC120">
        <f>IF(ISBLANK(wash[[#This Row],[total_boys]]),SUM(wash[[#This Row],[boys_0-5_reached]],wash[[#This Row],[boys_6-12_reached]],wash[[#This Row],[boys_13-18_reached]]),wash[[#This Row],[total_boys]])</f>
        <v>201</v>
      </c>
      <c r="AD120">
        <f>IF(ISBLANK(wash[[#This Row],[total_girls]]),SUM(wash[[#This Row],[girls_0-5_reached]],wash[[#This Row],[girls_6-12_reached]],wash[[#This Row],[girls_13-18_reached]]),wash[[#This Row],[total_girls]])</f>
        <v>224</v>
      </c>
      <c r="AE120">
        <f>IF(ISBLANK(wash[[#This Row],[total_children]]),SUM(wash[[#This Row],[calc_boys]],wash[[#This Row],[calc_girls]]),wash[[#This Row],[total_children]])</f>
        <v>425</v>
      </c>
      <c r="AF120">
        <f>IF(ISBLANK(wash[[#This Row],[total_pwd]]),SUM(wash[[#This Row],[total_pwd_men]],wash[[#This Row],[total_pwd_women]]),wash[[#This Row],[total_pwd]])</f>
        <v>15</v>
      </c>
      <c r="AG120">
        <f>IF(ISBLANK(wash[[#This Row],[total_adults]]),SUM(wash[[#This Row],[total_men]],wash[[#This Row],[total_women]]),wash[[#This Row],[total_adults]])</f>
        <v>193</v>
      </c>
      <c r="AH120">
        <f>IF(ISBLANK(wash[[#This Row],[total_beneficiaries_reached]]),SUM(wash[[#This Row],[calc_children]],wash[[#This Row],[calc_adults]]),wash[[#This Row],[total_beneficiaries_reached]])</f>
        <v>618</v>
      </c>
      <c r="AI120" s="49" t="str">
        <f ca="1">IF(B120="","",OFFSET(table_admin1[[#Headers],[ADM1_PT]],MATCH(B120,admin1,0),1))</f>
        <v>MZ10</v>
      </c>
      <c r="AJ120" s="49" t="str">
        <f t="shared" ca="1" si="2"/>
        <v>MZ1002</v>
      </c>
      <c r="AK120" s="49" t="str">
        <f t="shared" ca="1" si="3"/>
        <v/>
      </c>
    </row>
    <row r="121" spans="1:37" x14ac:dyDescent="0.2">
      <c r="A121" s="58">
        <v>45352</v>
      </c>
      <c r="B121" s="49" t="s">
        <v>197</v>
      </c>
      <c r="C121" s="49" t="s">
        <v>426</v>
      </c>
      <c r="G121" s="49" t="s">
        <v>116</v>
      </c>
      <c r="H121" s="49" t="s">
        <v>162</v>
      </c>
      <c r="I121" s="49" t="s">
        <v>118</v>
      </c>
      <c r="K121" s="49" t="s">
        <v>1212</v>
      </c>
      <c r="L121" s="49">
        <v>13</v>
      </c>
      <c r="M121" s="49">
        <v>99</v>
      </c>
      <c r="N121" s="49">
        <v>131</v>
      </c>
      <c r="O121" s="49">
        <v>52</v>
      </c>
      <c r="U121" s="49">
        <v>14</v>
      </c>
      <c r="V121" s="49">
        <v>8</v>
      </c>
      <c r="X121" s="49">
        <v>15</v>
      </c>
      <c r="Y121" s="49">
        <v>170</v>
      </c>
      <c r="AC121">
        <f>IF(ISBLANK(wash[[#This Row],[total_boys]]),SUM(wash[[#This Row],[boys_0-5_reached]],wash[[#This Row],[boys_6-12_reached]],wash[[#This Row],[boys_13-18_reached]]),wash[[#This Row],[total_boys]])</f>
        <v>144</v>
      </c>
      <c r="AD121">
        <f>IF(ISBLANK(wash[[#This Row],[total_girls]]),SUM(wash[[#This Row],[girls_0-5_reached]],wash[[#This Row],[girls_6-12_reached]],wash[[#This Row],[girls_13-18_reached]]),wash[[#This Row],[total_girls]])</f>
        <v>151</v>
      </c>
      <c r="AE121">
        <f>IF(ISBLANK(wash[[#This Row],[total_children]]),SUM(wash[[#This Row],[calc_boys]],wash[[#This Row],[calc_girls]]),wash[[#This Row],[total_children]])</f>
        <v>295</v>
      </c>
      <c r="AF121">
        <f>IF(ISBLANK(wash[[#This Row],[total_pwd]]),SUM(wash[[#This Row],[total_pwd_men]],wash[[#This Row],[total_pwd_women]]),wash[[#This Row],[total_pwd]])</f>
        <v>22</v>
      </c>
      <c r="AG121">
        <f>IF(ISBLANK(wash[[#This Row],[total_adults]]),SUM(wash[[#This Row],[total_men]],wash[[#This Row],[total_women]]),wash[[#This Row],[total_adults]])</f>
        <v>185</v>
      </c>
      <c r="AH121">
        <f>IF(ISBLANK(wash[[#This Row],[total_beneficiaries_reached]]),SUM(wash[[#This Row],[calc_children]],wash[[#This Row],[calc_adults]]),wash[[#This Row],[total_beneficiaries_reached]])</f>
        <v>480</v>
      </c>
      <c r="AI121" s="49" t="str">
        <f ca="1">IF(B121="","",OFFSET(table_admin1[[#Headers],[ADM1_PT]],MATCH(B121,admin1,0),1))</f>
        <v>MZ05</v>
      </c>
      <c r="AJ121" s="49" t="str">
        <f t="shared" ca="1" si="2"/>
        <v>MZ0507</v>
      </c>
      <c r="AK121" s="49" t="str">
        <f t="shared" ca="1" si="3"/>
        <v/>
      </c>
    </row>
    <row r="122" spans="1:37" x14ac:dyDescent="0.2">
      <c r="A122" s="58">
        <v>45292</v>
      </c>
      <c r="B122" s="49" t="s">
        <v>229</v>
      </c>
      <c r="C122" s="49" t="s">
        <v>712</v>
      </c>
      <c r="G122" s="49" t="s">
        <v>122</v>
      </c>
      <c r="H122" s="49" t="s">
        <v>1203</v>
      </c>
      <c r="I122" s="49" t="s">
        <v>130</v>
      </c>
      <c r="J122" s="49" t="s">
        <v>1317</v>
      </c>
      <c r="K122" s="49" t="s">
        <v>125</v>
      </c>
      <c r="L122" s="49">
        <v>66</v>
      </c>
      <c r="M122" s="49">
        <v>66</v>
      </c>
      <c r="N122" s="49">
        <v>118</v>
      </c>
      <c r="O122" s="49">
        <v>9</v>
      </c>
      <c r="U122" s="49">
        <v>1</v>
      </c>
      <c r="V122" s="49">
        <v>4</v>
      </c>
      <c r="X122" s="49">
        <v>116</v>
      </c>
      <c r="Y122" s="49">
        <v>70</v>
      </c>
      <c r="AC122">
        <f>IF(ISBLANK(wash[[#This Row],[total_boys]]),SUM(wash[[#This Row],[boys_0-5_reached]],wash[[#This Row],[boys_6-12_reached]],wash[[#This Row],[boys_13-18_reached]]),wash[[#This Row],[total_boys]])</f>
        <v>184</v>
      </c>
      <c r="AD122">
        <f>IF(ISBLANK(wash[[#This Row],[total_girls]]),SUM(wash[[#This Row],[girls_0-5_reached]],wash[[#This Row],[girls_6-12_reached]],wash[[#This Row],[girls_13-18_reached]]),wash[[#This Row],[total_girls]])</f>
        <v>75</v>
      </c>
      <c r="AE122">
        <f>IF(ISBLANK(wash[[#This Row],[total_children]]),SUM(wash[[#This Row],[calc_boys]],wash[[#This Row],[calc_girls]]),wash[[#This Row],[total_children]])</f>
        <v>259</v>
      </c>
      <c r="AF122">
        <f>IF(ISBLANK(wash[[#This Row],[total_pwd]]),SUM(wash[[#This Row],[total_pwd_men]],wash[[#This Row],[total_pwd_women]]),wash[[#This Row],[total_pwd]])</f>
        <v>5</v>
      </c>
      <c r="AG122">
        <f>IF(ISBLANK(wash[[#This Row],[total_adults]]),SUM(wash[[#This Row],[total_men]],wash[[#This Row],[total_women]]),wash[[#This Row],[total_adults]])</f>
        <v>186</v>
      </c>
      <c r="AH122">
        <f>IF(ISBLANK(wash[[#This Row],[total_beneficiaries_reached]]),SUM(wash[[#This Row],[calc_children]],wash[[#This Row],[calc_adults]]),wash[[#This Row],[total_beneficiaries_reached]])</f>
        <v>445</v>
      </c>
      <c r="AI122" s="49" t="str">
        <f ca="1">IF(B122="","",OFFSET(table_admin1[[#Headers],[ADM1_PT]],MATCH(B122,admin1,0),1))</f>
        <v>MZ11</v>
      </c>
      <c r="AJ122" s="49" t="str">
        <f t="shared" ca="1" si="2"/>
        <v>MZ1106</v>
      </c>
      <c r="AK122" s="49" t="str">
        <f t="shared" ca="1" si="3"/>
        <v/>
      </c>
    </row>
    <row r="123" spans="1:37" x14ac:dyDescent="0.2">
      <c r="A123" s="58">
        <v>45352</v>
      </c>
      <c r="B123" s="49" t="s">
        <v>209</v>
      </c>
      <c r="C123" s="49" t="s">
        <v>489</v>
      </c>
      <c r="G123" s="49" t="s">
        <v>116</v>
      </c>
      <c r="H123" s="49" t="s">
        <v>161</v>
      </c>
      <c r="I123" s="49" t="s">
        <v>118</v>
      </c>
      <c r="K123" s="49" t="s">
        <v>1212</v>
      </c>
      <c r="L123" s="49">
        <v>39</v>
      </c>
      <c r="M123" s="49">
        <v>120</v>
      </c>
      <c r="N123" s="49">
        <v>66</v>
      </c>
      <c r="O123" s="49">
        <v>60</v>
      </c>
      <c r="U123" s="49">
        <v>3</v>
      </c>
      <c r="V123" s="49">
        <v>3</v>
      </c>
      <c r="X123" s="49">
        <v>17</v>
      </c>
      <c r="Y123" s="49">
        <v>72</v>
      </c>
      <c r="AC123">
        <f>IF(ISBLANK(wash[[#This Row],[total_boys]]),SUM(wash[[#This Row],[boys_0-5_reached]],wash[[#This Row],[boys_6-12_reached]],wash[[#This Row],[boys_13-18_reached]]),wash[[#This Row],[total_boys]])</f>
        <v>105</v>
      </c>
      <c r="AD123">
        <f>IF(ISBLANK(wash[[#This Row],[total_girls]]),SUM(wash[[#This Row],[girls_0-5_reached]],wash[[#This Row],[girls_6-12_reached]],wash[[#This Row],[girls_13-18_reached]]),wash[[#This Row],[total_girls]])</f>
        <v>180</v>
      </c>
      <c r="AE123">
        <f>IF(ISBLANK(wash[[#This Row],[total_children]]),SUM(wash[[#This Row],[calc_boys]],wash[[#This Row],[calc_girls]]),wash[[#This Row],[total_children]])</f>
        <v>285</v>
      </c>
      <c r="AF123">
        <f>IF(ISBLANK(wash[[#This Row],[total_pwd]]),SUM(wash[[#This Row],[total_pwd_men]],wash[[#This Row],[total_pwd_women]]),wash[[#This Row],[total_pwd]])</f>
        <v>6</v>
      </c>
      <c r="AG123">
        <f>IF(ISBLANK(wash[[#This Row],[total_adults]]),SUM(wash[[#This Row],[total_men]],wash[[#This Row],[total_women]]),wash[[#This Row],[total_adults]])</f>
        <v>89</v>
      </c>
      <c r="AH123">
        <f>IF(ISBLANK(wash[[#This Row],[total_beneficiaries_reached]]),SUM(wash[[#This Row],[calc_children]],wash[[#This Row],[calc_adults]]),wash[[#This Row],[total_beneficiaries_reached]])</f>
        <v>374</v>
      </c>
      <c r="AI123" s="49" t="str">
        <f ca="1">IF(B123="","",OFFSET(table_admin1[[#Headers],[ADM1_PT]],MATCH(B123,admin1,0),1))</f>
        <v>MZ07</v>
      </c>
      <c r="AJ123" s="49" t="str">
        <f t="shared" ca="1" si="2"/>
        <v>MZ0715</v>
      </c>
      <c r="AK123" s="49" t="str">
        <f t="shared" ca="1" si="3"/>
        <v/>
      </c>
    </row>
    <row r="124" spans="1:37" x14ac:dyDescent="0.2">
      <c r="A124" s="58">
        <v>45292</v>
      </c>
      <c r="B124" s="49" t="s">
        <v>209</v>
      </c>
      <c r="C124" s="49" t="s">
        <v>441</v>
      </c>
      <c r="G124" s="49" t="s">
        <v>122</v>
      </c>
      <c r="H124" s="49" t="s">
        <v>163</v>
      </c>
      <c r="I124" s="49" t="s">
        <v>118</v>
      </c>
      <c r="K124" s="49" t="s">
        <v>125</v>
      </c>
      <c r="L124" s="49">
        <v>105</v>
      </c>
      <c r="M124" s="49">
        <v>137</v>
      </c>
      <c r="N124" s="49">
        <v>122</v>
      </c>
      <c r="O124" s="49">
        <v>6</v>
      </c>
      <c r="U124" s="49">
        <v>14</v>
      </c>
      <c r="V124" s="49">
        <v>11</v>
      </c>
      <c r="X124" s="49">
        <v>99</v>
      </c>
      <c r="Y124" s="49">
        <v>111</v>
      </c>
      <c r="AC124">
        <f>IF(ISBLANK(wash[[#This Row],[total_boys]]),SUM(wash[[#This Row],[boys_0-5_reached]],wash[[#This Row],[boys_6-12_reached]],wash[[#This Row],[boys_13-18_reached]]),wash[[#This Row],[total_boys]])</f>
        <v>227</v>
      </c>
      <c r="AD124">
        <f>IF(ISBLANK(wash[[#This Row],[total_girls]]),SUM(wash[[#This Row],[girls_0-5_reached]],wash[[#This Row],[girls_6-12_reached]],wash[[#This Row],[girls_13-18_reached]]),wash[[#This Row],[total_girls]])</f>
        <v>143</v>
      </c>
      <c r="AE124">
        <f>IF(ISBLANK(wash[[#This Row],[total_children]]),SUM(wash[[#This Row],[calc_boys]],wash[[#This Row],[calc_girls]]),wash[[#This Row],[total_children]])</f>
        <v>370</v>
      </c>
      <c r="AF124">
        <f>IF(ISBLANK(wash[[#This Row],[total_pwd]]),SUM(wash[[#This Row],[total_pwd_men]],wash[[#This Row],[total_pwd_women]]),wash[[#This Row],[total_pwd]])</f>
        <v>25</v>
      </c>
      <c r="AG124">
        <f>IF(ISBLANK(wash[[#This Row],[total_adults]]),SUM(wash[[#This Row],[total_men]],wash[[#This Row],[total_women]]),wash[[#This Row],[total_adults]])</f>
        <v>210</v>
      </c>
      <c r="AH124">
        <f>IF(ISBLANK(wash[[#This Row],[total_beneficiaries_reached]]),SUM(wash[[#This Row],[calc_children]],wash[[#This Row],[calc_adults]]),wash[[#This Row],[total_beneficiaries_reached]])</f>
        <v>580</v>
      </c>
      <c r="AI124" s="49" t="str">
        <f ca="1">IF(B124="","",OFFSET(table_admin1[[#Headers],[ADM1_PT]],MATCH(B124,admin1,0),1))</f>
        <v>MZ07</v>
      </c>
      <c r="AJ124" s="49" t="str">
        <f t="shared" ca="1" si="2"/>
        <v>MZ0702</v>
      </c>
      <c r="AK124" s="49" t="str">
        <f t="shared" ca="1" si="3"/>
        <v/>
      </c>
    </row>
    <row r="125" spans="1:37" x14ac:dyDescent="0.2">
      <c r="A125" s="58">
        <v>45323</v>
      </c>
      <c r="B125" s="49" t="s">
        <v>203</v>
      </c>
      <c r="C125" s="49" t="s">
        <v>434</v>
      </c>
      <c r="G125" s="49" t="s">
        <v>116</v>
      </c>
      <c r="H125" s="49" t="s">
        <v>161</v>
      </c>
      <c r="I125" s="49" t="s">
        <v>118</v>
      </c>
      <c r="K125" s="49" t="s">
        <v>1212</v>
      </c>
      <c r="L125" s="49">
        <v>15</v>
      </c>
      <c r="M125" s="49">
        <v>139</v>
      </c>
      <c r="N125" s="49">
        <v>189</v>
      </c>
      <c r="O125" s="49">
        <v>148</v>
      </c>
      <c r="U125" s="49">
        <v>7</v>
      </c>
      <c r="V125" s="49">
        <v>11</v>
      </c>
      <c r="X125" s="49">
        <v>140</v>
      </c>
      <c r="Y125" s="49">
        <v>148</v>
      </c>
      <c r="AC125">
        <f>IF(ISBLANK(wash[[#This Row],[total_boys]]),SUM(wash[[#This Row],[boys_0-5_reached]],wash[[#This Row],[boys_6-12_reached]],wash[[#This Row],[boys_13-18_reached]]),wash[[#This Row],[total_boys]])</f>
        <v>204</v>
      </c>
      <c r="AD125">
        <f>IF(ISBLANK(wash[[#This Row],[total_girls]]),SUM(wash[[#This Row],[girls_0-5_reached]],wash[[#This Row],[girls_6-12_reached]],wash[[#This Row],[girls_13-18_reached]]),wash[[#This Row],[total_girls]])</f>
        <v>287</v>
      </c>
      <c r="AE125">
        <f>IF(ISBLANK(wash[[#This Row],[total_children]]),SUM(wash[[#This Row],[calc_boys]],wash[[#This Row],[calc_girls]]),wash[[#This Row],[total_children]])</f>
        <v>491</v>
      </c>
      <c r="AF125">
        <f>IF(ISBLANK(wash[[#This Row],[total_pwd]]),SUM(wash[[#This Row],[total_pwd_men]],wash[[#This Row],[total_pwd_women]]),wash[[#This Row],[total_pwd]])</f>
        <v>18</v>
      </c>
      <c r="AG125">
        <f>IF(ISBLANK(wash[[#This Row],[total_adults]]),SUM(wash[[#This Row],[total_men]],wash[[#This Row],[total_women]]),wash[[#This Row],[total_adults]])</f>
        <v>288</v>
      </c>
      <c r="AH125">
        <f>IF(ISBLANK(wash[[#This Row],[total_beneficiaries_reached]]),SUM(wash[[#This Row],[calc_children]],wash[[#This Row],[calc_adults]]),wash[[#This Row],[total_beneficiaries_reached]])</f>
        <v>779</v>
      </c>
      <c r="AI125" s="49" t="str">
        <f ca="1">IF(B125="","",OFFSET(table_admin1[[#Headers],[ADM1_PT]],MATCH(B125,admin1,0),1))</f>
        <v>MZ06</v>
      </c>
      <c r="AJ125" s="49" t="str">
        <f t="shared" ca="1" si="2"/>
        <v>MZ0601</v>
      </c>
      <c r="AK125" s="49" t="str">
        <f t="shared" ca="1" si="3"/>
        <v/>
      </c>
    </row>
    <row r="126" spans="1:37" x14ac:dyDescent="0.2">
      <c r="A126" s="58">
        <v>45323</v>
      </c>
      <c r="B126" s="49" t="s">
        <v>197</v>
      </c>
      <c r="C126" s="49" t="s">
        <v>426</v>
      </c>
      <c r="G126" s="49" t="s">
        <v>116</v>
      </c>
      <c r="H126" s="49" t="s">
        <v>161</v>
      </c>
      <c r="I126" s="49" t="s">
        <v>118</v>
      </c>
      <c r="K126" s="49" t="s">
        <v>1212</v>
      </c>
      <c r="L126" s="49">
        <v>32</v>
      </c>
      <c r="M126" s="49">
        <v>14</v>
      </c>
      <c r="N126" s="49">
        <v>93</v>
      </c>
      <c r="O126" s="49">
        <v>18</v>
      </c>
      <c r="U126" s="49">
        <v>10</v>
      </c>
      <c r="V126" s="49">
        <v>7</v>
      </c>
      <c r="X126" s="49">
        <v>60</v>
      </c>
      <c r="Y126" s="49">
        <v>189</v>
      </c>
      <c r="AC126">
        <f>IF(ISBLANK(wash[[#This Row],[total_boys]]),SUM(wash[[#This Row],[boys_0-5_reached]],wash[[#This Row],[boys_6-12_reached]],wash[[#This Row],[boys_13-18_reached]]),wash[[#This Row],[total_boys]])</f>
        <v>125</v>
      </c>
      <c r="AD126">
        <f>IF(ISBLANK(wash[[#This Row],[total_girls]]),SUM(wash[[#This Row],[girls_0-5_reached]],wash[[#This Row],[girls_6-12_reached]],wash[[#This Row],[girls_13-18_reached]]),wash[[#This Row],[total_girls]])</f>
        <v>32</v>
      </c>
      <c r="AE126">
        <f>IF(ISBLANK(wash[[#This Row],[total_children]]),SUM(wash[[#This Row],[calc_boys]],wash[[#This Row],[calc_girls]]),wash[[#This Row],[total_children]])</f>
        <v>157</v>
      </c>
      <c r="AF126">
        <f>IF(ISBLANK(wash[[#This Row],[total_pwd]]),SUM(wash[[#This Row],[total_pwd_men]],wash[[#This Row],[total_pwd_women]]),wash[[#This Row],[total_pwd]])</f>
        <v>17</v>
      </c>
      <c r="AG126">
        <f>IF(ISBLANK(wash[[#This Row],[total_adults]]),SUM(wash[[#This Row],[total_men]],wash[[#This Row],[total_women]]),wash[[#This Row],[total_adults]])</f>
        <v>249</v>
      </c>
      <c r="AH126">
        <f>IF(ISBLANK(wash[[#This Row],[total_beneficiaries_reached]]),SUM(wash[[#This Row],[calc_children]],wash[[#This Row],[calc_adults]]),wash[[#This Row],[total_beneficiaries_reached]])</f>
        <v>406</v>
      </c>
      <c r="AI126" s="49" t="str">
        <f ca="1">IF(B126="","",OFFSET(table_admin1[[#Headers],[ADM1_PT]],MATCH(B126,admin1,0),1))</f>
        <v>MZ05</v>
      </c>
      <c r="AJ126" s="49" t="str">
        <f t="shared" ca="1" si="2"/>
        <v>MZ0507</v>
      </c>
      <c r="AK126" s="49" t="str">
        <f t="shared" ca="1" si="3"/>
        <v/>
      </c>
    </row>
    <row r="127" spans="1:37" x14ac:dyDescent="0.2">
      <c r="A127" s="58">
        <v>45323</v>
      </c>
      <c r="B127" s="49" t="s">
        <v>209</v>
      </c>
      <c r="C127" s="49" t="s">
        <v>437</v>
      </c>
      <c r="G127" s="49" t="s">
        <v>122</v>
      </c>
      <c r="H127" s="49" t="s">
        <v>164</v>
      </c>
      <c r="I127" s="49" t="s">
        <v>124</v>
      </c>
      <c r="J127" s="49" t="s">
        <v>1315</v>
      </c>
      <c r="K127" s="49" t="s">
        <v>125</v>
      </c>
      <c r="L127" s="49">
        <v>172</v>
      </c>
      <c r="M127" s="49">
        <v>154</v>
      </c>
      <c r="N127" s="49">
        <v>118</v>
      </c>
      <c r="O127" s="49">
        <v>66</v>
      </c>
      <c r="U127" s="49">
        <v>7</v>
      </c>
      <c r="V127" s="49">
        <v>5</v>
      </c>
      <c r="X127" s="49">
        <v>183</v>
      </c>
      <c r="Y127" s="49">
        <v>182</v>
      </c>
      <c r="AC127">
        <f>IF(ISBLANK(wash[[#This Row],[total_boys]]),SUM(wash[[#This Row],[boys_0-5_reached]],wash[[#This Row],[boys_6-12_reached]],wash[[#This Row],[boys_13-18_reached]]),wash[[#This Row],[total_boys]])</f>
        <v>290</v>
      </c>
      <c r="AD127">
        <f>IF(ISBLANK(wash[[#This Row],[total_girls]]),SUM(wash[[#This Row],[girls_0-5_reached]],wash[[#This Row],[girls_6-12_reached]],wash[[#This Row],[girls_13-18_reached]]),wash[[#This Row],[total_girls]])</f>
        <v>220</v>
      </c>
      <c r="AE127">
        <f>IF(ISBLANK(wash[[#This Row],[total_children]]),SUM(wash[[#This Row],[calc_boys]],wash[[#This Row],[calc_girls]]),wash[[#This Row],[total_children]])</f>
        <v>510</v>
      </c>
      <c r="AF127">
        <f>IF(ISBLANK(wash[[#This Row],[total_pwd]]),SUM(wash[[#This Row],[total_pwd_men]],wash[[#This Row],[total_pwd_women]]),wash[[#This Row],[total_pwd]])</f>
        <v>12</v>
      </c>
      <c r="AG127">
        <f>IF(ISBLANK(wash[[#This Row],[total_adults]]),SUM(wash[[#This Row],[total_men]],wash[[#This Row],[total_women]]),wash[[#This Row],[total_adults]])</f>
        <v>365</v>
      </c>
      <c r="AH127">
        <f>IF(ISBLANK(wash[[#This Row],[total_beneficiaries_reached]]),SUM(wash[[#This Row],[calc_children]],wash[[#This Row],[calc_adults]]),wash[[#This Row],[total_beneficiaries_reached]])</f>
        <v>875</v>
      </c>
      <c r="AI127" s="49" t="str">
        <f ca="1">IF(B127="","",OFFSET(table_admin1[[#Headers],[ADM1_PT]],MATCH(B127,admin1,0),1))</f>
        <v>MZ07</v>
      </c>
      <c r="AJ127" s="49" t="str">
        <f t="shared" ca="1" si="2"/>
        <v>MZ0701</v>
      </c>
      <c r="AK127" s="49" t="str">
        <f t="shared" ca="1" si="3"/>
        <v/>
      </c>
    </row>
    <row r="128" spans="1:37" x14ac:dyDescent="0.2">
      <c r="A128" s="58">
        <v>45292</v>
      </c>
      <c r="B128" s="49" t="s">
        <v>120</v>
      </c>
      <c r="C128" s="49" t="s">
        <v>127</v>
      </c>
      <c r="G128" s="49" t="s">
        <v>122</v>
      </c>
      <c r="H128" s="49" t="s">
        <v>163</v>
      </c>
      <c r="I128" s="49" t="s">
        <v>124</v>
      </c>
      <c r="J128" s="49" t="s">
        <v>1316</v>
      </c>
      <c r="K128" s="49" t="s">
        <v>125</v>
      </c>
      <c r="L128" s="49">
        <v>153</v>
      </c>
      <c r="M128" s="49">
        <v>119</v>
      </c>
      <c r="N128" s="49">
        <v>128</v>
      </c>
      <c r="O128" s="49">
        <v>184</v>
      </c>
      <c r="U128" s="49">
        <v>13</v>
      </c>
      <c r="V128" s="49">
        <v>8</v>
      </c>
      <c r="X128" s="49">
        <v>21</v>
      </c>
      <c r="Y128" s="49">
        <v>197</v>
      </c>
      <c r="AC128">
        <f>IF(ISBLANK(wash[[#This Row],[total_boys]]),SUM(wash[[#This Row],[boys_0-5_reached]],wash[[#This Row],[boys_6-12_reached]],wash[[#This Row],[boys_13-18_reached]]),wash[[#This Row],[total_boys]])</f>
        <v>281</v>
      </c>
      <c r="AD128">
        <f>IF(ISBLANK(wash[[#This Row],[total_girls]]),SUM(wash[[#This Row],[girls_0-5_reached]],wash[[#This Row],[girls_6-12_reached]],wash[[#This Row],[girls_13-18_reached]]),wash[[#This Row],[total_girls]])</f>
        <v>303</v>
      </c>
      <c r="AE128">
        <f>IF(ISBLANK(wash[[#This Row],[total_children]]),SUM(wash[[#This Row],[calc_boys]],wash[[#This Row],[calc_girls]]),wash[[#This Row],[total_children]])</f>
        <v>584</v>
      </c>
      <c r="AF128">
        <f>IF(ISBLANK(wash[[#This Row],[total_pwd]]),SUM(wash[[#This Row],[total_pwd_men]],wash[[#This Row],[total_pwd_women]]),wash[[#This Row],[total_pwd]])</f>
        <v>21</v>
      </c>
      <c r="AG128">
        <f>IF(ISBLANK(wash[[#This Row],[total_adults]]),SUM(wash[[#This Row],[total_men]],wash[[#This Row],[total_women]]),wash[[#This Row],[total_adults]])</f>
        <v>218</v>
      </c>
      <c r="AH128">
        <f>IF(ISBLANK(wash[[#This Row],[total_beneficiaries_reached]]),SUM(wash[[#This Row],[calc_children]],wash[[#This Row],[calc_adults]]),wash[[#This Row],[total_beneficiaries_reached]])</f>
        <v>802</v>
      </c>
      <c r="AI128" s="49" t="str">
        <f ca="1">IF(B128="","",OFFSET(table_admin1[[#Headers],[ADM1_PT]],MATCH(B128,admin1,0),1))</f>
        <v>MZ01</v>
      </c>
      <c r="AJ128" s="49" t="str">
        <f t="shared" ca="1" si="2"/>
        <v>MZ0101</v>
      </c>
      <c r="AK128" s="49" t="str">
        <f t="shared" ca="1" si="3"/>
        <v/>
      </c>
    </row>
    <row r="129" spans="1:37" x14ac:dyDescent="0.2">
      <c r="A129" s="58">
        <v>45292</v>
      </c>
      <c r="B129" s="49" t="s">
        <v>209</v>
      </c>
      <c r="C129" s="49" t="s">
        <v>471</v>
      </c>
      <c r="G129" s="49" t="s">
        <v>116</v>
      </c>
      <c r="H129" s="49" t="s">
        <v>161</v>
      </c>
      <c r="K129" s="49" t="s">
        <v>1212</v>
      </c>
      <c r="L129" s="49">
        <v>3</v>
      </c>
      <c r="M129" s="49">
        <v>115</v>
      </c>
      <c r="N129" s="49">
        <v>89</v>
      </c>
      <c r="O129" s="49">
        <v>85</v>
      </c>
      <c r="U129" s="49">
        <v>2</v>
      </c>
      <c r="V129" s="49">
        <v>10</v>
      </c>
      <c r="X129" s="49">
        <v>131</v>
      </c>
      <c r="Y129" s="49">
        <v>149</v>
      </c>
      <c r="AC129">
        <f>IF(ISBLANK(wash[[#This Row],[total_boys]]),SUM(wash[[#This Row],[boys_0-5_reached]],wash[[#This Row],[boys_6-12_reached]],wash[[#This Row],[boys_13-18_reached]]),wash[[#This Row],[total_boys]])</f>
        <v>92</v>
      </c>
      <c r="AD129">
        <f>IF(ISBLANK(wash[[#This Row],[total_girls]]),SUM(wash[[#This Row],[girls_0-5_reached]],wash[[#This Row],[girls_6-12_reached]],wash[[#This Row],[girls_13-18_reached]]),wash[[#This Row],[total_girls]])</f>
        <v>200</v>
      </c>
      <c r="AE129">
        <f>IF(ISBLANK(wash[[#This Row],[total_children]]),SUM(wash[[#This Row],[calc_boys]],wash[[#This Row],[calc_girls]]),wash[[#This Row],[total_children]])</f>
        <v>292</v>
      </c>
      <c r="AF129">
        <f>IF(ISBLANK(wash[[#This Row],[total_pwd]]),SUM(wash[[#This Row],[total_pwd_men]],wash[[#This Row],[total_pwd_women]]),wash[[#This Row],[total_pwd]])</f>
        <v>12</v>
      </c>
      <c r="AG129">
        <f>IF(ISBLANK(wash[[#This Row],[total_adults]]),SUM(wash[[#This Row],[total_men]],wash[[#This Row],[total_women]]),wash[[#This Row],[total_adults]])</f>
        <v>280</v>
      </c>
      <c r="AH129">
        <f>IF(ISBLANK(wash[[#This Row],[total_beneficiaries_reached]]),SUM(wash[[#This Row],[calc_children]],wash[[#This Row],[calc_adults]]),wash[[#This Row],[total_beneficiaries_reached]])</f>
        <v>572</v>
      </c>
      <c r="AI129" s="49" t="str">
        <f ca="1">IF(B129="","",OFFSET(table_admin1[[#Headers],[ADM1_PT]],MATCH(B129,admin1,0),1))</f>
        <v>MZ07</v>
      </c>
      <c r="AJ129" s="49" t="str">
        <f t="shared" ca="1" si="2"/>
        <v>MZ0710</v>
      </c>
      <c r="AK129" s="49" t="str">
        <f t="shared" ca="1" si="3"/>
        <v/>
      </c>
    </row>
    <row r="130" spans="1:37" x14ac:dyDescent="0.2">
      <c r="A130" s="58">
        <v>45323</v>
      </c>
      <c r="B130" s="49" t="s">
        <v>113</v>
      </c>
      <c r="C130" s="49" t="s">
        <v>624</v>
      </c>
      <c r="G130" s="49" t="s">
        <v>116</v>
      </c>
      <c r="H130" s="49" t="s">
        <v>164</v>
      </c>
      <c r="I130" s="49" t="s">
        <v>118</v>
      </c>
      <c r="K130" s="49" t="s">
        <v>1212</v>
      </c>
      <c r="L130" s="49">
        <v>124</v>
      </c>
      <c r="M130" s="49">
        <v>154</v>
      </c>
      <c r="N130" s="49">
        <v>4</v>
      </c>
      <c r="O130" s="49">
        <v>103</v>
      </c>
      <c r="U130" s="49">
        <v>4</v>
      </c>
      <c r="V130" s="49">
        <v>5</v>
      </c>
      <c r="X130" s="49">
        <v>47</v>
      </c>
      <c r="Y130" s="49">
        <v>7</v>
      </c>
      <c r="AC130">
        <f>IF(ISBLANK(wash[[#This Row],[total_boys]]),SUM(wash[[#This Row],[boys_0-5_reached]],wash[[#This Row],[boys_6-12_reached]],wash[[#This Row],[boys_13-18_reached]]),wash[[#This Row],[total_boys]])</f>
        <v>128</v>
      </c>
      <c r="AD130">
        <f>IF(ISBLANK(wash[[#This Row],[total_girls]]),SUM(wash[[#This Row],[girls_0-5_reached]],wash[[#This Row],[girls_6-12_reached]],wash[[#This Row],[girls_13-18_reached]]),wash[[#This Row],[total_girls]])</f>
        <v>257</v>
      </c>
      <c r="AE130">
        <f>IF(ISBLANK(wash[[#This Row],[total_children]]),SUM(wash[[#This Row],[calc_boys]],wash[[#This Row],[calc_girls]]),wash[[#This Row],[total_children]])</f>
        <v>385</v>
      </c>
      <c r="AF130">
        <f>IF(ISBLANK(wash[[#This Row],[total_pwd]]),SUM(wash[[#This Row],[total_pwd_men]],wash[[#This Row],[total_pwd_women]]),wash[[#This Row],[total_pwd]])</f>
        <v>9</v>
      </c>
      <c r="AG130">
        <f>IF(ISBLANK(wash[[#This Row],[total_adults]]),SUM(wash[[#This Row],[total_men]],wash[[#This Row],[total_women]]),wash[[#This Row],[total_adults]])</f>
        <v>54</v>
      </c>
      <c r="AH130">
        <f>IF(ISBLANK(wash[[#This Row],[total_beneficiaries_reached]]),SUM(wash[[#This Row],[calc_children]],wash[[#This Row],[calc_adults]]),wash[[#This Row],[total_beneficiaries_reached]])</f>
        <v>439</v>
      </c>
      <c r="AI130" s="49" t="str">
        <f ca="1">IF(B130="","",OFFSET(table_admin1[[#Headers],[ADM1_PT]],MATCH(B130,admin1,0),1))</f>
        <v>MZ09</v>
      </c>
      <c r="AJ130" s="49" t="str">
        <f t="shared" ca="1" si="2"/>
        <v>MZ0910</v>
      </c>
      <c r="AK130" s="49" t="str">
        <f t="shared" ca="1" si="3"/>
        <v/>
      </c>
    </row>
    <row r="131" spans="1:37" x14ac:dyDescent="0.2">
      <c r="A131" s="58">
        <v>45323</v>
      </c>
      <c r="B131" s="49" t="s">
        <v>120</v>
      </c>
      <c r="C131" s="49" t="s">
        <v>127</v>
      </c>
      <c r="G131" s="49" t="s">
        <v>116</v>
      </c>
      <c r="H131" s="49" t="s">
        <v>163</v>
      </c>
      <c r="I131" s="49" t="s">
        <v>118</v>
      </c>
      <c r="K131" s="49" t="s">
        <v>1212</v>
      </c>
      <c r="L131" s="49">
        <v>170</v>
      </c>
      <c r="M131" s="49">
        <v>173</v>
      </c>
      <c r="N131" s="49">
        <v>100</v>
      </c>
      <c r="O131" s="49">
        <v>133</v>
      </c>
      <c r="U131" s="49">
        <v>1</v>
      </c>
      <c r="V131" s="49">
        <v>4</v>
      </c>
      <c r="X131" s="49">
        <v>53</v>
      </c>
      <c r="Y131" s="49">
        <v>92</v>
      </c>
      <c r="AC131">
        <f>IF(ISBLANK(wash[[#This Row],[total_boys]]),SUM(wash[[#This Row],[boys_0-5_reached]],wash[[#This Row],[boys_6-12_reached]],wash[[#This Row],[boys_13-18_reached]]),wash[[#This Row],[total_boys]])</f>
        <v>270</v>
      </c>
      <c r="AD131">
        <f>IF(ISBLANK(wash[[#This Row],[total_girls]]),SUM(wash[[#This Row],[girls_0-5_reached]],wash[[#This Row],[girls_6-12_reached]],wash[[#This Row],[girls_13-18_reached]]),wash[[#This Row],[total_girls]])</f>
        <v>306</v>
      </c>
      <c r="AE131">
        <f>IF(ISBLANK(wash[[#This Row],[total_children]]),SUM(wash[[#This Row],[calc_boys]],wash[[#This Row],[calc_girls]]),wash[[#This Row],[total_children]])</f>
        <v>576</v>
      </c>
      <c r="AF131">
        <f>IF(ISBLANK(wash[[#This Row],[total_pwd]]),SUM(wash[[#This Row],[total_pwd_men]],wash[[#This Row],[total_pwd_women]]),wash[[#This Row],[total_pwd]])</f>
        <v>5</v>
      </c>
      <c r="AG131">
        <f>IF(ISBLANK(wash[[#This Row],[total_adults]]),SUM(wash[[#This Row],[total_men]],wash[[#This Row],[total_women]]),wash[[#This Row],[total_adults]])</f>
        <v>145</v>
      </c>
      <c r="AH131">
        <f>IF(ISBLANK(wash[[#This Row],[total_beneficiaries_reached]]),SUM(wash[[#This Row],[calc_children]],wash[[#This Row],[calc_adults]]),wash[[#This Row],[total_beneficiaries_reached]])</f>
        <v>721</v>
      </c>
      <c r="AI131" s="49" t="str">
        <f ca="1">IF(B131="","",OFFSET(table_admin1[[#Headers],[ADM1_PT]],MATCH(B131,admin1,0),1))</f>
        <v>MZ01</v>
      </c>
      <c r="AJ131" s="49" t="str">
        <f t="shared" ca="1" si="2"/>
        <v>MZ0101</v>
      </c>
      <c r="AK131" s="49" t="str">
        <f t="shared" ca="1" si="3"/>
        <v/>
      </c>
    </row>
    <row r="132" spans="1:37" x14ac:dyDescent="0.2">
      <c r="A132" s="58">
        <v>45383</v>
      </c>
      <c r="B132" s="49" t="s">
        <v>209</v>
      </c>
      <c r="C132" s="49" t="s">
        <v>489</v>
      </c>
      <c r="G132" s="49" t="s">
        <v>122</v>
      </c>
      <c r="H132" s="49" t="s">
        <v>164</v>
      </c>
      <c r="I132" s="49" t="s">
        <v>124</v>
      </c>
      <c r="J132" s="49" t="s">
        <v>1315</v>
      </c>
      <c r="K132" s="49" t="s">
        <v>125</v>
      </c>
      <c r="L132" s="49">
        <v>134</v>
      </c>
      <c r="M132" s="49">
        <v>35</v>
      </c>
      <c r="N132" s="49">
        <v>49</v>
      </c>
      <c r="O132" s="49">
        <v>183</v>
      </c>
      <c r="U132" s="49">
        <v>3</v>
      </c>
      <c r="V132" s="49">
        <v>1</v>
      </c>
      <c r="X132" s="49">
        <v>139</v>
      </c>
      <c r="Y132" s="49">
        <v>1</v>
      </c>
      <c r="AC132">
        <f>IF(ISBLANK(wash[[#This Row],[total_boys]]),SUM(wash[[#This Row],[boys_0-5_reached]],wash[[#This Row],[boys_6-12_reached]],wash[[#This Row],[boys_13-18_reached]]),wash[[#This Row],[total_boys]])</f>
        <v>183</v>
      </c>
      <c r="AD132">
        <f>IF(ISBLANK(wash[[#This Row],[total_girls]]),SUM(wash[[#This Row],[girls_0-5_reached]],wash[[#This Row],[girls_6-12_reached]],wash[[#This Row],[girls_13-18_reached]]),wash[[#This Row],[total_girls]])</f>
        <v>218</v>
      </c>
      <c r="AE132">
        <f>IF(ISBLANK(wash[[#This Row],[total_children]]),SUM(wash[[#This Row],[calc_boys]],wash[[#This Row],[calc_girls]]),wash[[#This Row],[total_children]])</f>
        <v>401</v>
      </c>
      <c r="AF132">
        <f>IF(ISBLANK(wash[[#This Row],[total_pwd]]),SUM(wash[[#This Row],[total_pwd_men]],wash[[#This Row],[total_pwd_women]]),wash[[#This Row],[total_pwd]])</f>
        <v>4</v>
      </c>
      <c r="AG132">
        <f>IF(ISBLANK(wash[[#This Row],[total_adults]]),SUM(wash[[#This Row],[total_men]],wash[[#This Row],[total_women]]),wash[[#This Row],[total_adults]])</f>
        <v>140</v>
      </c>
      <c r="AH132">
        <f>IF(ISBLANK(wash[[#This Row],[total_beneficiaries_reached]]),SUM(wash[[#This Row],[calc_children]],wash[[#This Row],[calc_adults]]),wash[[#This Row],[total_beneficiaries_reached]])</f>
        <v>541</v>
      </c>
      <c r="AI132" s="49" t="str">
        <f ca="1">IF(B132="","",OFFSET(table_admin1[[#Headers],[ADM1_PT]],MATCH(B132,admin1,0),1))</f>
        <v>MZ07</v>
      </c>
      <c r="AJ132" s="49" t="str">
        <f t="shared" ca="1" si="2"/>
        <v>MZ0715</v>
      </c>
      <c r="AK132" s="49" t="str">
        <f t="shared" ca="1" si="3"/>
        <v/>
      </c>
    </row>
    <row r="133" spans="1:37" x14ac:dyDescent="0.2">
      <c r="A133" s="58">
        <v>45352</v>
      </c>
      <c r="B133" s="49" t="s">
        <v>192</v>
      </c>
      <c r="C133" s="49" t="s">
        <v>370</v>
      </c>
      <c r="G133" s="49" t="s">
        <v>116</v>
      </c>
      <c r="H133" s="49" t="s">
        <v>164</v>
      </c>
      <c r="I133" s="49" t="s">
        <v>118</v>
      </c>
      <c r="K133" s="49" t="s">
        <v>1212</v>
      </c>
      <c r="L133" s="49">
        <v>75</v>
      </c>
      <c r="M133" s="49">
        <v>9</v>
      </c>
      <c r="N133" s="49">
        <v>96</v>
      </c>
      <c r="O133" s="49">
        <v>148</v>
      </c>
      <c r="U133" s="49">
        <v>13</v>
      </c>
      <c r="V133" s="49">
        <v>7</v>
      </c>
      <c r="X133" s="49">
        <v>35</v>
      </c>
      <c r="Y133" s="49">
        <v>105</v>
      </c>
      <c r="AC133">
        <f>IF(ISBLANK(wash[[#This Row],[total_boys]]),SUM(wash[[#This Row],[boys_0-5_reached]],wash[[#This Row],[boys_6-12_reached]],wash[[#This Row],[boys_13-18_reached]]),wash[[#This Row],[total_boys]])</f>
        <v>171</v>
      </c>
      <c r="AD133">
        <f>IF(ISBLANK(wash[[#This Row],[total_girls]]),SUM(wash[[#This Row],[girls_0-5_reached]],wash[[#This Row],[girls_6-12_reached]],wash[[#This Row],[girls_13-18_reached]]),wash[[#This Row],[total_girls]])</f>
        <v>157</v>
      </c>
      <c r="AE133">
        <f>IF(ISBLANK(wash[[#This Row],[total_children]]),SUM(wash[[#This Row],[calc_boys]],wash[[#This Row],[calc_girls]]),wash[[#This Row],[total_children]])</f>
        <v>328</v>
      </c>
      <c r="AF133">
        <f>IF(ISBLANK(wash[[#This Row],[total_pwd]]),SUM(wash[[#This Row],[total_pwd_men]],wash[[#This Row],[total_pwd_women]]),wash[[#This Row],[total_pwd]])</f>
        <v>20</v>
      </c>
      <c r="AG133">
        <f>IF(ISBLANK(wash[[#This Row],[total_adults]]),SUM(wash[[#This Row],[total_men]],wash[[#This Row],[total_women]]),wash[[#This Row],[total_adults]])</f>
        <v>140</v>
      </c>
      <c r="AH133">
        <f>IF(ISBLANK(wash[[#This Row],[total_beneficiaries_reached]]),SUM(wash[[#This Row],[calc_children]],wash[[#This Row],[calc_adults]]),wash[[#This Row],[total_beneficiaries_reached]])</f>
        <v>468</v>
      </c>
      <c r="AI133" s="49" t="str">
        <f ca="1">IF(B133="","",OFFSET(table_admin1[[#Headers],[ADM1_PT]],MATCH(B133,admin1,0),1))</f>
        <v>MZ04</v>
      </c>
      <c r="AJ133" s="49" t="str">
        <f t="shared" ca="1" si="2"/>
        <v>MZ0404</v>
      </c>
      <c r="AK133" s="49" t="str">
        <f t="shared" ca="1" si="3"/>
        <v/>
      </c>
    </row>
    <row r="134" spans="1:37" x14ac:dyDescent="0.2">
      <c r="A134" s="58">
        <v>45383</v>
      </c>
      <c r="B134" s="49" t="s">
        <v>120</v>
      </c>
      <c r="C134" s="49" t="s">
        <v>199</v>
      </c>
      <c r="G134" s="49" t="s">
        <v>122</v>
      </c>
      <c r="H134" s="49" t="s">
        <v>163</v>
      </c>
      <c r="I134" s="49" t="s">
        <v>124</v>
      </c>
      <c r="K134" s="49" t="s">
        <v>1212</v>
      </c>
      <c r="L134" s="49">
        <v>30</v>
      </c>
      <c r="M134" s="49">
        <v>194</v>
      </c>
      <c r="N134" s="49">
        <v>125</v>
      </c>
      <c r="O134" s="49">
        <v>120</v>
      </c>
      <c r="U134" s="49">
        <v>7</v>
      </c>
      <c r="V134" s="49">
        <v>6</v>
      </c>
      <c r="X134" s="49">
        <v>30</v>
      </c>
      <c r="Y134" s="49">
        <v>185</v>
      </c>
      <c r="AC134">
        <f>IF(ISBLANK(wash[[#This Row],[total_boys]]),SUM(wash[[#This Row],[boys_0-5_reached]],wash[[#This Row],[boys_6-12_reached]],wash[[#This Row],[boys_13-18_reached]]),wash[[#This Row],[total_boys]])</f>
        <v>155</v>
      </c>
      <c r="AD134">
        <f>IF(ISBLANK(wash[[#This Row],[total_girls]]),SUM(wash[[#This Row],[girls_0-5_reached]],wash[[#This Row],[girls_6-12_reached]],wash[[#This Row],[girls_13-18_reached]]),wash[[#This Row],[total_girls]])</f>
        <v>314</v>
      </c>
      <c r="AE134">
        <f>IF(ISBLANK(wash[[#This Row],[total_children]]),SUM(wash[[#This Row],[calc_boys]],wash[[#This Row],[calc_girls]]),wash[[#This Row],[total_children]])</f>
        <v>469</v>
      </c>
      <c r="AF134">
        <f>IF(ISBLANK(wash[[#This Row],[total_pwd]]),SUM(wash[[#This Row],[total_pwd_men]],wash[[#This Row],[total_pwd_women]]),wash[[#This Row],[total_pwd]])</f>
        <v>13</v>
      </c>
      <c r="AG134">
        <f>IF(ISBLANK(wash[[#This Row],[total_adults]]),SUM(wash[[#This Row],[total_men]],wash[[#This Row],[total_women]]),wash[[#This Row],[total_adults]])</f>
        <v>215</v>
      </c>
      <c r="AH134">
        <f>IF(ISBLANK(wash[[#This Row],[total_beneficiaries_reached]]),SUM(wash[[#This Row],[calc_children]],wash[[#This Row],[calc_adults]]),wash[[#This Row],[total_beneficiaries_reached]])</f>
        <v>684</v>
      </c>
      <c r="AI134" s="49" t="str">
        <f ca="1">IF(B134="","",OFFSET(table_admin1[[#Headers],[ADM1_PT]],MATCH(B134,admin1,0),1))</f>
        <v>MZ01</v>
      </c>
      <c r="AJ134" s="49" t="str">
        <f t="shared" ref="AJ134:AJ197" ca="1" si="4">IF(C134="","",INDEX(admin2_pcode,MATCH(C134,OFFSET(admin2_start,MATCH(AI134,admin1_linked_pcode,0),0,COUNTIF(admin1_linked_pcode,AI134)),0)+MATCH(AI134,admin1_linked_pcode,0)-1))</f>
        <v>MZ0105</v>
      </c>
      <c r="AK134" s="49" t="str">
        <f t="shared" ref="AK134:AK197" ca="1" si="5">IF(D134="","",INDEX(admin3_pcode,MATCH(D134,OFFSET(admin3_start,MATCH(AJ134,admin2_linked_pcode,0),0,COUNTIF(admin2_linked_pcode,AJ134)),0)+MATCH(AJ134,admin2_linked_pcode,0)-1))</f>
        <v/>
      </c>
    </row>
    <row r="135" spans="1:37" x14ac:dyDescent="0.2">
      <c r="A135" s="58">
        <v>45323</v>
      </c>
      <c r="B135" s="49" t="s">
        <v>229</v>
      </c>
      <c r="C135" s="49" t="s">
        <v>712</v>
      </c>
      <c r="G135" s="49" t="s">
        <v>122</v>
      </c>
      <c r="H135" s="49" t="s">
        <v>161</v>
      </c>
      <c r="I135" s="49" t="s">
        <v>124</v>
      </c>
      <c r="J135" s="49" t="s">
        <v>1315</v>
      </c>
      <c r="K135" s="49" t="s">
        <v>125</v>
      </c>
      <c r="L135" s="49">
        <v>90</v>
      </c>
      <c r="M135" s="49">
        <v>9</v>
      </c>
      <c r="N135" s="49">
        <v>166</v>
      </c>
      <c r="O135" s="49">
        <v>75</v>
      </c>
      <c r="U135" s="49">
        <v>10</v>
      </c>
      <c r="V135" s="49">
        <v>7</v>
      </c>
      <c r="X135" s="49">
        <v>198</v>
      </c>
      <c r="Y135" s="49">
        <v>6</v>
      </c>
      <c r="AC135">
        <f>IF(ISBLANK(wash[[#This Row],[total_boys]]),SUM(wash[[#This Row],[boys_0-5_reached]],wash[[#This Row],[boys_6-12_reached]],wash[[#This Row],[boys_13-18_reached]]),wash[[#This Row],[total_boys]])</f>
        <v>256</v>
      </c>
      <c r="AD135">
        <f>IF(ISBLANK(wash[[#This Row],[total_girls]]),SUM(wash[[#This Row],[girls_0-5_reached]],wash[[#This Row],[girls_6-12_reached]],wash[[#This Row],[girls_13-18_reached]]),wash[[#This Row],[total_girls]])</f>
        <v>84</v>
      </c>
      <c r="AE135">
        <f>IF(ISBLANK(wash[[#This Row],[total_children]]),SUM(wash[[#This Row],[calc_boys]],wash[[#This Row],[calc_girls]]),wash[[#This Row],[total_children]])</f>
        <v>340</v>
      </c>
      <c r="AF135">
        <f>IF(ISBLANK(wash[[#This Row],[total_pwd]]),SUM(wash[[#This Row],[total_pwd_men]],wash[[#This Row],[total_pwd_women]]),wash[[#This Row],[total_pwd]])</f>
        <v>17</v>
      </c>
      <c r="AG135">
        <f>IF(ISBLANK(wash[[#This Row],[total_adults]]),SUM(wash[[#This Row],[total_men]],wash[[#This Row],[total_women]]),wash[[#This Row],[total_adults]])</f>
        <v>204</v>
      </c>
      <c r="AH135">
        <f>IF(ISBLANK(wash[[#This Row],[total_beneficiaries_reached]]),SUM(wash[[#This Row],[calc_children]],wash[[#This Row],[calc_adults]]),wash[[#This Row],[total_beneficiaries_reached]])</f>
        <v>544</v>
      </c>
      <c r="AI135" s="49" t="str">
        <f ca="1">IF(B135="","",OFFSET(table_admin1[[#Headers],[ADM1_PT]],MATCH(B135,admin1,0),1))</f>
        <v>MZ11</v>
      </c>
      <c r="AJ135" s="49" t="str">
        <f t="shared" ca="1" si="4"/>
        <v>MZ1106</v>
      </c>
      <c r="AK135" s="49" t="str">
        <f t="shared" ca="1" si="5"/>
        <v/>
      </c>
    </row>
    <row r="136" spans="1:37" x14ac:dyDescent="0.2">
      <c r="A136" s="58">
        <v>45292</v>
      </c>
      <c r="B136" s="49" t="s">
        <v>120</v>
      </c>
      <c r="C136" s="49" t="s">
        <v>126</v>
      </c>
      <c r="G136" s="49" t="s">
        <v>116</v>
      </c>
      <c r="H136" s="49" t="s">
        <v>1203</v>
      </c>
      <c r="I136" s="49" t="s">
        <v>118</v>
      </c>
      <c r="K136" s="49" t="s">
        <v>1212</v>
      </c>
      <c r="L136" s="49">
        <v>110</v>
      </c>
      <c r="M136" s="49">
        <v>198</v>
      </c>
      <c r="N136" s="49">
        <v>189</v>
      </c>
      <c r="O136" s="49">
        <v>59</v>
      </c>
      <c r="U136" s="49">
        <v>13</v>
      </c>
      <c r="V136" s="49">
        <v>2</v>
      </c>
      <c r="X136" s="49">
        <v>12</v>
      </c>
      <c r="Y136" s="49">
        <v>173</v>
      </c>
      <c r="AC136">
        <f>IF(ISBLANK(wash[[#This Row],[total_boys]]),SUM(wash[[#This Row],[boys_0-5_reached]],wash[[#This Row],[boys_6-12_reached]],wash[[#This Row],[boys_13-18_reached]]),wash[[#This Row],[total_boys]])</f>
        <v>299</v>
      </c>
      <c r="AD136">
        <f>IF(ISBLANK(wash[[#This Row],[total_girls]]),SUM(wash[[#This Row],[girls_0-5_reached]],wash[[#This Row],[girls_6-12_reached]],wash[[#This Row],[girls_13-18_reached]]),wash[[#This Row],[total_girls]])</f>
        <v>257</v>
      </c>
      <c r="AE136">
        <f>IF(ISBLANK(wash[[#This Row],[total_children]]),SUM(wash[[#This Row],[calc_boys]],wash[[#This Row],[calc_girls]]),wash[[#This Row],[total_children]])</f>
        <v>556</v>
      </c>
      <c r="AF136">
        <f>IF(ISBLANK(wash[[#This Row],[total_pwd]]),SUM(wash[[#This Row],[total_pwd_men]],wash[[#This Row],[total_pwd_women]]),wash[[#This Row],[total_pwd]])</f>
        <v>15</v>
      </c>
      <c r="AG136">
        <f>IF(ISBLANK(wash[[#This Row],[total_adults]]),SUM(wash[[#This Row],[total_men]],wash[[#This Row],[total_women]]),wash[[#This Row],[total_adults]])</f>
        <v>185</v>
      </c>
      <c r="AH136">
        <f>IF(ISBLANK(wash[[#This Row],[total_beneficiaries_reached]]),SUM(wash[[#This Row],[calc_children]],wash[[#This Row],[calc_adults]]),wash[[#This Row],[total_beneficiaries_reached]])</f>
        <v>741</v>
      </c>
      <c r="AI136" s="49" t="str">
        <f ca="1">IF(B136="","",OFFSET(table_admin1[[#Headers],[ADM1_PT]],MATCH(B136,admin1,0),1))</f>
        <v>MZ01</v>
      </c>
      <c r="AJ136" s="49" t="str">
        <f t="shared" ca="1" si="4"/>
        <v>MZ0103</v>
      </c>
      <c r="AK136" s="49" t="str">
        <f t="shared" ca="1" si="5"/>
        <v/>
      </c>
    </row>
    <row r="137" spans="1:37" x14ac:dyDescent="0.2">
      <c r="A137" s="58">
        <v>45292</v>
      </c>
      <c r="B137" s="49" t="s">
        <v>120</v>
      </c>
      <c r="C137" s="49" t="s">
        <v>126</v>
      </c>
      <c r="G137" s="49" t="s">
        <v>122</v>
      </c>
      <c r="H137" s="49" t="s">
        <v>164</v>
      </c>
      <c r="I137" s="49" t="s">
        <v>124</v>
      </c>
      <c r="J137" s="49" t="s">
        <v>1316</v>
      </c>
      <c r="K137" s="49" t="s">
        <v>125</v>
      </c>
      <c r="L137" s="49">
        <v>147</v>
      </c>
      <c r="M137" s="49">
        <v>195</v>
      </c>
      <c r="N137" s="49">
        <v>171</v>
      </c>
      <c r="O137" s="49">
        <v>42</v>
      </c>
      <c r="U137" s="49">
        <v>9</v>
      </c>
      <c r="V137" s="49">
        <v>14</v>
      </c>
      <c r="X137" s="49">
        <v>73</v>
      </c>
      <c r="Y137" s="49">
        <v>72</v>
      </c>
      <c r="AC137">
        <f>IF(ISBLANK(wash[[#This Row],[total_boys]]),SUM(wash[[#This Row],[boys_0-5_reached]],wash[[#This Row],[boys_6-12_reached]],wash[[#This Row],[boys_13-18_reached]]),wash[[#This Row],[total_boys]])</f>
        <v>318</v>
      </c>
      <c r="AD137">
        <f>IF(ISBLANK(wash[[#This Row],[total_girls]]),SUM(wash[[#This Row],[girls_0-5_reached]],wash[[#This Row],[girls_6-12_reached]],wash[[#This Row],[girls_13-18_reached]]),wash[[#This Row],[total_girls]])</f>
        <v>237</v>
      </c>
      <c r="AE137">
        <f>IF(ISBLANK(wash[[#This Row],[total_children]]),SUM(wash[[#This Row],[calc_boys]],wash[[#This Row],[calc_girls]]),wash[[#This Row],[total_children]])</f>
        <v>555</v>
      </c>
      <c r="AF137">
        <f>IF(ISBLANK(wash[[#This Row],[total_pwd]]),SUM(wash[[#This Row],[total_pwd_men]],wash[[#This Row],[total_pwd_women]]),wash[[#This Row],[total_pwd]])</f>
        <v>23</v>
      </c>
      <c r="AG137">
        <f>IF(ISBLANK(wash[[#This Row],[total_adults]]),SUM(wash[[#This Row],[total_men]],wash[[#This Row],[total_women]]),wash[[#This Row],[total_adults]])</f>
        <v>145</v>
      </c>
      <c r="AH137">
        <f>IF(ISBLANK(wash[[#This Row],[total_beneficiaries_reached]]),SUM(wash[[#This Row],[calc_children]],wash[[#This Row],[calc_adults]]),wash[[#This Row],[total_beneficiaries_reached]])</f>
        <v>700</v>
      </c>
      <c r="AI137" s="49" t="str">
        <f ca="1">IF(B137="","",OFFSET(table_admin1[[#Headers],[ADM1_PT]],MATCH(B137,admin1,0),1))</f>
        <v>MZ01</v>
      </c>
      <c r="AJ137" s="49" t="str">
        <f t="shared" ca="1" si="4"/>
        <v>MZ0103</v>
      </c>
      <c r="AK137" s="49" t="str">
        <f t="shared" ca="1" si="5"/>
        <v/>
      </c>
    </row>
    <row r="138" spans="1:37" x14ac:dyDescent="0.2">
      <c r="A138" s="58">
        <v>45292</v>
      </c>
      <c r="B138" s="49" t="s">
        <v>120</v>
      </c>
      <c r="C138" s="49" t="s">
        <v>129</v>
      </c>
      <c r="G138" s="49" t="s">
        <v>122</v>
      </c>
      <c r="H138" s="49" t="s">
        <v>163</v>
      </c>
      <c r="I138" s="49" t="s">
        <v>124</v>
      </c>
      <c r="J138" s="49" t="s">
        <v>1315</v>
      </c>
      <c r="K138" s="49" t="s">
        <v>125</v>
      </c>
      <c r="L138" s="49">
        <v>26</v>
      </c>
      <c r="M138" s="49">
        <v>104</v>
      </c>
      <c r="N138" s="49">
        <v>103</v>
      </c>
      <c r="O138" s="49">
        <v>45</v>
      </c>
      <c r="U138" s="49">
        <v>5</v>
      </c>
      <c r="V138" s="49">
        <v>8</v>
      </c>
      <c r="X138" s="49">
        <v>68</v>
      </c>
      <c r="Y138" s="49">
        <v>148</v>
      </c>
      <c r="AC138">
        <f>IF(ISBLANK(wash[[#This Row],[total_boys]]),SUM(wash[[#This Row],[boys_0-5_reached]],wash[[#This Row],[boys_6-12_reached]],wash[[#This Row],[boys_13-18_reached]]),wash[[#This Row],[total_boys]])</f>
        <v>129</v>
      </c>
      <c r="AD138">
        <f>IF(ISBLANK(wash[[#This Row],[total_girls]]),SUM(wash[[#This Row],[girls_0-5_reached]],wash[[#This Row],[girls_6-12_reached]],wash[[#This Row],[girls_13-18_reached]]),wash[[#This Row],[total_girls]])</f>
        <v>149</v>
      </c>
      <c r="AE138">
        <f>IF(ISBLANK(wash[[#This Row],[total_children]]),SUM(wash[[#This Row],[calc_boys]],wash[[#This Row],[calc_girls]]),wash[[#This Row],[total_children]])</f>
        <v>278</v>
      </c>
      <c r="AF138">
        <f>IF(ISBLANK(wash[[#This Row],[total_pwd]]),SUM(wash[[#This Row],[total_pwd_men]],wash[[#This Row],[total_pwd_women]]),wash[[#This Row],[total_pwd]])</f>
        <v>13</v>
      </c>
      <c r="AG138">
        <f>IF(ISBLANK(wash[[#This Row],[total_adults]]),SUM(wash[[#This Row],[total_men]],wash[[#This Row],[total_women]]),wash[[#This Row],[total_adults]])</f>
        <v>216</v>
      </c>
      <c r="AH138">
        <f>IF(ISBLANK(wash[[#This Row],[total_beneficiaries_reached]]),SUM(wash[[#This Row],[calc_children]],wash[[#This Row],[calc_adults]]),wash[[#This Row],[total_beneficiaries_reached]])</f>
        <v>494</v>
      </c>
      <c r="AI138" s="49" t="str">
        <f ca="1">IF(B138="","",OFFSET(table_admin1[[#Headers],[ADM1_PT]],MATCH(B138,admin1,0),1))</f>
        <v>MZ01</v>
      </c>
      <c r="AJ138" s="49" t="str">
        <f t="shared" ca="1" si="4"/>
        <v>MZ0110</v>
      </c>
      <c r="AK138" s="49" t="str">
        <f t="shared" ca="1" si="5"/>
        <v/>
      </c>
    </row>
    <row r="139" spans="1:37" x14ac:dyDescent="0.2">
      <c r="A139" s="58">
        <v>45383</v>
      </c>
      <c r="B139" s="49" t="s">
        <v>229</v>
      </c>
      <c r="C139" s="49" t="s">
        <v>693</v>
      </c>
      <c r="G139" s="49" t="s">
        <v>116</v>
      </c>
      <c r="H139" s="49" t="s">
        <v>163</v>
      </c>
      <c r="I139" s="49" t="s">
        <v>118</v>
      </c>
      <c r="K139" s="49" t="s">
        <v>1212</v>
      </c>
      <c r="L139" s="49">
        <v>123</v>
      </c>
      <c r="M139" s="49">
        <v>137</v>
      </c>
      <c r="N139" s="49">
        <v>75</v>
      </c>
      <c r="O139" s="49">
        <v>163</v>
      </c>
      <c r="U139" s="49">
        <v>11</v>
      </c>
      <c r="V139" s="49">
        <v>8</v>
      </c>
      <c r="X139" s="49">
        <v>151</v>
      </c>
      <c r="Y139" s="49">
        <v>12</v>
      </c>
      <c r="AC139">
        <f>IF(ISBLANK(wash[[#This Row],[total_boys]]),SUM(wash[[#This Row],[boys_0-5_reached]],wash[[#This Row],[boys_6-12_reached]],wash[[#This Row],[boys_13-18_reached]]),wash[[#This Row],[total_boys]])</f>
        <v>198</v>
      </c>
      <c r="AD139">
        <f>IF(ISBLANK(wash[[#This Row],[total_girls]]),SUM(wash[[#This Row],[girls_0-5_reached]],wash[[#This Row],[girls_6-12_reached]],wash[[#This Row],[girls_13-18_reached]]),wash[[#This Row],[total_girls]])</f>
        <v>300</v>
      </c>
      <c r="AE139">
        <f>IF(ISBLANK(wash[[#This Row],[total_children]]),SUM(wash[[#This Row],[calc_boys]],wash[[#This Row],[calc_girls]]),wash[[#This Row],[total_children]])</f>
        <v>498</v>
      </c>
      <c r="AF139">
        <f>IF(ISBLANK(wash[[#This Row],[total_pwd]]),SUM(wash[[#This Row],[total_pwd_men]],wash[[#This Row],[total_pwd_women]]),wash[[#This Row],[total_pwd]])</f>
        <v>19</v>
      </c>
      <c r="AG139">
        <f>IF(ISBLANK(wash[[#This Row],[total_adults]]),SUM(wash[[#This Row],[total_men]],wash[[#This Row],[total_women]]),wash[[#This Row],[total_adults]])</f>
        <v>163</v>
      </c>
      <c r="AH139">
        <f>IF(ISBLANK(wash[[#This Row],[total_beneficiaries_reached]]),SUM(wash[[#This Row],[calc_children]],wash[[#This Row],[calc_adults]]),wash[[#This Row],[total_beneficiaries_reached]])</f>
        <v>661</v>
      </c>
      <c r="AI139" s="49" t="str">
        <f ca="1">IF(B139="","",OFFSET(table_admin1[[#Headers],[ADM1_PT]],MATCH(B139,admin1,0),1))</f>
        <v>MZ11</v>
      </c>
      <c r="AJ139" s="49" t="str">
        <f t="shared" ca="1" si="4"/>
        <v>MZ1101</v>
      </c>
      <c r="AK139" s="49" t="str">
        <f t="shared" ca="1" si="5"/>
        <v/>
      </c>
    </row>
    <row r="140" spans="1:37" x14ac:dyDescent="0.2">
      <c r="A140" s="58">
        <v>45292</v>
      </c>
      <c r="B140" s="49" t="s">
        <v>120</v>
      </c>
      <c r="C140" s="49" t="s">
        <v>121</v>
      </c>
      <c r="G140" s="49" t="s">
        <v>116</v>
      </c>
      <c r="H140" s="49" t="s">
        <v>162</v>
      </c>
      <c r="K140" s="49" t="s">
        <v>125</v>
      </c>
      <c r="L140" s="49">
        <v>170</v>
      </c>
      <c r="M140" s="49">
        <v>79</v>
      </c>
      <c r="N140" s="49">
        <v>46</v>
      </c>
      <c r="O140" s="49">
        <v>87</v>
      </c>
      <c r="U140" s="49">
        <v>2</v>
      </c>
      <c r="V140" s="49">
        <v>1</v>
      </c>
      <c r="X140" s="49">
        <v>182</v>
      </c>
      <c r="Y140" s="49">
        <v>106</v>
      </c>
      <c r="AC140">
        <f>IF(ISBLANK(wash[[#This Row],[total_boys]]),SUM(wash[[#This Row],[boys_0-5_reached]],wash[[#This Row],[boys_6-12_reached]],wash[[#This Row],[boys_13-18_reached]]),wash[[#This Row],[total_boys]])</f>
        <v>216</v>
      </c>
      <c r="AD140">
        <f>IF(ISBLANK(wash[[#This Row],[total_girls]]),SUM(wash[[#This Row],[girls_0-5_reached]],wash[[#This Row],[girls_6-12_reached]],wash[[#This Row],[girls_13-18_reached]]),wash[[#This Row],[total_girls]])</f>
        <v>166</v>
      </c>
      <c r="AE140">
        <f>IF(ISBLANK(wash[[#This Row],[total_children]]),SUM(wash[[#This Row],[calc_boys]],wash[[#This Row],[calc_girls]]),wash[[#This Row],[total_children]])</f>
        <v>382</v>
      </c>
      <c r="AF140">
        <f>IF(ISBLANK(wash[[#This Row],[total_pwd]]),SUM(wash[[#This Row],[total_pwd_men]],wash[[#This Row],[total_pwd_women]]),wash[[#This Row],[total_pwd]])</f>
        <v>3</v>
      </c>
      <c r="AG140">
        <f>IF(ISBLANK(wash[[#This Row],[total_adults]]),SUM(wash[[#This Row],[total_men]],wash[[#This Row],[total_women]]),wash[[#This Row],[total_adults]])</f>
        <v>288</v>
      </c>
      <c r="AH140">
        <f>IF(ISBLANK(wash[[#This Row],[total_beneficiaries_reached]]),SUM(wash[[#This Row],[calc_children]],wash[[#This Row],[calc_adults]]),wash[[#This Row],[total_beneficiaries_reached]])</f>
        <v>670</v>
      </c>
      <c r="AI140" s="49" t="str">
        <f ca="1">IF(B140="","",OFFSET(table_admin1[[#Headers],[ADM1_PT]],MATCH(B140,admin1,0),1))</f>
        <v>MZ01</v>
      </c>
      <c r="AJ140" s="49" t="str">
        <f t="shared" ca="1" si="4"/>
        <v>MZ0118</v>
      </c>
      <c r="AK140" s="49" t="str">
        <f t="shared" ca="1" si="5"/>
        <v/>
      </c>
    </row>
    <row r="141" spans="1:37" x14ac:dyDescent="0.2">
      <c r="A141" s="58">
        <v>45323</v>
      </c>
      <c r="B141" s="49" t="s">
        <v>120</v>
      </c>
      <c r="C141" s="49" t="s">
        <v>231</v>
      </c>
      <c r="G141" s="49" t="s">
        <v>116</v>
      </c>
      <c r="H141" s="49" t="s">
        <v>161</v>
      </c>
      <c r="I141" s="49" t="s">
        <v>118</v>
      </c>
      <c r="K141" s="49" t="s">
        <v>1212</v>
      </c>
      <c r="L141" s="49">
        <v>85</v>
      </c>
      <c r="M141" s="49">
        <v>171</v>
      </c>
      <c r="N141" s="49">
        <v>168</v>
      </c>
      <c r="O141" s="49">
        <v>194</v>
      </c>
      <c r="U141" s="49">
        <v>8</v>
      </c>
      <c r="V141" s="49">
        <v>6</v>
      </c>
      <c r="X141" s="49">
        <v>123</v>
      </c>
      <c r="Y141" s="49">
        <v>114</v>
      </c>
      <c r="AC141">
        <f>IF(ISBLANK(wash[[#This Row],[total_boys]]),SUM(wash[[#This Row],[boys_0-5_reached]],wash[[#This Row],[boys_6-12_reached]],wash[[#This Row],[boys_13-18_reached]]),wash[[#This Row],[total_boys]])</f>
        <v>253</v>
      </c>
      <c r="AD141">
        <f>IF(ISBLANK(wash[[#This Row],[total_girls]]),SUM(wash[[#This Row],[girls_0-5_reached]],wash[[#This Row],[girls_6-12_reached]],wash[[#This Row],[girls_13-18_reached]]),wash[[#This Row],[total_girls]])</f>
        <v>365</v>
      </c>
      <c r="AE141">
        <f>IF(ISBLANK(wash[[#This Row],[total_children]]),SUM(wash[[#This Row],[calc_boys]],wash[[#This Row],[calc_girls]]),wash[[#This Row],[total_children]])</f>
        <v>618</v>
      </c>
      <c r="AF141">
        <f>IF(ISBLANK(wash[[#This Row],[total_pwd]]),SUM(wash[[#This Row],[total_pwd_men]],wash[[#This Row],[total_pwd_women]]),wash[[#This Row],[total_pwd]])</f>
        <v>14</v>
      </c>
      <c r="AG141">
        <f>IF(ISBLANK(wash[[#This Row],[total_adults]]),SUM(wash[[#This Row],[total_men]],wash[[#This Row],[total_women]]),wash[[#This Row],[total_adults]])</f>
        <v>237</v>
      </c>
      <c r="AH141">
        <f>IF(ISBLANK(wash[[#This Row],[total_beneficiaries_reached]]),SUM(wash[[#This Row],[calc_children]],wash[[#This Row],[calc_adults]]),wash[[#This Row],[total_beneficiaries_reached]])</f>
        <v>855</v>
      </c>
      <c r="AI141" s="49" t="str">
        <f ca="1">IF(B141="","",OFFSET(table_admin1[[#Headers],[ADM1_PT]],MATCH(B141,admin1,0),1))</f>
        <v>MZ01</v>
      </c>
      <c r="AJ141" s="49" t="str">
        <f t="shared" ca="1" si="4"/>
        <v>MZ0111</v>
      </c>
      <c r="AK141" s="49" t="str">
        <f t="shared" ca="1" si="5"/>
        <v/>
      </c>
    </row>
    <row r="142" spans="1:37" x14ac:dyDescent="0.2">
      <c r="A142" s="58">
        <v>45352</v>
      </c>
      <c r="B142" s="49" t="s">
        <v>229</v>
      </c>
      <c r="C142" s="49" t="s">
        <v>700</v>
      </c>
      <c r="G142" s="49" t="s">
        <v>116</v>
      </c>
      <c r="H142" s="49" t="s">
        <v>1203</v>
      </c>
      <c r="I142" s="49" t="s">
        <v>118</v>
      </c>
      <c r="K142" s="49" t="s">
        <v>1212</v>
      </c>
      <c r="L142" s="49">
        <v>32</v>
      </c>
      <c r="M142" s="49">
        <v>172</v>
      </c>
      <c r="N142" s="49">
        <v>191</v>
      </c>
      <c r="O142" s="49">
        <v>55</v>
      </c>
      <c r="U142" s="49">
        <v>5</v>
      </c>
      <c r="V142" s="49">
        <v>12</v>
      </c>
      <c r="X142" s="49">
        <v>12</v>
      </c>
      <c r="Y142" s="49">
        <v>68</v>
      </c>
      <c r="AC142">
        <f>IF(ISBLANK(wash[[#This Row],[total_boys]]),SUM(wash[[#This Row],[boys_0-5_reached]],wash[[#This Row],[boys_6-12_reached]],wash[[#This Row],[boys_13-18_reached]]),wash[[#This Row],[total_boys]])</f>
        <v>223</v>
      </c>
      <c r="AD142">
        <f>IF(ISBLANK(wash[[#This Row],[total_girls]]),SUM(wash[[#This Row],[girls_0-5_reached]],wash[[#This Row],[girls_6-12_reached]],wash[[#This Row],[girls_13-18_reached]]),wash[[#This Row],[total_girls]])</f>
        <v>227</v>
      </c>
      <c r="AE142">
        <f>IF(ISBLANK(wash[[#This Row],[total_children]]),SUM(wash[[#This Row],[calc_boys]],wash[[#This Row],[calc_girls]]),wash[[#This Row],[total_children]])</f>
        <v>450</v>
      </c>
      <c r="AF142">
        <f>IF(ISBLANK(wash[[#This Row],[total_pwd]]),SUM(wash[[#This Row],[total_pwd_men]],wash[[#This Row],[total_pwd_women]]),wash[[#This Row],[total_pwd]])</f>
        <v>17</v>
      </c>
      <c r="AG142">
        <f>IF(ISBLANK(wash[[#This Row],[total_adults]]),SUM(wash[[#This Row],[total_men]],wash[[#This Row],[total_women]]),wash[[#This Row],[total_adults]])</f>
        <v>80</v>
      </c>
      <c r="AH142">
        <f>IF(ISBLANK(wash[[#This Row],[total_beneficiaries_reached]]),SUM(wash[[#This Row],[calc_children]],wash[[#This Row],[calc_adults]]),wash[[#This Row],[total_beneficiaries_reached]])</f>
        <v>530</v>
      </c>
      <c r="AI142" s="49" t="str">
        <f ca="1">IF(B142="","",OFFSET(table_admin1[[#Headers],[ADM1_PT]],MATCH(B142,admin1,0),1))</f>
        <v>MZ11</v>
      </c>
      <c r="AJ142" s="49" t="str">
        <f t="shared" ca="1" si="4"/>
        <v>MZ1103</v>
      </c>
      <c r="AK142" s="49" t="str">
        <f t="shared" ca="1" si="5"/>
        <v/>
      </c>
    </row>
    <row r="143" spans="1:37" x14ac:dyDescent="0.2">
      <c r="A143" s="58">
        <v>45323</v>
      </c>
      <c r="B143" s="49" t="s">
        <v>120</v>
      </c>
      <c r="C143" s="49" t="s">
        <v>131</v>
      </c>
      <c r="G143" s="49" t="s">
        <v>122</v>
      </c>
      <c r="H143" s="49" t="s">
        <v>161</v>
      </c>
      <c r="I143" s="49" t="s">
        <v>124</v>
      </c>
      <c r="J143" s="49" t="s">
        <v>1315</v>
      </c>
      <c r="K143" s="49" t="s">
        <v>125</v>
      </c>
      <c r="L143" s="49">
        <v>171</v>
      </c>
      <c r="M143" s="49">
        <v>131</v>
      </c>
      <c r="N143" s="49">
        <v>66</v>
      </c>
      <c r="O143" s="49">
        <v>15</v>
      </c>
      <c r="U143" s="49">
        <v>14</v>
      </c>
      <c r="V143" s="49">
        <v>12</v>
      </c>
      <c r="X143" s="49">
        <v>162</v>
      </c>
      <c r="Y143" s="49">
        <v>34</v>
      </c>
      <c r="AC143">
        <f>IF(ISBLANK(wash[[#This Row],[total_boys]]),SUM(wash[[#This Row],[boys_0-5_reached]],wash[[#This Row],[boys_6-12_reached]],wash[[#This Row],[boys_13-18_reached]]),wash[[#This Row],[total_boys]])</f>
        <v>237</v>
      </c>
      <c r="AD143">
        <f>IF(ISBLANK(wash[[#This Row],[total_girls]]),SUM(wash[[#This Row],[girls_0-5_reached]],wash[[#This Row],[girls_6-12_reached]],wash[[#This Row],[girls_13-18_reached]]),wash[[#This Row],[total_girls]])</f>
        <v>146</v>
      </c>
      <c r="AE143">
        <f>IF(ISBLANK(wash[[#This Row],[total_children]]),SUM(wash[[#This Row],[calc_boys]],wash[[#This Row],[calc_girls]]),wash[[#This Row],[total_children]])</f>
        <v>383</v>
      </c>
      <c r="AF143">
        <f>IF(ISBLANK(wash[[#This Row],[total_pwd]]),SUM(wash[[#This Row],[total_pwd_men]],wash[[#This Row],[total_pwd_women]]),wash[[#This Row],[total_pwd]])</f>
        <v>26</v>
      </c>
      <c r="AG143">
        <f>IF(ISBLANK(wash[[#This Row],[total_adults]]),SUM(wash[[#This Row],[total_men]],wash[[#This Row],[total_women]]),wash[[#This Row],[total_adults]])</f>
        <v>196</v>
      </c>
      <c r="AH143">
        <f>IF(ISBLANK(wash[[#This Row],[total_beneficiaries_reached]]),SUM(wash[[#This Row],[calc_children]],wash[[#This Row],[calc_adults]]),wash[[#This Row],[total_beneficiaries_reached]])</f>
        <v>579</v>
      </c>
      <c r="AI143" s="49" t="str">
        <f ca="1">IF(B143="","",OFFSET(table_admin1[[#Headers],[ADM1_PT]],MATCH(B143,admin1,0),1))</f>
        <v>MZ01</v>
      </c>
      <c r="AJ143" s="49" t="str">
        <f t="shared" ca="1" si="4"/>
        <v>MZ0107</v>
      </c>
      <c r="AK143" s="49" t="str">
        <f t="shared" ca="1" si="5"/>
        <v/>
      </c>
    </row>
    <row r="144" spans="1:37" x14ac:dyDescent="0.2">
      <c r="A144" s="58">
        <v>45323</v>
      </c>
      <c r="B144" s="49" t="s">
        <v>229</v>
      </c>
      <c r="C144" s="49" t="s">
        <v>712</v>
      </c>
      <c r="G144" s="49" t="s">
        <v>122</v>
      </c>
      <c r="H144" s="49" t="s">
        <v>164</v>
      </c>
      <c r="I144" s="49" t="s">
        <v>124</v>
      </c>
      <c r="J144" s="49" t="s">
        <v>1315</v>
      </c>
      <c r="K144" s="49" t="s">
        <v>125</v>
      </c>
      <c r="L144" s="49">
        <v>110</v>
      </c>
      <c r="M144" s="49">
        <v>113</v>
      </c>
      <c r="N144" s="49">
        <v>115</v>
      </c>
      <c r="O144" s="49">
        <v>65</v>
      </c>
      <c r="U144" s="49">
        <v>5</v>
      </c>
      <c r="V144" s="49">
        <v>13</v>
      </c>
      <c r="X144" s="49">
        <v>93</v>
      </c>
      <c r="Y144" s="49">
        <v>66</v>
      </c>
      <c r="AC144">
        <f>IF(ISBLANK(wash[[#This Row],[total_boys]]),SUM(wash[[#This Row],[boys_0-5_reached]],wash[[#This Row],[boys_6-12_reached]],wash[[#This Row],[boys_13-18_reached]]),wash[[#This Row],[total_boys]])</f>
        <v>225</v>
      </c>
      <c r="AD144">
        <f>IF(ISBLANK(wash[[#This Row],[total_girls]]),SUM(wash[[#This Row],[girls_0-5_reached]],wash[[#This Row],[girls_6-12_reached]],wash[[#This Row],[girls_13-18_reached]]),wash[[#This Row],[total_girls]])</f>
        <v>178</v>
      </c>
      <c r="AE144">
        <f>IF(ISBLANK(wash[[#This Row],[total_children]]),SUM(wash[[#This Row],[calc_boys]],wash[[#This Row],[calc_girls]]),wash[[#This Row],[total_children]])</f>
        <v>403</v>
      </c>
      <c r="AF144">
        <f>IF(ISBLANK(wash[[#This Row],[total_pwd]]),SUM(wash[[#This Row],[total_pwd_men]],wash[[#This Row],[total_pwd_women]]),wash[[#This Row],[total_pwd]])</f>
        <v>18</v>
      </c>
      <c r="AG144">
        <f>IF(ISBLANK(wash[[#This Row],[total_adults]]),SUM(wash[[#This Row],[total_men]],wash[[#This Row],[total_women]]),wash[[#This Row],[total_adults]])</f>
        <v>159</v>
      </c>
      <c r="AH144">
        <f>IF(ISBLANK(wash[[#This Row],[total_beneficiaries_reached]]),SUM(wash[[#This Row],[calc_children]],wash[[#This Row],[calc_adults]]),wash[[#This Row],[total_beneficiaries_reached]])</f>
        <v>562</v>
      </c>
      <c r="AI144" s="49" t="str">
        <f ca="1">IF(B144="","",OFFSET(table_admin1[[#Headers],[ADM1_PT]],MATCH(B144,admin1,0),1))</f>
        <v>MZ11</v>
      </c>
      <c r="AJ144" s="49" t="str">
        <f t="shared" ca="1" si="4"/>
        <v>MZ1106</v>
      </c>
      <c r="AK144" s="49" t="str">
        <f t="shared" ca="1" si="5"/>
        <v/>
      </c>
    </row>
    <row r="145" spans="1:37" x14ac:dyDescent="0.2">
      <c r="A145" s="58">
        <v>45352</v>
      </c>
      <c r="B145" s="49" t="s">
        <v>209</v>
      </c>
      <c r="C145" s="49" t="s">
        <v>486</v>
      </c>
      <c r="G145" s="49" t="s">
        <v>116</v>
      </c>
      <c r="H145" s="49" t="s">
        <v>163</v>
      </c>
      <c r="I145" s="49" t="s">
        <v>118</v>
      </c>
      <c r="K145" s="49" t="s">
        <v>1212</v>
      </c>
      <c r="L145" s="49">
        <v>31</v>
      </c>
      <c r="M145" s="49">
        <v>84</v>
      </c>
      <c r="N145" s="49">
        <v>105</v>
      </c>
      <c r="O145" s="49">
        <v>159</v>
      </c>
      <c r="U145" s="49">
        <v>1</v>
      </c>
      <c r="V145" s="49">
        <v>3</v>
      </c>
      <c r="X145" s="49">
        <v>73</v>
      </c>
      <c r="Y145" s="49">
        <v>97</v>
      </c>
      <c r="AC145">
        <f>IF(ISBLANK(wash[[#This Row],[total_boys]]),SUM(wash[[#This Row],[boys_0-5_reached]],wash[[#This Row],[boys_6-12_reached]],wash[[#This Row],[boys_13-18_reached]]),wash[[#This Row],[total_boys]])</f>
        <v>136</v>
      </c>
      <c r="AD145">
        <f>IF(ISBLANK(wash[[#This Row],[total_girls]]),SUM(wash[[#This Row],[girls_0-5_reached]],wash[[#This Row],[girls_6-12_reached]],wash[[#This Row],[girls_13-18_reached]]),wash[[#This Row],[total_girls]])</f>
        <v>243</v>
      </c>
      <c r="AE145">
        <f>IF(ISBLANK(wash[[#This Row],[total_children]]),SUM(wash[[#This Row],[calc_boys]],wash[[#This Row],[calc_girls]]),wash[[#This Row],[total_children]])</f>
        <v>379</v>
      </c>
      <c r="AF145">
        <f>IF(ISBLANK(wash[[#This Row],[total_pwd]]),SUM(wash[[#This Row],[total_pwd_men]],wash[[#This Row],[total_pwd_women]]),wash[[#This Row],[total_pwd]])</f>
        <v>4</v>
      </c>
      <c r="AG145">
        <f>IF(ISBLANK(wash[[#This Row],[total_adults]]),SUM(wash[[#This Row],[total_men]],wash[[#This Row],[total_women]]),wash[[#This Row],[total_adults]])</f>
        <v>170</v>
      </c>
      <c r="AH145">
        <f>IF(ISBLANK(wash[[#This Row],[total_beneficiaries_reached]]),SUM(wash[[#This Row],[calc_children]],wash[[#This Row],[calc_adults]]),wash[[#This Row],[total_beneficiaries_reached]])</f>
        <v>549</v>
      </c>
      <c r="AI145" s="49" t="str">
        <f ca="1">IF(B145="","",OFFSET(table_admin1[[#Headers],[ADM1_PT]],MATCH(B145,admin1,0),1))</f>
        <v>MZ07</v>
      </c>
      <c r="AJ145" s="49" t="str">
        <f t="shared" ca="1" si="4"/>
        <v>MZ0714</v>
      </c>
      <c r="AK145" s="49" t="str">
        <f t="shared" ca="1" si="5"/>
        <v/>
      </c>
    </row>
    <row r="146" spans="1:37" x14ac:dyDescent="0.2">
      <c r="A146" s="58">
        <v>45292</v>
      </c>
      <c r="B146" s="49" t="s">
        <v>120</v>
      </c>
      <c r="C146" s="49" t="s">
        <v>129</v>
      </c>
      <c r="G146" s="49" t="s">
        <v>122</v>
      </c>
      <c r="H146" s="49" t="s">
        <v>1203</v>
      </c>
      <c r="I146" s="49" t="s">
        <v>118</v>
      </c>
      <c r="K146" s="49" t="s">
        <v>125</v>
      </c>
      <c r="L146" s="49">
        <v>117</v>
      </c>
      <c r="M146" s="49">
        <v>16</v>
      </c>
      <c r="N146" s="49">
        <v>21</v>
      </c>
      <c r="O146" s="49">
        <v>198</v>
      </c>
      <c r="U146" s="49">
        <v>2</v>
      </c>
      <c r="V146" s="49">
        <v>11</v>
      </c>
      <c r="X146" s="49">
        <v>156</v>
      </c>
      <c r="Y146" s="49">
        <v>9</v>
      </c>
      <c r="AC146">
        <f>IF(ISBLANK(wash[[#This Row],[total_boys]]),SUM(wash[[#This Row],[boys_0-5_reached]],wash[[#This Row],[boys_6-12_reached]],wash[[#This Row],[boys_13-18_reached]]),wash[[#This Row],[total_boys]])</f>
        <v>138</v>
      </c>
      <c r="AD146">
        <f>IF(ISBLANK(wash[[#This Row],[total_girls]]),SUM(wash[[#This Row],[girls_0-5_reached]],wash[[#This Row],[girls_6-12_reached]],wash[[#This Row],[girls_13-18_reached]]),wash[[#This Row],[total_girls]])</f>
        <v>214</v>
      </c>
      <c r="AE146">
        <f>IF(ISBLANK(wash[[#This Row],[total_children]]),SUM(wash[[#This Row],[calc_boys]],wash[[#This Row],[calc_girls]]),wash[[#This Row],[total_children]])</f>
        <v>352</v>
      </c>
      <c r="AF146">
        <f>IF(ISBLANK(wash[[#This Row],[total_pwd]]),SUM(wash[[#This Row],[total_pwd_men]],wash[[#This Row],[total_pwd_women]]),wash[[#This Row],[total_pwd]])</f>
        <v>13</v>
      </c>
      <c r="AG146">
        <f>IF(ISBLANK(wash[[#This Row],[total_adults]]),SUM(wash[[#This Row],[total_men]],wash[[#This Row],[total_women]]),wash[[#This Row],[total_adults]])</f>
        <v>165</v>
      </c>
      <c r="AH146">
        <f>IF(ISBLANK(wash[[#This Row],[total_beneficiaries_reached]]),SUM(wash[[#This Row],[calc_children]],wash[[#This Row],[calc_adults]]),wash[[#This Row],[total_beneficiaries_reached]])</f>
        <v>517</v>
      </c>
      <c r="AI146" s="49" t="str">
        <f ca="1">IF(B146="","",OFFSET(table_admin1[[#Headers],[ADM1_PT]],MATCH(B146,admin1,0),1))</f>
        <v>MZ01</v>
      </c>
      <c r="AJ146" s="49" t="str">
        <f t="shared" ca="1" si="4"/>
        <v>MZ0110</v>
      </c>
      <c r="AK146" s="49" t="str">
        <f t="shared" ca="1" si="5"/>
        <v/>
      </c>
    </row>
    <row r="147" spans="1:37" x14ac:dyDescent="0.2">
      <c r="A147" s="58">
        <v>45383</v>
      </c>
      <c r="B147" s="49" t="s">
        <v>209</v>
      </c>
      <c r="C147" s="49" t="s">
        <v>445</v>
      </c>
      <c r="G147" s="49" t="s">
        <v>116</v>
      </c>
      <c r="H147" s="49" t="s">
        <v>162</v>
      </c>
      <c r="I147" s="49" t="s">
        <v>118</v>
      </c>
      <c r="K147" s="49" t="s">
        <v>1212</v>
      </c>
      <c r="L147" s="49">
        <v>54</v>
      </c>
      <c r="M147" s="49">
        <v>165</v>
      </c>
      <c r="N147" s="49">
        <v>73</v>
      </c>
      <c r="O147" s="49">
        <v>39</v>
      </c>
      <c r="U147" s="49">
        <v>1</v>
      </c>
      <c r="V147" s="49">
        <v>14</v>
      </c>
      <c r="X147" s="49">
        <v>183</v>
      </c>
      <c r="Y147" s="49">
        <v>152</v>
      </c>
      <c r="AC147">
        <f>IF(ISBLANK(wash[[#This Row],[total_boys]]),SUM(wash[[#This Row],[boys_0-5_reached]],wash[[#This Row],[boys_6-12_reached]],wash[[#This Row],[boys_13-18_reached]]),wash[[#This Row],[total_boys]])</f>
        <v>127</v>
      </c>
      <c r="AD147">
        <f>IF(ISBLANK(wash[[#This Row],[total_girls]]),SUM(wash[[#This Row],[girls_0-5_reached]],wash[[#This Row],[girls_6-12_reached]],wash[[#This Row],[girls_13-18_reached]]),wash[[#This Row],[total_girls]])</f>
        <v>204</v>
      </c>
      <c r="AE147">
        <f>IF(ISBLANK(wash[[#This Row],[total_children]]),SUM(wash[[#This Row],[calc_boys]],wash[[#This Row],[calc_girls]]),wash[[#This Row],[total_children]])</f>
        <v>331</v>
      </c>
      <c r="AF147">
        <f>IF(ISBLANK(wash[[#This Row],[total_pwd]]),SUM(wash[[#This Row],[total_pwd_men]],wash[[#This Row],[total_pwd_women]]),wash[[#This Row],[total_pwd]])</f>
        <v>15</v>
      </c>
      <c r="AG147">
        <f>IF(ISBLANK(wash[[#This Row],[total_adults]]),SUM(wash[[#This Row],[total_men]],wash[[#This Row],[total_women]]),wash[[#This Row],[total_adults]])</f>
        <v>335</v>
      </c>
      <c r="AH147">
        <f>IF(ISBLANK(wash[[#This Row],[total_beneficiaries_reached]]),SUM(wash[[#This Row],[calc_children]],wash[[#This Row],[calc_adults]]),wash[[#This Row],[total_beneficiaries_reached]])</f>
        <v>666</v>
      </c>
      <c r="AI147" s="49" t="str">
        <f ca="1">IF(B147="","",OFFSET(table_admin1[[#Headers],[ADM1_PT]],MATCH(B147,admin1,0),1))</f>
        <v>MZ07</v>
      </c>
      <c r="AJ147" s="49" t="str">
        <f t="shared" ca="1" si="4"/>
        <v>MZ0703</v>
      </c>
      <c r="AK147" s="49" t="str">
        <f t="shared" ca="1" si="5"/>
        <v/>
      </c>
    </row>
    <row r="148" spans="1:37" x14ac:dyDescent="0.2">
      <c r="A148" s="58">
        <v>45292</v>
      </c>
      <c r="B148" s="49" t="s">
        <v>120</v>
      </c>
      <c r="C148" s="49" t="s">
        <v>127</v>
      </c>
      <c r="G148" s="49" t="s">
        <v>116</v>
      </c>
      <c r="H148" s="49" t="s">
        <v>161</v>
      </c>
      <c r="I148" s="49" t="s">
        <v>118</v>
      </c>
      <c r="K148" s="49" t="s">
        <v>1212</v>
      </c>
      <c r="L148" s="49">
        <v>17</v>
      </c>
      <c r="M148" s="49">
        <v>91</v>
      </c>
      <c r="N148" s="49">
        <v>6</v>
      </c>
      <c r="O148" s="49">
        <v>147</v>
      </c>
      <c r="U148" s="49">
        <v>7</v>
      </c>
      <c r="V148" s="49">
        <v>13</v>
      </c>
      <c r="X148" s="49">
        <v>196</v>
      </c>
      <c r="Y148" s="49">
        <v>119</v>
      </c>
      <c r="AC148">
        <f>IF(ISBLANK(wash[[#This Row],[total_boys]]),SUM(wash[[#This Row],[boys_0-5_reached]],wash[[#This Row],[boys_6-12_reached]],wash[[#This Row],[boys_13-18_reached]]),wash[[#This Row],[total_boys]])</f>
        <v>23</v>
      </c>
      <c r="AD148">
        <f>IF(ISBLANK(wash[[#This Row],[total_girls]]),SUM(wash[[#This Row],[girls_0-5_reached]],wash[[#This Row],[girls_6-12_reached]],wash[[#This Row],[girls_13-18_reached]]),wash[[#This Row],[total_girls]])</f>
        <v>238</v>
      </c>
      <c r="AE148">
        <f>IF(ISBLANK(wash[[#This Row],[total_children]]),SUM(wash[[#This Row],[calc_boys]],wash[[#This Row],[calc_girls]]),wash[[#This Row],[total_children]])</f>
        <v>261</v>
      </c>
      <c r="AF148">
        <f>IF(ISBLANK(wash[[#This Row],[total_pwd]]),SUM(wash[[#This Row],[total_pwd_men]],wash[[#This Row],[total_pwd_women]]),wash[[#This Row],[total_pwd]])</f>
        <v>20</v>
      </c>
      <c r="AG148">
        <f>IF(ISBLANK(wash[[#This Row],[total_adults]]),SUM(wash[[#This Row],[total_men]],wash[[#This Row],[total_women]]),wash[[#This Row],[total_adults]])</f>
        <v>315</v>
      </c>
      <c r="AH148">
        <f>IF(ISBLANK(wash[[#This Row],[total_beneficiaries_reached]]),SUM(wash[[#This Row],[calc_children]],wash[[#This Row],[calc_adults]]),wash[[#This Row],[total_beneficiaries_reached]])</f>
        <v>576</v>
      </c>
      <c r="AI148" s="49" t="str">
        <f ca="1">IF(B148="","",OFFSET(table_admin1[[#Headers],[ADM1_PT]],MATCH(B148,admin1,0),1))</f>
        <v>MZ01</v>
      </c>
      <c r="AJ148" s="49" t="str">
        <f t="shared" ca="1" si="4"/>
        <v>MZ0101</v>
      </c>
      <c r="AK148" s="49" t="str">
        <f t="shared" ca="1" si="5"/>
        <v/>
      </c>
    </row>
    <row r="149" spans="1:37" x14ac:dyDescent="0.2">
      <c r="A149" s="58">
        <v>45323</v>
      </c>
      <c r="B149" s="49" t="s">
        <v>224</v>
      </c>
      <c r="C149" s="49" t="s">
        <v>686</v>
      </c>
      <c r="G149" s="49" t="s">
        <v>116</v>
      </c>
      <c r="H149" s="49" t="s">
        <v>1203</v>
      </c>
      <c r="I149" s="49" t="s">
        <v>118</v>
      </c>
      <c r="K149" s="49" t="s">
        <v>1212</v>
      </c>
      <c r="L149" s="49">
        <v>42</v>
      </c>
      <c r="M149" s="49">
        <v>75</v>
      </c>
      <c r="N149" s="49">
        <v>46</v>
      </c>
      <c r="O149" s="49">
        <v>15</v>
      </c>
      <c r="U149" s="49">
        <v>2</v>
      </c>
      <c r="V149" s="49">
        <v>7</v>
      </c>
      <c r="X149" s="49">
        <v>132</v>
      </c>
      <c r="Y149" s="49">
        <v>80</v>
      </c>
      <c r="AC149">
        <f>IF(ISBLANK(wash[[#This Row],[total_boys]]),SUM(wash[[#This Row],[boys_0-5_reached]],wash[[#This Row],[boys_6-12_reached]],wash[[#This Row],[boys_13-18_reached]]),wash[[#This Row],[total_boys]])</f>
        <v>88</v>
      </c>
      <c r="AD149">
        <f>IF(ISBLANK(wash[[#This Row],[total_girls]]),SUM(wash[[#This Row],[girls_0-5_reached]],wash[[#This Row],[girls_6-12_reached]],wash[[#This Row],[girls_13-18_reached]]),wash[[#This Row],[total_girls]])</f>
        <v>90</v>
      </c>
      <c r="AE149">
        <f>IF(ISBLANK(wash[[#This Row],[total_children]]),SUM(wash[[#This Row],[calc_boys]],wash[[#This Row],[calc_girls]]),wash[[#This Row],[total_children]])</f>
        <v>178</v>
      </c>
      <c r="AF149">
        <f>IF(ISBLANK(wash[[#This Row],[total_pwd]]),SUM(wash[[#This Row],[total_pwd_men]],wash[[#This Row],[total_pwd_women]]),wash[[#This Row],[total_pwd]])</f>
        <v>9</v>
      </c>
      <c r="AG149">
        <f>IF(ISBLANK(wash[[#This Row],[total_adults]]),SUM(wash[[#This Row],[total_men]],wash[[#This Row],[total_women]]),wash[[#This Row],[total_adults]])</f>
        <v>212</v>
      </c>
      <c r="AH149">
        <f>IF(ISBLANK(wash[[#This Row],[total_beneficiaries_reached]]),SUM(wash[[#This Row],[calc_children]],wash[[#This Row],[calc_adults]]),wash[[#This Row],[total_beneficiaries_reached]])</f>
        <v>390</v>
      </c>
      <c r="AI149" s="49" t="str">
        <f ca="1">IF(B149="","",OFFSET(table_admin1[[#Headers],[ADM1_PT]],MATCH(B149,admin1,0),1))</f>
        <v>MZ10</v>
      </c>
      <c r="AJ149" s="49" t="str">
        <f t="shared" ca="1" si="4"/>
        <v>MZ1014</v>
      </c>
      <c r="AK149" s="49" t="str">
        <f t="shared" ca="1" si="5"/>
        <v/>
      </c>
    </row>
    <row r="150" spans="1:37" x14ac:dyDescent="0.2">
      <c r="A150" s="58">
        <v>45352</v>
      </c>
      <c r="B150" s="49" t="s">
        <v>120</v>
      </c>
      <c r="C150" s="49" t="s">
        <v>129</v>
      </c>
      <c r="G150" s="49" t="s">
        <v>122</v>
      </c>
      <c r="H150" s="49" t="s">
        <v>163</v>
      </c>
      <c r="K150" s="49" t="s">
        <v>125</v>
      </c>
      <c r="L150" s="49">
        <v>96</v>
      </c>
      <c r="M150" s="49">
        <v>193</v>
      </c>
      <c r="N150" s="49">
        <v>127</v>
      </c>
      <c r="O150" s="49">
        <v>55</v>
      </c>
      <c r="U150" s="49">
        <v>9</v>
      </c>
      <c r="V150" s="49">
        <v>11</v>
      </c>
      <c r="X150" s="49">
        <v>159</v>
      </c>
      <c r="Y150" s="49">
        <v>188</v>
      </c>
      <c r="AC150">
        <f>IF(ISBLANK(wash[[#This Row],[total_boys]]),SUM(wash[[#This Row],[boys_0-5_reached]],wash[[#This Row],[boys_6-12_reached]],wash[[#This Row],[boys_13-18_reached]]),wash[[#This Row],[total_boys]])</f>
        <v>223</v>
      </c>
      <c r="AD150">
        <f>IF(ISBLANK(wash[[#This Row],[total_girls]]),SUM(wash[[#This Row],[girls_0-5_reached]],wash[[#This Row],[girls_6-12_reached]],wash[[#This Row],[girls_13-18_reached]]),wash[[#This Row],[total_girls]])</f>
        <v>248</v>
      </c>
      <c r="AE150">
        <f>IF(ISBLANK(wash[[#This Row],[total_children]]),SUM(wash[[#This Row],[calc_boys]],wash[[#This Row],[calc_girls]]),wash[[#This Row],[total_children]])</f>
        <v>471</v>
      </c>
      <c r="AF150">
        <f>IF(ISBLANK(wash[[#This Row],[total_pwd]]),SUM(wash[[#This Row],[total_pwd_men]],wash[[#This Row],[total_pwd_women]]),wash[[#This Row],[total_pwd]])</f>
        <v>20</v>
      </c>
      <c r="AG150">
        <f>IF(ISBLANK(wash[[#This Row],[total_adults]]),SUM(wash[[#This Row],[total_men]],wash[[#This Row],[total_women]]),wash[[#This Row],[total_adults]])</f>
        <v>347</v>
      </c>
      <c r="AH150">
        <f>IF(ISBLANK(wash[[#This Row],[total_beneficiaries_reached]]),SUM(wash[[#This Row],[calc_children]],wash[[#This Row],[calc_adults]]),wash[[#This Row],[total_beneficiaries_reached]])</f>
        <v>818</v>
      </c>
      <c r="AI150" s="49" t="str">
        <f ca="1">IF(B150="","",OFFSET(table_admin1[[#Headers],[ADM1_PT]],MATCH(B150,admin1,0),1))</f>
        <v>MZ01</v>
      </c>
      <c r="AJ150" s="49" t="str">
        <f t="shared" ca="1" si="4"/>
        <v>MZ0110</v>
      </c>
      <c r="AK150" s="49" t="str">
        <f t="shared" ca="1" si="5"/>
        <v/>
      </c>
    </row>
    <row r="151" spans="1:37" x14ac:dyDescent="0.2">
      <c r="A151" s="58">
        <v>45323</v>
      </c>
      <c r="B151" s="49" t="s">
        <v>209</v>
      </c>
      <c r="C151" s="49" t="s">
        <v>489</v>
      </c>
      <c r="G151" s="49" t="s">
        <v>116</v>
      </c>
      <c r="H151" s="49" t="s">
        <v>161</v>
      </c>
      <c r="I151" s="49" t="s">
        <v>118</v>
      </c>
      <c r="K151" s="49" t="s">
        <v>1212</v>
      </c>
      <c r="L151" s="49">
        <v>55</v>
      </c>
      <c r="M151" s="49">
        <v>105</v>
      </c>
      <c r="N151" s="49">
        <v>4</v>
      </c>
      <c r="O151" s="49">
        <v>103</v>
      </c>
      <c r="U151" s="49">
        <v>1</v>
      </c>
      <c r="V151" s="49">
        <v>3</v>
      </c>
      <c r="X151" s="49">
        <v>100</v>
      </c>
      <c r="Y151" s="49">
        <v>111</v>
      </c>
      <c r="AC151">
        <f>IF(ISBLANK(wash[[#This Row],[total_boys]]),SUM(wash[[#This Row],[boys_0-5_reached]],wash[[#This Row],[boys_6-12_reached]],wash[[#This Row],[boys_13-18_reached]]),wash[[#This Row],[total_boys]])</f>
        <v>59</v>
      </c>
      <c r="AD151">
        <f>IF(ISBLANK(wash[[#This Row],[total_girls]]),SUM(wash[[#This Row],[girls_0-5_reached]],wash[[#This Row],[girls_6-12_reached]],wash[[#This Row],[girls_13-18_reached]]),wash[[#This Row],[total_girls]])</f>
        <v>208</v>
      </c>
      <c r="AE151">
        <f>IF(ISBLANK(wash[[#This Row],[total_children]]),SUM(wash[[#This Row],[calc_boys]],wash[[#This Row],[calc_girls]]),wash[[#This Row],[total_children]])</f>
        <v>267</v>
      </c>
      <c r="AF151">
        <f>IF(ISBLANK(wash[[#This Row],[total_pwd]]),SUM(wash[[#This Row],[total_pwd_men]],wash[[#This Row],[total_pwd_women]]),wash[[#This Row],[total_pwd]])</f>
        <v>4</v>
      </c>
      <c r="AG151">
        <f>IF(ISBLANK(wash[[#This Row],[total_adults]]),SUM(wash[[#This Row],[total_men]],wash[[#This Row],[total_women]]),wash[[#This Row],[total_adults]])</f>
        <v>211</v>
      </c>
      <c r="AH151">
        <f>IF(ISBLANK(wash[[#This Row],[total_beneficiaries_reached]]),SUM(wash[[#This Row],[calc_children]],wash[[#This Row],[calc_adults]]),wash[[#This Row],[total_beneficiaries_reached]])</f>
        <v>478</v>
      </c>
      <c r="AI151" s="49" t="str">
        <f ca="1">IF(B151="","",OFFSET(table_admin1[[#Headers],[ADM1_PT]],MATCH(B151,admin1,0),1))</f>
        <v>MZ07</v>
      </c>
      <c r="AJ151" s="49" t="str">
        <f t="shared" ca="1" si="4"/>
        <v>MZ0715</v>
      </c>
      <c r="AK151" s="49" t="str">
        <f t="shared" ca="1" si="5"/>
        <v/>
      </c>
    </row>
    <row r="152" spans="1:37" x14ac:dyDescent="0.2">
      <c r="A152" s="58">
        <v>45352</v>
      </c>
      <c r="B152" s="49" t="s">
        <v>113</v>
      </c>
      <c r="C152" s="49" t="s">
        <v>634</v>
      </c>
      <c r="G152" s="49" t="s">
        <v>122</v>
      </c>
      <c r="H152" s="49" t="s">
        <v>163</v>
      </c>
      <c r="I152" s="49" t="s">
        <v>124</v>
      </c>
      <c r="J152" s="49" t="s">
        <v>1315</v>
      </c>
      <c r="K152" s="49" t="s">
        <v>125</v>
      </c>
      <c r="L152" s="49">
        <v>124</v>
      </c>
      <c r="M152" s="49">
        <v>49</v>
      </c>
      <c r="N152" s="49">
        <v>118</v>
      </c>
      <c r="O152" s="49">
        <v>23</v>
      </c>
      <c r="U152" s="49">
        <v>7</v>
      </c>
      <c r="V152" s="49">
        <v>3</v>
      </c>
      <c r="X152" s="49">
        <v>88</v>
      </c>
      <c r="Y152" s="49">
        <v>164</v>
      </c>
      <c r="AC152">
        <f>IF(ISBLANK(wash[[#This Row],[total_boys]]),SUM(wash[[#This Row],[boys_0-5_reached]],wash[[#This Row],[boys_6-12_reached]],wash[[#This Row],[boys_13-18_reached]]),wash[[#This Row],[total_boys]])</f>
        <v>242</v>
      </c>
      <c r="AD152">
        <f>IF(ISBLANK(wash[[#This Row],[total_girls]]),SUM(wash[[#This Row],[girls_0-5_reached]],wash[[#This Row],[girls_6-12_reached]],wash[[#This Row],[girls_13-18_reached]]),wash[[#This Row],[total_girls]])</f>
        <v>72</v>
      </c>
      <c r="AE152">
        <f>IF(ISBLANK(wash[[#This Row],[total_children]]),SUM(wash[[#This Row],[calc_boys]],wash[[#This Row],[calc_girls]]),wash[[#This Row],[total_children]])</f>
        <v>314</v>
      </c>
      <c r="AF152">
        <f>IF(ISBLANK(wash[[#This Row],[total_pwd]]),SUM(wash[[#This Row],[total_pwd_men]],wash[[#This Row],[total_pwd_women]]),wash[[#This Row],[total_pwd]])</f>
        <v>10</v>
      </c>
      <c r="AG152">
        <f>IF(ISBLANK(wash[[#This Row],[total_adults]]),SUM(wash[[#This Row],[total_men]],wash[[#This Row],[total_women]]),wash[[#This Row],[total_adults]])</f>
        <v>252</v>
      </c>
      <c r="AH152">
        <f>IF(ISBLANK(wash[[#This Row],[total_beneficiaries_reached]]),SUM(wash[[#This Row],[calc_children]],wash[[#This Row],[calc_adults]]),wash[[#This Row],[total_beneficiaries_reached]])</f>
        <v>566</v>
      </c>
      <c r="AI152" s="49" t="str">
        <f ca="1">IF(B152="","",OFFSET(table_admin1[[#Headers],[ADM1_PT]],MATCH(B152,admin1,0),1))</f>
        <v>MZ09</v>
      </c>
      <c r="AJ152" s="49" t="str">
        <f t="shared" ca="1" si="4"/>
        <v>MZ0913</v>
      </c>
      <c r="AK152" s="49" t="str">
        <f t="shared" ca="1" si="5"/>
        <v/>
      </c>
    </row>
    <row r="153" spans="1:37" x14ac:dyDescent="0.2">
      <c r="A153" s="58">
        <v>45383</v>
      </c>
      <c r="B153" s="49" t="s">
        <v>209</v>
      </c>
      <c r="C153" s="49" t="s">
        <v>445</v>
      </c>
      <c r="G153" s="49" t="s">
        <v>122</v>
      </c>
      <c r="H153" s="49" t="s">
        <v>163</v>
      </c>
      <c r="I153" s="49" t="s">
        <v>124</v>
      </c>
      <c r="J153" s="49" t="s">
        <v>1314</v>
      </c>
      <c r="K153" s="49" t="s">
        <v>125</v>
      </c>
      <c r="L153" s="49">
        <v>177</v>
      </c>
      <c r="M153" s="49">
        <v>178</v>
      </c>
      <c r="N153" s="49">
        <v>31</v>
      </c>
      <c r="O153" s="49">
        <v>97</v>
      </c>
      <c r="U153" s="49">
        <v>5</v>
      </c>
      <c r="V153" s="49">
        <v>5</v>
      </c>
      <c r="X153" s="49">
        <v>27</v>
      </c>
      <c r="Y153" s="49">
        <v>195</v>
      </c>
      <c r="AC153">
        <f>IF(ISBLANK(wash[[#This Row],[total_boys]]),SUM(wash[[#This Row],[boys_0-5_reached]],wash[[#This Row],[boys_6-12_reached]],wash[[#This Row],[boys_13-18_reached]]),wash[[#This Row],[total_boys]])</f>
        <v>208</v>
      </c>
      <c r="AD153">
        <f>IF(ISBLANK(wash[[#This Row],[total_girls]]),SUM(wash[[#This Row],[girls_0-5_reached]],wash[[#This Row],[girls_6-12_reached]],wash[[#This Row],[girls_13-18_reached]]),wash[[#This Row],[total_girls]])</f>
        <v>275</v>
      </c>
      <c r="AE153">
        <f>IF(ISBLANK(wash[[#This Row],[total_children]]),SUM(wash[[#This Row],[calc_boys]],wash[[#This Row],[calc_girls]]),wash[[#This Row],[total_children]])</f>
        <v>483</v>
      </c>
      <c r="AF153">
        <f>IF(ISBLANK(wash[[#This Row],[total_pwd]]),SUM(wash[[#This Row],[total_pwd_men]],wash[[#This Row],[total_pwd_women]]),wash[[#This Row],[total_pwd]])</f>
        <v>10</v>
      </c>
      <c r="AG153">
        <f>IF(ISBLANK(wash[[#This Row],[total_adults]]),SUM(wash[[#This Row],[total_men]],wash[[#This Row],[total_women]]),wash[[#This Row],[total_adults]])</f>
        <v>222</v>
      </c>
      <c r="AH153">
        <f>IF(ISBLANK(wash[[#This Row],[total_beneficiaries_reached]]),SUM(wash[[#This Row],[calc_children]],wash[[#This Row],[calc_adults]]),wash[[#This Row],[total_beneficiaries_reached]])</f>
        <v>705</v>
      </c>
      <c r="AI153" s="49" t="str">
        <f ca="1">IF(B153="","",OFFSET(table_admin1[[#Headers],[ADM1_PT]],MATCH(B153,admin1,0),1))</f>
        <v>MZ07</v>
      </c>
      <c r="AJ153" s="49" t="str">
        <f t="shared" ca="1" si="4"/>
        <v>MZ0703</v>
      </c>
      <c r="AK153" s="49" t="str">
        <f t="shared" ca="1" si="5"/>
        <v/>
      </c>
    </row>
    <row r="154" spans="1:37" x14ac:dyDescent="0.2">
      <c r="A154" s="58">
        <v>45292</v>
      </c>
      <c r="B154" s="49" t="s">
        <v>120</v>
      </c>
      <c r="C154" s="49" t="s">
        <v>205</v>
      </c>
      <c r="G154" s="49" t="s">
        <v>122</v>
      </c>
      <c r="H154" s="49" t="s">
        <v>162</v>
      </c>
      <c r="I154" s="49" t="s">
        <v>130</v>
      </c>
      <c r="J154" s="49" t="s">
        <v>1318</v>
      </c>
      <c r="K154" s="49" t="s">
        <v>125</v>
      </c>
      <c r="L154" s="49">
        <v>145</v>
      </c>
      <c r="M154" s="49">
        <v>40</v>
      </c>
      <c r="N154" s="49">
        <v>168</v>
      </c>
      <c r="O154" s="49">
        <v>119</v>
      </c>
      <c r="U154" s="49">
        <v>1</v>
      </c>
      <c r="V154" s="49">
        <v>10</v>
      </c>
      <c r="X154" s="49">
        <v>133</v>
      </c>
      <c r="Y154" s="49">
        <v>184</v>
      </c>
      <c r="AC154">
        <f>IF(ISBLANK(wash[[#This Row],[total_boys]]),SUM(wash[[#This Row],[boys_0-5_reached]],wash[[#This Row],[boys_6-12_reached]],wash[[#This Row],[boys_13-18_reached]]),wash[[#This Row],[total_boys]])</f>
        <v>313</v>
      </c>
      <c r="AD154">
        <f>IF(ISBLANK(wash[[#This Row],[total_girls]]),SUM(wash[[#This Row],[girls_0-5_reached]],wash[[#This Row],[girls_6-12_reached]],wash[[#This Row],[girls_13-18_reached]]),wash[[#This Row],[total_girls]])</f>
        <v>159</v>
      </c>
      <c r="AE154">
        <f>IF(ISBLANK(wash[[#This Row],[total_children]]),SUM(wash[[#This Row],[calc_boys]],wash[[#This Row],[calc_girls]]),wash[[#This Row],[total_children]])</f>
        <v>472</v>
      </c>
      <c r="AF154">
        <f>IF(ISBLANK(wash[[#This Row],[total_pwd]]),SUM(wash[[#This Row],[total_pwd_men]],wash[[#This Row],[total_pwd_women]]),wash[[#This Row],[total_pwd]])</f>
        <v>11</v>
      </c>
      <c r="AG154">
        <f>IF(ISBLANK(wash[[#This Row],[total_adults]]),SUM(wash[[#This Row],[total_men]],wash[[#This Row],[total_women]]),wash[[#This Row],[total_adults]])</f>
        <v>317</v>
      </c>
      <c r="AH154">
        <f>IF(ISBLANK(wash[[#This Row],[total_beneficiaries_reached]]),SUM(wash[[#This Row],[calc_children]],wash[[#This Row],[calc_adults]]),wash[[#This Row],[total_beneficiaries_reached]])</f>
        <v>789</v>
      </c>
      <c r="AI154" s="49" t="str">
        <f ca="1">IF(B154="","",OFFSET(table_admin1[[#Headers],[ADM1_PT]],MATCH(B154,admin1,0),1))</f>
        <v>MZ01</v>
      </c>
      <c r="AJ154" s="49" t="str">
        <f t="shared" ca="1" si="4"/>
        <v>MZ0106</v>
      </c>
      <c r="AK154" s="49" t="str">
        <f t="shared" ca="1" si="5"/>
        <v/>
      </c>
    </row>
    <row r="155" spans="1:37" x14ac:dyDescent="0.2">
      <c r="A155" s="58">
        <v>45292</v>
      </c>
      <c r="B155" s="49" t="s">
        <v>214</v>
      </c>
      <c r="C155" s="49" t="s">
        <v>524</v>
      </c>
      <c r="G155" s="49" t="s">
        <v>116</v>
      </c>
      <c r="H155" s="49" t="s">
        <v>163</v>
      </c>
      <c r="I155" s="49" t="s">
        <v>118</v>
      </c>
      <c r="K155" s="49" t="s">
        <v>1212</v>
      </c>
      <c r="L155" s="49">
        <v>117</v>
      </c>
      <c r="M155" s="49">
        <v>123</v>
      </c>
      <c r="N155" s="49">
        <v>58</v>
      </c>
      <c r="O155" s="49">
        <v>108</v>
      </c>
      <c r="U155" s="49">
        <v>9</v>
      </c>
      <c r="V155" s="49">
        <v>3</v>
      </c>
      <c r="X155" s="49">
        <v>114</v>
      </c>
      <c r="Y155" s="49">
        <v>63</v>
      </c>
      <c r="AC155">
        <f>IF(ISBLANK(wash[[#This Row],[total_boys]]),SUM(wash[[#This Row],[boys_0-5_reached]],wash[[#This Row],[boys_6-12_reached]],wash[[#This Row],[boys_13-18_reached]]),wash[[#This Row],[total_boys]])</f>
        <v>175</v>
      </c>
      <c r="AD155">
        <f>IF(ISBLANK(wash[[#This Row],[total_girls]]),SUM(wash[[#This Row],[girls_0-5_reached]],wash[[#This Row],[girls_6-12_reached]],wash[[#This Row],[girls_13-18_reached]]),wash[[#This Row],[total_girls]])</f>
        <v>231</v>
      </c>
      <c r="AE155">
        <f>IF(ISBLANK(wash[[#This Row],[total_children]]),SUM(wash[[#This Row],[calc_boys]],wash[[#This Row],[calc_girls]]),wash[[#This Row],[total_children]])</f>
        <v>406</v>
      </c>
      <c r="AF155">
        <f>IF(ISBLANK(wash[[#This Row],[total_pwd]]),SUM(wash[[#This Row],[total_pwd_men]],wash[[#This Row],[total_pwd_women]]),wash[[#This Row],[total_pwd]])</f>
        <v>12</v>
      </c>
      <c r="AG155">
        <f>IF(ISBLANK(wash[[#This Row],[total_adults]]),SUM(wash[[#This Row],[total_men]],wash[[#This Row],[total_women]]),wash[[#This Row],[total_adults]])</f>
        <v>177</v>
      </c>
      <c r="AH155">
        <f>IF(ISBLANK(wash[[#This Row],[total_beneficiaries_reached]]),SUM(wash[[#This Row],[calc_children]],wash[[#This Row],[calc_adults]]),wash[[#This Row],[total_beneficiaries_reached]])</f>
        <v>583</v>
      </c>
      <c r="AI155" s="49" t="str">
        <f ca="1">IF(B155="","",OFFSET(table_admin1[[#Headers],[ADM1_PT]],MATCH(B155,admin1,0),1))</f>
        <v>MZ08</v>
      </c>
      <c r="AJ155" s="49" t="str">
        <f t="shared" ca="1" si="4"/>
        <v>MZ0801</v>
      </c>
      <c r="AK155" s="49" t="str">
        <f t="shared" ca="1" si="5"/>
        <v/>
      </c>
    </row>
    <row r="156" spans="1:37" x14ac:dyDescent="0.2">
      <c r="A156" s="58">
        <v>45383</v>
      </c>
      <c r="B156" s="49" t="s">
        <v>229</v>
      </c>
      <c r="C156" s="49" t="s">
        <v>693</v>
      </c>
      <c r="G156" s="49" t="s">
        <v>116</v>
      </c>
      <c r="H156" s="49" t="s">
        <v>1203</v>
      </c>
      <c r="I156" s="49" t="s">
        <v>118</v>
      </c>
      <c r="K156" s="49" t="s">
        <v>1212</v>
      </c>
      <c r="L156" s="49">
        <v>46</v>
      </c>
      <c r="M156" s="49">
        <v>5</v>
      </c>
      <c r="N156" s="49">
        <v>176</v>
      </c>
      <c r="O156" s="49">
        <v>100</v>
      </c>
      <c r="U156" s="49">
        <v>12</v>
      </c>
      <c r="V156" s="49">
        <v>1</v>
      </c>
      <c r="X156" s="49">
        <v>4</v>
      </c>
      <c r="Y156" s="49">
        <v>75</v>
      </c>
      <c r="AC156">
        <f>IF(ISBLANK(wash[[#This Row],[total_boys]]),SUM(wash[[#This Row],[boys_0-5_reached]],wash[[#This Row],[boys_6-12_reached]],wash[[#This Row],[boys_13-18_reached]]),wash[[#This Row],[total_boys]])</f>
        <v>222</v>
      </c>
      <c r="AD156">
        <f>IF(ISBLANK(wash[[#This Row],[total_girls]]),SUM(wash[[#This Row],[girls_0-5_reached]],wash[[#This Row],[girls_6-12_reached]],wash[[#This Row],[girls_13-18_reached]]),wash[[#This Row],[total_girls]])</f>
        <v>105</v>
      </c>
      <c r="AE156">
        <f>IF(ISBLANK(wash[[#This Row],[total_children]]),SUM(wash[[#This Row],[calc_boys]],wash[[#This Row],[calc_girls]]),wash[[#This Row],[total_children]])</f>
        <v>327</v>
      </c>
      <c r="AF156">
        <f>IF(ISBLANK(wash[[#This Row],[total_pwd]]),SUM(wash[[#This Row],[total_pwd_men]],wash[[#This Row],[total_pwd_women]]),wash[[#This Row],[total_pwd]])</f>
        <v>13</v>
      </c>
      <c r="AG156">
        <f>IF(ISBLANK(wash[[#This Row],[total_adults]]),SUM(wash[[#This Row],[total_men]],wash[[#This Row],[total_women]]),wash[[#This Row],[total_adults]])</f>
        <v>79</v>
      </c>
      <c r="AH156">
        <f>IF(ISBLANK(wash[[#This Row],[total_beneficiaries_reached]]),SUM(wash[[#This Row],[calc_children]],wash[[#This Row],[calc_adults]]),wash[[#This Row],[total_beneficiaries_reached]])</f>
        <v>406</v>
      </c>
      <c r="AI156" s="49" t="str">
        <f ca="1">IF(B156="","",OFFSET(table_admin1[[#Headers],[ADM1_PT]],MATCH(B156,admin1,0),1))</f>
        <v>MZ11</v>
      </c>
      <c r="AJ156" s="49" t="str">
        <f t="shared" ca="1" si="4"/>
        <v>MZ1101</v>
      </c>
      <c r="AK156" s="49" t="str">
        <f t="shared" ca="1" si="5"/>
        <v/>
      </c>
    </row>
    <row r="157" spans="1:37" x14ac:dyDescent="0.2">
      <c r="A157" s="58">
        <v>45323</v>
      </c>
      <c r="B157" s="49" t="s">
        <v>224</v>
      </c>
      <c r="C157" s="49" t="s">
        <v>667</v>
      </c>
      <c r="G157" s="49" t="s">
        <v>116</v>
      </c>
      <c r="H157" s="49" t="s">
        <v>161</v>
      </c>
      <c r="I157" s="49" t="s">
        <v>118</v>
      </c>
      <c r="K157" s="49" t="s">
        <v>1212</v>
      </c>
      <c r="L157" s="49">
        <v>79</v>
      </c>
      <c r="M157" s="49">
        <v>179</v>
      </c>
      <c r="N157" s="49">
        <v>133</v>
      </c>
      <c r="O157" s="49">
        <v>137</v>
      </c>
      <c r="U157" s="49">
        <v>3</v>
      </c>
      <c r="V157" s="49">
        <v>1</v>
      </c>
      <c r="X157" s="49">
        <v>69</v>
      </c>
      <c r="Y157" s="49">
        <v>130</v>
      </c>
      <c r="AC157">
        <f>IF(ISBLANK(wash[[#This Row],[total_boys]]),SUM(wash[[#This Row],[boys_0-5_reached]],wash[[#This Row],[boys_6-12_reached]],wash[[#This Row],[boys_13-18_reached]]),wash[[#This Row],[total_boys]])</f>
        <v>212</v>
      </c>
      <c r="AD157">
        <f>IF(ISBLANK(wash[[#This Row],[total_girls]]),SUM(wash[[#This Row],[girls_0-5_reached]],wash[[#This Row],[girls_6-12_reached]],wash[[#This Row],[girls_13-18_reached]]),wash[[#This Row],[total_girls]])</f>
        <v>316</v>
      </c>
      <c r="AE157">
        <f>IF(ISBLANK(wash[[#This Row],[total_children]]),SUM(wash[[#This Row],[calc_boys]],wash[[#This Row],[calc_girls]]),wash[[#This Row],[total_children]])</f>
        <v>528</v>
      </c>
      <c r="AF157">
        <f>IF(ISBLANK(wash[[#This Row],[total_pwd]]),SUM(wash[[#This Row],[total_pwd_men]],wash[[#This Row],[total_pwd_women]]),wash[[#This Row],[total_pwd]])</f>
        <v>4</v>
      </c>
      <c r="AG157">
        <f>IF(ISBLANK(wash[[#This Row],[total_adults]]),SUM(wash[[#This Row],[total_men]],wash[[#This Row],[total_women]]),wash[[#This Row],[total_adults]])</f>
        <v>199</v>
      </c>
      <c r="AH157">
        <f>IF(ISBLANK(wash[[#This Row],[total_beneficiaries_reached]]),SUM(wash[[#This Row],[calc_children]],wash[[#This Row],[calc_adults]]),wash[[#This Row],[total_beneficiaries_reached]])</f>
        <v>727</v>
      </c>
      <c r="AI157" s="49" t="str">
        <f ca="1">IF(B157="","",OFFSET(table_admin1[[#Headers],[ADM1_PT]],MATCH(B157,admin1,0),1))</f>
        <v>MZ10</v>
      </c>
      <c r="AJ157" s="49" t="str">
        <f t="shared" ca="1" si="4"/>
        <v>MZ1009</v>
      </c>
      <c r="AK157" s="49" t="str">
        <f t="shared" ca="1" si="5"/>
        <v/>
      </c>
    </row>
    <row r="158" spans="1:37" x14ac:dyDescent="0.2">
      <c r="A158" s="58">
        <v>45292</v>
      </c>
      <c r="B158" s="49" t="s">
        <v>224</v>
      </c>
      <c r="C158" s="49" t="s">
        <v>645</v>
      </c>
      <c r="G158" s="49" t="s">
        <v>116</v>
      </c>
      <c r="H158" s="49" t="s">
        <v>162</v>
      </c>
      <c r="I158" s="49" t="s">
        <v>118</v>
      </c>
      <c r="K158" s="49" t="s">
        <v>1212</v>
      </c>
      <c r="L158" s="49">
        <v>128</v>
      </c>
      <c r="M158" s="49">
        <v>189</v>
      </c>
      <c r="N158" s="49">
        <v>78</v>
      </c>
      <c r="O158" s="49">
        <v>60</v>
      </c>
      <c r="U158" s="49">
        <v>5</v>
      </c>
      <c r="V158" s="49">
        <v>13</v>
      </c>
      <c r="X158" s="49">
        <v>100</v>
      </c>
      <c r="Y158" s="49">
        <v>30</v>
      </c>
      <c r="AC158">
        <f>IF(ISBLANK(wash[[#This Row],[total_boys]]),SUM(wash[[#This Row],[boys_0-5_reached]],wash[[#This Row],[boys_6-12_reached]],wash[[#This Row],[boys_13-18_reached]]),wash[[#This Row],[total_boys]])</f>
        <v>206</v>
      </c>
      <c r="AD158">
        <f>IF(ISBLANK(wash[[#This Row],[total_girls]]),SUM(wash[[#This Row],[girls_0-5_reached]],wash[[#This Row],[girls_6-12_reached]],wash[[#This Row],[girls_13-18_reached]]),wash[[#This Row],[total_girls]])</f>
        <v>249</v>
      </c>
      <c r="AE158">
        <f>IF(ISBLANK(wash[[#This Row],[total_children]]),SUM(wash[[#This Row],[calc_boys]],wash[[#This Row],[calc_girls]]),wash[[#This Row],[total_children]])</f>
        <v>455</v>
      </c>
      <c r="AF158">
        <f>IF(ISBLANK(wash[[#This Row],[total_pwd]]),SUM(wash[[#This Row],[total_pwd_men]],wash[[#This Row],[total_pwd_women]]),wash[[#This Row],[total_pwd]])</f>
        <v>18</v>
      </c>
      <c r="AG158">
        <f>IF(ISBLANK(wash[[#This Row],[total_adults]]),SUM(wash[[#This Row],[total_men]],wash[[#This Row],[total_women]]),wash[[#This Row],[total_adults]])</f>
        <v>130</v>
      </c>
      <c r="AH158">
        <f>IF(ISBLANK(wash[[#This Row],[total_beneficiaries_reached]]),SUM(wash[[#This Row],[calc_children]],wash[[#This Row],[calc_adults]]),wash[[#This Row],[total_beneficiaries_reached]])</f>
        <v>585</v>
      </c>
      <c r="AI158" s="49" t="str">
        <f ca="1">IF(B158="","",OFFSET(table_admin1[[#Headers],[ADM1_PT]],MATCH(B158,admin1,0),1))</f>
        <v>MZ10</v>
      </c>
      <c r="AJ158" s="49" t="str">
        <f t="shared" ca="1" si="4"/>
        <v>MZ1003</v>
      </c>
      <c r="AK158" s="49" t="str">
        <f t="shared" ca="1" si="5"/>
        <v/>
      </c>
    </row>
    <row r="159" spans="1:37" x14ac:dyDescent="0.2">
      <c r="A159" s="58">
        <v>45352</v>
      </c>
      <c r="B159" s="49" t="s">
        <v>209</v>
      </c>
      <c r="C159" s="49" t="s">
        <v>513</v>
      </c>
      <c r="G159" s="49" t="s">
        <v>116</v>
      </c>
      <c r="H159" s="49" t="s">
        <v>162</v>
      </c>
      <c r="I159" s="49" t="s">
        <v>118</v>
      </c>
      <c r="K159" s="49" t="s">
        <v>1212</v>
      </c>
      <c r="L159" s="49">
        <v>79</v>
      </c>
      <c r="M159" s="49">
        <v>69</v>
      </c>
      <c r="N159" s="49">
        <v>63</v>
      </c>
      <c r="O159" s="49">
        <v>34</v>
      </c>
      <c r="U159" s="49">
        <v>7</v>
      </c>
      <c r="V159" s="49">
        <v>4</v>
      </c>
      <c r="X159" s="49">
        <v>121</v>
      </c>
      <c r="Y159" s="49">
        <v>114</v>
      </c>
      <c r="AC159">
        <f>IF(ISBLANK(wash[[#This Row],[total_boys]]),SUM(wash[[#This Row],[boys_0-5_reached]],wash[[#This Row],[boys_6-12_reached]],wash[[#This Row],[boys_13-18_reached]]),wash[[#This Row],[total_boys]])</f>
        <v>142</v>
      </c>
      <c r="AD159">
        <f>IF(ISBLANK(wash[[#This Row],[total_girls]]),SUM(wash[[#This Row],[girls_0-5_reached]],wash[[#This Row],[girls_6-12_reached]],wash[[#This Row],[girls_13-18_reached]]),wash[[#This Row],[total_girls]])</f>
        <v>103</v>
      </c>
      <c r="AE159">
        <f>IF(ISBLANK(wash[[#This Row],[total_children]]),SUM(wash[[#This Row],[calc_boys]],wash[[#This Row],[calc_girls]]),wash[[#This Row],[total_children]])</f>
        <v>245</v>
      </c>
      <c r="AF159">
        <f>IF(ISBLANK(wash[[#This Row],[total_pwd]]),SUM(wash[[#This Row],[total_pwd_men]],wash[[#This Row],[total_pwd_women]]),wash[[#This Row],[total_pwd]])</f>
        <v>11</v>
      </c>
      <c r="AG159">
        <f>IF(ISBLANK(wash[[#This Row],[total_adults]]),SUM(wash[[#This Row],[total_men]],wash[[#This Row],[total_women]]),wash[[#This Row],[total_adults]])</f>
        <v>235</v>
      </c>
      <c r="AH159">
        <f>IF(ISBLANK(wash[[#This Row],[total_beneficiaries_reached]]),SUM(wash[[#This Row],[calc_children]],wash[[#This Row],[calc_adults]]),wash[[#This Row],[total_beneficiaries_reached]])</f>
        <v>480</v>
      </c>
      <c r="AI159" s="49" t="str">
        <f ca="1">IF(B159="","",OFFSET(table_admin1[[#Headers],[ADM1_PT]],MATCH(B159,admin1,0),1))</f>
        <v>MZ07</v>
      </c>
      <c r="AJ159" s="49" t="str">
        <f t="shared" ca="1" si="4"/>
        <v>MZ0721</v>
      </c>
      <c r="AK159" s="49" t="str">
        <f t="shared" ca="1" si="5"/>
        <v/>
      </c>
    </row>
    <row r="160" spans="1:37" x14ac:dyDescent="0.2">
      <c r="A160" s="58">
        <v>45383</v>
      </c>
      <c r="B160" s="49" t="s">
        <v>209</v>
      </c>
      <c r="C160" s="49" t="s">
        <v>467</v>
      </c>
      <c r="G160" s="49" t="s">
        <v>116</v>
      </c>
      <c r="H160" s="49" t="s">
        <v>161</v>
      </c>
      <c r="I160" s="49" t="s">
        <v>118</v>
      </c>
      <c r="K160" s="49" t="s">
        <v>1212</v>
      </c>
      <c r="L160" s="49">
        <v>50</v>
      </c>
      <c r="M160" s="49">
        <v>101</v>
      </c>
      <c r="N160" s="49">
        <v>90</v>
      </c>
      <c r="O160" s="49">
        <v>185</v>
      </c>
      <c r="U160" s="49">
        <v>13</v>
      </c>
      <c r="V160" s="49">
        <v>6</v>
      </c>
      <c r="X160" s="49">
        <v>126</v>
      </c>
      <c r="Y160" s="49">
        <v>128</v>
      </c>
      <c r="AC160">
        <f>IF(ISBLANK(wash[[#This Row],[total_boys]]),SUM(wash[[#This Row],[boys_0-5_reached]],wash[[#This Row],[boys_6-12_reached]],wash[[#This Row],[boys_13-18_reached]]),wash[[#This Row],[total_boys]])</f>
        <v>140</v>
      </c>
      <c r="AD160">
        <f>IF(ISBLANK(wash[[#This Row],[total_girls]]),SUM(wash[[#This Row],[girls_0-5_reached]],wash[[#This Row],[girls_6-12_reached]],wash[[#This Row],[girls_13-18_reached]]),wash[[#This Row],[total_girls]])</f>
        <v>286</v>
      </c>
      <c r="AE160">
        <f>IF(ISBLANK(wash[[#This Row],[total_children]]),SUM(wash[[#This Row],[calc_boys]],wash[[#This Row],[calc_girls]]),wash[[#This Row],[total_children]])</f>
        <v>426</v>
      </c>
      <c r="AF160">
        <f>IF(ISBLANK(wash[[#This Row],[total_pwd]]),SUM(wash[[#This Row],[total_pwd_men]],wash[[#This Row],[total_pwd_women]]),wash[[#This Row],[total_pwd]])</f>
        <v>19</v>
      </c>
      <c r="AG160">
        <f>IF(ISBLANK(wash[[#This Row],[total_adults]]),SUM(wash[[#This Row],[total_men]],wash[[#This Row],[total_women]]),wash[[#This Row],[total_adults]])</f>
        <v>254</v>
      </c>
      <c r="AH160">
        <f>IF(ISBLANK(wash[[#This Row],[total_beneficiaries_reached]]),SUM(wash[[#This Row],[calc_children]],wash[[#This Row],[calc_adults]]),wash[[#This Row],[total_beneficiaries_reached]])</f>
        <v>680</v>
      </c>
      <c r="AI160" s="49" t="str">
        <f ca="1">IF(B160="","",OFFSET(table_admin1[[#Headers],[ADM1_PT]],MATCH(B160,admin1,0),1))</f>
        <v>MZ07</v>
      </c>
      <c r="AJ160" s="49" t="str">
        <f t="shared" ca="1" si="4"/>
        <v>MZ0709</v>
      </c>
      <c r="AK160" s="49" t="str">
        <f t="shared" ca="1" si="5"/>
        <v/>
      </c>
    </row>
    <row r="161" spans="1:37" x14ac:dyDescent="0.2">
      <c r="A161" s="58">
        <v>45323</v>
      </c>
      <c r="B161" s="49" t="s">
        <v>214</v>
      </c>
      <c r="C161" s="49" t="s">
        <v>524</v>
      </c>
      <c r="G161" s="49" t="s">
        <v>122</v>
      </c>
      <c r="H161" s="49" t="s">
        <v>162</v>
      </c>
      <c r="I161" s="49" t="s">
        <v>124</v>
      </c>
      <c r="J161" s="49" t="s">
        <v>1314</v>
      </c>
      <c r="K161" s="49" t="s">
        <v>125</v>
      </c>
      <c r="L161" s="49">
        <v>144</v>
      </c>
      <c r="M161" s="49">
        <v>137</v>
      </c>
      <c r="N161" s="49">
        <v>86</v>
      </c>
      <c r="O161" s="49">
        <v>101</v>
      </c>
      <c r="U161" s="49">
        <v>8</v>
      </c>
      <c r="V161" s="49">
        <v>3</v>
      </c>
      <c r="X161" s="49">
        <v>28</v>
      </c>
      <c r="Y161" s="49">
        <v>100</v>
      </c>
      <c r="AC161">
        <f>IF(ISBLANK(wash[[#This Row],[total_boys]]),SUM(wash[[#This Row],[boys_0-5_reached]],wash[[#This Row],[boys_6-12_reached]],wash[[#This Row],[boys_13-18_reached]]),wash[[#This Row],[total_boys]])</f>
        <v>230</v>
      </c>
      <c r="AD161">
        <f>IF(ISBLANK(wash[[#This Row],[total_girls]]),SUM(wash[[#This Row],[girls_0-5_reached]],wash[[#This Row],[girls_6-12_reached]],wash[[#This Row],[girls_13-18_reached]]),wash[[#This Row],[total_girls]])</f>
        <v>238</v>
      </c>
      <c r="AE161">
        <f>IF(ISBLANK(wash[[#This Row],[total_children]]),SUM(wash[[#This Row],[calc_boys]],wash[[#This Row],[calc_girls]]),wash[[#This Row],[total_children]])</f>
        <v>468</v>
      </c>
      <c r="AF161">
        <f>IF(ISBLANK(wash[[#This Row],[total_pwd]]),SUM(wash[[#This Row],[total_pwd_men]],wash[[#This Row],[total_pwd_women]]),wash[[#This Row],[total_pwd]])</f>
        <v>11</v>
      </c>
      <c r="AG161">
        <f>IF(ISBLANK(wash[[#This Row],[total_adults]]),SUM(wash[[#This Row],[total_men]],wash[[#This Row],[total_women]]),wash[[#This Row],[total_adults]])</f>
        <v>128</v>
      </c>
      <c r="AH161">
        <f>IF(ISBLANK(wash[[#This Row],[total_beneficiaries_reached]]),SUM(wash[[#This Row],[calc_children]],wash[[#This Row],[calc_adults]]),wash[[#This Row],[total_beneficiaries_reached]])</f>
        <v>596</v>
      </c>
      <c r="AI161" s="49" t="str">
        <f ca="1">IF(B161="","",OFFSET(table_admin1[[#Headers],[ADM1_PT]],MATCH(B161,admin1,0),1))</f>
        <v>MZ08</v>
      </c>
      <c r="AJ161" s="49" t="str">
        <f t="shared" ca="1" si="4"/>
        <v>MZ0801</v>
      </c>
      <c r="AK161" s="49" t="str">
        <f t="shared" ca="1" si="5"/>
        <v/>
      </c>
    </row>
    <row r="162" spans="1:37" x14ac:dyDescent="0.2">
      <c r="A162" s="58">
        <v>45292</v>
      </c>
      <c r="B162" s="49" t="s">
        <v>229</v>
      </c>
      <c r="C162" s="49" t="s">
        <v>712</v>
      </c>
      <c r="G162" s="49" t="s">
        <v>116</v>
      </c>
      <c r="H162" s="49" t="s">
        <v>164</v>
      </c>
      <c r="I162" s="49" t="s">
        <v>118</v>
      </c>
      <c r="K162" s="49" t="s">
        <v>1212</v>
      </c>
      <c r="L162" s="49">
        <v>85</v>
      </c>
      <c r="M162" s="49">
        <v>102</v>
      </c>
      <c r="N162" s="49">
        <v>144</v>
      </c>
      <c r="O162" s="49">
        <v>41</v>
      </c>
      <c r="U162" s="49">
        <v>2</v>
      </c>
      <c r="V162" s="49">
        <v>3</v>
      </c>
      <c r="X162" s="49">
        <v>123</v>
      </c>
      <c r="Y162" s="49">
        <v>5</v>
      </c>
      <c r="AC162">
        <f>IF(ISBLANK(wash[[#This Row],[total_boys]]),SUM(wash[[#This Row],[boys_0-5_reached]],wash[[#This Row],[boys_6-12_reached]],wash[[#This Row],[boys_13-18_reached]]),wash[[#This Row],[total_boys]])</f>
        <v>229</v>
      </c>
      <c r="AD162">
        <f>IF(ISBLANK(wash[[#This Row],[total_girls]]),SUM(wash[[#This Row],[girls_0-5_reached]],wash[[#This Row],[girls_6-12_reached]],wash[[#This Row],[girls_13-18_reached]]),wash[[#This Row],[total_girls]])</f>
        <v>143</v>
      </c>
      <c r="AE162">
        <f>IF(ISBLANK(wash[[#This Row],[total_children]]),SUM(wash[[#This Row],[calc_boys]],wash[[#This Row],[calc_girls]]),wash[[#This Row],[total_children]])</f>
        <v>372</v>
      </c>
      <c r="AF162">
        <f>IF(ISBLANK(wash[[#This Row],[total_pwd]]),SUM(wash[[#This Row],[total_pwd_men]],wash[[#This Row],[total_pwd_women]]),wash[[#This Row],[total_pwd]])</f>
        <v>5</v>
      </c>
      <c r="AG162">
        <f>IF(ISBLANK(wash[[#This Row],[total_adults]]),SUM(wash[[#This Row],[total_men]],wash[[#This Row],[total_women]]),wash[[#This Row],[total_adults]])</f>
        <v>128</v>
      </c>
      <c r="AH162">
        <f>IF(ISBLANK(wash[[#This Row],[total_beneficiaries_reached]]),SUM(wash[[#This Row],[calc_children]],wash[[#This Row],[calc_adults]]),wash[[#This Row],[total_beneficiaries_reached]])</f>
        <v>500</v>
      </c>
      <c r="AI162" s="49" t="str">
        <f ca="1">IF(B162="","",OFFSET(table_admin1[[#Headers],[ADM1_PT]],MATCH(B162,admin1,0),1))</f>
        <v>MZ11</v>
      </c>
      <c r="AJ162" s="49" t="str">
        <f t="shared" ca="1" si="4"/>
        <v>MZ1106</v>
      </c>
      <c r="AK162" s="49" t="str">
        <f t="shared" ca="1" si="5"/>
        <v/>
      </c>
    </row>
    <row r="163" spans="1:37" x14ac:dyDescent="0.2">
      <c r="A163" s="58">
        <v>45352</v>
      </c>
      <c r="B163" s="49" t="s">
        <v>209</v>
      </c>
      <c r="C163" s="49" t="s">
        <v>445</v>
      </c>
      <c r="G163" s="49" t="s">
        <v>122</v>
      </c>
      <c r="H163" s="49" t="s">
        <v>161</v>
      </c>
      <c r="I163" s="49" t="s">
        <v>124</v>
      </c>
      <c r="J163" s="49" t="s">
        <v>1314</v>
      </c>
      <c r="K163" s="49" t="s">
        <v>125</v>
      </c>
      <c r="L163" s="49">
        <v>131</v>
      </c>
      <c r="M163" s="49">
        <v>15</v>
      </c>
      <c r="N163" s="49">
        <v>162</v>
      </c>
      <c r="O163" s="49">
        <v>120</v>
      </c>
      <c r="U163" s="49">
        <v>10</v>
      </c>
      <c r="V163" s="49">
        <v>12</v>
      </c>
      <c r="X163" s="49">
        <v>47</v>
      </c>
      <c r="Y163" s="49">
        <v>39</v>
      </c>
      <c r="AC163">
        <f>IF(ISBLANK(wash[[#This Row],[total_boys]]),SUM(wash[[#This Row],[boys_0-5_reached]],wash[[#This Row],[boys_6-12_reached]],wash[[#This Row],[boys_13-18_reached]]),wash[[#This Row],[total_boys]])</f>
        <v>293</v>
      </c>
      <c r="AD163">
        <f>IF(ISBLANK(wash[[#This Row],[total_girls]]),SUM(wash[[#This Row],[girls_0-5_reached]],wash[[#This Row],[girls_6-12_reached]],wash[[#This Row],[girls_13-18_reached]]),wash[[#This Row],[total_girls]])</f>
        <v>135</v>
      </c>
      <c r="AE163">
        <f>IF(ISBLANK(wash[[#This Row],[total_children]]),SUM(wash[[#This Row],[calc_boys]],wash[[#This Row],[calc_girls]]),wash[[#This Row],[total_children]])</f>
        <v>428</v>
      </c>
      <c r="AF163">
        <f>IF(ISBLANK(wash[[#This Row],[total_pwd]]),SUM(wash[[#This Row],[total_pwd_men]],wash[[#This Row],[total_pwd_women]]),wash[[#This Row],[total_pwd]])</f>
        <v>22</v>
      </c>
      <c r="AG163">
        <f>IF(ISBLANK(wash[[#This Row],[total_adults]]),SUM(wash[[#This Row],[total_men]],wash[[#This Row],[total_women]]),wash[[#This Row],[total_adults]])</f>
        <v>86</v>
      </c>
      <c r="AH163">
        <f>IF(ISBLANK(wash[[#This Row],[total_beneficiaries_reached]]),SUM(wash[[#This Row],[calc_children]],wash[[#This Row],[calc_adults]]),wash[[#This Row],[total_beneficiaries_reached]])</f>
        <v>514</v>
      </c>
      <c r="AI163" s="49" t="str">
        <f ca="1">IF(B163="","",OFFSET(table_admin1[[#Headers],[ADM1_PT]],MATCH(B163,admin1,0),1))</f>
        <v>MZ07</v>
      </c>
      <c r="AJ163" s="49" t="str">
        <f t="shared" ca="1" si="4"/>
        <v>MZ0703</v>
      </c>
      <c r="AK163" s="49" t="str">
        <f t="shared" ca="1" si="5"/>
        <v/>
      </c>
    </row>
    <row r="164" spans="1:37" x14ac:dyDescent="0.2">
      <c r="A164" s="58">
        <v>45352</v>
      </c>
      <c r="B164" s="49" t="s">
        <v>120</v>
      </c>
      <c r="C164" s="49" t="s">
        <v>129</v>
      </c>
      <c r="G164" s="49" t="s">
        <v>122</v>
      </c>
      <c r="H164" s="49" t="s">
        <v>162</v>
      </c>
      <c r="I164" s="49" t="s">
        <v>124</v>
      </c>
      <c r="J164" s="49" t="s">
        <v>1315</v>
      </c>
      <c r="K164" s="49" t="s">
        <v>125</v>
      </c>
      <c r="L164" s="49">
        <v>99</v>
      </c>
      <c r="M164" s="49">
        <v>7</v>
      </c>
      <c r="N164" s="49">
        <v>155</v>
      </c>
      <c r="O164" s="49">
        <v>51</v>
      </c>
      <c r="U164" s="49">
        <v>1</v>
      </c>
      <c r="V164" s="49">
        <v>10</v>
      </c>
      <c r="X164" s="49">
        <v>168</v>
      </c>
      <c r="Y164" s="49">
        <v>6</v>
      </c>
      <c r="AC164">
        <f>IF(ISBLANK(wash[[#This Row],[total_boys]]),SUM(wash[[#This Row],[boys_0-5_reached]],wash[[#This Row],[boys_6-12_reached]],wash[[#This Row],[boys_13-18_reached]]),wash[[#This Row],[total_boys]])</f>
        <v>254</v>
      </c>
      <c r="AD164">
        <f>IF(ISBLANK(wash[[#This Row],[total_girls]]),SUM(wash[[#This Row],[girls_0-5_reached]],wash[[#This Row],[girls_6-12_reached]],wash[[#This Row],[girls_13-18_reached]]),wash[[#This Row],[total_girls]])</f>
        <v>58</v>
      </c>
      <c r="AE164">
        <f>IF(ISBLANK(wash[[#This Row],[total_children]]),SUM(wash[[#This Row],[calc_boys]],wash[[#This Row],[calc_girls]]),wash[[#This Row],[total_children]])</f>
        <v>312</v>
      </c>
      <c r="AF164">
        <f>IF(ISBLANK(wash[[#This Row],[total_pwd]]),SUM(wash[[#This Row],[total_pwd_men]],wash[[#This Row],[total_pwd_women]]),wash[[#This Row],[total_pwd]])</f>
        <v>11</v>
      </c>
      <c r="AG164">
        <f>IF(ISBLANK(wash[[#This Row],[total_adults]]),SUM(wash[[#This Row],[total_men]],wash[[#This Row],[total_women]]),wash[[#This Row],[total_adults]])</f>
        <v>174</v>
      </c>
      <c r="AH164">
        <f>IF(ISBLANK(wash[[#This Row],[total_beneficiaries_reached]]),SUM(wash[[#This Row],[calc_children]],wash[[#This Row],[calc_adults]]),wash[[#This Row],[total_beneficiaries_reached]])</f>
        <v>486</v>
      </c>
      <c r="AI164" s="49" t="str">
        <f ca="1">IF(B164="","",OFFSET(table_admin1[[#Headers],[ADM1_PT]],MATCH(B164,admin1,0),1))</f>
        <v>MZ01</v>
      </c>
      <c r="AJ164" s="49" t="str">
        <f t="shared" ca="1" si="4"/>
        <v>MZ0110</v>
      </c>
      <c r="AK164" s="49" t="str">
        <f t="shared" ca="1" si="5"/>
        <v/>
      </c>
    </row>
    <row r="165" spans="1:37" x14ac:dyDescent="0.2">
      <c r="A165" s="58">
        <v>45383</v>
      </c>
      <c r="B165" s="49" t="s">
        <v>229</v>
      </c>
      <c r="C165" s="49" t="s">
        <v>700</v>
      </c>
      <c r="G165" s="49" t="s">
        <v>122</v>
      </c>
      <c r="H165" s="49" t="s">
        <v>161</v>
      </c>
      <c r="I165" s="49" t="s">
        <v>124</v>
      </c>
      <c r="J165" s="49" t="s">
        <v>1316</v>
      </c>
      <c r="K165" s="49" t="s">
        <v>125</v>
      </c>
      <c r="L165" s="49">
        <v>155</v>
      </c>
      <c r="M165" s="49">
        <v>154</v>
      </c>
      <c r="N165" s="49">
        <v>125</v>
      </c>
      <c r="O165" s="49">
        <v>32</v>
      </c>
      <c r="U165" s="49">
        <v>6</v>
      </c>
      <c r="V165" s="49">
        <v>11</v>
      </c>
      <c r="X165" s="49">
        <v>96</v>
      </c>
      <c r="Y165" s="49">
        <v>15</v>
      </c>
      <c r="AC165">
        <f>IF(ISBLANK(wash[[#This Row],[total_boys]]),SUM(wash[[#This Row],[boys_0-5_reached]],wash[[#This Row],[boys_6-12_reached]],wash[[#This Row],[boys_13-18_reached]]),wash[[#This Row],[total_boys]])</f>
        <v>280</v>
      </c>
      <c r="AD165">
        <f>IF(ISBLANK(wash[[#This Row],[total_girls]]),SUM(wash[[#This Row],[girls_0-5_reached]],wash[[#This Row],[girls_6-12_reached]],wash[[#This Row],[girls_13-18_reached]]),wash[[#This Row],[total_girls]])</f>
        <v>186</v>
      </c>
      <c r="AE165">
        <f>IF(ISBLANK(wash[[#This Row],[total_children]]),SUM(wash[[#This Row],[calc_boys]],wash[[#This Row],[calc_girls]]),wash[[#This Row],[total_children]])</f>
        <v>466</v>
      </c>
      <c r="AF165">
        <f>IF(ISBLANK(wash[[#This Row],[total_pwd]]),SUM(wash[[#This Row],[total_pwd_men]],wash[[#This Row],[total_pwd_women]]),wash[[#This Row],[total_pwd]])</f>
        <v>17</v>
      </c>
      <c r="AG165">
        <f>IF(ISBLANK(wash[[#This Row],[total_adults]]),SUM(wash[[#This Row],[total_men]],wash[[#This Row],[total_women]]),wash[[#This Row],[total_adults]])</f>
        <v>111</v>
      </c>
      <c r="AH165">
        <f>IF(ISBLANK(wash[[#This Row],[total_beneficiaries_reached]]),SUM(wash[[#This Row],[calc_children]],wash[[#This Row],[calc_adults]]),wash[[#This Row],[total_beneficiaries_reached]])</f>
        <v>577</v>
      </c>
      <c r="AI165" s="49" t="str">
        <f ca="1">IF(B165="","",OFFSET(table_admin1[[#Headers],[ADM1_PT]],MATCH(B165,admin1,0),1))</f>
        <v>MZ11</v>
      </c>
      <c r="AJ165" s="49" t="str">
        <f t="shared" ca="1" si="4"/>
        <v>MZ1103</v>
      </c>
      <c r="AK165" s="49" t="str">
        <f t="shared" ca="1" si="5"/>
        <v/>
      </c>
    </row>
    <row r="166" spans="1:37" x14ac:dyDescent="0.2">
      <c r="A166" s="58">
        <v>45292</v>
      </c>
      <c r="B166" s="49" t="s">
        <v>120</v>
      </c>
      <c r="C166" s="49" t="s">
        <v>131</v>
      </c>
      <c r="G166" s="49" t="s">
        <v>116</v>
      </c>
      <c r="H166" s="49" t="s">
        <v>162</v>
      </c>
      <c r="I166" s="49" t="s">
        <v>118</v>
      </c>
      <c r="K166" s="49" t="s">
        <v>1212</v>
      </c>
      <c r="L166" s="49">
        <v>87</v>
      </c>
      <c r="M166" s="49">
        <v>183</v>
      </c>
      <c r="N166" s="49">
        <v>169</v>
      </c>
      <c r="O166" s="49">
        <v>75</v>
      </c>
      <c r="U166" s="49">
        <v>8</v>
      </c>
      <c r="V166" s="49">
        <v>10</v>
      </c>
      <c r="X166" s="49">
        <v>188</v>
      </c>
      <c r="Y166" s="49">
        <v>190</v>
      </c>
      <c r="AC166">
        <f>IF(ISBLANK(wash[[#This Row],[total_boys]]),SUM(wash[[#This Row],[boys_0-5_reached]],wash[[#This Row],[boys_6-12_reached]],wash[[#This Row],[boys_13-18_reached]]),wash[[#This Row],[total_boys]])</f>
        <v>256</v>
      </c>
      <c r="AD166">
        <f>IF(ISBLANK(wash[[#This Row],[total_girls]]),SUM(wash[[#This Row],[girls_0-5_reached]],wash[[#This Row],[girls_6-12_reached]],wash[[#This Row],[girls_13-18_reached]]),wash[[#This Row],[total_girls]])</f>
        <v>258</v>
      </c>
      <c r="AE166">
        <f>IF(ISBLANK(wash[[#This Row],[total_children]]),SUM(wash[[#This Row],[calc_boys]],wash[[#This Row],[calc_girls]]),wash[[#This Row],[total_children]])</f>
        <v>514</v>
      </c>
      <c r="AF166">
        <f>IF(ISBLANK(wash[[#This Row],[total_pwd]]),SUM(wash[[#This Row],[total_pwd_men]],wash[[#This Row],[total_pwd_women]]),wash[[#This Row],[total_pwd]])</f>
        <v>18</v>
      </c>
      <c r="AG166">
        <f>IF(ISBLANK(wash[[#This Row],[total_adults]]),SUM(wash[[#This Row],[total_men]],wash[[#This Row],[total_women]]),wash[[#This Row],[total_adults]])</f>
        <v>378</v>
      </c>
      <c r="AH166">
        <f>IF(ISBLANK(wash[[#This Row],[total_beneficiaries_reached]]),SUM(wash[[#This Row],[calc_children]],wash[[#This Row],[calc_adults]]),wash[[#This Row],[total_beneficiaries_reached]])</f>
        <v>892</v>
      </c>
      <c r="AI166" s="49" t="str">
        <f ca="1">IF(B166="","",OFFSET(table_admin1[[#Headers],[ADM1_PT]],MATCH(B166,admin1,0),1))</f>
        <v>MZ01</v>
      </c>
      <c r="AJ166" s="49" t="str">
        <f t="shared" ca="1" si="4"/>
        <v>MZ0107</v>
      </c>
      <c r="AK166" s="49" t="str">
        <f t="shared" ca="1" si="5"/>
        <v/>
      </c>
    </row>
    <row r="167" spans="1:37" x14ac:dyDescent="0.2">
      <c r="A167" s="58">
        <v>45352</v>
      </c>
      <c r="B167" s="49" t="s">
        <v>209</v>
      </c>
      <c r="C167" s="49" t="s">
        <v>467</v>
      </c>
      <c r="G167" s="49" t="s">
        <v>116</v>
      </c>
      <c r="H167" s="49" t="s">
        <v>161</v>
      </c>
      <c r="I167" s="49" t="s">
        <v>118</v>
      </c>
      <c r="K167" s="49" t="s">
        <v>1212</v>
      </c>
      <c r="L167" s="49">
        <v>12</v>
      </c>
      <c r="M167" s="49">
        <v>186</v>
      </c>
      <c r="N167" s="49">
        <v>30</v>
      </c>
      <c r="O167" s="49">
        <v>2</v>
      </c>
      <c r="U167" s="49">
        <v>7</v>
      </c>
      <c r="V167" s="49">
        <v>12</v>
      </c>
      <c r="X167" s="49">
        <v>198</v>
      </c>
      <c r="Y167" s="49">
        <v>55</v>
      </c>
      <c r="AC167">
        <f>IF(ISBLANK(wash[[#This Row],[total_boys]]),SUM(wash[[#This Row],[boys_0-5_reached]],wash[[#This Row],[boys_6-12_reached]],wash[[#This Row],[boys_13-18_reached]]),wash[[#This Row],[total_boys]])</f>
        <v>42</v>
      </c>
      <c r="AD167">
        <f>IF(ISBLANK(wash[[#This Row],[total_girls]]),SUM(wash[[#This Row],[girls_0-5_reached]],wash[[#This Row],[girls_6-12_reached]],wash[[#This Row],[girls_13-18_reached]]),wash[[#This Row],[total_girls]])</f>
        <v>188</v>
      </c>
      <c r="AE167">
        <f>IF(ISBLANK(wash[[#This Row],[total_children]]),SUM(wash[[#This Row],[calc_boys]],wash[[#This Row],[calc_girls]]),wash[[#This Row],[total_children]])</f>
        <v>230</v>
      </c>
      <c r="AF167">
        <f>IF(ISBLANK(wash[[#This Row],[total_pwd]]),SUM(wash[[#This Row],[total_pwd_men]],wash[[#This Row],[total_pwd_women]]),wash[[#This Row],[total_pwd]])</f>
        <v>19</v>
      </c>
      <c r="AG167">
        <f>IF(ISBLANK(wash[[#This Row],[total_adults]]),SUM(wash[[#This Row],[total_men]],wash[[#This Row],[total_women]]),wash[[#This Row],[total_adults]])</f>
        <v>253</v>
      </c>
      <c r="AH167">
        <f>IF(ISBLANK(wash[[#This Row],[total_beneficiaries_reached]]),SUM(wash[[#This Row],[calc_children]],wash[[#This Row],[calc_adults]]),wash[[#This Row],[total_beneficiaries_reached]])</f>
        <v>483</v>
      </c>
      <c r="AI167" s="49" t="str">
        <f ca="1">IF(B167="","",OFFSET(table_admin1[[#Headers],[ADM1_PT]],MATCH(B167,admin1,0),1))</f>
        <v>MZ07</v>
      </c>
      <c r="AJ167" s="49" t="str">
        <f t="shared" ca="1" si="4"/>
        <v>MZ0709</v>
      </c>
      <c r="AK167" s="49" t="str">
        <f t="shared" ca="1" si="5"/>
        <v/>
      </c>
    </row>
    <row r="168" spans="1:37" x14ac:dyDescent="0.2">
      <c r="A168" s="58">
        <v>45352</v>
      </c>
      <c r="B168" s="49" t="s">
        <v>120</v>
      </c>
      <c r="C168" s="49" t="s">
        <v>131</v>
      </c>
      <c r="G168" s="49" t="s">
        <v>122</v>
      </c>
      <c r="H168" s="49" t="s">
        <v>163</v>
      </c>
      <c r="I168" s="49" t="s">
        <v>124</v>
      </c>
      <c r="J168" s="49" t="s">
        <v>1314</v>
      </c>
      <c r="K168" s="49" t="s">
        <v>125</v>
      </c>
      <c r="L168" s="49">
        <v>140</v>
      </c>
      <c r="M168" s="49">
        <v>140</v>
      </c>
      <c r="N168" s="49">
        <v>82</v>
      </c>
      <c r="O168" s="49">
        <v>165</v>
      </c>
      <c r="U168" s="49">
        <v>9</v>
      </c>
      <c r="V168" s="49">
        <v>9</v>
      </c>
      <c r="X168" s="49">
        <v>115</v>
      </c>
      <c r="Y168" s="49">
        <v>95</v>
      </c>
      <c r="AC168">
        <f>IF(ISBLANK(wash[[#This Row],[total_boys]]),SUM(wash[[#This Row],[boys_0-5_reached]],wash[[#This Row],[boys_6-12_reached]],wash[[#This Row],[boys_13-18_reached]]),wash[[#This Row],[total_boys]])</f>
        <v>222</v>
      </c>
      <c r="AD168">
        <f>IF(ISBLANK(wash[[#This Row],[total_girls]]),SUM(wash[[#This Row],[girls_0-5_reached]],wash[[#This Row],[girls_6-12_reached]],wash[[#This Row],[girls_13-18_reached]]),wash[[#This Row],[total_girls]])</f>
        <v>305</v>
      </c>
      <c r="AE168">
        <f>IF(ISBLANK(wash[[#This Row],[total_children]]),SUM(wash[[#This Row],[calc_boys]],wash[[#This Row],[calc_girls]]),wash[[#This Row],[total_children]])</f>
        <v>527</v>
      </c>
      <c r="AF168">
        <f>IF(ISBLANK(wash[[#This Row],[total_pwd]]),SUM(wash[[#This Row],[total_pwd_men]],wash[[#This Row],[total_pwd_women]]),wash[[#This Row],[total_pwd]])</f>
        <v>18</v>
      </c>
      <c r="AG168">
        <f>IF(ISBLANK(wash[[#This Row],[total_adults]]),SUM(wash[[#This Row],[total_men]],wash[[#This Row],[total_women]]),wash[[#This Row],[total_adults]])</f>
        <v>210</v>
      </c>
      <c r="AH168">
        <f>IF(ISBLANK(wash[[#This Row],[total_beneficiaries_reached]]),SUM(wash[[#This Row],[calc_children]],wash[[#This Row],[calc_adults]]),wash[[#This Row],[total_beneficiaries_reached]])</f>
        <v>737</v>
      </c>
      <c r="AI168" s="49" t="str">
        <f ca="1">IF(B168="","",OFFSET(table_admin1[[#Headers],[ADM1_PT]],MATCH(B168,admin1,0),1))</f>
        <v>MZ01</v>
      </c>
      <c r="AJ168" s="49" t="str">
        <f t="shared" ca="1" si="4"/>
        <v>MZ0107</v>
      </c>
      <c r="AK168" s="49" t="str">
        <f t="shared" ca="1" si="5"/>
        <v/>
      </c>
    </row>
    <row r="169" spans="1:37" x14ac:dyDescent="0.2">
      <c r="A169" s="58">
        <v>45292</v>
      </c>
      <c r="B169" s="49" t="s">
        <v>113</v>
      </c>
      <c r="C169" s="49" t="s">
        <v>613</v>
      </c>
      <c r="G169" s="49" t="s">
        <v>122</v>
      </c>
      <c r="H169" s="49" t="s">
        <v>164</v>
      </c>
      <c r="I169" s="49" t="s">
        <v>124</v>
      </c>
      <c r="J169" s="49" t="s">
        <v>1315</v>
      </c>
      <c r="K169" s="49" t="s">
        <v>125</v>
      </c>
      <c r="L169" s="49">
        <v>31</v>
      </c>
      <c r="M169" s="49">
        <v>70</v>
      </c>
      <c r="N169" s="49">
        <v>181</v>
      </c>
      <c r="O169" s="49">
        <v>160</v>
      </c>
      <c r="U169" s="49">
        <v>2</v>
      </c>
      <c r="V169" s="49">
        <v>15</v>
      </c>
      <c r="X169" s="49">
        <v>93</v>
      </c>
      <c r="Y169" s="49">
        <v>194</v>
      </c>
      <c r="AC169">
        <f>IF(ISBLANK(wash[[#This Row],[total_boys]]),SUM(wash[[#This Row],[boys_0-5_reached]],wash[[#This Row],[boys_6-12_reached]],wash[[#This Row],[boys_13-18_reached]]),wash[[#This Row],[total_boys]])</f>
        <v>212</v>
      </c>
      <c r="AD169">
        <f>IF(ISBLANK(wash[[#This Row],[total_girls]]),SUM(wash[[#This Row],[girls_0-5_reached]],wash[[#This Row],[girls_6-12_reached]],wash[[#This Row],[girls_13-18_reached]]),wash[[#This Row],[total_girls]])</f>
        <v>230</v>
      </c>
      <c r="AE169">
        <f>IF(ISBLANK(wash[[#This Row],[total_children]]),SUM(wash[[#This Row],[calc_boys]],wash[[#This Row],[calc_girls]]),wash[[#This Row],[total_children]])</f>
        <v>442</v>
      </c>
      <c r="AF169">
        <f>IF(ISBLANK(wash[[#This Row],[total_pwd]]),SUM(wash[[#This Row],[total_pwd_men]],wash[[#This Row],[total_pwd_women]]),wash[[#This Row],[total_pwd]])</f>
        <v>17</v>
      </c>
      <c r="AG169">
        <f>IF(ISBLANK(wash[[#This Row],[total_adults]]),SUM(wash[[#This Row],[total_men]],wash[[#This Row],[total_women]]),wash[[#This Row],[total_adults]])</f>
        <v>287</v>
      </c>
      <c r="AH169">
        <f>IF(ISBLANK(wash[[#This Row],[total_beneficiaries_reached]]),SUM(wash[[#This Row],[calc_children]],wash[[#This Row],[calc_adults]]),wash[[#This Row],[total_beneficiaries_reached]])</f>
        <v>729</v>
      </c>
      <c r="AI169" s="49" t="str">
        <f ca="1">IF(B169="","",OFFSET(table_admin1[[#Headers],[ADM1_PT]],MATCH(B169,admin1,0),1))</f>
        <v>MZ09</v>
      </c>
      <c r="AJ169" s="49" t="str">
        <f t="shared" ca="1" si="4"/>
        <v>MZ0907</v>
      </c>
      <c r="AK169" s="49" t="str">
        <f t="shared" ca="1" si="5"/>
        <v/>
      </c>
    </row>
    <row r="170" spans="1:37" x14ac:dyDescent="0.2">
      <c r="A170" s="58">
        <v>45292</v>
      </c>
      <c r="B170" s="49" t="s">
        <v>224</v>
      </c>
      <c r="C170" s="49" t="s">
        <v>671</v>
      </c>
      <c r="G170" s="49" t="s">
        <v>116</v>
      </c>
      <c r="H170" s="49" t="s">
        <v>164</v>
      </c>
      <c r="I170" s="49" t="s">
        <v>118</v>
      </c>
      <c r="K170" s="49" t="s">
        <v>1212</v>
      </c>
      <c r="L170" s="49">
        <v>153</v>
      </c>
      <c r="M170" s="49">
        <v>184</v>
      </c>
      <c r="N170" s="49">
        <v>164</v>
      </c>
      <c r="O170" s="49">
        <v>76</v>
      </c>
      <c r="U170" s="49">
        <v>4</v>
      </c>
      <c r="V170" s="49">
        <v>7</v>
      </c>
      <c r="X170" s="49">
        <v>157</v>
      </c>
      <c r="Y170" s="49">
        <v>197</v>
      </c>
      <c r="AC170">
        <f>IF(ISBLANK(wash[[#This Row],[total_boys]]),SUM(wash[[#This Row],[boys_0-5_reached]],wash[[#This Row],[boys_6-12_reached]],wash[[#This Row],[boys_13-18_reached]]),wash[[#This Row],[total_boys]])</f>
        <v>317</v>
      </c>
      <c r="AD170">
        <f>IF(ISBLANK(wash[[#This Row],[total_girls]]),SUM(wash[[#This Row],[girls_0-5_reached]],wash[[#This Row],[girls_6-12_reached]],wash[[#This Row],[girls_13-18_reached]]),wash[[#This Row],[total_girls]])</f>
        <v>260</v>
      </c>
      <c r="AE170">
        <f>IF(ISBLANK(wash[[#This Row],[total_children]]),SUM(wash[[#This Row],[calc_boys]],wash[[#This Row],[calc_girls]]),wash[[#This Row],[total_children]])</f>
        <v>577</v>
      </c>
      <c r="AF170">
        <f>IF(ISBLANK(wash[[#This Row],[total_pwd]]),SUM(wash[[#This Row],[total_pwd_men]],wash[[#This Row],[total_pwd_women]]),wash[[#This Row],[total_pwd]])</f>
        <v>11</v>
      </c>
      <c r="AG170">
        <f>IF(ISBLANK(wash[[#This Row],[total_adults]]),SUM(wash[[#This Row],[total_men]],wash[[#This Row],[total_women]]),wash[[#This Row],[total_adults]])</f>
        <v>354</v>
      </c>
      <c r="AH170">
        <f>IF(ISBLANK(wash[[#This Row],[total_beneficiaries_reached]]),SUM(wash[[#This Row],[calc_children]],wash[[#This Row],[calc_adults]]),wash[[#This Row],[total_beneficiaries_reached]])</f>
        <v>931</v>
      </c>
      <c r="AI170" s="49" t="str">
        <f ca="1">IF(B170="","",OFFSET(table_admin1[[#Headers],[ADM1_PT]],MATCH(B170,admin1,0),1))</f>
        <v>MZ10</v>
      </c>
      <c r="AJ170" s="49" t="str">
        <f t="shared" ca="1" si="4"/>
        <v>MZ1010</v>
      </c>
      <c r="AK170" s="49" t="str">
        <f t="shared" ca="1" si="5"/>
        <v/>
      </c>
    </row>
    <row r="171" spans="1:37" x14ac:dyDescent="0.2">
      <c r="A171" s="58">
        <v>45352</v>
      </c>
      <c r="B171" s="49" t="s">
        <v>229</v>
      </c>
      <c r="C171" s="49" t="s">
        <v>700</v>
      </c>
      <c r="G171" s="49" t="s">
        <v>116</v>
      </c>
      <c r="H171" s="49" t="s">
        <v>1203</v>
      </c>
      <c r="I171" s="49" t="s">
        <v>118</v>
      </c>
      <c r="K171" s="49" t="s">
        <v>1212</v>
      </c>
      <c r="L171" s="49">
        <v>93</v>
      </c>
      <c r="M171" s="49">
        <v>90</v>
      </c>
      <c r="N171" s="49">
        <v>10</v>
      </c>
      <c r="O171" s="49">
        <v>146</v>
      </c>
      <c r="U171" s="49">
        <v>11</v>
      </c>
      <c r="V171" s="49">
        <v>5</v>
      </c>
      <c r="X171" s="49">
        <v>168</v>
      </c>
      <c r="Y171" s="49">
        <v>89</v>
      </c>
      <c r="AC171">
        <f>IF(ISBLANK(wash[[#This Row],[total_boys]]),SUM(wash[[#This Row],[boys_0-5_reached]],wash[[#This Row],[boys_6-12_reached]],wash[[#This Row],[boys_13-18_reached]]),wash[[#This Row],[total_boys]])</f>
        <v>103</v>
      </c>
      <c r="AD171">
        <f>IF(ISBLANK(wash[[#This Row],[total_girls]]),SUM(wash[[#This Row],[girls_0-5_reached]],wash[[#This Row],[girls_6-12_reached]],wash[[#This Row],[girls_13-18_reached]]),wash[[#This Row],[total_girls]])</f>
        <v>236</v>
      </c>
      <c r="AE171">
        <f>IF(ISBLANK(wash[[#This Row],[total_children]]),SUM(wash[[#This Row],[calc_boys]],wash[[#This Row],[calc_girls]]),wash[[#This Row],[total_children]])</f>
        <v>339</v>
      </c>
      <c r="AF171">
        <f>IF(ISBLANK(wash[[#This Row],[total_pwd]]),SUM(wash[[#This Row],[total_pwd_men]],wash[[#This Row],[total_pwd_women]]),wash[[#This Row],[total_pwd]])</f>
        <v>16</v>
      </c>
      <c r="AG171">
        <f>IF(ISBLANK(wash[[#This Row],[total_adults]]),SUM(wash[[#This Row],[total_men]],wash[[#This Row],[total_women]]),wash[[#This Row],[total_adults]])</f>
        <v>257</v>
      </c>
      <c r="AH171">
        <f>IF(ISBLANK(wash[[#This Row],[total_beneficiaries_reached]]),SUM(wash[[#This Row],[calc_children]],wash[[#This Row],[calc_adults]]),wash[[#This Row],[total_beneficiaries_reached]])</f>
        <v>596</v>
      </c>
      <c r="AI171" s="49" t="str">
        <f ca="1">IF(B171="","",OFFSET(table_admin1[[#Headers],[ADM1_PT]],MATCH(B171,admin1,0),1))</f>
        <v>MZ11</v>
      </c>
      <c r="AJ171" s="49" t="str">
        <f t="shared" ca="1" si="4"/>
        <v>MZ1103</v>
      </c>
      <c r="AK171" s="49" t="str">
        <f t="shared" ca="1" si="5"/>
        <v/>
      </c>
    </row>
    <row r="172" spans="1:37" x14ac:dyDescent="0.2">
      <c r="A172" s="58">
        <v>45292</v>
      </c>
      <c r="B172" s="49" t="s">
        <v>224</v>
      </c>
      <c r="C172" s="49" t="s">
        <v>667</v>
      </c>
      <c r="G172" s="49" t="s">
        <v>116</v>
      </c>
      <c r="H172" s="49" t="s">
        <v>161</v>
      </c>
      <c r="I172" s="49" t="s">
        <v>118</v>
      </c>
      <c r="K172" s="49" t="s">
        <v>1212</v>
      </c>
      <c r="L172" s="49">
        <v>120</v>
      </c>
      <c r="M172" s="49">
        <v>184</v>
      </c>
      <c r="N172" s="49">
        <v>85</v>
      </c>
      <c r="O172" s="49">
        <v>144</v>
      </c>
      <c r="U172" s="49">
        <v>14</v>
      </c>
      <c r="V172" s="49">
        <v>1</v>
      </c>
      <c r="X172" s="49">
        <v>70</v>
      </c>
      <c r="Y172" s="49">
        <v>167</v>
      </c>
      <c r="AC172">
        <f>IF(ISBLANK(wash[[#This Row],[total_boys]]),SUM(wash[[#This Row],[boys_0-5_reached]],wash[[#This Row],[boys_6-12_reached]],wash[[#This Row],[boys_13-18_reached]]),wash[[#This Row],[total_boys]])</f>
        <v>205</v>
      </c>
      <c r="AD172">
        <f>IF(ISBLANK(wash[[#This Row],[total_girls]]),SUM(wash[[#This Row],[girls_0-5_reached]],wash[[#This Row],[girls_6-12_reached]],wash[[#This Row],[girls_13-18_reached]]),wash[[#This Row],[total_girls]])</f>
        <v>328</v>
      </c>
      <c r="AE172">
        <f>IF(ISBLANK(wash[[#This Row],[total_children]]),SUM(wash[[#This Row],[calc_boys]],wash[[#This Row],[calc_girls]]),wash[[#This Row],[total_children]])</f>
        <v>533</v>
      </c>
      <c r="AF172">
        <f>IF(ISBLANK(wash[[#This Row],[total_pwd]]),SUM(wash[[#This Row],[total_pwd_men]],wash[[#This Row],[total_pwd_women]]),wash[[#This Row],[total_pwd]])</f>
        <v>15</v>
      </c>
      <c r="AG172">
        <f>IF(ISBLANK(wash[[#This Row],[total_adults]]),SUM(wash[[#This Row],[total_men]],wash[[#This Row],[total_women]]),wash[[#This Row],[total_adults]])</f>
        <v>237</v>
      </c>
      <c r="AH172">
        <f>IF(ISBLANK(wash[[#This Row],[total_beneficiaries_reached]]),SUM(wash[[#This Row],[calc_children]],wash[[#This Row],[calc_adults]]),wash[[#This Row],[total_beneficiaries_reached]])</f>
        <v>770</v>
      </c>
      <c r="AI172" s="49" t="str">
        <f ca="1">IF(B172="","",OFFSET(table_admin1[[#Headers],[ADM1_PT]],MATCH(B172,admin1,0),1))</f>
        <v>MZ10</v>
      </c>
      <c r="AJ172" s="49" t="str">
        <f t="shared" ca="1" si="4"/>
        <v>MZ1009</v>
      </c>
      <c r="AK172" s="49" t="str">
        <f t="shared" ca="1" si="5"/>
        <v/>
      </c>
    </row>
    <row r="173" spans="1:37" x14ac:dyDescent="0.2">
      <c r="A173" s="58">
        <v>45323</v>
      </c>
      <c r="B173" s="49" t="s">
        <v>209</v>
      </c>
      <c r="C173" s="49" t="s">
        <v>467</v>
      </c>
      <c r="G173" s="49" t="s">
        <v>122</v>
      </c>
      <c r="H173" s="49" t="s">
        <v>164</v>
      </c>
      <c r="I173" s="49" t="s">
        <v>124</v>
      </c>
      <c r="J173" s="49" t="s">
        <v>1315</v>
      </c>
      <c r="K173" s="49" t="s">
        <v>125</v>
      </c>
      <c r="L173" s="49">
        <v>22</v>
      </c>
      <c r="M173" s="49">
        <v>132</v>
      </c>
      <c r="N173" s="49">
        <v>54</v>
      </c>
      <c r="O173" s="49">
        <v>126</v>
      </c>
      <c r="U173" s="49">
        <v>9</v>
      </c>
      <c r="V173" s="49">
        <v>4</v>
      </c>
      <c r="X173" s="49">
        <v>190</v>
      </c>
      <c r="Y173" s="49">
        <v>85</v>
      </c>
      <c r="AC173">
        <f>IF(ISBLANK(wash[[#This Row],[total_boys]]),SUM(wash[[#This Row],[boys_0-5_reached]],wash[[#This Row],[boys_6-12_reached]],wash[[#This Row],[boys_13-18_reached]]),wash[[#This Row],[total_boys]])</f>
        <v>76</v>
      </c>
      <c r="AD173">
        <f>IF(ISBLANK(wash[[#This Row],[total_girls]]),SUM(wash[[#This Row],[girls_0-5_reached]],wash[[#This Row],[girls_6-12_reached]],wash[[#This Row],[girls_13-18_reached]]),wash[[#This Row],[total_girls]])</f>
        <v>258</v>
      </c>
      <c r="AE173">
        <f>IF(ISBLANK(wash[[#This Row],[total_children]]),SUM(wash[[#This Row],[calc_boys]],wash[[#This Row],[calc_girls]]),wash[[#This Row],[total_children]])</f>
        <v>334</v>
      </c>
      <c r="AF173">
        <f>IF(ISBLANK(wash[[#This Row],[total_pwd]]),SUM(wash[[#This Row],[total_pwd_men]],wash[[#This Row],[total_pwd_women]]),wash[[#This Row],[total_pwd]])</f>
        <v>13</v>
      </c>
      <c r="AG173">
        <f>IF(ISBLANK(wash[[#This Row],[total_adults]]),SUM(wash[[#This Row],[total_men]],wash[[#This Row],[total_women]]),wash[[#This Row],[total_adults]])</f>
        <v>275</v>
      </c>
      <c r="AH173">
        <f>IF(ISBLANK(wash[[#This Row],[total_beneficiaries_reached]]),SUM(wash[[#This Row],[calc_children]],wash[[#This Row],[calc_adults]]),wash[[#This Row],[total_beneficiaries_reached]])</f>
        <v>609</v>
      </c>
      <c r="AI173" s="49" t="str">
        <f ca="1">IF(B173="","",OFFSET(table_admin1[[#Headers],[ADM1_PT]],MATCH(B173,admin1,0),1))</f>
        <v>MZ07</v>
      </c>
      <c r="AJ173" s="49" t="str">
        <f t="shared" ca="1" si="4"/>
        <v>MZ0709</v>
      </c>
      <c r="AK173" s="49" t="str">
        <f t="shared" ca="1" si="5"/>
        <v/>
      </c>
    </row>
    <row r="174" spans="1:37" x14ac:dyDescent="0.2">
      <c r="A174" s="58">
        <v>45383</v>
      </c>
      <c r="B174" s="49" t="s">
        <v>224</v>
      </c>
      <c r="C174" s="49" t="s">
        <v>641</v>
      </c>
      <c r="G174" s="49" t="s">
        <v>116</v>
      </c>
      <c r="H174" s="49" t="s">
        <v>162</v>
      </c>
      <c r="I174" s="49" t="s">
        <v>130</v>
      </c>
      <c r="J174" s="49" t="s">
        <v>1319</v>
      </c>
      <c r="K174" s="49" t="s">
        <v>1212</v>
      </c>
      <c r="L174" s="49">
        <v>191</v>
      </c>
      <c r="M174" s="49">
        <v>53</v>
      </c>
      <c r="N174" s="49">
        <v>58</v>
      </c>
      <c r="O174" s="49">
        <v>66</v>
      </c>
      <c r="U174" s="49">
        <v>7</v>
      </c>
      <c r="V174" s="49">
        <v>13</v>
      </c>
      <c r="X174" s="49">
        <v>29</v>
      </c>
      <c r="Y174" s="49">
        <v>86</v>
      </c>
      <c r="AC174">
        <f>IF(ISBLANK(wash[[#This Row],[total_boys]]),SUM(wash[[#This Row],[boys_0-5_reached]],wash[[#This Row],[boys_6-12_reached]],wash[[#This Row],[boys_13-18_reached]]),wash[[#This Row],[total_boys]])</f>
        <v>249</v>
      </c>
      <c r="AD174">
        <f>IF(ISBLANK(wash[[#This Row],[total_girls]]),SUM(wash[[#This Row],[girls_0-5_reached]],wash[[#This Row],[girls_6-12_reached]],wash[[#This Row],[girls_13-18_reached]]),wash[[#This Row],[total_girls]])</f>
        <v>119</v>
      </c>
      <c r="AE174">
        <f>IF(ISBLANK(wash[[#This Row],[total_children]]),SUM(wash[[#This Row],[calc_boys]],wash[[#This Row],[calc_girls]]),wash[[#This Row],[total_children]])</f>
        <v>368</v>
      </c>
      <c r="AF174">
        <f>IF(ISBLANK(wash[[#This Row],[total_pwd]]),SUM(wash[[#This Row],[total_pwd_men]],wash[[#This Row],[total_pwd_women]]),wash[[#This Row],[total_pwd]])</f>
        <v>20</v>
      </c>
      <c r="AG174">
        <f>IF(ISBLANK(wash[[#This Row],[total_adults]]),SUM(wash[[#This Row],[total_men]],wash[[#This Row],[total_women]]),wash[[#This Row],[total_adults]])</f>
        <v>115</v>
      </c>
      <c r="AH174">
        <f>IF(ISBLANK(wash[[#This Row],[total_beneficiaries_reached]]),SUM(wash[[#This Row],[calc_children]],wash[[#This Row],[calc_adults]]),wash[[#This Row],[total_beneficiaries_reached]])</f>
        <v>483</v>
      </c>
      <c r="AI174" s="49" t="str">
        <f ca="1">IF(B174="","",OFFSET(table_admin1[[#Headers],[ADM1_PT]],MATCH(B174,admin1,0),1))</f>
        <v>MZ10</v>
      </c>
      <c r="AJ174" s="49" t="str">
        <f t="shared" ca="1" si="4"/>
        <v>MZ1002</v>
      </c>
      <c r="AK174" s="49" t="str">
        <f t="shared" ca="1" si="5"/>
        <v/>
      </c>
    </row>
    <row r="175" spans="1:37" x14ac:dyDescent="0.2">
      <c r="A175" s="58">
        <v>45383</v>
      </c>
      <c r="B175" s="49" t="s">
        <v>214</v>
      </c>
      <c r="C175" s="49" t="s">
        <v>574</v>
      </c>
      <c r="G175" s="49" t="s">
        <v>122</v>
      </c>
      <c r="H175" s="49" t="s">
        <v>162</v>
      </c>
      <c r="I175" s="49" t="s">
        <v>130</v>
      </c>
      <c r="J175" s="49" t="s">
        <v>1317</v>
      </c>
      <c r="K175" s="49" t="s">
        <v>125</v>
      </c>
      <c r="L175" s="49">
        <v>199</v>
      </c>
      <c r="M175" s="49">
        <v>166</v>
      </c>
      <c r="N175" s="49">
        <v>19</v>
      </c>
      <c r="O175" s="49">
        <v>195</v>
      </c>
      <c r="U175" s="49">
        <v>14</v>
      </c>
      <c r="V175" s="49">
        <v>13</v>
      </c>
      <c r="X175" s="49">
        <v>135</v>
      </c>
      <c r="Y175" s="49">
        <v>15</v>
      </c>
      <c r="AC175">
        <f>IF(ISBLANK(wash[[#This Row],[total_boys]]),SUM(wash[[#This Row],[boys_0-5_reached]],wash[[#This Row],[boys_6-12_reached]],wash[[#This Row],[boys_13-18_reached]]),wash[[#This Row],[total_boys]])</f>
        <v>218</v>
      </c>
      <c r="AD175">
        <f>IF(ISBLANK(wash[[#This Row],[total_girls]]),SUM(wash[[#This Row],[girls_0-5_reached]],wash[[#This Row],[girls_6-12_reached]],wash[[#This Row],[girls_13-18_reached]]),wash[[#This Row],[total_girls]])</f>
        <v>361</v>
      </c>
      <c r="AE175">
        <f>IF(ISBLANK(wash[[#This Row],[total_children]]),SUM(wash[[#This Row],[calc_boys]],wash[[#This Row],[calc_girls]]),wash[[#This Row],[total_children]])</f>
        <v>579</v>
      </c>
      <c r="AF175">
        <f>IF(ISBLANK(wash[[#This Row],[total_pwd]]),SUM(wash[[#This Row],[total_pwd_men]],wash[[#This Row],[total_pwd_women]]),wash[[#This Row],[total_pwd]])</f>
        <v>27</v>
      </c>
      <c r="AG175">
        <f>IF(ISBLANK(wash[[#This Row],[total_adults]]),SUM(wash[[#This Row],[total_men]],wash[[#This Row],[total_women]]),wash[[#This Row],[total_adults]])</f>
        <v>150</v>
      </c>
      <c r="AH175">
        <f>IF(ISBLANK(wash[[#This Row],[total_beneficiaries_reached]]),SUM(wash[[#This Row],[calc_children]],wash[[#This Row],[calc_adults]]),wash[[#This Row],[total_beneficiaries_reached]])</f>
        <v>729</v>
      </c>
      <c r="AI175" s="49" t="str">
        <f ca="1">IF(B175="","",OFFSET(table_admin1[[#Headers],[ADM1_PT]],MATCH(B175,admin1,0),1))</f>
        <v>MZ08</v>
      </c>
      <c r="AJ175" s="49" t="str">
        <f t="shared" ca="1" si="4"/>
        <v>MZ0815</v>
      </c>
      <c r="AK175" s="49" t="str">
        <f t="shared" ca="1" si="5"/>
        <v/>
      </c>
    </row>
    <row r="176" spans="1:37" x14ac:dyDescent="0.2">
      <c r="A176" s="58">
        <v>45352</v>
      </c>
      <c r="B176" s="49" t="s">
        <v>209</v>
      </c>
      <c r="C176" s="49" t="s">
        <v>471</v>
      </c>
      <c r="G176" s="49" t="s">
        <v>122</v>
      </c>
      <c r="H176" s="49" t="s">
        <v>164</v>
      </c>
      <c r="I176" s="49" t="s">
        <v>124</v>
      </c>
      <c r="J176" s="49" t="s">
        <v>1314</v>
      </c>
      <c r="K176" s="49" t="s">
        <v>125</v>
      </c>
      <c r="L176" s="49">
        <v>80</v>
      </c>
      <c r="M176" s="49">
        <v>125</v>
      </c>
      <c r="N176" s="49">
        <v>89</v>
      </c>
      <c r="O176" s="49">
        <v>109</v>
      </c>
      <c r="U176" s="49">
        <v>5</v>
      </c>
      <c r="V176" s="49">
        <v>12</v>
      </c>
      <c r="X176" s="49">
        <v>179</v>
      </c>
      <c r="Y176" s="49">
        <v>197</v>
      </c>
      <c r="AC176">
        <f>IF(ISBLANK(wash[[#This Row],[total_boys]]),SUM(wash[[#This Row],[boys_0-5_reached]],wash[[#This Row],[boys_6-12_reached]],wash[[#This Row],[boys_13-18_reached]]),wash[[#This Row],[total_boys]])</f>
        <v>169</v>
      </c>
      <c r="AD176">
        <f>IF(ISBLANK(wash[[#This Row],[total_girls]]),SUM(wash[[#This Row],[girls_0-5_reached]],wash[[#This Row],[girls_6-12_reached]],wash[[#This Row],[girls_13-18_reached]]),wash[[#This Row],[total_girls]])</f>
        <v>234</v>
      </c>
      <c r="AE176">
        <f>IF(ISBLANK(wash[[#This Row],[total_children]]),SUM(wash[[#This Row],[calc_boys]],wash[[#This Row],[calc_girls]]),wash[[#This Row],[total_children]])</f>
        <v>403</v>
      </c>
      <c r="AF176">
        <f>IF(ISBLANK(wash[[#This Row],[total_pwd]]),SUM(wash[[#This Row],[total_pwd_men]],wash[[#This Row],[total_pwd_women]]),wash[[#This Row],[total_pwd]])</f>
        <v>17</v>
      </c>
      <c r="AG176">
        <f>IF(ISBLANK(wash[[#This Row],[total_adults]]),SUM(wash[[#This Row],[total_men]],wash[[#This Row],[total_women]]),wash[[#This Row],[total_adults]])</f>
        <v>376</v>
      </c>
      <c r="AH176">
        <f>IF(ISBLANK(wash[[#This Row],[total_beneficiaries_reached]]),SUM(wash[[#This Row],[calc_children]],wash[[#This Row],[calc_adults]]),wash[[#This Row],[total_beneficiaries_reached]])</f>
        <v>779</v>
      </c>
      <c r="AI176" s="49" t="str">
        <f ca="1">IF(B176="","",OFFSET(table_admin1[[#Headers],[ADM1_PT]],MATCH(B176,admin1,0),1))</f>
        <v>MZ07</v>
      </c>
      <c r="AJ176" s="49" t="str">
        <f t="shared" ca="1" si="4"/>
        <v>MZ0710</v>
      </c>
      <c r="AK176" s="49" t="str">
        <f t="shared" ca="1" si="5"/>
        <v/>
      </c>
    </row>
    <row r="177" spans="1:37" x14ac:dyDescent="0.2">
      <c r="A177" s="58">
        <v>45323</v>
      </c>
      <c r="B177" s="49" t="s">
        <v>209</v>
      </c>
      <c r="C177" s="49" t="s">
        <v>471</v>
      </c>
      <c r="G177" s="49" t="s">
        <v>116</v>
      </c>
      <c r="H177" s="49" t="s">
        <v>164</v>
      </c>
      <c r="I177" s="49" t="s">
        <v>118</v>
      </c>
      <c r="K177" s="49" t="s">
        <v>1212</v>
      </c>
      <c r="L177" s="49">
        <v>186</v>
      </c>
      <c r="M177" s="49">
        <v>7</v>
      </c>
      <c r="N177" s="49">
        <v>82</v>
      </c>
      <c r="O177" s="49">
        <v>119</v>
      </c>
      <c r="U177" s="49">
        <v>10</v>
      </c>
      <c r="V177" s="49">
        <v>3</v>
      </c>
      <c r="X177" s="49">
        <v>179</v>
      </c>
      <c r="Y177" s="49">
        <v>119</v>
      </c>
      <c r="AC177">
        <f>IF(ISBLANK(wash[[#This Row],[total_boys]]),SUM(wash[[#This Row],[boys_0-5_reached]],wash[[#This Row],[boys_6-12_reached]],wash[[#This Row],[boys_13-18_reached]]),wash[[#This Row],[total_boys]])</f>
        <v>268</v>
      </c>
      <c r="AD177">
        <f>IF(ISBLANK(wash[[#This Row],[total_girls]]),SUM(wash[[#This Row],[girls_0-5_reached]],wash[[#This Row],[girls_6-12_reached]],wash[[#This Row],[girls_13-18_reached]]),wash[[#This Row],[total_girls]])</f>
        <v>126</v>
      </c>
      <c r="AE177">
        <f>IF(ISBLANK(wash[[#This Row],[total_children]]),SUM(wash[[#This Row],[calc_boys]],wash[[#This Row],[calc_girls]]),wash[[#This Row],[total_children]])</f>
        <v>394</v>
      </c>
      <c r="AF177">
        <f>IF(ISBLANK(wash[[#This Row],[total_pwd]]),SUM(wash[[#This Row],[total_pwd_men]],wash[[#This Row],[total_pwd_women]]),wash[[#This Row],[total_pwd]])</f>
        <v>13</v>
      </c>
      <c r="AG177">
        <f>IF(ISBLANK(wash[[#This Row],[total_adults]]),SUM(wash[[#This Row],[total_men]],wash[[#This Row],[total_women]]),wash[[#This Row],[total_adults]])</f>
        <v>298</v>
      </c>
      <c r="AH177">
        <f>IF(ISBLANK(wash[[#This Row],[total_beneficiaries_reached]]),SUM(wash[[#This Row],[calc_children]],wash[[#This Row],[calc_adults]]),wash[[#This Row],[total_beneficiaries_reached]])</f>
        <v>692</v>
      </c>
      <c r="AI177" s="49" t="str">
        <f ca="1">IF(B177="","",OFFSET(table_admin1[[#Headers],[ADM1_PT]],MATCH(B177,admin1,0),1))</f>
        <v>MZ07</v>
      </c>
      <c r="AJ177" s="49" t="str">
        <f t="shared" ca="1" si="4"/>
        <v>MZ0710</v>
      </c>
      <c r="AK177" s="49" t="str">
        <f t="shared" ca="1" si="5"/>
        <v/>
      </c>
    </row>
    <row r="178" spans="1:37" x14ac:dyDescent="0.2">
      <c r="A178" s="58">
        <v>45292</v>
      </c>
      <c r="B178" s="49" t="s">
        <v>229</v>
      </c>
      <c r="C178" s="49" t="s">
        <v>741</v>
      </c>
      <c r="G178" s="49" t="s">
        <v>116</v>
      </c>
      <c r="H178" s="49" t="s">
        <v>161</v>
      </c>
      <c r="I178" s="49" t="s">
        <v>118</v>
      </c>
      <c r="K178" s="49" t="s">
        <v>1212</v>
      </c>
      <c r="L178" s="49">
        <v>182</v>
      </c>
      <c r="M178" s="49">
        <v>85</v>
      </c>
      <c r="N178" s="49">
        <v>144</v>
      </c>
      <c r="O178" s="49">
        <v>114</v>
      </c>
      <c r="U178" s="49">
        <v>6</v>
      </c>
      <c r="V178" s="49">
        <v>8</v>
      </c>
      <c r="X178" s="49">
        <v>113</v>
      </c>
      <c r="Y178" s="49">
        <v>121</v>
      </c>
      <c r="AC178">
        <f>IF(ISBLANK(wash[[#This Row],[total_boys]]),SUM(wash[[#This Row],[boys_0-5_reached]],wash[[#This Row],[boys_6-12_reached]],wash[[#This Row],[boys_13-18_reached]]),wash[[#This Row],[total_boys]])</f>
        <v>326</v>
      </c>
      <c r="AD178">
        <f>IF(ISBLANK(wash[[#This Row],[total_girls]]),SUM(wash[[#This Row],[girls_0-5_reached]],wash[[#This Row],[girls_6-12_reached]],wash[[#This Row],[girls_13-18_reached]]),wash[[#This Row],[total_girls]])</f>
        <v>199</v>
      </c>
      <c r="AE178">
        <f>IF(ISBLANK(wash[[#This Row],[total_children]]),SUM(wash[[#This Row],[calc_boys]],wash[[#This Row],[calc_girls]]),wash[[#This Row],[total_children]])</f>
        <v>525</v>
      </c>
      <c r="AF178">
        <f>IF(ISBLANK(wash[[#This Row],[total_pwd]]),SUM(wash[[#This Row],[total_pwd_men]],wash[[#This Row],[total_pwd_women]]),wash[[#This Row],[total_pwd]])</f>
        <v>14</v>
      </c>
      <c r="AG178">
        <f>IF(ISBLANK(wash[[#This Row],[total_adults]]),SUM(wash[[#This Row],[total_men]],wash[[#This Row],[total_women]]),wash[[#This Row],[total_adults]])</f>
        <v>234</v>
      </c>
      <c r="AH178">
        <f>IF(ISBLANK(wash[[#This Row],[total_beneficiaries_reached]]),SUM(wash[[#This Row],[calc_children]],wash[[#This Row],[calc_adults]]),wash[[#This Row],[total_beneficiaries_reached]])</f>
        <v>759</v>
      </c>
      <c r="AI178" s="49" t="str">
        <f ca="1">IF(B178="","",OFFSET(table_admin1[[#Headers],[ADM1_PT]],MATCH(B178,admin1,0),1))</f>
        <v>MZ11</v>
      </c>
      <c r="AJ178" s="49" t="str">
        <f t="shared" ca="1" si="4"/>
        <v>MZ1114</v>
      </c>
      <c r="AK178" s="49" t="str">
        <f t="shared" ca="1" si="5"/>
        <v/>
      </c>
    </row>
    <row r="179" spans="1:37" x14ac:dyDescent="0.2">
      <c r="A179" s="58">
        <v>45383</v>
      </c>
      <c r="B179" s="49" t="s">
        <v>209</v>
      </c>
      <c r="C179" s="49" t="s">
        <v>437</v>
      </c>
      <c r="G179" s="49" t="s">
        <v>116</v>
      </c>
      <c r="H179" s="49" t="s">
        <v>161</v>
      </c>
      <c r="I179" s="49" t="s">
        <v>118</v>
      </c>
      <c r="K179" s="49" t="s">
        <v>1212</v>
      </c>
      <c r="L179" s="49">
        <v>69</v>
      </c>
      <c r="M179" s="49">
        <v>184</v>
      </c>
      <c r="N179" s="49">
        <v>143</v>
      </c>
      <c r="O179" s="49">
        <v>104</v>
      </c>
      <c r="U179" s="49">
        <v>11</v>
      </c>
      <c r="V179" s="49">
        <v>10</v>
      </c>
      <c r="X179" s="49">
        <v>143</v>
      </c>
      <c r="Y179" s="49">
        <v>116</v>
      </c>
      <c r="AC179">
        <f>IF(ISBLANK(wash[[#This Row],[total_boys]]),SUM(wash[[#This Row],[boys_0-5_reached]],wash[[#This Row],[boys_6-12_reached]],wash[[#This Row],[boys_13-18_reached]]),wash[[#This Row],[total_boys]])</f>
        <v>212</v>
      </c>
      <c r="AD179">
        <f>IF(ISBLANK(wash[[#This Row],[total_girls]]),SUM(wash[[#This Row],[girls_0-5_reached]],wash[[#This Row],[girls_6-12_reached]],wash[[#This Row],[girls_13-18_reached]]),wash[[#This Row],[total_girls]])</f>
        <v>288</v>
      </c>
      <c r="AE179">
        <f>IF(ISBLANK(wash[[#This Row],[total_children]]),SUM(wash[[#This Row],[calc_boys]],wash[[#This Row],[calc_girls]]),wash[[#This Row],[total_children]])</f>
        <v>500</v>
      </c>
      <c r="AF179">
        <f>IF(ISBLANK(wash[[#This Row],[total_pwd]]),SUM(wash[[#This Row],[total_pwd_men]],wash[[#This Row],[total_pwd_women]]),wash[[#This Row],[total_pwd]])</f>
        <v>21</v>
      </c>
      <c r="AG179">
        <f>IF(ISBLANK(wash[[#This Row],[total_adults]]),SUM(wash[[#This Row],[total_men]],wash[[#This Row],[total_women]]),wash[[#This Row],[total_adults]])</f>
        <v>259</v>
      </c>
      <c r="AH179">
        <f>IF(ISBLANK(wash[[#This Row],[total_beneficiaries_reached]]),SUM(wash[[#This Row],[calc_children]],wash[[#This Row],[calc_adults]]),wash[[#This Row],[total_beneficiaries_reached]])</f>
        <v>759</v>
      </c>
      <c r="AI179" s="49" t="str">
        <f ca="1">IF(B179="","",OFFSET(table_admin1[[#Headers],[ADM1_PT]],MATCH(B179,admin1,0),1))</f>
        <v>MZ07</v>
      </c>
      <c r="AJ179" s="49" t="str">
        <f t="shared" ca="1" si="4"/>
        <v>MZ0701</v>
      </c>
      <c r="AK179" s="49" t="str">
        <f t="shared" ca="1" si="5"/>
        <v/>
      </c>
    </row>
    <row r="180" spans="1:37" x14ac:dyDescent="0.2">
      <c r="A180" s="58">
        <v>45352</v>
      </c>
      <c r="B180" s="49" t="s">
        <v>113</v>
      </c>
      <c r="C180" s="49" t="s">
        <v>114</v>
      </c>
      <c r="G180" s="49" t="s">
        <v>122</v>
      </c>
      <c r="H180" s="49" t="s">
        <v>164</v>
      </c>
      <c r="I180" s="49" t="s">
        <v>124</v>
      </c>
      <c r="J180" s="49" t="s">
        <v>1314</v>
      </c>
      <c r="K180" s="49" t="s">
        <v>125</v>
      </c>
      <c r="L180" s="49">
        <v>53</v>
      </c>
      <c r="M180" s="49">
        <v>158</v>
      </c>
      <c r="N180" s="49">
        <v>108</v>
      </c>
      <c r="O180" s="49">
        <v>146</v>
      </c>
      <c r="U180" s="49">
        <v>15</v>
      </c>
      <c r="V180" s="49">
        <v>14</v>
      </c>
      <c r="X180" s="49">
        <v>66</v>
      </c>
      <c r="Y180" s="49">
        <v>191</v>
      </c>
      <c r="AC180">
        <f>IF(ISBLANK(wash[[#This Row],[total_boys]]),SUM(wash[[#This Row],[boys_0-5_reached]],wash[[#This Row],[boys_6-12_reached]],wash[[#This Row],[boys_13-18_reached]]),wash[[#This Row],[total_boys]])</f>
        <v>161</v>
      </c>
      <c r="AD180">
        <f>IF(ISBLANK(wash[[#This Row],[total_girls]]),SUM(wash[[#This Row],[girls_0-5_reached]],wash[[#This Row],[girls_6-12_reached]],wash[[#This Row],[girls_13-18_reached]]),wash[[#This Row],[total_girls]])</f>
        <v>304</v>
      </c>
      <c r="AE180">
        <f>IF(ISBLANK(wash[[#This Row],[total_children]]),SUM(wash[[#This Row],[calc_boys]],wash[[#This Row],[calc_girls]]),wash[[#This Row],[total_children]])</f>
        <v>465</v>
      </c>
      <c r="AF180">
        <f>IF(ISBLANK(wash[[#This Row],[total_pwd]]),SUM(wash[[#This Row],[total_pwd_men]],wash[[#This Row],[total_pwd_women]]),wash[[#This Row],[total_pwd]])</f>
        <v>29</v>
      </c>
      <c r="AG180">
        <f>IF(ISBLANK(wash[[#This Row],[total_adults]]),SUM(wash[[#This Row],[total_men]],wash[[#This Row],[total_women]]),wash[[#This Row],[total_adults]])</f>
        <v>257</v>
      </c>
      <c r="AH180">
        <f>IF(ISBLANK(wash[[#This Row],[total_beneficiaries_reached]]),SUM(wash[[#This Row],[calc_children]],wash[[#This Row],[calc_adults]]),wash[[#This Row],[total_beneficiaries_reached]])</f>
        <v>722</v>
      </c>
      <c r="AI180" s="49" t="str">
        <f ca="1">IF(B180="","",OFFSET(table_admin1[[#Headers],[ADM1_PT]],MATCH(B180,admin1,0),1))</f>
        <v>MZ09</v>
      </c>
      <c r="AJ180" s="49" t="str">
        <f t="shared" ca="1" si="4"/>
        <v>MZ0906</v>
      </c>
      <c r="AK180" s="49" t="str">
        <f t="shared" ca="1" si="5"/>
        <v/>
      </c>
    </row>
    <row r="181" spans="1:37" x14ac:dyDescent="0.2">
      <c r="A181" s="58">
        <v>45323</v>
      </c>
      <c r="B181" s="49" t="s">
        <v>192</v>
      </c>
      <c r="C181" s="49" t="s">
        <v>370</v>
      </c>
      <c r="G181" s="49" t="s">
        <v>116</v>
      </c>
      <c r="H181" s="49" t="s">
        <v>162</v>
      </c>
      <c r="I181" s="49" t="s">
        <v>118</v>
      </c>
      <c r="K181" s="49" t="s">
        <v>1212</v>
      </c>
      <c r="L181" s="49">
        <v>102</v>
      </c>
      <c r="M181" s="49">
        <v>127</v>
      </c>
      <c r="N181" s="49">
        <v>140</v>
      </c>
      <c r="O181" s="49">
        <v>46</v>
      </c>
      <c r="U181" s="49">
        <v>5</v>
      </c>
      <c r="V181" s="49">
        <v>15</v>
      </c>
      <c r="X181" s="49">
        <v>29</v>
      </c>
      <c r="Y181" s="49">
        <v>161</v>
      </c>
      <c r="AC181">
        <f>IF(ISBLANK(wash[[#This Row],[total_boys]]),SUM(wash[[#This Row],[boys_0-5_reached]],wash[[#This Row],[boys_6-12_reached]],wash[[#This Row],[boys_13-18_reached]]),wash[[#This Row],[total_boys]])</f>
        <v>242</v>
      </c>
      <c r="AD181">
        <f>IF(ISBLANK(wash[[#This Row],[total_girls]]),SUM(wash[[#This Row],[girls_0-5_reached]],wash[[#This Row],[girls_6-12_reached]],wash[[#This Row],[girls_13-18_reached]]),wash[[#This Row],[total_girls]])</f>
        <v>173</v>
      </c>
      <c r="AE181">
        <f>IF(ISBLANK(wash[[#This Row],[total_children]]),SUM(wash[[#This Row],[calc_boys]],wash[[#This Row],[calc_girls]]),wash[[#This Row],[total_children]])</f>
        <v>415</v>
      </c>
      <c r="AF181">
        <f>IF(ISBLANK(wash[[#This Row],[total_pwd]]),SUM(wash[[#This Row],[total_pwd_men]],wash[[#This Row],[total_pwd_women]]),wash[[#This Row],[total_pwd]])</f>
        <v>20</v>
      </c>
      <c r="AG181">
        <f>IF(ISBLANK(wash[[#This Row],[total_adults]]),SUM(wash[[#This Row],[total_men]],wash[[#This Row],[total_women]]),wash[[#This Row],[total_adults]])</f>
        <v>190</v>
      </c>
      <c r="AH181">
        <f>IF(ISBLANK(wash[[#This Row],[total_beneficiaries_reached]]),SUM(wash[[#This Row],[calc_children]],wash[[#This Row],[calc_adults]]),wash[[#This Row],[total_beneficiaries_reached]])</f>
        <v>605</v>
      </c>
      <c r="AI181" s="49" t="str">
        <f ca="1">IF(B181="","",OFFSET(table_admin1[[#Headers],[ADM1_PT]],MATCH(B181,admin1,0),1))</f>
        <v>MZ04</v>
      </c>
      <c r="AJ181" s="49" t="str">
        <f t="shared" ca="1" si="4"/>
        <v>MZ0404</v>
      </c>
      <c r="AK181" s="49" t="str">
        <f t="shared" ca="1" si="5"/>
        <v/>
      </c>
    </row>
    <row r="182" spans="1:37" x14ac:dyDescent="0.2">
      <c r="A182" s="58">
        <v>45323</v>
      </c>
      <c r="B182" s="49" t="s">
        <v>209</v>
      </c>
      <c r="C182" s="49" t="s">
        <v>467</v>
      </c>
      <c r="G182" s="49" t="s">
        <v>116</v>
      </c>
      <c r="H182" s="49" t="s">
        <v>161</v>
      </c>
      <c r="I182" s="49" t="s">
        <v>118</v>
      </c>
      <c r="K182" s="49" t="s">
        <v>1212</v>
      </c>
      <c r="L182" s="49">
        <v>186</v>
      </c>
      <c r="M182" s="49">
        <v>169</v>
      </c>
      <c r="N182" s="49">
        <v>29</v>
      </c>
      <c r="O182" s="49">
        <v>135</v>
      </c>
      <c r="U182" s="49">
        <v>11</v>
      </c>
      <c r="V182" s="49">
        <v>15</v>
      </c>
      <c r="X182" s="49">
        <v>80</v>
      </c>
      <c r="Y182" s="49">
        <v>179</v>
      </c>
      <c r="AC182">
        <f>IF(ISBLANK(wash[[#This Row],[total_boys]]),SUM(wash[[#This Row],[boys_0-5_reached]],wash[[#This Row],[boys_6-12_reached]],wash[[#This Row],[boys_13-18_reached]]),wash[[#This Row],[total_boys]])</f>
        <v>215</v>
      </c>
      <c r="AD182">
        <f>IF(ISBLANK(wash[[#This Row],[total_girls]]),SUM(wash[[#This Row],[girls_0-5_reached]],wash[[#This Row],[girls_6-12_reached]],wash[[#This Row],[girls_13-18_reached]]),wash[[#This Row],[total_girls]])</f>
        <v>304</v>
      </c>
      <c r="AE182">
        <f>IF(ISBLANK(wash[[#This Row],[total_children]]),SUM(wash[[#This Row],[calc_boys]],wash[[#This Row],[calc_girls]]),wash[[#This Row],[total_children]])</f>
        <v>519</v>
      </c>
      <c r="AF182">
        <f>IF(ISBLANK(wash[[#This Row],[total_pwd]]),SUM(wash[[#This Row],[total_pwd_men]],wash[[#This Row],[total_pwd_women]]),wash[[#This Row],[total_pwd]])</f>
        <v>26</v>
      </c>
      <c r="AG182">
        <f>IF(ISBLANK(wash[[#This Row],[total_adults]]),SUM(wash[[#This Row],[total_men]],wash[[#This Row],[total_women]]),wash[[#This Row],[total_adults]])</f>
        <v>259</v>
      </c>
      <c r="AH182">
        <f>IF(ISBLANK(wash[[#This Row],[total_beneficiaries_reached]]),SUM(wash[[#This Row],[calc_children]],wash[[#This Row],[calc_adults]]),wash[[#This Row],[total_beneficiaries_reached]])</f>
        <v>778</v>
      </c>
      <c r="AI182" s="49" t="str">
        <f ca="1">IF(B182="","",OFFSET(table_admin1[[#Headers],[ADM1_PT]],MATCH(B182,admin1,0),1))</f>
        <v>MZ07</v>
      </c>
      <c r="AJ182" s="49" t="str">
        <f t="shared" ca="1" si="4"/>
        <v>MZ0709</v>
      </c>
      <c r="AK182" s="49" t="str">
        <f t="shared" ca="1" si="5"/>
        <v/>
      </c>
    </row>
    <row r="183" spans="1:37" x14ac:dyDescent="0.2">
      <c r="A183" s="58">
        <v>45292</v>
      </c>
      <c r="B183" s="49" t="s">
        <v>209</v>
      </c>
      <c r="C183" s="49" t="s">
        <v>445</v>
      </c>
      <c r="G183" s="49" t="s">
        <v>116</v>
      </c>
      <c r="H183" s="49" t="s">
        <v>164</v>
      </c>
      <c r="I183" s="49" t="s">
        <v>118</v>
      </c>
      <c r="K183" s="49" t="s">
        <v>1212</v>
      </c>
      <c r="L183" s="49">
        <v>183</v>
      </c>
      <c r="M183" s="49">
        <v>9</v>
      </c>
      <c r="N183" s="49">
        <v>13</v>
      </c>
      <c r="O183" s="49">
        <v>176</v>
      </c>
      <c r="U183" s="49">
        <v>8</v>
      </c>
      <c r="V183" s="49">
        <v>3</v>
      </c>
      <c r="X183" s="49">
        <v>74</v>
      </c>
      <c r="Y183" s="49">
        <v>178</v>
      </c>
      <c r="AC183">
        <f>IF(ISBLANK(wash[[#This Row],[total_boys]]),SUM(wash[[#This Row],[boys_0-5_reached]],wash[[#This Row],[boys_6-12_reached]],wash[[#This Row],[boys_13-18_reached]]),wash[[#This Row],[total_boys]])</f>
        <v>196</v>
      </c>
      <c r="AD183">
        <f>IF(ISBLANK(wash[[#This Row],[total_girls]]),SUM(wash[[#This Row],[girls_0-5_reached]],wash[[#This Row],[girls_6-12_reached]],wash[[#This Row],[girls_13-18_reached]]),wash[[#This Row],[total_girls]])</f>
        <v>185</v>
      </c>
      <c r="AE183">
        <f>IF(ISBLANK(wash[[#This Row],[total_children]]),SUM(wash[[#This Row],[calc_boys]],wash[[#This Row],[calc_girls]]),wash[[#This Row],[total_children]])</f>
        <v>381</v>
      </c>
      <c r="AF183">
        <f>IF(ISBLANK(wash[[#This Row],[total_pwd]]),SUM(wash[[#This Row],[total_pwd_men]],wash[[#This Row],[total_pwd_women]]),wash[[#This Row],[total_pwd]])</f>
        <v>11</v>
      </c>
      <c r="AG183">
        <f>IF(ISBLANK(wash[[#This Row],[total_adults]]),SUM(wash[[#This Row],[total_men]],wash[[#This Row],[total_women]]),wash[[#This Row],[total_adults]])</f>
        <v>252</v>
      </c>
      <c r="AH183">
        <f>IF(ISBLANK(wash[[#This Row],[total_beneficiaries_reached]]),SUM(wash[[#This Row],[calc_children]],wash[[#This Row],[calc_adults]]),wash[[#This Row],[total_beneficiaries_reached]])</f>
        <v>633</v>
      </c>
      <c r="AI183" s="49" t="str">
        <f ca="1">IF(B183="","",OFFSET(table_admin1[[#Headers],[ADM1_PT]],MATCH(B183,admin1,0),1))</f>
        <v>MZ07</v>
      </c>
      <c r="AJ183" s="49" t="str">
        <f t="shared" ca="1" si="4"/>
        <v>MZ0703</v>
      </c>
      <c r="AK183" s="49" t="str">
        <f t="shared" ca="1" si="5"/>
        <v/>
      </c>
    </row>
    <row r="184" spans="1:37" x14ac:dyDescent="0.2">
      <c r="A184" s="58">
        <v>45352</v>
      </c>
      <c r="B184" s="49" t="s">
        <v>120</v>
      </c>
      <c r="C184" s="49" t="s">
        <v>129</v>
      </c>
      <c r="G184" s="49" t="s">
        <v>122</v>
      </c>
      <c r="H184" s="49" t="s">
        <v>161</v>
      </c>
      <c r="I184" s="49" t="s">
        <v>124</v>
      </c>
      <c r="J184" s="49" t="s">
        <v>1314</v>
      </c>
      <c r="K184" s="49" t="s">
        <v>125</v>
      </c>
      <c r="L184" s="49">
        <v>133</v>
      </c>
      <c r="M184" s="49">
        <v>18</v>
      </c>
      <c r="N184" s="49">
        <v>55</v>
      </c>
      <c r="O184" s="49">
        <v>54</v>
      </c>
      <c r="U184" s="49">
        <v>13</v>
      </c>
      <c r="V184" s="49">
        <v>14</v>
      </c>
      <c r="X184" s="49">
        <v>126</v>
      </c>
      <c r="Y184" s="49">
        <v>98</v>
      </c>
      <c r="AC184">
        <f>IF(ISBLANK(wash[[#This Row],[total_boys]]),SUM(wash[[#This Row],[boys_0-5_reached]],wash[[#This Row],[boys_6-12_reached]],wash[[#This Row],[boys_13-18_reached]]),wash[[#This Row],[total_boys]])</f>
        <v>188</v>
      </c>
      <c r="AD184">
        <f>IF(ISBLANK(wash[[#This Row],[total_girls]]),SUM(wash[[#This Row],[girls_0-5_reached]],wash[[#This Row],[girls_6-12_reached]],wash[[#This Row],[girls_13-18_reached]]),wash[[#This Row],[total_girls]])</f>
        <v>72</v>
      </c>
      <c r="AE184">
        <f>IF(ISBLANK(wash[[#This Row],[total_children]]),SUM(wash[[#This Row],[calc_boys]],wash[[#This Row],[calc_girls]]),wash[[#This Row],[total_children]])</f>
        <v>260</v>
      </c>
      <c r="AF184">
        <f>IF(ISBLANK(wash[[#This Row],[total_pwd]]),SUM(wash[[#This Row],[total_pwd_men]],wash[[#This Row],[total_pwd_women]]),wash[[#This Row],[total_pwd]])</f>
        <v>27</v>
      </c>
      <c r="AG184">
        <f>IF(ISBLANK(wash[[#This Row],[total_adults]]),SUM(wash[[#This Row],[total_men]],wash[[#This Row],[total_women]]),wash[[#This Row],[total_adults]])</f>
        <v>224</v>
      </c>
      <c r="AH184">
        <f>IF(ISBLANK(wash[[#This Row],[total_beneficiaries_reached]]),SUM(wash[[#This Row],[calc_children]],wash[[#This Row],[calc_adults]]),wash[[#This Row],[total_beneficiaries_reached]])</f>
        <v>484</v>
      </c>
      <c r="AI184" s="49" t="str">
        <f ca="1">IF(B184="","",OFFSET(table_admin1[[#Headers],[ADM1_PT]],MATCH(B184,admin1,0),1))</f>
        <v>MZ01</v>
      </c>
      <c r="AJ184" s="49" t="str">
        <f t="shared" ca="1" si="4"/>
        <v>MZ0110</v>
      </c>
      <c r="AK184" s="49" t="str">
        <f t="shared" ca="1" si="5"/>
        <v/>
      </c>
    </row>
    <row r="185" spans="1:37" x14ac:dyDescent="0.2">
      <c r="A185" s="58">
        <v>45383</v>
      </c>
      <c r="B185" s="49" t="s">
        <v>120</v>
      </c>
      <c r="C185" s="49" t="s">
        <v>131</v>
      </c>
      <c r="G185" s="49" t="s">
        <v>122</v>
      </c>
      <c r="H185" s="49" t="s">
        <v>161</v>
      </c>
      <c r="I185" s="49" t="s">
        <v>130</v>
      </c>
      <c r="J185" s="49" t="s">
        <v>1318</v>
      </c>
      <c r="K185" s="49" t="s">
        <v>125</v>
      </c>
      <c r="L185" s="49">
        <v>132</v>
      </c>
      <c r="M185" s="49">
        <v>120</v>
      </c>
      <c r="N185" s="49">
        <v>104</v>
      </c>
      <c r="O185" s="49">
        <v>131</v>
      </c>
      <c r="U185" s="49">
        <v>1</v>
      </c>
      <c r="V185" s="49">
        <v>12</v>
      </c>
      <c r="X185" s="49">
        <v>67</v>
      </c>
      <c r="Y185" s="49">
        <v>35</v>
      </c>
      <c r="AC185">
        <f>IF(ISBLANK(wash[[#This Row],[total_boys]]),SUM(wash[[#This Row],[boys_0-5_reached]],wash[[#This Row],[boys_6-12_reached]],wash[[#This Row],[boys_13-18_reached]]),wash[[#This Row],[total_boys]])</f>
        <v>236</v>
      </c>
      <c r="AD185">
        <f>IF(ISBLANK(wash[[#This Row],[total_girls]]),SUM(wash[[#This Row],[girls_0-5_reached]],wash[[#This Row],[girls_6-12_reached]],wash[[#This Row],[girls_13-18_reached]]),wash[[#This Row],[total_girls]])</f>
        <v>251</v>
      </c>
      <c r="AE185">
        <f>IF(ISBLANK(wash[[#This Row],[total_children]]),SUM(wash[[#This Row],[calc_boys]],wash[[#This Row],[calc_girls]]),wash[[#This Row],[total_children]])</f>
        <v>487</v>
      </c>
      <c r="AF185">
        <f>IF(ISBLANK(wash[[#This Row],[total_pwd]]),SUM(wash[[#This Row],[total_pwd_men]],wash[[#This Row],[total_pwd_women]]),wash[[#This Row],[total_pwd]])</f>
        <v>13</v>
      </c>
      <c r="AG185">
        <f>IF(ISBLANK(wash[[#This Row],[total_adults]]),SUM(wash[[#This Row],[total_men]],wash[[#This Row],[total_women]]),wash[[#This Row],[total_adults]])</f>
        <v>102</v>
      </c>
      <c r="AH185">
        <f>IF(ISBLANK(wash[[#This Row],[total_beneficiaries_reached]]),SUM(wash[[#This Row],[calc_children]],wash[[#This Row],[calc_adults]]),wash[[#This Row],[total_beneficiaries_reached]])</f>
        <v>589</v>
      </c>
      <c r="AI185" s="49" t="str">
        <f ca="1">IF(B185="","",OFFSET(table_admin1[[#Headers],[ADM1_PT]],MATCH(B185,admin1,0),1))</f>
        <v>MZ01</v>
      </c>
      <c r="AJ185" s="49" t="str">
        <f t="shared" ca="1" si="4"/>
        <v>MZ0107</v>
      </c>
      <c r="AK185" s="49" t="str">
        <f t="shared" ca="1" si="5"/>
        <v/>
      </c>
    </row>
    <row r="186" spans="1:37" x14ac:dyDescent="0.2">
      <c r="A186" s="58">
        <v>45292</v>
      </c>
      <c r="B186" s="49" t="s">
        <v>120</v>
      </c>
      <c r="C186" s="49" t="s">
        <v>128</v>
      </c>
      <c r="G186" s="49" t="s">
        <v>122</v>
      </c>
      <c r="H186" s="49" t="s">
        <v>162</v>
      </c>
      <c r="I186" s="49" t="s">
        <v>124</v>
      </c>
      <c r="J186" s="49" t="s">
        <v>1316</v>
      </c>
      <c r="K186" s="49" t="s">
        <v>125</v>
      </c>
      <c r="L186" s="49">
        <v>59</v>
      </c>
      <c r="M186" s="49">
        <v>153</v>
      </c>
      <c r="N186" s="49">
        <v>85</v>
      </c>
      <c r="O186" s="49">
        <v>11</v>
      </c>
      <c r="U186" s="49">
        <v>7</v>
      </c>
      <c r="V186" s="49">
        <v>4</v>
      </c>
      <c r="X186" s="49">
        <v>104</v>
      </c>
      <c r="Y186" s="49">
        <v>140</v>
      </c>
      <c r="AC186">
        <f>IF(ISBLANK(wash[[#This Row],[total_boys]]),SUM(wash[[#This Row],[boys_0-5_reached]],wash[[#This Row],[boys_6-12_reached]],wash[[#This Row],[boys_13-18_reached]]),wash[[#This Row],[total_boys]])</f>
        <v>144</v>
      </c>
      <c r="AD186">
        <f>IF(ISBLANK(wash[[#This Row],[total_girls]]),SUM(wash[[#This Row],[girls_0-5_reached]],wash[[#This Row],[girls_6-12_reached]],wash[[#This Row],[girls_13-18_reached]]),wash[[#This Row],[total_girls]])</f>
        <v>164</v>
      </c>
      <c r="AE186">
        <f>IF(ISBLANK(wash[[#This Row],[total_children]]),SUM(wash[[#This Row],[calc_boys]],wash[[#This Row],[calc_girls]]),wash[[#This Row],[total_children]])</f>
        <v>308</v>
      </c>
      <c r="AF186">
        <f>IF(ISBLANK(wash[[#This Row],[total_pwd]]),SUM(wash[[#This Row],[total_pwd_men]],wash[[#This Row],[total_pwd_women]]),wash[[#This Row],[total_pwd]])</f>
        <v>11</v>
      </c>
      <c r="AG186">
        <f>IF(ISBLANK(wash[[#This Row],[total_adults]]),SUM(wash[[#This Row],[total_men]],wash[[#This Row],[total_women]]),wash[[#This Row],[total_adults]])</f>
        <v>244</v>
      </c>
      <c r="AH186">
        <f>IF(ISBLANK(wash[[#This Row],[total_beneficiaries_reached]]),SUM(wash[[#This Row],[calc_children]],wash[[#This Row],[calc_adults]]),wash[[#This Row],[total_beneficiaries_reached]])</f>
        <v>552</v>
      </c>
      <c r="AI186" s="49" t="str">
        <f ca="1">IF(B186="","",OFFSET(table_admin1[[#Headers],[ADM1_PT]],MATCH(B186,admin1,0),1))</f>
        <v>MZ01</v>
      </c>
      <c r="AJ186" s="49" t="str">
        <f t="shared" ca="1" si="4"/>
        <v>MZ0112</v>
      </c>
      <c r="AK186" s="49" t="str">
        <f t="shared" ca="1" si="5"/>
        <v/>
      </c>
    </row>
    <row r="187" spans="1:37" x14ac:dyDescent="0.2">
      <c r="A187" s="58">
        <v>45292</v>
      </c>
      <c r="B187" s="49" t="s">
        <v>209</v>
      </c>
      <c r="C187" s="49" t="s">
        <v>441</v>
      </c>
      <c r="G187" s="49" t="s">
        <v>116</v>
      </c>
      <c r="H187" s="49" t="s">
        <v>162</v>
      </c>
      <c r="I187" s="49" t="s">
        <v>118</v>
      </c>
      <c r="K187" s="49" t="s">
        <v>1212</v>
      </c>
      <c r="L187" s="49">
        <v>194</v>
      </c>
      <c r="M187" s="49">
        <v>156</v>
      </c>
      <c r="N187" s="49">
        <v>172</v>
      </c>
      <c r="O187" s="49">
        <v>182</v>
      </c>
      <c r="U187" s="49">
        <v>1</v>
      </c>
      <c r="V187" s="49">
        <v>3</v>
      </c>
      <c r="X187" s="49">
        <v>68</v>
      </c>
      <c r="Y187" s="49">
        <v>8</v>
      </c>
      <c r="AC187">
        <f>IF(ISBLANK(wash[[#This Row],[total_boys]]),SUM(wash[[#This Row],[boys_0-5_reached]],wash[[#This Row],[boys_6-12_reached]],wash[[#This Row],[boys_13-18_reached]]),wash[[#This Row],[total_boys]])</f>
        <v>366</v>
      </c>
      <c r="AD187">
        <f>IF(ISBLANK(wash[[#This Row],[total_girls]]),SUM(wash[[#This Row],[girls_0-5_reached]],wash[[#This Row],[girls_6-12_reached]],wash[[#This Row],[girls_13-18_reached]]),wash[[#This Row],[total_girls]])</f>
        <v>338</v>
      </c>
      <c r="AE187">
        <f>IF(ISBLANK(wash[[#This Row],[total_children]]),SUM(wash[[#This Row],[calc_boys]],wash[[#This Row],[calc_girls]]),wash[[#This Row],[total_children]])</f>
        <v>704</v>
      </c>
      <c r="AF187">
        <f>IF(ISBLANK(wash[[#This Row],[total_pwd]]),SUM(wash[[#This Row],[total_pwd_men]],wash[[#This Row],[total_pwd_women]]),wash[[#This Row],[total_pwd]])</f>
        <v>4</v>
      </c>
      <c r="AG187">
        <f>IF(ISBLANK(wash[[#This Row],[total_adults]]),SUM(wash[[#This Row],[total_men]],wash[[#This Row],[total_women]]),wash[[#This Row],[total_adults]])</f>
        <v>76</v>
      </c>
      <c r="AH187">
        <f>IF(ISBLANK(wash[[#This Row],[total_beneficiaries_reached]]),SUM(wash[[#This Row],[calc_children]],wash[[#This Row],[calc_adults]]),wash[[#This Row],[total_beneficiaries_reached]])</f>
        <v>780</v>
      </c>
      <c r="AI187" s="49" t="str">
        <f ca="1">IF(B187="","",OFFSET(table_admin1[[#Headers],[ADM1_PT]],MATCH(B187,admin1,0),1))</f>
        <v>MZ07</v>
      </c>
      <c r="AJ187" s="49" t="str">
        <f t="shared" ca="1" si="4"/>
        <v>MZ0702</v>
      </c>
      <c r="AK187" s="49" t="str">
        <f t="shared" ca="1" si="5"/>
        <v/>
      </c>
    </row>
    <row r="188" spans="1:37" x14ac:dyDescent="0.2">
      <c r="A188" s="58">
        <v>45292</v>
      </c>
      <c r="B188" s="49" t="s">
        <v>120</v>
      </c>
      <c r="C188" s="49" t="s">
        <v>121</v>
      </c>
      <c r="G188" s="49" t="s">
        <v>122</v>
      </c>
      <c r="H188" s="49" t="s">
        <v>163</v>
      </c>
      <c r="I188" s="49" t="s">
        <v>124</v>
      </c>
      <c r="J188" s="49" t="s">
        <v>1314</v>
      </c>
      <c r="K188" s="49" t="s">
        <v>125</v>
      </c>
      <c r="L188" s="49">
        <v>131</v>
      </c>
      <c r="M188" s="49">
        <v>135</v>
      </c>
      <c r="N188" s="49">
        <v>170</v>
      </c>
      <c r="O188" s="49">
        <v>142</v>
      </c>
      <c r="U188" s="49">
        <v>4</v>
      </c>
      <c r="V188" s="49">
        <v>5</v>
      </c>
      <c r="X188" s="49">
        <v>42</v>
      </c>
      <c r="Y188" s="49">
        <v>97</v>
      </c>
      <c r="AC188">
        <f>IF(ISBLANK(wash[[#This Row],[total_boys]]),SUM(wash[[#This Row],[boys_0-5_reached]],wash[[#This Row],[boys_6-12_reached]],wash[[#This Row],[boys_13-18_reached]]),wash[[#This Row],[total_boys]])</f>
        <v>301</v>
      </c>
      <c r="AD188">
        <f>IF(ISBLANK(wash[[#This Row],[total_girls]]),SUM(wash[[#This Row],[girls_0-5_reached]],wash[[#This Row],[girls_6-12_reached]],wash[[#This Row],[girls_13-18_reached]]),wash[[#This Row],[total_girls]])</f>
        <v>277</v>
      </c>
      <c r="AE188">
        <f>IF(ISBLANK(wash[[#This Row],[total_children]]),SUM(wash[[#This Row],[calc_boys]],wash[[#This Row],[calc_girls]]),wash[[#This Row],[total_children]])</f>
        <v>578</v>
      </c>
      <c r="AF188">
        <f>IF(ISBLANK(wash[[#This Row],[total_pwd]]),SUM(wash[[#This Row],[total_pwd_men]],wash[[#This Row],[total_pwd_women]]),wash[[#This Row],[total_pwd]])</f>
        <v>9</v>
      </c>
      <c r="AG188">
        <f>IF(ISBLANK(wash[[#This Row],[total_adults]]),SUM(wash[[#This Row],[total_men]],wash[[#This Row],[total_women]]),wash[[#This Row],[total_adults]])</f>
        <v>139</v>
      </c>
      <c r="AH188">
        <f>IF(ISBLANK(wash[[#This Row],[total_beneficiaries_reached]]),SUM(wash[[#This Row],[calc_children]],wash[[#This Row],[calc_adults]]),wash[[#This Row],[total_beneficiaries_reached]])</f>
        <v>717</v>
      </c>
      <c r="AI188" s="49" t="str">
        <f ca="1">IF(B188="","",OFFSET(table_admin1[[#Headers],[ADM1_PT]],MATCH(B188,admin1,0),1))</f>
        <v>MZ01</v>
      </c>
      <c r="AJ188" s="49" t="str">
        <f t="shared" ca="1" si="4"/>
        <v>MZ0118</v>
      </c>
      <c r="AK188" s="49" t="str">
        <f t="shared" ca="1" si="5"/>
        <v/>
      </c>
    </row>
    <row r="189" spans="1:37" x14ac:dyDescent="0.2">
      <c r="A189" s="58">
        <v>45292</v>
      </c>
      <c r="B189" s="49" t="s">
        <v>120</v>
      </c>
      <c r="C189" s="49" t="s">
        <v>127</v>
      </c>
      <c r="G189" s="49" t="s">
        <v>122</v>
      </c>
      <c r="H189" s="49" t="s">
        <v>164</v>
      </c>
      <c r="I189" s="49" t="s">
        <v>124</v>
      </c>
      <c r="J189" s="49" t="s">
        <v>1315</v>
      </c>
      <c r="K189" s="49" t="s">
        <v>125</v>
      </c>
      <c r="L189" s="49">
        <v>89</v>
      </c>
      <c r="M189" s="49">
        <v>195</v>
      </c>
      <c r="N189" s="49">
        <v>8</v>
      </c>
      <c r="O189" s="49">
        <v>164</v>
      </c>
      <c r="U189" s="49">
        <v>5</v>
      </c>
      <c r="V189" s="49">
        <v>6</v>
      </c>
      <c r="X189" s="49">
        <v>161</v>
      </c>
      <c r="Y189" s="49">
        <v>5</v>
      </c>
      <c r="AC189">
        <f>IF(ISBLANK(wash[[#This Row],[total_boys]]),SUM(wash[[#This Row],[boys_0-5_reached]],wash[[#This Row],[boys_6-12_reached]],wash[[#This Row],[boys_13-18_reached]]),wash[[#This Row],[total_boys]])</f>
        <v>97</v>
      </c>
      <c r="AD189">
        <f>IF(ISBLANK(wash[[#This Row],[total_girls]]),SUM(wash[[#This Row],[girls_0-5_reached]],wash[[#This Row],[girls_6-12_reached]],wash[[#This Row],[girls_13-18_reached]]),wash[[#This Row],[total_girls]])</f>
        <v>359</v>
      </c>
      <c r="AE189">
        <f>IF(ISBLANK(wash[[#This Row],[total_children]]),SUM(wash[[#This Row],[calc_boys]],wash[[#This Row],[calc_girls]]),wash[[#This Row],[total_children]])</f>
        <v>456</v>
      </c>
      <c r="AF189">
        <f>IF(ISBLANK(wash[[#This Row],[total_pwd]]),SUM(wash[[#This Row],[total_pwd_men]],wash[[#This Row],[total_pwd_women]]),wash[[#This Row],[total_pwd]])</f>
        <v>11</v>
      </c>
      <c r="AG189">
        <f>IF(ISBLANK(wash[[#This Row],[total_adults]]),SUM(wash[[#This Row],[total_men]],wash[[#This Row],[total_women]]),wash[[#This Row],[total_adults]])</f>
        <v>166</v>
      </c>
      <c r="AH189">
        <f>IF(ISBLANK(wash[[#This Row],[total_beneficiaries_reached]]),SUM(wash[[#This Row],[calc_children]],wash[[#This Row],[calc_adults]]),wash[[#This Row],[total_beneficiaries_reached]])</f>
        <v>622</v>
      </c>
      <c r="AI189" s="49" t="str">
        <f ca="1">IF(B189="","",OFFSET(table_admin1[[#Headers],[ADM1_PT]],MATCH(B189,admin1,0),1))</f>
        <v>MZ01</v>
      </c>
      <c r="AJ189" s="49" t="str">
        <f t="shared" ca="1" si="4"/>
        <v>MZ0101</v>
      </c>
      <c r="AK189" s="49" t="str">
        <f t="shared" ca="1" si="5"/>
        <v/>
      </c>
    </row>
    <row r="190" spans="1:37" x14ac:dyDescent="0.2">
      <c r="A190" s="58">
        <v>45383</v>
      </c>
      <c r="B190" s="49" t="s">
        <v>209</v>
      </c>
      <c r="C190" s="49" t="s">
        <v>486</v>
      </c>
      <c r="G190" s="49" t="s">
        <v>122</v>
      </c>
      <c r="H190" s="49" t="s">
        <v>162</v>
      </c>
      <c r="I190" s="49" t="s">
        <v>130</v>
      </c>
      <c r="J190" s="49" t="s">
        <v>1318</v>
      </c>
      <c r="K190" s="49" t="s">
        <v>125</v>
      </c>
      <c r="L190" s="49">
        <v>56</v>
      </c>
      <c r="M190" s="49">
        <v>33</v>
      </c>
      <c r="N190" s="49">
        <v>71</v>
      </c>
      <c r="O190" s="49">
        <v>94</v>
      </c>
      <c r="U190" s="49">
        <v>3</v>
      </c>
      <c r="V190" s="49">
        <v>12</v>
      </c>
      <c r="X190" s="49">
        <v>84</v>
      </c>
      <c r="Y190" s="49">
        <v>51</v>
      </c>
      <c r="AC190">
        <f>IF(ISBLANK(wash[[#This Row],[total_boys]]),SUM(wash[[#This Row],[boys_0-5_reached]],wash[[#This Row],[boys_6-12_reached]],wash[[#This Row],[boys_13-18_reached]]),wash[[#This Row],[total_boys]])</f>
        <v>127</v>
      </c>
      <c r="AD190">
        <f>IF(ISBLANK(wash[[#This Row],[total_girls]]),SUM(wash[[#This Row],[girls_0-5_reached]],wash[[#This Row],[girls_6-12_reached]],wash[[#This Row],[girls_13-18_reached]]),wash[[#This Row],[total_girls]])</f>
        <v>127</v>
      </c>
      <c r="AE190">
        <f>IF(ISBLANK(wash[[#This Row],[total_children]]),SUM(wash[[#This Row],[calc_boys]],wash[[#This Row],[calc_girls]]),wash[[#This Row],[total_children]])</f>
        <v>254</v>
      </c>
      <c r="AF190">
        <f>IF(ISBLANK(wash[[#This Row],[total_pwd]]),SUM(wash[[#This Row],[total_pwd_men]],wash[[#This Row],[total_pwd_women]]),wash[[#This Row],[total_pwd]])</f>
        <v>15</v>
      </c>
      <c r="AG190">
        <f>IF(ISBLANK(wash[[#This Row],[total_adults]]),SUM(wash[[#This Row],[total_men]],wash[[#This Row],[total_women]]),wash[[#This Row],[total_adults]])</f>
        <v>135</v>
      </c>
      <c r="AH190">
        <f>IF(ISBLANK(wash[[#This Row],[total_beneficiaries_reached]]),SUM(wash[[#This Row],[calc_children]],wash[[#This Row],[calc_adults]]),wash[[#This Row],[total_beneficiaries_reached]])</f>
        <v>389</v>
      </c>
      <c r="AI190" s="49" t="str">
        <f ca="1">IF(B190="","",OFFSET(table_admin1[[#Headers],[ADM1_PT]],MATCH(B190,admin1,0),1))</f>
        <v>MZ07</v>
      </c>
      <c r="AJ190" s="49" t="str">
        <f t="shared" ca="1" si="4"/>
        <v>MZ0714</v>
      </c>
      <c r="AK190" s="49" t="str">
        <f t="shared" ca="1" si="5"/>
        <v/>
      </c>
    </row>
    <row r="191" spans="1:37" x14ac:dyDescent="0.2">
      <c r="A191" s="58">
        <v>45323</v>
      </c>
      <c r="B191" s="49" t="s">
        <v>120</v>
      </c>
      <c r="C191" s="49" t="s">
        <v>205</v>
      </c>
      <c r="G191" s="49" t="s">
        <v>122</v>
      </c>
      <c r="H191" s="49" t="s">
        <v>1203</v>
      </c>
      <c r="I191" s="49" t="s">
        <v>130</v>
      </c>
      <c r="J191" s="49" t="s">
        <v>1318</v>
      </c>
      <c r="K191" s="49" t="s">
        <v>125</v>
      </c>
      <c r="L191" s="49">
        <v>32</v>
      </c>
      <c r="M191" s="49">
        <v>167</v>
      </c>
      <c r="N191" s="49">
        <v>197</v>
      </c>
      <c r="O191" s="49">
        <v>89</v>
      </c>
      <c r="U191" s="49">
        <v>5</v>
      </c>
      <c r="V191" s="49">
        <v>10</v>
      </c>
      <c r="X191" s="49">
        <v>50</v>
      </c>
      <c r="Y191" s="49">
        <v>60</v>
      </c>
      <c r="AC191">
        <f>IF(ISBLANK(wash[[#This Row],[total_boys]]),SUM(wash[[#This Row],[boys_0-5_reached]],wash[[#This Row],[boys_6-12_reached]],wash[[#This Row],[boys_13-18_reached]]),wash[[#This Row],[total_boys]])</f>
        <v>229</v>
      </c>
      <c r="AD191">
        <f>IF(ISBLANK(wash[[#This Row],[total_girls]]),SUM(wash[[#This Row],[girls_0-5_reached]],wash[[#This Row],[girls_6-12_reached]],wash[[#This Row],[girls_13-18_reached]]),wash[[#This Row],[total_girls]])</f>
        <v>256</v>
      </c>
      <c r="AE191">
        <f>IF(ISBLANK(wash[[#This Row],[total_children]]),SUM(wash[[#This Row],[calc_boys]],wash[[#This Row],[calc_girls]]),wash[[#This Row],[total_children]])</f>
        <v>485</v>
      </c>
      <c r="AF191">
        <f>IF(ISBLANK(wash[[#This Row],[total_pwd]]),SUM(wash[[#This Row],[total_pwd_men]],wash[[#This Row],[total_pwd_women]]),wash[[#This Row],[total_pwd]])</f>
        <v>15</v>
      </c>
      <c r="AG191">
        <f>IF(ISBLANK(wash[[#This Row],[total_adults]]),SUM(wash[[#This Row],[total_men]],wash[[#This Row],[total_women]]),wash[[#This Row],[total_adults]])</f>
        <v>110</v>
      </c>
      <c r="AH191">
        <f>IF(ISBLANK(wash[[#This Row],[total_beneficiaries_reached]]),SUM(wash[[#This Row],[calc_children]],wash[[#This Row],[calc_adults]]),wash[[#This Row],[total_beneficiaries_reached]])</f>
        <v>595</v>
      </c>
      <c r="AI191" s="49" t="str">
        <f ca="1">IF(B191="","",OFFSET(table_admin1[[#Headers],[ADM1_PT]],MATCH(B191,admin1,0),1))</f>
        <v>MZ01</v>
      </c>
      <c r="AJ191" s="49" t="str">
        <f t="shared" ca="1" si="4"/>
        <v>MZ0106</v>
      </c>
      <c r="AK191" s="49" t="str">
        <f t="shared" ca="1" si="5"/>
        <v/>
      </c>
    </row>
    <row r="192" spans="1:37" x14ac:dyDescent="0.2">
      <c r="A192" s="58">
        <v>45383</v>
      </c>
      <c r="B192" s="49" t="s">
        <v>209</v>
      </c>
      <c r="C192" s="49" t="s">
        <v>467</v>
      </c>
      <c r="G192" s="49" t="s">
        <v>116</v>
      </c>
      <c r="H192" s="49" t="s">
        <v>162</v>
      </c>
      <c r="I192" s="49" t="s">
        <v>118</v>
      </c>
      <c r="K192" s="49" t="s">
        <v>1212</v>
      </c>
      <c r="L192" s="49">
        <v>173</v>
      </c>
      <c r="M192" s="49">
        <v>4</v>
      </c>
      <c r="N192" s="49">
        <v>21</v>
      </c>
      <c r="O192" s="49">
        <v>175</v>
      </c>
      <c r="U192" s="49">
        <v>2</v>
      </c>
      <c r="V192" s="49">
        <v>7</v>
      </c>
      <c r="X192" s="49">
        <v>151</v>
      </c>
      <c r="Y192" s="49">
        <v>70</v>
      </c>
      <c r="AC192">
        <f>IF(ISBLANK(wash[[#This Row],[total_boys]]),SUM(wash[[#This Row],[boys_0-5_reached]],wash[[#This Row],[boys_6-12_reached]],wash[[#This Row],[boys_13-18_reached]]),wash[[#This Row],[total_boys]])</f>
        <v>194</v>
      </c>
      <c r="AD192">
        <f>IF(ISBLANK(wash[[#This Row],[total_girls]]),SUM(wash[[#This Row],[girls_0-5_reached]],wash[[#This Row],[girls_6-12_reached]],wash[[#This Row],[girls_13-18_reached]]),wash[[#This Row],[total_girls]])</f>
        <v>179</v>
      </c>
      <c r="AE192">
        <f>IF(ISBLANK(wash[[#This Row],[total_children]]),SUM(wash[[#This Row],[calc_boys]],wash[[#This Row],[calc_girls]]),wash[[#This Row],[total_children]])</f>
        <v>373</v>
      </c>
      <c r="AF192">
        <f>IF(ISBLANK(wash[[#This Row],[total_pwd]]),SUM(wash[[#This Row],[total_pwd_men]],wash[[#This Row],[total_pwd_women]]),wash[[#This Row],[total_pwd]])</f>
        <v>9</v>
      </c>
      <c r="AG192">
        <f>IF(ISBLANK(wash[[#This Row],[total_adults]]),SUM(wash[[#This Row],[total_men]],wash[[#This Row],[total_women]]),wash[[#This Row],[total_adults]])</f>
        <v>221</v>
      </c>
      <c r="AH192">
        <f>IF(ISBLANK(wash[[#This Row],[total_beneficiaries_reached]]),SUM(wash[[#This Row],[calc_children]],wash[[#This Row],[calc_adults]]),wash[[#This Row],[total_beneficiaries_reached]])</f>
        <v>594</v>
      </c>
      <c r="AI192" s="49" t="str">
        <f ca="1">IF(B192="","",OFFSET(table_admin1[[#Headers],[ADM1_PT]],MATCH(B192,admin1,0),1))</f>
        <v>MZ07</v>
      </c>
      <c r="AJ192" s="49" t="str">
        <f t="shared" ca="1" si="4"/>
        <v>MZ0709</v>
      </c>
      <c r="AK192" s="49" t="str">
        <f t="shared" ca="1" si="5"/>
        <v/>
      </c>
    </row>
    <row r="193" spans="1:37" x14ac:dyDescent="0.2">
      <c r="A193" s="58">
        <v>45323</v>
      </c>
      <c r="B193" s="49" t="s">
        <v>209</v>
      </c>
      <c r="C193" s="49" t="s">
        <v>486</v>
      </c>
      <c r="G193" s="49" t="s">
        <v>116</v>
      </c>
      <c r="H193" s="49" t="s">
        <v>164</v>
      </c>
      <c r="I193" s="49" t="s">
        <v>118</v>
      </c>
      <c r="K193" s="49" t="s">
        <v>1212</v>
      </c>
      <c r="L193" s="49">
        <v>99</v>
      </c>
      <c r="M193" s="49">
        <v>189</v>
      </c>
      <c r="N193" s="49">
        <v>191</v>
      </c>
      <c r="O193" s="49">
        <v>95</v>
      </c>
      <c r="U193" s="49">
        <v>9</v>
      </c>
      <c r="V193" s="49">
        <v>15</v>
      </c>
      <c r="X193" s="49">
        <v>33</v>
      </c>
      <c r="Y193" s="49">
        <v>124</v>
      </c>
      <c r="AC193">
        <f>IF(ISBLANK(wash[[#This Row],[total_boys]]),SUM(wash[[#This Row],[boys_0-5_reached]],wash[[#This Row],[boys_6-12_reached]],wash[[#This Row],[boys_13-18_reached]]),wash[[#This Row],[total_boys]])</f>
        <v>290</v>
      </c>
      <c r="AD193">
        <f>IF(ISBLANK(wash[[#This Row],[total_girls]]),SUM(wash[[#This Row],[girls_0-5_reached]],wash[[#This Row],[girls_6-12_reached]],wash[[#This Row],[girls_13-18_reached]]),wash[[#This Row],[total_girls]])</f>
        <v>284</v>
      </c>
      <c r="AE193">
        <f>IF(ISBLANK(wash[[#This Row],[total_children]]),SUM(wash[[#This Row],[calc_boys]],wash[[#This Row],[calc_girls]]),wash[[#This Row],[total_children]])</f>
        <v>574</v>
      </c>
      <c r="AF193">
        <f>IF(ISBLANK(wash[[#This Row],[total_pwd]]),SUM(wash[[#This Row],[total_pwd_men]],wash[[#This Row],[total_pwd_women]]),wash[[#This Row],[total_pwd]])</f>
        <v>24</v>
      </c>
      <c r="AG193">
        <f>IF(ISBLANK(wash[[#This Row],[total_adults]]),SUM(wash[[#This Row],[total_men]],wash[[#This Row],[total_women]]),wash[[#This Row],[total_adults]])</f>
        <v>157</v>
      </c>
      <c r="AH193">
        <f>IF(ISBLANK(wash[[#This Row],[total_beneficiaries_reached]]),SUM(wash[[#This Row],[calc_children]],wash[[#This Row],[calc_adults]]),wash[[#This Row],[total_beneficiaries_reached]])</f>
        <v>731</v>
      </c>
      <c r="AI193" s="49" t="str">
        <f ca="1">IF(B193="","",OFFSET(table_admin1[[#Headers],[ADM1_PT]],MATCH(B193,admin1,0),1))</f>
        <v>MZ07</v>
      </c>
      <c r="AJ193" s="49" t="str">
        <f t="shared" ca="1" si="4"/>
        <v>MZ0714</v>
      </c>
      <c r="AK193" s="49" t="str">
        <f t="shared" ca="1" si="5"/>
        <v/>
      </c>
    </row>
    <row r="194" spans="1:37" x14ac:dyDescent="0.2">
      <c r="A194" s="58">
        <v>45292</v>
      </c>
      <c r="B194" s="49" t="s">
        <v>229</v>
      </c>
      <c r="C194" s="49" t="s">
        <v>708</v>
      </c>
      <c r="G194" s="49" t="s">
        <v>116</v>
      </c>
      <c r="H194" s="49" t="s">
        <v>1203</v>
      </c>
      <c r="I194" s="49" t="s">
        <v>118</v>
      </c>
      <c r="K194" s="49" t="s">
        <v>1212</v>
      </c>
      <c r="L194" s="49">
        <v>19</v>
      </c>
      <c r="M194" s="49">
        <v>45</v>
      </c>
      <c r="N194" s="49">
        <v>153</v>
      </c>
      <c r="O194" s="49">
        <v>108</v>
      </c>
      <c r="U194" s="49">
        <v>7</v>
      </c>
      <c r="V194" s="49">
        <v>5</v>
      </c>
      <c r="X194" s="49">
        <v>46</v>
      </c>
      <c r="Y194" s="49">
        <v>17</v>
      </c>
      <c r="AC194">
        <f>IF(ISBLANK(wash[[#This Row],[total_boys]]),SUM(wash[[#This Row],[boys_0-5_reached]],wash[[#This Row],[boys_6-12_reached]],wash[[#This Row],[boys_13-18_reached]]),wash[[#This Row],[total_boys]])</f>
        <v>172</v>
      </c>
      <c r="AD194">
        <f>IF(ISBLANK(wash[[#This Row],[total_girls]]),SUM(wash[[#This Row],[girls_0-5_reached]],wash[[#This Row],[girls_6-12_reached]],wash[[#This Row],[girls_13-18_reached]]),wash[[#This Row],[total_girls]])</f>
        <v>153</v>
      </c>
      <c r="AE194">
        <f>IF(ISBLANK(wash[[#This Row],[total_children]]),SUM(wash[[#This Row],[calc_boys]],wash[[#This Row],[calc_girls]]),wash[[#This Row],[total_children]])</f>
        <v>325</v>
      </c>
      <c r="AF194">
        <f>IF(ISBLANK(wash[[#This Row],[total_pwd]]),SUM(wash[[#This Row],[total_pwd_men]],wash[[#This Row],[total_pwd_women]]),wash[[#This Row],[total_pwd]])</f>
        <v>12</v>
      </c>
      <c r="AG194">
        <f>IF(ISBLANK(wash[[#This Row],[total_adults]]),SUM(wash[[#This Row],[total_men]],wash[[#This Row],[total_women]]),wash[[#This Row],[total_adults]])</f>
        <v>63</v>
      </c>
      <c r="AH194">
        <f>IF(ISBLANK(wash[[#This Row],[total_beneficiaries_reached]]),SUM(wash[[#This Row],[calc_children]],wash[[#This Row],[calc_adults]]),wash[[#This Row],[total_beneficiaries_reached]])</f>
        <v>388</v>
      </c>
      <c r="AI194" s="49" t="str">
        <f ca="1">IF(B194="","",OFFSET(table_admin1[[#Headers],[ADM1_PT]],MATCH(B194,admin1,0),1))</f>
        <v>MZ11</v>
      </c>
      <c r="AJ194" s="49" t="str">
        <f t="shared" ca="1" si="4"/>
        <v>MZ1105</v>
      </c>
      <c r="AK194" s="49" t="str">
        <f t="shared" ca="1" si="5"/>
        <v/>
      </c>
    </row>
    <row r="195" spans="1:37" x14ac:dyDescent="0.2">
      <c r="A195" s="58">
        <v>45323</v>
      </c>
      <c r="B195" s="49" t="s">
        <v>113</v>
      </c>
      <c r="C195" s="49" t="s">
        <v>596</v>
      </c>
      <c r="G195" s="49" t="s">
        <v>116</v>
      </c>
      <c r="H195" s="49" t="s">
        <v>161</v>
      </c>
      <c r="I195" s="49" t="s">
        <v>118</v>
      </c>
      <c r="K195" s="49" t="s">
        <v>1212</v>
      </c>
      <c r="L195" s="49">
        <v>71</v>
      </c>
      <c r="M195" s="49">
        <v>77</v>
      </c>
      <c r="N195" s="49">
        <v>85</v>
      </c>
      <c r="O195" s="49">
        <v>35</v>
      </c>
      <c r="U195" s="49">
        <v>12</v>
      </c>
      <c r="V195" s="49">
        <v>7</v>
      </c>
      <c r="X195" s="49">
        <v>169</v>
      </c>
      <c r="Y195" s="49">
        <v>61</v>
      </c>
      <c r="AC195">
        <f>IF(ISBLANK(wash[[#This Row],[total_boys]]),SUM(wash[[#This Row],[boys_0-5_reached]],wash[[#This Row],[boys_6-12_reached]],wash[[#This Row],[boys_13-18_reached]]),wash[[#This Row],[total_boys]])</f>
        <v>156</v>
      </c>
      <c r="AD195">
        <f>IF(ISBLANK(wash[[#This Row],[total_girls]]),SUM(wash[[#This Row],[girls_0-5_reached]],wash[[#This Row],[girls_6-12_reached]],wash[[#This Row],[girls_13-18_reached]]),wash[[#This Row],[total_girls]])</f>
        <v>112</v>
      </c>
      <c r="AE195">
        <f>IF(ISBLANK(wash[[#This Row],[total_children]]),SUM(wash[[#This Row],[calc_boys]],wash[[#This Row],[calc_girls]]),wash[[#This Row],[total_children]])</f>
        <v>268</v>
      </c>
      <c r="AF195">
        <f>IF(ISBLANK(wash[[#This Row],[total_pwd]]),SUM(wash[[#This Row],[total_pwd_men]],wash[[#This Row],[total_pwd_women]]),wash[[#This Row],[total_pwd]])</f>
        <v>19</v>
      </c>
      <c r="AG195">
        <f>IF(ISBLANK(wash[[#This Row],[total_adults]]),SUM(wash[[#This Row],[total_men]],wash[[#This Row],[total_women]]),wash[[#This Row],[total_adults]])</f>
        <v>230</v>
      </c>
      <c r="AH195">
        <f>IF(ISBLANK(wash[[#This Row],[total_beneficiaries_reached]]),SUM(wash[[#This Row],[calc_children]],wash[[#This Row],[calc_adults]]),wash[[#This Row],[total_beneficiaries_reached]])</f>
        <v>498</v>
      </c>
      <c r="AI195" s="49" t="str">
        <f ca="1">IF(B195="","",OFFSET(table_admin1[[#Headers],[ADM1_PT]],MATCH(B195,admin1,0),1))</f>
        <v>MZ09</v>
      </c>
      <c r="AJ195" s="49" t="str">
        <f t="shared" ca="1" si="4"/>
        <v>MZ0902</v>
      </c>
      <c r="AK195" s="49" t="str">
        <f t="shared" ca="1" si="5"/>
        <v/>
      </c>
    </row>
    <row r="196" spans="1:37" x14ac:dyDescent="0.2">
      <c r="A196" s="58">
        <v>45323</v>
      </c>
      <c r="B196" s="49" t="s">
        <v>120</v>
      </c>
      <c r="C196" s="49" t="s">
        <v>205</v>
      </c>
      <c r="G196" s="49" t="s">
        <v>122</v>
      </c>
      <c r="H196" s="49" t="s">
        <v>161</v>
      </c>
      <c r="I196" s="49" t="s">
        <v>130</v>
      </c>
      <c r="J196" s="49" t="s">
        <v>1318</v>
      </c>
      <c r="K196" s="49" t="s">
        <v>125</v>
      </c>
      <c r="L196" s="49">
        <v>189</v>
      </c>
      <c r="M196" s="49">
        <v>121</v>
      </c>
      <c r="N196" s="49">
        <v>146</v>
      </c>
      <c r="O196" s="49">
        <v>5</v>
      </c>
      <c r="U196" s="49">
        <v>3</v>
      </c>
      <c r="V196" s="49">
        <v>7</v>
      </c>
      <c r="X196" s="49">
        <v>44</v>
      </c>
      <c r="Y196" s="49">
        <v>125</v>
      </c>
      <c r="AC196">
        <f>IF(ISBLANK(wash[[#This Row],[total_boys]]),SUM(wash[[#This Row],[boys_0-5_reached]],wash[[#This Row],[boys_6-12_reached]],wash[[#This Row],[boys_13-18_reached]]),wash[[#This Row],[total_boys]])</f>
        <v>335</v>
      </c>
      <c r="AD196">
        <f>IF(ISBLANK(wash[[#This Row],[total_girls]]),SUM(wash[[#This Row],[girls_0-5_reached]],wash[[#This Row],[girls_6-12_reached]],wash[[#This Row],[girls_13-18_reached]]),wash[[#This Row],[total_girls]])</f>
        <v>126</v>
      </c>
      <c r="AE196">
        <f>IF(ISBLANK(wash[[#This Row],[total_children]]),SUM(wash[[#This Row],[calc_boys]],wash[[#This Row],[calc_girls]]),wash[[#This Row],[total_children]])</f>
        <v>461</v>
      </c>
      <c r="AF196">
        <f>IF(ISBLANK(wash[[#This Row],[total_pwd]]),SUM(wash[[#This Row],[total_pwd_men]],wash[[#This Row],[total_pwd_women]]),wash[[#This Row],[total_pwd]])</f>
        <v>10</v>
      </c>
      <c r="AG196">
        <f>IF(ISBLANK(wash[[#This Row],[total_adults]]),SUM(wash[[#This Row],[total_men]],wash[[#This Row],[total_women]]),wash[[#This Row],[total_adults]])</f>
        <v>169</v>
      </c>
      <c r="AH196">
        <f>IF(ISBLANK(wash[[#This Row],[total_beneficiaries_reached]]),SUM(wash[[#This Row],[calc_children]],wash[[#This Row],[calc_adults]]),wash[[#This Row],[total_beneficiaries_reached]])</f>
        <v>630</v>
      </c>
      <c r="AI196" s="49" t="str">
        <f ca="1">IF(B196="","",OFFSET(table_admin1[[#Headers],[ADM1_PT]],MATCH(B196,admin1,0),1))</f>
        <v>MZ01</v>
      </c>
      <c r="AJ196" s="49" t="str">
        <f t="shared" ca="1" si="4"/>
        <v>MZ0106</v>
      </c>
      <c r="AK196" s="49" t="str">
        <f t="shared" ca="1" si="5"/>
        <v/>
      </c>
    </row>
    <row r="197" spans="1:37" x14ac:dyDescent="0.2">
      <c r="A197" s="58">
        <v>45352</v>
      </c>
      <c r="B197" s="49" t="s">
        <v>209</v>
      </c>
      <c r="C197" s="49" t="s">
        <v>445</v>
      </c>
      <c r="G197" s="49" t="s">
        <v>116</v>
      </c>
      <c r="H197" s="49" t="s">
        <v>161</v>
      </c>
      <c r="K197" s="49" t="s">
        <v>1212</v>
      </c>
      <c r="L197" s="49">
        <v>61</v>
      </c>
      <c r="M197" s="49">
        <v>147</v>
      </c>
      <c r="N197" s="49">
        <v>47</v>
      </c>
      <c r="O197" s="49">
        <v>196</v>
      </c>
      <c r="U197" s="49">
        <v>3</v>
      </c>
      <c r="V197" s="49">
        <v>8</v>
      </c>
      <c r="X197" s="49">
        <v>119</v>
      </c>
      <c r="Y197" s="49">
        <v>42</v>
      </c>
      <c r="AC197">
        <f>IF(ISBLANK(wash[[#This Row],[total_boys]]),SUM(wash[[#This Row],[boys_0-5_reached]],wash[[#This Row],[boys_6-12_reached]],wash[[#This Row],[boys_13-18_reached]]),wash[[#This Row],[total_boys]])</f>
        <v>108</v>
      </c>
      <c r="AD197">
        <f>IF(ISBLANK(wash[[#This Row],[total_girls]]),SUM(wash[[#This Row],[girls_0-5_reached]],wash[[#This Row],[girls_6-12_reached]],wash[[#This Row],[girls_13-18_reached]]),wash[[#This Row],[total_girls]])</f>
        <v>343</v>
      </c>
      <c r="AE197">
        <f>IF(ISBLANK(wash[[#This Row],[total_children]]),SUM(wash[[#This Row],[calc_boys]],wash[[#This Row],[calc_girls]]),wash[[#This Row],[total_children]])</f>
        <v>451</v>
      </c>
      <c r="AF197">
        <f>IF(ISBLANK(wash[[#This Row],[total_pwd]]),SUM(wash[[#This Row],[total_pwd_men]],wash[[#This Row],[total_pwd_women]]),wash[[#This Row],[total_pwd]])</f>
        <v>11</v>
      </c>
      <c r="AG197">
        <f>IF(ISBLANK(wash[[#This Row],[total_adults]]),SUM(wash[[#This Row],[total_men]],wash[[#This Row],[total_women]]),wash[[#This Row],[total_adults]])</f>
        <v>161</v>
      </c>
      <c r="AH197">
        <f>IF(ISBLANK(wash[[#This Row],[total_beneficiaries_reached]]),SUM(wash[[#This Row],[calc_children]],wash[[#This Row],[calc_adults]]),wash[[#This Row],[total_beneficiaries_reached]])</f>
        <v>612</v>
      </c>
      <c r="AI197" s="49" t="str">
        <f ca="1">IF(B197="","",OFFSET(table_admin1[[#Headers],[ADM1_PT]],MATCH(B197,admin1,0),1))</f>
        <v>MZ07</v>
      </c>
      <c r="AJ197" s="49" t="str">
        <f t="shared" ca="1" si="4"/>
        <v>MZ0703</v>
      </c>
      <c r="AK197" s="49" t="str">
        <f t="shared" ca="1" si="5"/>
        <v/>
      </c>
    </row>
    <row r="198" spans="1:37" x14ac:dyDescent="0.2">
      <c r="A198" s="58">
        <v>45323</v>
      </c>
      <c r="B198" s="49" t="s">
        <v>113</v>
      </c>
      <c r="C198" s="49" t="s">
        <v>634</v>
      </c>
      <c r="G198" s="49" t="s">
        <v>122</v>
      </c>
      <c r="H198" s="49" t="s">
        <v>162</v>
      </c>
      <c r="I198" s="49" t="s">
        <v>124</v>
      </c>
      <c r="J198" s="49" t="s">
        <v>1315</v>
      </c>
      <c r="K198" s="49" t="s">
        <v>125</v>
      </c>
      <c r="L198" s="49">
        <v>172</v>
      </c>
      <c r="M198" s="49">
        <v>181</v>
      </c>
      <c r="N198" s="49">
        <v>147</v>
      </c>
      <c r="O198" s="49">
        <v>185</v>
      </c>
      <c r="U198" s="49">
        <v>15</v>
      </c>
      <c r="V198" s="49">
        <v>11</v>
      </c>
      <c r="X198" s="49">
        <v>4</v>
      </c>
      <c r="Y198" s="49">
        <v>50</v>
      </c>
      <c r="AC198">
        <f>IF(ISBLANK(wash[[#This Row],[total_boys]]),SUM(wash[[#This Row],[boys_0-5_reached]],wash[[#This Row],[boys_6-12_reached]],wash[[#This Row],[boys_13-18_reached]]),wash[[#This Row],[total_boys]])</f>
        <v>319</v>
      </c>
      <c r="AD198">
        <f>IF(ISBLANK(wash[[#This Row],[total_girls]]),SUM(wash[[#This Row],[girls_0-5_reached]],wash[[#This Row],[girls_6-12_reached]],wash[[#This Row],[girls_13-18_reached]]),wash[[#This Row],[total_girls]])</f>
        <v>366</v>
      </c>
      <c r="AE198">
        <f>IF(ISBLANK(wash[[#This Row],[total_children]]),SUM(wash[[#This Row],[calc_boys]],wash[[#This Row],[calc_girls]]),wash[[#This Row],[total_children]])</f>
        <v>685</v>
      </c>
      <c r="AF198">
        <f>IF(ISBLANK(wash[[#This Row],[total_pwd]]),SUM(wash[[#This Row],[total_pwd_men]],wash[[#This Row],[total_pwd_women]]),wash[[#This Row],[total_pwd]])</f>
        <v>26</v>
      </c>
      <c r="AG198">
        <f>IF(ISBLANK(wash[[#This Row],[total_adults]]),SUM(wash[[#This Row],[total_men]],wash[[#This Row],[total_women]]),wash[[#This Row],[total_adults]])</f>
        <v>54</v>
      </c>
      <c r="AH198">
        <f>IF(ISBLANK(wash[[#This Row],[total_beneficiaries_reached]]),SUM(wash[[#This Row],[calc_children]],wash[[#This Row],[calc_adults]]),wash[[#This Row],[total_beneficiaries_reached]])</f>
        <v>739</v>
      </c>
      <c r="AI198" s="49" t="str">
        <f ca="1">IF(B198="","",OFFSET(table_admin1[[#Headers],[ADM1_PT]],MATCH(B198,admin1,0),1))</f>
        <v>MZ09</v>
      </c>
      <c r="AJ198" s="49" t="str">
        <f t="shared" ref="AJ198:AJ248" ca="1" si="6">IF(C198="","",INDEX(admin2_pcode,MATCH(C198,OFFSET(admin2_start,MATCH(AI198,admin1_linked_pcode,0),0,COUNTIF(admin1_linked_pcode,AI198)),0)+MATCH(AI198,admin1_linked_pcode,0)-1))</f>
        <v>MZ0913</v>
      </c>
      <c r="AK198" s="49" t="str">
        <f t="shared" ref="AK198:AK248" ca="1" si="7">IF(D198="","",INDEX(admin3_pcode,MATCH(D198,OFFSET(admin3_start,MATCH(AJ198,admin2_linked_pcode,0),0,COUNTIF(admin2_linked_pcode,AJ198)),0)+MATCH(AJ198,admin2_linked_pcode,0)-1))</f>
        <v/>
      </c>
    </row>
    <row r="199" spans="1:37" x14ac:dyDescent="0.2">
      <c r="A199" s="58">
        <v>45352</v>
      </c>
      <c r="B199" s="49" t="s">
        <v>120</v>
      </c>
      <c r="C199" s="49" t="s">
        <v>205</v>
      </c>
      <c r="G199" s="49" t="s">
        <v>122</v>
      </c>
      <c r="H199" s="49" t="s">
        <v>162</v>
      </c>
      <c r="L199" s="49">
        <v>194</v>
      </c>
      <c r="M199" s="49">
        <v>171</v>
      </c>
      <c r="N199" s="49">
        <v>164</v>
      </c>
      <c r="O199" s="49">
        <v>162</v>
      </c>
      <c r="U199" s="49">
        <v>14</v>
      </c>
      <c r="V199" s="49">
        <v>7</v>
      </c>
      <c r="X199" s="49">
        <v>171</v>
      </c>
      <c r="Y199" s="49">
        <v>108</v>
      </c>
      <c r="AC199">
        <f>IF(ISBLANK(wash[[#This Row],[total_boys]]),SUM(wash[[#This Row],[boys_0-5_reached]],wash[[#This Row],[boys_6-12_reached]],wash[[#This Row],[boys_13-18_reached]]),wash[[#This Row],[total_boys]])</f>
        <v>358</v>
      </c>
      <c r="AD199">
        <f>IF(ISBLANK(wash[[#This Row],[total_girls]]),SUM(wash[[#This Row],[girls_0-5_reached]],wash[[#This Row],[girls_6-12_reached]],wash[[#This Row],[girls_13-18_reached]]),wash[[#This Row],[total_girls]])</f>
        <v>333</v>
      </c>
      <c r="AE199">
        <f>IF(ISBLANK(wash[[#This Row],[total_children]]),SUM(wash[[#This Row],[calc_boys]],wash[[#This Row],[calc_girls]]),wash[[#This Row],[total_children]])</f>
        <v>691</v>
      </c>
      <c r="AF199">
        <f>IF(ISBLANK(wash[[#This Row],[total_pwd]]),SUM(wash[[#This Row],[total_pwd_men]],wash[[#This Row],[total_pwd_women]]),wash[[#This Row],[total_pwd]])</f>
        <v>21</v>
      </c>
      <c r="AG199">
        <f>IF(ISBLANK(wash[[#This Row],[total_adults]]),SUM(wash[[#This Row],[total_men]],wash[[#This Row],[total_women]]),wash[[#This Row],[total_adults]])</f>
        <v>279</v>
      </c>
      <c r="AH199">
        <f>IF(ISBLANK(wash[[#This Row],[total_beneficiaries_reached]]),SUM(wash[[#This Row],[calc_children]],wash[[#This Row],[calc_adults]]),wash[[#This Row],[total_beneficiaries_reached]])</f>
        <v>970</v>
      </c>
      <c r="AI199" s="49" t="str">
        <f ca="1">IF(B199="","",OFFSET(table_admin1[[#Headers],[ADM1_PT]],MATCH(B199,admin1,0),1))</f>
        <v>MZ01</v>
      </c>
      <c r="AJ199" s="49" t="str">
        <f t="shared" ca="1" si="6"/>
        <v>MZ0106</v>
      </c>
      <c r="AK199" s="49" t="str">
        <f t="shared" ca="1" si="7"/>
        <v/>
      </c>
    </row>
    <row r="200" spans="1:37" x14ac:dyDescent="0.2">
      <c r="A200" s="58">
        <v>45323</v>
      </c>
      <c r="B200" s="49" t="s">
        <v>224</v>
      </c>
      <c r="C200" s="49" t="s">
        <v>663</v>
      </c>
      <c r="G200" s="49" t="s">
        <v>116</v>
      </c>
      <c r="H200" s="49" t="s">
        <v>1203</v>
      </c>
      <c r="I200" s="49" t="s">
        <v>118</v>
      </c>
      <c r="K200" s="49" t="s">
        <v>1212</v>
      </c>
      <c r="L200" s="49">
        <v>46</v>
      </c>
      <c r="M200" s="49">
        <v>67</v>
      </c>
      <c r="N200" s="49">
        <v>124</v>
      </c>
      <c r="O200" s="49">
        <v>189</v>
      </c>
      <c r="U200" s="49">
        <v>10</v>
      </c>
      <c r="V200" s="49">
        <v>11</v>
      </c>
      <c r="X200" s="49">
        <v>152</v>
      </c>
      <c r="Y200" s="49">
        <v>148</v>
      </c>
      <c r="AC200">
        <f>IF(ISBLANK(wash[[#This Row],[total_boys]]),SUM(wash[[#This Row],[boys_0-5_reached]],wash[[#This Row],[boys_6-12_reached]],wash[[#This Row],[boys_13-18_reached]]),wash[[#This Row],[total_boys]])</f>
        <v>170</v>
      </c>
      <c r="AD200">
        <f>IF(ISBLANK(wash[[#This Row],[total_girls]]),SUM(wash[[#This Row],[girls_0-5_reached]],wash[[#This Row],[girls_6-12_reached]],wash[[#This Row],[girls_13-18_reached]]),wash[[#This Row],[total_girls]])</f>
        <v>256</v>
      </c>
      <c r="AE200">
        <f>IF(ISBLANK(wash[[#This Row],[total_children]]),SUM(wash[[#This Row],[calc_boys]],wash[[#This Row],[calc_girls]]),wash[[#This Row],[total_children]])</f>
        <v>426</v>
      </c>
      <c r="AF200">
        <f>IF(ISBLANK(wash[[#This Row],[total_pwd]]),SUM(wash[[#This Row],[total_pwd_men]],wash[[#This Row],[total_pwd_women]]),wash[[#This Row],[total_pwd]])</f>
        <v>21</v>
      </c>
      <c r="AG200">
        <f>IF(ISBLANK(wash[[#This Row],[total_adults]]),SUM(wash[[#This Row],[total_men]],wash[[#This Row],[total_women]]),wash[[#This Row],[total_adults]])</f>
        <v>300</v>
      </c>
      <c r="AH200">
        <f>IF(ISBLANK(wash[[#This Row],[total_beneficiaries_reached]]),SUM(wash[[#This Row],[calc_children]],wash[[#This Row],[calc_adults]]),wash[[#This Row],[total_beneficiaries_reached]])</f>
        <v>726</v>
      </c>
      <c r="AI200" s="49" t="str">
        <f ca="1">IF(B200="","",OFFSET(table_admin1[[#Headers],[ADM1_PT]],MATCH(B200,admin1,0),1))</f>
        <v>MZ10</v>
      </c>
      <c r="AJ200" s="49" t="str">
        <f t="shared" ca="1" si="6"/>
        <v>MZ1008</v>
      </c>
      <c r="AK200" s="49" t="str">
        <f t="shared" ca="1" si="7"/>
        <v/>
      </c>
    </row>
    <row r="201" spans="1:37" x14ac:dyDescent="0.2">
      <c r="A201" s="58">
        <v>45323</v>
      </c>
      <c r="B201" s="49" t="s">
        <v>209</v>
      </c>
      <c r="C201" s="49" t="s">
        <v>467</v>
      </c>
      <c r="G201" s="49" t="s">
        <v>116</v>
      </c>
      <c r="H201" s="49" t="s">
        <v>1203</v>
      </c>
      <c r="I201" s="49" t="s">
        <v>118</v>
      </c>
      <c r="K201" s="49" t="s">
        <v>1212</v>
      </c>
      <c r="L201" s="49">
        <v>159</v>
      </c>
      <c r="M201" s="49">
        <v>166</v>
      </c>
      <c r="N201" s="49">
        <v>119</v>
      </c>
      <c r="O201" s="49">
        <v>1</v>
      </c>
      <c r="U201" s="49">
        <v>1</v>
      </c>
      <c r="V201" s="49">
        <v>15</v>
      </c>
      <c r="X201" s="49">
        <v>44</v>
      </c>
      <c r="Y201" s="49">
        <v>92</v>
      </c>
      <c r="AC201">
        <f>IF(ISBLANK(wash[[#This Row],[total_boys]]),SUM(wash[[#This Row],[boys_0-5_reached]],wash[[#This Row],[boys_6-12_reached]],wash[[#This Row],[boys_13-18_reached]]),wash[[#This Row],[total_boys]])</f>
        <v>278</v>
      </c>
      <c r="AD201">
        <f>IF(ISBLANK(wash[[#This Row],[total_girls]]),SUM(wash[[#This Row],[girls_0-5_reached]],wash[[#This Row],[girls_6-12_reached]],wash[[#This Row],[girls_13-18_reached]]),wash[[#This Row],[total_girls]])</f>
        <v>167</v>
      </c>
      <c r="AE201">
        <f>IF(ISBLANK(wash[[#This Row],[total_children]]),SUM(wash[[#This Row],[calc_boys]],wash[[#This Row],[calc_girls]]),wash[[#This Row],[total_children]])</f>
        <v>445</v>
      </c>
      <c r="AF201">
        <f>IF(ISBLANK(wash[[#This Row],[total_pwd]]),SUM(wash[[#This Row],[total_pwd_men]],wash[[#This Row],[total_pwd_women]]),wash[[#This Row],[total_pwd]])</f>
        <v>16</v>
      </c>
      <c r="AG201">
        <f>IF(ISBLANK(wash[[#This Row],[total_adults]]),SUM(wash[[#This Row],[total_men]],wash[[#This Row],[total_women]]),wash[[#This Row],[total_adults]])</f>
        <v>136</v>
      </c>
      <c r="AH201">
        <f>IF(ISBLANK(wash[[#This Row],[total_beneficiaries_reached]]),SUM(wash[[#This Row],[calc_children]],wash[[#This Row],[calc_adults]]),wash[[#This Row],[total_beneficiaries_reached]])</f>
        <v>581</v>
      </c>
      <c r="AI201" s="49" t="str">
        <f ca="1">IF(B201="","",OFFSET(table_admin1[[#Headers],[ADM1_PT]],MATCH(B201,admin1,0),1))</f>
        <v>MZ07</v>
      </c>
      <c r="AJ201" s="49" t="str">
        <f t="shared" ca="1" si="6"/>
        <v>MZ0709</v>
      </c>
      <c r="AK201" s="49" t="str">
        <f t="shared" ca="1" si="7"/>
        <v/>
      </c>
    </row>
    <row r="202" spans="1:37" x14ac:dyDescent="0.2">
      <c r="A202" s="58">
        <v>45323</v>
      </c>
      <c r="B202" s="49" t="s">
        <v>214</v>
      </c>
      <c r="C202" s="49" t="s">
        <v>524</v>
      </c>
      <c r="G202" s="49" t="s">
        <v>116</v>
      </c>
      <c r="H202" s="49" t="s">
        <v>161</v>
      </c>
      <c r="I202" s="49" t="s">
        <v>118</v>
      </c>
      <c r="K202" s="49" t="s">
        <v>1212</v>
      </c>
      <c r="L202" s="49">
        <v>111</v>
      </c>
      <c r="M202" s="49">
        <v>180</v>
      </c>
      <c r="N202" s="49">
        <v>12</v>
      </c>
      <c r="O202" s="49">
        <v>71</v>
      </c>
      <c r="U202" s="49">
        <v>3</v>
      </c>
      <c r="V202" s="49">
        <v>8</v>
      </c>
      <c r="X202" s="49">
        <v>101</v>
      </c>
      <c r="Y202" s="49">
        <v>150</v>
      </c>
      <c r="AC202">
        <f>IF(ISBLANK(wash[[#This Row],[total_boys]]),SUM(wash[[#This Row],[boys_0-5_reached]],wash[[#This Row],[boys_6-12_reached]],wash[[#This Row],[boys_13-18_reached]]),wash[[#This Row],[total_boys]])</f>
        <v>123</v>
      </c>
      <c r="AD202">
        <f>IF(ISBLANK(wash[[#This Row],[total_girls]]),SUM(wash[[#This Row],[girls_0-5_reached]],wash[[#This Row],[girls_6-12_reached]],wash[[#This Row],[girls_13-18_reached]]),wash[[#This Row],[total_girls]])</f>
        <v>251</v>
      </c>
      <c r="AE202">
        <f>IF(ISBLANK(wash[[#This Row],[total_children]]),SUM(wash[[#This Row],[calc_boys]],wash[[#This Row],[calc_girls]]),wash[[#This Row],[total_children]])</f>
        <v>374</v>
      </c>
      <c r="AF202">
        <f>IF(ISBLANK(wash[[#This Row],[total_pwd]]),SUM(wash[[#This Row],[total_pwd_men]],wash[[#This Row],[total_pwd_women]]),wash[[#This Row],[total_pwd]])</f>
        <v>11</v>
      </c>
      <c r="AG202">
        <f>IF(ISBLANK(wash[[#This Row],[total_adults]]),SUM(wash[[#This Row],[total_men]],wash[[#This Row],[total_women]]),wash[[#This Row],[total_adults]])</f>
        <v>251</v>
      </c>
      <c r="AH202">
        <f>IF(ISBLANK(wash[[#This Row],[total_beneficiaries_reached]]),SUM(wash[[#This Row],[calc_children]],wash[[#This Row],[calc_adults]]),wash[[#This Row],[total_beneficiaries_reached]])</f>
        <v>625</v>
      </c>
      <c r="AI202" s="49" t="str">
        <f ca="1">IF(B202="","",OFFSET(table_admin1[[#Headers],[ADM1_PT]],MATCH(B202,admin1,0),1))</f>
        <v>MZ08</v>
      </c>
      <c r="AJ202" s="49" t="str">
        <f t="shared" ca="1" si="6"/>
        <v>MZ0801</v>
      </c>
      <c r="AK202" s="49" t="str">
        <f t="shared" ca="1" si="7"/>
        <v/>
      </c>
    </row>
    <row r="203" spans="1:37" x14ac:dyDescent="0.2">
      <c r="A203" s="58">
        <v>45352</v>
      </c>
      <c r="B203" s="49" t="s">
        <v>120</v>
      </c>
      <c r="C203" s="49" t="s">
        <v>126</v>
      </c>
      <c r="G203" s="49" t="s">
        <v>122</v>
      </c>
      <c r="H203" s="49" t="s">
        <v>163</v>
      </c>
      <c r="L203" s="49">
        <v>157</v>
      </c>
      <c r="M203" s="49">
        <v>126</v>
      </c>
      <c r="N203" s="49">
        <v>99</v>
      </c>
      <c r="O203" s="49">
        <v>143</v>
      </c>
      <c r="U203" s="49">
        <v>13</v>
      </c>
      <c r="V203" s="49">
        <v>9</v>
      </c>
      <c r="X203" s="49">
        <v>24</v>
      </c>
      <c r="Y203" s="49">
        <v>171</v>
      </c>
      <c r="AC203">
        <f>IF(ISBLANK(wash[[#This Row],[total_boys]]),SUM(wash[[#This Row],[boys_0-5_reached]],wash[[#This Row],[boys_6-12_reached]],wash[[#This Row],[boys_13-18_reached]]),wash[[#This Row],[total_boys]])</f>
        <v>256</v>
      </c>
      <c r="AD203">
        <f>IF(ISBLANK(wash[[#This Row],[total_girls]]),SUM(wash[[#This Row],[girls_0-5_reached]],wash[[#This Row],[girls_6-12_reached]],wash[[#This Row],[girls_13-18_reached]]),wash[[#This Row],[total_girls]])</f>
        <v>269</v>
      </c>
      <c r="AE203">
        <f>IF(ISBLANK(wash[[#This Row],[total_children]]),SUM(wash[[#This Row],[calc_boys]],wash[[#This Row],[calc_girls]]),wash[[#This Row],[total_children]])</f>
        <v>525</v>
      </c>
      <c r="AF203">
        <f>IF(ISBLANK(wash[[#This Row],[total_pwd]]),SUM(wash[[#This Row],[total_pwd_men]],wash[[#This Row],[total_pwd_women]]),wash[[#This Row],[total_pwd]])</f>
        <v>22</v>
      </c>
      <c r="AG203">
        <f>IF(ISBLANK(wash[[#This Row],[total_adults]]),SUM(wash[[#This Row],[total_men]],wash[[#This Row],[total_women]]),wash[[#This Row],[total_adults]])</f>
        <v>195</v>
      </c>
      <c r="AH203">
        <f>IF(ISBLANK(wash[[#This Row],[total_beneficiaries_reached]]),SUM(wash[[#This Row],[calc_children]],wash[[#This Row],[calc_adults]]),wash[[#This Row],[total_beneficiaries_reached]])</f>
        <v>720</v>
      </c>
      <c r="AI203" s="49" t="str">
        <f ca="1">IF(B203="","",OFFSET(table_admin1[[#Headers],[ADM1_PT]],MATCH(B203,admin1,0),1))</f>
        <v>MZ01</v>
      </c>
      <c r="AJ203" s="49" t="str">
        <f t="shared" ca="1" si="6"/>
        <v>MZ0103</v>
      </c>
      <c r="AK203" s="49" t="str">
        <f t="shared" ca="1" si="7"/>
        <v/>
      </c>
    </row>
    <row r="204" spans="1:37" x14ac:dyDescent="0.2">
      <c r="A204" s="58">
        <v>45323</v>
      </c>
      <c r="B204" s="49" t="s">
        <v>209</v>
      </c>
      <c r="C204" s="49" t="s">
        <v>463</v>
      </c>
      <c r="G204" s="49" t="s">
        <v>116</v>
      </c>
      <c r="H204" s="49" t="s">
        <v>161</v>
      </c>
      <c r="I204" s="49" t="s">
        <v>118</v>
      </c>
      <c r="K204" s="49" t="s">
        <v>1212</v>
      </c>
      <c r="L204" s="49">
        <v>169</v>
      </c>
      <c r="M204" s="49">
        <v>29</v>
      </c>
      <c r="N204" s="49">
        <v>120</v>
      </c>
      <c r="O204" s="49">
        <v>184</v>
      </c>
      <c r="U204" s="49">
        <v>15</v>
      </c>
      <c r="V204" s="49">
        <v>8</v>
      </c>
      <c r="X204" s="49">
        <v>13</v>
      </c>
      <c r="Y204" s="49">
        <v>88</v>
      </c>
      <c r="AC204">
        <f>IF(ISBLANK(wash[[#This Row],[total_boys]]),SUM(wash[[#This Row],[boys_0-5_reached]],wash[[#This Row],[boys_6-12_reached]],wash[[#This Row],[boys_13-18_reached]]),wash[[#This Row],[total_boys]])</f>
        <v>289</v>
      </c>
      <c r="AD204">
        <f>IF(ISBLANK(wash[[#This Row],[total_girls]]),SUM(wash[[#This Row],[girls_0-5_reached]],wash[[#This Row],[girls_6-12_reached]],wash[[#This Row],[girls_13-18_reached]]),wash[[#This Row],[total_girls]])</f>
        <v>213</v>
      </c>
      <c r="AE204">
        <f>IF(ISBLANK(wash[[#This Row],[total_children]]),SUM(wash[[#This Row],[calc_boys]],wash[[#This Row],[calc_girls]]),wash[[#This Row],[total_children]])</f>
        <v>502</v>
      </c>
      <c r="AF204">
        <f>IF(ISBLANK(wash[[#This Row],[total_pwd]]),SUM(wash[[#This Row],[total_pwd_men]],wash[[#This Row],[total_pwd_women]]),wash[[#This Row],[total_pwd]])</f>
        <v>23</v>
      </c>
      <c r="AG204">
        <f>IF(ISBLANK(wash[[#This Row],[total_adults]]),SUM(wash[[#This Row],[total_men]],wash[[#This Row],[total_women]]),wash[[#This Row],[total_adults]])</f>
        <v>101</v>
      </c>
      <c r="AH204">
        <f>IF(ISBLANK(wash[[#This Row],[total_beneficiaries_reached]]),SUM(wash[[#This Row],[calc_children]],wash[[#This Row],[calc_adults]]),wash[[#This Row],[total_beneficiaries_reached]])</f>
        <v>603</v>
      </c>
      <c r="AI204" s="49" t="str">
        <f ca="1">IF(B204="","",OFFSET(table_admin1[[#Headers],[ADM1_PT]],MATCH(B204,admin1,0),1))</f>
        <v>MZ07</v>
      </c>
      <c r="AJ204" s="49" t="str">
        <f t="shared" ca="1" si="6"/>
        <v>MZ0708</v>
      </c>
      <c r="AK204" s="49" t="str">
        <f t="shared" ca="1" si="7"/>
        <v/>
      </c>
    </row>
    <row r="205" spans="1:37" x14ac:dyDescent="0.2">
      <c r="A205" s="58">
        <v>45292</v>
      </c>
      <c r="B205" s="49" t="s">
        <v>209</v>
      </c>
      <c r="C205" s="49" t="s">
        <v>445</v>
      </c>
      <c r="G205" s="49" t="s">
        <v>122</v>
      </c>
      <c r="H205" s="49" t="s">
        <v>162</v>
      </c>
      <c r="I205" s="49" t="s">
        <v>124</v>
      </c>
      <c r="J205" s="49" t="s">
        <v>1315</v>
      </c>
      <c r="K205" s="49" t="s">
        <v>125</v>
      </c>
      <c r="L205" s="49">
        <v>138</v>
      </c>
      <c r="M205" s="49">
        <v>107</v>
      </c>
      <c r="N205" s="49">
        <v>72</v>
      </c>
      <c r="O205" s="49">
        <v>191</v>
      </c>
      <c r="U205" s="49">
        <v>6</v>
      </c>
      <c r="V205" s="49">
        <v>3</v>
      </c>
      <c r="X205" s="49">
        <v>31</v>
      </c>
      <c r="Y205" s="49">
        <v>97</v>
      </c>
      <c r="AC205">
        <f>IF(ISBLANK(wash[[#This Row],[total_boys]]),SUM(wash[[#This Row],[boys_0-5_reached]],wash[[#This Row],[boys_6-12_reached]],wash[[#This Row],[boys_13-18_reached]]),wash[[#This Row],[total_boys]])</f>
        <v>210</v>
      </c>
      <c r="AD205">
        <f>IF(ISBLANK(wash[[#This Row],[total_girls]]),SUM(wash[[#This Row],[girls_0-5_reached]],wash[[#This Row],[girls_6-12_reached]],wash[[#This Row],[girls_13-18_reached]]),wash[[#This Row],[total_girls]])</f>
        <v>298</v>
      </c>
      <c r="AE205">
        <f>IF(ISBLANK(wash[[#This Row],[total_children]]),SUM(wash[[#This Row],[calc_boys]],wash[[#This Row],[calc_girls]]),wash[[#This Row],[total_children]])</f>
        <v>508</v>
      </c>
      <c r="AF205">
        <f>IF(ISBLANK(wash[[#This Row],[total_pwd]]),SUM(wash[[#This Row],[total_pwd_men]],wash[[#This Row],[total_pwd_women]]),wash[[#This Row],[total_pwd]])</f>
        <v>9</v>
      </c>
      <c r="AG205">
        <f>IF(ISBLANK(wash[[#This Row],[total_adults]]),SUM(wash[[#This Row],[total_men]],wash[[#This Row],[total_women]]),wash[[#This Row],[total_adults]])</f>
        <v>128</v>
      </c>
      <c r="AH205">
        <f>IF(ISBLANK(wash[[#This Row],[total_beneficiaries_reached]]),SUM(wash[[#This Row],[calc_children]],wash[[#This Row],[calc_adults]]),wash[[#This Row],[total_beneficiaries_reached]])</f>
        <v>636</v>
      </c>
      <c r="AI205" s="49" t="str">
        <f ca="1">IF(B205="","",OFFSET(table_admin1[[#Headers],[ADM1_PT]],MATCH(B205,admin1,0),1))</f>
        <v>MZ07</v>
      </c>
      <c r="AJ205" s="49" t="str">
        <f t="shared" ca="1" si="6"/>
        <v>MZ0703</v>
      </c>
      <c r="AK205" s="49" t="str">
        <f t="shared" ca="1" si="7"/>
        <v/>
      </c>
    </row>
    <row r="206" spans="1:37" x14ac:dyDescent="0.2">
      <c r="A206" s="58">
        <v>45323</v>
      </c>
      <c r="B206" s="49" t="s">
        <v>209</v>
      </c>
      <c r="C206" s="49" t="s">
        <v>471</v>
      </c>
      <c r="G206" s="49" t="s">
        <v>122</v>
      </c>
      <c r="H206" s="49" t="s">
        <v>164</v>
      </c>
      <c r="I206" s="49" t="s">
        <v>124</v>
      </c>
      <c r="J206" s="49" t="s">
        <v>1315</v>
      </c>
      <c r="K206" s="49" t="s">
        <v>125</v>
      </c>
      <c r="L206" s="49">
        <v>9</v>
      </c>
      <c r="M206" s="49">
        <v>51</v>
      </c>
      <c r="N206" s="49">
        <v>116</v>
      </c>
      <c r="O206" s="49">
        <v>4</v>
      </c>
      <c r="U206" s="49">
        <v>11</v>
      </c>
      <c r="V206" s="49">
        <v>11</v>
      </c>
      <c r="X206" s="49">
        <v>199</v>
      </c>
      <c r="Y206" s="49">
        <v>184</v>
      </c>
      <c r="AC206">
        <f>IF(ISBLANK(wash[[#This Row],[total_boys]]),SUM(wash[[#This Row],[boys_0-5_reached]],wash[[#This Row],[boys_6-12_reached]],wash[[#This Row],[boys_13-18_reached]]),wash[[#This Row],[total_boys]])</f>
        <v>125</v>
      </c>
      <c r="AD206">
        <f>IF(ISBLANK(wash[[#This Row],[total_girls]]),SUM(wash[[#This Row],[girls_0-5_reached]],wash[[#This Row],[girls_6-12_reached]],wash[[#This Row],[girls_13-18_reached]]),wash[[#This Row],[total_girls]])</f>
        <v>55</v>
      </c>
      <c r="AE206">
        <f>IF(ISBLANK(wash[[#This Row],[total_children]]),SUM(wash[[#This Row],[calc_boys]],wash[[#This Row],[calc_girls]]),wash[[#This Row],[total_children]])</f>
        <v>180</v>
      </c>
      <c r="AF206">
        <f>IF(ISBLANK(wash[[#This Row],[total_pwd]]),SUM(wash[[#This Row],[total_pwd_men]],wash[[#This Row],[total_pwd_women]]),wash[[#This Row],[total_pwd]])</f>
        <v>22</v>
      </c>
      <c r="AG206">
        <f>IF(ISBLANK(wash[[#This Row],[total_adults]]),SUM(wash[[#This Row],[total_men]],wash[[#This Row],[total_women]]),wash[[#This Row],[total_adults]])</f>
        <v>383</v>
      </c>
      <c r="AH206">
        <f>IF(ISBLANK(wash[[#This Row],[total_beneficiaries_reached]]),SUM(wash[[#This Row],[calc_children]],wash[[#This Row],[calc_adults]]),wash[[#This Row],[total_beneficiaries_reached]])</f>
        <v>563</v>
      </c>
      <c r="AI206" s="49" t="str">
        <f ca="1">IF(B206="","",OFFSET(table_admin1[[#Headers],[ADM1_PT]],MATCH(B206,admin1,0),1))</f>
        <v>MZ07</v>
      </c>
      <c r="AJ206" s="49" t="str">
        <f t="shared" ca="1" si="6"/>
        <v>MZ0710</v>
      </c>
      <c r="AK206" s="49" t="str">
        <f t="shared" ca="1" si="7"/>
        <v/>
      </c>
    </row>
    <row r="207" spans="1:37" x14ac:dyDescent="0.2">
      <c r="A207" s="58">
        <v>45352</v>
      </c>
      <c r="B207" s="49" t="s">
        <v>120</v>
      </c>
      <c r="C207" s="49" t="s">
        <v>127</v>
      </c>
      <c r="G207" s="49" t="s">
        <v>122</v>
      </c>
      <c r="H207" s="49" t="s">
        <v>1203</v>
      </c>
      <c r="I207" s="49" t="s">
        <v>130</v>
      </c>
      <c r="J207" s="49" t="s">
        <v>1318</v>
      </c>
      <c r="K207" s="49" t="s">
        <v>125</v>
      </c>
      <c r="L207" s="49">
        <v>36</v>
      </c>
      <c r="M207" s="49">
        <v>86</v>
      </c>
      <c r="N207" s="49">
        <v>194</v>
      </c>
      <c r="O207" s="49">
        <v>13</v>
      </c>
      <c r="U207" s="49">
        <v>5</v>
      </c>
      <c r="V207" s="49">
        <v>14</v>
      </c>
      <c r="X207" s="49">
        <v>25</v>
      </c>
      <c r="Y207" s="49">
        <v>81</v>
      </c>
      <c r="AC207">
        <f>IF(ISBLANK(wash[[#This Row],[total_boys]]),SUM(wash[[#This Row],[boys_0-5_reached]],wash[[#This Row],[boys_6-12_reached]],wash[[#This Row],[boys_13-18_reached]]),wash[[#This Row],[total_boys]])</f>
        <v>230</v>
      </c>
      <c r="AD207">
        <f>IF(ISBLANK(wash[[#This Row],[total_girls]]),SUM(wash[[#This Row],[girls_0-5_reached]],wash[[#This Row],[girls_6-12_reached]],wash[[#This Row],[girls_13-18_reached]]),wash[[#This Row],[total_girls]])</f>
        <v>99</v>
      </c>
      <c r="AE207">
        <f>IF(ISBLANK(wash[[#This Row],[total_children]]),SUM(wash[[#This Row],[calc_boys]],wash[[#This Row],[calc_girls]]),wash[[#This Row],[total_children]])</f>
        <v>329</v>
      </c>
      <c r="AF207">
        <f>IF(ISBLANK(wash[[#This Row],[total_pwd]]),SUM(wash[[#This Row],[total_pwd_men]],wash[[#This Row],[total_pwd_women]]),wash[[#This Row],[total_pwd]])</f>
        <v>19</v>
      </c>
      <c r="AG207">
        <f>IF(ISBLANK(wash[[#This Row],[total_adults]]),SUM(wash[[#This Row],[total_men]],wash[[#This Row],[total_women]]),wash[[#This Row],[total_adults]])</f>
        <v>106</v>
      </c>
      <c r="AH207">
        <f>IF(ISBLANK(wash[[#This Row],[total_beneficiaries_reached]]),SUM(wash[[#This Row],[calc_children]],wash[[#This Row],[calc_adults]]),wash[[#This Row],[total_beneficiaries_reached]])</f>
        <v>435</v>
      </c>
      <c r="AI207" s="49" t="str">
        <f ca="1">IF(B207="","",OFFSET(table_admin1[[#Headers],[ADM1_PT]],MATCH(B207,admin1,0),1))</f>
        <v>MZ01</v>
      </c>
      <c r="AJ207" s="49" t="str">
        <f t="shared" ca="1" si="6"/>
        <v>MZ0101</v>
      </c>
      <c r="AK207" s="49" t="str">
        <f t="shared" ca="1" si="7"/>
        <v/>
      </c>
    </row>
    <row r="208" spans="1:37" x14ac:dyDescent="0.2">
      <c r="A208" s="58">
        <v>45352</v>
      </c>
      <c r="B208" s="49" t="s">
        <v>120</v>
      </c>
      <c r="C208" s="49" t="s">
        <v>199</v>
      </c>
      <c r="G208" s="49" t="s">
        <v>122</v>
      </c>
      <c r="H208" s="49" t="s">
        <v>161</v>
      </c>
      <c r="I208" s="49" t="s">
        <v>130</v>
      </c>
      <c r="J208" s="49" t="s">
        <v>1317</v>
      </c>
      <c r="K208" s="49" t="s">
        <v>125</v>
      </c>
      <c r="L208" s="49">
        <v>154</v>
      </c>
      <c r="M208" s="49">
        <v>122</v>
      </c>
      <c r="N208" s="49">
        <v>179</v>
      </c>
      <c r="O208" s="49">
        <v>73</v>
      </c>
      <c r="U208" s="49">
        <v>15</v>
      </c>
      <c r="V208" s="49">
        <v>5</v>
      </c>
      <c r="X208" s="49">
        <v>100</v>
      </c>
      <c r="Y208" s="49">
        <v>135</v>
      </c>
      <c r="AC208">
        <f>IF(ISBLANK(wash[[#This Row],[total_boys]]),SUM(wash[[#This Row],[boys_0-5_reached]],wash[[#This Row],[boys_6-12_reached]],wash[[#This Row],[boys_13-18_reached]]),wash[[#This Row],[total_boys]])</f>
        <v>333</v>
      </c>
      <c r="AD208">
        <f>IF(ISBLANK(wash[[#This Row],[total_girls]]),SUM(wash[[#This Row],[girls_0-5_reached]],wash[[#This Row],[girls_6-12_reached]],wash[[#This Row],[girls_13-18_reached]]),wash[[#This Row],[total_girls]])</f>
        <v>195</v>
      </c>
      <c r="AE208">
        <f>IF(ISBLANK(wash[[#This Row],[total_children]]),SUM(wash[[#This Row],[calc_boys]],wash[[#This Row],[calc_girls]]),wash[[#This Row],[total_children]])</f>
        <v>528</v>
      </c>
      <c r="AF208">
        <f>IF(ISBLANK(wash[[#This Row],[total_pwd]]),SUM(wash[[#This Row],[total_pwd_men]],wash[[#This Row],[total_pwd_women]]),wash[[#This Row],[total_pwd]])</f>
        <v>20</v>
      </c>
      <c r="AG208">
        <f>IF(ISBLANK(wash[[#This Row],[total_adults]]),SUM(wash[[#This Row],[total_men]],wash[[#This Row],[total_women]]),wash[[#This Row],[total_adults]])</f>
        <v>235</v>
      </c>
      <c r="AH208">
        <f>IF(ISBLANK(wash[[#This Row],[total_beneficiaries_reached]]),SUM(wash[[#This Row],[calc_children]],wash[[#This Row],[calc_adults]]),wash[[#This Row],[total_beneficiaries_reached]])</f>
        <v>763</v>
      </c>
      <c r="AI208" s="49" t="str">
        <f ca="1">IF(B208="","",OFFSET(table_admin1[[#Headers],[ADM1_PT]],MATCH(B208,admin1,0),1))</f>
        <v>MZ01</v>
      </c>
      <c r="AJ208" s="49" t="str">
        <f t="shared" ca="1" si="6"/>
        <v>MZ0105</v>
      </c>
      <c r="AK208" s="49" t="str">
        <f t="shared" ca="1" si="7"/>
        <v/>
      </c>
    </row>
    <row r="209" spans="1:37" x14ac:dyDescent="0.2">
      <c r="A209" s="58">
        <v>45323</v>
      </c>
      <c r="B209" s="49" t="s">
        <v>209</v>
      </c>
      <c r="C209" s="49" t="s">
        <v>471</v>
      </c>
      <c r="G209" s="49" t="s">
        <v>116</v>
      </c>
      <c r="H209" s="49" t="s">
        <v>162</v>
      </c>
      <c r="I209" s="49" t="s">
        <v>118</v>
      </c>
      <c r="K209" s="49" t="s">
        <v>1212</v>
      </c>
      <c r="L209" s="49">
        <v>94</v>
      </c>
      <c r="M209" s="49">
        <v>151</v>
      </c>
      <c r="N209" s="49">
        <v>140</v>
      </c>
      <c r="O209" s="49">
        <v>63</v>
      </c>
      <c r="U209" s="49">
        <v>14</v>
      </c>
      <c r="V209" s="49">
        <v>7</v>
      </c>
      <c r="X209" s="49">
        <v>191</v>
      </c>
      <c r="Y209" s="49">
        <v>105</v>
      </c>
      <c r="AC209">
        <f>IF(ISBLANK(wash[[#This Row],[total_boys]]),SUM(wash[[#This Row],[boys_0-5_reached]],wash[[#This Row],[boys_6-12_reached]],wash[[#This Row],[boys_13-18_reached]]),wash[[#This Row],[total_boys]])</f>
        <v>234</v>
      </c>
      <c r="AD209">
        <f>IF(ISBLANK(wash[[#This Row],[total_girls]]),SUM(wash[[#This Row],[girls_0-5_reached]],wash[[#This Row],[girls_6-12_reached]],wash[[#This Row],[girls_13-18_reached]]),wash[[#This Row],[total_girls]])</f>
        <v>214</v>
      </c>
      <c r="AE209">
        <f>IF(ISBLANK(wash[[#This Row],[total_children]]),SUM(wash[[#This Row],[calc_boys]],wash[[#This Row],[calc_girls]]),wash[[#This Row],[total_children]])</f>
        <v>448</v>
      </c>
      <c r="AF209">
        <f>IF(ISBLANK(wash[[#This Row],[total_pwd]]),SUM(wash[[#This Row],[total_pwd_men]],wash[[#This Row],[total_pwd_women]]),wash[[#This Row],[total_pwd]])</f>
        <v>21</v>
      </c>
      <c r="AG209">
        <f>IF(ISBLANK(wash[[#This Row],[total_adults]]),SUM(wash[[#This Row],[total_men]],wash[[#This Row],[total_women]]),wash[[#This Row],[total_adults]])</f>
        <v>296</v>
      </c>
      <c r="AH209">
        <f>IF(ISBLANK(wash[[#This Row],[total_beneficiaries_reached]]),SUM(wash[[#This Row],[calc_children]],wash[[#This Row],[calc_adults]]),wash[[#This Row],[total_beneficiaries_reached]])</f>
        <v>744</v>
      </c>
      <c r="AI209" s="49" t="str">
        <f ca="1">IF(B209="","",OFFSET(table_admin1[[#Headers],[ADM1_PT]],MATCH(B209,admin1,0),1))</f>
        <v>MZ07</v>
      </c>
      <c r="AJ209" s="49" t="str">
        <f t="shared" ca="1" si="6"/>
        <v>MZ0710</v>
      </c>
      <c r="AK209" s="49" t="str">
        <f t="shared" ca="1" si="7"/>
        <v/>
      </c>
    </row>
    <row r="210" spans="1:37" x14ac:dyDescent="0.2">
      <c r="A210" s="58">
        <v>45323</v>
      </c>
      <c r="B210" s="49" t="s">
        <v>209</v>
      </c>
      <c r="C210" s="49" t="s">
        <v>467</v>
      </c>
      <c r="G210" s="49" t="s">
        <v>122</v>
      </c>
      <c r="H210" s="49" t="s">
        <v>161</v>
      </c>
      <c r="I210" s="49" t="s">
        <v>124</v>
      </c>
      <c r="J210" s="49" t="s">
        <v>1315</v>
      </c>
      <c r="K210" s="49" t="s">
        <v>125</v>
      </c>
      <c r="L210" s="49">
        <v>84</v>
      </c>
      <c r="M210" s="49">
        <v>11</v>
      </c>
      <c r="N210" s="49">
        <v>118</v>
      </c>
      <c r="O210" s="49">
        <v>84</v>
      </c>
      <c r="U210" s="49">
        <v>14</v>
      </c>
      <c r="V210" s="49">
        <v>6</v>
      </c>
      <c r="X210" s="49">
        <v>193</v>
      </c>
      <c r="Y210" s="49">
        <v>80</v>
      </c>
      <c r="AC210">
        <f>IF(ISBLANK(wash[[#This Row],[total_boys]]),SUM(wash[[#This Row],[boys_0-5_reached]],wash[[#This Row],[boys_6-12_reached]],wash[[#This Row],[boys_13-18_reached]]),wash[[#This Row],[total_boys]])</f>
        <v>202</v>
      </c>
      <c r="AD210">
        <f>IF(ISBLANK(wash[[#This Row],[total_girls]]),SUM(wash[[#This Row],[girls_0-5_reached]],wash[[#This Row],[girls_6-12_reached]],wash[[#This Row],[girls_13-18_reached]]),wash[[#This Row],[total_girls]])</f>
        <v>95</v>
      </c>
      <c r="AE210">
        <f>IF(ISBLANK(wash[[#This Row],[total_children]]),SUM(wash[[#This Row],[calc_boys]],wash[[#This Row],[calc_girls]]),wash[[#This Row],[total_children]])</f>
        <v>297</v>
      </c>
      <c r="AF210">
        <f>IF(ISBLANK(wash[[#This Row],[total_pwd]]),SUM(wash[[#This Row],[total_pwd_men]],wash[[#This Row],[total_pwd_women]]),wash[[#This Row],[total_pwd]])</f>
        <v>20</v>
      </c>
      <c r="AG210">
        <f>IF(ISBLANK(wash[[#This Row],[total_adults]]),SUM(wash[[#This Row],[total_men]],wash[[#This Row],[total_women]]),wash[[#This Row],[total_adults]])</f>
        <v>273</v>
      </c>
      <c r="AH210">
        <f>IF(ISBLANK(wash[[#This Row],[total_beneficiaries_reached]]),SUM(wash[[#This Row],[calc_children]],wash[[#This Row],[calc_adults]]),wash[[#This Row],[total_beneficiaries_reached]])</f>
        <v>570</v>
      </c>
      <c r="AI210" s="49" t="str">
        <f ca="1">IF(B210="","",OFFSET(table_admin1[[#Headers],[ADM1_PT]],MATCH(B210,admin1,0),1))</f>
        <v>MZ07</v>
      </c>
      <c r="AJ210" s="49" t="str">
        <f t="shared" ca="1" si="6"/>
        <v>MZ0709</v>
      </c>
      <c r="AK210" s="49" t="str">
        <f t="shared" ca="1" si="7"/>
        <v/>
      </c>
    </row>
    <row r="211" spans="1:37" x14ac:dyDescent="0.2">
      <c r="A211" s="58">
        <v>45383</v>
      </c>
      <c r="B211" s="49" t="s">
        <v>209</v>
      </c>
      <c r="C211" s="49" t="s">
        <v>445</v>
      </c>
      <c r="G211" s="49" t="s">
        <v>116</v>
      </c>
      <c r="H211" s="49" t="s">
        <v>164</v>
      </c>
      <c r="I211" s="49" t="s">
        <v>118</v>
      </c>
      <c r="K211" s="49" t="s">
        <v>1212</v>
      </c>
      <c r="L211" s="49">
        <v>127</v>
      </c>
      <c r="M211" s="49">
        <v>46</v>
      </c>
      <c r="N211" s="49">
        <v>81</v>
      </c>
      <c r="O211" s="49">
        <v>80</v>
      </c>
      <c r="U211" s="49">
        <v>1</v>
      </c>
      <c r="V211" s="49">
        <v>3</v>
      </c>
      <c r="X211" s="49">
        <v>2</v>
      </c>
      <c r="Y211" s="49">
        <v>56</v>
      </c>
      <c r="AC211">
        <f>IF(ISBLANK(wash[[#This Row],[total_boys]]),SUM(wash[[#This Row],[boys_0-5_reached]],wash[[#This Row],[boys_6-12_reached]],wash[[#This Row],[boys_13-18_reached]]),wash[[#This Row],[total_boys]])</f>
        <v>208</v>
      </c>
      <c r="AD211">
        <f>IF(ISBLANK(wash[[#This Row],[total_girls]]),SUM(wash[[#This Row],[girls_0-5_reached]],wash[[#This Row],[girls_6-12_reached]],wash[[#This Row],[girls_13-18_reached]]),wash[[#This Row],[total_girls]])</f>
        <v>126</v>
      </c>
      <c r="AE211">
        <f>IF(ISBLANK(wash[[#This Row],[total_children]]),SUM(wash[[#This Row],[calc_boys]],wash[[#This Row],[calc_girls]]),wash[[#This Row],[total_children]])</f>
        <v>334</v>
      </c>
      <c r="AF211">
        <f>IF(ISBLANK(wash[[#This Row],[total_pwd]]),SUM(wash[[#This Row],[total_pwd_men]],wash[[#This Row],[total_pwd_women]]),wash[[#This Row],[total_pwd]])</f>
        <v>4</v>
      </c>
      <c r="AG211">
        <f>IF(ISBLANK(wash[[#This Row],[total_adults]]),SUM(wash[[#This Row],[total_men]],wash[[#This Row],[total_women]]),wash[[#This Row],[total_adults]])</f>
        <v>58</v>
      </c>
      <c r="AH211">
        <f>IF(ISBLANK(wash[[#This Row],[total_beneficiaries_reached]]),SUM(wash[[#This Row],[calc_children]],wash[[#This Row],[calc_adults]]),wash[[#This Row],[total_beneficiaries_reached]])</f>
        <v>392</v>
      </c>
      <c r="AI211" s="49" t="str">
        <f ca="1">IF(B211="","",OFFSET(table_admin1[[#Headers],[ADM1_PT]],MATCH(B211,admin1,0),1))</f>
        <v>MZ07</v>
      </c>
      <c r="AJ211" s="49" t="str">
        <f t="shared" ca="1" si="6"/>
        <v>MZ0703</v>
      </c>
      <c r="AK211" s="49" t="str">
        <f t="shared" ca="1" si="7"/>
        <v/>
      </c>
    </row>
    <row r="212" spans="1:37" x14ac:dyDescent="0.2">
      <c r="A212" s="58">
        <v>45323</v>
      </c>
      <c r="B212" s="49" t="s">
        <v>209</v>
      </c>
      <c r="C212" s="49" t="s">
        <v>489</v>
      </c>
      <c r="G212" s="49" t="s">
        <v>116</v>
      </c>
      <c r="H212" s="49" t="s">
        <v>162</v>
      </c>
      <c r="I212" s="49" t="s">
        <v>118</v>
      </c>
      <c r="K212" s="49" t="s">
        <v>1212</v>
      </c>
      <c r="L212" s="49">
        <v>15</v>
      </c>
      <c r="M212" s="49">
        <v>100</v>
      </c>
      <c r="N212" s="49">
        <v>13</v>
      </c>
      <c r="O212" s="49">
        <v>109</v>
      </c>
      <c r="U212" s="49">
        <v>14</v>
      </c>
      <c r="V212" s="49">
        <v>4</v>
      </c>
      <c r="X212" s="49">
        <v>8</v>
      </c>
      <c r="Y212" s="49">
        <v>82</v>
      </c>
      <c r="AC212">
        <f>IF(ISBLANK(wash[[#This Row],[total_boys]]),SUM(wash[[#This Row],[boys_0-5_reached]],wash[[#This Row],[boys_6-12_reached]],wash[[#This Row],[boys_13-18_reached]]),wash[[#This Row],[total_boys]])</f>
        <v>28</v>
      </c>
      <c r="AD212">
        <f>IF(ISBLANK(wash[[#This Row],[total_girls]]),SUM(wash[[#This Row],[girls_0-5_reached]],wash[[#This Row],[girls_6-12_reached]],wash[[#This Row],[girls_13-18_reached]]),wash[[#This Row],[total_girls]])</f>
        <v>209</v>
      </c>
      <c r="AE212">
        <f>IF(ISBLANK(wash[[#This Row],[total_children]]),SUM(wash[[#This Row],[calc_boys]],wash[[#This Row],[calc_girls]]),wash[[#This Row],[total_children]])</f>
        <v>237</v>
      </c>
      <c r="AF212">
        <f>IF(ISBLANK(wash[[#This Row],[total_pwd]]),SUM(wash[[#This Row],[total_pwd_men]],wash[[#This Row],[total_pwd_women]]),wash[[#This Row],[total_pwd]])</f>
        <v>18</v>
      </c>
      <c r="AG212">
        <f>IF(ISBLANK(wash[[#This Row],[total_adults]]),SUM(wash[[#This Row],[total_men]],wash[[#This Row],[total_women]]),wash[[#This Row],[total_adults]])</f>
        <v>90</v>
      </c>
      <c r="AH212">
        <f>IF(ISBLANK(wash[[#This Row],[total_beneficiaries_reached]]),SUM(wash[[#This Row],[calc_children]],wash[[#This Row],[calc_adults]]),wash[[#This Row],[total_beneficiaries_reached]])</f>
        <v>327</v>
      </c>
      <c r="AI212" s="49" t="str">
        <f ca="1">IF(B212="","",OFFSET(table_admin1[[#Headers],[ADM1_PT]],MATCH(B212,admin1,0),1))</f>
        <v>MZ07</v>
      </c>
      <c r="AJ212" s="49" t="str">
        <f t="shared" ca="1" si="6"/>
        <v>MZ0715</v>
      </c>
      <c r="AK212" s="49" t="str">
        <f t="shared" ca="1" si="7"/>
        <v/>
      </c>
    </row>
    <row r="213" spans="1:37" x14ac:dyDescent="0.2">
      <c r="A213" s="58">
        <v>45323</v>
      </c>
      <c r="B213" s="49" t="s">
        <v>224</v>
      </c>
      <c r="C213" s="49" t="s">
        <v>675</v>
      </c>
      <c r="G213" s="49" t="s">
        <v>116</v>
      </c>
      <c r="H213" s="49" t="s">
        <v>163</v>
      </c>
      <c r="I213" s="49" t="s">
        <v>118</v>
      </c>
      <c r="K213" s="49" t="s">
        <v>1212</v>
      </c>
      <c r="L213" s="49">
        <v>15</v>
      </c>
      <c r="M213" s="49">
        <v>22</v>
      </c>
      <c r="N213" s="49">
        <v>175</v>
      </c>
      <c r="O213" s="49">
        <v>170</v>
      </c>
      <c r="U213" s="49">
        <v>12</v>
      </c>
      <c r="V213" s="49">
        <v>5</v>
      </c>
      <c r="X213" s="49">
        <v>100</v>
      </c>
      <c r="Y213" s="49">
        <v>26</v>
      </c>
      <c r="AC213">
        <f>IF(ISBLANK(wash[[#This Row],[total_boys]]),SUM(wash[[#This Row],[boys_0-5_reached]],wash[[#This Row],[boys_6-12_reached]],wash[[#This Row],[boys_13-18_reached]]),wash[[#This Row],[total_boys]])</f>
        <v>190</v>
      </c>
      <c r="AD213">
        <f>IF(ISBLANK(wash[[#This Row],[total_girls]]),SUM(wash[[#This Row],[girls_0-5_reached]],wash[[#This Row],[girls_6-12_reached]],wash[[#This Row],[girls_13-18_reached]]),wash[[#This Row],[total_girls]])</f>
        <v>192</v>
      </c>
      <c r="AE213">
        <f>IF(ISBLANK(wash[[#This Row],[total_children]]),SUM(wash[[#This Row],[calc_boys]],wash[[#This Row],[calc_girls]]),wash[[#This Row],[total_children]])</f>
        <v>382</v>
      </c>
      <c r="AF213">
        <f>IF(ISBLANK(wash[[#This Row],[total_pwd]]),SUM(wash[[#This Row],[total_pwd_men]],wash[[#This Row],[total_pwd_women]]),wash[[#This Row],[total_pwd]])</f>
        <v>17</v>
      </c>
      <c r="AG213">
        <f>IF(ISBLANK(wash[[#This Row],[total_adults]]),SUM(wash[[#This Row],[total_men]],wash[[#This Row],[total_women]]),wash[[#This Row],[total_adults]])</f>
        <v>126</v>
      </c>
      <c r="AH213">
        <f>IF(ISBLANK(wash[[#This Row],[total_beneficiaries_reached]]),SUM(wash[[#This Row],[calc_children]],wash[[#This Row],[calc_adults]]),wash[[#This Row],[total_beneficiaries_reached]])</f>
        <v>508</v>
      </c>
      <c r="AI213" s="49" t="str">
        <f ca="1">IF(B213="","",OFFSET(table_admin1[[#Headers],[ADM1_PT]],MATCH(B213,admin1,0),1))</f>
        <v>MZ10</v>
      </c>
      <c r="AJ213" s="49" t="str">
        <f t="shared" ca="1" si="6"/>
        <v>MZ1011</v>
      </c>
      <c r="AK213" s="49" t="str">
        <f t="shared" ca="1" si="7"/>
        <v/>
      </c>
    </row>
    <row r="214" spans="1:37" x14ac:dyDescent="0.2">
      <c r="A214" s="58">
        <v>45383</v>
      </c>
      <c r="B214" s="49" t="s">
        <v>229</v>
      </c>
      <c r="C214" s="49" t="s">
        <v>700</v>
      </c>
      <c r="G214" s="49" t="s">
        <v>122</v>
      </c>
      <c r="H214" s="49" t="s">
        <v>161</v>
      </c>
      <c r="I214" s="49" t="s">
        <v>124</v>
      </c>
      <c r="J214" s="49" t="s">
        <v>1315</v>
      </c>
      <c r="K214" s="49" t="s">
        <v>125</v>
      </c>
      <c r="L214" s="49">
        <v>69</v>
      </c>
      <c r="M214" s="49">
        <v>24</v>
      </c>
      <c r="N214" s="49">
        <v>15</v>
      </c>
      <c r="O214" s="49">
        <v>191</v>
      </c>
      <c r="U214" s="49">
        <v>9</v>
      </c>
      <c r="V214" s="49">
        <v>5</v>
      </c>
      <c r="X214" s="49">
        <v>90</v>
      </c>
      <c r="Y214" s="49">
        <v>74</v>
      </c>
      <c r="AC214">
        <f>IF(ISBLANK(wash[[#This Row],[total_boys]]),SUM(wash[[#This Row],[boys_0-5_reached]],wash[[#This Row],[boys_6-12_reached]],wash[[#This Row],[boys_13-18_reached]]),wash[[#This Row],[total_boys]])</f>
        <v>84</v>
      </c>
      <c r="AD214">
        <f>IF(ISBLANK(wash[[#This Row],[total_girls]]),SUM(wash[[#This Row],[girls_0-5_reached]],wash[[#This Row],[girls_6-12_reached]],wash[[#This Row],[girls_13-18_reached]]),wash[[#This Row],[total_girls]])</f>
        <v>215</v>
      </c>
      <c r="AE214">
        <f>IF(ISBLANK(wash[[#This Row],[total_children]]),SUM(wash[[#This Row],[calc_boys]],wash[[#This Row],[calc_girls]]),wash[[#This Row],[total_children]])</f>
        <v>299</v>
      </c>
      <c r="AF214">
        <f>IF(ISBLANK(wash[[#This Row],[total_pwd]]),SUM(wash[[#This Row],[total_pwd_men]],wash[[#This Row],[total_pwd_women]]),wash[[#This Row],[total_pwd]])</f>
        <v>14</v>
      </c>
      <c r="AG214">
        <f>IF(ISBLANK(wash[[#This Row],[total_adults]]),SUM(wash[[#This Row],[total_men]],wash[[#This Row],[total_women]]),wash[[#This Row],[total_adults]])</f>
        <v>164</v>
      </c>
      <c r="AH214">
        <f>IF(ISBLANK(wash[[#This Row],[total_beneficiaries_reached]]),SUM(wash[[#This Row],[calc_children]],wash[[#This Row],[calc_adults]]),wash[[#This Row],[total_beneficiaries_reached]])</f>
        <v>463</v>
      </c>
      <c r="AI214" s="49" t="str">
        <f ca="1">IF(B214="","",OFFSET(table_admin1[[#Headers],[ADM1_PT]],MATCH(B214,admin1,0),1))</f>
        <v>MZ11</v>
      </c>
      <c r="AJ214" s="49" t="str">
        <f t="shared" ca="1" si="6"/>
        <v>MZ1103</v>
      </c>
      <c r="AK214" s="49" t="str">
        <f t="shared" ca="1" si="7"/>
        <v/>
      </c>
    </row>
    <row r="215" spans="1:37" x14ac:dyDescent="0.2">
      <c r="A215" s="58">
        <v>45292</v>
      </c>
      <c r="B215" s="49" t="s">
        <v>120</v>
      </c>
      <c r="C215" s="49" t="s">
        <v>242</v>
      </c>
      <c r="G215" s="49" t="s">
        <v>122</v>
      </c>
      <c r="H215" s="49" t="s">
        <v>163</v>
      </c>
      <c r="I215" s="49" t="s">
        <v>124</v>
      </c>
      <c r="J215" s="49" t="s">
        <v>1315</v>
      </c>
      <c r="K215" s="49" t="s">
        <v>125</v>
      </c>
      <c r="L215" s="49">
        <v>95</v>
      </c>
      <c r="M215" s="49">
        <v>29</v>
      </c>
      <c r="N215" s="49">
        <v>173</v>
      </c>
      <c r="O215" s="49">
        <v>8</v>
      </c>
      <c r="U215" s="49">
        <v>14</v>
      </c>
      <c r="V215" s="49">
        <v>11</v>
      </c>
      <c r="X215" s="49">
        <v>146</v>
      </c>
      <c r="Y215" s="49">
        <v>91</v>
      </c>
      <c r="AC215">
        <f>IF(ISBLANK(wash[[#This Row],[total_boys]]),SUM(wash[[#This Row],[boys_0-5_reached]],wash[[#This Row],[boys_6-12_reached]],wash[[#This Row],[boys_13-18_reached]]),wash[[#This Row],[total_boys]])</f>
        <v>268</v>
      </c>
      <c r="AD215">
        <f>IF(ISBLANK(wash[[#This Row],[total_girls]]),SUM(wash[[#This Row],[girls_0-5_reached]],wash[[#This Row],[girls_6-12_reached]],wash[[#This Row],[girls_13-18_reached]]),wash[[#This Row],[total_girls]])</f>
        <v>37</v>
      </c>
      <c r="AE215">
        <f>IF(ISBLANK(wash[[#This Row],[total_children]]),SUM(wash[[#This Row],[calc_boys]],wash[[#This Row],[calc_girls]]),wash[[#This Row],[total_children]])</f>
        <v>305</v>
      </c>
      <c r="AF215">
        <f>IF(ISBLANK(wash[[#This Row],[total_pwd]]),SUM(wash[[#This Row],[total_pwd_men]],wash[[#This Row],[total_pwd_women]]),wash[[#This Row],[total_pwd]])</f>
        <v>25</v>
      </c>
      <c r="AG215">
        <f>IF(ISBLANK(wash[[#This Row],[total_adults]]),SUM(wash[[#This Row],[total_men]],wash[[#This Row],[total_women]]),wash[[#This Row],[total_adults]])</f>
        <v>237</v>
      </c>
      <c r="AH215">
        <f>IF(ISBLANK(wash[[#This Row],[total_beneficiaries_reached]]),SUM(wash[[#This Row],[calc_children]],wash[[#This Row],[calc_adults]]),wash[[#This Row],[total_beneficiaries_reached]])</f>
        <v>542</v>
      </c>
      <c r="AI215" s="49" t="str">
        <f ca="1">IF(B215="","",OFFSET(table_admin1[[#Headers],[ADM1_PT]],MATCH(B215,admin1,0),1))</f>
        <v>MZ01</v>
      </c>
      <c r="AJ215" s="49" t="str">
        <f t="shared" ca="1" si="6"/>
        <v>MZ0114</v>
      </c>
      <c r="AK215" s="49" t="str">
        <f t="shared" ca="1" si="7"/>
        <v/>
      </c>
    </row>
    <row r="216" spans="1:37" x14ac:dyDescent="0.2">
      <c r="A216" s="58">
        <v>45383</v>
      </c>
      <c r="B216" s="49" t="s">
        <v>120</v>
      </c>
      <c r="C216" s="49" t="s">
        <v>220</v>
      </c>
      <c r="G216" s="49" t="s">
        <v>122</v>
      </c>
      <c r="H216" s="49" t="s">
        <v>164</v>
      </c>
      <c r="I216" s="49" t="s">
        <v>124</v>
      </c>
      <c r="K216" s="49" t="s">
        <v>1212</v>
      </c>
      <c r="L216" s="49">
        <v>84</v>
      </c>
      <c r="M216" s="49">
        <v>65</v>
      </c>
      <c r="N216" s="49">
        <v>163</v>
      </c>
      <c r="O216" s="49">
        <v>168</v>
      </c>
      <c r="U216" s="49">
        <v>5</v>
      </c>
      <c r="V216" s="49">
        <v>10</v>
      </c>
      <c r="X216" s="49">
        <v>26</v>
      </c>
      <c r="Y216" s="49">
        <v>184</v>
      </c>
      <c r="AC216">
        <f>IF(ISBLANK(wash[[#This Row],[total_boys]]),SUM(wash[[#This Row],[boys_0-5_reached]],wash[[#This Row],[boys_6-12_reached]],wash[[#This Row],[boys_13-18_reached]]),wash[[#This Row],[total_boys]])</f>
        <v>247</v>
      </c>
      <c r="AD216">
        <f>IF(ISBLANK(wash[[#This Row],[total_girls]]),SUM(wash[[#This Row],[girls_0-5_reached]],wash[[#This Row],[girls_6-12_reached]],wash[[#This Row],[girls_13-18_reached]]),wash[[#This Row],[total_girls]])</f>
        <v>233</v>
      </c>
      <c r="AE216">
        <f>IF(ISBLANK(wash[[#This Row],[total_children]]),SUM(wash[[#This Row],[calc_boys]],wash[[#This Row],[calc_girls]]),wash[[#This Row],[total_children]])</f>
        <v>480</v>
      </c>
      <c r="AF216">
        <f>IF(ISBLANK(wash[[#This Row],[total_pwd]]),SUM(wash[[#This Row],[total_pwd_men]],wash[[#This Row],[total_pwd_women]]),wash[[#This Row],[total_pwd]])</f>
        <v>15</v>
      </c>
      <c r="AG216">
        <f>IF(ISBLANK(wash[[#This Row],[total_adults]]),SUM(wash[[#This Row],[total_men]],wash[[#This Row],[total_women]]),wash[[#This Row],[total_adults]])</f>
        <v>210</v>
      </c>
      <c r="AH216">
        <f>IF(ISBLANK(wash[[#This Row],[total_beneficiaries_reached]]),SUM(wash[[#This Row],[calc_children]],wash[[#This Row],[calc_adults]]),wash[[#This Row],[total_beneficiaries_reached]])</f>
        <v>690</v>
      </c>
      <c r="AI216" s="49" t="str">
        <f ca="1">IF(B216="","",OFFSET(table_admin1[[#Headers],[ADM1_PT]],MATCH(B216,admin1,0),1))</f>
        <v>MZ01</v>
      </c>
      <c r="AJ216" s="49" t="str">
        <f t="shared" ca="1" si="6"/>
        <v>MZ0109</v>
      </c>
      <c r="AK216" s="49" t="str">
        <f t="shared" ca="1" si="7"/>
        <v/>
      </c>
    </row>
    <row r="217" spans="1:37" x14ac:dyDescent="0.2">
      <c r="A217" s="58">
        <v>45352</v>
      </c>
      <c r="B217" s="49" t="s">
        <v>209</v>
      </c>
      <c r="C217" s="49" t="s">
        <v>441</v>
      </c>
      <c r="G217" s="49" t="s">
        <v>116</v>
      </c>
      <c r="H217" s="49" t="s">
        <v>164</v>
      </c>
      <c r="I217" s="49" t="s">
        <v>118</v>
      </c>
      <c r="K217" s="49" t="s">
        <v>1212</v>
      </c>
      <c r="L217" s="49">
        <v>175</v>
      </c>
      <c r="M217" s="49">
        <v>103</v>
      </c>
      <c r="N217" s="49">
        <v>48</v>
      </c>
      <c r="O217" s="49">
        <v>28</v>
      </c>
      <c r="U217" s="49">
        <v>1</v>
      </c>
      <c r="V217" s="49">
        <v>9</v>
      </c>
      <c r="X217" s="49">
        <v>98</v>
      </c>
      <c r="Y217" s="49">
        <v>143</v>
      </c>
      <c r="AC217">
        <f>IF(ISBLANK(wash[[#This Row],[total_boys]]),SUM(wash[[#This Row],[boys_0-5_reached]],wash[[#This Row],[boys_6-12_reached]],wash[[#This Row],[boys_13-18_reached]]),wash[[#This Row],[total_boys]])</f>
        <v>223</v>
      </c>
      <c r="AD217">
        <f>IF(ISBLANK(wash[[#This Row],[total_girls]]),SUM(wash[[#This Row],[girls_0-5_reached]],wash[[#This Row],[girls_6-12_reached]],wash[[#This Row],[girls_13-18_reached]]),wash[[#This Row],[total_girls]])</f>
        <v>131</v>
      </c>
      <c r="AE217">
        <f>IF(ISBLANK(wash[[#This Row],[total_children]]),SUM(wash[[#This Row],[calc_boys]],wash[[#This Row],[calc_girls]]),wash[[#This Row],[total_children]])</f>
        <v>354</v>
      </c>
      <c r="AF217">
        <f>IF(ISBLANK(wash[[#This Row],[total_pwd]]),SUM(wash[[#This Row],[total_pwd_men]],wash[[#This Row],[total_pwd_women]]),wash[[#This Row],[total_pwd]])</f>
        <v>10</v>
      </c>
      <c r="AG217">
        <f>IF(ISBLANK(wash[[#This Row],[total_adults]]),SUM(wash[[#This Row],[total_men]],wash[[#This Row],[total_women]]),wash[[#This Row],[total_adults]])</f>
        <v>241</v>
      </c>
      <c r="AH217">
        <f>IF(ISBLANK(wash[[#This Row],[total_beneficiaries_reached]]),SUM(wash[[#This Row],[calc_children]],wash[[#This Row],[calc_adults]]),wash[[#This Row],[total_beneficiaries_reached]])</f>
        <v>595</v>
      </c>
      <c r="AI217" s="49" t="str">
        <f ca="1">IF(B217="","",OFFSET(table_admin1[[#Headers],[ADM1_PT]],MATCH(B217,admin1,0),1))</f>
        <v>MZ07</v>
      </c>
      <c r="AJ217" s="49" t="str">
        <f t="shared" ca="1" si="6"/>
        <v>MZ0702</v>
      </c>
      <c r="AK217" s="49" t="str">
        <f t="shared" ca="1" si="7"/>
        <v/>
      </c>
    </row>
    <row r="218" spans="1:37" x14ac:dyDescent="0.2">
      <c r="A218" s="58">
        <v>45323</v>
      </c>
      <c r="B218" s="49" t="s">
        <v>214</v>
      </c>
      <c r="C218" s="49" t="s">
        <v>574</v>
      </c>
      <c r="G218" s="49" t="s">
        <v>122</v>
      </c>
      <c r="H218" s="49" t="s">
        <v>164</v>
      </c>
      <c r="I218" s="49" t="s">
        <v>130</v>
      </c>
      <c r="J218" s="49" t="s">
        <v>1317</v>
      </c>
      <c r="K218" s="49" t="s">
        <v>125</v>
      </c>
      <c r="L218" s="49">
        <v>33</v>
      </c>
      <c r="M218" s="49">
        <v>132</v>
      </c>
      <c r="N218" s="49">
        <v>194</v>
      </c>
      <c r="O218" s="49">
        <v>59</v>
      </c>
      <c r="U218" s="49">
        <v>9</v>
      </c>
      <c r="V218" s="49">
        <v>7</v>
      </c>
      <c r="X218" s="49">
        <v>74</v>
      </c>
      <c r="Y218" s="49">
        <v>126</v>
      </c>
      <c r="AC218">
        <f>IF(ISBLANK(wash[[#This Row],[total_boys]]),SUM(wash[[#This Row],[boys_0-5_reached]],wash[[#This Row],[boys_6-12_reached]],wash[[#This Row],[boys_13-18_reached]]),wash[[#This Row],[total_boys]])</f>
        <v>227</v>
      </c>
      <c r="AD218">
        <f>IF(ISBLANK(wash[[#This Row],[total_girls]]),SUM(wash[[#This Row],[girls_0-5_reached]],wash[[#This Row],[girls_6-12_reached]],wash[[#This Row],[girls_13-18_reached]]),wash[[#This Row],[total_girls]])</f>
        <v>191</v>
      </c>
      <c r="AE218">
        <f>IF(ISBLANK(wash[[#This Row],[total_children]]),SUM(wash[[#This Row],[calc_boys]],wash[[#This Row],[calc_girls]]),wash[[#This Row],[total_children]])</f>
        <v>418</v>
      </c>
      <c r="AF218">
        <f>IF(ISBLANK(wash[[#This Row],[total_pwd]]),SUM(wash[[#This Row],[total_pwd_men]],wash[[#This Row],[total_pwd_women]]),wash[[#This Row],[total_pwd]])</f>
        <v>16</v>
      </c>
      <c r="AG218">
        <f>IF(ISBLANK(wash[[#This Row],[total_adults]]),SUM(wash[[#This Row],[total_men]],wash[[#This Row],[total_women]]),wash[[#This Row],[total_adults]])</f>
        <v>200</v>
      </c>
      <c r="AH218">
        <f>IF(ISBLANK(wash[[#This Row],[total_beneficiaries_reached]]),SUM(wash[[#This Row],[calc_children]],wash[[#This Row],[calc_adults]]),wash[[#This Row],[total_beneficiaries_reached]])</f>
        <v>618</v>
      </c>
      <c r="AI218" s="49" t="str">
        <f ca="1">IF(B218="","",OFFSET(table_admin1[[#Headers],[ADM1_PT]],MATCH(B218,admin1,0),1))</f>
        <v>MZ08</v>
      </c>
      <c r="AJ218" s="49" t="str">
        <f t="shared" ca="1" si="6"/>
        <v>MZ0815</v>
      </c>
      <c r="AK218" s="49" t="str">
        <f t="shared" ca="1" si="7"/>
        <v/>
      </c>
    </row>
    <row r="219" spans="1:37" x14ac:dyDescent="0.2">
      <c r="A219" s="58">
        <v>45292</v>
      </c>
      <c r="B219" s="49" t="s">
        <v>120</v>
      </c>
      <c r="C219" s="49" t="s">
        <v>121</v>
      </c>
      <c r="G219" s="49" t="s">
        <v>116</v>
      </c>
      <c r="H219" s="49" t="s">
        <v>163</v>
      </c>
      <c r="I219" s="49" t="s">
        <v>130</v>
      </c>
      <c r="J219" s="49" t="s">
        <v>1319</v>
      </c>
      <c r="K219" s="49" t="s">
        <v>1212</v>
      </c>
      <c r="L219" s="49">
        <v>119</v>
      </c>
      <c r="M219" s="49">
        <v>145</v>
      </c>
      <c r="N219" s="49">
        <v>101</v>
      </c>
      <c r="O219" s="49">
        <v>83</v>
      </c>
      <c r="U219" s="49">
        <v>6</v>
      </c>
      <c r="V219" s="49">
        <v>3</v>
      </c>
      <c r="X219" s="49">
        <v>132</v>
      </c>
      <c r="Y219" s="49">
        <v>144</v>
      </c>
      <c r="AC219">
        <f>IF(ISBLANK(wash[[#This Row],[total_boys]]),SUM(wash[[#This Row],[boys_0-5_reached]],wash[[#This Row],[boys_6-12_reached]],wash[[#This Row],[boys_13-18_reached]]),wash[[#This Row],[total_boys]])</f>
        <v>220</v>
      </c>
      <c r="AD219">
        <f>IF(ISBLANK(wash[[#This Row],[total_girls]]),SUM(wash[[#This Row],[girls_0-5_reached]],wash[[#This Row],[girls_6-12_reached]],wash[[#This Row],[girls_13-18_reached]]),wash[[#This Row],[total_girls]])</f>
        <v>228</v>
      </c>
      <c r="AE219">
        <f>IF(ISBLANK(wash[[#This Row],[total_children]]),SUM(wash[[#This Row],[calc_boys]],wash[[#This Row],[calc_girls]]),wash[[#This Row],[total_children]])</f>
        <v>448</v>
      </c>
      <c r="AF219">
        <f>IF(ISBLANK(wash[[#This Row],[total_pwd]]),SUM(wash[[#This Row],[total_pwd_men]],wash[[#This Row],[total_pwd_women]]),wash[[#This Row],[total_pwd]])</f>
        <v>9</v>
      </c>
      <c r="AG219">
        <f>IF(ISBLANK(wash[[#This Row],[total_adults]]),SUM(wash[[#This Row],[total_men]],wash[[#This Row],[total_women]]),wash[[#This Row],[total_adults]])</f>
        <v>276</v>
      </c>
      <c r="AH219">
        <f>IF(ISBLANK(wash[[#This Row],[total_beneficiaries_reached]]),SUM(wash[[#This Row],[calc_children]],wash[[#This Row],[calc_adults]]),wash[[#This Row],[total_beneficiaries_reached]])</f>
        <v>724</v>
      </c>
      <c r="AI219" s="49" t="str">
        <f ca="1">IF(B219="","",OFFSET(table_admin1[[#Headers],[ADM1_PT]],MATCH(B219,admin1,0),1))</f>
        <v>MZ01</v>
      </c>
      <c r="AJ219" s="49" t="str">
        <f t="shared" ca="1" si="6"/>
        <v>MZ0118</v>
      </c>
      <c r="AK219" s="49" t="str">
        <f t="shared" ca="1" si="7"/>
        <v/>
      </c>
    </row>
    <row r="220" spans="1:37" x14ac:dyDescent="0.2">
      <c r="A220" s="58">
        <v>45352</v>
      </c>
      <c r="B220" s="49" t="s">
        <v>209</v>
      </c>
      <c r="C220" s="49" t="s">
        <v>471</v>
      </c>
      <c r="G220" s="49" t="s">
        <v>122</v>
      </c>
      <c r="H220" s="49" t="s">
        <v>162</v>
      </c>
      <c r="I220" s="49" t="s">
        <v>124</v>
      </c>
      <c r="J220" s="49" t="s">
        <v>1315</v>
      </c>
      <c r="K220" s="49" t="s">
        <v>125</v>
      </c>
      <c r="L220" s="49">
        <v>185</v>
      </c>
      <c r="M220" s="49">
        <v>41</v>
      </c>
      <c r="N220" s="49">
        <v>64</v>
      </c>
      <c r="O220" s="49">
        <v>117</v>
      </c>
      <c r="U220" s="49">
        <v>8</v>
      </c>
      <c r="V220" s="49">
        <v>2</v>
      </c>
      <c r="X220" s="49">
        <v>153</v>
      </c>
      <c r="Y220" s="49">
        <v>200</v>
      </c>
      <c r="AC220">
        <f>IF(ISBLANK(wash[[#This Row],[total_boys]]),SUM(wash[[#This Row],[boys_0-5_reached]],wash[[#This Row],[boys_6-12_reached]],wash[[#This Row],[boys_13-18_reached]]),wash[[#This Row],[total_boys]])</f>
        <v>249</v>
      </c>
      <c r="AD220">
        <f>IF(ISBLANK(wash[[#This Row],[total_girls]]),SUM(wash[[#This Row],[girls_0-5_reached]],wash[[#This Row],[girls_6-12_reached]],wash[[#This Row],[girls_13-18_reached]]),wash[[#This Row],[total_girls]])</f>
        <v>158</v>
      </c>
      <c r="AE220">
        <f>IF(ISBLANK(wash[[#This Row],[total_children]]),SUM(wash[[#This Row],[calc_boys]],wash[[#This Row],[calc_girls]]),wash[[#This Row],[total_children]])</f>
        <v>407</v>
      </c>
      <c r="AF220">
        <f>IF(ISBLANK(wash[[#This Row],[total_pwd]]),SUM(wash[[#This Row],[total_pwd_men]],wash[[#This Row],[total_pwd_women]]),wash[[#This Row],[total_pwd]])</f>
        <v>10</v>
      </c>
      <c r="AG220">
        <f>IF(ISBLANK(wash[[#This Row],[total_adults]]),SUM(wash[[#This Row],[total_men]],wash[[#This Row],[total_women]]),wash[[#This Row],[total_adults]])</f>
        <v>353</v>
      </c>
      <c r="AH220">
        <f>IF(ISBLANK(wash[[#This Row],[total_beneficiaries_reached]]),SUM(wash[[#This Row],[calc_children]],wash[[#This Row],[calc_adults]]),wash[[#This Row],[total_beneficiaries_reached]])</f>
        <v>760</v>
      </c>
      <c r="AI220" s="49" t="str">
        <f ca="1">IF(B220="","",OFFSET(table_admin1[[#Headers],[ADM1_PT]],MATCH(B220,admin1,0),1))</f>
        <v>MZ07</v>
      </c>
      <c r="AJ220" s="49" t="str">
        <f t="shared" ca="1" si="6"/>
        <v>MZ0710</v>
      </c>
      <c r="AK220" s="49" t="str">
        <f t="shared" ca="1" si="7"/>
        <v/>
      </c>
    </row>
    <row r="221" spans="1:37" x14ac:dyDescent="0.2">
      <c r="A221" s="58">
        <v>45383</v>
      </c>
      <c r="B221" s="49" t="s">
        <v>113</v>
      </c>
      <c r="C221" s="49" t="s">
        <v>613</v>
      </c>
      <c r="G221" s="49" t="s">
        <v>122</v>
      </c>
      <c r="H221" s="49" t="s">
        <v>161</v>
      </c>
      <c r="I221" s="49" t="s">
        <v>124</v>
      </c>
      <c r="J221" s="49" t="s">
        <v>1315</v>
      </c>
      <c r="K221" s="49" t="s">
        <v>125</v>
      </c>
      <c r="L221" s="49">
        <v>86</v>
      </c>
      <c r="M221" s="49">
        <v>129</v>
      </c>
      <c r="N221" s="49">
        <v>126</v>
      </c>
      <c r="O221" s="49">
        <v>111</v>
      </c>
      <c r="U221" s="49">
        <v>9</v>
      </c>
      <c r="V221" s="49">
        <v>6</v>
      </c>
      <c r="X221" s="49">
        <v>74</v>
      </c>
      <c r="Y221" s="49">
        <v>163</v>
      </c>
      <c r="AC221">
        <f>IF(ISBLANK(wash[[#This Row],[total_boys]]),SUM(wash[[#This Row],[boys_0-5_reached]],wash[[#This Row],[boys_6-12_reached]],wash[[#This Row],[boys_13-18_reached]]),wash[[#This Row],[total_boys]])</f>
        <v>212</v>
      </c>
      <c r="AD221">
        <f>IF(ISBLANK(wash[[#This Row],[total_girls]]),SUM(wash[[#This Row],[girls_0-5_reached]],wash[[#This Row],[girls_6-12_reached]],wash[[#This Row],[girls_13-18_reached]]),wash[[#This Row],[total_girls]])</f>
        <v>240</v>
      </c>
      <c r="AE221">
        <f>IF(ISBLANK(wash[[#This Row],[total_children]]),SUM(wash[[#This Row],[calc_boys]],wash[[#This Row],[calc_girls]]),wash[[#This Row],[total_children]])</f>
        <v>452</v>
      </c>
      <c r="AF221">
        <f>IF(ISBLANK(wash[[#This Row],[total_pwd]]),SUM(wash[[#This Row],[total_pwd_men]],wash[[#This Row],[total_pwd_women]]),wash[[#This Row],[total_pwd]])</f>
        <v>15</v>
      </c>
      <c r="AG221">
        <f>IF(ISBLANK(wash[[#This Row],[total_adults]]),SUM(wash[[#This Row],[total_men]],wash[[#This Row],[total_women]]),wash[[#This Row],[total_adults]])</f>
        <v>237</v>
      </c>
      <c r="AH221">
        <f>IF(ISBLANK(wash[[#This Row],[total_beneficiaries_reached]]),SUM(wash[[#This Row],[calc_children]],wash[[#This Row],[calc_adults]]),wash[[#This Row],[total_beneficiaries_reached]])</f>
        <v>689</v>
      </c>
      <c r="AI221" s="49" t="str">
        <f ca="1">IF(B221="","",OFFSET(table_admin1[[#Headers],[ADM1_PT]],MATCH(B221,admin1,0),1))</f>
        <v>MZ09</v>
      </c>
      <c r="AJ221" s="49" t="str">
        <f t="shared" ca="1" si="6"/>
        <v>MZ0907</v>
      </c>
      <c r="AK221" s="49" t="str">
        <f t="shared" ca="1" si="7"/>
        <v/>
      </c>
    </row>
    <row r="222" spans="1:37" x14ac:dyDescent="0.2">
      <c r="A222" s="58">
        <v>45352</v>
      </c>
      <c r="B222" s="49" t="s">
        <v>214</v>
      </c>
      <c r="C222" s="49" t="s">
        <v>528</v>
      </c>
      <c r="G222" s="49" t="s">
        <v>122</v>
      </c>
      <c r="H222" s="49" t="s">
        <v>164</v>
      </c>
      <c r="I222" s="49" t="s">
        <v>124</v>
      </c>
      <c r="J222" s="49" t="s">
        <v>1315</v>
      </c>
      <c r="K222" s="49" t="s">
        <v>125</v>
      </c>
      <c r="L222" s="49">
        <v>59</v>
      </c>
      <c r="M222" s="49">
        <v>138</v>
      </c>
      <c r="N222" s="49">
        <v>28</v>
      </c>
      <c r="O222" s="49">
        <v>24</v>
      </c>
      <c r="U222" s="49">
        <v>3</v>
      </c>
      <c r="V222" s="49">
        <v>10</v>
      </c>
      <c r="X222" s="49">
        <v>74</v>
      </c>
      <c r="Y222" s="49">
        <v>16</v>
      </c>
      <c r="AC222">
        <f>IF(ISBLANK(wash[[#This Row],[total_boys]]),SUM(wash[[#This Row],[boys_0-5_reached]],wash[[#This Row],[boys_6-12_reached]],wash[[#This Row],[boys_13-18_reached]]),wash[[#This Row],[total_boys]])</f>
        <v>87</v>
      </c>
      <c r="AD222">
        <f>IF(ISBLANK(wash[[#This Row],[total_girls]]),SUM(wash[[#This Row],[girls_0-5_reached]],wash[[#This Row],[girls_6-12_reached]],wash[[#This Row],[girls_13-18_reached]]),wash[[#This Row],[total_girls]])</f>
        <v>162</v>
      </c>
      <c r="AE222">
        <f>IF(ISBLANK(wash[[#This Row],[total_children]]),SUM(wash[[#This Row],[calc_boys]],wash[[#This Row],[calc_girls]]),wash[[#This Row],[total_children]])</f>
        <v>249</v>
      </c>
      <c r="AF222">
        <f>IF(ISBLANK(wash[[#This Row],[total_pwd]]),SUM(wash[[#This Row],[total_pwd_men]],wash[[#This Row],[total_pwd_women]]),wash[[#This Row],[total_pwd]])</f>
        <v>13</v>
      </c>
      <c r="AG222">
        <f>IF(ISBLANK(wash[[#This Row],[total_adults]]),SUM(wash[[#This Row],[total_men]],wash[[#This Row],[total_women]]),wash[[#This Row],[total_adults]])</f>
        <v>90</v>
      </c>
      <c r="AH222">
        <f>IF(ISBLANK(wash[[#This Row],[total_beneficiaries_reached]]),SUM(wash[[#This Row],[calc_children]],wash[[#This Row],[calc_adults]]),wash[[#This Row],[total_beneficiaries_reached]])</f>
        <v>339</v>
      </c>
      <c r="AI222" s="49" t="str">
        <f ca="1">IF(B222="","",OFFSET(table_admin1[[#Headers],[ADM1_PT]],MATCH(B222,admin1,0),1))</f>
        <v>MZ08</v>
      </c>
      <c r="AJ222" s="49" t="str">
        <f t="shared" ca="1" si="6"/>
        <v>MZ0802</v>
      </c>
      <c r="AK222" s="49" t="str">
        <f t="shared" ca="1" si="7"/>
        <v/>
      </c>
    </row>
    <row r="223" spans="1:37" x14ac:dyDescent="0.2">
      <c r="A223" s="58">
        <v>45383</v>
      </c>
      <c r="B223" s="49" t="s">
        <v>224</v>
      </c>
      <c r="C223" s="49" t="s">
        <v>656</v>
      </c>
      <c r="G223" s="49" t="s">
        <v>116</v>
      </c>
      <c r="H223" s="49" t="s">
        <v>164</v>
      </c>
      <c r="I223" s="49" t="s">
        <v>118</v>
      </c>
      <c r="K223" s="49" t="s">
        <v>1212</v>
      </c>
      <c r="L223" s="49">
        <v>54</v>
      </c>
      <c r="M223" s="49">
        <v>115</v>
      </c>
      <c r="N223" s="49">
        <v>159</v>
      </c>
      <c r="O223" s="49">
        <v>48</v>
      </c>
      <c r="U223" s="49">
        <v>14</v>
      </c>
      <c r="V223" s="49">
        <v>7</v>
      </c>
      <c r="X223" s="49">
        <v>99</v>
      </c>
      <c r="Y223" s="49">
        <v>198</v>
      </c>
      <c r="AC223">
        <f>IF(ISBLANK(wash[[#This Row],[total_boys]]),SUM(wash[[#This Row],[boys_0-5_reached]],wash[[#This Row],[boys_6-12_reached]],wash[[#This Row],[boys_13-18_reached]]),wash[[#This Row],[total_boys]])</f>
        <v>213</v>
      </c>
      <c r="AD223">
        <f>IF(ISBLANK(wash[[#This Row],[total_girls]]),SUM(wash[[#This Row],[girls_0-5_reached]],wash[[#This Row],[girls_6-12_reached]],wash[[#This Row],[girls_13-18_reached]]),wash[[#This Row],[total_girls]])</f>
        <v>163</v>
      </c>
      <c r="AE223">
        <f>IF(ISBLANK(wash[[#This Row],[total_children]]),SUM(wash[[#This Row],[calc_boys]],wash[[#This Row],[calc_girls]]),wash[[#This Row],[total_children]])</f>
        <v>376</v>
      </c>
      <c r="AF223">
        <f>IF(ISBLANK(wash[[#This Row],[total_pwd]]),SUM(wash[[#This Row],[total_pwd_men]],wash[[#This Row],[total_pwd_women]]),wash[[#This Row],[total_pwd]])</f>
        <v>21</v>
      </c>
      <c r="AG223">
        <f>IF(ISBLANK(wash[[#This Row],[total_adults]]),SUM(wash[[#This Row],[total_men]],wash[[#This Row],[total_women]]),wash[[#This Row],[total_adults]])</f>
        <v>297</v>
      </c>
      <c r="AH223">
        <f>IF(ISBLANK(wash[[#This Row],[total_beneficiaries_reached]]),SUM(wash[[#This Row],[calc_children]],wash[[#This Row],[calc_adults]]),wash[[#This Row],[total_beneficiaries_reached]])</f>
        <v>673</v>
      </c>
      <c r="AI223" s="49" t="str">
        <f ca="1">IF(B223="","",OFFSET(table_admin1[[#Headers],[ADM1_PT]],MATCH(B223,admin1,0),1))</f>
        <v>MZ10</v>
      </c>
      <c r="AJ223" s="49" t="str">
        <f t="shared" ca="1" si="6"/>
        <v>MZ1006</v>
      </c>
      <c r="AK223" s="49" t="str">
        <f t="shared" ca="1" si="7"/>
        <v/>
      </c>
    </row>
    <row r="224" spans="1:37" x14ac:dyDescent="0.2">
      <c r="A224" s="58">
        <v>45383</v>
      </c>
      <c r="B224" s="49" t="s">
        <v>224</v>
      </c>
      <c r="C224" s="49" t="s">
        <v>656</v>
      </c>
      <c r="G224" s="49" t="s">
        <v>122</v>
      </c>
      <c r="H224" s="49" t="s">
        <v>162</v>
      </c>
      <c r="I224" s="49" t="s">
        <v>130</v>
      </c>
      <c r="J224" s="49" t="s">
        <v>1318</v>
      </c>
      <c r="K224" s="49" t="s">
        <v>125</v>
      </c>
      <c r="L224" s="49">
        <v>88</v>
      </c>
      <c r="M224" s="49">
        <v>26</v>
      </c>
      <c r="N224" s="49">
        <v>53</v>
      </c>
      <c r="O224" s="49">
        <v>41</v>
      </c>
      <c r="U224" s="49">
        <v>4</v>
      </c>
      <c r="V224" s="49">
        <v>1</v>
      </c>
      <c r="X224" s="49">
        <v>54</v>
      </c>
      <c r="Y224" s="49">
        <v>20</v>
      </c>
      <c r="AC224">
        <f>IF(ISBLANK(wash[[#This Row],[total_boys]]),SUM(wash[[#This Row],[boys_0-5_reached]],wash[[#This Row],[boys_6-12_reached]],wash[[#This Row],[boys_13-18_reached]]),wash[[#This Row],[total_boys]])</f>
        <v>141</v>
      </c>
      <c r="AD224">
        <f>IF(ISBLANK(wash[[#This Row],[total_girls]]),SUM(wash[[#This Row],[girls_0-5_reached]],wash[[#This Row],[girls_6-12_reached]],wash[[#This Row],[girls_13-18_reached]]),wash[[#This Row],[total_girls]])</f>
        <v>67</v>
      </c>
      <c r="AE224">
        <f>IF(ISBLANK(wash[[#This Row],[total_children]]),SUM(wash[[#This Row],[calc_boys]],wash[[#This Row],[calc_girls]]),wash[[#This Row],[total_children]])</f>
        <v>208</v>
      </c>
      <c r="AF224">
        <f>IF(ISBLANK(wash[[#This Row],[total_pwd]]),SUM(wash[[#This Row],[total_pwd_men]],wash[[#This Row],[total_pwd_women]]),wash[[#This Row],[total_pwd]])</f>
        <v>5</v>
      </c>
      <c r="AG224">
        <f>IF(ISBLANK(wash[[#This Row],[total_adults]]),SUM(wash[[#This Row],[total_men]],wash[[#This Row],[total_women]]),wash[[#This Row],[total_adults]])</f>
        <v>74</v>
      </c>
      <c r="AH224">
        <f>IF(ISBLANK(wash[[#This Row],[total_beneficiaries_reached]]),SUM(wash[[#This Row],[calc_children]],wash[[#This Row],[calc_adults]]),wash[[#This Row],[total_beneficiaries_reached]])</f>
        <v>282</v>
      </c>
      <c r="AI224" s="49" t="str">
        <f ca="1">IF(B224="","",OFFSET(table_admin1[[#Headers],[ADM1_PT]],MATCH(B224,admin1,0),1))</f>
        <v>MZ10</v>
      </c>
      <c r="AJ224" s="49" t="str">
        <f t="shared" ca="1" si="6"/>
        <v>MZ1006</v>
      </c>
      <c r="AK224" s="49" t="str">
        <f t="shared" ca="1" si="7"/>
        <v/>
      </c>
    </row>
    <row r="225" spans="1:37" x14ac:dyDescent="0.2">
      <c r="A225" s="58">
        <v>45323</v>
      </c>
      <c r="B225" s="49" t="s">
        <v>120</v>
      </c>
      <c r="C225" s="49" t="s">
        <v>199</v>
      </c>
      <c r="G225" s="49" t="s">
        <v>116</v>
      </c>
      <c r="H225" s="49" t="s">
        <v>164</v>
      </c>
      <c r="I225" s="49" t="s">
        <v>118</v>
      </c>
      <c r="K225" s="49" t="s">
        <v>1212</v>
      </c>
      <c r="L225" s="49">
        <v>130</v>
      </c>
      <c r="M225" s="49">
        <v>160</v>
      </c>
      <c r="N225" s="49">
        <v>4</v>
      </c>
      <c r="O225" s="49">
        <v>147</v>
      </c>
      <c r="U225" s="49">
        <v>5</v>
      </c>
      <c r="V225" s="49">
        <v>2</v>
      </c>
      <c r="X225" s="49">
        <v>96</v>
      </c>
      <c r="Y225" s="49">
        <v>51</v>
      </c>
      <c r="AC225">
        <f>IF(ISBLANK(wash[[#This Row],[total_boys]]),SUM(wash[[#This Row],[boys_0-5_reached]],wash[[#This Row],[boys_6-12_reached]],wash[[#This Row],[boys_13-18_reached]]),wash[[#This Row],[total_boys]])</f>
        <v>134</v>
      </c>
      <c r="AD225">
        <f>IF(ISBLANK(wash[[#This Row],[total_girls]]),SUM(wash[[#This Row],[girls_0-5_reached]],wash[[#This Row],[girls_6-12_reached]],wash[[#This Row],[girls_13-18_reached]]),wash[[#This Row],[total_girls]])</f>
        <v>307</v>
      </c>
      <c r="AE225">
        <f>IF(ISBLANK(wash[[#This Row],[total_children]]),SUM(wash[[#This Row],[calc_boys]],wash[[#This Row],[calc_girls]]),wash[[#This Row],[total_children]])</f>
        <v>441</v>
      </c>
      <c r="AF225">
        <f>IF(ISBLANK(wash[[#This Row],[total_pwd]]),SUM(wash[[#This Row],[total_pwd_men]],wash[[#This Row],[total_pwd_women]]),wash[[#This Row],[total_pwd]])</f>
        <v>7</v>
      </c>
      <c r="AG225">
        <f>IF(ISBLANK(wash[[#This Row],[total_adults]]),SUM(wash[[#This Row],[total_men]],wash[[#This Row],[total_women]]),wash[[#This Row],[total_adults]])</f>
        <v>147</v>
      </c>
      <c r="AH225">
        <f>IF(ISBLANK(wash[[#This Row],[total_beneficiaries_reached]]),SUM(wash[[#This Row],[calc_children]],wash[[#This Row],[calc_adults]]),wash[[#This Row],[total_beneficiaries_reached]])</f>
        <v>588</v>
      </c>
      <c r="AI225" s="49" t="str">
        <f ca="1">IF(B225="","",OFFSET(table_admin1[[#Headers],[ADM1_PT]],MATCH(B225,admin1,0),1))</f>
        <v>MZ01</v>
      </c>
      <c r="AJ225" s="49" t="str">
        <f t="shared" ca="1" si="6"/>
        <v>MZ0105</v>
      </c>
      <c r="AK225" s="49" t="str">
        <f t="shared" ca="1" si="7"/>
        <v/>
      </c>
    </row>
    <row r="226" spans="1:37" x14ac:dyDescent="0.2">
      <c r="A226" s="58">
        <v>45352</v>
      </c>
      <c r="B226" s="49" t="s">
        <v>120</v>
      </c>
      <c r="C226" s="49" t="s">
        <v>127</v>
      </c>
      <c r="G226" s="49" t="s">
        <v>122</v>
      </c>
      <c r="H226" s="49" t="s">
        <v>1203</v>
      </c>
      <c r="I226" s="49" t="s">
        <v>130</v>
      </c>
      <c r="J226" s="49" t="s">
        <v>1318</v>
      </c>
      <c r="K226" s="49" t="s">
        <v>125</v>
      </c>
      <c r="L226" s="49">
        <v>151</v>
      </c>
      <c r="M226" s="49">
        <v>92</v>
      </c>
      <c r="N226" s="49">
        <v>160</v>
      </c>
      <c r="O226" s="49">
        <v>101</v>
      </c>
      <c r="U226" s="49">
        <v>9</v>
      </c>
      <c r="V226" s="49">
        <v>12</v>
      </c>
      <c r="X226" s="49">
        <v>5</v>
      </c>
      <c r="Y226" s="49">
        <v>155</v>
      </c>
      <c r="AC226">
        <f>IF(ISBLANK(wash[[#This Row],[total_boys]]),SUM(wash[[#This Row],[boys_0-5_reached]],wash[[#This Row],[boys_6-12_reached]],wash[[#This Row],[boys_13-18_reached]]),wash[[#This Row],[total_boys]])</f>
        <v>311</v>
      </c>
      <c r="AD226">
        <f>IF(ISBLANK(wash[[#This Row],[total_girls]]),SUM(wash[[#This Row],[girls_0-5_reached]],wash[[#This Row],[girls_6-12_reached]],wash[[#This Row],[girls_13-18_reached]]),wash[[#This Row],[total_girls]])</f>
        <v>193</v>
      </c>
      <c r="AE226">
        <f>IF(ISBLANK(wash[[#This Row],[total_children]]),SUM(wash[[#This Row],[calc_boys]],wash[[#This Row],[calc_girls]]),wash[[#This Row],[total_children]])</f>
        <v>504</v>
      </c>
      <c r="AF226">
        <f>IF(ISBLANK(wash[[#This Row],[total_pwd]]),SUM(wash[[#This Row],[total_pwd_men]],wash[[#This Row],[total_pwd_women]]),wash[[#This Row],[total_pwd]])</f>
        <v>21</v>
      </c>
      <c r="AG226">
        <f>IF(ISBLANK(wash[[#This Row],[total_adults]]),SUM(wash[[#This Row],[total_men]],wash[[#This Row],[total_women]]),wash[[#This Row],[total_adults]])</f>
        <v>160</v>
      </c>
      <c r="AH226">
        <f>IF(ISBLANK(wash[[#This Row],[total_beneficiaries_reached]]),SUM(wash[[#This Row],[calc_children]],wash[[#This Row],[calc_adults]]),wash[[#This Row],[total_beneficiaries_reached]])</f>
        <v>664</v>
      </c>
      <c r="AI226" s="49" t="str">
        <f ca="1">IF(B226="","",OFFSET(table_admin1[[#Headers],[ADM1_PT]],MATCH(B226,admin1,0),1))</f>
        <v>MZ01</v>
      </c>
      <c r="AJ226" s="49" t="str">
        <f t="shared" ca="1" si="6"/>
        <v>MZ0101</v>
      </c>
      <c r="AK226" s="49" t="str">
        <f t="shared" ca="1" si="7"/>
        <v/>
      </c>
    </row>
    <row r="227" spans="1:37" x14ac:dyDescent="0.2">
      <c r="A227" s="58">
        <v>45292</v>
      </c>
      <c r="B227" s="49" t="s">
        <v>224</v>
      </c>
      <c r="C227" s="49" t="s">
        <v>686</v>
      </c>
      <c r="G227" s="49" t="s">
        <v>116</v>
      </c>
      <c r="H227" s="49" t="s">
        <v>163</v>
      </c>
      <c r="I227" s="49" t="s">
        <v>118</v>
      </c>
      <c r="K227" s="49" t="s">
        <v>1212</v>
      </c>
      <c r="L227" s="49">
        <v>12</v>
      </c>
      <c r="M227" s="49">
        <v>60</v>
      </c>
      <c r="N227" s="49">
        <v>177</v>
      </c>
      <c r="O227" s="49">
        <v>134</v>
      </c>
      <c r="U227" s="49">
        <v>12</v>
      </c>
      <c r="V227" s="49">
        <v>12</v>
      </c>
      <c r="X227" s="49">
        <v>97</v>
      </c>
      <c r="Y227" s="49">
        <v>89</v>
      </c>
      <c r="AC227">
        <f>IF(ISBLANK(wash[[#This Row],[total_boys]]),SUM(wash[[#This Row],[boys_0-5_reached]],wash[[#This Row],[boys_6-12_reached]],wash[[#This Row],[boys_13-18_reached]]),wash[[#This Row],[total_boys]])</f>
        <v>189</v>
      </c>
      <c r="AD227">
        <f>IF(ISBLANK(wash[[#This Row],[total_girls]]),SUM(wash[[#This Row],[girls_0-5_reached]],wash[[#This Row],[girls_6-12_reached]],wash[[#This Row],[girls_13-18_reached]]),wash[[#This Row],[total_girls]])</f>
        <v>194</v>
      </c>
      <c r="AE227">
        <f>IF(ISBLANK(wash[[#This Row],[total_children]]),SUM(wash[[#This Row],[calc_boys]],wash[[#This Row],[calc_girls]]),wash[[#This Row],[total_children]])</f>
        <v>383</v>
      </c>
      <c r="AF227">
        <f>IF(ISBLANK(wash[[#This Row],[total_pwd]]),SUM(wash[[#This Row],[total_pwd_men]],wash[[#This Row],[total_pwd_women]]),wash[[#This Row],[total_pwd]])</f>
        <v>24</v>
      </c>
      <c r="AG227">
        <f>IF(ISBLANK(wash[[#This Row],[total_adults]]),SUM(wash[[#This Row],[total_men]],wash[[#This Row],[total_women]]),wash[[#This Row],[total_adults]])</f>
        <v>186</v>
      </c>
      <c r="AH227">
        <f>IF(ISBLANK(wash[[#This Row],[total_beneficiaries_reached]]),SUM(wash[[#This Row],[calc_children]],wash[[#This Row],[calc_adults]]),wash[[#This Row],[total_beneficiaries_reached]])</f>
        <v>569</v>
      </c>
      <c r="AI227" s="49" t="str">
        <f ca="1">IF(B227="","",OFFSET(table_admin1[[#Headers],[ADM1_PT]],MATCH(B227,admin1,0),1))</f>
        <v>MZ10</v>
      </c>
      <c r="AJ227" s="49" t="str">
        <f t="shared" ca="1" si="6"/>
        <v>MZ1014</v>
      </c>
      <c r="AK227" s="49" t="str">
        <f t="shared" ca="1" si="7"/>
        <v/>
      </c>
    </row>
    <row r="228" spans="1:37" x14ac:dyDescent="0.2">
      <c r="A228" s="58">
        <v>45323</v>
      </c>
      <c r="B228" s="49" t="s">
        <v>120</v>
      </c>
      <c r="C228" s="49" t="s">
        <v>126</v>
      </c>
      <c r="G228" s="49" t="s">
        <v>116</v>
      </c>
      <c r="H228" s="49" t="s">
        <v>161</v>
      </c>
      <c r="I228" s="49" t="s">
        <v>118</v>
      </c>
      <c r="K228" s="49" t="s">
        <v>1212</v>
      </c>
      <c r="L228" s="49">
        <v>23</v>
      </c>
      <c r="M228" s="49">
        <v>54</v>
      </c>
      <c r="N228" s="49">
        <v>179</v>
      </c>
      <c r="O228" s="49">
        <v>149</v>
      </c>
      <c r="U228" s="49">
        <v>10</v>
      </c>
      <c r="V228" s="49">
        <v>10</v>
      </c>
      <c r="X228" s="49">
        <v>97</v>
      </c>
      <c r="Y228" s="49">
        <v>163</v>
      </c>
      <c r="AC228">
        <f>IF(ISBLANK(wash[[#This Row],[total_boys]]),SUM(wash[[#This Row],[boys_0-5_reached]],wash[[#This Row],[boys_6-12_reached]],wash[[#This Row],[boys_13-18_reached]]),wash[[#This Row],[total_boys]])</f>
        <v>202</v>
      </c>
      <c r="AD228">
        <f>IF(ISBLANK(wash[[#This Row],[total_girls]]),SUM(wash[[#This Row],[girls_0-5_reached]],wash[[#This Row],[girls_6-12_reached]],wash[[#This Row],[girls_13-18_reached]]),wash[[#This Row],[total_girls]])</f>
        <v>203</v>
      </c>
      <c r="AE228">
        <f>IF(ISBLANK(wash[[#This Row],[total_children]]),SUM(wash[[#This Row],[calc_boys]],wash[[#This Row],[calc_girls]]),wash[[#This Row],[total_children]])</f>
        <v>405</v>
      </c>
      <c r="AF228">
        <f>IF(ISBLANK(wash[[#This Row],[total_pwd]]),SUM(wash[[#This Row],[total_pwd_men]],wash[[#This Row],[total_pwd_women]]),wash[[#This Row],[total_pwd]])</f>
        <v>20</v>
      </c>
      <c r="AG228">
        <f>IF(ISBLANK(wash[[#This Row],[total_adults]]),SUM(wash[[#This Row],[total_men]],wash[[#This Row],[total_women]]),wash[[#This Row],[total_adults]])</f>
        <v>260</v>
      </c>
      <c r="AH228">
        <f>IF(ISBLANK(wash[[#This Row],[total_beneficiaries_reached]]),SUM(wash[[#This Row],[calc_children]],wash[[#This Row],[calc_adults]]),wash[[#This Row],[total_beneficiaries_reached]])</f>
        <v>665</v>
      </c>
      <c r="AI228" s="49" t="str">
        <f ca="1">IF(B228="","",OFFSET(table_admin1[[#Headers],[ADM1_PT]],MATCH(B228,admin1,0),1))</f>
        <v>MZ01</v>
      </c>
      <c r="AJ228" s="49" t="str">
        <f t="shared" ca="1" si="6"/>
        <v>MZ0103</v>
      </c>
      <c r="AK228" s="49" t="str">
        <f t="shared" ca="1" si="7"/>
        <v/>
      </c>
    </row>
    <row r="229" spans="1:37" x14ac:dyDescent="0.2">
      <c r="A229" s="58">
        <v>45383</v>
      </c>
      <c r="B229" s="49" t="s">
        <v>120</v>
      </c>
      <c r="C229" s="49" t="s">
        <v>129</v>
      </c>
      <c r="G229" s="49" t="s">
        <v>122</v>
      </c>
      <c r="H229" s="49" t="s">
        <v>163</v>
      </c>
      <c r="I229" s="49" t="s">
        <v>124</v>
      </c>
      <c r="J229" s="49" t="s">
        <v>1315</v>
      </c>
      <c r="K229" s="49" t="s">
        <v>125</v>
      </c>
      <c r="L229" s="49">
        <v>163</v>
      </c>
      <c r="M229" s="49">
        <v>59</v>
      </c>
      <c r="N229" s="49">
        <v>14</v>
      </c>
      <c r="O229" s="49">
        <v>183</v>
      </c>
      <c r="U229" s="49">
        <v>4</v>
      </c>
      <c r="V229" s="49">
        <v>8</v>
      </c>
      <c r="X229" s="49">
        <v>74</v>
      </c>
      <c r="Y229" s="49">
        <v>47</v>
      </c>
      <c r="AC229">
        <f>IF(ISBLANK(wash[[#This Row],[total_boys]]),SUM(wash[[#This Row],[boys_0-5_reached]],wash[[#This Row],[boys_6-12_reached]],wash[[#This Row],[boys_13-18_reached]]),wash[[#This Row],[total_boys]])</f>
        <v>177</v>
      </c>
      <c r="AD229">
        <f>IF(ISBLANK(wash[[#This Row],[total_girls]]),SUM(wash[[#This Row],[girls_0-5_reached]],wash[[#This Row],[girls_6-12_reached]],wash[[#This Row],[girls_13-18_reached]]),wash[[#This Row],[total_girls]])</f>
        <v>242</v>
      </c>
      <c r="AE229">
        <f>IF(ISBLANK(wash[[#This Row],[total_children]]),SUM(wash[[#This Row],[calc_boys]],wash[[#This Row],[calc_girls]]),wash[[#This Row],[total_children]])</f>
        <v>419</v>
      </c>
      <c r="AF229">
        <f>IF(ISBLANK(wash[[#This Row],[total_pwd]]),SUM(wash[[#This Row],[total_pwd_men]],wash[[#This Row],[total_pwd_women]]),wash[[#This Row],[total_pwd]])</f>
        <v>12</v>
      </c>
      <c r="AG229">
        <f>IF(ISBLANK(wash[[#This Row],[total_adults]]),SUM(wash[[#This Row],[total_men]],wash[[#This Row],[total_women]]),wash[[#This Row],[total_adults]])</f>
        <v>121</v>
      </c>
      <c r="AH229">
        <f>IF(ISBLANK(wash[[#This Row],[total_beneficiaries_reached]]),SUM(wash[[#This Row],[calc_children]],wash[[#This Row],[calc_adults]]),wash[[#This Row],[total_beneficiaries_reached]])</f>
        <v>540</v>
      </c>
      <c r="AI229" s="49" t="str">
        <f ca="1">IF(B229="","",OFFSET(table_admin1[[#Headers],[ADM1_PT]],MATCH(B229,admin1,0),1))</f>
        <v>MZ01</v>
      </c>
      <c r="AJ229" s="49" t="str">
        <f t="shared" ca="1" si="6"/>
        <v>MZ0110</v>
      </c>
      <c r="AK229" s="49" t="str">
        <f t="shared" ca="1" si="7"/>
        <v/>
      </c>
    </row>
    <row r="230" spans="1:37" x14ac:dyDescent="0.2">
      <c r="A230" s="58">
        <v>45383</v>
      </c>
      <c r="B230" s="49" t="s">
        <v>229</v>
      </c>
      <c r="C230" s="49" t="s">
        <v>712</v>
      </c>
      <c r="G230" s="49" t="s">
        <v>116</v>
      </c>
      <c r="H230" s="49" t="s">
        <v>162</v>
      </c>
      <c r="I230" s="49" t="s">
        <v>118</v>
      </c>
      <c r="K230" s="49" t="s">
        <v>1212</v>
      </c>
      <c r="L230" s="49">
        <v>20</v>
      </c>
      <c r="M230" s="49">
        <v>58</v>
      </c>
      <c r="N230" s="49">
        <v>22</v>
      </c>
      <c r="O230" s="49">
        <v>94</v>
      </c>
      <c r="U230" s="49">
        <v>15</v>
      </c>
      <c r="V230" s="49">
        <v>2</v>
      </c>
      <c r="X230" s="49">
        <v>158</v>
      </c>
      <c r="Y230" s="49">
        <v>92</v>
      </c>
      <c r="AC230">
        <f>IF(ISBLANK(wash[[#This Row],[total_boys]]),SUM(wash[[#This Row],[boys_0-5_reached]],wash[[#This Row],[boys_6-12_reached]],wash[[#This Row],[boys_13-18_reached]]),wash[[#This Row],[total_boys]])</f>
        <v>42</v>
      </c>
      <c r="AD230">
        <f>IF(ISBLANK(wash[[#This Row],[total_girls]]),SUM(wash[[#This Row],[girls_0-5_reached]],wash[[#This Row],[girls_6-12_reached]],wash[[#This Row],[girls_13-18_reached]]),wash[[#This Row],[total_girls]])</f>
        <v>152</v>
      </c>
      <c r="AE230">
        <f>IF(ISBLANK(wash[[#This Row],[total_children]]),SUM(wash[[#This Row],[calc_boys]],wash[[#This Row],[calc_girls]]),wash[[#This Row],[total_children]])</f>
        <v>194</v>
      </c>
      <c r="AF230">
        <f>IF(ISBLANK(wash[[#This Row],[total_pwd]]),SUM(wash[[#This Row],[total_pwd_men]],wash[[#This Row],[total_pwd_women]]),wash[[#This Row],[total_pwd]])</f>
        <v>17</v>
      </c>
      <c r="AG230">
        <f>IF(ISBLANK(wash[[#This Row],[total_adults]]),SUM(wash[[#This Row],[total_men]],wash[[#This Row],[total_women]]),wash[[#This Row],[total_adults]])</f>
        <v>250</v>
      </c>
      <c r="AH230">
        <f>IF(ISBLANK(wash[[#This Row],[total_beneficiaries_reached]]),SUM(wash[[#This Row],[calc_children]],wash[[#This Row],[calc_adults]]),wash[[#This Row],[total_beneficiaries_reached]])</f>
        <v>444</v>
      </c>
      <c r="AI230" s="49" t="str">
        <f ca="1">IF(B230="","",OFFSET(table_admin1[[#Headers],[ADM1_PT]],MATCH(B230,admin1,0),1))</f>
        <v>MZ11</v>
      </c>
      <c r="AJ230" s="49" t="str">
        <f t="shared" ca="1" si="6"/>
        <v>MZ1106</v>
      </c>
      <c r="AK230" s="49" t="str">
        <f t="shared" ca="1" si="7"/>
        <v/>
      </c>
    </row>
    <row r="231" spans="1:37" x14ac:dyDescent="0.2">
      <c r="A231" s="58">
        <v>45383</v>
      </c>
      <c r="B231" s="49" t="s">
        <v>229</v>
      </c>
      <c r="C231" s="49" t="s">
        <v>712</v>
      </c>
      <c r="G231" s="49" t="s">
        <v>116</v>
      </c>
      <c r="H231" s="49" t="s">
        <v>162</v>
      </c>
      <c r="I231" s="49" t="s">
        <v>118</v>
      </c>
      <c r="K231" s="49" t="s">
        <v>1212</v>
      </c>
      <c r="L231" s="49">
        <v>101</v>
      </c>
      <c r="M231" s="49">
        <v>176</v>
      </c>
      <c r="N231" s="49">
        <v>80</v>
      </c>
      <c r="O231" s="49">
        <v>153</v>
      </c>
      <c r="U231" s="49">
        <v>1</v>
      </c>
      <c r="V231" s="49">
        <v>9</v>
      </c>
      <c r="X231" s="49">
        <v>145</v>
      </c>
      <c r="Y231" s="49">
        <v>167</v>
      </c>
      <c r="AC231">
        <f>IF(ISBLANK(wash[[#This Row],[total_boys]]),SUM(wash[[#This Row],[boys_0-5_reached]],wash[[#This Row],[boys_6-12_reached]],wash[[#This Row],[boys_13-18_reached]]),wash[[#This Row],[total_boys]])</f>
        <v>181</v>
      </c>
      <c r="AD231">
        <f>IF(ISBLANK(wash[[#This Row],[total_girls]]),SUM(wash[[#This Row],[girls_0-5_reached]],wash[[#This Row],[girls_6-12_reached]],wash[[#This Row],[girls_13-18_reached]]),wash[[#This Row],[total_girls]])</f>
        <v>329</v>
      </c>
      <c r="AE231">
        <f>IF(ISBLANK(wash[[#This Row],[total_children]]),SUM(wash[[#This Row],[calc_boys]],wash[[#This Row],[calc_girls]]),wash[[#This Row],[total_children]])</f>
        <v>510</v>
      </c>
      <c r="AF231">
        <f>IF(ISBLANK(wash[[#This Row],[total_pwd]]),SUM(wash[[#This Row],[total_pwd_men]],wash[[#This Row],[total_pwd_women]]),wash[[#This Row],[total_pwd]])</f>
        <v>10</v>
      </c>
      <c r="AG231">
        <f>IF(ISBLANK(wash[[#This Row],[total_adults]]),SUM(wash[[#This Row],[total_men]],wash[[#This Row],[total_women]]),wash[[#This Row],[total_adults]])</f>
        <v>312</v>
      </c>
      <c r="AH231">
        <f>IF(ISBLANK(wash[[#This Row],[total_beneficiaries_reached]]),SUM(wash[[#This Row],[calc_children]],wash[[#This Row],[calc_adults]]),wash[[#This Row],[total_beneficiaries_reached]])</f>
        <v>822</v>
      </c>
      <c r="AI231" s="49" t="str">
        <f ca="1">IF(B231="","",OFFSET(table_admin1[[#Headers],[ADM1_PT]],MATCH(B231,admin1,0),1))</f>
        <v>MZ11</v>
      </c>
      <c r="AJ231" s="49" t="str">
        <f t="shared" ca="1" si="6"/>
        <v>MZ1106</v>
      </c>
      <c r="AK231" s="49" t="str">
        <f t="shared" ca="1" si="7"/>
        <v/>
      </c>
    </row>
    <row r="232" spans="1:37" x14ac:dyDescent="0.2">
      <c r="A232" s="58">
        <v>45383</v>
      </c>
      <c r="B232" s="49" t="s">
        <v>209</v>
      </c>
      <c r="C232" s="49" t="s">
        <v>445</v>
      </c>
      <c r="G232" s="49" t="s">
        <v>122</v>
      </c>
      <c r="H232" s="49" t="s">
        <v>164</v>
      </c>
      <c r="I232" s="49" t="s">
        <v>124</v>
      </c>
      <c r="J232" s="49" t="s">
        <v>1315</v>
      </c>
      <c r="K232" s="49" t="s">
        <v>125</v>
      </c>
      <c r="L232" s="49">
        <v>96</v>
      </c>
      <c r="M232" s="49">
        <v>76</v>
      </c>
      <c r="N232" s="49">
        <v>19</v>
      </c>
      <c r="O232" s="49">
        <v>165</v>
      </c>
      <c r="U232" s="49">
        <v>4</v>
      </c>
      <c r="V232" s="49">
        <v>5</v>
      </c>
      <c r="X232" s="49">
        <v>161</v>
      </c>
      <c r="Y232" s="49">
        <v>107</v>
      </c>
      <c r="AC232">
        <f>IF(ISBLANK(wash[[#This Row],[total_boys]]),SUM(wash[[#This Row],[boys_0-5_reached]],wash[[#This Row],[boys_6-12_reached]],wash[[#This Row],[boys_13-18_reached]]),wash[[#This Row],[total_boys]])</f>
        <v>115</v>
      </c>
      <c r="AD232">
        <f>IF(ISBLANK(wash[[#This Row],[total_girls]]),SUM(wash[[#This Row],[girls_0-5_reached]],wash[[#This Row],[girls_6-12_reached]],wash[[#This Row],[girls_13-18_reached]]),wash[[#This Row],[total_girls]])</f>
        <v>241</v>
      </c>
      <c r="AE232">
        <f>IF(ISBLANK(wash[[#This Row],[total_children]]),SUM(wash[[#This Row],[calc_boys]],wash[[#This Row],[calc_girls]]),wash[[#This Row],[total_children]])</f>
        <v>356</v>
      </c>
      <c r="AF232">
        <f>IF(ISBLANK(wash[[#This Row],[total_pwd]]),SUM(wash[[#This Row],[total_pwd_men]],wash[[#This Row],[total_pwd_women]]),wash[[#This Row],[total_pwd]])</f>
        <v>9</v>
      </c>
      <c r="AG232">
        <f>IF(ISBLANK(wash[[#This Row],[total_adults]]),SUM(wash[[#This Row],[total_men]],wash[[#This Row],[total_women]]),wash[[#This Row],[total_adults]])</f>
        <v>268</v>
      </c>
      <c r="AH232">
        <f>IF(ISBLANK(wash[[#This Row],[total_beneficiaries_reached]]),SUM(wash[[#This Row],[calc_children]],wash[[#This Row],[calc_adults]]),wash[[#This Row],[total_beneficiaries_reached]])</f>
        <v>624</v>
      </c>
      <c r="AI232" s="49" t="str">
        <f ca="1">IF(B232="","",OFFSET(table_admin1[[#Headers],[ADM1_PT]],MATCH(B232,admin1,0),1))</f>
        <v>MZ07</v>
      </c>
      <c r="AJ232" s="49" t="str">
        <f t="shared" ca="1" si="6"/>
        <v>MZ0703</v>
      </c>
      <c r="AK232" s="49" t="str">
        <f t="shared" ca="1" si="7"/>
        <v/>
      </c>
    </row>
    <row r="233" spans="1:37" x14ac:dyDescent="0.2">
      <c r="A233" s="58">
        <v>45323</v>
      </c>
      <c r="B233" s="49" t="s">
        <v>209</v>
      </c>
      <c r="C233" s="49" t="s">
        <v>489</v>
      </c>
      <c r="G233" s="49" t="s">
        <v>122</v>
      </c>
      <c r="H233" s="49" t="s">
        <v>163</v>
      </c>
      <c r="I233" s="49" t="s">
        <v>124</v>
      </c>
      <c r="J233" s="49" t="s">
        <v>1315</v>
      </c>
      <c r="K233" s="49" t="s">
        <v>125</v>
      </c>
      <c r="L233" s="49">
        <v>126</v>
      </c>
      <c r="M233" s="49">
        <v>43</v>
      </c>
      <c r="N233" s="49">
        <v>34</v>
      </c>
      <c r="O233" s="49">
        <v>100</v>
      </c>
      <c r="U233" s="49">
        <v>9</v>
      </c>
      <c r="V233" s="49">
        <v>5</v>
      </c>
      <c r="X233" s="49">
        <v>2</v>
      </c>
      <c r="Y233" s="49">
        <v>115</v>
      </c>
      <c r="AC233">
        <f>IF(ISBLANK(wash[[#This Row],[total_boys]]),SUM(wash[[#This Row],[boys_0-5_reached]],wash[[#This Row],[boys_6-12_reached]],wash[[#This Row],[boys_13-18_reached]]),wash[[#This Row],[total_boys]])</f>
        <v>160</v>
      </c>
      <c r="AD233">
        <f>IF(ISBLANK(wash[[#This Row],[total_girls]]),SUM(wash[[#This Row],[girls_0-5_reached]],wash[[#This Row],[girls_6-12_reached]],wash[[#This Row],[girls_13-18_reached]]),wash[[#This Row],[total_girls]])</f>
        <v>143</v>
      </c>
      <c r="AE233">
        <f>IF(ISBLANK(wash[[#This Row],[total_children]]),SUM(wash[[#This Row],[calc_boys]],wash[[#This Row],[calc_girls]]),wash[[#This Row],[total_children]])</f>
        <v>303</v>
      </c>
      <c r="AF233">
        <f>IF(ISBLANK(wash[[#This Row],[total_pwd]]),SUM(wash[[#This Row],[total_pwd_men]],wash[[#This Row],[total_pwd_women]]),wash[[#This Row],[total_pwd]])</f>
        <v>14</v>
      </c>
      <c r="AG233">
        <f>IF(ISBLANK(wash[[#This Row],[total_adults]]),SUM(wash[[#This Row],[total_men]],wash[[#This Row],[total_women]]),wash[[#This Row],[total_adults]])</f>
        <v>117</v>
      </c>
      <c r="AH233">
        <f>IF(ISBLANK(wash[[#This Row],[total_beneficiaries_reached]]),SUM(wash[[#This Row],[calc_children]],wash[[#This Row],[calc_adults]]),wash[[#This Row],[total_beneficiaries_reached]])</f>
        <v>420</v>
      </c>
      <c r="AI233" s="49" t="str">
        <f ca="1">IF(B233="","",OFFSET(table_admin1[[#Headers],[ADM1_PT]],MATCH(B233,admin1,0),1))</f>
        <v>MZ07</v>
      </c>
      <c r="AJ233" s="49" t="str">
        <f t="shared" ca="1" si="6"/>
        <v>MZ0715</v>
      </c>
      <c r="AK233" s="49" t="str">
        <f t="shared" ca="1" si="7"/>
        <v/>
      </c>
    </row>
    <row r="234" spans="1:37" x14ac:dyDescent="0.2">
      <c r="A234" s="58">
        <v>45292</v>
      </c>
      <c r="B234" s="49" t="s">
        <v>214</v>
      </c>
      <c r="C234" s="49" t="s">
        <v>550</v>
      </c>
      <c r="G234" s="49" t="s">
        <v>116</v>
      </c>
      <c r="H234" s="49" t="s">
        <v>162</v>
      </c>
      <c r="I234" s="49" t="s">
        <v>118</v>
      </c>
      <c r="K234" s="49" t="s">
        <v>1212</v>
      </c>
      <c r="L234" s="49">
        <v>125</v>
      </c>
      <c r="M234" s="49">
        <v>32</v>
      </c>
      <c r="N234" s="49">
        <v>88</v>
      </c>
      <c r="O234" s="49">
        <v>102</v>
      </c>
      <c r="U234" s="49">
        <v>5</v>
      </c>
      <c r="V234" s="49">
        <v>12</v>
      </c>
      <c r="X234" s="49">
        <v>42</v>
      </c>
      <c r="Y234" s="49">
        <v>115</v>
      </c>
      <c r="AC234">
        <f>IF(ISBLANK(wash[[#This Row],[total_boys]]),SUM(wash[[#This Row],[boys_0-5_reached]],wash[[#This Row],[boys_6-12_reached]],wash[[#This Row],[boys_13-18_reached]]),wash[[#This Row],[total_boys]])</f>
        <v>213</v>
      </c>
      <c r="AD234">
        <f>IF(ISBLANK(wash[[#This Row],[total_girls]]),SUM(wash[[#This Row],[girls_0-5_reached]],wash[[#This Row],[girls_6-12_reached]],wash[[#This Row],[girls_13-18_reached]]),wash[[#This Row],[total_girls]])</f>
        <v>134</v>
      </c>
      <c r="AE234">
        <f>IF(ISBLANK(wash[[#This Row],[total_children]]),SUM(wash[[#This Row],[calc_boys]],wash[[#This Row],[calc_girls]]),wash[[#This Row],[total_children]])</f>
        <v>347</v>
      </c>
      <c r="AF234">
        <f>IF(ISBLANK(wash[[#This Row],[total_pwd]]),SUM(wash[[#This Row],[total_pwd_men]],wash[[#This Row],[total_pwd_women]]),wash[[#This Row],[total_pwd]])</f>
        <v>17</v>
      </c>
      <c r="AG234">
        <f>IF(ISBLANK(wash[[#This Row],[total_adults]]),SUM(wash[[#This Row],[total_men]],wash[[#This Row],[total_women]]),wash[[#This Row],[total_adults]])</f>
        <v>157</v>
      </c>
      <c r="AH234">
        <f>IF(ISBLANK(wash[[#This Row],[total_beneficiaries_reached]]),SUM(wash[[#This Row],[calc_children]],wash[[#This Row],[calc_adults]]),wash[[#This Row],[total_beneficiaries_reached]])</f>
        <v>504</v>
      </c>
      <c r="AI234" s="49" t="str">
        <f ca="1">IF(B234="","",OFFSET(table_admin1[[#Headers],[ADM1_PT]],MATCH(B234,admin1,0),1))</f>
        <v>MZ08</v>
      </c>
      <c r="AJ234" s="49" t="str">
        <f t="shared" ca="1" si="6"/>
        <v>MZ0808</v>
      </c>
      <c r="AK234" s="49" t="str">
        <f t="shared" ca="1" si="7"/>
        <v/>
      </c>
    </row>
    <row r="235" spans="1:37" x14ac:dyDescent="0.2">
      <c r="A235" s="58">
        <v>45323</v>
      </c>
      <c r="B235" s="49" t="s">
        <v>113</v>
      </c>
      <c r="C235" s="49" t="s">
        <v>613</v>
      </c>
      <c r="G235" s="49" t="s">
        <v>122</v>
      </c>
      <c r="H235" s="49" t="s">
        <v>1203</v>
      </c>
      <c r="I235" s="49" t="s">
        <v>124</v>
      </c>
      <c r="J235" s="49" t="s">
        <v>1315</v>
      </c>
      <c r="K235" s="49" t="s">
        <v>125</v>
      </c>
      <c r="L235" s="49">
        <v>70</v>
      </c>
      <c r="M235" s="49">
        <v>188</v>
      </c>
      <c r="N235" s="49">
        <v>131</v>
      </c>
      <c r="O235" s="49">
        <v>84</v>
      </c>
      <c r="U235" s="49">
        <v>2</v>
      </c>
      <c r="V235" s="49">
        <v>12</v>
      </c>
      <c r="X235" s="49">
        <v>64</v>
      </c>
      <c r="Y235" s="49">
        <v>160</v>
      </c>
      <c r="AC235">
        <f>IF(ISBLANK(wash[[#This Row],[total_boys]]),SUM(wash[[#This Row],[boys_0-5_reached]],wash[[#This Row],[boys_6-12_reached]],wash[[#This Row],[boys_13-18_reached]]),wash[[#This Row],[total_boys]])</f>
        <v>201</v>
      </c>
      <c r="AD235">
        <f>IF(ISBLANK(wash[[#This Row],[total_girls]]),SUM(wash[[#This Row],[girls_0-5_reached]],wash[[#This Row],[girls_6-12_reached]],wash[[#This Row],[girls_13-18_reached]]),wash[[#This Row],[total_girls]])</f>
        <v>272</v>
      </c>
      <c r="AE235">
        <f>IF(ISBLANK(wash[[#This Row],[total_children]]),SUM(wash[[#This Row],[calc_boys]],wash[[#This Row],[calc_girls]]),wash[[#This Row],[total_children]])</f>
        <v>473</v>
      </c>
      <c r="AF235">
        <f>IF(ISBLANK(wash[[#This Row],[total_pwd]]),SUM(wash[[#This Row],[total_pwd_men]],wash[[#This Row],[total_pwd_women]]),wash[[#This Row],[total_pwd]])</f>
        <v>14</v>
      </c>
      <c r="AG235">
        <f>IF(ISBLANK(wash[[#This Row],[total_adults]]),SUM(wash[[#This Row],[total_men]],wash[[#This Row],[total_women]]),wash[[#This Row],[total_adults]])</f>
        <v>224</v>
      </c>
      <c r="AH235">
        <f>IF(ISBLANK(wash[[#This Row],[total_beneficiaries_reached]]),SUM(wash[[#This Row],[calc_children]],wash[[#This Row],[calc_adults]]),wash[[#This Row],[total_beneficiaries_reached]])</f>
        <v>697</v>
      </c>
      <c r="AI235" s="49" t="str">
        <f ca="1">IF(B235="","",OFFSET(table_admin1[[#Headers],[ADM1_PT]],MATCH(B235,admin1,0),1))</f>
        <v>MZ09</v>
      </c>
      <c r="AJ235" s="49" t="str">
        <f t="shared" ca="1" si="6"/>
        <v>MZ0907</v>
      </c>
      <c r="AK235" s="49" t="str">
        <f t="shared" ca="1" si="7"/>
        <v/>
      </c>
    </row>
    <row r="236" spans="1:37" x14ac:dyDescent="0.2">
      <c r="A236" s="58">
        <v>45383</v>
      </c>
      <c r="B236" s="49" t="s">
        <v>120</v>
      </c>
      <c r="C236" s="49" t="s">
        <v>131</v>
      </c>
      <c r="G236" s="49" t="s">
        <v>122</v>
      </c>
      <c r="H236" s="49" t="s">
        <v>163</v>
      </c>
      <c r="I236" s="49" t="s">
        <v>130</v>
      </c>
      <c r="J236" s="49" t="s">
        <v>1317</v>
      </c>
      <c r="K236" s="49" t="s">
        <v>125</v>
      </c>
      <c r="L236" s="49">
        <v>26</v>
      </c>
      <c r="M236" s="49">
        <v>29</v>
      </c>
      <c r="N236" s="49">
        <v>10</v>
      </c>
      <c r="O236" s="49">
        <v>90</v>
      </c>
      <c r="U236" s="49">
        <v>7</v>
      </c>
      <c r="V236" s="49">
        <v>3</v>
      </c>
      <c r="X236" s="49">
        <v>37</v>
      </c>
      <c r="Y236" s="49">
        <v>63</v>
      </c>
      <c r="AC236">
        <f>IF(ISBLANK(wash[[#This Row],[total_boys]]),SUM(wash[[#This Row],[boys_0-5_reached]],wash[[#This Row],[boys_6-12_reached]],wash[[#This Row],[boys_13-18_reached]]),wash[[#This Row],[total_boys]])</f>
        <v>36</v>
      </c>
      <c r="AD236">
        <f>IF(ISBLANK(wash[[#This Row],[total_girls]]),SUM(wash[[#This Row],[girls_0-5_reached]],wash[[#This Row],[girls_6-12_reached]],wash[[#This Row],[girls_13-18_reached]]),wash[[#This Row],[total_girls]])</f>
        <v>119</v>
      </c>
      <c r="AE236">
        <f>IF(ISBLANK(wash[[#This Row],[total_children]]),SUM(wash[[#This Row],[calc_boys]],wash[[#This Row],[calc_girls]]),wash[[#This Row],[total_children]])</f>
        <v>155</v>
      </c>
      <c r="AF236">
        <f>IF(ISBLANK(wash[[#This Row],[total_pwd]]),SUM(wash[[#This Row],[total_pwd_men]],wash[[#This Row],[total_pwd_women]]),wash[[#This Row],[total_pwd]])</f>
        <v>10</v>
      </c>
      <c r="AG236">
        <f>IF(ISBLANK(wash[[#This Row],[total_adults]]),SUM(wash[[#This Row],[total_men]],wash[[#This Row],[total_women]]),wash[[#This Row],[total_adults]])</f>
        <v>100</v>
      </c>
      <c r="AH236">
        <f>IF(ISBLANK(wash[[#This Row],[total_beneficiaries_reached]]),SUM(wash[[#This Row],[calc_children]],wash[[#This Row],[calc_adults]]),wash[[#This Row],[total_beneficiaries_reached]])</f>
        <v>255</v>
      </c>
      <c r="AI236" s="49" t="str">
        <f ca="1">IF(B236="","",OFFSET(table_admin1[[#Headers],[ADM1_PT]],MATCH(B236,admin1,0),1))</f>
        <v>MZ01</v>
      </c>
      <c r="AJ236" s="49" t="str">
        <f t="shared" ca="1" si="6"/>
        <v>MZ0107</v>
      </c>
      <c r="AK236" s="49" t="str">
        <f t="shared" ca="1" si="7"/>
        <v/>
      </c>
    </row>
    <row r="237" spans="1:37" x14ac:dyDescent="0.2">
      <c r="A237" s="58">
        <v>45292</v>
      </c>
      <c r="B237" s="49" t="s">
        <v>120</v>
      </c>
      <c r="C237" s="49" t="s">
        <v>131</v>
      </c>
      <c r="G237" s="49" t="s">
        <v>116</v>
      </c>
      <c r="H237" s="49" t="s">
        <v>1203</v>
      </c>
      <c r="I237" s="49" t="s">
        <v>118</v>
      </c>
      <c r="K237" s="49" t="s">
        <v>1212</v>
      </c>
      <c r="L237" s="49">
        <v>89</v>
      </c>
      <c r="M237" s="49">
        <v>188</v>
      </c>
      <c r="N237" s="49">
        <v>71</v>
      </c>
      <c r="O237" s="49">
        <v>125</v>
      </c>
      <c r="U237" s="49">
        <v>2</v>
      </c>
      <c r="V237" s="49">
        <v>12</v>
      </c>
      <c r="X237" s="49">
        <v>117</v>
      </c>
      <c r="Y237" s="49">
        <v>152</v>
      </c>
      <c r="AC237">
        <f>IF(ISBLANK(wash[[#This Row],[total_boys]]),SUM(wash[[#This Row],[boys_0-5_reached]],wash[[#This Row],[boys_6-12_reached]],wash[[#This Row],[boys_13-18_reached]]),wash[[#This Row],[total_boys]])</f>
        <v>160</v>
      </c>
      <c r="AD237">
        <f>IF(ISBLANK(wash[[#This Row],[total_girls]]),SUM(wash[[#This Row],[girls_0-5_reached]],wash[[#This Row],[girls_6-12_reached]],wash[[#This Row],[girls_13-18_reached]]),wash[[#This Row],[total_girls]])</f>
        <v>313</v>
      </c>
      <c r="AE237">
        <f>IF(ISBLANK(wash[[#This Row],[total_children]]),SUM(wash[[#This Row],[calc_boys]],wash[[#This Row],[calc_girls]]),wash[[#This Row],[total_children]])</f>
        <v>473</v>
      </c>
      <c r="AF237">
        <f>IF(ISBLANK(wash[[#This Row],[total_pwd]]),SUM(wash[[#This Row],[total_pwd_men]],wash[[#This Row],[total_pwd_women]]),wash[[#This Row],[total_pwd]])</f>
        <v>14</v>
      </c>
      <c r="AG237">
        <f>IF(ISBLANK(wash[[#This Row],[total_adults]]),SUM(wash[[#This Row],[total_men]],wash[[#This Row],[total_women]]),wash[[#This Row],[total_adults]])</f>
        <v>269</v>
      </c>
      <c r="AH237">
        <f>IF(ISBLANK(wash[[#This Row],[total_beneficiaries_reached]]),SUM(wash[[#This Row],[calc_children]],wash[[#This Row],[calc_adults]]),wash[[#This Row],[total_beneficiaries_reached]])</f>
        <v>742</v>
      </c>
      <c r="AI237" s="49" t="str">
        <f ca="1">IF(B237="","",OFFSET(table_admin1[[#Headers],[ADM1_PT]],MATCH(B237,admin1,0),1))</f>
        <v>MZ01</v>
      </c>
      <c r="AJ237" s="49" t="str">
        <f t="shared" ca="1" si="6"/>
        <v>MZ0107</v>
      </c>
      <c r="AK237" s="49" t="str">
        <f t="shared" ca="1" si="7"/>
        <v/>
      </c>
    </row>
    <row r="238" spans="1:37" x14ac:dyDescent="0.2">
      <c r="A238" s="58">
        <v>45292</v>
      </c>
      <c r="B238" s="49" t="s">
        <v>120</v>
      </c>
      <c r="C238" s="49" t="s">
        <v>242</v>
      </c>
      <c r="G238" s="49" t="s">
        <v>116</v>
      </c>
      <c r="H238" s="49" t="s">
        <v>1203</v>
      </c>
      <c r="I238" s="49" t="s">
        <v>118</v>
      </c>
      <c r="K238" s="49" t="s">
        <v>1212</v>
      </c>
      <c r="L238" s="49">
        <v>145</v>
      </c>
      <c r="M238" s="49">
        <v>86</v>
      </c>
      <c r="N238" s="49">
        <v>176</v>
      </c>
      <c r="O238" s="49">
        <v>67</v>
      </c>
      <c r="U238" s="49">
        <v>1</v>
      </c>
      <c r="V238" s="49">
        <v>7</v>
      </c>
      <c r="X238" s="49">
        <v>200</v>
      </c>
      <c r="Y238" s="49">
        <v>138</v>
      </c>
      <c r="AC238">
        <f>IF(ISBLANK(wash[[#This Row],[total_boys]]),SUM(wash[[#This Row],[boys_0-5_reached]],wash[[#This Row],[boys_6-12_reached]],wash[[#This Row],[boys_13-18_reached]]),wash[[#This Row],[total_boys]])</f>
        <v>321</v>
      </c>
      <c r="AD238">
        <f>IF(ISBLANK(wash[[#This Row],[total_girls]]),SUM(wash[[#This Row],[girls_0-5_reached]],wash[[#This Row],[girls_6-12_reached]],wash[[#This Row],[girls_13-18_reached]]),wash[[#This Row],[total_girls]])</f>
        <v>153</v>
      </c>
      <c r="AE238">
        <f>IF(ISBLANK(wash[[#This Row],[total_children]]),SUM(wash[[#This Row],[calc_boys]],wash[[#This Row],[calc_girls]]),wash[[#This Row],[total_children]])</f>
        <v>474</v>
      </c>
      <c r="AF238">
        <f>IF(ISBLANK(wash[[#This Row],[total_pwd]]),SUM(wash[[#This Row],[total_pwd_men]],wash[[#This Row],[total_pwd_women]]),wash[[#This Row],[total_pwd]])</f>
        <v>8</v>
      </c>
      <c r="AG238">
        <f>IF(ISBLANK(wash[[#This Row],[total_adults]]),SUM(wash[[#This Row],[total_men]],wash[[#This Row],[total_women]]),wash[[#This Row],[total_adults]])</f>
        <v>338</v>
      </c>
      <c r="AH238">
        <f>IF(ISBLANK(wash[[#This Row],[total_beneficiaries_reached]]),SUM(wash[[#This Row],[calc_children]],wash[[#This Row],[calc_adults]]),wash[[#This Row],[total_beneficiaries_reached]])</f>
        <v>812</v>
      </c>
      <c r="AI238" s="49" t="str">
        <f ca="1">IF(B238="","",OFFSET(table_admin1[[#Headers],[ADM1_PT]],MATCH(B238,admin1,0),1))</f>
        <v>MZ01</v>
      </c>
      <c r="AJ238" s="49" t="str">
        <f t="shared" ca="1" si="6"/>
        <v>MZ0114</v>
      </c>
      <c r="AK238" s="49" t="str">
        <f t="shared" ca="1" si="7"/>
        <v/>
      </c>
    </row>
    <row r="239" spans="1:37" x14ac:dyDescent="0.2">
      <c r="A239" s="58">
        <v>45383</v>
      </c>
      <c r="B239" s="49" t="s">
        <v>113</v>
      </c>
      <c r="C239" s="49" t="s">
        <v>634</v>
      </c>
      <c r="G239" s="49" t="s">
        <v>122</v>
      </c>
      <c r="H239" s="49" t="s">
        <v>1203</v>
      </c>
      <c r="I239" s="49" t="s">
        <v>124</v>
      </c>
      <c r="J239" s="49" t="s">
        <v>1315</v>
      </c>
      <c r="K239" s="49" t="s">
        <v>125</v>
      </c>
      <c r="L239" s="49">
        <v>106</v>
      </c>
      <c r="M239" s="49">
        <v>123</v>
      </c>
      <c r="N239" s="49">
        <v>93</v>
      </c>
      <c r="O239" s="49">
        <v>67</v>
      </c>
      <c r="U239" s="49">
        <v>6</v>
      </c>
      <c r="V239" s="49">
        <v>5</v>
      </c>
      <c r="X239" s="49">
        <v>193</v>
      </c>
      <c r="Y239" s="49">
        <v>160</v>
      </c>
      <c r="AC239">
        <f>IF(ISBLANK(wash[[#This Row],[total_boys]]),SUM(wash[[#This Row],[boys_0-5_reached]],wash[[#This Row],[boys_6-12_reached]],wash[[#This Row],[boys_13-18_reached]]),wash[[#This Row],[total_boys]])</f>
        <v>199</v>
      </c>
      <c r="AD239">
        <f>IF(ISBLANK(wash[[#This Row],[total_girls]]),SUM(wash[[#This Row],[girls_0-5_reached]],wash[[#This Row],[girls_6-12_reached]],wash[[#This Row],[girls_13-18_reached]]),wash[[#This Row],[total_girls]])</f>
        <v>190</v>
      </c>
      <c r="AE239">
        <f>IF(ISBLANK(wash[[#This Row],[total_children]]),SUM(wash[[#This Row],[calc_boys]],wash[[#This Row],[calc_girls]]),wash[[#This Row],[total_children]])</f>
        <v>389</v>
      </c>
      <c r="AF239">
        <f>IF(ISBLANK(wash[[#This Row],[total_pwd]]),SUM(wash[[#This Row],[total_pwd_men]],wash[[#This Row],[total_pwd_women]]),wash[[#This Row],[total_pwd]])</f>
        <v>11</v>
      </c>
      <c r="AG239">
        <f>IF(ISBLANK(wash[[#This Row],[total_adults]]),SUM(wash[[#This Row],[total_men]],wash[[#This Row],[total_women]]),wash[[#This Row],[total_adults]])</f>
        <v>353</v>
      </c>
      <c r="AH239">
        <f>IF(ISBLANK(wash[[#This Row],[total_beneficiaries_reached]]),SUM(wash[[#This Row],[calc_children]],wash[[#This Row],[calc_adults]]),wash[[#This Row],[total_beneficiaries_reached]])</f>
        <v>742</v>
      </c>
      <c r="AI239" s="49" t="str">
        <f ca="1">IF(B239="","",OFFSET(table_admin1[[#Headers],[ADM1_PT]],MATCH(B239,admin1,0),1))</f>
        <v>MZ09</v>
      </c>
      <c r="AJ239" s="49" t="str">
        <f t="shared" ca="1" si="6"/>
        <v>MZ0913</v>
      </c>
      <c r="AK239" s="49" t="str">
        <f t="shared" ca="1" si="7"/>
        <v/>
      </c>
    </row>
    <row r="240" spans="1:37" x14ac:dyDescent="0.2">
      <c r="A240" s="58">
        <v>45383</v>
      </c>
      <c r="B240" s="49" t="s">
        <v>120</v>
      </c>
      <c r="C240" s="49" t="s">
        <v>126</v>
      </c>
      <c r="G240" s="49" t="s">
        <v>122</v>
      </c>
      <c r="H240" s="49" t="s">
        <v>161</v>
      </c>
      <c r="I240" s="49" t="s">
        <v>124</v>
      </c>
      <c r="K240" s="49" t="s">
        <v>1212</v>
      </c>
      <c r="L240" s="49">
        <v>80</v>
      </c>
      <c r="M240" s="49">
        <v>132</v>
      </c>
      <c r="N240" s="49">
        <v>3</v>
      </c>
      <c r="O240" s="49">
        <v>167</v>
      </c>
      <c r="U240" s="49">
        <v>4</v>
      </c>
      <c r="V240" s="49">
        <v>7</v>
      </c>
      <c r="X240" s="49">
        <v>182</v>
      </c>
      <c r="Y240" s="49">
        <v>130</v>
      </c>
      <c r="AC240">
        <f>IF(ISBLANK(wash[[#This Row],[total_boys]]),SUM(wash[[#This Row],[boys_0-5_reached]],wash[[#This Row],[boys_6-12_reached]],wash[[#This Row],[boys_13-18_reached]]),wash[[#This Row],[total_boys]])</f>
        <v>83</v>
      </c>
      <c r="AD240">
        <f>IF(ISBLANK(wash[[#This Row],[total_girls]]),SUM(wash[[#This Row],[girls_0-5_reached]],wash[[#This Row],[girls_6-12_reached]],wash[[#This Row],[girls_13-18_reached]]),wash[[#This Row],[total_girls]])</f>
        <v>299</v>
      </c>
      <c r="AE240">
        <f>IF(ISBLANK(wash[[#This Row],[total_children]]),SUM(wash[[#This Row],[calc_boys]],wash[[#This Row],[calc_girls]]),wash[[#This Row],[total_children]])</f>
        <v>382</v>
      </c>
      <c r="AF240">
        <f>IF(ISBLANK(wash[[#This Row],[total_pwd]]),SUM(wash[[#This Row],[total_pwd_men]],wash[[#This Row],[total_pwd_women]]),wash[[#This Row],[total_pwd]])</f>
        <v>11</v>
      </c>
      <c r="AG240">
        <f>IF(ISBLANK(wash[[#This Row],[total_adults]]),SUM(wash[[#This Row],[total_men]],wash[[#This Row],[total_women]]),wash[[#This Row],[total_adults]])</f>
        <v>312</v>
      </c>
      <c r="AH240">
        <f>IF(ISBLANK(wash[[#This Row],[total_beneficiaries_reached]]),SUM(wash[[#This Row],[calc_children]],wash[[#This Row],[calc_adults]]),wash[[#This Row],[total_beneficiaries_reached]])</f>
        <v>694</v>
      </c>
      <c r="AI240" s="49" t="str">
        <f ca="1">IF(B240="","",OFFSET(table_admin1[[#Headers],[ADM1_PT]],MATCH(B240,admin1,0),1))</f>
        <v>MZ01</v>
      </c>
      <c r="AJ240" s="49" t="str">
        <f t="shared" ca="1" si="6"/>
        <v>MZ0103</v>
      </c>
      <c r="AK240" s="49" t="str">
        <f t="shared" ca="1" si="7"/>
        <v/>
      </c>
    </row>
    <row r="241" spans="1:37" x14ac:dyDescent="0.2">
      <c r="A241" s="58">
        <v>45292</v>
      </c>
      <c r="B241" s="49" t="s">
        <v>229</v>
      </c>
      <c r="C241" s="49" t="s">
        <v>700</v>
      </c>
      <c r="G241" s="49" t="s">
        <v>116</v>
      </c>
      <c r="H241" s="49" t="s">
        <v>162</v>
      </c>
      <c r="I241" s="49" t="s">
        <v>118</v>
      </c>
      <c r="K241" s="49" t="s">
        <v>1212</v>
      </c>
      <c r="L241" s="49">
        <v>61</v>
      </c>
      <c r="M241" s="49">
        <v>100</v>
      </c>
      <c r="N241" s="49">
        <v>75</v>
      </c>
      <c r="O241" s="49">
        <v>67</v>
      </c>
      <c r="U241" s="49">
        <v>14</v>
      </c>
      <c r="V241" s="49">
        <v>9</v>
      </c>
      <c r="X241" s="49">
        <v>148</v>
      </c>
      <c r="Y241" s="49">
        <v>107</v>
      </c>
      <c r="AC241">
        <f>IF(ISBLANK(wash[[#This Row],[total_boys]]),SUM(wash[[#This Row],[boys_0-5_reached]],wash[[#This Row],[boys_6-12_reached]],wash[[#This Row],[boys_13-18_reached]]),wash[[#This Row],[total_boys]])</f>
        <v>136</v>
      </c>
      <c r="AD241">
        <f>IF(ISBLANK(wash[[#This Row],[total_girls]]),SUM(wash[[#This Row],[girls_0-5_reached]],wash[[#This Row],[girls_6-12_reached]],wash[[#This Row],[girls_13-18_reached]]),wash[[#This Row],[total_girls]])</f>
        <v>167</v>
      </c>
      <c r="AE241">
        <f>IF(ISBLANK(wash[[#This Row],[total_children]]),SUM(wash[[#This Row],[calc_boys]],wash[[#This Row],[calc_girls]]),wash[[#This Row],[total_children]])</f>
        <v>303</v>
      </c>
      <c r="AF241">
        <f>IF(ISBLANK(wash[[#This Row],[total_pwd]]),SUM(wash[[#This Row],[total_pwd_men]],wash[[#This Row],[total_pwd_women]]),wash[[#This Row],[total_pwd]])</f>
        <v>23</v>
      </c>
      <c r="AG241">
        <f>IF(ISBLANK(wash[[#This Row],[total_adults]]),SUM(wash[[#This Row],[total_men]],wash[[#This Row],[total_women]]),wash[[#This Row],[total_adults]])</f>
        <v>255</v>
      </c>
      <c r="AH241">
        <f>IF(ISBLANK(wash[[#This Row],[total_beneficiaries_reached]]),SUM(wash[[#This Row],[calc_children]],wash[[#This Row],[calc_adults]]),wash[[#This Row],[total_beneficiaries_reached]])</f>
        <v>558</v>
      </c>
      <c r="AI241" s="49" t="str">
        <f ca="1">IF(B241="","",OFFSET(table_admin1[[#Headers],[ADM1_PT]],MATCH(B241,admin1,0),1))</f>
        <v>MZ11</v>
      </c>
      <c r="AJ241" s="49" t="str">
        <f t="shared" ca="1" si="6"/>
        <v>MZ1103</v>
      </c>
      <c r="AK241" s="49" t="str">
        <f t="shared" ca="1" si="7"/>
        <v/>
      </c>
    </row>
    <row r="242" spans="1:37" x14ac:dyDescent="0.2">
      <c r="A242" s="58">
        <v>45323</v>
      </c>
      <c r="B242" s="49" t="s">
        <v>224</v>
      </c>
      <c r="C242" s="49" t="s">
        <v>641</v>
      </c>
      <c r="G242" s="49" t="s">
        <v>122</v>
      </c>
      <c r="H242" s="49" t="s">
        <v>1203</v>
      </c>
      <c r="I242" s="49" t="s">
        <v>130</v>
      </c>
      <c r="J242" s="49" t="s">
        <v>1318</v>
      </c>
      <c r="K242" s="49" t="s">
        <v>125</v>
      </c>
      <c r="L242" s="49">
        <v>181</v>
      </c>
      <c r="M242" s="49">
        <v>177</v>
      </c>
      <c r="N242" s="49">
        <v>1</v>
      </c>
      <c r="O242" s="49">
        <v>124</v>
      </c>
      <c r="U242" s="49">
        <v>3</v>
      </c>
      <c r="V242" s="49">
        <v>1</v>
      </c>
      <c r="X242" s="49">
        <v>144</v>
      </c>
      <c r="Y242" s="49">
        <v>67</v>
      </c>
      <c r="AC242">
        <f>IF(ISBLANK(wash[[#This Row],[total_boys]]),SUM(wash[[#This Row],[boys_0-5_reached]],wash[[#This Row],[boys_6-12_reached]],wash[[#This Row],[boys_13-18_reached]]),wash[[#This Row],[total_boys]])</f>
        <v>182</v>
      </c>
      <c r="AD242">
        <f>IF(ISBLANK(wash[[#This Row],[total_girls]]),SUM(wash[[#This Row],[girls_0-5_reached]],wash[[#This Row],[girls_6-12_reached]],wash[[#This Row],[girls_13-18_reached]]),wash[[#This Row],[total_girls]])</f>
        <v>301</v>
      </c>
      <c r="AE242">
        <f>IF(ISBLANK(wash[[#This Row],[total_children]]),SUM(wash[[#This Row],[calc_boys]],wash[[#This Row],[calc_girls]]),wash[[#This Row],[total_children]])</f>
        <v>483</v>
      </c>
      <c r="AF242">
        <f>IF(ISBLANK(wash[[#This Row],[total_pwd]]),SUM(wash[[#This Row],[total_pwd_men]],wash[[#This Row],[total_pwd_women]]),wash[[#This Row],[total_pwd]])</f>
        <v>4</v>
      </c>
      <c r="AG242">
        <f>IF(ISBLANK(wash[[#This Row],[total_adults]]),SUM(wash[[#This Row],[total_men]],wash[[#This Row],[total_women]]),wash[[#This Row],[total_adults]])</f>
        <v>211</v>
      </c>
      <c r="AH242">
        <f>IF(ISBLANK(wash[[#This Row],[total_beneficiaries_reached]]),SUM(wash[[#This Row],[calc_children]],wash[[#This Row],[calc_adults]]),wash[[#This Row],[total_beneficiaries_reached]])</f>
        <v>694</v>
      </c>
      <c r="AI242" s="49" t="str">
        <f ca="1">IF(B242="","",OFFSET(table_admin1[[#Headers],[ADM1_PT]],MATCH(B242,admin1,0),1))</f>
        <v>MZ10</v>
      </c>
      <c r="AJ242" s="49" t="str">
        <f t="shared" ca="1" si="6"/>
        <v>MZ1002</v>
      </c>
      <c r="AK242" s="49" t="str">
        <f t="shared" ca="1" si="7"/>
        <v/>
      </c>
    </row>
    <row r="243" spans="1:37" x14ac:dyDescent="0.2">
      <c r="A243" s="58">
        <v>45383</v>
      </c>
      <c r="B243" s="49" t="s">
        <v>120</v>
      </c>
      <c r="C243" s="49" t="s">
        <v>205</v>
      </c>
      <c r="G243" s="49" t="s">
        <v>122</v>
      </c>
      <c r="H243" s="49" t="s">
        <v>163</v>
      </c>
      <c r="I243" s="49" t="s">
        <v>130</v>
      </c>
      <c r="K243" s="49" t="s">
        <v>1212</v>
      </c>
      <c r="L243" s="49">
        <v>126</v>
      </c>
      <c r="M243" s="49">
        <v>20</v>
      </c>
      <c r="N243" s="49">
        <v>63</v>
      </c>
      <c r="O243" s="49">
        <v>144</v>
      </c>
      <c r="U243" s="49">
        <v>2</v>
      </c>
      <c r="V243" s="49">
        <v>11</v>
      </c>
      <c r="X243" s="49">
        <v>145</v>
      </c>
      <c r="Y243" s="49">
        <v>22</v>
      </c>
      <c r="AC243">
        <f>IF(ISBLANK(wash[[#This Row],[total_boys]]),SUM(wash[[#This Row],[boys_0-5_reached]],wash[[#This Row],[boys_6-12_reached]],wash[[#This Row],[boys_13-18_reached]]),wash[[#This Row],[total_boys]])</f>
        <v>189</v>
      </c>
      <c r="AD243">
        <f>IF(ISBLANK(wash[[#This Row],[total_girls]]),SUM(wash[[#This Row],[girls_0-5_reached]],wash[[#This Row],[girls_6-12_reached]],wash[[#This Row],[girls_13-18_reached]]),wash[[#This Row],[total_girls]])</f>
        <v>164</v>
      </c>
      <c r="AE243">
        <f>IF(ISBLANK(wash[[#This Row],[total_children]]),SUM(wash[[#This Row],[calc_boys]],wash[[#This Row],[calc_girls]]),wash[[#This Row],[total_children]])</f>
        <v>353</v>
      </c>
      <c r="AF243">
        <f>IF(ISBLANK(wash[[#This Row],[total_pwd]]),SUM(wash[[#This Row],[total_pwd_men]],wash[[#This Row],[total_pwd_women]]),wash[[#This Row],[total_pwd]])</f>
        <v>13</v>
      </c>
      <c r="AG243">
        <f>IF(ISBLANK(wash[[#This Row],[total_adults]]),SUM(wash[[#This Row],[total_men]],wash[[#This Row],[total_women]]),wash[[#This Row],[total_adults]])</f>
        <v>167</v>
      </c>
      <c r="AH243">
        <f>IF(ISBLANK(wash[[#This Row],[total_beneficiaries_reached]]),SUM(wash[[#This Row],[calc_children]],wash[[#This Row],[calc_adults]]),wash[[#This Row],[total_beneficiaries_reached]])</f>
        <v>520</v>
      </c>
      <c r="AI243" s="49" t="str">
        <f ca="1">IF(B243="","",OFFSET(table_admin1[[#Headers],[ADM1_PT]],MATCH(B243,admin1,0),1))</f>
        <v>MZ01</v>
      </c>
      <c r="AJ243" s="49" t="str">
        <f t="shared" ca="1" si="6"/>
        <v>MZ0106</v>
      </c>
      <c r="AK243" s="49" t="str">
        <f t="shared" ca="1" si="7"/>
        <v/>
      </c>
    </row>
    <row r="244" spans="1:37" x14ac:dyDescent="0.2">
      <c r="A244" s="58">
        <v>45323</v>
      </c>
      <c r="B244" s="49" t="s">
        <v>192</v>
      </c>
      <c r="C244" s="49" t="s">
        <v>363</v>
      </c>
      <c r="G244" s="49" t="s">
        <v>122</v>
      </c>
      <c r="H244" s="49" t="s">
        <v>161</v>
      </c>
      <c r="I244" s="49" t="s">
        <v>130</v>
      </c>
      <c r="J244" s="49" t="s">
        <v>1318</v>
      </c>
      <c r="K244" s="49" t="s">
        <v>125</v>
      </c>
      <c r="L244" s="49">
        <v>113</v>
      </c>
      <c r="M244" s="49">
        <v>172</v>
      </c>
      <c r="N244" s="49">
        <v>34</v>
      </c>
      <c r="O244" s="49">
        <v>83</v>
      </c>
      <c r="U244" s="49">
        <v>7</v>
      </c>
      <c r="V244" s="49">
        <v>14</v>
      </c>
      <c r="X244" s="49">
        <v>54</v>
      </c>
      <c r="Y244" s="49">
        <v>186</v>
      </c>
      <c r="AC244">
        <f>IF(ISBLANK(wash[[#This Row],[total_boys]]),SUM(wash[[#This Row],[boys_0-5_reached]],wash[[#This Row],[boys_6-12_reached]],wash[[#This Row],[boys_13-18_reached]]),wash[[#This Row],[total_boys]])</f>
        <v>147</v>
      </c>
      <c r="AD244">
        <f>IF(ISBLANK(wash[[#This Row],[total_girls]]),SUM(wash[[#This Row],[girls_0-5_reached]],wash[[#This Row],[girls_6-12_reached]],wash[[#This Row],[girls_13-18_reached]]),wash[[#This Row],[total_girls]])</f>
        <v>255</v>
      </c>
      <c r="AE244">
        <f>IF(ISBLANK(wash[[#This Row],[total_children]]),SUM(wash[[#This Row],[calc_boys]],wash[[#This Row],[calc_girls]]),wash[[#This Row],[total_children]])</f>
        <v>402</v>
      </c>
      <c r="AF244">
        <f>IF(ISBLANK(wash[[#This Row],[total_pwd]]),SUM(wash[[#This Row],[total_pwd_men]],wash[[#This Row],[total_pwd_women]]),wash[[#This Row],[total_pwd]])</f>
        <v>21</v>
      </c>
      <c r="AG244">
        <f>IF(ISBLANK(wash[[#This Row],[total_adults]]),SUM(wash[[#This Row],[total_men]],wash[[#This Row],[total_women]]),wash[[#This Row],[total_adults]])</f>
        <v>240</v>
      </c>
      <c r="AH244">
        <f>IF(ISBLANK(wash[[#This Row],[total_beneficiaries_reached]]),SUM(wash[[#This Row],[calc_children]],wash[[#This Row],[calc_adults]]),wash[[#This Row],[total_beneficiaries_reached]])</f>
        <v>642</v>
      </c>
      <c r="AI244" s="49" t="str">
        <f ca="1">IF(B244="","",OFFSET(table_admin1[[#Headers],[ADM1_PT]],MATCH(B244,admin1,0),1))</f>
        <v>MZ04</v>
      </c>
      <c r="AJ244" s="49" t="str">
        <f t="shared" ca="1" si="6"/>
        <v>MZ0402</v>
      </c>
      <c r="AK244" s="49" t="str">
        <f t="shared" ca="1" si="7"/>
        <v/>
      </c>
    </row>
    <row r="245" spans="1:37" x14ac:dyDescent="0.2">
      <c r="A245" s="58">
        <v>45383</v>
      </c>
      <c r="B245" s="49" t="s">
        <v>113</v>
      </c>
      <c r="C245" s="49" t="s">
        <v>596</v>
      </c>
      <c r="G245" s="49" t="s">
        <v>122</v>
      </c>
      <c r="H245" s="49" t="s">
        <v>161</v>
      </c>
      <c r="I245" s="49" t="s">
        <v>124</v>
      </c>
      <c r="J245" s="49" t="s">
        <v>1315</v>
      </c>
      <c r="K245" s="49" t="s">
        <v>125</v>
      </c>
      <c r="L245" s="49">
        <v>70</v>
      </c>
      <c r="M245" s="49">
        <v>112</v>
      </c>
      <c r="N245" s="49">
        <v>36</v>
      </c>
      <c r="O245" s="49">
        <v>66</v>
      </c>
      <c r="U245" s="49">
        <v>1</v>
      </c>
      <c r="V245" s="49">
        <v>14</v>
      </c>
      <c r="X245" s="49">
        <v>54</v>
      </c>
      <c r="Y245" s="49">
        <v>148</v>
      </c>
      <c r="AC245">
        <f>IF(ISBLANK(wash[[#This Row],[total_boys]]),SUM(wash[[#This Row],[boys_0-5_reached]],wash[[#This Row],[boys_6-12_reached]],wash[[#This Row],[boys_13-18_reached]]),wash[[#This Row],[total_boys]])</f>
        <v>106</v>
      </c>
      <c r="AD245">
        <f>IF(ISBLANK(wash[[#This Row],[total_girls]]),SUM(wash[[#This Row],[girls_0-5_reached]],wash[[#This Row],[girls_6-12_reached]],wash[[#This Row],[girls_13-18_reached]]),wash[[#This Row],[total_girls]])</f>
        <v>178</v>
      </c>
      <c r="AE245">
        <f>IF(ISBLANK(wash[[#This Row],[total_children]]),SUM(wash[[#This Row],[calc_boys]],wash[[#This Row],[calc_girls]]),wash[[#This Row],[total_children]])</f>
        <v>284</v>
      </c>
      <c r="AF245">
        <f>IF(ISBLANK(wash[[#This Row],[total_pwd]]),SUM(wash[[#This Row],[total_pwd_men]],wash[[#This Row],[total_pwd_women]]),wash[[#This Row],[total_pwd]])</f>
        <v>15</v>
      </c>
      <c r="AG245">
        <f>IF(ISBLANK(wash[[#This Row],[total_adults]]),SUM(wash[[#This Row],[total_men]],wash[[#This Row],[total_women]]),wash[[#This Row],[total_adults]])</f>
        <v>202</v>
      </c>
      <c r="AH245">
        <f>IF(ISBLANK(wash[[#This Row],[total_beneficiaries_reached]]),SUM(wash[[#This Row],[calc_children]],wash[[#This Row],[calc_adults]]),wash[[#This Row],[total_beneficiaries_reached]])</f>
        <v>486</v>
      </c>
      <c r="AI245" s="49" t="str">
        <f ca="1">IF(B245="","",OFFSET(table_admin1[[#Headers],[ADM1_PT]],MATCH(B245,admin1,0),1))</f>
        <v>MZ09</v>
      </c>
      <c r="AJ245" s="49" t="str">
        <f t="shared" ca="1" si="6"/>
        <v>MZ0902</v>
      </c>
      <c r="AK245" s="49" t="str">
        <f t="shared" ca="1" si="7"/>
        <v/>
      </c>
    </row>
    <row r="246" spans="1:37" x14ac:dyDescent="0.2">
      <c r="A246" s="58">
        <v>45383</v>
      </c>
      <c r="B246" s="49" t="s">
        <v>224</v>
      </c>
      <c r="C246" s="49" t="s">
        <v>656</v>
      </c>
      <c r="G246" s="49" t="s">
        <v>122</v>
      </c>
      <c r="H246" s="49" t="s">
        <v>1203</v>
      </c>
      <c r="I246" s="49" t="s">
        <v>124</v>
      </c>
      <c r="J246" s="49" t="s">
        <v>1315</v>
      </c>
      <c r="K246" s="49" t="s">
        <v>125</v>
      </c>
      <c r="L246" s="49">
        <v>135</v>
      </c>
      <c r="M246" s="49">
        <v>32</v>
      </c>
      <c r="N246" s="49">
        <v>73</v>
      </c>
      <c r="O246" s="49">
        <v>162</v>
      </c>
      <c r="U246" s="49">
        <v>4</v>
      </c>
      <c r="V246" s="49">
        <v>8</v>
      </c>
      <c r="X246" s="49">
        <v>50</v>
      </c>
      <c r="Y246" s="49">
        <v>198</v>
      </c>
      <c r="AC246">
        <f>IF(ISBLANK(wash[[#This Row],[total_boys]]),SUM(wash[[#This Row],[boys_0-5_reached]],wash[[#This Row],[boys_6-12_reached]],wash[[#This Row],[boys_13-18_reached]]),wash[[#This Row],[total_boys]])</f>
        <v>208</v>
      </c>
      <c r="AD246">
        <f>IF(ISBLANK(wash[[#This Row],[total_girls]]),SUM(wash[[#This Row],[girls_0-5_reached]],wash[[#This Row],[girls_6-12_reached]],wash[[#This Row],[girls_13-18_reached]]),wash[[#This Row],[total_girls]])</f>
        <v>194</v>
      </c>
      <c r="AE246">
        <f>IF(ISBLANK(wash[[#This Row],[total_children]]),SUM(wash[[#This Row],[calc_boys]],wash[[#This Row],[calc_girls]]),wash[[#This Row],[total_children]])</f>
        <v>402</v>
      </c>
      <c r="AF246">
        <f>IF(ISBLANK(wash[[#This Row],[total_pwd]]),SUM(wash[[#This Row],[total_pwd_men]],wash[[#This Row],[total_pwd_women]]),wash[[#This Row],[total_pwd]])</f>
        <v>12</v>
      </c>
      <c r="AG246">
        <f>IF(ISBLANK(wash[[#This Row],[total_adults]]),SUM(wash[[#This Row],[total_men]],wash[[#This Row],[total_women]]),wash[[#This Row],[total_adults]])</f>
        <v>248</v>
      </c>
      <c r="AH246">
        <f>IF(ISBLANK(wash[[#This Row],[total_beneficiaries_reached]]),SUM(wash[[#This Row],[calc_children]],wash[[#This Row],[calc_adults]]),wash[[#This Row],[total_beneficiaries_reached]])</f>
        <v>650</v>
      </c>
      <c r="AI246" s="49" t="str">
        <f ca="1">IF(B246="","",OFFSET(table_admin1[[#Headers],[ADM1_PT]],MATCH(B246,admin1,0),1))</f>
        <v>MZ10</v>
      </c>
      <c r="AJ246" s="49" t="str">
        <f t="shared" ca="1" si="6"/>
        <v>MZ1006</v>
      </c>
      <c r="AK246" s="49" t="str">
        <f t="shared" ca="1" si="7"/>
        <v/>
      </c>
    </row>
    <row r="247" spans="1:37" x14ac:dyDescent="0.2">
      <c r="A247" s="58">
        <v>45323</v>
      </c>
      <c r="B247" s="49" t="s">
        <v>214</v>
      </c>
      <c r="C247" s="49" t="s">
        <v>524</v>
      </c>
      <c r="G247" s="49" t="s">
        <v>122</v>
      </c>
      <c r="H247" s="49" t="s">
        <v>163</v>
      </c>
      <c r="I247" s="49" t="s">
        <v>124</v>
      </c>
      <c r="J247" s="49" t="s">
        <v>1314</v>
      </c>
      <c r="K247" s="49" t="s">
        <v>125</v>
      </c>
      <c r="L247" s="49">
        <v>49</v>
      </c>
      <c r="M247" s="49">
        <v>69</v>
      </c>
      <c r="N247" s="49">
        <v>180</v>
      </c>
      <c r="O247" s="49">
        <v>71</v>
      </c>
      <c r="U247" s="49">
        <v>4</v>
      </c>
      <c r="V247" s="49">
        <v>3</v>
      </c>
      <c r="X247" s="49">
        <v>124</v>
      </c>
      <c r="Y247" s="49">
        <v>114</v>
      </c>
      <c r="AC247">
        <f>IF(ISBLANK(wash[[#This Row],[total_boys]]),SUM(wash[[#This Row],[boys_0-5_reached]],wash[[#This Row],[boys_6-12_reached]],wash[[#This Row],[boys_13-18_reached]]),wash[[#This Row],[total_boys]])</f>
        <v>229</v>
      </c>
      <c r="AD247">
        <f>IF(ISBLANK(wash[[#This Row],[total_girls]]),SUM(wash[[#This Row],[girls_0-5_reached]],wash[[#This Row],[girls_6-12_reached]],wash[[#This Row],[girls_13-18_reached]]),wash[[#This Row],[total_girls]])</f>
        <v>140</v>
      </c>
      <c r="AE247">
        <f>IF(ISBLANK(wash[[#This Row],[total_children]]),SUM(wash[[#This Row],[calc_boys]],wash[[#This Row],[calc_girls]]),wash[[#This Row],[total_children]])</f>
        <v>369</v>
      </c>
      <c r="AF247">
        <f>IF(ISBLANK(wash[[#This Row],[total_pwd]]),SUM(wash[[#This Row],[total_pwd_men]],wash[[#This Row],[total_pwd_women]]),wash[[#This Row],[total_pwd]])</f>
        <v>7</v>
      </c>
      <c r="AG247">
        <f>IF(ISBLANK(wash[[#This Row],[total_adults]]),SUM(wash[[#This Row],[total_men]],wash[[#This Row],[total_women]]),wash[[#This Row],[total_adults]])</f>
        <v>238</v>
      </c>
      <c r="AH247">
        <f>IF(ISBLANK(wash[[#This Row],[total_beneficiaries_reached]]),SUM(wash[[#This Row],[calc_children]],wash[[#This Row],[calc_adults]]),wash[[#This Row],[total_beneficiaries_reached]])</f>
        <v>607</v>
      </c>
      <c r="AI247" s="49" t="str">
        <f ca="1">IF(B247="","",OFFSET(table_admin1[[#Headers],[ADM1_PT]],MATCH(B247,admin1,0),1))</f>
        <v>MZ08</v>
      </c>
      <c r="AJ247" s="49" t="str">
        <f t="shared" ca="1" si="6"/>
        <v>MZ0801</v>
      </c>
      <c r="AK247" s="49" t="str">
        <f t="shared" ca="1" si="7"/>
        <v/>
      </c>
    </row>
    <row r="248" spans="1:37" x14ac:dyDescent="0.2">
      <c r="A248" s="58">
        <v>45323</v>
      </c>
      <c r="B248" s="49" t="s">
        <v>209</v>
      </c>
      <c r="C248" s="49" t="s">
        <v>437</v>
      </c>
      <c r="G248" s="49" t="s">
        <v>116</v>
      </c>
      <c r="H248" s="49" t="s">
        <v>161</v>
      </c>
      <c r="I248" s="49" t="s">
        <v>118</v>
      </c>
      <c r="K248" s="49" t="s">
        <v>1212</v>
      </c>
      <c r="L248" s="49">
        <v>42</v>
      </c>
      <c r="M248" s="49">
        <v>177</v>
      </c>
      <c r="N248" s="49">
        <v>109</v>
      </c>
      <c r="O248" s="49">
        <v>199</v>
      </c>
      <c r="U248" s="49">
        <v>8</v>
      </c>
      <c r="V248" s="49">
        <v>13</v>
      </c>
      <c r="X248" s="49">
        <v>104</v>
      </c>
      <c r="Y248" s="49">
        <v>2</v>
      </c>
      <c r="AC248">
        <f>IF(ISBLANK(wash[[#This Row],[total_boys]]),SUM(wash[[#This Row],[boys_0-5_reached]],wash[[#This Row],[boys_6-12_reached]],wash[[#This Row],[boys_13-18_reached]]),wash[[#This Row],[total_boys]])</f>
        <v>151</v>
      </c>
      <c r="AD248">
        <f>IF(ISBLANK(wash[[#This Row],[total_girls]]),SUM(wash[[#This Row],[girls_0-5_reached]],wash[[#This Row],[girls_6-12_reached]],wash[[#This Row],[girls_13-18_reached]]),wash[[#This Row],[total_girls]])</f>
        <v>376</v>
      </c>
      <c r="AE248">
        <f>IF(ISBLANK(wash[[#This Row],[total_children]]),SUM(wash[[#This Row],[calc_boys]],wash[[#This Row],[calc_girls]]),wash[[#This Row],[total_children]])</f>
        <v>527</v>
      </c>
      <c r="AF248">
        <f>IF(ISBLANK(wash[[#This Row],[total_pwd]]),SUM(wash[[#This Row],[total_pwd_men]],wash[[#This Row],[total_pwd_women]]),wash[[#This Row],[total_pwd]])</f>
        <v>21</v>
      </c>
      <c r="AG248">
        <f>IF(ISBLANK(wash[[#This Row],[total_adults]]),SUM(wash[[#This Row],[total_men]],wash[[#This Row],[total_women]]),wash[[#This Row],[total_adults]])</f>
        <v>106</v>
      </c>
      <c r="AH248">
        <f>IF(ISBLANK(wash[[#This Row],[total_beneficiaries_reached]]),SUM(wash[[#This Row],[calc_children]],wash[[#This Row],[calc_adults]]),wash[[#This Row],[total_beneficiaries_reached]])</f>
        <v>633</v>
      </c>
      <c r="AI248" s="49" t="str">
        <f ca="1">IF(B248="","",OFFSET(table_admin1[[#Headers],[ADM1_PT]],MATCH(B248,admin1,0),1))</f>
        <v>MZ07</v>
      </c>
      <c r="AJ248" s="49" t="str">
        <f t="shared" ca="1" si="6"/>
        <v>MZ0701</v>
      </c>
      <c r="AK248" s="49" t="str">
        <f t="shared" ca="1" si="7"/>
        <v/>
      </c>
    </row>
    <row r="249" spans="1:37" x14ac:dyDescent="0.2">
      <c r="A249" s="58">
        <v>45323</v>
      </c>
      <c r="B249" s="49" t="s">
        <v>192</v>
      </c>
      <c r="C249" s="49" t="s">
        <v>370</v>
      </c>
      <c r="G249" s="49" t="s">
        <v>122</v>
      </c>
      <c r="H249" s="49" t="s">
        <v>164</v>
      </c>
      <c r="I249" s="49" t="s">
        <v>124</v>
      </c>
      <c r="J249" s="49" t="s">
        <v>1315</v>
      </c>
      <c r="K249" s="49" t="s">
        <v>125</v>
      </c>
      <c r="L249" s="49">
        <v>180</v>
      </c>
      <c r="M249" s="49">
        <v>45</v>
      </c>
      <c r="N249" s="49">
        <v>18</v>
      </c>
      <c r="O249" s="49">
        <v>31</v>
      </c>
      <c r="U249" s="49">
        <v>7</v>
      </c>
      <c r="V249" s="49">
        <v>3</v>
      </c>
      <c r="X249" s="49">
        <v>149</v>
      </c>
      <c r="Y249" s="49">
        <v>159</v>
      </c>
      <c r="AC249">
        <f>IF(ISBLANK(wash[[#This Row],[total_boys]]),SUM(wash[[#This Row],[boys_0-5_reached]],wash[[#This Row],[boys_6-12_reached]],wash[[#This Row],[boys_13-18_reached]]),wash[[#This Row],[total_boys]])</f>
        <v>198</v>
      </c>
      <c r="AD249">
        <f>IF(ISBLANK(wash[[#This Row],[total_girls]]),SUM(wash[[#This Row],[girls_0-5_reached]],wash[[#This Row],[girls_6-12_reached]],wash[[#This Row],[girls_13-18_reached]]),wash[[#This Row],[total_girls]])</f>
        <v>76</v>
      </c>
      <c r="AE249">
        <f>IF(ISBLANK(wash[[#This Row],[total_children]]),SUM(wash[[#This Row],[calc_boys]],wash[[#This Row],[calc_girls]]),wash[[#This Row],[total_children]])</f>
        <v>274</v>
      </c>
      <c r="AF249">
        <f>IF(ISBLANK(wash[[#This Row],[total_pwd]]),SUM(wash[[#This Row],[total_pwd_men]],wash[[#This Row],[total_pwd_women]]),wash[[#This Row],[total_pwd]])</f>
        <v>10</v>
      </c>
      <c r="AG249">
        <f>IF(ISBLANK(wash[[#This Row],[total_adults]]),SUM(wash[[#This Row],[total_men]],wash[[#This Row],[total_women]]),wash[[#This Row],[total_adults]])</f>
        <v>308</v>
      </c>
      <c r="AH249">
        <f>IF(ISBLANK(wash[[#This Row],[total_beneficiaries_reached]]),SUM(wash[[#This Row],[calc_children]],wash[[#This Row],[calc_adults]]),wash[[#This Row],[total_beneficiaries_reached]])</f>
        <v>582</v>
      </c>
    </row>
    <row r="250" spans="1:37" x14ac:dyDescent="0.2">
      <c r="A250" s="58">
        <v>45352</v>
      </c>
      <c r="B250" s="49" t="s">
        <v>209</v>
      </c>
      <c r="C250" s="49" t="s">
        <v>489</v>
      </c>
      <c r="G250" s="49" t="s">
        <v>116</v>
      </c>
      <c r="H250" s="49" t="s">
        <v>161</v>
      </c>
      <c r="I250" s="49" t="s">
        <v>118</v>
      </c>
      <c r="K250" s="49" t="s">
        <v>1212</v>
      </c>
      <c r="L250" s="49">
        <v>103</v>
      </c>
      <c r="M250" s="49">
        <v>35</v>
      </c>
      <c r="N250" s="49">
        <v>104</v>
      </c>
      <c r="O250" s="49">
        <v>191</v>
      </c>
      <c r="U250" s="49">
        <v>12</v>
      </c>
      <c r="V250" s="49">
        <v>10</v>
      </c>
      <c r="X250" s="49">
        <v>47</v>
      </c>
      <c r="Y250" s="49">
        <v>158</v>
      </c>
      <c r="AC250">
        <f>IF(ISBLANK(wash[[#This Row],[total_boys]]),SUM(wash[[#This Row],[boys_0-5_reached]],wash[[#This Row],[boys_6-12_reached]],wash[[#This Row],[boys_13-18_reached]]),wash[[#This Row],[total_boys]])</f>
        <v>207</v>
      </c>
      <c r="AD250">
        <f>IF(ISBLANK(wash[[#This Row],[total_girls]]),SUM(wash[[#This Row],[girls_0-5_reached]],wash[[#This Row],[girls_6-12_reached]],wash[[#This Row],[girls_13-18_reached]]),wash[[#This Row],[total_girls]])</f>
        <v>226</v>
      </c>
      <c r="AE250">
        <f>IF(ISBLANK(wash[[#This Row],[total_children]]),SUM(wash[[#This Row],[calc_boys]],wash[[#This Row],[calc_girls]]),wash[[#This Row],[total_children]])</f>
        <v>433</v>
      </c>
      <c r="AF250">
        <f>IF(ISBLANK(wash[[#This Row],[total_pwd]]),SUM(wash[[#This Row],[total_pwd_men]],wash[[#This Row],[total_pwd_women]]),wash[[#This Row],[total_pwd]])</f>
        <v>22</v>
      </c>
      <c r="AG250">
        <f>IF(ISBLANK(wash[[#This Row],[total_adults]]),SUM(wash[[#This Row],[total_men]],wash[[#This Row],[total_women]]),wash[[#This Row],[total_adults]])</f>
        <v>205</v>
      </c>
      <c r="AH250">
        <f>IF(ISBLANK(wash[[#This Row],[total_beneficiaries_reached]]),SUM(wash[[#This Row],[calc_children]],wash[[#This Row],[calc_adults]]),wash[[#This Row],[total_beneficiaries_reached]])</f>
        <v>638</v>
      </c>
    </row>
    <row r="251" spans="1:37" x14ac:dyDescent="0.2">
      <c r="A251" s="58">
        <v>45323</v>
      </c>
      <c r="B251" s="49" t="s">
        <v>224</v>
      </c>
      <c r="C251" s="49" t="s">
        <v>656</v>
      </c>
      <c r="G251" s="49" t="s">
        <v>122</v>
      </c>
      <c r="H251" s="49" t="s">
        <v>164</v>
      </c>
      <c r="I251" s="49" t="s">
        <v>130</v>
      </c>
      <c r="J251" s="49" t="s">
        <v>1318</v>
      </c>
      <c r="K251" s="49" t="s">
        <v>125</v>
      </c>
      <c r="L251" s="49">
        <v>23</v>
      </c>
      <c r="M251" s="49">
        <v>199</v>
      </c>
      <c r="N251" s="49">
        <v>2</v>
      </c>
      <c r="O251" s="49">
        <v>180</v>
      </c>
      <c r="U251" s="49">
        <v>5</v>
      </c>
      <c r="V251" s="49">
        <v>5</v>
      </c>
      <c r="X251" s="49">
        <v>40</v>
      </c>
      <c r="Y251" s="49">
        <v>196</v>
      </c>
      <c r="AC251">
        <f>IF(ISBLANK(wash[[#This Row],[total_boys]]),SUM(wash[[#This Row],[boys_0-5_reached]],wash[[#This Row],[boys_6-12_reached]],wash[[#This Row],[boys_13-18_reached]]),wash[[#This Row],[total_boys]])</f>
        <v>25</v>
      </c>
      <c r="AD251">
        <f>IF(ISBLANK(wash[[#This Row],[total_girls]]),SUM(wash[[#This Row],[girls_0-5_reached]],wash[[#This Row],[girls_6-12_reached]],wash[[#This Row],[girls_13-18_reached]]),wash[[#This Row],[total_girls]])</f>
        <v>379</v>
      </c>
      <c r="AE251">
        <f>IF(ISBLANK(wash[[#This Row],[total_children]]),SUM(wash[[#This Row],[calc_boys]],wash[[#This Row],[calc_girls]]),wash[[#This Row],[total_children]])</f>
        <v>404</v>
      </c>
      <c r="AF251">
        <f>IF(ISBLANK(wash[[#This Row],[total_pwd]]),SUM(wash[[#This Row],[total_pwd_men]],wash[[#This Row],[total_pwd_women]]),wash[[#This Row],[total_pwd]])</f>
        <v>10</v>
      </c>
      <c r="AG251">
        <f>IF(ISBLANK(wash[[#This Row],[total_adults]]),SUM(wash[[#This Row],[total_men]],wash[[#This Row],[total_women]]),wash[[#This Row],[total_adults]])</f>
        <v>236</v>
      </c>
      <c r="AH251">
        <f>IF(ISBLANK(wash[[#This Row],[total_beneficiaries_reached]]),SUM(wash[[#This Row],[calc_children]],wash[[#This Row],[calc_adults]]),wash[[#This Row],[total_beneficiaries_reached]])</f>
        <v>640</v>
      </c>
    </row>
    <row r="252" spans="1:37" x14ac:dyDescent="0.2">
      <c r="A252" s="58">
        <v>45383</v>
      </c>
      <c r="B252" s="49" t="s">
        <v>113</v>
      </c>
      <c r="C252" s="49" t="s">
        <v>613</v>
      </c>
      <c r="G252" s="49" t="s">
        <v>116</v>
      </c>
      <c r="H252" s="49" t="s">
        <v>161</v>
      </c>
      <c r="I252" s="49" t="s">
        <v>118</v>
      </c>
      <c r="K252" s="49" t="s">
        <v>1212</v>
      </c>
      <c r="L252" s="49">
        <v>171</v>
      </c>
      <c r="M252" s="49">
        <v>141</v>
      </c>
      <c r="N252" s="49">
        <v>28</v>
      </c>
      <c r="O252" s="49">
        <v>24</v>
      </c>
      <c r="U252" s="49">
        <v>5</v>
      </c>
      <c r="V252" s="49">
        <v>9</v>
      </c>
      <c r="X252" s="49">
        <v>170</v>
      </c>
      <c r="Y252" s="49">
        <v>84</v>
      </c>
      <c r="AC252">
        <f>IF(ISBLANK(wash[[#This Row],[total_boys]]),SUM(wash[[#This Row],[boys_0-5_reached]],wash[[#This Row],[boys_6-12_reached]],wash[[#This Row],[boys_13-18_reached]]),wash[[#This Row],[total_boys]])</f>
        <v>199</v>
      </c>
      <c r="AD252">
        <f>IF(ISBLANK(wash[[#This Row],[total_girls]]),SUM(wash[[#This Row],[girls_0-5_reached]],wash[[#This Row],[girls_6-12_reached]],wash[[#This Row],[girls_13-18_reached]]),wash[[#This Row],[total_girls]])</f>
        <v>165</v>
      </c>
      <c r="AE252">
        <f>IF(ISBLANK(wash[[#This Row],[total_children]]),SUM(wash[[#This Row],[calc_boys]],wash[[#This Row],[calc_girls]]),wash[[#This Row],[total_children]])</f>
        <v>364</v>
      </c>
      <c r="AF252">
        <f>IF(ISBLANK(wash[[#This Row],[total_pwd]]),SUM(wash[[#This Row],[total_pwd_men]],wash[[#This Row],[total_pwd_women]]),wash[[#This Row],[total_pwd]])</f>
        <v>14</v>
      </c>
      <c r="AG252">
        <f>IF(ISBLANK(wash[[#This Row],[total_adults]]),SUM(wash[[#This Row],[total_men]],wash[[#This Row],[total_women]]),wash[[#This Row],[total_adults]])</f>
        <v>254</v>
      </c>
      <c r="AH252">
        <f>IF(ISBLANK(wash[[#This Row],[total_beneficiaries_reached]]),SUM(wash[[#This Row],[calc_children]],wash[[#This Row],[calc_adults]]),wash[[#This Row],[total_beneficiaries_reached]])</f>
        <v>618</v>
      </c>
    </row>
    <row r="253" spans="1:37" x14ac:dyDescent="0.2">
      <c r="A253" s="58">
        <v>45292</v>
      </c>
      <c r="B253" s="49" t="s">
        <v>224</v>
      </c>
      <c r="C253" s="49" t="s">
        <v>637</v>
      </c>
      <c r="G253" s="49" t="s">
        <v>116</v>
      </c>
      <c r="H253" s="49" t="s">
        <v>1203</v>
      </c>
      <c r="I253" s="49" t="s">
        <v>118</v>
      </c>
      <c r="K253" s="49" t="s">
        <v>1212</v>
      </c>
      <c r="L253" s="49">
        <v>147</v>
      </c>
      <c r="M253" s="49">
        <v>17</v>
      </c>
      <c r="N253" s="49">
        <v>81</v>
      </c>
      <c r="O253" s="49">
        <v>155</v>
      </c>
      <c r="U253" s="49">
        <v>3</v>
      </c>
      <c r="V253" s="49">
        <v>5</v>
      </c>
      <c r="X253" s="49">
        <v>17</v>
      </c>
      <c r="Y253" s="49">
        <v>34</v>
      </c>
      <c r="AC253">
        <f>IF(ISBLANK(wash[[#This Row],[total_boys]]),SUM(wash[[#This Row],[boys_0-5_reached]],wash[[#This Row],[boys_6-12_reached]],wash[[#This Row],[boys_13-18_reached]]),wash[[#This Row],[total_boys]])</f>
        <v>228</v>
      </c>
      <c r="AD253">
        <f>IF(ISBLANK(wash[[#This Row],[total_girls]]),SUM(wash[[#This Row],[girls_0-5_reached]],wash[[#This Row],[girls_6-12_reached]],wash[[#This Row],[girls_13-18_reached]]),wash[[#This Row],[total_girls]])</f>
        <v>172</v>
      </c>
      <c r="AE253">
        <f>IF(ISBLANK(wash[[#This Row],[total_children]]),SUM(wash[[#This Row],[calc_boys]],wash[[#This Row],[calc_girls]]),wash[[#This Row],[total_children]])</f>
        <v>400</v>
      </c>
      <c r="AF253">
        <f>IF(ISBLANK(wash[[#This Row],[total_pwd]]),SUM(wash[[#This Row],[total_pwd_men]],wash[[#This Row],[total_pwd_women]]),wash[[#This Row],[total_pwd]])</f>
        <v>8</v>
      </c>
      <c r="AG253">
        <f>IF(ISBLANK(wash[[#This Row],[total_adults]]),SUM(wash[[#This Row],[total_men]],wash[[#This Row],[total_women]]),wash[[#This Row],[total_adults]])</f>
        <v>51</v>
      </c>
      <c r="AH253">
        <f>IF(ISBLANK(wash[[#This Row],[total_beneficiaries_reached]]),SUM(wash[[#This Row],[calc_children]],wash[[#This Row],[calc_adults]]),wash[[#This Row],[total_beneficiaries_reached]])</f>
        <v>451</v>
      </c>
    </row>
    <row r="254" spans="1:37" x14ac:dyDescent="0.2">
      <c r="A254" s="58">
        <v>45383</v>
      </c>
      <c r="B254" s="49" t="s">
        <v>192</v>
      </c>
      <c r="C254" s="49" t="s">
        <v>363</v>
      </c>
      <c r="G254" s="49" t="s">
        <v>116</v>
      </c>
      <c r="H254" s="49" t="s">
        <v>162</v>
      </c>
      <c r="I254" s="49" t="s">
        <v>118</v>
      </c>
      <c r="K254" s="49" t="s">
        <v>1212</v>
      </c>
      <c r="L254" s="49">
        <v>49</v>
      </c>
      <c r="M254" s="49">
        <v>29</v>
      </c>
      <c r="N254" s="49">
        <v>114</v>
      </c>
      <c r="O254" s="49">
        <v>59</v>
      </c>
      <c r="U254" s="49">
        <v>4</v>
      </c>
      <c r="V254" s="49">
        <v>5</v>
      </c>
      <c r="X254" s="49">
        <v>116</v>
      </c>
      <c r="Y254" s="49">
        <v>2</v>
      </c>
      <c r="AC254">
        <f>IF(ISBLANK(wash[[#This Row],[total_boys]]),SUM(wash[[#This Row],[boys_0-5_reached]],wash[[#This Row],[boys_6-12_reached]],wash[[#This Row],[boys_13-18_reached]]),wash[[#This Row],[total_boys]])</f>
        <v>163</v>
      </c>
      <c r="AD254">
        <f>IF(ISBLANK(wash[[#This Row],[total_girls]]),SUM(wash[[#This Row],[girls_0-5_reached]],wash[[#This Row],[girls_6-12_reached]],wash[[#This Row],[girls_13-18_reached]]),wash[[#This Row],[total_girls]])</f>
        <v>88</v>
      </c>
      <c r="AE254">
        <f>IF(ISBLANK(wash[[#This Row],[total_children]]),SUM(wash[[#This Row],[calc_boys]],wash[[#This Row],[calc_girls]]),wash[[#This Row],[total_children]])</f>
        <v>251</v>
      </c>
      <c r="AF254">
        <f>IF(ISBLANK(wash[[#This Row],[total_pwd]]),SUM(wash[[#This Row],[total_pwd_men]],wash[[#This Row],[total_pwd_women]]),wash[[#This Row],[total_pwd]])</f>
        <v>9</v>
      </c>
      <c r="AG254">
        <f>IF(ISBLANK(wash[[#This Row],[total_adults]]),SUM(wash[[#This Row],[total_men]],wash[[#This Row],[total_women]]),wash[[#This Row],[total_adults]])</f>
        <v>118</v>
      </c>
      <c r="AH254">
        <f>IF(ISBLANK(wash[[#This Row],[total_beneficiaries_reached]]),SUM(wash[[#This Row],[calc_children]],wash[[#This Row],[calc_adults]]),wash[[#This Row],[total_beneficiaries_reached]])</f>
        <v>369</v>
      </c>
    </row>
    <row r="255" spans="1:37" x14ac:dyDescent="0.2">
      <c r="A255" s="58">
        <v>45352</v>
      </c>
      <c r="B255" s="49" t="s">
        <v>120</v>
      </c>
      <c r="C255" s="49" t="s">
        <v>129</v>
      </c>
      <c r="G255" s="49" t="s">
        <v>122</v>
      </c>
      <c r="H255" s="49" t="s">
        <v>164</v>
      </c>
      <c r="I255" s="49" t="s">
        <v>124</v>
      </c>
      <c r="J255" s="49" t="s">
        <v>1315</v>
      </c>
      <c r="K255" s="49" t="s">
        <v>125</v>
      </c>
      <c r="L255" s="49">
        <v>143</v>
      </c>
      <c r="M255" s="49">
        <v>175</v>
      </c>
      <c r="N255" s="49">
        <v>38</v>
      </c>
      <c r="O255" s="49">
        <v>13</v>
      </c>
      <c r="U255" s="49">
        <v>11</v>
      </c>
      <c r="V255" s="49">
        <v>9</v>
      </c>
      <c r="X255" s="49">
        <v>91</v>
      </c>
      <c r="Y255" s="49">
        <v>144</v>
      </c>
      <c r="AC255">
        <f>IF(ISBLANK(wash[[#This Row],[total_boys]]),SUM(wash[[#This Row],[boys_0-5_reached]],wash[[#This Row],[boys_6-12_reached]],wash[[#This Row],[boys_13-18_reached]]),wash[[#This Row],[total_boys]])</f>
        <v>181</v>
      </c>
      <c r="AD255">
        <f>IF(ISBLANK(wash[[#This Row],[total_girls]]),SUM(wash[[#This Row],[girls_0-5_reached]],wash[[#This Row],[girls_6-12_reached]],wash[[#This Row],[girls_13-18_reached]]),wash[[#This Row],[total_girls]])</f>
        <v>188</v>
      </c>
      <c r="AE255">
        <f>IF(ISBLANK(wash[[#This Row],[total_children]]),SUM(wash[[#This Row],[calc_boys]],wash[[#This Row],[calc_girls]]),wash[[#This Row],[total_children]])</f>
        <v>369</v>
      </c>
      <c r="AF255">
        <f>IF(ISBLANK(wash[[#This Row],[total_pwd]]),SUM(wash[[#This Row],[total_pwd_men]],wash[[#This Row],[total_pwd_women]]),wash[[#This Row],[total_pwd]])</f>
        <v>20</v>
      </c>
      <c r="AG255">
        <f>IF(ISBLANK(wash[[#This Row],[total_adults]]),SUM(wash[[#This Row],[total_men]],wash[[#This Row],[total_women]]),wash[[#This Row],[total_adults]])</f>
        <v>235</v>
      </c>
      <c r="AH255">
        <f>IF(ISBLANK(wash[[#This Row],[total_beneficiaries_reached]]),SUM(wash[[#This Row],[calc_children]],wash[[#This Row],[calc_adults]]),wash[[#This Row],[total_beneficiaries_reached]])</f>
        <v>604</v>
      </c>
    </row>
    <row r="256" spans="1:37" x14ac:dyDescent="0.2">
      <c r="A256" s="58">
        <v>45292</v>
      </c>
      <c r="B256" s="49" t="s">
        <v>120</v>
      </c>
      <c r="C256" s="49" t="s">
        <v>220</v>
      </c>
      <c r="G256" s="49" t="s">
        <v>122</v>
      </c>
      <c r="H256" s="49" t="s">
        <v>162</v>
      </c>
      <c r="I256" s="49" t="s">
        <v>124</v>
      </c>
      <c r="J256" s="49" t="s">
        <v>1315</v>
      </c>
      <c r="K256" s="49" t="s">
        <v>125</v>
      </c>
      <c r="L256" s="49">
        <v>111</v>
      </c>
      <c r="M256" s="49">
        <v>39</v>
      </c>
      <c r="N256" s="49">
        <v>2</v>
      </c>
      <c r="O256" s="49">
        <v>66</v>
      </c>
      <c r="U256" s="49">
        <v>2</v>
      </c>
      <c r="V256" s="49">
        <v>15</v>
      </c>
      <c r="X256" s="49">
        <v>147</v>
      </c>
      <c r="Y256" s="49">
        <v>166</v>
      </c>
      <c r="AC256">
        <f>IF(ISBLANK(wash[[#This Row],[total_boys]]),SUM(wash[[#This Row],[boys_0-5_reached]],wash[[#This Row],[boys_6-12_reached]],wash[[#This Row],[boys_13-18_reached]]),wash[[#This Row],[total_boys]])</f>
        <v>113</v>
      </c>
      <c r="AD256">
        <f>IF(ISBLANK(wash[[#This Row],[total_girls]]),SUM(wash[[#This Row],[girls_0-5_reached]],wash[[#This Row],[girls_6-12_reached]],wash[[#This Row],[girls_13-18_reached]]),wash[[#This Row],[total_girls]])</f>
        <v>105</v>
      </c>
      <c r="AE256">
        <f>IF(ISBLANK(wash[[#This Row],[total_children]]),SUM(wash[[#This Row],[calc_boys]],wash[[#This Row],[calc_girls]]),wash[[#This Row],[total_children]])</f>
        <v>218</v>
      </c>
      <c r="AF256">
        <f>IF(ISBLANK(wash[[#This Row],[total_pwd]]),SUM(wash[[#This Row],[total_pwd_men]],wash[[#This Row],[total_pwd_women]]),wash[[#This Row],[total_pwd]])</f>
        <v>17</v>
      </c>
      <c r="AG256">
        <f>IF(ISBLANK(wash[[#This Row],[total_adults]]),SUM(wash[[#This Row],[total_men]],wash[[#This Row],[total_women]]),wash[[#This Row],[total_adults]])</f>
        <v>313</v>
      </c>
      <c r="AH256">
        <f>IF(ISBLANK(wash[[#This Row],[total_beneficiaries_reached]]),SUM(wash[[#This Row],[calc_children]],wash[[#This Row],[calc_adults]]),wash[[#This Row],[total_beneficiaries_reached]])</f>
        <v>531</v>
      </c>
    </row>
    <row r="257" spans="1:37" x14ac:dyDescent="0.2">
      <c r="A257" s="58">
        <v>45323</v>
      </c>
      <c r="B257" s="49" t="s">
        <v>113</v>
      </c>
      <c r="C257" s="49" t="s">
        <v>634</v>
      </c>
      <c r="G257" s="49" t="s">
        <v>122</v>
      </c>
      <c r="H257" s="49" t="s">
        <v>162</v>
      </c>
      <c r="I257" s="49" t="s">
        <v>124</v>
      </c>
      <c r="J257" s="49" t="s">
        <v>1316</v>
      </c>
      <c r="K257" s="49" t="s">
        <v>125</v>
      </c>
      <c r="L257" s="49">
        <v>159</v>
      </c>
      <c r="M257" s="49">
        <v>45</v>
      </c>
      <c r="N257" s="49">
        <v>88</v>
      </c>
      <c r="O257" s="49">
        <v>143</v>
      </c>
      <c r="U257" s="49">
        <v>8</v>
      </c>
      <c r="V257" s="49">
        <v>10</v>
      </c>
      <c r="X257" s="49">
        <v>19</v>
      </c>
      <c r="Y257" s="49">
        <v>126</v>
      </c>
      <c r="AC257">
        <f>IF(ISBLANK(wash[[#This Row],[total_boys]]),SUM(wash[[#This Row],[boys_0-5_reached]],wash[[#This Row],[boys_6-12_reached]],wash[[#This Row],[boys_13-18_reached]]),wash[[#This Row],[total_boys]])</f>
        <v>247</v>
      </c>
      <c r="AD257">
        <f>IF(ISBLANK(wash[[#This Row],[total_girls]]),SUM(wash[[#This Row],[girls_0-5_reached]],wash[[#This Row],[girls_6-12_reached]],wash[[#This Row],[girls_13-18_reached]]),wash[[#This Row],[total_girls]])</f>
        <v>188</v>
      </c>
      <c r="AE257">
        <f>IF(ISBLANK(wash[[#This Row],[total_children]]),SUM(wash[[#This Row],[calc_boys]],wash[[#This Row],[calc_girls]]),wash[[#This Row],[total_children]])</f>
        <v>435</v>
      </c>
      <c r="AF257">
        <f>IF(ISBLANK(wash[[#This Row],[total_pwd]]),SUM(wash[[#This Row],[total_pwd_men]],wash[[#This Row],[total_pwd_women]]),wash[[#This Row],[total_pwd]])</f>
        <v>18</v>
      </c>
      <c r="AG257">
        <f>IF(ISBLANK(wash[[#This Row],[total_adults]]),SUM(wash[[#This Row],[total_men]],wash[[#This Row],[total_women]]),wash[[#This Row],[total_adults]])</f>
        <v>145</v>
      </c>
      <c r="AH257">
        <f>IF(ISBLANK(wash[[#This Row],[total_beneficiaries_reached]]),SUM(wash[[#This Row],[calc_children]],wash[[#This Row],[calc_adults]]),wash[[#This Row],[total_beneficiaries_reached]])</f>
        <v>580</v>
      </c>
    </row>
    <row r="258" spans="1:37" x14ac:dyDescent="0.2">
      <c r="A258" s="58">
        <v>45383</v>
      </c>
      <c r="B258" s="49" t="s">
        <v>120</v>
      </c>
      <c r="C258" s="49" t="s">
        <v>194</v>
      </c>
      <c r="G258" s="49" t="s">
        <v>116</v>
      </c>
      <c r="H258" s="49" t="s">
        <v>162</v>
      </c>
      <c r="I258" s="49" t="s">
        <v>118</v>
      </c>
      <c r="K258" s="49" t="s">
        <v>1212</v>
      </c>
      <c r="L258" s="49">
        <v>52</v>
      </c>
      <c r="M258" s="49">
        <v>38</v>
      </c>
      <c r="N258" s="49">
        <v>103</v>
      </c>
      <c r="O258" s="49">
        <v>86</v>
      </c>
      <c r="U258" s="49">
        <v>5</v>
      </c>
      <c r="V258" s="49">
        <v>2</v>
      </c>
      <c r="X258" s="49">
        <v>122</v>
      </c>
      <c r="Y258" s="49">
        <v>179</v>
      </c>
      <c r="AC258">
        <f>IF(ISBLANK(wash[[#This Row],[total_boys]]),SUM(wash[[#This Row],[boys_0-5_reached]],wash[[#This Row],[boys_6-12_reached]],wash[[#This Row],[boys_13-18_reached]]),wash[[#This Row],[total_boys]])</f>
        <v>155</v>
      </c>
      <c r="AD258">
        <f>IF(ISBLANK(wash[[#This Row],[total_girls]]),SUM(wash[[#This Row],[girls_0-5_reached]],wash[[#This Row],[girls_6-12_reached]],wash[[#This Row],[girls_13-18_reached]]),wash[[#This Row],[total_girls]])</f>
        <v>124</v>
      </c>
      <c r="AE258">
        <f>IF(ISBLANK(wash[[#This Row],[total_children]]),SUM(wash[[#This Row],[calc_boys]],wash[[#This Row],[calc_girls]]),wash[[#This Row],[total_children]])</f>
        <v>279</v>
      </c>
      <c r="AF258">
        <f>IF(ISBLANK(wash[[#This Row],[total_pwd]]),SUM(wash[[#This Row],[total_pwd_men]],wash[[#This Row],[total_pwd_women]]),wash[[#This Row],[total_pwd]])</f>
        <v>7</v>
      </c>
      <c r="AG258">
        <f>IF(ISBLANK(wash[[#This Row],[total_adults]]),SUM(wash[[#This Row],[total_men]],wash[[#This Row],[total_women]]),wash[[#This Row],[total_adults]])</f>
        <v>301</v>
      </c>
      <c r="AH258">
        <f>IF(ISBLANK(wash[[#This Row],[total_beneficiaries_reached]]),SUM(wash[[#This Row],[calc_children]],wash[[#This Row],[calc_adults]]),wash[[#This Row],[total_beneficiaries_reached]])</f>
        <v>580</v>
      </c>
    </row>
    <row r="259" spans="1:37" x14ac:dyDescent="0.2">
      <c r="A259" s="58">
        <v>45383</v>
      </c>
      <c r="B259" s="49" t="s">
        <v>209</v>
      </c>
      <c r="C259" s="49" t="s">
        <v>489</v>
      </c>
      <c r="G259" s="49" t="s">
        <v>116</v>
      </c>
      <c r="H259" s="49" t="s">
        <v>161</v>
      </c>
      <c r="I259" s="49" t="s">
        <v>118</v>
      </c>
      <c r="K259" s="49" t="s">
        <v>1212</v>
      </c>
      <c r="L259" s="49">
        <v>133</v>
      </c>
      <c r="M259" s="49">
        <v>28</v>
      </c>
      <c r="N259" s="49">
        <v>110</v>
      </c>
      <c r="O259" s="49">
        <v>110</v>
      </c>
      <c r="U259" s="49">
        <v>14</v>
      </c>
      <c r="V259" s="49">
        <v>13</v>
      </c>
      <c r="X259" s="49">
        <v>188</v>
      </c>
      <c r="Y259" s="49">
        <v>49</v>
      </c>
      <c r="AC259">
        <f>IF(ISBLANK(wash[[#This Row],[total_boys]]),SUM(wash[[#This Row],[boys_0-5_reached]],wash[[#This Row],[boys_6-12_reached]],wash[[#This Row],[boys_13-18_reached]]),wash[[#This Row],[total_boys]])</f>
        <v>243</v>
      </c>
      <c r="AD259">
        <f>IF(ISBLANK(wash[[#This Row],[total_girls]]),SUM(wash[[#This Row],[girls_0-5_reached]],wash[[#This Row],[girls_6-12_reached]],wash[[#This Row],[girls_13-18_reached]]),wash[[#This Row],[total_girls]])</f>
        <v>138</v>
      </c>
      <c r="AE259">
        <f>IF(ISBLANK(wash[[#This Row],[total_children]]),SUM(wash[[#This Row],[calc_boys]],wash[[#This Row],[calc_girls]]),wash[[#This Row],[total_children]])</f>
        <v>381</v>
      </c>
      <c r="AF259">
        <f>IF(ISBLANK(wash[[#This Row],[total_pwd]]),SUM(wash[[#This Row],[total_pwd_men]],wash[[#This Row],[total_pwd_women]]),wash[[#This Row],[total_pwd]])</f>
        <v>27</v>
      </c>
      <c r="AG259">
        <f>IF(ISBLANK(wash[[#This Row],[total_adults]]),SUM(wash[[#This Row],[total_men]],wash[[#This Row],[total_women]]),wash[[#This Row],[total_adults]])</f>
        <v>237</v>
      </c>
      <c r="AH259">
        <f>IF(ISBLANK(wash[[#This Row],[total_beneficiaries_reached]]),SUM(wash[[#This Row],[calc_children]],wash[[#This Row],[calc_adults]]),wash[[#This Row],[total_beneficiaries_reached]])</f>
        <v>618</v>
      </c>
      <c r="AI259" s="49" t="str">
        <f ca="1">IF(B259="","",OFFSET(table_admin1[[#Headers],[ADM1_PT]],MATCH(B259,admin1,0),1))</f>
        <v>MZ07</v>
      </c>
      <c r="AJ259" s="49" t="str">
        <f t="shared" ref="AJ259:AJ278" ca="1" si="8">IF(C259="","",INDEX(admin2_pcode,MATCH(C259,OFFSET(admin2_start,MATCH(AI259,admin1_linked_pcode,0),0,COUNTIF(admin1_linked_pcode,AI259)),0)+MATCH(AI259,admin1_linked_pcode,0)-1))</f>
        <v>MZ0715</v>
      </c>
      <c r="AK259" s="49" t="str">
        <f t="shared" ref="AK259:AK278" ca="1" si="9">IF(D259="","",INDEX(admin3_pcode,MATCH(D259,OFFSET(admin3_start,MATCH(AJ259,admin2_linked_pcode,0),0,COUNTIF(admin2_linked_pcode,AJ259)),0)+MATCH(AJ259,admin2_linked_pcode,0)-1))</f>
        <v/>
      </c>
    </row>
    <row r="260" spans="1:37" x14ac:dyDescent="0.2">
      <c r="A260" s="58">
        <v>45352</v>
      </c>
      <c r="B260" s="49" t="s">
        <v>209</v>
      </c>
      <c r="C260" s="49" t="s">
        <v>489</v>
      </c>
      <c r="G260" s="49" t="s">
        <v>122</v>
      </c>
      <c r="H260" s="49" t="s">
        <v>164</v>
      </c>
      <c r="I260" s="49" t="s">
        <v>124</v>
      </c>
      <c r="J260" s="49" t="s">
        <v>1315</v>
      </c>
      <c r="K260" s="49" t="s">
        <v>125</v>
      </c>
      <c r="L260" s="49">
        <v>10</v>
      </c>
      <c r="M260" s="49">
        <v>190</v>
      </c>
      <c r="N260" s="49">
        <v>156</v>
      </c>
      <c r="O260" s="49">
        <v>165</v>
      </c>
      <c r="U260" s="49">
        <v>2</v>
      </c>
      <c r="V260" s="49">
        <v>1</v>
      </c>
      <c r="X260" s="49">
        <v>124</v>
      </c>
      <c r="Y260" s="49">
        <v>29</v>
      </c>
      <c r="AC260">
        <f>IF(ISBLANK(wash[[#This Row],[total_boys]]),SUM(wash[[#This Row],[boys_0-5_reached]],wash[[#This Row],[boys_6-12_reached]],wash[[#This Row],[boys_13-18_reached]]),wash[[#This Row],[total_boys]])</f>
        <v>166</v>
      </c>
      <c r="AD260">
        <f>IF(ISBLANK(wash[[#This Row],[total_girls]]),SUM(wash[[#This Row],[girls_0-5_reached]],wash[[#This Row],[girls_6-12_reached]],wash[[#This Row],[girls_13-18_reached]]),wash[[#This Row],[total_girls]])</f>
        <v>355</v>
      </c>
      <c r="AE260">
        <f>IF(ISBLANK(wash[[#This Row],[total_children]]),SUM(wash[[#This Row],[calc_boys]],wash[[#This Row],[calc_girls]]),wash[[#This Row],[total_children]])</f>
        <v>521</v>
      </c>
      <c r="AF260">
        <f>IF(ISBLANK(wash[[#This Row],[total_pwd]]),SUM(wash[[#This Row],[total_pwd_men]],wash[[#This Row],[total_pwd_women]]),wash[[#This Row],[total_pwd]])</f>
        <v>3</v>
      </c>
      <c r="AG260">
        <f>IF(ISBLANK(wash[[#This Row],[total_adults]]),SUM(wash[[#This Row],[total_men]],wash[[#This Row],[total_women]]),wash[[#This Row],[total_adults]])</f>
        <v>153</v>
      </c>
      <c r="AH260">
        <f>IF(ISBLANK(wash[[#This Row],[total_beneficiaries_reached]]),SUM(wash[[#This Row],[calc_children]],wash[[#This Row],[calc_adults]]),wash[[#This Row],[total_beneficiaries_reached]])</f>
        <v>674</v>
      </c>
      <c r="AI260" s="49" t="str">
        <f ca="1">IF(B260="","",OFFSET(table_admin1[[#Headers],[ADM1_PT]],MATCH(B260,admin1,0),1))</f>
        <v>MZ07</v>
      </c>
      <c r="AJ260" s="49" t="str">
        <f t="shared" ca="1" si="8"/>
        <v>MZ0715</v>
      </c>
      <c r="AK260" s="49" t="str">
        <f t="shared" ca="1" si="9"/>
        <v/>
      </c>
    </row>
    <row r="261" spans="1:37" x14ac:dyDescent="0.2">
      <c r="A261" s="58">
        <v>45352</v>
      </c>
      <c r="B261" s="49" t="s">
        <v>120</v>
      </c>
      <c r="C261" s="49" t="s">
        <v>131</v>
      </c>
      <c r="G261" s="49" t="s">
        <v>122</v>
      </c>
      <c r="H261" s="49" t="s">
        <v>1203</v>
      </c>
      <c r="L261" s="49">
        <v>55</v>
      </c>
      <c r="M261" s="49">
        <v>12</v>
      </c>
      <c r="N261" s="49">
        <v>9</v>
      </c>
      <c r="O261" s="49">
        <v>24</v>
      </c>
      <c r="U261" s="49">
        <v>11</v>
      </c>
      <c r="V261" s="49">
        <v>6</v>
      </c>
      <c r="X261" s="49">
        <v>189</v>
      </c>
      <c r="Y261" s="49">
        <v>160</v>
      </c>
      <c r="AC261">
        <f>IF(ISBLANK(wash[[#This Row],[total_boys]]),SUM(wash[[#This Row],[boys_0-5_reached]],wash[[#This Row],[boys_6-12_reached]],wash[[#This Row],[boys_13-18_reached]]),wash[[#This Row],[total_boys]])</f>
        <v>64</v>
      </c>
      <c r="AD261">
        <f>IF(ISBLANK(wash[[#This Row],[total_girls]]),SUM(wash[[#This Row],[girls_0-5_reached]],wash[[#This Row],[girls_6-12_reached]],wash[[#This Row],[girls_13-18_reached]]),wash[[#This Row],[total_girls]])</f>
        <v>36</v>
      </c>
      <c r="AE261">
        <f>IF(ISBLANK(wash[[#This Row],[total_children]]),SUM(wash[[#This Row],[calc_boys]],wash[[#This Row],[calc_girls]]),wash[[#This Row],[total_children]])</f>
        <v>100</v>
      </c>
      <c r="AF261">
        <f>IF(ISBLANK(wash[[#This Row],[total_pwd]]),SUM(wash[[#This Row],[total_pwd_men]],wash[[#This Row],[total_pwd_women]]),wash[[#This Row],[total_pwd]])</f>
        <v>17</v>
      </c>
      <c r="AG261">
        <f>IF(ISBLANK(wash[[#This Row],[total_adults]]),SUM(wash[[#This Row],[total_men]],wash[[#This Row],[total_women]]),wash[[#This Row],[total_adults]])</f>
        <v>349</v>
      </c>
      <c r="AH261">
        <f>IF(ISBLANK(wash[[#This Row],[total_beneficiaries_reached]]),SUM(wash[[#This Row],[calc_children]],wash[[#This Row],[calc_adults]]),wash[[#This Row],[total_beneficiaries_reached]])</f>
        <v>449</v>
      </c>
      <c r="AI261" s="49" t="str">
        <f ca="1">IF(B261="","",OFFSET(table_admin1[[#Headers],[ADM1_PT]],MATCH(B261,admin1,0),1))</f>
        <v>MZ01</v>
      </c>
      <c r="AJ261" s="49" t="str">
        <f t="shared" ca="1" si="8"/>
        <v>MZ0107</v>
      </c>
      <c r="AK261" s="49" t="str">
        <f t="shared" ca="1" si="9"/>
        <v/>
      </c>
    </row>
    <row r="262" spans="1:37" x14ac:dyDescent="0.2">
      <c r="A262" s="58">
        <v>45292</v>
      </c>
      <c r="B262" s="49" t="s">
        <v>120</v>
      </c>
      <c r="C262" s="49" t="s">
        <v>231</v>
      </c>
      <c r="G262" s="49" t="s">
        <v>116</v>
      </c>
      <c r="H262" s="49" t="s">
        <v>162</v>
      </c>
      <c r="I262" s="49" t="s">
        <v>118</v>
      </c>
      <c r="K262" s="49" t="s">
        <v>1212</v>
      </c>
      <c r="L262" s="49">
        <v>56</v>
      </c>
      <c r="M262" s="49">
        <v>144</v>
      </c>
      <c r="N262" s="49">
        <v>57</v>
      </c>
      <c r="O262" s="49">
        <v>115</v>
      </c>
      <c r="U262" s="49">
        <v>2</v>
      </c>
      <c r="V262" s="49">
        <v>14</v>
      </c>
      <c r="X262" s="49">
        <v>32</v>
      </c>
      <c r="Y262" s="49">
        <v>26</v>
      </c>
      <c r="AC262">
        <f>IF(ISBLANK(wash[[#This Row],[total_boys]]),SUM(wash[[#This Row],[boys_0-5_reached]],wash[[#This Row],[boys_6-12_reached]],wash[[#This Row],[boys_13-18_reached]]),wash[[#This Row],[total_boys]])</f>
        <v>113</v>
      </c>
      <c r="AD262">
        <f>IF(ISBLANK(wash[[#This Row],[total_girls]]),SUM(wash[[#This Row],[girls_0-5_reached]],wash[[#This Row],[girls_6-12_reached]],wash[[#This Row],[girls_13-18_reached]]),wash[[#This Row],[total_girls]])</f>
        <v>259</v>
      </c>
      <c r="AE262">
        <f>IF(ISBLANK(wash[[#This Row],[total_children]]),SUM(wash[[#This Row],[calc_boys]],wash[[#This Row],[calc_girls]]),wash[[#This Row],[total_children]])</f>
        <v>372</v>
      </c>
      <c r="AF262">
        <f>IF(ISBLANK(wash[[#This Row],[total_pwd]]),SUM(wash[[#This Row],[total_pwd_men]],wash[[#This Row],[total_pwd_women]]),wash[[#This Row],[total_pwd]])</f>
        <v>16</v>
      </c>
      <c r="AG262">
        <f>IF(ISBLANK(wash[[#This Row],[total_adults]]),SUM(wash[[#This Row],[total_men]],wash[[#This Row],[total_women]]),wash[[#This Row],[total_adults]])</f>
        <v>58</v>
      </c>
      <c r="AH262">
        <f>IF(ISBLANK(wash[[#This Row],[total_beneficiaries_reached]]),SUM(wash[[#This Row],[calc_children]],wash[[#This Row],[calc_adults]]),wash[[#This Row],[total_beneficiaries_reached]])</f>
        <v>430</v>
      </c>
      <c r="AI262" s="49" t="str">
        <f ca="1">IF(B262="","",OFFSET(table_admin1[[#Headers],[ADM1_PT]],MATCH(B262,admin1,0),1))</f>
        <v>MZ01</v>
      </c>
      <c r="AJ262" s="49" t="str">
        <f t="shared" ca="1" si="8"/>
        <v>MZ0111</v>
      </c>
      <c r="AK262" s="49" t="str">
        <f t="shared" ca="1" si="9"/>
        <v/>
      </c>
    </row>
    <row r="263" spans="1:37" x14ac:dyDescent="0.2">
      <c r="A263" s="58">
        <v>45383</v>
      </c>
      <c r="B263" s="49" t="s">
        <v>229</v>
      </c>
      <c r="C263" s="49" t="s">
        <v>712</v>
      </c>
      <c r="G263" s="49" t="s">
        <v>116</v>
      </c>
      <c r="H263" s="49" t="s">
        <v>163</v>
      </c>
      <c r="I263" s="49" t="s">
        <v>118</v>
      </c>
      <c r="K263" s="49" t="s">
        <v>1212</v>
      </c>
      <c r="L263" s="49">
        <v>94</v>
      </c>
      <c r="M263" s="49">
        <v>56</v>
      </c>
      <c r="N263" s="49">
        <v>28</v>
      </c>
      <c r="O263" s="49">
        <v>181</v>
      </c>
      <c r="U263" s="49">
        <v>3</v>
      </c>
      <c r="V263" s="49">
        <v>5</v>
      </c>
      <c r="X263" s="49">
        <v>166</v>
      </c>
      <c r="Y263" s="49">
        <v>30</v>
      </c>
      <c r="AC263">
        <f>IF(ISBLANK(wash[[#This Row],[total_boys]]),SUM(wash[[#This Row],[boys_0-5_reached]],wash[[#This Row],[boys_6-12_reached]],wash[[#This Row],[boys_13-18_reached]]),wash[[#This Row],[total_boys]])</f>
        <v>122</v>
      </c>
      <c r="AD263">
        <f>IF(ISBLANK(wash[[#This Row],[total_girls]]),SUM(wash[[#This Row],[girls_0-5_reached]],wash[[#This Row],[girls_6-12_reached]],wash[[#This Row],[girls_13-18_reached]]),wash[[#This Row],[total_girls]])</f>
        <v>237</v>
      </c>
      <c r="AE263">
        <f>IF(ISBLANK(wash[[#This Row],[total_children]]),SUM(wash[[#This Row],[calc_boys]],wash[[#This Row],[calc_girls]]),wash[[#This Row],[total_children]])</f>
        <v>359</v>
      </c>
      <c r="AF263">
        <f>IF(ISBLANK(wash[[#This Row],[total_pwd]]),SUM(wash[[#This Row],[total_pwd_men]],wash[[#This Row],[total_pwd_women]]),wash[[#This Row],[total_pwd]])</f>
        <v>8</v>
      </c>
      <c r="AG263">
        <f>IF(ISBLANK(wash[[#This Row],[total_adults]]),SUM(wash[[#This Row],[total_men]],wash[[#This Row],[total_women]]),wash[[#This Row],[total_adults]])</f>
        <v>196</v>
      </c>
      <c r="AH263">
        <f>IF(ISBLANK(wash[[#This Row],[total_beneficiaries_reached]]),SUM(wash[[#This Row],[calc_children]],wash[[#This Row],[calc_adults]]),wash[[#This Row],[total_beneficiaries_reached]])</f>
        <v>555</v>
      </c>
      <c r="AI263" s="49" t="str">
        <f ca="1">IF(B263="","",OFFSET(table_admin1[[#Headers],[ADM1_PT]],MATCH(B263,admin1,0),1))</f>
        <v>MZ11</v>
      </c>
      <c r="AJ263" s="49" t="str">
        <f t="shared" ca="1" si="8"/>
        <v>MZ1106</v>
      </c>
      <c r="AK263" s="49" t="str">
        <f t="shared" ca="1" si="9"/>
        <v/>
      </c>
    </row>
    <row r="264" spans="1:37" x14ac:dyDescent="0.2">
      <c r="A264" s="58">
        <v>45352</v>
      </c>
      <c r="B264" s="49" t="s">
        <v>120</v>
      </c>
      <c r="C264" s="49" t="s">
        <v>205</v>
      </c>
      <c r="G264" s="49" t="s">
        <v>122</v>
      </c>
      <c r="H264" s="49" t="s">
        <v>163</v>
      </c>
      <c r="I264" s="49" t="s">
        <v>130</v>
      </c>
      <c r="J264" s="49" t="s">
        <v>1317</v>
      </c>
      <c r="K264" s="49" t="s">
        <v>125</v>
      </c>
      <c r="L264" s="49">
        <v>165</v>
      </c>
      <c r="M264" s="49">
        <v>135</v>
      </c>
      <c r="N264" s="49">
        <v>140</v>
      </c>
      <c r="O264" s="49">
        <v>96</v>
      </c>
      <c r="U264" s="49">
        <v>1</v>
      </c>
      <c r="V264" s="49">
        <v>14</v>
      </c>
      <c r="X264" s="49">
        <v>197</v>
      </c>
      <c r="Y264" s="49">
        <v>197</v>
      </c>
      <c r="AC264">
        <f>IF(ISBLANK(wash[[#This Row],[total_boys]]),SUM(wash[[#This Row],[boys_0-5_reached]],wash[[#This Row],[boys_6-12_reached]],wash[[#This Row],[boys_13-18_reached]]),wash[[#This Row],[total_boys]])</f>
        <v>305</v>
      </c>
      <c r="AD264">
        <f>IF(ISBLANK(wash[[#This Row],[total_girls]]),SUM(wash[[#This Row],[girls_0-5_reached]],wash[[#This Row],[girls_6-12_reached]],wash[[#This Row],[girls_13-18_reached]]),wash[[#This Row],[total_girls]])</f>
        <v>231</v>
      </c>
      <c r="AE264">
        <f>IF(ISBLANK(wash[[#This Row],[total_children]]),SUM(wash[[#This Row],[calc_boys]],wash[[#This Row],[calc_girls]]),wash[[#This Row],[total_children]])</f>
        <v>536</v>
      </c>
      <c r="AF264">
        <f>IF(ISBLANK(wash[[#This Row],[total_pwd]]),SUM(wash[[#This Row],[total_pwd_men]],wash[[#This Row],[total_pwd_women]]),wash[[#This Row],[total_pwd]])</f>
        <v>15</v>
      </c>
      <c r="AG264">
        <f>IF(ISBLANK(wash[[#This Row],[total_adults]]),SUM(wash[[#This Row],[total_men]],wash[[#This Row],[total_women]]),wash[[#This Row],[total_adults]])</f>
        <v>394</v>
      </c>
      <c r="AH264">
        <f>IF(ISBLANK(wash[[#This Row],[total_beneficiaries_reached]]),SUM(wash[[#This Row],[calc_children]],wash[[#This Row],[calc_adults]]),wash[[#This Row],[total_beneficiaries_reached]])</f>
        <v>930</v>
      </c>
      <c r="AI264" s="49" t="str">
        <f ca="1">IF(B264="","",OFFSET(table_admin1[[#Headers],[ADM1_PT]],MATCH(B264,admin1,0),1))</f>
        <v>MZ01</v>
      </c>
      <c r="AJ264" s="49" t="str">
        <f t="shared" ca="1" si="8"/>
        <v>MZ0106</v>
      </c>
      <c r="AK264" s="49" t="str">
        <f t="shared" ca="1" si="9"/>
        <v/>
      </c>
    </row>
    <row r="265" spans="1:37" x14ac:dyDescent="0.2">
      <c r="A265" s="58">
        <v>45352</v>
      </c>
      <c r="B265" s="49" t="s">
        <v>229</v>
      </c>
      <c r="C265" s="49" t="s">
        <v>712</v>
      </c>
      <c r="G265" s="49" t="s">
        <v>116</v>
      </c>
      <c r="H265" s="49" t="s">
        <v>163</v>
      </c>
      <c r="I265" s="49" t="s">
        <v>118</v>
      </c>
      <c r="K265" s="49" t="s">
        <v>1212</v>
      </c>
      <c r="L265" s="49">
        <v>166</v>
      </c>
      <c r="M265" s="49">
        <v>4</v>
      </c>
      <c r="N265" s="49">
        <v>187</v>
      </c>
      <c r="O265" s="49">
        <v>112</v>
      </c>
      <c r="U265" s="49">
        <v>4</v>
      </c>
      <c r="V265" s="49">
        <v>1</v>
      </c>
      <c r="X265" s="49">
        <v>54</v>
      </c>
      <c r="Y265" s="49">
        <v>191</v>
      </c>
      <c r="AC265">
        <f>IF(ISBLANK(wash[[#This Row],[total_boys]]),SUM(wash[[#This Row],[boys_0-5_reached]],wash[[#This Row],[boys_6-12_reached]],wash[[#This Row],[boys_13-18_reached]]),wash[[#This Row],[total_boys]])</f>
        <v>353</v>
      </c>
      <c r="AD265">
        <f>IF(ISBLANK(wash[[#This Row],[total_girls]]),SUM(wash[[#This Row],[girls_0-5_reached]],wash[[#This Row],[girls_6-12_reached]],wash[[#This Row],[girls_13-18_reached]]),wash[[#This Row],[total_girls]])</f>
        <v>116</v>
      </c>
      <c r="AE265">
        <f>IF(ISBLANK(wash[[#This Row],[total_children]]),SUM(wash[[#This Row],[calc_boys]],wash[[#This Row],[calc_girls]]),wash[[#This Row],[total_children]])</f>
        <v>469</v>
      </c>
      <c r="AF265">
        <f>IF(ISBLANK(wash[[#This Row],[total_pwd]]),SUM(wash[[#This Row],[total_pwd_men]],wash[[#This Row],[total_pwd_women]]),wash[[#This Row],[total_pwd]])</f>
        <v>5</v>
      </c>
      <c r="AG265">
        <f>IF(ISBLANK(wash[[#This Row],[total_adults]]),SUM(wash[[#This Row],[total_men]],wash[[#This Row],[total_women]]),wash[[#This Row],[total_adults]])</f>
        <v>245</v>
      </c>
      <c r="AH265">
        <f>IF(ISBLANK(wash[[#This Row],[total_beneficiaries_reached]]),SUM(wash[[#This Row],[calc_children]],wash[[#This Row],[calc_adults]]),wash[[#This Row],[total_beneficiaries_reached]])</f>
        <v>714</v>
      </c>
      <c r="AI265" s="49" t="str">
        <f ca="1">IF(B265="","",OFFSET(table_admin1[[#Headers],[ADM1_PT]],MATCH(B265,admin1,0),1))</f>
        <v>MZ11</v>
      </c>
      <c r="AJ265" s="49" t="str">
        <f t="shared" ca="1" si="8"/>
        <v>MZ1106</v>
      </c>
      <c r="AK265" s="49" t="str">
        <f t="shared" ca="1" si="9"/>
        <v/>
      </c>
    </row>
    <row r="266" spans="1:37" x14ac:dyDescent="0.2">
      <c r="A266" s="58">
        <v>45323</v>
      </c>
      <c r="B266" s="49" t="s">
        <v>120</v>
      </c>
      <c r="C266" s="49" t="s">
        <v>127</v>
      </c>
      <c r="G266" s="49" t="s">
        <v>122</v>
      </c>
      <c r="H266" s="49" t="s">
        <v>162</v>
      </c>
      <c r="I266" s="49" t="s">
        <v>124</v>
      </c>
      <c r="J266" s="49" t="s">
        <v>1315</v>
      </c>
      <c r="K266" s="49" t="s">
        <v>125</v>
      </c>
      <c r="L266" s="49">
        <v>75</v>
      </c>
      <c r="M266" s="49">
        <v>199</v>
      </c>
      <c r="N266" s="49">
        <v>154</v>
      </c>
      <c r="O266" s="49">
        <v>31</v>
      </c>
      <c r="U266" s="49">
        <v>3</v>
      </c>
      <c r="V266" s="49">
        <v>3</v>
      </c>
      <c r="X266" s="49">
        <v>4</v>
      </c>
      <c r="Y266" s="49">
        <v>188</v>
      </c>
      <c r="AC266">
        <f>IF(ISBLANK(wash[[#This Row],[total_boys]]),SUM(wash[[#This Row],[boys_0-5_reached]],wash[[#This Row],[boys_6-12_reached]],wash[[#This Row],[boys_13-18_reached]]),wash[[#This Row],[total_boys]])</f>
        <v>229</v>
      </c>
      <c r="AD266">
        <f>IF(ISBLANK(wash[[#This Row],[total_girls]]),SUM(wash[[#This Row],[girls_0-5_reached]],wash[[#This Row],[girls_6-12_reached]],wash[[#This Row],[girls_13-18_reached]]),wash[[#This Row],[total_girls]])</f>
        <v>230</v>
      </c>
      <c r="AE266">
        <f>IF(ISBLANK(wash[[#This Row],[total_children]]),SUM(wash[[#This Row],[calc_boys]],wash[[#This Row],[calc_girls]]),wash[[#This Row],[total_children]])</f>
        <v>459</v>
      </c>
      <c r="AF266">
        <f>IF(ISBLANK(wash[[#This Row],[total_pwd]]),SUM(wash[[#This Row],[total_pwd_men]],wash[[#This Row],[total_pwd_women]]),wash[[#This Row],[total_pwd]])</f>
        <v>6</v>
      </c>
      <c r="AG266">
        <f>IF(ISBLANK(wash[[#This Row],[total_adults]]),SUM(wash[[#This Row],[total_men]],wash[[#This Row],[total_women]]),wash[[#This Row],[total_adults]])</f>
        <v>192</v>
      </c>
      <c r="AH266">
        <f>IF(ISBLANK(wash[[#This Row],[total_beneficiaries_reached]]),SUM(wash[[#This Row],[calc_children]],wash[[#This Row],[calc_adults]]),wash[[#This Row],[total_beneficiaries_reached]])</f>
        <v>651</v>
      </c>
      <c r="AI266" s="49" t="str">
        <f ca="1">IF(B266="","",OFFSET(table_admin1[[#Headers],[ADM1_PT]],MATCH(B266,admin1,0),1))</f>
        <v>MZ01</v>
      </c>
      <c r="AJ266" s="49" t="str">
        <f t="shared" ca="1" si="8"/>
        <v>MZ0101</v>
      </c>
      <c r="AK266" s="49" t="str">
        <f t="shared" ca="1" si="9"/>
        <v/>
      </c>
    </row>
    <row r="267" spans="1:37" x14ac:dyDescent="0.2">
      <c r="A267" s="58">
        <v>45383</v>
      </c>
      <c r="B267" s="49" t="s">
        <v>113</v>
      </c>
      <c r="C267" s="49" t="s">
        <v>596</v>
      </c>
      <c r="G267" s="49" t="s">
        <v>122</v>
      </c>
      <c r="H267" s="49" t="s">
        <v>163</v>
      </c>
      <c r="I267" s="49" t="s">
        <v>124</v>
      </c>
      <c r="J267" s="49" t="s">
        <v>1314</v>
      </c>
      <c r="K267" s="49" t="s">
        <v>125</v>
      </c>
      <c r="L267" s="49">
        <v>35</v>
      </c>
      <c r="M267" s="49">
        <v>38</v>
      </c>
      <c r="N267" s="49">
        <v>148</v>
      </c>
      <c r="O267" s="49">
        <v>74</v>
      </c>
      <c r="U267" s="49">
        <v>8</v>
      </c>
      <c r="V267" s="49">
        <v>15</v>
      </c>
      <c r="X267" s="49">
        <v>41</v>
      </c>
      <c r="Y267" s="49">
        <v>189</v>
      </c>
      <c r="AC267">
        <f>IF(ISBLANK(wash[[#This Row],[total_boys]]),SUM(wash[[#This Row],[boys_0-5_reached]],wash[[#This Row],[boys_6-12_reached]],wash[[#This Row],[boys_13-18_reached]]),wash[[#This Row],[total_boys]])</f>
        <v>183</v>
      </c>
      <c r="AD267">
        <f>IF(ISBLANK(wash[[#This Row],[total_girls]]),SUM(wash[[#This Row],[girls_0-5_reached]],wash[[#This Row],[girls_6-12_reached]],wash[[#This Row],[girls_13-18_reached]]),wash[[#This Row],[total_girls]])</f>
        <v>112</v>
      </c>
      <c r="AE267">
        <f>IF(ISBLANK(wash[[#This Row],[total_children]]),SUM(wash[[#This Row],[calc_boys]],wash[[#This Row],[calc_girls]]),wash[[#This Row],[total_children]])</f>
        <v>295</v>
      </c>
      <c r="AF267">
        <f>IF(ISBLANK(wash[[#This Row],[total_pwd]]),SUM(wash[[#This Row],[total_pwd_men]],wash[[#This Row],[total_pwd_women]]),wash[[#This Row],[total_pwd]])</f>
        <v>23</v>
      </c>
      <c r="AG267">
        <f>IF(ISBLANK(wash[[#This Row],[total_adults]]),SUM(wash[[#This Row],[total_men]],wash[[#This Row],[total_women]]),wash[[#This Row],[total_adults]])</f>
        <v>230</v>
      </c>
      <c r="AH267">
        <f>IF(ISBLANK(wash[[#This Row],[total_beneficiaries_reached]]),SUM(wash[[#This Row],[calc_children]],wash[[#This Row],[calc_adults]]),wash[[#This Row],[total_beneficiaries_reached]])</f>
        <v>525</v>
      </c>
      <c r="AI267" s="49" t="str">
        <f ca="1">IF(B267="","",OFFSET(table_admin1[[#Headers],[ADM1_PT]],MATCH(B267,admin1,0),1))</f>
        <v>MZ09</v>
      </c>
      <c r="AJ267" s="49" t="str">
        <f t="shared" ca="1" si="8"/>
        <v>MZ0902</v>
      </c>
      <c r="AK267" s="49" t="str">
        <f t="shared" ca="1" si="9"/>
        <v/>
      </c>
    </row>
    <row r="268" spans="1:37" x14ac:dyDescent="0.2">
      <c r="A268" s="58">
        <v>45292</v>
      </c>
      <c r="B268" s="49" t="s">
        <v>113</v>
      </c>
      <c r="C268" s="49" t="s">
        <v>624</v>
      </c>
      <c r="G268" s="49" t="s">
        <v>116</v>
      </c>
      <c r="H268" s="49" t="s">
        <v>162</v>
      </c>
      <c r="I268" s="49" t="s">
        <v>118</v>
      </c>
      <c r="K268" s="49" t="s">
        <v>1212</v>
      </c>
      <c r="L268" s="49">
        <v>184</v>
      </c>
      <c r="M268" s="49">
        <v>96</v>
      </c>
      <c r="N268" s="49">
        <v>162</v>
      </c>
      <c r="O268" s="49">
        <v>95</v>
      </c>
      <c r="U268" s="49">
        <v>3</v>
      </c>
      <c r="V268" s="49">
        <v>11</v>
      </c>
      <c r="X268" s="49">
        <v>3</v>
      </c>
      <c r="Y268" s="49">
        <v>187</v>
      </c>
      <c r="AC268">
        <f>IF(ISBLANK(wash[[#This Row],[total_boys]]),SUM(wash[[#This Row],[boys_0-5_reached]],wash[[#This Row],[boys_6-12_reached]],wash[[#This Row],[boys_13-18_reached]]),wash[[#This Row],[total_boys]])</f>
        <v>346</v>
      </c>
      <c r="AD268">
        <f>IF(ISBLANK(wash[[#This Row],[total_girls]]),SUM(wash[[#This Row],[girls_0-5_reached]],wash[[#This Row],[girls_6-12_reached]],wash[[#This Row],[girls_13-18_reached]]),wash[[#This Row],[total_girls]])</f>
        <v>191</v>
      </c>
      <c r="AE268">
        <f>IF(ISBLANK(wash[[#This Row],[total_children]]),SUM(wash[[#This Row],[calc_boys]],wash[[#This Row],[calc_girls]]),wash[[#This Row],[total_children]])</f>
        <v>537</v>
      </c>
      <c r="AF268">
        <f>IF(ISBLANK(wash[[#This Row],[total_pwd]]),SUM(wash[[#This Row],[total_pwd_men]],wash[[#This Row],[total_pwd_women]]),wash[[#This Row],[total_pwd]])</f>
        <v>14</v>
      </c>
      <c r="AG268">
        <f>IF(ISBLANK(wash[[#This Row],[total_adults]]),SUM(wash[[#This Row],[total_men]],wash[[#This Row],[total_women]]),wash[[#This Row],[total_adults]])</f>
        <v>190</v>
      </c>
      <c r="AH268">
        <f>IF(ISBLANK(wash[[#This Row],[total_beneficiaries_reached]]),SUM(wash[[#This Row],[calc_children]],wash[[#This Row],[calc_adults]]),wash[[#This Row],[total_beneficiaries_reached]])</f>
        <v>727</v>
      </c>
      <c r="AI268" s="49" t="str">
        <f ca="1">IF(B268="","",OFFSET(table_admin1[[#Headers],[ADM1_PT]],MATCH(B268,admin1,0),1))</f>
        <v>MZ09</v>
      </c>
      <c r="AJ268" s="49" t="str">
        <f t="shared" ca="1" si="8"/>
        <v>MZ0910</v>
      </c>
      <c r="AK268" s="49" t="str">
        <f t="shared" ca="1" si="9"/>
        <v/>
      </c>
    </row>
    <row r="269" spans="1:37" x14ac:dyDescent="0.2">
      <c r="A269" s="58">
        <v>45323</v>
      </c>
      <c r="B269" s="49" t="s">
        <v>120</v>
      </c>
      <c r="C269" s="49" t="s">
        <v>194</v>
      </c>
      <c r="G269" s="49" t="s">
        <v>122</v>
      </c>
      <c r="H269" s="49" t="s">
        <v>162</v>
      </c>
      <c r="I269" s="49" t="s">
        <v>124</v>
      </c>
      <c r="J269" s="49" t="s">
        <v>1315</v>
      </c>
      <c r="K269" s="49" t="s">
        <v>125</v>
      </c>
      <c r="L269" s="49">
        <v>95</v>
      </c>
      <c r="M269" s="49">
        <v>10</v>
      </c>
      <c r="N269" s="49">
        <v>43</v>
      </c>
      <c r="O269" s="49">
        <v>89</v>
      </c>
      <c r="U269" s="49">
        <v>15</v>
      </c>
      <c r="V269" s="49">
        <v>11</v>
      </c>
      <c r="X269" s="49">
        <v>39</v>
      </c>
      <c r="Y269" s="49">
        <v>154</v>
      </c>
      <c r="AC269">
        <f>IF(ISBLANK(wash[[#This Row],[total_boys]]),SUM(wash[[#This Row],[boys_0-5_reached]],wash[[#This Row],[boys_6-12_reached]],wash[[#This Row],[boys_13-18_reached]]),wash[[#This Row],[total_boys]])</f>
        <v>138</v>
      </c>
      <c r="AD269">
        <f>IF(ISBLANK(wash[[#This Row],[total_girls]]),SUM(wash[[#This Row],[girls_0-5_reached]],wash[[#This Row],[girls_6-12_reached]],wash[[#This Row],[girls_13-18_reached]]),wash[[#This Row],[total_girls]])</f>
        <v>99</v>
      </c>
      <c r="AE269">
        <f>IF(ISBLANK(wash[[#This Row],[total_children]]),SUM(wash[[#This Row],[calc_boys]],wash[[#This Row],[calc_girls]]),wash[[#This Row],[total_children]])</f>
        <v>237</v>
      </c>
      <c r="AF269">
        <f>IF(ISBLANK(wash[[#This Row],[total_pwd]]),SUM(wash[[#This Row],[total_pwd_men]],wash[[#This Row],[total_pwd_women]]),wash[[#This Row],[total_pwd]])</f>
        <v>26</v>
      </c>
      <c r="AG269">
        <f>IF(ISBLANK(wash[[#This Row],[total_adults]]),SUM(wash[[#This Row],[total_men]],wash[[#This Row],[total_women]]),wash[[#This Row],[total_adults]])</f>
        <v>193</v>
      </c>
      <c r="AH269">
        <f>IF(ISBLANK(wash[[#This Row],[total_beneficiaries_reached]]),SUM(wash[[#This Row],[calc_children]],wash[[#This Row],[calc_adults]]),wash[[#This Row],[total_beneficiaries_reached]])</f>
        <v>430</v>
      </c>
      <c r="AI269" s="49" t="str">
        <f ca="1">IF(B269="","",OFFSET(table_admin1[[#Headers],[ADM1_PT]],MATCH(B269,admin1,0),1))</f>
        <v>MZ01</v>
      </c>
      <c r="AJ269" s="49" t="str">
        <f t="shared" ca="1" si="8"/>
        <v>MZ0104</v>
      </c>
      <c r="AK269" s="49" t="str">
        <f t="shared" ca="1" si="9"/>
        <v/>
      </c>
    </row>
    <row r="270" spans="1:37" x14ac:dyDescent="0.2">
      <c r="A270" s="58">
        <v>45352</v>
      </c>
      <c r="B270" s="49" t="s">
        <v>209</v>
      </c>
      <c r="C270" s="49" t="s">
        <v>445</v>
      </c>
      <c r="G270" s="49" t="s">
        <v>116</v>
      </c>
      <c r="H270" s="49" t="s">
        <v>163</v>
      </c>
      <c r="I270" s="49" t="s">
        <v>118</v>
      </c>
      <c r="K270" s="49" t="s">
        <v>1212</v>
      </c>
      <c r="L270" s="49">
        <v>159</v>
      </c>
      <c r="M270" s="49">
        <v>125</v>
      </c>
      <c r="N270" s="49">
        <v>74</v>
      </c>
      <c r="O270" s="49">
        <v>109</v>
      </c>
      <c r="U270" s="49">
        <v>14</v>
      </c>
      <c r="V270" s="49">
        <v>6</v>
      </c>
      <c r="X270" s="49">
        <v>111</v>
      </c>
      <c r="Y270" s="49">
        <v>79</v>
      </c>
      <c r="AC270">
        <f>IF(ISBLANK(wash[[#This Row],[total_boys]]),SUM(wash[[#This Row],[boys_0-5_reached]],wash[[#This Row],[boys_6-12_reached]],wash[[#This Row],[boys_13-18_reached]]),wash[[#This Row],[total_boys]])</f>
        <v>233</v>
      </c>
      <c r="AD270">
        <f>IF(ISBLANK(wash[[#This Row],[total_girls]]),SUM(wash[[#This Row],[girls_0-5_reached]],wash[[#This Row],[girls_6-12_reached]],wash[[#This Row],[girls_13-18_reached]]),wash[[#This Row],[total_girls]])</f>
        <v>234</v>
      </c>
      <c r="AE270">
        <f>IF(ISBLANK(wash[[#This Row],[total_children]]),SUM(wash[[#This Row],[calc_boys]],wash[[#This Row],[calc_girls]]),wash[[#This Row],[total_children]])</f>
        <v>467</v>
      </c>
      <c r="AF270">
        <f>IF(ISBLANK(wash[[#This Row],[total_pwd]]),SUM(wash[[#This Row],[total_pwd_men]],wash[[#This Row],[total_pwd_women]]),wash[[#This Row],[total_pwd]])</f>
        <v>20</v>
      </c>
      <c r="AG270">
        <f>IF(ISBLANK(wash[[#This Row],[total_adults]]),SUM(wash[[#This Row],[total_men]],wash[[#This Row],[total_women]]),wash[[#This Row],[total_adults]])</f>
        <v>190</v>
      </c>
      <c r="AH270">
        <f>IF(ISBLANK(wash[[#This Row],[total_beneficiaries_reached]]),SUM(wash[[#This Row],[calc_children]],wash[[#This Row],[calc_adults]]),wash[[#This Row],[total_beneficiaries_reached]])</f>
        <v>657</v>
      </c>
      <c r="AI270" s="49" t="str">
        <f ca="1">IF(B270="","",OFFSET(table_admin1[[#Headers],[ADM1_PT]],MATCH(B270,admin1,0),1))</f>
        <v>MZ07</v>
      </c>
      <c r="AJ270" s="49" t="str">
        <f t="shared" ca="1" si="8"/>
        <v>MZ0703</v>
      </c>
      <c r="AK270" s="49" t="str">
        <f t="shared" ca="1" si="9"/>
        <v/>
      </c>
    </row>
    <row r="271" spans="1:37" x14ac:dyDescent="0.2">
      <c r="A271" s="58">
        <v>45323</v>
      </c>
      <c r="B271" s="49" t="s">
        <v>209</v>
      </c>
      <c r="C271" s="49" t="s">
        <v>513</v>
      </c>
      <c r="G271" s="49" t="s">
        <v>116</v>
      </c>
      <c r="H271" s="49" t="s">
        <v>162</v>
      </c>
      <c r="I271" s="49" t="s">
        <v>118</v>
      </c>
      <c r="K271" s="49" t="s">
        <v>1212</v>
      </c>
      <c r="L271" s="49">
        <v>17</v>
      </c>
      <c r="M271" s="49">
        <v>170</v>
      </c>
      <c r="N271" s="49">
        <v>41</v>
      </c>
      <c r="O271" s="49">
        <v>102</v>
      </c>
      <c r="U271" s="49">
        <v>15</v>
      </c>
      <c r="V271" s="49">
        <v>14</v>
      </c>
      <c r="X271" s="49">
        <v>111</v>
      </c>
      <c r="Y271" s="49">
        <v>75</v>
      </c>
      <c r="AC271">
        <f>IF(ISBLANK(wash[[#This Row],[total_boys]]),SUM(wash[[#This Row],[boys_0-5_reached]],wash[[#This Row],[boys_6-12_reached]],wash[[#This Row],[boys_13-18_reached]]),wash[[#This Row],[total_boys]])</f>
        <v>58</v>
      </c>
      <c r="AD271">
        <f>IF(ISBLANK(wash[[#This Row],[total_girls]]),SUM(wash[[#This Row],[girls_0-5_reached]],wash[[#This Row],[girls_6-12_reached]],wash[[#This Row],[girls_13-18_reached]]),wash[[#This Row],[total_girls]])</f>
        <v>272</v>
      </c>
      <c r="AE271">
        <f>IF(ISBLANK(wash[[#This Row],[total_children]]),SUM(wash[[#This Row],[calc_boys]],wash[[#This Row],[calc_girls]]),wash[[#This Row],[total_children]])</f>
        <v>330</v>
      </c>
      <c r="AF271">
        <f>IF(ISBLANK(wash[[#This Row],[total_pwd]]),SUM(wash[[#This Row],[total_pwd_men]],wash[[#This Row],[total_pwd_women]]),wash[[#This Row],[total_pwd]])</f>
        <v>29</v>
      </c>
      <c r="AG271">
        <f>IF(ISBLANK(wash[[#This Row],[total_adults]]),SUM(wash[[#This Row],[total_men]],wash[[#This Row],[total_women]]),wash[[#This Row],[total_adults]])</f>
        <v>186</v>
      </c>
      <c r="AH271">
        <f>IF(ISBLANK(wash[[#This Row],[total_beneficiaries_reached]]),SUM(wash[[#This Row],[calc_children]],wash[[#This Row],[calc_adults]]),wash[[#This Row],[total_beneficiaries_reached]])</f>
        <v>516</v>
      </c>
      <c r="AI271" s="49" t="str">
        <f ca="1">IF(B271="","",OFFSET(table_admin1[[#Headers],[ADM1_PT]],MATCH(B271,admin1,0),1))</f>
        <v>MZ07</v>
      </c>
      <c r="AJ271" s="49" t="str">
        <f t="shared" ca="1" si="8"/>
        <v>MZ0721</v>
      </c>
      <c r="AK271" s="49" t="str">
        <f t="shared" ca="1" si="9"/>
        <v/>
      </c>
    </row>
    <row r="272" spans="1:37" x14ac:dyDescent="0.2">
      <c r="A272" s="58">
        <v>45292</v>
      </c>
      <c r="B272" s="49" t="s">
        <v>120</v>
      </c>
      <c r="C272" s="49" t="s">
        <v>199</v>
      </c>
      <c r="G272" s="49" t="s">
        <v>122</v>
      </c>
      <c r="H272" s="49" t="s">
        <v>1203</v>
      </c>
      <c r="I272" s="49" t="s">
        <v>124</v>
      </c>
      <c r="J272" s="49" t="s">
        <v>1315</v>
      </c>
      <c r="K272" s="49" t="s">
        <v>125</v>
      </c>
      <c r="L272" s="49">
        <v>169</v>
      </c>
      <c r="M272" s="49">
        <v>81</v>
      </c>
      <c r="N272" s="49">
        <v>98</v>
      </c>
      <c r="O272" s="49">
        <v>118</v>
      </c>
      <c r="U272" s="49">
        <v>10</v>
      </c>
      <c r="V272" s="49">
        <v>3</v>
      </c>
      <c r="X272" s="49">
        <v>187</v>
      </c>
      <c r="Y272" s="49">
        <v>69</v>
      </c>
      <c r="AC272">
        <f>IF(ISBLANK(wash[[#This Row],[total_boys]]),SUM(wash[[#This Row],[boys_0-5_reached]],wash[[#This Row],[boys_6-12_reached]],wash[[#This Row],[boys_13-18_reached]]),wash[[#This Row],[total_boys]])</f>
        <v>267</v>
      </c>
      <c r="AD272">
        <f>IF(ISBLANK(wash[[#This Row],[total_girls]]),SUM(wash[[#This Row],[girls_0-5_reached]],wash[[#This Row],[girls_6-12_reached]],wash[[#This Row],[girls_13-18_reached]]),wash[[#This Row],[total_girls]])</f>
        <v>199</v>
      </c>
      <c r="AE272">
        <f>IF(ISBLANK(wash[[#This Row],[total_children]]),SUM(wash[[#This Row],[calc_boys]],wash[[#This Row],[calc_girls]]),wash[[#This Row],[total_children]])</f>
        <v>466</v>
      </c>
      <c r="AF272">
        <f>IF(ISBLANK(wash[[#This Row],[total_pwd]]),SUM(wash[[#This Row],[total_pwd_men]],wash[[#This Row],[total_pwd_women]]),wash[[#This Row],[total_pwd]])</f>
        <v>13</v>
      </c>
      <c r="AG272">
        <f>IF(ISBLANK(wash[[#This Row],[total_adults]]),SUM(wash[[#This Row],[total_men]],wash[[#This Row],[total_women]]),wash[[#This Row],[total_adults]])</f>
        <v>256</v>
      </c>
      <c r="AH272">
        <f>IF(ISBLANK(wash[[#This Row],[total_beneficiaries_reached]]),SUM(wash[[#This Row],[calc_children]],wash[[#This Row],[calc_adults]]),wash[[#This Row],[total_beneficiaries_reached]])</f>
        <v>722</v>
      </c>
      <c r="AI272" s="49" t="str">
        <f ca="1">IF(B272="","",OFFSET(table_admin1[[#Headers],[ADM1_PT]],MATCH(B272,admin1,0),1))</f>
        <v>MZ01</v>
      </c>
      <c r="AJ272" s="49" t="str">
        <f t="shared" ca="1" si="8"/>
        <v>MZ0105</v>
      </c>
      <c r="AK272" s="49" t="str">
        <f t="shared" ca="1" si="9"/>
        <v/>
      </c>
    </row>
    <row r="273" spans="1:37" x14ac:dyDescent="0.2">
      <c r="A273" s="58">
        <v>45383</v>
      </c>
      <c r="B273" s="49" t="s">
        <v>229</v>
      </c>
      <c r="C273" s="49" t="s">
        <v>712</v>
      </c>
      <c r="G273" s="49" t="s">
        <v>116</v>
      </c>
      <c r="H273" s="49" t="s">
        <v>161</v>
      </c>
      <c r="I273" s="49" t="s">
        <v>118</v>
      </c>
      <c r="K273" s="49" t="s">
        <v>1212</v>
      </c>
      <c r="L273" s="49">
        <v>129</v>
      </c>
      <c r="M273" s="49">
        <v>66</v>
      </c>
      <c r="N273" s="49">
        <v>119</v>
      </c>
      <c r="O273" s="49">
        <v>42</v>
      </c>
      <c r="U273" s="49">
        <v>2</v>
      </c>
      <c r="V273" s="49">
        <v>3</v>
      </c>
      <c r="X273" s="49">
        <v>197</v>
      </c>
      <c r="Y273" s="49">
        <v>27</v>
      </c>
      <c r="AC273">
        <f>IF(ISBLANK(wash[[#This Row],[total_boys]]),SUM(wash[[#This Row],[boys_0-5_reached]],wash[[#This Row],[boys_6-12_reached]],wash[[#This Row],[boys_13-18_reached]]),wash[[#This Row],[total_boys]])</f>
        <v>248</v>
      </c>
      <c r="AD273">
        <f>IF(ISBLANK(wash[[#This Row],[total_girls]]),SUM(wash[[#This Row],[girls_0-5_reached]],wash[[#This Row],[girls_6-12_reached]],wash[[#This Row],[girls_13-18_reached]]),wash[[#This Row],[total_girls]])</f>
        <v>108</v>
      </c>
      <c r="AE273">
        <f>IF(ISBLANK(wash[[#This Row],[total_children]]),SUM(wash[[#This Row],[calc_boys]],wash[[#This Row],[calc_girls]]),wash[[#This Row],[total_children]])</f>
        <v>356</v>
      </c>
      <c r="AF273">
        <f>IF(ISBLANK(wash[[#This Row],[total_pwd]]),SUM(wash[[#This Row],[total_pwd_men]],wash[[#This Row],[total_pwd_women]]),wash[[#This Row],[total_pwd]])</f>
        <v>5</v>
      </c>
      <c r="AG273">
        <f>IF(ISBLANK(wash[[#This Row],[total_adults]]),SUM(wash[[#This Row],[total_men]],wash[[#This Row],[total_women]]),wash[[#This Row],[total_adults]])</f>
        <v>224</v>
      </c>
      <c r="AH273">
        <f>IF(ISBLANK(wash[[#This Row],[total_beneficiaries_reached]]),SUM(wash[[#This Row],[calc_children]],wash[[#This Row],[calc_adults]]),wash[[#This Row],[total_beneficiaries_reached]])</f>
        <v>580</v>
      </c>
      <c r="AI273" s="49" t="str">
        <f ca="1">IF(B273="","",OFFSET(table_admin1[[#Headers],[ADM1_PT]],MATCH(B273,admin1,0),1))</f>
        <v>MZ11</v>
      </c>
      <c r="AJ273" s="49" t="str">
        <f t="shared" ca="1" si="8"/>
        <v>MZ1106</v>
      </c>
      <c r="AK273" s="49" t="str">
        <f t="shared" ca="1" si="9"/>
        <v/>
      </c>
    </row>
    <row r="274" spans="1:37" x14ac:dyDescent="0.2">
      <c r="A274" s="58">
        <v>45352</v>
      </c>
      <c r="B274" s="49" t="s">
        <v>120</v>
      </c>
      <c r="C274" s="49" t="s">
        <v>220</v>
      </c>
      <c r="G274" s="49" t="s">
        <v>116</v>
      </c>
      <c r="H274" s="49" t="s">
        <v>163</v>
      </c>
      <c r="I274" s="49" t="s">
        <v>118</v>
      </c>
      <c r="K274" s="49" t="s">
        <v>1212</v>
      </c>
      <c r="L274" s="49">
        <v>8</v>
      </c>
      <c r="M274" s="49">
        <v>52</v>
      </c>
      <c r="N274" s="49">
        <v>144</v>
      </c>
      <c r="O274" s="49">
        <v>175</v>
      </c>
      <c r="U274" s="49">
        <v>11</v>
      </c>
      <c r="V274" s="49">
        <v>2</v>
      </c>
      <c r="X274" s="49">
        <v>94</v>
      </c>
      <c r="Y274" s="49">
        <v>37</v>
      </c>
      <c r="AC274">
        <f>IF(ISBLANK(wash[[#This Row],[total_boys]]),SUM(wash[[#This Row],[boys_0-5_reached]],wash[[#This Row],[boys_6-12_reached]],wash[[#This Row],[boys_13-18_reached]]),wash[[#This Row],[total_boys]])</f>
        <v>152</v>
      </c>
      <c r="AD274">
        <f>IF(ISBLANK(wash[[#This Row],[total_girls]]),SUM(wash[[#This Row],[girls_0-5_reached]],wash[[#This Row],[girls_6-12_reached]],wash[[#This Row],[girls_13-18_reached]]),wash[[#This Row],[total_girls]])</f>
        <v>227</v>
      </c>
      <c r="AE274">
        <f>IF(ISBLANK(wash[[#This Row],[total_children]]),SUM(wash[[#This Row],[calc_boys]],wash[[#This Row],[calc_girls]]),wash[[#This Row],[total_children]])</f>
        <v>379</v>
      </c>
      <c r="AF274">
        <f>IF(ISBLANK(wash[[#This Row],[total_pwd]]),SUM(wash[[#This Row],[total_pwd_men]],wash[[#This Row],[total_pwd_women]]),wash[[#This Row],[total_pwd]])</f>
        <v>13</v>
      </c>
      <c r="AG274">
        <f>IF(ISBLANK(wash[[#This Row],[total_adults]]),SUM(wash[[#This Row],[total_men]],wash[[#This Row],[total_women]]),wash[[#This Row],[total_adults]])</f>
        <v>131</v>
      </c>
      <c r="AH274">
        <f>IF(ISBLANK(wash[[#This Row],[total_beneficiaries_reached]]),SUM(wash[[#This Row],[calc_children]],wash[[#This Row],[calc_adults]]),wash[[#This Row],[total_beneficiaries_reached]])</f>
        <v>510</v>
      </c>
      <c r="AI274" s="49" t="str">
        <f ca="1">IF(B274="","",OFFSET(table_admin1[[#Headers],[ADM1_PT]],MATCH(B274,admin1,0),1))</f>
        <v>MZ01</v>
      </c>
      <c r="AJ274" s="49" t="str">
        <f t="shared" ca="1" si="8"/>
        <v>MZ0109</v>
      </c>
      <c r="AK274" s="49" t="str">
        <f t="shared" ca="1" si="9"/>
        <v/>
      </c>
    </row>
    <row r="275" spans="1:37" x14ac:dyDescent="0.2">
      <c r="A275" s="58">
        <v>45292</v>
      </c>
      <c r="B275" s="49" t="s">
        <v>224</v>
      </c>
      <c r="C275" s="49" t="s">
        <v>679</v>
      </c>
      <c r="G275" s="49" t="s">
        <v>116</v>
      </c>
      <c r="H275" s="49" t="s">
        <v>162</v>
      </c>
      <c r="I275" s="49" t="s">
        <v>118</v>
      </c>
      <c r="K275" s="49" t="s">
        <v>1212</v>
      </c>
      <c r="L275" s="49">
        <v>135</v>
      </c>
      <c r="M275" s="49">
        <v>113</v>
      </c>
      <c r="N275" s="49">
        <v>60</v>
      </c>
      <c r="O275" s="49">
        <v>148</v>
      </c>
      <c r="U275" s="49">
        <v>14</v>
      </c>
      <c r="V275" s="49">
        <v>5</v>
      </c>
      <c r="X275" s="49">
        <v>183</v>
      </c>
      <c r="Y275" s="49">
        <v>133</v>
      </c>
      <c r="AC275">
        <f>IF(ISBLANK(wash[[#This Row],[total_boys]]),SUM(wash[[#This Row],[boys_0-5_reached]],wash[[#This Row],[boys_6-12_reached]],wash[[#This Row],[boys_13-18_reached]]),wash[[#This Row],[total_boys]])</f>
        <v>195</v>
      </c>
      <c r="AD275">
        <f>IF(ISBLANK(wash[[#This Row],[total_girls]]),SUM(wash[[#This Row],[girls_0-5_reached]],wash[[#This Row],[girls_6-12_reached]],wash[[#This Row],[girls_13-18_reached]]),wash[[#This Row],[total_girls]])</f>
        <v>261</v>
      </c>
      <c r="AE275">
        <f>IF(ISBLANK(wash[[#This Row],[total_children]]),SUM(wash[[#This Row],[calc_boys]],wash[[#This Row],[calc_girls]]),wash[[#This Row],[total_children]])</f>
        <v>456</v>
      </c>
      <c r="AF275">
        <f>IF(ISBLANK(wash[[#This Row],[total_pwd]]),SUM(wash[[#This Row],[total_pwd_men]],wash[[#This Row],[total_pwd_women]]),wash[[#This Row],[total_pwd]])</f>
        <v>19</v>
      </c>
      <c r="AG275">
        <f>IF(ISBLANK(wash[[#This Row],[total_adults]]),SUM(wash[[#This Row],[total_men]],wash[[#This Row],[total_women]]),wash[[#This Row],[total_adults]])</f>
        <v>316</v>
      </c>
      <c r="AH275">
        <f>IF(ISBLANK(wash[[#This Row],[total_beneficiaries_reached]]),SUM(wash[[#This Row],[calc_children]],wash[[#This Row],[calc_adults]]),wash[[#This Row],[total_beneficiaries_reached]])</f>
        <v>772</v>
      </c>
      <c r="AI275" s="49" t="str">
        <f ca="1">IF(B275="","",OFFSET(table_admin1[[#Headers],[ADM1_PT]],MATCH(B275,admin1,0),1))</f>
        <v>MZ10</v>
      </c>
      <c r="AJ275" s="49" t="str">
        <f t="shared" ca="1" si="8"/>
        <v>MZ1012</v>
      </c>
      <c r="AK275" s="49" t="str">
        <f t="shared" ca="1" si="9"/>
        <v/>
      </c>
    </row>
    <row r="276" spans="1:37" x14ac:dyDescent="0.2">
      <c r="A276" s="58">
        <v>45323</v>
      </c>
      <c r="B276" s="49" t="s">
        <v>224</v>
      </c>
      <c r="C276" s="49" t="s">
        <v>645</v>
      </c>
      <c r="G276" s="49" t="s">
        <v>116</v>
      </c>
      <c r="H276" s="49" t="s">
        <v>163</v>
      </c>
      <c r="I276" s="49" t="s">
        <v>118</v>
      </c>
      <c r="K276" s="49" t="s">
        <v>1212</v>
      </c>
      <c r="L276" s="49">
        <v>181</v>
      </c>
      <c r="M276" s="49">
        <v>188</v>
      </c>
      <c r="N276" s="49">
        <v>100</v>
      </c>
      <c r="O276" s="49">
        <v>12</v>
      </c>
      <c r="U276" s="49">
        <v>6</v>
      </c>
      <c r="V276" s="49">
        <v>8</v>
      </c>
      <c r="X276" s="49">
        <v>108</v>
      </c>
      <c r="Y276" s="49">
        <v>118</v>
      </c>
      <c r="AC276">
        <f>IF(ISBLANK(wash[[#This Row],[total_boys]]),SUM(wash[[#This Row],[boys_0-5_reached]],wash[[#This Row],[boys_6-12_reached]],wash[[#This Row],[boys_13-18_reached]]),wash[[#This Row],[total_boys]])</f>
        <v>281</v>
      </c>
      <c r="AD276">
        <f>IF(ISBLANK(wash[[#This Row],[total_girls]]),SUM(wash[[#This Row],[girls_0-5_reached]],wash[[#This Row],[girls_6-12_reached]],wash[[#This Row],[girls_13-18_reached]]),wash[[#This Row],[total_girls]])</f>
        <v>200</v>
      </c>
      <c r="AE276">
        <f>IF(ISBLANK(wash[[#This Row],[total_children]]),SUM(wash[[#This Row],[calc_boys]],wash[[#This Row],[calc_girls]]),wash[[#This Row],[total_children]])</f>
        <v>481</v>
      </c>
      <c r="AF276">
        <f>IF(ISBLANK(wash[[#This Row],[total_pwd]]),SUM(wash[[#This Row],[total_pwd_men]],wash[[#This Row],[total_pwd_women]]),wash[[#This Row],[total_pwd]])</f>
        <v>14</v>
      </c>
      <c r="AG276">
        <f>IF(ISBLANK(wash[[#This Row],[total_adults]]),SUM(wash[[#This Row],[total_men]],wash[[#This Row],[total_women]]),wash[[#This Row],[total_adults]])</f>
        <v>226</v>
      </c>
      <c r="AH276">
        <f>IF(ISBLANK(wash[[#This Row],[total_beneficiaries_reached]]),SUM(wash[[#This Row],[calc_children]],wash[[#This Row],[calc_adults]]),wash[[#This Row],[total_beneficiaries_reached]])</f>
        <v>707</v>
      </c>
      <c r="AI276" s="49" t="str">
        <f ca="1">IF(B276="","",OFFSET(table_admin1[[#Headers],[ADM1_PT]],MATCH(B276,admin1,0),1))</f>
        <v>MZ10</v>
      </c>
      <c r="AJ276" s="49" t="str">
        <f t="shared" ca="1" si="8"/>
        <v>MZ1003</v>
      </c>
      <c r="AK276" s="49" t="str">
        <f t="shared" ca="1" si="9"/>
        <v/>
      </c>
    </row>
    <row r="277" spans="1:37" x14ac:dyDescent="0.2">
      <c r="A277" s="58">
        <v>45323</v>
      </c>
      <c r="B277" s="49" t="s">
        <v>229</v>
      </c>
      <c r="C277" s="49" t="s">
        <v>708</v>
      </c>
      <c r="G277" s="49" t="s">
        <v>116</v>
      </c>
      <c r="H277" s="49" t="s">
        <v>164</v>
      </c>
      <c r="I277" s="49" t="s">
        <v>118</v>
      </c>
      <c r="K277" s="49" t="s">
        <v>1212</v>
      </c>
      <c r="L277" s="49">
        <v>105</v>
      </c>
      <c r="M277" s="49">
        <v>24</v>
      </c>
      <c r="N277" s="49">
        <v>13</v>
      </c>
      <c r="O277" s="49">
        <v>58</v>
      </c>
      <c r="U277" s="49">
        <v>14</v>
      </c>
      <c r="V277" s="49">
        <v>10</v>
      </c>
      <c r="X277" s="49">
        <v>110</v>
      </c>
      <c r="Y277" s="49">
        <v>62</v>
      </c>
      <c r="AC277">
        <f>IF(ISBLANK(wash[[#This Row],[total_boys]]),SUM(wash[[#This Row],[boys_0-5_reached]],wash[[#This Row],[boys_6-12_reached]],wash[[#This Row],[boys_13-18_reached]]),wash[[#This Row],[total_boys]])</f>
        <v>118</v>
      </c>
      <c r="AD277">
        <f>IF(ISBLANK(wash[[#This Row],[total_girls]]),SUM(wash[[#This Row],[girls_0-5_reached]],wash[[#This Row],[girls_6-12_reached]],wash[[#This Row],[girls_13-18_reached]]),wash[[#This Row],[total_girls]])</f>
        <v>82</v>
      </c>
      <c r="AE277">
        <f>IF(ISBLANK(wash[[#This Row],[total_children]]),SUM(wash[[#This Row],[calc_boys]],wash[[#This Row],[calc_girls]]),wash[[#This Row],[total_children]])</f>
        <v>200</v>
      </c>
      <c r="AF277">
        <f>IF(ISBLANK(wash[[#This Row],[total_pwd]]),SUM(wash[[#This Row],[total_pwd_men]],wash[[#This Row],[total_pwd_women]]),wash[[#This Row],[total_pwd]])</f>
        <v>24</v>
      </c>
      <c r="AG277">
        <f>IF(ISBLANK(wash[[#This Row],[total_adults]]),SUM(wash[[#This Row],[total_men]],wash[[#This Row],[total_women]]),wash[[#This Row],[total_adults]])</f>
        <v>172</v>
      </c>
      <c r="AH277">
        <f>IF(ISBLANK(wash[[#This Row],[total_beneficiaries_reached]]),SUM(wash[[#This Row],[calc_children]],wash[[#This Row],[calc_adults]]),wash[[#This Row],[total_beneficiaries_reached]])</f>
        <v>372</v>
      </c>
      <c r="AI277" s="49" t="str">
        <f ca="1">IF(B277="","",OFFSET(table_admin1[[#Headers],[ADM1_PT]],MATCH(B277,admin1,0),1))</f>
        <v>MZ11</v>
      </c>
      <c r="AJ277" s="49" t="str">
        <f t="shared" ca="1" si="8"/>
        <v>MZ1105</v>
      </c>
      <c r="AK277" s="49" t="str">
        <f t="shared" ca="1" si="9"/>
        <v/>
      </c>
    </row>
    <row r="278" spans="1:37" x14ac:dyDescent="0.2">
      <c r="A278" s="58">
        <v>45292</v>
      </c>
      <c r="B278" s="49" t="s">
        <v>120</v>
      </c>
      <c r="C278" s="49" t="s">
        <v>126</v>
      </c>
      <c r="G278" s="49" t="s">
        <v>116</v>
      </c>
      <c r="H278" s="49" t="s">
        <v>161</v>
      </c>
      <c r="I278" s="49" t="s">
        <v>130</v>
      </c>
      <c r="J278" s="49" t="s">
        <v>1319</v>
      </c>
      <c r="K278" s="49" t="s">
        <v>1212</v>
      </c>
      <c r="L278" s="49">
        <v>174</v>
      </c>
      <c r="M278" s="49">
        <v>109</v>
      </c>
      <c r="N278" s="49">
        <v>28</v>
      </c>
      <c r="O278" s="49">
        <v>120</v>
      </c>
      <c r="U278" s="49">
        <v>14</v>
      </c>
      <c r="V278" s="49">
        <v>1</v>
      </c>
      <c r="X278" s="49">
        <v>188</v>
      </c>
      <c r="Y278" s="49">
        <v>197</v>
      </c>
      <c r="AC278">
        <f>IF(ISBLANK(wash[[#This Row],[total_boys]]),SUM(wash[[#This Row],[boys_0-5_reached]],wash[[#This Row],[boys_6-12_reached]],wash[[#This Row],[boys_13-18_reached]]),wash[[#This Row],[total_boys]])</f>
        <v>202</v>
      </c>
      <c r="AD278">
        <f>IF(ISBLANK(wash[[#This Row],[total_girls]]),SUM(wash[[#This Row],[girls_0-5_reached]],wash[[#This Row],[girls_6-12_reached]],wash[[#This Row],[girls_13-18_reached]]),wash[[#This Row],[total_girls]])</f>
        <v>229</v>
      </c>
      <c r="AE278">
        <f>IF(ISBLANK(wash[[#This Row],[total_children]]),SUM(wash[[#This Row],[calc_boys]],wash[[#This Row],[calc_girls]]),wash[[#This Row],[total_children]])</f>
        <v>431</v>
      </c>
      <c r="AF278">
        <f>IF(ISBLANK(wash[[#This Row],[total_pwd]]),SUM(wash[[#This Row],[total_pwd_men]],wash[[#This Row],[total_pwd_women]]),wash[[#This Row],[total_pwd]])</f>
        <v>15</v>
      </c>
      <c r="AG278">
        <f>IF(ISBLANK(wash[[#This Row],[total_adults]]),SUM(wash[[#This Row],[total_men]],wash[[#This Row],[total_women]]),wash[[#This Row],[total_adults]])</f>
        <v>385</v>
      </c>
      <c r="AH278">
        <f>IF(ISBLANK(wash[[#This Row],[total_beneficiaries_reached]]),SUM(wash[[#This Row],[calc_children]],wash[[#This Row],[calc_adults]]),wash[[#This Row],[total_beneficiaries_reached]])</f>
        <v>816</v>
      </c>
      <c r="AI278" s="49" t="str">
        <f ca="1">IF(B278="","",OFFSET(table_admin1[[#Headers],[ADM1_PT]],MATCH(B278,admin1,0),1))</f>
        <v>MZ01</v>
      </c>
      <c r="AJ278" s="49" t="str">
        <f t="shared" ca="1" si="8"/>
        <v>MZ0103</v>
      </c>
      <c r="AK278" s="49" t="str">
        <f t="shared" ca="1" si="9"/>
        <v/>
      </c>
    </row>
    <row r="279" spans="1:37" x14ac:dyDescent="0.2">
      <c r="A279" s="58">
        <v>45323</v>
      </c>
      <c r="B279" s="49" t="s">
        <v>120</v>
      </c>
      <c r="C279" s="49" t="s">
        <v>129</v>
      </c>
      <c r="G279" s="49" t="s">
        <v>122</v>
      </c>
      <c r="H279" s="49" t="s">
        <v>161</v>
      </c>
      <c r="I279" s="49" t="s">
        <v>130</v>
      </c>
      <c r="J279" s="49" t="s">
        <v>1317</v>
      </c>
      <c r="K279" s="49" t="s">
        <v>125</v>
      </c>
      <c r="L279" s="49">
        <v>140</v>
      </c>
      <c r="M279" s="49">
        <v>130</v>
      </c>
      <c r="N279" s="49">
        <v>119</v>
      </c>
      <c r="O279" s="49">
        <v>71</v>
      </c>
      <c r="U279" s="49">
        <v>5</v>
      </c>
      <c r="V279" s="49">
        <v>5</v>
      </c>
      <c r="X279" s="49">
        <v>162</v>
      </c>
      <c r="Y279" s="49">
        <v>124</v>
      </c>
      <c r="AC279">
        <f>IF(ISBLANK(wash[[#This Row],[total_boys]]),SUM(wash[[#This Row],[boys_0-5_reached]],wash[[#This Row],[boys_6-12_reached]],wash[[#This Row],[boys_13-18_reached]]),wash[[#This Row],[total_boys]])</f>
        <v>259</v>
      </c>
      <c r="AD279">
        <f>IF(ISBLANK(wash[[#This Row],[total_girls]]),SUM(wash[[#This Row],[girls_0-5_reached]],wash[[#This Row],[girls_6-12_reached]],wash[[#This Row],[girls_13-18_reached]]),wash[[#This Row],[total_girls]])</f>
        <v>201</v>
      </c>
      <c r="AE279">
        <f>IF(ISBLANK(wash[[#This Row],[total_children]]),SUM(wash[[#This Row],[calc_boys]],wash[[#This Row],[calc_girls]]),wash[[#This Row],[total_children]])</f>
        <v>460</v>
      </c>
      <c r="AF279">
        <f>IF(ISBLANK(wash[[#This Row],[total_pwd]]),SUM(wash[[#This Row],[total_pwd_men]],wash[[#This Row],[total_pwd_women]]),wash[[#This Row],[total_pwd]])</f>
        <v>10</v>
      </c>
      <c r="AG279">
        <f>IF(ISBLANK(wash[[#This Row],[total_adults]]),SUM(wash[[#This Row],[total_men]],wash[[#This Row],[total_women]]),wash[[#This Row],[total_adults]])</f>
        <v>286</v>
      </c>
      <c r="AH279">
        <f>IF(ISBLANK(wash[[#This Row],[total_beneficiaries_reached]]),SUM(wash[[#This Row],[calc_children]],wash[[#This Row],[calc_adults]]),wash[[#This Row],[total_beneficiaries_reached]])</f>
        <v>746</v>
      </c>
    </row>
    <row r="280" spans="1:37" x14ac:dyDescent="0.2">
      <c r="A280" s="58">
        <v>45292</v>
      </c>
      <c r="B280" s="49" t="s">
        <v>120</v>
      </c>
      <c r="C280" s="49" t="s">
        <v>126</v>
      </c>
      <c r="G280" s="49" t="s">
        <v>122</v>
      </c>
      <c r="H280" s="49" t="s">
        <v>162</v>
      </c>
      <c r="I280" s="49" t="s">
        <v>124</v>
      </c>
      <c r="J280" s="49" t="s">
        <v>1315</v>
      </c>
      <c r="K280" s="49" t="s">
        <v>125</v>
      </c>
      <c r="L280" s="49">
        <v>76</v>
      </c>
      <c r="M280" s="49">
        <v>179</v>
      </c>
      <c r="N280" s="49">
        <v>31</v>
      </c>
      <c r="O280" s="49">
        <v>28</v>
      </c>
      <c r="U280" s="49">
        <v>14</v>
      </c>
      <c r="V280" s="49">
        <v>6</v>
      </c>
      <c r="X280" s="49">
        <v>46</v>
      </c>
      <c r="Y280" s="49">
        <v>82</v>
      </c>
      <c r="AC280">
        <f>IF(ISBLANK(wash[[#This Row],[total_boys]]),SUM(wash[[#This Row],[boys_0-5_reached]],wash[[#This Row],[boys_6-12_reached]],wash[[#This Row],[boys_13-18_reached]]),wash[[#This Row],[total_boys]])</f>
        <v>107</v>
      </c>
      <c r="AD280">
        <f>IF(ISBLANK(wash[[#This Row],[total_girls]]),SUM(wash[[#This Row],[girls_0-5_reached]],wash[[#This Row],[girls_6-12_reached]],wash[[#This Row],[girls_13-18_reached]]),wash[[#This Row],[total_girls]])</f>
        <v>207</v>
      </c>
      <c r="AE280">
        <f>IF(ISBLANK(wash[[#This Row],[total_children]]),SUM(wash[[#This Row],[calc_boys]],wash[[#This Row],[calc_girls]]),wash[[#This Row],[total_children]])</f>
        <v>314</v>
      </c>
      <c r="AF280">
        <f>IF(ISBLANK(wash[[#This Row],[total_pwd]]),SUM(wash[[#This Row],[total_pwd_men]],wash[[#This Row],[total_pwd_women]]),wash[[#This Row],[total_pwd]])</f>
        <v>20</v>
      </c>
      <c r="AG280">
        <f>IF(ISBLANK(wash[[#This Row],[total_adults]]),SUM(wash[[#This Row],[total_men]],wash[[#This Row],[total_women]]),wash[[#This Row],[total_adults]])</f>
        <v>128</v>
      </c>
      <c r="AH280">
        <f>IF(ISBLANK(wash[[#This Row],[total_beneficiaries_reached]]),SUM(wash[[#This Row],[calc_children]],wash[[#This Row],[calc_adults]]),wash[[#This Row],[total_beneficiaries_reached]])</f>
        <v>442</v>
      </c>
    </row>
    <row r="281" spans="1:37" x14ac:dyDescent="0.2">
      <c r="A281" s="58">
        <v>45352</v>
      </c>
      <c r="B281" s="49" t="s">
        <v>120</v>
      </c>
      <c r="C281" s="49" t="s">
        <v>194</v>
      </c>
      <c r="G281" s="49" t="s">
        <v>122</v>
      </c>
      <c r="H281" s="49" t="s">
        <v>164</v>
      </c>
      <c r="I281" s="49" t="s">
        <v>124</v>
      </c>
      <c r="J281" s="49" t="s">
        <v>1316</v>
      </c>
      <c r="K281" s="49" t="s">
        <v>125</v>
      </c>
      <c r="L281" s="49">
        <v>117</v>
      </c>
      <c r="M281" s="49">
        <v>199</v>
      </c>
      <c r="N281" s="49">
        <v>154</v>
      </c>
      <c r="O281" s="49">
        <v>77</v>
      </c>
      <c r="U281" s="49">
        <v>12</v>
      </c>
      <c r="V281" s="49">
        <v>14</v>
      </c>
      <c r="X281" s="49">
        <v>97</v>
      </c>
      <c r="Y281" s="49">
        <v>87</v>
      </c>
      <c r="AC281">
        <f>IF(ISBLANK(wash[[#This Row],[total_boys]]),SUM(wash[[#This Row],[boys_0-5_reached]],wash[[#This Row],[boys_6-12_reached]],wash[[#This Row],[boys_13-18_reached]]),wash[[#This Row],[total_boys]])</f>
        <v>271</v>
      </c>
      <c r="AD281">
        <f>IF(ISBLANK(wash[[#This Row],[total_girls]]),SUM(wash[[#This Row],[girls_0-5_reached]],wash[[#This Row],[girls_6-12_reached]],wash[[#This Row],[girls_13-18_reached]]),wash[[#This Row],[total_girls]])</f>
        <v>276</v>
      </c>
      <c r="AE281">
        <f>IF(ISBLANK(wash[[#This Row],[total_children]]),SUM(wash[[#This Row],[calc_boys]],wash[[#This Row],[calc_girls]]),wash[[#This Row],[total_children]])</f>
        <v>547</v>
      </c>
      <c r="AF281">
        <f>IF(ISBLANK(wash[[#This Row],[total_pwd]]),SUM(wash[[#This Row],[total_pwd_men]],wash[[#This Row],[total_pwd_women]]),wash[[#This Row],[total_pwd]])</f>
        <v>26</v>
      </c>
      <c r="AG281">
        <f>IF(ISBLANK(wash[[#This Row],[total_adults]]),SUM(wash[[#This Row],[total_men]],wash[[#This Row],[total_women]]),wash[[#This Row],[total_adults]])</f>
        <v>184</v>
      </c>
      <c r="AH281">
        <f>IF(ISBLANK(wash[[#This Row],[total_beneficiaries_reached]]),SUM(wash[[#This Row],[calc_children]],wash[[#This Row],[calc_adults]]),wash[[#This Row],[total_beneficiaries_reached]])</f>
        <v>731</v>
      </c>
    </row>
    <row r="282" spans="1:37" x14ac:dyDescent="0.2">
      <c r="A282" s="58">
        <v>45292</v>
      </c>
      <c r="B282" s="49" t="s">
        <v>229</v>
      </c>
      <c r="C282" s="49" t="s">
        <v>741</v>
      </c>
      <c r="G282" s="49" t="s">
        <v>116</v>
      </c>
      <c r="H282" s="49" t="s">
        <v>161</v>
      </c>
      <c r="I282" s="49" t="s">
        <v>130</v>
      </c>
      <c r="J282" s="49" t="s">
        <v>1319</v>
      </c>
      <c r="K282" s="49" t="s">
        <v>1212</v>
      </c>
      <c r="L282" s="49">
        <v>200</v>
      </c>
      <c r="M282" s="49">
        <v>192</v>
      </c>
      <c r="N282" s="49">
        <v>61</v>
      </c>
      <c r="O282" s="49">
        <v>40</v>
      </c>
      <c r="U282" s="49">
        <v>4</v>
      </c>
      <c r="V282" s="49">
        <v>13</v>
      </c>
      <c r="X282" s="49">
        <v>147</v>
      </c>
      <c r="Y282" s="49">
        <v>21</v>
      </c>
      <c r="AC282">
        <f>IF(ISBLANK(wash[[#This Row],[total_boys]]),SUM(wash[[#This Row],[boys_0-5_reached]],wash[[#This Row],[boys_6-12_reached]],wash[[#This Row],[boys_13-18_reached]]),wash[[#This Row],[total_boys]])</f>
        <v>261</v>
      </c>
      <c r="AD282">
        <f>IF(ISBLANK(wash[[#This Row],[total_girls]]),SUM(wash[[#This Row],[girls_0-5_reached]],wash[[#This Row],[girls_6-12_reached]],wash[[#This Row],[girls_13-18_reached]]),wash[[#This Row],[total_girls]])</f>
        <v>232</v>
      </c>
      <c r="AE282">
        <f>IF(ISBLANK(wash[[#This Row],[total_children]]),SUM(wash[[#This Row],[calc_boys]],wash[[#This Row],[calc_girls]]),wash[[#This Row],[total_children]])</f>
        <v>493</v>
      </c>
      <c r="AF282">
        <f>IF(ISBLANK(wash[[#This Row],[total_pwd]]),SUM(wash[[#This Row],[total_pwd_men]],wash[[#This Row],[total_pwd_women]]),wash[[#This Row],[total_pwd]])</f>
        <v>17</v>
      </c>
      <c r="AG282">
        <f>IF(ISBLANK(wash[[#This Row],[total_adults]]),SUM(wash[[#This Row],[total_men]],wash[[#This Row],[total_women]]),wash[[#This Row],[total_adults]])</f>
        <v>168</v>
      </c>
      <c r="AH282">
        <f>IF(ISBLANK(wash[[#This Row],[total_beneficiaries_reached]]),SUM(wash[[#This Row],[calc_children]],wash[[#This Row],[calc_adults]]),wash[[#This Row],[total_beneficiaries_reached]])</f>
        <v>661</v>
      </c>
    </row>
    <row r="283" spans="1:37" x14ac:dyDescent="0.2">
      <c r="A283" s="58">
        <v>45383</v>
      </c>
      <c r="B283" s="49" t="s">
        <v>214</v>
      </c>
      <c r="C283" s="49" t="s">
        <v>524</v>
      </c>
      <c r="G283" s="49" t="s">
        <v>122</v>
      </c>
      <c r="H283" s="49" t="s">
        <v>163</v>
      </c>
      <c r="I283" s="49" t="s">
        <v>124</v>
      </c>
      <c r="J283" s="49" t="s">
        <v>1315</v>
      </c>
      <c r="K283" s="49" t="s">
        <v>125</v>
      </c>
      <c r="L283" s="49">
        <v>194</v>
      </c>
      <c r="M283" s="49">
        <v>80</v>
      </c>
      <c r="N283" s="49">
        <v>177</v>
      </c>
      <c r="O283" s="49">
        <v>196</v>
      </c>
      <c r="U283" s="49">
        <v>3</v>
      </c>
      <c r="V283" s="49">
        <v>11</v>
      </c>
      <c r="X283" s="49">
        <v>13</v>
      </c>
      <c r="Y283" s="49">
        <v>59</v>
      </c>
      <c r="AC283">
        <f>IF(ISBLANK(wash[[#This Row],[total_boys]]),SUM(wash[[#This Row],[boys_0-5_reached]],wash[[#This Row],[boys_6-12_reached]],wash[[#This Row],[boys_13-18_reached]]),wash[[#This Row],[total_boys]])</f>
        <v>371</v>
      </c>
      <c r="AD283">
        <f>IF(ISBLANK(wash[[#This Row],[total_girls]]),SUM(wash[[#This Row],[girls_0-5_reached]],wash[[#This Row],[girls_6-12_reached]],wash[[#This Row],[girls_13-18_reached]]),wash[[#This Row],[total_girls]])</f>
        <v>276</v>
      </c>
      <c r="AE283">
        <f>IF(ISBLANK(wash[[#This Row],[total_children]]),SUM(wash[[#This Row],[calc_boys]],wash[[#This Row],[calc_girls]]),wash[[#This Row],[total_children]])</f>
        <v>647</v>
      </c>
      <c r="AF283">
        <f>IF(ISBLANK(wash[[#This Row],[total_pwd]]),SUM(wash[[#This Row],[total_pwd_men]],wash[[#This Row],[total_pwd_women]]),wash[[#This Row],[total_pwd]])</f>
        <v>14</v>
      </c>
      <c r="AG283">
        <f>IF(ISBLANK(wash[[#This Row],[total_adults]]),SUM(wash[[#This Row],[total_men]],wash[[#This Row],[total_women]]),wash[[#This Row],[total_adults]])</f>
        <v>72</v>
      </c>
      <c r="AH283">
        <f>IF(ISBLANK(wash[[#This Row],[total_beneficiaries_reached]]),SUM(wash[[#This Row],[calc_children]],wash[[#This Row],[calc_adults]]),wash[[#This Row],[total_beneficiaries_reached]])</f>
        <v>719</v>
      </c>
    </row>
    <row r="284" spans="1:37" x14ac:dyDescent="0.2">
      <c r="A284" s="58">
        <v>45352</v>
      </c>
      <c r="B284" s="49" t="s">
        <v>229</v>
      </c>
      <c r="C284" s="49" t="s">
        <v>700</v>
      </c>
      <c r="G284" s="49" t="s">
        <v>116</v>
      </c>
      <c r="H284" s="49" t="s">
        <v>161</v>
      </c>
      <c r="I284" s="49" t="s">
        <v>118</v>
      </c>
      <c r="K284" s="49" t="s">
        <v>1212</v>
      </c>
      <c r="L284" s="49">
        <v>198</v>
      </c>
      <c r="M284" s="49">
        <v>40</v>
      </c>
      <c r="N284" s="49">
        <v>161</v>
      </c>
      <c r="O284" s="49">
        <v>114</v>
      </c>
      <c r="U284" s="49">
        <v>10</v>
      </c>
      <c r="V284" s="49">
        <v>12</v>
      </c>
      <c r="X284" s="49">
        <v>135</v>
      </c>
      <c r="Y284" s="49">
        <v>40</v>
      </c>
      <c r="AC284">
        <f>IF(ISBLANK(wash[[#This Row],[total_boys]]),SUM(wash[[#This Row],[boys_0-5_reached]],wash[[#This Row],[boys_6-12_reached]],wash[[#This Row],[boys_13-18_reached]]),wash[[#This Row],[total_boys]])</f>
        <v>359</v>
      </c>
      <c r="AD284">
        <f>IF(ISBLANK(wash[[#This Row],[total_girls]]),SUM(wash[[#This Row],[girls_0-5_reached]],wash[[#This Row],[girls_6-12_reached]],wash[[#This Row],[girls_13-18_reached]]),wash[[#This Row],[total_girls]])</f>
        <v>154</v>
      </c>
      <c r="AE284">
        <f>IF(ISBLANK(wash[[#This Row],[total_children]]),SUM(wash[[#This Row],[calc_boys]],wash[[#This Row],[calc_girls]]),wash[[#This Row],[total_children]])</f>
        <v>513</v>
      </c>
      <c r="AF284">
        <f>IF(ISBLANK(wash[[#This Row],[total_pwd]]),SUM(wash[[#This Row],[total_pwd_men]],wash[[#This Row],[total_pwd_women]]),wash[[#This Row],[total_pwd]])</f>
        <v>22</v>
      </c>
      <c r="AG284">
        <f>IF(ISBLANK(wash[[#This Row],[total_adults]]),SUM(wash[[#This Row],[total_men]],wash[[#This Row],[total_women]]),wash[[#This Row],[total_adults]])</f>
        <v>175</v>
      </c>
      <c r="AH284">
        <f>IF(ISBLANK(wash[[#This Row],[total_beneficiaries_reached]]),SUM(wash[[#This Row],[calc_children]],wash[[#This Row],[calc_adults]]),wash[[#This Row],[total_beneficiaries_reached]])</f>
        <v>688</v>
      </c>
    </row>
    <row r="285" spans="1:37" x14ac:dyDescent="0.2">
      <c r="A285" s="58">
        <v>45323</v>
      </c>
      <c r="B285" s="49" t="s">
        <v>229</v>
      </c>
      <c r="C285" s="49" t="s">
        <v>712</v>
      </c>
      <c r="G285" s="49" t="s">
        <v>116</v>
      </c>
      <c r="H285" s="49" t="s">
        <v>1203</v>
      </c>
      <c r="I285" s="49" t="s">
        <v>118</v>
      </c>
      <c r="K285" s="49" t="s">
        <v>1212</v>
      </c>
      <c r="L285" s="49">
        <v>31</v>
      </c>
      <c r="M285" s="49">
        <v>63</v>
      </c>
      <c r="N285" s="49">
        <v>6</v>
      </c>
      <c r="O285" s="49">
        <v>41</v>
      </c>
      <c r="U285" s="49">
        <v>4</v>
      </c>
      <c r="V285" s="49">
        <v>4</v>
      </c>
      <c r="X285" s="49">
        <v>6</v>
      </c>
      <c r="Y285" s="49">
        <v>1</v>
      </c>
      <c r="AC285">
        <f>IF(ISBLANK(wash[[#This Row],[total_boys]]),SUM(wash[[#This Row],[boys_0-5_reached]],wash[[#This Row],[boys_6-12_reached]],wash[[#This Row],[boys_13-18_reached]]),wash[[#This Row],[total_boys]])</f>
        <v>37</v>
      </c>
      <c r="AD285">
        <f>IF(ISBLANK(wash[[#This Row],[total_girls]]),SUM(wash[[#This Row],[girls_0-5_reached]],wash[[#This Row],[girls_6-12_reached]],wash[[#This Row],[girls_13-18_reached]]),wash[[#This Row],[total_girls]])</f>
        <v>104</v>
      </c>
      <c r="AE285">
        <f>IF(ISBLANK(wash[[#This Row],[total_children]]),SUM(wash[[#This Row],[calc_boys]],wash[[#This Row],[calc_girls]]),wash[[#This Row],[total_children]])</f>
        <v>141</v>
      </c>
      <c r="AF285">
        <f>IF(ISBLANK(wash[[#This Row],[total_pwd]]),SUM(wash[[#This Row],[total_pwd_men]],wash[[#This Row],[total_pwd_women]]),wash[[#This Row],[total_pwd]])</f>
        <v>8</v>
      </c>
      <c r="AG285">
        <f>IF(ISBLANK(wash[[#This Row],[total_adults]]),SUM(wash[[#This Row],[total_men]],wash[[#This Row],[total_women]]),wash[[#This Row],[total_adults]])</f>
        <v>7</v>
      </c>
      <c r="AH285">
        <f>IF(ISBLANK(wash[[#This Row],[total_beneficiaries_reached]]),SUM(wash[[#This Row],[calc_children]],wash[[#This Row],[calc_adults]]),wash[[#This Row],[total_beneficiaries_reached]])</f>
        <v>148</v>
      </c>
    </row>
    <row r="286" spans="1:37" x14ac:dyDescent="0.2">
      <c r="A286" s="58">
        <v>45323</v>
      </c>
      <c r="B286" s="49" t="s">
        <v>113</v>
      </c>
      <c r="C286" s="49" t="s">
        <v>596</v>
      </c>
      <c r="G286" s="49" t="s">
        <v>122</v>
      </c>
      <c r="H286" s="49" t="s">
        <v>162</v>
      </c>
      <c r="I286" s="49" t="s">
        <v>124</v>
      </c>
      <c r="J286" s="49" t="s">
        <v>1315</v>
      </c>
      <c r="K286" s="49" t="s">
        <v>125</v>
      </c>
      <c r="L286" s="49">
        <v>183</v>
      </c>
      <c r="M286" s="49">
        <v>123</v>
      </c>
      <c r="N286" s="49">
        <v>1</v>
      </c>
      <c r="O286" s="49">
        <v>158</v>
      </c>
      <c r="U286" s="49">
        <v>1</v>
      </c>
      <c r="V286" s="49">
        <v>13</v>
      </c>
      <c r="X286" s="49">
        <v>135</v>
      </c>
      <c r="Y286" s="49">
        <v>95</v>
      </c>
      <c r="AC286">
        <f>IF(ISBLANK(wash[[#This Row],[total_boys]]),SUM(wash[[#This Row],[boys_0-5_reached]],wash[[#This Row],[boys_6-12_reached]],wash[[#This Row],[boys_13-18_reached]]),wash[[#This Row],[total_boys]])</f>
        <v>184</v>
      </c>
      <c r="AD286">
        <f>IF(ISBLANK(wash[[#This Row],[total_girls]]),SUM(wash[[#This Row],[girls_0-5_reached]],wash[[#This Row],[girls_6-12_reached]],wash[[#This Row],[girls_13-18_reached]]),wash[[#This Row],[total_girls]])</f>
        <v>281</v>
      </c>
      <c r="AE286">
        <f>IF(ISBLANK(wash[[#This Row],[total_children]]),SUM(wash[[#This Row],[calc_boys]],wash[[#This Row],[calc_girls]]),wash[[#This Row],[total_children]])</f>
        <v>465</v>
      </c>
      <c r="AF286">
        <f>IF(ISBLANK(wash[[#This Row],[total_pwd]]),SUM(wash[[#This Row],[total_pwd_men]],wash[[#This Row],[total_pwd_women]]),wash[[#This Row],[total_pwd]])</f>
        <v>14</v>
      </c>
      <c r="AG286">
        <f>IF(ISBLANK(wash[[#This Row],[total_adults]]),SUM(wash[[#This Row],[total_men]],wash[[#This Row],[total_women]]),wash[[#This Row],[total_adults]])</f>
        <v>230</v>
      </c>
      <c r="AH286">
        <f>IF(ISBLANK(wash[[#This Row],[total_beneficiaries_reached]]),SUM(wash[[#This Row],[calc_children]],wash[[#This Row],[calc_adults]]),wash[[#This Row],[total_beneficiaries_reached]])</f>
        <v>695</v>
      </c>
      <c r="AI286" s="49" t="str">
        <f ca="1">IF(B286="","",OFFSET(table_admin1[[#Headers],[ADM1_PT]],MATCH(B286,admin1,0),1))</f>
        <v>MZ09</v>
      </c>
      <c r="AJ286" s="49" t="str">
        <f t="shared" ref="AJ286:AJ300" ca="1" si="10">IF(C286="","",INDEX(admin2_pcode,MATCH(C286,OFFSET(admin2_start,MATCH(AI286,admin1_linked_pcode,0),0,COUNTIF(admin1_linked_pcode,AI286)),0)+MATCH(AI286,admin1_linked_pcode,0)-1))</f>
        <v>MZ0902</v>
      </c>
      <c r="AK286" s="49" t="str">
        <f t="shared" ref="AK286:AK300" ca="1" si="11">IF(D286="","",INDEX(admin3_pcode,MATCH(D286,OFFSET(admin3_start,MATCH(AJ286,admin2_linked_pcode,0),0,COUNTIF(admin2_linked_pcode,AJ286)),0)+MATCH(AJ286,admin2_linked_pcode,0)-1))</f>
        <v/>
      </c>
    </row>
    <row r="287" spans="1:37" x14ac:dyDescent="0.2">
      <c r="A287" s="58">
        <v>45323</v>
      </c>
      <c r="B287" s="49" t="s">
        <v>224</v>
      </c>
      <c r="C287" s="49" t="s">
        <v>656</v>
      </c>
      <c r="G287" s="49" t="s">
        <v>122</v>
      </c>
      <c r="H287" s="49" t="s">
        <v>1203</v>
      </c>
      <c r="I287" s="49" t="s">
        <v>124</v>
      </c>
      <c r="J287" s="49" t="s">
        <v>1316</v>
      </c>
      <c r="K287" s="49" t="s">
        <v>125</v>
      </c>
      <c r="L287" s="49">
        <v>23</v>
      </c>
      <c r="M287" s="49">
        <v>75</v>
      </c>
      <c r="N287" s="49">
        <v>170</v>
      </c>
      <c r="O287" s="49">
        <v>19</v>
      </c>
      <c r="U287" s="49">
        <v>9</v>
      </c>
      <c r="V287" s="49">
        <v>4</v>
      </c>
      <c r="X287" s="49">
        <v>175</v>
      </c>
      <c r="Y287" s="49">
        <v>39</v>
      </c>
      <c r="AC287">
        <f>IF(ISBLANK(wash[[#This Row],[total_boys]]),SUM(wash[[#This Row],[boys_0-5_reached]],wash[[#This Row],[boys_6-12_reached]],wash[[#This Row],[boys_13-18_reached]]),wash[[#This Row],[total_boys]])</f>
        <v>193</v>
      </c>
      <c r="AD287">
        <f>IF(ISBLANK(wash[[#This Row],[total_girls]]),SUM(wash[[#This Row],[girls_0-5_reached]],wash[[#This Row],[girls_6-12_reached]],wash[[#This Row],[girls_13-18_reached]]),wash[[#This Row],[total_girls]])</f>
        <v>94</v>
      </c>
      <c r="AE287">
        <f>IF(ISBLANK(wash[[#This Row],[total_children]]),SUM(wash[[#This Row],[calc_boys]],wash[[#This Row],[calc_girls]]),wash[[#This Row],[total_children]])</f>
        <v>287</v>
      </c>
      <c r="AF287">
        <f>IF(ISBLANK(wash[[#This Row],[total_pwd]]),SUM(wash[[#This Row],[total_pwd_men]],wash[[#This Row],[total_pwd_women]]),wash[[#This Row],[total_pwd]])</f>
        <v>13</v>
      </c>
      <c r="AG287">
        <f>IF(ISBLANK(wash[[#This Row],[total_adults]]),SUM(wash[[#This Row],[total_men]],wash[[#This Row],[total_women]]),wash[[#This Row],[total_adults]])</f>
        <v>214</v>
      </c>
      <c r="AH287">
        <f>IF(ISBLANK(wash[[#This Row],[total_beneficiaries_reached]]),SUM(wash[[#This Row],[calc_children]],wash[[#This Row],[calc_adults]]),wash[[#This Row],[total_beneficiaries_reached]])</f>
        <v>501</v>
      </c>
      <c r="AI287" s="49" t="str">
        <f ca="1">IF(B287="","",OFFSET(table_admin1[[#Headers],[ADM1_PT]],MATCH(B287,admin1,0),1))</f>
        <v>MZ10</v>
      </c>
      <c r="AJ287" s="49" t="str">
        <f t="shared" ca="1" si="10"/>
        <v>MZ1006</v>
      </c>
      <c r="AK287" s="49" t="str">
        <f t="shared" ca="1" si="11"/>
        <v/>
      </c>
    </row>
    <row r="288" spans="1:37" x14ac:dyDescent="0.2">
      <c r="A288" s="58">
        <v>45323</v>
      </c>
      <c r="B288" s="49" t="s">
        <v>214</v>
      </c>
      <c r="C288" s="49" t="s">
        <v>524</v>
      </c>
      <c r="G288" s="49" t="s">
        <v>122</v>
      </c>
      <c r="H288" s="49" t="s">
        <v>162</v>
      </c>
      <c r="I288" s="49" t="s">
        <v>124</v>
      </c>
      <c r="J288" s="49" t="s">
        <v>1315</v>
      </c>
      <c r="K288" s="49" t="s">
        <v>125</v>
      </c>
      <c r="L288" s="49">
        <v>78</v>
      </c>
      <c r="M288" s="49">
        <v>97</v>
      </c>
      <c r="N288" s="49">
        <v>18</v>
      </c>
      <c r="O288" s="49">
        <v>141</v>
      </c>
      <c r="U288" s="49">
        <v>8</v>
      </c>
      <c r="V288" s="49">
        <v>13</v>
      </c>
      <c r="X288" s="49">
        <v>151</v>
      </c>
      <c r="Y288" s="49">
        <v>10</v>
      </c>
      <c r="AC288">
        <f>IF(ISBLANK(wash[[#This Row],[total_boys]]),SUM(wash[[#This Row],[boys_0-5_reached]],wash[[#This Row],[boys_6-12_reached]],wash[[#This Row],[boys_13-18_reached]]),wash[[#This Row],[total_boys]])</f>
        <v>96</v>
      </c>
      <c r="AD288">
        <f>IF(ISBLANK(wash[[#This Row],[total_girls]]),SUM(wash[[#This Row],[girls_0-5_reached]],wash[[#This Row],[girls_6-12_reached]],wash[[#This Row],[girls_13-18_reached]]),wash[[#This Row],[total_girls]])</f>
        <v>238</v>
      </c>
      <c r="AE288">
        <f>IF(ISBLANK(wash[[#This Row],[total_children]]),SUM(wash[[#This Row],[calc_boys]],wash[[#This Row],[calc_girls]]),wash[[#This Row],[total_children]])</f>
        <v>334</v>
      </c>
      <c r="AF288">
        <f>IF(ISBLANK(wash[[#This Row],[total_pwd]]),SUM(wash[[#This Row],[total_pwd_men]],wash[[#This Row],[total_pwd_women]]),wash[[#This Row],[total_pwd]])</f>
        <v>21</v>
      </c>
      <c r="AG288">
        <f>IF(ISBLANK(wash[[#This Row],[total_adults]]),SUM(wash[[#This Row],[total_men]],wash[[#This Row],[total_women]]),wash[[#This Row],[total_adults]])</f>
        <v>161</v>
      </c>
      <c r="AH288">
        <f>IF(ISBLANK(wash[[#This Row],[total_beneficiaries_reached]]),SUM(wash[[#This Row],[calc_children]],wash[[#This Row],[calc_adults]]),wash[[#This Row],[total_beneficiaries_reached]])</f>
        <v>495</v>
      </c>
      <c r="AI288" s="49" t="str">
        <f ca="1">IF(B288="","",OFFSET(table_admin1[[#Headers],[ADM1_PT]],MATCH(B288,admin1,0),1))</f>
        <v>MZ08</v>
      </c>
      <c r="AJ288" s="49" t="str">
        <f t="shared" ca="1" si="10"/>
        <v>MZ0801</v>
      </c>
      <c r="AK288" s="49" t="str">
        <f t="shared" ca="1" si="11"/>
        <v/>
      </c>
    </row>
    <row r="289" spans="1:37" x14ac:dyDescent="0.2">
      <c r="A289" s="58">
        <v>45292</v>
      </c>
      <c r="B289" s="49" t="s">
        <v>120</v>
      </c>
      <c r="C289" s="49" t="s">
        <v>127</v>
      </c>
      <c r="G289" s="49" t="s">
        <v>116</v>
      </c>
      <c r="H289" s="49" t="s">
        <v>1203</v>
      </c>
      <c r="I289" s="49" t="s">
        <v>118</v>
      </c>
      <c r="K289" s="49" t="s">
        <v>1212</v>
      </c>
      <c r="L289" s="49">
        <v>142</v>
      </c>
      <c r="M289" s="49">
        <v>84</v>
      </c>
      <c r="N289" s="49">
        <v>167</v>
      </c>
      <c r="O289" s="49">
        <v>5</v>
      </c>
      <c r="U289" s="49">
        <v>8</v>
      </c>
      <c r="V289" s="49">
        <v>7</v>
      </c>
      <c r="X289" s="49">
        <v>20</v>
      </c>
      <c r="Y289" s="49">
        <v>130</v>
      </c>
      <c r="AC289">
        <f>IF(ISBLANK(wash[[#This Row],[total_boys]]),SUM(wash[[#This Row],[boys_0-5_reached]],wash[[#This Row],[boys_6-12_reached]],wash[[#This Row],[boys_13-18_reached]]),wash[[#This Row],[total_boys]])</f>
        <v>309</v>
      </c>
      <c r="AD289">
        <f>IF(ISBLANK(wash[[#This Row],[total_girls]]),SUM(wash[[#This Row],[girls_0-5_reached]],wash[[#This Row],[girls_6-12_reached]],wash[[#This Row],[girls_13-18_reached]]),wash[[#This Row],[total_girls]])</f>
        <v>89</v>
      </c>
      <c r="AE289">
        <f>IF(ISBLANK(wash[[#This Row],[total_children]]),SUM(wash[[#This Row],[calc_boys]],wash[[#This Row],[calc_girls]]),wash[[#This Row],[total_children]])</f>
        <v>398</v>
      </c>
      <c r="AF289">
        <f>IF(ISBLANK(wash[[#This Row],[total_pwd]]),SUM(wash[[#This Row],[total_pwd_men]],wash[[#This Row],[total_pwd_women]]),wash[[#This Row],[total_pwd]])</f>
        <v>15</v>
      </c>
      <c r="AG289">
        <f>IF(ISBLANK(wash[[#This Row],[total_adults]]),SUM(wash[[#This Row],[total_men]],wash[[#This Row],[total_women]]),wash[[#This Row],[total_adults]])</f>
        <v>150</v>
      </c>
      <c r="AH289">
        <f>IF(ISBLANK(wash[[#This Row],[total_beneficiaries_reached]]),SUM(wash[[#This Row],[calc_children]],wash[[#This Row],[calc_adults]]),wash[[#This Row],[total_beneficiaries_reached]])</f>
        <v>548</v>
      </c>
      <c r="AI289" s="49" t="str">
        <f ca="1">IF(B289="","",OFFSET(table_admin1[[#Headers],[ADM1_PT]],MATCH(B289,admin1,0),1))</f>
        <v>MZ01</v>
      </c>
      <c r="AJ289" s="49" t="str">
        <f t="shared" ca="1" si="10"/>
        <v>MZ0101</v>
      </c>
      <c r="AK289" s="49" t="str">
        <f t="shared" ca="1" si="11"/>
        <v/>
      </c>
    </row>
    <row r="290" spans="1:37" x14ac:dyDescent="0.2">
      <c r="A290" s="58">
        <v>45352</v>
      </c>
      <c r="B290" s="49" t="s">
        <v>113</v>
      </c>
      <c r="C290" s="49" t="s">
        <v>596</v>
      </c>
      <c r="G290" s="49" t="s">
        <v>116</v>
      </c>
      <c r="H290" s="49" t="s">
        <v>164</v>
      </c>
      <c r="I290" s="49" t="s">
        <v>118</v>
      </c>
      <c r="K290" s="49" t="s">
        <v>1212</v>
      </c>
      <c r="L290" s="49">
        <v>25</v>
      </c>
      <c r="M290" s="49">
        <v>43</v>
      </c>
      <c r="N290" s="49">
        <v>72</v>
      </c>
      <c r="O290" s="49">
        <v>147</v>
      </c>
      <c r="U290" s="49">
        <v>1</v>
      </c>
      <c r="V290" s="49">
        <v>7</v>
      </c>
      <c r="X290" s="49">
        <v>134</v>
      </c>
      <c r="Y290" s="49">
        <v>105</v>
      </c>
      <c r="AC290">
        <f>IF(ISBLANK(wash[[#This Row],[total_boys]]),SUM(wash[[#This Row],[boys_0-5_reached]],wash[[#This Row],[boys_6-12_reached]],wash[[#This Row],[boys_13-18_reached]]),wash[[#This Row],[total_boys]])</f>
        <v>97</v>
      </c>
      <c r="AD290">
        <f>IF(ISBLANK(wash[[#This Row],[total_girls]]),SUM(wash[[#This Row],[girls_0-5_reached]],wash[[#This Row],[girls_6-12_reached]],wash[[#This Row],[girls_13-18_reached]]),wash[[#This Row],[total_girls]])</f>
        <v>190</v>
      </c>
      <c r="AE290">
        <f>IF(ISBLANK(wash[[#This Row],[total_children]]),SUM(wash[[#This Row],[calc_boys]],wash[[#This Row],[calc_girls]]),wash[[#This Row],[total_children]])</f>
        <v>287</v>
      </c>
      <c r="AF290">
        <f>IF(ISBLANK(wash[[#This Row],[total_pwd]]),SUM(wash[[#This Row],[total_pwd_men]],wash[[#This Row],[total_pwd_women]]),wash[[#This Row],[total_pwd]])</f>
        <v>8</v>
      </c>
      <c r="AG290">
        <f>IF(ISBLANK(wash[[#This Row],[total_adults]]),SUM(wash[[#This Row],[total_men]],wash[[#This Row],[total_women]]),wash[[#This Row],[total_adults]])</f>
        <v>239</v>
      </c>
      <c r="AH290">
        <f>IF(ISBLANK(wash[[#This Row],[total_beneficiaries_reached]]),SUM(wash[[#This Row],[calc_children]],wash[[#This Row],[calc_adults]]),wash[[#This Row],[total_beneficiaries_reached]])</f>
        <v>526</v>
      </c>
      <c r="AI290" s="49" t="str">
        <f ca="1">IF(B290="","",OFFSET(table_admin1[[#Headers],[ADM1_PT]],MATCH(B290,admin1,0),1))</f>
        <v>MZ09</v>
      </c>
      <c r="AJ290" s="49" t="str">
        <f t="shared" ca="1" si="10"/>
        <v>MZ0902</v>
      </c>
      <c r="AK290" s="49" t="str">
        <f t="shared" ca="1" si="11"/>
        <v/>
      </c>
    </row>
    <row r="291" spans="1:37" x14ac:dyDescent="0.2">
      <c r="A291" s="58">
        <v>45352</v>
      </c>
      <c r="B291" s="49" t="s">
        <v>120</v>
      </c>
      <c r="C291" s="49" t="s">
        <v>129</v>
      </c>
      <c r="G291" s="49" t="s">
        <v>122</v>
      </c>
      <c r="H291" s="49" t="s">
        <v>162</v>
      </c>
      <c r="L291" s="49">
        <v>80</v>
      </c>
      <c r="M291" s="49">
        <v>181</v>
      </c>
      <c r="N291" s="49">
        <v>149</v>
      </c>
      <c r="O291" s="49">
        <v>76</v>
      </c>
      <c r="U291" s="49">
        <v>12</v>
      </c>
      <c r="V291" s="49">
        <v>4</v>
      </c>
      <c r="X291" s="49">
        <v>181</v>
      </c>
      <c r="Y291" s="49">
        <v>129</v>
      </c>
      <c r="AC291">
        <f>IF(ISBLANK(wash[[#This Row],[total_boys]]),SUM(wash[[#This Row],[boys_0-5_reached]],wash[[#This Row],[boys_6-12_reached]],wash[[#This Row],[boys_13-18_reached]]),wash[[#This Row],[total_boys]])</f>
        <v>229</v>
      </c>
      <c r="AD291">
        <f>IF(ISBLANK(wash[[#This Row],[total_girls]]),SUM(wash[[#This Row],[girls_0-5_reached]],wash[[#This Row],[girls_6-12_reached]],wash[[#This Row],[girls_13-18_reached]]),wash[[#This Row],[total_girls]])</f>
        <v>257</v>
      </c>
      <c r="AE291">
        <f>IF(ISBLANK(wash[[#This Row],[total_children]]),SUM(wash[[#This Row],[calc_boys]],wash[[#This Row],[calc_girls]]),wash[[#This Row],[total_children]])</f>
        <v>486</v>
      </c>
      <c r="AF291">
        <f>IF(ISBLANK(wash[[#This Row],[total_pwd]]),SUM(wash[[#This Row],[total_pwd_men]],wash[[#This Row],[total_pwd_women]]),wash[[#This Row],[total_pwd]])</f>
        <v>16</v>
      </c>
      <c r="AG291">
        <f>IF(ISBLANK(wash[[#This Row],[total_adults]]),SUM(wash[[#This Row],[total_men]],wash[[#This Row],[total_women]]),wash[[#This Row],[total_adults]])</f>
        <v>310</v>
      </c>
      <c r="AH291">
        <f>IF(ISBLANK(wash[[#This Row],[total_beneficiaries_reached]]),SUM(wash[[#This Row],[calc_children]],wash[[#This Row],[calc_adults]]),wash[[#This Row],[total_beneficiaries_reached]])</f>
        <v>796</v>
      </c>
      <c r="AI291" s="49" t="str">
        <f ca="1">IF(B291="","",OFFSET(table_admin1[[#Headers],[ADM1_PT]],MATCH(B291,admin1,0),1))</f>
        <v>MZ01</v>
      </c>
      <c r="AJ291" s="49" t="str">
        <f t="shared" ca="1" si="10"/>
        <v>MZ0110</v>
      </c>
      <c r="AK291" s="49" t="str">
        <f t="shared" ca="1" si="11"/>
        <v/>
      </c>
    </row>
    <row r="292" spans="1:37" x14ac:dyDescent="0.2">
      <c r="A292" s="58">
        <v>45323</v>
      </c>
      <c r="B292" s="49" t="s">
        <v>209</v>
      </c>
      <c r="C292" s="49" t="s">
        <v>445</v>
      </c>
      <c r="G292" s="49" t="s">
        <v>122</v>
      </c>
      <c r="H292" s="49" t="s">
        <v>162</v>
      </c>
      <c r="I292" s="49" t="s">
        <v>124</v>
      </c>
      <c r="J292" s="49" t="s">
        <v>1315</v>
      </c>
      <c r="K292" s="49" t="s">
        <v>125</v>
      </c>
      <c r="L292" s="49">
        <v>170</v>
      </c>
      <c r="M292" s="49">
        <v>156</v>
      </c>
      <c r="N292" s="49">
        <v>83</v>
      </c>
      <c r="O292" s="49">
        <v>156</v>
      </c>
      <c r="U292" s="49">
        <v>8</v>
      </c>
      <c r="V292" s="49">
        <v>13</v>
      </c>
      <c r="X292" s="49">
        <v>81</v>
      </c>
      <c r="Y292" s="49">
        <v>8</v>
      </c>
      <c r="AC292">
        <f>IF(ISBLANK(wash[[#This Row],[total_boys]]),SUM(wash[[#This Row],[boys_0-5_reached]],wash[[#This Row],[boys_6-12_reached]],wash[[#This Row],[boys_13-18_reached]]),wash[[#This Row],[total_boys]])</f>
        <v>253</v>
      </c>
      <c r="AD292">
        <f>IF(ISBLANK(wash[[#This Row],[total_girls]]),SUM(wash[[#This Row],[girls_0-5_reached]],wash[[#This Row],[girls_6-12_reached]],wash[[#This Row],[girls_13-18_reached]]),wash[[#This Row],[total_girls]])</f>
        <v>312</v>
      </c>
      <c r="AE292">
        <f>IF(ISBLANK(wash[[#This Row],[total_children]]),SUM(wash[[#This Row],[calc_boys]],wash[[#This Row],[calc_girls]]),wash[[#This Row],[total_children]])</f>
        <v>565</v>
      </c>
      <c r="AF292">
        <f>IF(ISBLANK(wash[[#This Row],[total_pwd]]),SUM(wash[[#This Row],[total_pwd_men]],wash[[#This Row],[total_pwd_women]]),wash[[#This Row],[total_pwd]])</f>
        <v>21</v>
      </c>
      <c r="AG292">
        <f>IF(ISBLANK(wash[[#This Row],[total_adults]]),SUM(wash[[#This Row],[total_men]],wash[[#This Row],[total_women]]),wash[[#This Row],[total_adults]])</f>
        <v>89</v>
      </c>
      <c r="AH292">
        <f>IF(ISBLANK(wash[[#This Row],[total_beneficiaries_reached]]),SUM(wash[[#This Row],[calc_children]],wash[[#This Row],[calc_adults]]),wash[[#This Row],[total_beneficiaries_reached]])</f>
        <v>654</v>
      </c>
      <c r="AI292" s="49" t="str">
        <f ca="1">IF(B292="","",OFFSET(table_admin1[[#Headers],[ADM1_PT]],MATCH(B292,admin1,0),1))</f>
        <v>MZ07</v>
      </c>
      <c r="AJ292" s="49" t="str">
        <f t="shared" ca="1" si="10"/>
        <v>MZ0703</v>
      </c>
      <c r="AK292" s="49" t="str">
        <f t="shared" ca="1" si="11"/>
        <v/>
      </c>
    </row>
    <row r="293" spans="1:37" x14ac:dyDescent="0.2">
      <c r="A293" s="58">
        <v>45352</v>
      </c>
      <c r="B293" s="49" t="s">
        <v>209</v>
      </c>
      <c r="C293" s="49" t="s">
        <v>437</v>
      </c>
      <c r="G293" s="49" t="s">
        <v>122</v>
      </c>
      <c r="H293" s="49" t="s">
        <v>163</v>
      </c>
      <c r="I293" s="49" t="s">
        <v>124</v>
      </c>
      <c r="J293" s="49" t="s">
        <v>1315</v>
      </c>
      <c r="K293" s="49" t="s">
        <v>125</v>
      </c>
      <c r="L293" s="49">
        <v>63</v>
      </c>
      <c r="M293" s="49">
        <v>108</v>
      </c>
      <c r="N293" s="49">
        <v>45</v>
      </c>
      <c r="O293" s="49">
        <v>39</v>
      </c>
      <c r="U293" s="49">
        <v>6</v>
      </c>
      <c r="V293" s="49">
        <v>11</v>
      </c>
      <c r="X293" s="49">
        <v>55</v>
      </c>
      <c r="Y293" s="49">
        <v>98</v>
      </c>
      <c r="AC293">
        <f>IF(ISBLANK(wash[[#This Row],[total_boys]]),SUM(wash[[#This Row],[boys_0-5_reached]],wash[[#This Row],[boys_6-12_reached]],wash[[#This Row],[boys_13-18_reached]]),wash[[#This Row],[total_boys]])</f>
        <v>108</v>
      </c>
      <c r="AD293">
        <f>IF(ISBLANK(wash[[#This Row],[total_girls]]),SUM(wash[[#This Row],[girls_0-5_reached]],wash[[#This Row],[girls_6-12_reached]],wash[[#This Row],[girls_13-18_reached]]),wash[[#This Row],[total_girls]])</f>
        <v>147</v>
      </c>
      <c r="AE293">
        <f>IF(ISBLANK(wash[[#This Row],[total_children]]),SUM(wash[[#This Row],[calc_boys]],wash[[#This Row],[calc_girls]]),wash[[#This Row],[total_children]])</f>
        <v>255</v>
      </c>
      <c r="AF293">
        <f>IF(ISBLANK(wash[[#This Row],[total_pwd]]),SUM(wash[[#This Row],[total_pwd_men]],wash[[#This Row],[total_pwd_women]]),wash[[#This Row],[total_pwd]])</f>
        <v>17</v>
      </c>
      <c r="AG293">
        <f>IF(ISBLANK(wash[[#This Row],[total_adults]]),SUM(wash[[#This Row],[total_men]],wash[[#This Row],[total_women]]),wash[[#This Row],[total_adults]])</f>
        <v>153</v>
      </c>
      <c r="AH293">
        <f>IF(ISBLANK(wash[[#This Row],[total_beneficiaries_reached]]),SUM(wash[[#This Row],[calc_children]],wash[[#This Row],[calc_adults]]),wash[[#This Row],[total_beneficiaries_reached]])</f>
        <v>408</v>
      </c>
      <c r="AI293" s="49" t="str">
        <f ca="1">IF(B293="","",OFFSET(table_admin1[[#Headers],[ADM1_PT]],MATCH(B293,admin1,0),1))</f>
        <v>MZ07</v>
      </c>
      <c r="AJ293" s="49" t="str">
        <f t="shared" ca="1" si="10"/>
        <v>MZ0701</v>
      </c>
      <c r="AK293" s="49" t="str">
        <f t="shared" ca="1" si="11"/>
        <v/>
      </c>
    </row>
    <row r="294" spans="1:37" x14ac:dyDescent="0.2">
      <c r="A294" s="58">
        <v>45292</v>
      </c>
      <c r="B294" s="49" t="s">
        <v>209</v>
      </c>
      <c r="C294" s="49" t="s">
        <v>489</v>
      </c>
      <c r="G294" s="49" t="s">
        <v>122</v>
      </c>
      <c r="H294" s="49" t="s">
        <v>163</v>
      </c>
      <c r="I294" s="49" t="s">
        <v>124</v>
      </c>
      <c r="J294" s="49" t="s">
        <v>1315</v>
      </c>
      <c r="K294" s="49" t="s">
        <v>125</v>
      </c>
      <c r="L294" s="49">
        <v>111</v>
      </c>
      <c r="M294" s="49">
        <v>108</v>
      </c>
      <c r="N294" s="49">
        <v>199</v>
      </c>
      <c r="O294" s="49">
        <v>155</v>
      </c>
      <c r="U294" s="49">
        <v>13</v>
      </c>
      <c r="V294" s="49">
        <v>4</v>
      </c>
      <c r="X294" s="49">
        <v>143</v>
      </c>
      <c r="Y294" s="49">
        <v>118</v>
      </c>
      <c r="AC294">
        <f>IF(ISBLANK(wash[[#This Row],[total_boys]]),SUM(wash[[#This Row],[boys_0-5_reached]],wash[[#This Row],[boys_6-12_reached]],wash[[#This Row],[boys_13-18_reached]]),wash[[#This Row],[total_boys]])</f>
        <v>310</v>
      </c>
      <c r="AD294">
        <f>IF(ISBLANK(wash[[#This Row],[total_girls]]),SUM(wash[[#This Row],[girls_0-5_reached]],wash[[#This Row],[girls_6-12_reached]],wash[[#This Row],[girls_13-18_reached]]),wash[[#This Row],[total_girls]])</f>
        <v>263</v>
      </c>
      <c r="AE294">
        <f>IF(ISBLANK(wash[[#This Row],[total_children]]),SUM(wash[[#This Row],[calc_boys]],wash[[#This Row],[calc_girls]]),wash[[#This Row],[total_children]])</f>
        <v>573</v>
      </c>
      <c r="AF294">
        <f>IF(ISBLANK(wash[[#This Row],[total_pwd]]),SUM(wash[[#This Row],[total_pwd_men]],wash[[#This Row],[total_pwd_women]]),wash[[#This Row],[total_pwd]])</f>
        <v>17</v>
      </c>
      <c r="AG294">
        <f>IF(ISBLANK(wash[[#This Row],[total_adults]]),SUM(wash[[#This Row],[total_men]],wash[[#This Row],[total_women]]),wash[[#This Row],[total_adults]])</f>
        <v>261</v>
      </c>
      <c r="AH294">
        <f>IF(ISBLANK(wash[[#This Row],[total_beneficiaries_reached]]),SUM(wash[[#This Row],[calc_children]],wash[[#This Row],[calc_adults]]),wash[[#This Row],[total_beneficiaries_reached]])</f>
        <v>834</v>
      </c>
      <c r="AI294" s="49" t="str">
        <f ca="1">IF(B294="","",OFFSET(table_admin1[[#Headers],[ADM1_PT]],MATCH(B294,admin1,0),1))</f>
        <v>MZ07</v>
      </c>
      <c r="AJ294" s="49" t="str">
        <f t="shared" ca="1" si="10"/>
        <v>MZ0715</v>
      </c>
      <c r="AK294" s="49" t="str">
        <f t="shared" ca="1" si="11"/>
        <v/>
      </c>
    </row>
    <row r="295" spans="1:37" x14ac:dyDescent="0.2">
      <c r="A295" s="58">
        <v>45323</v>
      </c>
      <c r="B295" s="49" t="s">
        <v>209</v>
      </c>
      <c r="C295" s="49" t="s">
        <v>513</v>
      </c>
      <c r="G295" s="49" t="s">
        <v>116</v>
      </c>
      <c r="H295" s="49" t="s">
        <v>1203</v>
      </c>
      <c r="I295" s="49" t="s">
        <v>130</v>
      </c>
      <c r="J295" s="49" t="s">
        <v>1319</v>
      </c>
      <c r="K295" s="49" t="s">
        <v>1212</v>
      </c>
      <c r="L295" s="49">
        <v>180</v>
      </c>
      <c r="M295" s="49">
        <v>188</v>
      </c>
      <c r="N295" s="49">
        <v>26</v>
      </c>
      <c r="O295" s="49">
        <v>197</v>
      </c>
      <c r="U295" s="49">
        <v>3</v>
      </c>
      <c r="V295" s="49">
        <v>11</v>
      </c>
      <c r="X295" s="49">
        <v>58</v>
      </c>
      <c r="Y295" s="49">
        <v>122</v>
      </c>
      <c r="AC295">
        <f>IF(ISBLANK(wash[[#This Row],[total_boys]]),SUM(wash[[#This Row],[boys_0-5_reached]],wash[[#This Row],[boys_6-12_reached]],wash[[#This Row],[boys_13-18_reached]]),wash[[#This Row],[total_boys]])</f>
        <v>206</v>
      </c>
      <c r="AD295">
        <f>IF(ISBLANK(wash[[#This Row],[total_girls]]),SUM(wash[[#This Row],[girls_0-5_reached]],wash[[#This Row],[girls_6-12_reached]],wash[[#This Row],[girls_13-18_reached]]),wash[[#This Row],[total_girls]])</f>
        <v>385</v>
      </c>
      <c r="AE295">
        <f>IF(ISBLANK(wash[[#This Row],[total_children]]),SUM(wash[[#This Row],[calc_boys]],wash[[#This Row],[calc_girls]]),wash[[#This Row],[total_children]])</f>
        <v>591</v>
      </c>
      <c r="AF295">
        <f>IF(ISBLANK(wash[[#This Row],[total_pwd]]),SUM(wash[[#This Row],[total_pwd_men]],wash[[#This Row],[total_pwd_women]]),wash[[#This Row],[total_pwd]])</f>
        <v>14</v>
      </c>
      <c r="AG295">
        <f>IF(ISBLANK(wash[[#This Row],[total_adults]]),SUM(wash[[#This Row],[total_men]],wash[[#This Row],[total_women]]),wash[[#This Row],[total_adults]])</f>
        <v>180</v>
      </c>
      <c r="AH295">
        <f>IF(ISBLANK(wash[[#This Row],[total_beneficiaries_reached]]),SUM(wash[[#This Row],[calc_children]],wash[[#This Row],[calc_adults]]),wash[[#This Row],[total_beneficiaries_reached]])</f>
        <v>771</v>
      </c>
      <c r="AI295" s="49" t="str">
        <f ca="1">IF(B295="","",OFFSET(table_admin1[[#Headers],[ADM1_PT]],MATCH(B295,admin1,0),1))</f>
        <v>MZ07</v>
      </c>
      <c r="AJ295" s="49" t="str">
        <f t="shared" ca="1" si="10"/>
        <v>MZ0721</v>
      </c>
      <c r="AK295" s="49" t="str">
        <f t="shared" ca="1" si="11"/>
        <v/>
      </c>
    </row>
    <row r="296" spans="1:37" x14ac:dyDescent="0.2">
      <c r="A296" s="58">
        <v>45292</v>
      </c>
      <c r="B296" s="49" t="s">
        <v>120</v>
      </c>
      <c r="C296" s="49" t="s">
        <v>242</v>
      </c>
      <c r="G296" s="49" t="s">
        <v>122</v>
      </c>
      <c r="H296" s="49" t="s">
        <v>163</v>
      </c>
      <c r="I296" s="49" t="s">
        <v>124</v>
      </c>
      <c r="J296" s="49" t="s">
        <v>1315</v>
      </c>
      <c r="K296" s="49" t="s">
        <v>125</v>
      </c>
      <c r="L296" s="49">
        <v>54</v>
      </c>
      <c r="M296" s="49">
        <v>183</v>
      </c>
      <c r="N296" s="49">
        <v>147</v>
      </c>
      <c r="O296" s="49">
        <v>86</v>
      </c>
      <c r="U296" s="49">
        <v>5</v>
      </c>
      <c r="V296" s="49">
        <v>14</v>
      </c>
      <c r="X296" s="49">
        <v>191</v>
      </c>
      <c r="Y296" s="49">
        <v>141</v>
      </c>
      <c r="AC296">
        <f>IF(ISBLANK(wash[[#This Row],[total_boys]]),SUM(wash[[#This Row],[boys_0-5_reached]],wash[[#This Row],[boys_6-12_reached]],wash[[#This Row],[boys_13-18_reached]]),wash[[#This Row],[total_boys]])</f>
        <v>201</v>
      </c>
      <c r="AD296">
        <f>IF(ISBLANK(wash[[#This Row],[total_girls]]),SUM(wash[[#This Row],[girls_0-5_reached]],wash[[#This Row],[girls_6-12_reached]],wash[[#This Row],[girls_13-18_reached]]),wash[[#This Row],[total_girls]])</f>
        <v>269</v>
      </c>
      <c r="AE296">
        <f>IF(ISBLANK(wash[[#This Row],[total_children]]),SUM(wash[[#This Row],[calc_boys]],wash[[#This Row],[calc_girls]]),wash[[#This Row],[total_children]])</f>
        <v>470</v>
      </c>
      <c r="AF296">
        <f>IF(ISBLANK(wash[[#This Row],[total_pwd]]),SUM(wash[[#This Row],[total_pwd_men]],wash[[#This Row],[total_pwd_women]]),wash[[#This Row],[total_pwd]])</f>
        <v>19</v>
      </c>
      <c r="AG296">
        <f>IF(ISBLANK(wash[[#This Row],[total_adults]]),SUM(wash[[#This Row],[total_men]],wash[[#This Row],[total_women]]),wash[[#This Row],[total_adults]])</f>
        <v>332</v>
      </c>
      <c r="AH296">
        <f>IF(ISBLANK(wash[[#This Row],[total_beneficiaries_reached]]),SUM(wash[[#This Row],[calc_children]],wash[[#This Row],[calc_adults]]),wash[[#This Row],[total_beneficiaries_reached]])</f>
        <v>802</v>
      </c>
      <c r="AI296" s="49" t="str">
        <f ca="1">IF(B296="","",OFFSET(table_admin1[[#Headers],[ADM1_PT]],MATCH(B296,admin1,0),1))</f>
        <v>MZ01</v>
      </c>
      <c r="AJ296" s="49" t="str">
        <f t="shared" ca="1" si="10"/>
        <v>MZ0114</v>
      </c>
      <c r="AK296" s="49" t="str">
        <f t="shared" ca="1" si="11"/>
        <v/>
      </c>
    </row>
    <row r="297" spans="1:37" x14ac:dyDescent="0.2">
      <c r="A297" s="58">
        <v>45352</v>
      </c>
      <c r="B297" s="49" t="s">
        <v>229</v>
      </c>
      <c r="C297" s="49" t="s">
        <v>700</v>
      </c>
      <c r="G297" s="49" t="s">
        <v>116</v>
      </c>
      <c r="H297" s="49" t="s">
        <v>162</v>
      </c>
      <c r="I297" s="49" t="s">
        <v>118</v>
      </c>
      <c r="K297" s="49" t="s">
        <v>1212</v>
      </c>
      <c r="L297" s="49">
        <v>192</v>
      </c>
      <c r="M297" s="49">
        <v>95</v>
      </c>
      <c r="N297" s="49">
        <v>65</v>
      </c>
      <c r="O297" s="49">
        <v>63</v>
      </c>
      <c r="U297" s="49">
        <v>7</v>
      </c>
      <c r="V297" s="49">
        <v>5</v>
      </c>
      <c r="X297" s="49">
        <v>193</v>
      </c>
      <c r="Y297" s="49">
        <v>123</v>
      </c>
      <c r="AC297">
        <f>IF(ISBLANK(wash[[#This Row],[total_boys]]),SUM(wash[[#This Row],[boys_0-5_reached]],wash[[#This Row],[boys_6-12_reached]],wash[[#This Row],[boys_13-18_reached]]),wash[[#This Row],[total_boys]])</f>
        <v>257</v>
      </c>
      <c r="AD297">
        <f>IF(ISBLANK(wash[[#This Row],[total_girls]]),SUM(wash[[#This Row],[girls_0-5_reached]],wash[[#This Row],[girls_6-12_reached]],wash[[#This Row],[girls_13-18_reached]]),wash[[#This Row],[total_girls]])</f>
        <v>158</v>
      </c>
      <c r="AE297">
        <f>IF(ISBLANK(wash[[#This Row],[total_children]]),SUM(wash[[#This Row],[calc_boys]],wash[[#This Row],[calc_girls]]),wash[[#This Row],[total_children]])</f>
        <v>415</v>
      </c>
      <c r="AF297">
        <f>IF(ISBLANK(wash[[#This Row],[total_pwd]]),SUM(wash[[#This Row],[total_pwd_men]],wash[[#This Row],[total_pwd_women]]),wash[[#This Row],[total_pwd]])</f>
        <v>12</v>
      </c>
      <c r="AG297">
        <f>IF(ISBLANK(wash[[#This Row],[total_adults]]),SUM(wash[[#This Row],[total_men]],wash[[#This Row],[total_women]]),wash[[#This Row],[total_adults]])</f>
        <v>316</v>
      </c>
      <c r="AH297">
        <f>IF(ISBLANK(wash[[#This Row],[total_beneficiaries_reached]]),SUM(wash[[#This Row],[calc_children]],wash[[#This Row],[calc_adults]]),wash[[#This Row],[total_beneficiaries_reached]])</f>
        <v>731</v>
      </c>
      <c r="AI297" s="49" t="str">
        <f ca="1">IF(B297="","",OFFSET(table_admin1[[#Headers],[ADM1_PT]],MATCH(B297,admin1,0),1))</f>
        <v>MZ11</v>
      </c>
      <c r="AJ297" s="49" t="str">
        <f t="shared" ca="1" si="10"/>
        <v>MZ1103</v>
      </c>
      <c r="AK297" s="49" t="str">
        <f t="shared" ca="1" si="11"/>
        <v/>
      </c>
    </row>
    <row r="298" spans="1:37" x14ac:dyDescent="0.2">
      <c r="A298" s="58">
        <v>45292</v>
      </c>
      <c r="B298" s="49" t="s">
        <v>120</v>
      </c>
      <c r="C298" s="49" t="s">
        <v>220</v>
      </c>
      <c r="G298" s="49" t="s">
        <v>116</v>
      </c>
      <c r="H298" s="49" t="s">
        <v>1203</v>
      </c>
      <c r="I298" s="49" t="s">
        <v>118</v>
      </c>
      <c r="K298" s="49" t="s">
        <v>1212</v>
      </c>
      <c r="L298" s="49">
        <v>119</v>
      </c>
      <c r="M298" s="49">
        <v>63</v>
      </c>
      <c r="N298" s="49">
        <v>178</v>
      </c>
      <c r="O298" s="49">
        <v>151</v>
      </c>
      <c r="U298" s="49">
        <v>14</v>
      </c>
      <c r="V298" s="49">
        <v>13</v>
      </c>
      <c r="X298" s="49">
        <v>154</v>
      </c>
      <c r="Y298" s="49">
        <v>129</v>
      </c>
      <c r="AC298">
        <f>IF(ISBLANK(wash[[#This Row],[total_boys]]),SUM(wash[[#This Row],[boys_0-5_reached]],wash[[#This Row],[boys_6-12_reached]],wash[[#This Row],[boys_13-18_reached]]),wash[[#This Row],[total_boys]])</f>
        <v>297</v>
      </c>
      <c r="AD298">
        <f>IF(ISBLANK(wash[[#This Row],[total_girls]]),SUM(wash[[#This Row],[girls_0-5_reached]],wash[[#This Row],[girls_6-12_reached]],wash[[#This Row],[girls_13-18_reached]]),wash[[#This Row],[total_girls]])</f>
        <v>214</v>
      </c>
      <c r="AE298">
        <f>IF(ISBLANK(wash[[#This Row],[total_children]]),SUM(wash[[#This Row],[calc_boys]],wash[[#This Row],[calc_girls]]),wash[[#This Row],[total_children]])</f>
        <v>511</v>
      </c>
      <c r="AF298">
        <f>IF(ISBLANK(wash[[#This Row],[total_pwd]]),SUM(wash[[#This Row],[total_pwd_men]],wash[[#This Row],[total_pwd_women]]),wash[[#This Row],[total_pwd]])</f>
        <v>27</v>
      </c>
      <c r="AG298">
        <f>IF(ISBLANK(wash[[#This Row],[total_adults]]),SUM(wash[[#This Row],[total_men]],wash[[#This Row],[total_women]]),wash[[#This Row],[total_adults]])</f>
        <v>283</v>
      </c>
      <c r="AH298">
        <f>IF(ISBLANK(wash[[#This Row],[total_beneficiaries_reached]]),SUM(wash[[#This Row],[calc_children]],wash[[#This Row],[calc_adults]]),wash[[#This Row],[total_beneficiaries_reached]])</f>
        <v>794</v>
      </c>
      <c r="AI298" s="49" t="str">
        <f ca="1">IF(B298="","",OFFSET(table_admin1[[#Headers],[ADM1_PT]],MATCH(B298,admin1,0),1))</f>
        <v>MZ01</v>
      </c>
      <c r="AJ298" s="49" t="str">
        <f t="shared" ca="1" si="10"/>
        <v>MZ0109</v>
      </c>
      <c r="AK298" s="49" t="str">
        <f t="shared" ca="1" si="11"/>
        <v/>
      </c>
    </row>
    <row r="299" spans="1:37" x14ac:dyDescent="0.2">
      <c r="A299" s="58">
        <v>45292</v>
      </c>
      <c r="B299" s="49" t="s">
        <v>120</v>
      </c>
      <c r="C299" s="49" t="s">
        <v>205</v>
      </c>
      <c r="G299" s="49" t="s">
        <v>122</v>
      </c>
      <c r="H299" s="49" t="s">
        <v>1203</v>
      </c>
      <c r="I299" s="49" t="s">
        <v>130</v>
      </c>
      <c r="J299" s="49" t="s">
        <v>1317</v>
      </c>
      <c r="K299" s="49" t="s">
        <v>125</v>
      </c>
      <c r="L299" s="49">
        <v>146</v>
      </c>
      <c r="M299" s="49">
        <v>168</v>
      </c>
      <c r="N299" s="49">
        <v>153</v>
      </c>
      <c r="O299" s="49">
        <v>147</v>
      </c>
      <c r="U299" s="49">
        <v>8</v>
      </c>
      <c r="V299" s="49">
        <v>7</v>
      </c>
      <c r="X299" s="49">
        <v>200</v>
      </c>
      <c r="Y299" s="49">
        <v>74</v>
      </c>
      <c r="AC299">
        <f>IF(ISBLANK(wash[[#This Row],[total_boys]]),SUM(wash[[#This Row],[boys_0-5_reached]],wash[[#This Row],[boys_6-12_reached]],wash[[#This Row],[boys_13-18_reached]]),wash[[#This Row],[total_boys]])</f>
        <v>299</v>
      </c>
      <c r="AD299">
        <f>IF(ISBLANK(wash[[#This Row],[total_girls]]),SUM(wash[[#This Row],[girls_0-5_reached]],wash[[#This Row],[girls_6-12_reached]],wash[[#This Row],[girls_13-18_reached]]),wash[[#This Row],[total_girls]])</f>
        <v>315</v>
      </c>
      <c r="AE299">
        <f>IF(ISBLANK(wash[[#This Row],[total_children]]),SUM(wash[[#This Row],[calc_boys]],wash[[#This Row],[calc_girls]]),wash[[#This Row],[total_children]])</f>
        <v>614</v>
      </c>
      <c r="AF299">
        <f>IF(ISBLANK(wash[[#This Row],[total_pwd]]),SUM(wash[[#This Row],[total_pwd_men]],wash[[#This Row],[total_pwd_women]]),wash[[#This Row],[total_pwd]])</f>
        <v>15</v>
      </c>
      <c r="AG299">
        <f>IF(ISBLANK(wash[[#This Row],[total_adults]]),SUM(wash[[#This Row],[total_men]],wash[[#This Row],[total_women]]),wash[[#This Row],[total_adults]])</f>
        <v>274</v>
      </c>
      <c r="AH299">
        <f>IF(ISBLANK(wash[[#This Row],[total_beneficiaries_reached]]),SUM(wash[[#This Row],[calc_children]],wash[[#This Row],[calc_adults]]),wash[[#This Row],[total_beneficiaries_reached]])</f>
        <v>888</v>
      </c>
      <c r="AI299" s="49" t="str">
        <f ca="1">IF(B299="","",OFFSET(table_admin1[[#Headers],[ADM1_PT]],MATCH(B299,admin1,0),1))</f>
        <v>MZ01</v>
      </c>
      <c r="AJ299" s="49" t="str">
        <f t="shared" ca="1" si="10"/>
        <v>MZ0106</v>
      </c>
      <c r="AK299" s="49" t="str">
        <f t="shared" ca="1" si="11"/>
        <v/>
      </c>
    </row>
    <row r="300" spans="1:37" x14ac:dyDescent="0.2">
      <c r="A300" s="58">
        <v>45383</v>
      </c>
      <c r="B300" s="49" t="s">
        <v>224</v>
      </c>
      <c r="C300" s="49" t="s">
        <v>641</v>
      </c>
      <c r="G300" s="49" t="s">
        <v>116</v>
      </c>
      <c r="H300" s="49" t="s">
        <v>161</v>
      </c>
      <c r="I300" s="49" t="s">
        <v>118</v>
      </c>
      <c r="K300" s="49" t="s">
        <v>1212</v>
      </c>
      <c r="L300" s="49">
        <v>139</v>
      </c>
      <c r="M300" s="49">
        <v>74</v>
      </c>
      <c r="N300" s="49">
        <v>151</v>
      </c>
      <c r="O300" s="49">
        <v>175</v>
      </c>
      <c r="U300" s="49">
        <v>6</v>
      </c>
      <c r="V300" s="49">
        <v>2</v>
      </c>
      <c r="X300" s="49">
        <v>59</v>
      </c>
      <c r="Y300" s="49">
        <v>55</v>
      </c>
      <c r="AC300">
        <f>IF(ISBLANK(wash[[#This Row],[total_boys]]),SUM(wash[[#This Row],[boys_0-5_reached]],wash[[#This Row],[boys_6-12_reached]],wash[[#This Row],[boys_13-18_reached]]),wash[[#This Row],[total_boys]])</f>
        <v>290</v>
      </c>
      <c r="AD300">
        <f>IF(ISBLANK(wash[[#This Row],[total_girls]]),SUM(wash[[#This Row],[girls_0-5_reached]],wash[[#This Row],[girls_6-12_reached]],wash[[#This Row],[girls_13-18_reached]]),wash[[#This Row],[total_girls]])</f>
        <v>249</v>
      </c>
      <c r="AE300">
        <f>IF(ISBLANK(wash[[#This Row],[total_children]]),SUM(wash[[#This Row],[calc_boys]],wash[[#This Row],[calc_girls]]),wash[[#This Row],[total_children]])</f>
        <v>539</v>
      </c>
      <c r="AF300">
        <f>IF(ISBLANK(wash[[#This Row],[total_pwd]]),SUM(wash[[#This Row],[total_pwd_men]],wash[[#This Row],[total_pwd_women]]),wash[[#This Row],[total_pwd]])</f>
        <v>8</v>
      </c>
      <c r="AG300">
        <f>IF(ISBLANK(wash[[#This Row],[total_adults]]),SUM(wash[[#This Row],[total_men]],wash[[#This Row],[total_women]]),wash[[#This Row],[total_adults]])</f>
        <v>114</v>
      </c>
      <c r="AH300">
        <f>IF(ISBLANK(wash[[#This Row],[total_beneficiaries_reached]]),SUM(wash[[#This Row],[calc_children]],wash[[#This Row],[calc_adults]]),wash[[#This Row],[total_beneficiaries_reached]])</f>
        <v>653</v>
      </c>
      <c r="AI300" s="49" t="str">
        <f ca="1">IF(B300="","",OFFSET(table_admin1[[#Headers],[ADM1_PT]],MATCH(B300,admin1,0),1))</f>
        <v>MZ10</v>
      </c>
      <c r="AJ300" s="49" t="str">
        <f t="shared" ca="1" si="10"/>
        <v>MZ1002</v>
      </c>
      <c r="AK300" s="49" t="str">
        <f t="shared" ca="1" si="11"/>
        <v/>
      </c>
    </row>
    <row r="301" spans="1:37" x14ac:dyDescent="0.2">
      <c r="A301" s="58">
        <v>45352</v>
      </c>
      <c r="B301" s="49" t="s">
        <v>120</v>
      </c>
      <c r="C301" s="49" t="s">
        <v>127</v>
      </c>
      <c r="G301" s="49" t="s">
        <v>122</v>
      </c>
      <c r="H301" s="49" t="s">
        <v>163</v>
      </c>
      <c r="I301" s="49" t="s">
        <v>124</v>
      </c>
      <c r="J301" s="49" t="s">
        <v>1315</v>
      </c>
      <c r="K301" s="49" t="s">
        <v>125</v>
      </c>
      <c r="L301" s="49">
        <v>143</v>
      </c>
      <c r="M301" s="49">
        <v>152</v>
      </c>
      <c r="N301" s="49">
        <v>10</v>
      </c>
      <c r="O301" s="49">
        <v>78</v>
      </c>
      <c r="U301" s="49">
        <v>7</v>
      </c>
      <c r="V301" s="49">
        <v>8</v>
      </c>
      <c r="X301" s="49">
        <v>61</v>
      </c>
      <c r="Y301" s="49">
        <v>184</v>
      </c>
      <c r="AC301">
        <f>IF(ISBLANK(wash[[#This Row],[total_boys]]),SUM(wash[[#This Row],[boys_0-5_reached]],wash[[#This Row],[boys_6-12_reached]],wash[[#This Row],[boys_13-18_reached]]),wash[[#This Row],[total_boys]])</f>
        <v>153</v>
      </c>
      <c r="AD301">
        <f>IF(ISBLANK(wash[[#This Row],[total_girls]]),SUM(wash[[#This Row],[girls_0-5_reached]],wash[[#This Row],[girls_6-12_reached]],wash[[#This Row],[girls_13-18_reached]]),wash[[#This Row],[total_girls]])</f>
        <v>230</v>
      </c>
      <c r="AE301">
        <f>IF(ISBLANK(wash[[#This Row],[total_children]]),SUM(wash[[#This Row],[calc_boys]],wash[[#This Row],[calc_girls]]),wash[[#This Row],[total_children]])</f>
        <v>383</v>
      </c>
      <c r="AF301">
        <f>IF(ISBLANK(wash[[#This Row],[total_pwd]]),SUM(wash[[#This Row],[total_pwd_men]],wash[[#This Row],[total_pwd_women]]),wash[[#This Row],[total_pwd]])</f>
        <v>15</v>
      </c>
      <c r="AG301">
        <f>IF(ISBLANK(wash[[#This Row],[total_adults]]),SUM(wash[[#This Row],[total_men]],wash[[#This Row],[total_women]]),wash[[#This Row],[total_adults]])</f>
        <v>245</v>
      </c>
      <c r="AH301">
        <f>IF(ISBLANK(wash[[#This Row],[total_beneficiaries_reached]]),SUM(wash[[#This Row],[calc_children]],wash[[#This Row],[calc_adults]]),wash[[#This Row],[total_beneficiaries_reached]])</f>
        <v>628</v>
      </c>
      <c r="AI301" s="49" t="str">
        <f ca="1">IF(B301="","",OFFSET(table_admin1[[#Headers],[ADM1_PT]],MATCH(B301,admin1,0),1))</f>
        <v>MZ01</v>
      </c>
      <c r="AJ301" s="49" t="str">
        <f t="shared" ref="AJ301:AJ364" ca="1" si="12">IF(C301="","",INDEX(admin2_pcode,MATCH(C301,OFFSET(admin2_start,MATCH(AI301,admin1_linked_pcode,0),0,COUNTIF(admin1_linked_pcode,AI301)),0)+MATCH(AI301,admin1_linked_pcode,0)-1))</f>
        <v>MZ0101</v>
      </c>
      <c r="AK301" s="49" t="str">
        <f t="shared" ref="AK301:AK364" ca="1" si="13">IF(D301="","",INDEX(admin3_pcode,MATCH(D301,OFFSET(admin3_start,MATCH(AJ301,admin2_linked_pcode,0),0,COUNTIF(admin2_linked_pcode,AJ301)),0)+MATCH(AJ301,admin2_linked_pcode,0)-1))</f>
        <v/>
      </c>
    </row>
    <row r="302" spans="1:37" x14ac:dyDescent="0.2">
      <c r="A302" s="58">
        <v>45383</v>
      </c>
      <c r="B302" s="49" t="s">
        <v>113</v>
      </c>
      <c r="C302" s="49" t="s">
        <v>613</v>
      </c>
      <c r="G302" s="49" t="s">
        <v>122</v>
      </c>
      <c r="H302" s="49" t="s">
        <v>1203</v>
      </c>
      <c r="I302" s="49" t="s">
        <v>130</v>
      </c>
      <c r="J302" s="49" t="s">
        <v>1318</v>
      </c>
      <c r="K302" s="49" t="s">
        <v>125</v>
      </c>
      <c r="L302" s="49">
        <v>149</v>
      </c>
      <c r="M302" s="49">
        <v>117</v>
      </c>
      <c r="N302" s="49">
        <v>169</v>
      </c>
      <c r="O302" s="49">
        <v>64</v>
      </c>
      <c r="U302" s="49">
        <v>3</v>
      </c>
      <c r="V302" s="49">
        <v>1</v>
      </c>
      <c r="X302" s="49">
        <v>42</v>
      </c>
      <c r="Y302" s="49">
        <v>12</v>
      </c>
      <c r="AC302">
        <f>IF(ISBLANK(wash[[#This Row],[total_boys]]),SUM(wash[[#This Row],[boys_0-5_reached]],wash[[#This Row],[boys_6-12_reached]],wash[[#This Row],[boys_13-18_reached]]),wash[[#This Row],[total_boys]])</f>
        <v>318</v>
      </c>
      <c r="AD302">
        <f>IF(ISBLANK(wash[[#This Row],[total_girls]]),SUM(wash[[#This Row],[girls_0-5_reached]],wash[[#This Row],[girls_6-12_reached]],wash[[#This Row],[girls_13-18_reached]]),wash[[#This Row],[total_girls]])</f>
        <v>181</v>
      </c>
      <c r="AE302">
        <f>IF(ISBLANK(wash[[#This Row],[total_children]]),SUM(wash[[#This Row],[calc_boys]],wash[[#This Row],[calc_girls]]),wash[[#This Row],[total_children]])</f>
        <v>499</v>
      </c>
      <c r="AF302">
        <f>IF(ISBLANK(wash[[#This Row],[total_pwd]]),SUM(wash[[#This Row],[total_pwd_men]],wash[[#This Row],[total_pwd_women]]),wash[[#This Row],[total_pwd]])</f>
        <v>4</v>
      </c>
      <c r="AG302">
        <f>IF(ISBLANK(wash[[#This Row],[total_adults]]),SUM(wash[[#This Row],[total_men]],wash[[#This Row],[total_women]]),wash[[#This Row],[total_adults]])</f>
        <v>54</v>
      </c>
      <c r="AH302">
        <f>IF(ISBLANK(wash[[#This Row],[total_beneficiaries_reached]]),SUM(wash[[#This Row],[calc_children]],wash[[#This Row],[calc_adults]]),wash[[#This Row],[total_beneficiaries_reached]])</f>
        <v>553</v>
      </c>
      <c r="AI302" s="49" t="str">
        <f ca="1">IF(B302="","",OFFSET(table_admin1[[#Headers],[ADM1_PT]],MATCH(B302,admin1,0),1))</f>
        <v>MZ09</v>
      </c>
      <c r="AJ302" s="49" t="str">
        <f t="shared" ca="1" si="12"/>
        <v>MZ0907</v>
      </c>
      <c r="AK302" s="49" t="str">
        <f t="shared" ca="1" si="13"/>
        <v/>
      </c>
    </row>
    <row r="303" spans="1:37" x14ac:dyDescent="0.2">
      <c r="A303" s="58">
        <v>45383</v>
      </c>
      <c r="B303" s="49" t="s">
        <v>214</v>
      </c>
      <c r="C303" s="49" t="s">
        <v>574</v>
      </c>
      <c r="G303" s="49" t="s">
        <v>122</v>
      </c>
      <c r="H303" s="49" t="s">
        <v>1203</v>
      </c>
      <c r="I303" s="49" t="s">
        <v>124</v>
      </c>
      <c r="J303" s="49" t="s">
        <v>1315</v>
      </c>
      <c r="K303" s="49" t="s">
        <v>125</v>
      </c>
      <c r="L303" s="49">
        <v>162</v>
      </c>
      <c r="M303" s="49">
        <v>78</v>
      </c>
      <c r="N303" s="49">
        <v>111</v>
      </c>
      <c r="O303" s="49">
        <v>74</v>
      </c>
      <c r="U303" s="49">
        <v>7</v>
      </c>
      <c r="V303" s="49">
        <v>5</v>
      </c>
      <c r="X303" s="49">
        <v>95</v>
      </c>
      <c r="Y303" s="49">
        <v>87</v>
      </c>
      <c r="AC303">
        <f>IF(ISBLANK(wash[[#This Row],[total_boys]]),SUM(wash[[#This Row],[boys_0-5_reached]],wash[[#This Row],[boys_6-12_reached]],wash[[#This Row],[boys_13-18_reached]]),wash[[#This Row],[total_boys]])</f>
        <v>273</v>
      </c>
      <c r="AD303">
        <f>IF(ISBLANK(wash[[#This Row],[total_girls]]),SUM(wash[[#This Row],[girls_0-5_reached]],wash[[#This Row],[girls_6-12_reached]],wash[[#This Row],[girls_13-18_reached]]),wash[[#This Row],[total_girls]])</f>
        <v>152</v>
      </c>
      <c r="AE303">
        <f>IF(ISBLANK(wash[[#This Row],[total_children]]),SUM(wash[[#This Row],[calc_boys]],wash[[#This Row],[calc_girls]]),wash[[#This Row],[total_children]])</f>
        <v>425</v>
      </c>
      <c r="AF303">
        <f>IF(ISBLANK(wash[[#This Row],[total_pwd]]),SUM(wash[[#This Row],[total_pwd_men]],wash[[#This Row],[total_pwd_women]]),wash[[#This Row],[total_pwd]])</f>
        <v>12</v>
      </c>
      <c r="AG303">
        <f>IF(ISBLANK(wash[[#This Row],[total_adults]]),SUM(wash[[#This Row],[total_men]],wash[[#This Row],[total_women]]),wash[[#This Row],[total_adults]])</f>
        <v>182</v>
      </c>
      <c r="AH303">
        <f>IF(ISBLANK(wash[[#This Row],[total_beneficiaries_reached]]),SUM(wash[[#This Row],[calc_children]],wash[[#This Row],[calc_adults]]),wash[[#This Row],[total_beneficiaries_reached]])</f>
        <v>607</v>
      </c>
      <c r="AI303" s="49" t="str">
        <f ca="1">IF(B303="","",OFFSET(table_admin1[[#Headers],[ADM1_PT]],MATCH(B303,admin1,0),1))</f>
        <v>MZ08</v>
      </c>
      <c r="AJ303" s="49" t="str">
        <f t="shared" ca="1" si="12"/>
        <v>MZ0815</v>
      </c>
      <c r="AK303" s="49" t="str">
        <f t="shared" ca="1" si="13"/>
        <v/>
      </c>
    </row>
    <row r="304" spans="1:37" x14ac:dyDescent="0.2">
      <c r="A304" s="58">
        <v>45292</v>
      </c>
      <c r="B304" s="49" t="s">
        <v>192</v>
      </c>
      <c r="C304" s="49" t="s">
        <v>363</v>
      </c>
      <c r="G304" s="49" t="s">
        <v>116</v>
      </c>
      <c r="H304" s="49" t="s">
        <v>163</v>
      </c>
      <c r="I304" s="49" t="s">
        <v>118</v>
      </c>
      <c r="K304" s="49" t="s">
        <v>1212</v>
      </c>
      <c r="L304" s="49">
        <v>106</v>
      </c>
      <c r="M304" s="49">
        <v>13</v>
      </c>
      <c r="N304" s="49">
        <v>8</v>
      </c>
      <c r="O304" s="49">
        <v>152</v>
      </c>
      <c r="U304" s="49">
        <v>5</v>
      </c>
      <c r="V304" s="49">
        <v>15</v>
      </c>
      <c r="X304" s="49">
        <v>82</v>
      </c>
      <c r="Y304" s="49">
        <v>83</v>
      </c>
      <c r="AC304">
        <f>IF(ISBLANK(wash[[#This Row],[total_boys]]),SUM(wash[[#This Row],[boys_0-5_reached]],wash[[#This Row],[boys_6-12_reached]],wash[[#This Row],[boys_13-18_reached]]),wash[[#This Row],[total_boys]])</f>
        <v>114</v>
      </c>
      <c r="AD304">
        <f>IF(ISBLANK(wash[[#This Row],[total_girls]]),SUM(wash[[#This Row],[girls_0-5_reached]],wash[[#This Row],[girls_6-12_reached]],wash[[#This Row],[girls_13-18_reached]]),wash[[#This Row],[total_girls]])</f>
        <v>165</v>
      </c>
      <c r="AE304">
        <f>IF(ISBLANK(wash[[#This Row],[total_children]]),SUM(wash[[#This Row],[calc_boys]],wash[[#This Row],[calc_girls]]),wash[[#This Row],[total_children]])</f>
        <v>279</v>
      </c>
      <c r="AF304">
        <f>IF(ISBLANK(wash[[#This Row],[total_pwd]]),SUM(wash[[#This Row],[total_pwd_men]],wash[[#This Row],[total_pwd_women]]),wash[[#This Row],[total_pwd]])</f>
        <v>20</v>
      </c>
      <c r="AG304">
        <f>IF(ISBLANK(wash[[#This Row],[total_adults]]),SUM(wash[[#This Row],[total_men]],wash[[#This Row],[total_women]]),wash[[#This Row],[total_adults]])</f>
        <v>165</v>
      </c>
      <c r="AH304">
        <f>IF(ISBLANK(wash[[#This Row],[total_beneficiaries_reached]]),SUM(wash[[#This Row],[calc_children]],wash[[#This Row],[calc_adults]]),wash[[#This Row],[total_beneficiaries_reached]])</f>
        <v>444</v>
      </c>
      <c r="AI304" s="49" t="str">
        <f ca="1">IF(B304="","",OFFSET(table_admin1[[#Headers],[ADM1_PT]],MATCH(B304,admin1,0),1))</f>
        <v>MZ04</v>
      </c>
      <c r="AJ304" s="49" t="str">
        <f t="shared" ca="1" si="12"/>
        <v>MZ0402</v>
      </c>
      <c r="AK304" s="49" t="str">
        <f t="shared" ca="1" si="13"/>
        <v/>
      </c>
    </row>
    <row r="305" spans="1:37" x14ac:dyDescent="0.2">
      <c r="A305" s="58">
        <v>45383</v>
      </c>
      <c r="B305" s="49" t="s">
        <v>214</v>
      </c>
      <c r="C305" s="49" t="s">
        <v>524</v>
      </c>
      <c r="G305" s="49" t="s">
        <v>122</v>
      </c>
      <c r="H305" s="49" t="s">
        <v>164</v>
      </c>
      <c r="I305" s="49" t="s">
        <v>130</v>
      </c>
      <c r="J305" s="49" t="s">
        <v>1317</v>
      </c>
      <c r="K305" s="49" t="s">
        <v>125</v>
      </c>
      <c r="L305" s="49">
        <v>127</v>
      </c>
      <c r="M305" s="49">
        <v>24</v>
      </c>
      <c r="N305" s="49">
        <v>45</v>
      </c>
      <c r="O305" s="49">
        <v>193</v>
      </c>
      <c r="U305" s="49">
        <v>4</v>
      </c>
      <c r="V305" s="49">
        <v>6</v>
      </c>
      <c r="X305" s="49">
        <v>72</v>
      </c>
      <c r="Y305" s="49">
        <v>37</v>
      </c>
      <c r="AC305">
        <f>IF(ISBLANK(wash[[#This Row],[total_boys]]),SUM(wash[[#This Row],[boys_0-5_reached]],wash[[#This Row],[boys_6-12_reached]],wash[[#This Row],[boys_13-18_reached]]),wash[[#This Row],[total_boys]])</f>
        <v>172</v>
      </c>
      <c r="AD305">
        <f>IF(ISBLANK(wash[[#This Row],[total_girls]]),SUM(wash[[#This Row],[girls_0-5_reached]],wash[[#This Row],[girls_6-12_reached]],wash[[#This Row],[girls_13-18_reached]]),wash[[#This Row],[total_girls]])</f>
        <v>217</v>
      </c>
      <c r="AE305">
        <f>IF(ISBLANK(wash[[#This Row],[total_children]]),SUM(wash[[#This Row],[calc_boys]],wash[[#This Row],[calc_girls]]),wash[[#This Row],[total_children]])</f>
        <v>389</v>
      </c>
      <c r="AF305">
        <f>IF(ISBLANK(wash[[#This Row],[total_pwd]]),SUM(wash[[#This Row],[total_pwd_men]],wash[[#This Row],[total_pwd_women]]),wash[[#This Row],[total_pwd]])</f>
        <v>10</v>
      </c>
      <c r="AG305">
        <f>IF(ISBLANK(wash[[#This Row],[total_adults]]),SUM(wash[[#This Row],[total_men]],wash[[#This Row],[total_women]]),wash[[#This Row],[total_adults]])</f>
        <v>109</v>
      </c>
      <c r="AH305">
        <f>IF(ISBLANK(wash[[#This Row],[total_beneficiaries_reached]]),SUM(wash[[#This Row],[calc_children]],wash[[#This Row],[calc_adults]]),wash[[#This Row],[total_beneficiaries_reached]])</f>
        <v>498</v>
      </c>
      <c r="AI305" s="49" t="str">
        <f ca="1">IF(B305="","",OFFSET(table_admin1[[#Headers],[ADM1_PT]],MATCH(B305,admin1,0),1))</f>
        <v>MZ08</v>
      </c>
      <c r="AJ305" s="49" t="str">
        <f t="shared" ca="1" si="12"/>
        <v>MZ0801</v>
      </c>
      <c r="AK305" s="49" t="str">
        <f t="shared" ca="1" si="13"/>
        <v/>
      </c>
    </row>
    <row r="306" spans="1:37" x14ac:dyDescent="0.2">
      <c r="A306" s="58">
        <v>45323</v>
      </c>
      <c r="B306" s="49" t="s">
        <v>209</v>
      </c>
      <c r="C306" s="49" t="s">
        <v>489</v>
      </c>
      <c r="G306" s="49" t="s">
        <v>116</v>
      </c>
      <c r="H306" s="49" t="s">
        <v>162</v>
      </c>
      <c r="K306" s="49" t="s">
        <v>1212</v>
      </c>
      <c r="L306" s="49">
        <v>65</v>
      </c>
      <c r="M306" s="49">
        <v>67</v>
      </c>
      <c r="N306" s="49">
        <v>18</v>
      </c>
      <c r="O306" s="49">
        <v>51</v>
      </c>
      <c r="U306" s="49">
        <v>13</v>
      </c>
      <c r="V306" s="49">
        <v>14</v>
      </c>
      <c r="X306" s="49">
        <v>148</v>
      </c>
      <c r="Y306" s="49">
        <v>193</v>
      </c>
      <c r="AC306">
        <f>IF(ISBLANK(wash[[#This Row],[total_boys]]),SUM(wash[[#This Row],[boys_0-5_reached]],wash[[#This Row],[boys_6-12_reached]],wash[[#This Row],[boys_13-18_reached]]),wash[[#This Row],[total_boys]])</f>
        <v>83</v>
      </c>
      <c r="AD306">
        <f>IF(ISBLANK(wash[[#This Row],[total_girls]]),SUM(wash[[#This Row],[girls_0-5_reached]],wash[[#This Row],[girls_6-12_reached]],wash[[#This Row],[girls_13-18_reached]]),wash[[#This Row],[total_girls]])</f>
        <v>118</v>
      </c>
      <c r="AE306">
        <f>IF(ISBLANK(wash[[#This Row],[total_children]]),SUM(wash[[#This Row],[calc_boys]],wash[[#This Row],[calc_girls]]),wash[[#This Row],[total_children]])</f>
        <v>201</v>
      </c>
      <c r="AF306">
        <f>IF(ISBLANK(wash[[#This Row],[total_pwd]]),SUM(wash[[#This Row],[total_pwd_men]],wash[[#This Row],[total_pwd_women]]),wash[[#This Row],[total_pwd]])</f>
        <v>27</v>
      </c>
      <c r="AG306">
        <f>IF(ISBLANK(wash[[#This Row],[total_adults]]),SUM(wash[[#This Row],[total_men]],wash[[#This Row],[total_women]]),wash[[#This Row],[total_adults]])</f>
        <v>341</v>
      </c>
      <c r="AH306">
        <f>IF(ISBLANK(wash[[#This Row],[total_beneficiaries_reached]]),SUM(wash[[#This Row],[calc_children]],wash[[#This Row],[calc_adults]]),wash[[#This Row],[total_beneficiaries_reached]])</f>
        <v>542</v>
      </c>
      <c r="AI306" s="49" t="str">
        <f ca="1">IF(B306="","",OFFSET(table_admin1[[#Headers],[ADM1_PT]],MATCH(B306,admin1,0),1))</f>
        <v>MZ07</v>
      </c>
      <c r="AJ306" s="49" t="str">
        <f t="shared" ca="1" si="12"/>
        <v>MZ0715</v>
      </c>
      <c r="AK306" s="49" t="str">
        <f t="shared" ca="1" si="13"/>
        <v/>
      </c>
    </row>
    <row r="307" spans="1:37" x14ac:dyDescent="0.2">
      <c r="A307" s="58">
        <v>45323</v>
      </c>
      <c r="B307" s="49" t="s">
        <v>120</v>
      </c>
      <c r="C307" s="49" t="s">
        <v>126</v>
      </c>
      <c r="G307" s="49" t="s">
        <v>122</v>
      </c>
      <c r="H307" s="49" t="s">
        <v>161</v>
      </c>
      <c r="I307" s="49" t="s">
        <v>124</v>
      </c>
      <c r="J307" s="49" t="s">
        <v>1315</v>
      </c>
      <c r="K307" s="49" t="s">
        <v>125</v>
      </c>
      <c r="L307" s="49">
        <v>44</v>
      </c>
      <c r="M307" s="49">
        <v>179</v>
      </c>
      <c r="N307" s="49">
        <v>21</v>
      </c>
      <c r="O307" s="49">
        <v>198</v>
      </c>
      <c r="U307" s="49">
        <v>3</v>
      </c>
      <c r="V307" s="49">
        <v>9</v>
      </c>
      <c r="X307" s="49">
        <v>83</v>
      </c>
      <c r="Y307" s="49">
        <v>136</v>
      </c>
      <c r="AC307">
        <f>IF(ISBLANK(wash[[#This Row],[total_boys]]),SUM(wash[[#This Row],[boys_0-5_reached]],wash[[#This Row],[boys_6-12_reached]],wash[[#This Row],[boys_13-18_reached]]),wash[[#This Row],[total_boys]])</f>
        <v>65</v>
      </c>
      <c r="AD307">
        <f>IF(ISBLANK(wash[[#This Row],[total_girls]]),SUM(wash[[#This Row],[girls_0-5_reached]],wash[[#This Row],[girls_6-12_reached]],wash[[#This Row],[girls_13-18_reached]]),wash[[#This Row],[total_girls]])</f>
        <v>377</v>
      </c>
      <c r="AE307">
        <f>IF(ISBLANK(wash[[#This Row],[total_children]]),SUM(wash[[#This Row],[calc_boys]],wash[[#This Row],[calc_girls]]),wash[[#This Row],[total_children]])</f>
        <v>442</v>
      </c>
      <c r="AF307">
        <f>IF(ISBLANK(wash[[#This Row],[total_pwd]]),SUM(wash[[#This Row],[total_pwd_men]],wash[[#This Row],[total_pwd_women]]),wash[[#This Row],[total_pwd]])</f>
        <v>12</v>
      </c>
      <c r="AG307">
        <f>IF(ISBLANK(wash[[#This Row],[total_adults]]),SUM(wash[[#This Row],[total_men]],wash[[#This Row],[total_women]]),wash[[#This Row],[total_adults]])</f>
        <v>219</v>
      </c>
      <c r="AH307">
        <f>IF(ISBLANK(wash[[#This Row],[total_beneficiaries_reached]]),SUM(wash[[#This Row],[calc_children]],wash[[#This Row],[calc_adults]]),wash[[#This Row],[total_beneficiaries_reached]])</f>
        <v>661</v>
      </c>
      <c r="AI307" s="49" t="str">
        <f ca="1">IF(B307="","",OFFSET(table_admin1[[#Headers],[ADM1_PT]],MATCH(B307,admin1,0),1))</f>
        <v>MZ01</v>
      </c>
      <c r="AJ307" s="49" t="str">
        <f t="shared" ca="1" si="12"/>
        <v>MZ0103</v>
      </c>
      <c r="AK307" s="49" t="str">
        <f t="shared" ca="1" si="13"/>
        <v/>
      </c>
    </row>
    <row r="308" spans="1:37" x14ac:dyDescent="0.2">
      <c r="A308" s="58">
        <v>45383</v>
      </c>
      <c r="B308" s="49" t="s">
        <v>209</v>
      </c>
      <c r="C308" s="49" t="s">
        <v>471</v>
      </c>
      <c r="G308" s="49" t="s">
        <v>116</v>
      </c>
      <c r="H308" s="49" t="s">
        <v>161</v>
      </c>
      <c r="I308" s="49" t="s">
        <v>118</v>
      </c>
      <c r="K308" s="49" t="s">
        <v>1212</v>
      </c>
      <c r="L308" s="49">
        <v>119</v>
      </c>
      <c r="M308" s="49">
        <v>138</v>
      </c>
      <c r="N308" s="49">
        <v>17</v>
      </c>
      <c r="O308" s="49">
        <v>52</v>
      </c>
      <c r="U308" s="49">
        <v>12</v>
      </c>
      <c r="V308" s="49">
        <v>13</v>
      </c>
      <c r="X308" s="49">
        <v>55</v>
      </c>
      <c r="Y308" s="49">
        <v>113</v>
      </c>
      <c r="AC308">
        <f>IF(ISBLANK(wash[[#This Row],[total_boys]]),SUM(wash[[#This Row],[boys_0-5_reached]],wash[[#This Row],[boys_6-12_reached]],wash[[#This Row],[boys_13-18_reached]]),wash[[#This Row],[total_boys]])</f>
        <v>136</v>
      </c>
      <c r="AD308">
        <f>IF(ISBLANK(wash[[#This Row],[total_girls]]),SUM(wash[[#This Row],[girls_0-5_reached]],wash[[#This Row],[girls_6-12_reached]],wash[[#This Row],[girls_13-18_reached]]),wash[[#This Row],[total_girls]])</f>
        <v>190</v>
      </c>
      <c r="AE308">
        <f>IF(ISBLANK(wash[[#This Row],[total_children]]),SUM(wash[[#This Row],[calc_boys]],wash[[#This Row],[calc_girls]]),wash[[#This Row],[total_children]])</f>
        <v>326</v>
      </c>
      <c r="AF308">
        <f>IF(ISBLANK(wash[[#This Row],[total_pwd]]),SUM(wash[[#This Row],[total_pwd_men]],wash[[#This Row],[total_pwd_women]]),wash[[#This Row],[total_pwd]])</f>
        <v>25</v>
      </c>
      <c r="AG308">
        <f>IF(ISBLANK(wash[[#This Row],[total_adults]]),SUM(wash[[#This Row],[total_men]],wash[[#This Row],[total_women]]),wash[[#This Row],[total_adults]])</f>
        <v>168</v>
      </c>
      <c r="AH308">
        <f>IF(ISBLANK(wash[[#This Row],[total_beneficiaries_reached]]),SUM(wash[[#This Row],[calc_children]],wash[[#This Row],[calc_adults]]),wash[[#This Row],[total_beneficiaries_reached]])</f>
        <v>494</v>
      </c>
      <c r="AI308" s="49" t="str">
        <f ca="1">IF(B308="","",OFFSET(table_admin1[[#Headers],[ADM1_PT]],MATCH(B308,admin1,0),1))</f>
        <v>MZ07</v>
      </c>
      <c r="AJ308" s="49" t="str">
        <f t="shared" ca="1" si="12"/>
        <v>MZ0710</v>
      </c>
      <c r="AK308" s="49" t="str">
        <f t="shared" ca="1" si="13"/>
        <v/>
      </c>
    </row>
    <row r="309" spans="1:37" x14ac:dyDescent="0.2">
      <c r="A309" s="58">
        <v>45323</v>
      </c>
      <c r="B309" s="49" t="s">
        <v>209</v>
      </c>
      <c r="C309" s="49" t="s">
        <v>467</v>
      </c>
      <c r="G309" s="49" t="s">
        <v>116</v>
      </c>
      <c r="H309" s="49" t="s">
        <v>163</v>
      </c>
      <c r="I309" s="49" t="s">
        <v>118</v>
      </c>
      <c r="K309" s="49" t="s">
        <v>1212</v>
      </c>
      <c r="L309" s="49">
        <v>22</v>
      </c>
      <c r="M309" s="49">
        <v>126</v>
      </c>
      <c r="N309" s="49">
        <v>29</v>
      </c>
      <c r="O309" s="49">
        <v>69</v>
      </c>
      <c r="U309" s="49">
        <v>13</v>
      </c>
      <c r="V309" s="49">
        <v>4</v>
      </c>
      <c r="X309" s="49">
        <v>94</v>
      </c>
      <c r="Y309" s="49">
        <v>16</v>
      </c>
      <c r="AC309">
        <f>IF(ISBLANK(wash[[#This Row],[total_boys]]),SUM(wash[[#This Row],[boys_0-5_reached]],wash[[#This Row],[boys_6-12_reached]],wash[[#This Row],[boys_13-18_reached]]),wash[[#This Row],[total_boys]])</f>
        <v>51</v>
      </c>
      <c r="AD309">
        <f>IF(ISBLANK(wash[[#This Row],[total_girls]]),SUM(wash[[#This Row],[girls_0-5_reached]],wash[[#This Row],[girls_6-12_reached]],wash[[#This Row],[girls_13-18_reached]]),wash[[#This Row],[total_girls]])</f>
        <v>195</v>
      </c>
      <c r="AE309">
        <f>IF(ISBLANK(wash[[#This Row],[total_children]]),SUM(wash[[#This Row],[calc_boys]],wash[[#This Row],[calc_girls]]),wash[[#This Row],[total_children]])</f>
        <v>246</v>
      </c>
      <c r="AF309">
        <f>IF(ISBLANK(wash[[#This Row],[total_pwd]]),SUM(wash[[#This Row],[total_pwd_men]],wash[[#This Row],[total_pwd_women]]),wash[[#This Row],[total_pwd]])</f>
        <v>17</v>
      </c>
      <c r="AG309">
        <f>IF(ISBLANK(wash[[#This Row],[total_adults]]),SUM(wash[[#This Row],[total_men]],wash[[#This Row],[total_women]]),wash[[#This Row],[total_adults]])</f>
        <v>110</v>
      </c>
      <c r="AH309">
        <f>IF(ISBLANK(wash[[#This Row],[total_beneficiaries_reached]]),SUM(wash[[#This Row],[calc_children]],wash[[#This Row],[calc_adults]]),wash[[#This Row],[total_beneficiaries_reached]])</f>
        <v>356</v>
      </c>
      <c r="AI309" s="49" t="str">
        <f ca="1">IF(B309="","",OFFSET(table_admin1[[#Headers],[ADM1_PT]],MATCH(B309,admin1,0),1))</f>
        <v>MZ07</v>
      </c>
      <c r="AJ309" s="49" t="str">
        <f t="shared" ca="1" si="12"/>
        <v>MZ0709</v>
      </c>
      <c r="AK309" s="49" t="str">
        <f t="shared" ca="1" si="13"/>
        <v/>
      </c>
    </row>
    <row r="310" spans="1:37" x14ac:dyDescent="0.2">
      <c r="A310" s="58">
        <v>45323</v>
      </c>
      <c r="B310" s="49" t="s">
        <v>229</v>
      </c>
      <c r="C310" s="49" t="s">
        <v>693</v>
      </c>
      <c r="G310" s="49" t="s">
        <v>122</v>
      </c>
      <c r="H310" s="49" t="s">
        <v>163</v>
      </c>
      <c r="I310" s="49" t="s">
        <v>124</v>
      </c>
      <c r="J310" s="49" t="s">
        <v>1315</v>
      </c>
      <c r="K310" s="49" t="s">
        <v>125</v>
      </c>
      <c r="L310" s="49">
        <v>171</v>
      </c>
      <c r="M310" s="49">
        <v>165</v>
      </c>
      <c r="N310" s="49">
        <v>185</v>
      </c>
      <c r="O310" s="49">
        <v>56</v>
      </c>
      <c r="U310" s="49">
        <v>14</v>
      </c>
      <c r="V310" s="49">
        <v>14</v>
      </c>
      <c r="X310" s="49">
        <v>46</v>
      </c>
      <c r="Y310" s="49">
        <v>144</v>
      </c>
      <c r="AC310">
        <f>IF(ISBLANK(wash[[#This Row],[total_boys]]),SUM(wash[[#This Row],[boys_0-5_reached]],wash[[#This Row],[boys_6-12_reached]],wash[[#This Row],[boys_13-18_reached]]),wash[[#This Row],[total_boys]])</f>
        <v>356</v>
      </c>
      <c r="AD310">
        <f>IF(ISBLANK(wash[[#This Row],[total_girls]]),SUM(wash[[#This Row],[girls_0-5_reached]],wash[[#This Row],[girls_6-12_reached]],wash[[#This Row],[girls_13-18_reached]]),wash[[#This Row],[total_girls]])</f>
        <v>221</v>
      </c>
      <c r="AE310">
        <f>IF(ISBLANK(wash[[#This Row],[total_children]]),SUM(wash[[#This Row],[calc_boys]],wash[[#This Row],[calc_girls]]),wash[[#This Row],[total_children]])</f>
        <v>577</v>
      </c>
      <c r="AF310">
        <f>IF(ISBLANK(wash[[#This Row],[total_pwd]]),SUM(wash[[#This Row],[total_pwd_men]],wash[[#This Row],[total_pwd_women]]),wash[[#This Row],[total_pwd]])</f>
        <v>28</v>
      </c>
      <c r="AG310">
        <f>IF(ISBLANK(wash[[#This Row],[total_adults]]),SUM(wash[[#This Row],[total_men]],wash[[#This Row],[total_women]]),wash[[#This Row],[total_adults]])</f>
        <v>190</v>
      </c>
      <c r="AH310">
        <f>IF(ISBLANK(wash[[#This Row],[total_beneficiaries_reached]]),SUM(wash[[#This Row],[calc_children]],wash[[#This Row],[calc_adults]]),wash[[#This Row],[total_beneficiaries_reached]])</f>
        <v>767</v>
      </c>
      <c r="AI310" s="49" t="str">
        <f ca="1">IF(B310="","",OFFSET(table_admin1[[#Headers],[ADM1_PT]],MATCH(B310,admin1,0),1))</f>
        <v>MZ11</v>
      </c>
      <c r="AJ310" s="49" t="str">
        <f t="shared" ca="1" si="12"/>
        <v>MZ1101</v>
      </c>
      <c r="AK310" s="49" t="str">
        <f t="shared" ca="1" si="13"/>
        <v/>
      </c>
    </row>
    <row r="311" spans="1:37" x14ac:dyDescent="0.2">
      <c r="A311" s="58">
        <v>45292</v>
      </c>
      <c r="B311" s="49" t="s">
        <v>209</v>
      </c>
      <c r="C311" s="49" t="s">
        <v>445</v>
      </c>
      <c r="G311" s="49" t="s">
        <v>116</v>
      </c>
      <c r="H311" s="49" t="s">
        <v>164</v>
      </c>
      <c r="I311" s="49" t="s">
        <v>118</v>
      </c>
      <c r="K311" s="49" t="s">
        <v>1212</v>
      </c>
      <c r="L311" s="49">
        <v>11</v>
      </c>
      <c r="M311" s="49">
        <v>185</v>
      </c>
      <c r="N311" s="49">
        <v>183</v>
      </c>
      <c r="O311" s="49">
        <v>25</v>
      </c>
      <c r="U311" s="49">
        <v>15</v>
      </c>
      <c r="V311" s="49">
        <v>14</v>
      </c>
      <c r="X311" s="49">
        <v>73</v>
      </c>
      <c r="Y311" s="49">
        <v>50</v>
      </c>
      <c r="AC311">
        <f>IF(ISBLANK(wash[[#This Row],[total_boys]]),SUM(wash[[#This Row],[boys_0-5_reached]],wash[[#This Row],[boys_6-12_reached]],wash[[#This Row],[boys_13-18_reached]]),wash[[#This Row],[total_boys]])</f>
        <v>194</v>
      </c>
      <c r="AD311">
        <f>IF(ISBLANK(wash[[#This Row],[total_girls]]),SUM(wash[[#This Row],[girls_0-5_reached]],wash[[#This Row],[girls_6-12_reached]],wash[[#This Row],[girls_13-18_reached]]),wash[[#This Row],[total_girls]])</f>
        <v>210</v>
      </c>
      <c r="AE311">
        <f>IF(ISBLANK(wash[[#This Row],[total_children]]),SUM(wash[[#This Row],[calc_boys]],wash[[#This Row],[calc_girls]]),wash[[#This Row],[total_children]])</f>
        <v>404</v>
      </c>
      <c r="AF311">
        <f>IF(ISBLANK(wash[[#This Row],[total_pwd]]),SUM(wash[[#This Row],[total_pwd_men]],wash[[#This Row],[total_pwd_women]]),wash[[#This Row],[total_pwd]])</f>
        <v>29</v>
      </c>
      <c r="AG311">
        <f>IF(ISBLANK(wash[[#This Row],[total_adults]]),SUM(wash[[#This Row],[total_men]],wash[[#This Row],[total_women]]),wash[[#This Row],[total_adults]])</f>
        <v>123</v>
      </c>
      <c r="AH311">
        <f>IF(ISBLANK(wash[[#This Row],[total_beneficiaries_reached]]),SUM(wash[[#This Row],[calc_children]],wash[[#This Row],[calc_adults]]),wash[[#This Row],[total_beneficiaries_reached]])</f>
        <v>527</v>
      </c>
      <c r="AI311" s="49" t="str">
        <f ca="1">IF(B311="","",OFFSET(table_admin1[[#Headers],[ADM1_PT]],MATCH(B311,admin1,0),1))</f>
        <v>MZ07</v>
      </c>
      <c r="AJ311" s="49" t="str">
        <f t="shared" ca="1" si="12"/>
        <v>MZ0703</v>
      </c>
      <c r="AK311" s="49" t="str">
        <f t="shared" ca="1" si="13"/>
        <v/>
      </c>
    </row>
    <row r="312" spans="1:37" x14ac:dyDescent="0.2">
      <c r="A312" s="58">
        <v>45323</v>
      </c>
      <c r="B312" s="49" t="s">
        <v>209</v>
      </c>
      <c r="C312" s="49" t="s">
        <v>445</v>
      </c>
      <c r="G312" s="49" t="s">
        <v>122</v>
      </c>
      <c r="H312" s="49" t="s">
        <v>162</v>
      </c>
      <c r="I312" s="49" t="s">
        <v>118</v>
      </c>
      <c r="K312" s="49" t="s">
        <v>125</v>
      </c>
      <c r="L312" s="49">
        <v>145</v>
      </c>
      <c r="M312" s="49">
        <v>198</v>
      </c>
      <c r="N312" s="49">
        <v>60</v>
      </c>
      <c r="O312" s="49">
        <v>131</v>
      </c>
      <c r="U312" s="49">
        <v>3</v>
      </c>
      <c r="V312" s="49">
        <v>2</v>
      </c>
      <c r="X312" s="49">
        <v>49</v>
      </c>
      <c r="Y312" s="49">
        <v>93</v>
      </c>
      <c r="AC312">
        <f>IF(ISBLANK(wash[[#This Row],[total_boys]]),SUM(wash[[#This Row],[boys_0-5_reached]],wash[[#This Row],[boys_6-12_reached]],wash[[#This Row],[boys_13-18_reached]]),wash[[#This Row],[total_boys]])</f>
        <v>205</v>
      </c>
      <c r="AD312">
        <f>IF(ISBLANK(wash[[#This Row],[total_girls]]),SUM(wash[[#This Row],[girls_0-5_reached]],wash[[#This Row],[girls_6-12_reached]],wash[[#This Row],[girls_13-18_reached]]),wash[[#This Row],[total_girls]])</f>
        <v>329</v>
      </c>
      <c r="AE312">
        <f>IF(ISBLANK(wash[[#This Row],[total_children]]),SUM(wash[[#This Row],[calc_boys]],wash[[#This Row],[calc_girls]]),wash[[#This Row],[total_children]])</f>
        <v>534</v>
      </c>
      <c r="AF312">
        <f>IF(ISBLANK(wash[[#This Row],[total_pwd]]),SUM(wash[[#This Row],[total_pwd_men]],wash[[#This Row],[total_pwd_women]]),wash[[#This Row],[total_pwd]])</f>
        <v>5</v>
      </c>
      <c r="AG312">
        <f>IF(ISBLANK(wash[[#This Row],[total_adults]]),SUM(wash[[#This Row],[total_men]],wash[[#This Row],[total_women]]),wash[[#This Row],[total_adults]])</f>
        <v>142</v>
      </c>
      <c r="AH312">
        <f>IF(ISBLANK(wash[[#This Row],[total_beneficiaries_reached]]),SUM(wash[[#This Row],[calc_children]],wash[[#This Row],[calc_adults]]),wash[[#This Row],[total_beneficiaries_reached]])</f>
        <v>676</v>
      </c>
      <c r="AI312" s="49" t="str">
        <f ca="1">IF(B312="","",OFFSET(table_admin1[[#Headers],[ADM1_PT]],MATCH(B312,admin1,0),1))</f>
        <v>MZ07</v>
      </c>
      <c r="AJ312" s="49" t="str">
        <f t="shared" ca="1" si="12"/>
        <v>MZ0703</v>
      </c>
      <c r="AK312" s="49" t="str">
        <f t="shared" ca="1" si="13"/>
        <v/>
      </c>
    </row>
    <row r="313" spans="1:37" x14ac:dyDescent="0.2">
      <c r="A313" s="58">
        <v>45323</v>
      </c>
      <c r="B313" s="49" t="s">
        <v>224</v>
      </c>
      <c r="C313" s="49" t="s">
        <v>656</v>
      </c>
      <c r="G313" s="49" t="s">
        <v>116</v>
      </c>
      <c r="H313" s="49" t="s">
        <v>161</v>
      </c>
      <c r="I313" s="49" t="s">
        <v>118</v>
      </c>
      <c r="K313" s="49" t="s">
        <v>1212</v>
      </c>
      <c r="L313" s="49">
        <v>59</v>
      </c>
      <c r="M313" s="49">
        <v>27</v>
      </c>
      <c r="N313" s="49">
        <v>80</v>
      </c>
      <c r="O313" s="49">
        <v>72</v>
      </c>
      <c r="U313" s="49">
        <v>10</v>
      </c>
      <c r="V313" s="49">
        <v>5</v>
      </c>
      <c r="X313" s="49">
        <v>112</v>
      </c>
      <c r="Y313" s="49">
        <v>6</v>
      </c>
      <c r="AC313">
        <f>IF(ISBLANK(wash[[#This Row],[total_boys]]),SUM(wash[[#This Row],[boys_0-5_reached]],wash[[#This Row],[boys_6-12_reached]],wash[[#This Row],[boys_13-18_reached]]),wash[[#This Row],[total_boys]])</f>
        <v>139</v>
      </c>
      <c r="AD313">
        <f>IF(ISBLANK(wash[[#This Row],[total_girls]]),SUM(wash[[#This Row],[girls_0-5_reached]],wash[[#This Row],[girls_6-12_reached]],wash[[#This Row],[girls_13-18_reached]]),wash[[#This Row],[total_girls]])</f>
        <v>99</v>
      </c>
      <c r="AE313">
        <f>IF(ISBLANK(wash[[#This Row],[total_children]]),SUM(wash[[#This Row],[calc_boys]],wash[[#This Row],[calc_girls]]),wash[[#This Row],[total_children]])</f>
        <v>238</v>
      </c>
      <c r="AF313">
        <f>IF(ISBLANK(wash[[#This Row],[total_pwd]]),SUM(wash[[#This Row],[total_pwd_men]],wash[[#This Row],[total_pwd_women]]),wash[[#This Row],[total_pwd]])</f>
        <v>15</v>
      </c>
      <c r="AG313">
        <f>IF(ISBLANK(wash[[#This Row],[total_adults]]),SUM(wash[[#This Row],[total_men]],wash[[#This Row],[total_women]]),wash[[#This Row],[total_adults]])</f>
        <v>118</v>
      </c>
      <c r="AH313">
        <f>IF(ISBLANK(wash[[#This Row],[total_beneficiaries_reached]]),SUM(wash[[#This Row],[calc_children]],wash[[#This Row],[calc_adults]]),wash[[#This Row],[total_beneficiaries_reached]])</f>
        <v>356</v>
      </c>
      <c r="AI313" s="49" t="str">
        <f ca="1">IF(B313="","",OFFSET(table_admin1[[#Headers],[ADM1_PT]],MATCH(B313,admin1,0),1))</f>
        <v>MZ10</v>
      </c>
      <c r="AJ313" s="49" t="str">
        <f t="shared" ca="1" si="12"/>
        <v>MZ1006</v>
      </c>
      <c r="AK313" s="49" t="str">
        <f t="shared" ca="1" si="13"/>
        <v/>
      </c>
    </row>
    <row r="314" spans="1:37" x14ac:dyDescent="0.2">
      <c r="A314" s="58">
        <v>45292</v>
      </c>
      <c r="B314" s="49" t="s">
        <v>224</v>
      </c>
      <c r="C314" s="49" t="s">
        <v>675</v>
      </c>
      <c r="G314" s="49" t="s">
        <v>116</v>
      </c>
      <c r="H314" s="49" t="s">
        <v>163</v>
      </c>
      <c r="I314" s="49" t="s">
        <v>118</v>
      </c>
      <c r="K314" s="49" t="s">
        <v>1212</v>
      </c>
      <c r="L314" s="49">
        <v>149</v>
      </c>
      <c r="M314" s="49">
        <v>136</v>
      </c>
      <c r="N314" s="49">
        <v>143</v>
      </c>
      <c r="O314" s="49">
        <v>96</v>
      </c>
      <c r="U314" s="49">
        <v>9</v>
      </c>
      <c r="V314" s="49">
        <v>3</v>
      </c>
      <c r="X314" s="49">
        <v>154</v>
      </c>
      <c r="Y314" s="49">
        <v>198</v>
      </c>
      <c r="AC314">
        <f>IF(ISBLANK(wash[[#This Row],[total_boys]]),SUM(wash[[#This Row],[boys_0-5_reached]],wash[[#This Row],[boys_6-12_reached]],wash[[#This Row],[boys_13-18_reached]]),wash[[#This Row],[total_boys]])</f>
        <v>292</v>
      </c>
      <c r="AD314">
        <f>IF(ISBLANK(wash[[#This Row],[total_girls]]),SUM(wash[[#This Row],[girls_0-5_reached]],wash[[#This Row],[girls_6-12_reached]],wash[[#This Row],[girls_13-18_reached]]),wash[[#This Row],[total_girls]])</f>
        <v>232</v>
      </c>
      <c r="AE314">
        <f>IF(ISBLANK(wash[[#This Row],[total_children]]),SUM(wash[[#This Row],[calc_boys]],wash[[#This Row],[calc_girls]]),wash[[#This Row],[total_children]])</f>
        <v>524</v>
      </c>
      <c r="AF314">
        <f>IF(ISBLANK(wash[[#This Row],[total_pwd]]),SUM(wash[[#This Row],[total_pwd_men]],wash[[#This Row],[total_pwd_women]]),wash[[#This Row],[total_pwd]])</f>
        <v>12</v>
      </c>
      <c r="AG314">
        <f>IF(ISBLANK(wash[[#This Row],[total_adults]]),SUM(wash[[#This Row],[total_men]],wash[[#This Row],[total_women]]),wash[[#This Row],[total_adults]])</f>
        <v>352</v>
      </c>
      <c r="AH314">
        <f>IF(ISBLANK(wash[[#This Row],[total_beneficiaries_reached]]),SUM(wash[[#This Row],[calc_children]],wash[[#This Row],[calc_adults]]),wash[[#This Row],[total_beneficiaries_reached]])</f>
        <v>876</v>
      </c>
      <c r="AI314" s="49" t="str">
        <f ca="1">IF(B314="","",OFFSET(table_admin1[[#Headers],[ADM1_PT]],MATCH(B314,admin1,0),1))</f>
        <v>MZ10</v>
      </c>
      <c r="AJ314" s="49" t="str">
        <f t="shared" ca="1" si="12"/>
        <v>MZ1011</v>
      </c>
      <c r="AK314" s="49" t="str">
        <f t="shared" ca="1" si="13"/>
        <v/>
      </c>
    </row>
    <row r="315" spans="1:37" x14ac:dyDescent="0.2">
      <c r="A315" s="58">
        <v>45292</v>
      </c>
      <c r="B315" s="49" t="s">
        <v>209</v>
      </c>
      <c r="C315" s="49" t="s">
        <v>471</v>
      </c>
      <c r="G315" s="49" t="s">
        <v>116</v>
      </c>
      <c r="H315" s="49" t="s">
        <v>164</v>
      </c>
      <c r="I315" s="49" t="s">
        <v>118</v>
      </c>
      <c r="K315" s="49" t="s">
        <v>1212</v>
      </c>
      <c r="L315" s="49">
        <v>92</v>
      </c>
      <c r="M315" s="49">
        <v>173</v>
      </c>
      <c r="N315" s="49">
        <v>40</v>
      </c>
      <c r="O315" s="49">
        <v>43</v>
      </c>
      <c r="U315" s="49">
        <v>12</v>
      </c>
      <c r="V315" s="49">
        <v>15</v>
      </c>
      <c r="X315" s="49">
        <v>197</v>
      </c>
      <c r="Y315" s="49">
        <v>176</v>
      </c>
      <c r="AC315">
        <f>IF(ISBLANK(wash[[#This Row],[total_boys]]),SUM(wash[[#This Row],[boys_0-5_reached]],wash[[#This Row],[boys_6-12_reached]],wash[[#This Row],[boys_13-18_reached]]),wash[[#This Row],[total_boys]])</f>
        <v>132</v>
      </c>
      <c r="AD315">
        <f>IF(ISBLANK(wash[[#This Row],[total_girls]]),SUM(wash[[#This Row],[girls_0-5_reached]],wash[[#This Row],[girls_6-12_reached]],wash[[#This Row],[girls_13-18_reached]]),wash[[#This Row],[total_girls]])</f>
        <v>216</v>
      </c>
      <c r="AE315">
        <f>IF(ISBLANK(wash[[#This Row],[total_children]]),SUM(wash[[#This Row],[calc_boys]],wash[[#This Row],[calc_girls]]),wash[[#This Row],[total_children]])</f>
        <v>348</v>
      </c>
      <c r="AF315">
        <f>IF(ISBLANK(wash[[#This Row],[total_pwd]]),SUM(wash[[#This Row],[total_pwd_men]],wash[[#This Row],[total_pwd_women]]),wash[[#This Row],[total_pwd]])</f>
        <v>27</v>
      </c>
      <c r="AG315">
        <f>IF(ISBLANK(wash[[#This Row],[total_adults]]),SUM(wash[[#This Row],[total_men]],wash[[#This Row],[total_women]]),wash[[#This Row],[total_adults]])</f>
        <v>373</v>
      </c>
      <c r="AH315">
        <f>IF(ISBLANK(wash[[#This Row],[total_beneficiaries_reached]]),SUM(wash[[#This Row],[calc_children]],wash[[#This Row],[calc_adults]]),wash[[#This Row],[total_beneficiaries_reached]])</f>
        <v>721</v>
      </c>
      <c r="AI315" s="49" t="str">
        <f ca="1">IF(B315="","",OFFSET(table_admin1[[#Headers],[ADM1_PT]],MATCH(B315,admin1,0),1))</f>
        <v>MZ07</v>
      </c>
      <c r="AJ315" s="49" t="str">
        <f t="shared" ca="1" si="12"/>
        <v>MZ0710</v>
      </c>
      <c r="AK315" s="49" t="str">
        <f t="shared" ca="1" si="13"/>
        <v/>
      </c>
    </row>
    <row r="316" spans="1:37" x14ac:dyDescent="0.2">
      <c r="A316" s="58">
        <v>45352</v>
      </c>
      <c r="B316" s="49" t="s">
        <v>192</v>
      </c>
      <c r="C316" s="49" t="s">
        <v>363</v>
      </c>
      <c r="G316" s="49" t="s">
        <v>116</v>
      </c>
      <c r="H316" s="49" t="s">
        <v>162</v>
      </c>
      <c r="I316" s="49" t="s">
        <v>118</v>
      </c>
      <c r="K316" s="49" t="s">
        <v>1212</v>
      </c>
      <c r="L316" s="49">
        <v>132</v>
      </c>
      <c r="M316" s="49">
        <v>2</v>
      </c>
      <c r="N316" s="49">
        <v>37</v>
      </c>
      <c r="O316" s="49">
        <v>110</v>
      </c>
      <c r="U316" s="49">
        <v>5</v>
      </c>
      <c r="V316" s="49">
        <v>15</v>
      </c>
      <c r="X316" s="49">
        <v>167</v>
      </c>
      <c r="Y316" s="49">
        <v>108</v>
      </c>
      <c r="AC316">
        <f>IF(ISBLANK(wash[[#This Row],[total_boys]]),SUM(wash[[#This Row],[boys_0-5_reached]],wash[[#This Row],[boys_6-12_reached]],wash[[#This Row],[boys_13-18_reached]]),wash[[#This Row],[total_boys]])</f>
        <v>169</v>
      </c>
      <c r="AD316">
        <f>IF(ISBLANK(wash[[#This Row],[total_girls]]),SUM(wash[[#This Row],[girls_0-5_reached]],wash[[#This Row],[girls_6-12_reached]],wash[[#This Row],[girls_13-18_reached]]),wash[[#This Row],[total_girls]])</f>
        <v>112</v>
      </c>
      <c r="AE316">
        <f>IF(ISBLANK(wash[[#This Row],[total_children]]),SUM(wash[[#This Row],[calc_boys]],wash[[#This Row],[calc_girls]]),wash[[#This Row],[total_children]])</f>
        <v>281</v>
      </c>
      <c r="AF316">
        <f>IF(ISBLANK(wash[[#This Row],[total_pwd]]),SUM(wash[[#This Row],[total_pwd_men]],wash[[#This Row],[total_pwd_women]]),wash[[#This Row],[total_pwd]])</f>
        <v>20</v>
      </c>
      <c r="AG316">
        <f>IF(ISBLANK(wash[[#This Row],[total_adults]]),SUM(wash[[#This Row],[total_men]],wash[[#This Row],[total_women]]),wash[[#This Row],[total_adults]])</f>
        <v>275</v>
      </c>
      <c r="AH316">
        <f>IF(ISBLANK(wash[[#This Row],[total_beneficiaries_reached]]),SUM(wash[[#This Row],[calc_children]],wash[[#This Row],[calc_adults]]),wash[[#This Row],[total_beneficiaries_reached]])</f>
        <v>556</v>
      </c>
      <c r="AI316" s="49" t="str">
        <f ca="1">IF(B316="","",OFFSET(table_admin1[[#Headers],[ADM1_PT]],MATCH(B316,admin1,0),1))</f>
        <v>MZ04</v>
      </c>
      <c r="AJ316" s="49" t="str">
        <f t="shared" ca="1" si="12"/>
        <v>MZ0402</v>
      </c>
      <c r="AK316" s="49" t="str">
        <f t="shared" ca="1" si="13"/>
        <v/>
      </c>
    </row>
    <row r="317" spans="1:37" x14ac:dyDescent="0.2">
      <c r="A317" s="58">
        <v>45323</v>
      </c>
      <c r="B317" s="49" t="s">
        <v>113</v>
      </c>
      <c r="C317" s="49" t="s">
        <v>604</v>
      </c>
      <c r="G317" s="49" t="s">
        <v>116</v>
      </c>
      <c r="H317" s="49" t="s">
        <v>161</v>
      </c>
      <c r="I317" s="49" t="s">
        <v>118</v>
      </c>
      <c r="K317" s="49" t="s">
        <v>1212</v>
      </c>
      <c r="L317" s="49">
        <v>192</v>
      </c>
      <c r="M317" s="49">
        <v>58</v>
      </c>
      <c r="N317" s="49">
        <v>44</v>
      </c>
      <c r="O317" s="49">
        <v>185</v>
      </c>
      <c r="U317" s="49">
        <v>4</v>
      </c>
      <c r="V317" s="49">
        <v>3</v>
      </c>
      <c r="X317" s="49">
        <v>81</v>
      </c>
      <c r="Y317" s="49">
        <v>42</v>
      </c>
      <c r="AC317">
        <f>IF(ISBLANK(wash[[#This Row],[total_boys]]),SUM(wash[[#This Row],[boys_0-5_reached]],wash[[#This Row],[boys_6-12_reached]],wash[[#This Row],[boys_13-18_reached]]),wash[[#This Row],[total_boys]])</f>
        <v>236</v>
      </c>
      <c r="AD317">
        <f>IF(ISBLANK(wash[[#This Row],[total_girls]]),SUM(wash[[#This Row],[girls_0-5_reached]],wash[[#This Row],[girls_6-12_reached]],wash[[#This Row],[girls_13-18_reached]]),wash[[#This Row],[total_girls]])</f>
        <v>243</v>
      </c>
      <c r="AE317">
        <f>IF(ISBLANK(wash[[#This Row],[total_children]]),SUM(wash[[#This Row],[calc_boys]],wash[[#This Row],[calc_girls]]),wash[[#This Row],[total_children]])</f>
        <v>479</v>
      </c>
      <c r="AF317">
        <f>IF(ISBLANK(wash[[#This Row],[total_pwd]]),SUM(wash[[#This Row],[total_pwd_men]],wash[[#This Row],[total_pwd_women]]),wash[[#This Row],[total_pwd]])</f>
        <v>7</v>
      </c>
      <c r="AG317">
        <f>IF(ISBLANK(wash[[#This Row],[total_adults]]),SUM(wash[[#This Row],[total_men]],wash[[#This Row],[total_women]]),wash[[#This Row],[total_adults]])</f>
        <v>123</v>
      </c>
      <c r="AH317">
        <f>IF(ISBLANK(wash[[#This Row],[total_beneficiaries_reached]]),SUM(wash[[#This Row],[calc_children]],wash[[#This Row],[calc_adults]]),wash[[#This Row],[total_beneficiaries_reached]])</f>
        <v>602</v>
      </c>
      <c r="AI317" s="49" t="str">
        <f ca="1">IF(B317="","",OFFSET(table_admin1[[#Headers],[ADM1_PT]],MATCH(B317,admin1,0),1))</f>
        <v>MZ09</v>
      </c>
      <c r="AJ317" s="49" t="str">
        <f t="shared" ca="1" si="12"/>
        <v>MZ0904</v>
      </c>
      <c r="AK317" s="49" t="str">
        <f t="shared" ca="1" si="13"/>
        <v/>
      </c>
    </row>
    <row r="318" spans="1:37" x14ac:dyDescent="0.2">
      <c r="A318" s="58">
        <v>45383</v>
      </c>
      <c r="B318" s="49" t="s">
        <v>214</v>
      </c>
      <c r="C318" s="49" t="s">
        <v>528</v>
      </c>
      <c r="G318" s="49" t="s">
        <v>122</v>
      </c>
      <c r="H318" s="49" t="s">
        <v>163</v>
      </c>
      <c r="I318" s="49" t="s">
        <v>130</v>
      </c>
      <c r="J318" s="49" t="s">
        <v>1318</v>
      </c>
      <c r="K318" s="49" t="s">
        <v>125</v>
      </c>
      <c r="L318" s="49">
        <v>27</v>
      </c>
      <c r="M318" s="49">
        <v>136</v>
      </c>
      <c r="N318" s="49">
        <v>35</v>
      </c>
      <c r="O318" s="49">
        <v>82</v>
      </c>
      <c r="U318" s="49">
        <v>8</v>
      </c>
      <c r="V318" s="49">
        <v>12</v>
      </c>
      <c r="X318" s="49">
        <v>160</v>
      </c>
      <c r="Y318" s="49">
        <v>20</v>
      </c>
      <c r="AC318">
        <f>IF(ISBLANK(wash[[#This Row],[total_boys]]),SUM(wash[[#This Row],[boys_0-5_reached]],wash[[#This Row],[boys_6-12_reached]],wash[[#This Row],[boys_13-18_reached]]),wash[[#This Row],[total_boys]])</f>
        <v>62</v>
      </c>
      <c r="AD318">
        <f>IF(ISBLANK(wash[[#This Row],[total_girls]]),SUM(wash[[#This Row],[girls_0-5_reached]],wash[[#This Row],[girls_6-12_reached]],wash[[#This Row],[girls_13-18_reached]]),wash[[#This Row],[total_girls]])</f>
        <v>218</v>
      </c>
      <c r="AE318">
        <f>IF(ISBLANK(wash[[#This Row],[total_children]]),SUM(wash[[#This Row],[calc_boys]],wash[[#This Row],[calc_girls]]),wash[[#This Row],[total_children]])</f>
        <v>280</v>
      </c>
      <c r="AF318">
        <f>IF(ISBLANK(wash[[#This Row],[total_pwd]]),SUM(wash[[#This Row],[total_pwd_men]],wash[[#This Row],[total_pwd_women]]),wash[[#This Row],[total_pwd]])</f>
        <v>20</v>
      </c>
      <c r="AG318">
        <f>IF(ISBLANK(wash[[#This Row],[total_adults]]),SUM(wash[[#This Row],[total_men]],wash[[#This Row],[total_women]]),wash[[#This Row],[total_adults]])</f>
        <v>180</v>
      </c>
      <c r="AH318">
        <f>IF(ISBLANK(wash[[#This Row],[total_beneficiaries_reached]]),SUM(wash[[#This Row],[calc_children]],wash[[#This Row],[calc_adults]]),wash[[#This Row],[total_beneficiaries_reached]])</f>
        <v>460</v>
      </c>
      <c r="AI318" s="49" t="str">
        <f ca="1">IF(B318="","",OFFSET(table_admin1[[#Headers],[ADM1_PT]],MATCH(B318,admin1,0),1))</f>
        <v>MZ08</v>
      </c>
      <c r="AJ318" s="49" t="str">
        <f t="shared" ca="1" si="12"/>
        <v>MZ0802</v>
      </c>
      <c r="AK318" s="49" t="str">
        <f t="shared" ca="1" si="13"/>
        <v/>
      </c>
    </row>
    <row r="319" spans="1:37" x14ac:dyDescent="0.2">
      <c r="A319" s="58">
        <v>45292</v>
      </c>
      <c r="B319" s="49" t="s">
        <v>120</v>
      </c>
      <c r="C319" s="49" t="s">
        <v>205</v>
      </c>
      <c r="G319" s="49" t="s">
        <v>116</v>
      </c>
      <c r="H319" s="49" t="s">
        <v>163</v>
      </c>
      <c r="I319" s="49" t="s">
        <v>118</v>
      </c>
      <c r="K319" s="49" t="s">
        <v>1212</v>
      </c>
      <c r="L319" s="49">
        <v>44</v>
      </c>
      <c r="M319" s="49">
        <v>144</v>
      </c>
      <c r="N319" s="49">
        <v>18</v>
      </c>
      <c r="O319" s="49">
        <v>18</v>
      </c>
      <c r="U319" s="49">
        <v>3</v>
      </c>
      <c r="V319" s="49">
        <v>4</v>
      </c>
      <c r="X319" s="49">
        <v>103</v>
      </c>
      <c r="Y319" s="49">
        <v>191</v>
      </c>
      <c r="AC319">
        <f>IF(ISBLANK(wash[[#This Row],[total_boys]]),SUM(wash[[#This Row],[boys_0-5_reached]],wash[[#This Row],[boys_6-12_reached]],wash[[#This Row],[boys_13-18_reached]]),wash[[#This Row],[total_boys]])</f>
        <v>62</v>
      </c>
      <c r="AD319">
        <f>IF(ISBLANK(wash[[#This Row],[total_girls]]),SUM(wash[[#This Row],[girls_0-5_reached]],wash[[#This Row],[girls_6-12_reached]],wash[[#This Row],[girls_13-18_reached]]),wash[[#This Row],[total_girls]])</f>
        <v>162</v>
      </c>
      <c r="AE319">
        <f>IF(ISBLANK(wash[[#This Row],[total_children]]),SUM(wash[[#This Row],[calc_boys]],wash[[#This Row],[calc_girls]]),wash[[#This Row],[total_children]])</f>
        <v>224</v>
      </c>
      <c r="AF319">
        <f>IF(ISBLANK(wash[[#This Row],[total_pwd]]),SUM(wash[[#This Row],[total_pwd_men]],wash[[#This Row],[total_pwd_women]]),wash[[#This Row],[total_pwd]])</f>
        <v>7</v>
      </c>
      <c r="AG319">
        <f>IF(ISBLANK(wash[[#This Row],[total_adults]]),SUM(wash[[#This Row],[total_men]],wash[[#This Row],[total_women]]),wash[[#This Row],[total_adults]])</f>
        <v>294</v>
      </c>
      <c r="AH319">
        <f>IF(ISBLANK(wash[[#This Row],[total_beneficiaries_reached]]),SUM(wash[[#This Row],[calc_children]],wash[[#This Row],[calc_adults]]),wash[[#This Row],[total_beneficiaries_reached]])</f>
        <v>518</v>
      </c>
      <c r="AI319" s="49" t="str">
        <f ca="1">IF(B319="","",OFFSET(table_admin1[[#Headers],[ADM1_PT]],MATCH(B319,admin1,0),1))</f>
        <v>MZ01</v>
      </c>
      <c r="AJ319" s="49" t="str">
        <f t="shared" ca="1" si="12"/>
        <v>MZ0106</v>
      </c>
      <c r="AK319" s="49" t="str">
        <f t="shared" ca="1" si="13"/>
        <v/>
      </c>
    </row>
    <row r="320" spans="1:37" x14ac:dyDescent="0.2">
      <c r="A320" s="58">
        <v>45292</v>
      </c>
      <c r="B320" s="49" t="s">
        <v>209</v>
      </c>
      <c r="C320" s="49" t="s">
        <v>441</v>
      </c>
      <c r="G320" s="49" t="s">
        <v>116</v>
      </c>
      <c r="H320" s="49" t="s">
        <v>1203</v>
      </c>
      <c r="I320" s="49" t="s">
        <v>118</v>
      </c>
      <c r="K320" s="49" t="s">
        <v>1212</v>
      </c>
      <c r="L320" s="49">
        <v>63</v>
      </c>
      <c r="M320" s="49">
        <v>48</v>
      </c>
      <c r="N320" s="49">
        <v>106</v>
      </c>
      <c r="O320" s="49">
        <v>92</v>
      </c>
      <c r="U320" s="49">
        <v>3</v>
      </c>
      <c r="V320" s="49">
        <v>1</v>
      </c>
      <c r="X320" s="49">
        <v>198</v>
      </c>
      <c r="Y320" s="49">
        <v>92</v>
      </c>
      <c r="AC320">
        <f>IF(ISBLANK(wash[[#This Row],[total_boys]]),SUM(wash[[#This Row],[boys_0-5_reached]],wash[[#This Row],[boys_6-12_reached]],wash[[#This Row],[boys_13-18_reached]]),wash[[#This Row],[total_boys]])</f>
        <v>169</v>
      </c>
      <c r="AD320">
        <f>IF(ISBLANK(wash[[#This Row],[total_girls]]),SUM(wash[[#This Row],[girls_0-5_reached]],wash[[#This Row],[girls_6-12_reached]],wash[[#This Row],[girls_13-18_reached]]),wash[[#This Row],[total_girls]])</f>
        <v>140</v>
      </c>
      <c r="AE320">
        <f>IF(ISBLANK(wash[[#This Row],[total_children]]),SUM(wash[[#This Row],[calc_boys]],wash[[#This Row],[calc_girls]]),wash[[#This Row],[total_children]])</f>
        <v>309</v>
      </c>
      <c r="AF320">
        <f>IF(ISBLANK(wash[[#This Row],[total_pwd]]),SUM(wash[[#This Row],[total_pwd_men]],wash[[#This Row],[total_pwd_women]]),wash[[#This Row],[total_pwd]])</f>
        <v>4</v>
      </c>
      <c r="AG320">
        <f>IF(ISBLANK(wash[[#This Row],[total_adults]]),SUM(wash[[#This Row],[total_men]],wash[[#This Row],[total_women]]),wash[[#This Row],[total_adults]])</f>
        <v>290</v>
      </c>
      <c r="AH320">
        <f>IF(ISBLANK(wash[[#This Row],[total_beneficiaries_reached]]),SUM(wash[[#This Row],[calc_children]],wash[[#This Row],[calc_adults]]),wash[[#This Row],[total_beneficiaries_reached]])</f>
        <v>599</v>
      </c>
      <c r="AI320" s="49" t="str">
        <f ca="1">IF(B320="","",OFFSET(table_admin1[[#Headers],[ADM1_PT]],MATCH(B320,admin1,0),1))</f>
        <v>MZ07</v>
      </c>
      <c r="AJ320" s="49" t="str">
        <f t="shared" ca="1" si="12"/>
        <v>MZ0702</v>
      </c>
      <c r="AK320" s="49" t="str">
        <f t="shared" ca="1" si="13"/>
        <v/>
      </c>
    </row>
    <row r="321" spans="1:37" x14ac:dyDescent="0.2">
      <c r="A321" s="58">
        <v>45352</v>
      </c>
      <c r="B321" s="49" t="s">
        <v>209</v>
      </c>
      <c r="C321" s="49" t="s">
        <v>467</v>
      </c>
      <c r="G321" s="49" t="s">
        <v>122</v>
      </c>
      <c r="H321" s="49" t="s">
        <v>163</v>
      </c>
      <c r="I321" s="49" t="s">
        <v>124</v>
      </c>
      <c r="J321" s="49" t="s">
        <v>1315</v>
      </c>
      <c r="K321" s="49" t="s">
        <v>125</v>
      </c>
      <c r="L321" s="49">
        <v>200</v>
      </c>
      <c r="M321" s="49">
        <v>155</v>
      </c>
      <c r="N321" s="49">
        <v>165</v>
      </c>
      <c r="O321" s="49">
        <v>9</v>
      </c>
      <c r="U321" s="49">
        <v>6</v>
      </c>
      <c r="V321" s="49">
        <v>6</v>
      </c>
      <c r="X321" s="49">
        <v>166</v>
      </c>
      <c r="Y321" s="49">
        <v>196</v>
      </c>
      <c r="AC321">
        <f>IF(ISBLANK(wash[[#This Row],[total_boys]]),SUM(wash[[#This Row],[boys_0-5_reached]],wash[[#This Row],[boys_6-12_reached]],wash[[#This Row],[boys_13-18_reached]]),wash[[#This Row],[total_boys]])</f>
        <v>365</v>
      </c>
      <c r="AD321">
        <f>IF(ISBLANK(wash[[#This Row],[total_girls]]),SUM(wash[[#This Row],[girls_0-5_reached]],wash[[#This Row],[girls_6-12_reached]],wash[[#This Row],[girls_13-18_reached]]),wash[[#This Row],[total_girls]])</f>
        <v>164</v>
      </c>
      <c r="AE321">
        <f>IF(ISBLANK(wash[[#This Row],[total_children]]),SUM(wash[[#This Row],[calc_boys]],wash[[#This Row],[calc_girls]]),wash[[#This Row],[total_children]])</f>
        <v>529</v>
      </c>
      <c r="AF321">
        <f>IF(ISBLANK(wash[[#This Row],[total_pwd]]),SUM(wash[[#This Row],[total_pwd_men]],wash[[#This Row],[total_pwd_women]]),wash[[#This Row],[total_pwd]])</f>
        <v>12</v>
      </c>
      <c r="AG321">
        <f>IF(ISBLANK(wash[[#This Row],[total_adults]]),SUM(wash[[#This Row],[total_men]],wash[[#This Row],[total_women]]),wash[[#This Row],[total_adults]])</f>
        <v>362</v>
      </c>
      <c r="AH321">
        <f>IF(ISBLANK(wash[[#This Row],[total_beneficiaries_reached]]),SUM(wash[[#This Row],[calc_children]],wash[[#This Row],[calc_adults]]),wash[[#This Row],[total_beneficiaries_reached]])</f>
        <v>891</v>
      </c>
      <c r="AI321" s="49" t="str">
        <f ca="1">IF(B321="","",OFFSET(table_admin1[[#Headers],[ADM1_PT]],MATCH(B321,admin1,0),1))</f>
        <v>MZ07</v>
      </c>
      <c r="AJ321" s="49" t="str">
        <f t="shared" ca="1" si="12"/>
        <v>MZ0709</v>
      </c>
      <c r="AK321" s="49" t="str">
        <f t="shared" ca="1" si="13"/>
        <v/>
      </c>
    </row>
    <row r="322" spans="1:37" x14ac:dyDescent="0.2">
      <c r="A322" s="58">
        <v>45383</v>
      </c>
      <c r="B322" s="49" t="s">
        <v>214</v>
      </c>
      <c r="C322" s="49" t="s">
        <v>574</v>
      </c>
      <c r="G322" s="49" t="s">
        <v>122</v>
      </c>
      <c r="H322" s="49" t="s">
        <v>161</v>
      </c>
      <c r="I322" s="49" t="s">
        <v>124</v>
      </c>
      <c r="J322" s="49" t="s">
        <v>1315</v>
      </c>
      <c r="K322" s="49" t="s">
        <v>125</v>
      </c>
      <c r="L322" s="49">
        <v>67</v>
      </c>
      <c r="M322" s="49">
        <v>143</v>
      </c>
      <c r="N322" s="49">
        <v>12</v>
      </c>
      <c r="O322" s="49">
        <v>1</v>
      </c>
      <c r="U322" s="49">
        <v>3</v>
      </c>
      <c r="V322" s="49">
        <v>9</v>
      </c>
      <c r="X322" s="49">
        <v>37</v>
      </c>
      <c r="Y322" s="49">
        <v>75</v>
      </c>
      <c r="AC322">
        <f>IF(ISBLANK(wash[[#This Row],[total_boys]]),SUM(wash[[#This Row],[boys_0-5_reached]],wash[[#This Row],[boys_6-12_reached]],wash[[#This Row],[boys_13-18_reached]]),wash[[#This Row],[total_boys]])</f>
        <v>79</v>
      </c>
      <c r="AD322">
        <f>IF(ISBLANK(wash[[#This Row],[total_girls]]),SUM(wash[[#This Row],[girls_0-5_reached]],wash[[#This Row],[girls_6-12_reached]],wash[[#This Row],[girls_13-18_reached]]),wash[[#This Row],[total_girls]])</f>
        <v>144</v>
      </c>
      <c r="AE322">
        <f>IF(ISBLANK(wash[[#This Row],[total_children]]),SUM(wash[[#This Row],[calc_boys]],wash[[#This Row],[calc_girls]]),wash[[#This Row],[total_children]])</f>
        <v>223</v>
      </c>
      <c r="AF322">
        <f>IF(ISBLANK(wash[[#This Row],[total_pwd]]),SUM(wash[[#This Row],[total_pwd_men]],wash[[#This Row],[total_pwd_women]]),wash[[#This Row],[total_pwd]])</f>
        <v>12</v>
      </c>
      <c r="AG322">
        <f>IF(ISBLANK(wash[[#This Row],[total_adults]]),SUM(wash[[#This Row],[total_men]],wash[[#This Row],[total_women]]),wash[[#This Row],[total_adults]])</f>
        <v>112</v>
      </c>
      <c r="AH322">
        <f>IF(ISBLANK(wash[[#This Row],[total_beneficiaries_reached]]),SUM(wash[[#This Row],[calc_children]],wash[[#This Row],[calc_adults]]),wash[[#This Row],[total_beneficiaries_reached]])</f>
        <v>335</v>
      </c>
      <c r="AI322" s="49" t="str">
        <f ca="1">IF(B322="","",OFFSET(table_admin1[[#Headers],[ADM1_PT]],MATCH(B322,admin1,0),1))</f>
        <v>MZ08</v>
      </c>
      <c r="AJ322" s="49" t="str">
        <f t="shared" ca="1" si="12"/>
        <v>MZ0815</v>
      </c>
      <c r="AK322" s="49" t="str">
        <f t="shared" ca="1" si="13"/>
        <v/>
      </c>
    </row>
    <row r="323" spans="1:37" x14ac:dyDescent="0.2">
      <c r="A323" s="58">
        <v>45323</v>
      </c>
      <c r="B323" s="49" t="s">
        <v>113</v>
      </c>
      <c r="C323" s="49" t="s">
        <v>596</v>
      </c>
      <c r="G323" s="49" t="s">
        <v>122</v>
      </c>
      <c r="H323" s="49" t="s">
        <v>162</v>
      </c>
      <c r="I323" s="49" t="s">
        <v>124</v>
      </c>
      <c r="J323" s="49" t="s">
        <v>1315</v>
      </c>
      <c r="K323" s="49" t="s">
        <v>125</v>
      </c>
      <c r="L323" s="49">
        <v>163</v>
      </c>
      <c r="M323" s="49">
        <v>15</v>
      </c>
      <c r="N323" s="49">
        <v>150</v>
      </c>
      <c r="O323" s="49">
        <v>123</v>
      </c>
      <c r="U323" s="49">
        <v>14</v>
      </c>
      <c r="V323" s="49">
        <v>15</v>
      </c>
      <c r="X323" s="49">
        <v>81</v>
      </c>
      <c r="Y323" s="49">
        <v>37</v>
      </c>
      <c r="AC323">
        <f>IF(ISBLANK(wash[[#This Row],[total_boys]]),SUM(wash[[#This Row],[boys_0-5_reached]],wash[[#This Row],[boys_6-12_reached]],wash[[#This Row],[boys_13-18_reached]]),wash[[#This Row],[total_boys]])</f>
        <v>313</v>
      </c>
      <c r="AD323">
        <f>IF(ISBLANK(wash[[#This Row],[total_girls]]),SUM(wash[[#This Row],[girls_0-5_reached]],wash[[#This Row],[girls_6-12_reached]],wash[[#This Row],[girls_13-18_reached]]),wash[[#This Row],[total_girls]])</f>
        <v>138</v>
      </c>
      <c r="AE323">
        <f>IF(ISBLANK(wash[[#This Row],[total_children]]),SUM(wash[[#This Row],[calc_boys]],wash[[#This Row],[calc_girls]]),wash[[#This Row],[total_children]])</f>
        <v>451</v>
      </c>
      <c r="AF323">
        <f>IF(ISBLANK(wash[[#This Row],[total_pwd]]),SUM(wash[[#This Row],[total_pwd_men]],wash[[#This Row],[total_pwd_women]]),wash[[#This Row],[total_pwd]])</f>
        <v>29</v>
      </c>
      <c r="AG323">
        <f>IF(ISBLANK(wash[[#This Row],[total_adults]]),SUM(wash[[#This Row],[total_men]],wash[[#This Row],[total_women]]),wash[[#This Row],[total_adults]])</f>
        <v>118</v>
      </c>
      <c r="AH323">
        <f>IF(ISBLANK(wash[[#This Row],[total_beneficiaries_reached]]),SUM(wash[[#This Row],[calc_children]],wash[[#This Row],[calc_adults]]),wash[[#This Row],[total_beneficiaries_reached]])</f>
        <v>569</v>
      </c>
      <c r="AI323" s="49" t="str">
        <f ca="1">IF(B323="","",OFFSET(table_admin1[[#Headers],[ADM1_PT]],MATCH(B323,admin1,0),1))</f>
        <v>MZ09</v>
      </c>
      <c r="AJ323" s="49" t="str">
        <f t="shared" ca="1" si="12"/>
        <v>MZ0902</v>
      </c>
      <c r="AK323" s="49" t="str">
        <f t="shared" ca="1" si="13"/>
        <v/>
      </c>
    </row>
    <row r="324" spans="1:37" x14ac:dyDescent="0.2">
      <c r="A324" s="58">
        <v>45323</v>
      </c>
      <c r="B324" s="49" t="s">
        <v>224</v>
      </c>
      <c r="C324" s="49" t="s">
        <v>679</v>
      </c>
      <c r="G324" s="49" t="s">
        <v>116</v>
      </c>
      <c r="H324" s="49" t="s">
        <v>162</v>
      </c>
      <c r="I324" s="49" t="s">
        <v>118</v>
      </c>
      <c r="K324" s="49" t="s">
        <v>1212</v>
      </c>
      <c r="L324" s="49">
        <v>180</v>
      </c>
      <c r="M324" s="49">
        <v>145</v>
      </c>
      <c r="N324" s="49">
        <v>193</v>
      </c>
      <c r="O324" s="49">
        <v>90</v>
      </c>
      <c r="U324" s="49">
        <v>14</v>
      </c>
      <c r="V324" s="49">
        <v>4</v>
      </c>
      <c r="X324" s="49">
        <v>192</v>
      </c>
      <c r="Y324" s="49">
        <v>171</v>
      </c>
      <c r="AC324">
        <f>IF(ISBLANK(wash[[#This Row],[total_boys]]),SUM(wash[[#This Row],[boys_0-5_reached]],wash[[#This Row],[boys_6-12_reached]],wash[[#This Row],[boys_13-18_reached]]),wash[[#This Row],[total_boys]])</f>
        <v>373</v>
      </c>
      <c r="AD324">
        <f>IF(ISBLANK(wash[[#This Row],[total_girls]]),SUM(wash[[#This Row],[girls_0-5_reached]],wash[[#This Row],[girls_6-12_reached]],wash[[#This Row],[girls_13-18_reached]]),wash[[#This Row],[total_girls]])</f>
        <v>235</v>
      </c>
      <c r="AE324">
        <f>IF(ISBLANK(wash[[#This Row],[total_children]]),SUM(wash[[#This Row],[calc_boys]],wash[[#This Row],[calc_girls]]),wash[[#This Row],[total_children]])</f>
        <v>608</v>
      </c>
      <c r="AF324">
        <f>IF(ISBLANK(wash[[#This Row],[total_pwd]]),SUM(wash[[#This Row],[total_pwd_men]],wash[[#This Row],[total_pwd_women]]),wash[[#This Row],[total_pwd]])</f>
        <v>18</v>
      </c>
      <c r="AG324">
        <f>IF(ISBLANK(wash[[#This Row],[total_adults]]),SUM(wash[[#This Row],[total_men]],wash[[#This Row],[total_women]]),wash[[#This Row],[total_adults]])</f>
        <v>363</v>
      </c>
      <c r="AH324">
        <f>IF(ISBLANK(wash[[#This Row],[total_beneficiaries_reached]]),SUM(wash[[#This Row],[calc_children]],wash[[#This Row],[calc_adults]]),wash[[#This Row],[total_beneficiaries_reached]])</f>
        <v>971</v>
      </c>
      <c r="AI324" s="49" t="str">
        <f ca="1">IF(B324="","",OFFSET(table_admin1[[#Headers],[ADM1_PT]],MATCH(B324,admin1,0),1))</f>
        <v>MZ10</v>
      </c>
      <c r="AJ324" s="49" t="str">
        <f t="shared" ca="1" si="12"/>
        <v>MZ1012</v>
      </c>
      <c r="AK324" s="49" t="str">
        <f t="shared" ca="1" si="13"/>
        <v/>
      </c>
    </row>
    <row r="325" spans="1:37" x14ac:dyDescent="0.2">
      <c r="A325" s="58">
        <v>45352</v>
      </c>
      <c r="B325" s="49" t="s">
        <v>113</v>
      </c>
      <c r="C325" s="49" t="s">
        <v>613</v>
      </c>
      <c r="G325" s="49" t="s">
        <v>122</v>
      </c>
      <c r="H325" s="49" t="s">
        <v>161</v>
      </c>
      <c r="I325" s="49" t="s">
        <v>124</v>
      </c>
      <c r="J325" s="49" t="s">
        <v>1315</v>
      </c>
      <c r="K325" s="49" t="s">
        <v>125</v>
      </c>
      <c r="L325" s="49">
        <v>32</v>
      </c>
      <c r="M325" s="49">
        <v>35</v>
      </c>
      <c r="N325" s="49">
        <v>71</v>
      </c>
      <c r="O325" s="49">
        <v>39</v>
      </c>
      <c r="U325" s="49">
        <v>7</v>
      </c>
      <c r="V325" s="49">
        <v>8</v>
      </c>
      <c r="X325" s="49">
        <v>31</v>
      </c>
      <c r="Y325" s="49">
        <v>129</v>
      </c>
      <c r="AC325">
        <f>IF(ISBLANK(wash[[#This Row],[total_boys]]),SUM(wash[[#This Row],[boys_0-5_reached]],wash[[#This Row],[boys_6-12_reached]],wash[[#This Row],[boys_13-18_reached]]),wash[[#This Row],[total_boys]])</f>
        <v>103</v>
      </c>
      <c r="AD325">
        <f>IF(ISBLANK(wash[[#This Row],[total_girls]]),SUM(wash[[#This Row],[girls_0-5_reached]],wash[[#This Row],[girls_6-12_reached]],wash[[#This Row],[girls_13-18_reached]]),wash[[#This Row],[total_girls]])</f>
        <v>74</v>
      </c>
      <c r="AE325">
        <f>IF(ISBLANK(wash[[#This Row],[total_children]]),SUM(wash[[#This Row],[calc_boys]],wash[[#This Row],[calc_girls]]),wash[[#This Row],[total_children]])</f>
        <v>177</v>
      </c>
      <c r="AF325">
        <f>IF(ISBLANK(wash[[#This Row],[total_pwd]]),SUM(wash[[#This Row],[total_pwd_men]],wash[[#This Row],[total_pwd_women]]),wash[[#This Row],[total_pwd]])</f>
        <v>15</v>
      </c>
      <c r="AG325">
        <f>IF(ISBLANK(wash[[#This Row],[total_adults]]),SUM(wash[[#This Row],[total_men]],wash[[#This Row],[total_women]]),wash[[#This Row],[total_adults]])</f>
        <v>160</v>
      </c>
      <c r="AH325">
        <f>IF(ISBLANK(wash[[#This Row],[total_beneficiaries_reached]]),SUM(wash[[#This Row],[calc_children]],wash[[#This Row],[calc_adults]]),wash[[#This Row],[total_beneficiaries_reached]])</f>
        <v>337</v>
      </c>
      <c r="AI325" s="49" t="str">
        <f ca="1">IF(B325="","",OFFSET(table_admin1[[#Headers],[ADM1_PT]],MATCH(B325,admin1,0),1))</f>
        <v>MZ09</v>
      </c>
      <c r="AJ325" s="49" t="str">
        <f t="shared" ca="1" si="12"/>
        <v>MZ0907</v>
      </c>
      <c r="AK325" s="49" t="str">
        <f t="shared" ca="1" si="13"/>
        <v/>
      </c>
    </row>
    <row r="326" spans="1:37" x14ac:dyDescent="0.2">
      <c r="A326" s="58">
        <v>45383</v>
      </c>
      <c r="B326" s="49" t="s">
        <v>120</v>
      </c>
      <c r="C326" s="49" t="s">
        <v>205</v>
      </c>
      <c r="G326" s="49" t="s">
        <v>122</v>
      </c>
      <c r="H326" s="49" t="s">
        <v>161</v>
      </c>
      <c r="I326" s="49" t="s">
        <v>130</v>
      </c>
      <c r="J326" s="49" t="s">
        <v>1318</v>
      </c>
      <c r="K326" s="49" t="s">
        <v>125</v>
      </c>
      <c r="L326" s="49">
        <v>88</v>
      </c>
      <c r="M326" s="49">
        <v>21</v>
      </c>
      <c r="N326" s="49">
        <v>143</v>
      </c>
      <c r="O326" s="49">
        <v>185</v>
      </c>
      <c r="U326" s="49">
        <v>15</v>
      </c>
      <c r="V326" s="49">
        <v>14</v>
      </c>
      <c r="X326" s="49">
        <v>173</v>
      </c>
      <c r="Y326" s="49">
        <v>121</v>
      </c>
      <c r="AC326">
        <f>IF(ISBLANK(wash[[#This Row],[total_boys]]),SUM(wash[[#This Row],[boys_0-5_reached]],wash[[#This Row],[boys_6-12_reached]],wash[[#This Row],[boys_13-18_reached]]),wash[[#This Row],[total_boys]])</f>
        <v>231</v>
      </c>
      <c r="AD326">
        <f>IF(ISBLANK(wash[[#This Row],[total_girls]]),SUM(wash[[#This Row],[girls_0-5_reached]],wash[[#This Row],[girls_6-12_reached]],wash[[#This Row],[girls_13-18_reached]]),wash[[#This Row],[total_girls]])</f>
        <v>206</v>
      </c>
      <c r="AE326">
        <f>IF(ISBLANK(wash[[#This Row],[total_children]]),SUM(wash[[#This Row],[calc_boys]],wash[[#This Row],[calc_girls]]),wash[[#This Row],[total_children]])</f>
        <v>437</v>
      </c>
      <c r="AF326">
        <f>IF(ISBLANK(wash[[#This Row],[total_pwd]]),SUM(wash[[#This Row],[total_pwd_men]],wash[[#This Row],[total_pwd_women]]),wash[[#This Row],[total_pwd]])</f>
        <v>29</v>
      </c>
      <c r="AG326">
        <f>IF(ISBLANK(wash[[#This Row],[total_adults]]),SUM(wash[[#This Row],[total_men]],wash[[#This Row],[total_women]]),wash[[#This Row],[total_adults]])</f>
        <v>294</v>
      </c>
      <c r="AH326">
        <f>IF(ISBLANK(wash[[#This Row],[total_beneficiaries_reached]]),SUM(wash[[#This Row],[calc_children]],wash[[#This Row],[calc_adults]]),wash[[#This Row],[total_beneficiaries_reached]])</f>
        <v>731</v>
      </c>
      <c r="AI326" s="49" t="str">
        <f ca="1">IF(B326="","",OFFSET(table_admin1[[#Headers],[ADM1_PT]],MATCH(B326,admin1,0),1))</f>
        <v>MZ01</v>
      </c>
      <c r="AJ326" s="49" t="str">
        <f t="shared" ca="1" si="12"/>
        <v>MZ0106</v>
      </c>
      <c r="AK326" s="49" t="str">
        <f t="shared" ca="1" si="13"/>
        <v/>
      </c>
    </row>
    <row r="327" spans="1:37" x14ac:dyDescent="0.2">
      <c r="A327" s="58">
        <v>45323</v>
      </c>
      <c r="B327" s="49" t="s">
        <v>209</v>
      </c>
      <c r="C327" s="49" t="s">
        <v>437</v>
      </c>
      <c r="G327" s="49" t="s">
        <v>116</v>
      </c>
      <c r="H327" s="49" t="s">
        <v>1203</v>
      </c>
      <c r="I327" s="49" t="s">
        <v>118</v>
      </c>
      <c r="K327" s="49" t="s">
        <v>1212</v>
      </c>
      <c r="L327" s="49">
        <v>175</v>
      </c>
      <c r="M327" s="49">
        <v>150</v>
      </c>
      <c r="N327" s="49">
        <v>186</v>
      </c>
      <c r="O327" s="49">
        <v>103</v>
      </c>
      <c r="U327" s="49">
        <v>5</v>
      </c>
      <c r="V327" s="49">
        <v>7</v>
      </c>
      <c r="X327" s="49">
        <v>138</v>
      </c>
      <c r="Y327" s="49">
        <v>182</v>
      </c>
      <c r="AC327">
        <f>IF(ISBLANK(wash[[#This Row],[total_boys]]),SUM(wash[[#This Row],[boys_0-5_reached]],wash[[#This Row],[boys_6-12_reached]],wash[[#This Row],[boys_13-18_reached]]),wash[[#This Row],[total_boys]])</f>
        <v>361</v>
      </c>
      <c r="AD327">
        <f>IF(ISBLANK(wash[[#This Row],[total_girls]]),SUM(wash[[#This Row],[girls_0-5_reached]],wash[[#This Row],[girls_6-12_reached]],wash[[#This Row],[girls_13-18_reached]]),wash[[#This Row],[total_girls]])</f>
        <v>253</v>
      </c>
      <c r="AE327">
        <f>IF(ISBLANK(wash[[#This Row],[total_children]]),SUM(wash[[#This Row],[calc_boys]],wash[[#This Row],[calc_girls]]),wash[[#This Row],[total_children]])</f>
        <v>614</v>
      </c>
      <c r="AF327">
        <f>IF(ISBLANK(wash[[#This Row],[total_pwd]]),SUM(wash[[#This Row],[total_pwd_men]],wash[[#This Row],[total_pwd_women]]),wash[[#This Row],[total_pwd]])</f>
        <v>12</v>
      </c>
      <c r="AG327">
        <f>IF(ISBLANK(wash[[#This Row],[total_adults]]),SUM(wash[[#This Row],[total_men]],wash[[#This Row],[total_women]]),wash[[#This Row],[total_adults]])</f>
        <v>320</v>
      </c>
      <c r="AH327">
        <f>IF(ISBLANK(wash[[#This Row],[total_beneficiaries_reached]]),SUM(wash[[#This Row],[calc_children]],wash[[#This Row],[calc_adults]]),wash[[#This Row],[total_beneficiaries_reached]])</f>
        <v>934</v>
      </c>
      <c r="AI327" s="49" t="str">
        <f ca="1">IF(B327="","",OFFSET(table_admin1[[#Headers],[ADM1_PT]],MATCH(B327,admin1,0),1))</f>
        <v>MZ07</v>
      </c>
      <c r="AJ327" s="49" t="str">
        <f t="shared" ca="1" si="12"/>
        <v>MZ0701</v>
      </c>
      <c r="AK327" s="49" t="str">
        <f t="shared" ca="1" si="13"/>
        <v/>
      </c>
    </row>
    <row r="328" spans="1:37" x14ac:dyDescent="0.2">
      <c r="A328" s="58">
        <v>45352</v>
      </c>
      <c r="B328" s="49" t="s">
        <v>214</v>
      </c>
      <c r="C328" s="49" t="s">
        <v>574</v>
      </c>
      <c r="G328" s="49" t="s">
        <v>116</v>
      </c>
      <c r="H328" s="49" t="s">
        <v>164</v>
      </c>
      <c r="I328" s="49" t="s">
        <v>118</v>
      </c>
      <c r="K328" s="49" t="s">
        <v>1212</v>
      </c>
      <c r="L328" s="49">
        <v>167</v>
      </c>
      <c r="M328" s="49">
        <v>154</v>
      </c>
      <c r="N328" s="49">
        <v>173</v>
      </c>
      <c r="O328" s="49">
        <v>133</v>
      </c>
      <c r="U328" s="49">
        <v>9</v>
      </c>
      <c r="V328" s="49">
        <v>4</v>
      </c>
      <c r="X328" s="49">
        <v>145</v>
      </c>
      <c r="Y328" s="49">
        <v>138</v>
      </c>
      <c r="AC328">
        <f>IF(ISBLANK(wash[[#This Row],[total_boys]]),SUM(wash[[#This Row],[boys_0-5_reached]],wash[[#This Row],[boys_6-12_reached]],wash[[#This Row],[boys_13-18_reached]]),wash[[#This Row],[total_boys]])</f>
        <v>340</v>
      </c>
      <c r="AD328">
        <f>IF(ISBLANK(wash[[#This Row],[total_girls]]),SUM(wash[[#This Row],[girls_0-5_reached]],wash[[#This Row],[girls_6-12_reached]],wash[[#This Row],[girls_13-18_reached]]),wash[[#This Row],[total_girls]])</f>
        <v>287</v>
      </c>
      <c r="AE328">
        <f>IF(ISBLANK(wash[[#This Row],[total_children]]),SUM(wash[[#This Row],[calc_boys]],wash[[#This Row],[calc_girls]]),wash[[#This Row],[total_children]])</f>
        <v>627</v>
      </c>
      <c r="AF328">
        <f>IF(ISBLANK(wash[[#This Row],[total_pwd]]),SUM(wash[[#This Row],[total_pwd_men]],wash[[#This Row],[total_pwd_women]]),wash[[#This Row],[total_pwd]])</f>
        <v>13</v>
      </c>
      <c r="AG328">
        <f>IF(ISBLANK(wash[[#This Row],[total_adults]]),SUM(wash[[#This Row],[total_men]],wash[[#This Row],[total_women]]),wash[[#This Row],[total_adults]])</f>
        <v>283</v>
      </c>
      <c r="AH328">
        <f>IF(ISBLANK(wash[[#This Row],[total_beneficiaries_reached]]),SUM(wash[[#This Row],[calc_children]],wash[[#This Row],[calc_adults]]),wash[[#This Row],[total_beneficiaries_reached]])</f>
        <v>910</v>
      </c>
      <c r="AI328" s="49" t="str">
        <f ca="1">IF(B328="","",OFFSET(table_admin1[[#Headers],[ADM1_PT]],MATCH(B328,admin1,0),1))</f>
        <v>MZ08</v>
      </c>
      <c r="AJ328" s="49" t="str">
        <f t="shared" ca="1" si="12"/>
        <v>MZ0815</v>
      </c>
      <c r="AK328" s="49" t="str">
        <f t="shared" ca="1" si="13"/>
        <v/>
      </c>
    </row>
    <row r="329" spans="1:37" x14ac:dyDescent="0.2">
      <c r="A329" s="58">
        <v>45383</v>
      </c>
      <c r="B329" s="49" t="s">
        <v>229</v>
      </c>
      <c r="C329" s="49" t="s">
        <v>693</v>
      </c>
      <c r="G329" s="49" t="s">
        <v>116</v>
      </c>
      <c r="H329" s="49" t="s">
        <v>162</v>
      </c>
      <c r="I329" s="49" t="s">
        <v>118</v>
      </c>
      <c r="K329" s="49" t="s">
        <v>1212</v>
      </c>
      <c r="L329" s="49">
        <v>159</v>
      </c>
      <c r="M329" s="49">
        <v>197</v>
      </c>
      <c r="N329" s="49">
        <v>168</v>
      </c>
      <c r="O329" s="49">
        <v>72</v>
      </c>
      <c r="U329" s="49">
        <v>10</v>
      </c>
      <c r="V329" s="49">
        <v>9</v>
      </c>
      <c r="X329" s="49">
        <v>114</v>
      </c>
      <c r="Y329" s="49">
        <v>66</v>
      </c>
      <c r="AC329">
        <f>IF(ISBLANK(wash[[#This Row],[total_boys]]),SUM(wash[[#This Row],[boys_0-5_reached]],wash[[#This Row],[boys_6-12_reached]],wash[[#This Row],[boys_13-18_reached]]),wash[[#This Row],[total_boys]])</f>
        <v>327</v>
      </c>
      <c r="AD329">
        <f>IF(ISBLANK(wash[[#This Row],[total_girls]]),SUM(wash[[#This Row],[girls_0-5_reached]],wash[[#This Row],[girls_6-12_reached]],wash[[#This Row],[girls_13-18_reached]]),wash[[#This Row],[total_girls]])</f>
        <v>269</v>
      </c>
      <c r="AE329">
        <f>IF(ISBLANK(wash[[#This Row],[total_children]]),SUM(wash[[#This Row],[calc_boys]],wash[[#This Row],[calc_girls]]),wash[[#This Row],[total_children]])</f>
        <v>596</v>
      </c>
      <c r="AF329">
        <f>IF(ISBLANK(wash[[#This Row],[total_pwd]]),SUM(wash[[#This Row],[total_pwd_men]],wash[[#This Row],[total_pwd_women]]),wash[[#This Row],[total_pwd]])</f>
        <v>19</v>
      </c>
      <c r="AG329">
        <f>IF(ISBLANK(wash[[#This Row],[total_adults]]),SUM(wash[[#This Row],[total_men]],wash[[#This Row],[total_women]]),wash[[#This Row],[total_adults]])</f>
        <v>180</v>
      </c>
      <c r="AH329">
        <f>IF(ISBLANK(wash[[#This Row],[total_beneficiaries_reached]]),SUM(wash[[#This Row],[calc_children]],wash[[#This Row],[calc_adults]]),wash[[#This Row],[total_beneficiaries_reached]])</f>
        <v>776</v>
      </c>
      <c r="AI329" s="49" t="str">
        <f ca="1">IF(B329="","",OFFSET(table_admin1[[#Headers],[ADM1_PT]],MATCH(B329,admin1,0),1))</f>
        <v>MZ11</v>
      </c>
      <c r="AJ329" s="49" t="str">
        <f t="shared" ca="1" si="12"/>
        <v>MZ1101</v>
      </c>
      <c r="AK329" s="49" t="str">
        <f t="shared" ca="1" si="13"/>
        <v/>
      </c>
    </row>
    <row r="330" spans="1:37" x14ac:dyDescent="0.2">
      <c r="A330" s="58">
        <v>45383</v>
      </c>
      <c r="B330" s="49" t="s">
        <v>120</v>
      </c>
      <c r="C330" s="49" t="s">
        <v>129</v>
      </c>
      <c r="G330" s="49" t="s">
        <v>122</v>
      </c>
      <c r="H330" s="49" t="s">
        <v>162</v>
      </c>
      <c r="I330" s="49" t="s">
        <v>124</v>
      </c>
      <c r="K330" s="49" t="s">
        <v>1212</v>
      </c>
      <c r="L330" s="49">
        <v>113</v>
      </c>
      <c r="M330" s="49">
        <v>132</v>
      </c>
      <c r="N330" s="49">
        <v>182</v>
      </c>
      <c r="O330" s="49">
        <v>17</v>
      </c>
      <c r="U330" s="49">
        <v>11</v>
      </c>
      <c r="V330" s="49">
        <v>4</v>
      </c>
      <c r="X330" s="49">
        <v>165</v>
      </c>
      <c r="Y330" s="49">
        <v>149</v>
      </c>
      <c r="AC330">
        <f>IF(ISBLANK(wash[[#This Row],[total_boys]]),SUM(wash[[#This Row],[boys_0-5_reached]],wash[[#This Row],[boys_6-12_reached]],wash[[#This Row],[boys_13-18_reached]]),wash[[#This Row],[total_boys]])</f>
        <v>295</v>
      </c>
      <c r="AD330">
        <f>IF(ISBLANK(wash[[#This Row],[total_girls]]),SUM(wash[[#This Row],[girls_0-5_reached]],wash[[#This Row],[girls_6-12_reached]],wash[[#This Row],[girls_13-18_reached]]),wash[[#This Row],[total_girls]])</f>
        <v>149</v>
      </c>
      <c r="AE330">
        <f>IF(ISBLANK(wash[[#This Row],[total_children]]),SUM(wash[[#This Row],[calc_boys]],wash[[#This Row],[calc_girls]]),wash[[#This Row],[total_children]])</f>
        <v>444</v>
      </c>
      <c r="AF330">
        <f>IF(ISBLANK(wash[[#This Row],[total_pwd]]),SUM(wash[[#This Row],[total_pwd_men]],wash[[#This Row],[total_pwd_women]]),wash[[#This Row],[total_pwd]])</f>
        <v>15</v>
      </c>
      <c r="AG330">
        <f>IF(ISBLANK(wash[[#This Row],[total_adults]]),SUM(wash[[#This Row],[total_men]],wash[[#This Row],[total_women]]),wash[[#This Row],[total_adults]])</f>
        <v>314</v>
      </c>
      <c r="AH330">
        <f>IF(ISBLANK(wash[[#This Row],[total_beneficiaries_reached]]),SUM(wash[[#This Row],[calc_children]],wash[[#This Row],[calc_adults]]),wash[[#This Row],[total_beneficiaries_reached]])</f>
        <v>758</v>
      </c>
      <c r="AI330" s="49" t="str">
        <f ca="1">IF(B330="","",OFFSET(table_admin1[[#Headers],[ADM1_PT]],MATCH(B330,admin1,0),1))</f>
        <v>MZ01</v>
      </c>
      <c r="AJ330" s="49" t="str">
        <f t="shared" ca="1" si="12"/>
        <v>MZ0110</v>
      </c>
      <c r="AK330" s="49" t="str">
        <f t="shared" ca="1" si="13"/>
        <v/>
      </c>
    </row>
    <row r="331" spans="1:37" x14ac:dyDescent="0.2">
      <c r="A331" s="58">
        <v>45323</v>
      </c>
      <c r="B331" s="49" t="s">
        <v>214</v>
      </c>
      <c r="C331" s="49" t="s">
        <v>574</v>
      </c>
      <c r="G331" s="49" t="s">
        <v>122</v>
      </c>
      <c r="H331" s="49" t="s">
        <v>163</v>
      </c>
      <c r="I331" s="49" t="s">
        <v>124</v>
      </c>
      <c r="J331" s="49" t="s">
        <v>1314</v>
      </c>
      <c r="K331" s="49" t="s">
        <v>125</v>
      </c>
      <c r="L331" s="49">
        <v>25</v>
      </c>
      <c r="M331" s="49">
        <v>8</v>
      </c>
      <c r="N331" s="49">
        <v>110</v>
      </c>
      <c r="O331" s="49">
        <v>17</v>
      </c>
      <c r="U331" s="49">
        <v>9</v>
      </c>
      <c r="V331" s="49">
        <v>7</v>
      </c>
      <c r="X331" s="49">
        <v>115</v>
      </c>
      <c r="Y331" s="49">
        <v>36</v>
      </c>
      <c r="AC331">
        <f>IF(ISBLANK(wash[[#This Row],[total_boys]]),SUM(wash[[#This Row],[boys_0-5_reached]],wash[[#This Row],[boys_6-12_reached]],wash[[#This Row],[boys_13-18_reached]]),wash[[#This Row],[total_boys]])</f>
        <v>135</v>
      </c>
      <c r="AD331">
        <f>IF(ISBLANK(wash[[#This Row],[total_girls]]),SUM(wash[[#This Row],[girls_0-5_reached]],wash[[#This Row],[girls_6-12_reached]],wash[[#This Row],[girls_13-18_reached]]),wash[[#This Row],[total_girls]])</f>
        <v>25</v>
      </c>
      <c r="AE331">
        <f>IF(ISBLANK(wash[[#This Row],[total_children]]),SUM(wash[[#This Row],[calc_boys]],wash[[#This Row],[calc_girls]]),wash[[#This Row],[total_children]])</f>
        <v>160</v>
      </c>
      <c r="AF331">
        <f>IF(ISBLANK(wash[[#This Row],[total_pwd]]),SUM(wash[[#This Row],[total_pwd_men]],wash[[#This Row],[total_pwd_women]]),wash[[#This Row],[total_pwd]])</f>
        <v>16</v>
      </c>
      <c r="AG331">
        <f>IF(ISBLANK(wash[[#This Row],[total_adults]]),SUM(wash[[#This Row],[total_men]],wash[[#This Row],[total_women]]),wash[[#This Row],[total_adults]])</f>
        <v>151</v>
      </c>
      <c r="AH331">
        <f>IF(ISBLANK(wash[[#This Row],[total_beneficiaries_reached]]),SUM(wash[[#This Row],[calc_children]],wash[[#This Row],[calc_adults]]),wash[[#This Row],[total_beneficiaries_reached]])</f>
        <v>311</v>
      </c>
      <c r="AI331" s="49" t="str">
        <f ca="1">IF(B331="","",OFFSET(table_admin1[[#Headers],[ADM1_PT]],MATCH(B331,admin1,0),1))</f>
        <v>MZ08</v>
      </c>
      <c r="AJ331" s="49" t="str">
        <f t="shared" ca="1" si="12"/>
        <v>MZ0815</v>
      </c>
      <c r="AK331" s="49" t="str">
        <f t="shared" ca="1" si="13"/>
        <v/>
      </c>
    </row>
    <row r="332" spans="1:37" x14ac:dyDescent="0.2">
      <c r="A332" s="58">
        <v>45292</v>
      </c>
      <c r="B332" s="49" t="s">
        <v>120</v>
      </c>
      <c r="C332" s="49" t="s">
        <v>129</v>
      </c>
      <c r="G332" s="49" t="s">
        <v>116</v>
      </c>
      <c r="H332" s="49" t="s">
        <v>1203</v>
      </c>
      <c r="I332" s="49" t="s">
        <v>118</v>
      </c>
      <c r="K332" s="49" t="s">
        <v>1212</v>
      </c>
      <c r="L332" s="49">
        <v>113</v>
      </c>
      <c r="M332" s="49">
        <v>181</v>
      </c>
      <c r="N332" s="49">
        <v>62</v>
      </c>
      <c r="O332" s="49">
        <v>47</v>
      </c>
      <c r="U332" s="49">
        <v>1</v>
      </c>
      <c r="V332" s="49">
        <v>5</v>
      </c>
      <c r="X332" s="49">
        <v>119</v>
      </c>
      <c r="Y332" s="49">
        <v>169</v>
      </c>
      <c r="AC332">
        <f>IF(ISBLANK(wash[[#This Row],[total_boys]]),SUM(wash[[#This Row],[boys_0-5_reached]],wash[[#This Row],[boys_6-12_reached]],wash[[#This Row],[boys_13-18_reached]]),wash[[#This Row],[total_boys]])</f>
        <v>175</v>
      </c>
      <c r="AD332">
        <f>IF(ISBLANK(wash[[#This Row],[total_girls]]),SUM(wash[[#This Row],[girls_0-5_reached]],wash[[#This Row],[girls_6-12_reached]],wash[[#This Row],[girls_13-18_reached]]),wash[[#This Row],[total_girls]])</f>
        <v>228</v>
      </c>
      <c r="AE332">
        <f>IF(ISBLANK(wash[[#This Row],[total_children]]),SUM(wash[[#This Row],[calc_boys]],wash[[#This Row],[calc_girls]]),wash[[#This Row],[total_children]])</f>
        <v>403</v>
      </c>
      <c r="AF332">
        <f>IF(ISBLANK(wash[[#This Row],[total_pwd]]),SUM(wash[[#This Row],[total_pwd_men]],wash[[#This Row],[total_pwd_women]]),wash[[#This Row],[total_pwd]])</f>
        <v>6</v>
      </c>
      <c r="AG332">
        <f>IF(ISBLANK(wash[[#This Row],[total_adults]]),SUM(wash[[#This Row],[total_men]],wash[[#This Row],[total_women]]),wash[[#This Row],[total_adults]])</f>
        <v>288</v>
      </c>
      <c r="AH332">
        <f>IF(ISBLANK(wash[[#This Row],[total_beneficiaries_reached]]),SUM(wash[[#This Row],[calc_children]],wash[[#This Row],[calc_adults]]),wash[[#This Row],[total_beneficiaries_reached]])</f>
        <v>691</v>
      </c>
      <c r="AI332" s="49" t="str">
        <f ca="1">IF(B332="","",OFFSET(table_admin1[[#Headers],[ADM1_PT]],MATCH(B332,admin1,0),1))</f>
        <v>MZ01</v>
      </c>
      <c r="AJ332" s="49" t="str">
        <f t="shared" ca="1" si="12"/>
        <v>MZ0110</v>
      </c>
      <c r="AK332" s="49" t="str">
        <f t="shared" ca="1" si="13"/>
        <v/>
      </c>
    </row>
    <row r="333" spans="1:37" x14ac:dyDescent="0.2">
      <c r="A333" s="58">
        <v>45323</v>
      </c>
      <c r="B333" s="49" t="s">
        <v>113</v>
      </c>
      <c r="C333" s="49" t="s">
        <v>596</v>
      </c>
      <c r="G333" s="49" t="s">
        <v>122</v>
      </c>
      <c r="H333" s="49" t="s">
        <v>162</v>
      </c>
      <c r="I333" s="49" t="s">
        <v>124</v>
      </c>
      <c r="J333" s="49" t="s">
        <v>1315</v>
      </c>
      <c r="K333" s="49" t="s">
        <v>125</v>
      </c>
      <c r="L333" s="49">
        <v>78</v>
      </c>
      <c r="M333" s="49">
        <v>25</v>
      </c>
      <c r="N333" s="49">
        <v>37</v>
      </c>
      <c r="O333" s="49">
        <v>3</v>
      </c>
      <c r="U333" s="49">
        <v>13</v>
      </c>
      <c r="V333" s="49">
        <v>8</v>
      </c>
      <c r="X333" s="49">
        <v>198</v>
      </c>
      <c r="Y333" s="49">
        <v>4</v>
      </c>
      <c r="AC333">
        <f>IF(ISBLANK(wash[[#This Row],[total_boys]]),SUM(wash[[#This Row],[boys_0-5_reached]],wash[[#This Row],[boys_6-12_reached]],wash[[#This Row],[boys_13-18_reached]]),wash[[#This Row],[total_boys]])</f>
        <v>115</v>
      </c>
      <c r="AD333">
        <f>IF(ISBLANK(wash[[#This Row],[total_girls]]),SUM(wash[[#This Row],[girls_0-5_reached]],wash[[#This Row],[girls_6-12_reached]],wash[[#This Row],[girls_13-18_reached]]),wash[[#This Row],[total_girls]])</f>
        <v>28</v>
      </c>
      <c r="AE333">
        <f>IF(ISBLANK(wash[[#This Row],[total_children]]),SUM(wash[[#This Row],[calc_boys]],wash[[#This Row],[calc_girls]]),wash[[#This Row],[total_children]])</f>
        <v>143</v>
      </c>
      <c r="AF333">
        <f>IF(ISBLANK(wash[[#This Row],[total_pwd]]),SUM(wash[[#This Row],[total_pwd_men]],wash[[#This Row],[total_pwd_women]]),wash[[#This Row],[total_pwd]])</f>
        <v>21</v>
      </c>
      <c r="AG333">
        <f>IF(ISBLANK(wash[[#This Row],[total_adults]]),SUM(wash[[#This Row],[total_men]],wash[[#This Row],[total_women]]),wash[[#This Row],[total_adults]])</f>
        <v>202</v>
      </c>
      <c r="AH333">
        <f>IF(ISBLANK(wash[[#This Row],[total_beneficiaries_reached]]),SUM(wash[[#This Row],[calc_children]],wash[[#This Row],[calc_adults]]),wash[[#This Row],[total_beneficiaries_reached]])</f>
        <v>345</v>
      </c>
      <c r="AI333" s="49" t="str">
        <f ca="1">IF(B333="","",OFFSET(table_admin1[[#Headers],[ADM1_PT]],MATCH(B333,admin1,0),1))</f>
        <v>MZ09</v>
      </c>
      <c r="AJ333" s="49" t="str">
        <f t="shared" ca="1" si="12"/>
        <v>MZ0902</v>
      </c>
      <c r="AK333" s="49" t="str">
        <f t="shared" ca="1" si="13"/>
        <v/>
      </c>
    </row>
    <row r="334" spans="1:37" x14ac:dyDescent="0.2">
      <c r="A334" s="58">
        <v>45323</v>
      </c>
      <c r="B334" s="49" t="s">
        <v>120</v>
      </c>
      <c r="C334" s="49" t="s">
        <v>199</v>
      </c>
      <c r="G334" s="49" t="s">
        <v>122</v>
      </c>
      <c r="H334" s="49" t="s">
        <v>162</v>
      </c>
      <c r="I334" s="49" t="s">
        <v>124</v>
      </c>
      <c r="J334" s="49" t="s">
        <v>1314</v>
      </c>
      <c r="K334" s="49" t="s">
        <v>125</v>
      </c>
      <c r="L334" s="49">
        <v>173</v>
      </c>
      <c r="M334" s="49">
        <v>188</v>
      </c>
      <c r="N334" s="49">
        <v>40</v>
      </c>
      <c r="O334" s="49">
        <v>65</v>
      </c>
      <c r="U334" s="49">
        <v>3</v>
      </c>
      <c r="V334" s="49">
        <v>3</v>
      </c>
      <c r="X334" s="49">
        <v>76</v>
      </c>
      <c r="Y334" s="49">
        <v>173</v>
      </c>
      <c r="AC334">
        <f>IF(ISBLANK(wash[[#This Row],[total_boys]]),SUM(wash[[#This Row],[boys_0-5_reached]],wash[[#This Row],[boys_6-12_reached]],wash[[#This Row],[boys_13-18_reached]]),wash[[#This Row],[total_boys]])</f>
        <v>213</v>
      </c>
      <c r="AD334">
        <f>IF(ISBLANK(wash[[#This Row],[total_girls]]),SUM(wash[[#This Row],[girls_0-5_reached]],wash[[#This Row],[girls_6-12_reached]],wash[[#This Row],[girls_13-18_reached]]),wash[[#This Row],[total_girls]])</f>
        <v>253</v>
      </c>
      <c r="AE334">
        <f>IF(ISBLANK(wash[[#This Row],[total_children]]),SUM(wash[[#This Row],[calc_boys]],wash[[#This Row],[calc_girls]]),wash[[#This Row],[total_children]])</f>
        <v>466</v>
      </c>
      <c r="AF334">
        <f>IF(ISBLANK(wash[[#This Row],[total_pwd]]),SUM(wash[[#This Row],[total_pwd_men]],wash[[#This Row],[total_pwd_women]]),wash[[#This Row],[total_pwd]])</f>
        <v>6</v>
      </c>
      <c r="AG334">
        <f>IF(ISBLANK(wash[[#This Row],[total_adults]]),SUM(wash[[#This Row],[total_men]],wash[[#This Row],[total_women]]),wash[[#This Row],[total_adults]])</f>
        <v>249</v>
      </c>
      <c r="AH334">
        <f>IF(ISBLANK(wash[[#This Row],[total_beneficiaries_reached]]),SUM(wash[[#This Row],[calc_children]],wash[[#This Row],[calc_adults]]),wash[[#This Row],[total_beneficiaries_reached]])</f>
        <v>715</v>
      </c>
      <c r="AI334" s="49" t="str">
        <f ca="1">IF(B334="","",OFFSET(table_admin1[[#Headers],[ADM1_PT]],MATCH(B334,admin1,0),1))</f>
        <v>MZ01</v>
      </c>
      <c r="AJ334" s="49" t="str">
        <f t="shared" ca="1" si="12"/>
        <v>MZ0105</v>
      </c>
      <c r="AK334" s="49" t="str">
        <f t="shared" ca="1" si="13"/>
        <v/>
      </c>
    </row>
    <row r="335" spans="1:37" x14ac:dyDescent="0.2">
      <c r="A335" s="58">
        <v>45323</v>
      </c>
      <c r="B335" s="49" t="s">
        <v>209</v>
      </c>
      <c r="C335" s="49" t="s">
        <v>445</v>
      </c>
      <c r="G335" s="49" t="s">
        <v>122</v>
      </c>
      <c r="H335" s="49" t="s">
        <v>161</v>
      </c>
      <c r="I335" s="49" t="s">
        <v>130</v>
      </c>
      <c r="J335" s="49" t="s">
        <v>1317</v>
      </c>
      <c r="K335" s="49" t="s">
        <v>125</v>
      </c>
      <c r="L335" s="49">
        <v>179</v>
      </c>
      <c r="M335" s="49">
        <v>46</v>
      </c>
      <c r="N335" s="49">
        <v>55</v>
      </c>
      <c r="O335" s="49">
        <v>28</v>
      </c>
      <c r="U335" s="49">
        <v>14</v>
      </c>
      <c r="V335" s="49">
        <v>12</v>
      </c>
      <c r="X335" s="49">
        <v>174</v>
      </c>
      <c r="Y335" s="49">
        <v>194</v>
      </c>
      <c r="AC335">
        <f>IF(ISBLANK(wash[[#This Row],[total_boys]]),SUM(wash[[#This Row],[boys_0-5_reached]],wash[[#This Row],[boys_6-12_reached]],wash[[#This Row],[boys_13-18_reached]]),wash[[#This Row],[total_boys]])</f>
        <v>234</v>
      </c>
      <c r="AD335">
        <f>IF(ISBLANK(wash[[#This Row],[total_girls]]),SUM(wash[[#This Row],[girls_0-5_reached]],wash[[#This Row],[girls_6-12_reached]],wash[[#This Row],[girls_13-18_reached]]),wash[[#This Row],[total_girls]])</f>
        <v>74</v>
      </c>
      <c r="AE335">
        <f>IF(ISBLANK(wash[[#This Row],[total_children]]),SUM(wash[[#This Row],[calc_boys]],wash[[#This Row],[calc_girls]]),wash[[#This Row],[total_children]])</f>
        <v>308</v>
      </c>
      <c r="AF335">
        <f>IF(ISBLANK(wash[[#This Row],[total_pwd]]),SUM(wash[[#This Row],[total_pwd_men]],wash[[#This Row],[total_pwd_women]]),wash[[#This Row],[total_pwd]])</f>
        <v>26</v>
      </c>
      <c r="AG335">
        <f>IF(ISBLANK(wash[[#This Row],[total_adults]]),SUM(wash[[#This Row],[total_men]],wash[[#This Row],[total_women]]),wash[[#This Row],[total_adults]])</f>
        <v>368</v>
      </c>
      <c r="AH335">
        <f>IF(ISBLANK(wash[[#This Row],[total_beneficiaries_reached]]),SUM(wash[[#This Row],[calc_children]],wash[[#This Row],[calc_adults]]),wash[[#This Row],[total_beneficiaries_reached]])</f>
        <v>676</v>
      </c>
      <c r="AI335" s="49" t="str">
        <f ca="1">IF(B335="","",OFFSET(table_admin1[[#Headers],[ADM1_PT]],MATCH(B335,admin1,0),1))</f>
        <v>MZ07</v>
      </c>
      <c r="AJ335" s="49" t="str">
        <f t="shared" ca="1" si="12"/>
        <v>MZ0703</v>
      </c>
      <c r="AK335" s="49" t="str">
        <f t="shared" ca="1" si="13"/>
        <v/>
      </c>
    </row>
    <row r="336" spans="1:37" x14ac:dyDescent="0.2">
      <c r="A336" s="58">
        <v>45352</v>
      </c>
      <c r="B336" s="49" t="s">
        <v>214</v>
      </c>
      <c r="C336" s="49" t="s">
        <v>524</v>
      </c>
      <c r="G336" s="49" t="s">
        <v>116</v>
      </c>
      <c r="H336" s="49" t="s">
        <v>164</v>
      </c>
      <c r="I336" s="49" t="s">
        <v>118</v>
      </c>
      <c r="K336" s="49" t="s">
        <v>1212</v>
      </c>
      <c r="L336" s="49">
        <v>18</v>
      </c>
      <c r="M336" s="49">
        <v>32</v>
      </c>
      <c r="N336" s="49">
        <v>62</v>
      </c>
      <c r="O336" s="49">
        <v>58</v>
      </c>
      <c r="U336" s="49">
        <v>14</v>
      </c>
      <c r="V336" s="49">
        <v>1</v>
      </c>
      <c r="X336" s="49">
        <v>121</v>
      </c>
      <c r="Y336" s="49">
        <v>107</v>
      </c>
      <c r="AC336">
        <f>IF(ISBLANK(wash[[#This Row],[total_boys]]),SUM(wash[[#This Row],[boys_0-5_reached]],wash[[#This Row],[boys_6-12_reached]],wash[[#This Row],[boys_13-18_reached]]),wash[[#This Row],[total_boys]])</f>
        <v>80</v>
      </c>
      <c r="AD336">
        <f>IF(ISBLANK(wash[[#This Row],[total_girls]]),SUM(wash[[#This Row],[girls_0-5_reached]],wash[[#This Row],[girls_6-12_reached]],wash[[#This Row],[girls_13-18_reached]]),wash[[#This Row],[total_girls]])</f>
        <v>90</v>
      </c>
      <c r="AE336">
        <f>IF(ISBLANK(wash[[#This Row],[total_children]]),SUM(wash[[#This Row],[calc_boys]],wash[[#This Row],[calc_girls]]),wash[[#This Row],[total_children]])</f>
        <v>170</v>
      </c>
      <c r="AF336">
        <f>IF(ISBLANK(wash[[#This Row],[total_pwd]]),SUM(wash[[#This Row],[total_pwd_men]],wash[[#This Row],[total_pwd_women]]),wash[[#This Row],[total_pwd]])</f>
        <v>15</v>
      </c>
      <c r="AG336">
        <f>IF(ISBLANK(wash[[#This Row],[total_adults]]),SUM(wash[[#This Row],[total_men]],wash[[#This Row],[total_women]]),wash[[#This Row],[total_adults]])</f>
        <v>228</v>
      </c>
      <c r="AH336">
        <f>IF(ISBLANK(wash[[#This Row],[total_beneficiaries_reached]]),SUM(wash[[#This Row],[calc_children]],wash[[#This Row],[calc_adults]]),wash[[#This Row],[total_beneficiaries_reached]])</f>
        <v>398</v>
      </c>
      <c r="AI336" s="49" t="str">
        <f ca="1">IF(B336="","",OFFSET(table_admin1[[#Headers],[ADM1_PT]],MATCH(B336,admin1,0),1))</f>
        <v>MZ08</v>
      </c>
      <c r="AJ336" s="49" t="str">
        <f t="shared" ca="1" si="12"/>
        <v>MZ0801</v>
      </c>
      <c r="AK336" s="49" t="str">
        <f t="shared" ca="1" si="13"/>
        <v/>
      </c>
    </row>
    <row r="337" spans="1:37" x14ac:dyDescent="0.2">
      <c r="A337" s="58">
        <v>45292</v>
      </c>
      <c r="B337" s="49" t="s">
        <v>229</v>
      </c>
      <c r="C337" s="49" t="s">
        <v>700</v>
      </c>
      <c r="G337" s="49" t="s">
        <v>122</v>
      </c>
      <c r="H337" s="49" t="s">
        <v>164</v>
      </c>
      <c r="I337" s="49" t="s">
        <v>130</v>
      </c>
      <c r="J337" s="49" t="s">
        <v>1318</v>
      </c>
      <c r="K337" s="49" t="s">
        <v>125</v>
      </c>
      <c r="L337" s="49">
        <v>186</v>
      </c>
      <c r="M337" s="49">
        <v>57</v>
      </c>
      <c r="N337" s="49">
        <v>100</v>
      </c>
      <c r="O337" s="49">
        <v>126</v>
      </c>
      <c r="U337" s="49">
        <v>14</v>
      </c>
      <c r="V337" s="49">
        <v>7</v>
      </c>
      <c r="X337" s="49">
        <v>25</v>
      </c>
      <c r="Y337" s="49">
        <v>114</v>
      </c>
      <c r="AC337">
        <f>IF(ISBLANK(wash[[#This Row],[total_boys]]),SUM(wash[[#This Row],[boys_0-5_reached]],wash[[#This Row],[boys_6-12_reached]],wash[[#This Row],[boys_13-18_reached]]),wash[[#This Row],[total_boys]])</f>
        <v>286</v>
      </c>
      <c r="AD337">
        <f>IF(ISBLANK(wash[[#This Row],[total_girls]]),SUM(wash[[#This Row],[girls_0-5_reached]],wash[[#This Row],[girls_6-12_reached]],wash[[#This Row],[girls_13-18_reached]]),wash[[#This Row],[total_girls]])</f>
        <v>183</v>
      </c>
      <c r="AE337">
        <f>IF(ISBLANK(wash[[#This Row],[total_children]]),SUM(wash[[#This Row],[calc_boys]],wash[[#This Row],[calc_girls]]),wash[[#This Row],[total_children]])</f>
        <v>469</v>
      </c>
      <c r="AF337">
        <f>IF(ISBLANK(wash[[#This Row],[total_pwd]]),SUM(wash[[#This Row],[total_pwd_men]],wash[[#This Row],[total_pwd_women]]),wash[[#This Row],[total_pwd]])</f>
        <v>21</v>
      </c>
      <c r="AG337">
        <f>IF(ISBLANK(wash[[#This Row],[total_adults]]),SUM(wash[[#This Row],[total_men]],wash[[#This Row],[total_women]]),wash[[#This Row],[total_adults]])</f>
        <v>139</v>
      </c>
      <c r="AH337">
        <f>IF(ISBLANK(wash[[#This Row],[total_beneficiaries_reached]]),SUM(wash[[#This Row],[calc_children]],wash[[#This Row],[calc_adults]]),wash[[#This Row],[total_beneficiaries_reached]])</f>
        <v>608</v>
      </c>
      <c r="AI337" s="49" t="str">
        <f ca="1">IF(B337="","",OFFSET(table_admin1[[#Headers],[ADM1_PT]],MATCH(B337,admin1,0),1))</f>
        <v>MZ11</v>
      </c>
      <c r="AJ337" s="49" t="str">
        <f t="shared" ca="1" si="12"/>
        <v>MZ1103</v>
      </c>
      <c r="AK337" s="49" t="str">
        <f t="shared" ca="1" si="13"/>
        <v/>
      </c>
    </row>
    <row r="338" spans="1:37" x14ac:dyDescent="0.2">
      <c r="A338" s="58">
        <v>45352</v>
      </c>
      <c r="B338" s="49" t="s">
        <v>120</v>
      </c>
      <c r="C338" s="49" t="s">
        <v>220</v>
      </c>
      <c r="G338" s="49" t="s">
        <v>116</v>
      </c>
      <c r="H338" s="49" t="s">
        <v>1203</v>
      </c>
      <c r="I338" s="49" t="s">
        <v>118</v>
      </c>
      <c r="K338" s="49" t="s">
        <v>1212</v>
      </c>
      <c r="L338" s="49">
        <v>30</v>
      </c>
      <c r="M338" s="49">
        <v>171</v>
      </c>
      <c r="N338" s="49">
        <v>27</v>
      </c>
      <c r="O338" s="49">
        <v>197</v>
      </c>
      <c r="U338" s="49">
        <v>8</v>
      </c>
      <c r="V338" s="49">
        <v>13</v>
      </c>
      <c r="X338" s="49">
        <v>164</v>
      </c>
      <c r="Y338" s="49">
        <v>121</v>
      </c>
      <c r="AC338">
        <f>IF(ISBLANK(wash[[#This Row],[total_boys]]),SUM(wash[[#This Row],[boys_0-5_reached]],wash[[#This Row],[boys_6-12_reached]],wash[[#This Row],[boys_13-18_reached]]),wash[[#This Row],[total_boys]])</f>
        <v>57</v>
      </c>
      <c r="AD338">
        <f>IF(ISBLANK(wash[[#This Row],[total_girls]]),SUM(wash[[#This Row],[girls_0-5_reached]],wash[[#This Row],[girls_6-12_reached]],wash[[#This Row],[girls_13-18_reached]]),wash[[#This Row],[total_girls]])</f>
        <v>368</v>
      </c>
      <c r="AE338">
        <f>IF(ISBLANK(wash[[#This Row],[total_children]]),SUM(wash[[#This Row],[calc_boys]],wash[[#This Row],[calc_girls]]),wash[[#This Row],[total_children]])</f>
        <v>425</v>
      </c>
      <c r="AF338">
        <f>IF(ISBLANK(wash[[#This Row],[total_pwd]]),SUM(wash[[#This Row],[total_pwd_men]],wash[[#This Row],[total_pwd_women]]),wash[[#This Row],[total_pwd]])</f>
        <v>21</v>
      </c>
      <c r="AG338">
        <f>IF(ISBLANK(wash[[#This Row],[total_adults]]),SUM(wash[[#This Row],[total_men]],wash[[#This Row],[total_women]]),wash[[#This Row],[total_adults]])</f>
        <v>285</v>
      </c>
      <c r="AH338">
        <f>IF(ISBLANK(wash[[#This Row],[total_beneficiaries_reached]]),SUM(wash[[#This Row],[calc_children]],wash[[#This Row],[calc_adults]]),wash[[#This Row],[total_beneficiaries_reached]])</f>
        <v>710</v>
      </c>
      <c r="AI338" s="49" t="str">
        <f ca="1">IF(B338="","",OFFSET(table_admin1[[#Headers],[ADM1_PT]],MATCH(B338,admin1,0),1))</f>
        <v>MZ01</v>
      </c>
      <c r="AJ338" s="49" t="str">
        <f t="shared" ca="1" si="12"/>
        <v>MZ0109</v>
      </c>
      <c r="AK338" s="49" t="str">
        <f t="shared" ca="1" si="13"/>
        <v/>
      </c>
    </row>
    <row r="339" spans="1:37" x14ac:dyDescent="0.2">
      <c r="A339" s="58">
        <v>45323</v>
      </c>
      <c r="B339" s="49" t="s">
        <v>120</v>
      </c>
      <c r="C339" s="49" t="s">
        <v>205</v>
      </c>
      <c r="G339" s="49" t="s">
        <v>116</v>
      </c>
      <c r="H339" s="49" t="s">
        <v>161</v>
      </c>
      <c r="I339" s="49" t="s">
        <v>130</v>
      </c>
      <c r="J339" s="49" t="s">
        <v>1319</v>
      </c>
      <c r="K339" s="49" t="s">
        <v>1212</v>
      </c>
      <c r="L339" s="49">
        <v>46</v>
      </c>
      <c r="M339" s="49">
        <v>142</v>
      </c>
      <c r="N339" s="49">
        <v>153</v>
      </c>
      <c r="O339" s="49">
        <v>112</v>
      </c>
      <c r="U339" s="49">
        <v>13</v>
      </c>
      <c r="V339" s="49">
        <v>9</v>
      </c>
      <c r="X339" s="49">
        <v>137</v>
      </c>
      <c r="Y339" s="49">
        <v>92</v>
      </c>
      <c r="AC339">
        <f>IF(ISBLANK(wash[[#This Row],[total_boys]]),SUM(wash[[#This Row],[boys_0-5_reached]],wash[[#This Row],[boys_6-12_reached]],wash[[#This Row],[boys_13-18_reached]]),wash[[#This Row],[total_boys]])</f>
        <v>199</v>
      </c>
      <c r="AD339">
        <f>IF(ISBLANK(wash[[#This Row],[total_girls]]),SUM(wash[[#This Row],[girls_0-5_reached]],wash[[#This Row],[girls_6-12_reached]],wash[[#This Row],[girls_13-18_reached]]),wash[[#This Row],[total_girls]])</f>
        <v>254</v>
      </c>
      <c r="AE339">
        <f>IF(ISBLANK(wash[[#This Row],[total_children]]),SUM(wash[[#This Row],[calc_boys]],wash[[#This Row],[calc_girls]]),wash[[#This Row],[total_children]])</f>
        <v>453</v>
      </c>
      <c r="AF339">
        <f>IF(ISBLANK(wash[[#This Row],[total_pwd]]),SUM(wash[[#This Row],[total_pwd_men]],wash[[#This Row],[total_pwd_women]]),wash[[#This Row],[total_pwd]])</f>
        <v>22</v>
      </c>
      <c r="AG339">
        <f>IF(ISBLANK(wash[[#This Row],[total_adults]]),SUM(wash[[#This Row],[total_men]],wash[[#This Row],[total_women]]),wash[[#This Row],[total_adults]])</f>
        <v>229</v>
      </c>
      <c r="AH339">
        <f>IF(ISBLANK(wash[[#This Row],[total_beneficiaries_reached]]),SUM(wash[[#This Row],[calc_children]],wash[[#This Row],[calc_adults]]),wash[[#This Row],[total_beneficiaries_reached]])</f>
        <v>682</v>
      </c>
      <c r="AI339" s="49" t="str">
        <f ca="1">IF(B339="","",OFFSET(table_admin1[[#Headers],[ADM1_PT]],MATCH(B339,admin1,0),1))</f>
        <v>MZ01</v>
      </c>
      <c r="AJ339" s="49" t="str">
        <f t="shared" ca="1" si="12"/>
        <v>MZ0106</v>
      </c>
      <c r="AK339" s="49" t="str">
        <f t="shared" ca="1" si="13"/>
        <v/>
      </c>
    </row>
    <row r="340" spans="1:37" x14ac:dyDescent="0.2">
      <c r="A340" s="58">
        <v>45383</v>
      </c>
      <c r="B340" s="49" t="s">
        <v>214</v>
      </c>
      <c r="C340" s="49" t="s">
        <v>524</v>
      </c>
      <c r="G340" s="49" t="s">
        <v>122</v>
      </c>
      <c r="H340" s="49" t="s">
        <v>161</v>
      </c>
      <c r="I340" s="49" t="s">
        <v>124</v>
      </c>
      <c r="J340" s="49" t="s">
        <v>1315</v>
      </c>
      <c r="K340" s="49" t="s">
        <v>125</v>
      </c>
      <c r="L340" s="49">
        <v>37</v>
      </c>
      <c r="M340" s="49">
        <v>180</v>
      </c>
      <c r="N340" s="49">
        <v>125</v>
      </c>
      <c r="O340" s="49">
        <v>116</v>
      </c>
      <c r="U340" s="49">
        <v>12</v>
      </c>
      <c r="V340" s="49">
        <v>1</v>
      </c>
      <c r="X340" s="49">
        <v>37</v>
      </c>
      <c r="Y340" s="49">
        <v>177</v>
      </c>
      <c r="AC340">
        <f>IF(ISBLANK(wash[[#This Row],[total_boys]]),SUM(wash[[#This Row],[boys_0-5_reached]],wash[[#This Row],[boys_6-12_reached]],wash[[#This Row],[boys_13-18_reached]]),wash[[#This Row],[total_boys]])</f>
        <v>162</v>
      </c>
      <c r="AD340">
        <f>IF(ISBLANK(wash[[#This Row],[total_girls]]),SUM(wash[[#This Row],[girls_0-5_reached]],wash[[#This Row],[girls_6-12_reached]],wash[[#This Row],[girls_13-18_reached]]),wash[[#This Row],[total_girls]])</f>
        <v>296</v>
      </c>
      <c r="AE340">
        <f>IF(ISBLANK(wash[[#This Row],[total_children]]),SUM(wash[[#This Row],[calc_boys]],wash[[#This Row],[calc_girls]]),wash[[#This Row],[total_children]])</f>
        <v>458</v>
      </c>
      <c r="AF340">
        <f>IF(ISBLANK(wash[[#This Row],[total_pwd]]),SUM(wash[[#This Row],[total_pwd_men]],wash[[#This Row],[total_pwd_women]]),wash[[#This Row],[total_pwd]])</f>
        <v>13</v>
      </c>
      <c r="AG340">
        <f>IF(ISBLANK(wash[[#This Row],[total_adults]]),SUM(wash[[#This Row],[total_men]],wash[[#This Row],[total_women]]),wash[[#This Row],[total_adults]])</f>
        <v>214</v>
      </c>
      <c r="AH340">
        <f>IF(ISBLANK(wash[[#This Row],[total_beneficiaries_reached]]),SUM(wash[[#This Row],[calc_children]],wash[[#This Row],[calc_adults]]),wash[[#This Row],[total_beneficiaries_reached]])</f>
        <v>672</v>
      </c>
      <c r="AI340" s="49" t="str">
        <f ca="1">IF(B340="","",OFFSET(table_admin1[[#Headers],[ADM1_PT]],MATCH(B340,admin1,0),1))</f>
        <v>MZ08</v>
      </c>
      <c r="AJ340" s="49" t="str">
        <f t="shared" ca="1" si="12"/>
        <v>MZ0801</v>
      </c>
      <c r="AK340" s="49" t="str">
        <f t="shared" ca="1" si="13"/>
        <v/>
      </c>
    </row>
    <row r="341" spans="1:37" x14ac:dyDescent="0.2">
      <c r="A341" s="58">
        <v>45352</v>
      </c>
      <c r="B341" s="49" t="s">
        <v>209</v>
      </c>
      <c r="C341" s="49" t="s">
        <v>489</v>
      </c>
      <c r="G341" s="49" t="s">
        <v>116</v>
      </c>
      <c r="H341" s="49" t="s">
        <v>1203</v>
      </c>
      <c r="K341" s="49" t="s">
        <v>1212</v>
      </c>
      <c r="L341" s="49">
        <v>118</v>
      </c>
      <c r="M341" s="49">
        <v>44</v>
      </c>
      <c r="N341" s="49">
        <v>10</v>
      </c>
      <c r="O341" s="49">
        <v>159</v>
      </c>
      <c r="U341" s="49">
        <v>3</v>
      </c>
      <c r="V341" s="49">
        <v>7</v>
      </c>
      <c r="X341" s="49">
        <v>180</v>
      </c>
      <c r="Y341" s="49">
        <v>118</v>
      </c>
      <c r="AC341">
        <f>IF(ISBLANK(wash[[#This Row],[total_boys]]),SUM(wash[[#This Row],[boys_0-5_reached]],wash[[#This Row],[boys_6-12_reached]],wash[[#This Row],[boys_13-18_reached]]),wash[[#This Row],[total_boys]])</f>
        <v>128</v>
      </c>
      <c r="AD341">
        <f>IF(ISBLANK(wash[[#This Row],[total_girls]]),SUM(wash[[#This Row],[girls_0-5_reached]],wash[[#This Row],[girls_6-12_reached]],wash[[#This Row],[girls_13-18_reached]]),wash[[#This Row],[total_girls]])</f>
        <v>203</v>
      </c>
      <c r="AE341">
        <f>IF(ISBLANK(wash[[#This Row],[total_children]]),SUM(wash[[#This Row],[calc_boys]],wash[[#This Row],[calc_girls]]),wash[[#This Row],[total_children]])</f>
        <v>331</v>
      </c>
      <c r="AF341">
        <f>IF(ISBLANK(wash[[#This Row],[total_pwd]]),SUM(wash[[#This Row],[total_pwd_men]],wash[[#This Row],[total_pwd_women]]),wash[[#This Row],[total_pwd]])</f>
        <v>10</v>
      </c>
      <c r="AG341">
        <f>IF(ISBLANK(wash[[#This Row],[total_adults]]),SUM(wash[[#This Row],[total_men]],wash[[#This Row],[total_women]]),wash[[#This Row],[total_adults]])</f>
        <v>298</v>
      </c>
      <c r="AH341">
        <f>IF(ISBLANK(wash[[#This Row],[total_beneficiaries_reached]]),SUM(wash[[#This Row],[calc_children]],wash[[#This Row],[calc_adults]]),wash[[#This Row],[total_beneficiaries_reached]])</f>
        <v>629</v>
      </c>
      <c r="AI341" s="49" t="str">
        <f ca="1">IF(B341="","",OFFSET(table_admin1[[#Headers],[ADM1_PT]],MATCH(B341,admin1,0),1))</f>
        <v>MZ07</v>
      </c>
      <c r="AJ341" s="49" t="str">
        <f t="shared" ca="1" si="12"/>
        <v>MZ0715</v>
      </c>
      <c r="AK341" s="49" t="str">
        <f t="shared" ca="1" si="13"/>
        <v/>
      </c>
    </row>
    <row r="342" spans="1:37" x14ac:dyDescent="0.2">
      <c r="A342" s="58">
        <v>45292</v>
      </c>
      <c r="B342" s="49" t="s">
        <v>120</v>
      </c>
      <c r="C342" s="49" t="s">
        <v>129</v>
      </c>
      <c r="G342" s="49" t="s">
        <v>122</v>
      </c>
      <c r="H342" s="49" t="s">
        <v>164</v>
      </c>
      <c r="I342" s="49" t="s">
        <v>130</v>
      </c>
      <c r="J342" s="49" t="s">
        <v>1317</v>
      </c>
      <c r="K342" s="49" t="s">
        <v>125</v>
      </c>
      <c r="L342" s="49">
        <v>40</v>
      </c>
      <c r="M342" s="49">
        <v>88</v>
      </c>
      <c r="N342" s="49">
        <v>91</v>
      </c>
      <c r="O342" s="49">
        <v>106</v>
      </c>
      <c r="U342" s="49">
        <v>7</v>
      </c>
      <c r="V342" s="49">
        <v>10</v>
      </c>
      <c r="X342" s="49">
        <v>7</v>
      </c>
      <c r="Y342" s="49">
        <v>50</v>
      </c>
      <c r="AC342">
        <f>IF(ISBLANK(wash[[#This Row],[total_boys]]),SUM(wash[[#This Row],[boys_0-5_reached]],wash[[#This Row],[boys_6-12_reached]],wash[[#This Row],[boys_13-18_reached]]),wash[[#This Row],[total_boys]])</f>
        <v>131</v>
      </c>
      <c r="AD342">
        <f>IF(ISBLANK(wash[[#This Row],[total_girls]]),SUM(wash[[#This Row],[girls_0-5_reached]],wash[[#This Row],[girls_6-12_reached]],wash[[#This Row],[girls_13-18_reached]]),wash[[#This Row],[total_girls]])</f>
        <v>194</v>
      </c>
      <c r="AE342">
        <f>IF(ISBLANK(wash[[#This Row],[total_children]]),SUM(wash[[#This Row],[calc_boys]],wash[[#This Row],[calc_girls]]),wash[[#This Row],[total_children]])</f>
        <v>325</v>
      </c>
      <c r="AF342">
        <f>IF(ISBLANK(wash[[#This Row],[total_pwd]]),SUM(wash[[#This Row],[total_pwd_men]],wash[[#This Row],[total_pwd_women]]),wash[[#This Row],[total_pwd]])</f>
        <v>17</v>
      </c>
      <c r="AG342">
        <f>IF(ISBLANK(wash[[#This Row],[total_adults]]),SUM(wash[[#This Row],[total_men]],wash[[#This Row],[total_women]]),wash[[#This Row],[total_adults]])</f>
        <v>57</v>
      </c>
      <c r="AH342">
        <f>IF(ISBLANK(wash[[#This Row],[total_beneficiaries_reached]]),SUM(wash[[#This Row],[calc_children]],wash[[#This Row],[calc_adults]]),wash[[#This Row],[total_beneficiaries_reached]])</f>
        <v>382</v>
      </c>
      <c r="AI342" s="49" t="str">
        <f ca="1">IF(B342="","",OFFSET(table_admin1[[#Headers],[ADM1_PT]],MATCH(B342,admin1,0),1))</f>
        <v>MZ01</v>
      </c>
      <c r="AJ342" s="49" t="str">
        <f t="shared" ca="1" si="12"/>
        <v>MZ0110</v>
      </c>
      <c r="AK342" s="49" t="str">
        <f t="shared" ca="1" si="13"/>
        <v/>
      </c>
    </row>
    <row r="343" spans="1:37" x14ac:dyDescent="0.2">
      <c r="A343" s="58">
        <v>45292</v>
      </c>
      <c r="B343" s="49" t="s">
        <v>120</v>
      </c>
      <c r="C343" s="49" t="s">
        <v>129</v>
      </c>
      <c r="G343" s="49" t="s">
        <v>116</v>
      </c>
      <c r="H343" s="49" t="s">
        <v>164</v>
      </c>
      <c r="I343" s="49" t="s">
        <v>118</v>
      </c>
      <c r="K343" s="49" t="s">
        <v>1212</v>
      </c>
      <c r="L343" s="49">
        <v>31</v>
      </c>
      <c r="M343" s="49">
        <v>190</v>
      </c>
      <c r="N343" s="49">
        <v>98</v>
      </c>
      <c r="O343" s="49">
        <v>111</v>
      </c>
      <c r="U343" s="49">
        <v>4</v>
      </c>
      <c r="V343" s="49">
        <v>15</v>
      </c>
      <c r="X343" s="49">
        <v>84</v>
      </c>
      <c r="Y343" s="49">
        <v>197</v>
      </c>
      <c r="AC343">
        <f>IF(ISBLANK(wash[[#This Row],[total_boys]]),SUM(wash[[#This Row],[boys_0-5_reached]],wash[[#This Row],[boys_6-12_reached]],wash[[#This Row],[boys_13-18_reached]]),wash[[#This Row],[total_boys]])</f>
        <v>129</v>
      </c>
      <c r="AD343">
        <f>IF(ISBLANK(wash[[#This Row],[total_girls]]),SUM(wash[[#This Row],[girls_0-5_reached]],wash[[#This Row],[girls_6-12_reached]],wash[[#This Row],[girls_13-18_reached]]),wash[[#This Row],[total_girls]])</f>
        <v>301</v>
      </c>
      <c r="AE343">
        <f>IF(ISBLANK(wash[[#This Row],[total_children]]),SUM(wash[[#This Row],[calc_boys]],wash[[#This Row],[calc_girls]]),wash[[#This Row],[total_children]])</f>
        <v>430</v>
      </c>
      <c r="AF343">
        <f>IF(ISBLANK(wash[[#This Row],[total_pwd]]),SUM(wash[[#This Row],[total_pwd_men]],wash[[#This Row],[total_pwd_women]]),wash[[#This Row],[total_pwd]])</f>
        <v>19</v>
      </c>
      <c r="AG343">
        <f>IF(ISBLANK(wash[[#This Row],[total_adults]]),SUM(wash[[#This Row],[total_men]],wash[[#This Row],[total_women]]),wash[[#This Row],[total_adults]])</f>
        <v>281</v>
      </c>
      <c r="AH343">
        <f>IF(ISBLANK(wash[[#This Row],[total_beneficiaries_reached]]),SUM(wash[[#This Row],[calc_children]],wash[[#This Row],[calc_adults]]),wash[[#This Row],[total_beneficiaries_reached]])</f>
        <v>711</v>
      </c>
      <c r="AI343" s="49" t="str">
        <f ca="1">IF(B343="","",OFFSET(table_admin1[[#Headers],[ADM1_PT]],MATCH(B343,admin1,0),1))</f>
        <v>MZ01</v>
      </c>
      <c r="AJ343" s="49" t="str">
        <f t="shared" ca="1" si="12"/>
        <v>MZ0110</v>
      </c>
      <c r="AK343" s="49" t="str">
        <f t="shared" ca="1" si="13"/>
        <v/>
      </c>
    </row>
    <row r="344" spans="1:37" x14ac:dyDescent="0.2">
      <c r="A344" s="58">
        <v>45292</v>
      </c>
      <c r="B344" s="49" t="s">
        <v>224</v>
      </c>
      <c r="C344" s="49" t="s">
        <v>641</v>
      </c>
      <c r="G344" s="49" t="s">
        <v>122</v>
      </c>
      <c r="H344" s="49" t="s">
        <v>164</v>
      </c>
      <c r="I344" s="49" t="s">
        <v>124</v>
      </c>
      <c r="J344" s="49" t="s">
        <v>1315</v>
      </c>
      <c r="K344" s="49" t="s">
        <v>125</v>
      </c>
      <c r="L344" s="49">
        <v>35</v>
      </c>
      <c r="M344" s="49">
        <v>61</v>
      </c>
      <c r="N344" s="49">
        <v>12</v>
      </c>
      <c r="O344" s="49">
        <v>184</v>
      </c>
      <c r="U344" s="49">
        <v>1</v>
      </c>
      <c r="V344" s="49">
        <v>9</v>
      </c>
      <c r="X344" s="49">
        <v>157</v>
      </c>
      <c r="Y344" s="49">
        <v>169</v>
      </c>
      <c r="AC344">
        <f>IF(ISBLANK(wash[[#This Row],[total_boys]]),SUM(wash[[#This Row],[boys_0-5_reached]],wash[[#This Row],[boys_6-12_reached]],wash[[#This Row],[boys_13-18_reached]]),wash[[#This Row],[total_boys]])</f>
        <v>47</v>
      </c>
      <c r="AD344">
        <f>IF(ISBLANK(wash[[#This Row],[total_girls]]),SUM(wash[[#This Row],[girls_0-5_reached]],wash[[#This Row],[girls_6-12_reached]],wash[[#This Row],[girls_13-18_reached]]),wash[[#This Row],[total_girls]])</f>
        <v>245</v>
      </c>
      <c r="AE344">
        <f>IF(ISBLANK(wash[[#This Row],[total_children]]),SUM(wash[[#This Row],[calc_boys]],wash[[#This Row],[calc_girls]]),wash[[#This Row],[total_children]])</f>
        <v>292</v>
      </c>
      <c r="AF344">
        <f>IF(ISBLANK(wash[[#This Row],[total_pwd]]),SUM(wash[[#This Row],[total_pwd_men]],wash[[#This Row],[total_pwd_women]]),wash[[#This Row],[total_pwd]])</f>
        <v>10</v>
      </c>
      <c r="AG344">
        <f>IF(ISBLANK(wash[[#This Row],[total_adults]]),SUM(wash[[#This Row],[total_men]],wash[[#This Row],[total_women]]),wash[[#This Row],[total_adults]])</f>
        <v>326</v>
      </c>
      <c r="AH344">
        <f>IF(ISBLANK(wash[[#This Row],[total_beneficiaries_reached]]),SUM(wash[[#This Row],[calc_children]],wash[[#This Row],[calc_adults]]),wash[[#This Row],[total_beneficiaries_reached]])</f>
        <v>618</v>
      </c>
      <c r="AI344" s="49" t="str">
        <f ca="1">IF(B344="","",OFFSET(table_admin1[[#Headers],[ADM1_PT]],MATCH(B344,admin1,0),1))</f>
        <v>MZ10</v>
      </c>
      <c r="AJ344" s="49" t="str">
        <f t="shared" ca="1" si="12"/>
        <v>MZ1002</v>
      </c>
      <c r="AK344" s="49" t="str">
        <f t="shared" ca="1" si="13"/>
        <v/>
      </c>
    </row>
    <row r="345" spans="1:37" x14ac:dyDescent="0.2">
      <c r="A345" s="58">
        <v>45292</v>
      </c>
      <c r="B345" s="49" t="s">
        <v>120</v>
      </c>
      <c r="C345" s="49" t="s">
        <v>131</v>
      </c>
      <c r="G345" s="49" t="s">
        <v>122</v>
      </c>
      <c r="H345" s="49" t="s">
        <v>162</v>
      </c>
      <c r="K345" s="49" t="s">
        <v>125</v>
      </c>
      <c r="L345" s="49">
        <v>66</v>
      </c>
      <c r="M345" s="49">
        <v>152</v>
      </c>
      <c r="N345" s="49">
        <v>89</v>
      </c>
      <c r="O345" s="49">
        <v>157</v>
      </c>
      <c r="U345" s="49">
        <v>14</v>
      </c>
      <c r="V345" s="49">
        <v>9</v>
      </c>
      <c r="X345" s="49">
        <v>94</v>
      </c>
      <c r="Y345" s="49">
        <v>12</v>
      </c>
      <c r="AC345">
        <f>IF(ISBLANK(wash[[#This Row],[total_boys]]),SUM(wash[[#This Row],[boys_0-5_reached]],wash[[#This Row],[boys_6-12_reached]],wash[[#This Row],[boys_13-18_reached]]),wash[[#This Row],[total_boys]])</f>
        <v>155</v>
      </c>
      <c r="AD345">
        <f>IF(ISBLANK(wash[[#This Row],[total_girls]]),SUM(wash[[#This Row],[girls_0-5_reached]],wash[[#This Row],[girls_6-12_reached]],wash[[#This Row],[girls_13-18_reached]]),wash[[#This Row],[total_girls]])</f>
        <v>309</v>
      </c>
      <c r="AE345">
        <f>IF(ISBLANK(wash[[#This Row],[total_children]]),SUM(wash[[#This Row],[calc_boys]],wash[[#This Row],[calc_girls]]),wash[[#This Row],[total_children]])</f>
        <v>464</v>
      </c>
      <c r="AF345">
        <f>IF(ISBLANK(wash[[#This Row],[total_pwd]]),SUM(wash[[#This Row],[total_pwd_men]],wash[[#This Row],[total_pwd_women]]),wash[[#This Row],[total_pwd]])</f>
        <v>23</v>
      </c>
      <c r="AG345">
        <f>IF(ISBLANK(wash[[#This Row],[total_adults]]),SUM(wash[[#This Row],[total_men]],wash[[#This Row],[total_women]]),wash[[#This Row],[total_adults]])</f>
        <v>106</v>
      </c>
      <c r="AH345">
        <f>IF(ISBLANK(wash[[#This Row],[total_beneficiaries_reached]]),SUM(wash[[#This Row],[calc_children]],wash[[#This Row],[calc_adults]]),wash[[#This Row],[total_beneficiaries_reached]])</f>
        <v>570</v>
      </c>
      <c r="AI345" s="49" t="str">
        <f ca="1">IF(B345="","",OFFSET(table_admin1[[#Headers],[ADM1_PT]],MATCH(B345,admin1,0),1))</f>
        <v>MZ01</v>
      </c>
      <c r="AJ345" s="49" t="str">
        <f t="shared" ca="1" si="12"/>
        <v>MZ0107</v>
      </c>
      <c r="AK345" s="49" t="str">
        <f t="shared" ca="1" si="13"/>
        <v/>
      </c>
    </row>
    <row r="346" spans="1:37" x14ac:dyDescent="0.2">
      <c r="A346" s="58">
        <v>45383</v>
      </c>
      <c r="B346" s="49" t="s">
        <v>229</v>
      </c>
      <c r="C346" s="49" t="s">
        <v>700</v>
      </c>
      <c r="G346" s="49" t="s">
        <v>122</v>
      </c>
      <c r="H346" s="49" t="s">
        <v>164</v>
      </c>
      <c r="I346" s="49" t="s">
        <v>130</v>
      </c>
      <c r="J346" s="49" t="s">
        <v>1317</v>
      </c>
      <c r="K346" s="49" t="s">
        <v>125</v>
      </c>
      <c r="L346" s="49">
        <v>82</v>
      </c>
      <c r="M346" s="49">
        <v>168</v>
      </c>
      <c r="N346" s="49">
        <v>152</v>
      </c>
      <c r="O346" s="49">
        <v>39</v>
      </c>
      <c r="U346" s="49">
        <v>12</v>
      </c>
      <c r="V346" s="49">
        <v>14</v>
      </c>
      <c r="X346" s="49">
        <v>110</v>
      </c>
      <c r="Y346" s="49">
        <v>133</v>
      </c>
      <c r="AC346">
        <f>IF(ISBLANK(wash[[#This Row],[total_boys]]),SUM(wash[[#This Row],[boys_0-5_reached]],wash[[#This Row],[boys_6-12_reached]],wash[[#This Row],[boys_13-18_reached]]),wash[[#This Row],[total_boys]])</f>
        <v>234</v>
      </c>
      <c r="AD346">
        <f>IF(ISBLANK(wash[[#This Row],[total_girls]]),SUM(wash[[#This Row],[girls_0-5_reached]],wash[[#This Row],[girls_6-12_reached]],wash[[#This Row],[girls_13-18_reached]]),wash[[#This Row],[total_girls]])</f>
        <v>207</v>
      </c>
      <c r="AE346">
        <f>IF(ISBLANK(wash[[#This Row],[total_children]]),SUM(wash[[#This Row],[calc_boys]],wash[[#This Row],[calc_girls]]),wash[[#This Row],[total_children]])</f>
        <v>441</v>
      </c>
      <c r="AF346">
        <f>IF(ISBLANK(wash[[#This Row],[total_pwd]]),SUM(wash[[#This Row],[total_pwd_men]],wash[[#This Row],[total_pwd_women]]),wash[[#This Row],[total_pwd]])</f>
        <v>26</v>
      </c>
      <c r="AG346">
        <f>IF(ISBLANK(wash[[#This Row],[total_adults]]),SUM(wash[[#This Row],[total_men]],wash[[#This Row],[total_women]]),wash[[#This Row],[total_adults]])</f>
        <v>243</v>
      </c>
      <c r="AH346">
        <f>IF(ISBLANK(wash[[#This Row],[total_beneficiaries_reached]]),SUM(wash[[#This Row],[calc_children]],wash[[#This Row],[calc_adults]]),wash[[#This Row],[total_beneficiaries_reached]])</f>
        <v>684</v>
      </c>
      <c r="AI346" s="49" t="str">
        <f ca="1">IF(B346="","",OFFSET(table_admin1[[#Headers],[ADM1_PT]],MATCH(B346,admin1,0),1))</f>
        <v>MZ11</v>
      </c>
      <c r="AJ346" s="49" t="str">
        <f t="shared" ca="1" si="12"/>
        <v>MZ1103</v>
      </c>
      <c r="AK346" s="49" t="str">
        <f t="shared" ca="1" si="13"/>
        <v/>
      </c>
    </row>
    <row r="347" spans="1:37" x14ac:dyDescent="0.2">
      <c r="A347" s="58">
        <v>45323</v>
      </c>
      <c r="B347" s="49" t="s">
        <v>113</v>
      </c>
      <c r="C347" s="49" t="s">
        <v>613</v>
      </c>
      <c r="G347" s="49" t="s">
        <v>122</v>
      </c>
      <c r="H347" s="49" t="s">
        <v>162</v>
      </c>
      <c r="I347" s="49" t="s">
        <v>124</v>
      </c>
      <c r="J347" s="49" t="s">
        <v>1316</v>
      </c>
      <c r="K347" s="49" t="s">
        <v>125</v>
      </c>
      <c r="L347" s="49">
        <v>73</v>
      </c>
      <c r="M347" s="49">
        <v>169</v>
      </c>
      <c r="N347" s="49">
        <v>83</v>
      </c>
      <c r="O347" s="49">
        <v>148</v>
      </c>
      <c r="U347" s="49">
        <v>13</v>
      </c>
      <c r="V347" s="49">
        <v>13</v>
      </c>
      <c r="X347" s="49">
        <v>39</v>
      </c>
      <c r="Y347" s="49">
        <v>148</v>
      </c>
      <c r="AC347">
        <f>IF(ISBLANK(wash[[#This Row],[total_boys]]),SUM(wash[[#This Row],[boys_0-5_reached]],wash[[#This Row],[boys_6-12_reached]],wash[[#This Row],[boys_13-18_reached]]),wash[[#This Row],[total_boys]])</f>
        <v>156</v>
      </c>
      <c r="AD347">
        <f>IF(ISBLANK(wash[[#This Row],[total_girls]]),SUM(wash[[#This Row],[girls_0-5_reached]],wash[[#This Row],[girls_6-12_reached]],wash[[#This Row],[girls_13-18_reached]]),wash[[#This Row],[total_girls]])</f>
        <v>317</v>
      </c>
      <c r="AE347">
        <f>IF(ISBLANK(wash[[#This Row],[total_children]]),SUM(wash[[#This Row],[calc_boys]],wash[[#This Row],[calc_girls]]),wash[[#This Row],[total_children]])</f>
        <v>473</v>
      </c>
      <c r="AF347">
        <f>IF(ISBLANK(wash[[#This Row],[total_pwd]]),SUM(wash[[#This Row],[total_pwd_men]],wash[[#This Row],[total_pwd_women]]),wash[[#This Row],[total_pwd]])</f>
        <v>26</v>
      </c>
      <c r="AG347">
        <f>IF(ISBLANK(wash[[#This Row],[total_adults]]),SUM(wash[[#This Row],[total_men]],wash[[#This Row],[total_women]]),wash[[#This Row],[total_adults]])</f>
        <v>187</v>
      </c>
      <c r="AH347">
        <f>IF(ISBLANK(wash[[#This Row],[total_beneficiaries_reached]]),SUM(wash[[#This Row],[calc_children]],wash[[#This Row],[calc_adults]]),wash[[#This Row],[total_beneficiaries_reached]])</f>
        <v>660</v>
      </c>
      <c r="AI347" s="49" t="str">
        <f ca="1">IF(B347="","",OFFSET(table_admin1[[#Headers],[ADM1_PT]],MATCH(B347,admin1,0),1))</f>
        <v>MZ09</v>
      </c>
      <c r="AJ347" s="49" t="str">
        <f t="shared" ca="1" si="12"/>
        <v>MZ0907</v>
      </c>
      <c r="AK347" s="49" t="str">
        <f t="shared" ca="1" si="13"/>
        <v/>
      </c>
    </row>
    <row r="348" spans="1:37" x14ac:dyDescent="0.2">
      <c r="A348" s="58">
        <v>45292</v>
      </c>
      <c r="B348" s="49" t="s">
        <v>209</v>
      </c>
      <c r="C348" s="49" t="s">
        <v>467</v>
      </c>
      <c r="G348" s="49" t="s">
        <v>116</v>
      </c>
      <c r="H348" s="49" t="s">
        <v>161</v>
      </c>
      <c r="K348" s="49" t="s">
        <v>1212</v>
      </c>
      <c r="L348" s="49">
        <v>136</v>
      </c>
      <c r="M348" s="49">
        <v>108</v>
      </c>
      <c r="N348" s="49">
        <v>193</v>
      </c>
      <c r="O348" s="49">
        <v>48</v>
      </c>
      <c r="U348" s="49">
        <v>3</v>
      </c>
      <c r="V348" s="49">
        <v>15</v>
      </c>
      <c r="X348" s="49">
        <v>123</v>
      </c>
      <c r="Y348" s="49">
        <v>170</v>
      </c>
      <c r="AC348">
        <f>IF(ISBLANK(wash[[#This Row],[total_boys]]),SUM(wash[[#This Row],[boys_0-5_reached]],wash[[#This Row],[boys_6-12_reached]],wash[[#This Row],[boys_13-18_reached]]),wash[[#This Row],[total_boys]])</f>
        <v>329</v>
      </c>
      <c r="AD348">
        <f>IF(ISBLANK(wash[[#This Row],[total_girls]]),SUM(wash[[#This Row],[girls_0-5_reached]],wash[[#This Row],[girls_6-12_reached]],wash[[#This Row],[girls_13-18_reached]]),wash[[#This Row],[total_girls]])</f>
        <v>156</v>
      </c>
      <c r="AE348">
        <f>IF(ISBLANK(wash[[#This Row],[total_children]]),SUM(wash[[#This Row],[calc_boys]],wash[[#This Row],[calc_girls]]),wash[[#This Row],[total_children]])</f>
        <v>485</v>
      </c>
      <c r="AF348">
        <f>IF(ISBLANK(wash[[#This Row],[total_pwd]]),SUM(wash[[#This Row],[total_pwd_men]],wash[[#This Row],[total_pwd_women]]),wash[[#This Row],[total_pwd]])</f>
        <v>18</v>
      </c>
      <c r="AG348">
        <f>IF(ISBLANK(wash[[#This Row],[total_adults]]),SUM(wash[[#This Row],[total_men]],wash[[#This Row],[total_women]]),wash[[#This Row],[total_adults]])</f>
        <v>293</v>
      </c>
      <c r="AH348">
        <f>IF(ISBLANK(wash[[#This Row],[total_beneficiaries_reached]]),SUM(wash[[#This Row],[calc_children]],wash[[#This Row],[calc_adults]]),wash[[#This Row],[total_beneficiaries_reached]])</f>
        <v>778</v>
      </c>
      <c r="AI348" s="49" t="str">
        <f ca="1">IF(B348="","",OFFSET(table_admin1[[#Headers],[ADM1_PT]],MATCH(B348,admin1,0),1))</f>
        <v>MZ07</v>
      </c>
      <c r="AJ348" s="49" t="str">
        <f t="shared" ca="1" si="12"/>
        <v>MZ0709</v>
      </c>
      <c r="AK348" s="49" t="str">
        <f t="shared" ca="1" si="13"/>
        <v/>
      </c>
    </row>
    <row r="349" spans="1:37" x14ac:dyDescent="0.2">
      <c r="A349" s="58">
        <v>45292</v>
      </c>
      <c r="B349" s="49" t="s">
        <v>229</v>
      </c>
      <c r="C349" s="49" t="s">
        <v>700</v>
      </c>
      <c r="G349" s="49" t="s">
        <v>122</v>
      </c>
      <c r="H349" s="49" t="s">
        <v>162</v>
      </c>
      <c r="I349" s="49" t="s">
        <v>124</v>
      </c>
      <c r="J349" s="49" t="s">
        <v>1315</v>
      </c>
      <c r="K349" s="49" t="s">
        <v>125</v>
      </c>
      <c r="L349" s="49">
        <v>27</v>
      </c>
      <c r="M349" s="49">
        <v>142</v>
      </c>
      <c r="N349" s="49">
        <v>196</v>
      </c>
      <c r="O349" s="49">
        <v>174</v>
      </c>
      <c r="U349" s="49">
        <v>9</v>
      </c>
      <c r="V349" s="49">
        <v>6</v>
      </c>
      <c r="X349" s="49">
        <v>185</v>
      </c>
      <c r="Y349" s="49">
        <v>139</v>
      </c>
      <c r="AC349">
        <f>IF(ISBLANK(wash[[#This Row],[total_boys]]),SUM(wash[[#This Row],[boys_0-5_reached]],wash[[#This Row],[boys_6-12_reached]],wash[[#This Row],[boys_13-18_reached]]),wash[[#This Row],[total_boys]])</f>
        <v>223</v>
      </c>
      <c r="AD349">
        <f>IF(ISBLANK(wash[[#This Row],[total_girls]]),SUM(wash[[#This Row],[girls_0-5_reached]],wash[[#This Row],[girls_6-12_reached]],wash[[#This Row],[girls_13-18_reached]]),wash[[#This Row],[total_girls]])</f>
        <v>316</v>
      </c>
      <c r="AE349">
        <f>IF(ISBLANK(wash[[#This Row],[total_children]]),SUM(wash[[#This Row],[calc_boys]],wash[[#This Row],[calc_girls]]),wash[[#This Row],[total_children]])</f>
        <v>539</v>
      </c>
      <c r="AF349">
        <f>IF(ISBLANK(wash[[#This Row],[total_pwd]]),SUM(wash[[#This Row],[total_pwd_men]],wash[[#This Row],[total_pwd_women]]),wash[[#This Row],[total_pwd]])</f>
        <v>15</v>
      </c>
      <c r="AG349">
        <f>IF(ISBLANK(wash[[#This Row],[total_adults]]),SUM(wash[[#This Row],[total_men]],wash[[#This Row],[total_women]]),wash[[#This Row],[total_adults]])</f>
        <v>324</v>
      </c>
      <c r="AH349">
        <f>IF(ISBLANK(wash[[#This Row],[total_beneficiaries_reached]]),SUM(wash[[#This Row],[calc_children]],wash[[#This Row],[calc_adults]]),wash[[#This Row],[total_beneficiaries_reached]])</f>
        <v>863</v>
      </c>
      <c r="AI349" s="49" t="str">
        <f ca="1">IF(B349="","",OFFSET(table_admin1[[#Headers],[ADM1_PT]],MATCH(B349,admin1,0),1))</f>
        <v>MZ11</v>
      </c>
      <c r="AJ349" s="49" t="str">
        <f t="shared" ca="1" si="12"/>
        <v>MZ1103</v>
      </c>
      <c r="AK349" s="49" t="str">
        <f t="shared" ca="1" si="13"/>
        <v/>
      </c>
    </row>
    <row r="350" spans="1:37" x14ac:dyDescent="0.2">
      <c r="A350" s="58">
        <v>45383</v>
      </c>
      <c r="B350" s="49" t="s">
        <v>197</v>
      </c>
      <c r="C350" s="49" t="s">
        <v>426</v>
      </c>
      <c r="G350" s="49" t="s">
        <v>116</v>
      </c>
      <c r="H350" s="49" t="s">
        <v>162</v>
      </c>
      <c r="I350" s="49" t="s">
        <v>118</v>
      </c>
      <c r="K350" s="49" t="s">
        <v>1212</v>
      </c>
      <c r="L350" s="49">
        <v>38</v>
      </c>
      <c r="M350" s="49">
        <v>138</v>
      </c>
      <c r="N350" s="49">
        <v>102</v>
      </c>
      <c r="O350" s="49">
        <v>153</v>
      </c>
      <c r="U350" s="49">
        <v>1</v>
      </c>
      <c r="V350" s="49">
        <v>10</v>
      </c>
      <c r="X350" s="49">
        <v>122</v>
      </c>
      <c r="Y350" s="49">
        <v>68</v>
      </c>
      <c r="AC350">
        <f>IF(ISBLANK(wash[[#This Row],[total_boys]]),SUM(wash[[#This Row],[boys_0-5_reached]],wash[[#This Row],[boys_6-12_reached]],wash[[#This Row],[boys_13-18_reached]]),wash[[#This Row],[total_boys]])</f>
        <v>140</v>
      </c>
      <c r="AD350">
        <f>IF(ISBLANK(wash[[#This Row],[total_girls]]),SUM(wash[[#This Row],[girls_0-5_reached]],wash[[#This Row],[girls_6-12_reached]],wash[[#This Row],[girls_13-18_reached]]),wash[[#This Row],[total_girls]])</f>
        <v>291</v>
      </c>
      <c r="AE350">
        <f>IF(ISBLANK(wash[[#This Row],[total_children]]),SUM(wash[[#This Row],[calc_boys]],wash[[#This Row],[calc_girls]]),wash[[#This Row],[total_children]])</f>
        <v>431</v>
      </c>
      <c r="AF350">
        <f>IF(ISBLANK(wash[[#This Row],[total_pwd]]),SUM(wash[[#This Row],[total_pwd_men]],wash[[#This Row],[total_pwd_women]]),wash[[#This Row],[total_pwd]])</f>
        <v>11</v>
      </c>
      <c r="AG350">
        <f>IF(ISBLANK(wash[[#This Row],[total_adults]]),SUM(wash[[#This Row],[total_men]],wash[[#This Row],[total_women]]),wash[[#This Row],[total_adults]])</f>
        <v>190</v>
      </c>
      <c r="AH350">
        <f>IF(ISBLANK(wash[[#This Row],[total_beneficiaries_reached]]),SUM(wash[[#This Row],[calc_children]],wash[[#This Row],[calc_adults]]),wash[[#This Row],[total_beneficiaries_reached]])</f>
        <v>621</v>
      </c>
      <c r="AI350" s="49" t="str">
        <f ca="1">IF(B350="","",OFFSET(table_admin1[[#Headers],[ADM1_PT]],MATCH(B350,admin1,0),1))</f>
        <v>MZ05</v>
      </c>
      <c r="AJ350" s="49" t="str">
        <f t="shared" ca="1" si="12"/>
        <v>MZ0507</v>
      </c>
      <c r="AK350" s="49" t="str">
        <f t="shared" ca="1" si="13"/>
        <v/>
      </c>
    </row>
    <row r="351" spans="1:37" x14ac:dyDescent="0.2">
      <c r="A351" s="58">
        <v>45383</v>
      </c>
      <c r="B351" s="49" t="s">
        <v>214</v>
      </c>
      <c r="C351" s="49" t="s">
        <v>524</v>
      </c>
      <c r="G351" s="49" t="s">
        <v>116</v>
      </c>
      <c r="H351" s="49" t="s">
        <v>164</v>
      </c>
      <c r="I351" s="49" t="s">
        <v>118</v>
      </c>
      <c r="K351" s="49" t="s">
        <v>1212</v>
      </c>
      <c r="L351" s="49">
        <v>182</v>
      </c>
      <c r="M351" s="49">
        <v>181</v>
      </c>
      <c r="N351" s="49">
        <v>168</v>
      </c>
      <c r="O351" s="49">
        <v>8</v>
      </c>
      <c r="U351" s="49">
        <v>11</v>
      </c>
      <c r="V351" s="49">
        <v>12</v>
      </c>
      <c r="X351" s="49">
        <v>1</v>
      </c>
      <c r="Y351" s="49">
        <v>75</v>
      </c>
      <c r="AC351">
        <f>IF(ISBLANK(wash[[#This Row],[total_boys]]),SUM(wash[[#This Row],[boys_0-5_reached]],wash[[#This Row],[boys_6-12_reached]],wash[[#This Row],[boys_13-18_reached]]),wash[[#This Row],[total_boys]])</f>
        <v>350</v>
      </c>
      <c r="AD351">
        <f>IF(ISBLANK(wash[[#This Row],[total_girls]]),SUM(wash[[#This Row],[girls_0-5_reached]],wash[[#This Row],[girls_6-12_reached]],wash[[#This Row],[girls_13-18_reached]]),wash[[#This Row],[total_girls]])</f>
        <v>189</v>
      </c>
      <c r="AE351">
        <f>IF(ISBLANK(wash[[#This Row],[total_children]]),SUM(wash[[#This Row],[calc_boys]],wash[[#This Row],[calc_girls]]),wash[[#This Row],[total_children]])</f>
        <v>539</v>
      </c>
      <c r="AF351">
        <f>IF(ISBLANK(wash[[#This Row],[total_pwd]]),SUM(wash[[#This Row],[total_pwd_men]],wash[[#This Row],[total_pwd_women]]),wash[[#This Row],[total_pwd]])</f>
        <v>23</v>
      </c>
      <c r="AG351">
        <f>IF(ISBLANK(wash[[#This Row],[total_adults]]),SUM(wash[[#This Row],[total_men]],wash[[#This Row],[total_women]]),wash[[#This Row],[total_adults]])</f>
        <v>76</v>
      </c>
      <c r="AH351">
        <f>IF(ISBLANK(wash[[#This Row],[total_beneficiaries_reached]]),SUM(wash[[#This Row],[calc_children]],wash[[#This Row],[calc_adults]]),wash[[#This Row],[total_beneficiaries_reached]])</f>
        <v>615</v>
      </c>
      <c r="AI351" s="49" t="str">
        <f ca="1">IF(B351="","",OFFSET(table_admin1[[#Headers],[ADM1_PT]],MATCH(B351,admin1,0),1))</f>
        <v>MZ08</v>
      </c>
      <c r="AJ351" s="49" t="str">
        <f t="shared" ca="1" si="12"/>
        <v>MZ0801</v>
      </c>
      <c r="AK351" s="49" t="str">
        <f t="shared" ca="1" si="13"/>
        <v/>
      </c>
    </row>
    <row r="352" spans="1:37" x14ac:dyDescent="0.2">
      <c r="A352" s="58">
        <v>45323</v>
      </c>
      <c r="B352" s="49" t="s">
        <v>214</v>
      </c>
      <c r="C352" s="49" t="s">
        <v>574</v>
      </c>
      <c r="G352" s="49" t="s">
        <v>122</v>
      </c>
      <c r="H352" s="49" t="s">
        <v>163</v>
      </c>
      <c r="I352" s="49" t="s">
        <v>118</v>
      </c>
      <c r="K352" s="49" t="s">
        <v>125</v>
      </c>
      <c r="L352" s="49">
        <v>141</v>
      </c>
      <c r="M352" s="49">
        <v>189</v>
      </c>
      <c r="N352" s="49">
        <v>193</v>
      </c>
      <c r="O352" s="49">
        <v>23</v>
      </c>
      <c r="U352" s="49">
        <v>14</v>
      </c>
      <c r="V352" s="49">
        <v>13</v>
      </c>
      <c r="X352" s="49">
        <v>17</v>
      </c>
      <c r="Y352" s="49">
        <v>42</v>
      </c>
      <c r="AC352">
        <f>IF(ISBLANK(wash[[#This Row],[total_boys]]),SUM(wash[[#This Row],[boys_0-5_reached]],wash[[#This Row],[boys_6-12_reached]],wash[[#This Row],[boys_13-18_reached]]),wash[[#This Row],[total_boys]])</f>
        <v>334</v>
      </c>
      <c r="AD352">
        <f>IF(ISBLANK(wash[[#This Row],[total_girls]]),SUM(wash[[#This Row],[girls_0-5_reached]],wash[[#This Row],[girls_6-12_reached]],wash[[#This Row],[girls_13-18_reached]]),wash[[#This Row],[total_girls]])</f>
        <v>212</v>
      </c>
      <c r="AE352">
        <f>IF(ISBLANK(wash[[#This Row],[total_children]]),SUM(wash[[#This Row],[calc_boys]],wash[[#This Row],[calc_girls]]),wash[[#This Row],[total_children]])</f>
        <v>546</v>
      </c>
      <c r="AF352">
        <f>IF(ISBLANK(wash[[#This Row],[total_pwd]]),SUM(wash[[#This Row],[total_pwd_men]],wash[[#This Row],[total_pwd_women]]),wash[[#This Row],[total_pwd]])</f>
        <v>27</v>
      </c>
      <c r="AG352">
        <f>IF(ISBLANK(wash[[#This Row],[total_adults]]),SUM(wash[[#This Row],[total_men]],wash[[#This Row],[total_women]]),wash[[#This Row],[total_adults]])</f>
        <v>59</v>
      </c>
      <c r="AH352">
        <f>IF(ISBLANK(wash[[#This Row],[total_beneficiaries_reached]]),SUM(wash[[#This Row],[calc_children]],wash[[#This Row],[calc_adults]]),wash[[#This Row],[total_beneficiaries_reached]])</f>
        <v>605</v>
      </c>
      <c r="AI352" s="49" t="str">
        <f ca="1">IF(B352="","",OFFSET(table_admin1[[#Headers],[ADM1_PT]],MATCH(B352,admin1,0),1))</f>
        <v>MZ08</v>
      </c>
      <c r="AJ352" s="49" t="str">
        <f t="shared" ca="1" si="12"/>
        <v>MZ0815</v>
      </c>
      <c r="AK352" s="49" t="str">
        <f t="shared" ca="1" si="13"/>
        <v/>
      </c>
    </row>
    <row r="353" spans="1:37" x14ac:dyDescent="0.2">
      <c r="A353" s="58">
        <v>45323</v>
      </c>
      <c r="B353" s="49" t="s">
        <v>209</v>
      </c>
      <c r="C353" s="49" t="s">
        <v>441</v>
      </c>
      <c r="G353" s="49" t="s">
        <v>116</v>
      </c>
      <c r="H353" s="49" t="s">
        <v>164</v>
      </c>
      <c r="I353" s="49" t="s">
        <v>118</v>
      </c>
      <c r="K353" s="49" t="s">
        <v>1212</v>
      </c>
      <c r="L353" s="49">
        <v>180</v>
      </c>
      <c r="M353" s="49">
        <v>10</v>
      </c>
      <c r="N353" s="49">
        <v>120</v>
      </c>
      <c r="O353" s="49">
        <v>27</v>
      </c>
      <c r="U353" s="49">
        <v>3</v>
      </c>
      <c r="V353" s="49">
        <v>7</v>
      </c>
      <c r="X353" s="49">
        <v>76</v>
      </c>
      <c r="Y353" s="49">
        <v>170</v>
      </c>
      <c r="AC353">
        <f>IF(ISBLANK(wash[[#This Row],[total_boys]]),SUM(wash[[#This Row],[boys_0-5_reached]],wash[[#This Row],[boys_6-12_reached]],wash[[#This Row],[boys_13-18_reached]]),wash[[#This Row],[total_boys]])</f>
        <v>300</v>
      </c>
      <c r="AD353">
        <f>IF(ISBLANK(wash[[#This Row],[total_girls]]),SUM(wash[[#This Row],[girls_0-5_reached]],wash[[#This Row],[girls_6-12_reached]],wash[[#This Row],[girls_13-18_reached]]),wash[[#This Row],[total_girls]])</f>
        <v>37</v>
      </c>
      <c r="AE353">
        <f>IF(ISBLANK(wash[[#This Row],[total_children]]),SUM(wash[[#This Row],[calc_boys]],wash[[#This Row],[calc_girls]]),wash[[#This Row],[total_children]])</f>
        <v>337</v>
      </c>
      <c r="AF353">
        <f>IF(ISBLANK(wash[[#This Row],[total_pwd]]),SUM(wash[[#This Row],[total_pwd_men]],wash[[#This Row],[total_pwd_women]]),wash[[#This Row],[total_pwd]])</f>
        <v>10</v>
      </c>
      <c r="AG353">
        <f>IF(ISBLANK(wash[[#This Row],[total_adults]]),SUM(wash[[#This Row],[total_men]],wash[[#This Row],[total_women]]),wash[[#This Row],[total_adults]])</f>
        <v>246</v>
      </c>
      <c r="AH353">
        <f>IF(ISBLANK(wash[[#This Row],[total_beneficiaries_reached]]),SUM(wash[[#This Row],[calc_children]],wash[[#This Row],[calc_adults]]),wash[[#This Row],[total_beneficiaries_reached]])</f>
        <v>583</v>
      </c>
      <c r="AI353" s="49" t="str">
        <f ca="1">IF(B353="","",OFFSET(table_admin1[[#Headers],[ADM1_PT]],MATCH(B353,admin1,0),1))</f>
        <v>MZ07</v>
      </c>
      <c r="AJ353" s="49" t="str">
        <f t="shared" ca="1" si="12"/>
        <v>MZ0702</v>
      </c>
      <c r="AK353" s="49" t="str">
        <f t="shared" ca="1" si="13"/>
        <v/>
      </c>
    </row>
    <row r="354" spans="1:37" x14ac:dyDescent="0.2">
      <c r="A354" s="58">
        <v>45292</v>
      </c>
      <c r="B354" s="49" t="s">
        <v>209</v>
      </c>
      <c r="C354" s="49" t="s">
        <v>445</v>
      </c>
      <c r="G354" s="49" t="s">
        <v>116</v>
      </c>
      <c r="H354" s="49" t="s">
        <v>161</v>
      </c>
      <c r="K354" s="49" t="s">
        <v>1212</v>
      </c>
      <c r="L354" s="49">
        <v>133</v>
      </c>
      <c r="M354" s="49">
        <v>105</v>
      </c>
      <c r="N354" s="49">
        <v>57</v>
      </c>
      <c r="O354" s="49">
        <v>65</v>
      </c>
      <c r="U354" s="49">
        <v>15</v>
      </c>
      <c r="V354" s="49">
        <v>11</v>
      </c>
      <c r="X354" s="49">
        <v>179</v>
      </c>
      <c r="Y354" s="49">
        <v>85</v>
      </c>
      <c r="AC354">
        <f>IF(ISBLANK(wash[[#This Row],[total_boys]]),SUM(wash[[#This Row],[boys_0-5_reached]],wash[[#This Row],[boys_6-12_reached]],wash[[#This Row],[boys_13-18_reached]]),wash[[#This Row],[total_boys]])</f>
        <v>190</v>
      </c>
      <c r="AD354">
        <f>IF(ISBLANK(wash[[#This Row],[total_girls]]),SUM(wash[[#This Row],[girls_0-5_reached]],wash[[#This Row],[girls_6-12_reached]],wash[[#This Row],[girls_13-18_reached]]),wash[[#This Row],[total_girls]])</f>
        <v>170</v>
      </c>
      <c r="AE354">
        <f>IF(ISBLANK(wash[[#This Row],[total_children]]),SUM(wash[[#This Row],[calc_boys]],wash[[#This Row],[calc_girls]]),wash[[#This Row],[total_children]])</f>
        <v>360</v>
      </c>
      <c r="AF354">
        <f>IF(ISBLANK(wash[[#This Row],[total_pwd]]),SUM(wash[[#This Row],[total_pwd_men]],wash[[#This Row],[total_pwd_women]]),wash[[#This Row],[total_pwd]])</f>
        <v>26</v>
      </c>
      <c r="AG354">
        <f>IF(ISBLANK(wash[[#This Row],[total_adults]]),SUM(wash[[#This Row],[total_men]],wash[[#This Row],[total_women]]),wash[[#This Row],[total_adults]])</f>
        <v>264</v>
      </c>
      <c r="AH354">
        <f>IF(ISBLANK(wash[[#This Row],[total_beneficiaries_reached]]),SUM(wash[[#This Row],[calc_children]],wash[[#This Row],[calc_adults]]),wash[[#This Row],[total_beneficiaries_reached]])</f>
        <v>624</v>
      </c>
      <c r="AI354" s="49" t="str">
        <f ca="1">IF(B354="","",OFFSET(table_admin1[[#Headers],[ADM1_PT]],MATCH(B354,admin1,0),1))</f>
        <v>MZ07</v>
      </c>
      <c r="AJ354" s="49" t="str">
        <f t="shared" ca="1" si="12"/>
        <v>MZ0703</v>
      </c>
      <c r="AK354" s="49" t="str">
        <f t="shared" ca="1" si="13"/>
        <v/>
      </c>
    </row>
    <row r="355" spans="1:37" x14ac:dyDescent="0.2">
      <c r="A355" s="58">
        <v>45383</v>
      </c>
      <c r="B355" s="49" t="s">
        <v>120</v>
      </c>
      <c r="C355" s="49" t="s">
        <v>199</v>
      </c>
      <c r="G355" s="49" t="s">
        <v>122</v>
      </c>
      <c r="H355" s="49" t="s">
        <v>162</v>
      </c>
      <c r="I355" s="49" t="s">
        <v>124</v>
      </c>
      <c r="K355" s="49" t="s">
        <v>1212</v>
      </c>
      <c r="L355" s="49">
        <v>116</v>
      </c>
      <c r="M355" s="49">
        <v>72</v>
      </c>
      <c r="N355" s="49">
        <v>99</v>
      </c>
      <c r="O355" s="49">
        <v>184</v>
      </c>
      <c r="U355" s="49">
        <v>15</v>
      </c>
      <c r="V355" s="49">
        <v>1</v>
      </c>
      <c r="X355" s="49">
        <v>27</v>
      </c>
      <c r="Y355" s="49">
        <v>11</v>
      </c>
      <c r="AC355">
        <f>IF(ISBLANK(wash[[#This Row],[total_boys]]),SUM(wash[[#This Row],[boys_0-5_reached]],wash[[#This Row],[boys_6-12_reached]],wash[[#This Row],[boys_13-18_reached]]),wash[[#This Row],[total_boys]])</f>
        <v>215</v>
      </c>
      <c r="AD355">
        <f>IF(ISBLANK(wash[[#This Row],[total_girls]]),SUM(wash[[#This Row],[girls_0-5_reached]],wash[[#This Row],[girls_6-12_reached]],wash[[#This Row],[girls_13-18_reached]]),wash[[#This Row],[total_girls]])</f>
        <v>256</v>
      </c>
      <c r="AE355">
        <f>IF(ISBLANK(wash[[#This Row],[total_children]]),SUM(wash[[#This Row],[calc_boys]],wash[[#This Row],[calc_girls]]),wash[[#This Row],[total_children]])</f>
        <v>471</v>
      </c>
      <c r="AF355">
        <f>IF(ISBLANK(wash[[#This Row],[total_pwd]]),SUM(wash[[#This Row],[total_pwd_men]],wash[[#This Row],[total_pwd_women]]),wash[[#This Row],[total_pwd]])</f>
        <v>16</v>
      </c>
      <c r="AG355">
        <f>IF(ISBLANK(wash[[#This Row],[total_adults]]),SUM(wash[[#This Row],[total_men]],wash[[#This Row],[total_women]]),wash[[#This Row],[total_adults]])</f>
        <v>38</v>
      </c>
      <c r="AH355">
        <f>IF(ISBLANK(wash[[#This Row],[total_beneficiaries_reached]]),SUM(wash[[#This Row],[calc_children]],wash[[#This Row],[calc_adults]]),wash[[#This Row],[total_beneficiaries_reached]])</f>
        <v>509</v>
      </c>
      <c r="AI355" s="49" t="str">
        <f ca="1">IF(B355="","",OFFSET(table_admin1[[#Headers],[ADM1_PT]],MATCH(B355,admin1,0),1))</f>
        <v>MZ01</v>
      </c>
      <c r="AJ355" s="49" t="str">
        <f t="shared" ca="1" si="12"/>
        <v>MZ0105</v>
      </c>
      <c r="AK355" s="49" t="str">
        <f t="shared" ca="1" si="13"/>
        <v/>
      </c>
    </row>
    <row r="356" spans="1:37" x14ac:dyDescent="0.2">
      <c r="A356" s="58">
        <v>45323</v>
      </c>
      <c r="B356" s="49" t="s">
        <v>224</v>
      </c>
      <c r="C356" s="49" t="s">
        <v>641</v>
      </c>
      <c r="G356" s="49" t="s">
        <v>116</v>
      </c>
      <c r="H356" s="49" t="s">
        <v>163</v>
      </c>
      <c r="I356" s="49" t="s">
        <v>118</v>
      </c>
      <c r="K356" s="49" t="s">
        <v>1212</v>
      </c>
      <c r="L356" s="49">
        <v>143</v>
      </c>
      <c r="M356" s="49">
        <v>35</v>
      </c>
      <c r="N356" s="49">
        <v>19</v>
      </c>
      <c r="O356" s="49">
        <v>149</v>
      </c>
      <c r="U356" s="49">
        <v>6</v>
      </c>
      <c r="V356" s="49">
        <v>3</v>
      </c>
      <c r="X356" s="49">
        <v>10</v>
      </c>
      <c r="Y356" s="49">
        <v>15</v>
      </c>
      <c r="AC356">
        <f>IF(ISBLANK(wash[[#This Row],[total_boys]]),SUM(wash[[#This Row],[boys_0-5_reached]],wash[[#This Row],[boys_6-12_reached]],wash[[#This Row],[boys_13-18_reached]]),wash[[#This Row],[total_boys]])</f>
        <v>162</v>
      </c>
      <c r="AD356">
        <f>IF(ISBLANK(wash[[#This Row],[total_girls]]),SUM(wash[[#This Row],[girls_0-5_reached]],wash[[#This Row],[girls_6-12_reached]],wash[[#This Row],[girls_13-18_reached]]),wash[[#This Row],[total_girls]])</f>
        <v>184</v>
      </c>
      <c r="AE356">
        <f>IF(ISBLANK(wash[[#This Row],[total_children]]),SUM(wash[[#This Row],[calc_boys]],wash[[#This Row],[calc_girls]]),wash[[#This Row],[total_children]])</f>
        <v>346</v>
      </c>
      <c r="AF356">
        <f>IF(ISBLANK(wash[[#This Row],[total_pwd]]),SUM(wash[[#This Row],[total_pwd_men]],wash[[#This Row],[total_pwd_women]]),wash[[#This Row],[total_pwd]])</f>
        <v>9</v>
      </c>
      <c r="AG356">
        <f>IF(ISBLANK(wash[[#This Row],[total_adults]]),SUM(wash[[#This Row],[total_men]],wash[[#This Row],[total_women]]),wash[[#This Row],[total_adults]])</f>
        <v>25</v>
      </c>
      <c r="AH356">
        <f>IF(ISBLANK(wash[[#This Row],[total_beneficiaries_reached]]),SUM(wash[[#This Row],[calc_children]],wash[[#This Row],[calc_adults]]),wash[[#This Row],[total_beneficiaries_reached]])</f>
        <v>371</v>
      </c>
      <c r="AI356" s="49" t="str">
        <f ca="1">IF(B356="","",OFFSET(table_admin1[[#Headers],[ADM1_PT]],MATCH(B356,admin1,0),1))</f>
        <v>MZ10</v>
      </c>
      <c r="AJ356" s="49" t="str">
        <f t="shared" ca="1" si="12"/>
        <v>MZ1002</v>
      </c>
      <c r="AK356" s="49" t="str">
        <f t="shared" ca="1" si="13"/>
        <v/>
      </c>
    </row>
    <row r="357" spans="1:37" x14ac:dyDescent="0.2">
      <c r="A357" s="58">
        <v>45292</v>
      </c>
      <c r="B357" s="49" t="s">
        <v>113</v>
      </c>
      <c r="C357" s="49" t="s">
        <v>114</v>
      </c>
      <c r="G357" s="49" t="s">
        <v>122</v>
      </c>
      <c r="H357" s="49" t="s">
        <v>164</v>
      </c>
      <c r="I357" s="49" t="s">
        <v>124</v>
      </c>
      <c r="J357" s="49" t="s">
        <v>1315</v>
      </c>
      <c r="K357" s="49" t="s">
        <v>125</v>
      </c>
      <c r="L357" s="49">
        <v>104</v>
      </c>
      <c r="M357" s="49">
        <v>105</v>
      </c>
      <c r="N357" s="49">
        <v>139</v>
      </c>
      <c r="O357" s="49">
        <v>43</v>
      </c>
      <c r="U357" s="49">
        <v>15</v>
      </c>
      <c r="V357" s="49">
        <v>3</v>
      </c>
      <c r="X357" s="49">
        <v>57</v>
      </c>
      <c r="Y357" s="49">
        <v>182</v>
      </c>
      <c r="AC357">
        <f>IF(ISBLANK(wash[[#This Row],[total_boys]]),SUM(wash[[#This Row],[boys_0-5_reached]],wash[[#This Row],[boys_6-12_reached]],wash[[#This Row],[boys_13-18_reached]]),wash[[#This Row],[total_boys]])</f>
        <v>243</v>
      </c>
      <c r="AD357">
        <f>IF(ISBLANK(wash[[#This Row],[total_girls]]),SUM(wash[[#This Row],[girls_0-5_reached]],wash[[#This Row],[girls_6-12_reached]],wash[[#This Row],[girls_13-18_reached]]),wash[[#This Row],[total_girls]])</f>
        <v>148</v>
      </c>
      <c r="AE357">
        <f>IF(ISBLANK(wash[[#This Row],[total_children]]),SUM(wash[[#This Row],[calc_boys]],wash[[#This Row],[calc_girls]]),wash[[#This Row],[total_children]])</f>
        <v>391</v>
      </c>
      <c r="AF357">
        <f>IF(ISBLANK(wash[[#This Row],[total_pwd]]),SUM(wash[[#This Row],[total_pwd_men]],wash[[#This Row],[total_pwd_women]]),wash[[#This Row],[total_pwd]])</f>
        <v>18</v>
      </c>
      <c r="AG357">
        <f>IF(ISBLANK(wash[[#This Row],[total_adults]]),SUM(wash[[#This Row],[total_men]],wash[[#This Row],[total_women]]),wash[[#This Row],[total_adults]])</f>
        <v>239</v>
      </c>
      <c r="AH357">
        <f>IF(ISBLANK(wash[[#This Row],[total_beneficiaries_reached]]),SUM(wash[[#This Row],[calc_children]],wash[[#This Row],[calc_adults]]),wash[[#This Row],[total_beneficiaries_reached]])</f>
        <v>630</v>
      </c>
      <c r="AI357" s="49" t="str">
        <f ca="1">IF(B357="","",OFFSET(table_admin1[[#Headers],[ADM1_PT]],MATCH(B357,admin1,0),1))</f>
        <v>MZ09</v>
      </c>
      <c r="AJ357" s="49" t="str">
        <f t="shared" ca="1" si="12"/>
        <v>MZ0906</v>
      </c>
      <c r="AK357" s="49" t="str">
        <f t="shared" ca="1" si="13"/>
        <v/>
      </c>
    </row>
    <row r="358" spans="1:37" x14ac:dyDescent="0.2">
      <c r="A358" s="58">
        <v>45383</v>
      </c>
      <c r="B358" s="49" t="s">
        <v>209</v>
      </c>
      <c r="C358" s="49" t="s">
        <v>489</v>
      </c>
      <c r="G358" s="49" t="s">
        <v>116</v>
      </c>
      <c r="H358" s="49" t="s">
        <v>161</v>
      </c>
      <c r="I358" s="49" t="s">
        <v>118</v>
      </c>
      <c r="K358" s="49" t="s">
        <v>1212</v>
      </c>
      <c r="L358" s="49">
        <v>143</v>
      </c>
      <c r="M358" s="49">
        <v>54</v>
      </c>
      <c r="N358" s="49">
        <v>159</v>
      </c>
      <c r="O358" s="49">
        <v>195</v>
      </c>
      <c r="U358" s="49">
        <v>11</v>
      </c>
      <c r="V358" s="49">
        <v>10</v>
      </c>
      <c r="X358" s="49">
        <v>57</v>
      </c>
      <c r="Y358" s="49">
        <v>9</v>
      </c>
      <c r="AC358">
        <f>IF(ISBLANK(wash[[#This Row],[total_boys]]),SUM(wash[[#This Row],[boys_0-5_reached]],wash[[#This Row],[boys_6-12_reached]],wash[[#This Row],[boys_13-18_reached]]),wash[[#This Row],[total_boys]])</f>
        <v>302</v>
      </c>
      <c r="AD358">
        <f>IF(ISBLANK(wash[[#This Row],[total_girls]]),SUM(wash[[#This Row],[girls_0-5_reached]],wash[[#This Row],[girls_6-12_reached]],wash[[#This Row],[girls_13-18_reached]]),wash[[#This Row],[total_girls]])</f>
        <v>249</v>
      </c>
      <c r="AE358">
        <f>IF(ISBLANK(wash[[#This Row],[total_children]]),SUM(wash[[#This Row],[calc_boys]],wash[[#This Row],[calc_girls]]),wash[[#This Row],[total_children]])</f>
        <v>551</v>
      </c>
      <c r="AF358">
        <f>IF(ISBLANK(wash[[#This Row],[total_pwd]]),SUM(wash[[#This Row],[total_pwd_men]],wash[[#This Row],[total_pwd_women]]),wash[[#This Row],[total_pwd]])</f>
        <v>21</v>
      </c>
      <c r="AG358">
        <f>IF(ISBLANK(wash[[#This Row],[total_adults]]),SUM(wash[[#This Row],[total_men]],wash[[#This Row],[total_women]]),wash[[#This Row],[total_adults]])</f>
        <v>66</v>
      </c>
      <c r="AH358">
        <f>IF(ISBLANK(wash[[#This Row],[total_beneficiaries_reached]]),SUM(wash[[#This Row],[calc_children]],wash[[#This Row],[calc_adults]]),wash[[#This Row],[total_beneficiaries_reached]])</f>
        <v>617</v>
      </c>
      <c r="AI358" s="49" t="str">
        <f ca="1">IF(B358="","",OFFSET(table_admin1[[#Headers],[ADM1_PT]],MATCH(B358,admin1,0),1))</f>
        <v>MZ07</v>
      </c>
      <c r="AJ358" s="49" t="str">
        <f t="shared" ca="1" si="12"/>
        <v>MZ0715</v>
      </c>
      <c r="AK358" s="49" t="str">
        <f t="shared" ca="1" si="13"/>
        <v/>
      </c>
    </row>
    <row r="359" spans="1:37" x14ac:dyDescent="0.2">
      <c r="A359" s="58">
        <v>45292</v>
      </c>
      <c r="B359" s="49" t="s">
        <v>120</v>
      </c>
      <c r="C359" s="49" t="s">
        <v>205</v>
      </c>
      <c r="G359" s="49" t="s">
        <v>122</v>
      </c>
      <c r="H359" s="49" t="s">
        <v>163</v>
      </c>
      <c r="I359" s="49" t="s">
        <v>124</v>
      </c>
      <c r="J359" s="49" t="s">
        <v>1315</v>
      </c>
      <c r="K359" s="49" t="s">
        <v>125</v>
      </c>
      <c r="L359" s="49">
        <v>16</v>
      </c>
      <c r="M359" s="49">
        <v>133</v>
      </c>
      <c r="N359" s="49">
        <v>130</v>
      </c>
      <c r="O359" s="49">
        <v>69</v>
      </c>
      <c r="U359" s="49">
        <v>13</v>
      </c>
      <c r="V359" s="49">
        <v>5</v>
      </c>
      <c r="X359" s="49">
        <v>197</v>
      </c>
      <c r="Y359" s="49">
        <v>193</v>
      </c>
      <c r="AC359">
        <f>IF(ISBLANK(wash[[#This Row],[total_boys]]),SUM(wash[[#This Row],[boys_0-5_reached]],wash[[#This Row],[boys_6-12_reached]],wash[[#This Row],[boys_13-18_reached]]),wash[[#This Row],[total_boys]])</f>
        <v>146</v>
      </c>
      <c r="AD359">
        <f>IF(ISBLANK(wash[[#This Row],[total_girls]]),SUM(wash[[#This Row],[girls_0-5_reached]],wash[[#This Row],[girls_6-12_reached]],wash[[#This Row],[girls_13-18_reached]]),wash[[#This Row],[total_girls]])</f>
        <v>202</v>
      </c>
      <c r="AE359">
        <f>IF(ISBLANK(wash[[#This Row],[total_children]]),SUM(wash[[#This Row],[calc_boys]],wash[[#This Row],[calc_girls]]),wash[[#This Row],[total_children]])</f>
        <v>348</v>
      </c>
      <c r="AF359">
        <f>IF(ISBLANK(wash[[#This Row],[total_pwd]]),SUM(wash[[#This Row],[total_pwd_men]],wash[[#This Row],[total_pwd_women]]),wash[[#This Row],[total_pwd]])</f>
        <v>18</v>
      </c>
      <c r="AG359">
        <f>IF(ISBLANK(wash[[#This Row],[total_adults]]),SUM(wash[[#This Row],[total_men]],wash[[#This Row],[total_women]]),wash[[#This Row],[total_adults]])</f>
        <v>390</v>
      </c>
      <c r="AH359">
        <f>IF(ISBLANK(wash[[#This Row],[total_beneficiaries_reached]]),SUM(wash[[#This Row],[calc_children]],wash[[#This Row],[calc_adults]]),wash[[#This Row],[total_beneficiaries_reached]])</f>
        <v>738</v>
      </c>
      <c r="AI359" s="49" t="str">
        <f ca="1">IF(B359="","",OFFSET(table_admin1[[#Headers],[ADM1_PT]],MATCH(B359,admin1,0),1))</f>
        <v>MZ01</v>
      </c>
      <c r="AJ359" s="49" t="str">
        <f t="shared" ca="1" si="12"/>
        <v>MZ0106</v>
      </c>
      <c r="AK359" s="49" t="str">
        <f t="shared" ca="1" si="13"/>
        <v/>
      </c>
    </row>
    <row r="360" spans="1:37" x14ac:dyDescent="0.2">
      <c r="A360" s="58">
        <v>45383</v>
      </c>
      <c r="B360" s="49" t="s">
        <v>120</v>
      </c>
      <c r="C360" s="49" t="s">
        <v>126</v>
      </c>
      <c r="G360" s="49" t="s">
        <v>122</v>
      </c>
      <c r="H360" s="49" t="s">
        <v>1203</v>
      </c>
      <c r="I360" s="49" t="s">
        <v>124</v>
      </c>
      <c r="K360" s="49" t="s">
        <v>1212</v>
      </c>
      <c r="L360" s="49">
        <v>146</v>
      </c>
      <c r="M360" s="49">
        <v>101</v>
      </c>
      <c r="N360" s="49">
        <v>111</v>
      </c>
      <c r="O360" s="49">
        <v>6</v>
      </c>
      <c r="U360" s="49">
        <v>12</v>
      </c>
      <c r="V360" s="49">
        <v>9</v>
      </c>
      <c r="X360" s="49">
        <v>126</v>
      </c>
      <c r="Y360" s="49">
        <v>4</v>
      </c>
      <c r="AC360">
        <f>IF(ISBLANK(wash[[#This Row],[total_boys]]),SUM(wash[[#This Row],[boys_0-5_reached]],wash[[#This Row],[boys_6-12_reached]],wash[[#This Row],[boys_13-18_reached]]),wash[[#This Row],[total_boys]])</f>
        <v>257</v>
      </c>
      <c r="AD360">
        <f>IF(ISBLANK(wash[[#This Row],[total_girls]]),SUM(wash[[#This Row],[girls_0-5_reached]],wash[[#This Row],[girls_6-12_reached]],wash[[#This Row],[girls_13-18_reached]]),wash[[#This Row],[total_girls]])</f>
        <v>107</v>
      </c>
      <c r="AE360">
        <f>IF(ISBLANK(wash[[#This Row],[total_children]]),SUM(wash[[#This Row],[calc_boys]],wash[[#This Row],[calc_girls]]),wash[[#This Row],[total_children]])</f>
        <v>364</v>
      </c>
      <c r="AF360">
        <f>IF(ISBLANK(wash[[#This Row],[total_pwd]]),SUM(wash[[#This Row],[total_pwd_men]],wash[[#This Row],[total_pwd_women]]),wash[[#This Row],[total_pwd]])</f>
        <v>21</v>
      </c>
      <c r="AG360">
        <f>IF(ISBLANK(wash[[#This Row],[total_adults]]),SUM(wash[[#This Row],[total_men]],wash[[#This Row],[total_women]]),wash[[#This Row],[total_adults]])</f>
        <v>130</v>
      </c>
      <c r="AH360">
        <f>IF(ISBLANK(wash[[#This Row],[total_beneficiaries_reached]]),SUM(wash[[#This Row],[calc_children]],wash[[#This Row],[calc_adults]]),wash[[#This Row],[total_beneficiaries_reached]])</f>
        <v>494</v>
      </c>
      <c r="AI360" s="49" t="str">
        <f ca="1">IF(B360="","",OFFSET(table_admin1[[#Headers],[ADM1_PT]],MATCH(B360,admin1,0),1))</f>
        <v>MZ01</v>
      </c>
      <c r="AJ360" s="49" t="str">
        <f t="shared" ca="1" si="12"/>
        <v>MZ0103</v>
      </c>
      <c r="AK360" s="49" t="str">
        <f t="shared" ca="1" si="13"/>
        <v/>
      </c>
    </row>
    <row r="361" spans="1:37" x14ac:dyDescent="0.2">
      <c r="A361" s="58">
        <v>45323</v>
      </c>
      <c r="B361" s="49" t="s">
        <v>113</v>
      </c>
      <c r="C361" s="49" t="s">
        <v>634</v>
      </c>
      <c r="G361" s="49" t="s">
        <v>122</v>
      </c>
      <c r="H361" s="49" t="s">
        <v>1203</v>
      </c>
      <c r="I361" s="49" t="s">
        <v>124</v>
      </c>
      <c r="J361" s="49" t="s">
        <v>1315</v>
      </c>
      <c r="K361" s="49" t="s">
        <v>125</v>
      </c>
      <c r="L361" s="49">
        <v>10</v>
      </c>
      <c r="M361" s="49">
        <v>169</v>
      </c>
      <c r="N361" s="49">
        <v>44</v>
      </c>
      <c r="O361" s="49">
        <v>6</v>
      </c>
      <c r="U361" s="49">
        <v>5</v>
      </c>
      <c r="V361" s="49">
        <v>3</v>
      </c>
      <c r="X361" s="49">
        <v>15</v>
      </c>
      <c r="Y361" s="49">
        <v>127</v>
      </c>
      <c r="AC361">
        <f>IF(ISBLANK(wash[[#This Row],[total_boys]]),SUM(wash[[#This Row],[boys_0-5_reached]],wash[[#This Row],[boys_6-12_reached]],wash[[#This Row],[boys_13-18_reached]]),wash[[#This Row],[total_boys]])</f>
        <v>54</v>
      </c>
      <c r="AD361">
        <f>IF(ISBLANK(wash[[#This Row],[total_girls]]),SUM(wash[[#This Row],[girls_0-5_reached]],wash[[#This Row],[girls_6-12_reached]],wash[[#This Row],[girls_13-18_reached]]),wash[[#This Row],[total_girls]])</f>
        <v>175</v>
      </c>
      <c r="AE361">
        <f>IF(ISBLANK(wash[[#This Row],[total_children]]),SUM(wash[[#This Row],[calc_boys]],wash[[#This Row],[calc_girls]]),wash[[#This Row],[total_children]])</f>
        <v>229</v>
      </c>
      <c r="AF361">
        <f>IF(ISBLANK(wash[[#This Row],[total_pwd]]),SUM(wash[[#This Row],[total_pwd_men]],wash[[#This Row],[total_pwd_women]]),wash[[#This Row],[total_pwd]])</f>
        <v>8</v>
      </c>
      <c r="AG361">
        <f>IF(ISBLANK(wash[[#This Row],[total_adults]]),SUM(wash[[#This Row],[total_men]],wash[[#This Row],[total_women]]),wash[[#This Row],[total_adults]])</f>
        <v>142</v>
      </c>
      <c r="AH361">
        <f>IF(ISBLANK(wash[[#This Row],[total_beneficiaries_reached]]),SUM(wash[[#This Row],[calc_children]],wash[[#This Row],[calc_adults]]),wash[[#This Row],[total_beneficiaries_reached]])</f>
        <v>371</v>
      </c>
      <c r="AI361" s="49" t="str">
        <f ca="1">IF(B361="","",OFFSET(table_admin1[[#Headers],[ADM1_PT]],MATCH(B361,admin1,0),1))</f>
        <v>MZ09</v>
      </c>
      <c r="AJ361" s="49" t="str">
        <f t="shared" ca="1" si="12"/>
        <v>MZ0913</v>
      </c>
      <c r="AK361" s="49" t="str">
        <f t="shared" ca="1" si="13"/>
        <v/>
      </c>
    </row>
    <row r="362" spans="1:37" x14ac:dyDescent="0.2">
      <c r="A362" s="58">
        <v>45352</v>
      </c>
      <c r="B362" s="49" t="s">
        <v>214</v>
      </c>
      <c r="C362" s="49" t="s">
        <v>528</v>
      </c>
      <c r="G362" s="49" t="s">
        <v>116</v>
      </c>
      <c r="H362" s="49" t="s">
        <v>163</v>
      </c>
      <c r="I362" s="49" t="s">
        <v>118</v>
      </c>
      <c r="K362" s="49" t="s">
        <v>1212</v>
      </c>
      <c r="L362" s="49">
        <v>137</v>
      </c>
      <c r="M362" s="49">
        <v>108</v>
      </c>
      <c r="N362" s="49">
        <v>27</v>
      </c>
      <c r="O362" s="49">
        <v>66</v>
      </c>
      <c r="U362" s="49">
        <v>10</v>
      </c>
      <c r="V362" s="49">
        <v>3</v>
      </c>
      <c r="X362" s="49">
        <v>5</v>
      </c>
      <c r="Y362" s="49">
        <v>24</v>
      </c>
      <c r="AC362">
        <f>IF(ISBLANK(wash[[#This Row],[total_boys]]),SUM(wash[[#This Row],[boys_0-5_reached]],wash[[#This Row],[boys_6-12_reached]],wash[[#This Row],[boys_13-18_reached]]),wash[[#This Row],[total_boys]])</f>
        <v>164</v>
      </c>
      <c r="AD362">
        <f>IF(ISBLANK(wash[[#This Row],[total_girls]]),SUM(wash[[#This Row],[girls_0-5_reached]],wash[[#This Row],[girls_6-12_reached]],wash[[#This Row],[girls_13-18_reached]]),wash[[#This Row],[total_girls]])</f>
        <v>174</v>
      </c>
      <c r="AE362">
        <f>IF(ISBLANK(wash[[#This Row],[total_children]]),SUM(wash[[#This Row],[calc_boys]],wash[[#This Row],[calc_girls]]),wash[[#This Row],[total_children]])</f>
        <v>338</v>
      </c>
      <c r="AF362">
        <f>IF(ISBLANK(wash[[#This Row],[total_pwd]]),SUM(wash[[#This Row],[total_pwd_men]],wash[[#This Row],[total_pwd_women]]),wash[[#This Row],[total_pwd]])</f>
        <v>13</v>
      </c>
      <c r="AG362">
        <f>IF(ISBLANK(wash[[#This Row],[total_adults]]),SUM(wash[[#This Row],[total_men]],wash[[#This Row],[total_women]]),wash[[#This Row],[total_adults]])</f>
        <v>29</v>
      </c>
      <c r="AH362">
        <f>IF(ISBLANK(wash[[#This Row],[total_beneficiaries_reached]]),SUM(wash[[#This Row],[calc_children]],wash[[#This Row],[calc_adults]]),wash[[#This Row],[total_beneficiaries_reached]])</f>
        <v>367</v>
      </c>
      <c r="AI362" s="49" t="str">
        <f ca="1">IF(B362="","",OFFSET(table_admin1[[#Headers],[ADM1_PT]],MATCH(B362,admin1,0),1))</f>
        <v>MZ08</v>
      </c>
      <c r="AJ362" s="49" t="str">
        <f t="shared" ca="1" si="12"/>
        <v>MZ0802</v>
      </c>
      <c r="AK362" s="49" t="str">
        <f t="shared" ca="1" si="13"/>
        <v/>
      </c>
    </row>
    <row r="363" spans="1:37" x14ac:dyDescent="0.2">
      <c r="A363" s="58">
        <v>45352</v>
      </c>
      <c r="B363" s="49" t="s">
        <v>113</v>
      </c>
      <c r="C363" s="49" t="s">
        <v>114</v>
      </c>
      <c r="G363" s="49" t="s">
        <v>122</v>
      </c>
      <c r="H363" s="49" t="s">
        <v>1203</v>
      </c>
      <c r="I363" s="49" t="s">
        <v>124</v>
      </c>
      <c r="J363" s="49" t="s">
        <v>1315</v>
      </c>
      <c r="K363" s="49" t="s">
        <v>125</v>
      </c>
      <c r="L363" s="49">
        <v>40</v>
      </c>
      <c r="M363" s="49">
        <v>47</v>
      </c>
      <c r="N363" s="49">
        <v>41</v>
      </c>
      <c r="O363" s="49">
        <v>132</v>
      </c>
      <c r="U363" s="49">
        <v>2</v>
      </c>
      <c r="V363" s="49">
        <v>7</v>
      </c>
      <c r="X363" s="49">
        <v>198</v>
      </c>
      <c r="Y363" s="49">
        <v>170</v>
      </c>
      <c r="AC363">
        <f>IF(ISBLANK(wash[[#This Row],[total_boys]]),SUM(wash[[#This Row],[boys_0-5_reached]],wash[[#This Row],[boys_6-12_reached]],wash[[#This Row],[boys_13-18_reached]]),wash[[#This Row],[total_boys]])</f>
        <v>81</v>
      </c>
      <c r="AD363">
        <f>IF(ISBLANK(wash[[#This Row],[total_girls]]),SUM(wash[[#This Row],[girls_0-5_reached]],wash[[#This Row],[girls_6-12_reached]],wash[[#This Row],[girls_13-18_reached]]),wash[[#This Row],[total_girls]])</f>
        <v>179</v>
      </c>
      <c r="AE363">
        <f>IF(ISBLANK(wash[[#This Row],[total_children]]),SUM(wash[[#This Row],[calc_boys]],wash[[#This Row],[calc_girls]]),wash[[#This Row],[total_children]])</f>
        <v>260</v>
      </c>
      <c r="AF363">
        <f>IF(ISBLANK(wash[[#This Row],[total_pwd]]),SUM(wash[[#This Row],[total_pwd_men]],wash[[#This Row],[total_pwd_women]]),wash[[#This Row],[total_pwd]])</f>
        <v>9</v>
      </c>
      <c r="AG363">
        <f>IF(ISBLANK(wash[[#This Row],[total_adults]]),SUM(wash[[#This Row],[total_men]],wash[[#This Row],[total_women]]),wash[[#This Row],[total_adults]])</f>
        <v>368</v>
      </c>
      <c r="AH363">
        <f>IF(ISBLANK(wash[[#This Row],[total_beneficiaries_reached]]),SUM(wash[[#This Row],[calc_children]],wash[[#This Row],[calc_adults]]),wash[[#This Row],[total_beneficiaries_reached]])</f>
        <v>628</v>
      </c>
      <c r="AI363" s="49" t="str">
        <f ca="1">IF(B363="","",OFFSET(table_admin1[[#Headers],[ADM1_PT]],MATCH(B363,admin1,0),1))</f>
        <v>MZ09</v>
      </c>
      <c r="AJ363" s="49" t="str">
        <f t="shared" ca="1" si="12"/>
        <v>MZ0906</v>
      </c>
      <c r="AK363" s="49" t="str">
        <f t="shared" ca="1" si="13"/>
        <v/>
      </c>
    </row>
    <row r="364" spans="1:37" x14ac:dyDescent="0.2">
      <c r="A364" s="58">
        <v>45323</v>
      </c>
      <c r="B364" s="49" t="s">
        <v>224</v>
      </c>
      <c r="C364" s="49" t="s">
        <v>690</v>
      </c>
      <c r="G364" s="49" t="s">
        <v>116</v>
      </c>
      <c r="H364" s="49" t="s">
        <v>162</v>
      </c>
      <c r="I364" s="49" t="s">
        <v>118</v>
      </c>
      <c r="K364" s="49" t="s">
        <v>1212</v>
      </c>
      <c r="L364" s="49">
        <v>150</v>
      </c>
      <c r="M364" s="49">
        <v>146</v>
      </c>
      <c r="N364" s="49">
        <v>40</v>
      </c>
      <c r="O364" s="49">
        <v>184</v>
      </c>
      <c r="U364" s="49">
        <v>6</v>
      </c>
      <c r="V364" s="49">
        <v>4</v>
      </c>
      <c r="X364" s="49">
        <v>88</v>
      </c>
      <c r="Y364" s="49">
        <v>152</v>
      </c>
      <c r="AC364">
        <f>IF(ISBLANK(wash[[#This Row],[total_boys]]),SUM(wash[[#This Row],[boys_0-5_reached]],wash[[#This Row],[boys_6-12_reached]],wash[[#This Row],[boys_13-18_reached]]),wash[[#This Row],[total_boys]])</f>
        <v>190</v>
      </c>
      <c r="AD364">
        <f>IF(ISBLANK(wash[[#This Row],[total_girls]]),SUM(wash[[#This Row],[girls_0-5_reached]],wash[[#This Row],[girls_6-12_reached]],wash[[#This Row],[girls_13-18_reached]]),wash[[#This Row],[total_girls]])</f>
        <v>330</v>
      </c>
      <c r="AE364">
        <f>IF(ISBLANK(wash[[#This Row],[total_children]]),SUM(wash[[#This Row],[calc_boys]],wash[[#This Row],[calc_girls]]),wash[[#This Row],[total_children]])</f>
        <v>520</v>
      </c>
      <c r="AF364">
        <f>IF(ISBLANK(wash[[#This Row],[total_pwd]]),SUM(wash[[#This Row],[total_pwd_men]],wash[[#This Row],[total_pwd_women]]),wash[[#This Row],[total_pwd]])</f>
        <v>10</v>
      </c>
      <c r="AG364">
        <f>IF(ISBLANK(wash[[#This Row],[total_adults]]),SUM(wash[[#This Row],[total_men]],wash[[#This Row],[total_women]]),wash[[#This Row],[total_adults]])</f>
        <v>240</v>
      </c>
      <c r="AH364">
        <f>IF(ISBLANK(wash[[#This Row],[total_beneficiaries_reached]]),SUM(wash[[#This Row],[calc_children]],wash[[#This Row],[calc_adults]]),wash[[#This Row],[total_beneficiaries_reached]])</f>
        <v>760</v>
      </c>
      <c r="AI364" s="49" t="str">
        <f ca="1">IF(B364="","",OFFSET(table_admin1[[#Headers],[ADM1_PT]],MATCH(B364,admin1,0),1))</f>
        <v>MZ10</v>
      </c>
      <c r="AJ364" s="49" t="str">
        <f t="shared" ca="1" si="12"/>
        <v>MZ1015</v>
      </c>
      <c r="AK364" s="49" t="str">
        <f t="shared" ca="1" si="13"/>
        <v/>
      </c>
    </row>
    <row r="365" spans="1:37" x14ac:dyDescent="0.2">
      <c r="A365" s="58">
        <v>45352</v>
      </c>
      <c r="B365" s="49" t="s">
        <v>209</v>
      </c>
      <c r="C365" s="49" t="s">
        <v>437</v>
      </c>
      <c r="G365" s="49" t="s">
        <v>122</v>
      </c>
      <c r="H365" s="49" t="s">
        <v>162</v>
      </c>
      <c r="I365" s="49" t="s">
        <v>124</v>
      </c>
      <c r="J365" s="49" t="s">
        <v>1314</v>
      </c>
      <c r="K365" s="49" t="s">
        <v>125</v>
      </c>
      <c r="L365" s="49">
        <v>191</v>
      </c>
      <c r="M365" s="49">
        <v>98</v>
      </c>
      <c r="N365" s="49">
        <v>22</v>
      </c>
      <c r="O365" s="49">
        <v>147</v>
      </c>
      <c r="U365" s="49">
        <v>5</v>
      </c>
      <c r="V365" s="49">
        <v>7</v>
      </c>
      <c r="X365" s="49">
        <v>42</v>
      </c>
      <c r="Y365" s="49">
        <v>107</v>
      </c>
      <c r="AC365">
        <f>IF(ISBLANK(wash[[#This Row],[total_boys]]),SUM(wash[[#This Row],[boys_0-5_reached]],wash[[#This Row],[boys_6-12_reached]],wash[[#This Row],[boys_13-18_reached]]),wash[[#This Row],[total_boys]])</f>
        <v>213</v>
      </c>
      <c r="AD365">
        <f>IF(ISBLANK(wash[[#This Row],[total_girls]]),SUM(wash[[#This Row],[girls_0-5_reached]],wash[[#This Row],[girls_6-12_reached]],wash[[#This Row],[girls_13-18_reached]]),wash[[#This Row],[total_girls]])</f>
        <v>245</v>
      </c>
      <c r="AE365">
        <f>IF(ISBLANK(wash[[#This Row],[total_children]]),SUM(wash[[#This Row],[calc_boys]],wash[[#This Row],[calc_girls]]),wash[[#This Row],[total_children]])</f>
        <v>458</v>
      </c>
      <c r="AF365">
        <f>IF(ISBLANK(wash[[#This Row],[total_pwd]]),SUM(wash[[#This Row],[total_pwd_men]],wash[[#This Row],[total_pwd_women]]),wash[[#This Row],[total_pwd]])</f>
        <v>12</v>
      </c>
      <c r="AG365">
        <f>IF(ISBLANK(wash[[#This Row],[total_adults]]),SUM(wash[[#This Row],[total_men]],wash[[#This Row],[total_women]]),wash[[#This Row],[total_adults]])</f>
        <v>149</v>
      </c>
      <c r="AH365">
        <f>IF(ISBLANK(wash[[#This Row],[total_beneficiaries_reached]]),SUM(wash[[#This Row],[calc_children]],wash[[#This Row],[calc_adults]]),wash[[#This Row],[total_beneficiaries_reached]])</f>
        <v>607</v>
      </c>
      <c r="AI365" s="49" t="str">
        <f ca="1">IF(B365="","",OFFSET(table_admin1[[#Headers],[ADM1_PT]],MATCH(B365,admin1,0),1))</f>
        <v>MZ07</v>
      </c>
      <c r="AJ365" s="49" t="str">
        <f t="shared" ref="AJ365:AJ428" ca="1" si="14">IF(C365="","",INDEX(admin2_pcode,MATCH(C365,OFFSET(admin2_start,MATCH(AI365,admin1_linked_pcode,0),0,COUNTIF(admin1_linked_pcode,AI365)),0)+MATCH(AI365,admin1_linked_pcode,0)-1))</f>
        <v>MZ0701</v>
      </c>
      <c r="AK365" s="49" t="str">
        <f t="shared" ref="AK365:AK428" ca="1" si="15">IF(D365="","",INDEX(admin3_pcode,MATCH(D365,OFFSET(admin3_start,MATCH(AJ365,admin2_linked_pcode,0),0,COUNTIF(admin2_linked_pcode,AJ365)),0)+MATCH(AJ365,admin2_linked_pcode,0)-1))</f>
        <v/>
      </c>
    </row>
    <row r="366" spans="1:37" x14ac:dyDescent="0.2">
      <c r="A366" s="58">
        <v>45352</v>
      </c>
      <c r="B366" s="49" t="s">
        <v>209</v>
      </c>
      <c r="C366" s="49" t="s">
        <v>437</v>
      </c>
      <c r="G366" s="49" t="s">
        <v>122</v>
      </c>
      <c r="H366" s="49" t="s">
        <v>162</v>
      </c>
      <c r="I366" s="49" t="s">
        <v>124</v>
      </c>
      <c r="J366" s="49" t="s">
        <v>1316</v>
      </c>
      <c r="K366" s="49" t="s">
        <v>125</v>
      </c>
      <c r="L366" s="49">
        <v>188</v>
      </c>
      <c r="M366" s="49">
        <v>112</v>
      </c>
      <c r="N366" s="49">
        <v>90</v>
      </c>
      <c r="O366" s="49">
        <v>113</v>
      </c>
      <c r="U366" s="49">
        <v>1</v>
      </c>
      <c r="V366" s="49">
        <v>14</v>
      </c>
      <c r="X366" s="49">
        <v>133</v>
      </c>
      <c r="Y366" s="49">
        <v>60</v>
      </c>
      <c r="AC366">
        <f>IF(ISBLANK(wash[[#This Row],[total_boys]]),SUM(wash[[#This Row],[boys_0-5_reached]],wash[[#This Row],[boys_6-12_reached]],wash[[#This Row],[boys_13-18_reached]]),wash[[#This Row],[total_boys]])</f>
        <v>278</v>
      </c>
      <c r="AD366">
        <f>IF(ISBLANK(wash[[#This Row],[total_girls]]),SUM(wash[[#This Row],[girls_0-5_reached]],wash[[#This Row],[girls_6-12_reached]],wash[[#This Row],[girls_13-18_reached]]),wash[[#This Row],[total_girls]])</f>
        <v>225</v>
      </c>
      <c r="AE366">
        <f>IF(ISBLANK(wash[[#This Row],[total_children]]),SUM(wash[[#This Row],[calc_boys]],wash[[#This Row],[calc_girls]]),wash[[#This Row],[total_children]])</f>
        <v>503</v>
      </c>
      <c r="AF366">
        <f>IF(ISBLANK(wash[[#This Row],[total_pwd]]),SUM(wash[[#This Row],[total_pwd_men]],wash[[#This Row],[total_pwd_women]]),wash[[#This Row],[total_pwd]])</f>
        <v>15</v>
      </c>
      <c r="AG366">
        <f>IF(ISBLANK(wash[[#This Row],[total_adults]]),SUM(wash[[#This Row],[total_men]],wash[[#This Row],[total_women]]),wash[[#This Row],[total_adults]])</f>
        <v>193</v>
      </c>
      <c r="AH366">
        <f>IF(ISBLANK(wash[[#This Row],[total_beneficiaries_reached]]),SUM(wash[[#This Row],[calc_children]],wash[[#This Row],[calc_adults]]),wash[[#This Row],[total_beneficiaries_reached]])</f>
        <v>696</v>
      </c>
      <c r="AI366" s="49" t="str">
        <f ca="1">IF(B366="","",OFFSET(table_admin1[[#Headers],[ADM1_PT]],MATCH(B366,admin1,0),1))</f>
        <v>MZ07</v>
      </c>
      <c r="AJ366" s="49" t="str">
        <f t="shared" ca="1" si="14"/>
        <v>MZ0701</v>
      </c>
      <c r="AK366" s="49" t="str">
        <f t="shared" ca="1" si="15"/>
        <v/>
      </c>
    </row>
    <row r="367" spans="1:37" x14ac:dyDescent="0.2">
      <c r="A367" s="58">
        <v>45292</v>
      </c>
      <c r="B367" s="49" t="s">
        <v>192</v>
      </c>
      <c r="C367" s="49" t="s">
        <v>363</v>
      </c>
      <c r="G367" s="49" t="s">
        <v>122</v>
      </c>
      <c r="H367" s="49" t="s">
        <v>164</v>
      </c>
      <c r="I367" s="49" t="s">
        <v>130</v>
      </c>
      <c r="J367" s="49" t="s">
        <v>1317</v>
      </c>
      <c r="K367" s="49" t="s">
        <v>125</v>
      </c>
      <c r="L367" s="49">
        <v>129</v>
      </c>
      <c r="M367" s="49">
        <v>76</v>
      </c>
      <c r="N367" s="49">
        <v>57</v>
      </c>
      <c r="O367" s="49">
        <v>188</v>
      </c>
      <c r="U367" s="49">
        <v>13</v>
      </c>
      <c r="V367" s="49">
        <v>13</v>
      </c>
      <c r="X367" s="49">
        <v>25</v>
      </c>
      <c r="Y367" s="49">
        <v>10</v>
      </c>
      <c r="AC367">
        <f>IF(ISBLANK(wash[[#This Row],[total_boys]]),SUM(wash[[#This Row],[boys_0-5_reached]],wash[[#This Row],[boys_6-12_reached]],wash[[#This Row],[boys_13-18_reached]]),wash[[#This Row],[total_boys]])</f>
        <v>186</v>
      </c>
      <c r="AD367">
        <f>IF(ISBLANK(wash[[#This Row],[total_girls]]),SUM(wash[[#This Row],[girls_0-5_reached]],wash[[#This Row],[girls_6-12_reached]],wash[[#This Row],[girls_13-18_reached]]),wash[[#This Row],[total_girls]])</f>
        <v>264</v>
      </c>
      <c r="AE367">
        <f>IF(ISBLANK(wash[[#This Row],[total_children]]),SUM(wash[[#This Row],[calc_boys]],wash[[#This Row],[calc_girls]]),wash[[#This Row],[total_children]])</f>
        <v>450</v>
      </c>
      <c r="AF367">
        <f>IF(ISBLANK(wash[[#This Row],[total_pwd]]),SUM(wash[[#This Row],[total_pwd_men]],wash[[#This Row],[total_pwd_women]]),wash[[#This Row],[total_pwd]])</f>
        <v>26</v>
      </c>
      <c r="AG367">
        <f>IF(ISBLANK(wash[[#This Row],[total_adults]]),SUM(wash[[#This Row],[total_men]],wash[[#This Row],[total_women]]),wash[[#This Row],[total_adults]])</f>
        <v>35</v>
      </c>
      <c r="AH367">
        <f>IF(ISBLANK(wash[[#This Row],[total_beneficiaries_reached]]),SUM(wash[[#This Row],[calc_children]],wash[[#This Row],[calc_adults]]),wash[[#This Row],[total_beneficiaries_reached]])</f>
        <v>485</v>
      </c>
      <c r="AI367" s="49" t="str">
        <f ca="1">IF(B367="","",OFFSET(table_admin1[[#Headers],[ADM1_PT]],MATCH(B367,admin1,0),1))</f>
        <v>MZ04</v>
      </c>
      <c r="AJ367" s="49" t="str">
        <f t="shared" ca="1" si="14"/>
        <v>MZ0402</v>
      </c>
      <c r="AK367" s="49" t="str">
        <f t="shared" ca="1" si="15"/>
        <v/>
      </c>
    </row>
    <row r="368" spans="1:37" x14ac:dyDescent="0.2">
      <c r="A368" s="58">
        <v>45323</v>
      </c>
      <c r="B368" s="49" t="s">
        <v>229</v>
      </c>
      <c r="C368" s="49" t="s">
        <v>693</v>
      </c>
      <c r="G368" s="49" t="s">
        <v>122</v>
      </c>
      <c r="H368" s="49" t="s">
        <v>161</v>
      </c>
      <c r="I368" s="49" t="s">
        <v>130</v>
      </c>
      <c r="J368" s="49" t="s">
        <v>1317</v>
      </c>
      <c r="K368" s="49" t="s">
        <v>125</v>
      </c>
      <c r="L368" s="49">
        <v>189</v>
      </c>
      <c r="M368" s="49">
        <v>45</v>
      </c>
      <c r="N368" s="49">
        <v>90</v>
      </c>
      <c r="O368" s="49">
        <v>144</v>
      </c>
      <c r="U368" s="49">
        <v>11</v>
      </c>
      <c r="V368" s="49">
        <v>1</v>
      </c>
      <c r="X368" s="49">
        <v>54</v>
      </c>
      <c r="Y368" s="49">
        <v>139</v>
      </c>
      <c r="AC368">
        <f>IF(ISBLANK(wash[[#This Row],[total_boys]]),SUM(wash[[#This Row],[boys_0-5_reached]],wash[[#This Row],[boys_6-12_reached]],wash[[#This Row],[boys_13-18_reached]]),wash[[#This Row],[total_boys]])</f>
        <v>279</v>
      </c>
      <c r="AD368">
        <f>IF(ISBLANK(wash[[#This Row],[total_girls]]),SUM(wash[[#This Row],[girls_0-5_reached]],wash[[#This Row],[girls_6-12_reached]],wash[[#This Row],[girls_13-18_reached]]),wash[[#This Row],[total_girls]])</f>
        <v>189</v>
      </c>
      <c r="AE368">
        <f>IF(ISBLANK(wash[[#This Row],[total_children]]),SUM(wash[[#This Row],[calc_boys]],wash[[#This Row],[calc_girls]]),wash[[#This Row],[total_children]])</f>
        <v>468</v>
      </c>
      <c r="AF368">
        <f>IF(ISBLANK(wash[[#This Row],[total_pwd]]),SUM(wash[[#This Row],[total_pwd_men]],wash[[#This Row],[total_pwd_women]]),wash[[#This Row],[total_pwd]])</f>
        <v>12</v>
      </c>
      <c r="AG368">
        <f>IF(ISBLANK(wash[[#This Row],[total_adults]]),SUM(wash[[#This Row],[total_men]],wash[[#This Row],[total_women]]),wash[[#This Row],[total_adults]])</f>
        <v>193</v>
      </c>
      <c r="AH368">
        <f>IF(ISBLANK(wash[[#This Row],[total_beneficiaries_reached]]),SUM(wash[[#This Row],[calc_children]],wash[[#This Row],[calc_adults]]),wash[[#This Row],[total_beneficiaries_reached]])</f>
        <v>661</v>
      </c>
      <c r="AI368" s="49" t="str">
        <f ca="1">IF(B368="","",OFFSET(table_admin1[[#Headers],[ADM1_PT]],MATCH(B368,admin1,0),1))</f>
        <v>MZ11</v>
      </c>
      <c r="AJ368" s="49" t="str">
        <f t="shared" ca="1" si="14"/>
        <v>MZ1101</v>
      </c>
      <c r="AK368" s="49" t="str">
        <f t="shared" ca="1" si="15"/>
        <v/>
      </c>
    </row>
    <row r="369" spans="1:37" x14ac:dyDescent="0.2">
      <c r="A369" s="58">
        <v>45323</v>
      </c>
      <c r="B369" s="49" t="s">
        <v>120</v>
      </c>
      <c r="C369" s="49" t="s">
        <v>129</v>
      </c>
      <c r="G369" s="49" t="s">
        <v>116</v>
      </c>
      <c r="H369" s="49" t="s">
        <v>164</v>
      </c>
      <c r="I369" s="49" t="s">
        <v>118</v>
      </c>
      <c r="K369" s="49" t="s">
        <v>1212</v>
      </c>
      <c r="L369" s="49">
        <v>129</v>
      </c>
      <c r="M369" s="49">
        <v>160</v>
      </c>
      <c r="N369" s="49">
        <v>89</v>
      </c>
      <c r="O369" s="49">
        <v>76</v>
      </c>
      <c r="U369" s="49">
        <v>5</v>
      </c>
      <c r="V369" s="49">
        <v>2</v>
      </c>
      <c r="X369" s="49">
        <v>76</v>
      </c>
      <c r="Y369" s="49">
        <v>81</v>
      </c>
      <c r="AC369">
        <f>IF(ISBLANK(wash[[#This Row],[total_boys]]),SUM(wash[[#This Row],[boys_0-5_reached]],wash[[#This Row],[boys_6-12_reached]],wash[[#This Row],[boys_13-18_reached]]),wash[[#This Row],[total_boys]])</f>
        <v>218</v>
      </c>
      <c r="AD369">
        <f>IF(ISBLANK(wash[[#This Row],[total_girls]]),SUM(wash[[#This Row],[girls_0-5_reached]],wash[[#This Row],[girls_6-12_reached]],wash[[#This Row],[girls_13-18_reached]]),wash[[#This Row],[total_girls]])</f>
        <v>236</v>
      </c>
      <c r="AE369">
        <f>IF(ISBLANK(wash[[#This Row],[total_children]]),SUM(wash[[#This Row],[calc_boys]],wash[[#This Row],[calc_girls]]),wash[[#This Row],[total_children]])</f>
        <v>454</v>
      </c>
      <c r="AF369">
        <f>IF(ISBLANK(wash[[#This Row],[total_pwd]]),SUM(wash[[#This Row],[total_pwd_men]],wash[[#This Row],[total_pwd_women]]),wash[[#This Row],[total_pwd]])</f>
        <v>7</v>
      </c>
      <c r="AG369">
        <f>IF(ISBLANK(wash[[#This Row],[total_adults]]),SUM(wash[[#This Row],[total_men]],wash[[#This Row],[total_women]]),wash[[#This Row],[total_adults]])</f>
        <v>157</v>
      </c>
      <c r="AH369">
        <f>IF(ISBLANK(wash[[#This Row],[total_beneficiaries_reached]]),SUM(wash[[#This Row],[calc_children]],wash[[#This Row],[calc_adults]]),wash[[#This Row],[total_beneficiaries_reached]])</f>
        <v>611</v>
      </c>
      <c r="AI369" s="49" t="str">
        <f ca="1">IF(B369="","",OFFSET(table_admin1[[#Headers],[ADM1_PT]],MATCH(B369,admin1,0),1))</f>
        <v>MZ01</v>
      </c>
      <c r="AJ369" s="49" t="str">
        <f t="shared" ca="1" si="14"/>
        <v>MZ0110</v>
      </c>
      <c r="AK369" s="49" t="str">
        <f t="shared" ca="1" si="15"/>
        <v/>
      </c>
    </row>
    <row r="370" spans="1:37" x14ac:dyDescent="0.2">
      <c r="A370" s="58">
        <v>45323</v>
      </c>
      <c r="B370" s="49" t="s">
        <v>120</v>
      </c>
      <c r="C370" s="49" t="s">
        <v>183</v>
      </c>
      <c r="G370" s="49" t="s">
        <v>116</v>
      </c>
      <c r="H370" s="49" t="s">
        <v>163</v>
      </c>
      <c r="I370" s="49" t="s">
        <v>118</v>
      </c>
      <c r="K370" s="49" t="s">
        <v>1212</v>
      </c>
      <c r="L370" s="49">
        <v>175</v>
      </c>
      <c r="M370" s="49">
        <v>179</v>
      </c>
      <c r="N370" s="49">
        <v>83</v>
      </c>
      <c r="O370" s="49">
        <v>119</v>
      </c>
      <c r="U370" s="49">
        <v>8</v>
      </c>
      <c r="V370" s="49">
        <v>14</v>
      </c>
      <c r="X370" s="49">
        <v>36</v>
      </c>
      <c r="Y370" s="49">
        <v>17</v>
      </c>
      <c r="AC370">
        <f>IF(ISBLANK(wash[[#This Row],[total_boys]]),SUM(wash[[#This Row],[boys_0-5_reached]],wash[[#This Row],[boys_6-12_reached]],wash[[#This Row],[boys_13-18_reached]]),wash[[#This Row],[total_boys]])</f>
        <v>258</v>
      </c>
      <c r="AD370">
        <f>IF(ISBLANK(wash[[#This Row],[total_girls]]),SUM(wash[[#This Row],[girls_0-5_reached]],wash[[#This Row],[girls_6-12_reached]],wash[[#This Row],[girls_13-18_reached]]),wash[[#This Row],[total_girls]])</f>
        <v>298</v>
      </c>
      <c r="AE370">
        <f>IF(ISBLANK(wash[[#This Row],[total_children]]),SUM(wash[[#This Row],[calc_boys]],wash[[#This Row],[calc_girls]]),wash[[#This Row],[total_children]])</f>
        <v>556</v>
      </c>
      <c r="AF370">
        <f>IF(ISBLANK(wash[[#This Row],[total_pwd]]),SUM(wash[[#This Row],[total_pwd_men]],wash[[#This Row],[total_pwd_women]]),wash[[#This Row],[total_pwd]])</f>
        <v>22</v>
      </c>
      <c r="AG370">
        <f>IF(ISBLANK(wash[[#This Row],[total_adults]]),SUM(wash[[#This Row],[total_men]],wash[[#This Row],[total_women]]),wash[[#This Row],[total_adults]])</f>
        <v>53</v>
      </c>
      <c r="AH370">
        <f>IF(ISBLANK(wash[[#This Row],[total_beneficiaries_reached]]),SUM(wash[[#This Row],[calc_children]],wash[[#This Row],[calc_adults]]),wash[[#This Row],[total_beneficiaries_reached]])</f>
        <v>609</v>
      </c>
      <c r="AI370" s="49" t="str">
        <f ca="1">IF(B370="","",OFFSET(table_admin1[[#Headers],[ADM1_PT]],MATCH(B370,admin1,0),1))</f>
        <v>MZ01</v>
      </c>
      <c r="AJ370" s="49" t="str">
        <f t="shared" ca="1" si="14"/>
        <v>MZ0102</v>
      </c>
      <c r="AK370" s="49" t="str">
        <f t="shared" ca="1" si="15"/>
        <v/>
      </c>
    </row>
    <row r="371" spans="1:37" x14ac:dyDescent="0.2">
      <c r="A371" s="58">
        <v>45352</v>
      </c>
      <c r="B371" s="49" t="s">
        <v>209</v>
      </c>
      <c r="C371" s="49" t="s">
        <v>445</v>
      </c>
      <c r="G371" s="49" t="s">
        <v>116</v>
      </c>
      <c r="H371" s="49" t="s">
        <v>162</v>
      </c>
      <c r="I371" s="49" t="s">
        <v>118</v>
      </c>
      <c r="K371" s="49" t="s">
        <v>1212</v>
      </c>
      <c r="L371" s="49">
        <v>22</v>
      </c>
      <c r="M371" s="49">
        <v>190</v>
      </c>
      <c r="N371" s="49">
        <v>199</v>
      </c>
      <c r="O371" s="49">
        <v>2</v>
      </c>
      <c r="U371" s="49">
        <v>5</v>
      </c>
      <c r="V371" s="49">
        <v>4</v>
      </c>
      <c r="X371" s="49">
        <v>22</v>
      </c>
      <c r="Y371" s="49">
        <v>154</v>
      </c>
      <c r="AC371">
        <f>IF(ISBLANK(wash[[#This Row],[total_boys]]),SUM(wash[[#This Row],[boys_0-5_reached]],wash[[#This Row],[boys_6-12_reached]],wash[[#This Row],[boys_13-18_reached]]),wash[[#This Row],[total_boys]])</f>
        <v>221</v>
      </c>
      <c r="AD371">
        <f>IF(ISBLANK(wash[[#This Row],[total_girls]]),SUM(wash[[#This Row],[girls_0-5_reached]],wash[[#This Row],[girls_6-12_reached]],wash[[#This Row],[girls_13-18_reached]]),wash[[#This Row],[total_girls]])</f>
        <v>192</v>
      </c>
      <c r="AE371">
        <f>IF(ISBLANK(wash[[#This Row],[total_children]]),SUM(wash[[#This Row],[calc_boys]],wash[[#This Row],[calc_girls]]),wash[[#This Row],[total_children]])</f>
        <v>413</v>
      </c>
      <c r="AF371">
        <f>IF(ISBLANK(wash[[#This Row],[total_pwd]]),SUM(wash[[#This Row],[total_pwd_men]],wash[[#This Row],[total_pwd_women]]),wash[[#This Row],[total_pwd]])</f>
        <v>9</v>
      </c>
      <c r="AG371">
        <f>IF(ISBLANK(wash[[#This Row],[total_adults]]),SUM(wash[[#This Row],[total_men]],wash[[#This Row],[total_women]]),wash[[#This Row],[total_adults]])</f>
        <v>176</v>
      </c>
      <c r="AH371">
        <f>IF(ISBLANK(wash[[#This Row],[total_beneficiaries_reached]]),SUM(wash[[#This Row],[calc_children]],wash[[#This Row],[calc_adults]]),wash[[#This Row],[total_beneficiaries_reached]])</f>
        <v>589</v>
      </c>
      <c r="AI371" s="49" t="str">
        <f ca="1">IF(B371="","",OFFSET(table_admin1[[#Headers],[ADM1_PT]],MATCH(B371,admin1,0),1))</f>
        <v>MZ07</v>
      </c>
      <c r="AJ371" s="49" t="str">
        <f t="shared" ca="1" si="14"/>
        <v>MZ0703</v>
      </c>
      <c r="AK371" s="49" t="str">
        <f t="shared" ca="1" si="15"/>
        <v/>
      </c>
    </row>
    <row r="372" spans="1:37" x14ac:dyDescent="0.2">
      <c r="A372" s="58">
        <v>45292</v>
      </c>
      <c r="B372" s="49" t="s">
        <v>229</v>
      </c>
      <c r="C372" s="49" t="s">
        <v>693</v>
      </c>
      <c r="G372" s="49" t="s">
        <v>116</v>
      </c>
      <c r="H372" s="49" t="s">
        <v>161</v>
      </c>
      <c r="I372" s="49" t="s">
        <v>118</v>
      </c>
      <c r="K372" s="49" t="s">
        <v>1212</v>
      </c>
      <c r="L372" s="49">
        <v>177</v>
      </c>
      <c r="M372" s="49">
        <v>121</v>
      </c>
      <c r="N372" s="49">
        <v>109</v>
      </c>
      <c r="O372" s="49">
        <v>10</v>
      </c>
      <c r="U372" s="49">
        <v>2</v>
      </c>
      <c r="V372" s="49">
        <v>13</v>
      </c>
      <c r="X372" s="49">
        <v>17</v>
      </c>
      <c r="Y372" s="49">
        <v>197</v>
      </c>
      <c r="AC372">
        <f>IF(ISBLANK(wash[[#This Row],[total_boys]]),SUM(wash[[#This Row],[boys_0-5_reached]],wash[[#This Row],[boys_6-12_reached]],wash[[#This Row],[boys_13-18_reached]]),wash[[#This Row],[total_boys]])</f>
        <v>286</v>
      </c>
      <c r="AD372">
        <f>IF(ISBLANK(wash[[#This Row],[total_girls]]),SUM(wash[[#This Row],[girls_0-5_reached]],wash[[#This Row],[girls_6-12_reached]],wash[[#This Row],[girls_13-18_reached]]),wash[[#This Row],[total_girls]])</f>
        <v>131</v>
      </c>
      <c r="AE372">
        <f>IF(ISBLANK(wash[[#This Row],[total_children]]),SUM(wash[[#This Row],[calc_boys]],wash[[#This Row],[calc_girls]]),wash[[#This Row],[total_children]])</f>
        <v>417</v>
      </c>
      <c r="AF372">
        <f>IF(ISBLANK(wash[[#This Row],[total_pwd]]),SUM(wash[[#This Row],[total_pwd_men]],wash[[#This Row],[total_pwd_women]]),wash[[#This Row],[total_pwd]])</f>
        <v>15</v>
      </c>
      <c r="AG372">
        <f>IF(ISBLANK(wash[[#This Row],[total_adults]]),SUM(wash[[#This Row],[total_men]],wash[[#This Row],[total_women]]),wash[[#This Row],[total_adults]])</f>
        <v>214</v>
      </c>
      <c r="AH372">
        <f>IF(ISBLANK(wash[[#This Row],[total_beneficiaries_reached]]),SUM(wash[[#This Row],[calc_children]],wash[[#This Row],[calc_adults]]),wash[[#This Row],[total_beneficiaries_reached]])</f>
        <v>631</v>
      </c>
      <c r="AI372" s="49" t="str">
        <f ca="1">IF(B372="","",OFFSET(table_admin1[[#Headers],[ADM1_PT]],MATCH(B372,admin1,0),1))</f>
        <v>MZ11</v>
      </c>
      <c r="AJ372" s="49" t="str">
        <f t="shared" ca="1" si="14"/>
        <v>MZ1101</v>
      </c>
      <c r="AK372" s="49" t="str">
        <f t="shared" ca="1" si="15"/>
        <v/>
      </c>
    </row>
    <row r="373" spans="1:37" x14ac:dyDescent="0.2">
      <c r="A373" s="58">
        <v>45383</v>
      </c>
      <c r="B373" s="49" t="s">
        <v>214</v>
      </c>
      <c r="C373" s="49" t="s">
        <v>574</v>
      </c>
      <c r="G373" s="49" t="s">
        <v>116</v>
      </c>
      <c r="H373" s="49" t="s">
        <v>162</v>
      </c>
      <c r="I373" s="49" t="s">
        <v>118</v>
      </c>
      <c r="K373" s="49" t="s">
        <v>1212</v>
      </c>
      <c r="L373" s="49">
        <v>8</v>
      </c>
      <c r="M373" s="49">
        <v>197</v>
      </c>
      <c r="N373" s="49">
        <v>189</v>
      </c>
      <c r="O373" s="49">
        <v>197</v>
      </c>
      <c r="U373" s="49">
        <v>15</v>
      </c>
      <c r="V373" s="49">
        <v>1</v>
      </c>
      <c r="X373" s="49">
        <v>17</v>
      </c>
      <c r="Y373" s="49">
        <v>185</v>
      </c>
      <c r="AC373">
        <f>IF(ISBLANK(wash[[#This Row],[total_boys]]),SUM(wash[[#This Row],[boys_0-5_reached]],wash[[#This Row],[boys_6-12_reached]],wash[[#This Row],[boys_13-18_reached]]),wash[[#This Row],[total_boys]])</f>
        <v>197</v>
      </c>
      <c r="AD373">
        <f>IF(ISBLANK(wash[[#This Row],[total_girls]]),SUM(wash[[#This Row],[girls_0-5_reached]],wash[[#This Row],[girls_6-12_reached]],wash[[#This Row],[girls_13-18_reached]]),wash[[#This Row],[total_girls]])</f>
        <v>394</v>
      </c>
      <c r="AE373">
        <f>IF(ISBLANK(wash[[#This Row],[total_children]]),SUM(wash[[#This Row],[calc_boys]],wash[[#This Row],[calc_girls]]),wash[[#This Row],[total_children]])</f>
        <v>591</v>
      </c>
      <c r="AF373">
        <f>IF(ISBLANK(wash[[#This Row],[total_pwd]]),SUM(wash[[#This Row],[total_pwd_men]],wash[[#This Row],[total_pwd_women]]),wash[[#This Row],[total_pwd]])</f>
        <v>16</v>
      </c>
      <c r="AG373">
        <f>IF(ISBLANK(wash[[#This Row],[total_adults]]),SUM(wash[[#This Row],[total_men]],wash[[#This Row],[total_women]]),wash[[#This Row],[total_adults]])</f>
        <v>202</v>
      </c>
      <c r="AH373">
        <f>IF(ISBLANK(wash[[#This Row],[total_beneficiaries_reached]]),SUM(wash[[#This Row],[calc_children]],wash[[#This Row],[calc_adults]]),wash[[#This Row],[total_beneficiaries_reached]])</f>
        <v>793</v>
      </c>
      <c r="AI373" s="49" t="str">
        <f ca="1">IF(B373="","",OFFSET(table_admin1[[#Headers],[ADM1_PT]],MATCH(B373,admin1,0),1))</f>
        <v>MZ08</v>
      </c>
      <c r="AJ373" s="49" t="str">
        <f t="shared" ca="1" si="14"/>
        <v>MZ0815</v>
      </c>
      <c r="AK373" s="49" t="str">
        <f t="shared" ca="1" si="15"/>
        <v/>
      </c>
    </row>
    <row r="374" spans="1:37" x14ac:dyDescent="0.2">
      <c r="A374" s="58">
        <v>45323</v>
      </c>
      <c r="B374" s="49" t="s">
        <v>209</v>
      </c>
      <c r="C374" s="49" t="s">
        <v>445</v>
      </c>
      <c r="G374" s="49" t="s">
        <v>116</v>
      </c>
      <c r="H374" s="49" t="s">
        <v>161</v>
      </c>
      <c r="K374" s="49" t="s">
        <v>1212</v>
      </c>
      <c r="L374" s="49">
        <v>29</v>
      </c>
      <c r="M374" s="49">
        <v>9</v>
      </c>
      <c r="N374" s="49">
        <v>91</v>
      </c>
      <c r="O374" s="49">
        <v>31</v>
      </c>
      <c r="U374" s="49">
        <v>7</v>
      </c>
      <c r="V374" s="49">
        <v>14</v>
      </c>
      <c r="X374" s="49">
        <v>31</v>
      </c>
      <c r="Y374" s="49">
        <v>109</v>
      </c>
      <c r="AC374">
        <f>IF(ISBLANK(wash[[#This Row],[total_boys]]),SUM(wash[[#This Row],[boys_0-5_reached]],wash[[#This Row],[boys_6-12_reached]],wash[[#This Row],[boys_13-18_reached]]),wash[[#This Row],[total_boys]])</f>
        <v>120</v>
      </c>
      <c r="AD374">
        <f>IF(ISBLANK(wash[[#This Row],[total_girls]]),SUM(wash[[#This Row],[girls_0-5_reached]],wash[[#This Row],[girls_6-12_reached]],wash[[#This Row],[girls_13-18_reached]]),wash[[#This Row],[total_girls]])</f>
        <v>40</v>
      </c>
      <c r="AE374">
        <f>IF(ISBLANK(wash[[#This Row],[total_children]]),SUM(wash[[#This Row],[calc_boys]],wash[[#This Row],[calc_girls]]),wash[[#This Row],[total_children]])</f>
        <v>160</v>
      </c>
      <c r="AF374">
        <f>IF(ISBLANK(wash[[#This Row],[total_pwd]]),SUM(wash[[#This Row],[total_pwd_men]],wash[[#This Row],[total_pwd_women]]),wash[[#This Row],[total_pwd]])</f>
        <v>21</v>
      </c>
      <c r="AG374">
        <f>IF(ISBLANK(wash[[#This Row],[total_adults]]),SUM(wash[[#This Row],[total_men]],wash[[#This Row],[total_women]]),wash[[#This Row],[total_adults]])</f>
        <v>140</v>
      </c>
      <c r="AH374">
        <f>IF(ISBLANK(wash[[#This Row],[total_beneficiaries_reached]]),SUM(wash[[#This Row],[calc_children]],wash[[#This Row],[calc_adults]]),wash[[#This Row],[total_beneficiaries_reached]])</f>
        <v>300</v>
      </c>
      <c r="AI374" s="49" t="str">
        <f ca="1">IF(B374="","",OFFSET(table_admin1[[#Headers],[ADM1_PT]],MATCH(B374,admin1,0),1))</f>
        <v>MZ07</v>
      </c>
      <c r="AJ374" s="49" t="str">
        <f t="shared" ca="1" si="14"/>
        <v>MZ0703</v>
      </c>
      <c r="AK374" s="49" t="str">
        <f t="shared" ca="1" si="15"/>
        <v/>
      </c>
    </row>
    <row r="375" spans="1:37" x14ac:dyDescent="0.2">
      <c r="A375" s="58">
        <v>45383</v>
      </c>
      <c r="B375" s="49" t="s">
        <v>113</v>
      </c>
      <c r="C375" s="49" t="s">
        <v>634</v>
      </c>
      <c r="G375" s="49" t="s">
        <v>122</v>
      </c>
      <c r="H375" s="49" t="s">
        <v>162</v>
      </c>
      <c r="I375" s="49" t="s">
        <v>124</v>
      </c>
      <c r="J375" s="49" t="s">
        <v>1315</v>
      </c>
      <c r="K375" s="49" t="s">
        <v>125</v>
      </c>
      <c r="L375" s="49">
        <v>121</v>
      </c>
      <c r="M375" s="49">
        <v>61</v>
      </c>
      <c r="N375" s="49">
        <v>166</v>
      </c>
      <c r="O375" s="49">
        <v>155</v>
      </c>
      <c r="U375" s="49">
        <v>5</v>
      </c>
      <c r="V375" s="49">
        <v>10</v>
      </c>
      <c r="X375" s="49">
        <v>99</v>
      </c>
      <c r="Y375" s="49">
        <v>168</v>
      </c>
      <c r="AC375">
        <f>IF(ISBLANK(wash[[#This Row],[total_boys]]),SUM(wash[[#This Row],[boys_0-5_reached]],wash[[#This Row],[boys_6-12_reached]],wash[[#This Row],[boys_13-18_reached]]),wash[[#This Row],[total_boys]])</f>
        <v>287</v>
      </c>
      <c r="AD375">
        <f>IF(ISBLANK(wash[[#This Row],[total_girls]]),SUM(wash[[#This Row],[girls_0-5_reached]],wash[[#This Row],[girls_6-12_reached]],wash[[#This Row],[girls_13-18_reached]]),wash[[#This Row],[total_girls]])</f>
        <v>216</v>
      </c>
      <c r="AE375">
        <f>IF(ISBLANK(wash[[#This Row],[total_children]]),SUM(wash[[#This Row],[calc_boys]],wash[[#This Row],[calc_girls]]),wash[[#This Row],[total_children]])</f>
        <v>503</v>
      </c>
      <c r="AF375">
        <f>IF(ISBLANK(wash[[#This Row],[total_pwd]]),SUM(wash[[#This Row],[total_pwd_men]],wash[[#This Row],[total_pwd_women]]),wash[[#This Row],[total_pwd]])</f>
        <v>15</v>
      </c>
      <c r="AG375">
        <f>IF(ISBLANK(wash[[#This Row],[total_adults]]),SUM(wash[[#This Row],[total_men]],wash[[#This Row],[total_women]]),wash[[#This Row],[total_adults]])</f>
        <v>267</v>
      </c>
      <c r="AH375">
        <f>IF(ISBLANK(wash[[#This Row],[total_beneficiaries_reached]]),SUM(wash[[#This Row],[calc_children]],wash[[#This Row],[calc_adults]]),wash[[#This Row],[total_beneficiaries_reached]])</f>
        <v>770</v>
      </c>
      <c r="AI375" s="49" t="str">
        <f ca="1">IF(B375="","",OFFSET(table_admin1[[#Headers],[ADM1_PT]],MATCH(B375,admin1,0),1))</f>
        <v>MZ09</v>
      </c>
      <c r="AJ375" s="49" t="str">
        <f t="shared" ca="1" si="14"/>
        <v>MZ0913</v>
      </c>
      <c r="AK375" s="49" t="str">
        <f t="shared" ca="1" si="15"/>
        <v/>
      </c>
    </row>
    <row r="376" spans="1:37" x14ac:dyDescent="0.2">
      <c r="A376" s="58">
        <v>45292</v>
      </c>
      <c r="B376" s="49" t="s">
        <v>120</v>
      </c>
      <c r="C376" s="49" t="s">
        <v>127</v>
      </c>
      <c r="G376" s="49" t="s">
        <v>116</v>
      </c>
      <c r="H376" s="49" t="s">
        <v>163</v>
      </c>
      <c r="I376" s="49" t="s">
        <v>118</v>
      </c>
      <c r="K376" s="49" t="s">
        <v>1212</v>
      </c>
      <c r="L376" s="49">
        <v>135</v>
      </c>
      <c r="M376" s="49">
        <v>2</v>
      </c>
      <c r="N376" s="49">
        <v>121</v>
      </c>
      <c r="O376" s="49">
        <v>141</v>
      </c>
      <c r="U376" s="49">
        <v>14</v>
      </c>
      <c r="V376" s="49">
        <v>14</v>
      </c>
      <c r="X376" s="49">
        <v>156</v>
      </c>
      <c r="Y376" s="49">
        <v>184</v>
      </c>
      <c r="AC376">
        <f>IF(ISBLANK(wash[[#This Row],[total_boys]]),SUM(wash[[#This Row],[boys_0-5_reached]],wash[[#This Row],[boys_6-12_reached]],wash[[#This Row],[boys_13-18_reached]]),wash[[#This Row],[total_boys]])</f>
        <v>256</v>
      </c>
      <c r="AD376">
        <f>IF(ISBLANK(wash[[#This Row],[total_girls]]),SUM(wash[[#This Row],[girls_0-5_reached]],wash[[#This Row],[girls_6-12_reached]],wash[[#This Row],[girls_13-18_reached]]),wash[[#This Row],[total_girls]])</f>
        <v>143</v>
      </c>
      <c r="AE376">
        <f>IF(ISBLANK(wash[[#This Row],[total_children]]),SUM(wash[[#This Row],[calc_boys]],wash[[#This Row],[calc_girls]]),wash[[#This Row],[total_children]])</f>
        <v>399</v>
      </c>
      <c r="AF376">
        <f>IF(ISBLANK(wash[[#This Row],[total_pwd]]),SUM(wash[[#This Row],[total_pwd_men]],wash[[#This Row],[total_pwd_women]]),wash[[#This Row],[total_pwd]])</f>
        <v>28</v>
      </c>
      <c r="AG376">
        <f>IF(ISBLANK(wash[[#This Row],[total_adults]]),SUM(wash[[#This Row],[total_men]],wash[[#This Row],[total_women]]),wash[[#This Row],[total_adults]])</f>
        <v>340</v>
      </c>
      <c r="AH376">
        <f>IF(ISBLANK(wash[[#This Row],[total_beneficiaries_reached]]),SUM(wash[[#This Row],[calc_children]],wash[[#This Row],[calc_adults]]),wash[[#This Row],[total_beneficiaries_reached]])</f>
        <v>739</v>
      </c>
      <c r="AI376" s="49" t="str">
        <f ca="1">IF(B376="","",OFFSET(table_admin1[[#Headers],[ADM1_PT]],MATCH(B376,admin1,0),1))</f>
        <v>MZ01</v>
      </c>
      <c r="AJ376" s="49" t="str">
        <f t="shared" ca="1" si="14"/>
        <v>MZ0101</v>
      </c>
      <c r="AK376" s="49" t="str">
        <f t="shared" ca="1" si="15"/>
        <v/>
      </c>
    </row>
    <row r="377" spans="1:37" x14ac:dyDescent="0.2">
      <c r="A377" s="58">
        <v>45352</v>
      </c>
      <c r="B377" s="49" t="s">
        <v>120</v>
      </c>
      <c r="C377" s="49" t="s">
        <v>126</v>
      </c>
      <c r="G377" s="49" t="s">
        <v>122</v>
      </c>
      <c r="H377" s="49" t="s">
        <v>163</v>
      </c>
      <c r="K377" s="49" t="s">
        <v>125</v>
      </c>
      <c r="L377" s="49">
        <v>5</v>
      </c>
      <c r="M377" s="49">
        <v>153</v>
      </c>
      <c r="N377" s="49">
        <v>112</v>
      </c>
      <c r="O377" s="49">
        <v>183</v>
      </c>
      <c r="U377" s="49">
        <v>3</v>
      </c>
      <c r="V377" s="49">
        <v>2</v>
      </c>
      <c r="X377" s="49">
        <v>1</v>
      </c>
      <c r="Y377" s="49">
        <v>124</v>
      </c>
      <c r="AC377">
        <f>IF(ISBLANK(wash[[#This Row],[total_boys]]),SUM(wash[[#This Row],[boys_0-5_reached]],wash[[#This Row],[boys_6-12_reached]],wash[[#This Row],[boys_13-18_reached]]),wash[[#This Row],[total_boys]])</f>
        <v>117</v>
      </c>
      <c r="AD377">
        <f>IF(ISBLANK(wash[[#This Row],[total_girls]]),SUM(wash[[#This Row],[girls_0-5_reached]],wash[[#This Row],[girls_6-12_reached]],wash[[#This Row],[girls_13-18_reached]]),wash[[#This Row],[total_girls]])</f>
        <v>336</v>
      </c>
      <c r="AE377">
        <f>IF(ISBLANK(wash[[#This Row],[total_children]]),SUM(wash[[#This Row],[calc_boys]],wash[[#This Row],[calc_girls]]),wash[[#This Row],[total_children]])</f>
        <v>453</v>
      </c>
      <c r="AF377">
        <f>IF(ISBLANK(wash[[#This Row],[total_pwd]]),SUM(wash[[#This Row],[total_pwd_men]],wash[[#This Row],[total_pwd_women]]),wash[[#This Row],[total_pwd]])</f>
        <v>5</v>
      </c>
      <c r="AG377">
        <f>IF(ISBLANK(wash[[#This Row],[total_adults]]),SUM(wash[[#This Row],[total_men]],wash[[#This Row],[total_women]]),wash[[#This Row],[total_adults]])</f>
        <v>125</v>
      </c>
      <c r="AH377">
        <f>IF(ISBLANK(wash[[#This Row],[total_beneficiaries_reached]]),SUM(wash[[#This Row],[calc_children]],wash[[#This Row],[calc_adults]]),wash[[#This Row],[total_beneficiaries_reached]])</f>
        <v>578</v>
      </c>
      <c r="AI377" s="49" t="str">
        <f ca="1">IF(B377="","",OFFSET(table_admin1[[#Headers],[ADM1_PT]],MATCH(B377,admin1,0),1))</f>
        <v>MZ01</v>
      </c>
      <c r="AJ377" s="49" t="str">
        <f t="shared" ca="1" si="14"/>
        <v>MZ0103</v>
      </c>
      <c r="AK377" s="49" t="str">
        <f t="shared" ca="1" si="15"/>
        <v/>
      </c>
    </row>
    <row r="378" spans="1:37" x14ac:dyDescent="0.2">
      <c r="A378" s="58">
        <v>45352</v>
      </c>
      <c r="B378" s="49" t="s">
        <v>229</v>
      </c>
      <c r="C378" s="49" t="s">
        <v>693</v>
      </c>
      <c r="G378" s="49" t="s">
        <v>116</v>
      </c>
      <c r="H378" s="49" t="s">
        <v>164</v>
      </c>
      <c r="I378" s="49" t="s">
        <v>118</v>
      </c>
      <c r="K378" s="49" t="s">
        <v>1212</v>
      </c>
      <c r="L378" s="49">
        <v>166</v>
      </c>
      <c r="M378" s="49">
        <v>166</v>
      </c>
      <c r="N378" s="49">
        <v>125</v>
      </c>
      <c r="O378" s="49">
        <v>89</v>
      </c>
      <c r="U378" s="49">
        <v>5</v>
      </c>
      <c r="V378" s="49">
        <v>6</v>
      </c>
      <c r="X378" s="49">
        <v>156</v>
      </c>
      <c r="Y378" s="49">
        <v>37</v>
      </c>
      <c r="AC378">
        <f>IF(ISBLANK(wash[[#This Row],[total_boys]]),SUM(wash[[#This Row],[boys_0-5_reached]],wash[[#This Row],[boys_6-12_reached]],wash[[#This Row],[boys_13-18_reached]]),wash[[#This Row],[total_boys]])</f>
        <v>291</v>
      </c>
      <c r="AD378">
        <f>IF(ISBLANK(wash[[#This Row],[total_girls]]),SUM(wash[[#This Row],[girls_0-5_reached]],wash[[#This Row],[girls_6-12_reached]],wash[[#This Row],[girls_13-18_reached]]),wash[[#This Row],[total_girls]])</f>
        <v>255</v>
      </c>
      <c r="AE378">
        <f>IF(ISBLANK(wash[[#This Row],[total_children]]),SUM(wash[[#This Row],[calc_boys]],wash[[#This Row],[calc_girls]]),wash[[#This Row],[total_children]])</f>
        <v>546</v>
      </c>
      <c r="AF378">
        <f>IF(ISBLANK(wash[[#This Row],[total_pwd]]),SUM(wash[[#This Row],[total_pwd_men]],wash[[#This Row],[total_pwd_women]]),wash[[#This Row],[total_pwd]])</f>
        <v>11</v>
      </c>
      <c r="AG378">
        <f>IF(ISBLANK(wash[[#This Row],[total_adults]]),SUM(wash[[#This Row],[total_men]],wash[[#This Row],[total_women]]),wash[[#This Row],[total_adults]])</f>
        <v>193</v>
      </c>
      <c r="AH378">
        <f>IF(ISBLANK(wash[[#This Row],[total_beneficiaries_reached]]),SUM(wash[[#This Row],[calc_children]],wash[[#This Row],[calc_adults]]),wash[[#This Row],[total_beneficiaries_reached]])</f>
        <v>739</v>
      </c>
      <c r="AI378" s="49" t="str">
        <f ca="1">IF(B378="","",OFFSET(table_admin1[[#Headers],[ADM1_PT]],MATCH(B378,admin1,0),1))</f>
        <v>MZ11</v>
      </c>
      <c r="AJ378" s="49" t="str">
        <f t="shared" ca="1" si="14"/>
        <v>MZ1101</v>
      </c>
      <c r="AK378" s="49" t="str">
        <f t="shared" ca="1" si="15"/>
        <v/>
      </c>
    </row>
    <row r="379" spans="1:37" x14ac:dyDescent="0.2">
      <c r="A379" s="58">
        <v>45352</v>
      </c>
      <c r="B379" s="49" t="s">
        <v>120</v>
      </c>
      <c r="C379" s="49" t="s">
        <v>126</v>
      </c>
      <c r="G379" s="49" t="s">
        <v>122</v>
      </c>
      <c r="H379" s="49" t="s">
        <v>162</v>
      </c>
      <c r="I379" s="49" t="s">
        <v>124</v>
      </c>
      <c r="J379" s="49" t="s">
        <v>1315</v>
      </c>
      <c r="K379" s="49" t="s">
        <v>125</v>
      </c>
      <c r="L379" s="49">
        <v>97</v>
      </c>
      <c r="M379" s="49">
        <v>65</v>
      </c>
      <c r="N379" s="49">
        <v>20</v>
      </c>
      <c r="O379" s="49">
        <v>10</v>
      </c>
      <c r="U379" s="49">
        <v>15</v>
      </c>
      <c r="V379" s="49">
        <v>4</v>
      </c>
      <c r="X379" s="49">
        <v>51</v>
      </c>
      <c r="Y379" s="49">
        <v>88</v>
      </c>
      <c r="AC379">
        <f>IF(ISBLANK(wash[[#This Row],[total_boys]]),SUM(wash[[#This Row],[boys_0-5_reached]],wash[[#This Row],[boys_6-12_reached]],wash[[#This Row],[boys_13-18_reached]]),wash[[#This Row],[total_boys]])</f>
        <v>117</v>
      </c>
      <c r="AD379">
        <f>IF(ISBLANK(wash[[#This Row],[total_girls]]),SUM(wash[[#This Row],[girls_0-5_reached]],wash[[#This Row],[girls_6-12_reached]],wash[[#This Row],[girls_13-18_reached]]),wash[[#This Row],[total_girls]])</f>
        <v>75</v>
      </c>
      <c r="AE379">
        <f>IF(ISBLANK(wash[[#This Row],[total_children]]),SUM(wash[[#This Row],[calc_boys]],wash[[#This Row],[calc_girls]]),wash[[#This Row],[total_children]])</f>
        <v>192</v>
      </c>
      <c r="AF379">
        <f>IF(ISBLANK(wash[[#This Row],[total_pwd]]),SUM(wash[[#This Row],[total_pwd_men]],wash[[#This Row],[total_pwd_women]]),wash[[#This Row],[total_pwd]])</f>
        <v>19</v>
      </c>
      <c r="AG379">
        <f>IF(ISBLANK(wash[[#This Row],[total_adults]]),SUM(wash[[#This Row],[total_men]],wash[[#This Row],[total_women]]),wash[[#This Row],[total_adults]])</f>
        <v>139</v>
      </c>
      <c r="AH379">
        <f>IF(ISBLANK(wash[[#This Row],[total_beneficiaries_reached]]),SUM(wash[[#This Row],[calc_children]],wash[[#This Row],[calc_adults]]),wash[[#This Row],[total_beneficiaries_reached]])</f>
        <v>331</v>
      </c>
      <c r="AI379" s="49" t="str">
        <f ca="1">IF(B379="","",OFFSET(table_admin1[[#Headers],[ADM1_PT]],MATCH(B379,admin1,0),1))</f>
        <v>MZ01</v>
      </c>
      <c r="AJ379" s="49" t="str">
        <f t="shared" ca="1" si="14"/>
        <v>MZ0103</v>
      </c>
      <c r="AK379" s="49" t="str">
        <f t="shared" ca="1" si="15"/>
        <v/>
      </c>
    </row>
    <row r="380" spans="1:37" x14ac:dyDescent="0.2">
      <c r="A380" s="58">
        <v>45292</v>
      </c>
      <c r="B380" s="49" t="s">
        <v>113</v>
      </c>
      <c r="C380" s="49" t="s">
        <v>593</v>
      </c>
      <c r="G380" s="49" t="s">
        <v>116</v>
      </c>
      <c r="H380" s="49" t="s">
        <v>1203</v>
      </c>
      <c r="I380" s="49" t="s">
        <v>118</v>
      </c>
      <c r="K380" s="49" t="s">
        <v>1212</v>
      </c>
      <c r="L380" s="49">
        <v>103</v>
      </c>
      <c r="M380" s="49">
        <v>23</v>
      </c>
      <c r="N380" s="49">
        <v>73</v>
      </c>
      <c r="O380" s="49">
        <v>121</v>
      </c>
      <c r="U380" s="49">
        <v>4</v>
      </c>
      <c r="V380" s="49">
        <v>8</v>
      </c>
      <c r="X380" s="49">
        <v>93</v>
      </c>
      <c r="Y380" s="49">
        <v>31</v>
      </c>
      <c r="AC380">
        <f>IF(ISBLANK(wash[[#This Row],[total_boys]]),SUM(wash[[#This Row],[boys_0-5_reached]],wash[[#This Row],[boys_6-12_reached]],wash[[#This Row],[boys_13-18_reached]]),wash[[#This Row],[total_boys]])</f>
        <v>176</v>
      </c>
      <c r="AD380">
        <f>IF(ISBLANK(wash[[#This Row],[total_girls]]),SUM(wash[[#This Row],[girls_0-5_reached]],wash[[#This Row],[girls_6-12_reached]],wash[[#This Row],[girls_13-18_reached]]),wash[[#This Row],[total_girls]])</f>
        <v>144</v>
      </c>
      <c r="AE380">
        <f>IF(ISBLANK(wash[[#This Row],[total_children]]),SUM(wash[[#This Row],[calc_boys]],wash[[#This Row],[calc_girls]]),wash[[#This Row],[total_children]])</f>
        <v>320</v>
      </c>
      <c r="AF380">
        <f>IF(ISBLANK(wash[[#This Row],[total_pwd]]),SUM(wash[[#This Row],[total_pwd_men]],wash[[#This Row],[total_pwd_women]]),wash[[#This Row],[total_pwd]])</f>
        <v>12</v>
      </c>
      <c r="AG380">
        <f>IF(ISBLANK(wash[[#This Row],[total_adults]]),SUM(wash[[#This Row],[total_men]],wash[[#This Row],[total_women]]),wash[[#This Row],[total_adults]])</f>
        <v>124</v>
      </c>
      <c r="AH380">
        <f>IF(ISBLANK(wash[[#This Row],[total_beneficiaries_reached]]),SUM(wash[[#This Row],[calc_children]],wash[[#This Row],[calc_adults]]),wash[[#This Row],[total_beneficiaries_reached]])</f>
        <v>444</v>
      </c>
      <c r="AI380" s="49" t="str">
        <f ca="1">IF(B380="","",OFFSET(table_admin1[[#Headers],[ADM1_PT]],MATCH(B380,admin1,0),1))</f>
        <v>MZ09</v>
      </c>
      <c r="AJ380" s="49" t="str">
        <f t="shared" ca="1" si="14"/>
        <v>MZ0901</v>
      </c>
      <c r="AK380" s="49" t="str">
        <f t="shared" ca="1" si="15"/>
        <v/>
      </c>
    </row>
    <row r="381" spans="1:37" x14ac:dyDescent="0.2">
      <c r="A381" s="58">
        <v>45352</v>
      </c>
      <c r="B381" s="49" t="s">
        <v>209</v>
      </c>
      <c r="C381" s="49" t="s">
        <v>437</v>
      </c>
      <c r="G381" s="49" t="s">
        <v>116</v>
      </c>
      <c r="H381" s="49" t="s">
        <v>162</v>
      </c>
      <c r="I381" s="49" t="s">
        <v>118</v>
      </c>
      <c r="K381" s="49" t="s">
        <v>1212</v>
      </c>
      <c r="L381" s="49">
        <v>12</v>
      </c>
      <c r="M381" s="49">
        <v>199</v>
      </c>
      <c r="N381" s="49">
        <v>6</v>
      </c>
      <c r="O381" s="49">
        <v>43</v>
      </c>
      <c r="U381" s="49">
        <v>14</v>
      </c>
      <c r="V381" s="49">
        <v>6</v>
      </c>
      <c r="X381" s="49">
        <v>198</v>
      </c>
      <c r="Y381" s="49">
        <v>134</v>
      </c>
      <c r="AC381">
        <f>IF(ISBLANK(wash[[#This Row],[total_boys]]),SUM(wash[[#This Row],[boys_0-5_reached]],wash[[#This Row],[boys_6-12_reached]],wash[[#This Row],[boys_13-18_reached]]),wash[[#This Row],[total_boys]])</f>
        <v>18</v>
      </c>
      <c r="AD381">
        <f>IF(ISBLANK(wash[[#This Row],[total_girls]]),SUM(wash[[#This Row],[girls_0-5_reached]],wash[[#This Row],[girls_6-12_reached]],wash[[#This Row],[girls_13-18_reached]]),wash[[#This Row],[total_girls]])</f>
        <v>242</v>
      </c>
      <c r="AE381">
        <f>IF(ISBLANK(wash[[#This Row],[total_children]]),SUM(wash[[#This Row],[calc_boys]],wash[[#This Row],[calc_girls]]),wash[[#This Row],[total_children]])</f>
        <v>260</v>
      </c>
      <c r="AF381">
        <f>IF(ISBLANK(wash[[#This Row],[total_pwd]]),SUM(wash[[#This Row],[total_pwd_men]],wash[[#This Row],[total_pwd_women]]),wash[[#This Row],[total_pwd]])</f>
        <v>20</v>
      </c>
      <c r="AG381">
        <f>IF(ISBLANK(wash[[#This Row],[total_adults]]),SUM(wash[[#This Row],[total_men]],wash[[#This Row],[total_women]]),wash[[#This Row],[total_adults]])</f>
        <v>332</v>
      </c>
      <c r="AH381">
        <f>IF(ISBLANK(wash[[#This Row],[total_beneficiaries_reached]]),SUM(wash[[#This Row],[calc_children]],wash[[#This Row],[calc_adults]]),wash[[#This Row],[total_beneficiaries_reached]])</f>
        <v>592</v>
      </c>
      <c r="AI381" s="49" t="str">
        <f ca="1">IF(B381="","",OFFSET(table_admin1[[#Headers],[ADM1_PT]],MATCH(B381,admin1,0),1))</f>
        <v>MZ07</v>
      </c>
      <c r="AJ381" s="49" t="str">
        <f t="shared" ca="1" si="14"/>
        <v>MZ0701</v>
      </c>
      <c r="AK381" s="49" t="str">
        <f t="shared" ca="1" si="15"/>
        <v/>
      </c>
    </row>
    <row r="382" spans="1:37" x14ac:dyDescent="0.2">
      <c r="A382" s="58">
        <v>45292</v>
      </c>
      <c r="B382" s="49" t="s">
        <v>120</v>
      </c>
      <c r="C382" s="49" t="s">
        <v>126</v>
      </c>
      <c r="G382" s="49" t="s">
        <v>122</v>
      </c>
      <c r="H382" s="49" t="s">
        <v>1203</v>
      </c>
      <c r="I382" s="49" t="s">
        <v>124</v>
      </c>
      <c r="J382" s="49" t="s">
        <v>1315</v>
      </c>
      <c r="K382" s="49" t="s">
        <v>125</v>
      </c>
      <c r="L382" s="49">
        <v>14</v>
      </c>
      <c r="M382" s="49">
        <v>198</v>
      </c>
      <c r="N382" s="49">
        <v>62</v>
      </c>
      <c r="O382" s="49">
        <v>133</v>
      </c>
      <c r="U382" s="49">
        <v>1</v>
      </c>
      <c r="V382" s="49">
        <v>1</v>
      </c>
      <c r="X382" s="49">
        <v>137</v>
      </c>
      <c r="Y382" s="49">
        <v>160</v>
      </c>
      <c r="AC382">
        <f>IF(ISBLANK(wash[[#This Row],[total_boys]]),SUM(wash[[#This Row],[boys_0-5_reached]],wash[[#This Row],[boys_6-12_reached]],wash[[#This Row],[boys_13-18_reached]]),wash[[#This Row],[total_boys]])</f>
        <v>76</v>
      </c>
      <c r="AD382">
        <f>IF(ISBLANK(wash[[#This Row],[total_girls]]),SUM(wash[[#This Row],[girls_0-5_reached]],wash[[#This Row],[girls_6-12_reached]],wash[[#This Row],[girls_13-18_reached]]),wash[[#This Row],[total_girls]])</f>
        <v>331</v>
      </c>
      <c r="AE382">
        <f>IF(ISBLANK(wash[[#This Row],[total_children]]),SUM(wash[[#This Row],[calc_boys]],wash[[#This Row],[calc_girls]]),wash[[#This Row],[total_children]])</f>
        <v>407</v>
      </c>
      <c r="AF382">
        <f>IF(ISBLANK(wash[[#This Row],[total_pwd]]),SUM(wash[[#This Row],[total_pwd_men]],wash[[#This Row],[total_pwd_women]]),wash[[#This Row],[total_pwd]])</f>
        <v>2</v>
      </c>
      <c r="AG382">
        <f>IF(ISBLANK(wash[[#This Row],[total_adults]]),SUM(wash[[#This Row],[total_men]],wash[[#This Row],[total_women]]),wash[[#This Row],[total_adults]])</f>
        <v>297</v>
      </c>
      <c r="AH382">
        <f>IF(ISBLANK(wash[[#This Row],[total_beneficiaries_reached]]),SUM(wash[[#This Row],[calc_children]],wash[[#This Row],[calc_adults]]),wash[[#This Row],[total_beneficiaries_reached]])</f>
        <v>704</v>
      </c>
      <c r="AI382" s="49" t="str">
        <f ca="1">IF(B382="","",OFFSET(table_admin1[[#Headers],[ADM1_PT]],MATCH(B382,admin1,0),1))</f>
        <v>MZ01</v>
      </c>
      <c r="AJ382" s="49" t="str">
        <f t="shared" ca="1" si="14"/>
        <v>MZ0103</v>
      </c>
      <c r="AK382" s="49" t="str">
        <f t="shared" ca="1" si="15"/>
        <v/>
      </c>
    </row>
    <row r="383" spans="1:37" x14ac:dyDescent="0.2">
      <c r="A383" s="58">
        <v>45383</v>
      </c>
      <c r="B383" s="49" t="s">
        <v>113</v>
      </c>
      <c r="C383" s="49" t="s">
        <v>114</v>
      </c>
      <c r="G383" s="49" t="s">
        <v>116</v>
      </c>
      <c r="H383" s="49" t="s">
        <v>163</v>
      </c>
      <c r="I383" s="49" t="s">
        <v>118</v>
      </c>
      <c r="K383" s="49" t="s">
        <v>1212</v>
      </c>
      <c r="L383" s="49">
        <v>173</v>
      </c>
      <c r="M383" s="49">
        <v>113</v>
      </c>
      <c r="N383" s="49">
        <v>38</v>
      </c>
      <c r="O383" s="49">
        <v>191</v>
      </c>
      <c r="U383" s="49">
        <v>2</v>
      </c>
      <c r="V383" s="49">
        <v>8</v>
      </c>
      <c r="X383" s="49">
        <v>113</v>
      </c>
      <c r="Y383" s="49">
        <v>97</v>
      </c>
      <c r="AC383">
        <f>IF(ISBLANK(wash[[#This Row],[total_boys]]),SUM(wash[[#This Row],[boys_0-5_reached]],wash[[#This Row],[boys_6-12_reached]],wash[[#This Row],[boys_13-18_reached]]),wash[[#This Row],[total_boys]])</f>
        <v>211</v>
      </c>
      <c r="AD383">
        <f>IF(ISBLANK(wash[[#This Row],[total_girls]]),SUM(wash[[#This Row],[girls_0-5_reached]],wash[[#This Row],[girls_6-12_reached]],wash[[#This Row],[girls_13-18_reached]]),wash[[#This Row],[total_girls]])</f>
        <v>304</v>
      </c>
      <c r="AE383">
        <f>IF(ISBLANK(wash[[#This Row],[total_children]]),SUM(wash[[#This Row],[calc_boys]],wash[[#This Row],[calc_girls]]),wash[[#This Row],[total_children]])</f>
        <v>515</v>
      </c>
      <c r="AF383">
        <f>IF(ISBLANK(wash[[#This Row],[total_pwd]]),SUM(wash[[#This Row],[total_pwd_men]],wash[[#This Row],[total_pwd_women]]),wash[[#This Row],[total_pwd]])</f>
        <v>10</v>
      </c>
      <c r="AG383">
        <f>IF(ISBLANK(wash[[#This Row],[total_adults]]),SUM(wash[[#This Row],[total_men]],wash[[#This Row],[total_women]]),wash[[#This Row],[total_adults]])</f>
        <v>210</v>
      </c>
      <c r="AH383">
        <f>IF(ISBLANK(wash[[#This Row],[total_beneficiaries_reached]]),SUM(wash[[#This Row],[calc_children]],wash[[#This Row],[calc_adults]]),wash[[#This Row],[total_beneficiaries_reached]])</f>
        <v>725</v>
      </c>
      <c r="AI383" s="49" t="str">
        <f ca="1">IF(B383="","",OFFSET(table_admin1[[#Headers],[ADM1_PT]],MATCH(B383,admin1,0),1))</f>
        <v>MZ09</v>
      </c>
      <c r="AJ383" s="49" t="str">
        <f t="shared" ca="1" si="14"/>
        <v>MZ0906</v>
      </c>
      <c r="AK383" s="49" t="str">
        <f t="shared" ca="1" si="15"/>
        <v/>
      </c>
    </row>
    <row r="384" spans="1:37" x14ac:dyDescent="0.2">
      <c r="A384" s="58">
        <v>45352</v>
      </c>
      <c r="B384" s="49" t="s">
        <v>120</v>
      </c>
      <c r="C384" s="49" t="s">
        <v>194</v>
      </c>
      <c r="G384" s="49" t="s">
        <v>116</v>
      </c>
      <c r="H384" s="49" t="s">
        <v>163</v>
      </c>
      <c r="I384" s="49" t="s">
        <v>118</v>
      </c>
      <c r="K384" s="49" t="s">
        <v>1212</v>
      </c>
      <c r="L384" s="49">
        <v>104</v>
      </c>
      <c r="M384" s="49">
        <v>9</v>
      </c>
      <c r="N384" s="49">
        <v>98</v>
      </c>
      <c r="O384" s="49">
        <v>183</v>
      </c>
      <c r="U384" s="49">
        <v>3</v>
      </c>
      <c r="V384" s="49">
        <v>3</v>
      </c>
      <c r="X384" s="49">
        <v>165</v>
      </c>
      <c r="Y384" s="49">
        <v>125</v>
      </c>
      <c r="AC384">
        <f>IF(ISBLANK(wash[[#This Row],[total_boys]]),SUM(wash[[#This Row],[boys_0-5_reached]],wash[[#This Row],[boys_6-12_reached]],wash[[#This Row],[boys_13-18_reached]]),wash[[#This Row],[total_boys]])</f>
        <v>202</v>
      </c>
      <c r="AD384">
        <f>IF(ISBLANK(wash[[#This Row],[total_girls]]),SUM(wash[[#This Row],[girls_0-5_reached]],wash[[#This Row],[girls_6-12_reached]],wash[[#This Row],[girls_13-18_reached]]),wash[[#This Row],[total_girls]])</f>
        <v>192</v>
      </c>
      <c r="AE384">
        <f>IF(ISBLANK(wash[[#This Row],[total_children]]),SUM(wash[[#This Row],[calc_boys]],wash[[#This Row],[calc_girls]]),wash[[#This Row],[total_children]])</f>
        <v>394</v>
      </c>
      <c r="AF384">
        <f>IF(ISBLANK(wash[[#This Row],[total_pwd]]),SUM(wash[[#This Row],[total_pwd_men]],wash[[#This Row],[total_pwd_women]]),wash[[#This Row],[total_pwd]])</f>
        <v>6</v>
      </c>
      <c r="AG384">
        <f>IF(ISBLANK(wash[[#This Row],[total_adults]]),SUM(wash[[#This Row],[total_men]],wash[[#This Row],[total_women]]),wash[[#This Row],[total_adults]])</f>
        <v>290</v>
      </c>
      <c r="AH384">
        <f>IF(ISBLANK(wash[[#This Row],[total_beneficiaries_reached]]),SUM(wash[[#This Row],[calc_children]],wash[[#This Row],[calc_adults]]),wash[[#This Row],[total_beneficiaries_reached]])</f>
        <v>684</v>
      </c>
      <c r="AI384" s="49" t="str">
        <f ca="1">IF(B384="","",OFFSET(table_admin1[[#Headers],[ADM1_PT]],MATCH(B384,admin1,0),1))</f>
        <v>MZ01</v>
      </c>
      <c r="AJ384" s="49" t="str">
        <f t="shared" ca="1" si="14"/>
        <v>MZ0104</v>
      </c>
      <c r="AK384" s="49" t="str">
        <f t="shared" ca="1" si="15"/>
        <v/>
      </c>
    </row>
    <row r="385" spans="1:37" x14ac:dyDescent="0.2">
      <c r="A385" s="58">
        <v>45352</v>
      </c>
      <c r="B385" s="49" t="s">
        <v>209</v>
      </c>
      <c r="C385" s="49" t="s">
        <v>441</v>
      </c>
      <c r="G385" s="49" t="s">
        <v>122</v>
      </c>
      <c r="H385" s="49" t="s">
        <v>164</v>
      </c>
      <c r="I385" s="49" t="s">
        <v>124</v>
      </c>
      <c r="J385" s="49" t="s">
        <v>1315</v>
      </c>
      <c r="K385" s="49" t="s">
        <v>125</v>
      </c>
      <c r="L385" s="49">
        <v>158</v>
      </c>
      <c r="M385" s="49">
        <v>38</v>
      </c>
      <c r="N385" s="49">
        <v>38</v>
      </c>
      <c r="O385" s="49">
        <v>80</v>
      </c>
      <c r="U385" s="49">
        <v>2</v>
      </c>
      <c r="V385" s="49">
        <v>8</v>
      </c>
      <c r="X385" s="49">
        <v>63</v>
      </c>
      <c r="Y385" s="49">
        <v>189</v>
      </c>
      <c r="AC385">
        <f>IF(ISBLANK(wash[[#This Row],[total_boys]]),SUM(wash[[#This Row],[boys_0-5_reached]],wash[[#This Row],[boys_6-12_reached]],wash[[#This Row],[boys_13-18_reached]]),wash[[#This Row],[total_boys]])</f>
        <v>196</v>
      </c>
      <c r="AD385">
        <f>IF(ISBLANK(wash[[#This Row],[total_girls]]),SUM(wash[[#This Row],[girls_0-5_reached]],wash[[#This Row],[girls_6-12_reached]],wash[[#This Row],[girls_13-18_reached]]),wash[[#This Row],[total_girls]])</f>
        <v>118</v>
      </c>
      <c r="AE385">
        <f>IF(ISBLANK(wash[[#This Row],[total_children]]),SUM(wash[[#This Row],[calc_boys]],wash[[#This Row],[calc_girls]]),wash[[#This Row],[total_children]])</f>
        <v>314</v>
      </c>
      <c r="AF385">
        <f>IF(ISBLANK(wash[[#This Row],[total_pwd]]),SUM(wash[[#This Row],[total_pwd_men]],wash[[#This Row],[total_pwd_women]]),wash[[#This Row],[total_pwd]])</f>
        <v>10</v>
      </c>
      <c r="AG385">
        <f>IF(ISBLANK(wash[[#This Row],[total_adults]]),SUM(wash[[#This Row],[total_men]],wash[[#This Row],[total_women]]),wash[[#This Row],[total_adults]])</f>
        <v>252</v>
      </c>
      <c r="AH385">
        <f>IF(ISBLANK(wash[[#This Row],[total_beneficiaries_reached]]),SUM(wash[[#This Row],[calc_children]],wash[[#This Row],[calc_adults]]),wash[[#This Row],[total_beneficiaries_reached]])</f>
        <v>566</v>
      </c>
      <c r="AI385" s="49" t="str">
        <f ca="1">IF(B385="","",OFFSET(table_admin1[[#Headers],[ADM1_PT]],MATCH(B385,admin1,0),1))</f>
        <v>MZ07</v>
      </c>
      <c r="AJ385" s="49" t="str">
        <f t="shared" ca="1" si="14"/>
        <v>MZ0702</v>
      </c>
      <c r="AK385" s="49" t="str">
        <f t="shared" ca="1" si="15"/>
        <v/>
      </c>
    </row>
    <row r="386" spans="1:37" x14ac:dyDescent="0.2">
      <c r="A386" s="58">
        <v>45292</v>
      </c>
      <c r="B386" s="49" t="s">
        <v>229</v>
      </c>
      <c r="C386" s="49" t="s">
        <v>700</v>
      </c>
      <c r="G386" s="49" t="s">
        <v>116</v>
      </c>
      <c r="H386" s="49" t="s">
        <v>164</v>
      </c>
      <c r="I386" s="49" t="s">
        <v>118</v>
      </c>
      <c r="K386" s="49" t="s">
        <v>1212</v>
      </c>
      <c r="L386" s="49">
        <v>76</v>
      </c>
      <c r="M386" s="49">
        <v>49</v>
      </c>
      <c r="N386" s="49">
        <v>198</v>
      </c>
      <c r="O386" s="49">
        <v>114</v>
      </c>
      <c r="U386" s="49">
        <v>3</v>
      </c>
      <c r="V386" s="49">
        <v>12</v>
      </c>
      <c r="X386" s="49">
        <v>96</v>
      </c>
      <c r="Y386" s="49">
        <v>54</v>
      </c>
      <c r="AC386">
        <f>IF(ISBLANK(wash[[#This Row],[total_boys]]),SUM(wash[[#This Row],[boys_0-5_reached]],wash[[#This Row],[boys_6-12_reached]],wash[[#This Row],[boys_13-18_reached]]),wash[[#This Row],[total_boys]])</f>
        <v>274</v>
      </c>
      <c r="AD386">
        <f>IF(ISBLANK(wash[[#This Row],[total_girls]]),SUM(wash[[#This Row],[girls_0-5_reached]],wash[[#This Row],[girls_6-12_reached]],wash[[#This Row],[girls_13-18_reached]]),wash[[#This Row],[total_girls]])</f>
        <v>163</v>
      </c>
      <c r="AE386">
        <f>IF(ISBLANK(wash[[#This Row],[total_children]]),SUM(wash[[#This Row],[calc_boys]],wash[[#This Row],[calc_girls]]),wash[[#This Row],[total_children]])</f>
        <v>437</v>
      </c>
      <c r="AF386">
        <f>IF(ISBLANK(wash[[#This Row],[total_pwd]]),SUM(wash[[#This Row],[total_pwd_men]],wash[[#This Row],[total_pwd_women]]),wash[[#This Row],[total_pwd]])</f>
        <v>15</v>
      </c>
      <c r="AG386">
        <f>IF(ISBLANK(wash[[#This Row],[total_adults]]),SUM(wash[[#This Row],[total_men]],wash[[#This Row],[total_women]]),wash[[#This Row],[total_adults]])</f>
        <v>150</v>
      </c>
      <c r="AH386">
        <f>IF(ISBLANK(wash[[#This Row],[total_beneficiaries_reached]]),SUM(wash[[#This Row],[calc_children]],wash[[#This Row],[calc_adults]]),wash[[#This Row],[total_beneficiaries_reached]])</f>
        <v>587</v>
      </c>
      <c r="AI386" s="49" t="str">
        <f ca="1">IF(B386="","",OFFSET(table_admin1[[#Headers],[ADM1_PT]],MATCH(B386,admin1,0),1))</f>
        <v>MZ11</v>
      </c>
      <c r="AJ386" s="49" t="str">
        <f t="shared" ca="1" si="14"/>
        <v>MZ1103</v>
      </c>
      <c r="AK386" s="49" t="str">
        <f t="shared" ca="1" si="15"/>
        <v/>
      </c>
    </row>
    <row r="387" spans="1:37" x14ac:dyDescent="0.2">
      <c r="A387" s="58">
        <v>45292</v>
      </c>
      <c r="B387" s="49" t="s">
        <v>229</v>
      </c>
      <c r="C387" s="49" t="s">
        <v>693</v>
      </c>
      <c r="G387" s="49" t="s">
        <v>122</v>
      </c>
      <c r="H387" s="49" t="s">
        <v>163</v>
      </c>
      <c r="I387" s="49" t="s">
        <v>124</v>
      </c>
      <c r="J387" s="49" t="s">
        <v>1315</v>
      </c>
      <c r="K387" s="49" t="s">
        <v>125</v>
      </c>
      <c r="L387" s="49">
        <v>53</v>
      </c>
      <c r="M387" s="49">
        <v>9</v>
      </c>
      <c r="N387" s="49">
        <v>82</v>
      </c>
      <c r="O387" s="49">
        <v>160</v>
      </c>
      <c r="U387" s="49">
        <v>1</v>
      </c>
      <c r="V387" s="49">
        <v>11</v>
      </c>
      <c r="X387" s="49">
        <v>194</v>
      </c>
      <c r="Y387" s="49">
        <v>149</v>
      </c>
      <c r="AC387">
        <f>IF(ISBLANK(wash[[#This Row],[total_boys]]),SUM(wash[[#This Row],[boys_0-5_reached]],wash[[#This Row],[boys_6-12_reached]],wash[[#This Row],[boys_13-18_reached]]),wash[[#This Row],[total_boys]])</f>
        <v>135</v>
      </c>
      <c r="AD387">
        <f>IF(ISBLANK(wash[[#This Row],[total_girls]]),SUM(wash[[#This Row],[girls_0-5_reached]],wash[[#This Row],[girls_6-12_reached]],wash[[#This Row],[girls_13-18_reached]]),wash[[#This Row],[total_girls]])</f>
        <v>169</v>
      </c>
      <c r="AE387">
        <f>IF(ISBLANK(wash[[#This Row],[total_children]]),SUM(wash[[#This Row],[calc_boys]],wash[[#This Row],[calc_girls]]),wash[[#This Row],[total_children]])</f>
        <v>304</v>
      </c>
      <c r="AF387">
        <f>IF(ISBLANK(wash[[#This Row],[total_pwd]]),SUM(wash[[#This Row],[total_pwd_men]],wash[[#This Row],[total_pwd_women]]),wash[[#This Row],[total_pwd]])</f>
        <v>12</v>
      </c>
      <c r="AG387">
        <f>IF(ISBLANK(wash[[#This Row],[total_adults]]),SUM(wash[[#This Row],[total_men]],wash[[#This Row],[total_women]]),wash[[#This Row],[total_adults]])</f>
        <v>343</v>
      </c>
      <c r="AH387">
        <f>IF(ISBLANK(wash[[#This Row],[total_beneficiaries_reached]]),SUM(wash[[#This Row],[calc_children]],wash[[#This Row],[calc_adults]]),wash[[#This Row],[total_beneficiaries_reached]])</f>
        <v>647</v>
      </c>
      <c r="AI387" s="49" t="str">
        <f ca="1">IF(B387="","",OFFSET(table_admin1[[#Headers],[ADM1_PT]],MATCH(B387,admin1,0),1))</f>
        <v>MZ11</v>
      </c>
      <c r="AJ387" s="49" t="str">
        <f t="shared" ca="1" si="14"/>
        <v>MZ1101</v>
      </c>
      <c r="AK387" s="49" t="str">
        <f t="shared" ca="1" si="15"/>
        <v/>
      </c>
    </row>
    <row r="388" spans="1:37" x14ac:dyDescent="0.2">
      <c r="A388" s="58">
        <v>45323</v>
      </c>
      <c r="B388" s="49" t="s">
        <v>120</v>
      </c>
      <c r="C388" s="49" t="s">
        <v>129</v>
      </c>
      <c r="G388" s="49" t="s">
        <v>122</v>
      </c>
      <c r="H388" s="49" t="s">
        <v>1203</v>
      </c>
      <c r="I388" s="49" t="s">
        <v>130</v>
      </c>
      <c r="J388" s="49" t="s">
        <v>1317</v>
      </c>
      <c r="K388" s="49" t="s">
        <v>125</v>
      </c>
      <c r="L388" s="49">
        <v>190</v>
      </c>
      <c r="M388" s="49">
        <v>44</v>
      </c>
      <c r="N388" s="49">
        <v>48</v>
      </c>
      <c r="O388" s="49">
        <v>6</v>
      </c>
      <c r="U388" s="49">
        <v>3</v>
      </c>
      <c r="V388" s="49">
        <v>8</v>
      </c>
      <c r="X388" s="49">
        <v>122</v>
      </c>
      <c r="Y388" s="49">
        <v>41</v>
      </c>
      <c r="AC388">
        <f>IF(ISBLANK(wash[[#This Row],[total_boys]]),SUM(wash[[#This Row],[boys_0-5_reached]],wash[[#This Row],[boys_6-12_reached]],wash[[#This Row],[boys_13-18_reached]]),wash[[#This Row],[total_boys]])</f>
        <v>238</v>
      </c>
      <c r="AD388">
        <f>IF(ISBLANK(wash[[#This Row],[total_girls]]),SUM(wash[[#This Row],[girls_0-5_reached]],wash[[#This Row],[girls_6-12_reached]],wash[[#This Row],[girls_13-18_reached]]),wash[[#This Row],[total_girls]])</f>
        <v>50</v>
      </c>
      <c r="AE388">
        <f>IF(ISBLANK(wash[[#This Row],[total_children]]),SUM(wash[[#This Row],[calc_boys]],wash[[#This Row],[calc_girls]]),wash[[#This Row],[total_children]])</f>
        <v>288</v>
      </c>
      <c r="AF388">
        <f>IF(ISBLANK(wash[[#This Row],[total_pwd]]),SUM(wash[[#This Row],[total_pwd_men]],wash[[#This Row],[total_pwd_women]]),wash[[#This Row],[total_pwd]])</f>
        <v>11</v>
      </c>
      <c r="AG388">
        <f>IF(ISBLANK(wash[[#This Row],[total_adults]]),SUM(wash[[#This Row],[total_men]],wash[[#This Row],[total_women]]),wash[[#This Row],[total_adults]])</f>
        <v>163</v>
      </c>
      <c r="AH388">
        <f>IF(ISBLANK(wash[[#This Row],[total_beneficiaries_reached]]),SUM(wash[[#This Row],[calc_children]],wash[[#This Row],[calc_adults]]),wash[[#This Row],[total_beneficiaries_reached]])</f>
        <v>451</v>
      </c>
      <c r="AI388" s="49" t="str">
        <f ca="1">IF(B388="","",OFFSET(table_admin1[[#Headers],[ADM1_PT]],MATCH(B388,admin1,0),1))</f>
        <v>MZ01</v>
      </c>
      <c r="AJ388" s="49" t="str">
        <f t="shared" ca="1" si="14"/>
        <v>MZ0110</v>
      </c>
      <c r="AK388" s="49" t="str">
        <f t="shared" ca="1" si="15"/>
        <v/>
      </c>
    </row>
    <row r="389" spans="1:37" x14ac:dyDescent="0.2">
      <c r="A389" s="58">
        <v>45323</v>
      </c>
      <c r="B389" s="49" t="s">
        <v>229</v>
      </c>
      <c r="C389" s="49" t="s">
        <v>700</v>
      </c>
      <c r="G389" s="49" t="s">
        <v>116</v>
      </c>
      <c r="H389" s="49" t="s">
        <v>162</v>
      </c>
      <c r="I389" s="49" t="s">
        <v>118</v>
      </c>
      <c r="K389" s="49" t="s">
        <v>1212</v>
      </c>
      <c r="L389" s="49">
        <v>93</v>
      </c>
      <c r="M389" s="49">
        <v>5</v>
      </c>
      <c r="N389" s="49">
        <v>104</v>
      </c>
      <c r="O389" s="49">
        <v>62</v>
      </c>
      <c r="U389" s="49">
        <v>1</v>
      </c>
      <c r="V389" s="49">
        <v>2</v>
      </c>
      <c r="X389" s="49">
        <v>200</v>
      </c>
      <c r="Y389" s="49">
        <v>82</v>
      </c>
      <c r="AC389">
        <f>IF(ISBLANK(wash[[#This Row],[total_boys]]),SUM(wash[[#This Row],[boys_0-5_reached]],wash[[#This Row],[boys_6-12_reached]],wash[[#This Row],[boys_13-18_reached]]),wash[[#This Row],[total_boys]])</f>
        <v>197</v>
      </c>
      <c r="AD389">
        <f>IF(ISBLANK(wash[[#This Row],[total_girls]]),SUM(wash[[#This Row],[girls_0-5_reached]],wash[[#This Row],[girls_6-12_reached]],wash[[#This Row],[girls_13-18_reached]]),wash[[#This Row],[total_girls]])</f>
        <v>67</v>
      </c>
      <c r="AE389">
        <f>IF(ISBLANK(wash[[#This Row],[total_children]]),SUM(wash[[#This Row],[calc_boys]],wash[[#This Row],[calc_girls]]),wash[[#This Row],[total_children]])</f>
        <v>264</v>
      </c>
      <c r="AF389">
        <f>IF(ISBLANK(wash[[#This Row],[total_pwd]]),SUM(wash[[#This Row],[total_pwd_men]],wash[[#This Row],[total_pwd_women]]),wash[[#This Row],[total_pwd]])</f>
        <v>3</v>
      </c>
      <c r="AG389">
        <f>IF(ISBLANK(wash[[#This Row],[total_adults]]),SUM(wash[[#This Row],[total_men]],wash[[#This Row],[total_women]]),wash[[#This Row],[total_adults]])</f>
        <v>282</v>
      </c>
      <c r="AH389">
        <f>IF(ISBLANK(wash[[#This Row],[total_beneficiaries_reached]]),SUM(wash[[#This Row],[calc_children]],wash[[#This Row],[calc_adults]]),wash[[#This Row],[total_beneficiaries_reached]])</f>
        <v>546</v>
      </c>
      <c r="AI389" s="49" t="str">
        <f ca="1">IF(B389="","",OFFSET(table_admin1[[#Headers],[ADM1_PT]],MATCH(B389,admin1,0),1))</f>
        <v>MZ11</v>
      </c>
      <c r="AJ389" s="49" t="str">
        <f t="shared" ca="1" si="14"/>
        <v>MZ1103</v>
      </c>
      <c r="AK389" s="49" t="str">
        <f t="shared" ca="1" si="15"/>
        <v/>
      </c>
    </row>
    <row r="390" spans="1:37" x14ac:dyDescent="0.2">
      <c r="A390" s="58">
        <v>45292</v>
      </c>
      <c r="B390" s="49" t="s">
        <v>224</v>
      </c>
      <c r="C390" s="49" t="s">
        <v>656</v>
      </c>
      <c r="G390" s="49" t="s">
        <v>116</v>
      </c>
      <c r="H390" s="49" t="s">
        <v>163</v>
      </c>
      <c r="I390" s="49" t="s">
        <v>118</v>
      </c>
      <c r="K390" s="49" t="s">
        <v>1212</v>
      </c>
      <c r="L390" s="49">
        <v>38</v>
      </c>
      <c r="M390" s="49">
        <v>36</v>
      </c>
      <c r="N390" s="49">
        <v>200</v>
      </c>
      <c r="O390" s="49">
        <v>142</v>
      </c>
      <c r="U390" s="49">
        <v>2</v>
      </c>
      <c r="V390" s="49">
        <v>11</v>
      </c>
      <c r="X390" s="49">
        <v>152</v>
      </c>
      <c r="Y390" s="49">
        <v>197</v>
      </c>
      <c r="AC390">
        <f>IF(ISBLANK(wash[[#This Row],[total_boys]]),SUM(wash[[#This Row],[boys_0-5_reached]],wash[[#This Row],[boys_6-12_reached]],wash[[#This Row],[boys_13-18_reached]]),wash[[#This Row],[total_boys]])</f>
        <v>238</v>
      </c>
      <c r="AD390">
        <f>IF(ISBLANK(wash[[#This Row],[total_girls]]),SUM(wash[[#This Row],[girls_0-5_reached]],wash[[#This Row],[girls_6-12_reached]],wash[[#This Row],[girls_13-18_reached]]),wash[[#This Row],[total_girls]])</f>
        <v>178</v>
      </c>
      <c r="AE390">
        <f>IF(ISBLANK(wash[[#This Row],[total_children]]),SUM(wash[[#This Row],[calc_boys]],wash[[#This Row],[calc_girls]]),wash[[#This Row],[total_children]])</f>
        <v>416</v>
      </c>
      <c r="AF390">
        <f>IF(ISBLANK(wash[[#This Row],[total_pwd]]),SUM(wash[[#This Row],[total_pwd_men]],wash[[#This Row],[total_pwd_women]]),wash[[#This Row],[total_pwd]])</f>
        <v>13</v>
      </c>
      <c r="AG390">
        <f>IF(ISBLANK(wash[[#This Row],[total_adults]]),SUM(wash[[#This Row],[total_men]],wash[[#This Row],[total_women]]),wash[[#This Row],[total_adults]])</f>
        <v>349</v>
      </c>
      <c r="AH390">
        <f>IF(ISBLANK(wash[[#This Row],[total_beneficiaries_reached]]),SUM(wash[[#This Row],[calc_children]],wash[[#This Row],[calc_adults]]),wash[[#This Row],[total_beneficiaries_reached]])</f>
        <v>765</v>
      </c>
      <c r="AI390" s="49" t="str">
        <f ca="1">IF(B390="","",OFFSET(table_admin1[[#Headers],[ADM1_PT]],MATCH(B390,admin1,0),1))</f>
        <v>MZ10</v>
      </c>
      <c r="AJ390" s="49" t="str">
        <f t="shared" ca="1" si="14"/>
        <v>MZ1006</v>
      </c>
      <c r="AK390" s="49" t="str">
        <f t="shared" ca="1" si="15"/>
        <v/>
      </c>
    </row>
    <row r="391" spans="1:37" x14ac:dyDescent="0.2">
      <c r="A391" s="58">
        <v>45292</v>
      </c>
      <c r="B391" s="49" t="s">
        <v>209</v>
      </c>
      <c r="C391" s="49" t="s">
        <v>513</v>
      </c>
      <c r="G391" s="49" t="s">
        <v>116</v>
      </c>
      <c r="H391" s="49" t="s">
        <v>161</v>
      </c>
      <c r="K391" s="49" t="s">
        <v>1212</v>
      </c>
      <c r="L391" s="49">
        <v>196</v>
      </c>
      <c r="M391" s="49">
        <v>54</v>
      </c>
      <c r="N391" s="49">
        <v>132</v>
      </c>
      <c r="O391" s="49">
        <v>53</v>
      </c>
      <c r="U391" s="49">
        <v>7</v>
      </c>
      <c r="V391" s="49">
        <v>10</v>
      </c>
      <c r="X391" s="49">
        <v>31</v>
      </c>
      <c r="Y391" s="49">
        <v>148</v>
      </c>
      <c r="AC391">
        <f>IF(ISBLANK(wash[[#This Row],[total_boys]]),SUM(wash[[#This Row],[boys_0-5_reached]],wash[[#This Row],[boys_6-12_reached]],wash[[#This Row],[boys_13-18_reached]]),wash[[#This Row],[total_boys]])</f>
        <v>328</v>
      </c>
      <c r="AD391">
        <f>IF(ISBLANK(wash[[#This Row],[total_girls]]),SUM(wash[[#This Row],[girls_0-5_reached]],wash[[#This Row],[girls_6-12_reached]],wash[[#This Row],[girls_13-18_reached]]),wash[[#This Row],[total_girls]])</f>
        <v>107</v>
      </c>
      <c r="AE391">
        <f>IF(ISBLANK(wash[[#This Row],[total_children]]),SUM(wash[[#This Row],[calc_boys]],wash[[#This Row],[calc_girls]]),wash[[#This Row],[total_children]])</f>
        <v>435</v>
      </c>
      <c r="AF391">
        <f>IF(ISBLANK(wash[[#This Row],[total_pwd]]),SUM(wash[[#This Row],[total_pwd_men]],wash[[#This Row],[total_pwd_women]]),wash[[#This Row],[total_pwd]])</f>
        <v>17</v>
      </c>
      <c r="AG391">
        <f>IF(ISBLANK(wash[[#This Row],[total_adults]]),SUM(wash[[#This Row],[total_men]],wash[[#This Row],[total_women]]),wash[[#This Row],[total_adults]])</f>
        <v>179</v>
      </c>
      <c r="AH391">
        <f>IF(ISBLANK(wash[[#This Row],[total_beneficiaries_reached]]),SUM(wash[[#This Row],[calc_children]],wash[[#This Row],[calc_adults]]),wash[[#This Row],[total_beneficiaries_reached]])</f>
        <v>614</v>
      </c>
      <c r="AI391" s="49" t="str">
        <f ca="1">IF(B391="","",OFFSET(table_admin1[[#Headers],[ADM1_PT]],MATCH(B391,admin1,0),1))</f>
        <v>MZ07</v>
      </c>
      <c r="AJ391" s="49" t="str">
        <f t="shared" ca="1" si="14"/>
        <v>MZ0721</v>
      </c>
      <c r="AK391" s="49" t="str">
        <f t="shared" ca="1" si="15"/>
        <v/>
      </c>
    </row>
    <row r="392" spans="1:37" x14ac:dyDescent="0.2">
      <c r="A392" s="58">
        <v>45323</v>
      </c>
      <c r="B392" s="49" t="s">
        <v>209</v>
      </c>
      <c r="C392" s="49" t="s">
        <v>471</v>
      </c>
      <c r="G392" s="49" t="s">
        <v>122</v>
      </c>
      <c r="H392" s="49" t="s">
        <v>161</v>
      </c>
      <c r="I392" s="49" t="s">
        <v>130</v>
      </c>
      <c r="J392" s="49" t="s">
        <v>1318</v>
      </c>
      <c r="K392" s="49" t="s">
        <v>125</v>
      </c>
      <c r="L392" s="49">
        <v>106</v>
      </c>
      <c r="M392" s="49">
        <v>39</v>
      </c>
      <c r="N392" s="49">
        <v>192</v>
      </c>
      <c r="O392" s="49">
        <v>14</v>
      </c>
      <c r="U392" s="49">
        <v>4</v>
      </c>
      <c r="V392" s="49">
        <v>6</v>
      </c>
      <c r="X392" s="49">
        <v>147</v>
      </c>
      <c r="Y392" s="49">
        <v>66</v>
      </c>
      <c r="AC392">
        <f>IF(ISBLANK(wash[[#This Row],[total_boys]]),SUM(wash[[#This Row],[boys_0-5_reached]],wash[[#This Row],[boys_6-12_reached]],wash[[#This Row],[boys_13-18_reached]]),wash[[#This Row],[total_boys]])</f>
        <v>298</v>
      </c>
      <c r="AD392">
        <f>IF(ISBLANK(wash[[#This Row],[total_girls]]),SUM(wash[[#This Row],[girls_0-5_reached]],wash[[#This Row],[girls_6-12_reached]],wash[[#This Row],[girls_13-18_reached]]),wash[[#This Row],[total_girls]])</f>
        <v>53</v>
      </c>
      <c r="AE392">
        <f>IF(ISBLANK(wash[[#This Row],[total_children]]),SUM(wash[[#This Row],[calc_boys]],wash[[#This Row],[calc_girls]]),wash[[#This Row],[total_children]])</f>
        <v>351</v>
      </c>
      <c r="AF392">
        <f>IF(ISBLANK(wash[[#This Row],[total_pwd]]),SUM(wash[[#This Row],[total_pwd_men]],wash[[#This Row],[total_pwd_women]]),wash[[#This Row],[total_pwd]])</f>
        <v>10</v>
      </c>
      <c r="AG392">
        <f>IF(ISBLANK(wash[[#This Row],[total_adults]]),SUM(wash[[#This Row],[total_men]],wash[[#This Row],[total_women]]),wash[[#This Row],[total_adults]])</f>
        <v>213</v>
      </c>
      <c r="AH392">
        <f>IF(ISBLANK(wash[[#This Row],[total_beneficiaries_reached]]),SUM(wash[[#This Row],[calc_children]],wash[[#This Row],[calc_adults]]),wash[[#This Row],[total_beneficiaries_reached]])</f>
        <v>564</v>
      </c>
      <c r="AI392" s="49" t="str">
        <f ca="1">IF(B392="","",OFFSET(table_admin1[[#Headers],[ADM1_PT]],MATCH(B392,admin1,0),1))</f>
        <v>MZ07</v>
      </c>
      <c r="AJ392" s="49" t="str">
        <f t="shared" ca="1" si="14"/>
        <v>MZ0710</v>
      </c>
      <c r="AK392" s="49" t="str">
        <f t="shared" ca="1" si="15"/>
        <v/>
      </c>
    </row>
    <row r="393" spans="1:37" x14ac:dyDescent="0.2">
      <c r="A393" s="58">
        <v>45352</v>
      </c>
      <c r="B393" s="49" t="s">
        <v>120</v>
      </c>
      <c r="C393" s="49" t="s">
        <v>126</v>
      </c>
      <c r="G393" s="49" t="s">
        <v>122</v>
      </c>
      <c r="H393" s="49" t="s">
        <v>164</v>
      </c>
      <c r="I393" s="49" t="s">
        <v>130</v>
      </c>
      <c r="J393" s="49" t="s">
        <v>1318</v>
      </c>
      <c r="K393" s="49" t="s">
        <v>125</v>
      </c>
      <c r="L393" s="49">
        <v>23</v>
      </c>
      <c r="M393" s="49">
        <v>162</v>
      </c>
      <c r="N393" s="49">
        <v>22</v>
      </c>
      <c r="O393" s="49">
        <v>104</v>
      </c>
      <c r="U393" s="49">
        <v>9</v>
      </c>
      <c r="V393" s="49">
        <v>13</v>
      </c>
      <c r="X393" s="49">
        <v>132</v>
      </c>
      <c r="Y393" s="49">
        <v>55</v>
      </c>
      <c r="AC393">
        <f>IF(ISBLANK(wash[[#This Row],[total_boys]]),SUM(wash[[#This Row],[boys_0-5_reached]],wash[[#This Row],[boys_6-12_reached]],wash[[#This Row],[boys_13-18_reached]]),wash[[#This Row],[total_boys]])</f>
        <v>45</v>
      </c>
      <c r="AD393">
        <f>IF(ISBLANK(wash[[#This Row],[total_girls]]),SUM(wash[[#This Row],[girls_0-5_reached]],wash[[#This Row],[girls_6-12_reached]],wash[[#This Row],[girls_13-18_reached]]),wash[[#This Row],[total_girls]])</f>
        <v>266</v>
      </c>
      <c r="AE393">
        <f>IF(ISBLANK(wash[[#This Row],[total_children]]),SUM(wash[[#This Row],[calc_boys]],wash[[#This Row],[calc_girls]]),wash[[#This Row],[total_children]])</f>
        <v>311</v>
      </c>
      <c r="AF393">
        <f>IF(ISBLANK(wash[[#This Row],[total_pwd]]),SUM(wash[[#This Row],[total_pwd_men]],wash[[#This Row],[total_pwd_women]]),wash[[#This Row],[total_pwd]])</f>
        <v>22</v>
      </c>
      <c r="AG393">
        <f>IF(ISBLANK(wash[[#This Row],[total_adults]]),SUM(wash[[#This Row],[total_men]],wash[[#This Row],[total_women]]),wash[[#This Row],[total_adults]])</f>
        <v>187</v>
      </c>
      <c r="AH393">
        <f>IF(ISBLANK(wash[[#This Row],[total_beneficiaries_reached]]),SUM(wash[[#This Row],[calc_children]],wash[[#This Row],[calc_adults]]),wash[[#This Row],[total_beneficiaries_reached]])</f>
        <v>498</v>
      </c>
      <c r="AI393" s="49" t="str">
        <f ca="1">IF(B393="","",OFFSET(table_admin1[[#Headers],[ADM1_PT]],MATCH(B393,admin1,0),1))</f>
        <v>MZ01</v>
      </c>
      <c r="AJ393" s="49" t="str">
        <f t="shared" ca="1" si="14"/>
        <v>MZ0103</v>
      </c>
      <c r="AK393" s="49" t="str">
        <f t="shared" ca="1" si="15"/>
        <v/>
      </c>
    </row>
    <row r="394" spans="1:37" x14ac:dyDescent="0.2">
      <c r="A394" s="58">
        <v>45352</v>
      </c>
      <c r="B394" s="49" t="s">
        <v>120</v>
      </c>
      <c r="C394" s="49" t="s">
        <v>129</v>
      </c>
      <c r="G394" s="49" t="s">
        <v>122</v>
      </c>
      <c r="H394" s="49" t="s">
        <v>163</v>
      </c>
      <c r="I394" s="49" t="s">
        <v>130</v>
      </c>
      <c r="J394" s="49" t="s">
        <v>1317</v>
      </c>
      <c r="K394" s="49" t="s">
        <v>125</v>
      </c>
      <c r="L394" s="49">
        <v>10</v>
      </c>
      <c r="M394" s="49">
        <v>139</v>
      </c>
      <c r="N394" s="49">
        <v>31</v>
      </c>
      <c r="O394" s="49">
        <v>175</v>
      </c>
      <c r="U394" s="49">
        <v>12</v>
      </c>
      <c r="V394" s="49">
        <v>2</v>
      </c>
      <c r="X394" s="49">
        <v>182</v>
      </c>
      <c r="Y394" s="49">
        <v>99</v>
      </c>
      <c r="AC394">
        <f>IF(ISBLANK(wash[[#This Row],[total_boys]]),SUM(wash[[#This Row],[boys_0-5_reached]],wash[[#This Row],[boys_6-12_reached]],wash[[#This Row],[boys_13-18_reached]]),wash[[#This Row],[total_boys]])</f>
        <v>41</v>
      </c>
      <c r="AD394">
        <f>IF(ISBLANK(wash[[#This Row],[total_girls]]),SUM(wash[[#This Row],[girls_0-5_reached]],wash[[#This Row],[girls_6-12_reached]],wash[[#This Row],[girls_13-18_reached]]),wash[[#This Row],[total_girls]])</f>
        <v>314</v>
      </c>
      <c r="AE394">
        <f>IF(ISBLANK(wash[[#This Row],[total_children]]),SUM(wash[[#This Row],[calc_boys]],wash[[#This Row],[calc_girls]]),wash[[#This Row],[total_children]])</f>
        <v>355</v>
      </c>
      <c r="AF394">
        <f>IF(ISBLANK(wash[[#This Row],[total_pwd]]),SUM(wash[[#This Row],[total_pwd_men]],wash[[#This Row],[total_pwd_women]]),wash[[#This Row],[total_pwd]])</f>
        <v>14</v>
      </c>
      <c r="AG394">
        <f>IF(ISBLANK(wash[[#This Row],[total_adults]]),SUM(wash[[#This Row],[total_men]],wash[[#This Row],[total_women]]),wash[[#This Row],[total_adults]])</f>
        <v>281</v>
      </c>
      <c r="AH394">
        <f>IF(ISBLANK(wash[[#This Row],[total_beneficiaries_reached]]),SUM(wash[[#This Row],[calc_children]],wash[[#This Row],[calc_adults]]),wash[[#This Row],[total_beneficiaries_reached]])</f>
        <v>636</v>
      </c>
      <c r="AI394" s="49" t="str">
        <f ca="1">IF(B394="","",OFFSET(table_admin1[[#Headers],[ADM1_PT]],MATCH(B394,admin1,0),1))</f>
        <v>MZ01</v>
      </c>
      <c r="AJ394" s="49" t="str">
        <f t="shared" ca="1" si="14"/>
        <v>MZ0110</v>
      </c>
      <c r="AK394" s="49" t="str">
        <f t="shared" ca="1" si="15"/>
        <v/>
      </c>
    </row>
    <row r="395" spans="1:37" x14ac:dyDescent="0.2">
      <c r="A395" s="58">
        <v>45292</v>
      </c>
      <c r="B395" s="49" t="s">
        <v>192</v>
      </c>
      <c r="C395" s="49" t="s">
        <v>363</v>
      </c>
      <c r="G395" s="49" t="s">
        <v>116</v>
      </c>
      <c r="H395" s="49" t="s">
        <v>161</v>
      </c>
      <c r="I395" s="49" t="s">
        <v>118</v>
      </c>
      <c r="K395" s="49" t="s">
        <v>1212</v>
      </c>
      <c r="L395" s="49">
        <v>170</v>
      </c>
      <c r="M395" s="49">
        <v>95</v>
      </c>
      <c r="N395" s="49">
        <v>3</v>
      </c>
      <c r="O395" s="49">
        <v>111</v>
      </c>
      <c r="U395" s="49">
        <v>12</v>
      </c>
      <c r="V395" s="49">
        <v>9</v>
      </c>
      <c r="X395" s="49">
        <v>165</v>
      </c>
      <c r="Y395" s="49">
        <v>131</v>
      </c>
      <c r="AC395">
        <f>IF(ISBLANK(wash[[#This Row],[total_boys]]),SUM(wash[[#This Row],[boys_0-5_reached]],wash[[#This Row],[boys_6-12_reached]],wash[[#This Row],[boys_13-18_reached]]),wash[[#This Row],[total_boys]])</f>
        <v>173</v>
      </c>
      <c r="AD395">
        <f>IF(ISBLANK(wash[[#This Row],[total_girls]]),SUM(wash[[#This Row],[girls_0-5_reached]],wash[[#This Row],[girls_6-12_reached]],wash[[#This Row],[girls_13-18_reached]]),wash[[#This Row],[total_girls]])</f>
        <v>206</v>
      </c>
      <c r="AE395">
        <f>IF(ISBLANK(wash[[#This Row],[total_children]]),SUM(wash[[#This Row],[calc_boys]],wash[[#This Row],[calc_girls]]),wash[[#This Row],[total_children]])</f>
        <v>379</v>
      </c>
      <c r="AF395">
        <f>IF(ISBLANK(wash[[#This Row],[total_pwd]]),SUM(wash[[#This Row],[total_pwd_men]],wash[[#This Row],[total_pwd_women]]),wash[[#This Row],[total_pwd]])</f>
        <v>21</v>
      </c>
      <c r="AG395">
        <f>IF(ISBLANK(wash[[#This Row],[total_adults]]),SUM(wash[[#This Row],[total_men]],wash[[#This Row],[total_women]]),wash[[#This Row],[total_adults]])</f>
        <v>296</v>
      </c>
      <c r="AH395">
        <f>IF(ISBLANK(wash[[#This Row],[total_beneficiaries_reached]]),SUM(wash[[#This Row],[calc_children]],wash[[#This Row],[calc_adults]]),wash[[#This Row],[total_beneficiaries_reached]])</f>
        <v>675</v>
      </c>
      <c r="AI395" s="49" t="str">
        <f ca="1">IF(B395="","",OFFSET(table_admin1[[#Headers],[ADM1_PT]],MATCH(B395,admin1,0),1))</f>
        <v>MZ04</v>
      </c>
      <c r="AJ395" s="49" t="str">
        <f t="shared" ca="1" si="14"/>
        <v>MZ0402</v>
      </c>
      <c r="AK395" s="49" t="str">
        <f t="shared" ca="1" si="15"/>
        <v/>
      </c>
    </row>
    <row r="396" spans="1:37" x14ac:dyDescent="0.2">
      <c r="A396" s="58">
        <v>45292</v>
      </c>
      <c r="B396" s="49" t="s">
        <v>120</v>
      </c>
      <c r="C396" s="49" t="s">
        <v>129</v>
      </c>
      <c r="G396" s="49" t="s">
        <v>122</v>
      </c>
      <c r="H396" s="49" t="s">
        <v>162</v>
      </c>
      <c r="I396" s="49" t="s">
        <v>130</v>
      </c>
      <c r="J396" s="49" t="s">
        <v>1317</v>
      </c>
      <c r="K396" s="49" t="s">
        <v>125</v>
      </c>
      <c r="L396" s="49">
        <v>72</v>
      </c>
      <c r="M396" s="49">
        <v>28</v>
      </c>
      <c r="N396" s="49">
        <v>8</v>
      </c>
      <c r="O396" s="49">
        <v>55</v>
      </c>
      <c r="U396" s="49">
        <v>8</v>
      </c>
      <c r="V396" s="49">
        <v>4</v>
      </c>
      <c r="X396" s="49">
        <v>67</v>
      </c>
      <c r="Y396" s="49">
        <v>113</v>
      </c>
      <c r="AC396">
        <f>IF(ISBLANK(wash[[#This Row],[total_boys]]),SUM(wash[[#This Row],[boys_0-5_reached]],wash[[#This Row],[boys_6-12_reached]],wash[[#This Row],[boys_13-18_reached]]),wash[[#This Row],[total_boys]])</f>
        <v>80</v>
      </c>
      <c r="AD396">
        <f>IF(ISBLANK(wash[[#This Row],[total_girls]]),SUM(wash[[#This Row],[girls_0-5_reached]],wash[[#This Row],[girls_6-12_reached]],wash[[#This Row],[girls_13-18_reached]]),wash[[#This Row],[total_girls]])</f>
        <v>83</v>
      </c>
      <c r="AE396">
        <f>IF(ISBLANK(wash[[#This Row],[total_children]]),SUM(wash[[#This Row],[calc_boys]],wash[[#This Row],[calc_girls]]),wash[[#This Row],[total_children]])</f>
        <v>163</v>
      </c>
      <c r="AF396">
        <f>IF(ISBLANK(wash[[#This Row],[total_pwd]]),SUM(wash[[#This Row],[total_pwd_men]],wash[[#This Row],[total_pwd_women]]),wash[[#This Row],[total_pwd]])</f>
        <v>12</v>
      </c>
      <c r="AG396">
        <f>IF(ISBLANK(wash[[#This Row],[total_adults]]),SUM(wash[[#This Row],[total_men]],wash[[#This Row],[total_women]]),wash[[#This Row],[total_adults]])</f>
        <v>180</v>
      </c>
      <c r="AH396">
        <f>IF(ISBLANK(wash[[#This Row],[total_beneficiaries_reached]]),SUM(wash[[#This Row],[calc_children]],wash[[#This Row],[calc_adults]]),wash[[#This Row],[total_beneficiaries_reached]])</f>
        <v>343</v>
      </c>
      <c r="AI396" s="49" t="str">
        <f ca="1">IF(B396="","",OFFSET(table_admin1[[#Headers],[ADM1_PT]],MATCH(B396,admin1,0),1))</f>
        <v>MZ01</v>
      </c>
      <c r="AJ396" s="49" t="str">
        <f t="shared" ca="1" si="14"/>
        <v>MZ0110</v>
      </c>
      <c r="AK396" s="49" t="str">
        <f t="shared" ca="1" si="15"/>
        <v/>
      </c>
    </row>
    <row r="397" spans="1:37" x14ac:dyDescent="0.2">
      <c r="A397" s="58">
        <v>45383</v>
      </c>
      <c r="B397" s="49" t="s">
        <v>120</v>
      </c>
      <c r="C397" s="49" t="s">
        <v>129</v>
      </c>
      <c r="G397" s="49" t="s">
        <v>122</v>
      </c>
      <c r="H397" s="49" t="s">
        <v>162</v>
      </c>
      <c r="I397" s="49" t="s">
        <v>124</v>
      </c>
      <c r="K397" s="49" t="s">
        <v>1212</v>
      </c>
      <c r="L397" s="49">
        <v>118</v>
      </c>
      <c r="M397" s="49">
        <v>117</v>
      </c>
      <c r="N397" s="49">
        <v>36</v>
      </c>
      <c r="O397" s="49">
        <v>87</v>
      </c>
      <c r="U397" s="49">
        <v>9</v>
      </c>
      <c r="V397" s="49">
        <v>4</v>
      </c>
      <c r="X397" s="49">
        <v>124</v>
      </c>
      <c r="Y397" s="49">
        <v>108</v>
      </c>
      <c r="AC397">
        <f>IF(ISBLANK(wash[[#This Row],[total_boys]]),SUM(wash[[#This Row],[boys_0-5_reached]],wash[[#This Row],[boys_6-12_reached]],wash[[#This Row],[boys_13-18_reached]]),wash[[#This Row],[total_boys]])</f>
        <v>154</v>
      </c>
      <c r="AD397">
        <f>IF(ISBLANK(wash[[#This Row],[total_girls]]),SUM(wash[[#This Row],[girls_0-5_reached]],wash[[#This Row],[girls_6-12_reached]],wash[[#This Row],[girls_13-18_reached]]),wash[[#This Row],[total_girls]])</f>
        <v>204</v>
      </c>
      <c r="AE397">
        <f>IF(ISBLANK(wash[[#This Row],[total_children]]),SUM(wash[[#This Row],[calc_boys]],wash[[#This Row],[calc_girls]]),wash[[#This Row],[total_children]])</f>
        <v>358</v>
      </c>
      <c r="AF397">
        <f>IF(ISBLANK(wash[[#This Row],[total_pwd]]),SUM(wash[[#This Row],[total_pwd_men]],wash[[#This Row],[total_pwd_women]]),wash[[#This Row],[total_pwd]])</f>
        <v>13</v>
      </c>
      <c r="AG397">
        <f>IF(ISBLANK(wash[[#This Row],[total_adults]]),SUM(wash[[#This Row],[total_men]],wash[[#This Row],[total_women]]),wash[[#This Row],[total_adults]])</f>
        <v>232</v>
      </c>
      <c r="AH397">
        <f>IF(ISBLANK(wash[[#This Row],[total_beneficiaries_reached]]),SUM(wash[[#This Row],[calc_children]],wash[[#This Row],[calc_adults]]),wash[[#This Row],[total_beneficiaries_reached]])</f>
        <v>590</v>
      </c>
      <c r="AI397" s="49" t="str">
        <f ca="1">IF(B397="","",OFFSET(table_admin1[[#Headers],[ADM1_PT]],MATCH(B397,admin1,0),1))</f>
        <v>MZ01</v>
      </c>
      <c r="AJ397" s="49" t="str">
        <f t="shared" ca="1" si="14"/>
        <v>MZ0110</v>
      </c>
      <c r="AK397" s="49" t="str">
        <f t="shared" ca="1" si="15"/>
        <v/>
      </c>
    </row>
    <row r="398" spans="1:37" x14ac:dyDescent="0.2">
      <c r="A398" s="58">
        <v>45352</v>
      </c>
      <c r="B398" s="49" t="s">
        <v>197</v>
      </c>
      <c r="C398" s="49" t="s">
        <v>426</v>
      </c>
      <c r="G398" s="49" t="s">
        <v>122</v>
      </c>
      <c r="H398" s="49" t="s">
        <v>164</v>
      </c>
      <c r="I398" s="49" t="s">
        <v>124</v>
      </c>
      <c r="J398" s="49" t="s">
        <v>1315</v>
      </c>
      <c r="K398" s="49" t="s">
        <v>125</v>
      </c>
      <c r="L398" s="49">
        <v>33</v>
      </c>
      <c r="M398" s="49">
        <v>92</v>
      </c>
      <c r="N398" s="49">
        <v>60</v>
      </c>
      <c r="O398" s="49">
        <v>99</v>
      </c>
      <c r="U398" s="49">
        <v>5</v>
      </c>
      <c r="V398" s="49">
        <v>4</v>
      </c>
      <c r="X398" s="49">
        <v>18</v>
      </c>
      <c r="Y398" s="49">
        <v>126</v>
      </c>
      <c r="AC398">
        <f>IF(ISBLANK(wash[[#This Row],[total_boys]]),SUM(wash[[#This Row],[boys_0-5_reached]],wash[[#This Row],[boys_6-12_reached]],wash[[#This Row],[boys_13-18_reached]]),wash[[#This Row],[total_boys]])</f>
        <v>93</v>
      </c>
      <c r="AD398">
        <f>IF(ISBLANK(wash[[#This Row],[total_girls]]),SUM(wash[[#This Row],[girls_0-5_reached]],wash[[#This Row],[girls_6-12_reached]],wash[[#This Row],[girls_13-18_reached]]),wash[[#This Row],[total_girls]])</f>
        <v>191</v>
      </c>
      <c r="AE398">
        <f>IF(ISBLANK(wash[[#This Row],[total_children]]),SUM(wash[[#This Row],[calc_boys]],wash[[#This Row],[calc_girls]]),wash[[#This Row],[total_children]])</f>
        <v>284</v>
      </c>
      <c r="AF398">
        <f>IF(ISBLANK(wash[[#This Row],[total_pwd]]),SUM(wash[[#This Row],[total_pwd_men]],wash[[#This Row],[total_pwd_women]]),wash[[#This Row],[total_pwd]])</f>
        <v>9</v>
      </c>
      <c r="AG398">
        <f>IF(ISBLANK(wash[[#This Row],[total_adults]]),SUM(wash[[#This Row],[total_men]],wash[[#This Row],[total_women]]),wash[[#This Row],[total_adults]])</f>
        <v>144</v>
      </c>
      <c r="AH398">
        <f>IF(ISBLANK(wash[[#This Row],[total_beneficiaries_reached]]),SUM(wash[[#This Row],[calc_children]],wash[[#This Row],[calc_adults]]),wash[[#This Row],[total_beneficiaries_reached]])</f>
        <v>428</v>
      </c>
      <c r="AI398" s="49" t="str">
        <f ca="1">IF(B398="","",OFFSET(table_admin1[[#Headers],[ADM1_PT]],MATCH(B398,admin1,0),1))</f>
        <v>MZ05</v>
      </c>
      <c r="AJ398" s="49" t="str">
        <f t="shared" ca="1" si="14"/>
        <v>MZ0507</v>
      </c>
      <c r="AK398" s="49" t="str">
        <f t="shared" ca="1" si="15"/>
        <v/>
      </c>
    </row>
    <row r="399" spans="1:37" x14ac:dyDescent="0.2">
      <c r="A399" s="58">
        <v>45352</v>
      </c>
      <c r="B399" s="49" t="s">
        <v>120</v>
      </c>
      <c r="C399" s="49" t="s">
        <v>131</v>
      </c>
      <c r="G399" s="49" t="s">
        <v>122</v>
      </c>
      <c r="H399" s="49" t="s">
        <v>162</v>
      </c>
      <c r="I399" s="49" t="s">
        <v>124</v>
      </c>
      <c r="J399" s="49" t="s">
        <v>1315</v>
      </c>
      <c r="K399" s="49" t="s">
        <v>125</v>
      </c>
      <c r="L399" s="49">
        <v>152</v>
      </c>
      <c r="M399" s="49">
        <v>73</v>
      </c>
      <c r="N399" s="49">
        <v>173</v>
      </c>
      <c r="O399" s="49">
        <v>173</v>
      </c>
      <c r="U399" s="49">
        <v>10</v>
      </c>
      <c r="V399" s="49">
        <v>13</v>
      </c>
      <c r="X399" s="49">
        <v>64</v>
      </c>
      <c r="Y399" s="49">
        <v>112</v>
      </c>
      <c r="AC399">
        <f>IF(ISBLANK(wash[[#This Row],[total_boys]]),SUM(wash[[#This Row],[boys_0-5_reached]],wash[[#This Row],[boys_6-12_reached]],wash[[#This Row],[boys_13-18_reached]]),wash[[#This Row],[total_boys]])</f>
        <v>325</v>
      </c>
      <c r="AD399">
        <f>IF(ISBLANK(wash[[#This Row],[total_girls]]),SUM(wash[[#This Row],[girls_0-5_reached]],wash[[#This Row],[girls_6-12_reached]],wash[[#This Row],[girls_13-18_reached]]),wash[[#This Row],[total_girls]])</f>
        <v>246</v>
      </c>
      <c r="AE399">
        <f>IF(ISBLANK(wash[[#This Row],[total_children]]),SUM(wash[[#This Row],[calc_boys]],wash[[#This Row],[calc_girls]]),wash[[#This Row],[total_children]])</f>
        <v>571</v>
      </c>
      <c r="AF399">
        <f>IF(ISBLANK(wash[[#This Row],[total_pwd]]),SUM(wash[[#This Row],[total_pwd_men]],wash[[#This Row],[total_pwd_women]]),wash[[#This Row],[total_pwd]])</f>
        <v>23</v>
      </c>
      <c r="AG399">
        <f>IF(ISBLANK(wash[[#This Row],[total_adults]]),SUM(wash[[#This Row],[total_men]],wash[[#This Row],[total_women]]),wash[[#This Row],[total_adults]])</f>
        <v>176</v>
      </c>
      <c r="AH399">
        <f>IF(ISBLANK(wash[[#This Row],[total_beneficiaries_reached]]),SUM(wash[[#This Row],[calc_children]],wash[[#This Row],[calc_adults]]),wash[[#This Row],[total_beneficiaries_reached]])</f>
        <v>747</v>
      </c>
      <c r="AI399" s="49" t="str">
        <f ca="1">IF(B399="","",OFFSET(table_admin1[[#Headers],[ADM1_PT]],MATCH(B399,admin1,0),1))</f>
        <v>MZ01</v>
      </c>
      <c r="AJ399" s="49" t="str">
        <f t="shared" ca="1" si="14"/>
        <v>MZ0107</v>
      </c>
      <c r="AK399" s="49" t="str">
        <f t="shared" ca="1" si="15"/>
        <v/>
      </c>
    </row>
    <row r="400" spans="1:37" x14ac:dyDescent="0.2">
      <c r="A400" s="58">
        <v>45352</v>
      </c>
      <c r="B400" s="49" t="s">
        <v>113</v>
      </c>
      <c r="C400" s="49" t="s">
        <v>613</v>
      </c>
      <c r="G400" s="49" t="s">
        <v>122</v>
      </c>
      <c r="H400" s="49" t="s">
        <v>1203</v>
      </c>
      <c r="I400" s="49" t="s">
        <v>124</v>
      </c>
      <c r="J400" s="49" t="s">
        <v>1315</v>
      </c>
      <c r="K400" s="49" t="s">
        <v>125</v>
      </c>
      <c r="L400" s="49">
        <v>60</v>
      </c>
      <c r="M400" s="49">
        <v>86</v>
      </c>
      <c r="N400" s="49">
        <v>173</v>
      </c>
      <c r="O400" s="49">
        <v>55</v>
      </c>
      <c r="U400" s="49">
        <v>4</v>
      </c>
      <c r="V400" s="49">
        <v>2</v>
      </c>
      <c r="X400" s="49">
        <v>84</v>
      </c>
      <c r="Y400" s="49">
        <v>122</v>
      </c>
      <c r="AC400">
        <f>IF(ISBLANK(wash[[#This Row],[total_boys]]),SUM(wash[[#This Row],[boys_0-5_reached]],wash[[#This Row],[boys_6-12_reached]],wash[[#This Row],[boys_13-18_reached]]),wash[[#This Row],[total_boys]])</f>
        <v>233</v>
      </c>
      <c r="AD400">
        <f>IF(ISBLANK(wash[[#This Row],[total_girls]]),SUM(wash[[#This Row],[girls_0-5_reached]],wash[[#This Row],[girls_6-12_reached]],wash[[#This Row],[girls_13-18_reached]]),wash[[#This Row],[total_girls]])</f>
        <v>141</v>
      </c>
      <c r="AE400">
        <f>IF(ISBLANK(wash[[#This Row],[total_children]]),SUM(wash[[#This Row],[calc_boys]],wash[[#This Row],[calc_girls]]),wash[[#This Row],[total_children]])</f>
        <v>374</v>
      </c>
      <c r="AF400">
        <f>IF(ISBLANK(wash[[#This Row],[total_pwd]]),SUM(wash[[#This Row],[total_pwd_men]],wash[[#This Row],[total_pwd_women]]),wash[[#This Row],[total_pwd]])</f>
        <v>6</v>
      </c>
      <c r="AG400">
        <f>IF(ISBLANK(wash[[#This Row],[total_adults]]),SUM(wash[[#This Row],[total_men]],wash[[#This Row],[total_women]]),wash[[#This Row],[total_adults]])</f>
        <v>206</v>
      </c>
      <c r="AH400">
        <f>IF(ISBLANK(wash[[#This Row],[total_beneficiaries_reached]]),SUM(wash[[#This Row],[calc_children]],wash[[#This Row],[calc_adults]]),wash[[#This Row],[total_beneficiaries_reached]])</f>
        <v>580</v>
      </c>
      <c r="AI400" s="49" t="str">
        <f ca="1">IF(B400="","",OFFSET(table_admin1[[#Headers],[ADM1_PT]],MATCH(B400,admin1,0),1))</f>
        <v>MZ09</v>
      </c>
      <c r="AJ400" s="49" t="str">
        <f t="shared" ca="1" si="14"/>
        <v>MZ0907</v>
      </c>
      <c r="AK400" s="49" t="str">
        <f t="shared" ca="1" si="15"/>
        <v/>
      </c>
    </row>
    <row r="401" spans="1:37" x14ac:dyDescent="0.2">
      <c r="A401" s="58">
        <v>45292</v>
      </c>
      <c r="B401" s="49" t="s">
        <v>209</v>
      </c>
      <c r="C401" s="49" t="s">
        <v>513</v>
      </c>
      <c r="G401" s="49" t="s">
        <v>116</v>
      </c>
      <c r="H401" s="49" t="s">
        <v>163</v>
      </c>
      <c r="I401" s="49" t="s">
        <v>118</v>
      </c>
      <c r="K401" s="49" t="s">
        <v>1212</v>
      </c>
      <c r="L401" s="49">
        <v>3</v>
      </c>
      <c r="M401" s="49">
        <v>100</v>
      </c>
      <c r="N401" s="49">
        <v>42</v>
      </c>
      <c r="O401" s="49">
        <v>124</v>
      </c>
      <c r="U401" s="49">
        <v>9</v>
      </c>
      <c r="V401" s="49">
        <v>15</v>
      </c>
      <c r="X401" s="49">
        <v>180</v>
      </c>
      <c r="Y401" s="49">
        <v>191</v>
      </c>
      <c r="AC401">
        <f>IF(ISBLANK(wash[[#This Row],[total_boys]]),SUM(wash[[#This Row],[boys_0-5_reached]],wash[[#This Row],[boys_6-12_reached]],wash[[#This Row],[boys_13-18_reached]]),wash[[#This Row],[total_boys]])</f>
        <v>45</v>
      </c>
      <c r="AD401">
        <f>IF(ISBLANK(wash[[#This Row],[total_girls]]),SUM(wash[[#This Row],[girls_0-5_reached]],wash[[#This Row],[girls_6-12_reached]],wash[[#This Row],[girls_13-18_reached]]),wash[[#This Row],[total_girls]])</f>
        <v>224</v>
      </c>
      <c r="AE401">
        <f>IF(ISBLANK(wash[[#This Row],[total_children]]),SUM(wash[[#This Row],[calc_boys]],wash[[#This Row],[calc_girls]]),wash[[#This Row],[total_children]])</f>
        <v>269</v>
      </c>
      <c r="AF401">
        <f>IF(ISBLANK(wash[[#This Row],[total_pwd]]),SUM(wash[[#This Row],[total_pwd_men]],wash[[#This Row],[total_pwd_women]]),wash[[#This Row],[total_pwd]])</f>
        <v>24</v>
      </c>
      <c r="AG401">
        <f>IF(ISBLANK(wash[[#This Row],[total_adults]]),SUM(wash[[#This Row],[total_men]],wash[[#This Row],[total_women]]),wash[[#This Row],[total_adults]])</f>
        <v>371</v>
      </c>
      <c r="AH401">
        <f>IF(ISBLANK(wash[[#This Row],[total_beneficiaries_reached]]),SUM(wash[[#This Row],[calc_children]],wash[[#This Row],[calc_adults]]),wash[[#This Row],[total_beneficiaries_reached]])</f>
        <v>640</v>
      </c>
      <c r="AI401" s="49" t="str">
        <f ca="1">IF(B401="","",OFFSET(table_admin1[[#Headers],[ADM1_PT]],MATCH(B401,admin1,0),1))</f>
        <v>MZ07</v>
      </c>
      <c r="AJ401" s="49" t="str">
        <f t="shared" ca="1" si="14"/>
        <v>MZ0721</v>
      </c>
      <c r="AK401" s="49" t="str">
        <f t="shared" ca="1" si="15"/>
        <v/>
      </c>
    </row>
    <row r="402" spans="1:37" x14ac:dyDescent="0.2">
      <c r="A402" s="58">
        <v>45352</v>
      </c>
      <c r="B402" s="49" t="s">
        <v>224</v>
      </c>
      <c r="C402" s="49" t="s">
        <v>656</v>
      </c>
      <c r="G402" s="49" t="s">
        <v>116</v>
      </c>
      <c r="H402" s="49" t="s">
        <v>162</v>
      </c>
      <c r="I402" s="49" t="s">
        <v>118</v>
      </c>
      <c r="K402" s="49" t="s">
        <v>1212</v>
      </c>
      <c r="L402" s="49">
        <v>175</v>
      </c>
      <c r="M402" s="49">
        <v>57</v>
      </c>
      <c r="N402" s="49">
        <v>75</v>
      </c>
      <c r="O402" s="49">
        <v>7</v>
      </c>
      <c r="U402" s="49">
        <v>4</v>
      </c>
      <c r="V402" s="49">
        <v>7</v>
      </c>
      <c r="X402" s="49">
        <v>36</v>
      </c>
      <c r="Y402" s="49">
        <v>174</v>
      </c>
      <c r="AC402">
        <f>IF(ISBLANK(wash[[#This Row],[total_boys]]),SUM(wash[[#This Row],[boys_0-5_reached]],wash[[#This Row],[boys_6-12_reached]],wash[[#This Row],[boys_13-18_reached]]),wash[[#This Row],[total_boys]])</f>
        <v>250</v>
      </c>
      <c r="AD402">
        <f>IF(ISBLANK(wash[[#This Row],[total_girls]]),SUM(wash[[#This Row],[girls_0-5_reached]],wash[[#This Row],[girls_6-12_reached]],wash[[#This Row],[girls_13-18_reached]]),wash[[#This Row],[total_girls]])</f>
        <v>64</v>
      </c>
      <c r="AE402">
        <f>IF(ISBLANK(wash[[#This Row],[total_children]]),SUM(wash[[#This Row],[calc_boys]],wash[[#This Row],[calc_girls]]),wash[[#This Row],[total_children]])</f>
        <v>314</v>
      </c>
      <c r="AF402">
        <f>IF(ISBLANK(wash[[#This Row],[total_pwd]]),SUM(wash[[#This Row],[total_pwd_men]],wash[[#This Row],[total_pwd_women]]),wash[[#This Row],[total_pwd]])</f>
        <v>11</v>
      </c>
      <c r="AG402">
        <f>IF(ISBLANK(wash[[#This Row],[total_adults]]),SUM(wash[[#This Row],[total_men]],wash[[#This Row],[total_women]]),wash[[#This Row],[total_adults]])</f>
        <v>210</v>
      </c>
      <c r="AH402">
        <f>IF(ISBLANK(wash[[#This Row],[total_beneficiaries_reached]]),SUM(wash[[#This Row],[calc_children]],wash[[#This Row],[calc_adults]]),wash[[#This Row],[total_beneficiaries_reached]])</f>
        <v>524</v>
      </c>
      <c r="AI402" s="49" t="str">
        <f ca="1">IF(B402="","",OFFSET(table_admin1[[#Headers],[ADM1_PT]],MATCH(B402,admin1,0),1))</f>
        <v>MZ10</v>
      </c>
      <c r="AJ402" s="49" t="str">
        <f t="shared" ca="1" si="14"/>
        <v>MZ1006</v>
      </c>
      <c r="AK402" s="49" t="str">
        <f t="shared" ca="1" si="15"/>
        <v/>
      </c>
    </row>
    <row r="403" spans="1:37" x14ac:dyDescent="0.2">
      <c r="A403" s="58">
        <v>45383</v>
      </c>
      <c r="B403" s="49" t="s">
        <v>120</v>
      </c>
      <c r="C403" s="49" t="s">
        <v>129</v>
      </c>
      <c r="G403" s="49" t="s">
        <v>122</v>
      </c>
      <c r="H403" s="49" t="s">
        <v>164</v>
      </c>
      <c r="I403" s="49" t="s">
        <v>124</v>
      </c>
      <c r="L403" s="49">
        <v>68</v>
      </c>
      <c r="M403" s="49">
        <v>185</v>
      </c>
      <c r="N403" s="49">
        <v>137</v>
      </c>
      <c r="O403" s="49">
        <v>184</v>
      </c>
      <c r="U403" s="49">
        <v>10</v>
      </c>
      <c r="V403" s="49">
        <v>12</v>
      </c>
      <c r="X403" s="49">
        <v>7</v>
      </c>
      <c r="Y403" s="49">
        <v>171</v>
      </c>
      <c r="AC403">
        <f>IF(ISBLANK(wash[[#This Row],[total_boys]]),SUM(wash[[#This Row],[boys_0-5_reached]],wash[[#This Row],[boys_6-12_reached]],wash[[#This Row],[boys_13-18_reached]]),wash[[#This Row],[total_boys]])</f>
        <v>205</v>
      </c>
      <c r="AD403">
        <f>IF(ISBLANK(wash[[#This Row],[total_girls]]),SUM(wash[[#This Row],[girls_0-5_reached]],wash[[#This Row],[girls_6-12_reached]],wash[[#This Row],[girls_13-18_reached]]),wash[[#This Row],[total_girls]])</f>
        <v>369</v>
      </c>
      <c r="AE403">
        <f>IF(ISBLANK(wash[[#This Row],[total_children]]),SUM(wash[[#This Row],[calc_boys]],wash[[#This Row],[calc_girls]]),wash[[#This Row],[total_children]])</f>
        <v>574</v>
      </c>
      <c r="AF403">
        <f>IF(ISBLANK(wash[[#This Row],[total_pwd]]),SUM(wash[[#This Row],[total_pwd_men]],wash[[#This Row],[total_pwd_women]]),wash[[#This Row],[total_pwd]])</f>
        <v>22</v>
      </c>
      <c r="AG403">
        <f>IF(ISBLANK(wash[[#This Row],[total_adults]]),SUM(wash[[#This Row],[total_men]],wash[[#This Row],[total_women]]),wash[[#This Row],[total_adults]])</f>
        <v>178</v>
      </c>
      <c r="AH403">
        <f>IF(ISBLANK(wash[[#This Row],[total_beneficiaries_reached]]),SUM(wash[[#This Row],[calc_children]],wash[[#This Row],[calc_adults]]),wash[[#This Row],[total_beneficiaries_reached]])</f>
        <v>752</v>
      </c>
      <c r="AI403" s="49" t="str">
        <f ca="1">IF(B403="","",OFFSET(table_admin1[[#Headers],[ADM1_PT]],MATCH(B403,admin1,0),1))</f>
        <v>MZ01</v>
      </c>
      <c r="AJ403" s="49" t="str">
        <f t="shared" ca="1" si="14"/>
        <v>MZ0110</v>
      </c>
      <c r="AK403" s="49" t="str">
        <f t="shared" ca="1" si="15"/>
        <v/>
      </c>
    </row>
    <row r="404" spans="1:37" x14ac:dyDescent="0.2">
      <c r="A404" s="58">
        <v>45383</v>
      </c>
      <c r="B404" s="49" t="s">
        <v>224</v>
      </c>
      <c r="C404" s="49" t="s">
        <v>641</v>
      </c>
      <c r="G404" s="49" t="s">
        <v>116</v>
      </c>
      <c r="H404" s="49" t="s">
        <v>162</v>
      </c>
      <c r="I404" s="49" t="s">
        <v>118</v>
      </c>
      <c r="K404" s="49" t="s">
        <v>1212</v>
      </c>
      <c r="L404" s="49">
        <v>74</v>
      </c>
      <c r="M404" s="49">
        <v>127</v>
      </c>
      <c r="N404" s="49">
        <v>104</v>
      </c>
      <c r="O404" s="49">
        <v>196</v>
      </c>
      <c r="U404" s="49">
        <v>13</v>
      </c>
      <c r="V404" s="49">
        <v>2</v>
      </c>
      <c r="X404" s="49">
        <v>65</v>
      </c>
      <c r="Y404" s="49">
        <v>178</v>
      </c>
      <c r="AC404">
        <f>IF(ISBLANK(wash[[#This Row],[total_boys]]),SUM(wash[[#This Row],[boys_0-5_reached]],wash[[#This Row],[boys_6-12_reached]],wash[[#This Row],[boys_13-18_reached]]),wash[[#This Row],[total_boys]])</f>
        <v>178</v>
      </c>
      <c r="AD404">
        <f>IF(ISBLANK(wash[[#This Row],[total_girls]]),SUM(wash[[#This Row],[girls_0-5_reached]],wash[[#This Row],[girls_6-12_reached]],wash[[#This Row],[girls_13-18_reached]]),wash[[#This Row],[total_girls]])</f>
        <v>323</v>
      </c>
      <c r="AE404">
        <f>IF(ISBLANK(wash[[#This Row],[total_children]]),SUM(wash[[#This Row],[calc_boys]],wash[[#This Row],[calc_girls]]),wash[[#This Row],[total_children]])</f>
        <v>501</v>
      </c>
      <c r="AF404">
        <f>IF(ISBLANK(wash[[#This Row],[total_pwd]]),SUM(wash[[#This Row],[total_pwd_men]],wash[[#This Row],[total_pwd_women]]),wash[[#This Row],[total_pwd]])</f>
        <v>15</v>
      </c>
      <c r="AG404">
        <f>IF(ISBLANK(wash[[#This Row],[total_adults]]),SUM(wash[[#This Row],[total_men]],wash[[#This Row],[total_women]]),wash[[#This Row],[total_adults]])</f>
        <v>243</v>
      </c>
      <c r="AH404">
        <f>IF(ISBLANK(wash[[#This Row],[total_beneficiaries_reached]]),SUM(wash[[#This Row],[calc_children]],wash[[#This Row],[calc_adults]]),wash[[#This Row],[total_beneficiaries_reached]])</f>
        <v>744</v>
      </c>
      <c r="AI404" s="49" t="str">
        <f ca="1">IF(B404="","",OFFSET(table_admin1[[#Headers],[ADM1_PT]],MATCH(B404,admin1,0),1))</f>
        <v>MZ10</v>
      </c>
      <c r="AJ404" s="49" t="str">
        <f t="shared" ca="1" si="14"/>
        <v>MZ1002</v>
      </c>
      <c r="AK404" s="49" t="str">
        <f t="shared" ca="1" si="15"/>
        <v/>
      </c>
    </row>
    <row r="405" spans="1:37" x14ac:dyDescent="0.2">
      <c r="A405" s="58">
        <v>45383</v>
      </c>
      <c r="B405" s="49" t="s">
        <v>214</v>
      </c>
      <c r="C405" s="49" t="s">
        <v>528</v>
      </c>
      <c r="G405" s="49" t="s">
        <v>116</v>
      </c>
      <c r="H405" s="49" t="s">
        <v>163</v>
      </c>
      <c r="I405" s="49" t="s">
        <v>118</v>
      </c>
      <c r="K405" s="49" t="s">
        <v>1212</v>
      </c>
      <c r="L405" s="49">
        <v>96</v>
      </c>
      <c r="M405" s="49">
        <v>135</v>
      </c>
      <c r="N405" s="49">
        <v>154</v>
      </c>
      <c r="O405" s="49">
        <v>189</v>
      </c>
      <c r="U405" s="49">
        <v>5</v>
      </c>
      <c r="V405" s="49">
        <v>1</v>
      </c>
      <c r="X405" s="49">
        <v>60</v>
      </c>
      <c r="Y405" s="49">
        <v>74</v>
      </c>
      <c r="AC405">
        <f>IF(ISBLANK(wash[[#This Row],[total_boys]]),SUM(wash[[#This Row],[boys_0-5_reached]],wash[[#This Row],[boys_6-12_reached]],wash[[#This Row],[boys_13-18_reached]]),wash[[#This Row],[total_boys]])</f>
        <v>250</v>
      </c>
      <c r="AD405">
        <f>IF(ISBLANK(wash[[#This Row],[total_girls]]),SUM(wash[[#This Row],[girls_0-5_reached]],wash[[#This Row],[girls_6-12_reached]],wash[[#This Row],[girls_13-18_reached]]),wash[[#This Row],[total_girls]])</f>
        <v>324</v>
      </c>
      <c r="AE405">
        <f>IF(ISBLANK(wash[[#This Row],[total_children]]),SUM(wash[[#This Row],[calc_boys]],wash[[#This Row],[calc_girls]]),wash[[#This Row],[total_children]])</f>
        <v>574</v>
      </c>
      <c r="AF405">
        <f>IF(ISBLANK(wash[[#This Row],[total_pwd]]),SUM(wash[[#This Row],[total_pwd_men]],wash[[#This Row],[total_pwd_women]]),wash[[#This Row],[total_pwd]])</f>
        <v>6</v>
      </c>
      <c r="AG405">
        <f>IF(ISBLANK(wash[[#This Row],[total_adults]]),SUM(wash[[#This Row],[total_men]],wash[[#This Row],[total_women]]),wash[[#This Row],[total_adults]])</f>
        <v>134</v>
      </c>
      <c r="AH405">
        <f>IF(ISBLANK(wash[[#This Row],[total_beneficiaries_reached]]),SUM(wash[[#This Row],[calc_children]],wash[[#This Row],[calc_adults]]),wash[[#This Row],[total_beneficiaries_reached]])</f>
        <v>708</v>
      </c>
      <c r="AI405" s="49" t="str">
        <f ca="1">IF(B405="","",OFFSET(table_admin1[[#Headers],[ADM1_PT]],MATCH(B405,admin1,0),1))</f>
        <v>MZ08</v>
      </c>
      <c r="AJ405" s="49" t="str">
        <f t="shared" ca="1" si="14"/>
        <v>MZ0802</v>
      </c>
      <c r="AK405" s="49" t="str">
        <f t="shared" ca="1" si="15"/>
        <v/>
      </c>
    </row>
    <row r="406" spans="1:37" x14ac:dyDescent="0.2">
      <c r="A406" s="58">
        <v>45292</v>
      </c>
      <c r="B406" s="49" t="s">
        <v>209</v>
      </c>
      <c r="C406" s="49" t="s">
        <v>505</v>
      </c>
      <c r="G406" s="49" t="s">
        <v>116</v>
      </c>
      <c r="H406" s="49" t="s">
        <v>1203</v>
      </c>
      <c r="I406" s="49" t="s">
        <v>118</v>
      </c>
      <c r="K406" s="49" t="s">
        <v>1212</v>
      </c>
      <c r="L406" s="49">
        <v>183</v>
      </c>
      <c r="M406" s="49">
        <v>24</v>
      </c>
      <c r="N406" s="49">
        <v>179</v>
      </c>
      <c r="O406" s="49">
        <v>132</v>
      </c>
      <c r="U406" s="49">
        <v>2</v>
      </c>
      <c r="V406" s="49">
        <v>11</v>
      </c>
      <c r="X406" s="49">
        <v>27</v>
      </c>
      <c r="Y406" s="49">
        <v>189</v>
      </c>
      <c r="AC406">
        <f>IF(ISBLANK(wash[[#This Row],[total_boys]]),SUM(wash[[#This Row],[boys_0-5_reached]],wash[[#This Row],[boys_6-12_reached]],wash[[#This Row],[boys_13-18_reached]]),wash[[#This Row],[total_boys]])</f>
        <v>362</v>
      </c>
      <c r="AD406">
        <f>IF(ISBLANK(wash[[#This Row],[total_girls]]),SUM(wash[[#This Row],[girls_0-5_reached]],wash[[#This Row],[girls_6-12_reached]],wash[[#This Row],[girls_13-18_reached]]),wash[[#This Row],[total_girls]])</f>
        <v>156</v>
      </c>
      <c r="AE406">
        <f>IF(ISBLANK(wash[[#This Row],[total_children]]),SUM(wash[[#This Row],[calc_boys]],wash[[#This Row],[calc_girls]]),wash[[#This Row],[total_children]])</f>
        <v>518</v>
      </c>
      <c r="AF406">
        <f>IF(ISBLANK(wash[[#This Row],[total_pwd]]),SUM(wash[[#This Row],[total_pwd_men]],wash[[#This Row],[total_pwd_women]]),wash[[#This Row],[total_pwd]])</f>
        <v>13</v>
      </c>
      <c r="AG406">
        <f>IF(ISBLANK(wash[[#This Row],[total_adults]]),SUM(wash[[#This Row],[total_men]],wash[[#This Row],[total_women]]),wash[[#This Row],[total_adults]])</f>
        <v>216</v>
      </c>
      <c r="AH406">
        <f>IF(ISBLANK(wash[[#This Row],[total_beneficiaries_reached]]),SUM(wash[[#This Row],[calc_children]],wash[[#This Row],[calc_adults]]),wash[[#This Row],[total_beneficiaries_reached]])</f>
        <v>734</v>
      </c>
      <c r="AI406" s="49" t="str">
        <f ca="1">IF(B406="","",OFFSET(table_admin1[[#Headers],[ADM1_PT]],MATCH(B406,admin1,0),1))</f>
        <v>MZ07</v>
      </c>
      <c r="AJ406" s="49" t="str">
        <f t="shared" ca="1" si="14"/>
        <v>MZ0719</v>
      </c>
      <c r="AK406" s="49" t="str">
        <f t="shared" ca="1" si="15"/>
        <v/>
      </c>
    </row>
    <row r="407" spans="1:37" x14ac:dyDescent="0.2">
      <c r="AC407">
        <f>IF(ISBLANK(wash[[#This Row],[total_boys]]),SUM(wash[[#This Row],[boys_0-5_reached]],wash[[#This Row],[boys_6-12_reached]],wash[[#This Row],[boys_13-18_reached]]),wash[[#This Row],[total_boys]])</f>
        <v>0</v>
      </c>
      <c r="AD407">
        <f>IF(ISBLANK(wash[[#This Row],[total_girls]]),SUM(wash[[#This Row],[girls_0-5_reached]],wash[[#This Row],[girls_6-12_reached]],wash[[#This Row],[girls_13-18_reached]]),wash[[#This Row],[total_girls]])</f>
        <v>0</v>
      </c>
      <c r="AE407">
        <f>IF(ISBLANK(wash[[#This Row],[total_children]]),SUM(wash[[#This Row],[calc_boys]],wash[[#This Row],[calc_girls]]),wash[[#This Row],[total_children]])</f>
        <v>0</v>
      </c>
      <c r="AF407">
        <f>IF(ISBLANK(wash[[#This Row],[total_pwd]]),SUM(wash[[#This Row],[total_pwd_men]],wash[[#This Row],[total_pwd_women]]),wash[[#This Row],[total_pwd]])</f>
        <v>0</v>
      </c>
      <c r="AG407">
        <f>IF(ISBLANK(wash[[#This Row],[total_adults]]),SUM(wash[[#This Row],[total_men]],wash[[#This Row],[total_women]]),wash[[#This Row],[total_adults]])</f>
        <v>0</v>
      </c>
      <c r="AH407">
        <f>IF(ISBLANK(wash[[#This Row],[total_beneficiaries_reached]]),SUM(wash[[#This Row],[calc_children]],wash[[#This Row],[calc_adults]]),wash[[#This Row],[total_beneficiaries_reached]])</f>
        <v>0</v>
      </c>
      <c r="AI407" s="49" t="str">
        <f ca="1">IF(B407="","",OFFSET(table_admin1[[#Headers],[ADM1_PT]],MATCH(B407,admin1,0),1))</f>
        <v/>
      </c>
      <c r="AJ407" s="49" t="str">
        <f t="shared" ca="1" si="14"/>
        <v/>
      </c>
      <c r="AK407" s="49" t="str">
        <f t="shared" ca="1" si="15"/>
        <v/>
      </c>
    </row>
    <row r="408" spans="1:37" x14ac:dyDescent="0.2">
      <c r="AC408">
        <f>IF(ISBLANK(wash[[#This Row],[total_boys]]),SUM(wash[[#This Row],[boys_0-5_reached]],wash[[#This Row],[boys_6-12_reached]],wash[[#This Row],[boys_13-18_reached]]),wash[[#This Row],[total_boys]])</f>
        <v>0</v>
      </c>
      <c r="AD408">
        <f>IF(ISBLANK(wash[[#This Row],[total_girls]]),SUM(wash[[#This Row],[girls_0-5_reached]],wash[[#This Row],[girls_6-12_reached]],wash[[#This Row],[girls_13-18_reached]]),wash[[#This Row],[total_girls]])</f>
        <v>0</v>
      </c>
      <c r="AE408">
        <f>IF(ISBLANK(wash[[#This Row],[total_children]]),SUM(wash[[#This Row],[calc_boys]],wash[[#This Row],[calc_girls]]),wash[[#This Row],[total_children]])</f>
        <v>0</v>
      </c>
      <c r="AF408">
        <f>IF(ISBLANK(wash[[#This Row],[total_pwd]]),SUM(wash[[#This Row],[total_pwd_men]],wash[[#This Row],[total_pwd_women]]),wash[[#This Row],[total_pwd]])</f>
        <v>0</v>
      </c>
      <c r="AG408">
        <f>IF(ISBLANK(wash[[#This Row],[total_adults]]),SUM(wash[[#This Row],[total_men]],wash[[#This Row],[total_women]]),wash[[#This Row],[total_adults]])</f>
        <v>0</v>
      </c>
      <c r="AH408">
        <f>IF(ISBLANK(wash[[#This Row],[total_beneficiaries_reached]]),SUM(wash[[#This Row],[calc_children]],wash[[#This Row],[calc_adults]]),wash[[#This Row],[total_beneficiaries_reached]])</f>
        <v>0</v>
      </c>
      <c r="AI408" s="49" t="str">
        <f ca="1">IF(B408="","",OFFSET(table_admin1[[#Headers],[ADM1_PT]],MATCH(B408,admin1,0),1))</f>
        <v/>
      </c>
      <c r="AJ408" s="49" t="str">
        <f t="shared" ca="1" si="14"/>
        <v/>
      </c>
      <c r="AK408" s="49" t="str">
        <f t="shared" ca="1" si="15"/>
        <v/>
      </c>
    </row>
    <row r="409" spans="1:37" x14ac:dyDescent="0.2">
      <c r="AC409">
        <f>IF(ISBLANK(wash[[#This Row],[total_boys]]),SUM(wash[[#This Row],[boys_0-5_reached]],wash[[#This Row],[boys_6-12_reached]],wash[[#This Row],[boys_13-18_reached]]),wash[[#This Row],[total_boys]])</f>
        <v>0</v>
      </c>
      <c r="AD409">
        <f>IF(ISBLANK(wash[[#This Row],[total_girls]]),SUM(wash[[#This Row],[girls_0-5_reached]],wash[[#This Row],[girls_6-12_reached]],wash[[#This Row],[girls_13-18_reached]]),wash[[#This Row],[total_girls]])</f>
        <v>0</v>
      </c>
      <c r="AE409">
        <f>IF(ISBLANK(wash[[#This Row],[total_children]]),SUM(wash[[#This Row],[calc_boys]],wash[[#This Row],[calc_girls]]),wash[[#This Row],[total_children]])</f>
        <v>0</v>
      </c>
      <c r="AF409">
        <f>IF(ISBLANK(wash[[#This Row],[total_pwd]]),SUM(wash[[#This Row],[total_pwd_men]],wash[[#This Row],[total_pwd_women]]),wash[[#This Row],[total_pwd]])</f>
        <v>0</v>
      </c>
      <c r="AG409">
        <f>IF(ISBLANK(wash[[#This Row],[total_adults]]),SUM(wash[[#This Row],[total_men]],wash[[#This Row],[total_women]]),wash[[#This Row],[total_adults]])</f>
        <v>0</v>
      </c>
      <c r="AH409">
        <f>IF(ISBLANK(wash[[#This Row],[total_beneficiaries_reached]]),SUM(wash[[#This Row],[calc_children]],wash[[#This Row],[calc_adults]]),wash[[#This Row],[total_beneficiaries_reached]])</f>
        <v>0</v>
      </c>
      <c r="AI409" s="49" t="str">
        <f ca="1">IF(B409="","",OFFSET(table_admin1[[#Headers],[ADM1_PT]],MATCH(B409,admin1,0),1))</f>
        <v/>
      </c>
      <c r="AJ409" s="49" t="str">
        <f t="shared" ca="1" si="14"/>
        <v/>
      </c>
      <c r="AK409" s="49" t="str">
        <f t="shared" ca="1" si="15"/>
        <v/>
      </c>
    </row>
    <row r="410" spans="1:37" x14ac:dyDescent="0.2">
      <c r="AC410">
        <f>IF(ISBLANK(wash[[#This Row],[total_boys]]),SUM(wash[[#This Row],[boys_0-5_reached]],wash[[#This Row],[boys_6-12_reached]],wash[[#This Row],[boys_13-18_reached]]),wash[[#This Row],[total_boys]])</f>
        <v>0</v>
      </c>
      <c r="AD410">
        <f>IF(ISBLANK(wash[[#This Row],[total_girls]]),SUM(wash[[#This Row],[girls_0-5_reached]],wash[[#This Row],[girls_6-12_reached]],wash[[#This Row],[girls_13-18_reached]]),wash[[#This Row],[total_girls]])</f>
        <v>0</v>
      </c>
      <c r="AE410">
        <f>IF(ISBLANK(wash[[#This Row],[total_children]]),SUM(wash[[#This Row],[calc_boys]],wash[[#This Row],[calc_girls]]),wash[[#This Row],[total_children]])</f>
        <v>0</v>
      </c>
      <c r="AF410">
        <f>IF(ISBLANK(wash[[#This Row],[total_pwd]]),SUM(wash[[#This Row],[total_pwd_men]],wash[[#This Row],[total_pwd_women]]),wash[[#This Row],[total_pwd]])</f>
        <v>0</v>
      </c>
      <c r="AG410">
        <f>IF(ISBLANK(wash[[#This Row],[total_adults]]),SUM(wash[[#This Row],[total_men]],wash[[#This Row],[total_women]]),wash[[#This Row],[total_adults]])</f>
        <v>0</v>
      </c>
      <c r="AH410">
        <f>IF(ISBLANK(wash[[#This Row],[total_beneficiaries_reached]]),SUM(wash[[#This Row],[calc_children]],wash[[#This Row],[calc_adults]]),wash[[#This Row],[total_beneficiaries_reached]])</f>
        <v>0</v>
      </c>
      <c r="AI410" s="49" t="str">
        <f ca="1">IF(B410="","",OFFSET(table_admin1[[#Headers],[ADM1_PT]],MATCH(B410,admin1,0),1))</f>
        <v/>
      </c>
      <c r="AJ410" s="49" t="str">
        <f t="shared" ca="1" si="14"/>
        <v/>
      </c>
      <c r="AK410" s="49" t="str">
        <f t="shared" ca="1" si="15"/>
        <v/>
      </c>
    </row>
    <row r="411" spans="1:37" x14ac:dyDescent="0.2">
      <c r="AC411">
        <f>IF(ISBLANK(wash[[#This Row],[total_boys]]),SUM(wash[[#This Row],[boys_0-5_reached]],wash[[#This Row],[boys_6-12_reached]],wash[[#This Row],[boys_13-18_reached]]),wash[[#This Row],[total_boys]])</f>
        <v>0</v>
      </c>
      <c r="AD411">
        <f>IF(ISBLANK(wash[[#This Row],[total_girls]]),SUM(wash[[#This Row],[girls_0-5_reached]],wash[[#This Row],[girls_6-12_reached]],wash[[#This Row],[girls_13-18_reached]]),wash[[#This Row],[total_girls]])</f>
        <v>0</v>
      </c>
      <c r="AE411">
        <f>IF(ISBLANK(wash[[#This Row],[total_children]]),SUM(wash[[#This Row],[calc_boys]],wash[[#This Row],[calc_girls]]),wash[[#This Row],[total_children]])</f>
        <v>0</v>
      </c>
      <c r="AF411">
        <f>IF(ISBLANK(wash[[#This Row],[total_pwd]]),SUM(wash[[#This Row],[total_pwd_men]],wash[[#This Row],[total_pwd_women]]),wash[[#This Row],[total_pwd]])</f>
        <v>0</v>
      </c>
      <c r="AG411">
        <f>IF(ISBLANK(wash[[#This Row],[total_adults]]),SUM(wash[[#This Row],[total_men]],wash[[#This Row],[total_women]]),wash[[#This Row],[total_adults]])</f>
        <v>0</v>
      </c>
      <c r="AH411">
        <f>IF(ISBLANK(wash[[#This Row],[total_beneficiaries_reached]]),SUM(wash[[#This Row],[calc_children]],wash[[#This Row],[calc_adults]]),wash[[#This Row],[total_beneficiaries_reached]])</f>
        <v>0</v>
      </c>
      <c r="AI411" s="49" t="str">
        <f ca="1">IF(B411="","",OFFSET(table_admin1[[#Headers],[ADM1_PT]],MATCH(B411,admin1,0),1))</f>
        <v/>
      </c>
      <c r="AJ411" s="49" t="str">
        <f t="shared" ca="1" si="14"/>
        <v/>
      </c>
      <c r="AK411" s="49" t="str">
        <f t="shared" ca="1" si="15"/>
        <v/>
      </c>
    </row>
    <row r="412" spans="1:37" x14ac:dyDescent="0.2">
      <c r="AC412">
        <f>IF(ISBLANK(wash[[#This Row],[total_boys]]),SUM(wash[[#This Row],[boys_0-5_reached]],wash[[#This Row],[boys_6-12_reached]],wash[[#This Row],[boys_13-18_reached]]),wash[[#This Row],[total_boys]])</f>
        <v>0</v>
      </c>
      <c r="AD412">
        <f>IF(ISBLANK(wash[[#This Row],[total_girls]]),SUM(wash[[#This Row],[girls_0-5_reached]],wash[[#This Row],[girls_6-12_reached]],wash[[#This Row],[girls_13-18_reached]]),wash[[#This Row],[total_girls]])</f>
        <v>0</v>
      </c>
      <c r="AE412">
        <f>IF(ISBLANK(wash[[#This Row],[total_children]]),SUM(wash[[#This Row],[calc_boys]],wash[[#This Row],[calc_girls]]),wash[[#This Row],[total_children]])</f>
        <v>0</v>
      </c>
      <c r="AF412">
        <f>IF(ISBLANK(wash[[#This Row],[total_pwd]]),SUM(wash[[#This Row],[total_pwd_men]],wash[[#This Row],[total_pwd_women]]),wash[[#This Row],[total_pwd]])</f>
        <v>0</v>
      </c>
      <c r="AG412">
        <f>IF(ISBLANK(wash[[#This Row],[total_adults]]),SUM(wash[[#This Row],[total_men]],wash[[#This Row],[total_women]]),wash[[#This Row],[total_adults]])</f>
        <v>0</v>
      </c>
      <c r="AH412">
        <f>IF(ISBLANK(wash[[#This Row],[total_beneficiaries_reached]]),SUM(wash[[#This Row],[calc_children]],wash[[#This Row],[calc_adults]]),wash[[#This Row],[total_beneficiaries_reached]])</f>
        <v>0</v>
      </c>
      <c r="AI412" s="49" t="str">
        <f ca="1">IF(B412="","",OFFSET(table_admin1[[#Headers],[ADM1_PT]],MATCH(B412,admin1,0),1))</f>
        <v/>
      </c>
      <c r="AJ412" s="49" t="str">
        <f t="shared" ca="1" si="14"/>
        <v/>
      </c>
      <c r="AK412" s="49" t="str">
        <f t="shared" ca="1" si="15"/>
        <v/>
      </c>
    </row>
    <row r="413" spans="1:37" x14ac:dyDescent="0.2">
      <c r="AC413">
        <f>IF(ISBLANK(wash[[#This Row],[total_boys]]),SUM(wash[[#This Row],[boys_0-5_reached]],wash[[#This Row],[boys_6-12_reached]],wash[[#This Row],[boys_13-18_reached]]),wash[[#This Row],[total_boys]])</f>
        <v>0</v>
      </c>
      <c r="AD413">
        <f>IF(ISBLANK(wash[[#This Row],[total_girls]]),SUM(wash[[#This Row],[girls_0-5_reached]],wash[[#This Row],[girls_6-12_reached]],wash[[#This Row],[girls_13-18_reached]]),wash[[#This Row],[total_girls]])</f>
        <v>0</v>
      </c>
      <c r="AE413">
        <f>IF(ISBLANK(wash[[#This Row],[total_children]]),SUM(wash[[#This Row],[calc_boys]],wash[[#This Row],[calc_girls]]),wash[[#This Row],[total_children]])</f>
        <v>0</v>
      </c>
      <c r="AF413">
        <f>IF(ISBLANK(wash[[#This Row],[total_pwd]]),SUM(wash[[#This Row],[total_pwd_men]],wash[[#This Row],[total_pwd_women]]),wash[[#This Row],[total_pwd]])</f>
        <v>0</v>
      </c>
      <c r="AG413">
        <f>IF(ISBLANK(wash[[#This Row],[total_adults]]),SUM(wash[[#This Row],[total_men]],wash[[#This Row],[total_women]]),wash[[#This Row],[total_adults]])</f>
        <v>0</v>
      </c>
      <c r="AH413">
        <f>IF(ISBLANK(wash[[#This Row],[total_beneficiaries_reached]]),SUM(wash[[#This Row],[calc_children]],wash[[#This Row],[calc_adults]]),wash[[#This Row],[total_beneficiaries_reached]])</f>
        <v>0</v>
      </c>
      <c r="AI413" s="49" t="str">
        <f ca="1">IF(B413="","",OFFSET(table_admin1[[#Headers],[ADM1_PT]],MATCH(B413,admin1,0),1))</f>
        <v/>
      </c>
      <c r="AJ413" s="49" t="str">
        <f t="shared" ca="1" si="14"/>
        <v/>
      </c>
      <c r="AK413" s="49" t="str">
        <f t="shared" ca="1" si="15"/>
        <v/>
      </c>
    </row>
    <row r="414" spans="1:37" x14ac:dyDescent="0.2">
      <c r="AC414">
        <f>IF(ISBLANK(wash[[#This Row],[total_boys]]),SUM(wash[[#This Row],[boys_0-5_reached]],wash[[#This Row],[boys_6-12_reached]],wash[[#This Row],[boys_13-18_reached]]),wash[[#This Row],[total_boys]])</f>
        <v>0</v>
      </c>
      <c r="AD414">
        <f>IF(ISBLANK(wash[[#This Row],[total_girls]]),SUM(wash[[#This Row],[girls_0-5_reached]],wash[[#This Row],[girls_6-12_reached]],wash[[#This Row],[girls_13-18_reached]]),wash[[#This Row],[total_girls]])</f>
        <v>0</v>
      </c>
      <c r="AE414">
        <f>IF(ISBLANK(wash[[#This Row],[total_children]]),SUM(wash[[#This Row],[calc_boys]],wash[[#This Row],[calc_girls]]),wash[[#This Row],[total_children]])</f>
        <v>0</v>
      </c>
      <c r="AF414">
        <f>IF(ISBLANK(wash[[#This Row],[total_pwd]]),SUM(wash[[#This Row],[total_pwd_men]],wash[[#This Row],[total_pwd_women]]),wash[[#This Row],[total_pwd]])</f>
        <v>0</v>
      </c>
      <c r="AG414">
        <f>IF(ISBLANK(wash[[#This Row],[total_adults]]),SUM(wash[[#This Row],[total_men]],wash[[#This Row],[total_women]]),wash[[#This Row],[total_adults]])</f>
        <v>0</v>
      </c>
      <c r="AH414">
        <f>IF(ISBLANK(wash[[#This Row],[total_beneficiaries_reached]]),SUM(wash[[#This Row],[calc_children]],wash[[#This Row],[calc_adults]]),wash[[#This Row],[total_beneficiaries_reached]])</f>
        <v>0</v>
      </c>
      <c r="AI414" s="49" t="str">
        <f ca="1">IF(B414="","",OFFSET(table_admin1[[#Headers],[ADM1_PT]],MATCH(B414,admin1,0),1))</f>
        <v/>
      </c>
      <c r="AJ414" s="49" t="str">
        <f t="shared" ca="1" si="14"/>
        <v/>
      </c>
      <c r="AK414" s="49" t="str">
        <f t="shared" ca="1" si="15"/>
        <v/>
      </c>
    </row>
    <row r="415" spans="1:37" x14ac:dyDescent="0.2">
      <c r="AC415">
        <f>IF(ISBLANK(wash[[#This Row],[total_boys]]),SUM(wash[[#This Row],[boys_0-5_reached]],wash[[#This Row],[boys_6-12_reached]],wash[[#This Row],[boys_13-18_reached]]),wash[[#This Row],[total_boys]])</f>
        <v>0</v>
      </c>
      <c r="AD415">
        <f>IF(ISBLANK(wash[[#This Row],[total_girls]]),SUM(wash[[#This Row],[girls_0-5_reached]],wash[[#This Row],[girls_6-12_reached]],wash[[#This Row],[girls_13-18_reached]]),wash[[#This Row],[total_girls]])</f>
        <v>0</v>
      </c>
      <c r="AE415">
        <f>IF(ISBLANK(wash[[#This Row],[total_children]]),SUM(wash[[#This Row],[calc_boys]],wash[[#This Row],[calc_girls]]),wash[[#This Row],[total_children]])</f>
        <v>0</v>
      </c>
      <c r="AF415">
        <f>IF(ISBLANK(wash[[#This Row],[total_pwd]]),SUM(wash[[#This Row],[total_pwd_men]],wash[[#This Row],[total_pwd_women]]),wash[[#This Row],[total_pwd]])</f>
        <v>0</v>
      </c>
      <c r="AG415">
        <f>IF(ISBLANK(wash[[#This Row],[total_adults]]),SUM(wash[[#This Row],[total_men]],wash[[#This Row],[total_women]]),wash[[#This Row],[total_adults]])</f>
        <v>0</v>
      </c>
      <c r="AH415">
        <f>IF(ISBLANK(wash[[#This Row],[total_beneficiaries_reached]]),SUM(wash[[#This Row],[calc_children]],wash[[#This Row],[calc_adults]]),wash[[#This Row],[total_beneficiaries_reached]])</f>
        <v>0</v>
      </c>
      <c r="AI415" s="49" t="str">
        <f ca="1">IF(B415="","",OFFSET(table_admin1[[#Headers],[ADM1_PT]],MATCH(B415,admin1,0),1))</f>
        <v/>
      </c>
      <c r="AJ415" s="49" t="str">
        <f t="shared" ca="1" si="14"/>
        <v/>
      </c>
      <c r="AK415" s="49" t="str">
        <f t="shared" ca="1" si="15"/>
        <v/>
      </c>
    </row>
    <row r="416" spans="1:37" x14ac:dyDescent="0.2">
      <c r="AC416">
        <f>IF(ISBLANK(wash[[#This Row],[total_boys]]),SUM(wash[[#This Row],[boys_0-5_reached]],wash[[#This Row],[boys_6-12_reached]],wash[[#This Row],[boys_13-18_reached]]),wash[[#This Row],[total_boys]])</f>
        <v>0</v>
      </c>
      <c r="AD416">
        <f>IF(ISBLANK(wash[[#This Row],[total_girls]]),SUM(wash[[#This Row],[girls_0-5_reached]],wash[[#This Row],[girls_6-12_reached]],wash[[#This Row],[girls_13-18_reached]]),wash[[#This Row],[total_girls]])</f>
        <v>0</v>
      </c>
      <c r="AE416">
        <f>IF(ISBLANK(wash[[#This Row],[total_children]]),SUM(wash[[#This Row],[calc_boys]],wash[[#This Row],[calc_girls]]),wash[[#This Row],[total_children]])</f>
        <v>0</v>
      </c>
      <c r="AF416">
        <f>IF(ISBLANK(wash[[#This Row],[total_pwd]]),SUM(wash[[#This Row],[total_pwd_men]],wash[[#This Row],[total_pwd_women]]),wash[[#This Row],[total_pwd]])</f>
        <v>0</v>
      </c>
      <c r="AG416">
        <f>IF(ISBLANK(wash[[#This Row],[total_adults]]),SUM(wash[[#This Row],[total_men]],wash[[#This Row],[total_women]]),wash[[#This Row],[total_adults]])</f>
        <v>0</v>
      </c>
      <c r="AH416">
        <f>IF(ISBLANK(wash[[#This Row],[total_beneficiaries_reached]]),SUM(wash[[#This Row],[calc_children]],wash[[#This Row],[calc_adults]]),wash[[#This Row],[total_beneficiaries_reached]])</f>
        <v>0</v>
      </c>
      <c r="AI416" s="49" t="str">
        <f ca="1">IF(B416="","",OFFSET(table_admin1[[#Headers],[ADM1_PT]],MATCH(B416,admin1,0),1))</f>
        <v/>
      </c>
      <c r="AJ416" s="49" t="str">
        <f t="shared" ca="1" si="14"/>
        <v/>
      </c>
      <c r="AK416" s="49" t="str">
        <f t="shared" ca="1" si="15"/>
        <v/>
      </c>
    </row>
    <row r="417" spans="29:37" x14ac:dyDescent="0.2">
      <c r="AC417">
        <f>IF(ISBLANK(wash[[#This Row],[total_boys]]),SUM(wash[[#This Row],[boys_0-5_reached]],wash[[#This Row],[boys_6-12_reached]],wash[[#This Row],[boys_13-18_reached]]),wash[[#This Row],[total_boys]])</f>
        <v>0</v>
      </c>
      <c r="AD417">
        <f>IF(ISBLANK(wash[[#This Row],[total_girls]]),SUM(wash[[#This Row],[girls_0-5_reached]],wash[[#This Row],[girls_6-12_reached]],wash[[#This Row],[girls_13-18_reached]]),wash[[#This Row],[total_girls]])</f>
        <v>0</v>
      </c>
      <c r="AE417">
        <f>IF(ISBLANK(wash[[#This Row],[total_children]]),SUM(wash[[#This Row],[calc_boys]],wash[[#This Row],[calc_girls]]),wash[[#This Row],[total_children]])</f>
        <v>0</v>
      </c>
      <c r="AF417">
        <f>IF(ISBLANK(wash[[#This Row],[total_pwd]]),SUM(wash[[#This Row],[total_pwd_men]],wash[[#This Row],[total_pwd_women]]),wash[[#This Row],[total_pwd]])</f>
        <v>0</v>
      </c>
      <c r="AG417">
        <f>IF(ISBLANK(wash[[#This Row],[total_adults]]),SUM(wash[[#This Row],[total_men]],wash[[#This Row],[total_women]]),wash[[#This Row],[total_adults]])</f>
        <v>0</v>
      </c>
      <c r="AH417">
        <f>IF(ISBLANK(wash[[#This Row],[total_beneficiaries_reached]]),SUM(wash[[#This Row],[calc_children]],wash[[#This Row],[calc_adults]]),wash[[#This Row],[total_beneficiaries_reached]])</f>
        <v>0</v>
      </c>
      <c r="AI417" s="49" t="str">
        <f ca="1">IF(B417="","",OFFSET(table_admin1[[#Headers],[ADM1_PT]],MATCH(B417,admin1,0),1))</f>
        <v/>
      </c>
      <c r="AJ417" s="49" t="str">
        <f t="shared" ca="1" si="14"/>
        <v/>
      </c>
      <c r="AK417" s="49" t="str">
        <f t="shared" ca="1" si="15"/>
        <v/>
      </c>
    </row>
    <row r="418" spans="29:37" x14ac:dyDescent="0.2">
      <c r="AC418">
        <f>IF(ISBLANK(wash[[#This Row],[total_boys]]),SUM(wash[[#This Row],[boys_0-5_reached]],wash[[#This Row],[boys_6-12_reached]],wash[[#This Row],[boys_13-18_reached]]),wash[[#This Row],[total_boys]])</f>
        <v>0</v>
      </c>
      <c r="AD418">
        <f>IF(ISBLANK(wash[[#This Row],[total_girls]]),SUM(wash[[#This Row],[girls_0-5_reached]],wash[[#This Row],[girls_6-12_reached]],wash[[#This Row],[girls_13-18_reached]]),wash[[#This Row],[total_girls]])</f>
        <v>0</v>
      </c>
      <c r="AE418">
        <f>IF(ISBLANK(wash[[#This Row],[total_children]]),SUM(wash[[#This Row],[calc_boys]],wash[[#This Row],[calc_girls]]),wash[[#This Row],[total_children]])</f>
        <v>0</v>
      </c>
      <c r="AF418">
        <f>IF(ISBLANK(wash[[#This Row],[total_pwd]]),SUM(wash[[#This Row],[total_pwd_men]],wash[[#This Row],[total_pwd_women]]),wash[[#This Row],[total_pwd]])</f>
        <v>0</v>
      </c>
      <c r="AG418">
        <f>IF(ISBLANK(wash[[#This Row],[total_adults]]),SUM(wash[[#This Row],[total_men]],wash[[#This Row],[total_women]]),wash[[#This Row],[total_adults]])</f>
        <v>0</v>
      </c>
      <c r="AH418">
        <f>IF(ISBLANK(wash[[#This Row],[total_beneficiaries_reached]]),SUM(wash[[#This Row],[calc_children]],wash[[#This Row],[calc_adults]]),wash[[#This Row],[total_beneficiaries_reached]])</f>
        <v>0</v>
      </c>
      <c r="AI418" s="49" t="str">
        <f ca="1">IF(B418="","",OFFSET(table_admin1[[#Headers],[ADM1_PT]],MATCH(B418,admin1,0),1))</f>
        <v/>
      </c>
      <c r="AJ418" s="49" t="str">
        <f t="shared" ca="1" si="14"/>
        <v/>
      </c>
      <c r="AK418" s="49" t="str">
        <f t="shared" ca="1" si="15"/>
        <v/>
      </c>
    </row>
    <row r="419" spans="29:37" x14ac:dyDescent="0.2">
      <c r="AC419">
        <f>IF(ISBLANK(wash[[#This Row],[total_boys]]),SUM(wash[[#This Row],[boys_0-5_reached]],wash[[#This Row],[boys_6-12_reached]],wash[[#This Row],[boys_13-18_reached]]),wash[[#This Row],[total_boys]])</f>
        <v>0</v>
      </c>
      <c r="AD419">
        <f>IF(ISBLANK(wash[[#This Row],[total_girls]]),SUM(wash[[#This Row],[girls_0-5_reached]],wash[[#This Row],[girls_6-12_reached]],wash[[#This Row],[girls_13-18_reached]]),wash[[#This Row],[total_girls]])</f>
        <v>0</v>
      </c>
      <c r="AE419">
        <f>IF(ISBLANK(wash[[#This Row],[total_children]]),SUM(wash[[#This Row],[calc_boys]],wash[[#This Row],[calc_girls]]),wash[[#This Row],[total_children]])</f>
        <v>0</v>
      </c>
      <c r="AF419">
        <f>IF(ISBLANK(wash[[#This Row],[total_pwd]]),SUM(wash[[#This Row],[total_pwd_men]],wash[[#This Row],[total_pwd_women]]),wash[[#This Row],[total_pwd]])</f>
        <v>0</v>
      </c>
      <c r="AG419">
        <f>IF(ISBLANK(wash[[#This Row],[total_adults]]),SUM(wash[[#This Row],[total_men]],wash[[#This Row],[total_women]]),wash[[#This Row],[total_adults]])</f>
        <v>0</v>
      </c>
      <c r="AH419">
        <f>IF(ISBLANK(wash[[#This Row],[total_beneficiaries_reached]]),SUM(wash[[#This Row],[calc_children]],wash[[#This Row],[calc_adults]]),wash[[#This Row],[total_beneficiaries_reached]])</f>
        <v>0</v>
      </c>
      <c r="AI419" s="49" t="str">
        <f ca="1">IF(B419="","",OFFSET(table_admin1[[#Headers],[ADM1_PT]],MATCH(B419,admin1,0),1))</f>
        <v/>
      </c>
      <c r="AJ419" s="49" t="str">
        <f t="shared" ca="1" si="14"/>
        <v/>
      </c>
      <c r="AK419" s="49" t="str">
        <f t="shared" ca="1" si="15"/>
        <v/>
      </c>
    </row>
    <row r="420" spans="29:37" x14ac:dyDescent="0.2">
      <c r="AC420">
        <f>IF(ISBLANK(wash[[#This Row],[total_boys]]),SUM(wash[[#This Row],[boys_0-5_reached]],wash[[#This Row],[boys_6-12_reached]],wash[[#This Row],[boys_13-18_reached]]),wash[[#This Row],[total_boys]])</f>
        <v>0</v>
      </c>
      <c r="AD420">
        <f>IF(ISBLANK(wash[[#This Row],[total_girls]]),SUM(wash[[#This Row],[girls_0-5_reached]],wash[[#This Row],[girls_6-12_reached]],wash[[#This Row],[girls_13-18_reached]]),wash[[#This Row],[total_girls]])</f>
        <v>0</v>
      </c>
      <c r="AE420">
        <f>IF(ISBLANK(wash[[#This Row],[total_children]]),SUM(wash[[#This Row],[calc_boys]],wash[[#This Row],[calc_girls]]),wash[[#This Row],[total_children]])</f>
        <v>0</v>
      </c>
      <c r="AF420">
        <f>IF(ISBLANK(wash[[#This Row],[total_pwd]]),SUM(wash[[#This Row],[total_pwd_men]],wash[[#This Row],[total_pwd_women]]),wash[[#This Row],[total_pwd]])</f>
        <v>0</v>
      </c>
      <c r="AG420">
        <f>IF(ISBLANK(wash[[#This Row],[total_adults]]),SUM(wash[[#This Row],[total_men]],wash[[#This Row],[total_women]]),wash[[#This Row],[total_adults]])</f>
        <v>0</v>
      </c>
      <c r="AH420">
        <f>IF(ISBLANK(wash[[#This Row],[total_beneficiaries_reached]]),SUM(wash[[#This Row],[calc_children]],wash[[#This Row],[calc_adults]]),wash[[#This Row],[total_beneficiaries_reached]])</f>
        <v>0</v>
      </c>
      <c r="AI420" s="49" t="str">
        <f ca="1">IF(B420="","",OFFSET(table_admin1[[#Headers],[ADM1_PT]],MATCH(B420,admin1,0),1))</f>
        <v/>
      </c>
      <c r="AJ420" s="49" t="str">
        <f t="shared" ca="1" si="14"/>
        <v/>
      </c>
      <c r="AK420" s="49" t="str">
        <f t="shared" ca="1" si="15"/>
        <v/>
      </c>
    </row>
    <row r="421" spans="29:37" x14ac:dyDescent="0.2">
      <c r="AC421">
        <f>IF(ISBLANK(wash[[#This Row],[total_boys]]),SUM(wash[[#This Row],[boys_0-5_reached]],wash[[#This Row],[boys_6-12_reached]],wash[[#This Row],[boys_13-18_reached]]),wash[[#This Row],[total_boys]])</f>
        <v>0</v>
      </c>
      <c r="AD421">
        <f>IF(ISBLANK(wash[[#This Row],[total_girls]]),SUM(wash[[#This Row],[girls_0-5_reached]],wash[[#This Row],[girls_6-12_reached]],wash[[#This Row],[girls_13-18_reached]]),wash[[#This Row],[total_girls]])</f>
        <v>0</v>
      </c>
      <c r="AE421">
        <f>IF(ISBLANK(wash[[#This Row],[total_children]]),SUM(wash[[#This Row],[calc_boys]],wash[[#This Row],[calc_girls]]),wash[[#This Row],[total_children]])</f>
        <v>0</v>
      </c>
      <c r="AF421">
        <f>IF(ISBLANK(wash[[#This Row],[total_pwd]]),SUM(wash[[#This Row],[total_pwd_men]],wash[[#This Row],[total_pwd_women]]),wash[[#This Row],[total_pwd]])</f>
        <v>0</v>
      </c>
      <c r="AG421">
        <f>IF(ISBLANK(wash[[#This Row],[total_adults]]),SUM(wash[[#This Row],[total_men]],wash[[#This Row],[total_women]]),wash[[#This Row],[total_adults]])</f>
        <v>0</v>
      </c>
      <c r="AH421">
        <f>IF(ISBLANK(wash[[#This Row],[total_beneficiaries_reached]]),SUM(wash[[#This Row],[calc_children]],wash[[#This Row],[calc_adults]]),wash[[#This Row],[total_beneficiaries_reached]])</f>
        <v>0</v>
      </c>
      <c r="AI421" s="49" t="str">
        <f ca="1">IF(B421="","",OFFSET(table_admin1[[#Headers],[ADM1_PT]],MATCH(B421,admin1,0),1))</f>
        <v/>
      </c>
      <c r="AJ421" s="49" t="str">
        <f t="shared" ca="1" si="14"/>
        <v/>
      </c>
      <c r="AK421" s="49" t="str">
        <f t="shared" ca="1" si="15"/>
        <v/>
      </c>
    </row>
    <row r="422" spans="29:37" x14ac:dyDescent="0.2">
      <c r="AC422">
        <f>IF(ISBLANK(wash[[#This Row],[total_boys]]),SUM(wash[[#This Row],[boys_0-5_reached]],wash[[#This Row],[boys_6-12_reached]],wash[[#This Row],[boys_13-18_reached]]),wash[[#This Row],[total_boys]])</f>
        <v>0</v>
      </c>
      <c r="AD422">
        <f>IF(ISBLANK(wash[[#This Row],[total_girls]]),SUM(wash[[#This Row],[girls_0-5_reached]],wash[[#This Row],[girls_6-12_reached]],wash[[#This Row],[girls_13-18_reached]]),wash[[#This Row],[total_girls]])</f>
        <v>0</v>
      </c>
      <c r="AE422">
        <f>IF(ISBLANK(wash[[#This Row],[total_children]]),SUM(wash[[#This Row],[calc_boys]],wash[[#This Row],[calc_girls]]),wash[[#This Row],[total_children]])</f>
        <v>0</v>
      </c>
      <c r="AF422">
        <f>IF(ISBLANK(wash[[#This Row],[total_pwd]]),SUM(wash[[#This Row],[total_pwd_men]],wash[[#This Row],[total_pwd_women]]),wash[[#This Row],[total_pwd]])</f>
        <v>0</v>
      </c>
      <c r="AG422">
        <f>IF(ISBLANK(wash[[#This Row],[total_adults]]),SUM(wash[[#This Row],[total_men]],wash[[#This Row],[total_women]]),wash[[#This Row],[total_adults]])</f>
        <v>0</v>
      </c>
      <c r="AH422">
        <f>IF(ISBLANK(wash[[#This Row],[total_beneficiaries_reached]]),SUM(wash[[#This Row],[calc_children]],wash[[#This Row],[calc_adults]]),wash[[#This Row],[total_beneficiaries_reached]])</f>
        <v>0</v>
      </c>
      <c r="AI422" s="49" t="str">
        <f ca="1">IF(B422="","",OFFSET(table_admin1[[#Headers],[ADM1_PT]],MATCH(B422,admin1,0),1))</f>
        <v/>
      </c>
      <c r="AJ422" s="49" t="str">
        <f t="shared" ca="1" si="14"/>
        <v/>
      </c>
      <c r="AK422" s="49" t="str">
        <f t="shared" ca="1" si="15"/>
        <v/>
      </c>
    </row>
    <row r="423" spans="29:37" x14ac:dyDescent="0.2">
      <c r="AC423">
        <f>IF(ISBLANK(wash[[#This Row],[total_boys]]),SUM(wash[[#This Row],[boys_0-5_reached]],wash[[#This Row],[boys_6-12_reached]],wash[[#This Row],[boys_13-18_reached]]),wash[[#This Row],[total_boys]])</f>
        <v>0</v>
      </c>
      <c r="AD423">
        <f>IF(ISBLANK(wash[[#This Row],[total_girls]]),SUM(wash[[#This Row],[girls_0-5_reached]],wash[[#This Row],[girls_6-12_reached]],wash[[#This Row],[girls_13-18_reached]]),wash[[#This Row],[total_girls]])</f>
        <v>0</v>
      </c>
      <c r="AE423">
        <f>IF(ISBLANK(wash[[#This Row],[total_children]]),SUM(wash[[#This Row],[calc_boys]],wash[[#This Row],[calc_girls]]),wash[[#This Row],[total_children]])</f>
        <v>0</v>
      </c>
      <c r="AF423">
        <f>IF(ISBLANK(wash[[#This Row],[total_pwd]]),SUM(wash[[#This Row],[total_pwd_men]],wash[[#This Row],[total_pwd_women]]),wash[[#This Row],[total_pwd]])</f>
        <v>0</v>
      </c>
      <c r="AG423">
        <f>IF(ISBLANK(wash[[#This Row],[total_adults]]),SUM(wash[[#This Row],[total_men]],wash[[#This Row],[total_women]]),wash[[#This Row],[total_adults]])</f>
        <v>0</v>
      </c>
      <c r="AH423">
        <f>IF(ISBLANK(wash[[#This Row],[total_beneficiaries_reached]]),SUM(wash[[#This Row],[calc_children]],wash[[#This Row],[calc_adults]]),wash[[#This Row],[total_beneficiaries_reached]])</f>
        <v>0</v>
      </c>
      <c r="AI423" s="49" t="str">
        <f ca="1">IF(B423="","",OFFSET(table_admin1[[#Headers],[ADM1_PT]],MATCH(B423,admin1,0),1))</f>
        <v/>
      </c>
      <c r="AJ423" s="49" t="str">
        <f t="shared" ca="1" si="14"/>
        <v/>
      </c>
      <c r="AK423" s="49" t="str">
        <f t="shared" ca="1" si="15"/>
        <v/>
      </c>
    </row>
    <row r="424" spans="29:37" x14ac:dyDescent="0.2">
      <c r="AC424">
        <f>IF(ISBLANK(wash[[#This Row],[total_boys]]),SUM(wash[[#This Row],[boys_0-5_reached]],wash[[#This Row],[boys_6-12_reached]],wash[[#This Row],[boys_13-18_reached]]),wash[[#This Row],[total_boys]])</f>
        <v>0</v>
      </c>
      <c r="AD424">
        <f>IF(ISBLANK(wash[[#This Row],[total_girls]]),SUM(wash[[#This Row],[girls_0-5_reached]],wash[[#This Row],[girls_6-12_reached]],wash[[#This Row],[girls_13-18_reached]]),wash[[#This Row],[total_girls]])</f>
        <v>0</v>
      </c>
      <c r="AE424">
        <f>IF(ISBLANK(wash[[#This Row],[total_children]]),SUM(wash[[#This Row],[calc_boys]],wash[[#This Row],[calc_girls]]),wash[[#This Row],[total_children]])</f>
        <v>0</v>
      </c>
      <c r="AF424">
        <f>IF(ISBLANK(wash[[#This Row],[total_pwd]]),SUM(wash[[#This Row],[total_pwd_men]],wash[[#This Row],[total_pwd_women]]),wash[[#This Row],[total_pwd]])</f>
        <v>0</v>
      </c>
      <c r="AG424">
        <f>IF(ISBLANK(wash[[#This Row],[total_adults]]),SUM(wash[[#This Row],[total_men]],wash[[#This Row],[total_women]]),wash[[#This Row],[total_adults]])</f>
        <v>0</v>
      </c>
      <c r="AH424">
        <f>IF(ISBLANK(wash[[#This Row],[total_beneficiaries_reached]]),SUM(wash[[#This Row],[calc_children]],wash[[#This Row],[calc_adults]]),wash[[#This Row],[total_beneficiaries_reached]])</f>
        <v>0</v>
      </c>
      <c r="AI424" s="49" t="str">
        <f ca="1">IF(B424="","",OFFSET(table_admin1[[#Headers],[ADM1_PT]],MATCH(B424,admin1,0),1))</f>
        <v/>
      </c>
      <c r="AJ424" s="49" t="str">
        <f t="shared" ca="1" si="14"/>
        <v/>
      </c>
      <c r="AK424" s="49" t="str">
        <f t="shared" ca="1" si="15"/>
        <v/>
      </c>
    </row>
    <row r="425" spans="29:37" x14ac:dyDescent="0.2">
      <c r="AC425">
        <f>IF(ISBLANK(wash[[#This Row],[total_boys]]),SUM(wash[[#This Row],[boys_0-5_reached]],wash[[#This Row],[boys_6-12_reached]],wash[[#This Row],[boys_13-18_reached]]),wash[[#This Row],[total_boys]])</f>
        <v>0</v>
      </c>
      <c r="AD425">
        <f>IF(ISBLANK(wash[[#This Row],[total_girls]]),SUM(wash[[#This Row],[girls_0-5_reached]],wash[[#This Row],[girls_6-12_reached]],wash[[#This Row],[girls_13-18_reached]]),wash[[#This Row],[total_girls]])</f>
        <v>0</v>
      </c>
      <c r="AE425">
        <f>IF(ISBLANK(wash[[#This Row],[total_children]]),SUM(wash[[#This Row],[calc_boys]],wash[[#This Row],[calc_girls]]),wash[[#This Row],[total_children]])</f>
        <v>0</v>
      </c>
      <c r="AF425">
        <f>IF(ISBLANK(wash[[#This Row],[total_pwd]]),SUM(wash[[#This Row],[total_pwd_men]],wash[[#This Row],[total_pwd_women]]),wash[[#This Row],[total_pwd]])</f>
        <v>0</v>
      </c>
      <c r="AG425">
        <f>IF(ISBLANK(wash[[#This Row],[total_adults]]),SUM(wash[[#This Row],[total_men]],wash[[#This Row],[total_women]]),wash[[#This Row],[total_adults]])</f>
        <v>0</v>
      </c>
      <c r="AH425">
        <f>IF(ISBLANK(wash[[#This Row],[total_beneficiaries_reached]]),SUM(wash[[#This Row],[calc_children]],wash[[#This Row],[calc_adults]]),wash[[#This Row],[total_beneficiaries_reached]])</f>
        <v>0</v>
      </c>
      <c r="AI425" s="49" t="str">
        <f ca="1">IF(B425="","",OFFSET(table_admin1[[#Headers],[ADM1_PT]],MATCH(B425,admin1,0),1))</f>
        <v/>
      </c>
      <c r="AJ425" s="49" t="str">
        <f t="shared" ca="1" si="14"/>
        <v/>
      </c>
      <c r="AK425" s="49" t="str">
        <f t="shared" ca="1" si="15"/>
        <v/>
      </c>
    </row>
    <row r="426" spans="29:37" x14ac:dyDescent="0.2">
      <c r="AC426">
        <f>IF(ISBLANK(wash[[#This Row],[total_boys]]),SUM(wash[[#This Row],[boys_0-5_reached]],wash[[#This Row],[boys_6-12_reached]],wash[[#This Row],[boys_13-18_reached]]),wash[[#This Row],[total_boys]])</f>
        <v>0</v>
      </c>
      <c r="AD426">
        <f>IF(ISBLANK(wash[[#This Row],[total_girls]]),SUM(wash[[#This Row],[girls_0-5_reached]],wash[[#This Row],[girls_6-12_reached]],wash[[#This Row],[girls_13-18_reached]]),wash[[#This Row],[total_girls]])</f>
        <v>0</v>
      </c>
      <c r="AE426">
        <f>IF(ISBLANK(wash[[#This Row],[total_children]]),SUM(wash[[#This Row],[calc_boys]],wash[[#This Row],[calc_girls]]),wash[[#This Row],[total_children]])</f>
        <v>0</v>
      </c>
      <c r="AF426">
        <f>IF(ISBLANK(wash[[#This Row],[total_pwd]]),SUM(wash[[#This Row],[total_pwd_men]],wash[[#This Row],[total_pwd_women]]),wash[[#This Row],[total_pwd]])</f>
        <v>0</v>
      </c>
      <c r="AG426">
        <f>IF(ISBLANK(wash[[#This Row],[total_adults]]),SUM(wash[[#This Row],[total_men]],wash[[#This Row],[total_women]]),wash[[#This Row],[total_adults]])</f>
        <v>0</v>
      </c>
      <c r="AH426">
        <f>IF(ISBLANK(wash[[#This Row],[total_beneficiaries_reached]]),SUM(wash[[#This Row],[calc_children]],wash[[#This Row],[calc_adults]]),wash[[#This Row],[total_beneficiaries_reached]])</f>
        <v>0</v>
      </c>
      <c r="AI426" s="49" t="str">
        <f ca="1">IF(B426="","",OFFSET(table_admin1[[#Headers],[ADM1_PT]],MATCH(B426,admin1,0),1))</f>
        <v/>
      </c>
      <c r="AJ426" s="49" t="str">
        <f t="shared" ca="1" si="14"/>
        <v/>
      </c>
      <c r="AK426" s="49" t="str">
        <f t="shared" ca="1" si="15"/>
        <v/>
      </c>
    </row>
    <row r="427" spans="29:37" x14ac:dyDescent="0.2">
      <c r="AC427">
        <f>IF(ISBLANK(wash[[#This Row],[total_boys]]),SUM(wash[[#This Row],[boys_0-5_reached]],wash[[#This Row],[boys_6-12_reached]],wash[[#This Row],[boys_13-18_reached]]),wash[[#This Row],[total_boys]])</f>
        <v>0</v>
      </c>
      <c r="AD427">
        <f>IF(ISBLANK(wash[[#This Row],[total_girls]]),SUM(wash[[#This Row],[girls_0-5_reached]],wash[[#This Row],[girls_6-12_reached]],wash[[#This Row],[girls_13-18_reached]]),wash[[#This Row],[total_girls]])</f>
        <v>0</v>
      </c>
      <c r="AE427">
        <f>IF(ISBLANK(wash[[#This Row],[total_children]]),SUM(wash[[#This Row],[calc_boys]],wash[[#This Row],[calc_girls]]),wash[[#This Row],[total_children]])</f>
        <v>0</v>
      </c>
      <c r="AF427">
        <f>IF(ISBLANK(wash[[#This Row],[total_pwd]]),SUM(wash[[#This Row],[total_pwd_men]],wash[[#This Row],[total_pwd_women]]),wash[[#This Row],[total_pwd]])</f>
        <v>0</v>
      </c>
      <c r="AG427">
        <f>IF(ISBLANK(wash[[#This Row],[total_adults]]),SUM(wash[[#This Row],[total_men]],wash[[#This Row],[total_women]]),wash[[#This Row],[total_adults]])</f>
        <v>0</v>
      </c>
      <c r="AH427">
        <f>IF(ISBLANK(wash[[#This Row],[total_beneficiaries_reached]]),SUM(wash[[#This Row],[calc_children]],wash[[#This Row],[calc_adults]]),wash[[#This Row],[total_beneficiaries_reached]])</f>
        <v>0</v>
      </c>
      <c r="AI427" s="49" t="str">
        <f ca="1">IF(B427="","",OFFSET(table_admin1[[#Headers],[ADM1_PT]],MATCH(B427,admin1,0),1))</f>
        <v/>
      </c>
      <c r="AJ427" s="49" t="str">
        <f t="shared" ca="1" si="14"/>
        <v/>
      </c>
      <c r="AK427" s="49" t="str">
        <f t="shared" ca="1" si="15"/>
        <v/>
      </c>
    </row>
    <row r="428" spans="29:37" x14ac:dyDescent="0.2">
      <c r="AC428">
        <f>IF(ISBLANK(wash[[#This Row],[total_boys]]),SUM(wash[[#This Row],[boys_0-5_reached]],wash[[#This Row],[boys_6-12_reached]],wash[[#This Row],[boys_13-18_reached]]),wash[[#This Row],[total_boys]])</f>
        <v>0</v>
      </c>
      <c r="AD428">
        <f>IF(ISBLANK(wash[[#This Row],[total_girls]]),SUM(wash[[#This Row],[girls_0-5_reached]],wash[[#This Row],[girls_6-12_reached]],wash[[#This Row],[girls_13-18_reached]]),wash[[#This Row],[total_girls]])</f>
        <v>0</v>
      </c>
      <c r="AE428">
        <f>IF(ISBLANK(wash[[#This Row],[total_children]]),SUM(wash[[#This Row],[calc_boys]],wash[[#This Row],[calc_girls]]),wash[[#This Row],[total_children]])</f>
        <v>0</v>
      </c>
      <c r="AF428">
        <f>IF(ISBLANK(wash[[#This Row],[total_pwd]]),SUM(wash[[#This Row],[total_pwd_men]],wash[[#This Row],[total_pwd_women]]),wash[[#This Row],[total_pwd]])</f>
        <v>0</v>
      </c>
      <c r="AG428">
        <f>IF(ISBLANK(wash[[#This Row],[total_adults]]),SUM(wash[[#This Row],[total_men]],wash[[#This Row],[total_women]]),wash[[#This Row],[total_adults]])</f>
        <v>0</v>
      </c>
      <c r="AH428">
        <f>IF(ISBLANK(wash[[#This Row],[total_beneficiaries_reached]]),SUM(wash[[#This Row],[calc_children]],wash[[#This Row],[calc_adults]]),wash[[#This Row],[total_beneficiaries_reached]])</f>
        <v>0</v>
      </c>
      <c r="AI428" s="49" t="str">
        <f ca="1">IF(B428="","",OFFSET(table_admin1[[#Headers],[ADM1_PT]],MATCH(B428,admin1,0),1))</f>
        <v/>
      </c>
      <c r="AJ428" s="49" t="str">
        <f t="shared" ca="1" si="14"/>
        <v/>
      </c>
      <c r="AK428" s="49" t="str">
        <f t="shared" ca="1" si="15"/>
        <v/>
      </c>
    </row>
    <row r="429" spans="29:37" x14ac:dyDescent="0.2">
      <c r="AC429">
        <f>IF(ISBLANK(wash[[#This Row],[total_boys]]),SUM(wash[[#This Row],[boys_0-5_reached]],wash[[#This Row],[boys_6-12_reached]],wash[[#This Row],[boys_13-18_reached]]),wash[[#This Row],[total_boys]])</f>
        <v>0</v>
      </c>
      <c r="AD429">
        <f>IF(ISBLANK(wash[[#This Row],[total_girls]]),SUM(wash[[#This Row],[girls_0-5_reached]],wash[[#This Row],[girls_6-12_reached]],wash[[#This Row],[girls_13-18_reached]]),wash[[#This Row],[total_girls]])</f>
        <v>0</v>
      </c>
      <c r="AE429">
        <f>IF(ISBLANK(wash[[#This Row],[total_children]]),SUM(wash[[#This Row],[calc_boys]],wash[[#This Row],[calc_girls]]),wash[[#This Row],[total_children]])</f>
        <v>0</v>
      </c>
      <c r="AF429">
        <f>IF(ISBLANK(wash[[#This Row],[total_pwd]]),SUM(wash[[#This Row],[total_pwd_men]],wash[[#This Row],[total_pwd_women]]),wash[[#This Row],[total_pwd]])</f>
        <v>0</v>
      </c>
      <c r="AG429">
        <f>IF(ISBLANK(wash[[#This Row],[total_adults]]),SUM(wash[[#This Row],[total_men]],wash[[#This Row],[total_women]]),wash[[#This Row],[total_adults]])</f>
        <v>0</v>
      </c>
      <c r="AH429">
        <f>IF(ISBLANK(wash[[#This Row],[total_beneficiaries_reached]]),SUM(wash[[#This Row],[calc_children]],wash[[#This Row],[calc_adults]]),wash[[#This Row],[total_beneficiaries_reached]])</f>
        <v>0</v>
      </c>
      <c r="AI429" s="49" t="str">
        <f ca="1">IF(B429="","",OFFSET(table_admin1[[#Headers],[ADM1_PT]],MATCH(B429,admin1,0),1))</f>
        <v/>
      </c>
      <c r="AJ429" s="49" t="str">
        <f t="shared" ref="AJ429:AJ492" ca="1" si="16">IF(C429="","",INDEX(admin2_pcode,MATCH(C429,OFFSET(admin2_start,MATCH(AI429,admin1_linked_pcode,0),0,COUNTIF(admin1_linked_pcode,AI429)),0)+MATCH(AI429,admin1_linked_pcode,0)-1))</f>
        <v/>
      </c>
      <c r="AK429" s="49" t="str">
        <f t="shared" ref="AK429:AK492" ca="1" si="17">IF(D429="","",INDEX(admin3_pcode,MATCH(D429,OFFSET(admin3_start,MATCH(AJ429,admin2_linked_pcode,0),0,COUNTIF(admin2_linked_pcode,AJ429)),0)+MATCH(AJ429,admin2_linked_pcode,0)-1))</f>
        <v/>
      </c>
    </row>
    <row r="430" spans="29:37" x14ac:dyDescent="0.2">
      <c r="AC430">
        <f>IF(ISBLANK(wash[[#This Row],[total_boys]]),SUM(wash[[#This Row],[boys_0-5_reached]],wash[[#This Row],[boys_6-12_reached]],wash[[#This Row],[boys_13-18_reached]]),wash[[#This Row],[total_boys]])</f>
        <v>0</v>
      </c>
      <c r="AD430">
        <f>IF(ISBLANK(wash[[#This Row],[total_girls]]),SUM(wash[[#This Row],[girls_0-5_reached]],wash[[#This Row],[girls_6-12_reached]],wash[[#This Row],[girls_13-18_reached]]),wash[[#This Row],[total_girls]])</f>
        <v>0</v>
      </c>
      <c r="AE430">
        <f>IF(ISBLANK(wash[[#This Row],[total_children]]),SUM(wash[[#This Row],[calc_boys]],wash[[#This Row],[calc_girls]]),wash[[#This Row],[total_children]])</f>
        <v>0</v>
      </c>
      <c r="AF430">
        <f>IF(ISBLANK(wash[[#This Row],[total_pwd]]),SUM(wash[[#This Row],[total_pwd_men]],wash[[#This Row],[total_pwd_women]]),wash[[#This Row],[total_pwd]])</f>
        <v>0</v>
      </c>
      <c r="AG430">
        <f>IF(ISBLANK(wash[[#This Row],[total_adults]]),SUM(wash[[#This Row],[total_men]],wash[[#This Row],[total_women]]),wash[[#This Row],[total_adults]])</f>
        <v>0</v>
      </c>
      <c r="AH430">
        <f>IF(ISBLANK(wash[[#This Row],[total_beneficiaries_reached]]),SUM(wash[[#This Row],[calc_children]],wash[[#This Row],[calc_adults]]),wash[[#This Row],[total_beneficiaries_reached]])</f>
        <v>0</v>
      </c>
      <c r="AI430" s="49" t="str">
        <f ca="1">IF(B430="","",OFFSET(table_admin1[[#Headers],[ADM1_PT]],MATCH(B430,admin1,0),1))</f>
        <v/>
      </c>
      <c r="AJ430" s="49" t="str">
        <f t="shared" ca="1" si="16"/>
        <v/>
      </c>
      <c r="AK430" s="49" t="str">
        <f t="shared" ca="1" si="17"/>
        <v/>
      </c>
    </row>
    <row r="431" spans="29:37" x14ac:dyDescent="0.2">
      <c r="AC431">
        <f>IF(ISBLANK(wash[[#This Row],[total_boys]]),SUM(wash[[#This Row],[boys_0-5_reached]],wash[[#This Row],[boys_6-12_reached]],wash[[#This Row],[boys_13-18_reached]]),wash[[#This Row],[total_boys]])</f>
        <v>0</v>
      </c>
      <c r="AD431">
        <f>IF(ISBLANK(wash[[#This Row],[total_girls]]),SUM(wash[[#This Row],[girls_0-5_reached]],wash[[#This Row],[girls_6-12_reached]],wash[[#This Row],[girls_13-18_reached]]),wash[[#This Row],[total_girls]])</f>
        <v>0</v>
      </c>
      <c r="AE431">
        <f>IF(ISBLANK(wash[[#This Row],[total_children]]),SUM(wash[[#This Row],[calc_boys]],wash[[#This Row],[calc_girls]]),wash[[#This Row],[total_children]])</f>
        <v>0</v>
      </c>
      <c r="AF431">
        <f>IF(ISBLANK(wash[[#This Row],[total_pwd]]),SUM(wash[[#This Row],[total_pwd_men]],wash[[#This Row],[total_pwd_women]]),wash[[#This Row],[total_pwd]])</f>
        <v>0</v>
      </c>
      <c r="AG431">
        <f>IF(ISBLANK(wash[[#This Row],[total_adults]]),SUM(wash[[#This Row],[total_men]],wash[[#This Row],[total_women]]),wash[[#This Row],[total_adults]])</f>
        <v>0</v>
      </c>
      <c r="AH431">
        <f>IF(ISBLANK(wash[[#This Row],[total_beneficiaries_reached]]),SUM(wash[[#This Row],[calc_children]],wash[[#This Row],[calc_adults]]),wash[[#This Row],[total_beneficiaries_reached]])</f>
        <v>0</v>
      </c>
      <c r="AI431" s="49" t="str">
        <f ca="1">IF(B431="","",OFFSET(table_admin1[[#Headers],[ADM1_PT]],MATCH(B431,admin1,0),1))</f>
        <v/>
      </c>
      <c r="AJ431" s="49" t="str">
        <f t="shared" ca="1" si="16"/>
        <v/>
      </c>
      <c r="AK431" s="49" t="str">
        <f t="shared" ca="1" si="17"/>
        <v/>
      </c>
    </row>
    <row r="432" spans="29:37" x14ac:dyDescent="0.2">
      <c r="AC432">
        <f>IF(ISBLANK(wash[[#This Row],[total_boys]]),SUM(wash[[#This Row],[boys_0-5_reached]],wash[[#This Row],[boys_6-12_reached]],wash[[#This Row],[boys_13-18_reached]]),wash[[#This Row],[total_boys]])</f>
        <v>0</v>
      </c>
      <c r="AD432">
        <f>IF(ISBLANK(wash[[#This Row],[total_girls]]),SUM(wash[[#This Row],[girls_0-5_reached]],wash[[#This Row],[girls_6-12_reached]],wash[[#This Row],[girls_13-18_reached]]),wash[[#This Row],[total_girls]])</f>
        <v>0</v>
      </c>
      <c r="AE432">
        <f>IF(ISBLANK(wash[[#This Row],[total_children]]),SUM(wash[[#This Row],[calc_boys]],wash[[#This Row],[calc_girls]]),wash[[#This Row],[total_children]])</f>
        <v>0</v>
      </c>
      <c r="AF432">
        <f>IF(ISBLANK(wash[[#This Row],[total_pwd]]),SUM(wash[[#This Row],[total_pwd_men]],wash[[#This Row],[total_pwd_women]]),wash[[#This Row],[total_pwd]])</f>
        <v>0</v>
      </c>
      <c r="AG432">
        <f>IF(ISBLANK(wash[[#This Row],[total_adults]]),SUM(wash[[#This Row],[total_men]],wash[[#This Row],[total_women]]),wash[[#This Row],[total_adults]])</f>
        <v>0</v>
      </c>
      <c r="AH432">
        <f>IF(ISBLANK(wash[[#This Row],[total_beneficiaries_reached]]),SUM(wash[[#This Row],[calc_children]],wash[[#This Row],[calc_adults]]),wash[[#This Row],[total_beneficiaries_reached]])</f>
        <v>0</v>
      </c>
      <c r="AI432" s="49" t="str">
        <f ca="1">IF(B432="","",OFFSET(table_admin1[[#Headers],[ADM1_PT]],MATCH(B432,admin1,0),1))</f>
        <v/>
      </c>
      <c r="AJ432" s="49" t="str">
        <f t="shared" ca="1" si="16"/>
        <v/>
      </c>
      <c r="AK432" s="49" t="str">
        <f t="shared" ca="1" si="17"/>
        <v/>
      </c>
    </row>
    <row r="433" spans="29:37" x14ac:dyDescent="0.2">
      <c r="AC433">
        <f>IF(ISBLANK(wash[[#This Row],[total_boys]]),SUM(wash[[#This Row],[boys_0-5_reached]],wash[[#This Row],[boys_6-12_reached]],wash[[#This Row],[boys_13-18_reached]]),wash[[#This Row],[total_boys]])</f>
        <v>0</v>
      </c>
      <c r="AD433">
        <f>IF(ISBLANK(wash[[#This Row],[total_girls]]),SUM(wash[[#This Row],[girls_0-5_reached]],wash[[#This Row],[girls_6-12_reached]],wash[[#This Row],[girls_13-18_reached]]),wash[[#This Row],[total_girls]])</f>
        <v>0</v>
      </c>
      <c r="AE433">
        <f>IF(ISBLANK(wash[[#This Row],[total_children]]),SUM(wash[[#This Row],[calc_boys]],wash[[#This Row],[calc_girls]]),wash[[#This Row],[total_children]])</f>
        <v>0</v>
      </c>
      <c r="AF433">
        <f>IF(ISBLANK(wash[[#This Row],[total_pwd]]),SUM(wash[[#This Row],[total_pwd_men]],wash[[#This Row],[total_pwd_women]]),wash[[#This Row],[total_pwd]])</f>
        <v>0</v>
      </c>
      <c r="AG433">
        <f>IF(ISBLANK(wash[[#This Row],[total_adults]]),SUM(wash[[#This Row],[total_men]],wash[[#This Row],[total_women]]),wash[[#This Row],[total_adults]])</f>
        <v>0</v>
      </c>
      <c r="AH433">
        <f>IF(ISBLANK(wash[[#This Row],[total_beneficiaries_reached]]),SUM(wash[[#This Row],[calc_children]],wash[[#This Row],[calc_adults]]),wash[[#This Row],[total_beneficiaries_reached]])</f>
        <v>0</v>
      </c>
      <c r="AI433" s="49" t="str">
        <f ca="1">IF(B433="","",OFFSET(table_admin1[[#Headers],[ADM1_PT]],MATCH(B433,admin1,0),1))</f>
        <v/>
      </c>
      <c r="AJ433" s="49" t="str">
        <f t="shared" ca="1" si="16"/>
        <v/>
      </c>
      <c r="AK433" s="49" t="str">
        <f t="shared" ca="1" si="17"/>
        <v/>
      </c>
    </row>
    <row r="434" spans="29:37" x14ac:dyDescent="0.2">
      <c r="AC434">
        <f>IF(ISBLANK(wash[[#This Row],[total_boys]]),SUM(wash[[#This Row],[boys_0-5_reached]],wash[[#This Row],[boys_6-12_reached]],wash[[#This Row],[boys_13-18_reached]]),wash[[#This Row],[total_boys]])</f>
        <v>0</v>
      </c>
      <c r="AD434">
        <f>IF(ISBLANK(wash[[#This Row],[total_girls]]),SUM(wash[[#This Row],[girls_0-5_reached]],wash[[#This Row],[girls_6-12_reached]],wash[[#This Row],[girls_13-18_reached]]),wash[[#This Row],[total_girls]])</f>
        <v>0</v>
      </c>
      <c r="AE434">
        <f>IF(ISBLANK(wash[[#This Row],[total_children]]),SUM(wash[[#This Row],[calc_boys]],wash[[#This Row],[calc_girls]]),wash[[#This Row],[total_children]])</f>
        <v>0</v>
      </c>
      <c r="AF434">
        <f>IF(ISBLANK(wash[[#This Row],[total_pwd]]),SUM(wash[[#This Row],[total_pwd_men]],wash[[#This Row],[total_pwd_women]]),wash[[#This Row],[total_pwd]])</f>
        <v>0</v>
      </c>
      <c r="AG434">
        <f>IF(ISBLANK(wash[[#This Row],[total_adults]]),SUM(wash[[#This Row],[total_men]],wash[[#This Row],[total_women]]),wash[[#This Row],[total_adults]])</f>
        <v>0</v>
      </c>
      <c r="AH434">
        <f>IF(ISBLANK(wash[[#This Row],[total_beneficiaries_reached]]),SUM(wash[[#This Row],[calc_children]],wash[[#This Row],[calc_adults]]),wash[[#This Row],[total_beneficiaries_reached]])</f>
        <v>0</v>
      </c>
      <c r="AI434" s="49" t="str">
        <f ca="1">IF(B434="","",OFFSET(table_admin1[[#Headers],[ADM1_PT]],MATCH(B434,admin1,0),1))</f>
        <v/>
      </c>
      <c r="AJ434" s="49" t="str">
        <f t="shared" ca="1" si="16"/>
        <v/>
      </c>
      <c r="AK434" s="49" t="str">
        <f t="shared" ca="1" si="17"/>
        <v/>
      </c>
    </row>
    <row r="435" spans="29:37" x14ac:dyDescent="0.2">
      <c r="AC435">
        <f>IF(ISBLANK(wash[[#This Row],[total_boys]]),SUM(wash[[#This Row],[boys_0-5_reached]],wash[[#This Row],[boys_6-12_reached]],wash[[#This Row],[boys_13-18_reached]]),wash[[#This Row],[total_boys]])</f>
        <v>0</v>
      </c>
      <c r="AD435">
        <f>IF(ISBLANK(wash[[#This Row],[total_girls]]),SUM(wash[[#This Row],[girls_0-5_reached]],wash[[#This Row],[girls_6-12_reached]],wash[[#This Row],[girls_13-18_reached]]),wash[[#This Row],[total_girls]])</f>
        <v>0</v>
      </c>
      <c r="AE435">
        <f>IF(ISBLANK(wash[[#This Row],[total_children]]),SUM(wash[[#This Row],[calc_boys]],wash[[#This Row],[calc_girls]]),wash[[#This Row],[total_children]])</f>
        <v>0</v>
      </c>
      <c r="AF435">
        <f>IF(ISBLANK(wash[[#This Row],[total_pwd]]),SUM(wash[[#This Row],[total_pwd_men]],wash[[#This Row],[total_pwd_women]]),wash[[#This Row],[total_pwd]])</f>
        <v>0</v>
      </c>
      <c r="AG435">
        <f>IF(ISBLANK(wash[[#This Row],[total_adults]]),SUM(wash[[#This Row],[total_men]],wash[[#This Row],[total_women]]),wash[[#This Row],[total_adults]])</f>
        <v>0</v>
      </c>
      <c r="AH435">
        <f>IF(ISBLANK(wash[[#This Row],[total_beneficiaries_reached]]),SUM(wash[[#This Row],[calc_children]],wash[[#This Row],[calc_adults]]),wash[[#This Row],[total_beneficiaries_reached]])</f>
        <v>0</v>
      </c>
      <c r="AI435" s="49" t="str">
        <f ca="1">IF(B435="","",OFFSET(table_admin1[[#Headers],[ADM1_PT]],MATCH(B435,admin1,0),1))</f>
        <v/>
      </c>
      <c r="AJ435" s="49" t="str">
        <f t="shared" ca="1" si="16"/>
        <v/>
      </c>
      <c r="AK435" s="49" t="str">
        <f t="shared" ca="1" si="17"/>
        <v/>
      </c>
    </row>
    <row r="436" spans="29:37" x14ac:dyDescent="0.2">
      <c r="AC436">
        <f>IF(ISBLANK(wash[[#This Row],[total_boys]]),SUM(wash[[#This Row],[boys_0-5_reached]],wash[[#This Row],[boys_6-12_reached]],wash[[#This Row],[boys_13-18_reached]]),wash[[#This Row],[total_boys]])</f>
        <v>0</v>
      </c>
      <c r="AD436">
        <f>IF(ISBLANK(wash[[#This Row],[total_girls]]),SUM(wash[[#This Row],[girls_0-5_reached]],wash[[#This Row],[girls_6-12_reached]],wash[[#This Row],[girls_13-18_reached]]),wash[[#This Row],[total_girls]])</f>
        <v>0</v>
      </c>
      <c r="AE436">
        <f>IF(ISBLANK(wash[[#This Row],[total_children]]),SUM(wash[[#This Row],[calc_boys]],wash[[#This Row],[calc_girls]]),wash[[#This Row],[total_children]])</f>
        <v>0</v>
      </c>
      <c r="AF436">
        <f>IF(ISBLANK(wash[[#This Row],[total_pwd]]),SUM(wash[[#This Row],[total_pwd_men]],wash[[#This Row],[total_pwd_women]]),wash[[#This Row],[total_pwd]])</f>
        <v>0</v>
      </c>
      <c r="AG436">
        <f>IF(ISBLANK(wash[[#This Row],[total_adults]]),SUM(wash[[#This Row],[total_men]],wash[[#This Row],[total_women]]),wash[[#This Row],[total_adults]])</f>
        <v>0</v>
      </c>
      <c r="AH436">
        <f>IF(ISBLANK(wash[[#This Row],[total_beneficiaries_reached]]),SUM(wash[[#This Row],[calc_children]],wash[[#This Row],[calc_adults]]),wash[[#This Row],[total_beneficiaries_reached]])</f>
        <v>0</v>
      </c>
      <c r="AI436" s="49" t="str">
        <f ca="1">IF(B436="","",OFFSET(table_admin1[[#Headers],[ADM1_PT]],MATCH(B436,admin1,0),1))</f>
        <v/>
      </c>
      <c r="AJ436" s="49" t="str">
        <f t="shared" ca="1" si="16"/>
        <v/>
      </c>
      <c r="AK436" s="49" t="str">
        <f t="shared" ca="1" si="17"/>
        <v/>
      </c>
    </row>
    <row r="437" spans="29:37" x14ac:dyDescent="0.2">
      <c r="AC437">
        <f>IF(ISBLANK(wash[[#This Row],[total_boys]]),SUM(wash[[#This Row],[boys_0-5_reached]],wash[[#This Row],[boys_6-12_reached]],wash[[#This Row],[boys_13-18_reached]]),wash[[#This Row],[total_boys]])</f>
        <v>0</v>
      </c>
      <c r="AD437">
        <f>IF(ISBLANK(wash[[#This Row],[total_girls]]),SUM(wash[[#This Row],[girls_0-5_reached]],wash[[#This Row],[girls_6-12_reached]],wash[[#This Row],[girls_13-18_reached]]),wash[[#This Row],[total_girls]])</f>
        <v>0</v>
      </c>
      <c r="AE437">
        <f>IF(ISBLANK(wash[[#This Row],[total_children]]),SUM(wash[[#This Row],[calc_boys]],wash[[#This Row],[calc_girls]]),wash[[#This Row],[total_children]])</f>
        <v>0</v>
      </c>
      <c r="AF437">
        <f>IF(ISBLANK(wash[[#This Row],[total_pwd]]),SUM(wash[[#This Row],[total_pwd_men]],wash[[#This Row],[total_pwd_women]]),wash[[#This Row],[total_pwd]])</f>
        <v>0</v>
      </c>
      <c r="AG437">
        <f>IF(ISBLANK(wash[[#This Row],[total_adults]]),SUM(wash[[#This Row],[total_men]],wash[[#This Row],[total_women]]),wash[[#This Row],[total_adults]])</f>
        <v>0</v>
      </c>
      <c r="AH437">
        <f>IF(ISBLANK(wash[[#This Row],[total_beneficiaries_reached]]),SUM(wash[[#This Row],[calc_children]],wash[[#This Row],[calc_adults]]),wash[[#This Row],[total_beneficiaries_reached]])</f>
        <v>0</v>
      </c>
      <c r="AI437" s="49" t="str">
        <f ca="1">IF(B437="","",OFFSET(table_admin1[[#Headers],[ADM1_PT]],MATCH(B437,admin1,0),1))</f>
        <v/>
      </c>
      <c r="AJ437" s="49" t="str">
        <f t="shared" ca="1" si="16"/>
        <v/>
      </c>
      <c r="AK437" s="49" t="str">
        <f t="shared" ca="1" si="17"/>
        <v/>
      </c>
    </row>
    <row r="438" spans="29:37" x14ac:dyDescent="0.2">
      <c r="AC438">
        <f>IF(ISBLANK(wash[[#This Row],[total_boys]]),SUM(wash[[#This Row],[boys_0-5_reached]],wash[[#This Row],[boys_6-12_reached]],wash[[#This Row],[boys_13-18_reached]]),wash[[#This Row],[total_boys]])</f>
        <v>0</v>
      </c>
      <c r="AD438">
        <f>IF(ISBLANK(wash[[#This Row],[total_girls]]),SUM(wash[[#This Row],[girls_0-5_reached]],wash[[#This Row],[girls_6-12_reached]],wash[[#This Row],[girls_13-18_reached]]),wash[[#This Row],[total_girls]])</f>
        <v>0</v>
      </c>
      <c r="AE438">
        <f>IF(ISBLANK(wash[[#This Row],[total_children]]),SUM(wash[[#This Row],[calc_boys]],wash[[#This Row],[calc_girls]]),wash[[#This Row],[total_children]])</f>
        <v>0</v>
      </c>
      <c r="AF438">
        <f>IF(ISBLANK(wash[[#This Row],[total_pwd]]),SUM(wash[[#This Row],[total_pwd_men]],wash[[#This Row],[total_pwd_women]]),wash[[#This Row],[total_pwd]])</f>
        <v>0</v>
      </c>
      <c r="AG438">
        <f>IF(ISBLANK(wash[[#This Row],[total_adults]]),SUM(wash[[#This Row],[total_men]],wash[[#This Row],[total_women]]),wash[[#This Row],[total_adults]])</f>
        <v>0</v>
      </c>
      <c r="AH438">
        <f>IF(ISBLANK(wash[[#This Row],[total_beneficiaries_reached]]),SUM(wash[[#This Row],[calc_children]],wash[[#This Row],[calc_adults]]),wash[[#This Row],[total_beneficiaries_reached]])</f>
        <v>0</v>
      </c>
      <c r="AI438" s="49" t="str">
        <f ca="1">IF(B438="","",OFFSET(table_admin1[[#Headers],[ADM1_PT]],MATCH(B438,admin1,0),1))</f>
        <v/>
      </c>
      <c r="AJ438" s="49" t="str">
        <f t="shared" ca="1" si="16"/>
        <v/>
      </c>
      <c r="AK438" s="49" t="str">
        <f t="shared" ca="1" si="17"/>
        <v/>
      </c>
    </row>
    <row r="439" spans="29:37" x14ac:dyDescent="0.2">
      <c r="AC439">
        <f>IF(ISBLANK(wash[[#This Row],[total_boys]]),SUM(wash[[#This Row],[boys_0-5_reached]],wash[[#This Row],[boys_6-12_reached]],wash[[#This Row],[boys_13-18_reached]]),wash[[#This Row],[total_boys]])</f>
        <v>0</v>
      </c>
      <c r="AD439">
        <f>IF(ISBLANK(wash[[#This Row],[total_girls]]),SUM(wash[[#This Row],[girls_0-5_reached]],wash[[#This Row],[girls_6-12_reached]],wash[[#This Row],[girls_13-18_reached]]),wash[[#This Row],[total_girls]])</f>
        <v>0</v>
      </c>
      <c r="AE439">
        <f>IF(ISBLANK(wash[[#This Row],[total_children]]),SUM(wash[[#This Row],[calc_boys]],wash[[#This Row],[calc_girls]]),wash[[#This Row],[total_children]])</f>
        <v>0</v>
      </c>
      <c r="AF439">
        <f>IF(ISBLANK(wash[[#This Row],[total_pwd]]),SUM(wash[[#This Row],[total_pwd_men]],wash[[#This Row],[total_pwd_women]]),wash[[#This Row],[total_pwd]])</f>
        <v>0</v>
      </c>
      <c r="AG439">
        <f>IF(ISBLANK(wash[[#This Row],[total_adults]]),SUM(wash[[#This Row],[total_men]],wash[[#This Row],[total_women]]),wash[[#This Row],[total_adults]])</f>
        <v>0</v>
      </c>
      <c r="AH439">
        <f>IF(ISBLANK(wash[[#This Row],[total_beneficiaries_reached]]),SUM(wash[[#This Row],[calc_children]],wash[[#This Row],[calc_adults]]),wash[[#This Row],[total_beneficiaries_reached]])</f>
        <v>0</v>
      </c>
      <c r="AI439" s="49" t="str">
        <f ca="1">IF(B439="","",OFFSET(table_admin1[[#Headers],[ADM1_PT]],MATCH(B439,admin1,0),1))</f>
        <v/>
      </c>
      <c r="AJ439" s="49" t="str">
        <f t="shared" ca="1" si="16"/>
        <v/>
      </c>
      <c r="AK439" s="49" t="str">
        <f t="shared" ca="1" si="17"/>
        <v/>
      </c>
    </row>
    <row r="440" spans="29:37" x14ac:dyDescent="0.2">
      <c r="AC440">
        <f>IF(ISBLANK(wash[[#This Row],[total_boys]]),SUM(wash[[#This Row],[boys_0-5_reached]],wash[[#This Row],[boys_6-12_reached]],wash[[#This Row],[boys_13-18_reached]]),wash[[#This Row],[total_boys]])</f>
        <v>0</v>
      </c>
      <c r="AD440">
        <f>IF(ISBLANK(wash[[#This Row],[total_girls]]),SUM(wash[[#This Row],[girls_0-5_reached]],wash[[#This Row],[girls_6-12_reached]],wash[[#This Row],[girls_13-18_reached]]),wash[[#This Row],[total_girls]])</f>
        <v>0</v>
      </c>
      <c r="AE440">
        <f>IF(ISBLANK(wash[[#This Row],[total_children]]),SUM(wash[[#This Row],[calc_boys]],wash[[#This Row],[calc_girls]]),wash[[#This Row],[total_children]])</f>
        <v>0</v>
      </c>
      <c r="AF440">
        <f>IF(ISBLANK(wash[[#This Row],[total_pwd]]),SUM(wash[[#This Row],[total_pwd_men]],wash[[#This Row],[total_pwd_women]]),wash[[#This Row],[total_pwd]])</f>
        <v>0</v>
      </c>
      <c r="AG440">
        <f>IF(ISBLANK(wash[[#This Row],[total_adults]]),SUM(wash[[#This Row],[total_men]],wash[[#This Row],[total_women]]),wash[[#This Row],[total_adults]])</f>
        <v>0</v>
      </c>
      <c r="AH440">
        <f>IF(ISBLANK(wash[[#This Row],[total_beneficiaries_reached]]),SUM(wash[[#This Row],[calc_children]],wash[[#This Row],[calc_adults]]),wash[[#This Row],[total_beneficiaries_reached]])</f>
        <v>0</v>
      </c>
      <c r="AI440" s="49" t="str">
        <f ca="1">IF(B440="","",OFFSET(table_admin1[[#Headers],[ADM1_PT]],MATCH(B440,admin1,0),1))</f>
        <v/>
      </c>
      <c r="AJ440" s="49" t="str">
        <f t="shared" ca="1" si="16"/>
        <v/>
      </c>
      <c r="AK440" s="49" t="str">
        <f t="shared" ca="1" si="17"/>
        <v/>
      </c>
    </row>
    <row r="441" spans="29:37" x14ac:dyDescent="0.2">
      <c r="AC441">
        <f>IF(ISBLANK(wash[[#This Row],[total_boys]]),SUM(wash[[#This Row],[boys_0-5_reached]],wash[[#This Row],[boys_6-12_reached]],wash[[#This Row],[boys_13-18_reached]]),wash[[#This Row],[total_boys]])</f>
        <v>0</v>
      </c>
      <c r="AD441">
        <f>IF(ISBLANK(wash[[#This Row],[total_girls]]),SUM(wash[[#This Row],[girls_0-5_reached]],wash[[#This Row],[girls_6-12_reached]],wash[[#This Row],[girls_13-18_reached]]),wash[[#This Row],[total_girls]])</f>
        <v>0</v>
      </c>
      <c r="AE441">
        <f>IF(ISBLANK(wash[[#This Row],[total_children]]),SUM(wash[[#This Row],[calc_boys]],wash[[#This Row],[calc_girls]]),wash[[#This Row],[total_children]])</f>
        <v>0</v>
      </c>
      <c r="AF441">
        <f>IF(ISBLANK(wash[[#This Row],[total_pwd]]),SUM(wash[[#This Row],[total_pwd_men]],wash[[#This Row],[total_pwd_women]]),wash[[#This Row],[total_pwd]])</f>
        <v>0</v>
      </c>
      <c r="AG441">
        <f>IF(ISBLANK(wash[[#This Row],[total_adults]]),SUM(wash[[#This Row],[total_men]],wash[[#This Row],[total_women]]),wash[[#This Row],[total_adults]])</f>
        <v>0</v>
      </c>
      <c r="AH441">
        <f>IF(ISBLANK(wash[[#This Row],[total_beneficiaries_reached]]),SUM(wash[[#This Row],[calc_children]],wash[[#This Row],[calc_adults]]),wash[[#This Row],[total_beneficiaries_reached]])</f>
        <v>0</v>
      </c>
      <c r="AI441" s="49" t="str">
        <f ca="1">IF(B441="","",OFFSET(table_admin1[[#Headers],[ADM1_PT]],MATCH(B441,admin1,0),1))</f>
        <v/>
      </c>
      <c r="AJ441" s="49" t="str">
        <f t="shared" ca="1" si="16"/>
        <v/>
      </c>
      <c r="AK441" s="49" t="str">
        <f t="shared" ca="1" si="17"/>
        <v/>
      </c>
    </row>
    <row r="442" spans="29:37" x14ac:dyDescent="0.2">
      <c r="AC442">
        <f>IF(ISBLANK(wash[[#This Row],[total_boys]]),SUM(wash[[#This Row],[boys_0-5_reached]],wash[[#This Row],[boys_6-12_reached]],wash[[#This Row],[boys_13-18_reached]]),wash[[#This Row],[total_boys]])</f>
        <v>0</v>
      </c>
      <c r="AD442">
        <f>IF(ISBLANK(wash[[#This Row],[total_girls]]),SUM(wash[[#This Row],[girls_0-5_reached]],wash[[#This Row],[girls_6-12_reached]],wash[[#This Row],[girls_13-18_reached]]),wash[[#This Row],[total_girls]])</f>
        <v>0</v>
      </c>
      <c r="AE442">
        <f>IF(ISBLANK(wash[[#This Row],[total_children]]),SUM(wash[[#This Row],[calc_boys]],wash[[#This Row],[calc_girls]]),wash[[#This Row],[total_children]])</f>
        <v>0</v>
      </c>
      <c r="AF442">
        <f>IF(ISBLANK(wash[[#This Row],[total_pwd]]),SUM(wash[[#This Row],[total_pwd_men]],wash[[#This Row],[total_pwd_women]]),wash[[#This Row],[total_pwd]])</f>
        <v>0</v>
      </c>
      <c r="AG442">
        <f>IF(ISBLANK(wash[[#This Row],[total_adults]]),SUM(wash[[#This Row],[total_men]],wash[[#This Row],[total_women]]),wash[[#This Row],[total_adults]])</f>
        <v>0</v>
      </c>
      <c r="AH442">
        <f>IF(ISBLANK(wash[[#This Row],[total_beneficiaries_reached]]),SUM(wash[[#This Row],[calc_children]],wash[[#This Row],[calc_adults]]),wash[[#This Row],[total_beneficiaries_reached]])</f>
        <v>0</v>
      </c>
      <c r="AI442" s="49" t="str">
        <f ca="1">IF(B442="","",OFFSET(table_admin1[[#Headers],[ADM1_PT]],MATCH(B442,admin1,0),1))</f>
        <v/>
      </c>
      <c r="AJ442" s="49" t="str">
        <f t="shared" ca="1" si="16"/>
        <v/>
      </c>
      <c r="AK442" s="49" t="str">
        <f t="shared" ca="1" si="17"/>
        <v/>
      </c>
    </row>
    <row r="443" spans="29:37" x14ac:dyDescent="0.2">
      <c r="AC443">
        <f>IF(ISBLANK(wash[[#This Row],[total_boys]]),SUM(wash[[#This Row],[boys_0-5_reached]],wash[[#This Row],[boys_6-12_reached]],wash[[#This Row],[boys_13-18_reached]]),wash[[#This Row],[total_boys]])</f>
        <v>0</v>
      </c>
      <c r="AD443">
        <f>IF(ISBLANK(wash[[#This Row],[total_girls]]),SUM(wash[[#This Row],[girls_0-5_reached]],wash[[#This Row],[girls_6-12_reached]],wash[[#This Row],[girls_13-18_reached]]),wash[[#This Row],[total_girls]])</f>
        <v>0</v>
      </c>
      <c r="AE443">
        <f>IF(ISBLANK(wash[[#This Row],[total_children]]),SUM(wash[[#This Row],[calc_boys]],wash[[#This Row],[calc_girls]]),wash[[#This Row],[total_children]])</f>
        <v>0</v>
      </c>
      <c r="AF443">
        <f>IF(ISBLANK(wash[[#This Row],[total_pwd]]),SUM(wash[[#This Row],[total_pwd_men]],wash[[#This Row],[total_pwd_women]]),wash[[#This Row],[total_pwd]])</f>
        <v>0</v>
      </c>
      <c r="AG443">
        <f>IF(ISBLANK(wash[[#This Row],[total_adults]]),SUM(wash[[#This Row],[total_men]],wash[[#This Row],[total_women]]),wash[[#This Row],[total_adults]])</f>
        <v>0</v>
      </c>
      <c r="AH443">
        <f>IF(ISBLANK(wash[[#This Row],[total_beneficiaries_reached]]),SUM(wash[[#This Row],[calc_children]],wash[[#This Row],[calc_adults]]),wash[[#This Row],[total_beneficiaries_reached]])</f>
        <v>0</v>
      </c>
      <c r="AI443" s="49" t="str">
        <f ca="1">IF(B443="","",OFFSET(table_admin1[[#Headers],[ADM1_PT]],MATCH(B443,admin1,0),1))</f>
        <v/>
      </c>
      <c r="AJ443" s="49" t="str">
        <f t="shared" ca="1" si="16"/>
        <v/>
      </c>
      <c r="AK443" s="49" t="str">
        <f t="shared" ca="1" si="17"/>
        <v/>
      </c>
    </row>
    <row r="444" spans="29:37" x14ac:dyDescent="0.2">
      <c r="AC444">
        <f>IF(ISBLANK(wash[[#This Row],[total_boys]]),SUM(wash[[#This Row],[boys_0-5_reached]],wash[[#This Row],[boys_6-12_reached]],wash[[#This Row],[boys_13-18_reached]]),wash[[#This Row],[total_boys]])</f>
        <v>0</v>
      </c>
      <c r="AD444">
        <f>IF(ISBLANK(wash[[#This Row],[total_girls]]),SUM(wash[[#This Row],[girls_0-5_reached]],wash[[#This Row],[girls_6-12_reached]],wash[[#This Row],[girls_13-18_reached]]),wash[[#This Row],[total_girls]])</f>
        <v>0</v>
      </c>
      <c r="AE444">
        <f>IF(ISBLANK(wash[[#This Row],[total_children]]),SUM(wash[[#This Row],[calc_boys]],wash[[#This Row],[calc_girls]]),wash[[#This Row],[total_children]])</f>
        <v>0</v>
      </c>
      <c r="AF444">
        <f>IF(ISBLANK(wash[[#This Row],[total_pwd]]),SUM(wash[[#This Row],[total_pwd_men]],wash[[#This Row],[total_pwd_women]]),wash[[#This Row],[total_pwd]])</f>
        <v>0</v>
      </c>
      <c r="AG444">
        <f>IF(ISBLANK(wash[[#This Row],[total_adults]]),SUM(wash[[#This Row],[total_men]],wash[[#This Row],[total_women]]),wash[[#This Row],[total_adults]])</f>
        <v>0</v>
      </c>
      <c r="AH444">
        <f>IF(ISBLANK(wash[[#This Row],[total_beneficiaries_reached]]),SUM(wash[[#This Row],[calc_children]],wash[[#This Row],[calc_adults]]),wash[[#This Row],[total_beneficiaries_reached]])</f>
        <v>0</v>
      </c>
      <c r="AI444" s="49" t="str">
        <f ca="1">IF(B444="","",OFFSET(table_admin1[[#Headers],[ADM1_PT]],MATCH(B444,admin1,0),1))</f>
        <v/>
      </c>
      <c r="AJ444" s="49" t="str">
        <f t="shared" ca="1" si="16"/>
        <v/>
      </c>
      <c r="AK444" s="49" t="str">
        <f t="shared" ca="1" si="17"/>
        <v/>
      </c>
    </row>
    <row r="445" spans="29:37" x14ac:dyDescent="0.2">
      <c r="AC445">
        <f>IF(ISBLANK(wash[[#This Row],[total_boys]]),SUM(wash[[#This Row],[boys_0-5_reached]],wash[[#This Row],[boys_6-12_reached]],wash[[#This Row],[boys_13-18_reached]]),wash[[#This Row],[total_boys]])</f>
        <v>0</v>
      </c>
      <c r="AD445">
        <f>IF(ISBLANK(wash[[#This Row],[total_girls]]),SUM(wash[[#This Row],[girls_0-5_reached]],wash[[#This Row],[girls_6-12_reached]],wash[[#This Row],[girls_13-18_reached]]),wash[[#This Row],[total_girls]])</f>
        <v>0</v>
      </c>
      <c r="AE445">
        <f>IF(ISBLANK(wash[[#This Row],[total_children]]),SUM(wash[[#This Row],[calc_boys]],wash[[#This Row],[calc_girls]]),wash[[#This Row],[total_children]])</f>
        <v>0</v>
      </c>
      <c r="AF445">
        <f>IF(ISBLANK(wash[[#This Row],[total_pwd]]),SUM(wash[[#This Row],[total_pwd_men]],wash[[#This Row],[total_pwd_women]]),wash[[#This Row],[total_pwd]])</f>
        <v>0</v>
      </c>
      <c r="AG445">
        <f>IF(ISBLANK(wash[[#This Row],[total_adults]]),SUM(wash[[#This Row],[total_men]],wash[[#This Row],[total_women]]),wash[[#This Row],[total_adults]])</f>
        <v>0</v>
      </c>
      <c r="AH445">
        <f>IF(ISBLANK(wash[[#This Row],[total_beneficiaries_reached]]),SUM(wash[[#This Row],[calc_children]],wash[[#This Row],[calc_adults]]),wash[[#This Row],[total_beneficiaries_reached]])</f>
        <v>0</v>
      </c>
      <c r="AI445" s="49" t="str">
        <f ca="1">IF(B445="","",OFFSET(table_admin1[[#Headers],[ADM1_PT]],MATCH(B445,admin1,0),1))</f>
        <v/>
      </c>
      <c r="AJ445" s="49" t="str">
        <f t="shared" ca="1" si="16"/>
        <v/>
      </c>
      <c r="AK445" s="49" t="str">
        <f t="shared" ca="1" si="17"/>
        <v/>
      </c>
    </row>
    <row r="446" spans="29:37" x14ac:dyDescent="0.2">
      <c r="AC446">
        <f>IF(ISBLANK(wash[[#This Row],[total_boys]]),SUM(wash[[#This Row],[boys_0-5_reached]],wash[[#This Row],[boys_6-12_reached]],wash[[#This Row],[boys_13-18_reached]]),wash[[#This Row],[total_boys]])</f>
        <v>0</v>
      </c>
      <c r="AD446">
        <f>IF(ISBLANK(wash[[#This Row],[total_girls]]),SUM(wash[[#This Row],[girls_0-5_reached]],wash[[#This Row],[girls_6-12_reached]],wash[[#This Row],[girls_13-18_reached]]),wash[[#This Row],[total_girls]])</f>
        <v>0</v>
      </c>
      <c r="AE446">
        <f>IF(ISBLANK(wash[[#This Row],[total_children]]),SUM(wash[[#This Row],[calc_boys]],wash[[#This Row],[calc_girls]]),wash[[#This Row],[total_children]])</f>
        <v>0</v>
      </c>
      <c r="AF446">
        <f>IF(ISBLANK(wash[[#This Row],[total_pwd]]),SUM(wash[[#This Row],[total_pwd_men]],wash[[#This Row],[total_pwd_women]]),wash[[#This Row],[total_pwd]])</f>
        <v>0</v>
      </c>
      <c r="AG446">
        <f>IF(ISBLANK(wash[[#This Row],[total_adults]]),SUM(wash[[#This Row],[total_men]],wash[[#This Row],[total_women]]),wash[[#This Row],[total_adults]])</f>
        <v>0</v>
      </c>
      <c r="AH446">
        <f>IF(ISBLANK(wash[[#This Row],[total_beneficiaries_reached]]),SUM(wash[[#This Row],[calc_children]],wash[[#This Row],[calc_adults]]),wash[[#This Row],[total_beneficiaries_reached]])</f>
        <v>0</v>
      </c>
      <c r="AI446" s="49" t="str">
        <f ca="1">IF(B446="","",OFFSET(table_admin1[[#Headers],[ADM1_PT]],MATCH(B446,admin1,0),1))</f>
        <v/>
      </c>
      <c r="AJ446" s="49" t="str">
        <f t="shared" ca="1" si="16"/>
        <v/>
      </c>
      <c r="AK446" s="49" t="str">
        <f t="shared" ca="1" si="17"/>
        <v/>
      </c>
    </row>
    <row r="447" spans="29:37" x14ac:dyDescent="0.2">
      <c r="AC447">
        <f>IF(ISBLANK(wash[[#This Row],[total_boys]]),SUM(wash[[#This Row],[boys_0-5_reached]],wash[[#This Row],[boys_6-12_reached]],wash[[#This Row],[boys_13-18_reached]]),wash[[#This Row],[total_boys]])</f>
        <v>0</v>
      </c>
      <c r="AD447">
        <f>IF(ISBLANK(wash[[#This Row],[total_girls]]),SUM(wash[[#This Row],[girls_0-5_reached]],wash[[#This Row],[girls_6-12_reached]],wash[[#This Row],[girls_13-18_reached]]),wash[[#This Row],[total_girls]])</f>
        <v>0</v>
      </c>
      <c r="AE447">
        <f>IF(ISBLANK(wash[[#This Row],[total_children]]),SUM(wash[[#This Row],[calc_boys]],wash[[#This Row],[calc_girls]]),wash[[#This Row],[total_children]])</f>
        <v>0</v>
      </c>
      <c r="AF447">
        <f>IF(ISBLANK(wash[[#This Row],[total_pwd]]),SUM(wash[[#This Row],[total_pwd_men]],wash[[#This Row],[total_pwd_women]]),wash[[#This Row],[total_pwd]])</f>
        <v>0</v>
      </c>
      <c r="AG447">
        <f>IF(ISBLANK(wash[[#This Row],[total_adults]]),SUM(wash[[#This Row],[total_men]],wash[[#This Row],[total_women]]),wash[[#This Row],[total_adults]])</f>
        <v>0</v>
      </c>
      <c r="AH447">
        <f>IF(ISBLANK(wash[[#This Row],[total_beneficiaries_reached]]),SUM(wash[[#This Row],[calc_children]],wash[[#This Row],[calc_adults]]),wash[[#This Row],[total_beneficiaries_reached]])</f>
        <v>0</v>
      </c>
      <c r="AI447" s="49" t="str">
        <f ca="1">IF(B447="","",OFFSET(table_admin1[[#Headers],[ADM1_PT]],MATCH(B447,admin1,0),1))</f>
        <v/>
      </c>
      <c r="AJ447" s="49" t="str">
        <f t="shared" ca="1" si="16"/>
        <v/>
      </c>
      <c r="AK447" s="49" t="str">
        <f t="shared" ca="1" si="17"/>
        <v/>
      </c>
    </row>
    <row r="448" spans="29:37" x14ac:dyDescent="0.2">
      <c r="AC448">
        <f>IF(ISBLANK(wash[[#This Row],[total_boys]]),SUM(wash[[#This Row],[boys_0-5_reached]],wash[[#This Row],[boys_6-12_reached]],wash[[#This Row],[boys_13-18_reached]]),wash[[#This Row],[total_boys]])</f>
        <v>0</v>
      </c>
      <c r="AD448">
        <f>IF(ISBLANK(wash[[#This Row],[total_girls]]),SUM(wash[[#This Row],[girls_0-5_reached]],wash[[#This Row],[girls_6-12_reached]],wash[[#This Row],[girls_13-18_reached]]),wash[[#This Row],[total_girls]])</f>
        <v>0</v>
      </c>
      <c r="AE448">
        <f>IF(ISBLANK(wash[[#This Row],[total_children]]),SUM(wash[[#This Row],[calc_boys]],wash[[#This Row],[calc_girls]]),wash[[#This Row],[total_children]])</f>
        <v>0</v>
      </c>
      <c r="AF448">
        <f>IF(ISBLANK(wash[[#This Row],[total_pwd]]),SUM(wash[[#This Row],[total_pwd_men]],wash[[#This Row],[total_pwd_women]]),wash[[#This Row],[total_pwd]])</f>
        <v>0</v>
      </c>
      <c r="AG448">
        <f>IF(ISBLANK(wash[[#This Row],[total_adults]]),SUM(wash[[#This Row],[total_men]],wash[[#This Row],[total_women]]),wash[[#This Row],[total_adults]])</f>
        <v>0</v>
      </c>
      <c r="AH448">
        <f>IF(ISBLANK(wash[[#This Row],[total_beneficiaries_reached]]),SUM(wash[[#This Row],[calc_children]],wash[[#This Row],[calc_adults]]),wash[[#This Row],[total_beneficiaries_reached]])</f>
        <v>0</v>
      </c>
      <c r="AI448" s="49" t="str">
        <f ca="1">IF(B448="","",OFFSET(table_admin1[[#Headers],[ADM1_PT]],MATCH(B448,admin1,0),1))</f>
        <v/>
      </c>
      <c r="AJ448" s="49" t="str">
        <f t="shared" ca="1" si="16"/>
        <v/>
      </c>
      <c r="AK448" s="49" t="str">
        <f t="shared" ca="1" si="17"/>
        <v/>
      </c>
    </row>
    <row r="449" spans="29:37" x14ac:dyDescent="0.2">
      <c r="AC449">
        <f>IF(ISBLANK(wash[[#This Row],[total_boys]]),SUM(wash[[#This Row],[boys_0-5_reached]],wash[[#This Row],[boys_6-12_reached]],wash[[#This Row],[boys_13-18_reached]]),wash[[#This Row],[total_boys]])</f>
        <v>0</v>
      </c>
      <c r="AD449">
        <f>IF(ISBLANK(wash[[#This Row],[total_girls]]),SUM(wash[[#This Row],[girls_0-5_reached]],wash[[#This Row],[girls_6-12_reached]],wash[[#This Row],[girls_13-18_reached]]),wash[[#This Row],[total_girls]])</f>
        <v>0</v>
      </c>
      <c r="AE449">
        <f>IF(ISBLANK(wash[[#This Row],[total_children]]),SUM(wash[[#This Row],[calc_boys]],wash[[#This Row],[calc_girls]]),wash[[#This Row],[total_children]])</f>
        <v>0</v>
      </c>
      <c r="AF449">
        <f>IF(ISBLANK(wash[[#This Row],[total_pwd]]),SUM(wash[[#This Row],[total_pwd_men]],wash[[#This Row],[total_pwd_women]]),wash[[#This Row],[total_pwd]])</f>
        <v>0</v>
      </c>
      <c r="AG449">
        <f>IF(ISBLANK(wash[[#This Row],[total_adults]]),SUM(wash[[#This Row],[total_men]],wash[[#This Row],[total_women]]),wash[[#This Row],[total_adults]])</f>
        <v>0</v>
      </c>
      <c r="AH449">
        <f>IF(ISBLANK(wash[[#This Row],[total_beneficiaries_reached]]),SUM(wash[[#This Row],[calc_children]],wash[[#This Row],[calc_adults]]),wash[[#This Row],[total_beneficiaries_reached]])</f>
        <v>0</v>
      </c>
      <c r="AI449" s="49" t="str">
        <f ca="1">IF(B449="","",OFFSET(table_admin1[[#Headers],[ADM1_PT]],MATCH(B449,admin1,0),1))</f>
        <v/>
      </c>
      <c r="AJ449" s="49" t="str">
        <f t="shared" ca="1" si="16"/>
        <v/>
      </c>
      <c r="AK449" s="49" t="str">
        <f t="shared" ca="1" si="17"/>
        <v/>
      </c>
    </row>
    <row r="450" spans="29:37" x14ac:dyDescent="0.2">
      <c r="AC450">
        <f>IF(ISBLANK(wash[[#This Row],[total_boys]]),SUM(wash[[#This Row],[boys_0-5_reached]],wash[[#This Row],[boys_6-12_reached]],wash[[#This Row],[boys_13-18_reached]]),wash[[#This Row],[total_boys]])</f>
        <v>0</v>
      </c>
      <c r="AD450">
        <f>IF(ISBLANK(wash[[#This Row],[total_girls]]),SUM(wash[[#This Row],[girls_0-5_reached]],wash[[#This Row],[girls_6-12_reached]],wash[[#This Row],[girls_13-18_reached]]),wash[[#This Row],[total_girls]])</f>
        <v>0</v>
      </c>
      <c r="AE450">
        <f>IF(ISBLANK(wash[[#This Row],[total_children]]),SUM(wash[[#This Row],[calc_boys]],wash[[#This Row],[calc_girls]]),wash[[#This Row],[total_children]])</f>
        <v>0</v>
      </c>
      <c r="AF450">
        <f>IF(ISBLANK(wash[[#This Row],[total_pwd]]),SUM(wash[[#This Row],[total_pwd_men]],wash[[#This Row],[total_pwd_women]]),wash[[#This Row],[total_pwd]])</f>
        <v>0</v>
      </c>
      <c r="AG450">
        <f>IF(ISBLANK(wash[[#This Row],[total_adults]]),SUM(wash[[#This Row],[total_men]],wash[[#This Row],[total_women]]),wash[[#This Row],[total_adults]])</f>
        <v>0</v>
      </c>
      <c r="AH450">
        <f>IF(ISBLANK(wash[[#This Row],[total_beneficiaries_reached]]),SUM(wash[[#This Row],[calc_children]],wash[[#This Row],[calc_adults]]),wash[[#This Row],[total_beneficiaries_reached]])</f>
        <v>0</v>
      </c>
      <c r="AI450" s="49" t="str">
        <f ca="1">IF(B450="","",OFFSET(table_admin1[[#Headers],[ADM1_PT]],MATCH(B450,admin1,0),1))</f>
        <v/>
      </c>
      <c r="AJ450" s="49" t="str">
        <f t="shared" ca="1" si="16"/>
        <v/>
      </c>
      <c r="AK450" s="49" t="str">
        <f t="shared" ca="1" si="17"/>
        <v/>
      </c>
    </row>
    <row r="451" spans="29:37" x14ac:dyDescent="0.2">
      <c r="AC451">
        <f>IF(ISBLANK(wash[[#This Row],[total_boys]]),SUM(wash[[#This Row],[boys_0-5_reached]],wash[[#This Row],[boys_6-12_reached]],wash[[#This Row],[boys_13-18_reached]]),wash[[#This Row],[total_boys]])</f>
        <v>0</v>
      </c>
      <c r="AD451">
        <f>IF(ISBLANK(wash[[#This Row],[total_girls]]),SUM(wash[[#This Row],[girls_0-5_reached]],wash[[#This Row],[girls_6-12_reached]],wash[[#This Row],[girls_13-18_reached]]),wash[[#This Row],[total_girls]])</f>
        <v>0</v>
      </c>
      <c r="AE451">
        <f>IF(ISBLANK(wash[[#This Row],[total_children]]),SUM(wash[[#This Row],[calc_boys]],wash[[#This Row],[calc_girls]]),wash[[#This Row],[total_children]])</f>
        <v>0</v>
      </c>
      <c r="AF451">
        <f>IF(ISBLANK(wash[[#This Row],[total_pwd]]),SUM(wash[[#This Row],[total_pwd_men]],wash[[#This Row],[total_pwd_women]]),wash[[#This Row],[total_pwd]])</f>
        <v>0</v>
      </c>
      <c r="AG451">
        <f>IF(ISBLANK(wash[[#This Row],[total_adults]]),SUM(wash[[#This Row],[total_men]],wash[[#This Row],[total_women]]),wash[[#This Row],[total_adults]])</f>
        <v>0</v>
      </c>
      <c r="AH451">
        <f>IF(ISBLANK(wash[[#This Row],[total_beneficiaries_reached]]),SUM(wash[[#This Row],[calc_children]],wash[[#This Row],[calc_adults]]),wash[[#This Row],[total_beneficiaries_reached]])</f>
        <v>0</v>
      </c>
      <c r="AI451" s="49" t="str">
        <f ca="1">IF(B451="","",OFFSET(table_admin1[[#Headers],[ADM1_PT]],MATCH(B451,admin1,0),1))</f>
        <v/>
      </c>
      <c r="AJ451" s="49" t="str">
        <f t="shared" ca="1" si="16"/>
        <v/>
      </c>
      <c r="AK451" s="49" t="str">
        <f t="shared" ca="1" si="17"/>
        <v/>
      </c>
    </row>
    <row r="452" spans="29:37" x14ac:dyDescent="0.2">
      <c r="AC452">
        <f>IF(ISBLANK(wash[[#This Row],[total_boys]]),SUM(wash[[#This Row],[boys_0-5_reached]],wash[[#This Row],[boys_6-12_reached]],wash[[#This Row],[boys_13-18_reached]]),wash[[#This Row],[total_boys]])</f>
        <v>0</v>
      </c>
      <c r="AD452">
        <f>IF(ISBLANK(wash[[#This Row],[total_girls]]),SUM(wash[[#This Row],[girls_0-5_reached]],wash[[#This Row],[girls_6-12_reached]],wash[[#This Row],[girls_13-18_reached]]),wash[[#This Row],[total_girls]])</f>
        <v>0</v>
      </c>
      <c r="AE452">
        <f>IF(ISBLANK(wash[[#This Row],[total_children]]),SUM(wash[[#This Row],[calc_boys]],wash[[#This Row],[calc_girls]]),wash[[#This Row],[total_children]])</f>
        <v>0</v>
      </c>
      <c r="AF452">
        <f>IF(ISBLANK(wash[[#This Row],[total_pwd]]),SUM(wash[[#This Row],[total_pwd_men]],wash[[#This Row],[total_pwd_women]]),wash[[#This Row],[total_pwd]])</f>
        <v>0</v>
      </c>
      <c r="AG452">
        <f>IF(ISBLANK(wash[[#This Row],[total_adults]]),SUM(wash[[#This Row],[total_men]],wash[[#This Row],[total_women]]),wash[[#This Row],[total_adults]])</f>
        <v>0</v>
      </c>
      <c r="AH452">
        <f>IF(ISBLANK(wash[[#This Row],[total_beneficiaries_reached]]),SUM(wash[[#This Row],[calc_children]],wash[[#This Row],[calc_adults]]),wash[[#This Row],[total_beneficiaries_reached]])</f>
        <v>0</v>
      </c>
      <c r="AI452" s="49" t="str">
        <f ca="1">IF(B452="","",OFFSET(table_admin1[[#Headers],[ADM1_PT]],MATCH(B452,admin1,0),1))</f>
        <v/>
      </c>
      <c r="AJ452" s="49" t="str">
        <f t="shared" ca="1" si="16"/>
        <v/>
      </c>
      <c r="AK452" s="49" t="str">
        <f t="shared" ca="1" si="17"/>
        <v/>
      </c>
    </row>
    <row r="453" spans="29:37" x14ac:dyDescent="0.2">
      <c r="AC453">
        <f>IF(ISBLANK(wash[[#This Row],[total_boys]]),SUM(wash[[#This Row],[boys_0-5_reached]],wash[[#This Row],[boys_6-12_reached]],wash[[#This Row],[boys_13-18_reached]]),wash[[#This Row],[total_boys]])</f>
        <v>0</v>
      </c>
      <c r="AD453">
        <f>IF(ISBLANK(wash[[#This Row],[total_girls]]),SUM(wash[[#This Row],[girls_0-5_reached]],wash[[#This Row],[girls_6-12_reached]],wash[[#This Row],[girls_13-18_reached]]),wash[[#This Row],[total_girls]])</f>
        <v>0</v>
      </c>
      <c r="AE453">
        <f>IF(ISBLANK(wash[[#This Row],[total_children]]),SUM(wash[[#This Row],[calc_boys]],wash[[#This Row],[calc_girls]]),wash[[#This Row],[total_children]])</f>
        <v>0</v>
      </c>
      <c r="AF453">
        <f>IF(ISBLANK(wash[[#This Row],[total_pwd]]),SUM(wash[[#This Row],[total_pwd_men]],wash[[#This Row],[total_pwd_women]]),wash[[#This Row],[total_pwd]])</f>
        <v>0</v>
      </c>
      <c r="AG453">
        <f>IF(ISBLANK(wash[[#This Row],[total_adults]]),SUM(wash[[#This Row],[total_men]],wash[[#This Row],[total_women]]),wash[[#This Row],[total_adults]])</f>
        <v>0</v>
      </c>
      <c r="AH453">
        <f>IF(ISBLANK(wash[[#This Row],[total_beneficiaries_reached]]),SUM(wash[[#This Row],[calc_children]],wash[[#This Row],[calc_adults]]),wash[[#This Row],[total_beneficiaries_reached]])</f>
        <v>0</v>
      </c>
      <c r="AI453" s="49" t="str">
        <f ca="1">IF(B453="","",OFFSET(table_admin1[[#Headers],[ADM1_PT]],MATCH(B453,admin1,0),1))</f>
        <v/>
      </c>
      <c r="AJ453" s="49" t="str">
        <f t="shared" ca="1" si="16"/>
        <v/>
      </c>
      <c r="AK453" s="49" t="str">
        <f t="shared" ca="1" si="17"/>
        <v/>
      </c>
    </row>
    <row r="454" spans="29:37" x14ac:dyDescent="0.2">
      <c r="AC454">
        <f>IF(ISBLANK(wash[[#This Row],[total_boys]]),SUM(wash[[#This Row],[boys_0-5_reached]],wash[[#This Row],[boys_6-12_reached]],wash[[#This Row],[boys_13-18_reached]]),wash[[#This Row],[total_boys]])</f>
        <v>0</v>
      </c>
      <c r="AD454">
        <f>IF(ISBLANK(wash[[#This Row],[total_girls]]),SUM(wash[[#This Row],[girls_0-5_reached]],wash[[#This Row],[girls_6-12_reached]],wash[[#This Row],[girls_13-18_reached]]),wash[[#This Row],[total_girls]])</f>
        <v>0</v>
      </c>
      <c r="AE454">
        <f>IF(ISBLANK(wash[[#This Row],[total_children]]),SUM(wash[[#This Row],[calc_boys]],wash[[#This Row],[calc_girls]]),wash[[#This Row],[total_children]])</f>
        <v>0</v>
      </c>
      <c r="AF454">
        <f>IF(ISBLANK(wash[[#This Row],[total_pwd]]),SUM(wash[[#This Row],[total_pwd_men]],wash[[#This Row],[total_pwd_women]]),wash[[#This Row],[total_pwd]])</f>
        <v>0</v>
      </c>
      <c r="AG454">
        <f>IF(ISBLANK(wash[[#This Row],[total_adults]]),SUM(wash[[#This Row],[total_men]],wash[[#This Row],[total_women]]),wash[[#This Row],[total_adults]])</f>
        <v>0</v>
      </c>
      <c r="AH454">
        <f>IF(ISBLANK(wash[[#This Row],[total_beneficiaries_reached]]),SUM(wash[[#This Row],[calc_children]],wash[[#This Row],[calc_adults]]),wash[[#This Row],[total_beneficiaries_reached]])</f>
        <v>0</v>
      </c>
      <c r="AI454" s="49" t="str">
        <f ca="1">IF(B454="","",OFFSET(table_admin1[[#Headers],[ADM1_PT]],MATCH(B454,admin1,0),1))</f>
        <v/>
      </c>
      <c r="AJ454" s="49" t="str">
        <f t="shared" ca="1" si="16"/>
        <v/>
      </c>
      <c r="AK454" s="49" t="str">
        <f t="shared" ca="1" si="17"/>
        <v/>
      </c>
    </row>
    <row r="455" spans="29:37" x14ac:dyDescent="0.2">
      <c r="AC455">
        <f>IF(ISBLANK(wash[[#This Row],[total_boys]]),SUM(wash[[#This Row],[boys_0-5_reached]],wash[[#This Row],[boys_6-12_reached]],wash[[#This Row],[boys_13-18_reached]]),wash[[#This Row],[total_boys]])</f>
        <v>0</v>
      </c>
      <c r="AD455">
        <f>IF(ISBLANK(wash[[#This Row],[total_girls]]),SUM(wash[[#This Row],[girls_0-5_reached]],wash[[#This Row],[girls_6-12_reached]],wash[[#This Row],[girls_13-18_reached]]),wash[[#This Row],[total_girls]])</f>
        <v>0</v>
      </c>
      <c r="AE455">
        <f>IF(ISBLANK(wash[[#This Row],[total_children]]),SUM(wash[[#This Row],[calc_boys]],wash[[#This Row],[calc_girls]]),wash[[#This Row],[total_children]])</f>
        <v>0</v>
      </c>
      <c r="AF455">
        <f>IF(ISBLANK(wash[[#This Row],[total_pwd]]),SUM(wash[[#This Row],[total_pwd_men]],wash[[#This Row],[total_pwd_women]]),wash[[#This Row],[total_pwd]])</f>
        <v>0</v>
      </c>
      <c r="AG455">
        <f>IF(ISBLANK(wash[[#This Row],[total_adults]]),SUM(wash[[#This Row],[total_men]],wash[[#This Row],[total_women]]),wash[[#This Row],[total_adults]])</f>
        <v>0</v>
      </c>
      <c r="AH455">
        <f>IF(ISBLANK(wash[[#This Row],[total_beneficiaries_reached]]),SUM(wash[[#This Row],[calc_children]],wash[[#This Row],[calc_adults]]),wash[[#This Row],[total_beneficiaries_reached]])</f>
        <v>0</v>
      </c>
      <c r="AI455" s="49" t="str">
        <f ca="1">IF(B455="","",OFFSET(table_admin1[[#Headers],[ADM1_PT]],MATCH(B455,admin1,0),1))</f>
        <v/>
      </c>
      <c r="AJ455" s="49" t="str">
        <f t="shared" ca="1" si="16"/>
        <v/>
      </c>
      <c r="AK455" s="49" t="str">
        <f t="shared" ca="1" si="17"/>
        <v/>
      </c>
    </row>
    <row r="456" spans="29:37" x14ac:dyDescent="0.2">
      <c r="AC456">
        <f>IF(ISBLANK(wash[[#This Row],[total_boys]]),SUM(wash[[#This Row],[boys_0-5_reached]],wash[[#This Row],[boys_6-12_reached]],wash[[#This Row],[boys_13-18_reached]]),wash[[#This Row],[total_boys]])</f>
        <v>0</v>
      </c>
      <c r="AD456">
        <f>IF(ISBLANK(wash[[#This Row],[total_girls]]),SUM(wash[[#This Row],[girls_0-5_reached]],wash[[#This Row],[girls_6-12_reached]],wash[[#This Row],[girls_13-18_reached]]),wash[[#This Row],[total_girls]])</f>
        <v>0</v>
      </c>
      <c r="AE456">
        <f>IF(ISBLANK(wash[[#This Row],[total_children]]),SUM(wash[[#This Row],[calc_boys]],wash[[#This Row],[calc_girls]]),wash[[#This Row],[total_children]])</f>
        <v>0</v>
      </c>
      <c r="AF456">
        <f>IF(ISBLANK(wash[[#This Row],[total_pwd]]),SUM(wash[[#This Row],[total_pwd_men]],wash[[#This Row],[total_pwd_women]]),wash[[#This Row],[total_pwd]])</f>
        <v>0</v>
      </c>
      <c r="AG456">
        <f>IF(ISBLANK(wash[[#This Row],[total_adults]]),SUM(wash[[#This Row],[total_men]],wash[[#This Row],[total_women]]),wash[[#This Row],[total_adults]])</f>
        <v>0</v>
      </c>
      <c r="AH456">
        <f>IF(ISBLANK(wash[[#This Row],[total_beneficiaries_reached]]),SUM(wash[[#This Row],[calc_children]],wash[[#This Row],[calc_adults]]),wash[[#This Row],[total_beneficiaries_reached]])</f>
        <v>0</v>
      </c>
      <c r="AI456" s="49" t="str">
        <f ca="1">IF(B456="","",OFFSET(table_admin1[[#Headers],[ADM1_PT]],MATCH(B456,admin1,0),1))</f>
        <v/>
      </c>
      <c r="AJ456" s="49" t="str">
        <f t="shared" ca="1" si="16"/>
        <v/>
      </c>
      <c r="AK456" s="49" t="str">
        <f t="shared" ca="1" si="17"/>
        <v/>
      </c>
    </row>
    <row r="457" spans="29:37" x14ac:dyDescent="0.2">
      <c r="AC457">
        <f>IF(ISBLANK(wash[[#This Row],[total_boys]]),SUM(wash[[#This Row],[boys_0-5_reached]],wash[[#This Row],[boys_6-12_reached]],wash[[#This Row],[boys_13-18_reached]]),wash[[#This Row],[total_boys]])</f>
        <v>0</v>
      </c>
      <c r="AD457">
        <f>IF(ISBLANK(wash[[#This Row],[total_girls]]),SUM(wash[[#This Row],[girls_0-5_reached]],wash[[#This Row],[girls_6-12_reached]],wash[[#This Row],[girls_13-18_reached]]),wash[[#This Row],[total_girls]])</f>
        <v>0</v>
      </c>
      <c r="AE457">
        <f>IF(ISBLANK(wash[[#This Row],[total_children]]),SUM(wash[[#This Row],[calc_boys]],wash[[#This Row],[calc_girls]]),wash[[#This Row],[total_children]])</f>
        <v>0</v>
      </c>
      <c r="AF457">
        <f>IF(ISBLANK(wash[[#This Row],[total_pwd]]),SUM(wash[[#This Row],[total_pwd_men]],wash[[#This Row],[total_pwd_women]]),wash[[#This Row],[total_pwd]])</f>
        <v>0</v>
      </c>
      <c r="AG457">
        <f>IF(ISBLANK(wash[[#This Row],[total_adults]]),SUM(wash[[#This Row],[total_men]],wash[[#This Row],[total_women]]),wash[[#This Row],[total_adults]])</f>
        <v>0</v>
      </c>
      <c r="AH457">
        <f>IF(ISBLANK(wash[[#This Row],[total_beneficiaries_reached]]),SUM(wash[[#This Row],[calc_children]],wash[[#This Row],[calc_adults]]),wash[[#This Row],[total_beneficiaries_reached]])</f>
        <v>0</v>
      </c>
      <c r="AI457" s="49" t="str">
        <f ca="1">IF(B457="","",OFFSET(table_admin1[[#Headers],[ADM1_PT]],MATCH(B457,admin1,0),1))</f>
        <v/>
      </c>
      <c r="AJ457" s="49" t="str">
        <f t="shared" ca="1" si="16"/>
        <v/>
      </c>
      <c r="AK457" s="49" t="str">
        <f t="shared" ca="1" si="17"/>
        <v/>
      </c>
    </row>
    <row r="458" spans="29:37" x14ac:dyDescent="0.2">
      <c r="AC458">
        <f>IF(ISBLANK(wash[[#This Row],[total_boys]]),SUM(wash[[#This Row],[boys_0-5_reached]],wash[[#This Row],[boys_6-12_reached]],wash[[#This Row],[boys_13-18_reached]]),wash[[#This Row],[total_boys]])</f>
        <v>0</v>
      </c>
      <c r="AD458">
        <f>IF(ISBLANK(wash[[#This Row],[total_girls]]),SUM(wash[[#This Row],[girls_0-5_reached]],wash[[#This Row],[girls_6-12_reached]],wash[[#This Row],[girls_13-18_reached]]),wash[[#This Row],[total_girls]])</f>
        <v>0</v>
      </c>
      <c r="AE458">
        <f>IF(ISBLANK(wash[[#This Row],[total_children]]),SUM(wash[[#This Row],[calc_boys]],wash[[#This Row],[calc_girls]]),wash[[#This Row],[total_children]])</f>
        <v>0</v>
      </c>
      <c r="AF458">
        <f>IF(ISBLANK(wash[[#This Row],[total_pwd]]),SUM(wash[[#This Row],[total_pwd_men]],wash[[#This Row],[total_pwd_women]]),wash[[#This Row],[total_pwd]])</f>
        <v>0</v>
      </c>
      <c r="AG458">
        <f>IF(ISBLANK(wash[[#This Row],[total_adults]]),SUM(wash[[#This Row],[total_men]],wash[[#This Row],[total_women]]),wash[[#This Row],[total_adults]])</f>
        <v>0</v>
      </c>
      <c r="AH458">
        <f>IF(ISBLANK(wash[[#This Row],[total_beneficiaries_reached]]),SUM(wash[[#This Row],[calc_children]],wash[[#This Row],[calc_adults]]),wash[[#This Row],[total_beneficiaries_reached]])</f>
        <v>0</v>
      </c>
      <c r="AI458" s="49" t="str">
        <f ca="1">IF(B458="","",OFFSET(table_admin1[[#Headers],[ADM1_PT]],MATCH(B458,admin1,0),1))</f>
        <v/>
      </c>
      <c r="AJ458" s="49" t="str">
        <f t="shared" ca="1" si="16"/>
        <v/>
      </c>
      <c r="AK458" s="49" t="str">
        <f t="shared" ca="1" si="17"/>
        <v/>
      </c>
    </row>
    <row r="459" spans="29:37" x14ac:dyDescent="0.2">
      <c r="AC459">
        <f>IF(ISBLANK(wash[[#This Row],[total_boys]]),SUM(wash[[#This Row],[boys_0-5_reached]],wash[[#This Row],[boys_6-12_reached]],wash[[#This Row],[boys_13-18_reached]]),wash[[#This Row],[total_boys]])</f>
        <v>0</v>
      </c>
      <c r="AD459">
        <f>IF(ISBLANK(wash[[#This Row],[total_girls]]),SUM(wash[[#This Row],[girls_0-5_reached]],wash[[#This Row],[girls_6-12_reached]],wash[[#This Row],[girls_13-18_reached]]),wash[[#This Row],[total_girls]])</f>
        <v>0</v>
      </c>
      <c r="AE459">
        <f>IF(ISBLANK(wash[[#This Row],[total_children]]),SUM(wash[[#This Row],[calc_boys]],wash[[#This Row],[calc_girls]]),wash[[#This Row],[total_children]])</f>
        <v>0</v>
      </c>
      <c r="AF459">
        <f>IF(ISBLANK(wash[[#This Row],[total_pwd]]),SUM(wash[[#This Row],[total_pwd_men]],wash[[#This Row],[total_pwd_women]]),wash[[#This Row],[total_pwd]])</f>
        <v>0</v>
      </c>
      <c r="AG459">
        <f>IF(ISBLANK(wash[[#This Row],[total_adults]]),SUM(wash[[#This Row],[total_men]],wash[[#This Row],[total_women]]),wash[[#This Row],[total_adults]])</f>
        <v>0</v>
      </c>
      <c r="AH459">
        <f>IF(ISBLANK(wash[[#This Row],[total_beneficiaries_reached]]),SUM(wash[[#This Row],[calc_children]],wash[[#This Row],[calc_adults]]),wash[[#This Row],[total_beneficiaries_reached]])</f>
        <v>0</v>
      </c>
      <c r="AI459" s="49" t="str">
        <f ca="1">IF(B459="","",OFFSET(table_admin1[[#Headers],[ADM1_PT]],MATCH(B459,admin1,0),1))</f>
        <v/>
      </c>
      <c r="AJ459" s="49" t="str">
        <f t="shared" ca="1" si="16"/>
        <v/>
      </c>
      <c r="AK459" s="49" t="str">
        <f t="shared" ca="1" si="17"/>
        <v/>
      </c>
    </row>
    <row r="460" spans="29:37" x14ac:dyDescent="0.2">
      <c r="AC460">
        <f>IF(ISBLANK(wash[[#This Row],[total_boys]]),SUM(wash[[#This Row],[boys_0-5_reached]],wash[[#This Row],[boys_6-12_reached]],wash[[#This Row],[boys_13-18_reached]]),wash[[#This Row],[total_boys]])</f>
        <v>0</v>
      </c>
      <c r="AD460">
        <f>IF(ISBLANK(wash[[#This Row],[total_girls]]),SUM(wash[[#This Row],[girls_0-5_reached]],wash[[#This Row],[girls_6-12_reached]],wash[[#This Row],[girls_13-18_reached]]),wash[[#This Row],[total_girls]])</f>
        <v>0</v>
      </c>
      <c r="AE460">
        <f>IF(ISBLANK(wash[[#This Row],[total_children]]),SUM(wash[[#This Row],[calc_boys]],wash[[#This Row],[calc_girls]]),wash[[#This Row],[total_children]])</f>
        <v>0</v>
      </c>
      <c r="AF460">
        <f>IF(ISBLANK(wash[[#This Row],[total_pwd]]),SUM(wash[[#This Row],[total_pwd_men]],wash[[#This Row],[total_pwd_women]]),wash[[#This Row],[total_pwd]])</f>
        <v>0</v>
      </c>
      <c r="AG460">
        <f>IF(ISBLANK(wash[[#This Row],[total_adults]]),SUM(wash[[#This Row],[total_men]],wash[[#This Row],[total_women]]),wash[[#This Row],[total_adults]])</f>
        <v>0</v>
      </c>
      <c r="AH460">
        <f>IF(ISBLANK(wash[[#This Row],[total_beneficiaries_reached]]),SUM(wash[[#This Row],[calc_children]],wash[[#This Row],[calc_adults]]),wash[[#This Row],[total_beneficiaries_reached]])</f>
        <v>0</v>
      </c>
      <c r="AI460" s="49" t="str">
        <f ca="1">IF(B460="","",OFFSET(table_admin1[[#Headers],[ADM1_PT]],MATCH(B460,admin1,0),1))</f>
        <v/>
      </c>
      <c r="AJ460" s="49" t="str">
        <f t="shared" ca="1" si="16"/>
        <v/>
      </c>
      <c r="AK460" s="49" t="str">
        <f t="shared" ca="1" si="17"/>
        <v/>
      </c>
    </row>
    <row r="461" spans="29:37" x14ac:dyDescent="0.2">
      <c r="AC461">
        <f>IF(ISBLANK(wash[[#This Row],[total_boys]]),SUM(wash[[#This Row],[boys_0-5_reached]],wash[[#This Row],[boys_6-12_reached]],wash[[#This Row],[boys_13-18_reached]]),wash[[#This Row],[total_boys]])</f>
        <v>0</v>
      </c>
      <c r="AD461">
        <f>IF(ISBLANK(wash[[#This Row],[total_girls]]),SUM(wash[[#This Row],[girls_0-5_reached]],wash[[#This Row],[girls_6-12_reached]],wash[[#This Row],[girls_13-18_reached]]),wash[[#This Row],[total_girls]])</f>
        <v>0</v>
      </c>
      <c r="AE461">
        <f>IF(ISBLANK(wash[[#This Row],[total_children]]),SUM(wash[[#This Row],[calc_boys]],wash[[#This Row],[calc_girls]]),wash[[#This Row],[total_children]])</f>
        <v>0</v>
      </c>
      <c r="AF461">
        <f>IF(ISBLANK(wash[[#This Row],[total_pwd]]),SUM(wash[[#This Row],[total_pwd_men]],wash[[#This Row],[total_pwd_women]]),wash[[#This Row],[total_pwd]])</f>
        <v>0</v>
      </c>
      <c r="AG461">
        <f>IF(ISBLANK(wash[[#This Row],[total_adults]]),SUM(wash[[#This Row],[total_men]],wash[[#This Row],[total_women]]),wash[[#This Row],[total_adults]])</f>
        <v>0</v>
      </c>
      <c r="AH461">
        <f>IF(ISBLANK(wash[[#This Row],[total_beneficiaries_reached]]),SUM(wash[[#This Row],[calc_children]],wash[[#This Row],[calc_adults]]),wash[[#This Row],[total_beneficiaries_reached]])</f>
        <v>0</v>
      </c>
      <c r="AI461" s="49" t="str">
        <f ca="1">IF(B461="","",OFFSET(table_admin1[[#Headers],[ADM1_PT]],MATCH(B461,admin1,0),1))</f>
        <v/>
      </c>
      <c r="AJ461" s="49" t="str">
        <f t="shared" ca="1" si="16"/>
        <v/>
      </c>
      <c r="AK461" s="49" t="str">
        <f t="shared" ca="1" si="17"/>
        <v/>
      </c>
    </row>
    <row r="462" spans="29:37" x14ac:dyDescent="0.2">
      <c r="AC462">
        <f>IF(ISBLANK(wash[[#This Row],[total_boys]]),SUM(wash[[#This Row],[boys_0-5_reached]],wash[[#This Row],[boys_6-12_reached]],wash[[#This Row],[boys_13-18_reached]]),wash[[#This Row],[total_boys]])</f>
        <v>0</v>
      </c>
      <c r="AD462">
        <f>IF(ISBLANK(wash[[#This Row],[total_girls]]),SUM(wash[[#This Row],[girls_0-5_reached]],wash[[#This Row],[girls_6-12_reached]],wash[[#This Row],[girls_13-18_reached]]),wash[[#This Row],[total_girls]])</f>
        <v>0</v>
      </c>
      <c r="AE462">
        <f>IF(ISBLANK(wash[[#This Row],[total_children]]),SUM(wash[[#This Row],[calc_boys]],wash[[#This Row],[calc_girls]]),wash[[#This Row],[total_children]])</f>
        <v>0</v>
      </c>
      <c r="AF462">
        <f>IF(ISBLANK(wash[[#This Row],[total_pwd]]),SUM(wash[[#This Row],[total_pwd_men]],wash[[#This Row],[total_pwd_women]]),wash[[#This Row],[total_pwd]])</f>
        <v>0</v>
      </c>
      <c r="AG462">
        <f>IF(ISBLANK(wash[[#This Row],[total_adults]]),SUM(wash[[#This Row],[total_men]],wash[[#This Row],[total_women]]),wash[[#This Row],[total_adults]])</f>
        <v>0</v>
      </c>
      <c r="AH462">
        <f>IF(ISBLANK(wash[[#This Row],[total_beneficiaries_reached]]),SUM(wash[[#This Row],[calc_children]],wash[[#This Row],[calc_adults]]),wash[[#This Row],[total_beneficiaries_reached]])</f>
        <v>0</v>
      </c>
      <c r="AI462" s="49" t="str">
        <f ca="1">IF(B462="","",OFFSET(table_admin1[[#Headers],[ADM1_PT]],MATCH(B462,admin1,0),1))</f>
        <v/>
      </c>
      <c r="AJ462" s="49" t="str">
        <f t="shared" ca="1" si="16"/>
        <v/>
      </c>
      <c r="AK462" s="49" t="str">
        <f t="shared" ca="1" si="17"/>
        <v/>
      </c>
    </row>
    <row r="463" spans="29:37" x14ac:dyDescent="0.2">
      <c r="AC463">
        <f>IF(ISBLANK(wash[[#This Row],[total_boys]]),SUM(wash[[#This Row],[boys_0-5_reached]],wash[[#This Row],[boys_6-12_reached]],wash[[#This Row],[boys_13-18_reached]]),wash[[#This Row],[total_boys]])</f>
        <v>0</v>
      </c>
      <c r="AD463">
        <f>IF(ISBLANK(wash[[#This Row],[total_girls]]),SUM(wash[[#This Row],[girls_0-5_reached]],wash[[#This Row],[girls_6-12_reached]],wash[[#This Row],[girls_13-18_reached]]),wash[[#This Row],[total_girls]])</f>
        <v>0</v>
      </c>
      <c r="AE463">
        <f>IF(ISBLANK(wash[[#This Row],[total_children]]),SUM(wash[[#This Row],[calc_boys]],wash[[#This Row],[calc_girls]]),wash[[#This Row],[total_children]])</f>
        <v>0</v>
      </c>
      <c r="AF463">
        <f>IF(ISBLANK(wash[[#This Row],[total_pwd]]),SUM(wash[[#This Row],[total_pwd_men]],wash[[#This Row],[total_pwd_women]]),wash[[#This Row],[total_pwd]])</f>
        <v>0</v>
      </c>
      <c r="AG463">
        <f>IF(ISBLANK(wash[[#This Row],[total_adults]]),SUM(wash[[#This Row],[total_men]],wash[[#This Row],[total_women]]),wash[[#This Row],[total_adults]])</f>
        <v>0</v>
      </c>
      <c r="AH463">
        <f>IF(ISBLANK(wash[[#This Row],[total_beneficiaries_reached]]),SUM(wash[[#This Row],[calc_children]],wash[[#This Row],[calc_adults]]),wash[[#This Row],[total_beneficiaries_reached]])</f>
        <v>0</v>
      </c>
      <c r="AI463" s="49" t="str">
        <f ca="1">IF(B463="","",OFFSET(table_admin1[[#Headers],[ADM1_PT]],MATCH(B463,admin1,0),1))</f>
        <v/>
      </c>
      <c r="AJ463" s="49" t="str">
        <f t="shared" ca="1" si="16"/>
        <v/>
      </c>
      <c r="AK463" s="49" t="str">
        <f t="shared" ca="1" si="17"/>
        <v/>
      </c>
    </row>
    <row r="464" spans="29:37" x14ac:dyDescent="0.2">
      <c r="AC464">
        <f>IF(ISBLANK(wash[[#This Row],[total_boys]]),SUM(wash[[#This Row],[boys_0-5_reached]],wash[[#This Row],[boys_6-12_reached]],wash[[#This Row],[boys_13-18_reached]]),wash[[#This Row],[total_boys]])</f>
        <v>0</v>
      </c>
      <c r="AD464">
        <f>IF(ISBLANK(wash[[#This Row],[total_girls]]),SUM(wash[[#This Row],[girls_0-5_reached]],wash[[#This Row],[girls_6-12_reached]],wash[[#This Row],[girls_13-18_reached]]),wash[[#This Row],[total_girls]])</f>
        <v>0</v>
      </c>
      <c r="AE464">
        <f>IF(ISBLANK(wash[[#This Row],[total_children]]),SUM(wash[[#This Row],[calc_boys]],wash[[#This Row],[calc_girls]]),wash[[#This Row],[total_children]])</f>
        <v>0</v>
      </c>
      <c r="AF464">
        <f>IF(ISBLANK(wash[[#This Row],[total_pwd]]),SUM(wash[[#This Row],[total_pwd_men]],wash[[#This Row],[total_pwd_women]]),wash[[#This Row],[total_pwd]])</f>
        <v>0</v>
      </c>
      <c r="AG464">
        <f>IF(ISBLANK(wash[[#This Row],[total_adults]]),SUM(wash[[#This Row],[total_men]],wash[[#This Row],[total_women]]),wash[[#This Row],[total_adults]])</f>
        <v>0</v>
      </c>
      <c r="AH464">
        <f>IF(ISBLANK(wash[[#This Row],[total_beneficiaries_reached]]),SUM(wash[[#This Row],[calc_children]],wash[[#This Row],[calc_adults]]),wash[[#This Row],[total_beneficiaries_reached]])</f>
        <v>0</v>
      </c>
      <c r="AI464" s="49" t="str">
        <f ca="1">IF(B464="","",OFFSET(table_admin1[[#Headers],[ADM1_PT]],MATCH(B464,admin1,0),1))</f>
        <v/>
      </c>
      <c r="AJ464" s="49" t="str">
        <f t="shared" ca="1" si="16"/>
        <v/>
      </c>
      <c r="AK464" s="49" t="str">
        <f t="shared" ca="1" si="17"/>
        <v/>
      </c>
    </row>
    <row r="465" spans="29:37" x14ac:dyDescent="0.2">
      <c r="AC465">
        <f>IF(ISBLANK(wash[[#This Row],[total_boys]]),SUM(wash[[#This Row],[boys_0-5_reached]],wash[[#This Row],[boys_6-12_reached]],wash[[#This Row],[boys_13-18_reached]]),wash[[#This Row],[total_boys]])</f>
        <v>0</v>
      </c>
      <c r="AD465">
        <f>IF(ISBLANK(wash[[#This Row],[total_girls]]),SUM(wash[[#This Row],[girls_0-5_reached]],wash[[#This Row],[girls_6-12_reached]],wash[[#This Row],[girls_13-18_reached]]),wash[[#This Row],[total_girls]])</f>
        <v>0</v>
      </c>
      <c r="AE465">
        <f>IF(ISBLANK(wash[[#This Row],[total_children]]),SUM(wash[[#This Row],[calc_boys]],wash[[#This Row],[calc_girls]]),wash[[#This Row],[total_children]])</f>
        <v>0</v>
      </c>
      <c r="AF465">
        <f>IF(ISBLANK(wash[[#This Row],[total_pwd]]),SUM(wash[[#This Row],[total_pwd_men]],wash[[#This Row],[total_pwd_women]]),wash[[#This Row],[total_pwd]])</f>
        <v>0</v>
      </c>
      <c r="AG465">
        <f>IF(ISBLANK(wash[[#This Row],[total_adults]]),SUM(wash[[#This Row],[total_men]],wash[[#This Row],[total_women]]),wash[[#This Row],[total_adults]])</f>
        <v>0</v>
      </c>
      <c r="AH465">
        <f>IF(ISBLANK(wash[[#This Row],[total_beneficiaries_reached]]),SUM(wash[[#This Row],[calc_children]],wash[[#This Row],[calc_adults]]),wash[[#This Row],[total_beneficiaries_reached]])</f>
        <v>0</v>
      </c>
      <c r="AI465" s="49" t="str">
        <f ca="1">IF(B465="","",OFFSET(table_admin1[[#Headers],[ADM1_PT]],MATCH(B465,admin1,0),1))</f>
        <v/>
      </c>
      <c r="AJ465" s="49" t="str">
        <f t="shared" ca="1" si="16"/>
        <v/>
      </c>
      <c r="AK465" s="49" t="str">
        <f t="shared" ca="1" si="17"/>
        <v/>
      </c>
    </row>
    <row r="466" spans="29:37" x14ac:dyDescent="0.2">
      <c r="AC466">
        <f>IF(ISBLANK(wash[[#This Row],[total_boys]]),SUM(wash[[#This Row],[boys_0-5_reached]],wash[[#This Row],[boys_6-12_reached]],wash[[#This Row],[boys_13-18_reached]]),wash[[#This Row],[total_boys]])</f>
        <v>0</v>
      </c>
      <c r="AD466">
        <f>IF(ISBLANK(wash[[#This Row],[total_girls]]),SUM(wash[[#This Row],[girls_0-5_reached]],wash[[#This Row],[girls_6-12_reached]],wash[[#This Row],[girls_13-18_reached]]),wash[[#This Row],[total_girls]])</f>
        <v>0</v>
      </c>
      <c r="AE466">
        <f>IF(ISBLANK(wash[[#This Row],[total_children]]),SUM(wash[[#This Row],[calc_boys]],wash[[#This Row],[calc_girls]]),wash[[#This Row],[total_children]])</f>
        <v>0</v>
      </c>
      <c r="AF466">
        <f>IF(ISBLANK(wash[[#This Row],[total_pwd]]),SUM(wash[[#This Row],[total_pwd_men]],wash[[#This Row],[total_pwd_women]]),wash[[#This Row],[total_pwd]])</f>
        <v>0</v>
      </c>
      <c r="AG466">
        <f>IF(ISBLANK(wash[[#This Row],[total_adults]]),SUM(wash[[#This Row],[total_men]],wash[[#This Row],[total_women]]),wash[[#This Row],[total_adults]])</f>
        <v>0</v>
      </c>
      <c r="AH466">
        <f>IF(ISBLANK(wash[[#This Row],[total_beneficiaries_reached]]),SUM(wash[[#This Row],[calc_children]],wash[[#This Row],[calc_adults]]),wash[[#This Row],[total_beneficiaries_reached]])</f>
        <v>0</v>
      </c>
      <c r="AI466" s="49" t="str">
        <f ca="1">IF(B466="","",OFFSET(table_admin1[[#Headers],[ADM1_PT]],MATCH(B466,admin1,0),1))</f>
        <v/>
      </c>
      <c r="AJ466" s="49" t="str">
        <f t="shared" ca="1" si="16"/>
        <v/>
      </c>
      <c r="AK466" s="49" t="str">
        <f t="shared" ca="1" si="17"/>
        <v/>
      </c>
    </row>
    <row r="467" spans="29:37" x14ac:dyDescent="0.2">
      <c r="AC467">
        <f>IF(ISBLANK(wash[[#This Row],[total_boys]]),SUM(wash[[#This Row],[boys_0-5_reached]],wash[[#This Row],[boys_6-12_reached]],wash[[#This Row],[boys_13-18_reached]]),wash[[#This Row],[total_boys]])</f>
        <v>0</v>
      </c>
      <c r="AD467">
        <f>IF(ISBLANK(wash[[#This Row],[total_girls]]),SUM(wash[[#This Row],[girls_0-5_reached]],wash[[#This Row],[girls_6-12_reached]],wash[[#This Row],[girls_13-18_reached]]),wash[[#This Row],[total_girls]])</f>
        <v>0</v>
      </c>
      <c r="AE467">
        <f>IF(ISBLANK(wash[[#This Row],[total_children]]),SUM(wash[[#This Row],[calc_boys]],wash[[#This Row],[calc_girls]]),wash[[#This Row],[total_children]])</f>
        <v>0</v>
      </c>
      <c r="AF467">
        <f>IF(ISBLANK(wash[[#This Row],[total_pwd]]),SUM(wash[[#This Row],[total_pwd_men]],wash[[#This Row],[total_pwd_women]]),wash[[#This Row],[total_pwd]])</f>
        <v>0</v>
      </c>
      <c r="AG467">
        <f>IF(ISBLANK(wash[[#This Row],[total_adults]]),SUM(wash[[#This Row],[total_men]],wash[[#This Row],[total_women]]),wash[[#This Row],[total_adults]])</f>
        <v>0</v>
      </c>
      <c r="AH467">
        <f>IF(ISBLANK(wash[[#This Row],[total_beneficiaries_reached]]),SUM(wash[[#This Row],[calc_children]],wash[[#This Row],[calc_adults]]),wash[[#This Row],[total_beneficiaries_reached]])</f>
        <v>0</v>
      </c>
      <c r="AI467" s="49" t="str">
        <f ca="1">IF(B467="","",OFFSET(table_admin1[[#Headers],[ADM1_PT]],MATCH(B467,admin1,0),1))</f>
        <v/>
      </c>
      <c r="AJ467" s="49" t="str">
        <f t="shared" ca="1" si="16"/>
        <v/>
      </c>
      <c r="AK467" s="49" t="str">
        <f t="shared" ca="1" si="17"/>
        <v/>
      </c>
    </row>
    <row r="468" spans="29:37" x14ac:dyDescent="0.2">
      <c r="AC468">
        <f>IF(ISBLANK(wash[[#This Row],[total_boys]]),SUM(wash[[#This Row],[boys_0-5_reached]],wash[[#This Row],[boys_6-12_reached]],wash[[#This Row],[boys_13-18_reached]]),wash[[#This Row],[total_boys]])</f>
        <v>0</v>
      </c>
      <c r="AD468">
        <f>IF(ISBLANK(wash[[#This Row],[total_girls]]),SUM(wash[[#This Row],[girls_0-5_reached]],wash[[#This Row],[girls_6-12_reached]],wash[[#This Row],[girls_13-18_reached]]),wash[[#This Row],[total_girls]])</f>
        <v>0</v>
      </c>
      <c r="AE468">
        <f>IF(ISBLANK(wash[[#This Row],[total_children]]),SUM(wash[[#This Row],[calc_boys]],wash[[#This Row],[calc_girls]]),wash[[#This Row],[total_children]])</f>
        <v>0</v>
      </c>
      <c r="AF468">
        <f>IF(ISBLANK(wash[[#This Row],[total_pwd]]),SUM(wash[[#This Row],[total_pwd_men]],wash[[#This Row],[total_pwd_women]]),wash[[#This Row],[total_pwd]])</f>
        <v>0</v>
      </c>
      <c r="AG468">
        <f>IF(ISBLANK(wash[[#This Row],[total_adults]]),SUM(wash[[#This Row],[total_men]],wash[[#This Row],[total_women]]),wash[[#This Row],[total_adults]])</f>
        <v>0</v>
      </c>
      <c r="AH468">
        <f>IF(ISBLANK(wash[[#This Row],[total_beneficiaries_reached]]),SUM(wash[[#This Row],[calc_children]],wash[[#This Row],[calc_adults]]),wash[[#This Row],[total_beneficiaries_reached]])</f>
        <v>0</v>
      </c>
      <c r="AI468" s="49" t="str">
        <f ca="1">IF(B468="","",OFFSET(table_admin1[[#Headers],[ADM1_PT]],MATCH(B468,admin1,0),1))</f>
        <v/>
      </c>
      <c r="AJ468" s="49" t="str">
        <f t="shared" ca="1" si="16"/>
        <v/>
      </c>
      <c r="AK468" s="49" t="str">
        <f t="shared" ca="1" si="17"/>
        <v/>
      </c>
    </row>
    <row r="469" spans="29:37" x14ac:dyDescent="0.2">
      <c r="AC469">
        <f>IF(ISBLANK(wash[[#This Row],[total_boys]]),SUM(wash[[#This Row],[boys_0-5_reached]],wash[[#This Row],[boys_6-12_reached]],wash[[#This Row],[boys_13-18_reached]]),wash[[#This Row],[total_boys]])</f>
        <v>0</v>
      </c>
      <c r="AD469">
        <f>IF(ISBLANK(wash[[#This Row],[total_girls]]),SUM(wash[[#This Row],[girls_0-5_reached]],wash[[#This Row],[girls_6-12_reached]],wash[[#This Row],[girls_13-18_reached]]),wash[[#This Row],[total_girls]])</f>
        <v>0</v>
      </c>
      <c r="AE469">
        <f>IF(ISBLANK(wash[[#This Row],[total_children]]),SUM(wash[[#This Row],[calc_boys]],wash[[#This Row],[calc_girls]]),wash[[#This Row],[total_children]])</f>
        <v>0</v>
      </c>
      <c r="AF469">
        <f>IF(ISBLANK(wash[[#This Row],[total_pwd]]),SUM(wash[[#This Row],[total_pwd_men]],wash[[#This Row],[total_pwd_women]]),wash[[#This Row],[total_pwd]])</f>
        <v>0</v>
      </c>
      <c r="AG469">
        <f>IF(ISBLANK(wash[[#This Row],[total_adults]]),SUM(wash[[#This Row],[total_men]],wash[[#This Row],[total_women]]),wash[[#This Row],[total_adults]])</f>
        <v>0</v>
      </c>
      <c r="AH469">
        <f>IF(ISBLANK(wash[[#This Row],[total_beneficiaries_reached]]),SUM(wash[[#This Row],[calc_children]],wash[[#This Row],[calc_adults]]),wash[[#This Row],[total_beneficiaries_reached]])</f>
        <v>0</v>
      </c>
      <c r="AI469" s="49" t="str">
        <f ca="1">IF(B469="","",OFFSET(table_admin1[[#Headers],[ADM1_PT]],MATCH(B469,admin1,0),1))</f>
        <v/>
      </c>
      <c r="AJ469" s="49" t="str">
        <f t="shared" ca="1" si="16"/>
        <v/>
      </c>
      <c r="AK469" s="49" t="str">
        <f t="shared" ca="1" si="17"/>
        <v/>
      </c>
    </row>
    <row r="470" spans="29:37" x14ac:dyDescent="0.2">
      <c r="AC470">
        <f>IF(ISBLANK(wash[[#This Row],[total_boys]]),SUM(wash[[#This Row],[boys_0-5_reached]],wash[[#This Row],[boys_6-12_reached]],wash[[#This Row],[boys_13-18_reached]]),wash[[#This Row],[total_boys]])</f>
        <v>0</v>
      </c>
      <c r="AD470">
        <f>IF(ISBLANK(wash[[#This Row],[total_girls]]),SUM(wash[[#This Row],[girls_0-5_reached]],wash[[#This Row],[girls_6-12_reached]],wash[[#This Row],[girls_13-18_reached]]),wash[[#This Row],[total_girls]])</f>
        <v>0</v>
      </c>
      <c r="AE470">
        <f>IF(ISBLANK(wash[[#This Row],[total_children]]),SUM(wash[[#This Row],[calc_boys]],wash[[#This Row],[calc_girls]]),wash[[#This Row],[total_children]])</f>
        <v>0</v>
      </c>
      <c r="AF470">
        <f>IF(ISBLANK(wash[[#This Row],[total_pwd]]),SUM(wash[[#This Row],[total_pwd_men]],wash[[#This Row],[total_pwd_women]]),wash[[#This Row],[total_pwd]])</f>
        <v>0</v>
      </c>
      <c r="AG470">
        <f>IF(ISBLANK(wash[[#This Row],[total_adults]]),SUM(wash[[#This Row],[total_men]],wash[[#This Row],[total_women]]),wash[[#This Row],[total_adults]])</f>
        <v>0</v>
      </c>
      <c r="AH470">
        <f>IF(ISBLANK(wash[[#This Row],[total_beneficiaries_reached]]),SUM(wash[[#This Row],[calc_children]],wash[[#This Row],[calc_adults]]),wash[[#This Row],[total_beneficiaries_reached]])</f>
        <v>0</v>
      </c>
      <c r="AI470" s="49" t="str">
        <f ca="1">IF(B470="","",OFFSET(table_admin1[[#Headers],[ADM1_PT]],MATCH(B470,admin1,0),1))</f>
        <v/>
      </c>
      <c r="AJ470" s="49" t="str">
        <f t="shared" ca="1" si="16"/>
        <v/>
      </c>
      <c r="AK470" s="49" t="str">
        <f t="shared" ca="1" si="17"/>
        <v/>
      </c>
    </row>
    <row r="471" spans="29:37" x14ac:dyDescent="0.2">
      <c r="AC471">
        <f>IF(ISBLANK(wash[[#This Row],[total_boys]]),SUM(wash[[#This Row],[boys_0-5_reached]],wash[[#This Row],[boys_6-12_reached]],wash[[#This Row],[boys_13-18_reached]]),wash[[#This Row],[total_boys]])</f>
        <v>0</v>
      </c>
      <c r="AD471">
        <f>IF(ISBLANK(wash[[#This Row],[total_girls]]),SUM(wash[[#This Row],[girls_0-5_reached]],wash[[#This Row],[girls_6-12_reached]],wash[[#This Row],[girls_13-18_reached]]),wash[[#This Row],[total_girls]])</f>
        <v>0</v>
      </c>
      <c r="AE471">
        <f>IF(ISBLANK(wash[[#This Row],[total_children]]),SUM(wash[[#This Row],[calc_boys]],wash[[#This Row],[calc_girls]]),wash[[#This Row],[total_children]])</f>
        <v>0</v>
      </c>
      <c r="AF471">
        <f>IF(ISBLANK(wash[[#This Row],[total_pwd]]),SUM(wash[[#This Row],[total_pwd_men]],wash[[#This Row],[total_pwd_women]]),wash[[#This Row],[total_pwd]])</f>
        <v>0</v>
      </c>
      <c r="AG471">
        <f>IF(ISBLANK(wash[[#This Row],[total_adults]]),SUM(wash[[#This Row],[total_men]],wash[[#This Row],[total_women]]),wash[[#This Row],[total_adults]])</f>
        <v>0</v>
      </c>
      <c r="AH471">
        <f>IF(ISBLANK(wash[[#This Row],[total_beneficiaries_reached]]),SUM(wash[[#This Row],[calc_children]],wash[[#This Row],[calc_adults]]),wash[[#This Row],[total_beneficiaries_reached]])</f>
        <v>0</v>
      </c>
      <c r="AI471" s="49" t="str">
        <f ca="1">IF(B471="","",OFFSET(table_admin1[[#Headers],[ADM1_PT]],MATCH(B471,admin1,0),1))</f>
        <v/>
      </c>
      <c r="AJ471" s="49" t="str">
        <f t="shared" ca="1" si="16"/>
        <v/>
      </c>
      <c r="AK471" s="49" t="str">
        <f t="shared" ca="1" si="17"/>
        <v/>
      </c>
    </row>
    <row r="472" spans="29:37" x14ac:dyDescent="0.2">
      <c r="AC472">
        <f>IF(ISBLANK(wash[[#This Row],[total_boys]]),SUM(wash[[#This Row],[boys_0-5_reached]],wash[[#This Row],[boys_6-12_reached]],wash[[#This Row],[boys_13-18_reached]]),wash[[#This Row],[total_boys]])</f>
        <v>0</v>
      </c>
      <c r="AD472">
        <f>IF(ISBLANK(wash[[#This Row],[total_girls]]),SUM(wash[[#This Row],[girls_0-5_reached]],wash[[#This Row],[girls_6-12_reached]],wash[[#This Row],[girls_13-18_reached]]),wash[[#This Row],[total_girls]])</f>
        <v>0</v>
      </c>
      <c r="AE472">
        <f>IF(ISBLANK(wash[[#This Row],[total_children]]),SUM(wash[[#This Row],[calc_boys]],wash[[#This Row],[calc_girls]]),wash[[#This Row],[total_children]])</f>
        <v>0</v>
      </c>
      <c r="AF472">
        <f>IF(ISBLANK(wash[[#This Row],[total_pwd]]),SUM(wash[[#This Row],[total_pwd_men]],wash[[#This Row],[total_pwd_women]]),wash[[#This Row],[total_pwd]])</f>
        <v>0</v>
      </c>
      <c r="AG472">
        <f>IF(ISBLANK(wash[[#This Row],[total_adults]]),SUM(wash[[#This Row],[total_men]],wash[[#This Row],[total_women]]),wash[[#This Row],[total_adults]])</f>
        <v>0</v>
      </c>
      <c r="AH472">
        <f>IF(ISBLANK(wash[[#This Row],[total_beneficiaries_reached]]),SUM(wash[[#This Row],[calc_children]],wash[[#This Row],[calc_adults]]),wash[[#This Row],[total_beneficiaries_reached]])</f>
        <v>0</v>
      </c>
      <c r="AI472" s="49" t="str">
        <f ca="1">IF(B472="","",OFFSET(table_admin1[[#Headers],[ADM1_PT]],MATCH(B472,admin1,0),1))</f>
        <v/>
      </c>
      <c r="AJ472" s="49" t="str">
        <f t="shared" ca="1" si="16"/>
        <v/>
      </c>
      <c r="AK472" s="49" t="str">
        <f t="shared" ca="1" si="17"/>
        <v/>
      </c>
    </row>
    <row r="473" spans="29:37" x14ac:dyDescent="0.2">
      <c r="AC473">
        <f>IF(ISBLANK(wash[[#This Row],[total_boys]]),SUM(wash[[#This Row],[boys_0-5_reached]],wash[[#This Row],[boys_6-12_reached]],wash[[#This Row],[boys_13-18_reached]]),wash[[#This Row],[total_boys]])</f>
        <v>0</v>
      </c>
      <c r="AD473">
        <f>IF(ISBLANK(wash[[#This Row],[total_girls]]),SUM(wash[[#This Row],[girls_0-5_reached]],wash[[#This Row],[girls_6-12_reached]],wash[[#This Row],[girls_13-18_reached]]),wash[[#This Row],[total_girls]])</f>
        <v>0</v>
      </c>
      <c r="AE473">
        <f>IF(ISBLANK(wash[[#This Row],[total_children]]),SUM(wash[[#This Row],[calc_boys]],wash[[#This Row],[calc_girls]]),wash[[#This Row],[total_children]])</f>
        <v>0</v>
      </c>
      <c r="AF473">
        <f>IF(ISBLANK(wash[[#This Row],[total_pwd]]),SUM(wash[[#This Row],[total_pwd_men]],wash[[#This Row],[total_pwd_women]]),wash[[#This Row],[total_pwd]])</f>
        <v>0</v>
      </c>
      <c r="AG473">
        <f>IF(ISBLANK(wash[[#This Row],[total_adults]]),SUM(wash[[#This Row],[total_men]],wash[[#This Row],[total_women]]),wash[[#This Row],[total_adults]])</f>
        <v>0</v>
      </c>
      <c r="AH473">
        <f>IF(ISBLANK(wash[[#This Row],[total_beneficiaries_reached]]),SUM(wash[[#This Row],[calc_children]],wash[[#This Row],[calc_adults]]),wash[[#This Row],[total_beneficiaries_reached]])</f>
        <v>0</v>
      </c>
      <c r="AI473" s="49" t="str">
        <f ca="1">IF(B473="","",OFFSET(table_admin1[[#Headers],[ADM1_PT]],MATCH(B473,admin1,0),1))</f>
        <v/>
      </c>
      <c r="AJ473" s="49" t="str">
        <f t="shared" ca="1" si="16"/>
        <v/>
      </c>
      <c r="AK473" s="49" t="str">
        <f t="shared" ca="1" si="17"/>
        <v/>
      </c>
    </row>
    <row r="474" spans="29:37" x14ac:dyDescent="0.2">
      <c r="AC474">
        <f>IF(ISBLANK(wash[[#This Row],[total_boys]]),SUM(wash[[#This Row],[boys_0-5_reached]],wash[[#This Row],[boys_6-12_reached]],wash[[#This Row],[boys_13-18_reached]]),wash[[#This Row],[total_boys]])</f>
        <v>0</v>
      </c>
      <c r="AD474">
        <f>IF(ISBLANK(wash[[#This Row],[total_girls]]),SUM(wash[[#This Row],[girls_0-5_reached]],wash[[#This Row],[girls_6-12_reached]],wash[[#This Row],[girls_13-18_reached]]),wash[[#This Row],[total_girls]])</f>
        <v>0</v>
      </c>
      <c r="AE474">
        <f>IF(ISBLANK(wash[[#This Row],[total_children]]),SUM(wash[[#This Row],[calc_boys]],wash[[#This Row],[calc_girls]]),wash[[#This Row],[total_children]])</f>
        <v>0</v>
      </c>
      <c r="AF474">
        <f>IF(ISBLANK(wash[[#This Row],[total_pwd]]),SUM(wash[[#This Row],[total_pwd_men]],wash[[#This Row],[total_pwd_women]]),wash[[#This Row],[total_pwd]])</f>
        <v>0</v>
      </c>
      <c r="AG474">
        <f>IF(ISBLANK(wash[[#This Row],[total_adults]]),SUM(wash[[#This Row],[total_men]],wash[[#This Row],[total_women]]),wash[[#This Row],[total_adults]])</f>
        <v>0</v>
      </c>
      <c r="AH474">
        <f>IF(ISBLANK(wash[[#This Row],[total_beneficiaries_reached]]),SUM(wash[[#This Row],[calc_children]],wash[[#This Row],[calc_adults]]),wash[[#This Row],[total_beneficiaries_reached]])</f>
        <v>0</v>
      </c>
      <c r="AI474" s="49" t="str">
        <f ca="1">IF(B474="","",OFFSET(table_admin1[[#Headers],[ADM1_PT]],MATCH(B474,admin1,0),1))</f>
        <v/>
      </c>
      <c r="AJ474" s="49" t="str">
        <f t="shared" ca="1" si="16"/>
        <v/>
      </c>
      <c r="AK474" s="49" t="str">
        <f t="shared" ca="1" si="17"/>
        <v/>
      </c>
    </row>
    <row r="475" spans="29:37" x14ac:dyDescent="0.2">
      <c r="AC475">
        <f>IF(ISBLANK(wash[[#This Row],[total_boys]]),SUM(wash[[#This Row],[boys_0-5_reached]],wash[[#This Row],[boys_6-12_reached]],wash[[#This Row],[boys_13-18_reached]]),wash[[#This Row],[total_boys]])</f>
        <v>0</v>
      </c>
      <c r="AD475">
        <f>IF(ISBLANK(wash[[#This Row],[total_girls]]),SUM(wash[[#This Row],[girls_0-5_reached]],wash[[#This Row],[girls_6-12_reached]],wash[[#This Row],[girls_13-18_reached]]),wash[[#This Row],[total_girls]])</f>
        <v>0</v>
      </c>
      <c r="AE475">
        <f>IF(ISBLANK(wash[[#This Row],[total_children]]),SUM(wash[[#This Row],[calc_boys]],wash[[#This Row],[calc_girls]]),wash[[#This Row],[total_children]])</f>
        <v>0</v>
      </c>
      <c r="AF475">
        <f>IF(ISBLANK(wash[[#This Row],[total_pwd]]),SUM(wash[[#This Row],[total_pwd_men]],wash[[#This Row],[total_pwd_women]]),wash[[#This Row],[total_pwd]])</f>
        <v>0</v>
      </c>
      <c r="AG475">
        <f>IF(ISBLANK(wash[[#This Row],[total_adults]]),SUM(wash[[#This Row],[total_men]],wash[[#This Row],[total_women]]),wash[[#This Row],[total_adults]])</f>
        <v>0</v>
      </c>
      <c r="AH475">
        <f>IF(ISBLANK(wash[[#This Row],[total_beneficiaries_reached]]),SUM(wash[[#This Row],[calc_children]],wash[[#This Row],[calc_adults]]),wash[[#This Row],[total_beneficiaries_reached]])</f>
        <v>0</v>
      </c>
      <c r="AI475" s="49" t="str">
        <f ca="1">IF(B475="","",OFFSET(table_admin1[[#Headers],[ADM1_PT]],MATCH(B475,admin1,0),1))</f>
        <v/>
      </c>
      <c r="AJ475" s="49" t="str">
        <f t="shared" ca="1" si="16"/>
        <v/>
      </c>
      <c r="AK475" s="49" t="str">
        <f t="shared" ca="1" si="17"/>
        <v/>
      </c>
    </row>
    <row r="476" spans="29:37" x14ac:dyDescent="0.2">
      <c r="AC476">
        <f>IF(ISBLANK(wash[[#This Row],[total_boys]]),SUM(wash[[#This Row],[boys_0-5_reached]],wash[[#This Row],[boys_6-12_reached]],wash[[#This Row],[boys_13-18_reached]]),wash[[#This Row],[total_boys]])</f>
        <v>0</v>
      </c>
      <c r="AD476">
        <f>IF(ISBLANK(wash[[#This Row],[total_girls]]),SUM(wash[[#This Row],[girls_0-5_reached]],wash[[#This Row],[girls_6-12_reached]],wash[[#This Row],[girls_13-18_reached]]),wash[[#This Row],[total_girls]])</f>
        <v>0</v>
      </c>
      <c r="AE476">
        <f>IF(ISBLANK(wash[[#This Row],[total_children]]),SUM(wash[[#This Row],[calc_boys]],wash[[#This Row],[calc_girls]]),wash[[#This Row],[total_children]])</f>
        <v>0</v>
      </c>
      <c r="AF476">
        <f>IF(ISBLANK(wash[[#This Row],[total_pwd]]),SUM(wash[[#This Row],[total_pwd_men]],wash[[#This Row],[total_pwd_women]]),wash[[#This Row],[total_pwd]])</f>
        <v>0</v>
      </c>
      <c r="AG476">
        <f>IF(ISBLANK(wash[[#This Row],[total_adults]]),SUM(wash[[#This Row],[total_men]],wash[[#This Row],[total_women]]),wash[[#This Row],[total_adults]])</f>
        <v>0</v>
      </c>
      <c r="AH476">
        <f>IF(ISBLANK(wash[[#This Row],[total_beneficiaries_reached]]),SUM(wash[[#This Row],[calc_children]],wash[[#This Row],[calc_adults]]),wash[[#This Row],[total_beneficiaries_reached]])</f>
        <v>0</v>
      </c>
      <c r="AI476" s="49" t="str">
        <f ca="1">IF(B476="","",OFFSET(table_admin1[[#Headers],[ADM1_PT]],MATCH(B476,admin1,0),1))</f>
        <v/>
      </c>
      <c r="AJ476" s="49" t="str">
        <f t="shared" ca="1" si="16"/>
        <v/>
      </c>
      <c r="AK476" s="49" t="str">
        <f t="shared" ca="1" si="17"/>
        <v/>
      </c>
    </row>
    <row r="477" spans="29:37" x14ac:dyDescent="0.2">
      <c r="AC477">
        <f>IF(ISBLANK(wash[[#This Row],[total_boys]]),SUM(wash[[#This Row],[boys_0-5_reached]],wash[[#This Row],[boys_6-12_reached]],wash[[#This Row],[boys_13-18_reached]]),wash[[#This Row],[total_boys]])</f>
        <v>0</v>
      </c>
      <c r="AD477">
        <f>IF(ISBLANK(wash[[#This Row],[total_girls]]),SUM(wash[[#This Row],[girls_0-5_reached]],wash[[#This Row],[girls_6-12_reached]],wash[[#This Row],[girls_13-18_reached]]),wash[[#This Row],[total_girls]])</f>
        <v>0</v>
      </c>
      <c r="AE477">
        <f>IF(ISBLANK(wash[[#This Row],[total_children]]),SUM(wash[[#This Row],[calc_boys]],wash[[#This Row],[calc_girls]]),wash[[#This Row],[total_children]])</f>
        <v>0</v>
      </c>
      <c r="AF477">
        <f>IF(ISBLANK(wash[[#This Row],[total_pwd]]),SUM(wash[[#This Row],[total_pwd_men]],wash[[#This Row],[total_pwd_women]]),wash[[#This Row],[total_pwd]])</f>
        <v>0</v>
      </c>
      <c r="AG477">
        <f>IF(ISBLANK(wash[[#This Row],[total_adults]]),SUM(wash[[#This Row],[total_men]],wash[[#This Row],[total_women]]),wash[[#This Row],[total_adults]])</f>
        <v>0</v>
      </c>
      <c r="AH477">
        <f>IF(ISBLANK(wash[[#This Row],[total_beneficiaries_reached]]),SUM(wash[[#This Row],[calc_children]],wash[[#This Row],[calc_adults]]),wash[[#This Row],[total_beneficiaries_reached]])</f>
        <v>0</v>
      </c>
      <c r="AI477" s="49" t="str">
        <f ca="1">IF(B477="","",OFFSET(table_admin1[[#Headers],[ADM1_PT]],MATCH(B477,admin1,0),1))</f>
        <v/>
      </c>
      <c r="AJ477" s="49" t="str">
        <f t="shared" ca="1" si="16"/>
        <v/>
      </c>
      <c r="AK477" s="49" t="str">
        <f t="shared" ca="1" si="17"/>
        <v/>
      </c>
    </row>
    <row r="478" spans="29:37" x14ac:dyDescent="0.2">
      <c r="AC478">
        <f>IF(ISBLANK(wash[[#This Row],[total_boys]]),SUM(wash[[#This Row],[boys_0-5_reached]],wash[[#This Row],[boys_6-12_reached]],wash[[#This Row],[boys_13-18_reached]]),wash[[#This Row],[total_boys]])</f>
        <v>0</v>
      </c>
      <c r="AD478">
        <f>IF(ISBLANK(wash[[#This Row],[total_girls]]),SUM(wash[[#This Row],[girls_0-5_reached]],wash[[#This Row],[girls_6-12_reached]],wash[[#This Row],[girls_13-18_reached]]),wash[[#This Row],[total_girls]])</f>
        <v>0</v>
      </c>
      <c r="AE478">
        <f>IF(ISBLANK(wash[[#This Row],[total_children]]),SUM(wash[[#This Row],[calc_boys]],wash[[#This Row],[calc_girls]]),wash[[#This Row],[total_children]])</f>
        <v>0</v>
      </c>
      <c r="AF478">
        <f>IF(ISBLANK(wash[[#This Row],[total_pwd]]),SUM(wash[[#This Row],[total_pwd_men]],wash[[#This Row],[total_pwd_women]]),wash[[#This Row],[total_pwd]])</f>
        <v>0</v>
      </c>
      <c r="AG478">
        <f>IF(ISBLANK(wash[[#This Row],[total_adults]]),SUM(wash[[#This Row],[total_men]],wash[[#This Row],[total_women]]),wash[[#This Row],[total_adults]])</f>
        <v>0</v>
      </c>
      <c r="AH478">
        <f>IF(ISBLANK(wash[[#This Row],[total_beneficiaries_reached]]),SUM(wash[[#This Row],[calc_children]],wash[[#This Row],[calc_adults]]),wash[[#This Row],[total_beneficiaries_reached]])</f>
        <v>0</v>
      </c>
      <c r="AI478" s="49" t="str">
        <f ca="1">IF(B478="","",OFFSET(table_admin1[[#Headers],[ADM1_PT]],MATCH(B478,admin1,0),1))</f>
        <v/>
      </c>
      <c r="AJ478" s="49" t="str">
        <f t="shared" ca="1" si="16"/>
        <v/>
      </c>
      <c r="AK478" s="49" t="str">
        <f t="shared" ca="1" si="17"/>
        <v/>
      </c>
    </row>
    <row r="479" spans="29:37" x14ac:dyDescent="0.2">
      <c r="AC479">
        <f>IF(ISBLANK(wash[[#This Row],[total_boys]]),SUM(wash[[#This Row],[boys_0-5_reached]],wash[[#This Row],[boys_6-12_reached]],wash[[#This Row],[boys_13-18_reached]]),wash[[#This Row],[total_boys]])</f>
        <v>0</v>
      </c>
      <c r="AD479">
        <f>IF(ISBLANK(wash[[#This Row],[total_girls]]),SUM(wash[[#This Row],[girls_0-5_reached]],wash[[#This Row],[girls_6-12_reached]],wash[[#This Row],[girls_13-18_reached]]),wash[[#This Row],[total_girls]])</f>
        <v>0</v>
      </c>
      <c r="AE479">
        <f>IF(ISBLANK(wash[[#This Row],[total_children]]),SUM(wash[[#This Row],[calc_boys]],wash[[#This Row],[calc_girls]]),wash[[#This Row],[total_children]])</f>
        <v>0</v>
      </c>
      <c r="AF479">
        <f>IF(ISBLANK(wash[[#This Row],[total_pwd]]),SUM(wash[[#This Row],[total_pwd_men]],wash[[#This Row],[total_pwd_women]]),wash[[#This Row],[total_pwd]])</f>
        <v>0</v>
      </c>
      <c r="AG479">
        <f>IF(ISBLANK(wash[[#This Row],[total_adults]]),SUM(wash[[#This Row],[total_men]],wash[[#This Row],[total_women]]),wash[[#This Row],[total_adults]])</f>
        <v>0</v>
      </c>
      <c r="AH479">
        <f>IF(ISBLANK(wash[[#This Row],[total_beneficiaries_reached]]),SUM(wash[[#This Row],[calc_children]],wash[[#This Row],[calc_adults]]),wash[[#This Row],[total_beneficiaries_reached]])</f>
        <v>0</v>
      </c>
      <c r="AI479" s="49" t="str">
        <f ca="1">IF(B479="","",OFFSET(table_admin1[[#Headers],[ADM1_PT]],MATCH(B479,admin1,0),1))</f>
        <v/>
      </c>
      <c r="AJ479" s="49" t="str">
        <f t="shared" ca="1" si="16"/>
        <v/>
      </c>
      <c r="AK479" s="49" t="str">
        <f t="shared" ca="1" si="17"/>
        <v/>
      </c>
    </row>
    <row r="480" spans="29:37" x14ac:dyDescent="0.2">
      <c r="AC480">
        <f>IF(ISBLANK(wash[[#This Row],[total_boys]]),SUM(wash[[#This Row],[boys_0-5_reached]],wash[[#This Row],[boys_6-12_reached]],wash[[#This Row],[boys_13-18_reached]]),wash[[#This Row],[total_boys]])</f>
        <v>0</v>
      </c>
      <c r="AD480">
        <f>IF(ISBLANK(wash[[#This Row],[total_girls]]),SUM(wash[[#This Row],[girls_0-5_reached]],wash[[#This Row],[girls_6-12_reached]],wash[[#This Row],[girls_13-18_reached]]),wash[[#This Row],[total_girls]])</f>
        <v>0</v>
      </c>
      <c r="AE480">
        <f>IF(ISBLANK(wash[[#This Row],[total_children]]),SUM(wash[[#This Row],[calc_boys]],wash[[#This Row],[calc_girls]]),wash[[#This Row],[total_children]])</f>
        <v>0</v>
      </c>
      <c r="AF480">
        <f>IF(ISBLANK(wash[[#This Row],[total_pwd]]),SUM(wash[[#This Row],[total_pwd_men]],wash[[#This Row],[total_pwd_women]]),wash[[#This Row],[total_pwd]])</f>
        <v>0</v>
      </c>
      <c r="AG480">
        <f>IF(ISBLANK(wash[[#This Row],[total_adults]]),SUM(wash[[#This Row],[total_men]],wash[[#This Row],[total_women]]),wash[[#This Row],[total_adults]])</f>
        <v>0</v>
      </c>
      <c r="AH480">
        <f>IF(ISBLANK(wash[[#This Row],[total_beneficiaries_reached]]),SUM(wash[[#This Row],[calc_children]],wash[[#This Row],[calc_adults]]),wash[[#This Row],[total_beneficiaries_reached]])</f>
        <v>0</v>
      </c>
      <c r="AI480" s="49" t="str">
        <f ca="1">IF(B480="","",OFFSET(table_admin1[[#Headers],[ADM1_PT]],MATCH(B480,admin1,0),1))</f>
        <v/>
      </c>
      <c r="AJ480" s="49" t="str">
        <f t="shared" ca="1" si="16"/>
        <v/>
      </c>
      <c r="AK480" s="49" t="str">
        <f t="shared" ca="1" si="17"/>
        <v/>
      </c>
    </row>
    <row r="481" spans="29:37" x14ac:dyDescent="0.2">
      <c r="AC481">
        <f>IF(ISBLANK(wash[[#This Row],[total_boys]]),SUM(wash[[#This Row],[boys_0-5_reached]],wash[[#This Row],[boys_6-12_reached]],wash[[#This Row],[boys_13-18_reached]]),wash[[#This Row],[total_boys]])</f>
        <v>0</v>
      </c>
      <c r="AD481">
        <f>IF(ISBLANK(wash[[#This Row],[total_girls]]),SUM(wash[[#This Row],[girls_0-5_reached]],wash[[#This Row],[girls_6-12_reached]],wash[[#This Row],[girls_13-18_reached]]),wash[[#This Row],[total_girls]])</f>
        <v>0</v>
      </c>
      <c r="AE481">
        <f>IF(ISBLANK(wash[[#This Row],[total_children]]),SUM(wash[[#This Row],[calc_boys]],wash[[#This Row],[calc_girls]]),wash[[#This Row],[total_children]])</f>
        <v>0</v>
      </c>
      <c r="AF481">
        <f>IF(ISBLANK(wash[[#This Row],[total_pwd]]),SUM(wash[[#This Row],[total_pwd_men]],wash[[#This Row],[total_pwd_women]]),wash[[#This Row],[total_pwd]])</f>
        <v>0</v>
      </c>
      <c r="AG481">
        <f>IF(ISBLANK(wash[[#This Row],[total_adults]]),SUM(wash[[#This Row],[total_men]],wash[[#This Row],[total_women]]),wash[[#This Row],[total_adults]])</f>
        <v>0</v>
      </c>
      <c r="AH481">
        <f>IF(ISBLANK(wash[[#This Row],[total_beneficiaries_reached]]),SUM(wash[[#This Row],[calc_children]],wash[[#This Row],[calc_adults]]),wash[[#This Row],[total_beneficiaries_reached]])</f>
        <v>0</v>
      </c>
      <c r="AI481" s="49" t="str">
        <f ca="1">IF(B481="","",OFFSET(table_admin1[[#Headers],[ADM1_PT]],MATCH(B481,admin1,0),1))</f>
        <v/>
      </c>
      <c r="AJ481" s="49" t="str">
        <f t="shared" ca="1" si="16"/>
        <v/>
      </c>
      <c r="AK481" s="49" t="str">
        <f t="shared" ca="1" si="17"/>
        <v/>
      </c>
    </row>
    <row r="482" spans="29:37" x14ac:dyDescent="0.2">
      <c r="AC482">
        <f>IF(ISBLANK(wash[[#This Row],[total_boys]]),SUM(wash[[#This Row],[boys_0-5_reached]],wash[[#This Row],[boys_6-12_reached]],wash[[#This Row],[boys_13-18_reached]]),wash[[#This Row],[total_boys]])</f>
        <v>0</v>
      </c>
      <c r="AD482">
        <f>IF(ISBLANK(wash[[#This Row],[total_girls]]),SUM(wash[[#This Row],[girls_0-5_reached]],wash[[#This Row],[girls_6-12_reached]],wash[[#This Row],[girls_13-18_reached]]),wash[[#This Row],[total_girls]])</f>
        <v>0</v>
      </c>
      <c r="AE482">
        <f>IF(ISBLANK(wash[[#This Row],[total_children]]),SUM(wash[[#This Row],[calc_boys]],wash[[#This Row],[calc_girls]]),wash[[#This Row],[total_children]])</f>
        <v>0</v>
      </c>
      <c r="AF482">
        <f>IF(ISBLANK(wash[[#This Row],[total_pwd]]),SUM(wash[[#This Row],[total_pwd_men]],wash[[#This Row],[total_pwd_women]]),wash[[#This Row],[total_pwd]])</f>
        <v>0</v>
      </c>
      <c r="AG482">
        <f>IF(ISBLANK(wash[[#This Row],[total_adults]]),SUM(wash[[#This Row],[total_men]],wash[[#This Row],[total_women]]),wash[[#This Row],[total_adults]])</f>
        <v>0</v>
      </c>
      <c r="AH482">
        <f>IF(ISBLANK(wash[[#This Row],[total_beneficiaries_reached]]),SUM(wash[[#This Row],[calc_children]],wash[[#This Row],[calc_adults]]),wash[[#This Row],[total_beneficiaries_reached]])</f>
        <v>0</v>
      </c>
      <c r="AI482" s="49" t="str">
        <f ca="1">IF(B482="","",OFFSET(table_admin1[[#Headers],[ADM1_PT]],MATCH(B482,admin1,0),1))</f>
        <v/>
      </c>
      <c r="AJ482" s="49" t="str">
        <f t="shared" ca="1" si="16"/>
        <v/>
      </c>
      <c r="AK482" s="49" t="str">
        <f t="shared" ca="1" si="17"/>
        <v/>
      </c>
    </row>
    <row r="483" spans="29:37" x14ac:dyDescent="0.2">
      <c r="AC483">
        <f>IF(ISBLANK(wash[[#This Row],[total_boys]]),SUM(wash[[#This Row],[boys_0-5_reached]],wash[[#This Row],[boys_6-12_reached]],wash[[#This Row],[boys_13-18_reached]]),wash[[#This Row],[total_boys]])</f>
        <v>0</v>
      </c>
      <c r="AD483">
        <f>IF(ISBLANK(wash[[#This Row],[total_girls]]),SUM(wash[[#This Row],[girls_0-5_reached]],wash[[#This Row],[girls_6-12_reached]],wash[[#This Row],[girls_13-18_reached]]),wash[[#This Row],[total_girls]])</f>
        <v>0</v>
      </c>
      <c r="AE483">
        <f>IF(ISBLANK(wash[[#This Row],[total_children]]),SUM(wash[[#This Row],[calc_boys]],wash[[#This Row],[calc_girls]]),wash[[#This Row],[total_children]])</f>
        <v>0</v>
      </c>
      <c r="AF483">
        <f>IF(ISBLANK(wash[[#This Row],[total_pwd]]),SUM(wash[[#This Row],[total_pwd_men]],wash[[#This Row],[total_pwd_women]]),wash[[#This Row],[total_pwd]])</f>
        <v>0</v>
      </c>
      <c r="AG483">
        <f>IF(ISBLANK(wash[[#This Row],[total_adults]]),SUM(wash[[#This Row],[total_men]],wash[[#This Row],[total_women]]),wash[[#This Row],[total_adults]])</f>
        <v>0</v>
      </c>
      <c r="AH483">
        <f>IF(ISBLANK(wash[[#This Row],[total_beneficiaries_reached]]),SUM(wash[[#This Row],[calc_children]],wash[[#This Row],[calc_adults]]),wash[[#This Row],[total_beneficiaries_reached]])</f>
        <v>0</v>
      </c>
      <c r="AI483" s="49" t="str">
        <f ca="1">IF(B483="","",OFFSET(table_admin1[[#Headers],[ADM1_PT]],MATCH(B483,admin1,0),1))</f>
        <v/>
      </c>
      <c r="AJ483" s="49" t="str">
        <f t="shared" ca="1" si="16"/>
        <v/>
      </c>
      <c r="AK483" s="49" t="str">
        <f t="shared" ca="1" si="17"/>
        <v/>
      </c>
    </row>
    <row r="484" spans="29:37" x14ac:dyDescent="0.2">
      <c r="AC484">
        <f>IF(ISBLANK(wash[[#This Row],[total_boys]]),SUM(wash[[#This Row],[boys_0-5_reached]],wash[[#This Row],[boys_6-12_reached]],wash[[#This Row],[boys_13-18_reached]]),wash[[#This Row],[total_boys]])</f>
        <v>0</v>
      </c>
      <c r="AD484">
        <f>IF(ISBLANK(wash[[#This Row],[total_girls]]),SUM(wash[[#This Row],[girls_0-5_reached]],wash[[#This Row],[girls_6-12_reached]],wash[[#This Row],[girls_13-18_reached]]),wash[[#This Row],[total_girls]])</f>
        <v>0</v>
      </c>
      <c r="AE484">
        <f>IF(ISBLANK(wash[[#This Row],[total_children]]),SUM(wash[[#This Row],[calc_boys]],wash[[#This Row],[calc_girls]]),wash[[#This Row],[total_children]])</f>
        <v>0</v>
      </c>
      <c r="AF484">
        <f>IF(ISBLANK(wash[[#This Row],[total_pwd]]),SUM(wash[[#This Row],[total_pwd_men]],wash[[#This Row],[total_pwd_women]]),wash[[#This Row],[total_pwd]])</f>
        <v>0</v>
      </c>
      <c r="AG484">
        <f>IF(ISBLANK(wash[[#This Row],[total_adults]]),SUM(wash[[#This Row],[total_men]],wash[[#This Row],[total_women]]),wash[[#This Row],[total_adults]])</f>
        <v>0</v>
      </c>
      <c r="AH484">
        <f>IF(ISBLANK(wash[[#This Row],[total_beneficiaries_reached]]),SUM(wash[[#This Row],[calc_children]],wash[[#This Row],[calc_adults]]),wash[[#This Row],[total_beneficiaries_reached]])</f>
        <v>0</v>
      </c>
      <c r="AI484" s="49" t="str">
        <f ca="1">IF(B484="","",OFFSET(table_admin1[[#Headers],[ADM1_PT]],MATCH(B484,admin1,0),1))</f>
        <v/>
      </c>
      <c r="AJ484" s="49" t="str">
        <f t="shared" ca="1" si="16"/>
        <v/>
      </c>
      <c r="AK484" s="49" t="str">
        <f t="shared" ca="1" si="17"/>
        <v/>
      </c>
    </row>
    <row r="485" spans="29:37" x14ac:dyDescent="0.2">
      <c r="AC485">
        <f>IF(ISBLANK(wash[[#This Row],[total_boys]]),SUM(wash[[#This Row],[boys_0-5_reached]],wash[[#This Row],[boys_6-12_reached]],wash[[#This Row],[boys_13-18_reached]]),wash[[#This Row],[total_boys]])</f>
        <v>0</v>
      </c>
      <c r="AD485">
        <f>IF(ISBLANK(wash[[#This Row],[total_girls]]),SUM(wash[[#This Row],[girls_0-5_reached]],wash[[#This Row],[girls_6-12_reached]],wash[[#This Row],[girls_13-18_reached]]),wash[[#This Row],[total_girls]])</f>
        <v>0</v>
      </c>
      <c r="AE485">
        <f>IF(ISBLANK(wash[[#This Row],[total_children]]),SUM(wash[[#This Row],[calc_boys]],wash[[#This Row],[calc_girls]]),wash[[#This Row],[total_children]])</f>
        <v>0</v>
      </c>
      <c r="AF485">
        <f>IF(ISBLANK(wash[[#This Row],[total_pwd]]),SUM(wash[[#This Row],[total_pwd_men]],wash[[#This Row],[total_pwd_women]]),wash[[#This Row],[total_pwd]])</f>
        <v>0</v>
      </c>
      <c r="AG485">
        <f>IF(ISBLANK(wash[[#This Row],[total_adults]]),SUM(wash[[#This Row],[total_men]],wash[[#This Row],[total_women]]),wash[[#This Row],[total_adults]])</f>
        <v>0</v>
      </c>
      <c r="AH485">
        <f>IF(ISBLANK(wash[[#This Row],[total_beneficiaries_reached]]),SUM(wash[[#This Row],[calc_children]],wash[[#This Row],[calc_adults]]),wash[[#This Row],[total_beneficiaries_reached]])</f>
        <v>0</v>
      </c>
      <c r="AI485" s="49" t="str">
        <f ca="1">IF(B485="","",OFFSET(table_admin1[[#Headers],[ADM1_PT]],MATCH(B485,admin1,0),1))</f>
        <v/>
      </c>
      <c r="AJ485" s="49" t="str">
        <f t="shared" ca="1" si="16"/>
        <v/>
      </c>
      <c r="AK485" s="49" t="str">
        <f t="shared" ca="1" si="17"/>
        <v/>
      </c>
    </row>
    <row r="486" spans="29:37" x14ac:dyDescent="0.2">
      <c r="AC486">
        <f>IF(ISBLANK(wash[[#This Row],[total_boys]]),SUM(wash[[#This Row],[boys_0-5_reached]],wash[[#This Row],[boys_6-12_reached]],wash[[#This Row],[boys_13-18_reached]]),wash[[#This Row],[total_boys]])</f>
        <v>0</v>
      </c>
      <c r="AD486">
        <f>IF(ISBLANK(wash[[#This Row],[total_girls]]),SUM(wash[[#This Row],[girls_0-5_reached]],wash[[#This Row],[girls_6-12_reached]],wash[[#This Row],[girls_13-18_reached]]),wash[[#This Row],[total_girls]])</f>
        <v>0</v>
      </c>
      <c r="AE486">
        <f>IF(ISBLANK(wash[[#This Row],[total_children]]),SUM(wash[[#This Row],[calc_boys]],wash[[#This Row],[calc_girls]]),wash[[#This Row],[total_children]])</f>
        <v>0</v>
      </c>
      <c r="AF486">
        <f>IF(ISBLANK(wash[[#This Row],[total_pwd]]),SUM(wash[[#This Row],[total_pwd_men]],wash[[#This Row],[total_pwd_women]]),wash[[#This Row],[total_pwd]])</f>
        <v>0</v>
      </c>
      <c r="AG486">
        <f>IF(ISBLANK(wash[[#This Row],[total_adults]]),SUM(wash[[#This Row],[total_men]],wash[[#This Row],[total_women]]),wash[[#This Row],[total_adults]])</f>
        <v>0</v>
      </c>
      <c r="AH486">
        <f>IF(ISBLANK(wash[[#This Row],[total_beneficiaries_reached]]),SUM(wash[[#This Row],[calc_children]],wash[[#This Row],[calc_adults]]),wash[[#This Row],[total_beneficiaries_reached]])</f>
        <v>0</v>
      </c>
      <c r="AI486" s="49" t="str">
        <f ca="1">IF(B486="","",OFFSET(table_admin1[[#Headers],[ADM1_PT]],MATCH(B486,admin1,0),1))</f>
        <v/>
      </c>
      <c r="AJ486" s="49" t="str">
        <f t="shared" ca="1" si="16"/>
        <v/>
      </c>
      <c r="AK486" s="49" t="str">
        <f t="shared" ca="1" si="17"/>
        <v/>
      </c>
    </row>
    <row r="487" spans="29:37" x14ac:dyDescent="0.2">
      <c r="AC487">
        <f>IF(ISBLANK(wash[[#This Row],[total_boys]]),SUM(wash[[#This Row],[boys_0-5_reached]],wash[[#This Row],[boys_6-12_reached]],wash[[#This Row],[boys_13-18_reached]]),wash[[#This Row],[total_boys]])</f>
        <v>0</v>
      </c>
      <c r="AD487">
        <f>IF(ISBLANK(wash[[#This Row],[total_girls]]),SUM(wash[[#This Row],[girls_0-5_reached]],wash[[#This Row],[girls_6-12_reached]],wash[[#This Row],[girls_13-18_reached]]),wash[[#This Row],[total_girls]])</f>
        <v>0</v>
      </c>
      <c r="AE487">
        <f>IF(ISBLANK(wash[[#This Row],[total_children]]),SUM(wash[[#This Row],[calc_boys]],wash[[#This Row],[calc_girls]]),wash[[#This Row],[total_children]])</f>
        <v>0</v>
      </c>
      <c r="AF487">
        <f>IF(ISBLANK(wash[[#This Row],[total_pwd]]),SUM(wash[[#This Row],[total_pwd_men]],wash[[#This Row],[total_pwd_women]]),wash[[#This Row],[total_pwd]])</f>
        <v>0</v>
      </c>
      <c r="AG487">
        <f>IF(ISBLANK(wash[[#This Row],[total_adults]]),SUM(wash[[#This Row],[total_men]],wash[[#This Row],[total_women]]),wash[[#This Row],[total_adults]])</f>
        <v>0</v>
      </c>
      <c r="AH487">
        <f>IF(ISBLANK(wash[[#This Row],[total_beneficiaries_reached]]),SUM(wash[[#This Row],[calc_children]],wash[[#This Row],[calc_adults]]),wash[[#This Row],[total_beneficiaries_reached]])</f>
        <v>0</v>
      </c>
      <c r="AI487" s="49" t="str">
        <f ca="1">IF(B487="","",OFFSET(table_admin1[[#Headers],[ADM1_PT]],MATCH(B487,admin1,0),1))</f>
        <v/>
      </c>
      <c r="AJ487" s="49" t="str">
        <f t="shared" ca="1" si="16"/>
        <v/>
      </c>
      <c r="AK487" s="49" t="str">
        <f t="shared" ca="1" si="17"/>
        <v/>
      </c>
    </row>
    <row r="488" spans="29:37" x14ac:dyDescent="0.2">
      <c r="AC488">
        <f>IF(ISBLANK(wash[[#This Row],[total_boys]]),SUM(wash[[#This Row],[boys_0-5_reached]],wash[[#This Row],[boys_6-12_reached]],wash[[#This Row],[boys_13-18_reached]]),wash[[#This Row],[total_boys]])</f>
        <v>0</v>
      </c>
      <c r="AD488">
        <f>IF(ISBLANK(wash[[#This Row],[total_girls]]),SUM(wash[[#This Row],[girls_0-5_reached]],wash[[#This Row],[girls_6-12_reached]],wash[[#This Row],[girls_13-18_reached]]),wash[[#This Row],[total_girls]])</f>
        <v>0</v>
      </c>
      <c r="AE488">
        <f>IF(ISBLANK(wash[[#This Row],[total_children]]),SUM(wash[[#This Row],[calc_boys]],wash[[#This Row],[calc_girls]]),wash[[#This Row],[total_children]])</f>
        <v>0</v>
      </c>
      <c r="AF488">
        <f>IF(ISBLANK(wash[[#This Row],[total_pwd]]),SUM(wash[[#This Row],[total_pwd_men]],wash[[#This Row],[total_pwd_women]]),wash[[#This Row],[total_pwd]])</f>
        <v>0</v>
      </c>
      <c r="AG488">
        <f>IF(ISBLANK(wash[[#This Row],[total_adults]]),SUM(wash[[#This Row],[total_men]],wash[[#This Row],[total_women]]),wash[[#This Row],[total_adults]])</f>
        <v>0</v>
      </c>
      <c r="AH488">
        <f>IF(ISBLANK(wash[[#This Row],[total_beneficiaries_reached]]),SUM(wash[[#This Row],[calc_children]],wash[[#This Row],[calc_adults]]),wash[[#This Row],[total_beneficiaries_reached]])</f>
        <v>0</v>
      </c>
      <c r="AI488" s="49" t="str">
        <f ca="1">IF(B488="","",OFFSET(table_admin1[[#Headers],[ADM1_PT]],MATCH(B488,admin1,0),1))</f>
        <v/>
      </c>
      <c r="AJ488" s="49" t="str">
        <f t="shared" ca="1" si="16"/>
        <v/>
      </c>
      <c r="AK488" s="49" t="str">
        <f t="shared" ca="1" si="17"/>
        <v/>
      </c>
    </row>
    <row r="489" spans="29:37" x14ac:dyDescent="0.2">
      <c r="AC489">
        <f>IF(ISBLANK(wash[[#This Row],[total_boys]]),SUM(wash[[#This Row],[boys_0-5_reached]],wash[[#This Row],[boys_6-12_reached]],wash[[#This Row],[boys_13-18_reached]]),wash[[#This Row],[total_boys]])</f>
        <v>0</v>
      </c>
      <c r="AD489">
        <f>IF(ISBLANK(wash[[#This Row],[total_girls]]),SUM(wash[[#This Row],[girls_0-5_reached]],wash[[#This Row],[girls_6-12_reached]],wash[[#This Row],[girls_13-18_reached]]),wash[[#This Row],[total_girls]])</f>
        <v>0</v>
      </c>
      <c r="AE489">
        <f>IF(ISBLANK(wash[[#This Row],[total_children]]),SUM(wash[[#This Row],[calc_boys]],wash[[#This Row],[calc_girls]]),wash[[#This Row],[total_children]])</f>
        <v>0</v>
      </c>
      <c r="AF489">
        <f>IF(ISBLANK(wash[[#This Row],[total_pwd]]),SUM(wash[[#This Row],[total_pwd_men]],wash[[#This Row],[total_pwd_women]]),wash[[#This Row],[total_pwd]])</f>
        <v>0</v>
      </c>
      <c r="AG489">
        <f>IF(ISBLANK(wash[[#This Row],[total_adults]]),SUM(wash[[#This Row],[total_men]],wash[[#This Row],[total_women]]),wash[[#This Row],[total_adults]])</f>
        <v>0</v>
      </c>
      <c r="AH489">
        <f>IF(ISBLANK(wash[[#This Row],[total_beneficiaries_reached]]),SUM(wash[[#This Row],[calc_children]],wash[[#This Row],[calc_adults]]),wash[[#This Row],[total_beneficiaries_reached]])</f>
        <v>0</v>
      </c>
      <c r="AI489" s="49" t="str">
        <f ca="1">IF(B489="","",OFFSET(table_admin1[[#Headers],[ADM1_PT]],MATCH(B489,admin1,0),1))</f>
        <v/>
      </c>
      <c r="AJ489" s="49" t="str">
        <f t="shared" ca="1" si="16"/>
        <v/>
      </c>
      <c r="AK489" s="49" t="str">
        <f t="shared" ca="1" si="17"/>
        <v/>
      </c>
    </row>
    <row r="490" spans="29:37" x14ac:dyDescent="0.2">
      <c r="AC490">
        <f>IF(ISBLANK(wash[[#This Row],[total_boys]]),SUM(wash[[#This Row],[boys_0-5_reached]],wash[[#This Row],[boys_6-12_reached]],wash[[#This Row],[boys_13-18_reached]]),wash[[#This Row],[total_boys]])</f>
        <v>0</v>
      </c>
      <c r="AD490">
        <f>IF(ISBLANK(wash[[#This Row],[total_girls]]),SUM(wash[[#This Row],[girls_0-5_reached]],wash[[#This Row],[girls_6-12_reached]],wash[[#This Row],[girls_13-18_reached]]),wash[[#This Row],[total_girls]])</f>
        <v>0</v>
      </c>
      <c r="AE490">
        <f>IF(ISBLANK(wash[[#This Row],[total_children]]),SUM(wash[[#This Row],[calc_boys]],wash[[#This Row],[calc_girls]]),wash[[#This Row],[total_children]])</f>
        <v>0</v>
      </c>
      <c r="AF490">
        <f>IF(ISBLANK(wash[[#This Row],[total_pwd]]),SUM(wash[[#This Row],[total_pwd_men]],wash[[#This Row],[total_pwd_women]]),wash[[#This Row],[total_pwd]])</f>
        <v>0</v>
      </c>
      <c r="AG490">
        <f>IF(ISBLANK(wash[[#This Row],[total_adults]]),SUM(wash[[#This Row],[total_men]],wash[[#This Row],[total_women]]),wash[[#This Row],[total_adults]])</f>
        <v>0</v>
      </c>
      <c r="AH490">
        <f>IF(ISBLANK(wash[[#This Row],[total_beneficiaries_reached]]),SUM(wash[[#This Row],[calc_children]],wash[[#This Row],[calc_adults]]),wash[[#This Row],[total_beneficiaries_reached]])</f>
        <v>0</v>
      </c>
      <c r="AI490" s="49" t="str">
        <f ca="1">IF(B490="","",OFFSET(table_admin1[[#Headers],[ADM1_PT]],MATCH(B490,admin1,0),1))</f>
        <v/>
      </c>
      <c r="AJ490" s="49" t="str">
        <f t="shared" ca="1" si="16"/>
        <v/>
      </c>
      <c r="AK490" s="49" t="str">
        <f t="shared" ca="1" si="17"/>
        <v/>
      </c>
    </row>
    <row r="491" spans="29:37" x14ac:dyDescent="0.2">
      <c r="AC491">
        <f>IF(ISBLANK(wash[[#This Row],[total_boys]]),SUM(wash[[#This Row],[boys_0-5_reached]],wash[[#This Row],[boys_6-12_reached]],wash[[#This Row],[boys_13-18_reached]]),wash[[#This Row],[total_boys]])</f>
        <v>0</v>
      </c>
      <c r="AD491">
        <f>IF(ISBLANK(wash[[#This Row],[total_girls]]),SUM(wash[[#This Row],[girls_0-5_reached]],wash[[#This Row],[girls_6-12_reached]],wash[[#This Row],[girls_13-18_reached]]),wash[[#This Row],[total_girls]])</f>
        <v>0</v>
      </c>
      <c r="AE491">
        <f>IF(ISBLANK(wash[[#This Row],[total_children]]),SUM(wash[[#This Row],[calc_boys]],wash[[#This Row],[calc_girls]]),wash[[#This Row],[total_children]])</f>
        <v>0</v>
      </c>
      <c r="AF491">
        <f>IF(ISBLANK(wash[[#This Row],[total_pwd]]),SUM(wash[[#This Row],[total_pwd_men]],wash[[#This Row],[total_pwd_women]]),wash[[#This Row],[total_pwd]])</f>
        <v>0</v>
      </c>
      <c r="AG491">
        <f>IF(ISBLANK(wash[[#This Row],[total_adults]]),SUM(wash[[#This Row],[total_men]],wash[[#This Row],[total_women]]),wash[[#This Row],[total_adults]])</f>
        <v>0</v>
      </c>
      <c r="AH491">
        <f>IF(ISBLANK(wash[[#This Row],[total_beneficiaries_reached]]),SUM(wash[[#This Row],[calc_children]],wash[[#This Row],[calc_adults]]),wash[[#This Row],[total_beneficiaries_reached]])</f>
        <v>0</v>
      </c>
      <c r="AI491" s="49" t="str">
        <f ca="1">IF(B491="","",OFFSET(table_admin1[[#Headers],[ADM1_PT]],MATCH(B491,admin1,0),1))</f>
        <v/>
      </c>
      <c r="AJ491" s="49" t="str">
        <f t="shared" ca="1" si="16"/>
        <v/>
      </c>
      <c r="AK491" s="49" t="str">
        <f t="shared" ca="1" si="17"/>
        <v/>
      </c>
    </row>
    <row r="492" spans="29:37" x14ac:dyDescent="0.2">
      <c r="AC492">
        <f>IF(ISBLANK(wash[[#This Row],[total_boys]]),SUM(wash[[#This Row],[boys_0-5_reached]],wash[[#This Row],[boys_6-12_reached]],wash[[#This Row],[boys_13-18_reached]]),wash[[#This Row],[total_boys]])</f>
        <v>0</v>
      </c>
      <c r="AD492">
        <f>IF(ISBLANK(wash[[#This Row],[total_girls]]),SUM(wash[[#This Row],[girls_0-5_reached]],wash[[#This Row],[girls_6-12_reached]],wash[[#This Row],[girls_13-18_reached]]),wash[[#This Row],[total_girls]])</f>
        <v>0</v>
      </c>
      <c r="AE492">
        <f>IF(ISBLANK(wash[[#This Row],[total_children]]),SUM(wash[[#This Row],[calc_boys]],wash[[#This Row],[calc_girls]]),wash[[#This Row],[total_children]])</f>
        <v>0</v>
      </c>
      <c r="AF492">
        <f>IF(ISBLANK(wash[[#This Row],[total_pwd]]),SUM(wash[[#This Row],[total_pwd_men]],wash[[#This Row],[total_pwd_women]]),wash[[#This Row],[total_pwd]])</f>
        <v>0</v>
      </c>
      <c r="AG492">
        <f>IF(ISBLANK(wash[[#This Row],[total_adults]]),SUM(wash[[#This Row],[total_men]],wash[[#This Row],[total_women]]),wash[[#This Row],[total_adults]])</f>
        <v>0</v>
      </c>
      <c r="AH492">
        <f>IF(ISBLANK(wash[[#This Row],[total_beneficiaries_reached]]),SUM(wash[[#This Row],[calc_children]],wash[[#This Row],[calc_adults]]),wash[[#This Row],[total_beneficiaries_reached]])</f>
        <v>0</v>
      </c>
      <c r="AI492" s="49" t="str">
        <f ca="1">IF(B492="","",OFFSET(table_admin1[[#Headers],[ADM1_PT]],MATCH(B492,admin1,0),1))</f>
        <v/>
      </c>
      <c r="AJ492" s="49" t="str">
        <f t="shared" ca="1" si="16"/>
        <v/>
      </c>
      <c r="AK492" s="49" t="str">
        <f t="shared" ca="1" si="17"/>
        <v/>
      </c>
    </row>
    <row r="493" spans="29:37" x14ac:dyDescent="0.2">
      <c r="AC493">
        <f>IF(ISBLANK(wash[[#This Row],[total_boys]]),SUM(wash[[#This Row],[boys_0-5_reached]],wash[[#This Row],[boys_6-12_reached]],wash[[#This Row],[boys_13-18_reached]]),wash[[#This Row],[total_boys]])</f>
        <v>0</v>
      </c>
      <c r="AD493">
        <f>IF(ISBLANK(wash[[#This Row],[total_girls]]),SUM(wash[[#This Row],[girls_0-5_reached]],wash[[#This Row],[girls_6-12_reached]],wash[[#This Row],[girls_13-18_reached]]),wash[[#This Row],[total_girls]])</f>
        <v>0</v>
      </c>
      <c r="AE493">
        <f>IF(ISBLANK(wash[[#This Row],[total_children]]),SUM(wash[[#This Row],[calc_boys]],wash[[#This Row],[calc_girls]]),wash[[#This Row],[total_children]])</f>
        <v>0</v>
      </c>
      <c r="AF493">
        <f>IF(ISBLANK(wash[[#This Row],[total_pwd]]),SUM(wash[[#This Row],[total_pwd_men]],wash[[#This Row],[total_pwd_women]]),wash[[#This Row],[total_pwd]])</f>
        <v>0</v>
      </c>
      <c r="AG493">
        <f>IF(ISBLANK(wash[[#This Row],[total_adults]]),SUM(wash[[#This Row],[total_men]],wash[[#This Row],[total_women]]),wash[[#This Row],[total_adults]])</f>
        <v>0</v>
      </c>
      <c r="AH493">
        <f>IF(ISBLANK(wash[[#This Row],[total_beneficiaries_reached]]),SUM(wash[[#This Row],[calc_children]],wash[[#This Row],[calc_adults]]),wash[[#This Row],[total_beneficiaries_reached]])</f>
        <v>0</v>
      </c>
      <c r="AI493" s="49" t="str">
        <f ca="1">IF(B493="","",OFFSET(table_admin1[[#Headers],[ADM1_PT]],MATCH(B493,admin1,0),1))</f>
        <v/>
      </c>
      <c r="AJ493" s="49" t="str">
        <f t="shared" ref="AJ493:AJ556" ca="1" si="18">IF(C493="","",INDEX(admin2_pcode,MATCH(C493,OFFSET(admin2_start,MATCH(AI493,admin1_linked_pcode,0),0,COUNTIF(admin1_linked_pcode,AI493)),0)+MATCH(AI493,admin1_linked_pcode,0)-1))</f>
        <v/>
      </c>
      <c r="AK493" s="49" t="str">
        <f t="shared" ref="AK493:AK556" ca="1" si="19">IF(D493="","",INDEX(admin3_pcode,MATCH(D493,OFFSET(admin3_start,MATCH(AJ493,admin2_linked_pcode,0),0,COUNTIF(admin2_linked_pcode,AJ493)),0)+MATCH(AJ493,admin2_linked_pcode,0)-1))</f>
        <v/>
      </c>
    </row>
    <row r="494" spans="29:37" x14ac:dyDescent="0.2">
      <c r="AC494">
        <f>IF(ISBLANK(wash[[#This Row],[total_boys]]),SUM(wash[[#This Row],[boys_0-5_reached]],wash[[#This Row],[boys_6-12_reached]],wash[[#This Row],[boys_13-18_reached]]),wash[[#This Row],[total_boys]])</f>
        <v>0</v>
      </c>
      <c r="AD494">
        <f>IF(ISBLANK(wash[[#This Row],[total_girls]]),SUM(wash[[#This Row],[girls_0-5_reached]],wash[[#This Row],[girls_6-12_reached]],wash[[#This Row],[girls_13-18_reached]]),wash[[#This Row],[total_girls]])</f>
        <v>0</v>
      </c>
      <c r="AE494">
        <f>IF(ISBLANK(wash[[#This Row],[total_children]]),SUM(wash[[#This Row],[calc_boys]],wash[[#This Row],[calc_girls]]),wash[[#This Row],[total_children]])</f>
        <v>0</v>
      </c>
      <c r="AF494">
        <f>IF(ISBLANK(wash[[#This Row],[total_pwd]]),SUM(wash[[#This Row],[total_pwd_men]],wash[[#This Row],[total_pwd_women]]),wash[[#This Row],[total_pwd]])</f>
        <v>0</v>
      </c>
      <c r="AG494">
        <f>IF(ISBLANK(wash[[#This Row],[total_adults]]),SUM(wash[[#This Row],[total_men]],wash[[#This Row],[total_women]]),wash[[#This Row],[total_adults]])</f>
        <v>0</v>
      </c>
      <c r="AH494">
        <f>IF(ISBLANK(wash[[#This Row],[total_beneficiaries_reached]]),SUM(wash[[#This Row],[calc_children]],wash[[#This Row],[calc_adults]]),wash[[#This Row],[total_beneficiaries_reached]])</f>
        <v>0</v>
      </c>
      <c r="AI494" s="49" t="str">
        <f ca="1">IF(B494="","",OFFSET(table_admin1[[#Headers],[ADM1_PT]],MATCH(B494,admin1,0),1))</f>
        <v/>
      </c>
      <c r="AJ494" s="49" t="str">
        <f t="shared" ca="1" si="18"/>
        <v/>
      </c>
      <c r="AK494" s="49" t="str">
        <f t="shared" ca="1" si="19"/>
        <v/>
      </c>
    </row>
    <row r="495" spans="29:37" x14ac:dyDescent="0.2">
      <c r="AC495">
        <f>IF(ISBLANK(wash[[#This Row],[total_boys]]),SUM(wash[[#This Row],[boys_0-5_reached]],wash[[#This Row],[boys_6-12_reached]],wash[[#This Row],[boys_13-18_reached]]),wash[[#This Row],[total_boys]])</f>
        <v>0</v>
      </c>
      <c r="AD495">
        <f>IF(ISBLANK(wash[[#This Row],[total_girls]]),SUM(wash[[#This Row],[girls_0-5_reached]],wash[[#This Row],[girls_6-12_reached]],wash[[#This Row],[girls_13-18_reached]]),wash[[#This Row],[total_girls]])</f>
        <v>0</v>
      </c>
      <c r="AE495">
        <f>IF(ISBLANK(wash[[#This Row],[total_children]]),SUM(wash[[#This Row],[calc_boys]],wash[[#This Row],[calc_girls]]),wash[[#This Row],[total_children]])</f>
        <v>0</v>
      </c>
      <c r="AF495">
        <f>IF(ISBLANK(wash[[#This Row],[total_pwd]]),SUM(wash[[#This Row],[total_pwd_men]],wash[[#This Row],[total_pwd_women]]),wash[[#This Row],[total_pwd]])</f>
        <v>0</v>
      </c>
      <c r="AG495">
        <f>IF(ISBLANK(wash[[#This Row],[total_adults]]),SUM(wash[[#This Row],[total_men]],wash[[#This Row],[total_women]]),wash[[#This Row],[total_adults]])</f>
        <v>0</v>
      </c>
      <c r="AH495">
        <f>IF(ISBLANK(wash[[#This Row],[total_beneficiaries_reached]]),SUM(wash[[#This Row],[calc_children]],wash[[#This Row],[calc_adults]]),wash[[#This Row],[total_beneficiaries_reached]])</f>
        <v>0</v>
      </c>
      <c r="AI495" s="49" t="str">
        <f ca="1">IF(B495="","",OFFSET(table_admin1[[#Headers],[ADM1_PT]],MATCH(B495,admin1,0),1))</f>
        <v/>
      </c>
      <c r="AJ495" s="49" t="str">
        <f t="shared" ca="1" si="18"/>
        <v/>
      </c>
      <c r="AK495" s="49" t="str">
        <f t="shared" ca="1" si="19"/>
        <v/>
      </c>
    </row>
    <row r="496" spans="29:37" x14ac:dyDescent="0.2">
      <c r="AC496">
        <f>IF(ISBLANK(wash[[#This Row],[total_boys]]),SUM(wash[[#This Row],[boys_0-5_reached]],wash[[#This Row],[boys_6-12_reached]],wash[[#This Row],[boys_13-18_reached]]),wash[[#This Row],[total_boys]])</f>
        <v>0</v>
      </c>
      <c r="AD496">
        <f>IF(ISBLANK(wash[[#This Row],[total_girls]]),SUM(wash[[#This Row],[girls_0-5_reached]],wash[[#This Row],[girls_6-12_reached]],wash[[#This Row],[girls_13-18_reached]]),wash[[#This Row],[total_girls]])</f>
        <v>0</v>
      </c>
      <c r="AE496">
        <f>IF(ISBLANK(wash[[#This Row],[total_children]]),SUM(wash[[#This Row],[calc_boys]],wash[[#This Row],[calc_girls]]),wash[[#This Row],[total_children]])</f>
        <v>0</v>
      </c>
      <c r="AF496">
        <f>IF(ISBLANK(wash[[#This Row],[total_pwd]]),SUM(wash[[#This Row],[total_pwd_men]],wash[[#This Row],[total_pwd_women]]),wash[[#This Row],[total_pwd]])</f>
        <v>0</v>
      </c>
      <c r="AG496">
        <f>IF(ISBLANK(wash[[#This Row],[total_adults]]),SUM(wash[[#This Row],[total_men]],wash[[#This Row],[total_women]]),wash[[#This Row],[total_adults]])</f>
        <v>0</v>
      </c>
      <c r="AH496">
        <f>IF(ISBLANK(wash[[#This Row],[total_beneficiaries_reached]]),SUM(wash[[#This Row],[calc_children]],wash[[#This Row],[calc_adults]]),wash[[#This Row],[total_beneficiaries_reached]])</f>
        <v>0</v>
      </c>
      <c r="AI496" s="49" t="str">
        <f ca="1">IF(B496="","",OFFSET(table_admin1[[#Headers],[ADM1_PT]],MATCH(B496,admin1,0),1))</f>
        <v/>
      </c>
      <c r="AJ496" s="49" t="str">
        <f t="shared" ca="1" si="18"/>
        <v/>
      </c>
      <c r="AK496" s="49" t="str">
        <f t="shared" ca="1" si="19"/>
        <v/>
      </c>
    </row>
    <row r="497" spans="29:37" x14ac:dyDescent="0.2">
      <c r="AC497">
        <f>IF(ISBLANK(wash[[#This Row],[total_boys]]),SUM(wash[[#This Row],[boys_0-5_reached]],wash[[#This Row],[boys_6-12_reached]],wash[[#This Row],[boys_13-18_reached]]),wash[[#This Row],[total_boys]])</f>
        <v>0</v>
      </c>
      <c r="AD497">
        <f>IF(ISBLANK(wash[[#This Row],[total_girls]]),SUM(wash[[#This Row],[girls_0-5_reached]],wash[[#This Row],[girls_6-12_reached]],wash[[#This Row],[girls_13-18_reached]]),wash[[#This Row],[total_girls]])</f>
        <v>0</v>
      </c>
      <c r="AE497">
        <f>IF(ISBLANK(wash[[#This Row],[total_children]]),SUM(wash[[#This Row],[calc_boys]],wash[[#This Row],[calc_girls]]),wash[[#This Row],[total_children]])</f>
        <v>0</v>
      </c>
      <c r="AF497">
        <f>IF(ISBLANK(wash[[#This Row],[total_pwd]]),SUM(wash[[#This Row],[total_pwd_men]],wash[[#This Row],[total_pwd_women]]),wash[[#This Row],[total_pwd]])</f>
        <v>0</v>
      </c>
      <c r="AG497">
        <f>IF(ISBLANK(wash[[#This Row],[total_adults]]),SUM(wash[[#This Row],[total_men]],wash[[#This Row],[total_women]]),wash[[#This Row],[total_adults]])</f>
        <v>0</v>
      </c>
      <c r="AH497">
        <f>IF(ISBLANK(wash[[#This Row],[total_beneficiaries_reached]]),SUM(wash[[#This Row],[calc_children]],wash[[#This Row],[calc_adults]]),wash[[#This Row],[total_beneficiaries_reached]])</f>
        <v>0</v>
      </c>
      <c r="AI497" s="49" t="str">
        <f ca="1">IF(B497="","",OFFSET(table_admin1[[#Headers],[ADM1_PT]],MATCH(B497,admin1,0),1))</f>
        <v/>
      </c>
      <c r="AJ497" s="49" t="str">
        <f t="shared" ca="1" si="18"/>
        <v/>
      </c>
      <c r="AK497" s="49" t="str">
        <f t="shared" ca="1" si="19"/>
        <v/>
      </c>
    </row>
    <row r="498" spans="29:37" x14ac:dyDescent="0.2">
      <c r="AC498">
        <f>IF(ISBLANK(wash[[#This Row],[total_boys]]),SUM(wash[[#This Row],[boys_0-5_reached]],wash[[#This Row],[boys_6-12_reached]],wash[[#This Row],[boys_13-18_reached]]),wash[[#This Row],[total_boys]])</f>
        <v>0</v>
      </c>
      <c r="AD498">
        <f>IF(ISBLANK(wash[[#This Row],[total_girls]]),SUM(wash[[#This Row],[girls_0-5_reached]],wash[[#This Row],[girls_6-12_reached]],wash[[#This Row],[girls_13-18_reached]]),wash[[#This Row],[total_girls]])</f>
        <v>0</v>
      </c>
      <c r="AE498">
        <f>IF(ISBLANK(wash[[#This Row],[total_children]]),SUM(wash[[#This Row],[calc_boys]],wash[[#This Row],[calc_girls]]),wash[[#This Row],[total_children]])</f>
        <v>0</v>
      </c>
      <c r="AF498">
        <f>IF(ISBLANK(wash[[#This Row],[total_pwd]]),SUM(wash[[#This Row],[total_pwd_men]],wash[[#This Row],[total_pwd_women]]),wash[[#This Row],[total_pwd]])</f>
        <v>0</v>
      </c>
      <c r="AG498">
        <f>IF(ISBLANK(wash[[#This Row],[total_adults]]),SUM(wash[[#This Row],[total_men]],wash[[#This Row],[total_women]]),wash[[#This Row],[total_adults]])</f>
        <v>0</v>
      </c>
      <c r="AH498">
        <f>IF(ISBLANK(wash[[#This Row],[total_beneficiaries_reached]]),SUM(wash[[#This Row],[calc_children]],wash[[#This Row],[calc_adults]]),wash[[#This Row],[total_beneficiaries_reached]])</f>
        <v>0</v>
      </c>
      <c r="AI498" s="49" t="str">
        <f ca="1">IF(B498="","",OFFSET(table_admin1[[#Headers],[ADM1_PT]],MATCH(B498,admin1,0),1))</f>
        <v/>
      </c>
      <c r="AJ498" s="49" t="str">
        <f t="shared" ca="1" si="18"/>
        <v/>
      </c>
      <c r="AK498" s="49" t="str">
        <f t="shared" ca="1" si="19"/>
        <v/>
      </c>
    </row>
    <row r="499" spans="29:37" x14ac:dyDescent="0.2">
      <c r="AC499">
        <f>IF(ISBLANK(wash[[#This Row],[total_boys]]),SUM(wash[[#This Row],[boys_0-5_reached]],wash[[#This Row],[boys_6-12_reached]],wash[[#This Row],[boys_13-18_reached]]),wash[[#This Row],[total_boys]])</f>
        <v>0</v>
      </c>
      <c r="AD499">
        <f>IF(ISBLANK(wash[[#This Row],[total_girls]]),SUM(wash[[#This Row],[girls_0-5_reached]],wash[[#This Row],[girls_6-12_reached]],wash[[#This Row],[girls_13-18_reached]]),wash[[#This Row],[total_girls]])</f>
        <v>0</v>
      </c>
      <c r="AE499">
        <f>IF(ISBLANK(wash[[#This Row],[total_children]]),SUM(wash[[#This Row],[calc_boys]],wash[[#This Row],[calc_girls]]),wash[[#This Row],[total_children]])</f>
        <v>0</v>
      </c>
      <c r="AF499">
        <f>IF(ISBLANK(wash[[#This Row],[total_pwd]]),SUM(wash[[#This Row],[total_pwd_men]],wash[[#This Row],[total_pwd_women]]),wash[[#This Row],[total_pwd]])</f>
        <v>0</v>
      </c>
      <c r="AG499">
        <f>IF(ISBLANK(wash[[#This Row],[total_adults]]),SUM(wash[[#This Row],[total_men]],wash[[#This Row],[total_women]]),wash[[#This Row],[total_adults]])</f>
        <v>0</v>
      </c>
      <c r="AH499">
        <f>IF(ISBLANK(wash[[#This Row],[total_beneficiaries_reached]]),SUM(wash[[#This Row],[calc_children]],wash[[#This Row],[calc_adults]]),wash[[#This Row],[total_beneficiaries_reached]])</f>
        <v>0</v>
      </c>
      <c r="AI499" s="49" t="str">
        <f ca="1">IF(B499="","",OFFSET(table_admin1[[#Headers],[ADM1_PT]],MATCH(B499,admin1,0),1))</f>
        <v/>
      </c>
      <c r="AJ499" s="49" t="str">
        <f t="shared" ca="1" si="18"/>
        <v/>
      </c>
      <c r="AK499" s="49" t="str">
        <f t="shared" ca="1" si="19"/>
        <v/>
      </c>
    </row>
    <row r="500" spans="29:37" x14ac:dyDescent="0.2">
      <c r="AC500">
        <f>IF(ISBLANK(wash[[#This Row],[total_boys]]),SUM(wash[[#This Row],[boys_0-5_reached]],wash[[#This Row],[boys_6-12_reached]],wash[[#This Row],[boys_13-18_reached]]),wash[[#This Row],[total_boys]])</f>
        <v>0</v>
      </c>
      <c r="AD500">
        <f>IF(ISBLANK(wash[[#This Row],[total_girls]]),SUM(wash[[#This Row],[girls_0-5_reached]],wash[[#This Row],[girls_6-12_reached]],wash[[#This Row],[girls_13-18_reached]]),wash[[#This Row],[total_girls]])</f>
        <v>0</v>
      </c>
      <c r="AE500">
        <f>IF(ISBLANK(wash[[#This Row],[total_children]]),SUM(wash[[#This Row],[calc_boys]],wash[[#This Row],[calc_girls]]),wash[[#This Row],[total_children]])</f>
        <v>0</v>
      </c>
      <c r="AF500">
        <f>IF(ISBLANK(wash[[#This Row],[total_pwd]]),SUM(wash[[#This Row],[total_pwd_men]],wash[[#This Row],[total_pwd_women]]),wash[[#This Row],[total_pwd]])</f>
        <v>0</v>
      </c>
      <c r="AG500">
        <f>IF(ISBLANK(wash[[#This Row],[total_adults]]),SUM(wash[[#This Row],[total_men]],wash[[#This Row],[total_women]]),wash[[#This Row],[total_adults]])</f>
        <v>0</v>
      </c>
      <c r="AH500">
        <f>IF(ISBLANK(wash[[#This Row],[total_beneficiaries_reached]]),SUM(wash[[#This Row],[calc_children]],wash[[#This Row],[calc_adults]]),wash[[#This Row],[total_beneficiaries_reached]])</f>
        <v>0</v>
      </c>
      <c r="AI500" s="49" t="str">
        <f ca="1">IF(B500="","",OFFSET(table_admin1[[#Headers],[ADM1_PT]],MATCH(B500,admin1,0),1))</f>
        <v/>
      </c>
      <c r="AJ500" s="49" t="str">
        <f t="shared" ca="1" si="18"/>
        <v/>
      </c>
      <c r="AK500" s="49" t="str">
        <f t="shared" ca="1" si="19"/>
        <v/>
      </c>
    </row>
    <row r="501" spans="29:37" x14ac:dyDescent="0.2">
      <c r="AC501">
        <f>IF(ISBLANK(wash[[#This Row],[total_boys]]),SUM(wash[[#This Row],[boys_0-5_reached]],wash[[#This Row],[boys_6-12_reached]],wash[[#This Row],[boys_13-18_reached]]),wash[[#This Row],[total_boys]])</f>
        <v>0</v>
      </c>
      <c r="AD501">
        <f>IF(ISBLANK(wash[[#This Row],[total_girls]]),SUM(wash[[#This Row],[girls_0-5_reached]],wash[[#This Row],[girls_6-12_reached]],wash[[#This Row],[girls_13-18_reached]]),wash[[#This Row],[total_girls]])</f>
        <v>0</v>
      </c>
      <c r="AE501">
        <f>IF(ISBLANK(wash[[#This Row],[total_children]]),SUM(wash[[#This Row],[calc_boys]],wash[[#This Row],[calc_girls]]),wash[[#This Row],[total_children]])</f>
        <v>0</v>
      </c>
      <c r="AF501">
        <f>IF(ISBLANK(wash[[#This Row],[total_pwd]]),SUM(wash[[#This Row],[total_pwd_men]],wash[[#This Row],[total_pwd_women]]),wash[[#This Row],[total_pwd]])</f>
        <v>0</v>
      </c>
      <c r="AG501">
        <f>IF(ISBLANK(wash[[#This Row],[total_adults]]),SUM(wash[[#This Row],[total_men]],wash[[#This Row],[total_women]]),wash[[#This Row],[total_adults]])</f>
        <v>0</v>
      </c>
      <c r="AH501">
        <f>IF(ISBLANK(wash[[#This Row],[total_beneficiaries_reached]]),SUM(wash[[#This Row],[calc_children]],wash[[#This Row],[calc_adults]]),wash[[#This Row],[total_beneficiaries_reached]])</f>
        <v>0</v>
      </c>
      <c r="AI501" s="49" t="str">
        <f ca="1">IF(B501="","",OFFSET(table_admin1[[#Headers],[ADM1_PT]],MATCH(B501,admin1,0),1))</f>
        <v/>
      </c>
      <c r="AJ501" s="49" t="str">
        <f t="shared" ca="1" si="18"/>
        <v/>
      </c>
      <c r="AK501" s="49" t="str">
        <f t="shared" ca="1" si="19"/>
        <v/>
      </c>
    </row>
    <row r="502" spans="29:37" x14ac:dyDescent="0.2">
      <c r="AC502">
        <f>IF(ISBLANK(wash[[#This Row],[total_boys]]),SUM(wash[[#This Row],[boys_0-5_reached]],wash[[#This Row],[boys_6-12_reached]],wash[[#This Row],[boys_13-18_reached]]),wash[[#This Row],[total_boys]])</f>
        <v>0</v>
      </c>
      <c r="AD502">
        <f>IF(ISBLANK(wash[[#This Row],[total_girls]]),SUM(wash[[#This Row],[girls_0-5_reached]],wash[[#This Row],[girls_6-12_reached]],wash[[#This Row],[girls_13-18_reached]]),wash[[#This Row],[total_girls]])</f>
        <v>0</v>
      </c>
      <c r="AE502">
        <f>IF(ISBLANK(wash[[#This Row],[total_children]]),SUM(wash[[#This Row],[calc_boys]],wash[[#This Row],[calc_girls]]),wash[[#This Row],[total_children]])</f>
        <v>0</v>
      </c>
      <c r="AF502">
        <f>IF(ISBLANK(wash[[#This Row],[total_pwd]]),SUM(wash[[#This Row],[total_pwd_men]],wash[[#This Row],[total_pwd_women]]),wash[[#This Row],[total_pwd]])</f>
        <v>0</v>
      </c>
      <c r="AG502">
        <f>IF(ISBLANK(wash[[#This Row],[total_adults]]),SUM(wash[[#This Row],[total_men]],wash[[#This Row],[total_women]]),wash[[#This Row],[total_adults]])</f>
        <v>0</v>
      </c>
      <c r="AH502">
        <f>IF(ISBLANK(wash[[#This Row],[total_beneficiaries_reached]]),SUM(wash[[#This Row],[calc_children]],wash[[#This Row],[calc_adults]]),wash[[#This Row],[total_beneficiaries_reached]])</f>
        <v>0</v>
      </c>
      <c r="AI502" s="49" t="str">
        <f ca="1">IF(B502="","",OFFSET(table_admin1[[#Headers],[ADM1_PT]],MATCH(B502,admin1,0),1))</f>
        <v/>
      </c>
      <c r="AJ502" s="49" t="str">
        <f t="shared" ca="1" si="18"/>
        <v/>
      </c>
      <c r="AK502" s="49" t="str">
        <f t="shared" ca="1" si="19"/>
        <v/>
      </c>
    </row>
    <row r="503" spans="29:37" x14ac:dyDescent="0.2">
      <c r="AC503">
        <f>IF(ISBLANK(wash[[#This Row],[total_boys]]),SUM(wash[[#This Row],[boys_0-5_reached]],wash[[#This Row],[boys_6-12_reached]],wash[[#This Row],[boys_13-18_reached]]),wash[[#This Row],[total_boys]])</f>
        <v>0</v>
      </c>
      <c r="AD503">
        <f>IF(ISBLANK(wash[[#This Row],[total_girls]]),SUM(wash[[#This Row],[girls_0-5_reached]],wash[[#This Row],[girls_6-12_reached]],wash[[#This Row],[girls_13-18_reached]]),wash[[#This Row],[total_girls]])</f>
        <v>0</v>
      </c>
      <c r="AE503">
        <f>IF(ISBLANK(wash[[#This Row],[total_children]]),SUM(wash[[#This Row],[calc_boys]],wash[[#This Row],[calc_girls]]),wash[[#This Row],[total_children]])</f>
        <v>0</v>
      </c>
      <c r="AF503">
        <f>IF(ISBLANK(wash[[#This Row],[total_pwd]]),SUM(wash[[#This Row],[total_pwd_men]],wash[[#This Row],[total_pwd_women]]),wash[[#This Row],[total_pwd]])</f>
        <v>0</v>
      </c>
      <c r="AG503">
        <f>IF(ISBLANK(wash[[#This Row],[total_adults]]),SUM(wash[[#This Row],[total_men]],wash[[#This Row],[total_women]]),wash[[#This Row],[total_adults]])</f>
        <v>0</v>
      </c>
      <c r="AH503">
        <f>IF(ISBLANK(wash[[#This Row],[total_beneficiaries_reached]]),SUM(wash[[#This Row],[calc_children]],wash[[#This Row],[calc_adults]]),wash[[#This Row],[total_beneficiaries_reached]])</f>
        <v>0</v>
      </c>
      <c r="AI503" s="49" t="str">
        <f ca="1">IF(B503="","",OFFSET(table_admin1[[#Headers],[ADM1_PT]],MATCH(B503,admin1,0),1))</f>
        <v/>
      </c>
      <c r="AJ503" s="49" t="str">
        <f t="shared" ca="1" si="18"/>
        <v/>
      </c>
      <c r="AK503" s="49" t="str">
        <f t="shared" ca="1" si="19"/>
        <v/>
      </c>
    </row>
    <row r="504" spans="29:37" x14ac:dyDescent="0.2">
      <c r="AC504">
        <f>IF(ISBLANK(wash[[#This Row],[total_boys]]),SUM(wash[[#This Row],[boys_0-5_reached]],wash[[#This Row],[boys_6-12_reached]],wash[[#This Row],[boys_13-18_reached]]),wash[[#This Row],[total_boys]])</f>
        <v>0</v>
      </c>
      <c r="AD504">
        <f>IF(ISBLANK(wash[[#This Row],[total_girls]]),SUM(wash[[#This Row],[girls_0-5_reached]],wash[[#This Row],[girls_6-12_reached]],wash[[#This Row],[girls_13-18_reached]]),wash[[#This Row],[total_girls]])</f>
        <v>0</v>
      </c>
      <c r="AE504">
        <f>IF(ISBLANK(wash[[#This Row],[total_children]]),SUM(wash[[#This Row],[calc_boys]],wash[[#This Row],[calc_girls]]),wash[[#This Row],[total_children]])</f>
        <v>0</v>
      </c>
      <c r="AF504">
        <f>IF(ISBLANK(wash[[#This Row],[total_pwd]]),SUM(wash[[#This Row],[total_pwd_men]],wash[[#This Row],[total_pwd_women]]),wash[[#This Row],[total_pwd]])</f>
        <v>0</v>
      </c>
      <c r="AG504">
        <f>IF(ISBLANK(wash[[#This Row],[total_adults]]),SUM(wash[[#This Row],[total_men]],wash[[#This Row],[total_women]]),wash[[#This Row],[total_adults]])</f>
        <v>0</v>
      </c>
      <c r="AH504">
        <f>IF(ISBLANK(wash[[#This Row],[total_beneficiaries_reached]]),SUM(wash[[#This Row],[calc_children]],wash[[#This Row],[calc_adults]]),wash[[#This Row],[total_beneficiaries_reached]])</f>
        <v>0</v>
      </c>
      <c r="AI504" s="49" t="str">
        <f ca="1">IF(B504="","",OFFSET(table_admin1[[#Headers],[ADM1_PT]],MATCH(B504,admin1,0),1))</f>
        <v/>
      </c>
      <c r="AJ504" s="49" t="str">
        <f t="shared" ca="1" si="18"/>
        <v/>
      </c>
      <c r="AK504" s="49" t="str">
        <f t="shared" ca="1" si="19"/>
        <v/>
      </c>
    </row>
    <row r="505" spans="29:37" x14ac:dyDescent="0.2">
      <c r="AC505">
        <f>IF(ISBLANK(wash[[#This Row],[total_boys]]),SUM(wash[[#This Row],[boys_0-5_reached]],wash[[#This Row],[boys_6-12_reached]],wash[[#This Row],[boys_13-18_reached]]),wash[[#This Row],[total_boys]])</f>
        <v>0</v>
      </c>
      <c r="AD505">
        <f>IF(ISBLANK(wash[[#This Row],[total_girls]]),SUM(wash[[#This Row],[girls_0-5_reached]],wash[[#This Row],[girls_6-12_reached]],wash[[#This Row],[girls_13-18_reached]]),wash[[#This Row],[total_girls]])</f>
        <v>0</v>
      </c>
      <c r="AE505">
        <f>IF(ISBLANK(wash[[#This Row],[total_children]]),SUM(wash[[#This Row],[calc_boys]],wash[[#This Row],[calc_girls]]),wash[[#This Row],[total_children]])</f>
        <v>0</v>
      </c>
      <c r="AF505">
        <f>IF(ISBLANK(wash[[#This Row],[total_pwd]]),SUM(wash[[#This Row],[total_pwd_men]],wash[[#This Row],[total_pwd_women]]),wash[[#This Row],[total_pwd]])</f>
        <v>0</v>
      </c>
      <c r="AG505">
        <f>IF(ISBLANK(wash[[#This Row],[total_adults]]),SUM(wash[[#This Row],[total_men]],wash[[#This Row],[total_women]]),wash[[#This Row],[total_adults]])</f>
        <v>0</v>
      </c>
      <c r="AH505">
        <f>IF(ISBLANK(wash[[#This Row],[total_beneficiaries_reached]]),SUM(wash[[#This Row],[calc_children]],wash[[#This Row],[calc_adults]]),wash[[#This Row],[total_beneficiaries_reached]])</f>
        <v>0</v>
      </c>
      <c r="AI505" s="49" t="str">
        <f ca="1">IF(B505="","",OFFSET(table_admin1[[#Headers],[ADM1_PT]],MATCH(B505,admin1,0),1))</f>
        <v/>
      </c>
      <c r="AJ505" s="49" t="str">
        <f t="shared" ca="1" si="18"/>
        <v/>
      </c>
      <c r="AK505" s="49" t="str">
        <f t="shared" ca="1" si="19"/>
        <v/>
      </c>
    </row>
    <row r="506" spans="29:37" x14ac:dyDescent="0.2">
      <c r="AC506">
        <f>IF(ISBLANK(wash[[#This Row],[total_boys]]),SUM(wash[[#This Row],[boys_0-5_reached]],wash[[#This Row],[boys_6-12_reached]],wash[[#This Row],[boys_13-18_reached]]),wash[[#This Row],[total_boys]])</f>
        <v>0</v>
      </c>
      <c r="AD506">
        <f>IF(ISBLANK(wash[[#This Row],[total_girls]]),SUM(wash[[#This Row],[girls_0-5_reached]],wash[[#This Row],[girls_6-12_reached]],wash[[#This Row],[girls_13-18_reached]]),wash[[#This Row],[total_girls]])</f>
        <v>0</v>
      </c>
      <c r="AE506">
        <f>IF(ISBLANK(wash[[#This Row],[total_children]]),SUM(wash[[#This Row],[calc_boys]],wash[[#This Row],[calc_girls]]),wash[[#This Row],[total_children]])</f>
        <v>0</v>
      </c>
      <c r="AF506">
        <f>IF(ISBLANK(wash[[#This Row],[total_pwd]]),SUM(wash[[#This Row],[total_pwd_men]],wash[[#This Row],[total_pwd_women]]),wash[[#This Row],[total_pwd]])</f>
        <v>0</v>
      </c>
      <c r="AG506">
        <f>IF(ISBLANK(wash[[#This Row],[total_adults]]),SUM(wash[[#This Row],[total_men]],wash[[#This Row],[total_women]]),wash[[#This Row],[total_adults]])</f>
        <v>0</v>
      </c>
      <c r="AH506">
        <f>IF(ISBLANK(wash[[#This Row],[total_beneficiaries_reached]]),SUM(wash[[#This Row],[calc_children]],wash[[#This Row],[calc_adults]]),wash[[#This Row],[total_beneficiaries_reached]])</f>
        <v>0</v>
      </c>
      <c r="AI506" s="49" t="str">
        <f ca="1">IF(B506="","",OFFSET(table_admin1[[#Headers],[ADM1_PT]],MATCH(B506,admin1,0),1))</f>
        <v/>
      </c>
      <c r="AJ506" s="49" t="str">
        <f t="shared" ca="1" si="18"/>
        <v/>
      </c>
      <c r="AK506" s="49" t="str">
        <f t="shared" ca="1" si="19"/>
        <v/>
      </c>
    </row>
    <row r="507" spans="29:37" x14ac:dyDescent="0.2">
      <c r="AC507">
        <f>IF(ISBLANK(wash[[#This Row],[total_boys]]),SUM(wash[[#This Row],[boys_0-5_reached]],wash[[#This Row],[boys_6-12_reached]],wash[[#This Row],[boys_13-18_reached]]),wash[[#This Row],[total_boys]])</f>
        <v>0</v>
      </c>
      <c r="AD507">
        <f>IF(ISBLANK(wash[[#This Row],[total_girls]]),SUM(wash[[#This Row],[girls_0-5_reached]],wash[[#This Row],[girls_6-12_reached]],wash[[#This Row],[girls_13-18_reached]]),wash[[#This Row],[total_girls]])</f>
        <v>0</v>
      </c>
      <c r="AE507">
        <f>IF(ISBLANK(wash[[#This Row],[total_children]]),SUM(wash[[#This Row],[calc_boys]],wash[[#This Row],[calc_girls]]),wash[[#This Row],[total_children]])</f>
        <v>0</v>
      </c>
      <c r="AF507">
        <f>IF(ISBLANK(wash[[#This Row],[total_pwd]]),SUM(wash[[#This Row],[total_pwd_men]],wash[[#This Row],[total_pwd_women]]),wash[[#This Row],[total_pwd]])</f>
        <v>0</v>
      </c>
      <c r="AG507">
        <f>IF(ISBLANK(wash[[#This Row],[total_adults]]),SUM(wash[[#This Row],[total_men]],wash[[#This Row],[total_women]]),wash[[#This Row],[total_adults]])</f>
        <v>0</v>
      </c>
      <c r="AH507">
        <f>IF(ISBLANK(wash[[#This Row],[total_beneficiaries_reached]]),SUM(wash[[#This Row],[calc_children]],wash[[#This Row],[calc_adults]]),wash[[#This Row],[total_beneficiaries_reached]])</f>
        <v>0</v>
      </c>
      <c r="AI507" s="49" t="str">
        <f ca="1">IF(B507="","",OFFSET(table_admin1[[#Headers],[ADM1_PT]],MATCH(B507,admin1,0),1))</f>
        <v/>
      </c>
      <c r="AJ507" s="49" t="str">
        <f t="shared" ca="1" si="18"/>
        <v/>
      </c>
      <c r="AK507" s="49" t="str">
        <f t="shared" ca="1" si="19"/>
        <v/>
      </c>
    </row>
    <row r="508" spans="29:37" x14ac:dyDescent="0.2">
      <c r="AC508">
        <f>IF(ISBLANK(wash[[#This Row],[total_boys]]),SUM(wash[[#This Row],[boys_0-5_reached]],wash[[#This Row],[boys_6-12_reached]],wash[[#This Row],[boys_13-18_reached]]),wash[[#This Row],[total_boys]])</f>
        <v>0</v>
      </c>
      <c r="AD508">
        <f>IF(ISBLANK(wash[[#This Row],[total_girls]]),SUM(wash[[#This Row],[girls_0-5_reached]],wash[[#This Row],[girls_6-12_reached]],wash[[#This Row],[girls_13-18_reached]]),wash[[#This Row],[total_girls]])</f>
        <v>0</v>
      </c>
      <c r="AE508">
        <f>IF(ISBLANK(wash[[#This Row],[total_children]]),SUM(wash[[#This Row],[calc_boys]],wash[[#This Row],[calc_girls]]),wash[[#This Row],[total_children]])</f>
        <v>0</v>
      </c>
      <c r="AF508">
        <f>IF(ISBLANK(wash[[#This Row],[total_pwd]]),SUM(wash[[#This Row],[total_pwd_men]],wash[[#This Row],[total_pwd_women]]),wash[[#This Row],[total_pwd]])</f>
        <v>0</v>
      </c>
      <c r="AG508">
        <f>IF(ISBLANK(wash[[#This Row],[total_adults]]),SUM(wash[[#This Row],[total_men]],wash[[#This Row],[total_women]]),wash[[#This Row],[total_adults]])</f>
        <v>0</v>
      </c>
      <c r="AH508">
        <f>IF(ISBLANK(wash[[#This Row],[total_beneficiaries_reached]]),SUM(wash[[#This Row],[calc_children]],wash[[#This Row],[calc_adults]]),wash[[#This Row],[total_beneficiaries_reached]])</f>
        <v>0</v>
      </c>
      <c r="AI508" s="49" t="str">
        <f ca="1">IF(B508="","",OFFSET(table_admin1[[#Headers],[ADM1_PT]],MATCH(B508,admin1,0),1))</f>
        <v/>
      </c>
      <c r="AJ508" s="49" t="str">
        <f t="shared" ca="1" si="18"/>
        <v/>
      </c>
      <c r="AK508" s="49" t="str">
        <f t="shared" ca="1" si="19"/>
        <v/>
      </c>
    </row>
    <row r="509" spans="29:37" x14ac:dyDescent="0.2">
      <c r="AC509">
        <f>IF(ISBLANK(wash[[#This Row],[total_boys]]),SUM(wash[[#This Row],[boys_0-5_reached]],wash[[#This Row],[boys_6-12_reached]],wash[[#This Row],[boys_13-18_reached]]),wash[[#This Row],[total_boys]])</f>
        <v>0</v>
      </c>
      <c r="AD509">
        <f>IF(ISBLANK(wash[[#This Row],[total_girls]]),SUM(wash[[#This Row],[girls_0-5_reached]],wash[[#This Row],[girls_6-12_reached]],wash[[#This Row],[girls_13-18_reached]]),wash[[#This Row],[total_girls]])</f>
        <v>0</v>
      </c>
      <c r="AE509">
        <f>IF(ISBLANK(wash[[#This Row],[total_children]]),SUM(wash[[#This Row],[calc_boys]],wash[[#This Row],[calc_girls]]),wash[[#This Row],[total_children]])</f>
        <v>0</v>
      </c>
      <c r="AF509">
        <f>IF(ISBLANK(wash[[#This Row],[total_pwd]]),SUM(wash[[#This Row],[total_pwd_men]],wash[[#This Row],[total_pwd_women]]),wash[[#This Row],[total_pwd]])</f>
        <v>0</v>
      </c>
      <c r="AG509">
        <f>IF(ISBLANK(wash[[#This Row],[total_adults]]),SUM(wash[[#This Row],[total_men]],wash[[#This Row],[total_women]]),wash[[#This Row],[total_adults]])</f>
        <v>0</v>
      </c>
      <c r="AH509">
        <f>IF(ISBLANK(wash[[#This Row],[total_beneficiaries_reached]]),SUM(wash[[#This Row],[calc_children]],wash[[#This Row],[calc_adults]]),wash[[#This Row],[total_beneficiaries_reached]])</f>
        <v>0</v>
      </c>
      <c r="AI509" s="49" t="str">
        <f ca="1">IF(B509="","",OFFSET(table_admin1[[#Headers],[ADM1_PT]],MATCH(B509,admin1,0),1))</f>
        <v/>
      </c>
      <c r="AJ509" s="49" t="str">
        <f t="shared" ca="1" si="18"/>
        <v/>
      </c>
      <c r="AK509" s="49" t="str">
        <f t="shared" ca="1" si="19"/>
        <v/>
      </c>
    </row>
    <row r="510" spans="29:37" x14ac:dyDescent="0.2">
      <c r="AC510">
        <f>IF(ISBLANK(wash[[#This Row],[total_boys]]),SUM(wash[[#This Row],[boys_0-5_reached]],wash[[#This Row],[boys_6-12_reached]],wash[[#This Row],[boys_13-18_reached]]),wash[[#This Row],[total_boys]])</f>
        <v>0</v>
      </c>
      <c r="AD510">
        <f>IF(ISBLANK(wash[[#This Row],[total_girls]]),SUM(wash[[#This Row],[girls_0-5_reached]],wash[[#This Row],[girls_6-12_reached]],wash[[#This Row],[girls_13-18_reached]]),wash[[#This Row],[total_girls]])</f>
        <v>0</v>
      </c>
      <c r="AE510">
        <f>IF(ISBLANK(wash[[#This Row],[total_children]]),SUM(wash[[#This Row],[calc_boys]],wash[[#This Row],[calc_girls]]),wash[[#This Row],[total_children]])</f>
        <v>0</v>
      </c>
      <c r="AF510">
        <f>IF(ISBLANK(wash[[#This Row],[total_pwd]]),SUM(wash[[#This Row],[total_pwd_men]],wash[[#This Row],[total_pwd_women]]),wash[[#This Row],[total_pwd]])</f>
        <v>0</v>
      </c>
      <c r="AG510">
        <f>IF(ISBLANK(wash[[#This Row],[total_adults]]),SUM(wash[[#This Row],[total_men]],wash[[#This Row],[total_women]]),wash[[#This Row],[total_adults]])</f>
        <v>0</v>
      </c>
      <c r="AH510">
        <f>IF(ISBLANK(wash[[#This Row],[total_beneficiaries_reached]]),SUM(wash[[#This Row],[calc_children]],wash[[#This Row],[calc_adults]]),wash[[#This Row],[total_beneficiaries_reached]])</f>
        <v>0</v>
      </c>
      <c r="AI510" s="49" t="str">
        <f ca="1">IF(B510="","",OFFSET(table_admin1[[#Headers],[ADM1_PT]],MATCH(B510,admin1,0),1))</f>
        <v/>
      </c>
      <c r="AJ510" s="49" t="str">
        <f t="shared" ca="1" si="18"/>
        <v/>
      </c>
      <c r="AK510" s="49" t="str">
        <f t="shared" ca="1" si="19"/>
        <v/>
      </c>
    </row>
    <row r="511" spans="29:37" x14ac:dyDescent="0.2">
      <c r="AC511">
        <f>IF(ISBLANK(wash[[#This Row],[total_boys]]),SUM(wash[[#This Row],[boys_0-5_reached]],wash[[#This Row],[boys_6-12_reached]],wash[[#This Row],[boys_13-18_reached]]),wash[[#This Row],[total_boys]])</f>
        <v>0</v>
      </c>
      <c r="AD511">
        <f>IF(ISBLANK(wash[[#This Row],[total_girls]]),SUM(wash[[#This Row],[girls_0-5_reached]],wash[[#This Row],[girls_6-12_reached]],wash[[#This Row],[girls_13-18_reached]]),wash[[#This Row],[total_girls]])</f>
        <v>0</v>
      </c>
      <c r="AE511">
        <f>IF(ISBLANK(wash[[#This Row],[total_children]]),SUM(wash[[#This Row],[calc_boys]],wash[[#This Row],[calc_girls]]),wash[[#This Row],[total_children]])</f>
        <v>0</v>
      </c>
      <c r="AF511">
        <f>IF(ISBLANK(wash[[#This Row],[total_pwd]]),SUM(wash[[#This Row],[total_pwd_men]],wash[[#This Row],[total_pwd_women]]),wash[[#This Row],[total_pwd]])</f>
        <v>0</v>
      </c>
      <c r="AG511">
        <f>IF(ISBLANK(wash[[#This Row],[total_adults]]),SUM(wash[[#This Row],[total_men]],wash[[#This Row],[total_women]]),wash[[#This Row],[total_adults]])</f>
        <v>0</v>
      </c>
      <c r="AH511">
        <f>IF(ISBLANK(wash[[#This Row],[total_beneficiaries_reached]]),SUM(wash[[#This Row],[calc_children]],wash[[#This Row],[calc_adults]]),wash[[#This Row],[total_beneficiaries_reached]])</f>
        <v>0</v>
      </c>
      <c r="AI511" s="49" t="str">
        <f ca="1">IF(B511="","",OFFSET(table_admin1[[#Headers],[ADM1_PT]],MATCH(B511,admin1,0),1))</f>
        <v/>
      </c>
      <c r="AJ511" s="49" t="str">
        <f t="shared" ca="1" si="18"/>
        <v/>
      </c>
      <c r="AK511" s="49" t="str">
        <f t="shared" ca="1" si="19"/>
        <v/>
      </c>
    </row>
    <row r="512" spans="29:37" x14ac:dyDescent="0.2">
      <c r="AC512">
        <f>IF(ISBLANK(wash[[#This Row],[total_boys]]),SUM(wash[[#This Row],[boys_0-5_reached]],wash[[#This Row],[boys_6-12_reached]],wash[[#This Row],[boys_13-18_reached]]),wash[[#This Row],[total_boys]])</f>
        <v>0</v>
      </c>
      <c r="AD512">
        <f>IF(ISBLANK(wash[[#This Row],[total_girls]]),SUM(wash[[#This Row],[girls_0-5_reached]],wash[[#This Row],[girls_6-12_reached]],wash[[#This Row],[girls_13-18_reached]]),wash[[#This Row],[total_girls]])</f>
        <v>0</v>
      </c>
      <c r="AE512">
        <f>IF(ISBLANK(wash[[#This Row],[total_children]]),SUM(wash[[#This Row],[calc_boys]],wash[[#This Row],[calc_girls]]),wash[[#This Row],[total_children]])</f>
        <v>0</v>
      </c>
      <c r="AF512">
        <f>IF(ISBLANK(wash[[#This Row],[total_pwd]]),SUM(wash[[#This Row],[total_pwd_men]],wash[[#This Row],[total_pwd_women]]),wash[[#This Row],[total_pwd]])</f>
        <v>0</v>
      </c>
      <c r="AG512">
        <f>IF(ISBLANK(wash[[#This Row],[total_adults]]),SUM(wash[[#This Row],[total_men]],wash[[#This Row],[total_women]]),wash[[#This Row],[total_adults]])</f>
        <v>0</v>
      </c>
      <c r="AH512">
        <f>IF(ISBLANK(wash[[#This Row],[total_beneficiaries_reached]]),SUM(wash[[#This Row],[calc_children]],wash[[#This Row],[calc_adults]]),wash[[#This Row],[total_beneficiaries_reached]])</f>
        <v>0</v>
      </c>
      <c r="AI512" s="49" t="str">
        <f ca="1">IF(B512="","",OFFSET(table_admin1[[#Headers],[ADM1_PT]],MATCH(B512,admin1,0),1))</f>
        <v/>
      </c>
      <c r="AJ512" s="49" t="str">
        <f t="shared" ca="1" si="18"/>
        <v/>
      </c>
      <c r="AK512" s="49" t="str">
        <f t="shared" ca="1" si="19"/>
        <v/>
      </c>
    </row>
    <row r="513" spans="29:37" x14ac:dyDescent="0.2">
      <c r="AC513">
        <f>IF(ISBLANK(wash[[#This Row],[total_boys]]),SUM(wash[[#This Row],[boys_0-5_reached]],wash[[#This Row],[boys_6-12_reached]],wash[[#This Row],[boys_13-18_reached]]),wash[[#This Row],[total_boys]])</f>
        <v>0</v>
      </c>
      <c r="AD513">
        <f>IF(ISBLANK(wash[[#This Row],[total_girls]]),SUM(wash[[#This Row],[girls_0-5_reached]],wash[[#This Row],[girls_6-12_reached]],wash[[#This Row],[girls_13-18_reached]]),wash[[#This Row],[total_girls]])</f>
        <v>0</v>
      </c>
      <c r="AE513">
        <f>IF(ISBLANK(wash[[#This Row],[total_children]]),SUM(wash[[#This Row],[calc_boys]],wash[[#This Row],[calc_girls]]),wash[[#This Row],[total_children]])</f>
        <v>0</v>
      </c>
      <c r="AF513">
        <f>IF(ISBLANK(wash[[#This Row],[total_pwd]]),SUM(wash[[#This Row],[total_pwd_men]],wash[[#This Row],[total_pwd_women]]),wash[[#This Row],[total_pwd]])</f>
        <v>0</v>
      </c>
      <c r="AG513">
        <f>IF(ISBLANK(wash[[#This Row],[total_adults]]),SUM(wash[[#This Row],[total_men]],wash[[#This Row],[total_women]]),wash[[#This Row],[total_adults]])</f>
        <v>0</v>
      </c>
      <c r="AH513">
        <f>IF(ISBLANK(wash[[#This Row],[total_beneficiaries_reached]]),SUM(wash[[#This Row],[calc_children]],wash[[#This Row],[calc_adults]]),wash[[#This Row],[total_beneficiaries_reached]])</f>
        <v>0</v>
      </c>
      <c r="AI513" s="49" t="str">
        <f ca="1">IF(B513="","",OFFSET(table_admin1[[#Headers],[ADM1_PT]],MATCH(B513,admin1,0),1))</f>
        <v/>
      </c>
      <c r="AJ513" s="49" t="str">
        <f t="shared" ca="1" si="18"/>
        <v/>
      </c>
      <c r="AK513" s="49" t="str">
        <f t="shared" ca="1" si="19"/>
        <v/>
      </c>
    </row>
    <row r="514" spans="29:37" x14ac:dyDescent="0.2">
      <c r="AC514">
        <f>IF(ISBLANK(wash[[#This Row],[total_boys]]),SUM(wash[[#This Row],[boys_0-5_reached]],wash[[#This Row],[boys_6-12_reached]],wash[[#This Row],[boys_13-18_reached]]),wash[[#This Row],[total_boys]])</f>
        <v>0</v>
      </c>
      <c r="AD514">
        <f>IF(ISBLANK(wash[[#This Row],[total_girls]]),SUM(wash[[#This Row],[girls_0-5_reached]],wash[[#This Row],[girls_6-12_reached]],wash[[#This Row],[girls_13-18_reached]]),wash[[#This Row],[total_girls]])</f>
        <v>0</v>
      </c>
      <c r="AE514">
        <f>IF(ISBLANK(wash[[#This Row],[total_children]]),SUM(wash[[#This Row],[calc_boys]],wash[[#This Row],[calc_girls]]),wash[[#This Row],[total_children]])</f>
        <v>0</v>
      </c>
      <c r="AF514">
        <f>IF(ISBLANK(wash[[#This Row],[total_pwd]]),SUM(wash[[#This Row],[total_pwd_men]],wash[[#This Row],[total_pwd_women]]),wash[[#This Row],[total_pwd]])</f>
        <v>0</v>
      </c>
      <c r="AG514">
        <f>IF(ISBLANK(wash[[#This Row],[total_adults]]),SUM(wash[[#This Row],[total_men]],wash[[#This Row],[total_women]]),wash[[#This Row],[total_adults]])</f>
        <v>0</v>
      </c>
      <c r="AH514">
        <f>IF(ISBLANK(wash[[#This Row],[total_beneficiaries_reached]]),SUM(wash[[#This Row],[calc_children]],wash[[#This Row],[calc_adults]]),wash[[#This Row],[total_beneficiaries_reached]])</f>
        <v>0</v>
      </c>
      <c r="AI514" s="49" t="str">
        <f ca="1">IF(B514="","",OFFSET(table_admin1[[#Headers],[ADM1_PT]],MATCH(B514,admin1,0),1))</f>
        <v/>
      </c>
      <c r="AJ514" s="49" t="str">
        <f t="shared" ca="1" si="18"/>
        <v/>
      </c>
      <c r="AK514" s="49" t="str">
        <f t="shared" ca="1" si="19"/>
        <v/>
      </c>
    </row>
    <row r="515" spans="29:37" x14ac:dyDescent="0.2">
      <c r="AC515">
        <f>IF(ISBLANK(wash[[#This Row],[total_boys]]),SUM(wash[[#This Row],[boys_0-5_reached]],wash[[#This Row],[boys_6-12_reached]],wash[[#This Row],[boys_13-18_reached]]),wash[[#This Row],[total_boys]])</f>
        <v>0</v>
      </c>
      <c r="AD515">
        <f>IF(ISBLANK(wash[[#This Row],[total_girls]]),SUM(wash[[#This Row],[girls_0-5_reached]],wash[[#This Row],[girls_6-12_reached]],wash[[#This Row],[girls_13-18_reached]]),wash[[#This Row],[total_girls]])</f>
        <v>0</v>
      </c>
      <c r="AE515">
        <f>IF(ISBLANK(wash[[#This Row],[total_children]]),SUM(wash[[#This Row],[calc_boys]],wash[[#This Row],[calc_girls]]),wash[[#This Row],[total_children]])</f>
        <v>0</v>
      </c>
      <c r="AF515">
        <f>IF(ISBLANK(wash[[#This Row],[total_pwd]]),SUM(wash[[#This Row],[total_pwd_men]],wash[[#This Row],[total_pwd_women]]),wash[[#This Row],[total_pwd]])</f>
        <v>0</v>
      </c>
      <c r="AG515">
        <f>IF(ISBLANK(wash[[#This Row],[total_adults]]),SUM(wash[[#This Row],[total_men]],wash[[#This Row],[total_women]]),wash[[#This Row],[total_adults]])</f>
        <v>0</v>
      </c>
      <c r="AH515">
        <f>IF(ISBLANK(wash[[#This Row],[total_beneficiaries_reached]]),SUM(wash[[#This Row],[calc_children]],wash[[#This Row],[calc_adults]]),wash[[#This Row],[total_beneficiaries_reached]])</f>
        <v>0</v>
      </c>
      <c r="AI515" s="49" t="str">
        <f ca="1">IF(B515="","",OFFSET(table_admin1[[#Headers],[ADM1_PT]],MATCH(B515,admin1,0),1))</f>
        <v/>
      </c>
      <c r="AJ515" s="49" t="str">
        <f t="shared" ca="1" si="18"/>
        <v/>
      </c>
      <c r="AK515" s="49" t="str">
        <f t="shared" ca="1" si="19"/>
        <v/>
      </c>
    </row>
    <row r="516" spans="29:37" x14ac:dyDescent="0.2">
      <c r="AC516">
        <f>IF(ISBLANK(wash[[#This Row],[total_boys]]),SUM(wash[[#This Row],[boys_0-5_reached]],wash[[#This Row],[boys_6-12_reached]],wash[[#This Row],[boys_13-18_reached]]),wash[[#This Row],[total_boys]])</f>
        <v>0</v>
      </c>
      <c r="AD516">
        <f>IF(ISBLANK(wash[[#This Row],[total_girls]]),SUM(wash[[#This Row],[girls_0-5_reached]],wash[[#This Row],[girls_6-12_reached]],wash[[#This Row],[girls_13-18_reached]]),wash[[#This Row],[total_girls]])</f>
        <v>0</v>
      </c>
      <c r="AE516">
        <f>IF(ISBLANK(wash[[#This Row],[total_children]]),SUM(wash[[#This Row],[calc_boys]],wash[[#This Row],[calc_girls]]),wash[[#This Row],[total_children]])</f>
        <v>0</v>
      </c>
      <c r="AF516">
        <f>IF(ISBLANK(wash[[#This Row],[total_pwd]]),SUM(wash[[#This Row],[total_pwd_men]],wash[[#This Row],[total_pwd_women]]),wash[[#This Row],[total_pwd]])</f>
        <v>0</v>
      </c>
      <c r="AG516">
        <f>IF(ISBLANK(wash[[#This Row],[total_adults]]),SUM(wash[[#This Row],[total_men]],wash[[#This Row],[total_women]]),wash[[#This Row],[total_adults]])</f>
        <v>0</v>
      </c>
      <c r="AH516">
        <f>IF(ISBLANK(wash[[#This Row],[total_beneficiaries_reached]]),SUM(wash[[#This Row],[calc_children]],wash[[#This Row],[calc_adults]]),wash[[#This Row],[total_beneficiaries_reached]])</f>
        <v>0</v>
      </c>
      <c r="AI516" s="49" t="str">
        <f ca="1">IF(B516="","",OFFSET(table_admin1[[#Headers],[ADM1_PT]],MATCH(B516,admin1,0),1))</f>
        <v/>
      </c>
      <c r="AJ516" s="49" t="str">
        <f t="shared" ca="1" si="18"/>
        <v/>
      </c>
      <c r="AK516" s="49" t="str">
        <f t="shared" ca="1" si="19"/>
        <v/>
      </c>
    </row>
    <row r="517" spans="29:37" x14ac:dyDescent="0.2">
      <c r="AC517">
        <f>IF(ISBLANK(wash[[#This Row],[total_boys]]),SUM(wash[[#This Row],[boys_0-5_reached]],wash[[#This Row],[boys_6-12_reached]],wash[[#This Row],[boys_13-18_reached]]),wash[[#This Row],[total_boys]])</f>
        <v>0</v>
      </c>
      <c r="AD517">
        <f>IF(ISBLANK(wash[[#This Row],[total_girls]]),SUM(wash[[#This Row],[girls_0-5_reached]],wash[[#This Row],[girls_6-12_reached]],wash[[#This Row],[girls_13-18_reached]]),wash[[#This Row],[total_girls]])</f>
        <v>0</v>
      </c>
      <c r="AE517">
        <f>IF(ISBLANK(wash[[#This Row],[total_children]]),SUM(wash[[#This Row],[calc_boys]],wash[[#This Row],[calc_girls]]),wash[[#This Row],[total_children]])</f>
        <v>0</v>
      </c>
      <c r="AF517">
        <f>IF(ISBLANK(wash[[#This Row],[total_pwd]]),SUM(wash[[#This Row],[total_pwd_men]],wash[[#This Row],[total_pwd_women]]),wash[[#This Row],[total_pwd]])</f>
        <v>0</v>
      </c>
      <c r="AG517">
        <f>IF(ISBLANK(wash[[#This Row],[total_adults]]),SUM(wash[[#This Row],[total_men]],wash[[#This Row],[total_women]]),wash[[#This Row],[total_adults]])</f>
        <v>0</v>
      </c>
      <c r="AH517">
        <f>IF(ISBLANK(wash[[#This Row],[total_beneficiaries_reached]]),SUM(wash[[#This Row],[calc_children]],wash[[#This Row],[calc_adults]]),wash[[#This Row],[total_beneficiaries_reached]])</f>
        <v>0</v>
      </c>
      <c r="AI517" s="49" t="str">
        <f ca="1">IF(B517="","",OFFSET(table_admin1[[#Headers],[ADM1_PT]],MATCH(B517,admin1,0),1))</f>
        <v/>
      </c>
      <c r="AJ517" s="49" t="str">
        <f t="shared" ca="1" si="18"/>
        <v/>
      </c>
      <c r="AK517" s="49" t="str">
        <f t="shared" ca="1" si="19"/>
        <v/>
      </c>
    </row>
    <row r="518" spans="29:37" x14ac:dyDescent="0.2">
      <c r="AC518">
        <f>IF(ISBLANK(wash[[#This Row],[total_boys]]),SUM(wash[[#This Row],[boys_0-5_reached]],wash[[#This Row],[boys_6-12_reached]],wash[[#This Row],[boys_13-18_reached]]),wash[[#This Row],[total_boys]])</f>
        <v>0</v>
      </c>
      <c r="AD518">
        <f>IF(ISBLANK(wash[[#This Row],[total_girls]]),SUM(wash[[#This Row],[girls_0-5_reached]],wash[[#This Row],[girls_6-12_reached]],wash[[#This Row],[girls_13-18_reached]]),wash[[#This Row],[total_girls]])</f>
        <v>0</v>
      </c>
      <c r="AE518">
        <f>IF(ISBLANK(wash[[#This Row],[total_children]]),SUM(wash[[#This Row],[calc_boys]],wash[[#This Row],[calc_girls]]),wash[[#This Row],[total_children]])</f>
        <v>0</v>
      </c>
      <c r="AF518">
        <f>IF(ISBLANK(wash[[#This Row],[total_pwd]]),SUM(wash[[#This Row],[total_pwd_men]],wash[[#This Row],[total_pwd_women]]),wash[[#This Row],[total_pwd]])</f>
        <v>0</v>
      </c>
      <c r="AG518">
        <f>IF(ISBLANK(wash[[#This Row],[total_adults]]),SUM(wash[[#This Row],[total_men]],wash[[#This Row],[total_women]]),wash[[#This Row],[total_adults]])</f>
        <v>0</v>
      </c>
      <c r="AH518">
        <f>IF(ISBLANK(wash[[#This Row],[total_beneficiaries_reached]]),SUM(wash[[#This Row],[calc_children]],wash[[#This Row],[calc_adults]]),wash[[#This Row],[total_beneficiaries_reached]])</f>
        <v>0</v>
      </c>
      <c r="AI518" s="49" t="str">
        <f ca="1">IF(B518="","",OFFSET(table_admin1[[#Headers],[ADM1_PT]],MATCH(B518,admin1,0),1))</f>
        <v/>
      </c>
      <c r="AJ518" s="49" t="str">
        <f t="shared" ca="1" si="18"/>
        <v/>
      </c>
      <c r="AK518" s="49" t="str">
        <f t="shared" ca="1" si="19"/>
        <v/>
      </c>
    </row>
    <row r="519" spans="29:37" x14ac:dyDescent="0.2">
      <c r="AC519">
        <f>IF(ISBLANK(wash[[#This Row],[total_boys]]),SUM(wash[[#This Row],[boys_0-5_reached]],wash[[#This Row],[boys_6-12_reached]],wash[[#This Row],[boys_13-18_reached]]),wash[[#This Row],[total_boys]])</f>
        <v>0</v>
      </c>
      <c r="AD519">
        <f>IF(ISBLANK(wash[[#This Row],[total_girls]]),SUM(wash[[#This Row],[girls_0-5_reached]],wash[[#This Row],[girls_6-12_reached]],wash[[#This Row],[girls_13-18_reached]]),wash[[#This Row],[total_girls]])</f>
        <v>0</v>
      </c>
      <c r="AE519">
        <f>IF(ISBLANK(wash[[#This Row],[total_children]]),SUM(wash[[#This Row],[calc_boys]],wash[[#This Row],[calc_girls]]),wash[[#This Row],[total_children]])</f>
        <v>0</v>
      </c>
      <c r="AF519">
        <f>IF(ISBLANK(wash[[#This Row],[total_pwd]]),SUM(wash[[#This Row],[total_pwd_men]],wash[[#This Row],[total_pwd_women]]),wash[[#This Row],[total_pwd]])</f>
        <v>0</v>
      </c>
      <c r="AG519">
        <f>IF(ISBLANK(wash[[#This Row],[total_adults]]),SUM(wash[[#This Row],[total_men]],wash[[#This Row],[total_women]]),wash[[#This Row],[total_adults]])</f>
        <v>0</v>
      </c>
      <c r="AH519">
        <f>IF(ISBLANK(wash[[#This Row],[total_beneficiaries_reached]]),SUM(wash[[#This Row],[calc_children]],wash[[#This Row],[calc_adults]]),wash[[#This Row],[total_beneficiaries_reached]])</f>
        <v>0</v>
      </c>
      <c r="AI519" s="49" t="str">
        <f ca="1">IF(B519="","",OFFSET(table_admin1[[#Headers],[ADM1_PT]],MATCH(B519,admin1,0),1))</f>
        <v/>
      </c>
      <c r="AJ519" s="49" t="str">
        <f t="shared" ca="1" si="18"/>
        <v/>
      </c>
      <c r="AK519" s="49" t="str">
        <f t="shared" ca="1" si="19"/>
        <v/>
      </c>
    </row>
    <row r="520" spans="29:37" x14ac:dyDescent="0.2">
      <c r="AC520">
        <f>IF(ISBLANK(wash[[#This Row],[total_boys]]),SUM(wash[[#This Row],[boys_0-5_reached]],wash[[#This Row],[boys_6-12_reached]],wash[[#This Row],[boys_13-18_reached]]),wash[[#This Row],[total_boys]])</f>
        <v>0</v>
      </c>
      <c r="AD520">
        <f>IF(ISBLANK(wash[[#This Row],[total_girls]]),SUM(wash[[#This Row],[girls_0-5_reached]],wash[[#This Row],[girls_6-12_reached]],wash[[#This Row],[girls_13-18_reached]]),wash[[#This Row],[total_girls]])</f>
        <v>0</v>
      </c>
      <c r="AE520">
        <f>IF(ISBLANK(wash[[#This Row],[total_children]]),SUM(wash[[#This Row],[calc_boys]],wash[[#This Row],[calc_girls]]),wash[[#This Row],[total_children]])</f>
        <v>0</v>
      </c>
      <c r="AF520">
        <f>IF(ISBLANK(wash[[#This Row],[total_pwd]]),SUM(wash[[#This Row],[total_pwd_men]],wash[[#This Row],[total_pwd_women]]),wash[[#This Row],[total_pwd]])</f>
        <v>0</v>
      </c>
      <c r="AG520">
        <f>IF(ISBLANK(wash[[#This Row],[total_adults]]),SUM(wash[[#This Row],[total_men]],wash[[#This Row],[total_women]]),wash[[#This Row],[total_adults]])</f>
        <v>0</v>
      </c>
      <c r="AH520">
        <f>IF(ISBLANK(wash[[#This Row],[total_beneficiaries_reached]]),SUM(wash[[#This Row],[calc_children]],wash[[#This Row],[calc_adults]]),wash[[#This Row],[total_beneficiaries_reached]])</f>
        <v>0</v>
      </c>
      <c r="AI520" s="49" t="str">
        <f ca="1">IF(B520="","",OFFSET(table_admin1[[#Headers],[ADM1_PT]],MATCH(B520,admin1,0),1))</f>
        <v/>
      </c>
      <c r="AJ520" s="49" t="str">
        <f t="shared" ca="1" si="18"/>
        <v/>
      </c>
      <c r="AK520" s="49" t="str">
        <f t="shared" ca="1" si="19"/>
        <v/>
      </c>
    </row>
    <row r="521" spans="29:37" x14ac:dyDescent="0.2">
      <c r="AC521">
        <f>IF(ISBLANK(wash[[#This Row],[total_boys]]),SUM(wash[[#This Row],[boys_0-5_reached]],wash[[#This Row],[boys_6-12_reached]],wash[[#This Row],[boys_13-18_reached]]),wash[[#This Row],[total_boys]])</f>
        <v>0</v>
      </c>
      <c r="AD521">
        <f>IF(ISBLANK(wash[[#This Row],[total_girls]]),SUM(wash[[#This Row],[girls_0-5_reached]],wash[[#This Row],[girls_6-12_reached]],wash[[#This Row],[girls_13-18_reached]]),wash[[#This Row],[total_girls]])</f>
        <v>0</v>
      </c>
      <c r="AE521">
        <f>IF(ISBLANK(wash[[#This Row],[total_children]]),SUM(wash[[#This Row],[calc_boys]],wash[[#This Row],[calc_girls]]),wash[[#This Row],[total_children]])</f>
        <v>0</v>
      </c>
      <c r="AF521">
        <f>IF(ISBLANK(wash[[#This Row],[total_pwd]]),SUM(wash[[#This Row],[total_pwd_men]],wash[[#This Row],[total_pwd_women]]),wash[[#This Row],[total_pwd]])</f>
        <v>0</v>
      </c>
      <c r="AG521">
        <f>IF(ISBLANK(wash[[#This Row],[total_adults]]),SUM(wash[[#This Row],[total_men]],wash[[#This Row],[total_women]]),wash[[#This Row],[total_adults]])</f>
        <v>0</v>
      </c>
      <c r="AH521">
        <f>IF(ISBLANK(wash[[#This Row],[total_beneficiaries_reached]]),SUM(wash[[#This Row],[calc_children]],wash[[#This Row],[calc_adults]]),wash[[#This Row],[total_beneficiaries_reached]])</f>
        <v>0</v>
      </c>
      <c r="AI521" s="49" t="str">
        <f ca="1">IF(B521="","",OFFSET(table_admin1[[#Headers],[ADM1_PT]],MATCH(B521,admin1,0),1))</f>
        <v/>
      </c>
      <c r="AJ521" s="49" t="str">
        <f t="shared" ca="1" si="18"/>
        <v/>
      </c>
      <c r="AK521" s="49" t="str">
        <f t="shared" ca="1" si="19"/>
        <v/>
      </c>
    </row>
    <row r="522" spans="29:37" x14ac:dyDescent="0.2">
      <c r="AC522">
        <f>IF(ISBLANK(wash[[#This Row],[total_boys]]),SUM(wash[[#This Row],[boys_0-5_reached]],wash[[#This Row],[boys_6-12_reached]],wash[[#This Row],[boys_13-18_reached]]),wash[[#This Row],[total_boys]])</f>
        <v>0</v>
      </c>
      <c r="AD522">
        <f>IF(ISBLANK(wash[[#This Row],[total_girls]]),SUM(wash[[#This Row],[girls_0-5_reached]],wash[[#This Row],[girls_6-12_reached]],wash[[#This Row],[girls_13-18_reached]]),wash[[#This Row],[total_girls]])</f>
        <v>0</v>
      </c>
      <c r="AE522">
        <f>IF(ISBLANK(wash[[#This Row],[total_children]]),SUM(wash[[#This Row],[calc_boys]],wash[[#This Row],[calc_girls]]),wash[[#This Row],[total_children]])</f>
        <v>0</v>
      </c>
      <c r="AF522">
        <f>IF(ISBLANK(wash[[#This Row],[total_pwd]]),SUM(wash[[#This Row],[total_pwd_men]],wash[[#This Row],[total_pwd_women]]),wash[[#This Row],[total_pwd]])</f>
        <v>0</v>
      </c>
      <c r="AG522">
        <f>IF(ISBLANK(wash[[#This Row],[total_adults]]),SUM(wash[[#This Row],[total_men]],wash[[#This Row],[total_women]]),wash[[#This Row],[total_adults]])</f>
        <v>0</v>
      </c>
      <c r="AH522">
        <f>IF(ISBLANK(wash[[#This Row],[total_beneficiaries_reached]]),SUM(wash[[#This Row],[calc_children]],wash[[#This Row],[calc_adults]]),wash[[#This Row],[total_beneficiaries_reached]])</f>
        <v>0</v>
      </c>
      <c r="AI522" s="49" t="str">
        <f ca="1">IF(B522="","",OFFSET(table_admin1[[#Headers],[ADM1_PT]],MATCH(B522,admin1,0),1))</f>
        <v/>
      </c>
      <c r="AJ522" s="49" t="str">
        <f t="shared" ca="1" si="18"/>
        <v/>
      </c>
      <c r="AK522" s="49" t="str">
        <f t="shared" ca="1" si="19"/>
        <v/>
      </c>
    </row>
    <row r="523" spans="29:37" x14ac:dyDescent="0.2">
      <c r="AC523">
        <f>IF(ISBLANK(wash[[#This Row],[total_boys]]),SUM(wash[[#This Row],[boys_0-5_reached]],wash[[#This Row],[boys_6-12_reached]],wash[[#This Row],[boys_13-18_reached]]),wash[[#This Row],[total_boys]])</f>
        <v>0</v>
      </c>
      <c r="AD523">
        <f>IF(ISBLANK(wash[[#This Row],[total_girls]]),SUM(wash[[#This Row],[girls_0-5_reached]],wash[[#This Row],[girls_6-12_reached]],wash[[#This Row],[girls_13-18_reached]]),wash[[#This Row],[total_girls]])</f>
        <v>0</v>
      </c>
      <c r="AE523">
        <f>IF(ISBLANK(wash[[#This Row],[total_children]]),SUM(wash[[#This Row],[calc_boys]],wash[[#This Row],[calc_girls]]),wash[[#This Row],[total_children]])</f>
        <v>0</v>
      </c>
      <c r="AF523">
        <f>IF(ISBLANK(wash[[#This Row],[total_pwd]]),SUM(wash[[#This Row],[total_pwd_men]],wash[[#This Row],[total_pwd_women]]),wash[[#This Row],[total_pwd]])</f>
        <v>0</v>
      </c>
      <c r="AG523">
        <f>IF(ISBLANK(wash[[#This Row],[total_adults]]),SUM(wash[[#This Row],[total_men]],wash[[#This Row],[total_women]]),wash[[#This Row],[total_adults]])</f>
        <v>0</v>
      </c>
      <c r="AH523">
        <f>IF(ISBLANK(wash[[#This Row],[total_beneficiaries_reached]]),SUM(wash[[#This Row],[calc_children]],wash[[#This Row],[calc_adults]]),wash[[#This Row],[total_beneficiaries_reached]])</f>
        <v>0</v>
      </c>
      <c r="AI523" s="49" t="str">
        <f ca="1">IF(B523="","",OFFSET(table_admin1[[#Headers],[ADM1_PT]],MATCH(B523,admin1,0),1))</f>
        <v/>
      </c>
      <c r="AJ523" s="49" t="str">
        <f t="shared" ca="1" si="18"/>
        <v/>
      </c>
      <c r="AK523" s="49" t="str">
        <f t="shared" ca="1" si="19"/>
        <v/>
      </c>
    </row>
    <row r="524" spans="29:37" x14ac:dyDescent="0.2">
      <c r="AC524">
        <f>IF(ISBLANK(wash[[#This Row],[total_boys]]),SUM(wash[[#This Row],[boys_0-5_reached]],wash[[#This Row],[boys_6-12_reached]],wash[[#This Row],[boys_13-18_reached]]),wash[[#This Row],[total_boys]])</f>
        <v>0</v>
      </c>
      <c r="AD524">
        <f>IF(ISBLANK(wash[[#This Row],[total_girls]]),SUM(wash[[#This Row],[girls_0-5_reached]],wash[[#This Row],[girls_6-12_reached]],wash[[#This Row],[girls_13-18_reached]]),wash[[#This Row],[total_girls]])</f>
        <v>0</v>
      </c>
      <c r="AE524">
        <f>IF(ISBLANK(wash[[#This Row],[total_children]]),SUM(wash[[#This Row],[calc_boys]],wash[[#This Row],[calc_girls]]),wash[[#This Row],[total_children]])</f>
        <v>0</v>
      </c>
      <c r="AF524">
        <f>IF(ISBLANK(wash[[#This Row],[total_pwd]]),SUM(wash[[#This Row],[total_pwd_men]],wash[[#This Row],[total_pwd_women]]),wash[[#This Row],[total_pwd]])</f>
        <v>0</v>
      </c>
      <c r="AG524">
        <f>IF(ISBLANK(wash[[#This Row],[total_adults]]),SUM(wash[[#This Row],[total_men]],wash[[#This Row],[total_women]]),wash[[#This Row],[total_adults]])</f>
        <v>0</v>
      </c>
      <c r="AH524">
        <f>IF(ISBLANK(wash[[#This Row],[total_beneficiaries_reached]]),SUM(wash[[#This Row],[calc_children]],wash[[#This Row],[calc_adults]]),wash[[#This Row],[total_beneficiaries_reached]])</f>
        <v>0</v>
      </c>
      <c r="AI524" s="49" t="str">
        <f ca="1">IF(B524="","",OFFSET(table_admin1[[#Headers],[ADM1_PT]],MATCH(B524,admin1,0),1))</f>
        <v/>
      </c>
      <c r="AJ524" s="49" t="str">
        <f t="shared" ca="1" si="18"/>
        <v/>
      </c>
      <c r="AK524" s="49" t="str">
        <f t="shared" ca="1" si="19"/>
        <v/>
      </c>
    </row>
    <row r="525" spans="29:37" x14ac:dyDescent="0.2">
      <c r="AC525">
        <f>IF(ISBLANK(wash[[#This Row],[total_boys]]),SUM(wash[[#This Row],[boys_0-5_reached]],wash[[#This Row],[boys_6-12_reached]],wash[[#This Row],[boys_13-18_reached]]),wash[[#This Row],[total_boys]])</f>
        <v>0</v>
      </c>
      <c r="AD525">
        <f>IF(ISBLANK(wash[[#This Row],[total_girls]]),SUM(wash[[#This Row],[girls_0-5_reached]],wash[[#This Row],[girls_6-12_reached]],wash[[#This Row],[girls_13-18_reached]]),wash[[#This Row],[total_girls]])</f>
        <v>0</v>
      </c>
      <c r="AE525">
        <f>IF(ISBLANK(wash[[#This Row],[total_children]]),SUM(wash[[#This Row],[calc_boys]],wash[[#This Row],[calc_girls]]),wash[[#This Row],[total_children]])</f>
        <v>0</v>
      </c>
      <c r="AF525">
        <f>IF(ISBLANK(wash[[#This Row],[total_pwd]]),SUM(wash[[#This Row],[total_pwd_men]],wash[[#This Row],[total_pwd_women]]),wash[[#This Row],[total_pwd]])</f>
        <v>0</v>
      </c>
      <c r="AG525">
        <f>IF(ISBLANK(wash[[#This Row],[total_adults]]),SUM(wash[[#This Row],[total_men]],wash[[#This Row],[total_women]]),wash[[#This Row],[total_adults]])</f>
        <v>0</v>
      </c>
      <c r="AH525">
        <f>IF(ISBLANK(wash[[#This Row],[total_beneficiaries_reached]]),SUM(wash[[#This Row],[calc_children]],wash[[#This Row],[calc_adults]]),wash[[#This Row],[total_beneficiaries_reached]])</f>
        <v>0</v>
      </c>
      <c r="AI525" s="49" t="str">
        <f ca="1">IF(B525="","",OFFSET(table_admin1[[#Headers],[ADM1_PT]],MATCH(B525,admin1,0),1))</f>
        <v/>
      </c>
      <c r="AJ525" s="49" t="str">
        <f t="shared" ca="1" si="18"/>
        <v/>
      </c>
      <c r="AK525" s="49" t="str">
        <f t="shared" ca="1" si="19"/>
        <v/>
      </c>
    </row>
    <row r="526" spans="29:37" x14ac:dyDescent="0.2">
      <c r="AC526">
        <f>IF(ISBLANK(wash[[#This Row],[total_boys]]),SUM(wash[[#This Row],[boys_0-5_reached]],wash[[#This Row],[boys_6-12_reached]],wash[[#This Row],[boys_13-18_reached]]),wash[[#This Row],[total_boys]])</f>
        <v>0</v>
      </c>
      <c r="AD526">
        <f>IF(ISBLANK(wash[[#This Row],[total_girls]]),SUM(wash[[#This Row],[girls_0-5_reached]],wash[[#This Row],[girls_6-12_reached]],wash[[#This Row],[girls_13-18_reached]]),wash[[#This Row],[total_girls]])</f>
        <v>0</v>
      </c>
      <c r="AE526">
        <f>IF(ISBLANK(wash[[#This Row],[total_children]]),SUM(wash[[#This Row],[calc_boys]],wash[[#This Row],[calc_girls]]),wash[[#This Row],[total_children]])</f>
        <v>0</v>
      </c>
      <c r="AF526">
        <f>IF(ISBLANK(wash[[#This Row],[total_pwd]]),SUM(wash[[#This Row],[total_pwd_men]],wash[[#This Row],[total_pwd_women]]),wash[[#This Row],[total_pwd]])</f>
        <v>0</v>
      </c>
      <c r="AG526">
        <f>IF(ISBLANK(wash[[#This Row],[total_adults]]),SUM(wash[[#This Row],[total_men]],wash[[#This Row],[total_women]]),wash[[#This Row],[total_adults]])</f>
        <v>0</v>
      </c>
      <c r="AH526">
        <f>IF(ISBLANK(wash[[#This Row],[total_beneficiaries_reached]]),SUM(wash[[#This Row],[calc_children]],wash[[#This Row],[calc_adults]]),wash[[#This Row],[total_beneficiaries_reached]])</f>
        <v>0</v>
      </c>
      <c r="AI526" s="49" t="str">
        <f ca="1">IF(B526="","",OFFSET(table_admin1[[#Headers],[ADM1_PT]],MATCH(B526,admin1,0),1))</f>
        <v/>
      </c>
      <c r="AJ526" s="49" t="str">
        <f t="shared" ca="1" si="18"/>
        <v/>
      </c>
      <c r="AK526" s="49" t="str">
        <f t="shared" ca="1" si="19"/>
        <v/>
      </c>
    </row>
    <row r="527" spans="29:37" x14ac:dyDescent="0.2">
      <c r="AC527">
        <f>IF(ISBLANK(wash[[#This Row],[total_boys]]),SUM(wash[[#This Row],[boys_0-5_reached]],wash[[#This Row],[boys_6-12_reached]],wash[[#This Row],[boys_13-18_reached]]),wash[[#This Row],[total_boys]])</f>
        <v>0</v>
      </c>
      <c r="AD527">
        <f>IF(ISBLANK(wash[[#This Row],[total_girls]]),SUM(wash[[#This Row],[girls_0-5_reached]],wash[[#This Row],[girls_6-12_reached]],wash[[#This Row],[girls_13-18_reached]]),wash[[#This Row],[total_girls]])</f>
        <v>0</v>
      </c>
      <c r="AE527">
        <f>IF(ISBLANK(wash[[#This Row],[total_children]]),SUM(wash[[#This Row],[calc_boys]],wash[[#This Row],[calc_girls]]),wash[[#This Row],[total_children]])</f>
        <v>0</v>
      </c>
      <c r="AF527">
        <f>IF(ISBLANK(wash[[#This Row],[total_pwd]]),SUM(wash[[#This Row],[total_pwd_men]],wash[[#This Row],[total_pwd_women]]),wash[[#This Row],[total_pwd]])</f>
        <v>0</v>
      </c>
      <c r="AG527">
        <f>IF(ISBLANK(wash[[#This Row],[total_adults]]),SUM(wash[[#This Row],[total_men]],wash[[#This Row],[total_women]]),wash[[#This Row],[total_adults]])</f>
        <v>0</v>
      </c>
      <c r="AH527">
        <f>IF(ISBLANK(wash[[#This Row],[total_beneficiaries_reached]]),SUM(wash[[#This Row],[calc_children]],wash[[#This Row],[calc_adults]]),wash[[#This Row],[total_beneficiaries_reached]])</f>
        <v>0</v>
      </c>
      <c r="AI527" s="49" t="str">
        <f ca="1">IF(B527="","",OFFSET(table_admin1[[#Headers],[ADM1_PT]],MATCH(B527,admin1,0),1))</f>
        <v/>
      </c>
      <c r="AJ527" s="49" t="str">
        <f t="shared" ca="1" si="18"/>
        <v/>
      </c>
      <c r="AK527" s="49" t="str">
        <f t="shared" ca="1" si="19"/>
        <v/>
      </c>
    </row>
    <row r="528" spans="29:37" x14ac:dyDescent="0.2">
      <c r="AC528">
        <f>IF(ISBLANK(wash[[#This Row],[total_boys]]),SUM(wash[[#This Row],[boys_0-5_reached]],wash[[#This Row],[boys_6-12_reached]],wash[[#This Row],[boys_13-18_reached]]),wash[[#This Row],[total_boys]])</f>
        <v>0</v>
      </c>
      <c r="AD528">
        <f>IF(ISBLANK(wash[[#This Row],[total_girls]]),SUM(wash[[#This Row],[girls_0-5_reached]],wash[[#This Row],[girls_6-12_reached]],wash[[#This Row],[girls_13-18_reached]]),wash[[#This Row],[total_girls]])</f>
        <v>0</v>
      </c>
      <c r="AE528">
        <f>IF(ISBLANK(wash[[#This Row],[total_children]]),SUM(wash[[#This Row],[calc_boys]],wash[[#This Row],[calc_girls]]),wash[[#This Row],[total_children]])</f>
        <v>0</v>
      </c>
      <c r="AF528">
        <f>IF(ISBLANK(wash[[#This Row],[total_pwd]]),SUM(wash[[#This Row],[total_pwd_men]],wash[[#This Row],[total_pwd_women]]),wash[[#This Row],[total_pwd]])</f>
        <v>0</v>
      </c>
      <c r="AG528">
        <f>IF(ISBLANK(wash[[#This Row],[total_adults]]),SUM(wash[[#This Row],[total_men]],wash[[#This Row],[total_women]]),wash[[#This Row],[total_adults]])</f>
        <v>0</v>
      </c>
      <c r="AH528">
        <f>IF(ISBLANK(wash[[#This Row],[total_beneficiaries_reached]]),SUM(wash[[#This Row],[calc_children]],wash[[#This Row],[calc_adults]]),wash[[#This Row],[total_beneficiaries_reached]])</f>
        <v>0</v>
      </c>
      <c r="AI528" s="49" t="str">
        <f ca="1">IF(B528="","",OFFSET(table_admin1[[#Headers],[ADM1_PT]],MATCH(B528,admin1,0),1))</f>
        <v/>
      </c>
      <c r="AJ528" s="49" t="str">
        <f t="shared" ca="1" si="18"/>
        <v/>
      </c>
      <c r="AK528" s="49" t="str">
        <f t="shared" ca="1" si="19"/>
        <v/>
      </c>
    </row>
    <row r="529" spans="29:37" x14ac:dyDescent="0.2">
      <c r="AC529">
        <f>IF(ISBLANK(wash[[#This Row],[total_boys]]),SUM(wash[[#This Row],[boys_0-5_reached]],wash[[#This Row],[boys_6-12_reached]],wash[[#This Row],[boys_13-18_reached]]),wash[[#This Row],[total_boys]])</f>
        <v>0</v>
      </c>
      <c r="AD529">
        <f>IF(ISBLANK(wash[[#This Row],[total_girls]]),SUM(wash[[#This Row],[girls_0-5_reached]],wash[[#This Row],[girls_6-12_reached]],wash[[#This Row],[girls_13-18_reached]]),wash[[#This Row],[total_girls]])</f>
        <v>0</v>
      </c>
      <c r="AE529">
        <f>IF(ISBLANK(wash[[#This Row],[total_children]]),SUM(wash[[#This Row],[calc_boys]],wash[[#This Row],[calc_girls]]),wash[[#This Row],[total_children]])</f>
        <v>0</v>
      </c>
      <c r="AF529">
        <f>IF(ISBLANK(wash[[#This Row],[total_pwd]]),SUM(wash[[#This Row],[total_pwd_men]],wash[[#This Row],[total_pwd_women]]),wash[[#This Row],[total_pwd]])</f>
        <v>0</v>
      </c>
      <c r="AG529">
        <f>IF(ISBLANK(wash[[#This Row],[total_adults]]),SUM(wash[[#This Row],[total_men]],wash[[#This Row],[total_women]]),wash[[#This Row],[total_adults]])</f>
        <v>0</v>
      </c>
      <c r="AH529">
        <f>IF(ISBLANK(wash[[#This Row],[total_beneficiaries_reached]]),SUM(wash[[#This Row],[calc_children]],wash[[#This Row],[calc_adults]]),wash[[#This Row],[total_beneficiaries_reached]])</f>
        <v>0</v>
      </c>
      <c r="AI529" s="49" t="str">
        <f ca="1">IF(B529="","",OFFSET(table_admin1[[#Headers],[ADM1_PT]],MATCH(B529,admin1,0),1))</f>
        <v/>
      </c>
      <c r="AJ529" s="49" t="str">
        <f t="shared" ca="1" si="18"/>
        <v/>
      </c>
      <c r="AK529" s="49" t="str">
        <f t="shared" ca="1" si="19"/>
        <v/>
      </c>
    </row>
    <row r="530" spans="29:37" x14ac:dyDescent="0.2">
      <c r="AC530">
        <f>IF(ISBLANK(wash[[#This Row],[total_boys]]),SUM(wash[[#This Row],[boys_0-5_reached]],wash[[#This Row],[boys_6-12_reached]],wash[[#This Row],[boys_13-18_reached]]),wash[[#This Row],[total_boys]])</f>
        <v>0</v>
      </c>
      <c r="AD530">
        <f>IF(ISBLANK(wash[[#This Row],[total_girls]]),SUM(wash[[#This Row],[girls_0-5_reached]],wash[[#This Row],[girls_6-12_reached]],wash[[#This Row],[girls_13-18_reached]]),wash[[#This Row],[total_girls]])</f>
        <v>0</v>
      </c>
      <c r="AE530">
        <f>IF(ISBLANK(wash[[#This Row],[total_children]]),SUM(wash[[#This Row],[calc_boys]],wash[[#This Row],[calc_girls]]),wash[[#This Row],[total_children]])</f>
        <v>0</v>
      </c>
      <c r="AF530">
        <f>IF(ISBLANK(wash[[#This Row],[total_pwd]]),SUM(wash[[#This Row],[total_pwd_men]],wash[[#This Row],[total_pwd_women]]),wash[[#This Row],[total_pwd]])</f>
        <v>0</v>
      </c>
      <c r="AG530">
        <f>IF(ISBLANK(wash[[#This Row],[total_adults]]),SUM(wash[[#This Row],[total_men]],wash[[#This Row],[total_women]]),wash[[#This Row],[total_adults]])</f>
        <v>0</v>
      </c>
      <c r="AH530">
        <f>IF(ISBLANK(wash[[#This Row],[total_beneficiaries_reached]]),SUM(wash[[#This Row],[calc_children]],wash[[#This Row],[calc_adults]]),wash[[#This Row],[total_beneficiaries_reached]])</f>
        <v>0</v>
      </c>
      <c r="AI530" s="49" t="str">
        <f ca="1">IF(B530="","",OFFSET(table_admin1[[#Headers],[ADM1_PT]],MATCH(B530,admin1,0),1))</f>
        <v/>
      </c>
      <c r="AJ530" s="49" t="str">
        <f t="shared" ca="1" si="18"/>
        <v/>
      </c>
      <c r="AK530" s="49" t="str">
        <f t="shared" ca="1" si="19"/>
        <v/>
      </c>
    </row>
    <row r="531" spans="29:37" x14ac:dyDescent="0.2">
      <c r="AC531">
        <f>IF(ISBLANK(wash[[#This Row],[total_boys]]),SUM(wash[[#This Row],[boys_0-5_reached]],wash[[#This Row],[boys_6-12_reached]],wash[[#This Row],[boys_13-18_reached]]),wash[[#This Row],[total_boys]])</f>
        <v>0</v>
      </c>
      <c r="AD531">
        <f>IF(ISBLANK(wash[[#This Row],[total_girls]]),SUM(wash[[#This Row],[girls_0-5_reached]],wash[[#This Row],[girls_6-12_reached]],wash[[#This Row],[girls_13-18_reached]]),wash[[#This Row],[total_girls]])</f>
        <v>0</v>
      </c>
      <c r="AE531">
        <f>IF(ISBLANK(wash[[#This Row],[total_children]]),SUM(wash[[#This Row],[calc_boys]],wash[[#This Row],[calc_girls]]),wash[[#This Row],[total_children]])</f>
        <v>0</v>
      </c>
      <c r="AF531">
        <f>IF(ISBLANK(wash[[#This Row],[total_pwd]]),SUM(wash[[#This Row],[total_pwd_men]],wash[[#This Row],[total_pwd_women]]),wash[[#This Row],[total_pwd]])</f>
        <v>0</v>
      </c>
      <c r="AG531">
        <f>IF(ISBLANK(wash[[#This Row],[total_adults]]),SUM(wash[[#This Row],[total_men]],wash[[#This Row],[total_women]]),wash[[#This Row],[total_adults]])</f>
        <v>0</v>
      </c>
      <c r="AH531">
        <f>IF(ISBLANK(wash[[#This Row],[total_beneficiaries_reached]]),SUM(wash[[#This Row],[calc_children]],wash[[#This Row],[calc_adults]]),wash[[#This Row],[total_beneficiaries_reached]])</f>
        <v>0</v>
      </c>
      <c r="AI531" s="49" t="str">
        <f ca="1">IF(B531="","",OFFSET(table_admin1[[#Headers],[ADM1_PT]],MATCH(B531,admin1,0),1))</f>
        <v/>
      </c>
      <c r="AJ531" s="49" t="str">
        <f t="shared" ca="1" si="18"/>
        <v/>
      </c>
      <c r="AK531" s="49" t="str">
        <f t="shared" ca="1" si="19"/>
        <v/>
      </c>
    </row>
    <row r="532" spans="29:37" x14ac:dyDescent="0.2">
      <c r="AC532">
        <f>IF(ISBLANK(wash[[#This Row],[total_boys]]),SUM(wash[[#This Row],[boys_0-5_reached]],wash[[#This Row],[boys_6-12_reached]],wash[[#This Row],[boys_13-18_reached]]),wash[[#This Row],[total_boys]])</f>
        <v>0</v>
      </c>
      <c r="AD532">
        <f>IF(ISBLANK(wash[[#This Row],[total_girls]]),SUM(wash[[#This Row],[girls_0-5_reached]],wash[[#This Row],[girls_6-12_reached]],wash[[#This Row],[girls_13-18_reached]]),wash[[#This Row],[total_girls]])</f>
        <v>0</v>
      </c>
      <c r="AE532">
        <f>IF(ISBLANK(wash[[#This Row],[total_children]]),SUM(wash[[#This Row],[calc_boys]],wash[[#This Row],[calc_girls]]),wash[[#This Row],[total_children]])</f>
        <v>0</v>
      </c>
      <c r="AF532">
        <f>IF(ISBLANK(wash[[#This Row],[total_pwd]]),SUM(wash[[#This Row],[total_pwd_men]],wash[[#This Row],[total_pwd_women]]),wash[[#This Row],[total_pwd]])</f>
        <v>0</v>
      </c>
      <c r="AG532">
        <f>IF(ISBLANK(wash[[#This Row],[total_adults]]),SUM(wash[[#This Row],[total_men]],wash[[#This Row],[total_women]]),wash[[#This Row],[total_adults]])</f>
        <v>0</v>
      </c>
      <c r="AH532">
        <f>IF(ISBLANK(wash[[#This Row],[total_beneficiaries_reached]]),SUM(wash[[#This Row],[calc_children]],wash[[#This Row],[calc_adults]]),wash[[#This Row],[total_beneficiaries_reached]])</f>
        <v>0</v>
      </c>
      <c r="AI532" s="49" t="str">
        <f ca="1">IF(B532="","",OFFSET(table_admin1[[#Headers],[ADM1_PT]],MATCH(B532,admin1,0),1))</f>
        <v/>
      </c>
      <c r="AJ532" s="49" t="str">
        <f t="shared" ca="1" si="18"/>
        <v/>
      </c>
      <c r="AK532" s="49" t="str">
        <f t="shared" ca="1" si="19"/>
        <v/>
      </c>
    </row>
    <row r="533" spans="29:37" x14ac:dyDescent="0.2">
      <c r="AC533">
        <f>IF(ISBLANK(wash[[#This Row],[total_boys]]),SUM(wash[[#This Row],[boys_0-5_reached]],wash[[#This Row],[boys_6-12_reached]],wash[[#This Row],[boys_13-18_reached]]),wash[[#This Row],[total_boys]])</f>
        <v>0</v>
      </c>
      <c r="AD533">
        <f>IF(ISBLANK(wash[[#This Row],[total_girls]]),SUM(wash[[#This Row],[girls_0-5_reached]],wash[[#This Row],[girls_6-12_reached]],wash[[#This Row],[girls_13-18_reached]]),wash[[#This Row],[total_girls]])</f>
        <v>0</v>
      </c>
      <c r="AE533">
        <f>IF(ISBLANK(wash[[#This Row],[total_children]]),SUM(wash[[#This Row],[calc_boys]],wash[[#This Row],[calc_girls]]),wash[[#This Row],[total_children]])</f>
        <v>0</v>
      </c>
      <c r="AF533">
        <f>IF(ISBLANK(wash[[#This Row],[total_pwd]]),SUM(wash[[#This Row],[total_pwd_men]],wash[[#This Row],[total_pwd_women]]),wash[[#This Row],[total_pwd]])</f>
        <v>0</v>
      </c>
      <c r="AG533">
        <f>IF(ISBLANK(wash[[#This Row],[total_adults]]),SUM(wash[[#This Row],[total_men]],wash[[#This Row],[total_women]]),wash[[#This Row],[total_adults]])</f>
        <v>0</v>
      </c>
      <c r="AH533">
        <f>IF(ISBLANK(wash[[#This Row],[total_beneficiaries_reached]]),SUM(wash[[#This Row],[calc_children]],wash[[#This Row],[calc_adults]]),wash[[#This Row],[total_beneficiaries_reached]])</f>
        <v>0</v>
      </c>
      <c r="AI533" s="49" t="str">
        <f ca="1">IF(B533="","",OFFSET(table_admin1[[#Headers],[ADM1_PT]],MATCH(B533,admin1,0),1))</f>
        <v/>
      </c>
      <c r="AJ533" s="49" t="str">
        <f t="shared" ca="1" si="18"/>
        <v/>
      </c>
      <c r="AK533" s="49" t="str">
        <f t="shared" ca="1" si="19"/>
        <v/>
      </c>
    </row>
    <row r="534" spans="29:37" x14ac:dyDescent="0.2">
      <c r="AC534">
        <f>IF(ISBLANK(wash[[#This Row],[total_boys]]),SUM(wash[[#This Row],[boys_0-5_reached]],wash[[#This Row],[boys_6-12_reached]],wash[[#This Row],[boys_13-18_reached]]),wash[[#This Row],[total_boys]])</f>
        <v>0</v>
      </c>
      <c r="AD534">
        <f>IF(ISBLANK(wash[[#This Row],[total_girls]]),SUM(wash[[#This Row],[girls_0-5_reached]],wash[[#This Row],[girls_6-12_reached]],wash[[#This Row],[girls_13-18_reached]]),wash[[#This Row],[total_girls]])</f>
        <v>0</v>
      </c>
      <c r="AE534">
        <f>IF(ISBLANK(wash[[#This Row],[total_children]]),SUM(wash[[#This Row],[calc_boys]],wash[[#This Row],[calc_girls]]),wash[[#This Row],[total_children]])</f>
        <v>0</v>
      </c>
      <c r="AF534">
        <f>IF(ISBLANK(wash[[#This Row],[total_pwd]]),SUM(wash[[#This Row],[total_pwd_men]],wash[[#This Row],[total_pwd_women]]),wash[[#This Row],[total_pwd]])</f>
        <v>0</v>
      </c>
      <c r="AG534">
        <f>IF(ISBLANK(wash[[#This Row],[total_adults]]),SUM(wash[[#This Row],[total_men]],wash[[#This Row],[total_women]]),wash[[#This Row],[total_adults]])</f>
        <v>0</v>
      </c>
      <c r="AH534">
        <f>IF(ISBLANK(wash[[#This Row],[total_beneficiaries_reached]]),SUM(wash[[#This Row],[calc_children]],wash[[#This Row],[calc_adults]]),wash[[#This Row],[total_beneficiaries_reached]])</f>
        <v>0</v>
      </c>
      <c r="AI534" s="49" t="str">
        <f ca="1">IF(B534="","",OFFSET(table_admin1[[#Headers],[ADM1_PT]],MATCH(B534,admin1,0),1))</f>
        <v/>
      </c>
      <c r="AJ534" s="49" t="str">
        <f t="shared" ca="1" si="18"/>
        <v/>
      </c>
      <c r="AK534" s="49" t="str">
        <f t="shared" ca="1" si="19"/>
        <v/>
      </c>
    </row>
    <row r="535" spans="29:37" x14ac:dyDescent="0.2">
      <c r="AC535">
        <f>IF(ISBLANK(wash[[#This Row],[total_boys]]),SUM(wash[[#This Row],[boys_0-5_reached]],wash[[#This Row],[boys_6-12_reached]],wash[[#This Row],[boys_13-18_reached]]),wash[[#This Row],[total_boys]])</f>
        <v>0</v>
      </c>
      <c r="AD535">
        <f>IF(ISBLANK(wash[[#This Row],[total_girls]]),SUM(wash[[#This Row],[girls_0-5_reached]],wash[[#This Row],[girls_6-12_reached]],wash[[#This Row],[girls_13-18_reached]]),wash[[#This Row],[total_girls]])</f>
        <v>0</v>
      </c>
      <c r="AE535">
        <f>IF(ISBLANK(wash[[#This Row],[total_children]]),SUM(wash[[#This Row],[calc_boys]],wash[[#This Row],[calc_girls]]),wash[[#This Row],[total_children]])</f>
        <v>0</v>
      </c>
      <c r="AF535">
        <f>IF(ISBLANK(wash[[#This Row],[total_pwd]]),SUM(wash[[#This Row],[total_pwd_men]],wash[[#This Row],[total_pwd_women]]),wash[[#This Row],[total_pwd]])</f>
        <v>0</v>
      </c>
      <c r="AG535">
        <f>IF(ISBLANK(wash[[#This Row],[total_adults]]),SUM(wash[[#This Row],[total_men]],wash[[#This Row],[total_women]]),wash[[#This Row],[total_adults]])</f>
        <v>0</v>
      </c>
      <c r="AH535">
        <f>IF(ISBLANK(wash[[#This Row],[total_beneficiaries_reached]]),SUM(wash[[#This Row],[calc_children]],wash[[#This Row],[calc_adults]]),wash[[#This Row],[total_beneficiaries_reached]])</f>
        <v>0</v>
      </c>
      <c r="AI535" s="49" t="str">
        <f ca="1">IF(B535="","",OFFSET(table_admin1[[#Headers],[ADM1_PT]],MATCH(B535,admin1,0),1))</f>
        <v/>
      </c>
      <c r="AJ535" s="49" t="str">
        <f t="shared" ca="1" si="18"/>
        <v/>
      </c>
      <c r="AK535" s="49" t="str">
        <f t="shared" ca="1" si="19"/>
        <v/>
      </c>
    </row>
    <row r="536" spans="29:37" x14ac:dyDescent="0.2">
      <c r="AC536">
        <f>IF(ISBLANK(wash[[#This Row],[total_boys]]),SUM(wash[[#This Row],[boys_0-5_reached]],wash[[#This Row],[boys_6-12_reached]],wash[[#This Row],[boys_13-18_reached]]),wash[[#This Row],[total_boys]])</f>
        <v>0</v>
      </c>
      <c r="AD536">
        <f>IF(ISBLANK(wash[[#This Row],[total_girls]]),SUM(wash[[#This Row],[girls_0-5_reached]],wash[[#This Row],[girls_6-12_reached]],wash[[#This Row],[girls_13-18_reached]]),wash[[#This Row],[total_girls]])</f>
        <v>0</v>
      </c>
      <c r="AE536">
        <f>IF(ISBLANK(wash[[#This Row],[total_children]]),SUM(wash[[#This Row],[calc_boys]],wash[[#This Row],[calc_girls]]),wash[[#This Row],[total_children]])</f>
        <v>0</v>
      </c>
      <c r="AF536">
        <f>IF(ISBLANK(wash[[#This Row],[total_pwd]]),SUM(wash[[#This Row],[total_pwd_men]],wash[[#This Row],[total_pwd_women]]),wash[[#This Row],[total_pwd]])</f>
        <v>0</v>
      </c>
      <c r="AG536">
        <f>IF(ISBLANK(wash[[#This Row],[total_adults]]),SUM(wash[[#This Row],[total_men]],wash[[#This Row],[total_women]]),wash[[#This Row],[total_adults]])</f>
        <v>0</v>
      </c>
      <c r="AH536">
        <f>IF(ISBLANK(wash[[#This Row],[total_beneficiaries_reached]]),SUM(wash[[#This Row],[calc_children]],wash[[#This Row],[calc_adults]]),wash[[#This Row],[total_beneficiaries_reached]])</f>
        <v>0</v>
      </c>
      <c r="AI536" s="49" t="str">
        <f ca="1">IF(B536="","",OFFSET(table_admin1[[#Headers],[ADM1_PT]],MATCH(B536,admin1,0),1))</f>
        <v/>
      </c>
      <c r="AJ536" s="49" t="str">
        <f t="shared" ca="1" si="18"/>
        <v/>
      </c>
      <c r="AK536" s="49" t="str">
        <f t="shared" ca="1" si="19"/>
        <v/>
      </c>
    </row>
    <row r="537" spans="29:37" x14ac:dyDescent="0.2">
      <c r="AC537">
        <f>IF(ISBLANK(wash[[#This Row],[total_boys]]),SUM(wash[[#This Row],[boys_0-5_reached]],wash[[#This Row],[boys_6-12_reached]],wash[[#This Row],[boys_13-18_reached]]),wash[[#This Row],[total_boys]])</f>
        <v>0</v>
      </c>
      <c r="AD537">
        <f>IF(ISBLANK(wash[[#This Row],[total_girls]]),SUM(wash[[#This Row],[girls_0-5_reached]],wash[[#This Row],[girls_6-12_reached]],wash[[#This Row],[girls_13-18_reached]]),wash[[#This Row],[total_girls]])</f>
        <v>0</v>
      </c>
      <c r="AE537">
        <f>IF(ISBLANK(wash[[#This Row],[total_children]]),SUM(wash[[#This Row],[calc_boys]],wash[[#This Row],[calc_girls]]),wash[[#This Row],[total_children]])</f>
        <v>0</v>
      </c>
      <c r="AF537">
        <f>IF(ISBLANK(wash[[#This Row],[total_pwd]]),SUM(wash[[#This Row],[total_pwd_men]],wash[[#This Row],[total_pwd_women]]),wash[[#This Row],[total_pwd]])</f>
        <v>0</v>
      </c>
      <c r="AG537">
        <f>IF(ISBLANK(wash[[#This Row],[total_adults]]),SUM(wash[[#This Row],[total_men]],wash[[#This Row],[total_women]]),wash[[#This Row],[total_adults]])</f>
        <v>0</v>
      </c>
      <c r="AH537">
        <f>IF(ISBLANK(wash[[#This Row],[total_beneficiaries_reached]]),SUM(wash[[#This Row],[calc_children]],wash[[#This Row],[calc_adults]]),wash[[#This Row],[total_beneficiaries_reached]])</f>
        <v>0</v>
      </c>
      <c r="AI537" s="49" t="str">
        <f ca="1">IF(B537="","",OFFSET(table_admin1[[#Headers],[ADM1_PT]],MATCH(B537,admin1,0),1))</f>
        <v/>
      </c>
      <c r="AJ537" s="49" t="str">
        <f t="shared" ca="1" si="18"/>
        <v/>
      </c>
      <c r="AK537" s="49" t="str">
        <f t="shared" ca="1" si="19"/>
        <v/>
      </c>
    </row>
    <row r="538" spans="29:37" x14ac:dyDescent="0.2">
      <c r="AC538">
        <f>IF(ISBLANK(wash[[#This Row],[total_boys]]),SUM(wash[[#This Row],[boys_0-5_reached]],wash[[#This Row],[boys_6-12_reached]],wash[[#This Row],[boys_13-18_reached]]),wash[[#This Row],[total_boys]])</f>
        <v>0</v>
      </c>
      <c r="AD538">
        <f>IF(ISBLANK(wash[[#This Row],[total_girls]]),SUM(wash[[#This Row],[girls_0-5_reached]],wash[[#This Row],[girls_6-12_reached]],wash[[#This Row],[girls_13-18_reached]]),wash[[#This Row],[total_girls]])</f>
        <v>0</v>
      </c>
      <c r="AE538">
        <f>IF(ISBLANK(wash[[#This Row],[total_children]]),SUM(wash[[#This Row],[calc_boys]],wash[[#This Row],[calc_girls]]),wash[[#This Row],[total_children]])</f>
        <v>0</v>
      </c>
      <c r="AF538">
        <f>IF(ISBLANK(wash[[#This Row],[total_pwd]]),SUM(wash[[#This Row],[total_pwd_men]],wash[[#This Row],[total_pwd_women]]),wash[[#This Row],[total_pwd]])</f>
        <v>0</v>
      </c>
      <c r="AG538">
        <f>IF(ISBLANK(wash[[#This Row],[total_adults]]),SUM(wash[[#This Row],[total_men]],wash[[#This Row],[total_women]]),wash[[#This Row],[total_adults]])</f>
        <v>0</v>
      </c>
      <c r="AH538">
        <f>IF(ISBLANK(wash[[#This Row],[total_beneficiaries_reached]]),SUM(wash[[#This Row],[calc_children]],wash[[#This Row],[calc_adults]]),wash[[#This Row],[total_beneficiaries_reached]])</f>
        <v>0</v>
      </c>
      <c r="AI538" s="49" t="str">
        <f ca="1">IF(B538="","",OFFSET(table_admin1[[#Headers],[ADM1_PT]],MATCH(B538,admin1,0),1))</f>
        <v/>
      </c>
      <c r="AJ538" s="49" t="str">
        <f t="shared" ca="1" si="18"/>
        <v/>
      </c>
      <c r="AK538" s="49" t="str">
        <f t="shared" ca="1" si="19"/>
        <v/>
      </c>
    </row>
    <row r="539" spans="29:37" x14ac:dyDescent="0.2">
      <c r="AC539">
        <f>IF(ISBLANK(wash[[#This Row],[total_boys]]),SUM(wash[[#This Row],[boys_0-5_reached]],wash[[#This Row],[boys_6-12_reached]],wash[[#This Row],[boys_13-18_reached]]),wash[[#This Row],[total_boys]])</f>
        <v>0</v>
      </c>
      <c r="AD539">
        <f>IF(ISBLANK(wash[[#This Row],[total_girls]]),SUM(wash[[#This Row],[girls_0-5_reached]],wash[[#This Row],[girls_6-12_reached]],wash[[#This Row],[girls_13-18_reached]]),wash[[#This Row],[total_girls]])</f>
        <v>0</v>
      </c>
      <c r="AE539">
        <f>IF(ISBLANK(wash[[#This Row],[total_children]]),SUM(wash[[#This Row],[calc_boys]],wash[[#This Row],[calc_girls]]),wash[[#This Row],[total_children]])</f>
        <v>0</v>
      </c>
      <c r="AF539">
        <f>IF(ISBLANK(wash[[#This Row],[total_pwd]]),SUM(wash[[#This Row],[total_pwd_men]],wash[[#This Row],[total_pwd_women]]),wash[[#This Row],[total_pwd]])</f>
        <v>0</v>
      </c>
      <c r="AG539">
        <f>IF(ISBLANK(wash[[#This Row],[total_adults]]),SUM(wash[[#This Row],[total_men]],wash[[#This Row],[total_women]]),wash[[#This Row],[total_adults]])</f>
        <v>0</v>
      </c>
      <c r="AH539">
        <f>IF(ISBLANK(wash[[#This Row],[total_beneficiaries_reached]]),SUM(wash[[#This Row],[calc_children]],wash[[#This Row],[calc_adults]]),wash[[#This Row],[total_beneficiaries_reached]])</f>
        <v>0</v>
      </c>
      <c r="AI539" s="49" t="str">
        <f ca="1">IF(B539="","",OFFSET(table_admin1[[#Headers],[ADM1_PT]],MATCH(B539,admin1,0),1))</f>
        <v/>
      </c>
      <c r="AJ539" s="49" t="str">
        <f t="shared" ca="1" si="18"/>
        <v/>
      </c>
      <c r="AK539" s="49" t="str">
        <f t="shared" ca="1" si="19"/>
        <v/>
      </c>
    </row>
    <row r="540" spans="29:37" x14ac:dyDescent="0.2">
      <c r="AC540">
        <f>IF(ISBLANK(wash[[#This Row],[total_boys]]),SUM(wash[[#This Row],[boys_0-5_reached]],wash[[#This Row],[boys_6-12_reached]],wash[[#This Row],[boys_13-18_reached]]),wash[[#This Row],[total_boys]])</f>
        <v>0</v>
      </c>
      <c r="AD540">
        <f>IF(ISBLANK(wash[[#This Row],[total_girls]]),SUM(wash[[#This Row],[girls_0-5_reached]],wash[[#This Row],[girls_6-12_reached]],wash[[#This Row],[girls_13-18_reached]]),wash[[#This Row],[total_girls]])</f>
        <v>0</v>
      </c>
      <c r="AE540">
        <f>IF(ISBLANK(wash[[#This Row],[total_children]]),SUM(wash[[#This Row],[calc_boys]],wash[[#This Row],[calc_girls]]),wash[[#This Row],[total_children]])</f>
        <v>0</v>
      </c>
      <c r="AF540">
        <f>IF(ISBLANK(wash[[#This Row],[total_pwd]]),SUM(wash[[#This Row],[total_pwd_men]],wash[[#This Row],[total_pwd_women]]),wash[[#This Row],[total_pwd]])</f>
        <v>0</v>
      </c>
      <c r="AG540">
        <f>IF(ISBLANK(wash[[#This Row],[total_adults]]),SUM(wash[[#This Row],[total_men]],wash[[#This Row],[total_women]]),wash[[#This Row],[total_adults]])</f>
        <v>0</v>
      </c>
      <c r="AH540">
        <f>IF(ISBLANK(wash[[#This Row],[total_beneficiaries_reached]]),SUM(wash[[#This Row],[calc_children]],wash[[#This Row],[calc_adults]]),wash[[#This Row],[total_beneficiaries_reached]])</f>
        <v>0</v>
      </c>
      <c r="AI540" s="49" t="str">
        <f ca="1">IF(B540="","",OFFSET(table_admin1[[#Headers],[ADM1_PT]],MATCH(B540,admin1,0),1))</f>
        <v/>
      </c>
      <c r="AJ540" s="49" t="str">
        <f t="shared" ca="1" si="18"/>
        <v/>
      </c>
      <c r="AK540" s="49" t="str">
        <f t="shared" ca="1" si="19"/>
        <v/>
      </c>
    </row>
    <row r="541" spans="29:37" x14ac:dyDescent="0.2">
      <c r="AC541">
        <f>IF(ISBLANK(wash[[#This Row],[total_boys]]),SUM(wash[[#This Row],[boys_0-5_reached]],wash[[#This Row],[boys_6-12_reached]],wash[[#This Row],[boys_13-18_reached]]),wash[[#This Row],[total_boys]])</f>
        <v>0</v>
      </c>
      <c r="AD541">
        <f>IF(ISBLANK(wash[[#This Row],[total_girls]]),SUM(wash[[#This Row],[girls_0-5_reached]],wash[[#This Row],[girls_6-12_reached]],wash[[#This Row],[girls_13-18_reached]]),wash[[#This Row],[total_girls]])</f>
        <v>0</v>
      </c>
      <c r="AE541">
        <f>IF(ISBLANK(wash[[#This Row],[total_children]]),SUM(wash[[#This Row],[calc_boys]],wash[[#This Row],[calc_girls]]),wash[[#This Row],[total_children]])</f>
        <v>0</v>
      </c>
      <c r="AF541">
        <f>IF(ISBLANK(wash[[#This Row],[total_pwd]]),SUM(wash[[#This Row],[total_pwd_men]],wash[[#This Row],[total_pwd_women]]),wash[[#This Row],[total_pwd]])</f>
        <v>0</v>
      </c>
      <c r="AG541">
        <f>IF(ISBLANK(wash[[#This Row],[total_adults]]),SUM(wash[[#This Row],[total_men]],wash[[#This Row],[total_women]]),wash[[#This Row],[total_adults]])</f>
        <v>0</v>
      </c>
      <c r="AH541">
        <f>IF(ISBLANK(wash[[#This Row],[total_beneficiaries_reached]]),SUM(wash[[#This Row],[calc_children]],wash[[#This Row],[calc_adults]]),wash[[#This Row],[total_beneficiaries_reached]])</f>
        <v>0</v>
      </c>
      <c r="AI541" s="49" t="str">
        <f ca="1">IF(B541="","",OFFSET(table_admin1[[#Headers],[ADM1_PT]],MATCH(B541,admin1,0),1))</f>
        <v/>
      </c>
      <c r="AJ541" s="49" t="str">
        <f t="shared" ca="1" si="18"/>
        <v/>
      </c>
      <c r="AK541" s="49" t="str">
        <f t="shared" ca="1" si="19"/>
        <v/>
      </c>
    </row>
    <row r="542" spans="29:37" x14ac:dyDescent="0.2">
      <c r="AC542">
        <f>IF(ISBLANK(wash[[#This Row],[total_boys]]),SUM(wash[[#This Row],[boys_0-5_reached]],wash[[#This Row],[boys_6-12_reached]],wash[[#This Row],[boys_13-18_reached]]),wash[[#This Row],[total_boys]])</f>
        <v>0</v>
      </c>
      <c r="AD542">
        <f>IF(ISBLANK(wash[[#This Row],[total_girls]]),SUM(wash[[#This Row],[girls_0-5_reached]],wash[[#This Row],[girls_6-12_reached]],wash[[#This Row],[girls_13-18_reached]]),wash[[#This Row],[total_girls]])</f>
        <v>0</v>
      </c>
      <c r="AE542">
        <f>IF(ISBLANK(wash[[#This Row],[total_children]]),SUM(wash[[#This Row],[calc_boys]],wash[[#This Row],[calc_girls]]),wash[[#This Row],[total_children]])</f>
        <v>0</v>
      </c>
      <c r="AF542">
        <f>IF(ISBLANK(wash[[#This Row],[total_pwd]]),SUM(wash[[#This Row],[total_pwd_men]],wash[[#This Row],[total_pwd_women]]),wash[[#This Row],[total_pwd]])</f>
        <v>0</v>
      </c>
      <c r="AG542">
        <f>IF(ISBLANK(wash[[#This Row],[total_adults]]),SUM(wash[[#This Row],[total_men]],wash[[#This Row],[total_women]]),wash[[#This Row],[total_adults]])</f>
        <v>0</v>
      </c>
      <c r="AH542">
        <f>IF(ISBLANK(wash[[#This Row],[total_beneficiaries_reached]]),SUM(wash[[#This Row],[calc_children]],wash[[#This Row],[calc_adults]]),wash[[#This Row],[total_beneficiaries_reached]])</f>
        <v>0</v>
      </c>
      <c r="AI542" s="49" t="str">
        <f ca="1">IF(B542="","",OFFSET(table_admin1[[#Headers],[ADM1_PT]],MATCH(B542,admin1,0),1))</f>
        <v/>
      </c>
      <c r="AJ542" s="49" t="str">
        <f t="shared" ca="1" si="18"/>
        <v/>
      </c>
      <c r="AK542" s="49" t="str">
        <f t="shared" ca="1" si="19"/>
        <v/>
      </c>
    </row>
    <row r="543" spans="29:37" x14ac:dyDescent="0.2">
      <c r="AC543">
        <f>IF(ISBLANK(wash[[#This Row],[total_boys]]),SUM(wash[[#This Row],[boys_0-5_reached]],wash[[#This Row],[boys_6-12_reached]],wash[[#This Row],[boys_13-18_reached]]),wash[[#This Row],[total_boys]])</f>
        <v>0</v>
      </c>
      <c r="AD543">
        <f>IF(ISBLANK(wash[[#This Row],[total_girls]]),SUM(wash[[#This Row],[girls_0-5_reached]],wash[[#This Row],[girls_6-12_reached]],wash[[#This Row],[girls_13-18_reached]]),wash[[#This Row],[total_girls]])</f>
        <v>0</v>
      </c>
      <c r="AE543">
        <f>IF(ISBLANK(wash[[#This Row],[total_children]]),SUM(wash[[#This Row],[calc_boys]],wash[[#This Row],[calc_girls]]),wash[[#This Row],[total_children]])</f>
        <v>0</v>
      </c>
      <c r="AF543">
        <f>IF(ISBLANK(wash[[#This Row],[total_pwd]]),SUM(wash[[#This Row],[total_pwd_men]],wash[[#This Row],[total_pwd_women]]),wash[[#This Row],[total_pwd]])</f>
        <v>0</v>
      </c>
      <c r="AG543">
        <f>IF(ISBLANK(wash[[#This Row],[total_adults]]),SUM(wash[[#This Row],[total_men]],wash[[#This Row],[total_women]]),wash[[#This Row],[total_adults]])</f>
        <v>0</v>
      </c>
      <c r="AH543">
        <f>IF(ISBLANK(wash[[#This Row],[total_beneficiaries_reached]]),SUM(wash[[#This Row],[calc_children]],wash[[#This Row],[calc_adults]]),wash[[#This Row],[total_beneficiaries_reached]])</f>
        <v>0</v>
      </c>
      <c r="AI543" s="49" t="str">
        <f ca="1">IF(B543="","",OFFSET(table_admin1[[#Headers],[ADM1_PT]],MATCH(B543,admin1,0),1))</f>
        <v/>
      </c>
      <c r="AJ543" s="49" t="str">
        <f t="shared" ca="1" si="18"/>
        <v/>
      </c>
      <c r="AK543" s="49" t="str">
        <f t="shared" ca="1" si="19"/>
        <v/>
      </c>
    </row>
    <row r="544" spans="29:37" x14ac:dyDescent="0.2">
      <c r="AC544">
        <f>IF(ISBLANK(wash[[#This Row],[total_boys]]),SUM(wash[[#This Row],[boys_0-5_reached]],wash[[#This Row],[boys_6-12_reached]],wash[[#This Row],[boys_13-18_reached]]),wash[[#This Row],[total_boys]])</f>
        <v>0</v>
      </c>
      <c r="AD544">
        <f>IF(ISBLANK(wash[[#This Row],[total_girls]]),SUM(wash[[#This Row],[girls_0-5_reached]],wash[[#This Row],[girls_6-12_reached]],wash[[#This Row],[girls_13-18_reached]]),wash[[#This Row],[total_girls]])</f>
        <v>0</v>
      </c>
      <c r="AE544">
        <f>IF(ISBLANK(wash[[#This Row],[total_children]]),SUM(wash[[#This Row],[calc_boys]],wash[[#This Row],[calc_girls]]),wash[[#This Row],[total_children]])</f>
        <v>0</v>
      </c>
      <c r="AF544">
        <f>IF(ISBLANK(wash[[#This Row],[total_pwd]]),SUM(wash[[#This Row],[total_pwd_men]],wash[[#This Row],[total_pwd_women]]),wash[[#This Row],[total_pwd]])</f>
        <v>0</v>
      </c>
      <c r="AG544">
        <f>IF(ISBLANK(wash[[#This Row],[total_adults]]),SUM(wash[[#This Row],[total_men]],wash[[#This Row],[total_women]]),wash[[#This Row],[total_adults]])</f>
        <v>0</v>
      </c>
      <c r="AH544">
        <f>IF(ISBLANK(wash[[#This Row],[total_beneficiaries_reached]]),SUM(wash[[#This Row],[calc_children]],wash[[#This Row],[calc_adults]]),wash[[#This Row],[total_beneficiaries_reached]])</f>
        <v>0</v>
      </c>
      <c r="AI544" s="49" t="str">
        <f ca="1">IF(B544="","",OFFSET(table_admin1[[#Headers],[ADM1_PT]],MATCH(B544,admin1,0),1))</f>
        <v/>
      </c>
      <c r="AJ544" s="49" t="str">
        <f t="shared" ca="1" si="18"/>
        <v/>
      </c>
      <c r="AK544" s="49" t="str">
        <f t="shared" ca="1" si="19"/>
        <v/>
      </c>
    </row>
    <row r="545" spans="29:37" x14ac:dyDescent="0.2">
      <c r="AC545">
        <f>IF(ISBLANK(wash[[#This Row],[total_boys]]),SUM(wash[[#This Row],[boys_0-5_reached]],wash[[#This Row],[boys_6-12_reached]],wash[[#This Row],[boys_13-18_reached]]),wash[[#This Row],[total_boys]])</f>
        <v>0</v>
      </c>
      <c r="AD545">
        <f>IF(ISBLANK(wash[[#This Row],[total_girls]]),SUM(wash[[#This Row],[girls_0-5_reached]],wash[[#This Row],[girls_6-12_reached]],wash[[#This Row],[girls_13-18_reached]]),wash[[#This Row],[total_girls]])</f>
        <v>0</v>
      </c>
      <c r="AE545">
        <f>IF(ISBLANK(wash[[#This Row],[total_children]]),SUM(wash[[#This Row],[calc_boys]],wash[[#This Row],[calc_girls]]),wash[[#This Row],[total_children]])</f>
        <v>0</v>
      </c>
      <c r="AF545">
        <f>IF(ISBLANK(wash[[#This Row],[total_pwd]]),SUM(wash[[#This Row],[total_pwd_men]],wash[[#This Row],[total_pwd_women]]),wash[[#This Row],[total_pwd]])</f>
        <v>0</v>
      </c>
      <c r="AG545">
        <f>IF(ISBLANK(wash[[#This Row],[total_adults]]),SUM(wash[[#This Row],[total_men]],wash[[#This Row],[total_women]]),wash[[#This Row],[total_adults]])</f>
        <v>0</v>
      </c>
      <c r="AH545">
        <f>IF(ISBLANK(wash[[#This Row],[total_beneficiaries_reached]]),SUM(wash[[#This Row],[calc_children]],wash[[#This Row],[calc_adults]]),wash[[#This Row],[total_beneficiaries_reached]])</f>
        <v>0</v>
      </c>
      <c r="AI545" s="49" t="str">
        <f ca="1">IF(B545="","",OFFSET(table_admin1[[#Headers],[ADM1_PT]],MATCH(B545,admin1,0),1))</f>
        <v/>
      </c>
      <c r="AJ545" s="49" t="str">
        <f t="shared" ca="1" si="18"/>
        <v/>
      </c>
      <c r="AK545" s="49" t="str">
        <f t="shared" ca="1" si="19"/>
        <v/>
      </c>
    </row>
    <row r="546" spans="29:37" x14ac:dyDescent="0.2">
      <c r="AC546">
        <f>IF(ISBLANK(wash[[#This Row],[total_boys]]),SUM(wash[[#This Row],[boys_0-5_reached]],wash[[#This Row],[boys_6-12_reached]],wash[[#This Row],[boys_13-18_reached]]),wash[[#This Row],[total_boys]])</f>
        <v>0</v>
      </c>
      <c r="AD546">
        <f>IF(ISBLANK(wash[[#This Row],[total_girls]]),SUM(wash[[#This Row],[girls_0-5_reached]],wash[[#This Row],[girls_6-12_reached]],wash[[#This Row],[girls_13-18_reached]]),wash[[#This Row],[total_girls]])</f>
        <v>0</v>
      </c>
      <c r="AE546">
        <f>IF(ISBLANK(wash[[#This Row],[total_children]]),SUM(wash[[#This Row],[calc_boys]],wash[[#This Row],[calc_girls]]),wash[[#This Row],[total_children]])</f>
        <v>0</v>
      </c>
      <c r="AF546">
        <f>IF(ISBLANK(wash[[#This Row],[total_pwd]]),SUM(wash[[#This Row],[total_pwd_men]],wash[[#This Row],[total_pwd_women]]),wash[[#This Row],[total_pwd]])</f>
        <v>0</v>
      </c>
      <c r="AG546">
        <f>IF(ISBLANK(wash[[#This Row],[total_adults]]),SUM(wash[[#This Row],[total_men]],wash[[#This Row],[total_women]]),wash[[#This Row],[total_adults]])</f>
        <v>0</v>
      </c>
      <c r="AH546">
        <f>IF(ISBLANK(wash[[#This Row],[total_beneficiaries_reached]]),SUM(wash[[#This Row],[calc_children]],wash[[#This Row],[calc_adults]]),wash[[#This Row],[total_beneficiaries_reached]])</f>
        <v>0</v>
      </c>
      <c r="AI546" s="49" t="str">
        <f ca="1">IF(B546="","",OFFSET(table_admin1[[#Headers],[ADM1_PT]],MATCH(B546,admin1,0),1))</f>
        <v/>
      </c>
      <c r="AJ546" s="49" t="str">
        <f t="shared" ca="1" si="18"/>
        <v/>
      </c>
      <c r="AK546" s="49" t="str">
        <f t="shared" ca="1" si="19"/>
        <v/>
      </c>
    </row>
    <row r="547" spans="29:37" x14ac:dyDescent="0.2">
      <c r="AC547">
        <f>IF(ISBLANK(wash[[#This Row],[total_boys]]),SUM(wash[[#This Row],[boys_0-5_reached]],wash[[#This Row],[boys_6-12_reached]],wash[[#This Row],[boys_13-18_reached]]),wash[[#This Row],[total_boys]])</f>
        <v>0</v>
      </c>
      <c r="AD547">
        <f>IF(ISBLANK(wash[[#This Row],[total_girls]]),SUM(wash[[#This Row],[girls_0-5_reached]],wash[[#This Row],[girls_6-12_reached]],wash[[#This Row],[girls_13-18_reached]]),wash[[#This Row],[total_girls]])</f>
        <v>0</v>
      </c>
      <c r="AE547">
        <f>IF(ISBLANK(wash[[#This Row],[total_children]]),SUM(wash[[#This Row],[calc_boys]],wash[[#This Row],[calc_girls]]),wash[[#This Row],[total_children]])</f>
        <v>0</v>
      </c>
      <c r="AF547">
        <f>IF(ISBLANK(wash[[#This Row],[total_pwd]]),SUM(wash[[#This Row],[total_pwd_men]],wash[[#This Row],[total_pwd_women]]),wash[[#This Row],[total_pwd]])</f>
        <v>0</v>
      </c>
      <c r="AG547">
        <f>IF(ISBLANK(wash[[#This Row],[total_adults]]),SUM(wash[[#This Row],[total_men]],wash[[#This Row],[total_women]]),wash[[#This Row],[total_adults]])</f>
        <v>0</v>
      </c>
      <c r="AH547">
        <f>IF(ISBLANK(wash[[#This Row],[total_beneficiaries_reached]]),SUM(wash[[#This Row],[calc_children]],wash[[#This Row],[calc_adults]]),wash[[#This Row],[total_beneficiaries_reached]])</f>
        <v>0</v>
      </c>
      <c r="AI547" s="49" t="str">
        <f ca="1">IF(B547="","",OFFSET(table_admin1[[#Headers],[ADM1_PT]],MATCH(B547,admin1,0),1))</f>
        <v/>
      </c>
      <c r="AJ547" s="49" t="str">
        <f t="shared" ca="1" si="18"/>
        <v/>
      </c>
      <c r="AK547" s="49" t="str">
        <f t="shared" ca="1" si="19"/>
        <v/>
      </c>
    </row>
    <row r="548" spans="29:37" x14ac:dyDescent="0.2">
      <c r="AC548">
        <f>IF(ISBLANK(wash[[#This Row],[total_boys]]),SUM(wash[[#This Row],[boys_0-5_reached]],wash[[#This Row],[boys_6-12_reached]],wash[[#This Row],[boys_13-18_reached]]),wash[[#This Row],[total_boys]])</f>
        <v>0</v>
      </c>
      <c r="AD548">
        <f>IF(ISBLANK(wash[[#This Row],[total_girls]]),SUM(wash[[#This Row],[girls_0-5_reached]],wash[[#This Row],[girls_6-12_reached]],wash[[#This Row],[girls_13-18_reached]]),wash[[#This Row],[total_girls]])</f>
        <v>0</v>
      </c>
      <c r="AE548">
        <f>IF(ISBLANK(wash[[#This Row],[total_children]]),SUM(wash[[#This Row],[calc_boys]],wash[[#This Row],[calc_girls]]),wash[[#This Row],[total_children]])</f>
        <v>0</v>
      </c>
      <c r="AF548">
        <f>IF(ISBLANK(wash[[#This Row],[total_pwd]]),SUM(wash[[#This Row],[total_pwd_men]],wash[[#This Row],[total_pwd_women]]),wash[[#This Row],[total_pwd]])</f>
        <v>0</v>
      </c>
      <c r="AG548">
        <f>IF(ISBLANK(wash[[#This Row],[total_adults]]),SUM(wash[[#This Row],[total_men]],wash[[#This Row],[total_women]]),wash[[#This Row],[total_adults]])</f>
        <v>0</v>
      </c>
      <c r="AH548">
        <f>IF(ISBLANK(wash[[#This Row],[total_beneficiaries_reached]]),SUM(wash[[#This Row],[calc_children]],wash[[#This Row],[calc_adults]]),wash[[#This Row],[total_beneficiaries_reached]])</f>
        <v>0</v>
      </c>
      <c r="AI548" s="49" t="str">
        <f ca="1">IF(B548="","",OFFSET(table_admin1[[#Headers],[ADM1_PT]],MATCH(B548,admin1,0),1))</f>
        <v/>
      </c>
      <c r="AJ548" s="49" t="str">
        <f t="shared" ca="1" si="18"/>
        <v/>
      </c>
      <c r="AK548" s="49" t="str">
        <f t="shared" ca="1" si="19"/>
        <v/>
      </c>
    </row>
    <row r="549" spans="29:37" x14ac:dyDescent="0.2">
      <c r="AC549">
        <f>IF(ISBLANK(wash[[#This Row],[total_boys]]),SUM(wash[[#This Row],[boys_0-5_reached]],wash[[#This Row],[boys_6-12_reached]],wash[[#This Row],[boys_13-18_reached]]),wash[[#This Row],[total_boys]])</f>
        <v>0</v>
      </c>
      <c r="AD549">
        <f>IF(ISBLANK(wash[[#This Row],[total_girls]]),SUM(wash[[#This Row],[girls_0-5_reached]],wash[[#This Row],[girls_6-12_reached]],wash[[#This Row],[girls_13-18_reached]]),wash[[#This Row],[total_girls]])</f>
        <v>0</v>
      </c>
      <c r="AE549">
        <f>IF(ISBLANK(wash[[#This Row],[total_children]]),SUM(wash[[#This Row],[calc_boys]],wash[[#This Row],[calc_girls]]),wash[[#This Row],[total_children]])</f>
        <v>0</v>
      </c>
      <c r="AF549">
        <f>IF(ISBLANK(wash[[#This Row],[total_pwd]]),SUM(wash[[#This Row],[total_pwd_men]],wash[[#This Row],[total_pwd_women]]),wash[[#This Row],[total_pwd]])</f>
        <v>0</v>
      </c>
      <c r="AG549">
        <f>IF(ISBLANK(wash[[#This Row],[total_adults]]),SUM(wash[[#This Row],[total_men]],wash[[#This Row],[total_women]]),wash[[#This Row],[total_adults]])</f>
        <v>0</v>
      </c>
      <c r="AH549">
        <f>IF(ISBLANK(wash[[#This Row],[total_beneficiaries_reached]]),SUM(wash[[#This Row],[calc_children]],wash[[#This Row],[calc_adults]]),wash[[#This Row],[total_beneficiaries_reached]])</f>
        <v>0</v>
      </c>
      <c r="AI549" s="49" t="str">
        <f ca="1">IF(B549="","",OFFSET(table_admin1[[#Headers],[ADM1_PT]],MATCH(B549,admin1,0),1))</f>
        <v/>
      </c>
      <c r="AJ549" s="49" t="str">
        <f t="shared" ca="1" si="18"/>
        <v/>
      </c>
      <c r="AK549" s="49" t="str">
        <f t="shared" ca="1" si="19"/>
        <v/>
      </c>
    </row>
    <row r="550" spans="29:37" x14ac:dyDescent="0.2">
      <c r="AC550">
        <f>IF(ISBLANK(wash[[#This Row],[total_boys]]),SUM(wash[[#This Row],[boys_0-5_reached]],wash[[#This Row],[boys_6-12_reached]],wash[[#This Row],[boys_13-18_reached]]),wash[[#This Row],[total_boys]])</f>
        <v>0</v>
      </c>
      <c r="AD550">
        <f>IF(ISBLANK(wash[[#This Row],[total_girls]]),SUM(wash[[#This Row],[girls_0-5_reached]],wash[[#This Row],[girls_6-12_reached]],wash[[#This Row],[girls_13-18_reached]]),wash[[#This Row],[total_girls]])</f>
        <v>0</v>
      </c>
      <c r="AE550">
        <f>IF(ISBLANK(wash[[#This Row],[total_children]]),SUM(wash[[#This Row],[calc_boys]],wash[[#This Row],[calc_girls]]),wash[[#This Row],[total_children]])</f>
        <v>0</v>
      </c>
      <c r="AF550">
        <f>IF(ISBLANK(wash[[#This Row],[total_pwd]]),SUM(wash[[#This Row],[total_pwd_men]],wash[[#This Row],[total_pwd_women]]),wash[[#This Row],[total_pwd]])</f>
        <v>0</v>
      </c>
      <c r="AG550">
        <f>IF(ISBLANK(wash[[#This Row],[total_adults]]),SUM(wash[[#This Row],[total_men]],wash[[#This Row],[total_women]]),wash[[#This Row],[total_adults]])</f>
        <v>0</v>
      </c>
      <c r="AH550">
        <f>IF(ISBLANK(wash[[#This Row],[total_beneficiaries_reached]]),SUM(wash[[#This Row],[calc_children]],wash[[#This Row],[calc_adults]]),wash[[#This Row],[total_beneficiaries_reached]])</f>
        <v>0</v>
      </c>
      <c r="AI550" s="49" t="str">
        <f ca="1">IF(B550="","",OFFSET(table_admin1[[#Headers],[ADM1_PT]],MATCH(B550,admin1,0),1))</f>
        <v/>
      </c>
      <c r="AJ550" s="49" t="str">
        <f t="shared" ca="1" si="18"/>
        <v/>
      </c>
      <c r="AK550" s="49" t="str">
        <f t="shared" ca="1" si="19"/>
        <v/>
      </c>
    </row>
    <row r="551" spans="29:37" x14ac:dyDescent="0.2">
      <c r="AC551">
        <f>IF(ISBLANK(wash[[#This Row],[total_boys]]),SUM(wash[[#This Row],[boys_0-5_reached]],wash[[#This Row],[boys_6-12_reached]],wash[[#This Row],[boys_13-18_reached]]),wash[[#This Row],[total_boys]])</f>
        <v>0</v>
      </c>
      <c r="AD551">
        <f>IF(ISBLANK(wash[[#This Row],[total_girls]]),SUM(wash[[#This Row],[girls_0-5_reached]],wash[[#This Row],[girls_6-12_reached]],wash[[#This Row],[girls_13-18_reached]]),wash[[#This Row],[total_girls]])</f>
        <v>0</v>
      </c>
      <c r="AE551">
        <f>IF(ISBLANK(wash[[#This Row],[total_children]]),SUM(wash[[#This Row],[calc_boys]],wash[[#This Row],[calc_girls]]),wash[[#This Row],[total_children]])</f>
        <v>0</v>
      </c>
      <c r="AF551">
        <f>IF(ISBLANK(wash[[#This Row],[total_pwd]]),SUM(wash[[#This Row],[total_pwd_men]],wash[[#This Row],[total_pwd_women]]),wash[[#This Row],[total_pwd]])</f>
        <v>0</v>
      </c>
      <c r="AG551">
        <f>IF(ISBLANK(wash[[#This Row],[total_adults]]),SUM(wash[[#This Row],[total_men]],wash[[#This Row],[total_women]]),wash[[#This Row],[total_adults]])</f>
        <v>0</v>
      </c>
      <c r="AH551">
        <f>IF(ISBLANK(wash[[#This Row],[total_beneficiaries_reached]]),SUM(wash[[#This Row],[calc_children]],wash[[#This Row],[calc_adults]]),wash[[#This Row],[total_beneficiaries_reached]])</f>
        <v>0</v>
      </c>
      <c r="AI551" s="49" t="str">
        <f ca="1">IF(B551="","",OFFSET(table_admin1[[#Headers],[ADM1_PT]],MATCH(B551,admin1,0),1))</f>
        <v/>
      </c>
      <c r="AJ551" s="49" t="str">
        <f t="shared" ca="1" si="18"/>
        <v/>
      </c>
      <c r="AK551" s="49" t="str">
        <f t="shared" ca="1" si="19"/>
        <v/>
      </c>
    </row>
    <row r="552" spans="29:37" x14ac:dyDescent="0.2">
      <c r="AC552">
        <f>IF(ISBLANK(wash[[#This Row],[total_boys]]),SUM(wash[[#This Row],[boys_0-5_reached]],wash[[#This Row],[boys_6-12_reached]],wash[[#This Row],[boys_13-18_reached]]),wash[[#This Row],[total_boys]])</f>
        <v>0</v>
      </c>
      <c r="AD552">
        <f>IF(ISBLANK(wash[[#This Row],[total_girls]]),SUM(wash[[#This Row],[girls_0-5_reached]],wash[[#This Row],[girls_6-12_reached]],wash[[#This Row],[girls_13-18_reached]]),wash[[#This Row],[total_girls]])</f>
        <v>0</v>
      </c>
      <c r="AE552">
        <f>IF(ISBLANK(wash[[#This Row],[total_children]]),SUM(wash[[#This Row],[calc_boys]],wash[[#This Row],[calc_girls]]),wash[[#This Row],[total_children]])</f>
        <v>0</v>
      </c>
      <c r="AF552">
        <f>IF(ISBLANK(wash[[#This Row],[total_pwd]]),SUM(wash[[#This Row],[total_pwd_men]],wash[[#This Row],[total_pwd_women]]),wash[[#This Row],[total_pwd]])</f>
        <v>0</v>
      </c>
      <c r="AG552">
        <f>IF(ISBLANK(wash[[#This Row],[total_adults]]),SUM(wash[[#This Row],[total_men]],wash[[#This Row],[total_women]]),wash[[#This Row],[total_adults]])</f>
        <v>0</v>
      </c>
      <c r="AH552">
        <f>IF(ISBLANK(wash[[#This Row],[total_beneficiaries_reached]]),SUM(wash[[#This Row],[calc_children]],wash[[#This Row],[calc_adults]]),wash[[#This Row],[total_beneficiaries_reached]])</f>
        <v>0</v>
      </c>
      <c r="AI552" s="49" t="str">
        <f ca="1">IF(B552="","",OFFSET(table_admin1[[#Headers],[ADM1_PT]],MATCH(B552,admin1,0),1))</f>
        <v/>
      </c>
      <c r="AJ552" s="49" t="str">
        <f t="shared" ca="1" si="18"/>
        <v/>
      </c>
      <c r="AK552" s="49" t="str">
        <f t="shared" ca="1" si="19"/>
        <v/>
      </c>
    </row>
    <row r="553" spans="29:37" x14ac:dyDescent="0.2">
      <c r="AC553">
        <f>IF(ISBLANK(wash[[#This Row],[total_boys]]),SUM(wash[[#This Row],[boys_0-5_reached]],wash[[#This Row],[boys_6-12_reached]],wash[[#This Row],[boys_13-18_reached]]),wash[[#This Row],[total_boys]])</f>
        <v>0</v>
      </c>
      <c r="AD553">
        <f>IF(ISBLANK(wash[[#This Row],[total_girls]]),SUM(wash[[#This Row],[girls_0-5_reached]],wash[[#This Row],[girls_6-12_reached]],wash[[#This Row],[girls_13-18_reached]]),wash[[#This Row],[total_girls]])</f>
        <v>0</v>
      </c>
      <c r="AE553">
        <f>IF(ISBLANK(wash[[#This Row],[total_children]]),SUM(wash[[#This Row],[calc_boys]],wash[[#This Row],[calc_girls]]),wash[[#This Row],[total_children]])</f>
        <v>0</v>
      </c>
      <c r="AF553">
        <f>IF(ISBLANK(wash[[#This Row],[total_pwd]]),SUM(wash[[#This Row],[total_pwd_men]],wash[[#This Row],[total_pwd_women]]),wash[[#This Row],[total_pwd]])</f>
        <v>0</v>
      </c>
      <c r="AG553">
        <f>IF(ISBLANK(wash[[#This Row],[total_adults]]),SUM(wash[[#This Row],[total_men]],wash[[#This Row],[total_women]]),wash[[#This Row],[total_adults]])</f>
        <v>0</v>
      </c>
      <c r="AH553">
        <f>IF(ISBLANK(wash[[#This Row],[total_beneficiaries_reached]]),SUM(wash[[#This Row],[calc_children]],wash[[#This Row],[calc_adults]]),wash[[#This Row],[total_beneficiaries_reached]])</f>
        <v>0</v>
      </c>
      <c r="AI553" s="49" t="str">
        <f ca="1">IF(B553="","",OFFSET(table_admin1[[#Headers],[ADM1_PT]],MATCH(B553,admin1,0),1))</f>
        <v/>
      </c>
      <c r="AJ553" s="49" t="str">
        <f t="shared" ca="1" si="18"/>
        <v/>
      </c>
      <c r="AK553" s="49" t="str">
        <f t="shared" ca="1" si="19"/>
        <v/>
      </c>
    </row>
    <row r="554" spans="29:37" x14ac:dyDescent="0.2">
      <c r="AC554">
        <f>IF(ISBLANK(wash[[#This Row],[total_boys]]),SUM(wash[[#This Row],[boys_0-5_reached]],wash[[#This Row],[boys_6-12_reached]],wash[[#This Row],[boys_13-18_reached]]),wash[[#This Row],[total_boys]])</f>
        <v>0</v>
      </c>
      <c r="AD554">
        <f>IF(ISBLANK(wash[[#This Row],[total_girls]]),SUM(wash[[#This Row],[girls_0-5_reached]],wash[[#This Row],[girls_6-12_reached]],wash[[#This Row],[girls_13-18_reached]]),wash[[#This Row],[total_girls]])</f>
        <v>0</v>
      </c>
      <c r="AE554">
        <f>IF(ISBLANK(wash[[#This Row],[total_children]]),SUM(wash[[#This Row],[calc_boys]],wash[[#This Row],[calc_girls]]),wash[[#This Row],[total_children]])</f>
        <v>0</v>
      </c>
      <c r="AF554">
        <f>IF(ISBLANK(wash[[#This Row],[total_pwd]]),SUM(wash[[#This Row],[total_pwd_men]],wash[[#This Row],[total_pwd_women]]),wash[[#This Row],[total_pwd]])</f>
        <v>0</v>
      </c>
      <c r="AG554">
        <f>IF(ISBLANK(wash[[#This Row],[total_adults]]),SUM(wash[[#This Row],[total_men]],wash[[#This Row],[total_women]]),wash[[#This Row],[total_adults]])</f>
        <v>0</v>
      </c>
      <c r="AH554">
        <f>IF(ISBLANK(wash[[#This Row],[total_beneficiaries_reached]]),SUM(wash[[#This Row],[calc_children]],wash[[#This Row],[calc_adults]]),wash[[#This Row],[total_beneficiaries_reached]])</f>
        <v>0</v>
      </c>
      <c r="AI554" s="49" t="str">
        <f ca="1">IF(B554="","",OFFSET(table_admin1[[#Headers],[ADM1_PT]],MATCH(B554,admin1,0),1))</f>
        <v/>
      </c>
      <c r="AJ554" s="49" t="str">
        <f t="shared" ca="1" si="18"/>
        <v/>
      </c>
      <c r="AK554" s="49" t="str">
        <f t="shared" ca="1" si="19"/>
        <v/>
      </c>
    </row>
    <row r="555" spans="29:37" x14ac:dyDescent="0.2">
      <c r="AC555">
        <f>IF(ISBLANK(wash[[#This Row],[total_boys]]),SUM(wash[[#This Row],[boys_0-5_reached]],wash[[#This Row],[boys_6-12_reached]],wash[[#This Row],[boys_13-18_reached]]),wash[[#This Row],[total_boys]])</f>
        <v>0</v>
      </c>
      <c r="AD555">
        <f>IF(ISBLANK(wash[[#This Row],[total_girls]]),SUM(wash[[#This Row],[girls_0-5_reached]],wash[[#This Row],[girls_6-12_reached]],wash[[#This Row],[girls_13-18_reached]]),wash[[#This Row],[total_girls]])</f>
        <v>0</v>
      </c>
      <c r="AE555">
        <f>IF(ISBLANK(wash[[#This Row],[total_children]]),SUM(wash[[#This Row],[calc_boys]],wash[[#This Row],[calc_girls]]),wash[[#This Row],[total_children]])</f>
        <v>0</v>
      </c>
      <c r="AF555">
        <f>IF(ISBLANK(wash[[#This Row],[total_pwd]]),SUM(wash[[#This Row],[total_pwd_men]],wash[[#This Row],[total_pwd_women]]),wash[[#This Row],[total_pwd]])</f>
        <v>0</v>
      </c>
      <c r="AG555">
        <f>IF(ISBLANK(wash[[#This Row],[total_adults]]),SUM(wash[[#This Row],[total_men]],wash[[#This Row],[total_women]]),wash[[#This Row],[total_adults]])</f>
        <v>0</v>
      </c>
      <c r="AH555">
        <f>IF(ISBLANK(wash[[#This Row],[total_beneficiaries_reached]]),SUM(wash[[#This Row],[calc_children]],wash[[#This Row],[calc_adults]]),wash[[#This Row],[total_beneficiaries_reached]])</f>
        <v>0</v>
      </c>
      <c r="AI555" s="49" t="str">
        <f ca="1">IF(B555="","",OFFSET(table_admin1[[#Headers],[ADM1_PT]],MATCH(B555,admin1,0),1))</f>
        <v/>
      </c>
      <c r="AJ555" s="49" t="str">
        <f t="shared" ca="1" si="18"/>
        <v/>
      </c>
      <c r="AK555" s="49" t="str">
        <f t="shared" ca="1" si="19"/>
        <v/>
      </c>
    </row>
    <row r="556" spans="29:37" x14ac:dyDescent="0.2">
      <c r="AC556">
        <f>IF(ISBLANK(wash[[#This Row],[total_boys]]),SUM(wash[[#This Row],[boys_0-5_reached]],wash[[#This Row],[boys_6-12_reached]],wash[[#This Row],[boys_13-18_reached]]),wash[[#This Row],[total_boys]])</f>
        <v>0</v>
      </c>
      <c r="AD556">
        <f>IF(ISBLANK(wash[[#This Row],[total_girls]]),SUM(wash[[#This Row],[girls_0-5_reached]],wash[[#This Row],[girls_6-12_reached]],wash[[#This Row],[girls_13-18_reached]]),wash[[#This Row],[total_girls]])</f>
        <v>0</v>
      </c>
      <c r="AE556">
        <f>IF(ISBLANK(wash[[#This Row],[total_children]]),SUM(wash[[#This Row],[calc_boys]],wash[[#This Row],[calc_girls]]),wash[[#This Row],[total_children]])</f>
        <v>0</v>
      </c>
      <c r="AF556">
        <f>IF(ISBLANK(wash[[#This Row],[total_pwd]]),SUM(wash[[#This Row],[total_pwd_men]],wash[[#This Row],[total_pwd_women]]),wash[[#This Row],[total_pwd]])</f>
        <v>0</v>
      </c>
      <c r="AG556">
        <f>IF(ISBLANK(wash[[#This Row],[total_adults]]),SUM(wash[[#This Row],[total_men]],wash[[#This Row],[total_women]]),wash[[#This Row],[total_adults]])</f>
        <v>0</v>
      </c>
      <c r="AH556">
        <f>IF(ISBLANK(wash[[#This Row],[total_beneficiaries_reached]]),SUM(wash[[#This Row],[calc_children]],wash[[#This Row],[calc_adults]]),wash[[#This Row],[total_beneficiaries_reached]])</f>
        <v>0</v>
      </c>
      <c r="AI556" s="49" t="str">
        <f ca="1">IF(B556="","",OFFSET(table_admin1[[#Headers],[ADM1_PT]],MATCH(B556,admin1,0),1))</f>
        <v/>
      </c>
      <c r="AJ556" s="49" t="str">
        <f t="shared" ca="1" si="18"/>
        <v/>
      </c>
      <c r="AK556" s="49" t="str">
        <f t="shared" ca="1" si="19"/>
        <v/>
      </c>
    </row>
    <row r="557" spans="29:37" x14ac:dyDescent="0.2">
      <c r="AC557">
        <f>IF(ISBLANK(wash[[#This Row],[total_boys]]),SUM(wash[[#This Row],[boys_0-5_reached]],wash[[#This Row],[boys_6-12_reached]],wash[[#This Row],[boys_13-18_reached]]),wash[[#This Row],[total_boys]])</f>
        <v>0</v>
      </c>
      <c r="AD557">
        <f>IF(ISBLANK(wash[[#This Row],[total_girls]]),SUM(wash[[#This Row],[girls_0-5_reached]],wash[[#This Row],[girls_6-12_reached]],wash[[#This Row],[girls_13-18_reached]]),wash[[#This Row],[total_girls]])</f>
        <v>0</v>
      </c>
      <c r="AE557">
        <f>IF(ISBLANK(wash[[#This Row],[total_children]]),SUM(wash[[#This Row],[calc_boys]],wash[[#This Row],[calc_girls]]),wash[[#This Row],[total_children]])</f>
        <v>0</v>
      </c>
      <c r="AF557">
        <f>IF(ISBLANK(wash[[#This Row],[total_pwd]]),SUM(wash[[#This Row],[total_pwd_men]],wash[[#This Row],[total_pwd_women]]),wash[[#This Row],[total_pwd]])</f>
        <v>0</v>
      </c>
      <c r="AG557">
        <f>IF(ISBLANK(wash[[#This Row],[total_adults]]),SUM(wash[[#This Row],[total_men]],wash[[#This Row],[total_women]]),wash[[#This Row],[total_adults]])</f>
        <v>0</v>
      </c>
      <c r="AH557">
        <f>IF(ISBLANK(wash[[#This Row],[total_beneficiaries_reached]]),SUM(wash[[#This Row],[calc_children]],wash[[#This Row],[calc_adults]]),wash[[#This Row],[total_beneficiaries_reached]])</f>
        <v>0</v>
      </c>
      <c r="AI557" s="49" t="str">
        <f ca="1">IF(B557="","",OFFSET(table_admin1[[#Headers],[ADM1_PT]],MATCH(B557,admin1,0),1))</f>
        <v/>
      </c>
      <c r="AJ557" s="49" t="str">
        <f t="shared" ref="AJ557:AJ620" ca="1" si="20">IF(C557="","",INDEX(admin2_pcode,MATCH(C557,OFFSET(admin2_start,MATCH(AI557,admin1_linked_pcode,0),0,COUNTIF(admin1_linked_pcode,AI557)),0)+MATCH(AI557,admin1_linked_pcode,0)-1))</f>
        <v/>
      </c>
      <c r="AK557" s="49" t="str">
        <f t="shared" ref="AK557:AK620" ca="1" si="21">IF(D557="","",INDEX(admin3_pcode,MATCH(D557,OFFSET(admin3_start,MATCH(AJ557,admin2_linked_pcode,0),0,COUNTIF(admin2_linked_pcode,AJ557)),0)+MATCH(AJ557,admin2_linked_pcode,0)-1))</f>
        <v/>
      </c>
    </row>
    <row r="558" spans="29:37" x14ac:dyDescent="0.2">
      <c r="AC558">
        <f>IF(ISBLANK(wash[[#This Row],[total_boys]]),SUM(wash[[#This Row],[boys_0-5_reached]],wash[[#This Row],[boys_6-12_reached]],wash[[#This Row],[boys_13-18_reached]]),wash[[#This Row],[total_boys]])</f>
        <v>0</v>
      </c>
      <c r="AD558">
        <f>IF(ISBLANK(wash[[#This Row],[total_girls]]),SUM(wash[[#This Row],[girls_0-5_reached]],wash[[#This Row],[girls_6-12_reached]],wash[[#This Row],[girls_13-18_reached]]),wash[[#This Row],[total_girls]])</f>
        <v>0</v>
      </c>
      <c r="AE558">
        <f>IF(ISBLANK(wash[[#This Row],[total_children]]),SUM(wash[[#This Row],[calc_boys]],wash[[#This Row],[calc_girls]]),wash[[#This Row],[total_children]])</f>
        <v>0</v>
      </c>
      <c r="AF558">
        <f>IF(ISBLANK(wash[[#This Row],[total_pwd]]),SUM(wash[[#This Row],[total_pwd_men]],wash[[#This Row],[total_pwd_women]]),wash[[#This Row],[total_pwd]])</f>
        <v>0</v>
      </c>
      <c r="AG558">
        <f>IF(ISBLANK(wash[[#This Row],[total_adults]]),SUM(wash[[#This Row],[total_men]],wash[[#This Row],[total_women]]),wash[[#This Row],[total_adults]])</f>
        <v>0</v>
      </c>
      <c r="AH558">
        <f>IF(ISBLANK(wash[[#This Row],[total_beneficiaries_reached]]),SUM(wash[[#This Row],[calc_children]],wash[[#This Row],[calc_adults]]),wash[[#This Row],[total_beneficiaries_reached]])</f>
        <v>0</v>
      </c>
      <c r="AI558" s="49" t="str">
        <f ca="1">IF(B558="","",OFFSET(table_admin1[[#Headers],[ADM1_PT]],MATCH(B558,admin1,0),1))</f>
        <v/>
      </c>
      <c r="AJ558" s="49" t="str">
        <f t="shared" ca="1" si="20"/>
        <v/>
      </c>
      <c r="AK558" s="49" t="str">
        <f t="shared" ca="1" si="21"/>
        <v/>
      </c>
    </row>
    <row r="559" spans="29:37" x14ac:dyDescent="0.2">
      <c r="AC559">
        <f>IF(ISBLANK(wash[[#This Row],[total_boys]]),SUM(wash[[#This Row],[boys_0-5_reached]],wash[[#This Row],[boys_6-12_reached]],wash[[#This Row],[boys_13-18_reached]]),wash[[#This Row],[total_boys]])</f>
        <v>0</v>
      </c>
      <c r="AD559">
        <f>IF(ISBLANK(wash[[#This Row],[total_girls]]),SUM(wash[[#This Row],[girls_0-5_reached]],wash[[#This Row],[girls_6-12_reached]],wash[[#This Row],[girls_13-18_reached]]),wash[[#This Row],[total_girls]])</f>
        <v>0</v>
      </c>
      <c r="AE559">
        <f>IF(ISBLANK(wash[[#This Row],[total_children]]),SUM(wash[[#This Row],[calc_boys]],wash[[#This Row],[calc_girls]]),wash[[#This Row],[total_children]])</f>
        <v>0</v>
      </c>
      <c r="AF559">
        <f>IF(ISBLANK(wash[[#This Row],[total_pwd]]),SUM(wash[[#This Row],[total_pwd_men]],wash[[#This Row],[total_pwd_women]]),wash[[#This Row],[total_pwd]])</f>
        <v>0</v>
      </c>
      <c r="AG559">
        <f>IF(ISBLANK(wash[[#This Row],[total_adults]]),SUM(wash[[#This Row],[total_men]],wash[[#This Row],[total_women]]),wash[[#This Row],[total_adults]])</f>
        <v>0</v>
      </c>
      <c r="AH559">
        <f>IF(ISBLANK(wash[[#This Row],[total_beneficiaries_reached]]),SUM(wash[[#This Row],[calc_children]],wash[[#This Row],[calc_adults]]),wash[[#This Row],[total_beneficiaries_reached]])</f>
        <v>0</v>
      </c>
      <c r="AI559" s="49" t="str">
        <f ca="1">IF(B559="","",OFFSET(table_admin1[[#Headers],[ADM1_PT]],MATCH(B559,admin1,0),1))</f>
        <v/>
      </c>
      <c r="AJ559" s="49" t="str">
        <f t="shared" ca="1" si="20"/>
        <v/>
      </c>
      <c r="AK559" s="49" t="str">
        <f t="shared" ca="1" si="21"/>
        <v/>
      </c>
    </row>
    <row r="560" spans="29:37" x14ac:dyDescent="0.2">
      <c r="AC560">
        <f>IF(ISBLANK(wash[[#This Row],[total_boys]]),SUM(wash[[#This Row],[boys_0-5_reached]],wash[[#This Row],[boys_6-12_reached]],wash[[#This Row],[boys_13-18_reached]]),wash[[#This Row],[total_boys]])</f>
        <v>0</v>
      </c>
      <c r="AD560">
        <f>IF(ISBLANK(wash[[#This Row],[total_girls]]),SUM(wash[[#This Row],[girls_0-5_reached]],wash[[#This Row],[girls_6-12_reached]],wash[[#This Row],[girls_13-18_reached]]),wash[[#This Row],[total_girls]])</f>
        <v>0</v>
      </c>
      <c r="AE560">
        <f>IF(ISBLANK(wash[[#This Row],[total_children]]),SUM(wash[[#This Row],[calc_boys]],wash[[#This Row],[calc_girls]]),wash[[#This Row],[total_children]])</f>
        <v>0</v>
      </c>
      <c r="AF560">
        <f>IF(ISBLANK(wash[[#This Row],[total_pwd]]),SUM(wash[[#This Row],[total_pwd_men]],wash[[#This Row],[total_pwd_women]]),wash[[#This Row],[total_pwd]])</f>
        <v>0</v>
      </c>
      <c r="AG560">
        <f>IF(ISBLANK(wash[[#This Row],[total_adults]]),SUM(wash[[#This Row],[total_men]],wash[[#This Row],[total_women]]),wash[[#This Row],[total_adults]])</f>
        <v>0</v>
      </c>
      <c r="AH560">
        <f>IF(ISBLANK(wash[[#This Row],[total_beneficiaries_reached]]),SUM(wash[[#This Row],[calc_children]],wash[[#This Row],[calc_adults]]),wash[[#This Row],[total_beneficiaries_reached]])</f>
        <v>0</v>
      </c>
      <c r="AI560" s="49" t="str">
        <f ca="1">IF(B560="","",OFFSET(table_admin1[[#Headers],[ADM1_PT]],MATCH(B560,admin1,0),1))</f>
        <v/>
      </c>
      <c r="AJ560" s="49" t="str">
        <f t="shared" ca="1" si="20"/>
        <v/>
      </c>
      <c r="AK560" s="49" t="str">
        <f t="shared" ca="1" si="21"/>
        <v/>
      </c>
    </row>
    <row r="561" spans="29:37" x14ac:dyDescent="0.2">
      <c r="AC561">
        <f>IF(ISBLANK(wash[[#This Row],[total_boys]]),SUM(wash[[#This Row],[boys_0-5_reached]],wash[[#This Row],[boys_6-12_reached]],wash[[#This Row],[boys_13-18_reached]]),wash[[#This Row],[total_boys]])</f>
        <v>0</v>
      </c>
      <c r="AD561">
        <f>IF(ISBLANK(wash[[#This Row],[total_girls]]),SUM(wash[[#This Row],[girls_0-5_reached]],wash[[#This Row],[girls_6-12_reached]],wash[[#This Row],[girls_13-18_reached]]),wash[[#This Row],[total_girls]])</f>
        <v>0</v>
      </c>
      <c r="AE561">
        <f>IF(ISBLANK(wash[[#This Row],[total_children]]),SUM(wash[[#This Row],[calc_boys]],wash[[#This Row],[calc_girls]]),wash[[#This Row],[total_children]])</f>
        <v>0</v>
      </c>
      <c r="AF561">
        <f>IF(ISBLANK(wash[[#This Row],[total_pwd]]),SUM(wash[[#This Row],[total_pwd_men]],wash[[#This Row],[total_pwd_women]]),wash[[#This Row],[total_pwd]])</f>
        <v>0</v>
      </c>
      <c r="AG561">
        <f>IF(ISBLANK(wash[[#This Row],[total_adults]]),SUM(wash[[#This Row],[total_men]],wash[[#This Row],[total_women]]),wash[[#This Row],[total_adults]])</f>
        <v>0</v>
      </c>
      <c r="AH561">
        <f>IF(ISBLANK(wash[[#This Row],[total_beneficiaries_reached]]),SUM(wash[[#This Row],[calc_children]],wash[[#This Row],[calc_adults]]),wash[[#This Row],[total_beneficiaries_reached]])</f>
        <v>0</v>
      </c>
      <c r="AI561" s="49" t="str">
        <f ca="1">IF(B561="","",OFFSET(table_admin1[[#Headers],[ADM1_PT]],MATCH(B561,admin1,0),1))</f>
        <v/>
      </c>
      <c r="AJ561" s="49" t="str">
        <f t="shared" ca="1" si="20"/>
        <v/>
      </c>
      <c r="AK561" s="49" t="str">
        <f t="shared" ca="1" si="21"/>
        <v/>
      </c>
    </row>
    <row r="562" spans="29:37" x14ac:dyDescent="0.2">
      <c r="AC562">
        <f>IF(ISBLANK(wash[[#This Row],[total_boys]]),SUM(wash[[#This Row],[boys_0-5_reached]],wash[[#This Row],[boys_6-12_reached]],wash[[#This Row],[boys_13-18_reached]]),wash[[#This Row],[total_boys]])</f>
        <v>0</v>
      </c>
      <c r="AD562">
        <f>IF(ISBLANK(wash[[#This Row],[total_girls]]),SUM(wash[[#This Row],[girls_0-5_reached]],wash[[#This Row],[girls_6-12_reached]],wash[[#This Row],[girls_13-18_reached]]),wash[[#This Row],[total_girls]])</f>
        <v>0</v>
      </c>
      <c r="AE562">
        <f>IF(ISBLANK(wash[[#This Row],[total_children]]),SUM(wash[[#This Row],[calc_boys]],wash[[#This Row],[calc_girls]]),wash[[#This Row],[total_children]])</f>
        <v>0</v>
      </c>
      <c r="AF562">
        <f>IF(ISBLANK(wash[[#This Row],[total_pwd]]),SUM(wash[[#This Row],[total_pwd_men]],wash[[#This Row],[total_pwd_women]]),wash[[#This Row],[total_pwd]])</f>
        <v>0</v>
      </c>
      <c r="AG562">
        <f>IF(ISBLANK(wash[[#This Row],[total_adults]]),SUM(wash[[#This Row],[total_men]],wash[[#This Row],[total_women]]),wash[[#This Row],[total_adults]])</f>
        <v>0</v>
      </c>
      <c r="AH562">
        <f>IF(ISBLANK(wash[[#This Row],[total_beneficiaries_reached]]),SUM(wash[[#This Row],[calc_children]],wash[[#This Row],[calc_adults]]),wash[[#This Row],[total_beneficiaries_reached]])</f>
        <v>0</v>
      </c>
      <c r="AI562" s="49" t="str">
        <f ca="1">IF(B562="","",OFFSET(table_admin1[[#Headers],[ADM1_PT]],MATCH(B562,admin1,0),1))</f>
        <v/>
      </c>
      <c r="AJ562" s="49" t="str">
        <f t="shared" ca="1" si="20"/>
        <v/>
      </c>
      <c r="AK562" s="49" t="str">
        <f t="shared" ca="1" si="21"/>
        <v/>
      </c>
    </row>
    <row r="563" spans="29:37" x14ac:dyDescent="0.2">
      <c r="AC563">
        <f>IF(ISBLANK(wash[[#This Row],[total_boys]]),SUM(wash[[#This Row],[boys_0-5_reached]],wash[[#This Row],[boys_6-12_reached]],wash[[#This Row],[boys_13-18_reached]]),wash[[#This Row],[total_boys]])</f>
        <v>0</v>
      </c>
      <c r="AD563">
        <f>IF(ISBLANK(wash[[#This Row],[total_girls]]),SUM(wash[[#This Row],[girls_0-5_reached]],wash[[#This Row],[girls_6-12_reached]],wash[[#This Row],[girls_13-18_reached]]),wash[[#This Row],[total_girls]])</f>
        <v>0</v>
      </c>
      <c r="AE563">
        <f>IF(ISBLANK(wash[[#This Row],[total_children]]),SUM(wash[[#This Row],[calc_boys]],wash[[#This Row],[calc_girls]]),wash[[#This Row],[total_children]])</f>
        <v>0</v>
      </c>
      <c r="AF563">
        <f>IF(ISBLANK(wash[[#This Row],[total_pwd]]),SUM(wash[[#This Row],[total_pwd_men]],wash[[#This Row],[total_pwd_women]]),wash[[#This Row],[total_pwd]])</f>
        <v>0</v>
      </c>
      <c r="AG563">
        <f>IF(ISBLANK(wash[[#This Row],[total_adults]]),SUM(wash[[#This Row],[total_men]],wash[[#This Row],[total_women]]),wash[[#This Row],[total_adults]])</f>
        <v>0</v>
      </c>
      <c r="AH563">
        <f>IF(ISBLANK(wash[[#This Row],[total_beneficiaries_reached]]),SUM(wash[[#This Row],[calc_children]],wash[[#This Row],[calc_adults]]),wash[[#This Row],[total_beneficiaries_reached]])</f>
        <v>0</v>
      </c>
      <c r="AI563" s="49" t="str">
        <f ca="1">IF(B563="","",OFFSET(table_admin1[[#Headers],[ADM1_PT]],MATCH(B563,admin1,0),1))</f>
        <v/>
      </c>
      <c r="AJ563" s="49" t="str">
        <f t="shared" ca="1" si="20"/>
        <v/>
      </c>
      <c r="AK563" s="49" t="str">
        <f t="shared" ca="1" si="21"/>
        <v/>
      </c>
    </row>
    <row r="564" spans="29:37" x14ac:dyDescent="0.2">
      <c r="AC564">
        <f>IF(ISBLANK(wash[[#This Row],[total_boys]]),SUM(wash[[#This Row],[boys_0-5_reached]],wash[[#This Row],[boys_6-12_reached]],wash[[#This Row],[boys_13-18_reached]]),wash[[#This Row],[total_boys]])</f>
        <v>0</v>
      </c>
      <c r="AD564">
        <f>IF(ISBLANK(wash[[#This Row],[total_girls]]),SUM(wash[[#This Row],[girls_0-5_reached]],wash[[#This Row],[girls_6-12_reached]],wash[[#This Row],[girls_13-18_reached]]),wash[[#This Row],[total_girls]])</f>
        <v>0</v>
      </c>
      <c r="AE564">
        <f>IF(ISBLANK(wash[[#This Row],[total_children]]),SUM(wash[[#This Row],[calc_boys]],wash[[#This Row],[calc_girls]]),wash[[#This Row],[total_children]])</f>
        <v>0</v>
      </c>
      <c r="AF564">
        <f>IF(ISBLANK(wash[[#This Row],[total_pwd]]),SUM(wash[[#This Row],[total_pwd_men]],wash[[#This Row],[total_pwd_women]]),wash[[#This Row],[total_pwd]])</f>
        <v>0</v>
      </c>
      <c r="AG564">
        <f>IF(ISBLANK(wash[[#This Row],[total_adults]]),SUM(wash[[#This Row],[total_men]],wash[[#This Row],[total_women]]),wash[[#This Row],[total_adults]])</f>
        <v>0</v>
      </c>
      <c r="AH564">
        <f>IF(ISBLANK(wash[[#This Row],[total_beneficiaries_reached]]),SUM(wash[[#This Row],[calc_children]],wash[[#This Row],[calc_adults]]),wash[[#This Row],[total_beneficiaries_reached]])</f>
        <v>0</v>
      </c>
      <c r="AI564" s="49" t="str">
        <f ca="1">IF(B564="","",OFFSET(table_admin1[[#Headers],[ADM1_PT]],MATCH(B564,admin1,0),1))</f>
        <v/>
      </c>
      <c r="AJ564" s="49" t="str">
        <f t="shared" ca="1" si="20"/>
        <v/>
      </c>
      <c r="AK564" s="49" t="str">
        <f t="shared" ca="1" si="21"/>
        <v/>
      </c>
    </row>
    <row r="565" spans="29:37" x14ac:dyDescent="0.2">
      <c r="AC565">
        <f>IF(ISBLANK(wash[[#This Row],[total_boys]]),SUM(wash[[#This Row],[boys_0-5_reached]],wash[[#This Row],[boys_6-12_reached]],wash[[#This Row],[boys_13-18_reached]]),wash[[#This Row],[total_boys]])</f>
        <v>0</v>
      </c>
      <c r="AD565">
        <f>IF(ISBLANK(wash[[#This Row],[total_girls]]),SUM(wash[[#This Row],[girls_0-5_reached]],wash[[#This Row],[girls_6-12_reached]],wash[[#This Row],[girls_13-18_reached]]),wash[[#This Row],[total_girls]])</f>
        <v>0</v>
      </c>
      <c r="AE565">
        <f>IF(ISBLANK(wash[[#This Row],[total_children]]),SUM(wash[[#This Row],[calc_boys]],wash[[#This Row],[calc_girls]]),wash[[#This Row],[total_children]])</f>
        <v>0</v>
      </c>
      <c r="AF565">
        <f>IF(ISBLANK(wash[[#This Row],[total_pwd]]),SUM(wash[[#This Row],[total_pwd_men]],wash[[#This Row],[total_pwd_women]]),wash[[#This Row],[total_pwd]])</f>
        <v>0</v>
      </c>
      <c r="AG565">
        <f>IF(ISBLANK(wash[[#This Row],[total_adults]]),SUM(wash[[#This Row],[total_men]],wash[[#This Row],[total_women]]),wash[[#This Row],[total_adults]])</f>
        <v>0</v>
      </c>
      <c r="AH565">
        <f>IF(ISBLANK(wash[[#This Row],[total_beneficiaries_reached]]),SUM(wash[[#This Row],[calc_children]],wash[[#This Row],[calc_adults]]),wash[[#This Row],[total_beneficiaries_reached]])</f>
        <v>0</v>
      </c>
      <c r="AI565" s="49" t="str">
        <f ca="1">IF(B565="","",OFFSET(table_admin1[[#Headers],[ADM1_PT]],MATCH(B565,admin1,0),1))</f>
        <v/>
      </c>
      <c r="AJ565" s="49" t="str">
        <f t="shared" ca="1" si="20"/>
        <v/>
      </c>
      <c r="AK565" s="49" t="str">
        <f t="shared" ca="1" si="21"/>
        <v/>
      </c>
    </row>
    <row r="566" spans="29:37" x14ac:dyDescent="0.2">
      <c r="AC566">
        <f>IF(ISBLANK(wash[[#This Row],[total_boys]]),SUM(wash[[#This Row],[boys_0-5_reached]],wash[[#This Row],[boys_6-12_reached]],wash[[#This Row],[boys_13-18_reached]]),wash[[#This Row],[total_boys]])</f>
        <v>0</v>
      </c>
      <c r="AD566">
        <f>IF(ISBLANK(wash[[#This Row],[total_girls]]),SUM(wash[[#This Row],[girls_0-5_reached]],wash[[#This Row],[girls_6-12_reached]],wash[[#This Row],[girls_13-18_reached]]),wash[[#This Row],[total_girls]])</f>
        <v>0</v>
      </c>
      <c r="AE566">
        <f>IF(ISBLANK(wash[[#This Row],[total_children]]),SUM(wash[[#This Row],[calc_boys]],wash[[#This Row],[calc_girls]]),wash[[#This Row],[total_children]])</f>
        <v>0</v>
      </c>
      <c r="AF566">
        <f>IF(ISBLANK(wash[[#This Row],[total_pwd]]),SUM(wash[[#This Row],[total_pwd_men]],wash[[#This Row],[total_pwd_women]]),wash[[#This Row],[total_pwd]])</f>
        <v>0</v>
      </c>
      <c r="AG566">
        <f>IF(ISBLANK(wash[[#This Row],[total_adults]]),SUM(wash[[#This Row],[total_men]],wash[[#This Row],[total_women]]),wash[[#This Row],[total_adults]])</f>
        <v>0</v>
      </c>
      <c r="AH566">
        <f>IF(ISBLANK(wash[[#This Row],[total_beneficiaries_reached]]),SUM(wash[[#This Row],[calc_children]],wash[[#This Row],[calc_adults]]),wash[[#This Row],[total_beneficiaries_reached]])</f>
        <v>0</v>
      </c>
      <c r="AI566" s="49" t="str">
        <f ca="1">IF(B566="","",OFFSET(table_admin1[[#Headers],[ADM1_PT]],MATCH(B566,admin1,0),1))</f>
        <v/>
      </c>
      <c r="AJ566" s="49" t="str">
        <f t="shared" ca="1" si="20"/>
        <v/>
      </c>
      <c r="AK566" s="49" t="str">
        <f t="shared" ca="1" si="21"/>
        <v/>
      </c>
    </row>
    <row r="567" spans="29:37" x14ac:dyDescent="0.2">
      <c r="AC567">
        <f>IF(ISBLANK(wash[[#This Row],[total_boys]]),SUM(wash[[#This Row],[boys_0-5_reached]],wash[[#This Row],[boys_6-12_reached]],wash[[#This Row],[boys_13-18_reached]]),wash[[#This Row],[total_boys]])</f>
        <v>0</v>
      </c>
      <c r="AD567">
        <f>IF(ISBLANK(wash[[#This Row],[total_girls]]),SUM(wash[[#This Row],[girls_0-5_reached]],wash[[#This Row],[girls_6-12_reached]],wash[[#This Row],[girls_13-18_reached]]),wash[[#This Row],[total_girls]])</f>
        <v>0</v>
      </c>
      <c r="AE567">
        <f>IF(ISBLANK(wash[[#This Row],[total_children]]),SUM(wash[[#This Row],[calc_boys]],wash[[#This Row],[calc_girls]]),wash[[#This Row],[total_children]])</f>
        <v>0</v>
      </c>
      <c r="AF567">
        <f>IF(ISBLANK(wash[[#This Row],[total_pwd]]),SUM(wash[[#This Row],[total_pwd_men]],wash[[#This Row],[total_pwd_women]]),wash[[#This Row],[total_pwd]])</f>
        <v>0</v>
      </c>
      <c r="AG567">
        <f>IF(ISBLANK(wash[[#This Row],[total_adults]]),SUM(wash[[#This Row],[total_men]],wash[[#This Row],[total_women]]),wash[[#This Row],[total_adults]])</f>
        <v>0</v>
      </c>
      <c r="AH567">
        <f>IF(ISBLANK(wash[[#This Row],[total_beneficiaries_reached]]),SUM(wash[[#This Row],[calc_children]],wash[[#This Row],[calc_adults]]),wash[[#This Row],[total_beneficiaries_reached]])</f>
        <v>0</v>
      </c>
      <c r="AI567" s="49" t="str">
        <f ca="1">IF(B567="","",OFFSET(table_admin1[[#Headers],[ADM1_PT]],MATCH(B567,admin1,0),1))</f>
        <v/>
      </c>
      <c r="AJ567" s="49" t="str">
        <f t="shared" ca="1" si="20"/>
        <v/>
      </c>
      <c r="AK567" s="49" t="str">
        <f t="shared" ca="1" si="21"/>
        <v/>
      </c>
    </row>
    <row r="568" spans="29:37" x14ac:dyDescent="0.2">
      <c r="AC568">
        <f>IF(ISBLANK(wash[[#This Row],[total_boys]]),SUM(wash[[#This Row],[boys_0-5_reached]],wash[[#This Row],[boys_6-12_reached]],wash[[#This Row],[boys_13-18_reached]]),wash[[#This Row],[total_boys]])</f>
        <v>0</v>
      </c>
      <c r="AD568">
        <f>IF(ISBLANK(wash[[#This Row],[total_girls]]),SUM(wash[[#This Row],[girls_0-5_reached]],wash[[#This Row],[girls_6-12_reached]],wash[[#This Row],[girls_13-18_reached]]),wash[[#This Row],[total_girls]])</f>
        <v>0</v>
      </c>
      <c r="AE568">
        <f>IF(ISBLANK(wash[[#This Row],[total_children]]),SUM(wash[[#This Row],[calc_boys]],wash[[#This Row],[calc_girls]]),wash[[#This Row],[total_children]])</f>
        <v>0</v>
      </c>
      <c r="AF568">
        <f>IF(ISBLANK(wash[[#This Row],[total_pwd]]),SUM(wash[[#This Row],[total_pwd_men]],wash[[#This Row],[total_pwd_women]]),wash[[#This Row],[total_pwd]])</f>
        <v>0</v>
      </c>
      <c r="AG568">
        <f>IF(ISBLANK(wash[[#This Row],[total_adults]]),SUM(wash[[#This Row],[total_men]],wash[[#This Row],[total_women]]),wash[[#This Row],[total_adults]])</f>
        <v>0</v>
      </c>
      <c r="AH568">
        <f>IF(ISBLANK(wash[[#This Row],[total_beneficiaries_reached]]),SUM(wash[[#This Row],[calc_children]],wash[[#This Row],[calc_adults]]),wash[[#This Row],[total_beneficiaries_reached]])</f>
        <v>0</v>
      </c>
      <c r="AI568" s="49" t="str">
        <f ca="1">IF(B568="","",OFFSET(table_admin1[[#Headers],[ADM1_PT]],MATCH(B568,admin1,0),1))</f>
        <v/>
      </c>
      <c r="AJ568" s="49" t="str">
        <f t="shared" ca="1" si="20"/>
        <v/>
      </c>
      <c r="AK568" s="49" t="str">
        <f t="shared" ca="1" si="21"/>
        <v/>
      </c>
    </row>
    <row r="569" spans="29:37" x14ac:dyDescent="0.2">
      <c r="AC569">
        <f>IF(ISBLANK(wash[[#This Row],[total_boys]]),SUM(wash[[#This Row],[boys_0-5_reached]],wash[[#This Row],[boys_6-12_reached]],wash[[#This Row],[boys_13-18_reached]]),wash[[#This Row],[total_boys]])</f>
        <v>0</v>
      </c>
      <c r="AD569">
        <f>IF(ISBLANK(wash[[#This Row],[total_girls]]),SUM(wash[[#This Row],[girls_0-5_reached]],wash[[#This Row],[girls_6-12_reached]],wash[[#This Row],[girls_13-18_reached]]),wash[[#This Row],[total_girls]])</f>
        <v>0</v>
      </c>
      <c r="AE569">
        <f>IF(ISBLANK(wash[[#This Row],[total_children]]),SUM(wash[[#This Row],[calc_boys]],wash[[#This Row],[calc_girls]]),wash[[#This Row],[total_children]])</f>
        <v>0</v>
      </c>
      <c r="AF569">
        <f>IF(ISBLANK(wash[[#This Row],[total_pwd]]),SUM(wash[[#This Row],[total_pwd_men]],wash[[#This Row],[total_pwd_women]]),wash[[#This Row],[total_pwd]])</f>
        <v>0</v>
      </c>
      <c r="AG569">
        <f>IF(ISBLANK(wash[[#This Row],[total_adults]]),SUM(wash[[#This Row],[total_men]],wash[[#This Row],[total_women]]),wash[[#This Row],[total_adults]])</f>
        <v>0</v>
      </c>
      <c r="AH569">
        <f>IF(ISBLANK(wash[[#This Row],[total_beneficiaries_reached]]),SUM(wash[[#This Row],[calc_children]],wash[[#This Row],[calc_adults]]),wash[[#This Row],[total_beneficiaries_reached]])</f>
        <v>0</v>
      </c>
      <c r="AI569" s="49" t="str">
        <f ca="1">IF(B569="","",OFFSET(table_admin1[[#Headers],[ADM1_PT]],MATCH(B569,admin1,0),1))</f>
        <v/>
      </c>
      <c r="AJ569" s="49" t="str">
        <f t="shared" ca="1" si="20"/>
        <v/>
      </c>
      <c r="AK569" s="49" t="str">
        <f t="shared" ca="1" si="21"/>
        <v/>
      </c>
    </row>
    <row r="570" spans="29:37" x14ac:dyDescent="0.2">
      <c r="AC570">
        <f>IF(ISBLANK(wash[[#This Row],[total_boys]]),SUM(wash[[#This Row],[boys_0-5_reached]],wash[[#This Row],[boys_6-12_reached]],wash[[#This Row],[boys_13-18_reached]]),wash[[#This Row],[total_boys]])</f>
        <v>0</v>
      </c>
      <c r="AD570">
        <f>IF(ISBLANK(wash[[#This Row],[total_girls]]),SUM(wash[[#This Row],[girls_0-5_reached]],wash[[#This Row],[girls_6-12_reached]],wash[[#This Row],[girls_13-18_reached]]),wash[[#This Row],[total_girls]])</f>
        <v>0</v>
      </c>
      <c r="AE570">
        <f>IF(ISBLANK(wash[[#This Row],[total_children]]),SUM(wash[[#This Row],[calc_boys]],wash[[#This Row],[calc_girls]]),wash[[#This Row],[total_children]])</f>
        <v>0</v>
      </c>
      <c r="AF570">
        <f>IF(ISBLANK(wash[[#This Row],[total_pwd]]),SUM(wash[[#This Row],[total_pwd_men]],wash[[#This Row],[total_pwd_women]]),wash[[#This Row],[total_pwd]])</f>
        <v>0</v>
      </c>
      <c r="AG570">
        <f>IF(ISBLANK(wash[[#This Row],[total_adults]]),SUM(wash[[#This Row],[total_men]],wash[[#This Row],[total_women]]),wash[[#This Row],[total_adults]])</f>
        <v>0</v>
      </c>
      <c r="AH570">
        <f>IF(ISBLANK(wash[[#This Row],[total_beneficiaries_reached]]),SUM(wash[[#This Row],[calc_children]],wash[[#This Row],[calc_adults]]),wash[[#This Row],[total_beneficiaries_reached]])</f>
        <v>0</v>
      </c>
      <c r="AI570" s="49" t="str">
        <f ca="1">IF(B570="","",OFFSET(table_admin1[[#Headers],[ADM1_PT]],MATCH(B570,admin1,0),1))</f>
        <v/>
      </c>
      <c r="AJ570" s="49" t="str">
        <f t="shared" ca="1" si="20"/>
        <v/>
      </c>
      <c r="AK570" s="49" t="str">
        <f t="shared" ca="1" si="21"/>
        <v/>
      </c>
    </row>
    <row r="571" spans="29:37" x14ac:dyDescent="0.2">
      <c r="AC571">
        <f>IF(ISBLANK(wash[[#This Row],[total_boys]]),SUM(wash[[#This Row],[boys_0-5_reached]],wash[[#This Row],[boys_6-12_reached]],wash[[#This Row],[boys_13-18_reached]]),wash[[#This Row],[total_boys]])</f>
        <v>0</v>
      </c>
      <c r="AD571">
        <f>IF(ISBLANK(wash[[#This Row],[total_girls]]),SUM(wash[[#This Row],[girls_0-5_reached]],wash[[#This Row],[girls_6-12_reached]],wash[[#This Row],[girls_13-18_reached]]),wash[[#This Row],[total_girls]])</f>
        <v>0</v>
      </c>
      <c r="AE571">
        <f>IF(ISBLANK(wash[[#This Row],[total_children]]),SUM(wash[[#This Row],[calc_boys]],wash[[#This Row],[calc_girls]]),wash[[#This Row],[total_children]])</f>
        <v>0</v>
      </c>
      <c r="AF571">
        <f>IF(ISBLANK(wash[[#This Row],[total_pwd]]),SUM(wash[[#This Row],[total_pwd_men]],wash[[#This Row],[total_pwd_women]]),wash[[#This Row],[total_pwd]])</f>
        <v>0</v>
      </c>
      <c r="AG571">
        <f>IF(ISBLANK(wash[[#This Row],[total_adults]]),SUM(wash[[#This Row],[total_men]],wash[[#This Row],[total_women]]),wash[[#This Row],[total_adults]])</f>
        <v>0</v>
      </c>
      <c r="AH571">
        <f>IF(ISBLANK(wash[[#This Row],[total_beneficiaries_reached]]),SUM(wash[[#This Row],[calc_children]],wash[[#This Row],[calc_adults]]),wash[[#This Row],[total_beneficiaries_reached]])</f>
        <v>0</v>
      </c>
      <c r="AI571" s="49" t="str">
        <f ca="1">IF(B571="","",OFFSET(table_admin1[[#Headers],[ADM1_PT]],MATCH(B571,admin1,0),1))</f>
        <v/>
      </c>
      <c r="AJ571" s="49" t="str">
        <f t="shared" ca="1" si="20"/>
        <v/>
      </c>
      <c r="AK571" s="49" t="str">
        <f t="shared" ca="1" si="21"/>
        <v/>
      </c>
    </row>
    <row r="572" spans="29:37" x14ac:dyDescent="0.2">
      <c r="AC572">
        <f>IF(ISBLANK(wash[[#This Row],[total_boys]]),SUM(wash[[#This Row],[boys_0-5_reached]],wash[[#This Row],[boys_6-12_reached]],wash[[#This Row],[boys_13-18_reached]]),wash[[#This Row],[total_boys]])</f>
        <v>0</v>
      </c>
      <c r="AD572">
        <f>IF(ISBLANK(wash[[#This Row],[total_girls]]),SUM(wash[[#This Row],[girls_0-5_reached]],wash[[#This Row],[girls_6-12_reached]],wash[[#This Row],[girls_13-18_reached]]),wash[[#This Row],[total_girls]])</f>
        <v>0</v>
      </c>
      <c r="AE572">
        <f>IF(ISBLANK(wash[[#This Row],[total_children]]),SUM(wash[[#This Row],[calc_boys]],wash[[#This Row],[calc_girls]]),wash[[#This Row],[total_children]])</f>
        <v>0</v>
      </c>
      <c r="AF572">
        <f>IF(ISBLANK(wash[[#This Row],[total_pwd]]),SUM(wash[[#This Row],[total_pwd_men]],wash[[#This Row],[total_pwd_women]]),wash[[#This Row],[total_pwd]])</f>
        <v>0</v>
      </c>
      <c r="AG572">
        <f>IF(ISBLANK(wash[[#This Row],[total_adults]]),SUM(wash[[#This Row],[total_men]],wash[[#This Row],[total_women]]),wash[[#This Row],[total_adults]])</f>
        <v>0</v>
      </c>
      <c r="AH572">
        <f>IF(ISBLANK(wash[[#This Row],[total_beneficiaries_reached]]),SUM(wash[[#This Row],[calc_children]],wash[[#This Row],[calc_adults]]),wash[[#This Row],[total_beneficiaries_reached]])</f>
        <v>0</v>
      </c>
      <c r="AI572" s="49" t="str">
        <f ca="1">IF(B572="","",OFFSET(table_admin1[[#Headers],[ADM1_PT]],MATCH(B572,admin1,0),1))</f>
        <v/>
      </c>
      <c r="AJ572" s="49" t="str">
        <f t="shared" ca="1" si="20"/>
        <v/>
      </c>
      <c r="AK572" s="49" t="str">
        <f t="shared" ca="1" si="21"/>
        <v/>
      </c>
    </row>
    <row r="573" spans="29:37" x14ac:dyDescent="0.2">
      <c r="AC573">
        <f>IF(ISBLANK(wash[[#This Row],[total_boys]]),SUM(wash[[#This Row],[boys_0-5_reached]],wash[[#This Row],[boys_6-12_reached]],wash[[#This Row],[boys_13-18_reached]]),wash[[#This Row],[total_boys]])</f>
        <v>0</v>
      </c>
      <c r="AD573">
        <f>IF(ISBLANK(wash[[#This Row],[total_girls]]),SUM(wash[[#This Row],[girls_0-5_reached]],wash[[#This Row],[girls_6-12_reached]],wash[[#This Row],[girls_13-18_reached]]),wash[[#This Row],[total_girls]])</f>
        <v>0</v>
      </c>
      <c r="AE573">
        <f>IF(ISBLANK(wash[[#This Row],[total_children]]),SUM(wash[[#This Row],[calc_boys]],wash[[#This Row],[calc_girls]]),wash[[#This Row],[total_children]])</f>
        <v>0</v>
      </c>
      <c r="AF573">
        <f>IF(ISBLANK(wash[[#This Row],[total_pwd]]),SUM(wash[[#This Row],[total_pwd_men]],wash[[#This Row],[total_pwd_women]]),wash[[#This Row],[total_pwd]])</f>
        <v>0</v>
      </c>
      <c r="AG573">
        <f>IF(ISBLANK(wash[[#This Row],[total_adults]]),SUM(wash[[#This Row],[total_men]],wash[[#This Row],[total_women]]),wash[[#This Row],[total_adults]])</f>
        <v>0</v>
      </c>
      <c r="AH573">
        <f>IF(ISBLANK(wash[[#This Row],[total_beneficiaries_reached]]),SUM(wash[[#This Row],[calc_children]],wash[[#This Row],[calc_adults]]),wash[[#This Row],[total_beneficiaries_reached]])</f>
        <v>0</v>
      </c>
      <c r="AI573" s="49" t="str">
        <f ca="1">IF(B573="","",OFFSET(table_admin1[[#Headers],[ADM1_PT]],MATCH(B573,admin1,0),1))</f>
        <v/>
      </c>
      <c r="AJ573" s="49" t="str">
        <f t="shared" ca="1" si="20"/>
        <v/>
      </c>
      <c r="AK573" s="49" t="str">
        <f t="shared" ca="1" si="21"/>
        <v/>
      </c>
    </row>
    <row r="574" spans="29:37" x14ac:dyDescent="0.2">
      <c r="AC574">
        <f>IF(ISBLANK(wash[[#This Row],[total_boys]]),SUM(wash[[#This Row],[boys_0-5_reached]],wash[[#This Row],[boys_6-12_reached]],wash[[#This Row],[boys_13-18_reached]]),wash[[#This Row],[total_boys]])</f>
        <v>0</v>
      </c>
      <c r="AD574">
        <f>IF(ISBLANK(wash[[#This Row],[total_girls]]),SUM(wash[[#This Row],[girls_0-5_reached]],wash[[#This Row],[girls_6-12_reached]],wash[[#This Row],[girls_13-18_reached]]),wash[[#This Row],[total_girls]])</f>
        <v>0</v>
      </c>
      <c r="AE574">
        <f>IF(ISBLANK(wash[[#This Row],[total_children]]),SUM(wash[[#This Row],[calc_boys]],wash[[#This Row],[calc_girls]]),wash[[#This Row],[total_children]])</f>
        <v>0</v>
      </c>
      <c r="AF574">
        <f>IF(ISBLANK(wash[[#This Row],[total_pwd]]),SUM(wash[[#This Row],[total_pwd_men]],wash[[#This Row],[total_pwd_women]]),wash[[#This Row],[total_pwd]])</f>
        <v>0</v>
      </c>
      <c r="AG574">
        <f>IF(ISBLANK(wash[[#This Row],[total_adults]]),SUM(wash[[#This Row],[total_men]],wash[[#This Row],[total_women]]),wash[[#This Row],[total_adults]])</f>
        <v>0</v>
      </c>
      <c r="AH574">
        <f>IF(ISBLANK(wash[[#This Row],[total_beneficiaries_reached]]),SUM(wash[[#This Row],[calc_children]],wash[[#This Row],[calc_adults]]),wash[[#This Row],[total_beneficiaries_reached]])</f>
        <v>0</v>
      </c>
      <c r="AI574" s="49" t="str">
        <f ca="1">IF(B574="","",OFFSET(table_admin1[[#Headers],[ADM1_PT]],MATCH(B574,admin1,0),1))</f>
        <v/>
      </c>
      <c r="AJ574" s="49" t="str">
        <f t="shared" ca="1" si="20"/>
        <v/>
      </c>
      <c r="AK574" s="49" t="str">
        <f t="shared" ca="1" si="21"/>
        <v/>
      </c>
    </row>
    <row r="575" spans="29:37" x14ac:dyDescent="0.2">
      <c r="AC575">
        <f>IF(ISBLANK(wash[[#This Row],[total_boys]]),SUM(wash[[#This Row],[boys_0-5_reached]],wash[[#This Row],[boys_6-12_reached]],wash[[#This Row],[boys_13-18_reached]]),wash[[#This Row],[total_boys]])</f>
        <v>0</v>
      </c>
      <c r="AD575">
        <f>IF(ISBLANK(wash[[#This Row],[total_girls]]),SUM(wash[[#This Row],[girls_0-5_reached]],wash[[#This Row],[girls_6-12_reached]],wash[[#This Row],[girls_13-18_reached]]),wash[[#This Row],[total_girls]])</f>
        <v>0</v>
      </c>
      <c r="AE575">
        <f>IF(ISBLANK(wash[[#This Row],[total_children]]),SUM(wash[[#This Row],[calc_boys]],wash[[#This Row],[calc_girls]]),wash[[#This Row],[total_children]])</f>
        <v>0</v>
      </c>
      <c r="AF575">
        <f>IF(ISBLANK(wash[[#This Row],[total_pwd]]),SUM(wash[[#This Row],[total_pwd_men]],wash[[#This Row],[total_pwd_women]]),wash[[#This Row],[total_pwd]])</f>
        <v>0</v>
      </c>
      <c r="AG575">
        <f>IF(ISBLANK(wash[[#This Row],[total_adults]]),SUM(wash[[#This Row],[total_men]],wash[[#This Row],[total_women]]),wash[[#This Row],[total_adults]])</f>
        <v>0</v>
      </c>
      <c r="AH575">
        <f>IF(ISBLANK(wash[[#This Row],[total_beneficiaries_reached]]),SUM(wash[[#This Row],[calc_children]],wash[[#This Row],[calc_adults]]),wash[[#This Row],[total_beneficiaries_reached]])</f>
        <v>0</v>
      </c>
      <c r="AI575" s="49" t="str">
        <f ca="1">IF(B575="","",OFFSET(table_admin1[[#Headers],[ADM1_PT]],MATCH(B575,admin1,0),1))</f>
        <v/>
      </c>
      <c r="AJ575" s="49" t="str">
        <f t="shared" ca="1" si="20"/>
        <v/>
      </c>
      <c r="AK575" s="49" t="str">
        <f t="shared" ca="1" si="21"/>
        <v/>
      </c>
    </row>
    <row r="576" spans="29:37" x14ac:dyDescent="0.2">
      <c r="AC576">
        <f>IF(ISBLANK(wash[[#This Row],[total_boys]]),SUM(wash[[#This Row],[boys_0-5_reached]],wash[[#This Row],[boys_6-12_reached]],wash[[#This Row],[boys_13-18_reached]]),wash[[#This Row],[total_boys]])</f>
        <v>0</v>
      </c>
      <c r="AD576">
        <f>IF(ISBLANK(wash[[#This Row],[total_girls]]),SUM(wash[[#This Row],[girls_0-5_reached]],wash[[#This Row],[girls_6-12_reached]],wash[[#This Row],[girls_13-18_reached]]),wash[[#This Row],[total_girls]])</f>
        <v>0</v>
      </c>
      <c r="AE576">
        <f>IF(ISBLANK(wash[[#This Row],[total_children]]),SUM(wash[[#This Row],[calc_boys]],wash[[#This Row],[calc_girls]]),wash[[#This Row],[total_children]])</f>
        <v>0</v>
      </c>
      <c r="AF576">
        <f>IF(ISBLANK(wash[[#This Row],[total_pwd]]),SUM(wash[[#This Row],[total_pwd_men]],wash[[#This Row],[total_pwd_women]]),wash[[#This Row],[total_pwd]])</f>
        <v>0</v>
      </c>
      <c r="AG576">
        <f>IF(ISBLANK(wash[[#This Row],[total_adults]]),SUM(wash[[#This Row],[total_men]],wash[[#This Row],[total_women]]),wash[[#This Row],[total_adults]])</f>
        <v>0</v>
      </c>
      <c r="AH576">
        <f>IF(ISBLANK(wash[[#This Row],[total_beneficiaries_reached]]),SUM(wash[[#This Row],[calc_children]],wash[[#This Row],[calc_adults]]),wash[[#This Row],[total_beneficiaries_reached]])</f>
        <v>0</v>
      </c>
      <c r="AI576" s="49" t="str">
        <f ca="1">IF(B576="","",OFFSET(table_admin1[[#Headers],[ADM1_PT]],MATCH(B576,admin1,0),1))</f>
        <v/>
      </c>
      <c r="AJ576" s="49" t="str">
        <f t="shared" ca="1" si="20"/>
        <v/>
      </c>
      <c r="AK576" s="49" t="str">
        <f t="shared" ca="1" si="21"/>
        <v/>
      </c>
    </row>
    <row r="577" spans="29:37" x14ac:dyDescent="0.2">
      <c r="AC577">
        <f>IF(ISBLANK(wash[[#This Row],[total_boys]]),SUM(wash[[#This Row],[boys_0-5_reached]],wash[[#This Row],[boys_6-12_reached]],wash[[#This Row],[boys_13-18_reached]]),wash[[#This Row],[total_boys]])</f>
        <v>0</v>
      </c>
      <c r="AD577">
        <f>IF(ISBLANK(wash[[#This Row],[total_girls]]),SUM(wash[[#This Row],[girls_0-5_reached]],wash[[#This Row],[girls_6-12_reached]],wash[[#This Row],[girls_13-18_reached]]),wash[[#This Row],[total_girls]])</f>
        <v>0</v>
      </c>
      <c r="AE577">
        <f>IF(ISBLANK(wash[[#This Row],[total_children]]),SUM(wash[[#This Row],[calc_boys]],wash[[#This Row],[calc_girls]]),wash[[#This Row],[total_children]])</f>
        <v>0</v>
      </c>
      <c r="AF577">
        <f>IF(ISBLANK(wash[[#This Row],[total_pwd]]),SUM(wash[[#This Row],[total_pwd_men]],wash[[#This Row],[total_pwd_women]]),wash[[#This Row],[total_pwd]])</f>
        <v>0</v>
      </c>
      <c r="AG577">
        <f>IF(ISBLANK(wash[[#This Row],[total_adults]]),SUM(wash[[#This Row],[total_men]],wash[[#This Row],[total_women]]),wash[[#This Row],[total_adults]])</f>
        <v>0</v>
      </c>
      <c r="AH577">
        <f>IF(ISBLANK(wash[[#This Row],[total_beneficiaries_reached]]),SUM(wash[[#This Row],[calc_children]],wash[[#This Row],[calc_adults]]),wash[[#This Row],[total_beneficiaries_reached]])</f>
        <v>0</v>
      </c>
      <c r="AI577" s="49" t="str">
        <f ca="1">IF(B577="","",OFFSET(table_admin1[[#Headers],[ADM1_PT]],MATCH(B577,admin1,0),1))</f>
        <v/>
      </c>
      <c r="AJ577" s="49" t="str">
        <f t="shared" ca="1" si="20"/>
        <v/>
      </c>
      <c r="AK577" s="49" t="str">
        <f t="shared" ca="1" si="21"/>
        <v/>
      </c>
    </row>
    <row r="578" spans="29:37" x14ac:dyDescent="0.2">
      <c r="AC578">
        <f>IF(ISBLANK(wash[[#This Row],[total_boys]]),SUM(wash[[#This Row],[boys_0-5_reached]],wash[[#This Row],[boys_6-12_reached]],wash[[#This Row],[boys_13-18_reached]]),wash[[#This Row],[total_boys]])</f>
        <v>0</v>
      </c>
      <c r="AD578">
        <f>IF(ISBLANK(wash[[#This Row],[total_girls]]),SUM(wash[[#This Row],[girls_0-5_reached]],wash[[#This Row],[girls_6-12_reached]],wash[[#This Row],[girls_13-18_reached]]),wash[[#This Row],[total_girls]])</f>
        <v>0</v>
      </c>
      <c r="AE578">
        <f>IF(ISBLANK(wash[[#This Row],[total_children]]),SUM(wash[[#This Row],[calc_boys]],wash[[#This Row],[calc_girls]]),wash[[#This Row],[total_children]])</f>
        <v>0</v>
      </c>
      <c r="AF578">
        <f>IF(ISBLANK(wash[[#This Row],[total_pwd]]),SUM(wash[[#This Row],[total_pwd_men]],wash[[#This Row],[total_pwd_women]]),wash[[#This Row],[total_pwd]])</f>
        <v>0</v>
      </c>
      <c r="AG578">
        <f>IF(ISBLANK(wash[[#This Row],[total_adults]]),SUM(wash[[#This Row],[total_men]],wash[[#This Row],[total_women]]),wash[[#This Row],[total_adults]])</f>
        <v>0</v>
      </c>
      <c r="AH578">
        <f>IF(ISBLANK(wash[[#This Row],[total_beneficiaries_reached]]),SUM(wash[[#This Row],[calc_children]],wash[[#This Row],[calc_adults]]),wash[[#This Row],[total_beneficiaries_reached]])</f>
        <v>0</v>
      </c>
      <c r="AI578" s="49" t="str">
        <f ca="1">IF(B578="","",OFFSET(table_admin1[[#Headers],[ADM1_PT]],MATCH(B578,admin1,0),1))</f>
        <v/>
      </c>
      <c r="AJ578" s="49" t="str">
        <f t="shared" ca="1" si="20"/>
        <v/>
      </c>
      <c r="AK578" s="49" t="str">
        <f t="shared" ca="1" si="21"/>
        <v/>
      </c>
    </row>
    <row r="579" spans="29:37" x14ac:dyDescent="0.2">
      <c r="AC579">
        <f>IF(ISBLANK(wash[[#This Row],[total_boys]]),SUM(wash[[#This Row],[boys_0-5_reached]],wash[[#This Row],[boys_6-12_reached]],wash[[#This Row],[boys_13-18_reached]]),wash[[#This Row],[total_boys]])</f>
        <v>0</v>
      </c>
      <c r="AD579">
        <f>IF(ISBLANK(wash[[#This Row],[total_girls]]),SUM(wash[[#This Row],[girls_0-5_reached]],wash[[#This Row],[girls_6-12_reached]],wash[[#This Row],[girls_13-18_reached]]),wash[[#This Row],[total_girls]])</f>
        <v>0</v>
      </c>
      <c r="AE579">
        <f>IF(ISBLANK(wash[[#This Row],[total_children]]),SUM(wash[[#This Row],[calc_boys]],wash[[#This Row],[calc_girls]]),wash[[#This Row],[total_children]])</f>
        <v>0</v>
      </c>
      <c r="AF579">
        <f>IF(ISBLANK(wash[[#This Row],[total_pwd]]),SUM(wash[[#This Row],[total_pwd_men]],wash[[#This Row],[total_pwd_women]]),wash[[#This Row],[total_pwd]])</f>
        <v>0</v>
      </c>
      <c r="AG579">
        <f>IF(ISBLANK(wash[[#This Row],[total_adults]]),SUM(wash[[#This Row],[total_men]],wash[[#This Row],[total_women]]),wash[[#This Row],[total_adults]])</f>
        <v>0</v>
      </c>
      <c r="AH579">
        <f>IF(ISBLANK(wash[[#This Row],[total_beneficiaries_reached]]),SUM(wash[[#This Row],[calc_children]],wash[[#This Row],[calc_adults]]),wash[[#This Row],[total_beneficiaries_reached]])</f>
        <v>0</v>
      </c>
      <c r="AI579" s="49" t="str">
        <f ca="1">IF(B579="","",OFFSET(table_admin1[[#Headers],[ADM1_PT]],MATCH(B579,admin1,0),1))</f>
        <v/>
      </c>
      <c r="AJ579" s="49" t="str">
        <f t="shared" ca="1" si="20"/>
        <v/>
      </c>
      <c r="AK579" s="49" t="str">
        <f t="shared" ca="1" si="21"/>
        <v/>
      </c>
    </row>
    <row r="580" spans="29:37" x14ac:dyDescent="0.2">
      <c r="AC580">
        <f>IF(ISBLANK(wash[[#This Row],[total_boys]]),SUM(wash[[#This Row],[boys_0-5_reached]],wash[[#This Row],[boys_6-12_reached]],wash[[#This Row],[boys_13-18_reached]]),wash[[#This Row],[total_boys]])</f>
        <v>0</v>
      </c>
      <c r="AD580">
        <f>IF(ISBLANK(wash[[#This Row],[total_girls]]),SUM(wash[[#This Row],[girls_0-5_reached]],wash[[#This Row],[girls_6-12_reached]],wash[[#This Row],[girls_13-18_reached]]),wash[[#This Row],[total_girls]])</f>
        <v>0</v>
      </c>
      <c r="AE580">
        <f>IF(ISBLANK(wash[[#This Row],[total_children]]),SUM(wash[[#This Row],[calc_boys]],wash[[#This Row],[calc_girls]]),wash[[#This Row],[total_children]])</f>
        <v>0</v>
      </c>
      <c r="AF580">
        <f>IF(ISBLANK(wash[[#This Row],[total_pwd]]),SUM(wash[[#This Row],[total_pwd_men]],wash[[#This Row],[total_pwd_women]]),wash[[#This Row],[total_pwd]])</f>
        <v>0</v>
      </c>
      <c r="AG580">
        <f>IF(ISBLANK(wash[[#This Row],[total_adults]]),SUM(wash[[#This Row],[total_men]],wash[[#This Row],[total_women]]),wash[[#This Row],[total_adults]])</f>
        <v>0</v>
      </c>
      <c r="AH580">
        <f>IF(ISBLANK(wash[[#This Row],[total_beneficiaries_reached]]),SUM(wash[[#This Row],[calc_children]],wash[[#This Row],[calc_adults]]),wash[[#This Row],[total_beneficiaries_reached]])</f>
        <v>0</v>
      </c>
      <c r="AI580" s="49" t="str">
        <f ca="1">IF(B580="","",OFFSET(table_admin1[[#Headers],[ADM1_PT]],MATCH(B580,admin1,0),1))</f>
        <v/>
      </c>
      <c r="AJ580" s="49" t="str">
        <f t="shared" ca="1" si="20"/>
        <v/>
      </c>
      <c r="AK580" s="49" t="str">
        <f t="shared" ca="1" si="21"/>
        <v/>
      </c>
    </row>
    <row r="581" spans="29:37" x14ac:dyDescent="0.2">
      <c r="AC581">
        <f>IF(ISBLANK(wash[[#This Row],[total_boys]]),SUM(wash[[#This Row],[boys_0-5_reached]],wash[[#This Row],[boys_6-12_reached]],wash[[#This Row],[boys_13-18_reached]]),wash[[#This Row],[total_boys]])</f>
        <v>0</v>
      </c>
      <c r="AD581">
        <f>IF(ISBLANK(wash[[#This Row],[total_girls]]),SUM(wash[[#This Row],[girls_0-5_reached]],wash[[#This Row],[girls_6-12_reached]],wash[[#This Row],[girls_13-18_reached]]),wash[[#This Row],[total_girls]])</f>
        <v>0</v>
      </c>
      <c r="AE581">
        <f>IF(ISBLANK(wash[[#This Row],[total_children]]),SUM(wash[[#This Row],[calc_boys]],wash[[#This Row],[calc_girls]]),wash[[#This Row],[total_children]])</f>
        <v>0</v>
      </c>
      <c r="AF581">
        <f>IF(ISBLANK(wash[[#This Row],[total_pwd]]),SUM(wash[[#This Row],[total_pwd_men]],wash[[#This Row],[total_pwd_women]]),wash[[#This Row],[total_pwd]])</f>
        <v>0</v>
      </c>
      <c r="AG581">
        <f>IF(ISBLANK(wash[[#This Row],[total_adults]]),SUM(wash[[#This Row],[total_men]],wash[[#This Row],[total_women]]),wash[[#This Row],[total_adults]])</f>
        <v>0</v>
      </c>
      <c r="AH581">
        <f>IF(ISBLANK(wash[[#This Row],[total_beneficiaries_reached]]),SUM(wash[[#This Row],[calc_children]],wash[[#This Row],[calc_adults]]),wash[[#This Row],[total_beneficiaries_reached]])</f>
        <v>0</v>
      </c>
      <c r="AI581" s="49" t="str">
        <f ca="1">IF(B581="","",OFFSET(table_admin1[[#Headers],[ADM1_PT]],MATCH(B581,admin1,0),1))</f>
        <v/>
      </c>
      <c r="AJ581" s="49" t="str">
        <f t="shared" ca="1" si="20"/>
        <v/>
      </c>
      <c r="AK581" s="49" t="str">
        <f t="shared" ca="1" si="21"/>
        <v/>
      </c>
    </row>
    <row r="582" spans="29:37" x14ac:dyDescent="0.2">
      <c r="AC582">
        <f>IF(ISBLANK(wash[[#This Row],[total_boys]]),SUM(wash[[#This Row],[boys_0-5_reached]],wash[[#This Row],[boys_6-12_reached]],wash[[#This Row],[boys_13-18_reached]]),wash[[#This Row],[total_boys]])</f>
        <v>0</v>
      </c>
      <c r="AD582">
        <f>IF(ISBLANK(wash[[#This Row],[total_girls]]),SUM(wash[[#This Row],[girls_0-5_reached]],wash[[#This Row],[girls_6-12_reached]],wash[[#This Row],[girls_13-18_reached]]),wash[[#This Row],[total_girls]])</f>
        <v>0</v>
      </c>
      <c r="AE582">
        <f>IF(ISBLANK(wash[[#This Row],[total_children]]),SUM(wash[[#This Row],[calc_boys]],wash[[#This Row],[calc_girls]]),wash[[#This Row],[total_children]])</f>
        <v>0</v>
      </c>
      <c r="AF582">
        <f>IF(ISBLANK(wash[[#This Row],[total_pwd]]),SUM(wash[[#This Row],[total_pwd_men]],wash[[#This Row],[total_pwd_women]]),wash[[#This Row],[total_pwd]])</f>
        <v>0</v>
      </c>
      <c r="AG582">
        <f>IF(ISBLANK(wash[[#This Row],[total_adults]]),SUM(wash[[#This Row],[total_men]],wash[[#This Row],[total_women]]),wash[[#This Row],[total_adults]])</f>
        <v>0</v>
      </c>
      <c r="AH582">
        <f>IF(ISBLANK(wash[[#This Row],[total_beneficiaries_reached]]),SUM(wash[[#This Row],[calc_children]],wash[[#This Row],[calc_adults]]),wash[[#This Row],[total_beneficiaries_reached]])</f>
        <v>0</v>
      </c>
      <c r="AI582" s="49" t="str">
        <f ca="1">IF(B582="","",OFFSET(table_admin1[[#Headers],[ADM1_PT]],MATCH(B582,admin1,0),1))</f>
        <v/>
      </c>
      <c r="AJ582" s="49" t="str">
        <f t="shared" ca="1" si="20"/>
        <v/>
      </c>
      <c r="AK582" s="49" t="str">
        <f t="shared" ca="1" si="21"/>
        <v/>
      </c>
    </row>
    <row r="583" spans="29:37" x14ac:dyDescent="0.2">
      <c r="AC583">
        <f>IF(ISBLANK(wash[[#This Row],[total_boys]]),SUM(wash[[#This Row],[boys_0-5_reached]],wash[[#This Row],[boys_6-12_reached]],wash[[#This Row],[boys_13-18_reached]]),wash[[#This Row],[total_boys]])</f>
        <v>0</v>
      </c>
      <c r="AD583">
        <f>IF(ISBLANK(wash[[#This Row],[total_girls]]),SUM(wash[[#This Row],[girls_0-5_reached]],wash[[#This Row],[girls_6-12_reached]],wash[[#This Row],[girls_13-18_reached]]),wash[[#This Row],[total_girls]])</f>
        <v>0</v>
      </c>
      <c r="AE583">
        <f>IF(ISBLANK(wash[[#This Row],[total_children]]),SUM(wash[[#This Row],[calc_boys]],wash[[#This Row],[calc_girls]]),wash[[#This Row],[total_children]])</f>
        <v>0</v>
      </c>
      <c r="AF583">
        <f>IF(ISBLANK(wash[[#This Row],[total_pwd]]),SUM(wash[[#This Row],[total_pwd_men]],wash[[#This Row],[total_pwd_women]]),wash[[#This Row],[total_pwd]])</f>
        <v>0</v>
      </c>
      <c r="AG583">
        <f>IF(ISBLANK(wash[[#This Row],[total_adults]]),SUM(wash[[#This Row],[total_men]],wash[[#This Row],[total_women]]),wash[[#This Row],[total_adults]])</f>
        <v>0</v>
      </c>
      <c r="AH583">
        <f>IF(ISBLANK(wash[[#This Row],[total_beneficiaries_reached]]),SUM(wash[[#This Row],[calc_children]],wash[[#This Row],[calc_adults]]),wash[[#This Row],[total_beneficiaries_reached]])</f>
        <v>0</v>
      </c>
      <c r="AI583" s="49" t="str">
        <f ca="1">IF(B583="","",OFFSET(table_admin1[[#Headers],[ADM1_PT]],MATCH(B583,admin1,0),1))</f>
        <v/>
      </c>
      <c r="AJ583" s="49" t="str">
        <f t="shared" ca="1" si="20"/>
        <v/>
      </c>
      <c r="AK583" s="49" t="str">
        <f t="shared" ca="1" si="21"/>
        <v/>
      </c>
    </row>
    <row r="584" spans="29:37" x14ac:dyDescent="0.2">
      <c r="AC584">
        <f>IF(ISBLANK(wash[[#This Row],[total_boys]]),SUM(wash[[#This Row],[boys_0-5_reached]],wash[[#This Row],[boys_6-12_reached]],wash[[#This Row],[boys_13-18_reached]]),wash[[#This Row],[total_boys]])</f>
        <v>0</v>
      </c>
      <c r="AD584">
        <f>IF(ISBLANK(wash[[#This Row],[total_girls]]),SUM(wash[[#This Row],[girls_0-5_reached]],wash[[#This Row],[girls_6-12_reached]],wash[[#This Row],[girls_13-18_reached]]),wash[[#This Row],[total_girls]])</f>
        <v>0</v>
      </c>
      <c r="AE584">
        <f>IF(ISBLANK(wash[[#This Row],[total_children]]),SUM(wash[[#This Row],[calc_boys]],wash[[#This Row],[calc_girls]]),wash[[#This Row],[total_children]])</f>
        <v>0</v>
      </c>
      <c r="AF584">
        <f>IF(ISBLANK(wash[[#This Row],[total_pwd]]),SUM(wash[[#This Row],[total_pwd_men]],wash[[#This Row],[total_pwd_women]]),wash[[#This Row],[total_pwd]])</f>
        <v>0</v>
      </c>
      <c r="AG584">
        <f>IF(ISBLANK(wash[[#This Row],[total_adults]]),SUM(wash[[#This Row],[total_men]],wash[[#This Row],[total_women]]),wash[[#This Row],[total_adults]])</f>
        <v>0</v>
      </c>
      <c r="AH584">
        <f>IF(ISBLANK(wash[[#This Row],[total_beneficiaries_reached]]),SUM(wash[[#This Row],[calc_children]],wash[[#This Row],[calc_adults]]),wash[[#This Row],[total_beneficiaries_reached]])</f>
        <v>0</v>
      </c>
      <c r="AI584" s="49" t="str">
        <f ca="1">IF(B584="","",OFFSET(table_admin1[[#Headers],[ADM1_PT]],MATCH(B584,admin1,0),1))</f>
        <v/>
      </c>
      <c r="AJ584" s="49" t="str">
        <f t="shared" ca="1" si="20"/>
        <v/>
      </c>
      <c r="AK584" s="49" t="str">
        <f t="shared" ca="1" si="21"/>
        <v/>
      </c>
    </row>
    <row r="585" spans="29:37" x14ac:dyDescent="0.2">
      <c r="AC585">
        <f>IF(ISBLANK(wash[[#This Row],[total_boys]]),SUM(wash[[#This Row],[boys_0-5_reached]],wash[[#This Row],[boys_6-12_reached]],wash[[#This Row],[boys_13-18_reached]]),wash[[#This Row],[total_boys]])</f>
        <v>0</v>
      </c>
      <c r="AD585">
        <f>IF(ISBLANK(wash[[#This Row],[total_girls]]),SUM(wash[[#This Row],[girls_0-5_reached]],wash[[#This Row],[girls_6-12_reached]],wash[[#This Row],[girls_13-18_reached]]),wash[[#This Row],[total_girls]])</f>
        <v>0</v>
      </c>
      <c r="AE585">
        <f>IF(ISBLANK(wash[[#This Row],[total_children]]),SUM(wash[[#This Row],[calc_boys]],wash[[#This Row],[calc_girls]]),wash[[#This Row],[total_children]])</f>
        <v>0</v>
      </c>
      <c r="AF585">
        <f>IF(ISBLANK(wash[[#This Row],[total_pwd]]),SUM(wash[[#This Row],[total_pwd_men]],wash[[#This Row],[total_pwd_women]]),wash[[#This Row],[total_pwd]])</f>
        <v>0</v>
      </c>
      <c r="AG585">
        <f>IF(ISBLANK(wash[[#This Row],[total_adults]]),SUM(wash[[#This Row],[total_men]],wash[[#This Row],[total_women]]),wash[[#This Row],[total_adults]])</f>
        <v>0</v>
      </c>
      <c r="AH585">
        <f>IF(ISBLANK(wash[[#This Row],[total_beneficiaries_reached]]),SUM(wash[[#This Row],[calc_children]],wash[[#This Row],[calc_adults]]),wash[[#This Row],[total_beneficiaries_reached]])</f>
        <v>0</v>
      </c>
      <c r="AI585" s="49" t="str">
        <f ca="1">IF(B585="","",OFFSET(table_admin1[[#Headers],[ADM1_PT]],MATCH(B585,admin1,0),1))</f>
        <v/>
      </c>
      <c r="AJ585" s="49" t="str">
        <f t="shared" ca="1" si="20"/>
        <v/>
      </c>
      <c r="AK585" s="49" t="str">
        <f t="shared" ca="1" si="21"/>
        <v/>
      </c>
    </row>
    <row r="586" spans="29:37" x14ac:dyDescent="0.2">
      <c r="AC586">
        <f>IF(ISBLANK(wash[[#This Row],[total_boys]]),SUM(wash[[#This Row],[boys_0-5_reached]],wash[[#This Row],[boys_6-12_reached]],wash[[#This Row],[boys_13-18_reached]]),wash[[#This Row],[total_boys]])</f>
        <v>0</v>
      </c>
      <c r="AD586">
        <f>IF(ISBLANK(wash[[#This Row],[total_girls]]),SUM(wash[[#This Row],[girls_0-5_reached]],wash[[#This Row],[girls_6-12_reached]],wash[[#This Row],[girls_13-18_reached]]),wash[[#This Row],[total_girls]])</f>
        <v>0</v>
      </c>
      <c r="AE586">
        <f>IF(ISBLANK(wash[[#This Row],[total_children]]),SUM(wash[[#This Row],[calc_boys]],wash[[#This Row],[calc_girls]]),wash[[#This Row],[total_children]])</f>
        <v>0</v>
      </c>
      <c r="AF586">
        <f>IF(ISBLANK(wash[[#This Row],[total_pwd]]),SUM(wash[[#This Row],[total_pwd_men]],wash[[#This Row],[total_pwd_women]]),wash[[#This Row],[total_pwd]])</f>
        <v>0</v>
      </c>
      <c r="AG586">
        <f>IF(ISBLANK(wash[[#This Row],[total_adults]]),SUM(wash[[#This Row],[total_men]],wash[[#This Row],[total_women]]),wash[[#This Row],[total_adults]])</f>
        <v>0</v>
      </c>
      <c r="AH586">
        <f>IF(ISBLANK(wash[[#This Row],[total_beneficiaries_reached]]),SUM(wash[[#This Row],[calc_children]],wash[[#This Row],[calc_adults]]),wash[[#This Row],[total_beneficiaries_reached]])</f>
        <v>0</v>
      </c>
      <c r="AI586" s="49" t="str">
        <f ca="1">IF(B586="","",OFFSET(table_admin1[[#Headers],[ADM1_PT]],MATCH(B586,admin1,0),1))</f>
        <v/>
      </c>
      <c r="AJ586" s="49" t="str">
        <f t="shared" ca="1" si="20"/>
        <v/>
      </c>
      <c r="AK586" s="49" t="str">
        <f t="shared" ca="1" si="21"/>
        <v/>
      </c>
    </row>
    <row r="587" spans="29:37" x14ac:dyDescent="0.2">
      <c r="AC587">
        <f>IF(ISBLANK(wash[[#This Row],[total_boys]]),SUM(wash[[#This Row],[boys_0-5_reached]],wash[[#This Row],[boys_6-12_reached]],wash[[#This Row],[boys_13-18_reached]]),wash[[#This Row],[total_boys]])</f>
        <v>0</v>
      </c>
      <c r="AD587">
        <f>IF(ISBLANK(wash[[#This Row],[total_girls]]),SUM(wash[[#This Row],[girls_0-5_reached]],wash[[#This Row],[girls_6-12_reached]],wash[[#This Row],[girls_13-18_reached]]),wash[[#This Row],[total_girls]])</f>
        <v>0</v>
      </c>
      <c r="AE587">
        <f>IF(ISBLANK(wash[[#This Row],[total_children]]),SUM(wash[[#This Row],[calc_boys]],wash[[#This Row],[calc_girls]]),wash[[#This Row],[total_children]])</f>
        <v>0</v>
      </c>
      <c r="AF587">
        <f>IF(ISBLANK(wash[[#This Row],[total_pwd]]),SUM(wash[[#This Row],[total_pwd_men]],wash[[#This Row],[total_pwd_women]]),wash[[#This Row],[total_pwd]])</f>
        <v>0</v>
      </c>
      <c r="AG587">
        <f>IF(ISBLANK(wash[[#This Row],[total_adults]]),SUM(wash[[#This Row],[total_men]],wash[[#This Row],[total_women]]),wash[[#This Row],[total_adults]])</f>
        <v>0</v>
      </c>
      <c r="AH587">
        <f>IF(ISBLANK(wash[[#This Row],[total_beneficiaries_reached]]),SUM(wash[[#This Row],[calc_children]],wash[[#This Row],[calc_adults]]),wash[[#This Row],[total_beneficiaries_reached]])</f>
        <v>0</v>
      </c>
      <c r="AI587" s="49" t="str">
        <f ca="1">IF(B587="","",OFFSET(table_admin1[[#Headers],[ADM1_PT]],MATCH(B587,admin1,0),1))</f>
        <v/>
      </c>
      <c r="AJ587" s="49" t="str">
        <f t="shared" ca="1" si="20"/>
        <v/>
      </c>
      <c r="AK587" s="49" t="str">
        <f t="shared" ca="1" si="21"/>
        <v/>
      </c>
    </row>
    <row r="588" spans="29:37" x14ac:dyDescent="0.2">
      <c r="AC588">
        <f>IF(ISBLANK(wash[[#This Row],[total_boys]]),SUM(wash[[#This Row],[boys_0-5_reached]],wash[[#This Row],[boys_6-12_reached]],wash[[#This Row],[boys_13-18_reached]]),wash[[#This Row],[total_boys]])</f>
        <v>0</v>
      </c>
      <c r="AD588">
        <f>IF(ISBLANK(wash[[#This Row],[total_girls]]),SUM(wash[[#This Row],[girls_0-5_reached]],wash[[#This Row],[girls_6-12_reached]],wash[[#This Row],[girls_13-18_reached]]),wash[[#This Row],[total_girls]])</f>
        <v>0</v>
      </c>
      <c r="AE588">
        <f>IF(ISBLANK(wash[[#This Row],[total_children]]),SUM(wash[[#This Row],[calc_boys]],wash[[#This Row],[calc_girls]]),wash[[#This Row],[total_children]])</f>
        <v>0</v>
      </c>
      <c r="AF588">
        <f>IF(ISBLANK(wash[[#This Row],[total_pwd]]),SUM(wash[[#This Row],[total_pwd_men]],wash[[#This Row],[total_pwd_women]]),wash[[#This Row],[total_pwd]])</f>
        <v>0</v>
      </c>
      <c r="AG588">
        <f>IF(ISBLANK(wash[[#This Row],[total_adults]]),SUM(wash[[#This Row],[total_men]],wash[[#This Row],[total_women]]),wash[[#This Row],[total_adults]])</f>
        <v>0</v>
      </c>
      <c r="AH588">
        <f>IF(ISBLANK(wash[[#This Row],[total_beneficiaries_reached]]),SUM(wash[[#This Row],[calc_children]],wash[[#This Row],[calc_adults]]),wash[[#This Row],[total_beneficiaries_reached]])</f>
        <v>0</v>
      </c>
      <c r="AI588" s="49" t="str">
        <f ca="1">IF(B588="","",OFFSET(table_admin1[[#Headers],[ADM1_PT]],MATCH(B588,admin1,0),1))</f>
        <v/>
      </c>
      <c r="AJ588" s="49" t="str">
        <f t="shared" ca="1" si="20"/>
        <v/>
      </c>
      <c r="AK588" s="49" t="str">
        <f t="shared" ca="1" si="21"/>
        <v/>
      </c>
    </row>
    <row r="589" spans="29:37" x14ac:dyDescent="0.2">
      <c r="AC589">
        <f>IF(ISBLANK(wash[[#This Row],[total_boys]]),SUM(wash[[#This Row],[boys_0-5_reached]],wash[[#This Row],[boys_6-12_reached]],wash[[#This Row],[boys_13-18_reached]]),wash[[#This Row],[total_boys]])</f>
        <v>0</v>
      </c>
      <c r="AD589">
        <f>IF(ISBLANK(wash[[#This Row],[total_girls]]),SUM(wash[[#This Row],[girls_0-5_reached]],wash[[#This Row],[girls_6-12_reached]],wash[[#This Row],[girls_13-18_reached]]),wash[[#This Row],[total_girls]])</f>
        <v>0</v>
      </c>
      <c r="AE589">
        <f>IF(ISBLANK(wash[[#This Row],[total_children]]),SUM(wash[[#This Row],[calc_boys]],wash[[#This Row],[calc_girls]]),wash[[#This Row],[total_children]])</f>
        <v>0</v>
      </c>
      <c r="AF589">
        <f>IF(ISBLANK(wash[[#This Row],[total_pwd]]),SUM(wash[[#This Row],[total_pwd_men]],wash[[#This Row],[total_pwd_women]]),wash[[#This Row],[total_pwd]])</f>
        <v>0</v>
      </c>
      <c r="AG589">
        <f>IF(ISBLANK(wash[[#This Row],[total_adults]]),SUM(wash[[#This Row],[total_men]],wash[[#This Row],[total_women]]),wash[[#This Row],[total_adults]])</f>
        <v>0</v>
      </c>
      <c r="AH589">
        <f>IF(ISBLANK(wash[[#This Row],[total_beneficiaries_reached]]),SUM(wash[[#This Row],[calc_children]],wash[[#This Row],[calc_adults]]),wash[[#This Row],[total_beneficiaries_reached]])</f>
        <v>0</v>
      </c>
      <c r="AI589" s="49" t="str">
        <f ca="1">IF(B589="","",OFFSET(table_admin1[[#Headers],[ADM1_PT]],MATCH(B589,admin1,0),1))</f>
        <v/>
      </c>
      <c r="AJ589" s="49" t="str">
        <f t="shared" ca="1" si="20"/>
        <v/>
      </c>
      <c r="AK589" s="49" t="str">
        <f t="shared" ca="1" si="21"/>
        <v/>
      </c>
    </row>
    <row r="590" spans="29:37" x14ac:dyDescent="0.2">
      <c r="AC590">
        <f>IF(ISBLANK(wash[[#This Row],[total_boys]]),SUM(wash[[#This Row],[boys_0-5_reached]],wash[[#This Row],[boys_6-12_reached]],wash[[#This Row],[boys_13-18_reached]]),wash[[#This Row],[total_boys]])</f>
        <v>0</v>
      </c>
      <c r="AD590">
        <f>IF(ISBLANK(wash[[#This Row],[total_girls]]),SUM(wash[[#This Row],[girls_0-5_reached]],wash[[#This Row],[girls_6-12_reached]],wash[[#This Row],[girls_13-18_reached]]),wash[[#This Row],[total_girls]])</f>
        <v>0</v>
      </c>
      <c r="AE590">
        <f>IF(ISBLANK(wash[[#This Row],[total_children]]),SUM(wash[[#This Row],[calc_boys]],wash[[#This Row],[calc_girls]]),wash[[#This Row],[total_children]])</f>
        <v>0</v>
      </c>
      <c r="AF590">
        <f>IF(ISBLANK(wash[[#This Row],[total_pwd]]),SUM(wash[[#This Row],[total_pwd_men]],wash[[#This Row],[total_pwd_women]]),wash[[#This Row],[total_pwd]])</f>
        <v>0</v>
      </c>
      <c r="AG590">
        <f>IF(ISBLANK(wash[[#This Row],[total_adults]]),SUM(wash[[#This Row],[total_men]],wash[[#This Row],[total_women]]),wash[[#This Row],[total_adults]])</f>
        <v>0</v>
      </c>
      <c r="AH590">
        <f>IF(ISBLANK(wash[[#This Row],[total_beneficiaries_reached]]),SUM(wash[[#This Row],[calc_children]],wash[[#This Row],[calc_adults]]),wash[[#This Row],[total_beneficiaries_reached]])</f>
        <v>0</v>
      </c>
      <c r="AI590" s="49" t="str">
        <f ca="1">IF(B590="","",OFFSET(table_admin1[[#Headers],[ADM1_PT]],MATCH(B590,admin1,0),1))</f>
        <v/>
      </c>
      <c r="AJ590" s="49" t="str">
        <f t="shared" ca="1" si="20"/>
        <v/>
      </c>
      <c r="AK590" s="49" t="str">
        <f t="shared" ca="1" si="21"/>
        <v/>
      </c>
    </row>
    <row r="591" spans="29:37" x14ac:dyDescent="0.2">
      <c r="AC591">
        <f>IF(ISBLANK(wash[[#This Row],[total_boys]]),SUM(wash[[#This Row],[boys_0-5_reached]],wash[[#This Row],[boys_6-12_reached]],wash[[#This Row],[boys_13-18_reached]]),wash[[#This Row],[total_boys]])</f>
        <v>0</v>
      </c>
      <c r="AD591">
        <f>IF(ISBLANK(wash[[#This Row],[total_girls]]),SUM(wash[[#This Row],[girls_0-5_reached]],wash[[#This Row],[girls_6-12_reached]],wash[[#This Row],[girls_13-18_reached]]),wash[[#This Row],[total_girls]])</f>
        <v>0</v>
      </c>
      <c r="AE591">
        <f>IF(ISBLANK(wash[[#This Row],[total_children]]),SUM(wash[[#This Row],[calc_boys]],wash[[#This Row],[calc_girls]]),wash[[#This Row],[total_children]])</f>
        <v>0</v>
      </c>
      <c r="AF591">
        <f>IF(ISBLANK(wash[[#This Row],[total_pwd]]),SUM(wash[[#This Row],[total_pwd_men]],wash[[#This Row],[total_pwd_women]]),wash[[#This Row],[total_pwd]])</f>
        <v>0</v>
      </c>
      <c r="AG591">
        <f>IF(ISBLANK(wash[[#This Row],[total_adults]]),SUM(wash[[#This Row],[total_men]],wash[[#This Row],[total_women]]),wash[[#This Row],[total_adults]])</f>
        <v>0</v>
      </c>
      <c r="AH591">
        <f>IF(ISBLANK(wash[[#This Row],[total_beneficiaries_reached]]),SUM(wash[[#This Row],[calc_children]],wash[[#This Row],[calc_adults]]),wash[[#This Row],[total_beneficiaries_reached]])</f>
        <v>0</v>
      </c>
      <c r="AI591" s="49" t="str">
        <f ca="1">IF(B591="","",OFFSET(table_admin1[[#Headers],[ADM1_PT]],MATCH(B591,admin1,0),1))</f>
        <v/>
      </c>
      <c r="AJ591" s="49" t="str">
        <f t="shared" ca="1" si="20"/>
        <v/>
      </c>
      <c r="AK591" s="49" t="str">
        <f t="shared" ca="1" si="21"/>
        <v/>
      </c>
    </row>
    <row r="592" spans="29:37" x14ac:dyDescent="0.2">
      <c r="AC592">
        <f>IF(ISBLANK(wash[[#This Row],[total_boys]]),SUM(wash[[#This Row],[boys_0-5_reached]],wash[[#This Row],[boys_6-12_reached]],wash[[#This Row],[boys_13-18_reached]]),wash[[#This Row],[total_boys]])</f>
        <v>0</v>
      </c>
      <c r="AD592">
        <f>IF(ISBLANK(wash[[#This Row],[total_girls]]),SUM(wash[[#This Row],[girls_0-5_reached]],wash[[#This Row],[girls_6-12_reached]],wash[[#This Row],[girls_13-18_reached]]),wash[[#This Row],[total_girls]])</f>
        <v>0</v>
      </c>
      <c r="AE592">
        <f>IF(ISBLANK(wash[[#This Row],[total_children]]),SUM(wash[[#This Row],[calc_boys]],wash[[#This Row],[calc_girls]]),wash[[#This Row],[total_children]])</f>
        <v>0</v>
      </c>
      <c r="AF592">
        <f>IF(ISBLANK(wash[[#This Row],[total_pwd]]),SUM(wash[[#This Row],[total_pwd_men]],wash[[#This Row],[total_pwd_women]]),wash[[#This Row],[total_pwd]])</f>
        <v>0</v>
      </c>
      <c r="AG592">
        <f>IF(ISBLANK(wash[[#This Row],[total_adults]]),SUM(wash[[#This Row],[total_men]],wash[[#This Row],[total_women]]),wash[[#This Row],[total_adults]])</f>
        <v>0</v>
      </c>
      <c r="AH592">
        <f>IF(ISBLANK(wash[[#This Row],[total_beneficiaries_reached]]),SUM(wash[[#This Row],[calc_children]],wash[[#This Row],[calc_adults]]),wash[[#This Row],[total_beneficiaries_reached]])</f>
        <v>0</v>
      </c>
      <c r="AI592" s="49" t="str">
        <f ca="1">IF(B592="","",OFFSET(table_admin1[[#Headers],[ADM1_PT]],MATCH(B592,admin1,0),1))</f>
        <v/>
      </c>
      <c r="AJ592" s="49" t="str">
        <f t="shared" ca="1" si="20"/>
        <v/>
      </c>
      <c r="AK592" s="49" t="str">
        <f t="shared" ca="1" si="21"/>
        <v/>
      </c>
    </row>
    <row r="593" spans="29:37" x14ac:dyDescent="0.2">
      <c r="AC593">
        <f>IF(ISBLANK(wash[[#This Row],[total_boys]]),SUM(wash[[#This Row],[boys_0-5_reached]],wash[[#This Row],[boys_6-12_reached]],wash[[#This Row],[boys_13-18_reached]]),wash[[#This Row],[total_boys]])</f>
        <v>0</v>
      </c>
      <c r="AD593">
        <f>IF(ISBLANK(wash[[#This Row],[total_girls]]),SUM(wash[[#This Row],[girls_0-5_reached]],wash[[#This Row],[girls_6-12_reached]],wash[[#This Row],[girls_13-18_reached]]),wash[[#This Row],[total_girls]])</f>
        <v>0</v>
      </c>
      <c r="AE593">
        <f>IF(ISBLANK(wash[[#This Row],[total_children]]),SUM(wash[[#This Row],[calc_boys]],wash[[#This Row],[calc_girls]]),wash[[#This Row],[total_children]])</f>
        <v>0</v>
      </c>
      <c r="AF593">
        <f>IF(ISBLANK(wash[[#This Row],[total_pwd]]),SUM(wash[[#This Row],[total_pwd_men]],wash[[#This Row],[total_pwd_women]]),wash[[#This Row],[total_pwd]])</f>
        <v>0</v>
      </c>
      <c r="AG593">
        <f>IF(ISBLANK(wash[[#This Row],[total_adults]]),SUM(wash[[#This Row],[total_men]],wash[[#This Row],[total_women]]),wash[[#This Row],[total_adults]])</f>
        <v>0</v>
      </c>
      <c r="AH593">
        <f>IF(ISBLANK(wash[[#This Row],[total_beneficiaries_reached]]),SUM(wash[[#This Row],[calc_children]],wash[[#This Row],[calc_adults]]),wash[[#This Row],[total_beneficiaries_reached]])</f>
        <v>0</v>
      </c>
      <c r="AI593" s="49" t="str">
        <f ca="1">IF(B593="","",OFFSET(table_admin1[[#Headers],[ADM1_PT]],MATCH(B593,admin1,0),1))</f>
        <v/>
      </c>
      <c r="AJ593" s="49" t="str">
        <f t="shared" ca="1" si="20"/>
        <v/>
      </c>
      <c r="AK593" s="49" t="str">
        <f t="shared" ca="1" si="21"/>
        <v/>
      </c>
    </row>
    <row r="594" spans="29:37" x14ac:dyDescent="0.2">
      <c r="AC594">
        <f>IF(ISBLANK(wash[[#This Row],[total_boys]]),SUM(wash[[#This Row],[boys_0-5_reached]],wash[[#This Row],[boys_6-12_reached]],wash[[#This Row],[boys_13-18_reached]]),wash[[#This Row],[total_boys]])</f>
        <v>0</v>
      </c>
      <c r="AD594">
        <f>IF(ISBLANK(wash[[#This Row],[total_girls]]),SUM(wash[[#This Row],[girls_0-5_reached]],wash[[#This Row],[girls_6-12_reached]],wash[[#This Row],[girls_13-18_reached]]),wash[[#This Row],[total_girls]])</f>
        <v>0</v>
      </c>
      <c r="AE594">
        <f>IF(ISBLANK(wash[[#This Row],[total_children]]),SUM(wash[[#This Row],[calc_boys]],wash[[#This Row],[calc_girls]]),wash[[#This Row],[total_children]])</f>
        <v>0</v>
      </c>
      <c r="AF594">
        <f>IF(ISBLANK(wash[[#This Row],[total_pwd]]),SUM(wash[[#This Row],[total_pwd_men]],wash[[#This Row],[total_pwd_women]]),wash[[#This Row],[total_pwd]])</f>
        <v>0</v>
      </c>
      <c r="AG594">
        <f>IF(ISBLANK(wash[[#This Row],[total_adults]]),SUM(wash[[#This Row],[total_men]],wash[[#This Row],[total_women]]),wash[[#This Row],[total_adults]])</f>
        <v>0</v>
      </c>
      <c r="AH594">
        <f>IF(ISBLANK(wash[[#This Row],[total_beneficiaries_reached]]),SUM(wash[[#This Row],[calc_children]],wash[[#This Row],[calc_adults]]),wash[[#This Row],[total_beneficiaries_reached]])</f>
        <v>0</v>
      </c>
      <c r="AI594" s="49" t="str">
        <f ca="1">IF(B594="","",OFFSET(table_admin1[[#Headers],[ADM1_PT]],MATCH(B594,admin1,0),1))</f>
        <v/>
      </c>
      <c r="AJ594" s="49" t="str">
        <f t="shared" ca="1" si="20"/>
        <v/>
      </c>
      <c r="AK594" s="49" t="str">
        <f t="shared" ca="1" si="21"/>
        <v/>
      </c>
    </row>
    <row r="595" spans="29:37" x14ac:dyDescent="0.2">
      <c r="AC595">
        <f>IF(ISBLANK(wash[[#This Row],[total_boys]]),SUM(wash[[#This Row],[boys_0-5_reached]],wash[[#This Row],[boys_6-12_reached]],wash[[#This Row],[boys_13-18_reached]]),wash[[#This Row],[total_boys]])</f>
        <v>0</v>
      </c>
      <c r="AD595">
        <f>IF(ISBLANK(wash[[#This Row],[total_girls]]),SUM(wash[[#This Row],[girls_0-5_reached]],wash[[#This Row],[girls_6-12_reached]],wash[[#This Row],[girls_13-18_reached]]),wash[[#This Row],[total_girls]])</f>
        <v>0</v>
      </c>
      <c r="AE595">
        <f>IF(ISBLANK(wash[[#This Row],[total_children]]),SUM(wash[[#This Row],[calc_boys]],wash[[#This Row],[calc_girls]]),wash[[#This Row],[total_children]])</f>
        <v>0</v>
      </c>
      <c r="AF595">
        <f>IF(ISBLANK(wash[[#This Row],[total_pwd]]),SUM(wash[[#This Row],[total_pwd_men]],wash[[#This Row],[total_pwd_women]]),wash[[#This Row],[total_pwd]])</f>
        <v>0</v>
      </c>
      <c r="AG595">
        <f>IF(ISBLANK(wash[[#This Row],[total_adults]]),SUM(wash[[#This Row],[total_men]],wash[[#This Row],[total_women]]),wash[[#This Row],[total_adults]])</f>
        <v>0</v>
      </c>
      <c r="AH595">
        <f>IF(ISBLANK(wash[[#This Row],[total_beneficiaries_reached]]),SUM(wash[[#This Row],[calc_children]],wash[[#This Row],[calc_adults]]),wash[[#This Row],[total_beneficiaries_reached]])</f>
        <v>0</v>
      </c>
      <c r="AI595" s="49" t="str">
        <f ca="1">IF(B595="","",OFFSET(table_admin1[[#Headers],[ADM1_PT]],MATCH(B595,admin1,0),1))</f>
        <v/>
      </c>
      <c r="AJ595" s="49" t="str">
        <f t="shared" ca="1" si="20"/>
        <v/>
      </c>
      <c r="AK595" s="49" t="str">
        <f t="shared" ca="1" si="21"/>
        <v/>
      </c>
    </row>
    <row r="596" spans="29:37" x14ac:dyDescent="0.2">
      <c r="AC596">
        <f>IF(ISBLANK(wash[[#This Row],[total_boys]]),SUM(wash[[#This Row],[boys_0-5_reached]],wash[[#This Row],[boys_6-12_reached]],wash[[#This Row],[boys_13-18_reached]]),wash[[#This Row],[total_boys]])</f>
        <v>0</v>
      </c>
      <c r="AD596">
        <f>IF(ISBLANK(wash[[#This Row],[total_girls]]),SUM(wash[[#This Row],[girls_0-5_reached]],wash[[#This Row],[girls_6-12_reached]],wash[[#This Row],[girls_13-18_reached]]),wash[[#This Row],[total_girls]])</f>
        <v>0</v>
      </c>
      <c r="AE596">
        <f>IF(ISBLANK(wash[[#This Row],[total_children]]),SUM(wash[[#This Row],[calc_boys]],wash[[#This Row],[calc_girls]]),wash[[#This Row],[total_children]])</f>
        <v>0</v>
      </c>
      <c r="AF596">
        <f>IF(ISBLANK(wash[[#This Row],[total_pwd]]),SUM(wash[[#This Row],[total_pwd_men]],wash[[#This Row],[total_pwd_women]]),wash[[#This Row],[total_pwd]])</f>
        <v>0</v>
      </c>
      <c r="AG596">
        <f>IF(ISBLANK(wash[[#This Row],[total_adults]]),SUM(wash[[#This Row],[total_men]],wash[[#This Row],[total_women]]),wash[[#This Row],[total_adults]])</f>
        <v>0</v>
      </c>
      <c r="AH596">
        <f>IF(ISBLANK(wash[[#This Row],[total_beneficiaries_reached]]),SUM(wash[[#This Row],[calc_children]],wash[[#This Row],[calc_adults]]),wash[[#This Row],[total_beneficiaries_reached]])</f>
        <v>0</v>
      </c>
      <c r="AI596" s="49" t="str">
        <f ca="1">IF(B596="","",OFFSET(table_admin1[[#Headers],[ADM1_PT]],MATCH(B596,admin1,0),1))</f>
        <v/>
      </c>
      <c r="AJ596" s="49" t="str">
        <f t="shared" ca="1" si="20"/>
        <v/>
      </c>
      <c r="AK596" s="49" t="str">
        <f t="shared" ca="1" si="21"/>
        <v/>
      </c>
    </row>
    <row r="597" spans="29:37" x14ac:dyDescent="0.2">
      <c r="AC597">
        <f>IF(ISBLANK(wash[[#This Row],[total_boys]]),SUM(wash[[#This Row],[boys_0-5_reached]],wash[[#This Row],[boys_6-12_reached]],wash[[#This Row],[boys_13-18_reached]]),wash[[#This Row],[total_boys]])</f>
        <v>0</v>
      </c>
      <c r="AD597">
        <f>IF(ISBLANK(wash[[#This Row],[total_girls]]),SUM(wash[[#This Row],[girls_0-5_reached]],wash[[#This Row],[girls_6-12_reached]],wash[[#This Row],[girls_13-18_reached]]),wash[[#This Row],[total_girls]])</f>
        <v>0</v>
      </c>
      <c r="AE597">
        <f>IF(ISBLANK(wash[[#This Row],[total_children]]),SUM(wash[[#This Row],[calc_boys]],wash[[#This Row],[calc_girls]]),wash[[#This Row],[total_children]])</f>
        <v>0</v>
      </c>
      <c r="AF597">
        <f>IF(ISBLANK(wash[[#This Row],[total_pwd]]),SUM(wash[[#This Row],[total_pwd_men]],wash[[#This Row],[total_pwd_women]]),wash[[#This Row],[total_pwd]])</f>
        <v>0</v>
      </c>
      <c r="AG597">
        <f>IF(ISBLANK(wash[[#This Row],[total_adults]]),SUM(wash[[#This Row],[total_men]],wash[[#This Row],[total_women]]),wash[[#This Row],[total_adults]])</f>
        <v>0</v>
      </c>
      <c r="AH597">
        <f>IF(ISBLANK(wash[[#This Row],[total_beneficiaries_reached]]),SUM(wash[[#This Row],[calc_children]],wash[[#This Row],[calc_adults]]),wash[[#This Row],[total_beneficiaries_reached]])</f>
        <v>0</v>
      </c>
      <c r="AI597" s="49" t="str">
        <f ca="1">IF(B597="","",OFFSET(table_admin1[[#Headers],[ADM1_PT]],MATCH(B597,admin1,0),1))</f>
        <v/>
      </c>
      <c r="AJ597" s="49" t="str">
        <f t="shared" ca="1" si="20"/>
        <v/>
      </c>
      <c r="AK597" s="49" t="str">
        <f t="shared" ca="1" si="21"/>
        <v/>
      </c>
    </row>
    <row r="598" spans="29:37" x14ac:dyDescent="0.2">
      <c r="AC598">
        <f>IF(ISBLANK(wash[[#This Row],[total_boys]]),SUM(wash[[#This Row],[boys_0-5_reached]],wash[[#This Row],[boys_6-12_reached]],wash[[#This Row],[boys_13-18_reached]]),wash[[#This Row],[total_boys]])</f>
        <v>0</v>
      </c>
      <c r="AD598">
        <f>IF(ISBLANK(wash[[#This Row],[total_girls]]),SUM(wash[[#This Row],[girls_0-5_reached]],wash[[#This Row],[girls_6-12_reached]],wash[[#This Row],[girls_13-18_reached]]),wash[[#This Row],[total_girls]])</f>
        <v>0</v>
      </c>
      <c r="AE598">
        <f>IF(ISBLANK(wash[[#This Row],[total_children]]),SUM(wash[[#This Row],[calc_boys]],wash[[#This Row],[calc_girls]]),wash[[#This Row],[total_children]])</f>
        <v>0</v>
      </c>
      <c r="AF598">
        <f>IF(ISBLANK(wash[[#This Row],[total_pwd]]),SUM(wash[[#This Row],[total_pwd_men]],wash[[#This Row],[total_pwd_women]]),wash[[#This Row],[total_pwd]])</f>
        <v>0</v>
      </c>
      <c r="AG598">
        <f>IF(ISBLANK(wash[[#This Row],[total_adults]]),SUM(wash[[#This Row],[total_men]],wash[[#This Row],[total_women]]),wash[[#This Row],[total_adults]])</f>
        <v>0</v>
      </c>
      <c r="AH598">
        <f>IF(ISBLANK(wash[[#This Row],[total_beneficiaries_reached]]),SUM(wash[[#This Row],[calc_children]],wash[[#This Row],[calc_adults]]),wash[[#This Row],[total_beneficiaries_reached]])</f>
        <v>0</v>
      </c>
      <c r="AI598" s="49" t="str">
        <f ca="1">IF(B598="","",OFFSET(table_admin1[[#Headers],[ADM1_PT]],MATCH(B598,admin1,0),1))</f>
        <v/>
      </c>
      <c r="AJ598" s="49" t="str">
        <f t="shared" ca="1" si="20"/>
        <v/>
      </c>
      <c r="AK598" s="49" t="str">
        <f t="shared" ca="1" si="21"/>
        <v/>
      </c>
    </row>
    <row r="599" spans="29:37" x14ac:dyDescent="0.2">
      <c r="AC599">
        <f>IF(ISBLANK(wash[[#This Row],[total_boys]]),SUM(wash[[#This Row],[boys_0-5_reached]],wash[[#This Row],[boys_6-12_reached]],wash[[#This Row],[boys_13-18_reached]]),wash[[#This Row],[total_boys]])</f>
        <v>0</v>
      </c>
      <c r="AD599">
        <f>IF(ISBLANK(wash[[#This Row],[total_girls]]),SUM(wash[[#This Row],[girls_0-5_reached]],wash[[#This Row],[girls_6-12_reached]],wash[[#This Row],[girls_13-18_reached]]),wash[[#This Row],[total_girls]])</f>
        <v>0</v>
      </c>
      <c r="AE599">
        <f>IF(ISBLANK(wash[[#This Row],[total_children]]),SUM(wash[[#This Row],[calc_boys]],wash[[#This Row],[calc_girls]]),wash[[#This Row],[total_children]])</f>
        <v>0</v>
      </c>
      <c r="AF599">
        <f>IF(ISBLANK(wash[[#This Row],[total_pwd]]),SUM(wash[[#This Row],[total_pwd_men]],wash[[#This Row],[total_pwd_women]]),wash[[#This Row],[total_pwd]])</f>
        <v>0</v>
      </c>
      <c r="AG599">
        <f>IF(ISBLANK(wash[[#This Row],[total_adults]]),SUM(wash[[#This Row],[total_men]],wash[[#This Row],[total_women]]),wash[[#This Row],[total_adults]])</f>
        <v>0</v>
      </c>
      <c r="AH599">
        <f>IF(ISBLANK(wash[[#This Row],[total_beneficiaries_reached]]),SUM(wash[[#This Row],[calc_children]],wash[[#This Row],[calc_adults]]),wash[[#This Row],[total_beneficiaries_reached]])</f>
        <v>0</v>
      </c>
      <c r="AI599" s="49" t="str">
        <f ca="1">IF(B599="","",OFFSET(table_admin1[[#Headers],[ADM1_PT]],MATCH(B599,admin1,0),1))</f>
        <v/>
      </c>
      <c r="AJ599" s="49" t="str">
        <f t="shared" ca="1" si="20"/>
        <v/>
      </c>
      <c r="AK599" s="49" t="str">
        <f t="shared" ca="1" si="21"/>
        <v/>
      </c>
    </row>
    <row r="600" spans="29:37" x14ac:dyDescent="0.2">
      <c r="AC600">
        <f>IF(ISBLANK(wash[[#This Row],[total_boys]]),SUM(wash[[#This Row],[boys_0-5_reached]],wash[[#This Row],[boys_6-12_reached]],wash[[#This Row],[boys_13-18_reached]]),wash[[#This Row],[total_boys]])</f>
        <v>0</v>
      </c>
      <c r="AD600">
        <f>IF(ISBLANK(wash[[#This Row],[total_girls]]),SUM(wash[[#This Row],[girls_0-5_reached]],wash[[#This Row],[girls_6-12_reached]],wash[[#This Row],[girls_13-18_reached]]),wash[[#This Row],[total_girls]])</f>
        <v>0</v>
      </c>
      <c r="AE600">
        <f>IF(ISBLANK(wash[[#This Row],[total_children]]),SUM(wash[[#This Row],[calc_boys]],wash[[#This Row],[calc_girls]]),wash[[#This Row],[total_children]])</f>
        <v>0</v>
      </c>
      <c r="AF600">
        <f>IF(ISBLANK(wash[[#This Row],[total_pwd]]),SUM(wash[[#This Row],[total_pwd_men]],wash[[#This Row],[total_pwd_women]]),wash[[#This Row],[total_pwd]])</f>
        <v>0</v>
      </c>
      <c r="AG600">
        <f>IF(ISBLANK(wash[[#This Row],[total_adults]]),SUM(wash[[#This Row],[total_men]],wash[[#This Row],[total_women]]),wash[[#This Row],[total_adults]])</f>
        <v>0</v>
      </c>
      <c r="AH600">
        <f>IF(ISBLANK(wash[[#This Row],[total_beneficiaries_reached]]),SUM(wash[[#This Row],[calc_children]],wash[[#This Row],[calc_adults]]),wash[[#This Row],[total_beneficiaries_reached]])</f>
        <v>0</v>
      </c>
      <c r="AI600" s="49" t="str">
        <f ca="1">IF(B600="","",OFFSET(table_admin1[[#Headers],[ADM1_PT]],MATCH(B600,admin1,0),1))</f>
        <v/>
      </c>
      <c r="AJ600" s="49" t="str">
        <f t="shared" ca="1" si="20"/>
        <v/>
      </c>
      <c r="AK600" s="49" t="str">
        <f t="shared" ca="1" si="21"/>
        <v/>
      </c>
    </row>
    <row r="601" spans="29:37" x14ac:dyDescent="0.2">
      <c r="AC601">
        <f>IF(ISBLANK(wash[[#This Row],[total_boys]]),SUM(wash[[#This Row],[boys_0-5_reached]],wash[[#This Row],[boys_6-12_reached]],wash[[#This Row],[boys_13-18_reached]]),wash[[#This Row],[total_boys]])</f>
        <v>0</v>
      </c>
      <c r="AD601">
        <f>IF(ISBLANK(wash[[#This Row],[total_girls]]),SUM(wash[[#This Row],[girls_0-5_reached]],wash[[#This Row],[girls_6-12_reached]],wash[[#This Row],[girls_13-18_reached]]),wash[[#This Row],[total_girls]])</f>
        <v>0</v>
      </c>
      <c r="AE601">
        <f>IF(ISBLANK(wash[[#This Row],[total_children]]),SUM(wash[[#This Row],[calc_boys]],wash[[#This Row],[calc_girls]]),wash[[#This Row],[total_children]])</f>
        <v>0</v>
      </c>
      <c r="AF601">
        <f>IF(ISBLANK(wash[[#This Row],[total_pwd]]),SUM(wash[[#This Row],[total_pwd_men]],wash[[#This Row],[total_pwd_women]]),wash[[#This Row],[total_pwd]])</f>
        <v>0</v>
      </c>
      <c r="AG601">
        <f>IF(ISBLANK(wash[[#This Row],[total_adults]]),SUM(wash[[#This Row],[total_men]],wash[[#This Row],[total_women]]),wash[[#This Row],[total_adults]])</f>
        <v>0</v>
      </c>
      <c r="AH601">
        <f>IF(ISBLANK(wash[[#This Row],[total_beneficiaries_reached]]),SUM(wash[[#This Row],[calc_children]],wash[[#This Row],[calc_adults]]),wash[[#This Row],[total_beneficiaries_reached]])</f>
        <v>0</v>
      </c>
      <c r="AI601" s="49" t="str">
        <f ca="1">IF(B601="","",OFFSET(table_admin1[[#Headers],[ADM1_PT]],MATCH(B601,admin1,0),1))</f>
        <v/>
      </c>
      <c r="AJ601" s="49" t="str">
        <f t="shared" ca="1" si="20"/>
        <v/>
      </c>
      <c r="AK601" s="49" t="str">
        <f t="shared" ca="1" si="21"/>
        <v/>
      </c>
    </row>
    <row r="602" spans="29:37" x14ac:dyDescent="0.2">
      <c r="AC602">
        <f>IF(ISBLANK(wash[[#This Row],[total_boys]]),SUM(wash[[#This Row],[boys_0-5_reached]],wash[[#This Row],[boys_6-12_reached]],wash[[#This Row],[boys_13-18_reached]]),wash[[#This Row],[total_boys]])</f>
        <v>0</v>
      </c>
      <c r="AD602">
        <f>IF(ISBLANK(wash[[#This Row],[total_girls]]),SUM(wash[[#This Row],[girls_0-5_reached]],wash[[#This Row],[girls_6-12_reached]],wash[[#This Row],[girls_13-18_reached]]),wash[[#This Row],[total_girls]])</f>
        <v>0</v>
      </c>
      <c r="AE602">
        <f>IF(ISBLANK(wash[[#This Row],[total_children]]),SUM(wash[[#This Row],[calc_boys]],wash[[#This Row],[calc_girls]]),wash[[#This Row],[total_children]])</f>
        <v>0</v>
      </c>
      <c r="AF602">
        <f>IF(ISBLANK(wash[[#This Row],[total_pwd]]),SUM(wash[[#This Row],[total_pwd_men]],wash[[#This Row],[total_pwd_women]]),wash[[#This Row],[total_pwd]])</f>
        <v>0</v>
      </c>
      <c r="AG602">
        <f>IF(ISBLANK(wash[[#This Row],[total_adults]]),SUM(wash[[#This Row],[total_men]],wash[[#This Row],[total_women]]),wash[[#This Row],[total_adults]])</f>
        <v>0</v>
      </c>
      <c r="AH602">
        <f>IF(ISBLANK(wash[[#This Row],[total_beneficiaries_reached]]),SUM(wash[[#This Row],[calc_children]],wash[[#This Row],[calc_adults]]),wash[[#This Row],[total_beneficiaries_reached]])</f>
        <v>0</v>
      </c>
      <c r="AI602" s="49" t="str">
        <f ca="1">IF(B602="","",OFFSET(table_admin1[[#Headers],[ADM1_PT]],MATCH(B602,admin1,0),1))</f>
        <v/>
      </c>
      <c r="AJ602" s="49" t="str">
        <f t="shared" ca="1" si="20"/>
        <v/>
      </c>
      <c r="AK602" s="49" t="str">
        <f t="shared" ca="1" si="21"/>
        <v/>
      </c>
    </row>
    <row r="603" spans="29:37" x14ac:dyDescent="0.2">
      <c r="AC603">
        <f>IF(ISBLANK(wash[[#This Row],[total_boys]]),SUM(wash[[#This Row],[boys_0-5_reached]],wash[[#This Row],[boys_6-12_reached]],wash[[#This Row],[boys_13-18_reached]]),wash[[#This Row],[total_boys]])</f>
        <v>0</v>
      </c>
      <c r="AD603">
        <f>IF(ISBLANK(wash[[#This Row],[total_girls]]),SUM(wash[[#This Row],[girls_0-5_reached]],wash[[#This Row],[girls_6-12_reached]],wash[[#This Row],[girls_13-18_reached]]),wash[[#This Row],[total_girls]])</f>
        <v>0</v>
      </c>
      <c r="AE603">
        <f>IF(ISBLANK(wash[[#This Row],[total_children]]),SUM(wash[[#This Row],[calc_boys]],wash[[#This Row],[calc_girls]]),wash[[#This Row],[total_children]])</f>
        <v>0</v>
      </c>
      <c r="AF603">
        <f>IF(ISBLANK(wash[[#This Row],[total_pwd]]),SUM(wash[[#This Row],[total_pwd_men]],wash[[#This Row],[total_pwd_women]]),wash[[#This Row],[total_pwd]])</f>
        <v>0</v>
      </c>
      <c r="AG603">
        <f>IF(ISBLANK(wash[[#This Row],[total_adults]]),SUM(wash[[#This Row],[total_men]],wash[[#This Row],[total_women]]),wash[[#This Row],[total_adults]])</f>
        <v>0</v>
      </c>
      <c r="AH603">
        <f>IF(ISBLANK(wash[[#This Row],[total_beneficiaries_reached]]),SUM(wash[[#This Row],[calc_children]],wash[[#This Row],[calc_adults]]),wash[[#This Row],[total_beneficiaries_reached]])</f>
        <v>0</v>
      </c>
      <c r="AI603" s="49" t="str">
        <f ca="1">IF(B603="","",OFFSET(table_admin1[[#Headers],[ADM1_PT]],MATCH(B603,admin1,0),1))</f>
        <v/>
      </c>
      <c r="AJ603" s="49" t="str">
        <f t="shared" ca="1" si="20"/>
        <v/>
      </c>
      <c r="AK603" s="49" t="str">
        <f t="shared" ca="1" si="21"/>
        <v/>
      </c>
    </row>
    <row r="604" spans="29:37" x14ac:dyDescent="0.2">
      <c r="AC604">
        <f>IF(ISBLANK(wash[[#This Row],[total_boys]]),SUM(wash[[#This Row],[boys_0-5_reached]],wash[[#This Row],[boys_6-12_reached]],wash[[#This Row],[boys_13-18_reached]]),wash[[#This Row],[total_boys]])</f>
        <v>0</v>
      </c>
      <c r="AD604">
        <f>IF(ISBLANK(wash[[#This Row],[total_girls]]),SUM(wash[[#This Row],[girls_0-5_reached]],wash[[#This Row],[girls_6-12_reached]],wash[[#This Row],[girls_13-18_reached]]),wash[[#This Row],[total_girls]])</f>
        <v>0</v>
      </c>
      <c r="AE604">
        <f>IF(ISBLANK(wash[[#This Row],[total_children]]),SUM(wash[[#This Row],[calc_boys]],wash[[#This Row],[calc_girls]]),wash[[#This Row],[total_children]])</f>
        <v>0</v>
      </c>
      <c r="AF604">
        <f>IF(ISBLANK(wash[[#This Row],[total_pwd]]),SUM(wash[[#This Row],[total_pwd_men]],wash[[#This Row],[total_pwd_women]]),wash[[#This Row],[total_pwd]])</f>
        <v>0</v>
      </c>
      <c r="AG604">
        <f>IF(ISBLANK(wash[[#This Row],[total_adults]]),SUM(wash[[#This Row],[total_men]],wash[[#This Row],[total_women]]),wash[[#This Row],[total_adults]])</f>
        <v>0</v>
      </c>
      <c r="AH604">
        <f>IF(ISBLANK(wash[[#This Row],[total_beneficiaries_reached]]),SUM(wash[[#This Row],[calc_children]],wash[[#This Row],[calc_adults]]),wash[[#This Row],[total_beneficiaries_reached]])</f>
        <v>0</v>
      </c>
      <c r="AI604" s="49" t="str">
        <f ca="1">IF(B604="","",OFFSET(table_admin1[[#Headers],[ADM1_PT]],MATCH(B604,admin1,0),1))</f>
        <v/>
      </c>
      <c r="AJ604" s="49" t="str">
        <f t="shared" ca="1" si="20"/>
        <v/>
      </c>
      <c r="AK604" s="49" t="str">
        <f t="shared" ca="1" si="21"/>
        <v/>
      </c>
    </row>
    <row r="605" spans="29:37" x14ac:dyDescent="0.2">
      <c r="AC605">
        <f>IF(ISBLANK(wash[[#This Row],[total_boys]]),SUM(wash[[#This Row],[boys_0-5_reached]],wash[[#This Row],[boys_6-12_reached]],wash[[#This Row],[boys_13-18_reached]]),wash[[#This Row],[total_boys]])</f>
        <v>0</v>
      </c>
      <c r="AD605">
        <f>IF(ISBLANK(wash[[#This Row],[total_girls]]),SUM(wash[[#This Row],[girls_0-5_reached]],wash[[#This Row],[girls_6-12_reached]],wash[[#This Row],[girls_13-18_reached]]),wash[[#This Row],[total_girls]])</f>
        <v>0</v>
      </c>
      <c r="AE605">
        <f>IF(ISBLANK(wash[[#This Row],[total_children]]),SUM(wash[[#This Row],[calc_boys]],wash[[#This Row],[calc_girls]]),wash[[#This Row],[total_children]])</f>
        <v>0</v>
      </c>
      <c r="AF605">
        <f>IF(ISBLANK(wash[[#This Row],[total_pwd]]),SUM(wash[[#This Row],[total_pwd_men]],wash[[#This Row],[total_pwd_women]]),wash[[#This Row],[total_pwd]])</f>
        <v>0</v>
      </c>
      <c r="AG605">
        <f>IF(ISBLANK(wash[[#This Row],[total_adults]]),SUM(wash[[#This Row],[total_men]],wash[[#This Row],[total_women]]),wash[[#This Row],[total_adults]])</f>
        <v>0</v>
      </c>
      <c r="AH605">
        <f>IF(ISBLANK(wash[[#This Row],[total_beneficiaries_reached]]),SUM(wash[[#This Row],[calc_children]],wash[[#This Row],[calc_adults]]),wash[[#This Row],[total_beneficiaries_reached]])</f>
        <v>0</v>
      </c>
      <c r="AI605" s="49" t="str">
        <f ca="1">IF(B605="","",OFFSET(table_admin1[[#Headers],[ADM1_PT]],MATCH(B605,admin1,0),1))</f>
        <v/>
      </c>
      <c r="AJ605" s="49" t="str">
        <f t="shared" ca="1" si="20"/>
        <v/>
      </c>
      <c r="AK605" s="49" t="str">
        <f t="shared" ca="1" si="21"/>
        <v/>
      </c>
    </row>
    <row r="606" spans="29:37" x14ac:dyDescent="0.2">
      <c r="AC606">
        <f>IF(ISBLANK(wash[[#This Row],[total_boys]]),SUM(wash[[#This Row],[boys_0-5_reached]],wash[[#This Row],[boys_6-12_reached]],wash[[#This Row],[boys_13-18_reached]]),wash[[#This Row],[total_boys]])</f>
        <v>0</v>
      </c>
      <c r="AD606">
        <f>IF(ISBLANK(wash[[#This Row],[total_girls]]),SUM(wash[[#This Row],[girls_0-5_reached]],wash[[#This Row],[girls_6-12_reached]],wash[[#This Row],[girls_13-18_reached]]),wash[[#This Row],[total_girls]])</f>
        <v>0</v>
      </c>
      <c r="AE606">
        <f>IF(ISBLANK(wash[[#This Row],[total_children]]),SUM(wash[[#This Row],[calc_boys]],wash[[#This Row],[calc_girls]]),wash[[#This Row],[total_children]])</f>
        <v>0</v>
      </c>
      <c r="AF606">
        <f>IF(ISBLANK(wash[[#This Row],[total_pwd]]),SUM(wash[[#This Row],[total_pwd_men]],wash[[#This Row],[total_pwd_women]]),wash[[#This Row],[total_pwd]])</f>
        <v>0</v>
      </c>
      <c r="AG606">
        <f>IF(ISBLANK(wash[[#This Row],[total_adults]]),SUM(wash[[#This Row],[total_men]],wash[[#This Row],[total_women]]),wash[[#This Row],[total_adults]])</f>
        <v>0</v>
      </c>
      <c r="AH606">
        <f>IF(ISBLANK(wash[[#This Row],[total_beneficiaries_reached]]),SUM(wash[[#This Row],[calc_children]],wash[[#This Row],[calc_adults]]),wash[[#This Row],[total_beneficiaries_reached]])</f>
        <v>0</v>
      </c>
      <c r="AI606" s="49" t="str">
        <f ca="1">IF(B606="","",OFFSET(table_admin1[[#Headers],[ADM1_PT]],MATCH(B606,admin1,0),1))</f>
        <v/>
      </c>
      <c r="AJ606" s="49" t="str">
        <f t="shared" ca="1" si="20"/>
        <v/>
      </c>
      <c r="AK606" s="49" t="str">
        <f t="shared" ca="1" si="21"/>
        <v/>
      </c>
    </row>
    <row r="607" spans="29:37" x14ac:dyDescent="0.2">
      <c r="AC607">
        <f>IF(ISBLANK(wash[[#This Row],[total_boys]]),SUM(wash[[#This Row],[boys_0-5_reached]],wash[[#This Row],[boys_6-12_reached]],wash[[#This Row],[boys_13-18_reached]]),wash[[#This Row],[total_boys]])</f>
        <v>0</v>
      </c>
      <c r="AD607">
        <f>IF(ISBLANK(wash[[#This Row],[total_girls]]),SUM(wash[[#This Row],[girls_0-5_reached]],wash[[#This Row],[girls_6-12_reached]],wash[[#This Row],[girls_13-18_reached]]),wash[[#This Row],[total_girls]])</f>
        <v>0</v>
      </c>
      <c r="AE607">
        <f>IF(ISBLANK(wash[[#This Row],[total_children]]),SUM(wash[[#This Row],[calc_boys]],wash[[#This Row],[calc_girls]]),wash[[#This Row],[total_children]])</f>
        <v>0</v>
      </c>
      <c r="AF607">
        <f>IF(ISBLANK(wash[[#This Row],[total_pwd]]),SUM(wash[[#This Row],[total_pwd_men]],wash[[#This Row],[total_pwd_women]]),wash[[#This Row],[total_pwd]])</f>
        <v>0</v>
      </c>
      <c r="AG607">
        <f>IF(ISBLANK(wash[[#This Row],[total_adults]]),SUM(wash[[#This Row],[total_men]],wash[[#This Row],[total_women]]),wash[[#This Row],[total_adults]])</f>
        <v>0</v>
      </c>
      <c r="AH607">
        <f>IF(ISBLANK(wash[[#This Row],[total_beneficiaries_reached]]),SUM(wash[[#This Row],[calc_children]],wash[[#This Row],[calc_adults]]),wash[[#This Row],[total_beneficiaries_reached]])</f>
        <v>0</v>
      </c>
      <c r="AI607" s="49" t="str">
        <f ca="1">IF(B607="","",OFFSET(table_admin1[[#Headers],[ADM1_PT]],MATCH(B607,admin1,0),1))</f>
        <v/>
      </c>
      <c r="AJ607" s="49" t="str">
        <f t="shared" ca="1" si="20"/>
        <v/>
      </c>
      <c r="AK607" s="49" t="str">
        <f t="shared" ca="1" si="21"/>
        <v/>
      </c>
    </row>
    <row r="608" spans="29:37" x14ac:dyDescent="0.2">
      <c r="AC608">
        <f>IF(ISBLANK(wash[[#This Row],[total_boys]]),SUM(wash[[#This Row],[boys_0-5_reached]],wash[[#This Row],[boys_6-12_reached]],wash[[#This Row],[boys_13-18_reached]]),wash[[#This Row],[total_boys]])</f>
        <v>0</v>
      </c>
      <c r="AD608">
        <f>IF(ISBLANK(wash[[#This Row],[total_girls]]),SUM(wash[[#This Row],[girls_0-5_reached]],wash[[#This Row],[girls_6-12_reached]],wash[[#This Row],[girls_13-18_reached]]),wash[[#This Row],[total_girls]])</f>
        <v>0</v>
      </c>
      <c r="AE608">
        <f>IF(ISBLANK(wash[[#This Row],[total_children]]),SUM(wash[[#This Row],[calc_boys]],wash[[#This Row],[calc_girls]]),wash[[#This Row],[total_children]])</f>
        <v>0</v>
      </c>
      <c r="AF608">
        <f>IF(ISBLANK(wash[[#This Row],[total_pwd]]),SUM(wash[[#This Row],[total_pwd_men]],wash[[#This Row],[total_pwd_women]]),wash[[#This Row],[total_pwd]])</f>
        <v>0</v>
      </c>
      <c r="AG608">
        <f>IF(ISBLANK(wash[[#This Row],[total_adults]]),SUM(wash[[#This Row],[total_men]],wash[[#This Row],[total_women]]),wash[[#This Row],[total_adults]])</f>
        <v>0</v>
      </c>
      <c r="AH608">
        <f>IF(ISBLANK(wash[[#This Row],[total_beneficiaries_reached]]),SUM(wash[[#This Row],[calc_children]],wash[[#This Row],[calc_adults]]),wash[[#This Row],[total_beneficiaries_reached]])</f>
        <v>0</v>
      </c>
      <c r="AI608" s="49" t="str">
        <f ca="1">IF(B608="","",OFFSET(table_admin1[[#Headers],[ADM1_PT]],MATCH(B608,admin1,0),1))</f>
        <v/>
      </c>
      <c r="AJ608" s="49" t="str">
        <f t="shared" ca="1" si="20"/>
        <v/>
      </c>
      <c r="AK608" s="49" t="str">
        <f t="shared" ca="1" si="21"/>
        <v/>
      </c>
    </row>
    <row r="609" spans="29:37" x14ac:dyDescent="0.2">
      <c r="AC609">
        <f>IF(ISBLANK(wash[[#This Row],[total_boys]]),SUM(wash[[#This Row],[boys_0-5_reached]],wash[[#This Row],[boys_6-12_reached]],wash[[#This Row],[boys_13-18_reached]]),wash[[#This Row],[total_boys]])</f>
        <v>0</v>
      </c>
      <c r="AD609">
        <f>IF(ISBLANK(wash[[#This Row],[total_girls]]),SUM(wash[[#This Row],[girls_0-5_reached]],wash[[#This Row],[girls_6-12_reached]],wash[[#This Row],[girls_13-18_reached]]),wash[[#This Row],[total_girls]])</f>
        <v>0</v>
      </c>
      <c r="AE609">
        <f>IF(ISBLANK(wash[[#This Row],[total_children]]),SUM(wash[[#This Row],[calc_boys]],wash[[#This Row],[calc_girls]]),wash[[#This Row],[total_children]])</f>
        <v>0</v>
      </c>
      <c r="AF609">
        <f>IF(ISBLANK(wash[[#This Row],[total_pwd]]),SUM(wash[[#This Row],[total_pwd_men]],wash[[#This Row],[total_pwd_women]]),wash[[#This Row],[total_pwd]])</f>
        <v>0</v>
      </c>
      <c r="AG609">
        <f>IF(ISBLANK(wash[[#This Row],[total_adults]]),SUM(wash[[#This Row],[total_men]],wash[[#This Row],[total_women]]),wash[[#This Row],[total_adults]])</f>
        <v>0</v>
      </c>
      <c r="AH609">
        <f>IF(ISBLANK(wash[[#This Row],[total_beneficiaries_reached]]),SUM(wash[[#This Row],[calc_children]],wash[[#This Row],[calc_adults]]),wash[[#This Row],[total_beneficiaries_reached]])</f>
        <v>0</v>
      </c>
      <c r="AI609" s="49" t="str">
        <f ca="1">IF(B609="","",OFFSET(table_admin1[[#Headers],[ADM1_PT]],MATCH(B609,admin1,0),1))</f>
        <v/>
      </c>
      <c r="AJ609" s="49" t="str">
        <f t="shared" ca="1" si="20"/>
        <v/>
      </c>
      <c r="AK609" s="49" t="str">
        <f t="shared" ca="1" si="21"/>
        <v/>
      </c>
    </row>
    <row r="610" spans="29:37" x14ac:dyDescent="0.2">
      <c r="AC610">
        <f>IF(ISBLANK(wash[[#This Row],[total_boys]]),SUM(wash[[#This Row],[boys_0-5_reached]],wash[[#This Row],[boys_6-12_reached]],wash[[#This Row],[boys_13-18_reached]]),wash[[#This Row],[total_boys]])</f>
        <v>0</v>
      </c>
      <c r="AD610">
        <f>IF(ISBLANK(wash[[#This Row],[total_girls]]),SUM(wash[[#This Row],[girls_0-5_reached]],wash[[#This Row],[girls_6-12_reached]],wash[[#This Row],[girls_13-18_reached]]),wash[[#This Row],[total_girls]])</f>
        <v>0</v>
      </c>
      <c r="AE610">
        <f>IF(ISBLANK(wash[[#This Row],[total_children]]),SUM(wash[[#This Row],[calc_boys]],wash[[#This Row],[calc_girls]]),wash[[#This Row],[total_children]])</f>
        <v>0</v>
      </c>
      <c r="AF610">
        <f>IF(ISBLANK(wash[[#This Row],[total_pwd]]),SUM(wash[[#This Row],[total_pwd_men]],wash[[#This Row],[total_pwd_women]]),wash[[#This Row],[total_pwd]])</f>
        <v>0</v>
      </c>
      <c r="AG610">
        <f>IF(ISBLANK(wash[[#This Row],[total_adults]]),SUM(wash[[#This Row],[total_men]],wash[[#This Row],[total_women]]),wash[[#This Row],[total_adults]])</f>
        <v>0</v>
      </c>
      <c r="AH610">
        <f>IF(ISBLANK(wash[[#This Row],[total_beneficiaries_reached]]),SUM(wash[[#This Row],[calc_children]],wash[[#This Row],[calc_adults]]),wash[[#This Row],[total_beneficiaries_reached]])</f>
        <v>0</v>
      </c>
      <c r="AI610" s="49" t="str">
        <f ca="1">IF(B610="","",OFFSET(table_admin1[[#Headers],[ADM1_PT]],MATCH(B610,admin1,0),1))</f>
        <v/>
      </c>
      <c r="AJ610" s="49" t="str">
        <f t="shared" ca="1" si="20"/>
        <v/>
      </c>
      <c r="AK610" s="49" t="str">
        <f t="shared" ca="1" si="21"/>
        <v/>
      </c>
    </row>
    <row r="611" spans="29:37" x14ac:dyDescent="0.2">
      <c r="AC611">
        <f>IF(ISBLANK(wash[[#This Row],[total_boys]]),SUM(wash[[#This Row],[boys_0-5_reached]],wash[[#This Row],[boys_6-12_reached]],wash[[#This Row],[boys_13-18_reached]]),wash[[#This Row],[total_boys]])</f>
        <v>0</v>
      </c>
      <c r="AD611">
        <f>IF(ISBLANK(wash[[#This Row],[total_girls]]),SUM(wash[[#This Row],[girls_0-5_reached]],wash[[#This Row],[girls_6-12_reached]],wash[[#This Row],[girls_13-18_reached]]),wash[[#This Row],[total_girls]])</f>
        <v>0</v>
      </c>
      <c r="AE611">
        <f>IF(ISBLANK(wash[[#This Row],[total_children]]),SUM(wash[[#This Row],[calc_boys]],wash[[#This Row],[calc_girls]]),wash[[#This Row],[total_children]])</f>
        <v>0</v>
      </c>
      <c r="AF611">
        <f>IF(ISBLANK(wash[[#This Row],[total_pwd]]),SUM(wash[[#This Row],[total_pwd_men]],wash[[#This Row],[total_pwd_women]]),wash[[#This Row],[total_pwd]])</f>
        <v>0</v>
      </c>
      <c r="AG611">
        <f>IF(ISBLANK(wash[[#This Row],[total_adults]]),SUM(wash[[#This Row],[total_men]],wash[[#This Row],[total_women]]),wash[[#This Row],[total_adults]])</f>
        <v>0</v>
      </c>
      <c r="AH611">
        <f>IF(ISBLANK(wash[[#This Row],[total_beneficiaries_reached]]),SUM(wash[[#This Row],[calc_children]],wash[[#This Row],[calc_adults]]),wash[[#This Row],[total_beneficiaries_reached]])</f>
        <v>0</v>
      </c>
      <c r="AI611" s="49" t="str">
        <f ca="1">IF(B611="","",OFFSET(table_admin1[[#Headers],[ADM1_PT]],MATCH(B611,admin1,0),1))</f>
        <v/>
      </c>
      <c r="AJ611" s="49" t="str">
        <f t="shared" ca="1" si="20"/>
        <v/>
      </c>
      <c r="AK611" s="49" t="str">
        <f t="shared" ca="1" si="21"/>
        <v/>
      </c>
    </row>
    <row r="612" spans="29:37" x14ac:dyDescent="0.2">
      <c r="AC612">
        <f>IF(ISBLANK(wash[[#This Row],[total_boys]]),SUM(wash[[#This Row],[boys_0-5_reached]],wash[[#This Row],[boys_6-12_reached]],wash[[#This Row],[boys_13-18_reached]]),wash[[#This Row],[total_boys]])</f>
        <v>0</v>
      </c>
      <c r="AD612">
        <f>IF(ISBLANK(wash[[#This Row],[total_girls]]),SUM(wash[[#This Row],[girls_0-5_reached]],wash[[#This Row],[girls_6-12_reached]],wash[[#This Row],[girls_13-18_reached]]),wash[[#This Row],[total_girls]])</f>
        <v>0</v>
      </c>
      <c r="AE612">
        <f>IF(ISBLANK(wash[[#This Row],[total_children]]),SUM(wash[[#This Row],[calc_boys]],wash[[#This Row],[calc_girls]]),wash[[#This Row],[total_children]])</f>
        <v>0</v>
      </c>
      <c r="AF612">
        <f>IF(ISBLANK(wash[[#This Row],[total_pwd]]),SUM(wash[[#This Row],[total_pwd_men]],wash[[#This Row],[total_pwd_women]]),wash[[#This Row],[total_pwd]])</f>
        <v>0</v>
      </c>
      <c r="AG612">
        <f>IF(ISBLANK(wash[[#This Row],[total_adults]]),SUM(wash[[#This Row],[total_men]],wash[[#This Row],[total_women]]),wash[[#This Row],[total_adults]])</f>
        <v>0</v>
      </c>
      <c r="AH612">
        <f>IF(ISBLANK(wash[[#This Row],[total_beneficiaries_reached]]),SUM(wash[[#This Row],[calc_children]],wash[[#This Row],[calc_adults]]),wash[[#This Row],[total_beneficiaries_reached]])</f>
        <v>0</v>
      </c>
      <c r="AI612" s="49" t="str">
        <f ca="1">IF(B612="","",OFFSET(table_admin1[[#Headers],[ADM1_PT]],MATCH(B612,admin1,0),1))</f>
        <v/>
      </c>
      <c r="AJ612" s="49" t="str">
        <f t="shared" ca="1" si="20"/>
        <v/>
      </c>
      <c r="AK612" s="49" t="str">
        <f t="shared" ca="1" si="21"/>
        <v/>
      </c>
    </row>
    <row r="613" spans="29:37" x14ac:dyDescent="0.2">
      <c r="AC613">
        <f>IF(ISBLANK(wash[[#This Row],[total_boys]]),SUM(wash[[#This Row],[boys_0-5_reached]],wash[[#This Row],[boys_6-12_reached]],wash[[#This Row],[boys_13-18_reached]]),wash[[#This Row],[total_boys]])</f>
        <v>0</v>
      </c>
      <c r="AD613">
        <f>IF(ISBLANK(wash[[#This Row],[total_girls]]),SUM(wash[[#This Row],[girls_0-5_reached]],wash[[#This Row],[girls_6-12_reached]],wash[[#This Row],[girls_13-18_reached]]),wash[[#This Row],[total_girls]])</f>
        <v>0</v>
      </c>
      <c r="AE613">
        <f>IF(ISBLANK(wash[[#This Row],[total_children]]),SUM(wash[[#This Row],[calc_boys]],wash[[#This Row],[calc_girls]]),wash[[#This Row],[total_children]])</f>
        <v>0</v>
      </c>
      <c r="AF613">
        <f>IF(ISBLANK(wash[[#This Row],[total_pwd]]),SUM(wash[[#This Row],[total_pwd_men]],wash[[#This Row],[total_pwd_women]]),wash[[#This Row],[total_pwd]])</f>
        <v>0</v>
      </c>
      <c r="AG613">
        <f>IF(ISBLANK(wash[[#This Row],[total_adults]]),SUM(wash[[#This Row],[total_men]],wash[[#This Row],[total_women]]),wash[[#This Row],[total_adults]])</f>
        <v>0</v>
      </c>
      <c r="AH613">
        <f>IF(ISBLANK(wash[[#This Row],[total_beneficiaries_reached]]),SUM(wash[[#This Row],[calc_children]],wash[[#This Row],[calc_adults]]),wash[[#This Row],[total_beneficiaries_reached]])</f>
        <v>0</v>
      </c>
      <c r="AI613" s="49" t="str">
        <f ca="1">IF(B613="","",OFFSET(table_admin1[[#Headers],[ADM1_PT]],MATCH(B613,admin1,0),1))</f>
        <v/>
      </c>
      <c r="AJ613" s="49" t="str">
        <f t="shared" ca="1" si="20"/>
        <v/>
      </c>
      <c r="AK613" s="49" t="str">
        <f t="shared" ca="1" si="21"/>
        <v/>
      </c>
    </row>
    <row r="614" spans="29:37" x14ac:dyDescent="0.2">
      <c r="AC614">
        <f>IF(ISBLANK(wash[[#This Row],[total_boys]]),SUM(wash[[#This Row],[boys_0-5_reached]],wash[[#This Row],[boys_6-12_reached]],wash[[#This Row],[boys_13-18_reached]]),wash[[#This Row],[total_boys]])</f>
        <v>0</v>
      </c>
      <c r="AD614">
        <f>IF(ISBLANK(wash[[#This Row],[total_girls]]),SUM(wash[[#This Row],[girls_0-5_reached]],wash[[#This Row],[girls_6-12_reached]],wash[[#This Row],[girls_13-18_reached]]),wash[[#This Row],[total_girls]])</f>
        <v>0</v>
      </c>
      <c r="AE614">
        <f>IF(ISBLANK(wash[[#This Row],[total_children]]),SUM(wash[[#This Row],[calc_boys]],wash[[#This Row],[calc_girls]]),wash[[#This Row],[total_children]])</f>
        <v>0</v>
      </c>
      <c r="AF614">
        <f>IF(ISBLANK(wash[[#This Row],[total_pwd]]),SUM(wash[[#This Row],[total_pwd_men]],wash[[#This Row],[total_pwd_women]]),wash[[#This Row],[total_pwd]])</f>
        <v>0</v>
      </c>
      <c r="AG614">
        <f>IF(ISBLANK(wash[[#This Row],[total_adults]]),SUM(wash[[#This Row],[total_men]],wash[[#This Row],[total_women]]),wash[[#This Row],[total_adults]])</f>
        <v>0</v>
      </c>
      <c r="AH614">
        <f>IF(ISBLANK(wash[[#This Row],[total_beneficiaries_reached]]),SUM(wash[[#This Row],[calc_children]],wash[[#This Row],[calc_adults]]),wash[[#This Row],[total_beneficiaries_reached]])</f>
        <v>0</v>
      </c>
      <c r="AI614" s="49" t="str">
        <f ca="1">IF(B614="","",OFFSET(table_admin1[[#Headers],[ADM1_PT]],MATCH(B614,admin1,0),1))</f>
        <v/>
      </c>
      <c r="AJ614" s="49" t="str">
        <f t="shared" ca="1" si="20"/>
        <v/>
      </c>
      <c r="AK614" s="49" t="str">
        <f t="shared" ca="1" si="21"/>
        <v/>
      </c>
    </row>
    <row r="615" spans="29:37" x14ac:dyDescent="0.2">
      <c r="AC615">
        <f>IF(ISBLANK(wash[[#This Row],[total_boys]]),SUM(wash[[#This Row],[boys_0-5_reached]],wash[[#This Row],[boys_6-12_reached]],wash[[#This Row],[boys_13-18_reached]]),wash[[#This Row],[total_boys]])</f>
        <v>0</v>
      </c>
      <c r="AD615">
        <f>IF(ISBLANK(wash[[#This Row],[total_girls]]),SUM(wash[[#This Row],[girls_0-5_reached]],wash[[#This Row],[girls_6-12_reached]],wash[[#This Row],[girls_13-18_reached]]),wash[[#This Row],[total_girls]])</f>
        <v>0</v>
      </c>
      <c r="AE615">
        <f>IF(ISBLANK(wash[[#This Row],[total_children]]),SUM(wash[[#This Row],[calc_boys]],wash[[#This Row],[calc_girls]]),wash[[#This Row],[total_children]])</f>
        <v>0</v>
      </c>
      <c r="AF615">
        <f>IF(ISBLANK(wash[[#This Row],[total_pwd]]),SUM(wash[[#This Row],[total_pwd_men]],wash[[#This Row],[total_pwd_women]]),wash[[#This Row],[total_pwd]])</f>
        <v>0</v>
      </c>
      <c r="AG615">
        <f>IF(ISBLANK(wash[[#This Row],[total_adults]]),SUM(wash[[#This Row],[total_men]],wash[[#This Row],[total_women]]),wash[[#This Row],[total_adults]])</f>
        <v>0</v>
      </c>
      <c r="AH615">
        <f>IF(ISBLANK(wash[[#This Row],[total_beneficiaries_reached]]),SUM(wash[[#This Row],[calc_children]],wash[[#This Row],[calc_adults]]),wash[[#This Row],[total_beneficiaries_reached]])</f>
        <v>0</v>
      </c>
      <c r="AI615" s="49" t="str">
        <f ca="1">IF(B615="","",OFFSET(table_admin1[[#Headers],[ADM1_PT]],MATCH(B615,admin1,0),1))</f>
        <v/>
      </c>
      <c r="AJ615" s="49" t="str">
        <f t="shared" ca="1" si="20"/>
        <v/>
      </c>
      <c r="AK615" s="49" t="str">
        <f t="shared" ca="1" si="21"/>
        <v/>
      </c>
    </row>
    <row r="616" spans="29:37" x14ac:dyDescent="0.2">
      <c r="AC616">
        <f>IF(ISBLANK(wash[[#This Row],[total_boys]]),SUM(wash[[#This Row],[boys_0-5_reached]],wash[[#This Row],[boys_6-12_reached]],wash[[#This Row],[boys_13-18_reached]]),wash[[#This Row],[total_boys]])</f>
        <v>0</v>
      </c>
      <c r="AD616">
        <f>IF(ISBLANK(wash[[#This Row],[total_girls]]),SUM(wash[[#This Row],[girls_0-5_reached]],wash[[#This Row],[girls_6-12_reached]],wash[[#This Row],[girls_13-18_reached]]),wash[[#This Row],[total_girls]])</f>
        <v>0</v>
      </c>
      <c r="AE616">
        <f>IF(ISBLANK(wash[[#This Row],[total_children]]),SUM(wash[[#This Row],[calc_boys]],wash[[#This Row],[calc_girls]]),wash[[#This Row],[total_children]])</f>
        <v>0</v>
      </c>
      <c r="AF616">
        <f>IF(ISBLANK(wash[[#This Row],[total_pwd]]),SUM(wash[[#This Row],[total_pwd_men]],wash[[#This Row],[total_pwd_women]]),wash[[#This Row],[total_pwd]])</f>
        <v>0</v>
      </c>
      <c r="AG616">
        <f>IF(ISBLANK(wash[[#This Row],[total_adults]]),SUM(wash[[#This Row],[total_men]],wash[[#This Row],[total_women]]),wash[[#This Row],[total_adults]])</f>
        <v>0</v>
      </c>
      <c r="AH616">
        <f>IF(ISBLANK(wash[[#This Row],[total_beneficiaries_reached]]),SUM(wash[[#This Row],[calc_children]],wash[[#This Row],[calc_adults]]),wash[[#This Row],[total_beneficiaries_reached]])</f>
        <v>0</v>
      </c>
      <c r="AI616" s="49" t="str">
        <f ca="1">IF(B616="","",OFFSET(table_admin1[[#Headers],[ADM1_PT]],MATCH(B616,admin1,0),1))</f>
        <v/>
      </c>
      <c r="AJ616" s="49" t="str">
        <f t="shared" ca="1" si="20"/>
        <v/>
      </c>
      <c r="AK616" s="49" t="str">
        <f t="shared" ca="1" si="21"/>
        <v/>
      </c>
    </row>
    <row r="617" spans="29:37" x14ac:dyDescent="0.2">
      <c r="AC617">
        <f>IF(ISBLANK(wash[[#This Row],[total_boys]]),SUM(wash[[#This Row],[boys_0-5_reached]],wash[[#This Row],[boys_6-12_reached]],wash[[#This Row],[boys_13-18_reached]]),wash[[#This Row],[total_boys]])</f>
        <v>0</v>
      </c>
      <c r="AD617">
        <f>IF(ISBLANK(wash[[#This Row],[total_girls]]),SUM(wash[[#This Row],[girls_0-5_reached]],wash[[#This Row],[girls_6-12_reached]],wash[[#This Row],[girls_13-18_reached]]),wash[[#This Row],[total_girls]])</f>
        <v>0</v>
      </c>
      <c r="AE617">
        <f>IF(ISBLANK(wash[[#This Row],[total_children]]),SUM(wash[[#This Row],[calc_boys]],wash[[#This Row],[calc_girls]]),wash[[#This Row],[total_children]])</f>
        <v>0</v>
      </c>
      <c r="AF617">
        <f>IF(ISBLANK(wash[[#This Row],[total_pwd]]),SUM(wash[[#This Row],[total_pwd_men]],wash[[#This Row],[total_pwd_women]]),wash[[#This Row],[total_pwd]])</f>
        <v>0</v>
      </c>
      <c r="AG617">
        <f>IF(ISBLANK(wash[[#This Row],[total_adults]]),SUM(wash[[#This Row],[total_men]],wash[[#This Row],[total_women]]),wash[[#This Row],[total_adults]])</f>
        <v>0</v>
      </c>
      <c r="AH617">
        <f>IF(ISBLANK(wash[[#This Row],[total_beneficiaries_reached]]),SUM(wash[[#This Row],[calc_children]],wash[[#This Row],[calc_adults]]),wash[[#This Row],[total_beneficiaries_reached]])</f>
        <v>0</v>
      </c>
      <c r="AI617" s="49" t="str">
        <f ca="1">IF(B617="","",OFFSET(table_admin1[[#Headers],[ADM1_PT]],MATCH(B617,admin1,0),1))</f>
        <v/>
      </c>
      <c r="AJ617" s="49" t="str">
        <f t="shared" ca="1" si="20"/>
        <v/>
      </c>
      <c r="AK617" s="49" t="str">
        <f t="shared" ca="1" si="21"/>
        <v/>
      </c>
    </row>
    <row r="618" spans="29:37" x14ac:dyDescent="0.2">
      <c r="AC618">
        <f>IF(ISBLANK(wash[[#This Row],[total_boys]]),SUM(wash[[#This Row],[boys_0-5_reached]],wash[[#This Row],[boys_6-12_reached]],wash[[#This Row],[boys_13-18_reached]]),wash[[#This Row],[total_boys]])</f>
        <v>0</v>
      </c>
      <c r="AD618">
        <f>IF(ISBLANK(wash[[#This Row],[total_girls]]),SUM(wash[[#This Row],[girls_0-5_reached]],wash[[#This Row],[girls_6-12_reached]],wash[[#This Row],[girls_13-18_reached]]),wash[[#This Row],[total_girls]])</f>
        <v>0</v>
      </c>
      <c r="AE618">
        <f>IF(ISBLANK(wash[[#This Row],[total_children]]),SUM(wash[[#This Row],[calc_boys]],wash[[#This Row],[calc_girls]]),wash[[#This Row],[total_children]])</f>
        <v>0</v>
      </c>
      <c r="AF618">
        <f>IF(ISBLANK(wash[[#This Row],[total_pwd]]),SUM(wash[[#This Row],[total_pwd_men]],wash[[#This Row],[total_pwd_women]]),wash[[#This Row],[total_pwd]])</f>
        <v>0</v>
      </c>
      <c r="AG618">
        <f>IF(ISBLANK(wash[[#This Row],[total_adults]]),SUM(wash[[#This Row],[total_men]],wash[[#This Row],[total_women]]),wash[[#This Row],[total_adults]])</f>
        <v>0</v>
      </c>
      <c r="AH618">
        <f>IF(ISBLANK(wash[[#This Row],[total_beneficiaries_reached]]),SUM(wash[[#This Row],[calc_children]],wash[[#This Row],[calc_adults]]),wash[[#This Row],[total_beneficiaries_reached]])</f>
        <v>0</v>
      </c>
      <c r="AI618" s="49" t="str">
        <f ca="1">IF(B618="","",OFFSET(table_admin1[[#Headers],[ADM1_PT]],MATCH(B618,admin1,0),1))</f>
        <v/>
      </c>
      <c r="AJ618" s="49" t="str">
        <f t="shared" ca="1" si="20"/>
        <v/>
      </c>
      <c r="AK618" s="49" t="str">
        <f t="shared" ca="1" si="21"/>
        <v/>
      </c>
    </row>
    <row r="619" spans="29:37" x14ac:dyDescent="0.2">
      <c r="AC619">
        <f>IF(ISBLANK(wash[[#This Row],[total_boys]]),SUM(wash[[#This Row],[boys_0-5_reached]],wash[[#This Row],[boys_6-12_reached]],wash[[#This Row],[boys_13-18_reached]]),wash[[#This Row],[total_boys]])</f>
        <v>0</v>
      </c>
      <c r="AD619">
        <f>IF(ISBLANK(wash[[#This Row],[total_girls]]),SUM(wash[[#This Row],[girls_0-5_reached]],wash[[#This Row],[girls_6-12_reached]],wash[[#This Row],[girls_13-18_reached]]),wash[[#This Row],[total_girls]])</f>
        <v>0</v>
      </c>
      <c r="AE619">
        <f>IF(ISBLANK(wash[[#This Row],[total_children]]),SUM(wash[[#This Row],[calc_boys]],wash[[#This Row],[calc_girls]]),wash[[#This Row],[total_children]])</f>
        <v>0</v>
      </c>
      <c r="AF619">
        <f>IF(ISBLANK(wash[[#This Row],[total_pwd]]),SUM(wash[[#This Row],[total_pwd_men]],wash[[#This Row],[total_pwd_women]]),wash[[#This Row],[total_pwd]])</f>
        <v>0</v>
      </c>
      <c r="AG619">
        <f>IF(ISBLANK(wash[[#This Row],[total_adults]]),SUM(wash[[#This Row],[total_men]],wash[[#This Row],[total_women]]),wash[[#This Row],[total_adults]])</f>
        <v>0</v>
      </c>
      <c r="AH619">
        <f>IF(ISBLANK(wash[[#This Row],[total_beneficiaries_reached]]),SUM(wash[[#This Row],[calc_children]],wash[[#This Row],[calc_adults]]),wash[[#This Row],[total_beneficiaries_reached]])</f>
        <v>0</v>
      </c>
      <c r="AI619" s="49" t="str">
        <f ca="1">IF(B619="","",OFFSET(table_admin1[[#Headers],[ADM1_PT]],MATCH(B619,admin1,0),1))</f>
        <v/>
      </c>
      <c r="AJ619" s="49" t="str">
        <f t="shared" ca="1" si="20"/>
        <v/>
      </c>
      <c r="AK619" s="49" t="str">
        <f t="shared" ca="1" si="21"/>
        <v/>
      </c>
    </row>
    <row r="620" spans="29:37" x14ac:dyDescent="0.2">
      <c r="AC620">
        <f>IF(ISBLANK(wash[[#This Row],[total_boys]]),SUM(wash[[#This Row],[boys_0-5_reached]],wash[[#This Row],[boys_6-12_reached]],wash[[#This Row],[boys_13-18_reached]]),wash[[#This Row],[total_boys]])</f>
        <v>0</v>
      </c>
      <c r="AD620">
        <f>IF(ISBLANK(wash[[#This Row],[total_girls]]),SUM(wash[[#This Row],[girls_0-5_reached]],wash[[#This Row],[girls_6-12_reached]],wash[[#This Row],[girls_13-18_reached]]),wash[[#This Row],[total_girls]])</f>
        <v>0</v>
      </c>
      <c r="AE620">
        <f>IF(ISBLANK(wash[[#This Row],[total_children]]),SUM(wash[[#This Row],[calc_boys]],wash[[#This Row],[calc_girls]]),wash[[#This Row],[total_children]])</f>
        <v>0</v>
      </c>
      <c r="AF620">
        <f>IF(ISBLANK(wash[[#This Row],[total_pwd]]),SUM(wash[[#This Row],[total_pwd_men]],wash[[#This Row],[total_pwd_women]]),wash[[#This Row],[total_pwd]])</f>
        <v>0</v>
      </c>
      <c r="AG620">
        <f>IF(ISBLANK(wash[[#This Row],[total_adults]]),SUM(wash[[#This Row],[total_men]],wash[[#This Row],[total_women]]),wash[[#This Row],[total_adults]])</f>
        <v>0</v>
      </c>
      <c r="AH620">
        <f>IF(ISBLANK(wash[[#This Row],[total_beneficiaries_reached]]),SUM(wash[[#This Row],[calc_children]],wash[[#This Row],[calc_adults]]),wash[[#This Row],[total_beneficiaries_reached]])</f>
        <v>0</v>
      </c>
      <c r="AI620" s="49" t="str">
        <f ca="1">IF(B620="","",OFFSET(table_admin1[[#Headers],[ADM1_PT]],MATCH(B620,admin1,0),1))</f>
        <v/>
      </c>
      <c r="AJ620" s="49" t="str">
        <f t="shared" ca="1" si="20"/>
        <v/>
      </c>
      <c r="AK620" s="49" t="str">
        <f t="shared" ca="1" si="21"/>
        <v/>
      </c>
    </row>
    <row r="621" spans="29:37" x14ac:dyDescent="0.2">
      <c r="AC621">
        <f>IF(ISBLANK(wash[[#This Row],[total_boys]]),SUM(wash[[#This Row],[boys_0-5_reached]],wash[[#This Row],[boys_6-12_reached]],wash[[#This Row],[boys_13-18_reached]]),wash[[#This Row],[total_boys]])</f>
        <v>0</v>
      </c>
      <c r="AD621">
        <f>IF(ISBLANK(wash[[#This Row],[total_girls]]),SUM(wash[[#This Row],[girls_0-5_reached]],wash[[#This Row],[girls_6-12_reached]],wash[[#This Row],[girls_13-18_reached]]),wash[[#This Row],[total_girls]])</f>
        <v>0</v>
      </c>
      <c r="AE621">
        <f>IF(ISBLANK(wash[[#This Row],[total_children]]),SUM(wash[[#This Row],[calc_boys]],wash[[#This Row],[calc_girls]]),wash[[#This Row],[total_children]])</f>
        <v>0</v>
      </c>
      <c r="AF621">
        <f>IF(ISBLANK(wash[[#This Row],[total_pwd]]),SUM(wash[[#This Row],[total_pwd_men]],wash[[#This Row],[total_pwd_women]]),wash[[#This Row],[total_pwd]])</f>
        <v>0</v>
      </c>
      <c r="AG621">
        <f>IF(ISBLANK(wash[[#This Row],[total_adults]]),SUM(wash[[#This Row],[total_men]],wash[[#This Row],[total_women]]),wash[[#This Row],[total_adults]])</f>
        <v>0</v>
      </c>
      <c r="AH621">
        <f>IF(ISBLANK(wash[[#This Row],[total_beneficiaries_reached]]),SUM(wash[[#This Row],[calc_children]],wash[[#This Row],[calc_adults]]),wash[[#This Row],[total_beneficiaries_reached]])</f>
        <v>0</v>
      </c>
      <c r="AI621" s="49" t="str">
        <f ca="1">IF(B621="","",OFFSET(table_admin1[[#Headers],[ADM1_PT]],MATCH(B621,admin1,0),1))</f>
        <v/>
      </c>
      <c r="AJ621" s="49" t="str">
        <f t="shared" ref="AJ621:AJ684" ca="1" si="22">IF(C621="","",INDEX(admin2_pcode,MATCH(C621,OFFSET(admin2_start,MATCH(AI621,admin1_linked_pcode,0),0,COUNTIF(admin1_linked_pcode,AI621)),0)+MATCH(AI621,admin1_linked_pcode,0)-1))</f>
        <v/>
      </c>
      <c r="AK621" s="49" t="str">
        <f t="shared" ref="AK621:AK684" ca="1" si="23">IF(D621="","",INDEX(admin3_pcode,MATCH(D621,OFFSET(admin3_start,MATCH(AJ621,admin2_linked_pcode,0),0,COUNTIF(admin2_linked_pcode,AJ621)),0)+MATCH(AJ621,admin2_linked_pcode,0)-1))</f>
        <v/>
      </c>
    </row>
    <row r="622" spans="29:37" x14ac:dyDescent="0.2">
      <c r="AC622">
        <f>IF(ISBLANK(wash[[#This Row],[total_boys]]),SUM(wash[[#This Row],[boys_0-5_reached]],wash[[#This Row],[boys_6-12_reached]],wash[[#This Row],[boys_13-18_reached]]),wash[[#This Row],[total_boys]])</f>
        <v>0</v>
      </c>
      <c r="AD622">
        <f>IF(ISBLANK(wash[[#This Row],[total_girls]]),SUM(wash[[#This Row],[girls_0-5_reached]],wash[[#This Row],[girls_6-12_reached]],wash[[#This Row],[girls_13-18_reached]]),wash[[#This Row],[total_girls]])</f>
        <v>0</v>
      </c>
      <c r="AE622">
        <f>IF(ISBLANK(wash[[#This Row],[total_children]]),SUM(wash[[#This Row],[calc_boys]],wash[[#This Row],[calc_girls]]),wash[[#This Row],[total_children]])</f>
        <v>0</v>
      </c>
      <c r="AF622">
        <f>IF(ISBLANK(wash[[#This Row],[total_pwd]]),SUM(wash[[#This Row],[total_pwd_men]],wash[[#This Row],[total_pwd_women]]),wash[[#This Row],[total_pwd]])</f>
        <v>0</v>
      </c>
      <c r="AG622">
        <f>IF(ISBLANK(wash[[#This Row],[total_adults]]),SUM(wash[[#This Row],[total_men]],wash[[#This Row],[total_women]]),wash[[#This Row],[total_adults]])</f>
        <v>0</v>
      </c>
      <c r="AH622">
        <f>IF(ISBLANK(wash[[#This Row],[total_beneficiaries_reached]]),SUM(wash[[#This Row],[calc_children]],wash[[#This Row],[calc_adults]]),wash[[#This Row],[total_beneficiaries_reached]])</f>
        <v>0</v>
      </c>
      <c r="AI622" s="49" t="str">
        <f ca="1">IF(B622="","",OFFSET(table_admin1[[#Headers],[ADM1_PT]],MATCH(B622,admin1,0),1))</f>
        <v/>
      </c>
      <c r="AJ622" s="49" t="str">
        <f t="shared" ca="1" si="22"/>
        <v/>
      </c>
      <c r="AK622" s="49" t="str">
        <f t="shared" ca="1" si="23"/>
        <v/>
      </c>
    </row>
    <row r="623" spans="29:37" x14ac:dyDescent="0.2">
      <c r="AC623">
        <f>IF(ISBLANK(wash[[#This Row],[total_boys]]),SUM(wash[[#This Row],[boys_0-5_reached]],wash[[#This Row],[boys_6-12_reached]],wash[[#This Row],[boys_13-18_reached]]),wash[[#This Row],[total_boys]])</f>
        <v>0</v>
      </c>
      <c r="AD623">
        <f>IF(ISBLANK(wash[[#This Row],[total_girls]]),SUM(wash[[#This Row],[girls_0-5_reached]],wash[[#This Row],[girls_6-12_reached]],wash[[#This Row],[girls_13-18_reached]]),wash[[#This Row],[total_girls]])</f>
        <v>0</v>
      </c>
      <c r="AE623">
        <f>IF(ISBLANK(wash[[#This Row],[total_children]]),SUM(wash[[#This Row],[calc_boys]],wash[[#This Row],[calc_girls]]),wash[[#This Row],[total_children]])</f>
        <v>0</v>
      </c>
      <c r="AF623">
        <f>IF(ISBLANK(wash[[#This Row],[total_pwd]]),SUM(wash[[#This Row],[total_pwd_men]],wash[[#This Row],[total_pwd_women]]),wash[[#This Row],[total_pwd]])</f>
        <v>0</v>
      </c>
      <c r="AG623">
        <f>IF(ISBLANK(wash[[#This Row],[total_adults]]),SUM(wash[[#This Row],[total_men]],wash[[#This Row],[total_women]]),wash[[#This Row],[total_adults]])</f>
        <v>0</v>
      </c>
      <c r="AH623">
        <f>IF(ISBLANK(wash[[#This Row],[total_beneficiaries_reached]]),SUM(wash[[#This Row],[calc_children]],wash[[#This Row],[calc_adults]]),wash[[#This Row],[total_beneficiaries_reached]])</f>
        <v>0</v>
      </c>
      <c r="AI623" s="49" t="str">
        <f ca="1">IF(B623="","",OFFSET(table_admin1[[#Headers],[ADM1_PT]],MATCH(B623,admin1,0),1))</f>
        <v/>
      </c>
      <c r="AJ623" s="49" t="str">
        <f t="shared" ca="1" si="22"/>
        <v/>
      </c>
      <c r="AK623" s="49" t="str">
        <f t="shared" ca="1" si="23"/>
        <v/>
      </c>
    </row>
    <row r="624" spans="29:37" x14ac:dyDescent="0.2">
      <c r="AC624">
        <f>IF(ISBLANK(wash[[#This Row],[total_boys]]),SUM(wash[[#This Row],[boys_0-5_reached]],wash[[#This Row],[boys_6-12_reached]],wash[[#This Row],[boys_13-18_reached]]),wash[[#This Row],[total_boys]])</f>
        <v>0</v>
      </c>
      <c r="AD624">
        <f>IF(ISBLANK(wash[[#This Row],[total_girls]]),SUM(wash[[#This Row],[girls_0-5_reached]],wash[[#This Row],[girls_6-12_reached]],wash[[#This Row],[girls_13-18_reached]]),wash[[#This Row],[total_girls]])</f>
        <v>0</v>
      </c>
      <c r="AE624">
        <f>IF(ISBLANK(wash[[#This Row],[total_children]]),SUM(wash[[#This Row],[calc_boys]],wash[[#This Row],[calc_girls]]),wash[[#This Row],[total_children]])</f>
        <v>0</v>
      </c>
      <c r="AF624">
        <f>IF(ISBLANK(wash[[#This Row],[total_pwd]]),SUM(wash[[#This Row],[total_pwd_men]],wash[[#This Row],[total_pwd_women]]),wash[[#This Row],[total_pwd]])</f>
        <v>0</v>
      </c>
      <c r="AG624">
        <f>IF(ISBLANK(wash[[#This Row],[total_adults]]),SUM(wash[[#This Row],[total_men]],wash[[#This Row],[total_women]]),wash[[#This Row],[total_adults]])</f>
        <v>0</v>
      </c>
      <c r="AH624">
        <f>IF(ISBLANK(wash[[#This Row],[total_beneficiaries_reached]]),SUM(wash[[#This Row],[calc_children]],wash[[#This Row],[calc_adults]]),wash[[#This Row],[total_beneficiaries_reached]])</f>
        <v>0</v>
      </c>
      <c r="AI624" s="49" t="str">
        <f ca="1">IF(B624="","",OFFSET(table_admin1[[#Headers],[ADM1_PT]],MATCH(B624,admin1,0),1))</f>
        <v/>
      </c>
      <c r="AJ624" s="49" t="str">
        <f t="shared" ca="1" si="22"/>
        <v/>
      </c>
      <c r="AK624" s="49" t="str">
        <f t="shared" ca="1" si="23"/>
        <v/>
      </c>
    </row>
    <row r="625" spans="29:37" x14ac:dyDescent="0.2">
      <c r="AC625">
        <f>IF(ISBLANK(wash[[#This Row],[total_boys]]),SUM(wash[[#This Row],[boys_0-5_reached]],wash[[#This Row],[boys_6-12_reached]],wash[[#This Row],[boys_13-18_reached]]),wash[[#This Row],[total_boys]])</f>
        <v>0</v>
      </c>
      <c r="AD625">
        <f>IF(ISBLANK(wash[[#This Row],[total_girls]]),SUM(wash[[#This Row],[girls_0-5_reached]],wash[[#This Row],[girls_6-12_reached]],wash[[#This Row],[girls_13-18_reached]]),wash[[#This Row],[total_girls]])</f>
        <v>0</v>
      </c>
      <c r="AE625">
        <f>IF(ISBLANK(wash[[#This Row],[total_children]]),SUM(wash[[#This Row],[calc_boys]],wash[[#This Row],[calc_girls]]),wash[[#This Row],[total_children]])</f>
        <v>0</v>
      </c>
      <c r="AF625">
        <f>IF(ISBLANK(wash[[#This Row],[total_pwd]]),SUM(wash[[#This Row],[total_pwd_men]],wash[[#This Row],[total_pwd_women]]),wash[[#This Row],[total_pwd]])</f>
        <v>0</v>
      </c>
      <c r="AG625">
        <f>IF(ISBLANK(wash[[#This Row],[total_adults]]),SUM(wash[[#This Row],[total_men]],wash[[#This Row],[total_women]]),wash[[#This Row],[total_adults]])</f>
        <v>0</v>
      </c>
      <c r="AH625">
        <f>IF(ISBLANK(wash[[#This Row],[total_beneficiaries_reached]]),SUM(wash[[#This Row],[calc_children]],wash[[#This Row],[calc_adults]]),wash[[#This Row],[total_beneficiaries_reached]])</f>
        <v>0</v>
      </c>
      <c r="AI625" s="49" t="str">
        <f ca="1">IF(B625="","",OFFSET(table_admin1[[#Headers],[ADM1_PT]],MATCH(B625,admin1,0),1))</f>
        <v/>
      </c>
      <c r="AJ625" s="49" t="str">
        <f t="shared" ca="1" si="22"/>
        <v/>
      </c>
      <c r="AK625" s="49" t="str">
        <f t="shared" ca="1" si="23"/>
        <v/>
      </c>
    </row>
    <row r="626" spans="29:37" x14ac:dyDescent="0.2">
      <c r="AC626">
        <f>IF(ISBLANK(wash[[#This Row],[total_boys]]),SUM(wash[[#This Row],[boys_0-5_reached]],wash[[#This Row],[boys_6-12_reached]],wash[[#This Row],[boys_13-18_reached]]),wash[[#This Row],[total_boys]])</f>
        <v>0</v>
      </c>
      <c r="AD626">
        <f>IF(ISBLANK(wash[[#This Row],[total_girls]]),SUM(wash[[#This Row],[girls_0-5_reached]],wash[[#This Row],[girls_6-12_reached]],wash[[#This Row],[girls_13-18_reached]]),wash[[#This Row],[total_girls]])</f>
        <v>0</v>
      </c>
      <c r="AE626">
        <f>IF(ISBLANK(wash[[#This Row],[total_children]]),SUM(wash[[#This Row],[calc_boys]],wash[[#This Row],[calc_girls]]),wash[[#This Row],[total_children]])</f>
        <v>0</v>
      </c>
      <c r="AF626">
        <f>IF(ISBLANK(wash[[#This Row],[total_pwd]]),SUM(wash[[#This Row],[total_pwd_men]],wash[[#This Row],[total_pwd_women]]),wash[[#This Row],[total_pwd]])</f>
        <v>0</v>
      </c>
      <c r="AG626">
        <f>IF(ISBLANK(wash[[#This Row],[total_adults]]),SUM(wash[[#This Row],[total_men]],wash[[#This Row],[total_women]]),wash[[#This Row],[total_adults]])</f>
        <v>0</v>
      </c>
      <c r="AH626">
        <f>IF(ISBLANK(wash[[#This Row],[total_beneficiaries_reached]]),SUM(wash[[#This Row],[calc_children]],wash[[#This Row],[calc_adults]]),wash[[#This Row],[total_beneficiaries_reached]])</f>
        <v>0</v>
      </c>
      <c r="AI626" s="49" t="str">
        <f ca="1">IF(B626="","",OFFSET(table_admin1[[#Headers],[ADM1_PT]],MATCH(B626,admin1,0),1))</f>
        <v/>
      </c>
      <c r="AJ626" s="49" t="str">
        <f t="shared" ca="1" si="22"/>
        <v/>
      </c>
      <c r="AK626" s="49" t="str">
        <f t="shared" ca="1" si="23"/>
        <v/>
      </c>
    </row>
    <row r="627" spans="29:37" x14ac:dyDescent="0.2">
      <c r="AC627">
        <f>IF(ISBLANK(wash[[#This Row],[total_boys]]),SUM(wash[[#This Row],[boys_0-5_reached]],wash[[#This Row],[boys_6-12_reached]],wash[[#This Row],[boys_13-18_reached]]),wash[[#This Row],[total_boys]])</f>
        <v>0</v>
      </c>
      <c r="AD627">
        <f>IF(ISBLANK(wash[[#This Row],[total_girls]]),SUM(wash[[#This Row],[girls_0-5_reached]],wash[[#This Row],[girls_6-12_reached]],wash[[#This Row],[girls_13-18_reached]]),wash[[#This Row],[total_girls]])</f>
        <v>0</v>
      </c>
      <c r="AE627">
        <f>IF(ISBLANK(wash[[#This Row],[total_children]]),SUM(wash[[#This Row],[calc_boys]],wash[[#This Row],[calc_girls]]),wash[[#This Row],[total_children]])</f>
        <v>0</v>
      </c>
      <c r="AF627">
        <f>IF(ISBLANK(wash[[#This Row],[total_pwd]]),SUM(wash[[#This Row],[total_pwd_men]],wash[[#This Row],[total_pwd_women]]),wash[[#This Row],[total_pwd]])</f>
        <v>0</v>
      </c>
      <c r="AG627">
        <f>IF(ISBLANK(wash[[#This Row],[total_adults]]),SUM(wash[[#This Row],[total_men]],wash[[#This Row],[total_women]]),wash[[#This Row],[total_adults]])</f>
        <v>0</v>
      </c>
      <c r="AH627">
        <f>IF(ISBLANK(wash[[#This Row],[total_beneficiaries_reached]]),SUM(wash[[#This Row],[calc_children]],wash[[#This Row],[calc_adults]]),wash[[#This Row],[total_beneficiaries_reached]])</f>
        <v>0</v>
      </c>
      <c r="AI627" s="49" t="str">
        <f ca="1">IF(B627="","",OFFSET(table_admin1[[#Headers],[ADM1_PT]],MATCH(B627,admin1,0),1))</f>
        <v/>
      </c>
      <c r="AJ627" s="49" t="str">
        <f t="shared" ca="1" si="22"/>
        <v/>
      </c>
      <c r="AK627" s="49" t="str">
        <f t="shared" ca="1" si="23"/>
        <v/>
      </c>
    </row>
    <row r="628" spans="29:37" x14ac:dyDescent="0.2">
      <c r="AC628">
        <f>IF(ISBLANK(wash[[#This Row],[total_boys]]),SUM(wash[[#This Row],[boys_0-5_reached]],wash[[#This Row],[boys_6-12_reached]],wash[[#This Row],[boys_13-18_reached]]),wash[[#This Row],[total_boys]])</f>
        <v>0</v>
      </c>
      <c r="AD628">
        <f>IF(ISBLANK(wash[[#This Row],[total_girls]]),SUM(wash[[#This Row],[girls_0-5_reached]],wash[[#This Row],[girls_6-12_reached]],wash[[#This Row],[girls_13-18_reached]]),wash[[#This Row],[total_girls]])</f>
        <v>0</v>
      </c>
      <c r="AE628">
        <f>IF(ISBLANK(wash[[#This Row],[total_children]]),SUM(wash[[#This Row],[calc_boys]],wash[[#This Row],[calc_girls]]),wash[[#This Row],[total_children]])</f>
        <v>0</v>
      </c>
      <c r="AF628">
        <f>IF(ISBLANK(wash[[#This Row],[total_pwd]]),SUM(wash[[#This Row],[total_pwd_men]],wash[[#This Row],[total_pwd_women]]),wash[[#This Row],[total_pwd]])</f>
        <v>0</v>
      </c>
      <c r="AG628">
        <f>IF(ISBLANK(wash[[#This Row],[total_adults]]),SUM(wash[[#This Row],[total_men]],wash[[#This Row],[total_women]]),wash[[#This Row],[total_adults]])</f>
        <v>0</v>
      </c>
      <c r="AH628">
        <f>IF(ISBLANK(wash[[#This Row],[total_beneficiaries_reached]]),SUM(wash[[#This Row],[calc_children]],wash[[#This Row],[calc_adults]]),wash[[#This Row],[total_beneficiaries_reached]])</f>
        <v>0</v>
      </c>
      <c r="AI628" s="49" t="str">
        <f ca="1">IF(B628="","",OFFSET(table_admin1[[#Headers],[ADM1_PT]],MATCH(B628,admin1,0),1))</f>
        <v/>
      </c>
      <c r="AJ628" s="49" t="str">
        <f t="shared" ca="1" si="22"/>
        <v/>
      </c>
      <c r="AK628" s="49" t="str">
        <f t="shared" ca="1" si="23"/>
        <v/>
      </c>
    </row>
    <row r="629" spans="29:37" x14ac:dyDescent="0.2">
      <c r="AC629">
        <f>IF(ISBLANK(wash[[#This Row],[total_boys]]),SUM(wash[[#This Row],[boys_0-5_reached]],wash[[#This Row],[boys_6-12_reached]],wash[[#This Row],[boys_13-18_reached]]),wash[[#This Row],[total_boys]])</f>
        <v>0</v>
      </c>
      <c r="AD629">
        <f>IF(ISBLANK(wash[[#This Row],[total_girls]]),SUM(wash[[#This Row],[girls_0-5_reached]],wash[[#This Row],[girls_6-12_reached]],wash[[#This Row],[girls_13-18_reached]]),wash[[#This Row],[total_girls]])</f>
        <v>0</v>
      </c>
      <c r="AE629">
        <f>IF(ISBLANK(wash[[#This Row],[total_children]]),SUM(wash[[#This Row],[calc_boys]],wash[[#This Row],[calc_girls]]),wash[[#This Row],[total_children]])</f>
        <v>0</v>
      </c>
      <c r="AF629">
        <f>IF(ISBLANK(wash[[#This Row],[total_pwd]]),SUM(wash[[#This Row],[total_pwd_men]],wash[[#This Row],[total_pwd_women]]),wash[[#This Row],[total_pwd]])</f>
        <v>0</v>
      </c>
      <c r="AG629">
        <f>IF(ISBLANK(wash[[#This Row],[total_adults]]),SUM(wash[[#This Row],[total_men]],wash[[#This Row],[total_women]]),wash[[#This Row],[total_adults]])</f>
        <v>0</v>
      </c>
      <c r="AH629">
        <f>IF(ISBLANK(wash[[#This Row],[total_beneficiaries_reached]]),SUM(wash[[#This Row],[calc_children]],wash[[#This Row],[calc_adults]]),wash[[#This Row],[total_beneficiaries_reached]])</f>
        <v>0</v>
      </c>
      <c r="AI629" s="49" t="str">
        <f ca="1">IF(B629="","",OFFSET(table_admin1[[#Headers],[ADM1_PT]],MATCH(B629,admin1,0),1))</f>
        <v/>
      </c>
      <c r="AJ629" s="49" t="str">
        <f t="shared" ca="1" si="22"/>
        <v/>
      </c>
      <c r="AK629" s="49" t="str">
        <f t="shared" ca="1" si="23"/>
        <v/>
      </c>
    </row>
    <row r="630" spans="29:37" x14ac:dyDescent="0.2">
      <c r="AC630">
        <f>IF(ISBLANK(wash[[#This Row],[total_boys]]),SUM(wash[[#This Row],[boys_0-5_reached]],wash[[#This Row],[boys_6-12_reached]],wash[[#This Row],[boys_13-18_reached]]),wash[[#This Row],[total_boys]])</f>
        <v>0</v>
      </c>
      <c r="AD630">
        <f>IF(ISBLANK(wash[[#This Row],[total_girls]]),SUM(wash[[#This Row],[girls_0-5_reached]],wash[[#This Row],[girls_6-12_reached]],wash[[#This Row],[girls_13-18_reached]]),wash[[#This Row],[total_girls]])</f>
        <v>0</v>
      </c>
      <c r="AE630">
        <f>IF(ISBLANK(wash[[#This Row],[total_children]]),SUM(wash[[#This Row],[calc_boys]],wash[[#This Row],[calc_girls]]),wash[[#This Row],[total_children]])</f>
        <v>0</v>
      </c>
      <c r="AF630">
        <f>IF(ISBLANK(wash[[#This Row],[total_pwd]]),SUM(wash[[#This Row],[total_pwd_men]],wash[[#This Row],[total_pwd_women]]),wash[[#This Row],[total_pwd]])</f>
        <v>0</v>
      </c>
      <c r="AG630">
        <f>IF(ISBLANK(wash[[#This Row],[total_adults]]),SUM(wash[[#This Row],[total_men]],wash[[#This Row],[total_women]]),wash[[#This Row],[total_adults]])</f>
        <v>0</v>
      </c>
      <c r="AH630">
        <f>IF(ISBLANK(wash[[#This Row],[total_beneficiaries_reached]]),SUM(wash[[#This Row],[calc_children]],wash[[#This Row],[calc_adults]]),wash[[#This Row],[total_beneficiaries_reached]])</f>
        <v>0</v>
      </c>
      <c r="AI630" s="49" t="str">
        <f ca="1">IF(B630="","",OFFSET(table_admin1[[#Headers],[ADM1_PT]],MATCH(B630,admin1,0),1))</f>
        <v/>
      </c>
      <c r="AJ630" s="49" t="str">
        <f t="shared" ca="1" si="22"/>
        <v/>
      </c>
      <c r="AK630" s="49" t="str">
        <f t="shared" ca="1" si="23"/>
        <v/>
      </c>
    </row>
    <row r="631" spans="29:37" x14ac:dyDescent="0.2">
      <c r="AC631">
        <f>IF(ISBLANK(wash[[#This Row],[total_boys]]),SUM(wash[[#This Row],[boys_0-5_reached]],wash[[#This Row],[boys_6-12_reached]],wash[[#This Row],[boys_13-18_reached]]),wash[[#This Row],[total_boys]])</f>
        <v>0</v>
      </c>
      <c r="AD631">
        <f>IF(ISBLANK(wash[[#This Row],[total_girls]]),SUM(wash[[#This Row],[girls_0-5_reached]],wash[[#This Row],[girls_6-12_reached]],wash[[#This Row],[girls_13-18_reached]]),wash[[#This Row],[total_girls]])</f>
        <v>0</v>
      </c>
      <c r="AE631">
        <f>IF(ISBLANK(wash[[#This Row],[total_children]]),SUM(wash[[#This Row],[calc_boys]],wash[[#This Row],[calc_girls]]),wash[[#This Row],[total_children]])</f>
        <v>0</v>
      </c>
      <c r="AF631">
        <f>IF(ISBLANK(wash[[#This Row],[total_pwd]]),SUM(wash[[#This Row],[total_pwd_men]],wash[[#This Row],[total_pwd_women]]),wash[[#This Row],[total_pwd]])</f>
        <v>0</v>
      </c>
      <c r="AG631">
        <f>IF(ISBLANK(wash[[#This Row],[total_adults]]),SUM(wash[[#This Row],[total_men]],wash[[#This Row],[total_women]]),wash[[#This Row],[total_adults]])</f>
        <v>0</v>
      </c>
      <c r="AH631">
        <f>IF(ISBLANK(wash[[#This Row],[total_beneficiaries_reached]]),SUM(wash[[#This Row],[calc_children]],wash[[#This Row],[calc_adults]]),wash[[#This Row],[total_beneficiaries_reached]])</f>
        <v>0</v>
      </c>
      <c r="AI631" s="49" t="str">
        <f ca="1">IF(B631="","",OFFSET(table_admin1[[#Headers],[ADM1_PT]],MATCH(B631,admin1,0),1))</f>
        <v/>
      </c>
      <c r="AJ631" s="49" t="str">
        <f t="shared" ca="1" si="22"/>
        <v/>
      </c>
      <c r="AK631" s="49" t="str">
        <f t="shared" ca="1" si="23"/>
        <v/>
      </c>
    </row>
    <row r="632" spans="29:37" x14ac:dyDescent="0.2">
      <c r="AC632">
        <f>IF(ISBLANK(wash[[#This Row],[total_boys]]),SUM(wash[[#This Row],[boys_0-5_reached]],wash[[#This Row],[boys_6-12_reached]],wash[[#This Row],[boys_13-18_reached]]),wash[[#This Row],[total_boys]])</f>
        <v>0</v>
      </c>
      <c r="AD632">
        <f>IF(ISBLANK(wash[[#This Row],[total_girls]]),SUM(wash[[#This Row],[girls_0-5_reached]],wash[[#This Row],[girls_6-12_reached]],wash[[#This Row],[girls_13-18_reached]]),wash[[#This Row],[total_girls]])</f>
        <v>0</v>
      </c>
      <c r="AE632">
        <f>IF(ISBLANK(wash[[#This Row],[total_children]]),SUM(wash[[#This Row],[calc_boys]],wash[[#This Row],[calc_girls]]),wash[[#This Row],[total_children]])</f>
        <v>0</v>
      </c>
      <c r="AF632">
        <f>IF(ISBLANK(wash[[#This Row],[total_pwd]]),SUM(wash[[#This Row],[total_pwd_men]],wash[[#This Row],[total_pwd_women]]),wash[[#This Row],[total_pwd]])</f>
        <v>0</v>
      </c>
      <c r="AG632">
        <f>IF(ISBLANK(wash[[#This Row],[total_adults]]),SUM(wash[[#This Row],[total_men]],wash[[#This Row],[total_women]]),wash[[#This Row],[total_adults]])</f>
        <v>0</v>
      </c>
      <c r="AH632">
        <f>IF(ISBLANK(wash[[#This Row],[total_beneficiaries_reached]]),SUM(wash[[#This Row],[calc_children]],wash[[#This Row],[calc_adults]]),wash[[#This Row],[total_beneficiaries_reached]])</f>
        <v>0</v>
      </c>
      <c r="AI632" s="49" t="str">
        <f ca="1">IF(B632="","",OFFSET(table_admin1[[#Headers],[ADM1_PT]],MATCH(B632,admin1,0),1))</f>
        <v/>
      </c>
      <c r="AJ632" s="49" t="str">
        <f t="shared" ca="1" si="22"/>
        <v/>
      </c>
      <c r="AK632" s="49" t="str">
        <f t="shared" ca="1" si="23"/>
        <v/>
      </c>
    </row>
    <row r="633" spans="29:37" x14ac:dyDescent="0.2">
      <c r="AC633">
        <f>IF(ISBLANK(wash[[#This Row],[total_boys]]),SUM(wash[[#This Row],[boys_0-5_reached]],wash[[#This Row],[boys_6-12_reached]],wash[[#This Row],[boys_13-18_reached]]),wash[[#This Row],[total_boys]])</f>
        <v>0</v>
      </c>
      <c r="AD633">
        <f>IF(ISBLANK(wash[[#This Row],[total_girls]]),SUM(wash[[#This Row],[girls_0-5_reached]],wash[[#This Row],[girls_6-12_reached]],wash[[#This Row],[girls_13-18_reached]]),wash[[#This Row],[total_girls]])</f>
        <v>0</v>
      </c>
      <c r="AE633">
        <f>IF(ISBLANK(wash[[#This Row],[total_children]]),SUM(wash[[#This Row],[calc_boys]],wash[[#This Row],[calc_girls]]),wash[[#This Row],[total_children]])</f>
        <v>0</v>
      </c>
      <c r="AF633">
        <f>IF(ISBLANK(wash[[#This Row],[total_pwd]]),SUM(wash[[#This Row],[total_pwd_men]],wash[[#This Row],[total_pwd_women]]),wash[[#This Row],[total_pwd]])</f>
        <v>0</v>
      </c>
      <c r="AG633">
        <f>IF(ISBLANK(wash[[#This Row],[total_adults]]),SUM(wash[[#This Row],[total_men]],wash[[#This Row],[total_women]]),wash[[#This Row],[total_adults]])</f>
        <v>0</v>
      </c>
      <c r="AH633">
        <f>IF(ISBLANK(wash[[#This Row],[total_beneficiaries_reached]]),SUM(wash[[#This Row],[calc_children]],wash[[#This Row],[calc_adults]]),wash[[#This Row],[total_beneficiaries_reached]])</f>
        <v>0</v>
      </c>
      <c r="AI633" s="49" t="str">
        <f ca="1">IF(B633="","",OFFSET(table_admin1[[#Headers],[ADM1_PT]],MATCH(B633,admin1,0),1))</f>
        <v/>
      </c>
      <c r="AJ633" s="49" t="str">
        <f t="shared" ca="1" si="22"/>
        <v/>
      </c>
      <c r="AK633" s="49" t="str">
        <f t="shared" ca="1" si="23"/>
        <v/>
      </c>
    </row>
    <row r="634" spans="29:37" x14ac:dyDescent="0.2">
      <c r="AC634">
        <f>IF(ISBLANK(wash[[#This Row],[total_boys]]),SUM(wash[[#This Row],[boys_0-5_reached]],wash[[#This Row],[boys_6-12_reached]],wash[[#This Row],[boys_13-18_reached]]),wash[[#This Row],[total_boys]])</f>
        <v>0</v>
      </c>
      <c r="AD634">
        <f>IF(ISBLANK(wash[[#This Row],[total_girls]]),SUM(wash[[#This Row],[girls_0-5_reached]],wash[[#This Row],[girls_6-12_reached]],wash[[#This Row],[girls_13-18_reached]]),wash[[#This Row],[total_girls]])</f>
        <v>0</v>
      </c>
      <c r="AE634">
        <f>IF(ISBLANK(wash[[#This Row],[total_children]]),SUM(wash[[#This Row],[calc_boys]],wash[[#This Row],[calc_girls]]),wash[[#This Row],[total_children]])</f>
        <v>0</v>
      </c>
      <c r="AF634">
        <f>IF(ISBLANK(wash[[#This Row],[total_pwd]]),SUM(wash[[#This Row],[total_pwd_men]],wash[[#This Row],[total_pwd_women]]),wash[[#This Row],[total_pwd]])</f>
        <v>0</v>
      </c>
      <c r="AG634">
        <f>IF(ISBLANK(wash[[#This Row],[total_adults]]),SUM(wash[[#This Row],[total_men]],wash[[#This Row],[total_women]]),wash[[#This Row],[total_adults]])</f>
        <v>0</v>
      </c>
      <c r="AH634">
        <f>IF(ISBLANK(wash[[#This Row],[total_beneficiaries_reached]]),SUM(wash[[#This Row],[calc_children]],wash[[#This Row],[calc_adults]]),wash[[#This Row],[total_beneficiaries_reached]])</f>
        <v>0</v>
      </c>
      <c r="AI634" s="49" t="str">
        <f ca="1">IF(B634="","",OFFSET(table_admin1[[#Headers],[ADM1_PT]],MATCH(B634,admin1,0),1))</f>
        <v/>
      </c>
      <c r="AJ634" s="49" t="str">
        <f t="shared" ca="1" si="22"/>
        <v/>
      </c>
      <c r="AK634" s="49" t="str">
        <f t="shared" ca="1" si="23"/>
        <v/>
      </c>
    </row>
    <row r="635" spans="29:37" x14ac:dyDescent="0.2">
      <c r="AC635">
        <f>IF(ISBLANK(wash[[#This Row],[total_boys]]),SUM(wash[[#This Row],[boys_0-5_reached]],wash[[#This Row],[boys_6-12_reached]],wash[[#This Row],[boys_13-18_reached]]),wash[[#This Row],[total_boys]])</f>
        <v>0</v>
      </c>
      <c r="AD635">
        <f>IF(ISBLANK(wash[[#This Row],[total_girls]]),SUM(wash[[#This Row],[girls_0-5_reached]],wash[[#This Row],[girls_6-12_reached]],wash[[#This Row],[girls_13-18_reached]]),wash[[#This Row],[total_girls]])</f>
        <v>0</v>
      </c>
      <c r="AE635">
        <f>IF(ISBLANK(wash[[#This Row],[total_children]]),SUM(wash[[#This Row],[calc_boys]],wash[[#This Row],[calc_girls]]),wash[[#This Row],[total_children]])</f>
        <v>0</v>
      </c>
      <c r="AF635">
        <f>IF(ISBLANK(wash[[#This Row],[total_pwd]]),SUM(wash[[#This Row],[total_pwd_men]],wash[[#This Row],[total_pwd_women]]),wash[[#This Row],[total_pwd]])</f>
        <v>0</v>
      </c>
      <c r="AG635">
        <f>IF(ISBLANK(wash[[#This Row],[total_adults]]),SUM(wash[[#This Row],[total_men]],wash[[#This Row],[total_women]]),wash[[#This Row],[total_adults]])</f>
        <v>0</v>
      </c>
      <c r="AH635">
        <f>IF(ISBLANK(wash[[#This Row],[total_beneficiaries_reached]]),SUM(wash[[#This Row],[calc_children]],wash[[#This Row],[calc_adults]]),wash[[#This Row],[total_beneficiaries_reached]])</f>
        <v>0</v>
      </c>
      <c r="AI635" s="49" t="str">
        <f ca="1">IF(B635="","",OFFSET(table_admin1[[#Headers],[ADM1_PT]],MATCH(B635,admin1,0),1))</f>
        <v/>
      </c>
      <c r="AJ635" s="49" t="str">
        <f t="shared" ca="1" si="22"/>
        <v/>
      </c>
      <c r="AK635" s="49" t="str">
        <f t="shared" ca="1" si="23"/>
        <v/>
      </c>
    </row>
    <row r="636" spans="29:37" x14ac:dyDescent="0.2">
      <c r="AC636">
        <f>IF(ISBLANK(wash[[#This Row],[total_boys]]),SUM(wash[[#This Row],[boys_0-5_reached]],wash[[#This Row],[boys_6-12_reached]],wash[[#This Row],[boys_13-18_reached]]),wash[[#This Row],[total_boys]])</f>
        <v>0</v>
      </c>
      <c r="AD636">
        <f>IF(ISBLANK(wash[[#This Row],[total_girls]]),SUM(wash[[#This Row],[girls_0-5_reached]],wash[[#This Row],[girls_6-12_reached]],wash[[#This Row],[girls_13-18_reached]]),wash[[#This Row],[total_girls]])</f>
        <v>0</v>
      </c>
      <c r="AE636">
        <f>IF(ISBLANK(wash[[#This Row],[total_children]]),SUM(wash[[#This Row],[calc_boys]],wash[[#This Row],[calc_girls]]),wash[[#This Row],[total_children]])</f>
        <v>0</v>
      </c>
      <c r="AF636">
        <f>IF(ISBLANK(wash[[#This Row],[total_pwd]]),SUM(wash[[#This Row],[total_pwd_men]],wash[[#This Row],[total_pwd_women]]),wash[[#This Row],[total_pwd]])</f>
        <v>0</v>
      </c>
      <c r="AG636">
        <f>IF(ISBLANK(wash[[#This Row],[total_adults]]),SUM(wash[[#This Row],[total_men]],wash[[#This Row],[total_women]]),wash[[#This Row],[total_adults]])</f>
        <v>0</v>
      </c>
      <c r="AH636">
        <f>IF(ISBLANK(wash[[#This Row],[total_beneficiaries_reached]]),SUM(wash[[#This Row],[calc_children]],wash[[#This Row],[calc_adults]]),wash[[#This Row],[total_beneficiaries_reached]])</f>
        <v>0</v>
      </c>
      <c r="AI636" s="49" t="str">
        <f ca="1">IF(B636="","",OFFSET(table_admin1[[#Headers],[ADM1_PT]],MATCH(B636,admin1,0),1))</f>
        <v/>
      </c>
      <c r="AJ636" s="49" t="str">
        <f t="shared" ca="1" si="22"/>
        <v/>
      </c>
      <c r="AK636" s="49" t="str">
        <f t="shared" ca="1" si="23"/>
        <v/>
      </c>
    </row>
    <row r="637" spans="29:37" x14ac:dyDescent="0.2">
      <c r="AC637">
        <f>IF(ISBLANK(wash[[#This Row],[total_boys]]),SUM(wash[[#This Row],[boys_0-5_reached]],wash[[#This Row],[boys_6-12_reached]],wash[[#This Row],[boys_13-18_reached]]),wash[[#This Row],[total_boys]])</f>
        <v>0</v>
      </c>
      <c r="AD637">
        <f>IF(ISBLANK(wash[[#This Row],[total_girls]]),SUM(wash[[#This Row],[girls_0-5_reached]],wash[[#This Row],[girls_6-12_reached]],wash[[#This Row],[girls_13-18_reached]]),wash[[#This Row],[total_girls]])</f>
        <v>0</v>
      </c>
      <c r="AE637">
        <f>IF(ISBLANK(wash[[#This Row],[total_children]]),SUM(wash[[#This Row],[calc_boys]],wash[[#This Row],[calc_girls]]),wash[[#This Row],[total_children]])</f>
        <v>0</v>
      </c>
      <c r="AF637">
        <f>IF(ISBLANK(wash[[#This Row],[total_pwd]]),SUM(wash[[#This Row],[total_pwd_men]],wash[[#This Row],[total_pwd_women]]),wash[[#This Row],[total_pwd]])</f>
        <v>0</v>
      </c>
      <c r="AG637">
        <f>IF(ISBLANK(wash[[#This Row],[total_adults]]),SUM(wash[[#This Row],[total_men]],wash[[#This Row],[total_women]]),wash[[#This Row],[total_adults]])</f>
        <v>0</v>
      </c>
      <c r="AH637">
        <f>IF(ISBLANK(wash[[#This Row],[total_beneficiaries_reached]]),SUM(wash[[#This Row],[calc_children]],wash[[#This Row],[calc_adults]]),wash[[#This Row],[total_beneficiaries_reached]])</f>
        <v>0</v>
      </c>
      <c r="AI637" s="49" t="str">
        <f ca="1">IF(B637="","",OFFSET(table_admin1[[#Headers],[ADM1_PT]],MATCH(B637,admin1,0),1))</f>
        <v/>
      </c>
      <c r="AJ637" s="49" t="str">
        <f t="shared" ca="1" si="22"/>
        <v/>
      </c>
      <c r="AK637" s="49" t="str">
        <f t="shared" ca="1" si="23"/>
        <v/>
      </c>
    </row>
    <row r="638" spans="29:37" x14ac:dyDescent="0.2">
      <c r="AC638">
        <f>IF(ISBLANK(wash[[#This Row],[total_boys]]),SUM(wash[[#This Row],[boys_0-5_reached]],wash[[#This Row],[boys_6-12_reached]],wash[[#This Row],[boys_13-18_reached]]),wash[[#This Row],[total_boys]])</f>
        <v>0</v>
      </c>
      <c r="AD638">
        <f>IF(ISBLANK(wash[[#This Row],[total_girls]]),SUM(wash[[#This Row],[girls_0-5_reached]],wash[[#This Row],[girls_6-12_reached]],wash[[#This Row],[girls_13-18_reached]]),wash[[#This Row],[total_girls]])</f>
        <v>0</v>
      </c>
      <c r="AE638">
        <f>IF(ISBLANK(wash[[#This Row],[total_children]]),SUM(wash[[#This Row],[calc_boys]],wash[[#This Row],[calc_girls]]),wash[[#This Row],[total_children]])</f>
        <v>0</v>
      </c>
      <c r="AF638">
        <f>IF(ISBLANK(wash[[#This Row],[total_pwd]]),SUM(wash[[#This Row],[total_pwd_men]],wash[[#This Row],[total_pwd_women]]),wash[[#This Row],[total_pwd]])</f>
        <v>0</v>
      </c>
      <c r="AG638">
        <f>IF(ISBLANK(wash[[#This Row],[total_adults]]),SUM(wash[[#This Row],[total_men]],wash[[#This Row],[total_women]]),wash[[#This Row],[total_adults]])</f>
        <v>0</v>
      </c>
      <c r="AH638">
        <f>IF(ISBLANK(wash[[#This Row],[total_beneficiaries_reached]]),SUM(wash[[#This Row],[calc_children]],wash[[#This Row],[calc_adults]]),wash[[#This Row],[total_beneficiaries_reached]])</f>
        <v>0</v>
      </c>
      <c r="AI638" s="49" t="str">
        <f ca="1">IF(B638="","",OFFSET(table_admin1[[#Headers],[ADM1_PT]],MATCH(B638,admin1,0),1))</f>
        <v/>
      </c>
      <c r="AJ638" s="49" t="str">
        <f t="shared" ca="1" si="22"/>
        <v/>
      </c>
      <c r="AK638" s="49" t="str">
        <f t="shared" ca="1" si="23"/>
        <v/>
      </c>
    </row>
    <row r="639" spans="29:37" x14ac:dyDescent="0.2">
      <c r="AC639">
        <f>IF(ISBLANK(wash[[#This Row],[total_boys]]),SUM(wash[[#This Row],[boys_0-5_reached]],wash[[#This Row],[boys_6-12_reached]],wash[[#This Row],[boys_13-18_reached]]),wash[[#This Row],[total_boys]])</f>
        <v>0</v>
      </c>
      <c r="AD639">
        <f>IF(ISBLANK(wash[[#This Row],[total_girls]]),SUM(wash[[#This Row],[girls_0-5_reached]],wash[[#This Row],[girls_6-12_reached]],wash[[#This Row],[girls_13-18_reached]]),wash[[#This Row],[total_girls]])</f>
        <v>0</v>
      </c>
      <c r="AE639">
        <f>IF(ISBLANK(wash[[#This Row],[total_children]]),SUM(wash[[#This Row],[calc_boys]],wash[[#This Row],[calc_girls]]),wash[[#This Row],[total_children]])</f>
        <v>0</v>
      </c>
      <c r="AF639">
        <f>IF(ISBLANK(wash[[#This Row],[total_pwd]]),SUM(wash[[#This Row],[total_pwd_men]],wash[[#This Row],[total_pwd_women]]),wash[[#This Row],[total_pwd]])</f>
        <v>0</v>
      </c>
      <c r="AG639">
        <f>IF(ISBLANK(wash[[#This Row],[total_adults]]),SUM(wash[[#This Row],[total_men]],wash[[#This Row],[total_women]]),wash[[#This Row],[total_adults]])</f>
        <v>0</v>
      </c>
      <c r="AH639">
        <f>IF(ISBLANK(wash[[#This Row],[total_beneficiaries_reached]]),SUM(wash[[#This Row],[calc_children]],wash[[#This Row],[calc_adults]]),wash[[#This Row],[total_beneficiaries_reached]])</f>
        <v>0</v>
      </c>
      <c r="AI639" s="49" t="str">
        <f ca="1">IF(B639="","",OFFSET(table_admin1[[#Headers],[ADM1_PT]],MATCH(B639,admin1,0),1))</f>
        <v/>
      </c>
      <c r="AJ639" s="49" t="str">
        <f t="shared" ca="1" si="22"/>
        <v/>
      </c>
      <c r="AK639" s="49" t="str">
        <f t="shared" ca="1" si="23"/>
        <v/>
      </c>
    </row>
    <row r="640" spans="29:37" x14ac:dyDescent="0.2">
      <c r="AC640">
        <f>IF(ISBLANK(wash[[#This Row],[total_boys]]),SUM(wash[[#This Row],[boys_0-5_reached]],wash[[#This Row],[boys_6-12_reached]],wash[[#This Row],[boys_13-18_reached]]),wash[[#This Row],[total_boys]])</f>
        <v>0</v>
      </c>
      <c r="AD640">
        <f>IF(ISBLANK(wash[[#This Row],[total_girls]]),SUM(wash[[#This Row],[girls_0-5_reached]],wash[[#This Row],[girls_6-12_reached]],wash[[#This Row],[girls_13-18_reached]]),wash[[#This Row],[total_girls]])</f>
        <v>0</v>
      </c>
      <c r="AE640">
        <f>IF(ISBLANK(wash[[#This Row],[total_children]]),SUM(wash[[#This Row],[calc_boys]],wash[[#This Row],[calc_girls]]),wash[[#This Row],[total_children]])</f>
        <v>0</v>
      </c>
      <c r="AF640">
        <f>IF(ISBLANK(wash[[#This Row],[total_pwd]]),SUM(wash[[#This Row],[total_pwd_men]],wash[[#This Row],[total_pwd_women]]),wash[[#This Row],[total_pwd]])</f>
        <v>0</v>
      </c>
      <c r="AG640">
        <f>IF(ISBLANK(wash[[#This Row],[total_adults]]),SUM(wash[[#This Row],[total_men]],wash[[#This Row],[total_women]]),wash[[#This Row],[total_adults]])</f>
        <v>0</v>
      </c>
      <c r="AH640">
        <f>IF(ISBLANK(wash[[#This Row],[total_beneficiaries_reached]]),SUM(wash[[#This Row],[calc_children]],wash[[#This Row],[calc_adults]]),wash[[#This Row],[total_beneficiaries_reached]])</f>
        <v>0</v>
      </c>
      <c r="AI640" s="49" t="str">
        <f ca="1">IF(B640="","",OFFSET(table_admin1[[#Headers],[ADM1_PT]],MATCH(B640,admin1,0),1))</f>
        <v/>
      </c>
      <c r="AJ640" s="49" t="str">
        <f t="shared" ca="1" si="22"/>
        <v/>
      </c>
      <c r="AK640" s="49" t="str">
        <f t="shared" ca="1" si="23"/>
        <v/>
      </c>
    </row>
    <row r="641" spans="29:37" x14ac:dyDescent="0.2">
      <c r="AC641">
        <f>IF(ISBLANK(wash[[#This Row],[total_boys]]),SUM(wash[[#This Row],[boys_0-5_reached]],wash[[#This Row],[boys_6-12_reached]],wash[[#This Row],[boys_13-18_reached]]),wash[[#This Row],[total_boys]])</f>
        <v>0</v>
      </c>
      <c r="AD641">
        <f>IF(ISBLANK(wash[[#This Row],[total_girls]]),SUM(wash[[#This Row],[girls_0-5_reached]],wash[[#This Row],[girls_6-12_reached]],wash[[#This Row],[girls_13-18_reached]]),wash[[#This Row],[total_girls]])</f>
        <v>0</v>
      </c>
      <c r="AE641">
        <f>IF(ISBLANK(wash[[#This Row],[total_children]]),SUM(wash[[#This Row],[calc_boys]],wash[[#This Row],[calc_girls]]),wash[[#This Row],[total_children]])</f>
        <v>0</v>
      </c>
      <c r="AF641">
        <f>IF(ISBLANK(wash[[#This Row],[total_pwd]]),SUM(wash[[#This Row],[total_pwd_men]],wash[[#This Row],[total_pwd_women]]),wash[[#This Row],[total_pwd]])</f>
        <v>0</v>
      </c>
      <c r="AG641">
        <f>IF(ISBLANK(wash[[#This Row],[total_adults]]),SUM(wash[[#This Row],[total_men]],wash[[#This Row],[total_women]]),wash[[#This Row],[total_adults]])</f>
        <v>0</v>
      </c>
      <c r="AH641">
        <f>IF(ISBLANK(wash[[#This Row],[total_beneficiaries_reached]]),SUM(wash[[#This Row],[calc_children]],wash[[#This Row],[calc_adults]]),wash[[#This Row],[total_beneficiaries_reached]])</f>
        <v>0</v>
      </c>
      <c r="AI641" s="49" t="str">
        <f ca="1">IF(B641="","",OFFSET(table_admin1[[#Headers],[ADM1_PT]],MATCH(B641,admin1,0),1))</f>
        <v/>
      </c>
      <c r="AJ641" s="49" t="str">
        <f t="shared" ca="1" si="22"/>
        <v/>
      </c>
      <c r="AK641" s="49" t="str">
        <f t="shared" ca="1" si="23"/>
        <v/>
      </c>
    </row>
    <row r="642" spans="29:37" x14ac:dyDescent="0.2">
      <c r="AC642">
        <f>IF(ISBLANK(wash[[#This Row],[total_boys]]),SUM(wash[[#This Row],[boys_0-5_reached]],wash[[#This Row],[boys_6-12_reached]],wash[[#This Row],[boys_13-18_reached]]),wash[[#This Row],[total_boys]])</f>
        <v>0</v>
      </c>
      <c r="AD642">
        <f>IF(ISBLANK(wash[[#This Row],[total_girls]]),SUM(wash[[#This Row],[girls_0-5_reached]],wash[[#This Row],[girls_6-12_reached]],wash[[#This Row],[girls_13-18_reached]]),wash[[#This Row],[total_girls]])</f>
        <v>0</v>
      </c>
      <c r="AE642">
        <f>IF(ISBLANK(wash[[#This Row],[total_children]]),SUM(wash[[#This Row],[calc_boys]],wash[[#This Row],[calc_girls]]),wash[[#This Row],[total_children]])</f>
        <v>0</v>
      </c>
      <c r="AF642">
        <f>IF(ISBLANK(wash[[#This Row],[total_pwd]]),SUM(wash[[#This Row],[total_pwd_men]],wash[[#This Row],[total_pwd_women]]),wash[[#This Row],[total_pwd]])</f>
        <v>0</v>
      </c>
      <c r="AG642">
        <f>IF(ISBLANK(wash[[#This Row],[total_adults]]),SUM(wash[[#This Row],[total_men]],wash[[#This Row],[total_women]]),wash[[#This Row],[total_adults]])</f>
        <v>0</v>
      </c>
      <c r="AH642">
        <f>IF(ISBLANK(wash[[#This Row],[total_beneficiaries_reached]]),SUM(wash[[#This Row],[calc_children]],wash[[#This Row],[calc_adults]]),wash[[#This Row],[total_beneficiaries_reached]])</f>
        <v>0</v>
      </c>
      <c r="AI642" s="49" t="str">
        <f ca="1">IF(B642="","",OFFSET(table_admin1[[#Headers],[ADM1_PT]],MATCH(B642,admin1,0),1))</f>
        <v/>
      </c>
      <c r="AJ642" s="49" t="str">
        <f t="shared" ca="1" si="22"/>
        <v/>
      </c>
      <c r="AK642" s="49" t="str">
        <f t="shared" ca="1" si="23"/>
        <v/>
      </c>
    </row>
    <row r="643" spans="29:37" x14ac:dyDescent="0.2">
      <c r="AC643">
        <f>IF(ISBLANK(wash[[#This Row],[total_boys]]),SUM(wash[[#This Row],[boys_0-5_reached]],wash[[#This Row],[boys_6-12_reached]],wash[[#This Row],[boys_13-18_reached]]),wash[[#This Row],[total_boys]])</f>
        <v>0</v>
      </c>
      <c r="AD643">
        <f>IF(ISBLANK(wash[[#This Row],[total_girls]]),SUM(wash[[#This Row],[girls_0-5_reached]],wash[[#This Row],[girls_6-12_reached]],wash[[#This Row],[girls_13-18_reached]]),wash[[#This Row],[total_girls]])</f>
        <v>0</v>
      </c>
      <c r="AE643">
        <f>IF(ISBLANK(wash[[#This Row],[total_children]]),SUM(wash[[#This Row],[calc_boys]],wash[[#This Row],[calc_girls]]),wash[[#This Row],[total_children]])</f>
        <v>0</v>
      </c>
      <c r="AF643">
        <f>IF(ISBLANK(wash[[#This Row],[total_pwd]]),SUM(wash[[#This Row],[total_pwd_men]],wash[[#This Row],[total_pwd_women]]),wash[[#This Row],[total_pwd]])</f>
        <v>0</v>
      </c>
      <c r="AG643">
        <f>IF(ISBLANK(wash[[#This Row],[total_adults]]),SUM(wash[[#This Row],[total_men]],wash[[#This Row],[total_women]]),wash[[#This Row],[total_adults]])</f>
        <v>0</v>
      </c>
      <c r="AH643">
        <f>IF(ISBLANK(wash[[#This Row],[total_beneficiaries_reached]]),SUM(wash[[#This Row],[calc_children]],wash[[#This Row],[calc_adults]]),wash[[#This Row],[total_beneficiaries_reached]])</f>
        <v>0</v>
      </c>
      <c r="AI643" s="49" t="str">
        <f ca="1">IF(B643="","",OFFSET(table_admin1[[#Headers],[ADM1_PT]],MATCH(B643,admin1,0),1))</f>
        <v/>
      </c>
      <c r="AJ643" s="49" t="str">
        <f t="shared" ca="1" si="22"/>
        <v/>
      </c>
      <c r="AK643" s="49" t="str">
        <f t="shared" ca="1" si="23"/>
        <v/>
      </c>
    </row>
    <row r="644" spans="29:37" x14ac:dyDescent="0.2">
      <c r="AC644">
        <f>IF(ISBLANK(wash[[#This Row],[total_boys]]),SUM(wash[[#This Row],[boys_0-5_reached]],wash[[#This Row],[boys_6-12_reached]],wash[[#This Row],[boys_13-18_reached]]),wash[[#This Row],[total_boys]])</f>
        <v>0</v>
      </c>
      <c r="AD644">
        <f>IF(ISBLANK(wash[[#This Row],[total_girls]]),SUM(wash[[#This Row],[girls_0-5_reached]],wash[[#This Row],[girls_6-12_reached]],wash[[#This Row],[girls_13-18_reached]]),wash[[#This Row],[total_girls]])</f>
        <v>0</v>
      </c>
      <c r="AE644">
        <f>IF(ISBLANK(wash[[#This Row],[total_children]]),SUM(wash[[#This Row],[calc_boys]],wash[[#This Row],[calc_girls]]),wash[[#This Row],[total_children]])</f>
        <v>0</v>
      </c>
      <c r="AF644">
        <f>IF(ISBLANK(wash[[#This Row],[total_pwd]]),SUM(wash[[#This Row],[total_pwd_men]],wash[[#This Row],[total_pwd_women]]),wash[[#This Row],[total_pwd]])</f>
        <v>0</v>
      </c>
      <c r="AG644">
        <f>IF(ISBLANK(wash[[#This Row],[total_adults]]),SUM(wash[[#This Row],[total_men]],wash[[#This Row],[total_women]]),wash[[#This Row],[total_adults]])</f>
        <v>0</v>
      </c>
      <c r="AH644">
        <f>IF(ISBLANK(wash[[#This Row],[total_beneficiaries_reached]]),SUM(wash[[#This Row],[calc_children]],wash[[#This Row],[calc_adults]]),wash[[#This Row],[total_beneficiaries_reached]])</f>
        <v>0</v>
      </c>
      <c r="AI644" s="49" t="str">
        <f ca="1">IF(B644="","",OFFSET(table_admin1[[#Headers],[ADM1_PT]],MATCH(B644,admin1,0),1))</f>
        <v/>
      </c>
      <c r="AJ644" s="49" t="str">
        <f t="shared" ca="1" si="22"/>
        <v/>
      </c>
      <c r="AK644" s="49" t="str">
        <f t="shared" ca="1" si="23"/>
        <v/>
      </c>
    </row>
    <row r="645" spans="29:37" x14ac:dyDescent="0.2">
      <c r="AC645">
        <f>IF(ISBLANK(wash[[#This Row],[total_boys]]),SUM(wash[[#This Row],[boys_0-5_reached]],wash[[#This Row],[boys_6-12_reached]],wash[[#This Row],[boys_13-18_reached]]),wash[[#This Row],[total_boys]])</f>
        <v>0</v>
      </c>
      <c r="AD645">
        <f>IF(ISBLANK(wash[[#This Row],[total_girls]]),SUM(wash[[#This Row],[girls_0-5_reached]],wash[[#This Row],[girls_6-12_reached]],wash[[#This Row],[girls_13-18_reached]]),wash[[#This Row],[total_girls]])</f>
        <v>0</v>
      </c>
      <c r="AE645">
        <f>IF(ISBLANK(wash[[#This Row],[total_children]]),SUM(wash[[#This Row],[calc_boys]],wash[[#This Row],[calc_girls]]),wash[[#This Row],[total_children]])</f>
        <v>0</v>
      </c>
      <c r="AF645">
        <f>IF(ISBLANK(wash[[#This Row],[total_pwd]]),SUM(wash[[#This Row],[total_pwd_men]],wash[[#This Row],[total_pwd_women]]),wash[[#This Row],[total_pwd]])</f>
        <v>0</v>
      </c>
      <c r="AG645">
        <f>IF(ISBLANK(wash[[#This Row],[total_adults]]),SUM(wash[[#This Row],[total_men]],wash[[#This Row],[total_women]]),wash[[#This Row],[total_adults]])</f>
        <v>0</v>
      </c>
      <c r="AH645">
        <f>IF(ISBLANK(wash[[#This Row],[total_beneficiaries_reached]]),SUM(wash[[#This Row],[calc_children]],wash[[#This Row],[calc_adults]]),wash[[#This Row],[total_beneficiaries_reached]])</f>
        <v>0</v>
      </c>
      <c r="AI645" s="49" t="str">
        <f ca="1">IF(B645="","",OFFSET(table_admin1[[#Headers],[ADM1_PT]],MATCH(B645,admin1,0),1))</f>
        <v/>
      </c>
      <c r="AJ645" s="49" t="str">
        <f t="shared" ca="1" si="22"/>
        <v/>
      </c>
      <c r="AK645" s="49" t="str">
        <f t="shared" ca="1" si="23"/>
        <v/>
      </c>
    </row>
    <row r="646" spans="29:37" x14ac:dyDescent="0.2">
      <c r="AC646">
        <f>IF(ISBLANK(wash[[#This Row],[total_boys]]),SUM(wash[[#This Row],[boys_0-5_reached]],wash[[#This Row],[boys_6-12_reached]],wash[[#This Row],[boys_13-18_reached]]),wash[[#This Row],[total_boys]])</f>
        <v>0</v>
      </c>
      <c r="AD646">
        <f>IF(ISBLANK(wash[[#This Row],[total_girls]]),SUM(wash[[#This Row],[girls_0-5_reached]],wash[[#This Row],[girls_6-12_reached]],wash[[#This Row],[girls_13-18_reached]]),wash[[#This Row],[total_girls]])</f>
        <v>0</v>
      </c>
      <c r="AE646">
        <f>IF(ISBLANK(wash[[#This Row],[total_children]]),SUM(wash[[#This Row],[calc_boys]],wash[[#This Row],[calc_girls]]),wash[[#This Row],[total_children]])</f>
        <v>0</v>
      </c>
      <c r="AF646">
        <f>IF(ISBLANK(wash[[#This Row],[total_pwd]]),SUM(wash[[#This Row],[total_pwd_men]],wash[[#This Row],[total_pwd_women]]),wash[[#This Row],[total_pwd]])</f>
        <v>0</v>
      </c>
      <c r="AG646">
        <f>IF(ISBLANK(wash[[#This Row],[total_adults]]),SUM(wash[[#This Row],[total_men]],wash[[#This Row],[total_women]]),wash[[#This Row],[total_adults]])</f>
        <v>0</v>
      </c>
      <c r="AH646">
        <f>IF(ISBLANK(wash[[#This Row],[total_beneficiaries_reached]]),SUM(wash[[#This Row],[calc_children]],wash[[#This Row],[calc_adults]]),wash[[#This Row],[total_beneficiaries_reached]])</f>
        <v>0</v>
      </c>
      <c r="AI646" s="49" t="str">
        <f ca="1">IF(B646="","",OFFSET(table_admin1[[#Headers],[ADM1_PT]],MATCH(B646,admin1,0),1))</f>
        <v/>
      </c>
      <c r="AJ646" s="49" t="str">
        <f t="shared" ca="1" si="22"/>
        <v/>
      </c>
      <c r="AK646" s="49" t="str">
        <f t="shared" ca="1" si="23"/>
        <v/>
      </c>
    </row>
    <row r="647" spans="29:37" x14ac:dyDescent="0.2">
      <c r="AC647">
        <f>IF(ISBLANK(wash[[#This Row],[total_boys]]),SUM(wash[[#This Row],[boys_0-5_reached]],wash[[#This Row],[boys_6-12_reached]],wash[[#This Row],[boys_13-18_reached]]),wash[[#This Row],[total_boys]])</f>
        <v>0</v>
      </c>
      <c r="AD647">
        <f>IF(ISBLANK(wash[[#This Row],[total_girls]]),SUM(wash[[#This Row],[girls_0-5_reached]],wash[[#This Row],[girls_6-12_reached]],wash[[#This Row],[girls_13-18_reached]]),wash[[#This Row],[total_girls]])</f>
        <v>0</v>
      </c>
      <c r="AE647">
        <f>IF(ISBLANK(wash[[#This Row],[total_children]]),SUM(wash[[#This Row],[calc_boys]],wash[[#This Row],[calc_girls]]),wash[[#This Row],[total_children]])</f>
        <v>0</v>
      </c>
      <c r="AF647">
        <f>IF(ISBLANK(wash[[#This Row],[total_pwd]]),SUM(wash[[#This Row],[total_pwd_men]],wash[[#This Row],[total_pwd_women]]),wash[[#This Row],[total_pwd]])</f>
        <v>0</v>
      </c>
      <c r="AG647">
        <f>IF(ISBLANK(wash[[#This Row],[total_adults]]),SUM(wash[[#This Row],[total_men]],wash[[#This Row],[total_women]]),wash[[#This Row],[total_adults]])</f>
        <v>0</v>
      </c>
      <c r="AH647">
        <f>IF(ISBLANK(wash[[#This Row],[total_beneficiaries_reached]]),SUM(wash[[#This Row],[calc_children]],wash[[#This Row],[calc_adults]]),wash[[#This Row],[total_beneficiaries_reached]])</f>
        <v>0</v>
      </c>
      <c r="AI647" s="49" t="str">
        <f ca="1">IF(B647="","",OFFSET(table_admin1[[#Headers],[ADM1_PT]],MATCH(B647,admin1,0),1))</f>
        <v/>
      </c>
      <c r="AJ647" s="49" t="str">
        <f t="shared" ca="1" si="22"/>
        <v/>
      </c>
      <c r="AK647" s="49" t="str">
        <f t="shared" ca="1" si="23"/>
        <v/>
      </c>
    </row>
    <row r="648" spans="29:37" x14ac:dyDescent="0.2">
      <c r="AC648">
        <f>IF(ISBLANK(wash[[#This Row],[total_boys]]),SUM(wash[[#This Row],[boys_0-5_reached]],wash[[#This Row],[boys_6-12_reached]],wash[[#This Row],[boys_13-18_reached]]),wash[[#This Row],[total_boys]])</f>
        <v>0</v>
      </c>
      <c r="AD648">
        <f>IF(ISBLANK(wash[[#This Row],[total_girls]]),SUM(wash[[#This Row],[girls_0-5_reached]],wash[[#This Row],[girls_6-12_reached]],wash[[#This Row],[girls_13-18_reached]]),wash[[#This Row],[total_girls]])</f>
        <v>0</v>
      </c>
      <c r="AE648">
        <f>IF(ISBLANK(wash[[#This Row],[total_children]]),SUM(wash[[#This Row],[calc_boys]],wash[[#This Row],[calc_girls]]),wash[[#This Row],[total_children]])</f>
        <v>0</v>
      </c>
      <c r="AF648">
        <f>IF(ISBLANK(wash[[#This Row],[total_pwd]]),SUM(wash[[#This Row],[total_pwd_men]],wash[[#This Row],[total_pwd_women]]),wash[[#This Row],[total_pwd]])</f>
        <v>0</v>
      </c>
      <c r="AG648">
        <f>IF(ISBLANK(wash[[#This Row],[total_adults]]),SUM(wash[[#This Row],[total_men]],wash[[#This Row],[total_women]]),wash[[#This Row],[total_adults]])</f>
        <v>0</v>
      </c>
      <c r="AH648">
        <f>IF(ISBLANK(wash[[#This Row],[total_beneficiaries_reached]]),SUM(wash[[#This Row],[calc_children]],wash[[#This Row],[calc_adults]]),wash[[#This Row],[total_beneficiaries_reached]])</f>
        <v>0</v>
      </c>
      <c r="AI648" s="49" t="str">
        <f ca="1">IF(B648="","",OFFSET(table_admin1[[#Headers],[ADM1_PT]],MATCH(B648,admin1,0),1))</f>
        <v/>
      </c>
      <c r="AJ648" s="49" t="str">
        <f t="shared" ca="1" si="22"/>
        <v/>
      </c>
      <c r="AK648" s="49" t="str">
        <f t="shared" ca="1" si="23"/>
        <v/>
      </c>
    </row>
    <row r="649" spans="29:37" x14ac:dyDescent="0.2">
      <c r="AC649">
        <f>IF(ISBLANK(wash[[#This Row],[total_boys]]),SUM(wash[[#This Row],[boys_0-5_reached]],wash[[#This Row],[boys_6-12_reached]],wash[[#This Row],[boys_13-18_reached]]),wash[[#This Row],[total_boys]])</f>
        <v>0</v>
      </c>
      <c r="AD649">
        <f>IF(ISBLANK(wash[[#This Row],[total_girls]]),SUM(wash[[#This Row],[girls_0-5_reached]],wash[[#This Row],[girls_6-12_reached]],wash[[#This Row],[girls_13-18_reached]]),wash[[#This Row],[total_girls]])</f>
        <v>0</v>
      </c>
      <c r="AE649">
        <f>IF(ISBLANK(wash[[#This Row],[total_children]]),SUM(wash[[#This Row],[calc_boys]],wash[[#This Row],[calc_girls]]),wash[[#This Row],[total_children]])</f>
        <v>0</v>
      </c>
      <c r="AF649">
        <f>IF(ISBLANK(wash[[#This Row],[total_pwd]]),SUM(wash[[#This Row],[total_pwd_men]],wash[[#This Row],[total_pwd_women]]),wash[[#This Row],[total_pwd]])</f>
        <v>0</v>
      </c>
      <c r="AG649">
        <f>IF(ISBLANK(wash[[#This Row],[total_adults]]),SUM(wash[[#This Row],[total_men]],wash[[#This Row],[total_women]]),wash[[#This Row],[total_adults]])</f>
        <v>0</v>
      </c>
      <c r="AH649">
        <f>IF(ISBLANK(wash[[#This Row],[total_beneficiaries_reached]]),SUM(wash[[#This Row],[calc_children]],wash[[#This Row],[calc_adults]]),wash[[#This Row],[total_beneficiaries_reached]])</f>
        <v>0</v>
      </c>
      <c r="AI649" s="49" t="str">
        <f ca="1">IF(B649="","",OFFSET(table_admin1[[#Headers],[ADM1_PT]],MATCH(B649,admin1,0),1))</f>
        <v/>
      </c>
      <c r="AJ649" s="49" t="str">
        <f t="shared" ca="1" si="22"/>
        <v/>
      </c>
      <c r="AK649" s="49" t="str">
        <f t="shared" ca="1" si="23"/>
        <v/>
      </c>
    </row>
    <row r="650" spans="29:37" x14ac:dyDescent="0.2">
      <c r="AC650">
        <f>IF(ISBLANK(wash[[#This Row],[total_boys]]),SUM(wash[[#This Row],[boys_0-5_reached]],wash[[#This Row],[boys_6-12_reached]],wash[[#This Row],[boys_13-18_reached]]),wash[[#This Row],[total_boys]])</f>
        <v>0</v>
      </c>
      <c r="AD650">
        <f>IF(ISBLANK(wash[[#This Row],[total_girls]]),SUM(wash[[#This Row],[girls_0-5_reached]],wash[[#This Row],[girls_6-12_reached]],wash[[#This Row],[girls_13-18_reached]]),wash[[#This Row],[total_girls]])</f>
        <v>0</v>
      </c>
      <c r="AE650">
        <f>IF(ISBLANK(wash[[#This Row],[total_children]]),SUM(wash[[#This Row],[calc_boys]],wash[[#This Row],[calc_girls]]),wash[[#This Row],[total_children]])</f>
        <v>0</v>
      </c>
      <c r="AF650">
        <f>IF(ISBLANK(wash[[#This Row],[total_pwd]]),SUM(wash[[#This Row],[total_pwd_men]],wash[[#This Row],[total_pwd_women]]),wash[[#This Row],[total_pwd]])</f>
        <v>0</v>
      </c>
      <c r="AG650">
        <f>IF(ISBLANK(wash[[#This Row],[total_adults]]),SUM(wash[[#This Row],[total_men]],wash[[#This Row],[total_women]]),wash[[#This Row],[total_adults]])</f>
        <v>0</v>
      </c>
      <c r="AH650">
        <f>IF(ISBLANK(wash[[#This Row],[total_beneficiaries_reached]]),SUM(wash[[#This Row],[calc_children]],wash[[#This Row],[calc_adults]]),wash[[#This Row],[total_beneficiaries_reached]])</f>
        <v>0</v>
      </c>
      <c r="AI650" s="49" t="str">
        <f ca="1">IF(B650="","",OFFSET(table_admin1[[#Headers],[ADM1_PT]],MATCH(B650,admin1,0),1))</f>
        <v/>
      </c>
      <c r="AJ650" s="49" t="str">
        <f t="shared" ca="1" si="22"/>
        <v/>
      </c>
      <c r="AK650" s="49" t="str">
        <f t="shared" ca="1" si="23"/>
        <v/>
      </c>
    </row>
    <row r="651" spans="29:37" x14ac:dyDescent="0.2">
      <c r="AC651">
        <f>IF(ISBLANK(wash[[#This Row],[total_boys]]),SUM(wash[[#This Row],[boys_0-5_reached]],wash[[#This Row],[boys_6-12_reached]],wash[[#This Row],[boys_13-18_reached]]),wash[[#This Row],[total_boys]])</f>
        <v>0</v>
      </c>
      <c r="AD651">
        <f>IF(ISBLANK(wash[[#This Row],[total_girls]]),SUM(wash[[#This Row],[girls_0-5_reached]],wash[[#This Row],[girls_6-12_reached]],wash[[#This Row],[girls_13-18_reached]]),wash[[#This Row],[total_girls]])</f>
        <v>0</v>
      </c>
      <c r="AE651">
        <f>IF(ISBLANK(wash[[#This Row],[total_children]]),SUM(wash[[#This Row],[calc_boys]],wash[[#This Row],[calc_girls]]),wash[[#This Row],[total_children]])</f>
        <v>0</v>
      </c>
      <c r="AF651">
        <f>IF(ISBLANK(wash[[#This Row],[total_pwd]]),SUM(wash[[#This Row],[total_pwd_men]],wash[[#This Row],[total_pwd_women]]),wash[[#This Row],[total_pwd]])</f>
        <v>0</v>
      </c>
      <c r="AG651">
        <f>IF(ISBLANK(wash[[#This Row],[total_adults]]),SUM(wash[[#This Row],[total_men]],wash[[#This Row],[total_women]]),wash[[#This Row],[total_adults]])</f>
        <v>0</v>
      </c>
      <c r="AH651">
        <f>IF(ISBLANK(wash[[#This Row],[total_beneficiaries_reached]]),SUM(wash[[#This Row],[calc_children]],wash[[#This Row],[calc_adults]]),wash[[#This Row],[total_beneficiaries_reached]])</f>
        <v>0</v>
      </c>
      <c r="AI651" s="49" t="str">
        <f ca="1">IF(B651="","",OFFSET(table_admin1[[#Headers],[ADM1_PT]],MATCH(B651,admin1,0),1))</f>
        <v/>
      </c>
      <c r="AJ651" s="49" t="str">
        <f t="shared" ca="1" si="22"/>
        <v/>
      </c>
      <c r="AK651" s="49" t="str">
        <f t="shared" ca="1" si="23"/>
        <v/>
      </c>
    </row>
    <row r="652" spans="29:37" x14ac:dyDescent="0.2">
      <c r="AC652">
        <f>IF(ISBLANK(wash[[#This Row],[total_boys]]),SUM(wash[[#This Row],[boys_0-5_reached]],wash[[#This Row],[boys_6-12_reached]],wash[[#This Row],[boys_13-18_reached]]),wash[[#This Row],[total_boys]])</f>
        <v>0</v>
      </c>
      <c r="AD652">
        <f>IF(ISBLANK(wash[[#This Row],[total_girls]]),SUM(wash[[#This Row],[girls_0-5_reached]],wash[[#This Row],[girls_6-12_reached]],wash[[#This Row],[girls_13-18_reached]]),wash[[#This Row],[total_girls]])</f>
        <v>0</v>
      </c>
      <c r="AE652">
        <f>IF(ISBLANK(wash[[#This Row],[total_children]]),SUM(wash[[#This Row],[calc_boys]],wash[[#This Row],[calc_girls]]),wash[[#This Row],[total_children]])</f>
        <v>0</v>
      </c>
      <c r="AF652">
        <f>IF(ISBLANK(wash[[#This Row],[total_pwd]]),SUM(wash[[#This Row],[total_pwd_men]],wash[[#This Row],[total_pwd_women]]),wash[[#This Row],[total_pwd]])</f>
        <v>0</v>
      </c>
      <c r="AG652">
        <f>IF(ISBLANK(wash[[#This Row],[total_adults]]),SUM(wash[[#This Row],[total_men]],wash[[#This Row],[total_women]]),wash[[#This Row],[total_adults]])</f>
        <v>0</v>
      </c>
      <c r="AH652">
        <f>IF(ISBLANK(wash[[#This Row],[total_beneficiaries_reached]]),SUM(wash[[#This Row],[calc_children]],wash[[#This Row],[calc_adults]]),wash[[#This Row],[total_beneficiaries_reached]])</f>
        <v>0</v>
      </c>
      <c r="AI652" s="49" t="str">
        <f ca="1">IF(B652="","",OFFSET(table_admin1[[#Headers],[ADM1_PT]],MATCH(B652,admin1,0),1))</f>
        <v/>
      </c>
      <c r="AJ652" s="49" t="str">
        <f t="shared" ca="1" si="22"/>
        <v/>
      </c>
      <c r="AK652" s="49" t="str">
        <f t="shared" ca="1" si="23"/>
        <v/>
      </c>
    </row>
    <row r="653" spans="29:37" x14ac:dyDescent="0.2">
      <c r="AC653">
        <f>IF(ISBLANK(wash[[#This Row],[total_boys]]),SUM(wash[[#This Row],[boys_0-5_reached]],wash[[#This Row],[boys_6-12_reached]],wash[[#This Row],[boys_13-18_reached]]),wash[[#This Row],[total_boys]])</f>
        <v>0</v>
      </c>
      <c r="AD653">
        <f>IF(ISBLANK(wash[[#This Row],[total_girls]]),SUM(wash[[#This Row],[girls_0-5_reached]],wash[[#This Row],[girls_6-12_reached]],wash[[#This Row],[girls_13-18_reached]]),wash[[#This Row],[total_girls]])</f>
        <v>0</v>
      </c>
      <c r="AE653">
        <f>IF(ISBLANK(wash[[#This Row],[total_children]]),SUM(wash[[#This Row],[calc_boys]],wash[[#This Row],[calc_girls]]),wash[[#This Row],[total_children]])</f>
        <v>0</v>
      </c>
      <c r="AF653">
        <f>IF(ISBLANK(wash[[#This Row],[total_pwd]]),SUM(wash[[#This Row],[total_pwd_men]],wash[[#This Row],[total_pwd_women]]),wash[[#This Row],[total_pwd]])</f>
        <v>0</v>
      </c>
      <c r="AG653">
        <f>IF(ISBLANK(wash[[#This Row],[total_adults]]),SUM(wash[[#This Row],[total_men]],wash[[#This Row],[total_women]]),wash[[#This Row],[total_adults]])</f>
        <v>0</v>
      </c>
      <c r="AH653">
        <f>IF(ISBLANK(wash[[#This Row],[total_beneficiaries_reached]]),SUM(wash[[#This Row],[calc_children]],wash[[#This Row],[calc_adults]]),wash[[#This Row],[total_beneficiaries_reached]])</f>
        <v>0</v>
      </c>
      <c r="AI653" s="49" t="str">
        <f ca="1">IF(B653="","",OFFSET(table_admin1[[#Headers],[ADM1_PT]],MATCH(B653,admin1,0),1))</f>
        <v/>
      </c>
      <c r="AJ653" s="49" t="str">
        <f t="shared" ca="1" si="22"/>
        <v/>
      </c>
      <c r="AK653" s="49" t="str">
        <f t="shared" ca="1" si="23"/>
        <v/>
      </c>
    </row>
    <row r="654" spans="29:37" x14ac:dyDescent="0.2">
      <c r="AC654">
        <f>IF(ISBLANK(wash[[#This Row],[total_boys]]),SUM(wash[[#This Row],[boys_0-5_reached]],wash[[#This Row],[boys_6-12_reached]],wash[[#This Row],[boys_13-18_reached]]),wash[[#This Row],[total_boys]])</f>
        <v>0</v>
      </c>
      <c r="AD654">
        <f>IF(ISBLANK(wash[[#This Row],[total_girls]]),SUM(wash[[#This Row],[girls_0-5_reached]],wash[[#This Row],[girls_6-12_reached]],wash[[#This Row],[girls_13-18_reached]]),wash[[#This Row],[total_girls]])</f>
        <v>0</v>
      </c>
      <c r="AE654">
        <f>IF(ISBLANK(wash[[#This Row],[total_children]]),SUM(wash[[#This Row],[calc_boys]],wash[[#This Row],[calc_girls]]),wash[[#This Row],[total_children]])</f>
        <v>0</v>
      </c>
      <c r="AF654">
        <f>IF(ISBLANK(wash[[#This Row],[total_pwd]]),SUM(wash[[#This Row],[total_pwd_men]],wash[[#This Row],[total_pwd_women]]),wash[[#This Row],[total_pwd]])</f>
        <v>0</v>
      </c>
      <c r="AG654">
        <f>IF(ISBLANK(wash[[#This Row],[total_adults]]),SUM(wash[[#This Row],[total_men]],wash[[#This Row],[total_women]]),wash[[#This Row],[total_adults]])</f>
        <v>0</v>
      </c>
      <c r="AH654">
        <f>IF(ISBLANK(wash[[#This Row],[total_beneficiaries_reached]]),SUM(wash[[#This Row],[calc_children]],wash[[#This Row],[calc_adults]]),wash[[#This Row],[total_beneficiaries_reached]])</f>
        <v>0</v>
      </c>
      <c r="AI654" s="49" t="str">
        <f ca="1">IF(B654="","",OFFSET(table_admin1[[#Headers],[ADM1_PT]],MATCH(B654,admin1,0),1))</f>
        <v/>
      </c>
      <c r="AJ654" s="49" t="str">
        <f t="shared" ca="1" si="22"/>
        <v/>
      </c>
      <c r="AK654" s="49" t="str">
        <f t="shared" ca="1" si="23"/>
        <v/>
      </c>
    </row>
    <row r="655" spans="29:37" x14ac:dyDescent="0.2">
      <c r="AC655">
        <f>IF(ISBLANK(wash[[#This Row],[total_boys]]),SUM(wash[[#This Row],[boys_0-5_reached]],wash[[#This Row],[boys_6-12_reached]],wash[[#This Row],[boys_13-18_reached]]),wash[[#This Row],[total_boys]])</f>
        <v>0</v>
      </c>
      <c r="AD655">
        <f>IF(ISBLANK(wash[[#This Row],[total_girls]]),SUM(wash[[#This Row],[girls_0-5_reached]],wash[[#This Row],[girls_6-12_reached]],wash[[#This Row],[girls_13-18_reached]]),wash[[#This Row],[total_girls]])</f>
        <v>0</v>
      </c>
      <c r="AE655">
        <f>IF(ISBLANK(wash[[#This Row],[total_children]]),SUM(wash[[#This Row],[calc_boys]],wash[[#This Row],[calc_girls]]),wash[[#This Row],[total_children]])</f>
        <v>0</v>
      </c>
      <c r="AF655">
        <f>IF(ISBLANK(wash[[#This Row],[total_pwd]]),SUM(wash[[#This Row],[total_pwd_men]],wash[[#This Row],[total_pwd_women]]),wash[[#This Row],[total_pwd]])</f>
        <v>0</v>
      </c>
      <c r="AG655">
        <f>IF(ISBLANK(wash[[#This Row],[total_adults]]),SUM(wash[[#This Row],[total_men]],wash[[#This Row],[total_women]]),wash[[#This Row],[total_adults]])</f>
        <v>0</v>
      </c>
      <c r="AH655">
        <f>IF(ISBLANK(wash[[#This Row],[total_beneficiaries_reached]]),SUM(wash[[#This Row],[calc_children]],wash[[#This Row],[calc_adults]]),wash[[#This Row],[total_beneficiaries_reached]])</f>
        <v>0</v>
      </c>
      <c r="AI655" s="49" t="str">
        <f ca="1">IF(B655="","",OFFSET(table_admin1[[#Headers],[ADM1_PT]],MATCH(B655,admin1,0),1))</f>
        <v/>
      </c>
      <c r="AJ655" s="49" t="str">
        <f t="shared" ca="1" si="22"/>
        <v/>
      </c>
      <c r="AK655" s="49" t="str">
        <f t="shared" ca="1" si="23"/>
        <v/>
      </c>
    </row>
    <row r="656" spans="29:37" x14ac:dyDescent="0.2">
      <c r="AC656">
        <f>IF(ISBLANK(wash[[#This Row],[total_boys]]),SUM(wash[[#This Row],[boys_0-5_reached]],wash[[#This Row],[boys_6-12_reached]],wash[[#This Row],[boys_13-18_reached]]),wash[[#This Row],[total_boys]])</f>
        <v>0</v>
      </c>
      <c r="AD656">
        <f>IF(ISBLANK(wash[[#This Row],[total_girls]]),SUM(wash[[#This Row],[girls_0-5_reached]],wash[[#This Row],[girls_6-12_reached]],wash[[#This Row],[girls_13-18_reached]]),wash[[#This Row],[total_girls]])</f>
        <v>0</v>
      </c>
      <c r="AE656">
        <f>IF(ISBLANK(wash[[#This Row],[total_children]]),SUM(wash[[#This Row],[calc_boys]],wash[[#This Row],[calc_girls]]),wash[[#This Row],[total_children]])</f>
        <v>0</v>
      </c>
      <c r="AF656">
        <f>IF(ISBLANK(wash[[#This Row],[total_pwd]]),SUM(wash[[#This Row],[total_pwd_men]],wash[[#This Row],[total_pwd_women]]),wash[[#This Row],[total_pwd]])</f>
        <v>0</v>
      </c>
      <c r="AG656">
        <f>IF(ISBLANK(wash[[#This Row],[total_adults]]),SUM(wash[[#This Row],[total_men]],wash[[#This Row],[total_women]]),wash[[#This Row],[total_adults]])</f>
        <v>0</v>
      </c>
      <c r="AH656">
        <f>IF(ISBLANK(wash[[#This Row],[total_beneficiaries_reached]]),SUM(wash[[#This Row],[calc_children]],wash[[#This Row],[calc_adults]]),wash[[#This Row],[total_beneficiaries_reached]])</f>
        <v>0</v>
      </c>
      <c r="AI656" s="49" t="str">
        <f ca="1">IF(B656="","",OFFSET(table_admin1[[#Headers],[ADM1_PT]],MATCH(B656,admin1,0),1))</f>
        <v/>
      </c>
      <c r="AJ656" s="49" t="str">
        <f t="shared" ca="1" si="22"/>
        <v/>
      </c>
      <c r="AK656" s="49" t="str">
        <f t="shared" ca="1" si="23"/>
        <v/>
      </c>
    </row>
    <row r="657" spans="29:37" x14ac:dyDescent="0.2">
      <c r="AC657">
        <f>IF(ISBLANK(wash[[#This Row],[total_boys]]),SUM(wash[[#This Row],[boys_0-5_reached]],wash[[#This Row],[boys_6-12_reached]],wash[[#This Row],[boys_13-18_reached]]),wash[[#This Row],[total_boys]])</f>
        <v>0</v>
      </c>
      <c r="AD657">
        <f>IF(ISBLANK(wash[[#This Row],[total_girls]]),SUM(wash[[#This Row],[girls_0-5_reached]],wash[[#This Row],[girls_6-12_reached]],wash[[#This Row],[girls_13-18_reached]]),wash[[#This Row],[total_girls]])</f>
        <v>0</v>
      </c>
      <c r="AE657">
        <f>IF(ISBLANK(wash[[#This Row],[total_children]]),SUM(wash[[#This Row],[calc_boys]],wash[[#This Row],[calc_girls]]),wash[[#This Row],[total_children]])</f>
        <v>0</v>
      </c>
      <c r="AF657">
        <f>IF(ISBLANK(wash[[#This Row],[total_pwd]]),SUM(wash[[#This Row],[total_pwd_men]],wash[[#This Row],[total_pwd_women]]),wash[[#This Row],[total_pwd]])</f>
        <v>0</v>
      </c>
      <c r="AG657">
        <f>IF(ISBLANK(wash[[#This Row],[total_adults]]),SUM(wash[[#This Row],[total_men]],wash[[#This Row],[total_women]]),wash[[#This Row],[total_adults]])</f>
        <v>0</v>
      </c>
      <c r="AH657">
        <f>IF(ISBLANK(wash[[#This Row],[total_beneficiaries_reached]]),SUM(wash[[#This Row],[calc_children]],wash[[#This Row],[calc_adults]]),wash[[#This Row],[total_beneficiaries_reached]])</f>
        <v>0</v>
      </c>
      <c r="AI657" s="49" t="str">
        <f ca="1">IF(B657="","",OFFSET(table_admin1[[#Headers],[ADM1_PT]],MATCH(B657,admin1,0),1))</f>
        <v/>
      </c>
      <c r="AJ657" s="49" t="str">
        <f t="shared" ca="1" si="22"/>
        <v/>
      </c>
      <c r="AK657" s="49" t="str">
        <f t="shared" ca="1" si="23"/>
        <v/>
      </c>
    </row>
    <row r="658" spans="29:37" x14ac:dyDescent="0.2">
      <c r="AC658">
        <f>IF(ISBLANK(wash[[#This Row],[total_boys]]),SUM(wash[[#This Row],[boys_0-5_reached]],wash[[#This Row],[boys_6-12_reached]],wash[[#This Row],[boys_13-18_reached]]),wash[[#This Row],[total_boys]])</f>
        <v>0</v>
      </c>
      <c r="AD658">
        <f>IF(ISBLANK(wash[[#This Row],[total_girls]]),SUM(wash[[#This Row],[girls_0-5_reached]],wash[[#This Row],[girls_6-12_reached]],wash[[#This Row],[girls_13-18_reached]]),wash[[#This Row],[total_girls]])</f>
        <v>0</v>
      </c>
      <c r="AE658">
        <f>IF(ISBLANK(wash[[#This Row],[total_children]]),SUM(wash[[#This Row],[calc_boys]],wash[[#This Row],[calc_girls]]),wash[[#This Row],[total_children]])</f>
        <v>0</v>
      </c>
      <c r="AF658">
        <f>IF(ISBLANK(wash[[#This Row],[total_pwd]]),SUM(wash[[#This Row],[total_pwd_men]],wash[[#This Row],[total_pwd_women]]),wash[[#This Row],[total_pwd]])</f>
        <v>0</v>
      </c>
      <c r="AG658">
        <f>IF(ISBLANK(wash[[#This Row],[total_adults]]),SUM(wash[[#This Row],[total_men]],wash[[#This Row],[total_women]]),wash[[#This Row],[total_adults]])</f>
        <v>0</v>
      </c>
      <c r="AH658">
        <f>IF(ISBLANK(wash[[#This Row],[total_beneficiaries_reached]]),SUM(wash[[#This Row],[calc_children]],wash[[#This Row],[calc_adults]]),wash[[#This Row],[total_beneficiaries_reached]])</f>
        <v>0</v>
      </c>
      <c r="AI658" s="49" t="str">
        <f ca="1">IF(B658="","",OFFSET(table_admin1[[#Headers],[ADM1_PT]],MATCH(B658,admin1,0),1))</f>
        <v/>
      </c>
      <c r="AJ658" s="49" t="str">
        <f t="shared" ca="1" si="22"/>
        <v/>
      </c>
      <c r="AK658" s="49" t="str">
        <f t="shared" ca="1" si="23"/>
        <v/>
      </c>
    </row>
    <row r="659" spans="29:37" x14ac:dyDescent="0.2">
      <c r="AC659">
        <f>IF(ISBLANK(wash[[#This Row],[total_boys]]),SUM(wash[[#This Row],[boys_0-5_reached]],wash[[#This Row],[boys_6-12_reached]],wash[[#This Row],[boys_13-18_reached]]),wash[[#This Row],[total_boys]])</f>
        <v>0</v>
      </c>
      <c r="AD659">
        <f>IF(ISBLANK(wash[[#This Row],[total_girls]]),SUM(wash[[#This Row],[girls_0-5_reached]],wash[[#This Row],[girls_6-12_reached]],wash[[#This Row],[girls_13-18_reached]]),wash[[#This Row],[total_girls]])</f>
        <v>0</v>
      </c>
      <c r="AE659">
        <f>IF(ISBLANK(wash[[#This Row],[total_children]]),SUM(wash[[#This Row],[calc_boys]],wash[[#This Row],[calc_girls]]),wash[[#This Row],[total_children]])</f>
        <v>0</v>
      </c>
      <c r="AF659">
        <f>IF(ISBLANK(wash[[#This Row],[total_pwd]]),SUM(wash[[#This Row],[total_pwd_men]],wash[[#This Row],[total_pwd_women]]),wash[[#This Row],[total_pwd]])</f>
        <v>0</v>
      </c>
      <c r="AG659">
        <f>IF(ISBLANK(wash[[#This Row],[total_adults]]),SUM(wash[[#This Row],[total_men]],wash[[#This Row],[total_women]]),wash[[#This Row],[total_adults]])</f>
        <v>0</v>
      </c>
      <c r="AH659">
        <f>IF(ISBLANK(wash[[#This Row],[total_beneficiaries_reached]]),SUM(wash[[#This Row],[calc_children]],wash[[#This Row],[calc_adults]]),wash[[#This Row],[total_beneficiaries_reached]])</f>
        <v>0</v>
      </c>
      <c r="AI659" s="49" t="str">
        <f ca="1">IF(B659="","",OFFSET(table_admin1[[#Headers],[ADM1_PT]],MATCH(B659,admin1,0),1))</f>
        <v/>
      </c>
      <c r="AJ659" s="49" t="str">
        <f t="shared" ca="1" si="22"/>
        <v/>
      </c>
      <c r="AK659" s="49" t="str">
        <f t="shared" ca="1" si="23"/>
        <v/>
      </c>
    </row>
    <row r="660" spans="29:37" x14ac:dyDescent="0.2">
      <c r="AC660">
        <f>IF(ISBLANK(wash[[#This Row],[total_boys]]),SUM(wash[[#This Row],[boys_0-5_reached]],wash[[#This Row],[boys_6-12_reached]],wash[[#This Row],[boys_13-18_reached]]),wash[[#This Row],[total_boys]])</f>
        <v>0</v>
      </c>
      <c r="AD660">
        <f>IF(ISBLANK(wash[[#This Row],[total_girls]]),SUM(wash[[#This Row],[girls_0-5_reached]],wash[[#This Row],[girls_6-12_reached]],wash[[#This Row],[girls_13-18_reached]]),wash[[#This Row],[total_girls]])</f>
        <v>0</v>
      </c>
      <c r="AE660">
        <f>IF(ISBLANK(wash[[#This Row],[total_children]]),SUM(wash[[#This Row],[calc_boys]],wash[[#This Row],[calc_girls]]),wash[[#This Row],[total_children]])</f>
        <v>0</v>
      </c>
      <c r="AF660">
        <f>IF(ISBLANK(wash[[#This Row],[total_pwd]]),SUM(wash[[#This Row],[total_pwd_men]],wash[[#This Row],[total_pwd_women]]),wash[[#This Row],[total_pwd]])</f>
        <v>0</v>
      </c>
      <c r="AG660">
        <f>IF(ISBLANK(wash[[#This Row],[total_adults]]),SUM(wash[[#This Row],[total_men]],wash[[#This Row],[total_women]]),wash[[#This Row],[total_adults]])</f>
        <v>0</v>
      </c>
      <c r="AH660">
        <f>IF(ISBLANK(wash[[#This Row],[total_beneficiaries_reached]]),SUM(wash[[#This Row],[calc_children]],wash[[#This Row],[calc_adults]]),wash[[#This Row],[total_beneficiaries_reached]])</f>
        <v>0</v>
      </c>
      <c r="AI660" s="49" t="str">
        <f ca="1">IF(B660="","",OFFSET(table_admin1[[#Headers],[ADM1_PT]],MATCH(B660,admin1,0),1))</f>
        <v/>
      </c>
      <c r="AJ660" s="49" t="str">
        <f t="shared" ca="1" si="22"/>
        <v/>
      </c>
      <c r="AK660" s="49" t="str">
        <f t="shared" ca="1" si="23"/>
        <v/>
      </c>
    </row>
    <row r="661" spans="29:37" x14ac:dyDescent="0.2">
      <c r="AC661">
        <f>IF(ISBLANK(wash[[#This Row],[total_boys]]),SUM(wash[[#This Row],[boys_0-5_reached]],wash[[#This Row],[boys_6-12_reached]],wash[[#This Row],[boys_13-18_reached]]),wash[[#This Row],[total_boys]])</f>
        <v>0</v>
      </c>
      <c r="AD661">
        <f>IF(ISBLANK(wash[[#This Row],[total_girls]]),SUM(wash[[#This Row],[girls_0-5_reached]],wash[[#This Row],[girls_6-12_reached]],wash[[#This Row],[girls_13-18_reached]]),wash[[#This Row],[total_girls]])</f>
        <v>0</v>
      </c>
      <c r="AE661">
        <f>IF(ISBLANK(wash[[#This Row],[total_children]]),SUM(wash[[#This Row],[calc_boys]],wash[[#This Row],[calc_girls]]),wash[[#This Row],[total_children]])</f>
        <v>0</v>
      </c>
      <c r="AF661">
        <f>IF(ISBLANK(wash[[#This Row],[total_pwd]]),SUM(wash[[#This Row],[total_pwd_men]],wash[[#This Row],[total_pwd_women]]),wash[[#This Row],[total_pwd]])</f>
        <v>0</v>
      </c>
      <c r="AG661">
        <f>IF(ISBLANK(wash[[#This Row],[total_adults]]),SUM(wash[[#This Row],[total_men]],wash[[#This Row],[total_women]]),wash[[#This Row],[total_adults]])</f>
        <v>0</v>
      </c>
      <c r="AH661">
        <f>IF(ISBLANK(wash[[#This Row],[total_beneficiaries_reached]]),SUM(wash[[#This Row],[calc_children]],wash[[#This Row],[calc_adults]]),wash[[#This Row],[total_beneficiaries_reached]])</f>
        <v>0</v>
      </c>
      <c r="AI661" s="49" t="str">
        <f ca="1">IF(B661="","",OFFSET(table_admin1[[#Headers],[ADM1_PT]],MATCH(B661,admin1,0),1))</f>
        <v/>
      </c>
      <c r="AJ661" s="49" t="str">
        <f t="shared" ca="1" si="22"/>
        <v/>
      </c>
      <c r="AK661" s="49" t="str">
        <f t="shared" ca="1" si="23"/>
        <v/>
      </c>
    </row>
    <row r="662" spans="29:37" x14ac:dyDescent="0.2">
      <c r="AC662">
        <f>IF(ISBLANK(wash[[#This Row],[total_boys]]),SUM(wash[[#This Row],[boys_0-5_reached]],wash[[#This Row],[boys_6-12_reached]],wash[[#This Row],[boys_13-18_reached]]),wash[[#This Row],[total_boys]])</f>
        <v>0</v>
      </c>
      <c r="AD662">
        <f>IF(ISBLANK(wash[[#This Row],[total_girls]]),SUM(wash[[#This Row],[girls_0-5_reached]],wash[[#This Row],[girls_6-12_reached]],wash[[#This Row],[girls_13-18_reached]]),wash[[#This Row],[total_girls]])</f>
        <v>0</v>
      </c>
      <c r="AE662">
        <f>IF(ISBLANK(wash[[#This Row],[total_children]]),SUM(wash[[#This Row],[calc_boys]],wash[[#This Row],[calc_girls]]),wash[[#This Row],[total_children]])</f>
        <v>0</v>
      </c>
      <c r="AF662">
        <f>IF(ISBLANK(wash[[#This Row],[total_pwd]]),SUM(wash[[#This Row],[total_pwd_men]],wash[[#This Row],[total_pwd_women]]),wash[[#This Row],[total_pwd]])</f>
        <v>0</v>
      </c>
      <c r="AG662">
        <f>IF(ISBLANK(wash[[#This Row],[total_adults]]),SUM(wash[[#This Row],[total_men]],wash[[#This Row],[total_women]]),wash[[#This Row],[total_adults]])</f>
        <v>0</v>
      </c>
      <c r="AH662">
        <f>IF(ISBLANK(wash[[#This Row],[total_beneficiaries_reached]]),SUM(wash[[#This Row],[calc_children]],wash[[#This Row],[calc_adults]]),wash[[#This Row],[total_beneficiaries_reached]])</f>
        <v>0</v>
      </c>
      <c r="AI662" s="49" t="str">
        <f ca="1">IF(B662="","",OFFSET(table_admin1[[#Headers],[ADM1_PT]],MATCH(B662,admin1,0),1))</f>
        <v/>
      </c>
      <c r="AJ662" s="49" t="str">
        <f t="shared" ca="1" si="22"/>
        <v/>
      </c>
      <c r="AK662" s="49" t="str">
        <f t="shared" ca="1" si="23"/>
        <v/>
      </c>
    </row>
    <row r="663" spans="29:37" x14ac:dyDescent="0.2">
      <c r="AC663">
        <f>IF(ISBLANK(wash[[#This Row],[total_boys]]),SUM(wash[[#This Row],[boys_0-5_reached]],wash[[#This Row],[boys_6-12_reached]],wash[[#This Row],[boys_13-18_reached]]),wash[[#This Row],[total_boys]])</f>
        <v>0</v>
      </c>
      <c r="AD663">
        <f>IF(ISBLANK(wash[[#This Row],[total_girls]]),SUM(wash[[#This Row],[girls_0-5_reached]],wash[[#This Row],[girls_6-12_reached]],wash[[#This Row],[girls_13-18_reached]]),wash[[#This Row],[total_girls]])</f>
        <v>0</v>
      </c>
      <c r="AE663">
        <f>IF(ISBLANK(wash[[#This Row],[total_children]]),SUM(wash[[#This Row],[calc_boys]],wash[[#This Row],[calc_girls]]),wash[[#This Row],[total_children]])</f>
        <v>0</v>
      </c>
      <c r="AF663">
        <f>IF(ISBLANK(wash[[#This Row],[total_pwd]]),SUM(wash[[#This Row],[total_pwd_men]],wash[[#This Row],[total_pwd_women]]),wash[[#This Row],[total_pwd]])</f>
        <v>0</v>
      </c>
      <c r="AG663">
        <f>IF(ISBLANK(wash[[#This Row],[total_adults]]),SUM(wash[[#This Row],[total_men]],wash[[#This Row],[total_women]]),wash[[#This Row],[total_adults]])</f>
        <v>0</v>
      </c>
      <c r="AH663">
        <f>IF(ISBLANK(wash[[#This Row],[total_beneficiaries_reached]]),SUM(wash[[#This Row],[calc_children]],wash[[#This Row],[calc_adults]]),wash[[#This Row],[total_beneficiaries_reached]])</f>
        <v>0</v>
      </c>
      <c r="AI663" s="49" t="str">
        <f ca="1">IF(B663="","",OFFSET(table_admin1[[#Headers],[ADM1_PT]],MATCH(B663,admin1,0),1))</f>
        <v/>
      </c>
      <c r="AJ663" s="49" t="str">
        <f t="shared" ca="1" si="22"/>
        <v/>
      </c>
      <c r="AK663" s="49" t="str">
        <f t="shared" ca="1" si="23"/>
        <v/>
      </c>
    </row>
    <row r="664" spans="29:37" x14ac:dyDescent="0.2">
      <c r="AC664">
        <f>IF(ISBLANK(wash[[#This Row],[total_boys]]),SUM(wash[[#This Row],[boys_0-5_reached]],wash[[#This Row],[boys_6-12_reached]],wash[[#This Row],[boys_13-18_reached]]),wash[[#This Row],[total_boys]])</f>
        <v>0</v>
      </c>
      <c r="AD664">
        <f>IF(ISBLANK(wash[[#This Row],[total_girls]]),SUM(wash[[#This Row],[girls_0-5_reached]],wash[[#This Row],[girls_6-12_reached]],wash[[#This Row],[girls_13-18_reached]]),wash[[#This Row],[total_girls]])</f>
        <v>0</v>
      </c>
      <c r="AE664">
        <f>IF(ISBLANK(wash[[#This Row],[total_children]]),SUM(wash[[#This Row],[calc_boys]],wash[[#This Row],[calc_girls]]),wash[[#This Row],[total_children]])</f>
        <v>0</v>
      </c>
      <c r="AF664">
        <f>IF(ISBLANK(wash[[#This Row],[total_pwd]]),SUM(wash[[#This Row],[total_pwd_men]],wash[[#This Row],[total_pwd_women]]),wash[[#This Row],[total_pwd]])</f>
        <v>0</v>
      </c>
      <c r="AG664">
        <f>IF(ISBLANK(wash[[#This Row],[total_adults]]),SUM(wash[[#This Row],[total_men]],wash[[#This Row],[total_women]]),wash[[#This Row],[total_adults]])</f>
        <v>0</v>
      </c>
      <c r="AH664">
        <f>IF(ISBLANK(wash[[#This Row],[total_beneficiaries_reached]]),SUM(wash[[#This Row],[calc_children]],wash[[#This Row],[calc_adults]]),wash[[#This Row],[total_beneficiaries_reached]])</f>
        <v>0</v>
      </c>
      <c r="AI664" s="49" t="str">
        <f ca="1">IF(B664="","",OFFSET(table_admin1[[#Headers],[ADM1_PT]],MATCH(B664,admin1,0),1))</f>
        <v/>
      </c>
      <c r="AJ664" s="49" t="str">
        <f t="shared" ca="1" si="22"/>
        <v/>
      </c>
      <c r="AK664" s="49" t="str">
        <f t="shared" ca="1" si="23"/>
        <v/>
      </c>
    </row>
    <row r="665" spans="29:37" x14ac:dyDescent="0.2">
      <c r="AC665">
        <f>IF(ISBLANK(wash[[#This Row],[total_boys]]),SUM(wash[[#This Row],[boys_0-5_reached]],wash[[#This Row],[boys_6-12_reached]],wash[[#This Row],[boys_13-18_reached]]),wash[[#This Row],[total_boys]])</f>
        <v>0</v>
      </c>
      <c r="AD665">
        <f>IF(ISBLANK(wash[[#This Row],[total_girls]]),SUM(wash[[#This Row],[girls_0-5_reached]],wash[[#This Row],[girls_6-12_reached]],wash[[#This Row],[girls_13-18_reached]]),wash[[#This Row],[total_girls]])</f>
        <v>0</v>
      </c>
      <c r="AE665">
        <f>IF(ISBLANK(wash[[#This Row],[total_children]]),SUM(wash[[#This Row],[calc_boys]],wash[[#This Row],[calc_girls]]),wash[[#This Row],[total_children]])</f>
        <v>0</v>
      </c>
      <c r="AF665">
        <f>IF(ISBLANK(wash[[#This Row],[total_pwd]]),SUM(wash[[#This Row],[total_pwd_men]],wash[[#This Row],[total_pwd_women]]),wash[[#This Row],[total_pwd]])</f>
        <v>0</v>
      </c>
      <c r="AG665">
        <f>IF(ISBLANK(wash[[#This Row],[total_adults]]),SUM(wash[[#This Row],[total_men]],wash[[#This Row],[total_women]]),wash[[#This Row],[total_adults]])</f>
        <v>0</v>
      </c>
      <c r="AH665">
        <f>IF(ISBLANK(wash[[#This Row],[total_beneficiaries_reached]]),SUM(wash[[#This Row],[calc_children]],wash[[#This Row],[calc_adults]]),wash[[#This Row],[total_beneficiaries_reached]])</f>
        <v>0</v>
      </c>
      <c r="AI665" s="49" t="str">
        <f ca="1">IF(B665="","",OFFSET(table_admin1[[#Headers],[ADM1_PT]],MATCH(B665,admin1,0),1))</f>
        <v/>
      </c>
      <c r="AJ665" s="49" t="str">
        <f t="shared" ca="1" si="22"/>
        <v/>
      </c>
      <c r="AK665" s="49" t="str">
        <f t="shared" ca="1" si="23"/>
        <v/>
      </c>
    </row>
    <row r="666" spans="29:37" x14ac:dyDescent="0.2">
      <c r="AC666">
        <f>IF(ISBLANK(wash[[#This Row],[total_boys]]),SUM(wash[[#This Row],[boys_0-5_reached]],wash[[#This Row],[boys_6-12_reached]],wash[[#This Row],[boys_13-18_reached]]),wash[[#This Row],[total_boys]])</f>
        <v>0</v>
      </c>
      <c r="AD666">
        <f>IF(ISBLANK(wash[[#This Row],[total_girls]]),SUM(wash[[#This Row],[girls_0-5_reached]],wash[[#This Row],[girls_6-12_reached]],wash[[#This Row],[girls_13-18_reached]]),wash[[#This Row],[total_girls]])</f>
        <v>0</v>
      </c>
      <c r="AE666">
        <f>IF(ISBLANK(wash[[#This Row],[total_children]]),SUM(wash[[#This Row],[calc_boys]],wash[[#This Row],[calc_girls]]),wash[[#This Row],[total_children]])</f>
        <v>0</v>
      </c>
      <c r="AF666">
        <f>IF(ISBLANK(wash[[#This Row],[total_pwd]]),SUM(wash[[#This Row],[total_pwd_men]],wash[[#This Row],[total_pwd_women]]),wash[[#This Row],[total_pwd]])</f>
        <v>0</v>
      </c>
      <c r="AG666">
        <f>IF(ISBLANK(wash[[#This Row],[total_adults]]),SUM(wash[[#This Row],[total_men]],wash[[#This Row],[total_women]]),wash[[#This Row],[total_adults]])</f>
        <v>0</v>
      </c>
      <c r="AH666">
        <f>IF(ISBLANK(wash[[#This Row],[total_beneficiaries_reached]]),SUM(wash[[#This Row],[calc_children]],wash[[#This Row],[calc_adults]]),wash[[#This Row],[total_beneficiaries_reached]])</f>
        <v>0</v>
      </c>
      <c r="AI666" s="49" t="str">
        <f ca="1">IF(B666="","",OFFSET(table_admin1[[#Headers],[ADM1_PT]],MATCH(B666,admin1,0),1))</f>
        <v/>
      </c>
      <c r="AJ666" s="49" t="str">
        <f t="shared" ca="1" si="22"/>
        <v/>
      </c>
      <c r="AK666" s="49" t="str">
        <f t="shared" ca="1" si="23"/>
        <v/>
      </c>
    </row>
    <row r="667" spans="29:37" x14ac:dyDescent="0.2">
      <c r="AC667">
        <f>IF(ISBLANK(wash[[#This Row],[total_boys]]),SUM(wash[[#This Row],[boys_0-5_reached]],wash[[#This Row],[boys_6-12_reached]],wash[[#This Row],[boys_13-18_reached]]),wash[[#This Row],[total_boys]])</f>
        <v>0</v>
      </c>
      <c r="AD667">
        <f>IF(ISBLANK(wash[[#This Row],[total_girls]]),SUM(wash[[#This Row],[girls_0-5_reached]],wash[[#This Row],[girls_6-12_reached]],wash[[#This Row],[girls_13-18_reached]]),wash[[#This Row],[total_girls]])</f>
        <v>0</v>
      </c>
      <c r="AE667">
        <f>IF(ISBLANK(wash[[#This Row],[total_children]]),SUM(wash[[#This Row],[calc_boys]],wash[[#This Row],[calc_girls]]),wash[[#This Row],[total_children]])</f>
        <v>0</v>
      </c>
      <c r="AF667">
        <f>IF(ISBLANK(wash[[#This Row],[total_pwd]]),SUM(wash[[#This Row],[total_pwd_men]],wash[[#This Row],[total_pwd_women]]),wash[[#This Row],[total_pwd]])</f>
        <v>0</v>
      </c>
      <c r="AG667">
        <f>IF(ISBLANK(wash[[#This Row],[total_adults]]),SUM(wash[[#This Row],[total_men]],wash[[#This Row],[total_women]]),wash[[#This Row],[total_adults]])</f>
        <v>0</v>
      </c>
      <c r="AH667">
        <f>IF(ISBLANK(wash[[#This Row],[total_beneficiaries_reached]]),SUM(wash[[#This Row],[calc_children]],wash[[#This Row],[calc_adults]]),wash[[#This Row],[total_beneficiaries_reached]])</f>
        <v>0</v>
      </c>
      <c r="AI667" s="49" t="str">
        <f ca="1">IF(B667="","",OFFSET(table_admin1[[#Headers],[ADM1_PT]],MATCH(B667,admin1,0),1))</f>
        <v/>
      </c>
      <c r="AJ667" s="49" t="str">
        <f t="shared" ca="1" si="22"/>
        <v/>
      </c>
      <c r="AK667" s="49" t="str">
        <f t="shared" ca="1" si="23"/>
        <v/>
      </c>
    </row>
    <row r="668" spans="29:37" x14ac:dyDescent="0.2">
      <c r="AC668">
        <f>IF(ISBLANK(wash[[#This Row],[total_boys]]),SUM(wash[[#This Row],[boys_0-5_reached]],wash[[#This Row],[boys_6-12_reached]],wash[[#This Row],[boys_13-18_reached]]),wash[[#This Row],[total_boys]])</f>
        <v>0</v>
      </c>
      <c r="AD668">
        <f>IF(ISBLANK(wash[[#This Row],[total_girls]]),SUM(wash[[#This Row],[girls_0-5_reached]],wash[[#This Row],[girls_6-12_reached]],wash[[#This Row],[girls_13-18_reached]]),wash[[#This Row],[total_girls]])</f>
        <v>0</v>
      </c>
      <c r="AE668">
        <f>IF(ISBLANK(wash[[#This Row],[total_children]]),SUM(wash[[#This Row],[calc_boys]],wash[[#This Row],[calc_girls]]),wash[[#This Row],[total_children]])</f>
        <v>0</v>
      </c>
      <c r="AF668">
        <f>IF(ISBLANK(wash[[#This Row],[total_pwd]]),SUM(wash[[#This Row],[total_pwd_men]],wash[[#This Row],[total_pwd_women]]),wash[[#This Row],[total_pwd]])</f>
        <v>0</v>
      </c>
      <c r="AG668">
        <f>IF(ISBLANK(wash[[#This Row],[total_adults]]),SUM(wash[[#This Row],[total_men]],wash[[#This Row],[total_women]]),wash[[#This Row],[total_adults]])</f>
        <v>0</v>
      </c>
      <c r="AH668">
        <f>IF(ISBLANK(wash[[#This Row],[total_beneficiaries_reached]]),SUM(wash[[#This Row],[calc_children]],wash[[#This Row],[calc_adults]]),wash[[#This Row],[total_beneficiaries_reached]])</f>
        <v>0</v>
      </c>
      <c r="AI668" s="49" t="str">
        <f ca="1">IF(B668="","",OFFSET(table_admin1[[#Headers],[ADM1_PT]],MATCH(B668,admin1,0),1))</f>
        <v/>
      </c>
      <c r="AJ668" s="49" t="str">
        <f t="shared" ca="1" si="22"/>
        <v/>
      </c>
      <c r="AK668" s="49" t="str">
        <f t="shared" ca="1" si="23"/>
        <v/>
      </c>
    </row>
    <row r="669" spans="29:37" x14ac:dyDescent="0.2">
      <c r="AC669">
        <f>IF(ISBLANK(wash[[#This Row],[total_boys]]),SUM(wash[[#This Row],[boys_0-5_reached]],wash[[#This Row],[boys_6-12_reached]],wash[[#This Row],[boys_13-18_reached]]),wash[[#This Row],[total_boys]])</f>
        <v>0</v>
      </c>
      <c r="AD669">
        <f>IF(ISBLANK(wash[[#This Row],[total_girls]]),SUM(wash[[#This Row],[girls_0-5_reached]],wash[[#This Row],[girls_6-12_reached]],wash[[#This Row],[girls_13-18_reached]]),wash[[#This Row],[total_girls]])</f>
        <v>0</v>
      </c>
      <c r="AE669">
        <f>IF(ISBLANK(wash[[#This Row],[total_children]]),SUM(wash[[#This Row],[calc_boys]],wash[[#This Row],[calc_girls]]),wash[[#This Row],[total_children]])</f>
        <v>0</v>
      </c>
      <c r="AF669">
        <f>IF(ISBLANK(wash[[#This Row],[total_pwd]]),SUM(wash[[#This Row],[total_pwd_men]],wash[[#This Row],[total_pwd_women]]),wash[[#This Row],[total_pwd]])</f>
        <v>0</v>
      </c>
      <c r="AG669">
        <f>IF(ISBLANK(wash[[#This Row],[total_adults]]),SUM(wash[[#This Row],[total_men]],wash[[#This Row],[total_women]]),wash[[#This Row],[total_adults]])</f>
        <v>0</v>
      </c>
      <c r="AH669">
        <f>IF(ISBLANK(wash[[#This Row],[total_beneficiaries_reached]]),SUM(wash[[#This Row],[calc_children]],wash[[#This Row],[calc_adults]]),wash[[#This Row],[total_beneficiaries_reached]])</f>
        <v>0</v>
      </c>
      <c r="AI669" s="49" t="str">
        <f ca="1">IF(B669="","",OFFSET(table_admin1[[#Headers],[ADM1_PT]],MATCH(B669,admin1,0),1))</f>
        <v/>
      </c>
      <c r="AJ669" s="49" t="str">
        <f t="shared" ca="1" si="22"/>
        <v/>
      </c>
      <c r="AK669" s="49" t="str">
        <f t="shared" ca="1" si="23"/>
        <v/>
      </c>
    </row>
    <row r="670" spans="29:37" x14ac:dyDescent="0.2">
      <c r="AC670">
        <f>IF(ISBLANK(wash[[#This Row],[total_boys]]),SUM(wash[[#This Row],[boys_0-5_reached]],wash[[#This Row],[boys_6-12_reached]],wash[[#This Row],[boys_13-18_reached]]),wash[[#This Row],[total_boys]])</f>
        <v>0</v>
      </c>
      <c r="AD670">
        <f>IF(ISBLANK(wash[[#This Row],[total_girls]]),SUM(wash[[#This Row],[girls_0-5_reached]],wash[[#This Row],[girls_6-12_reached]],wash[[#This Row],[girls_13-18_reached]]),wash[[#This Row],[total_girls]])</f>
        <v>0</v>
      </c>
      <c r="AE670">
        <f>IF(ISBLANK(wash[[#This Row],[total_children]]),SUM(wash[[#This Row],[calc_boys]],wash[[#This Row],[calc_girls]]),wash[[#This Row],[total_children]])</f>
        <v>0</v>
      </c>
      <c r="AF670">
        <f>IF(ISBLANK(wash[[#This Row],[total_pwd]]),SUM(wash[[#This Row],[total_pwd_men]],wash[[#This Row],[total_pwd_women]]),wash[[#This Row],[total_pwd]])</f>
        <v>0</v>
      </c>
      <c r="AG670">
        <f>IF(ISBLANK(wash[[#This Row],[total_adults]]),SUM(wash[[#This Row],[total_men]],wash[[#This Row],[total_women]]),wash[[#This Row],[total_adults]])</f>
        <v>0</v>
      </c>
      <c r="AH670">
        <f>IF(ISBLANK(wash[[#This Row],[total_beneficiaries_reached]]),SUM(wash[[#This Row],[calc_children]],wash[[#This Row],[calc_adults]]),wash[[#This Row],[total_beneficiaries_reached]])</f>
        <v>0</v>
      </c>
      <c r="AI670" s="49" t="str">
        <f ca="1">IF(B670="","",OFFSET(table_admin1[[#Headers],[ADM1_PT]],MATCH(B670,admin1,0),1))</f>
        <v/>
      </c>
      <c r="AJ670" s="49" t="str">
        <f t="shared" ca="1" si="22"/>
        <v/>
      </c>
      <c r="AK670" s="49" t="str">
        <f t="shared" ca="1" si="23"/>
        <v/>
      </c>
    </row>
    <row r="671" spans="29:37" x14ac:dyDescent="0.2">
      <c r="AC671">
        <f>IF(ISBLANK(wash[[#This Row],[total_boys]]),SUM(wash[[#This Row],[boys_0-5_reached]],wash[[#This Row],[boys_6-12_reached]],wash[[#This Row],[boys_13-18_reached]]),wash[[#This Row],[total_boys]])</f>
        <v>0</v>
      </c>
      <c r="AD671">
        <f>IF(ISBLANK(wash[[#This Row],[total_girls]]),SUM(wash[[#This Row],[girls_0-5_reached]],wash[[#This Row],[girls_6-12_reached]],wash[[#This Row],[girls_13-18_reached]]),wash[[#This Row],[total_girls]])</f>
        <v>0</v>
      </c>
      <c r="AE671">
        <f>IF(ISBLANK(wash[[#This Row],[total_children]]),SUM(wash[[#This Row],[calc_boys]],wash[[#This Row],[calc_girls]]),wash[[#This Row],[total_children]])</f>
        <v>0</v>
      </c>
      <c r="AF671">
        <f>IF(ISBLANK(wash[[#This Row],[total_pwd]]),SUM(wash[[#This Row],[total_pwd_men]],wash[[#This Row],[total_pwd_women]]),wash[[#This Row],[total_pwd]])</f>
        <v>0</v>
      </c>
      <c r="AG671">
        <f>IF(ISBLANK(wash[[#This Row],[total_adults]]),SUM(wash[[#This Row],[total_men]],wash[[#This Row],[total_women]]),wash[[#This Row],[total_adults]])</f>
        <v>0</v>
      </c>
      <c r="AH671">
        <f>IF(ISBLANK(wash[[#This Row],[total_beneficiaries_reached]]),SUM(wash[[#This Row],[calc_children]],wash[[#This Row],[calc_adults]]),wash[[#This Row],[total_beneficiaries_reached]])</f>
        <v>0</v>
      </c>
      <c r="AI671" s="49" t="str">
        <f ca="1">IF(B671="","",OFFSET(table_admin1[[#Headers],[ADM1_PT]],MATCH(B671,admin1,0),1))</f>
        <v/>
      </c>
      <c r="AJ671" s="49" t="str">
        <f t="shared" ca="1" si="22"/>
        <v/>
      </c>
      <c r="AK671" s="49" t="str">
        <f t="shared" ca="1" si="23"/>
        <v/>
      </c>
    </row>
    <row r="672" spans="29:37" x14ac:dyDescent="0.2">
      <c r="AC672">
        <f>IF(ISBLANK(wash[[#This Row],[total_boys]]),SUM(wash[[#This Row],[boys_0-5_reached]],wash[[#This Row],[boys_6-12_reached]],wash[[#This Row],[boys_13-18_reached]]),wash[[#This Row],[total_boys]])</f>
        <v>0</v>
      </c>
      <c r="AD672">
        <f>IF(ISBLANK(wash[[#This Row],[total_girls]]),SUM(wash[[#This Row],[girls_0-5_reached]],wash[[#This Row],[girls_6-12_reached]],wash[[#This Row],[girls_13-18_reached]]),wash[[#This Row],[total_girls]])</f>
        <v>0</v>
      </c>
      <c r="AE672">
        <f>IF(ISBLANK(wash[[#This Row],[total_children]]),SUM(wash[[#This Row],[calc_boys]],wash[[#This Row],[calc_girls]]),wash[[#This Row],[total_children]])</f>
        <v>0</v>
      </c>
      <c r="AF672">
        <f>IF(ISBLANK(wash[[#This Row],[total_pwd]]),SUM(wash[[#This Row],[total_pwd_men]],wash[[#This Row],[total_pwd_women]]),wash[[#This Row],[total_pwd]])</f>
        <v>0</v>
      </c>
      <c r="AG672">
        <f>IF(ISBLANK(wash[[#This Row],[total_adults]]),SUM(wash[[#This Row],[total_men]],wash[[#This Row],[total_women]]),wash[[#This Row],[total_adults]])</f>
        <v>0</v>
      </c>
      <c r="AH672">
        <f>IF(ISBLANK(wash[[#This Row],[total_beneficiaries_reached]]),SUM(wash[[#This Row],[calc_children]],wash[[#This Row],[calc_adults]]),wash[[#This Row],[total_beneficiaries_reached]])</f>
        <v>0</v>
      </c>
      <c r="AI672" s="49" t="str">
        <f ca="1">IF(B672="","",OFFSET(table_admin1[[#Headers],[ADM1_PT]],MATCH(B672,admin1,0),1))</f>
        <v/>
      </c>
      <c r="AJ672" s="49" t="str">
        <f t="shared" ca="1" si="22"/>
        <v/>
      </c>
      <c r="AK672" s="49" t="str">
        <f t="shared" ca="1" si="23"/>
        <v/>
      </c>
    </row>
    <row r="673" spans="29:37" x14ac:dyDescent="0.2">
      <c r="AC673">
        <f>IF(ISBLANK(wash[[#This Row],[total_boys]]),SUM(wash[[#This Row],[boys_0-5_reached]],wash[[#This Row],[boys_6-12_reached]],wash[[#This Row],[boys_13-18_reached]]),wash[[#This Row],[total_boys]])</f>
        <v>0</v>
      </c>
      <c r="AD673">
        <f>IF(ISBLANK(wash[[#This Row],[total_girls]]),SUM(wash[[#This Row],[girls_0-5_reached]],wash[[#This Row],[girls_6-12_reached]],wash[[#This Row],[girls_13-18_reached]]),wash[[#This Row],[total_girls]])</f>
        <v>0</v>
      </c>
      <c r="AE673">
        <f>IF(ISBLANK(wash[[#This Row],[total_children]]),SUM(wash[[#This Row],[calc_boys]],wash[[#This Row],[calc_girls]]),wash[[#This Row],[total_children]])</f>
        <v>0</v>
      </c>
      <c r="AF673">
        <f>IF(ISBLANK(wash[[#This Row],[total_pwd]]),SUM(wash[[#This Row],[total_pwd_men]],wash[[#This Row],[total_pwd_women]]),wash[[#This Row],[total_pwd]])</f>
        <v>0</v>
      </c>
      <c r="AG673">
        <f>IF(ISBLANK(wash[[#This Row],[total_adults]]),SUM(wash[[#This Row],[total_men]],wash[[#This Row],[total_women]]),wash[[#This Row],[total_adults]])</f>
        <v>0</v>
      </c>
      <c r="AH673">
        <f>IF(ISBLANK(wash[[#This Row],[total_beneficiaries_reached]]),SUM(wash[[#This Row],[calc_children]],wash[[#This Row],[calc_adults]]),wash[[#This Row],[total_beneficiaries_reached]])</f>
        <v>0</v>
      </c>
      <c r="AI673" s="49" t="str">
        <f ca="1">IF(B673="","",OFFSET(table_admin1[[#Headers],[ADM1_PT]],MATCH(B673,admin1,0),1))</f>
        <v/>
      </c>
      <c r="AJ673" s="49" t="str">
        <f t="shared" ca="1" si="22"/>
        <v/>
      </c>
      <c r="AK673" s="49" t="str">
        <f t="shared" ca="1" si="23"/>
        <v/>
      </c>
    </row>
    <row r="674" spans="29:37" x14ac:dyDescent="0.2">
      <c r="AC674">
        <f>IF(ISBLANK(wash[[#This Row],[total_boys]]),SUM(wash[[#This Row],[boys_0-5_reached]],wash[[#This Row],[boys_6-12_reached]],wash[[#This Row],[boys_13-18_reached]]),wash[[#This Row],[total_boys]])</f>
        <v>0</v>
      </c>
      <c r="AD674">
        <f>IF(ISBLANK(wash[[#This Row],[total_girls]]),SUM(wash[[#This Row],[girls_0-5_reached]],wash[[#This Row],[girls_6-12_reached]],wash[[#This Row],[girls_13-18_reached]]),wash[[#This Row],[total_girls]])</f>
        <v>0</v>
      </c>
      <c r="AE674">
        <f>IF(ISBLANK(wash[[#This Row],[total_children]]),SUM(wash[[#This Row],[calc_boys]],wash[[#This Row],[calc_girls]]),wash[[#This Row],[total_children]])</f>
        <v>0</v>
      </c>
      <c r="AF674">
        <f>IF(ISBLANK(wash[[#This Row],[total_pwd]]),SUM(wash[[#This Row],[total_pwd_men]],wash[[#This Row],[total_pwd_women]]),wash[[#This Row],[total_pwd]])</f>
        <v>0</v>
      </c>
      <c r="AG674">
        <f>IF(ISBLANK(wash[[#This Row],[total_adults]]),SUM(wash[[#This Row],[total_men]],wash[[#This Row],[total_women]]),wash[[#This Row],[total_adults]])</f>
        <v>0</v>
      </c>
      <c r="AH674">
        <f>IF(ISBLANK(wash[[#This Row],[total_beneficiaries_reached]]),SUM(wash[[#This Row],[calc_children]],wash[[#This Row],[calc_adults]]),wash[[#This Row],[total_beneficiaries_reached]])</f>
        <v>0</v>
      </c>
      <c r="AI674" s="49" t="str">
        <f ca="1">IF(B674="","",OFFSET(table_admin1[[#Headers],[ADM1_PT]],MATCH(B674,admin1,0),1))</f>
        <v/>
      </c>
      <c r="AJ674" s="49" t="str">
        <f t="shared" ca="1" si="22"/>
        <v/>
      </c>
      <c r="AK674" s="49" t="str">
        <f t="shared" ca="1" si="23"/>
        <v/>
      </c>
    </row>
    <row r="675" spans="29:37" x14ac:dyDescent="0.2">
      <c r="AC675">
        <f>IF(ISBLANK(wash[[#This Row],[total_boys]]),SUM(wash[[#This Row],[boys_0-5_reached]],wash[[#This Row],[boys_6-12_reached]],wash[[#This Row],[boys_13-18_reached]]),wash[[#This Row],[total_boys]])</f>
        <v>0</v>
      </c>
      <c r="AD675">
        <f>IF(ISBLANK(wash[[#This Row],[total_girls]]),SUM(wash[[#This Row],[girls_0-5_reached]],wash[[#This Row],[girls_6-12_reached]],wash[[#This Row],[girls_13-18_reached]]),wash[[#This Row],[total_girls]])</f>
        <v>0</v>
      </c>
      <c r="AE675">
        <f>IF(ISBLANK(wash[[#This Row],[total_children]]),SUM(wash[[#This Row],[calc_boys]],wash[[#This Row],[calc_girls]]),wash[[#This Row],[total_children]])</f>
        <v>0</v>
      </c>
      <c r="AF675">
        <f>IF(ISBLANK(wash[[#This Row],[total_pwd]]),SUM(wash[[#This Row],[total_pwd_men]],wash[[#This Row],[total_pwd_women]]),wash[[#This Row],[total_pwd]])</f>
        <v>0</v>
      </c>
      <c r="AG675">
        <f>IF(ISBLANK(wash[[#This Row],[total_adults]]),SUM(wash[[#This Row],[total_men]],wash[[#This Row],[total_women]]),wash[[#This Row],[total_adults]])</f>
        <v>0</v>
      </c>
      <c r="AH675">
        <f>IF(ISBLANK(wash[[#This Row],[total_beneficiaries_reached]]),SUM(wash[[#This Row],[calc_children]],wash[[#This Row],[calc_adults]]),wash[[#This Row],[total_beneficiaries_reached]])</f>
        <v>0</v>
      </c>
      <c r="AI675" s="49" t="str">
        <f ca="1">IF(B675="","",OFFSET(table_admin1[[#Headers],[ADM1_PT]],MATCH(B675,admin1,0),1))</f>
        <v/>
      </c>
      <c r="AJ675" s="49" t="str">
        <f t="shared" ca="1" si="22"/>
        <v/>
      </c>
      <c r="AK675" s="49" t="str">
        <f t="shared" ca="1" si="23"/>
        <v/>
      </c>
    </row>
    <row r="676" spans="29:37" x14ac:dyDescent="0.2">
      <c r="AC676">
        <f>IF(ISBLANK(wash[[#This Row],[total_boys]]),SUM(wash[[#This Row],[boys_0-5_reached]],wash[[#This Row],[boys_6-12_reached]],wash[[#This Row],[boys_13-18_reached]]),wash[[#This Row],[total_boys]])</f>
        <v>0</v>
      </c>
      <c r="AD676">
        <f>IF(ISBLANK(wash[[#This Row],[total_girls]]),SUM(wash[[#This Row],[girls_0-5_reached]],wash[[#This Row],[girls_6-12_reached]],wash[[#This Row],[girls_13-18_reached]]),wash[[#This Row],[total_girls]])</f>
        <v>0</v>
      </c>
      <c r="AE676">
        <f>IF(ISBLANK(wash[[#This Row],[total_children]]),SUM(wash[[#This Row],[calc_boys]],wash[[#This Row],[calc_girls]]),wash[[#This Row],[total_children]])</f>
        <v>0</v>
      </c>
      <c r="AF676">
        <f>IF(ISBLANK(wash[[#This Row],[total_pwd]]),SUM(wash[[#This Row],[total_pwd_men]],wash[[#This Row],[total_pwd_women]]),wash[[#This Row],[total_pwd]])</f>
        <v>0</v>
      </c>
      <c r="AG676">
        <f>IF(ISBLANK(wash[[#This Row],[total_adults]]),SUM(wash[[#This Row],[total_men]],wash[[#This Row],[total_women]]),wash[[#This Row],[total_adults]])</f>
        <v>0</v>
      </c>
      <c r="AH676">
        <f>IF(ISBLANK(wash[[#This Row],[total_beneficiaries_reached]]),SUM(wash[[#This Row],[calc_children]],wash[[#This Row],[calc_adults]]),wash[[#This Row],[total_beneficiaries_reached]])</f>
        <v>0</v>
      </c>
      <c r="AI676" s="49" t="str">
        <f ca="1">IF(B676="","",OFFSET(table_admin1[[#Headers],[ADM1_PT]],MATCH(B676,admin1,0),1))</f>
        <v/>
      </c>
      <c r="AJ676" s="49" t="str">
        <f t="shared" ca="1" si="22"/>
        <v/>
      </c>
      <c r="AK676" s="49" t="str">
        <f t="shared" ca="1" si="23"/>
        <v/>
      </c>
    </row>
    <row r="677" spans="29:37" x14ac:dyDescent="0.2">
      <c r="AC677">
        <f>IF(ISBLANK(wash[[#This Row],[total_boys]]),SUM(wash[[#This Row],[boys_0-5_reached]],wash[[#This Row],[boys_6-12_reached]],wash[[#This Row],[boys_13-18_reached]]),wash[[#This Row],[total_boys]])</f>
        <v>0</v>
      </c>
      <c r="AD677">
        <f>IF(ISBLANK(wash[[#This Row],[total_girls]]),SUM(wash[[#This Row],[girls_0-5_reached]],wash[[#This Row],[girls_6-12_reached]],wash[[#This Row],[girls_13-18_reached]]),wash[[#This Row],[total_girls]])</f>
        <v>0</v>
      </c>
      <c r="AE677">
        <f>IF(ISBLANK(wash[[#This Row],[total_children]]),SUM(wash[[#This Row],[calc_boys]],wash[[#This Row],[calc_girls]]),wash[[#This Row],[total_children]])</f>
        <v>0</v>
      </c>
      <c r="AF677">
        <f>IF(ISBLANK(wash[[#This Row],[total_pwd]]),SUM(wash[[#This Row],[total_pwd_men]],wash[[#This Row],[total_pwd_women]]),wash[[#This Row],[total_pwd]])</f>
        <v>0</v>
      </c>
      <c r="AG677">
        <f>IF(ISBLANK(wash[[#This Row],[total_adults]]),SUM(wash[[#This Row],[total_men]],wash[[#This Row],[total_women]]),wash[[#This Row],[total_adults]])</f>
        <v>0</v>
      </c>
      <c r="AH677">
        <f>IF(ISBLANK(wash[[#This Row],[total_beneficiaries_reached]]),SUM(wash[[#This Row],[calc_children]],wash[[#This Row],[calc_adults]]),wash[[#This Row],[total_beneficiaries_reached]])</f>
        <v>0</v>
      </c>
      <c r="AI677" s="49" t="str">
        <f ca="1">IF(B677="","",OFFSET(table_admin1[[#Headers],[ADM1_PT]],MATCH(B677,admin1,0),1))</f>
        <v/>
      </c>
      <c r="AJ677" s="49" t="str">
        <f t="shared" ca="1" si="22"/>
        <v/>
      </c>
      <c r="AK677" s="49" t="str">
        <f t="shared" ca="1" si="23"/>
        <v/>
      </c>
    </row>
    <row r="678" spans="29:37" x14ac:dyDescent="0.2">
      <c r="AC678">
        <f>IF(ISBLANK(wash[[#This Row],[total_boys]]),SUM(wash[[#This Row],[boys_0-5_reached]],wash[[#This Row],[boys_6-12_reached]],wash[[#This Row],[boys_13-18_reached]]),wash[[#This Row],[total_boys]])</f>
        <v>0</v>
      </c>
      <c r="AD678">
        <f>IF(ISBLANK(wash[[#This Row],[total_girls]]),SUM(wash[[#This Row],[girls_0-5_reached]],wash[[#This Row],[girls_6-12_reached]],wash[[#This Row],[girls_13-18_reached]]),wash[[#This Row],[total_girls]])</f>
        <v>0</v>
      </c>
      <c r="AE678">
        <f>IF(ISBLANK(wash[[#This Row],[total_children]]),SUM(wash[[#This Row],[calc_boys]],wash[[#This Row],[calc_girls]]),wash[[#This Row],[total_children]])</f>
        <v>0</v>
      </c>
      <c r="AF678">
        <f>IF(ISBLANK(wash[[#This Row],[total_pwd]]),SUM(wash[[#This Row],[total_pwd_men]],wash[[#This Row],[total_pwd_women]]),wash[[#This Row],[total_pwd]])</f>
        <v>0</v>
      </c>
      <c r="AG678">
        <f>IF(ISBLANK(wash[[#This Row],[total_adults]]),SUM(wash[[#This Row],[total_men]],wash[[#This Row],[total_women]]),wash[[#This Row],[total_adults]])</f>
        <v>0</v>
      </c>
      <c r="AH678">
        <f>IF(ISBLANK(wash[[#This Row],[total_beneficiaries_reached]]),SUM(wash[[#This Row],[calc_children]],wash[[#This Row],[calc_adults]]),wash[[#This Row],[total_beneficiaries_reached]])</f>
        <v>0</v>
      </c>
      <c r="AI678" s="49" t="str">
        <f ca="1">IF(B678="","",OFFSET(table_admin1[[#Headers],[ADM1_PT]],MATCH(B678,admin1,0),1))</f>
        <v/>
      </c>
      <c r="AJ678" s="49" t="str">
        <f t="shared" ca="1" si="22"/>
        <v/>
      </c>
      <c r="AK678" s="49" t="str">
        <f t="shared" ca="1" si="23"/>
        <v/>
      </c>
    </row>
    <row r="679" spans="29:37" x14ac:dyDescent="0.2">
      <c r="AC679">
        <f>IF(ISBLANK(wash[[#This Row],[total_boys]]),SUM(wash[[#This Row],[boys_0-5_reached]],wash[[#This Row],[boys_6-12_reached]],wash[[#This Row],[boys_13-18_reached]]),wash[[#This Row],[total_boys]])</f>
        <v>0</v>
      </c>
      <c r="AD679">
        <f>IF(ISBLANK(wash[[#This Row],[total_girls]]),SUM(wash[[#This Row],[girls_0-5_reached]],wash[[#This Row],[girls_6-12_reached]],wash[[#This Row],[girls_13-18_reached]]),wash[[#This Row],[total_girls]])</f>
        <v>0</v>
      </c>
      <c r="AE679">
        <f>IF(ISBLANK(wash[[#This Row],[total_children]]),SUM(wash[[#This Row],[calc_boys]],wash[[#This Row],[calc_girls]]),wash[[#This Row],[total_children]])</f>
        <v>0</v>
      </c>
      <c r="AF679">
        <f>IF(ISBLANK(wash[[#This Row],[total_pwd]]),SUM(wash[[#This Row],[total_pwd_men]],wash[[#This Row],[total_pwd_women]]),wash[[#This Row],[total_pwd]])</f>
        <v>0</v>
      </c>
      <c r="AG679">
        <f>IF(ISBLANK(wash[[#This Row],[total_adults]]),SUM(wash[[#This Row],[total_men]],wash[[#This Row],[total_women]]),wash[[#This Row],[total_adults]])</f>
        <v>0</v>
      </c>
      <c r="AH679">
        <f>IF(ISBLANK(wash[[#This Row],[total_beneficiaries_reached]]),SUM(wash[[#This Row],[calc_children]],wash[[#This Row],[calc_adults]]),wash[[#This Row],[total_beneficiaries_reached]])</f>
        <v>0</v>
      </c>
      <c r="AI679" s="49" t="str">
        <f ca="1">IF(B679="","",OFFSET(table_admin1[[#Headers],[ADM1_PT]],MATCH(B679,admin1,0),1))</f>
        <v/>
      </c>
      <c r="AJ679" s="49" t="str">
        <f t="shared" ca="1" si="22"/>
        <v/>
      </c>
      <c r="AK679" s="49" t="str">
        <f t="shared" ca="1" si="23"/>
        <v/>
      </c>
    </row>
    <row r="680" spans="29:37" x14ac:dyDescent="0.2">
      <c r="AC680">
        <f>IF(ISBLANK(wash[[#This Row],[total_boys]]),SUM(wash[[#This Row],[boys_0-5_reached]],wash[[#This Row],[boys_6-12_reached]],wash[[#This Row],[boys_13-18_reached]]),wash[[#This Row],[total_boys]])</f>
        <v>0</v>
      </c>
      <c r="AD680">
        <f>IF(ISBLANK(wash[[#This Row],[total_girls]]),SUM(wash[[#This Row],[girls_0-5_reached]],wash[[#This Row],[girls_6-12_reached]],wash[[#This Row],[girls_13-18_reached]]),wash[[#This Row],[total_girls]])</f>
        <v>0</v>
      </c>
      <c r="AE680">
        <f>IF(ISBLANK(wash[[#This Row],[total_children]]),SUM(wash[[#This Row],[calc_boys]],wash[[#This Row],[calc_girls]]),wash[[#This Row],[total_children]])</f>
        <v>0</v>
      </c>
      <c r="AF680">
        <f>IF(ISBLANK(wash[[#This Row],[total_pwd]]),SUM(wash[[#This Row],[total_pwd_men]],wash[[#This Row],[total_pwd_women]]),wash[[#This Row],[total_pwd]])</f>
        <v>0</v>
      </c>
      <c r="AG680">
        <f>IF(ISBLANK(wash[[#This Row],[total_adults]]),SUM(wash[[#This Row],[total_men]],wash[[#This Row],[total_women]]),wash[[#This Row],[total_adults]])</f>
        <v>0</v>
      </c>
      <c r="AH680">
        <f>IF(ISBLANK(wash[[#This Row],[total_beneficiaries_reached]]),SUM(wash[[#This Row],[calc_children]],wash[[#This Row],[calc_adults]]),wash[[#This Row],[total_beneficiaries_reached]])</f>
        <v>0</v>
      </c>
      <c r="AI680" s="49" t="str">
        <f ca="1">IF(B680="","",OFFSET(table_admin1[[#Headers],[ADM1_PT]],MATCH(B680,admin1,0),1))</f>
        <v/>
      </c>
      <c r="AJ680" s="49" t="str">
        <f t="shared" ca="1" si="22"/>
        <v/>
      </c>
      <c r="AK680" s="49" t="str">
        <f t="shared" ca="1" si="23"/>
        <v/>
      </c>
    </row>
    <row r="681" spans="29:37" x14ac:dyDescent="0.2">
      <c r="AC681">
        <f>IF(ISBLANK(wash[[#This Row],[total_boys]]),SUM(wash[[#This Row],[boys_0-5_reached]],wash[[#This Row],[boys_6-12_reached]],wash[[#This Row],[boys_13-18_reached]]),wash[[#This Row],[total_boys]])</f>
        <v>0</v>
      </c>
      <c r="AD681">
        <f>IF(ISBLANK(wash[[#This Row],[total_girls]]),SUM(wash[[#This Row],[girls_0-5_reached]],wash[[#This Row],[girls_6-12_reached]],wash[[#This Row],[girls_13-18_reached]]),wash[[#This Row],[total_girls]])</f>
        <v>0</v>
      </c>
      <c r="AE681">
        <f>IF(ISBLANK(wash[[#This Row],[total_children]]),SUM(wash[[#This Row],[calc_boys]],wash[[#This Row],[calc_girls]]),wash[[#This Row],[total_children]])</f>
        <v>0</v>
      </c>
      <c r="AF681">
        <f>IF(ISBLANK(wash[[#This Row],[total_pwd]]),SUM(wash[[#This Row],[total_pwd_men]],wash[[#This Row],[total_pwd_women]]),wash[[#This Row],[total_pwd]])</f>
        <v>0</v>
      </c>
      <c r="AG681">
        <f>IF(ISBLANK(wash[[#This Row],[total_adults]]),SUM(wash[[#This Row],[total_men]],wash[[#This Row],[total_women]]),wash[[#This Row],[total_adults]])</f>
        <v>0</v>
      </c>
      <c r="AH681">
        <f>IF(ISBLANK(wash[[#This Row],[total_beneficiaries_reached]]),SUM(wash[[#This Row],[calc_children]],wash[[#This Row],[calc_adults]]),wash[[#This Row],[total_beneficiaries_reached]])</f>
        <v>0</v>
      </c>
      <c r="AI681" s="49" t="str">
        <f ca="1">IF(B681="","",OFFSET(table_admin1[[#Headers],[ADM1_PT]],MATCH(B681,admin1,0),1))</f>
        <v/>
      </c>
      <c r="AJ681" s="49" t="str">
        <f t="shared" ca="1" si="22"/>
        <v/>
      </c>
      <c r="AK681" s="49" t="str">
        <f t="shared" ca="1" si="23"/>
        <v/>
      </c>
    </row>
    <row r="682" spans="29:37" x14ac:dyDescent="0.2">
      <c r="AC682">
        <f>IF(ISBLANK(wash[[#This Row],[total_boys]]),SUM(wash[[#This Row],[boys_0-5_reached]],wash[[#This Row],[boys_6-12_reached]],wash[[#This Row],[boys_13-18_reached]]),wash[[#This Row],[total_boys]])</f>
        <v>0</v>
      </c>
      <c r="AD682">
        <f>IF(ISBLANK(wash[[#This Row],[total_girls]]),SUM(wash[[#This Row],[girls_0-5_reached]],wash[[#This Row],[girls_6-12_reached]],wash[[#This Row],[girls_13-18_reached]]),wash[[#This Row],[total_girls]])</f>
        <v>0</v>
      </c>
      <c r="AE682">
        <f>IF(ISBLANK(wash[[#This Row],[total_children]]),SUM(wash[[#This Row],[calc_boys]],wash[[#This Row],[calc_girls]]),wash[[#This Row],[total_children]])</f>
        <v>0</v>
      </c>
      <c r="AF682">
        <f>IF(ISBLANK(wash[[#This Row],[total_pwd]]),SUM(wash[[#This Row],[total_pwd_men]],wash[[#This Row],[total_pwd_women]]),wash[[#This Row],[total_pwd]])</f>
        <v>0</v>
      </c>
      <c r="AG682">
        <f>IF(ISBLANK(wash[[#This Row],[total_adults]]),SUM(wash[[#This Row],[total_men]],wash[[#This Row],[total_women]]),wash[[#This Row],[total_adults]])</f>
        <v>0</v>
      </c>
      <c r="AH682">
        <f>IF(ISBLANK(wash[[#This Row],[total_beneficiaries_reached]]),SUM(wash[[#This Row],[calc_children]],wash[[#This Row],[calc_adults]]),wash[[#This Row],[total_beneficiaries_reached]])</f>
        <v>0</v>
      </c>
      <c r="AI682" s="49" t="str">
        <f ca="1">IF(B682="","",OFFSET(table_admin1[[#Headers],[ADM1_PT]],MATCH(B682,admin1,0),1))</f>
        <v/>
      </c>
      <c r="AJ682" s="49" t="str">
        <f t="shared" ca="1" si="22"/>
        <v/>
      </c>
      <c r="AK682" s="49" t="str">
        <f t="shared" ca="1" si="23"/>
        <v/>
      </c>
    </row>
    <row r="683" spans="29:37" x14ac:dyDescent="0.2">
      <c r="AC683">
        <f>IF(ISBLANK(wash[[#This Row],[total_boys]]),SUM(wash[[#This Row],[boys_0-5_reached]],wash[[#This Row],[boys_6-12_reached]],wash[[#This Row],[boys_13-18_reached]]),wash[[#This Row],[total_boys]])</f>
        <v>0</v>
      </c>
      <c r="AD683">
        <f>IF(ISBLANK(wash[[#This Row],[total_girls]]),SUM(wash[[#This Row],[girls_0-5_reached]],wash[[#This Row],[girls_6-12_reached]],wash[[#This Row],[girls_13-18_reached]]),wash[[#This Row],[total_girls]])</f>
        <v>0</v>
      </c>
      <c r="AE683">
        <f>IF(ISBLANK(wash[[#This Row],[total_children]]),SUM(wash[[#This Row],[calc_boys]],wash[[#This Row],[calc_girls]]),wash[[#This Row],[total_children]])</f>
        <v>0</v>
      </c>
      <c r="AF683">
        <f>IF(ISBLANK(wash[[#This Row],[total_pwd]]),SUM(wash[[#This Row],[total_pwd_men]],wash[[#This Row],[total_pwd_women]]),wash[[#This Row],[total_pwd]])</f>
        <v>0</v>
      </c>
      <c r="AG683">
        <f>IF(ISBLANK(wash[[#This Row],[total_adults]]),SUM(wash[[#This Row],[total_men]],wash[[#This Row],[total_women]]),wash[[#This Row],[total_adults]])</f>
        <v>0</v>
      </c>
      <c r="AH683">
        <f>IF(ISBLANK(wash[[#This Row],[total_beneficiaries_reached]]),SUM(wash[[#This Row],[calc_children]],wash[[#This Row],[calc_adults]]),wash[[#This Row],[total_beneficiaries_reached]])</f>
        <v>0</v>
      </c>
      <c r="AI683" s="49" t="str">
        <f ca="1">IF(B683="","",OFFSET(table_admin1[[#Headers],[ADM1_PT]],MATCH(B683,admin1,0),1))</f>
        <v/>
      </c>
      <c r="AJ683" s="49" t="str">
        <f t="shared" ca="1" si="22"/>
        <v/>
      </c>
      <c r="AK683" s="49" t="str">
        <f t="shared" ca="1" si="23"/>
        <v/>
      </c>
    </row>
    <row r="684" spans="29:37" x14ac:dyDescent="0.2">
      <c r="AC684">
        <f>IF(ISBLANK(wash[[#This Row],[total_boys]]),SUM(wash[[#This Row],[boys_0-5_reached]],wash[[#This Row],[boys_6-12_reached]],wash[[#This Row],[boys_13-18_reached]]),wash[[#This Row],[total_boys]])</f>
        <v>0</v>
      </c>
      <c r="AD684">
        <f>IF(ISBLANK(wash[[#This Row],[total_girls]]),SUM(wash[[#This Row],[girls_0-5_reached]],wash[[#This Row],[girls_6-12_reached]],wash[[#This Row],[girls_13-18_reached]]),wash[[#This Row],[total_girls]])</f>
        <v>0</v>
      </c>
      <c r="AE684">
        <f>IF(ISBLANK(wash[[#This Row],[total_children]]),SUM(wash[[#This Row],[calc_boys]],wash[[#This Row],[calc_girls]]),wash[[#This Row],[total_children]])</f>
        <v>0</v>
      </c>
      <c r="AF684">
        <f>IF(ISBLANK(wash[[#This Row],[total_pwd]]),SUM(wash[[#This Row],[total_pwd_men]],wash[[#This Row],[total_pwd_women]]),wash[[#This Row],[total_pwd]])</f>
        <v>0</v>
      </c>
      <c r="AG684">
        <f>IF(ISBLANK(wash[[#This Row],[total_adults]]),SUM(wash[[#This Row],[total_men]],wash[[#This Row],[total_women]]),wash[[#This Row],[total_adults]])</f>
        <v>0</v>
      </c>
      <c r="AH684">
        <f>IF(ISBLANK(wash[[#This Row],[total_beneficiaries_reached]]),SUM(wash[[#This Row],[calc_children]],wash[[#This Row],[calc_adults]]),wash[[#This Row],[total_beneficiaries_reached]])</f>
        <v>0</v>
      </c>
      <c r="AI684" s="49" t="str">
        <f ca="1">IF(B684="","",OFFSET(table_admin1[[#Headers],[ADM1_PT]],MATCH(B684,admin1,0),1))</f>
        <v/>
      </c>
      <c r="AJ684" s="49" t="str">
        <f t="shared" ca="1" si="22"/>
        <v/>
      </c>
      <c r="AK684" s="49" t="str">
        <f t="shared" ca="1" si="23"/>
        <v/>
      </c>
    </row>
    <row r="685" spans="29:37" x14ac:dyDescent="0.2">
      <c r="AC685">
        <f>IF(ISBLANK(wash[[#This Row],[total_boys]]),SUM(wash[[#This Row],[boys_0-5_reached]],wash[[#This Row],[boys_6-12_reached]],wash[[#This Row],[boys_13-18_reached]]),wash[[#This Row],[total_boys]])</f>
        <v>0</v>
      </c>
      <c r="AD685">
        <f>IF(ISBLANK(wash[[#This Row],[total_girls]]),SUM(wash[[#This Row],[girls_0-5_reached]],wash[[#This Row],[girls_6-12_reached]],wash[[#This Row],[girls_13-18_reached]]),wash[[#This Row],[total_girls]])</f>
        <v>0</v>
      </c>
      <c r="AE685">
        <f>IF(ISBLANK(wash[[#This Row],[total_children]]),SUM(wash[[#This Row],[calc_boys]],wash[[#This Row],[calc_girls]]),wash[[#This Row],[total_children]])</f>
        <v>0</v>
      </c>
      <c r="AF685">
        <f>IF(ISBLANK(wash[[#This Row],[total_pwd]]),SUM(wash[[#This Row],[total_pwd_men]],wash[[#This Row],[total_pwd_women]]),wash[[#This Row],[total_pwd]])</f>
        <v>0</v>
      </c>
      <c r="AG685">
        <f>IF(ISBLANK(wash[[#This Row],[total_adults]]),SUM(wash[[#This Row],[total_men]],wash[[#This Row],[total_women]]),wash[[#This Row],[total_adults]])</f>
        <v>0</v>
      </c>
      <c r="AH685">
        <f>IF(ISBLANK(wash[[#This Row],[total_beneficiaries_reached]]),SUM(wash[[#This Row],[calc_children]],wash[[#This Row],[calc_adults]]),wash[[#This Row],[total_beneficiaries_reached]])</f>
        <v>0</v>
      </c>
      <c r="AI685" s="49" t="str">
        <f ca="1">IF(B685="","",OFFSET(table_admin1[[#Headers],[ADM1_PT]],MATCH(B685,admin1,0),1))</f>
        <v/>
      </c>
      <c r="AJ685" s="49" t="str">
        <f t="shared" ref="AJ685:AJ748" ca="1" si="24">IF(C685="","",INDEX(admin2_pcode,MATCH(C685,OFFSET(admin2_start,MATCH(AI685,admin1_linked_pcode,0),0,COUNTIF(admin1_linked_pcode,AI685)),0)+MATCH(AI685,admin1_linked_pcode,0)-1))</f>
        <v/>
      </c>
      <c r="AK685" s="49" t="str">
        <f t="shared" ref="AK685:AK748" ca="1" si="25">IF(D685="","",INDEX(admin3_pcode,MATCH(D685,OFFSET(admin3_start,MATCH(AJ685,admin2_linked_pcode,0),0,COUNTIF(admin2_linked_pcode,AJ685)),0)+MATCH(AJ685,admin2_linked_pcode,0)-1))</f>
        <v/>
      </c>
    </row>
    <row r="686" spans="29:37" x14ac:dyDescent="0.2">
      <c r="AC686">
        <f>IF(ISBLANK(wash[[#This Row],[total_boys]]),SUM(wash[[#This Row],[boys_0-5_reached]],wash[[#This Row],[boys_6-12_reached]],wash[[#This Row],[boys_13-18_reached]]),wash[[#This Row],[total_boys]])</f>
        <v>0</v>
      </c>
      <c r="AD686">
        <f>IF(ISBLANK(wash[[#This Row],[total_girls]]),SUM(wash[[#This Row],[girls_0-5_reached]],wash[[#This Row],[girls_6-12_reached]],wash[[#This Row],[girls_13-18_reached]]),wash[[#This Row],[total_girls]])</f>
        <v>0</v>
      </c>
      <c r="AE686">
        <f>IF(ISBLANK(wash[[#This Row],[total_children]]),SUM(wash[[#This Row],[calc_boys]],wash[[#This Row],[calc_girls]]),wash[[#This Row],[total_children]])</f>
        <v>0</v>
      </c>
      <c r="AF686">
        <f>IF(ISBLANK(wash[[#This Row],[total_pwd]]),SUM(wash[[#This Row],[total_pwd_men]],wash[[#This Row],[total_pwd_women]]),wash[[#This Row],[total_pwd]])</f>
        <v>0</v>
      </c>
      <c r="AG686">
        <f>IF(ISBLANK(wash[[#This Row],[total_adults]]),SUM(wash[[#This Row],[total_men]],wash[[#This Row],[total_women]]),wash[[#This Row],[total_adults]])</f>
        <v>0</v>
      </c>
      <c r="AH686">
        <f>IF(ISBLANK(wash[[#This Row],[total_beneficiaries_reached]]),SUM(wash[[#This Row],[calc_children]],wash[[#This Row],[calc_adults]]),wash[[#This Row],[total_beneficiaries_reached]])</f>
        <v>0</v>
      </c>
      <c r="AI686" s="49" t="str">
        <f ca="1">IF(B686="","",OFFSET(table_admin1[[#Headers],[ADM1_PT]],MATCH(B686,admin1,0),1))</f>
        <v/>
      </c>
      <c r="AJ686" s="49" t="str">
        <f t="shared" ca="1" si="24"/>
        <v/>
      </c>
      <c r="AK686" s="49" t="str">
        <f t="shared" ca="1" si="25"/>
        <v/>
      </c>
    </row>
    <row r="687" spans="29:37" x14ac:dyDescent="0.2">
      <c r="AC687">
        <f>IF(ISBLANK(wash[[#This Row],[total_boys]]),SUM(wash[[#This Row],[boys_0-5_reached]],wash[[#This Row],[boys_6-12_reached]],wash[[#This Row],[boys_13-18_reached]]),wash[[#This Row],[total_boys]])</f>
        <v>0</v>
      </c>
      <c r="AD687">
        <f>IF(ISBLANK(wash[[#This Row],[total_girls]]),SUM(wash[[#This Row],[girls_0-5_reached]],wash[[#This Row],[girls_6-12_reached]],wash[[#This Row],[girls_13-18_reached]]),wash[[#This Row],[total_girls]])</f>
        <v>0</v>
      </c>
      <c r="AE687">
        <f>IF(ISBLANK(wash[[#This Row],[total_children]]),SUM(wash[[#This Row],[calc_boys]],wash[[#This Row],[calc_girls]]),wash[[#This Row],[total_children]])</f>
        <v>0</v>
      </c>
      <c r="AF687">
        <f>IF(ISBLANK(wash[[#This Row],[total_pwd]]),SUM(wash[[#This Row],[total_pwd_men]],wash[[#This Row],[total_pwd_women]]),wash[[#This Row],[total_pwd]])</f>
        <v>0</v>
      </c>
      <c r="AG687">
        <f>IF(ISBLANK(wash[[#This Row],[total_adults]]),SUM(wash[[#This Row],[total_men]],wash[[#This Row],[total_women]]),wash[[#This Row],[total_adults]])</f>
        <v>0</v>
      </c>
      <c r="AH687">
        <f>IF(ISBLANK(wash[[#This Row],[total_beneficiaries_reached]]),SUM(wash[[#This Row],[calc_children]],wash[[#This Row],[calc_adults]]),wash[[#This Row],[total_beneficiaries_reached]])</f>
        <v>0</v>
      </c>
      <c r="AI687" s="49" t="str">
        <f ca="1">IF(B687="","",OFFSET(table_admin1[[#Headers],[ADM1_PT]],MATCH(B687,admin1,0),1))</f>
        <v/>
      </c>
      <c r="AJ687" s="49" t="str">
        <f t="shared" ca="1" si="24"/>
        <v/>
      </c>
      <c r="AK687" s="49" t="str">
        <f t="shared" ca="1" si="25"/>
        <v/>
      </c>
    </row>
    <row r="688" spans="29:37" x14ac:dyDescent="0.2">
      <c r="AC688">
        <f>IF(ISBLANK(wash[[#This Row],[total_boys]]),SUM(wash[[#This Row],[boys_0-5_reached]],wash[[#This Row],[boys_6-12_reached]],wash[[#This Row],[boys_13-18_reached]]),wash[[#This Row],[total_boys]])</f>
        <v>0</v>
      </c>
      <c r="AD688">
        <f>IF(ISBLANK(wash[[#This Row],[total_girls]]),SUM(wash[[#This Row],[girls_0-5_reached]],wash[[#This Row],[girls_6-12_reached]],wash[[#This Row],[girls_13-18_reached]]),wash[[#This Row],[total_girls]])</f>
        <v>0</v>
      </c>
      <c r="AE688">
        <f>IF(ISBLANK(wash[[#This Row],[total_children]]),SUM(wash[[#This Row],[calc_boys]],wash[[#This Row],[calc_girls]]),wash[[#This Row],[total_children]])</f>
        <v>0</v>
      </c>
      <c r="AF688">
        <f>IF(ISBLANK(wash[[#This Row],[total_pwd]]),SUM(wash[[#This Row],[total_pwd_men]],wash[[#This Row],[total_pwd_women]]),wash[[#This Row],[total_pwd]])</f>
        <v>0</v>
      </c>
      <c r="AG688">
        <f>IF(ISBLANK(wash[[#This Row],[total_adults]]),SUM(wash[[#This Row],[total_men]],wash[[#This Row],[total_women]]),wash[[#This Row],[total_adults]])</f>
        <v>0</v>
      </c>
      <c r="AH688">
        <f>IF(ISBLANK(wash[[#This Row],[total_beneficiaries_reached]]),SUM(wash[[#This Row],[calc_children]],wash[[#This Row],[calc_adults]]),wash[[#This Row],[total_beneficiaries_reached]])</f>
        <v>0</v>
      </c>
      <c r="AI688" s="49" t="str">
        <f ca="1">IF(B688="","",OFFSET(table_admin1[[#Headers],[ADM1_PT]],MATCH(B688,admin1,0),1))</f>
        <v/>
      </c>
      <c r="AJ688" s="49" t="str">
        <f t="shared" ca="1" si="24"/>
        <v/>
      </c>
      <c r="AK688" s="49" t="str">
        <f t="shared" ca="1" si="25"/>
        <v/>
      </c>
    </row>
    <row r="689" spans="29:37" x14ac:dyDescent="0.2">
      <c r="AC689">
        <f>IF(ISBLANK(wash[[#This Row],[total_boys]]),SUM(wash[[#This Row],[boys_0-5_reached]],wash[[#This Row],[boys_6-12_reached]],wash[[#This Row],[boys_13-18_reached]]),wash[[#This Row],[total_boys]])</f>
        <v>0</v>
      </c>
      <c r="AD689">
        <f>IF(ISBLANK(wash[[#This Row],[total_girls]]),SUM(wash[[#This Row],[girls_0-5_reached]],wash[[#This Row],[girls_6-12_reached]],wash[[#This Row],[girls_13-18_reached]]),wash[[#This Row],[total_girls]])</f>
        <v>0</v>
      </c>
      <c r="AE689">
        <f>IF(ISBLANK(wash[[#This Row],[total_children]]),SUM(wash[[#This Row],[calc_boys]],wash[[#This Row],[calc_girls]]),wash[[#This Row],[total_children]])</f>
        <v>0</v>
      </c>
      <c r="AF689">
        <f>IF(ISBLANK(wash[[#This Row],[total_pwd]]),SUM(wash[[#This Row],[total_pwd_men]],wash[[#This Row],[total_pwd_women]]),wash[[#This Row],[total_pwd]])</f>
        <v>0</v>
      </c>
      <c r="AG689">
        <f>IF(ISBLANK(wash[[#This Row],[total_adults]]),SUM(wash[[#This Row],[total_men]],wash[[#This Row],[total_women]]),wash[[#This Row],[total_adults]])</f>
        <v>0</v>
      </c>
      <c r="AH689">
        <f>IF(ISBLANK(wash[[#This Row],[total_beneficiaries_reached]]),SUM(wash[[#This Row],[calc_children]],wash[[#This Row],[calc_adults]]),wash[[#This Row],[total_beneficiaries_reached]])</f>
        <v>0</v>
      </c>
      <c r="AI689" s="49" t="str">
        <f ca="1">IF(B689="","",OFFSET(table_admin1[[#Headers],[ADM1_PT]],MATCH(B689,admin1,0),1))</f>
        <v/>
      </c>
      <c r="AJ689" s="49" t="str">
        <f t="shared" ca="1" si="24"/>
        <v/>
      </c>
      <c r="AK689" s="49" t="str">
        <f t="shared" ca="1" si="25"/>
        <v/>
      </c>
    </row>
    <row r="690" spans="29:37" x14ac:dyDescent="0.2">
      <c r="AC690">
        <f>IF(ISBLANK(wash[[#This Row],[total_boys]]),SUM(wash[[#This Row],[boys_0-5_reached]],wash[[#This Row],[boys_6-12_reached]],wash[[#This Row],[boys_13-18_reached]]),wash[[#This Row],[total_boys]])</f>
        <v>0</v>
      </c>
      <c r="AD690">
        <f>IF(ISBLANK(wash[[#This Row],[total_girls]]),SUM(wash[[#This Row],[girls_0-5_reached]],wash[[#This Row],[girls_6-12_reached]],wash[[#This Row],[girls_13-18_reached]]),wash[[#This Row],[total_girls]])</f>
        <v>0</v>
      </c>
      <c r="AE690">
        <f>IF(ISBLANK(wash[[#This Row],[total_children]]),SUM(wash[[#This Row],[calc_boys]],wash[[#This Row],[calc_girls]]),wash[[#This Row],[total_children]])</f>
        <v>0</v>
      </c>
      <c r="AF690">
        <f>IF(ISBLANK(wash[[#This Row],[total_pwd]]),SUM(wash[[#This Row],[total_pwd_men]],wash[[#This Row],[total_pwd_women]]),wash[[#This Row],[total_pwd]])</f>
        <v>0</v>
      </c>
      <c r="AG690">
        <f>IF(ISBLANK(wash[[#This Row],[total_adults]]),SUM(wash[[#This Row],[total_men]],wash[[#This Row],[total_women]]),wash[[#This Row],[total_adults]])</f>
        <v>0</v>
      </c>
      <c r="AH690">
        <f>IF(ISBLANK(wash[[#This Row],[total_beneficiaries_reached]]),SUM(wash[[#This Row],[calc_children]],wash[[#This Row],[calc_adults]]),wash[[#This Row],[total_beneficiaries_reached]])</f>
        <v>0</v>
      </c>
      <c r="AI690" s="49" t="str">
        <f ca="1">IF(B690="","",OFFSET(table_admin1[[#Headers],[ADM1_PT]],MATCH(B690,admin1,0),1))</f>
        <v/>
      </c>
      <c r="AJ690" s="49" t="str">
        <f t="shared" ca="1" si="24"/>
        <v/>
      </c>
      <c r="AK690" s="49" t="str">
        <f t="shared" ca="1" si="25"/>
        <v/>
      </c>
    </row>
    <row r="691" spans="29:37" x14ac:dyDescent="0.2">
      <c r="AC691">
        <f>IF(ISBLANK(wash[[#This Row],[total_boys]]),SUM(wash[[#This Row],[boys_0-5_reached]],wash[[#This Row],[boys_6-12_reached]],wash[[#This Row],[boys_13-18_reached]]),wash[[#This Row],[total_boys]])</f>
        <v>0</v>
      </c>
      <c r="AD691">
        <f>IF(ISBLANK(wash[[#This Row],[total_girls]]),SUM(wash[[#This Row],[girls_0-5_reached]],wash[[#This Row],[girls_6-12_reached]],wash[[#This Row],[girls_13-18_reached]]),wash[[#This Row],[total_girls]])</f>
        <v>0</v>
      </c>
      <c r="AE691">
        <f>IF(ISBLANK(wash[[#This Row],[total_children]]),SUM(wash[[#This Row],[calc_boys]],wash[[#This Row],[calc_girls]]),wash[[#This Row],[total_children]])</f>
        <v>0</v>
      </c>
      <c r="AF691">
        <f>IF(ISBLANK(wash[[#This Row],[total_pwd]]),SUM(wash[[#This Row],[total_pwd_men]],wash[[#This Row],[total_pwd_women]]),wash[[#This Row],[total_pwd]])</f>
        <v>0</v>
      </c>
      <c r="AG691">
        <f>IF(ISBLANK(wash[[#This Row],[total_adults]]),SUM(wash[[#This Row],[total_men]],wash[[#This Row],[total_women]]),wash[[#This Row],[total_adults]])</f>
        <v>0</v>
      </c>
      <c r="AH691">
        <f>IF(ISBLANK(wash[[#This Row],[total_beneficiaries_reached]]),SUM(wash[[#This Row],[calc_children]],wash[[#This Row],[calc_adults]]),wash[[#This Row],[total_beneficiaries_reached]])</f>
        <v>0</v>
      </c>
      <c r="AI691" s="49" t="str">
        <f ca="1">IF(B691="","",OFFSET(table_admin1[[#Headers],[ADM1_PT]],MATCH(B691,admin1,0),1))</f>
        <v/>
      </c>
      <c r="AJ691" s="49" t="str">
        <f t="shared" ca="1" si="24"/>
        <v/>
      </c>
      <c r="AK691" s="49" t="str">
        <f t="shared" ca="1" si="25"/>
        <v/>
      </c>
    </row>
    <row r="692" spans="29:37" x14ac:dyDescent="0.2">
      <c r="AC692">
        <f>IF(ISBLANK(wash[[#This Row],[total_boys]]),SUM(wash[[#This Row],[boys_0-5_reached]],wash[[#This Row],[boys_6-12_reached]],wash[[#This Row],[boys_13-18_reached]]),wash[[#This Row],[total_boys]])</f>
        <v>0</v>
      </c>
      <c r="AD692">
        <f>IF(ISBLANK(wash[[#This Row],[total_girls]]),SUM(wash[[#This Row],[girls_0-5_reached]],wash[[#This Row],[girls_6-12_reached]],wash[[#This Row],[girls_13-18_reached]]),wash[[#This Row],[total_girls]])</f>
        <v>0</v>
      </c>
      <c r="AE692">
        <f>IF(ISBLANK(wash[[#This Row],[total_children]]),SUM(wash[[#This Row],[calc_boys]],wash[[#This Row],[calc_girls]]),wash[[#This Row],[total_children]])</f>
        <v>0</v>
      </c>
      <c r="AF692">
        <f>IF(ISBLANK(wash[[#This Row],[total_pwd]]),SUM(wash[[#This Row],[total_pwd_men]],wash[[#This Row],[total_pwd_women]]),wash[[#This Row],[total_pwd]])</f>
        <v>0</v>
      </c>
      <c r="AG692">
        <f>IF(ISBLANK(wash[[#This Row],[total_adults]]),SUM(wash[[#This Row],[total_men]],wash[[#This Row],[total_women]]),wash[[#This Row],[total_adults]])</f>
        <v>0</v>
      </c>
      <c r="AH692">
        <f>IF(ISBLANK(wash[[#This Row],[total_beneficiaries_reached]]),SUM(wash[[#This Row],[calc_children]],wash[[#This Row],[calc_adults]]),wash[[#This Row],[total_beneficiaries_reached]])</f>
        <v>0</v>
      </c>
      <c r="AI692" s="49" t="str">
        <f ca="1">IF(B692="","",OFFSET(table_admin1[[#Headers],[ADM1_PT]],MATCH(B692,admin1,0),1))</f>
        <v/>
      </c>
      <c r="AJ692" s="49" t="str">
        <f t="shared" ca="1" si="24"/>
        <v/>
      </c>
      <c r="AK692" s="49" t="str">
        <f t="shared" ca="1" si="25"/>
        <v/>
      </c>
    </row>
    <row r="693" spans="29:37" x14ac:dyDescent="0.2">
      <c r="AC693">
        <f>IF(ISBLANK(wash[[#This Row],[total_boys]]),SUM(wash[[#This Row],[boys_0-5_reached]],wash[[#This Row],[boys_6-12_reached]],wash[[#This Row],[boys_13-18_reached]]),wash[[#This Row],[total_boys]])</f>
        <v>0</v>
      </c>
      <c r="AD693">
        <f>IF(ISBLANK(wash[[#This Row],[total_girls]]),SUM(wash[[#This Row],[girls_0-5_reached]],wash[[#This Row],[girls_6-12_reached]],wash[[#This Row],[girls_13-18_reached]]),wash[[#This Row],[total_girls]])</f>
        <v>0</v>
      </c>
      <c r="AE693">
        <f>IF(ISBLANK(wash[[#This Row],[total_children]]),SUM(wash[[#This Row],[calc_boys]],wash[[#This Row],[calc_girls]]),wash[[#This Row],[total_children]])</f>
        <v>0</v>
      </c>
      <c r="AF693">
        <f>IF(ISBLANK(wash[[#This Row],[total_pwd]]),SUM(wash[[#This Row],[total_pwd_men]],wash[[#This Row],[total_pwd_women]]),wash[[#This Row],[total_pwd]])</f>
        <v>0</v>
      </c>
      <c r="AG693">
        <f>IF(ISBLANK(wash[[#This Row],[total_adults]]),SUM(wash[[#This Row],[total_men]],wash[[#This Row],[total_women]]),wash[[#This Row],[total_adults]])</f>
        <v>0</v>
      </c>
      <c r="AH693">
        <f>IF(ISBLANK(wash[[#This Row],[total_beneficiaries_reached]]),SUM(wash[[#This Row],[calc_children]],wash[[#This Row],[calc_adults]]),wash[[#This Row],[total_beneficiaries_reached]])</f>
        <v>0</v>
      </c>
      <c r="AI693" s="49" t="str">
        <f ca="1">IF(B693="","",OFFSET(table_admin1[[#Headers],[ADM1_PT]],MATCH(B693,admin1,0),1))</f>
        <v/>
      </c>
      <c r="AJ693" s="49" t="str">
        <f t="shared" ca="1" si="24"/>
        <v/>
      </c>
      <c r="AK693" s="49" t="str">
        <f t="shared" ca="1" si="25"/>
        <v/>
      </c>
    </row>
    <row r="694" spans="29:37" x14ac:dyDescent="0.2">
      <c r="AC694">
        <f>IF(ISBLANK(wash[[#This Row],[total_boys]]),SUM(wash[[#This Row],[boys_0-5_reached]],wash[[#This Row],[boys_6-12_reached]],wash[[#This Row],[boys_13-18_reached]]),wash[[#This Row],[total_boys]])</f>
        <v>0</v>
      </c>
      <c r="AD694">
        <f>IF(ISBLANK(wash[[#This Row],[total_girls]]),SUM(wash[[#This Row],[girls_0-5_reached]],wash[[#This Row],[girls_6-12_reached]],wash[[#This Row],[girls_13-18_reached]]),wash[[#This Row],[total_girls]])</f>
        <v>0</v>
      </c>
      <c r="AE694">
        <f>IF(ISBLANK(wash[[#This Row],[total_children]]),SUM(wash[[#This Row],[calc_boys]],wash[[#This Row],[calc_girls]]),wash[[#This Row],[total_children]])</f>
        <v>0</v>
      </c>
      <c r="AF694">
        <f>IF(ISBLANK(wash[[#This Row],[total_pwd]]),SUM(wash[[#This Row],[total_pwd_men]],wash[[#This Row],[total_pwd_women]]),wash[[#This Row],[total_pwd]])</f>
        <v>0</v>
      </c>
      <c r="AG694">
        <f>IF(ISBLANK(wash[[#This Row],[total_adults]]),SUM(wash[[#This Row],[total_men]],wash[[#This Row],[total_women]]),wash[[#This Row],[total_adults]])</f>
        <v>0</v>
      </c>
      <c r="AH694">
        <f>IF(ISBLANK(wash[[#This Row],[total_beneficiaries_reached]]),SUM(wash[[#This Row],[calc_children]],wash[[#This Row],[calc_adults]]),wash[[#This Row],[total_beneficiaries_reached]])</f>
        <v>0</v>
      </c>
      <c r="AI694" s="49" t="str">
        <f ca="1">IF(B694="","",OFFSET(table_admin1[[#Headers],[ADM1_PT]],MATCH(B694,admin1,0),1))</f>
        <v/>
      </c>
      <c r="AJ694" s="49" t="str">
        <f t="shared" ca="1" si="24"/>
        <v/>
      </c>
      <c r="AK694" s="49" t="str">
        <f t="shared" ca="1" si="25"/>
        <v/>
      </c>
    </row>
    <row r="695" spans="29:37" x14ac:dyDescent="0.2">
      <c r="AC695">
        <f>IF(ISBLANK(wash[[#This Row],[total_boys]]),SUM(wash[[#This Row],[boys_0-5_reached]],wash[[#This Row],[boys_6-12_reached]],wash[[#This Row],[boys_13-18_reached]]),wash[[#This Row],[total_boys]])</f>
        <v>0</v>
      </c>
      <c r="AD695">
        <f>IF(ISBLANK(wash[[#This Row],[total_girls]]),SUM(wash[[#This Row],[girls_0-5_reached]],wash[[#This Row],[girls_6-12_reached]],wash[[#This Row],[girls_13-18_reached]]),wash[[#This Row],[total_girls]])</f>
        <v>0</v>
      </c>
      <c r="AE695">
        <f>IF(ISBLANK(wash[[#This Row],[total_children]]),SUM(wash[[#This Row],[calc_boys]],wash[[#This Row],[calc_girls]]),wash[[#This Row],[total_children]])</f>
        <v>0</v>
      </c>
      <c r="AF695">
        <f>IF(ISBLANK(wash[[#This Row],[total_pwd]]),SUM(wash[[#This Row],[total_pwd_men]],wash[[#This Row],[total_pwd_women]]),wash[[#This Row],[total_pwd]])</f>
        <v>0</v>
      </c>
      <c r="AG695">
        <f>IF(ISBLANK(wash[[#This Row],[total_adults]]),SUM(wash[[#This Row],[total_men]],wash[[#This Row],[total_women]]),wash[[#This Row],[total_adults]])</f>
        <v>0</v>
      </c>
      <c r="AH695">
        <f>IF(ISBLANK(wash[[#This Row],[total_beneficiaries_reached]]),SUM(wash[[#This Row],[calc_children]],wash[[#This Row],[calc_adults]]),wash[[#This Row],[total_beneficiaries_reached]])</f>
        <v>0</v>
      </c>
      <c r="AI695" s="49" t="str">
        <f ca="1">IF(B695="","",OFFSET(table_admin1[[#Headers],[ADM1_PT]],MATCH(B695,admin1,0),1))</f>
        <v/>
      </c>
      <c r="AJ695" s="49" t="str">
        <f t="shared" ca="1" si="24"/>
        <v/>
      </c>
      <c r="AK695" s="49" t="str">
        <f t="shared" ca="1" si="25"/>
        <v/>
      </c>
    </row>
    <row r="696" spans="29:37" x14ac:dyDescent="0.2">
      <c r="AC696">
        <f>IF(ISBLANK(wash[[#This Row],[total_boys]]),SUM(wash[[#This Row],[boys_0-5_reached]],wash[[#This Row],[boys_6-12_reached]],wash[[#This Row],[boys_13-18_reached]]),wash[[#This Row],[total_boys]])</f>
        <v>0</v>
      </c>
      <c r="AD696">
        <f>IF(ISBLANK(wash[[#This Row],[total_girls]]),SUM(wash[[#This Row],[girls_0-5_reached]],wash[[#This Row],[girls_6-12_reached]],wash[[#This Row],[girls_13-18_reached]]),wash[[#This Row],[total_girls]])</f>
        <v>0</v>
      </c>
      <c r="AE696">
        <f>IF(ISBLANK(wash[[#This Row],[total_children]]),SUM(wash[[#This Row],[calc_boys]],wash[[#This Row],[calc_girls]]),wash[[#This Row],[total_children]])</f>
        <v>0</v>
      </c>
      <c r="AF696">
        <f>IF(ISBLANK(wash[[#This Row],[total_pwd]]),SUM(wash[[#This Row],[total_pwd_men]],wash[[#This Row],[total_pwd_women]]),wash[[#This Row],[total_pwd]])</f>
        <v>0</v>
      </c>
      <c r="AG696">
        <f>IF(ISBLANK(wash[[#This Row],[total_adults]]),SUM(wash[[#This Row],[total_men]],wash[[#This Row],[total_women]]),wash[[#This Row],[total_adults]])</f>
        <v>0</v>
      </c>
      <c r="AH696">
        <f>IF(ISBLANK(wash[[#This Row],[total_beneficiaries_reached]]),SUM(wash[[#This Row],[calc_children]],wash[[#This Row],[calc_adults]]),wash[[#This Row],[total_beneficiaries_reached]])</f>
        <v>0</v>
      </c>
      <c r="AI696" s="49" t="str">
        <f ca="1">IF(B696="","",OFFSET(table_admin1[[#Headers],[ADM1_PT]],MATCH(B696,admin1,0),1))</f>
        <v/>
      </c>
      <c r="AJ696" s="49" t="str">
        <f t="shared" ca="1" si="24"/>
        <v/>
      </c>
      <c r="AK696" s="49" t="str">
        <f t="shared" ca="1" si="25"/>
        <v/>
      </c>
    </row>
    <row r="697" spans="29:37" x14ac:dyDescent="0.2">
      <c r="AC697">
        <f>IF(ISBLANK(wash[[#This Row],[total_boys]]),SUM(wash[[#This Row],[boys_0-5_reached]],wash[[#This Row],[boys_6-12_reached]],wash[[#This Row],[boys_13-18_reached]]),wash[[#This Row],[total_boys]])</f>
        <v>0</v>
      </c>
      <c r="AD697">
        <f>IF(ISBLANK(wash[[#This Row],[total_girls]]),SUM(wash[[#This Row],[girls_0-5_reached]],wash[[#This Row],[girls_6-12_reached]],wash[[#This Row],[girls_13-18_reached]]),wash[[#This Row],[total_girls]])</f>
        <v>0</v>
      </c>
      <c r="AE697">
        <f>IF(ISBLANK(wash[[#This Row],[total_children]]),SUM(wash[[#This Row],[calc_boys]],wash[[#This Row],[calc_girls]]),wash[[#This Row],[total_children]])</f>
        <v>0</v>
      </c>
      <c r="AF697">
        <f>IF(ISBLANK(wash[[#This Row],[total_pwd]]),SUM(wash[[#This Row],[total_pwd_men]],wash[[#This Row],[total_pwd_women]]),wash[[#This Row],[total_pwd]])</f>
        <v>0</v>
      </c>
      <c r="AG697">
        <f>IF(ISBLANK(wash[[#This Row],[total_adults]]),SUM(wash[[#This Row],[total_men]],wash[[#This Row],[total_women]]),wash[[#This Row],[total_adults]])</f>
        <v>0</v>
      </c>
      <c r="AH697">
        <f>IF(ISBLANK(wash[[#This Row],[total_beneficiaries_reached]]),SUM(wash[[#This Row],[calc_children]],wash[[#This Row],[calc_adults]]),wash[[#This Row],[total_beneficiaries_reached]])</f>
        <v>0</v>
      </c>
      <c r="AI697" s="49" t="str">
        <f ca="1">IF(B697="","",OFFSET(table_admin1[[#Headers],[ADM1_PT]],MATCH(B697,admin1,0),1))</f>
        <v/>
      </c>
      <c r="AJ697" s="49" t="str">
        <f t="shared" ca="1" si="24"/>
        <v/>
      </c>
      <c r="AK697" s="49" t="str">
        <f t="shared" ca="1" si="25"/>
        <v/>
      </c>
    </row>
    <row r="698" spans="29:37" x14ac:dyDescent="0.2">
      <c r="AC698">
        <f>IF(ISBLANK(wash[[#This Row],[total_boys]]),SUM(wash[[#This Row],[boys_0-5_reached]],wash[[#This Row],[boys_6-12_reached]],wash[[#This Row],[boys_13-18_reached]]),wash[[#This Row],[total_boys]])</f>
        <v>0</v>
      </c>
      <c r="AD698">
        <f>IF(ISBLANK(wash[[#This Row],[total_girls]]),SUM(wash[[#This Row],[girls_0-5_reached]],wash[[#This Row],[girls_6-12_reached]],wash[[#This Row],[girls_13-18_reached]]),wash[[#This Row],[total_girls]])</f>
        <v>0</v>
      </c>
      <c r="AE698">
        <f>IF(ISBLANK(wash[[#This Row],[total_children]]),SUM(wash[[#This Row],[calc_boys]],wash[[#This Row],[calc_girls]]),wash[[#This Row],[total_children]])</f>
        <v>0</v>
      </c>
      <c r="AF698">
        <f>IF(ISBLANK(wash[[#This Row],[total_pwd]]),SUM(wash[[#This Row],[total_pwd_men]],wash[[#This Row],[total_pwd_women]]),wash[[#This Row],[total_pwd]])</f>
        <v>0</v>
      </c>
      <c r="AG698">
        <f>IF(ISBLANK(wash[[#This Row],[total_adults]]),SUM(wash[[#This Row],[total_men]],wash[[#This Row],[total_women]]),wash[[#This Row],[total_adults]])</f>
        <v>0</v>
      </c>
      <c r="AH698">
        <f>IF(ISBLANK(wash[[#This Row],[total_beneficiaries_reached]]),SUM(wash[[#This Row],[calc_children]],wash[[#This Row],[calc_adults]]),wash[[#This Row],[total_beneficiaries_reached]])</f>
        <v>0</v>
      </c>
      <c r="AI698" s="49" t="str">
        <f ca="1">IF(B698="","",OFFSET(table_admin1[[#Headers],[ADM1_PT]],MATCH(B698,admin1,0),1))</f>
        <v/>
      </c>
      <c r="AJ698" s="49" t="str">
        <f t="shared" ca="1" si="24"/>
        <v/>
      </c>
      <c r="AK698" s="49" t="str">
        <f t="shared" ca="1" si="25"/>
        <v/>
      </c>
    </row>
    <row r="699" spans="29:37" x14ac:dyDescent="0.2">
      <c r="AC699">
        <f>IF(ISBLANK(wash[[#This Row],[total_boys]]),SUM(wash[[#This Row],[boys_0-5_reached]],wash[[#This Row],[boys_6-12_reached]],wash[[#This Row],[boys_13-18_reached]]),wash[[#This Row],[total_boys]])</f>
        <v>0</v>
      </c>
      <c r="AD699">
        <f>IF(ISBLANK(wash[[#This Row],[total_girls]]),SUM(wash[[#This Row],[girls_0-5_reached]],wash[[#This Row],[girls_6-12_reached]],wash[[#This Row],[girls_13-18_reached]]),wash[[#This Row],[total_girls]])</f>
        <v>0</v>
      </c>
      <c r="AE699">
        <f>IF(ISBLANK(wash[[#This Row],[total_children]]),SUM(wash[[#This Row],[calc_boys]],wash[[#This Row],[calc_girls]]),wash[[#This Row],[total_children]])</f>
        <v>0</v>
      </c>
      <c r="AF699">
        <f>IF(ISBLANK(wash[[#This Row],[total_pwd]]),SUM(wash[[#This Row],[total_pwd_men]],wash[[#This Row],[total_pwd_women]]),wash[[#This Row],[total_pwd]])</f>
        <v>0</v>
      </c>
      <c r="AG699">
        <f>IF(ISBLANK(wash[[#This Row],[total_adults]]),SUM(wash[[#This Row],[total_men]],wash[[#This Row],[total_women]]),wash[[#This Row],[total_adults]])</f>
        <v>0</v>
      </c>
      <c r="AH699">
        <f>IF(ISBLANK(wash[[#This Row],[total_beneficiaries_reached]]),SUM(wash[[#This Row],[calc_children]],wash[[#This Row],[calc_adults]]),wash[[#This Row],[total_beneficiaries_reached]])</f>
        <v>0</v>
      </c>
      <c r="AI699" s="49" t="str">
        <f ca="1">IF(B699="","",OFFSET(table_admin1[[#Headers],[ADM1_PT]],MATCH(B699,admin1,0),1))</f>
        <v/>
      </c>
      <c r="AJ699" s="49" t="str">
        <f t="shared" ca="1" si="24"/>
        <v/>
      </c>
      <c r="AK699" s="49" t="str">
        <f t="shared" ca="1" si="25"/>
        <v/>
      </c>
    </row>
    <row r="700" spans="29:37" x14ac:dyDescent="0.2">
      <c r="AC700">
        <f>IF(ISBLANK(wash[[#This Row],[total_boys]]),SUM(wash[[#This Row],[boys_0-5_reached]],wash[[#This Row],[boys_6-12_reached]],wash[[#This Row],[boys_13-18_reached]]),wash[[#This Row],[total_boys]])</f>
        <v>0</v>
      </c>
      <c r="AD700">
        <f>IF(ISBLANK(wash[[#This Row],[total_girls]]),SUM(wash[[#This Row],[girls_0-5_reached]],wash[[#This Row],[girls_6-12_reached]],wash[[#This Row],[girls_13-18_reached]]),wash[[#This Row],[total_girls]])</f>
        <v>0</v>
      </c>
      <c r="AE700">
        <f>IF(ISBLANK(wash[[#This Row],[total_children]]),SUM(wash[[#This Row],[calc_boys]],wash[[#This Row],[calc_girls]]),wash[[#This Row],[total_children]])</f>
        <v>0</v>
      </c>
      <c r="AF700">
        <f>IF(ISBLANK(wash[[#This Row],[total_pwd]]),SUM(wash[[#This Row],[total_pwd_men]],wash[[#This Row],[total_pwd_women]]),wash[[#This Row],[total_pwd]])</f>
        <v>0</v>
      </c>
      <c r="AG700">
        <f>IF(ISBLANK(wash[[#This Row],[total_adults]]),SUM(wash[[#This Row],[total_men]],wash[[#This Row],[total_women]]),wash[[#This Row],[total_adults]])</f>
        <v>0</v>
      </c>
      <c r="AH700">
        <f>IF(ISBLANK(wash[[#This Row],[total_beneficiaries_reached]]),SUM(wash[[#This Row],[calc_children]],wash[[#This Row],[calc_adults]]),wash[[#This Row],[total_beneficiaries_reached]])</f>
        <v>0</v>
      </c>
      <c r="AI700" s="49" t="str">
        <f ca="1">IF(B700="","",OFFSET(table_admin1[[#Headers],[ADM1_PT]],MATCH(B700,admin1,0),1))</f>
        <v/>
      </c>
      <c r="AJ700" s="49" t="str">
        <f t="shared" ca="1" si="24"/>
        <v/>
      </c>
      <c r="AK700" s="49" t="str">
        <f t="shared" ca="1" si="25"/>
        <v/>
      </c>
    </row>
    <row r="701" spans="29:37" x14ac:dyDescent="0.2">
      <c r="AC701">
        <f>IF(ISBLANK(wash[[#This Row],[total_boys]]),SUM(wash[[#This Row],[boys_0-5_reached]],wash[[#This Row],[boys_6-12_reached]],wash[[#This Row],[boys_13-18_reached]]),wash[[#This Row],[total_boys]])</f>
        <v>0</v>
      </c>
      <c r="AD701">
        <f>IF(ISBLANK(wash[[#This Row],[total_girls]]),SUM(wash[[#This Row],[girls_0-5_reached]],wash[[#This Row],[girls_6-12_reached]],wash[[#This Row],[girls_13-18_reached]]),wash[[#This Row],[total_girls]])</f>
        <v>0</v>
      </c>
      <c r="AE701">
        <f>IF(ISBLANK(wash[[#This Row],[total_children]]),SUM(wash[[#This Row],[calc_boys]],wash[[#This Row],[calc_girls]]),wash[[#This Row],[total_children]])</f>
        <v>0</v>
      </c>
      <c r="AF701">
        <f>IF(ISBLANK(wash[[#This Row],[total_pwd]]),SUM(wash[[#This Row],[total_pwd_men]],wash[[#This Row],[total_pwd_women]]),wash[[#This Row],[total_pwd]])</f>
        <v>0</v>
      </c>
      <c r="AG701">
        <f>IF(ISBLANK(wash[[#This Row],[total_adults]]),SUM(wash[[#This Row],[total_men]],wash[[#This Row],[total_women]]),wash[[#This Row],[total_adults]])</f>
        <v>0</v>
      </c>
      <c r="AH701">
        <f>IF(ISBLANK(wash[[#This Row],[total_beneficiaries_reached]]),SUM(wash[[#This Row],[calc_children]],wash[[#This Row],[calc_adults]]),wash[[#This Row],[total_beneficiaries_reached]])</f>
        <v>0</v>
      </c>
      <c r="AI701" s="49" t="str">
        <f ca="1">IF(B701="","",OFFSET(table_admin1[[#Headers],[ADM1_PT]],MATCH(B701,admin1,0),1))</f>
        <v/>
      </c>
      <c r="AJ701" s="49" t="str">
        <f t="shared" ca="1" si="24"/>
        <v/>
      </c>
      <c r="AK701" s="49" t="str">
        <f t="shared" ca="1" si="25"/>
        <v/>
      </c>
    </row>
    <row r="702" spans="29:37" x14ac:dyDescent="0.2">
      <c r="AC702">
        <f>IF(ISBLANK(wash[[#This Row],[total_boys]]),SUM(wash[[#This Row],[boys_0-5_reached]],wash[[#This Row],[boys_6-12_reached]],wash[[#This Row],[boys_13-18_reached]]),wash[[#This Row],[total_boys]])</f>
        <v>0</v>
      </c>
      <c r="AD702">
        <f>IF(ISBLANK(wash[[#This Row],[total_girls]]),SUM(wash[[#This Row],[girls_0-5_reached]],wash[[#This Row],[girls_6-12_reached]],wash[[#This Row],[girls_13-18_reached]]),wash[[#This Row],[total_girls]])</f>
        <v>0</v>
      </c>
      <c r="AE702">
        <f>IF(ISBLANK(wash[[#This Row],[total_children]]),SUM(wash[[#This Row],[calc_boys]],wash[[#This Row],[calc_girls]]),wash[[#This Row],[total_children]])</f>
        <v>0</v>
      </c>
      <c r="AF702">
        <f>IF(ISBLANK(wash[[#This Row],[total_pwd]]),SUM(wash[[#This Row],[total_pwd_men]],wash[[#This Row],[total_pwd_women]]),wash[[#This Row],[total_pwd]])</f>
        <v>0</v>
      </c>
      <c r="AG702">
        <f>IF(ISBLANK(wash[[#This Row],[total_adults]]),SUM(wash[[#This Row],[total_men]],wash[[#This Row],[total_women]]),wash[[#This Row],[total_adults]])</f>
        <v>0</v>
      </c>
      <c r="AH702">
        <f>IF(ISBLANK(wash[[#This Row],[total_beneficiaries_reached]]),SUM(wash[[#This Row],[calc_children]],wash[[#This Row],[calc_adults]]),wash[[#This Row],[total_beneficiaries_reached]])</f>
        <v>0</v>
      </c>
      <c r="AI702" s="49" t="str">
        <f ca="1">IF(B702="","",OFFSET(table_admin1[[#Headers],[ADM1_PT]],MATCH(B702,admin1,0),1))</f>
        <v/>
      </c>
      <c r="AJ702" s="49" t="str">
        <f t="shared" ca="1" si="24"/>
        <v/>
      </c>
      <c r="AK702" s="49" t="str">
        <f t="shared" ca="1" si="25"/>
        <v/>
      </c>
    </row>
    <row r="703" spans="29:37" x14ac:dyDescent="0.2">
      <c r="AC703">
        <f>IF(ISBLANK(wash[[#This Row],[total_boys]]),SUM(wash[[#This Row],[boys_0-5_reached]],wash[[#This Row],[boys_6-12_reached]],wash[[#This Row],[boys_13-18_reached]]),wash[[#This Row],[total_boys]])</f>
        <v>0</v>
      </c>
      <c r="AD703">
        <f>IF(ISBLANK(wash[[#This Row],[total_girls]]),SUM(wash[[#This Row],[girls_0-5_reached]],wash[[#This Row],[girls_6-12_reached]],wash[[#This Row],[girls_13-18_reached]]),wash[[#This Row],[total_girls]])</f>
        <v>0</v>
      </c>
      <c r="AE703">
        <f>IF(ISBLANK(wash[[#This Row],[total_children]]),SUM(wash[[#This Row],[calc_boys]],wash[[#This Row],[calc_girls]]),wash[[#This Row],[total_children]])</f>
        <v>0</v>
      </c>
      <c r="AF703">
        <f>IF(ISBLANK(wash[[#This Row],[total_pwd]]),SUM(wash[[#This Row],[total_pwd_men]],wash[[#This Row],[total_pwd_women]]),wash[[#This Row],[total_pwd]])</f>
        <v>0</v>
      </c>
      <c r="AG703">
        <f>IF(ISBLANK(wash[[#This Row],[total_adults]]),SUM(wash[[#This Row],[total_men]],wash[[#This Row],[total_women]]),wash[[#This Row],[total_adults]])</f>
        <v>0</v>
      </c>
      <c r="AH703">
        <f>IF(ISBLANK(wash[[#This Row],[total_beneficiaries_reached]]),SUM(wash[[#This Row],[calc_children]],wash[[#This Row],[calc_adults]]),wash[[#This Row],[total_beneficiaries_reached]])</f>
        <v>0</v>
      </c>
      <c r="AI703" s="49" t="str">
        <f ca="1">IF(B703="","",OFFSET(table_admin1[[#Headers],[ADM1_PT]],MATCH(B703,admin1,0),1))</f>
        <v/>
      </c>
      <c r="AJ703" s="49" t="str">
        <f t="shared" ca="1" si="24"/>
        <v/>
      </c>
      <c r="AK703" s="49" t="str">
        <f t="shared" ca="1" si="25"/>
        <v/>
      </c>
    </row>
    <row r="704" spans="29:37" x14ac:dyDescent="0.2">
      <c r="AC704">
        <f>IF(ISBLANK(wash[[#This Row],[total_boys]]),SUM(wash[[#This Row],[boys_0-5_reached]],wash[[#This Row],[boys_6-12_reached]],wash[[#This Row],[boys_13-18_reached]]),wash[[#This Row],[total_boys]])</f>
        <v>0</v>
      </c>
      <c r="AD704">
        <f>IF(ISBLANK(wash[[#This Row],[total_girls]]),SUM(wash[[#This Row],[girls_0-5_reached]],wash[[#This Row],[girls_6-12_reached]],wash[[#This Row],[girls_13-18_reached]]),wash[[#This Row],[total_girls]])</f>
        <v>0</v>
      </c>
      <c r="AE704">
        <f>IF(ISBLANK(wash[[#This Row],[total_children]]),SUM(wash[[#This Row],[calc_boys]],wash[[#This Row],[calc_girls]]),wash[[#This Row],[total_children]])</f>
        <v>0</v>
      </c>
      <c r="AF704">
        <f>IF(ISBLANK(wash[[#This Row],[total_pwd]]),SUM(wash[[#This Row],[total_pwd_men]],wash[[#This Row],[total_pwd_women]]),wash[[#This Row],[total_pwd]])</f>
        <v>0</v>
      </c>
      <c r="AG704">
        <f>IF(ISBLANK(wash[[#This Row],[total_adults]]),SUM(wash[[#This Row],[total_men]],wash[[#This Row],[total_women]]),wash[[#This Row],[total_adults]])</f>
        <v>0</v>
      </c>
      <c r="AH704">
        <f>IF(ISBLANK(wash[[#This Row],[total_beneficiaries_reached]]),SUM(wash[[#This Row],[calc_children]],wash[[#This Row],[calc_adults]]),wash[[#This Row],[total_beneficiaries_reached]])</f>
        <v>0</v>
      </c>
      <c r="AI704" s="49" t="str">
        <f ca="1">IF(B704="","",OFFSET(table_admin1[[#Headers],[ADM1_PT]],MATCH(B704,admin1,0),1))</f>
        <v/>
      </c>
      <c r="AJ704" s="49" t="str">
        <f t="shared" ca="1" si="24"/>
        <v/>
      </c>
      <c r="AK704" s="49" t="str">
        <f t="shared" ca="1" si="25"/>
        <v/>
      </c>
    </row>
    <row r="705" spans="29:37" x14ac:dyDescent="0.2">
      <c r="AC705">
        <f>IF(ISBLANK(wash[[#This Row],[total_boys]]),SUM(wash[[#This Row],[boys_0-5_reached]],wash[[#This Row],[boys_6-12_reached]],wash[[#This Row],[boys_13-18_reached]]),wash[[#This Row],[total_boys]])</f>
        <v>0</v>
      </c>
      <c r="AD705">
        <f>IF(ISBLANK(wash[[#This Row],[total_girls]]),SUM(wash[[#This Row],[girls_0-5_reached]],wash[[#This Row],[girls_6-12_reached]],wash[[#This Row],[girls_13-18_reached]]),wash[[#This Row],[total_girls]])</f>
        <v>0</v>
      </c>
      <c r="AE705">
        <f>IF(ISBLANK(wash[[#This Row],[total_children]]),SUM(wash[[#This Row],[calc_boys]],wash[[#This Row],[calc_girls]]),wash[[#This Row],[total_children]])</f>
        <v>0</v>
      </c>
      <c r="AF705">
        <f>IF(ISBLANK(wash[[#This Row],[total_pwd]]),SUM(wash[[#This Row],[total_pwd_men]],wash[[#This Row],[total_pwd_women]]),wash[[#This Row],[total_pwd]])</f>
        <v>0</v>
      </c>
      <c r="AG705">
        <f>IF(ISBLANK(wash[[#This Row],[total_adults]]),SUM(wash[[#This Row],[total_men]],wash[[#This Row],[total_women]]),wash[[#This Row],[total_adults]])</f>
        <v>0</v>
      </c>
      <c r="AH705">
        <f>IF(ISBLANK(wash[[#This Row],[total_beneficiaries_reached]]),SUM(wash[[#This Row],[calc_children]],wash[[#This Row],[calc_adults]]),wash[[#This Row],[total_beneficiaries_reached]])</f>
        <v>0</v>
      </c>
      <c r="AI705" s="49" t="str">
        <f ca="1">IF(B705="","",OFFSET(table_admin1[[#Headers],[ADM1_PT]],MATCH(B705,admin1,0),1))</f>
        <v/>
      </c>
      <c r="AJ705" s="49" t="str">
        <f t="shared" ca="1" si="24"/>
        <v/>
      </c>
      <c r="AK705" s="49" t="str">
        <f t="shared" ca="1" si="25"/>
        <v/>
      </c>
    </row>
    <row r="706" spans="29:37" x14ac:dyDescent="0.2">
      <c r="AC706">
        <f>IF(ISBLANK(wash[[#This Row],[total_boys]]),SUM(wash[[#This Row],[boys_0-5_reached]],wash[[#This Row],[boys_6-12_reached]],wash[[#This Row],[boys_13-18_reached]]),wash[[#This Row],[total_boys]])</f>
        <v>0</v>
      </c>
      <c r="AD706">
        <f>IF(ISBLANK(wash[[#This Row],[total_girls]]),SUM(wash[[#This Row],[girls_0-5_reached]],wash[[#This Row],[girls_6-12_reached]],wash[[#This Row],[girls_13-18_reached]]),wash[[#This Row],[total_girls]])</f>
        <v>0</v>
      </c>
      <c r="AE706">
        <f>IF(ISBLANK(wash[[#This Row],[total_children]]),SUM(wash[[#This Row],[calc_boys]],wash[[#This Row],[calc_girls]]),wash[[#This Row],[total_children]])</f>
        <v>0</v>
      </c>
      <c r="AF706">
        <f>IF(ISBLANK(wash[[#This Row],[total_pwd]]),SUM(wash[[#This Row],[total_pwd_men]],wash[[#This Row],[total_pwd_women]]),wash[[#This Row],[total_pwd]])</f>
        <v>0</v>
      </c>
      <c r="AG706">
        <f>IF(ISBLANK(wash[[#This Row],[total_adults]]),SUM(wash[[#This Row],[total_men]],wash[[#This Row],[total_women]]),wash[[#This Row],[total_adults]])</f>
        <v>0</v>
      </c>
      <c r="AH706">
        <f>IF(ISBLANK(wash[[#This Row],[total_beneficiaries_reached]]),SUM(wash[[#This Row],[calc_children]],wash[[#This Row],[calc_adults]]),wash[[#This Row],[total_beneficiaries_reached]])</f>
        <v>0</v>
      </c>
      <c r="AI706" s="49" t="str">
        <f ca="1">IF(B706="","",OFFSET(table_admin1[[#Headers],[ADM1_PT]],MATCH(B706,admin1,0),1))</f>
        <v/>
      </c>
      <c r="AJ706" s="49" t="str">
        <f t="shared" ca="1" si="24"/>
        <v/>
      </c>
      <c r="AK706" s="49" t="str">
        <f t="shared" ca="1" si="25"/>
        <v/>
      </c>
    </row>
    <row r="707" spans="29:37" x14ac:dyDescent="0.2">
      <c r="AC707">
        <f>IF(ISBLANK(wash[[#This Row],[total_boys]]),SUM(wash[[#This Row],[boys_0-5_reached]],wash[[#This Row],[boys_6-12_reached]],wash[[#This Row],[boys_13-18_reached]]),wash[[#This Row],[total_boys]])</f>
        <v>0</v>
      </c>
      <c r="AD707">
        <f>IF(ISBLANK(wash[[#This Row],[total_girls]]),SUM(wash[[#This Row],[girls_0-5_reached]],wash[[#This Row],[girls_6-12_reached]],wash[[#This Row],[girls_13-18_reached]]),wash[[#This Row],[total_girls]])</f>
        <v>0</v>
      </c>
      <c r="AE707">
        <f>IF(ISBLANK(wash[[#This Row],[total_children]]),SUM(wash[[#This Row],[calc_boys]],wash[[#This Row],[calc_girls]]),wash[[#This Row],[total_children]])</f>
        <v>0</v>
      </c>
      <c r="AF707">
        <f>IF(ISBLANK(wash[[#This Row],[total_pwd]]),SUM(wash[[#This Row],[total_pwd_men]],wash[[#This Row],[total_pwd_women]]),wash[[#This Row],[total_pwd]])</f>
        <v>0</v>
      </c>
      <c r="AG707">
        <f>IF(ISBLANK(wash[[#This Row],[total_adults]]),SUM(wash[[#This Row],[total_men]],wash[[#This Row],[total_women]]),wash[[#This Row],[total_adults]])</f>
        <v>0</v>
      </c>
      <c r="AH707">
        <f>IF(ISBLANK(wash[[#This Row],[total_beneficiaries_reached]]),SUM(wash[[#This Row],[calc_children]],wash[[#This Row],[calc_adults]]),wash[[#This Row],[total_beneficiaries_reached]])</f>
        <v>0</v>
      </c>
      <c r="AI707" s="49" t="str">
        <f ca="1">IF(B707="","",OFFSET(table_admin1[[#Headers],[ADM1_PT]],MATCH(B707,admin1,0),1))</f>
        <v/>
      </c>
      <c r="AJ707" s="49" t="str">
        <f t="shared" ca="1" si="24"/>
        <v/>
      </c>
      <c r="AK707" s="49" t="str">
        <f t="shared" ca="1" si="25"/>
        <v/>
      </c>
    </row>
    <row r="708" spans="29:37" x14ac:dyDescent="0.2">
      <c r="AC708">
        <f>IF(ISBLANK(wash[[#This Row],[total_boys]]),SUM(wash[[#This Row],[boys_0-5_reached]],wash[[#This Row],[boys_6-12_reached]],wash[[#This Row],[boys_13-18_reached]]),wash[[#This Row],[total_boys]])</f>
        <v>0</v>
      </c>
      <c r="AD708">
        <f>IF(ISBLANK(wash[[#This Row],[total_girls]]),SUM(wash[[#This Row],[girls_0-5_reached]],wash[[#This Row],[girls_6-12_reached]],wash[[#This Row],[girls_13-18_reached]]),wash[[#This Row],[total_girls]])</f>
        <v>0</v>
      </c>
      <c r="AE708">
        <f>IF(ISBLANK(wash[[#This Row],[total_children]]),SUM(wash[[#This Row],[calc_boys]],wash[[#This Row],[calc_girls]]),wash[[#This Row],[total_children]])</f>
        <v>0</v>
      </c>
      <c r="AF708">
        <f>IF(ISBLANK(wash[[#This Row],[total_pwd]]),SUM(wash[[#This Row],[total_pwd_men]],wash[[#This Row],[total_pwd_women]]),wash[[#This Row],[total_pwd]])</f>
        <v>0</v>
      </c>
      <c r="AG708">
        <f>IF(ISBLANK(wash[[#This Row],[total_adults]]),SUM(wash[[#This Row],[total_men]],wash[[#This Row],[total_women]]),wash[[#This Row],[total_adults]])</f>
        <v>0</v>
      </c>
      <c r="AH708">
        <f>IF(ISBLANK(wash[[#This Row],[total_beneficiaries_reached]]),SUM(wash[[#This Row],[calc_children]],wash[[#This Row],[calc_adults]]),wash[[#This Row],[total_beneficiaries_reached]])</f>
        <v>0</v>
      </c>
      <c r="AI708" s="49" t="str">
        <f ca="1">IF(B708="","",OFFSET(table_admin1[[#Headers],[ADM1_PT]],MATCH(B708,admin1,0),1))</f>
        <v/>
      </c>
      <c r="AJ708" s="49" t="str">
        <f t="shared" ca="1" si="24"/>
        <v/>
      </c>
      <c r="AK708" s="49" t="str">
        <f t="shared" ca="1" si="25"/>
        <v/>
      </c>
    </row>
    <row r="709" spans="29:37" x14ac:dyDescent="0.2">
      <c r="AC709">
        <f>IF(ISBLANK(wash[[#This Row],[total_boys]]),SUM(wash[[#This Row],[boys_0-5_reached]],wash[[#This Row],[boys_6-12_reached]],wash[[#This Row],[boys_13-18_reached]]),wash[[#This Row],[total_boys]])</f>
        <v>0</v>
      </c>
      <c r="AD709">
        <f>IF(ISBLANK(wash[[#This Row],[total_girls]]),SUM(wash[[#This Row],[girls_0-5_reached]],wash[[#This Row],[girls_6-12_reached]],wash[[#This Row],[girls_13-18_reached]]),wash[[#This Row],[total_girls]])</f>
        <v>0</v>
      </c>
      <c r="AE709">
        <f>IF(ISBLANK(wash[[#This Row],[total_children]]),SUM(wash[[#This Row],[calc_boys]],wash[[#This Row],[calc_girls]]),wash[[#This Row],[total_children]])</f>
        <v>0</v>
      </c>
      <c r="AF709">
        <f>IF(ISBLANK(wash[[#This Row],[total_pwd]]),SUM(wash[[#This Row],[total_pwd_men]],wash[[#This Row],[total_pwd_women]]),wash[[#This Row],[total_pwd]])</f>
        <v>0</v>
      </c>
      <c r="AG709">
        <f>IF(ISBLANK(wash[[#This Row],[total_adults]]),SUM(wash[[#This Row],[total_men]],wash[[#This Row],[total_women]]),wash[[#This Row],[total_adults]])</f>
        <v>0</v>
      </c>
      <c r="AH709">
        <f>IF(ISBLANK(wash[[#This Row],[total_beneficiaries_reached]]),SUM(wash[[#This Row],[calc_children]],wash[[#This Row],[calc_adults]]),wash[[#This Row],[total_beneficiaries_reached]])</f>
        <v>0</v>
      </c>
      <c r="AI709" s="49" t="str">
        <f ca="1">IF(B709="","",OFFSET(table_admin1[[#Headers],[ADM1_PT]],MATCH(B709,admin1,0),1))</f>
        <v/>
      </c>
      <c r="AJ709" s="49" t="str">
        <f t="shared" ca="1" si="24"/>
        <v/>
      </c>
      <c r="AK709" s="49" t="str">
        <f t="shared" ca="1" si="25"/>
        <v/>
      </c>
    </row>
    <row r="710" spans="29:37" x14ac:dyDescent="0.2">
      <c r="AC710">
        <f>IF(ISBLANK(wash[[#This Row],[total_boys]]),SUM(wash[[#This Row],[boys_0-5_reached]],wash[[#This Row],[boys_6-12_reached]],wash[[#This Row],[boys_13-18_reached]]),wash[[#This Row],[total_boys]])</f>
        <v>0</v>
      </c>
      <c r="AD710">
        <f>IF(ISBLANK(wash[[#This Row],[total_girls]]),SUM(wash[[#This Row],[girls_0-5_reached]],wash[[#This Row],[girls_6-12_reached]],wash[[#This Row],[girls_13-18_reached]]),wash[[#This Row],[total_girls]])</f>
        <v>0</v>
      </c>
      <c r="AE710">
        <f>IF(ISBLANK(wash[[#This Row],[total_children]]),SUM(wash[[#This Row],[calc_boys]],wash[[#This Row],[calc_girls]]),wash[[#This Row],[total_children]])</f>
        <v>0</v>
      </c>
      <c r="AF710">
        <f>IF(ISBLANK(wash[[#This Row],[total_pwd]]),SUM(wash[[#This Row],[total_pwd_men]],wash[[#This Row],[total_pwd_women]]),wash[[#This Row],[total_pwd]])</f>
        <v>0</v>
      </c>
      <c r="AG710">
        <f>IF(ISBLANK(wash[[#This Row],[total_adults]]),SUM(wash[[#This Row],[total_men]],wash[[#This Row],[total_women]]),wash[[#This Row],[total_adults]])</f>
        <v>0</v>
      </c>
      <c r="AH710">
        <f>IF(ISBLANK(wash[[#This Row],[total_beneficiaries_reached]]),SUM(wash[[#This Row],[calc_children]],wash[[#This Row],[calc_adults]]),wash[[#This Row],[total_beneficiaries_reached]])</f>
        <v>0</v>
      </c>
      <c r="AI710" s="49" t="str">
        <f ca="1">IF(B710="","",OFFSET(table_admin1[[#Headers],[ADM1_PT]],MATCH(B710,admin1,0),1))</f>
        <v/>
      </c>
      <c r="AJ710" s="49" t="str">
        <f t="shared" ca="1" si="24"/>
        <v/>
      </c>
      <c r="AK710" s="49" t="str">
        <f t="shared" ca="1" si="25"/>
        <v/>
      </c>
    </row>
    <row r="711" spans="29:37" x14ac:dyDescent="0.2">
      <c r="AC711">
        <f>IF(ISBLANK(wash[[#This Row],[total_boys]]),SUM(wash[[#This Row],[boys_0-5_reached]],wash[[#This Row],[boys_6-12_reached]],wash[[#This Row],[boys_13-18_reached]]),wash[[#This Row],[total_boys]])</f>
        <v>0</v>
      </c>
      <c r="AD711">
        <f>IF(ISBLANK(wash[[#This Row],[total_girls]]),SUM(wash[[#This Row],[girls_0-5_reached]],wash[[#This Row],[girls_6-12_reached]],wash[[#This Row],[girls_13-18_reached]]),wash[[#This Row],[total_girls]])</f>
        <v>0</v>
      </c>
      <c r="AE711">
        <f>IF(ISBLANK(wash[[#This Row],[total_children]]),SUM(wash[[#This Row],[calc_boys]],wash[[#This Row],[calc_girls]]),wash[[#This Row],[total_children]])</f>
        <v>0</v>
      </c>
      <c r="AF711">
        <f>IF(ISBLANK(wash[[#This Row],[total_pwd]]),SUM(wash[[#This Row],[total_pwd_men]],wash[[#This Row],[total_pwd_women]]),wash[[#This Row],[total_pwd]])</f>
        <v>0</v>
      </c>
      <c r="AG711">
        <f>IF(ISBLANK(wash[[#This Row],[total_adults]]),SUM(wash[[#This Row],[total_men]],wash[[#This Row],[total_women]]),wash[[#This Row],[total_adults]])</f>
        <v>0</v>
      </c>
      <c r="AH711">
        <f>IF(ISBLANK(wash[[#This Row],[total_beneficiaries_reached]]),SUM(wash[[#This Row],[calc_children]],wash[[#This Row],[calc_adults]]),wash[[#This Row],[total_beneficiaries_reached]])</f>
        <v>0</v>
      </c>
      <c r="AI711" s="49" t="str">
        <f ca="1">IF(B711="","",OFFSET(table_admin1[[#Headers],[ADM1_PT]],MATCH(B711,admin1,0),1))</f>
        <v/>
      </c>
      <c r="AJ711" s="49" t="str">
        <f t="shared" ca="1" si="24"/>
        <v/>
      </c>
      <c r="AK711" s="49" t="str">
        <f t="shared" ca="1" si="25"/>
        <v/>
      </c>
    </row>
    <row r="712" spans="29:37" x14ac:dyDescent="0.2">
      <c r="AC712">
        <f>IF(ISBLANK(wash[[#This Row],[total_boys]]),SUM(wash[[#This Row],[boys_0-5_reached]],wash[[#This Row],[boys_6-12_reached]],wash[[#This Row],[boys_13-18_reached]]),wash[[#This Row],[total_boys]])</f>
        <v>0</v>
      </c>
      <c r="AD712">
        <f>IF(ISBLANK(wash[[#This Row],[total_girls]]),SUM(wash[[#This Row],[girls_0-5_reached]],wash[[#This Row],[girls_6-12_reached]],wash[[#This Row],[girls_13-18_reached]]),wash[[#This Row],[total_girls]])</f>
        <v>0</v>
      </c>
      <c r="AE712">
        <f>IF(ISBLANK(wash[[#This Row],[total_children]]),SUM(wash[[#This Row],[calc_boys]],wash[[#This Row],[calc_girls]]),wash[[#This Row],[total_children]])</f>
        <v>0</v>
      </c>
      <c r="AF712">
        <f>IF(ISBLANK(wash[[#This Row],[total_pwd]]),SUM(wash[[#This Row],[total_pwd_men]],wash[[#This Row],[total_pwd_women]]),wash[[#This Row],[total_pwd]])</f>
        <v>0</v>
      </c>
      <c r="AG712">
        <f>IF(ISBLANK(wash[[#This Row],[total_adults]]),SUM(wash[[#This Row],[total_men]],wash[[#This Row],[total_women]]),wash[[#This Row],[total_adults]])</f>
        <v>0</v>
      </c>
      <c r="AH712">
        <f>IF(ISBLANK(wash[[#This Row],[total_beneficiaries_reached]]),SUM(wash[[#This Row],[calc_children]],wash[[#This Row],[calc_adults]]),wash[[#This Row],[total_beneficiaries_reached]])</f>
        <v>0</v>
      </c>
      <c r="AI712" s="49" t="str">
        <f ca="1">IF(B712="","",OFFSET(table_admin1[[#Headers],[ADM1_PT]],MATCH(B712,admin1,0),1))</f>
        <v/>
      </c>
      <c r="AJ712" s="49" t="str">
        <f t="shared" ca="1" si="24"/>
        <v/>
      </c>
      <c r="AK712" s="49" t="str">
        <f t="shared" ca="1" si="25"/>
        <v/>
      </c>
    </row>
    <row r="713" spans="29:37" x14ac:dyDescent="0.2">
      <c r="AC713">
        <f>IF(ISBLANK(wash[[#This Row],[total_boys]]),SUM(wash[[#This Row],[boys_0-5_reached]],wash[[#This Row],[boys_6-12_reached]],wash[[#This Row],[boys_13-18_reached]]),wash[[#This Row],[total_boys]])</f>
        <v>0</v>
      </c>
      <c r="AD713">
        <f>IF(ISBLANK(wash[[#This Row],[total_girls]]),SUM(wash[[#This Row],[girls_0-5_reached]],wash[[#This Row],[girls_6-12_reached]],wash[[#This Row],[girls_13-18_reached]]),wash[[#This Row],[total_girls]])</f>
        <v>0</v>
      </c>
      <c r="AE713">
        <f>IF(ISBLANK(wash[[#This Row],[total_children]]),SUM(wash[[#This Row],[calc_boys]],wash[[#This Row],[calc_girls]]),wash[[#This Row],[total_children]])</f>
        <v>0</v>
      </c>
      <c r="AF713">
        <f>IF(ISBLANK(wash[[#This Row],[total_pwd]]),SUM(wash[[#This Row],[total_pwd_men]],wash[[#This Row],[total_pwd_women]]),wash[[#This Row],[total_pwd]])</f>
        <v>0</v>
      </c>
      <c r="AG713">
        <f>IF(ISBLANK(wash[[#This Row],[total_adults]]),SUM(wash[[#This Row],[total_men]],wash[[#This Row],[total_women]]),wash[[#This Row],[total_adults]])</f>
        <v>0</v>
      </c>
      <c r="AH713">
        <f>IF(ISBLANK(wash[[#This Row],[total_beneficiaries_reached]]),SUM(wash[[#This Row],[calc_children]],wash[[#This Row],[calc_adults]]),wash[[#This Row],[total_beneficiaries_reached]])</f>
        <v>0</v>
      </c>
      <c r="AI713" s="49" t="str">
        <f ca="1">IF(B713="","",OFFSET(table_admin1[[#Headers],[ADM1_PT]],MATCH(B713,admin1,0),1))</f>
        <v/>
      </c>
      <c r="AJ713" s="49" t="str">
        <f t="shared" ca="1" si="24"/>
        <v/>
      </c>
      <c r="AK713" s="49" t="str">
        <f t="shared" ca="1" si="25"/>
        <v/>
      </c>
    </row>
    <row r="714" spans="29:37" x14ac:dyDescent="0.2">
      <c r="AC714">
        <f>IF(ISBLANK(wash[[#This Row],[total_boys]]),SUM(wash[[#This Row],[boys_0-5_reached]],wash[[#This Row],[boys_6-12_reached]],wash[[#This Row],[boys_13-18_reached]]),wash[[#This Row],[total_boys]])</f>
        <v>0</v>
      </c>
      <c r="AD714">
        <f>IF(ISBLANK(wash[[#This Row],[total_girls]]),SUM(wash[[#This Row],[girls_0-5_reached]],wash[[#This Row],[girls_6-12_reached]],wash[[#This Row],[girls_13-18_reached]]),wash[[#This Row],[total_girls]])</f>
        <v>0</v>
      </c>
      <c r="AE714">
        <f>IF(ISBLANK(wash[[#This Row],[total_children]]),SUM(wash[[#This Row],[calc_boys]],wash[[#This Row],[calc_girls]]),wash[[#This Row],[total_children]])</f>
        <v>0</v>
      </c>
      <c r="AF714">
        <f>IF(ISBLANK(wash[[#This Row],[total_pwd]]),SUM(wash[[#This Row],[total_pwd_men]],wash[[#This Row],[total_pwd_women]]),wash[[#This Row],[total_pwd]])</f>
        <v>0</v>
      </c>
      <c r="AG714">
        <f>IF(ISBLANK(wash[[#This Row],[total_adults]]),SUM(wash[[#This Row],[total_men]],wash[[#This Row],[total_women]]),wash[[#This Row],[total_adults]])</f>
        <v>0</v>
      </c>
      <c r="AH714">
        <f>IF(ISBLANK(wash[[#This Row],[total_beneficiaries_reached]]),SUM(wash[[#This Row],[calc_children]],wash[[#This Row],[calc_adults]]),wash[[#This Row],[total_beneficiaries_reached]])</f>
        <v>0</v>
      </c>
      <c r="AI714" s="49" t="str">
        <f ca="1">IF(B714="","",OFFSET(table_admin1[[#Headers],[ADM1_PT]],MATCH(B714,admin1,0),1))</f>
        <v/>
      </c>
      <c r="AJ714" s="49" t="str">
        <f t="shared" ca="1" si="24"/>
        <v/>
      </c>
      <c r="AK714" s="49" t="str">
        <f t="shared" ca="1" si="25"/>
        <v/>
      </c>
    </row>
    <row r="715" spans="29:37" x14ac:dyDescent="0.2">
      <c r="AC715">
        <f>IF(ISBLANK(wash[[#This Row],[total_boys]]),SUM(wash[[#This Row],[boys_0-5_reached]],wash[[#This Row],[boys_6-12_reached]],wash[[#This Row],[boys_13-18_reached]]),wash[[#This Row],[total_boys]])</f>
        <v>0</v>
      </c>
      <c r="AD715">
        <f>IF(ISBLANK(wash[[#This Row],[total_girls]]),SUM(wash[[#This Row],[girls_0-5_reached]],wash[[#This Row],[girls_6-12_reached]],wash[[#This Row],[girls_13-18_reached]]),wash[[#This Row],[total_girls]])</f>
        <v>0</v>
      </c>
      <c r="AE715">
        <f>IF(ISBLANK(wash[[#This Row],[total_children]]),SUM(wash[[#This Row],[calc_boys]],wash[[#This Row],[calc_girls]]),wash[[#This Row],[total_children]])</f>
        <v>0</v>
      </c>
      <c r="AF715">
        <f>IF(ISBLANK(wash[[#This Row],[total_pwd]]),SUM(wash[[#This Row],[total_pwd_men]],wash[[#This Row],[total_pwd_women]]),wash[[#This Row],[total_pwd]])</f>
        <v>0</v>
      </c>
      <c r="AG715">
        <f>IF(ISBLANK(wash[[#This Row],[total_adults]]),SUM(wash[[#This Row],[total_men]],wash[[#This Row],[total_women]]),wash[[#This Row],[total_adults]])</f>
        <v>0</v>
      </c>
      <c r="AH715">
        <f>IF(ISBLANK(wash[[#This Row],[total_beneficiaries_reached]]),SUM(wash[[#This Row],[calc_children]],wash[[#This Row],[calc_adults]]),wash[[#This Row],[total_beneficiaries_reached]])</f>
        <v>0</v>
      </c>
      <c r="AI715" s="49" t="str">
        <f ca="1">IF(B715="","",OFFSET(table_admin1[[#Headers],[ADM1_PT]],MATCH(B715,admin1,0),1))</f>
        <v/>
      </c>
      <c r="AJ715" s="49" t="str">
        <f t="shared" ca="1" si="24"/>
        <v/>
      </c>
      <c r="AK715" s="49" t="str">
        <f t="shared" ca="1" si="25"/>
        <v/>
      </c>
    </row>
    <row r="716" spans="29:37" x14ac:dyDescent="0.2">
      <c r="AC716">
        <f>IF(ISBLANK(wash[[#This Row],[total_boys]]),SUM(wash[[#This Row],[boys_0-5_reached]],wash[[#This Row],[boys_6-12_reached]],wash[[#This Row],[boys_13-18_reached]]),wash[[#This Row],[total_boys]])</f>
        <v>0</v>
      </c>
      <c r="AD716">
        <f>IF(ISBLANK(wash[[#This Row],[total_girls]]),SUM(wash[[#This Row],[girls_0-5_reached]],wash[[#This Row],[girls_6-12_reached]],wash[[#This Row],[girls_13-18_reached]]),wash[[#This Row],[total_girls]])</f>
        <v>0</v>
      </c>
      <c r="AE716">
        <f>IF(ISBLANK(wash[[#This Row],[total_children]]),SUM(wash[[#This Row],[calc_boys]],wash[[#This Row],[calc_girls]]),wash[[#This Row],[total_children]])</f>
        <v>0</v>
      </c>
      <c r="AF716">
        <f>IF(ISBLANK(wash[[#This Row],[total_pwd]]),SUM(wash[[#This Row],[total_pwd_men]],wash[[#This Row],[total_pwd_women]]),wash[[#This Row],[total_pwd]])</f>
        <v>0</v>
      </c>
      <c r="AG716">
        <f>IF(ISBLANK(wash[[#This Row],[total_adults]]),SUM(wash[[#This Row],[total_men]],wash[[#This Row],[total_women]]),wash[[#This Row],[total_adults]])</f>
        <v>0</v>
      </c>
      <c r="AH716">
        <f>IF(ISBLANK(wash[[#This Row],[total_beneficiaries_reached]]),SUM(wash[[#This Row],[calc_children]],wash[[#This Row],[calc_adults]]),wash[[#This Row],[total_beneficiaries_reached]])</f>
        <v>0</v>
      </c>
      <c r="AI716" s="49" t="str">
        <f ca="1">IF(B716="","",OFFSET(table_admin1[[#Headers],[ADM1_PT]],MATCH(B716,admin1,0),1))</f>
        <v/>
      </c>
      <c r="AJ716" s="49" t="str">
        <f t="shared" ca="1" si="24"/>
        <v/>
      </c>
      <c r="AK716" s="49" t="str">
        <f t="shared" ca="1" si="25"/>
        <v/>
      </c>
    </row>
    <row r="717" spans="29:37" x14ac:dyDescent="0.2">
      <c r="AC717">
        <f>IF(ISBLANK(wash[[#This Row],[total_boys]]),SUM(wash[[#This Row],[boys_0-5_reached]],wash[[#This Row],[boys_6-12_reached]],wash[[#This Row],[boys_13-18_reached]]),wash[[#This Row],[total_boys]])</f>
        <v>0</v>
      </c>
      <c r="AD717">
        <f>IF(ISBLANK(wash[[#This Row],[total_girls]]),SUM(wash[[#This Row],[girls_0-5_reached]],wash[[#This Row],[girls_6-12_reached]],wash[[#This Row],[girls_13-18_reached]]),wash[[#This Row],[total_girls]])</f>
        <v>0</v>
      </c>
      <c r="AE717">
        <f>IF(ISBLANK(wash[[#This Row],[total_children]]),SUM(wash[[#This Row],[calc_boys]],wash[[#This Row],[calc_girls]]),wash[[#This Row],[total_children]])</f>
        <v>0</v>
      </c>
      <c r="AF717">
        <f>IF(ISBLANK(wash[[#This Row],[total_pwd]]),SUM(wash[[#This Row],[total_pwd_men]],wash[[#This Row],[total_pwd_women]]),wash[[#This Row],[total_pwd]])</f>
        <v>0</v>
      </c>
      <c r="AG717">
        <f>IF(ISBLANK(wash[[#This Row],[total_adults]]),SUM(wash[[#This Row],[total_men]],wash[[#This Row],[total_women]]),wash[[#This Row],[total_adults]])</f>
        <v>0</v>
      </c>
      <c r="AH717">
        <f>IF(ISBLANK(wash[[#This Row],[total_beneficiaries_reached]]),SUM(wash[[#This Row],[calc_children]],wash[[#This Row],[calc_adults]]),wash[[#This Row],[total_beneficiaries_reached]])</f>
        <v>0</v>
      </c>
      <c r="AI717" s="49" t="str">
        <f ca="1">IF(B717="","",OFFSET(table_admin1[[#Headers],[ADM1_PT]],MATCH(B717,admin1,0),1))</f>
        <v/>
      </c>
      <c r="AJ717" s="49" t="str">
        <f t="shared" ca="1" si="24"/>
        <v/>
      </c>
      <c r="AK717" s="49" t="str">
        <f t="shared" ca="1" si="25"/>
        <v/>
      </c>
    </row>
    <row r="718" spans="29:37" x14ac:dyDescent="0.2">
      <c r="AC718">
        <f>IF(ISBLANK(wash[[#This Row],[total_boys]]),SUM(wash[[#This Row],[boys_0-5_reached]],wash[[#This Row],[boys_6-12_reached]],wash[[#This Row],[boys_13-18_reached]]),wash[[#This Row],[total_boys]])</f>
        <v>0</v>
      </c>
      <c r="AD718">
        <f>IF(ISBLANK(wash[[#This Row],[total_girls]]),SUM(wash[[#This Row],[girls_0-5_reached]],wash[[#This Row],[girls_6-12_reached]],wash[[#This Row],[girls_13-18_reached]]),wash[[#This Row],[total_girls]])</f>
        <v>0</v>
      </c>
      <c r="AE718">
        <f>IF(ISBLANK(wash[[#This Row],[total_children]]),SUM(wash[[#This Row],[calc_boys]],wash[[#This Row],[calc_girls]]),wash[[#This Row],[total_children]])</f>
        <v>0</v>
      </c>
      <c r="AF718">
        <f>IF(ISBLANK(wash[[#This Row],[total_pwd]]),SUM(wash[[#This Row],[total_pwd_men]],wash[[#This Row],[total_pwd_women]]),wash[[#This Row],[total_pwd]])</f>
        <v>0</v>
      </c>
      <c r="AG718">
        <f>IF(ISBLANK(wash[[#This Row],[total_adults]]),SUM(wash[[#This Row],[total_men]],wash[[#This Row],[total_women]]),wash[[#This Row],[total_adults]])</f>
        <v>0</v>
      </c>
      <c r="AH718">
        <f>IF(ISBLANK(wash[[#This Row],[total_beneficiaries_reached]]),SUM(wash[[#This Row],[calc_children]],wash[[#This Row],[calc_adults]]),wash[[#This Row],[total_beneficiaries_reached]])</f>
        <v>0</v>
      </c>
      <c r="AI718" s="49" t="str">
        <f ca="1">IF(B718="","",OFFSET(table_admin1[[#Headers],[ADM1_PT]],MATCH(B718,admin1,0),1))</f>
        <v/>
      </c>
      <c r="AJ718" s="49" t="str">
        <f t="shared" ca="1" si="24"/>
        <v/>
      </c>
      <c r="AK718" s="49" t="str">
        <f t="shared" ca="1" si="25"/>
        <v/>
      </c>
    </row>
    <row r="719" spans="29:37" x14ac:dyDescent="0.2">
      <c r="AC719">
        <f>IF(ISBLANK(wash[[#This Row],[total_boys]]),SUM(wash[[#This Row],[boys_0-5_reached]],wash[[#This Row],[boys_6-12_reached]],wash[[#This Row],[boys_13-18_reached]]),wash[[#This Row],[total_boys]])</f>
        <v>0</v>
      </c>
      <c r="AD719">
        <f>IF(ISBLANK(wash[[#This Row],[total_girls]]),SUM(wash[[#This Row],[girls_0-5_reached]],wash[[#This Row],[girls_6-12_reached]],wash[[#This Row],[girls_13-18_reached]]),wash[[#This Row],[total_girls]])</f>
        <v>0</v>
      </c>
      <c r="AE719">
        <f>IF(ISBLANK(wash[[#This Row],[total_children]]),SUM(wash[[#This Row],[calc_boys]],wash[[#This Row],[calc_girls]]),wash[[#This Row],[total_children]])</f>
        <v>0</v>
      </c>
      <c r="AF719">
        <f>IF(ISBLANK(wash[[#This Row],[total_pwd]]),SUM(wash[[#This Row],[total_pwd_men]],wash[[#This Row],[total_pwd_women]]),wash[[#This Row],[total_pwd]])</f>
        <v>0</v>
      </c>
      <c r="AG719">
        <f>IF(ISBLANK(wash[[#This Row],[total_adults]]),SUM(wash[[#This Row],[total_men]],wash[[#This Row],[total_women]]),wash[[#This Row],[total_adults]])</f>
        <v>0</v>
      </c>
      <c r="AH719">
        <f>IF(ISBLANK(wash[[#This Row],[total_beneficiaries_reached]]),SUM(wash[[#This Row],[calc_children]],wash[[#This Row],[calc_adults]]),wash[[#This Row],[total_beneficiaries_reached]])</f>
        <v>0</v>
      </c>
      <c r="AI719" s="49" t="str">
        <f ca="1">IF(B719="","",OFFSET(table_admin1[[#Headers],[ADM1_PT]],MATCH(B719,admin1,0),1))</f>
        <v/>
      </c>
      <c r="AJ719" s="49" t="str">
        <f t="shared" ca="1" si="24"/>
        <v/>
      </c>
      <c r="AK719" s="49" t="str">
        <f t="shared" ca="1" si="25"/>
        <v/>
      </c>
    </row>
    <row r="720" spans="29:37" x14ac:dyDescent="0.2">
      <c r="AC720">
        <f>IF(ISBLANK(wash[[#This Row],[total_boys]]),SUM(wash[[#This Row],[boys_0-5_reached]],wash[[#This Row],[boys_6-12_reached]],wash[[#This Row],[boys_13-18_reached]]),wash[[#This Row],[total_boys]])</f>
        <v>0</v>
      </c>
      <c r="AD720">
        <f>IF(ISBLANK(wash[[#This Row],[total_girls]]),SUM(wash[[#This Row],[girls_0-5_reached]],wash[[#This Row],[girls_6-12_reached]],wash[[#This Row],[girls_13-18_reached]]),wash[[#This Row],[total_girls]])</f>
        <v>0</v>
      </c>
      <c r="AE720">
        <f>IF(ISBLANK(wash[[#This Row],[total_children]]),SUM(wash[[#This Row],[calc_boys]],wash[[#This Row],[calc_girls]]),wash[[#This Row],[total_children]])</f>
        <v>0</v>
      </c>
      <c r="AF720">
        <f>IF(ISBLANK(wash[[#This Row],[total_pwd]]),SUM(wash[[#This Row],[total_pwd_men]],wash[[#This Row],[total_pwd_women]]),wash[[#This Row],[total_pwd]])</f>
        <v>0</v>
      </c>
      <c r="AG720">
        <f>IF(ISBLANK(wash[[#This Row],[total_adults]]),SUM(wash[[#This Row],[total_men]],wash[[#This Row],[total_women]]),wash[[#This Row],[total_adults]])</f>
        <v>0</v>
      </c>
      <c r="AH720">
        <f>IF(ISBLANK(wash[[#This Row],[total_beneficiaries_reached]]),SUM(wash[[#This Row],[calc_children]],wash[[#This Row],[calc_adults]]),wash[[#This Row],[total_beneficiaries_reached]])</f>
        <v>0</v>
      </c>
      <c r="AI720" s="49" t="str">
        <f ca="1">IF(B720="","",OFFSET(table_admin1[[#Headers],[ADM1_PT]],MATCH(B720,admin1,0),1))</f>
        <v/>
      </c>
      <c r="AJ720" s="49" t="str">
        <f t="shared" ca="1" si="24"/>
        <v/>
      </c>
      <c r="AK720" s="49" t="str">
        <f t="shared" ca="1" si="25"/>
        <v/>
      </c>
    </row>
    <row r="721" spans="29:37" x14ac:dyDescent="0.2">
      <c r="AC721">
        <f>IF(ISBLANK(wash[[#This Row],[total_boys]]),SUM(wash[[#This Row],[boys_0-5_reached]],wash[[#This Row],[boys_6-12_reached]],wash[[#This Row],[boys_13-18_reached]]),wash[[#This Row],[total_boys]])</f>
        <v>0</v>
      </c>
      <c r="AD721">
        <f>IF(ISBLANK(wash[[#This Row],[total_girls]]),SUM(wash[[#This Row],[girls_0-5_reached]],wash[[#This Row],[girls_6-12_reached]],wash[[#This Row],[girls_13-18_reached]]),wash[[#This Row],[total_girls]])</f>
        <v>0</v>
      </c>
      <c r="AE721">
        <f>IF(ISBLANK(wash[[#This Row],[total_children]]),SUM(wash[[#This Row],[calc_boys]],wash[[#This Row],[calc_girls]]),wash[[#This Row],[total_children]])</f>
        <v>0</v>
      </c>
      <c r="AF721">
        <f>IF(ISBLANK(wash[[#This Row],[total_pwd]]),SUM(wash[[#This Row],[total_pwd_men]],wash[[#This Row],[total_pwd_women]]),wash[[#This Row],[total_pwd]])</f>
        <v>0</v>
      </c>
      <c r="AG721">
        <f>IF(ISBLANK(wash[[#This Row],[total_adults]]),SUM(wash[[#This Row],[total_men]],wash[[#This Row],[total_women]]),wash[[#This Row],[total_adults]])</f>
        <v>0</v>
      </c>
      <c r="AH721">
        <f>IF(ISBLANK(wash[[#This Row],[total_beneficiaries_reached]]),SUM(wash[[#This Row],[calc_children]],wash[[#This Row],[calc_adults]]),wash[[#This Row],[total_beneficiaries_reached]])</f>
        <v>0</v>
      </c>
      <c r="AI721" s="49" t="str">
        <f ca="1">IF(B721="","",OFFSET(table_admin1[[#Headers],[ADM1_PT]],MATCH(B721,admin1,0),1))</f>
        <v/>
      </c>
      <c r="AJ721" s="49" t="str">
        <f t="shared" ca="1" si="24"/>
        <v/>
      </c>
      <c r="AK721" s="49" t="str">
        <f t="shared" ca="1" si="25"/>
        <v/>
      </c>
    </row>
    <row r="722" spans="29:37" x14ac:dyDescent="0.2">
      <c r="AC722">
        <f>IF(ISBLANK(wash[[#This Row],[total_boys]]),SUM(wash[[#This Row],[boys_0-5_reached]],wash[[#This Row],[boys_6-12_reached]],wash[[#This Row],[boys_13-18_reached]]),wash[[#This Row],[total_boys]])</f>
        <v>0</v>
      </c>
      <c r="AD722">
        <f>IF(ISBLANK(wash[[#This Row],[total_girls]]),SUM(wash[[#This Row],[girls_0-5_reached]],wash[[#This Row],[girls_6-12_reached]],wash[[#This Row],[girls_13-18_reached]]),wash[[#This Row],[total_girls]])</f>
        <v>0</v>
      </c>
      <c r="AE722">
        <f>IF(ISBLANK(wash[[#This Row],[total_children]]),SUM(wash[[#This Row],[calc_boys]],wash[[#This Row],[calc_girls]]),wash[[#This Row],[total_children]])</f>
        <v>0</v>
      </c>
      <c r="AF722">
        <f>IF(ISBLANK(wash[[#This Row],[total_pwd]]),SUM(wash[[#This Row],[total_pwd_men]],wash[[#This Row],[total_pwd_women]]),wash[[#This Row],[total_pwd]])</f>
        <v>0</v>
      </c>
      <c r="AG722">
        <f>IF(ISBLANK(wash[[#This Row],[total_adults]]),SUM(wash[[#This Row],[total_men]],wash[[#This Row],[total_women]]),wash[[#This Row],[total_adults]])</f>
        <v>0</v>
      </c>
      <c r="AH722">
        <f>IF(ISBLANK(wash[[#This Row],[total_beneficiaries_reached]]),SUM(wash[[#This Row],[calc_children]],wash[[#This Row],[calc_adults]]),wash[[#This Row],[total_beneficiaries_reached]])</f>
        <v>0</v>
      </c>
      <c r="AI722" s="49" t="str">
        <f ca="1">IF(B722="","",OFFSET(table_admin1[[#Headers],[ADM1_PT]],MATCH(B722,admin1,0),1))</f>
        <v/>
      </c>
      <c r="AJ722" s="49" t="str">
        <f t="shared" ca="1" si="24"/>
        <v/>
      </c>
      <c r="AK722" s="49" t="str">
        <f t="shared" ca="1" si="25"/>
        <v/>
      </c>
    </row>
    <row r="723" spans="29:37" x14ac:dyDescent="0.2">
      <c r="AC723">
        <f>IF(ISBLANK(wash[[#This Row],[total_boys]]),SUM(wash[[#This Row],[boys_0-5_reached]],wash[[#This Row],[boys_6-12_reached]],wash[[#This Row],[boys_13-18_reached]]),wash[[#This Row],[total_boys]])</f>
        <v>0</v>
      </c>
      <c r="AD723">
        <f>IF(ISBLANK(wash[[#This Row],[total_girls]]),SUM(wash[[#This Row],[girls_0-5_reached]],wash[[#This Row],[girls_6-12_reached]],wash[[#This Row],[girls_13-18_reached]]),wash[[#This Row],[total_girls]])</f>
        <v>0</v>
      </c>
      <c r="AE723">
        <f>IF(ISBLANK(wash[[#This Row],[total_children]]),SUM(wash[[#This Row],[calc_boys]],wash[[#This Row],[calc_girls]]),wash[[#This Row],[total_children]])</f>
        <v>0</v>
      </c>
      <c r="AF723">
        <f>IF(ISBLANK(wash[[#This Row],[total_pwd]]),SUM(wash[[#This Row],[total_pwd_men]],wash[[#This Row],[total_pwd_women]]),wash[[#This Row],[total_pwd]])</f>
        <v>0</v>
      </c>
      <c r="AG723">
        <f>IF(ISBLANK(wash[[#This Row],[total_adults]]),SUM(wash[[#This Row],[total_men]],wash[[#This Row],[total_women]]),wash[[#This Row],[total_adults]])</f>
        <v>0</v>
      </c>
      <c r="AH723">
        <f>IF(ISBLANK(wash[[#This Row],[total_beneficiaries_reached]]),SUM(wash[[#This Row],[calc_children]],wash[[#This Row],[calc_adults]]),wash[[#This Row],[total_beneficiaries_reached]])</f>
        <v>0</v>
      </c>
      <c r="AI723" s="49" t="str">
        <f ca="1">IF(B723="","",OFFSET(table_admin1[[#Headers],[ADM1_PT]],MATCH(B723,admin1,0),1))</f>
        <v/>
      </c>
      <c r="AJ723" s="49" t="str">
        <f t="shared" ca="1" si="24"/>
        <v/>
      </c>
      <c r="AK723" s="49" t="str">
        <f t="shared" ca="1" si="25"/>
        <v/>
      </c>
    </row>
    <row r="724" spans="29:37" x14ac:dyDescent="0.2">
      <c r="AC724">
        <f>IF(ISBLANK(wash[[#This Row],[total_boys]]),SUM(wash[[#This Row],[boys_0-5_reached]],wash[[#This Row],[boys_6-12_reached]],wash[[#This Row],[boys_13-18_reached]]),wash[[#This Row],[total_boys]])</f>
        <v>0</v>
      </c>
      <c r="AD724">
        <f>IF(ISBLANK(wash[[#This Row],[total_girls]]),SUM(wash[[#This Row],[girls_0-5_reached]],wash[[#This Row],[girls_6-12_reached]],wash[[#This Row],[girls_13-18_reached]]),wash[[#This Row],[total_girls]])</f>
        <v>0</v>
      </c>
      <c r="AE724">
        <f>IF(ISBLANK(wash[[#This Row],[total_children]]),SUM(wash[[#This Row],[calc_boys]],wash[[#This Row],[calc_girls]]),wash[[#This Row],[total_children]])</f>
        <v>0</v>
      </c>
      <c r="AF724">
        <f>IF(ISBLANK(wash[[#This Row],[total_pwd]]),SUM(wash[[#This Row],[total_pwd_men]],wash[[#This Row],[total_pwd_women]]),wash[[#This Row],[total_pwd]])</f>
        <v>0</v>
      </c>
      <c r="AG724">
        <f>IF(ISBLANK(wash[[#This Row],[total_adults]]),SUM(wash[[#This Row],[total_men]],wash[[#This Row],[total_women]]),wash[[#This Row],[total_adults]])</f>
        <v>0</v>
      </c>
      <c r="AH724">
        <f>IF(ISBLANK(wash[[#This Row],[total_beneficiaries_reached]]),SUM(wash[[#This Row],[calc_children]],wash[[#This Row],[calc_adults]]),wash[[#This Row],[total_beneficiaries_reached]])</f>
        <v>0</v>
      </c>
      <c r="AI724" s="49" t="str">
        <f ca="1">IF(B724="","",OFFSET(table_admin1[[#Headers],[ADM1_PT]],MATCH(B724,admin1,0),1))</f>
        <v/>
      </c>
      <c r="AJ724" s="49" t="str">
        <f t="shared" ca="1" si="24"/>
        <v/>
      </c>
      <c r="AK724" s="49" t="str">
        <f t="shared" ca="1" si="25"/>
        <v/>
      </c>
    </row>
    <row r="725" spans="29:37" x14ac:dyDescent="0.2">
      <c r="AC725">
        <f>IF(ISBLANK(wash[[#This Row],[total_boys]]),SUM(wash[[#This Row],[boys_0-5_reached]],wash[[#This Row],[boys_6-12_reached]],wash[[#This Row],[boys_13-18_reached]]),wash[[#This Row],[total_boys]])</f>
        <v>0</v>
      </c>
      <c r="AD725">
        <f>IF(ISBLANK(wash[[#This Row],[total_girls]]),SUM(wash[[#This Row],[girls_0-5_reached]],wash[[#This Row],[girls_6-12_reached]],wash[[#This Row],[girls_13-18_reached]]),wash[[#This Row],[total_girls]])</f>
        <v>0</v>
      </c>
      <c r="AE725">
        <f>IF(ISBLANK(wash[[#This Row],[total_children]]),SUM(wash[[#This Row],[calc_boys]],wash[[#This Row],[calc_girls]]),wash[[#This Row],[total_children]])</f>
        <v>0</v>
      </c>
      <c r="AF725">
        <f>IF(ISBLANK(wash[[#This Row],[total_pwd]]),SUM(wash[[#This Row],[total_pwd_men]],wash[[#This Row],[total_pwd_women]]),wash[[#This Row],[total_pwd]])</f>
        <v>0</v>
      </c>
      <c r="AG725">
        <f>IF(ISBLANK(wash[[#This Row],[total_adults]]),SUM(wash[[#This Row],[total_men]],wash[[#This Row],[total_women]]),wash[[#This Row],[total_adults]])</f>
        <v>0</v>
      </c>
      <c r="AH725">
        <f>IF(ISBLANK(wash[[#This Row],[total_beneficiaries_reached]]),SUM(wash[[#This Row],[calc_children]],wash[[#This Row],[calc_adults]]),wash[[#This Row],[total_beneficiaries_reached]])</f>
        <v>0</v>
      </c>
      <c r="AI725" s="49" t="str">
        <f ca="1">IF(B725="","",OFFSET(table_admin1[[#Headers],[ADM1_PT]],MATCH(B725,admin1,0),1))</f>
        <v/>
      </c>
      <c r="AJ725" s="49" t="str">
        <f t="shared" ca="1" si="24"/>
        <v/>
      </c>
      <c r="AK725" s="49" t="str">
        <f t="shared" ca="1" si="25"/>
        <v/>
      </c>
    </row>
    <row r="726" spans="29:37" x14ac:dyDescent="0.2">
      <c r="AC726">
        <f>IF(ISBLANK(wash[[#This Row],[total_boys]]),SUM(wash[[#This Row],[boys_0-5_reached]],wash[[#This Row],[boys_6-12_reached]],wash[[#This Row],[boys_13-18_reached]]),wash[[#This Row],[total_boys]])</f>
        <v>0</v>
      </c>
      <c r="AD726">
        <f>IF(ISBLANK(wash[[#This Row],[total_girls]]),SUM(wash[[#This Row],[girls_0-5_reached]],wash[[#This Row],[girls_6-12_reached]],wash[[#This Row],[girls_13-18_reached]]),wash[[#This Row],[total_girls]])</f>
        <v>0</v>
      </c>
      <c r="AE726">
        <f>IF(ISBLANK(wash[[#This Row],[total_children]]),SUM(wash[[#This Row],[calc_boys]],wash[[#This Row],[calc_girls]]),wash[[#This Row],[total_children]])</f>
        <v>0</v>
      </c>
      <c r="AF726">
        <f>IF(ISBLANK(wash[[#This Row],[total_pwd]]),SUM(wash[[#This Row],[total_pwd_men]],wash[[#This Row],[total_pwd_women]]),wash[[#This Row],[total_pwd]])</f>
        <v>0</v>
      </c>
      <c r="AG726">
        <f>IF(ISBLANK(wash[[#This Row],[total_adults]]),SUM(wash[[#This Row],[total_men]],wash[[#This Row],[total_women]]),wash[[#This Row],[total_adults]])</f>
        <v>0</v>
      </c>
      <c r="AH726">
        <f>IF(ISBLANK(wash[[#This Row],[total_beneficiaries_reached]]),SUM(wash[[#This Row],[calc_children]],wash[[#This Row],[calc_adults]]),wash[[#This Row],[total_beneficiaries_reached]])</f>
        <v>0</v>
      </c>
      <c r="AI726" s="49" t="str">
        <f ca="1">IF(B726="","",OFFSET(table_admin1[[#Headers],[ADM1_PT]],MATCH(B726,admin1,0),1))</f>
        <v/>
      </c>
      <c r="AJ726" s="49" t="str">
        <f t="shared" ca="1" si="24"/>
        <v/>
      </c>
      <c r="AK726" s="49" t="str">
        <f t="shared" ca="1" si="25"/>
        <v/>
      </c>
    </row>
    <row r="727" spans="29:37" x14ac:dyDescent="0.2">
      <c r="AC727">
        <f>IF(ISBLANK(wash[[#This Row],[total_boys]]),SUM(wash[[#This Row],[boys_0-5_reached]],wash[[#This Row],[boys_6-12_reached]],wash[[#This Row],[boys_13-18_reached]]),wash[[#This Row],[total_boys]])</f>
        <v>0</v>
      </c>
      <c r="AD727">
        <f>IF(ISBLANK(wash[[#This Row],[total_girls]]),SUM(wash[[#This Row],[girls_0-5_reached]],wash[[#This Row],[girls_6-12_reached]],wash[[#This Row],[girls_13-18_reached]]),wash[[#This Row],[total_girls]])</f>
        <v>0</v>
      </c>
      <c r="AE727">
        <f>IF(ISBLANK(wash[[#This Row],[total_children]]),SUM(wash[[#This Row],[calc_boys]],wash[[#This Row],[calc_girls]]),wash[[#This Row],[total_children]])</f>
        <v>0</v>
      </c>
      <c r="AF727">
        <f>IF(ISBLANK(wash[[#This Row],[total_pwd]]),SUM(wash[[#This Row],[total_pwd_men]],wash[[#This Row],[total_pwd_women]]),wash[[#This Row],[total_pwd]])</f>
        <v>0</v>
      </c>
      <c r="AG727">
        <f>IF(ISBLANK(wash[[#This Row],[total_adults]]),SUM(wash[[#This Row],[total_men]],wash[[#This Row],[total_women]]),wash[[#This Row],[total_adults]])</f>
        <v>0</v>
      </c>
      <c r="AH727">
        <f>IF(ISBLANK(wash[[#This Row],[total_beneficiaries_reached]]),SUM(wash[[#This Row],[calc_children]],wash[[#This Row],[calc_adults]]),wash[[#This Row],[total_beneficiaries_reached]])</f>
        <v>0</v>
      </c>
      <c r="AI727" s="49" t="str">
        <f ca="1">IF(B727="","",OFFSET(table_admin1[[#Headers],[ADM1_PT]],MATCH(B727,admin1,0),1))</f>
        <v/>
      </c>
      <c r="AJ727" s="49" t="str">
        <f t="shared" ca="1" si="24"/>
        <v/>
      </c>
      <c r="AK727" s="49" t="str">
        <f t="shared" ca="1" si="25"/>
        <v/>
      </c>
    </row>
    <row r="728" spans="29:37" x14ac:dyDescent="0.2">
      <c r="AC728">
        <f>IF(ISBLANK(wash[[#This Row],[total_boys]]),SUM(wash[[#This Row],[boys_0-5_reached]],wash[[#This Row],[boys_6-12_reached]],wash[[#This Row],[boys_13-18_reached]]),wash[[#This Row],[total_boys]])</f>
        <v>0</v>
      </c>
      <c r="AD728">
        <f>IF(ISBLANK(wash[[#This Row],[total_girls]]),SUM(wash[[#This Row],[girls_0-5_reached]],wash[[#This Row],[girls_6-12_reached]],wash[[#This Row],[girls_13-18_reached]]),wash[[#This Row],[total_girls]])</f>
        <v>0</v>
      </c>
      <c r="AE728">
        <f>IF(ISBLANK(wash[[#This Row],[total_children]]),SUM(wash[[#This Row],[calc_boys]],wash[[#This Row],[calc_girls]]),wash[[#This Row],[total_children]])</f>
        <v>0</v>
      </c>
      <c r="AF728">
        <f>IF(ISBLANK(wash[[#This Row],[total_pwd]]),SUM(wash[[#This Row],[total_pwd_men]],wash[[#This Row],[total_pwd_women]]),wash[[#This Row],[total_pwd]])</f>
        <v>0</v>
      </c>
      <c r="AG728">
        <f>IF(ISBLANK(wash[[#This Row],[total_adults]]),SUM(wash[[#This Row],[total_men]],wash[[#This Row],[total_women]]),wash[[#This Row],[total_adults]])</f>
        <v>0</v>
      </c>
      <c r="AH728">
        <f>IF(ISBLANK(wash[[#This Row],[total_beneficiaries_reached]]),SUM(wash[[#This Row],[calc_children]],wash[[#This Row],[calc_adults]]),wash[[#This Row],[total_beneficiaries_reached]])</f>
        <v>0</v>
      </c>
      <c r="AI728" s="49" t="str">
        <f ca="1">IF(B728="","",OFFSET(table_admin1[[#Headers],[ADM1_PT]],MATCH(B728,admin1,0),1))</f>
        <v/>
      </c>
      <c r="AJ728" s="49" t="str">
        <f t="shared" ca="1" si="24"/>
        <v/>
      </c>
      <c r="AK728" s="49" t="str">
        <f t="shared" ca="1" si="25"/>
        <v/>
      </c>
    </row>
    <row r="729" spans="29:37" x14ac:dyDescent="0.2">
      <c r="AC729">
        <f>IF(ISBLANK(wash[[#This Row],[total_boys]]),SUM(wash[[#This Row],[boys_0-5_reached]],wash[[#This Row],[boys_6-12_reached]],wash[[#This Row],[boys_13-18_reached]]),wash[[#This Row],[total_boys]])</f>
        <v>0</v>
      </c>
      <c r="AD729">
        <f>IF(ISBLANK(wash[[#This Row],[total_girls]]),SUM(wash[[#This Row],[girls_0-5_reached]],wash[[#This Row],[girls_6-12_reached]],wash[[#This Row],[girls_13-18_reached]]),wash[[#This Row],[total_girls]])</f>
        <v>0</v>
      </c>
      <c r="AE729">
        <f>IF(ISBLANK(wash[[#This Row],[total_children]]),SUM(wash[[#This Row],[calc_boys]],wash[[#This Row],[calc_girls]]),wash[[#This Row],[total_children]])</f>
        <v>0</v>
      </c>
      <c r="AF729">
        <f>IF(ISBLANK(wash[[#This Row],[total_pwd]]),SUM(wash[[#This Row],[total_pwd_men]],wash[[#This Row],[total_pwd_women]]),wash[[#This Row],[total_pwd]])</f>
        <v>0</v>
      </c>
      <c r="AG729">
        <f>IF(ISBLANK(wash[[#This Row],[total_adults]]),SUM(wash[[#This Row],[total_men]],wash[[#This Row],[total_women]]),wash[[#This Row],[total_adults]])</f>
        <v>0</v>
      </c>
      <c r="AH729">
        <f>IF(ISBLANK(wash[[#This Row],[total_beneficiaries_reached]]),SUM(wash[[#This Row],[calc_children]],wash[[#This Row],[calc_adults]]),wash[[#This Row],[total_beneficiaries_reached]])</f>
        <v>0</v>
      </c>
      <c r="AI729" s="49" t="str">
        <f ca="1">IF(B729="","",OFFSET(table_admin1[[#Headers],[ADM1_PT]],MATCH(B729,admin1,0),1))</f>
        <v/>
      </c>
      <c r="AJ729" s="49" t="str">
        <f t="shared" ca="1" si="24"/>
        <v/>
      </c>
      <c r="AK729" s="49" t="str">
        <f t="shared" ca="1" si="25"/>
        <v/>
      </c>
    </row>
    <row r="730" spans="29:37" x14ac:dyDescent="0.2">
      <c r="AC730">
        <f>IF(ISBLANK(wash[[#This Row],[total_boys]]),SUM(wash[[#This Row],[boys_0-5_reached]],wash[[#This Row],[boys_6-12_reached]],wash[[#This Row],[boys_13-18_reached]]),wash[[#This Row],[total_boys]])</f>
        <v>0</v>
      </c>
      <c r="AD730">
        <f>IF(ISBLANK(wash[[#This Row],[total_girls]]),SUM(wash[[#This Row],[girls_0-5_reached]],wash[[#This Row],[girls_6-12_reached]],wash[[#This Row],[girls_13-18_reached]]),wash[[#This Row],[total_girls]])</f>
        <v>0</v>
      </c>
      <c r="AE730">
        <f>IF(ISBLANK(wash[[#This Row],[total_children]]),SUM(wash[[#This Row],[calc_boys]],wash[[#This Row],[calc_girls]]),wash[[#This Row],[total_children]])</f>
        <v>0</v>
      </c>
      <c r="AF730">
        <f>IF(ISBLANK(wash[[#This Row],[total_pwd]]),SUM(wash[[#This Row],[total_pwd_men]],wash[[#This Row],[total_pwd_women]]),wash[[#This Row],[total_pwd]])</f>
        <v>0</v>
      </c>
      <c r="AG730">
        <f>IF(ISBLANK(wash[[#This Row],[total_adults]]),SUM(wash[[#This Row],[total_men]],wash[[#This Row],[total_women]]),wash[[#This Row],[total_adults]])</f>
        <v>0</v>
      </c>
      <c r="AH730">
        <f>IF(ISBLANK(wash[[#This Row],[total_beneficiaries_reached]]),SUM(wash[[#This Row],[calc_children]],wash[[#This Row],[calc_adults]]),wash[[#This Row],[total_beneficiaries_reached]])</f>
        <v>0</v>
      </c>
      <c r="AI730" s="49" t="str">
        <f ca="1">IF(B730="","",OFFSET(table_admin1[[#Headers],[ADM1_PT]],MATCH(B730,admin1,0),1))</f>
        <v/>
      </c>
      <c r="AJ730" s="49" t="str">
        <f t="shared" ca="1" si="24"/>
        <v/>
      </c>
      <c r="AK730" s="49" t="str">
        <f t="shared" ca="1" si="25"/>
        <v/>
      </c>
    </row>
    <row r="731" spans="29:37" x14ac:dyDescent="0.2">
      <c r="AC731">
        <f>IF(ISBLANK(wash[[#This Row],[total_boys]]),SUM(wash[[#This Row],[boys_0-5_reached]],wash[[#This Row],[boys_6-12_reached]],wash[[#This Row],[boys_13-18_reached]]),wash[[#This Row],[total_boys]])</f>
        <v>0</v>
      </c>
      <c r="AD731">
        <f>IF(ISBLANK(wash[[#This Row],[total_girls]]),SUM(wash[[#This Row],[girls_0-5_reached]],wash[[#This Row],[girls_6-12_reached]],wash[[#This Row],[girls_13-18_reached]]),wash[[#This Row],[total_girls]])</f>
        <v>0</v>
      </c>
      <c r="AE731">
        <f>IF(ISBLANK(wash[[#This Row],[total_children]]),SUM(wash[[#This Row],[calc_boys]],wash[[#This Row],[calc_girls]]),wash[[#This Row],[total_children]])</f>
        <v>0</v>
      </c>
      <c r="AF731">
        <f>IF(ISBLANK(wash[[#This Row],[total_pwd]]),SUM(wash[[#This Row],[total_pwd_men]],wash[[#This Row],[total_pwd_women]]),wash[[#This Row],[total_pwd]])</f>
        <v>0</v>
      </c>
      <c r="AG731">
        <f>IF(ISBLANK(wash[[#This Row],[total_adults]]),SUM(wash[[#This Row],[total_men]],wash[[#This Row],[total_women]]),wash[[#This Row],[total_adults]])</f>
        <v>0</v>
      </c>
      <c r="AH731">
        <f>IF(ISBLANK(wash[[#This Row],[total_beneficiaries_reached]]),SUM(wash[[#This Row],[calc_children]],wash[[#This Row],[calc_adults]]),wash[[#This Row],[total_beneficiaries_reached]])</f>
        <v>0</v>
      </c>
      <c r="AI731" s="49" t="str">
        <f ca="1">IF(B731="","",OFFSET(table_admin1[[#Headers],[ADM1_PT]],MATCH(B731,admin1,0),1))</f>
        <v/>
      </c>
      <c r="AJ731" s="49" t="str">
        <f t="shared" ca="1" si="24"/>
        <v/>
      </c>
      <c r="AK731" s="49" t="str">
        <f t="shared" ca="1" si="25"/>
        <v/>
      </c>
    </row>
    <row r="732" spans="29:37" x14ac:dyDescent="0.2">
      <c r="AC732">
        <f>IF(ISBLANK(wash[[#This Row],[total_boys]]),SUM(wash[[#This Row],[boys_0-5_reached]],wash[[#This Row],[boys_6-12_reached]],wash[[#This Row],[boys_13-18_reached]]),wash[[#This Row],[total_boys]])</f>
        <v>0</v>
      </c>
      <c r="AD732">
        <f>IF(ISBLANK(wash[[#This Row],[total_girls]]),SUM(wash[[#This Row],[girls_0-5_reached]],wash[[#This Row],[girls_6-12_reached]],wash[[#This Row],[girls_13-18_reached]]),wash[[#This Row],[total_girls]])</f>
        <v>0</v>
      </c>
      <c r="AE732">
        <f>IF(ISBLANK(wash[[#This Row],[total_children]]),SUM(wash[[#This Row],[calc_boys]],wash[[#This Row],[calc_girls]]),wash[[#This Row],[total_children]])</f>
        <v>0</v>
      </c>
      <c r="AF732">
        <f>IF(ISBLANK(wash[[#This Row],[total_pwd]]),SUM(wash[[#This Row],[total_pwd_men]],wash[[#This Row],[total_pwd_women]]),wash[[#This Row],[total_pwd]])</f>
        <v>0</v>
      </c>
      <c r="AG732">
        <f>IF(ISBLANK(wash[[#This Row],[total_adults]]),SUM(wash[[#This Row],[total_men]],wash[[#This Row],[total_women]]),wash[[#This Row],[total_adults]])</f>
        <v>0</v>
      </c>
      <c r="AH732">
        <f>IF(ISBLANK(wash[[#This Row],[total_beneficiaries_reached]]),SUM(wash[[#This Row],[calc_children]],wash[[#This Row],[calc_adults]]),wash[[#This Row],[total_beneficiaries_reached]])</f>
        <v>0</v>
      </c>
      <c r="AI732" s="49" t="str">
        <f ca="1">IF(B732="","",OFFSET(table_admin1[[#Headers],[ADM1_PT]],MATCH(B732,admin1,0),1))</f>
        <v/>
      </c>
      <c r="AJ732" s="49" t="str">
        <f t="shared" ca="1" si="24"/>
        <v/>
      </c>
      <c r="AK732" s="49" t="str">
        <f t="shared" ca="1" si="25"/>
        <v/>
      </c>
    </row>
    <row r="733" spans="29:37" x14ac:dyDescent="0.2">
      <c r="AC733">
        <f>IF(ISBLANK(wash[[#This Row],[total_boys]]),SUM(wash[[#This Row],[boys_0-5_reached]],wash[[#This Row],[boys_6-12_reached]],wash[[#This Row],[boys_13-18_reached]]),wash[[#This Row],[total_boys]])</f>
        <v>0</v>
      </c>
      <c r="AD733">
        <f>IF(ISBLANK(wash[[#This Row],[total_girls]]),SUM(wash[[#This Row],[girls_0-5_reached]],wash[[#This Row],[girls_6-12_reached]],wash[[#This Row],[girls_13-18_reached]]),wash[[#This Row],[total_girls]])</f>
        <v>0</v>
      </c>
      <c r="AE733">
        <f>IF(ISBLANK(wash[[#This Row],[total_children]]),SUM(wash[[#This Row],[calc_boys]],wash[[#This Row],[calc_girls]]),wash[[#This Row],[total_children]])</f>
        <v>0</v>
      </c>
      <c r="AF733">
        <f>IF(ISBLANK(wash[[#This Row],[total_pwd]]),SUM(wash[[#This Row],[total_pwd_men]],wash[[#This Row],[total_pwd_women]]),wash[[#This Row],[total_pwd]])</f>
        <v>0</v>
      </c>
      <c r="AG733">
        <f>IF(ISBLANK(wash[[#This Row],[total_adults]]),SUM(wash[[#This Row],[total_men]],wash[[#This Row],[total_women]]),wash[[#This Row],[total_adults]])</f>
        <v>0</v>
      </c>
      <c r="AH733">
        <f>IF(ISBLANK(wash[[#This Row],[total_beneficiaries_reached]]),SUM(wash[[#This Row],[calc_children]],wash[[#This Row],[calc_adults]]),wash[[#This Row],[total_beneficiaries_reached]])</f>
        <v>0</v>
      </c>
      <c r="AI733" s="49" t="str">
        <f ca="1">IF(B733="","",OFFSET(table_admin1[[#Headers],[ADM1_PT]],MATCH(B733,admin1,0),1))</f>
        <v/>
      </c>
      <c r="AJ733" s="49" t="str">
        <f t="shared" ca="1" si="24"/>
        <v/>
      </c>
      <c r="AK733" s="49" t="str">
        <f t="shared" ca="1" si="25"/>
        <v/>
      </c>
    </row>
    <row r="734" spans="29:37" x14ac:dyDescent="0.2">
      <c r="AC734">
        <f>IF(ISBLANK(wash[[#This Row],[total_boys]]),SUM(wash[[#This Row],[boys_0-5_reached]],wash[[#This Row],[boys_6-12_reached]],wash[[#This Row],[boys_13-18_reached]]),wash[[#This Row],[total_boys]])</f>
        <v>0</v>
      </c>
      <c r="AD734">
        <f>IF(ISBLANK(wash[[#This Row],[total_girls]]),SUM(wash[[#This Row],[girls_0-5_reached]],wash[[#This Row],[girls_6-12_reached]],wash[[#This Row],[girls_13-18_reached]]),wash[[#This Row],[total_girls]])</f>
        <v>0</v>
      </c>
      <c r="AE734">
        <f>IF(ISBLANK(wash[[#This Row],[total_children]]),SUM(wash[[#This Row],[calc_boys]],wash[[#This Row],[calc_girls]]),wash[[#This Row],[total_children]])</f>
        <v>0</v>
      </c>
      <c r="AF734">
        <f>IF(ISBLANK(wash[[#This Row],[total_pwd]]),SUM(wash[[#This Row],[total_pwd_men]],wash[[#This Row],[total_pwd_women]]),wash[[#This Row],[total_pwd]])</f>
        <v>0</v>
      </c>
      <c r="AG734">
        <f>IF(ISBLANK(wash[[#This Row],[total_adults]]),SUM(wash[[#This Row],[total_men]],wash[[#This Row],[total_women]]),wash[[#This Row],[total_adults]])</f>
        <v>0</v>
      </c>
      <c r="AH734">
        <f>IF(ISBLANK(wash[[#This Row],[total_beneficiaries_reached]]),SUM(wash[[#This Row],[calc_children]],wash[[#This Row],[calc_adults]]),wash[[#This Row],[total_beneficiaries_reached]])</f>
        <v>0</v>
      </c>
      <c r="AI734" s="49" t="str">
        <f ca="1">IF(B734="","",OFFSET(table_admin1[[#Headers],[ADM1_PT]],MATCH(B734,admin1,0),1))</f>
        <v/>
      </c>
      <c r="AJ734" s="49" t="str">
        <f t="shared" ca="1" si="24"/>
        <v/>
      </c>
      <c r="AK734" s="49" t="str">
        <f t="shared" ca="1" si="25"/>
        <v/>
      </c>
    </row>
    <row r="735" spans="29:37" x14ac:dyDescent="0.2">
      <c r="AC735">
        <f>IF(ISBLANK(wash[[#This Row],[total_boys]]),SUM(wash[[#This Row],[boys_0-5_reached]],wash[[#This Row],[boys_6-12_reached]],wash[[#This Row],[boys_13-18_reached]]),wash[[#This Row],[total_boys]])</f>
        <v>0</v>
      </c>
      <c r="AD735">
        <f>IF(ISBLANK(wash[[#This Row],[total_girls]]),SUM(wash[[#This Row],[girls_0-5_reached]],wash[[#This Row],[girls_6-12_reached]],wash[[#This Row],[girls_13-18_reached]]),wash[[#This Row],[total_girls]])</f>
        <v>0</v>
      </c>
      <c r="AE735">
        <f>IF(ISBLANK(wash[[#This Row],[total_children]]),SUM(wash[[#This Row],[calc_boys]],wash[[#This Row],[calc_girls]]),wash[[#This Row],[total_children]])</f>
        <v>0</v>
      </c>
      <c r="AF735">
        <f>IF(ISBLANK(wash[[#This Row],[total_pwd]]),SUM(wash[[#This Row],[total_pwd_men]],wash[[#This Row],[total_pwd_women]]),wash[[#This Row],[total_pwd]])</f>
        <v>0</v>
      </c>
      <c r="AG735">
        <f>IF(ISBLANK(wash[[#This Row],[total_adults]]),SUM(wash[[#This Row],[total_men]],wash[[#This Row],[total_women]]),wash[[#This Row],[total_adults]])</f>
        <v>0</v>
      </c>
      <c r="AH735">
        <f>IF(ISBLANK(wash[[#This Row],[total_beneficiaries_reached]]),SUM(wash[[#This Row],[calc_children]],wash[[#This Row],[calc_adults]]),wash[[#This Row],[total_beneficiaries_reached]])</f>
        <v>0</v>
      </c>
      <c r="AI735" s="49" t="str">
        <f ca="1">IF(B735="","",OFFSET(table_admin1[[#Headers],[ADM1_PT]],MATCH(B735,admin1,0),1))</f>
        <v/>
      </c>
      <c r="AJ735" s="49" t="str">
        <f t="shared" ca="1" si="24"/>
        <v/>
      </c>
      <c r="AK735" s="49" t="str">
        <f t="shared" ca="1" si="25"/>
        <v/>
      </c>
    </row>
    <row r="736" spans="29:37" x14ac:dyDescent="0.2">
      <c r="AC736">
        <f>IF(ISBLANK(wash[[#This Row],[total_boys]]),SUM(wash[[#This Row],[boys_0-5_reached]],wash[[#This Row],[boys_6-12_reached]],wash[[#This Row],[boys_13-18_reached]]),wash[[#This Row],[total_boys]])</f>
        <v>0</v>
      </c>
      <c r="AD736">
        <f>IF(ISBLANK(wash[[#This Row],[total_girls]]),SUM(wash[[#This Row],[girls_0-5_reached]],wash[[#This Row],[girls_6-12_reached]],wash[[#This Row],[girls_13-18_reached]]),wash[[#This Row],[total_girls]])</f>
        <v>0</v>
      </c>
      <c r="AE736">
        <f>IF(ISBLANK(wash[[#This Row],[total_children]]),SUM(wash[[#This Row],[calc_boys]],wash[[#This Row],[calc_girls]]),wash[[#This Row],[total_children]])</f>
        <v>0</v>
      </c>
      <c r="AF736">
        <f>IF(ISBLANK(wash[[#This Row],[total_pwd]]),SUM(wash[[#This Row],[total_pwd_men]],wash[[#This Row],[total_pwd_women]]),wash[[#This Row],[total_pwd]])</f>
        <v>0</v>
      </c>
      <c r="AG736">
        <f>IF(ISBLANK(wash[[#This Row],[total_adults]]),SUM(wash[[#This Row],[total_men]],wash[[#This Row],[total_women]]),wash[[#This Row],[total_adults]])</f>
        <v>0</v>
      </c>
      <c r="AH736">
        <f>IF(ISBLANK(wash[[#This Row],[total_beneficiaries_reached]]),SUM(wash[[#This Row],[calc_children]],wash[[#This Row],[calc_adults]]),wash[[#This Row],[total_beneficiaries_reached]])</f>
        <v>0</v>
      </c>
      <c r="AI736" s="49" t="str">
        <f ca="1">IF(B736="","",OFFSET(table_admin1[[#Headers],[ADM1_PT]],MATCH(B736,admin1,0),1))</f>
        <v/>
      </c>
      <c r="AJ736" s="49" t="str">
        <f t="shared" ca="1" si="24"/>
        <v/>
      </c>
      <c r="AK736" s="49" t="str">
        <f t="shared" ca="1" si="25"/>
        <v/>
      </c>
    </row>
    <row r="737" spans="29:37" x14ac:dyDescent="0.2">
      <c r="AC737">
        <f>IF(ISBLANK(wash[[#This Row],[total_boys]]),SUM(wash[[#This Row],[boys_0-5_reached]],wash[[#This Row],[boys_6-12_reached]],wash[[#This Row],[boys_13-18_reached]]),wash[[#This Row],[total_boys]])</f>
        <v>0</v>
      </c>
      <c r="AD737">
        <f>IF(ISBLANK(wash[[#This Row],[total_girls]]),SUM(wash[[#This Row],[girls_0-5_reached]],wash[[#This Row],[girls_6-12_reached]],wash[[#This Row],[girls_13-18_reached]]),wash[[#This Row],[total_girls]])</f>
        <v>0</v>
      </c>
      <c r="AE737">
        <f>IF(ISBLANK(wash[[#This Row],[total_children]]),SUM(wash[[#This Row],[calc_boys]],wash[[#This Row],[calc_girls]]),wash[[#This Row],[total_children]])</f>
        <v>0</v>
      </c>
      <c r="AF737">
        <f>IF(ISBLANK(wash[[#This Row],[total_pwd]]),SUM(wash[[#This Row],[total_pwd_men]],wash[[#This Row],[total_pwd_women]]),wash[[#This Row],[total_pwd]])</f>
        <v>0</v>
      </c>
      <c r="AG737">
        <f>IF(ISBLANK(wash[[#This Row],[total_adults]]),SUM(wash[[#This Row],[total_men]],wash[[#This Row],[total_women]]),wash[[#This Row],[total_adults]])</f>
        <v>0</v>
      </c>
      <c r="AH737">
        <f>IF(ISBLANK(wash[[#This Row],[total_beneficiaries_reached]]),SUM(wash[[#This Row],[calc_children]],wash[[#This Row],[calc_adults]]),wash[[#This Row],[total_beneficiaries_reached]])</f>
        <v>0</v>
      </c>
      <c r="AI737" s="49" t="str">
        <f ca="1">IF(B737="","",OFFSET(table_admin1[[#Headers],[ADM1_PT]],MATCH(B737,admin1,0),1))</f>
        <v/>
      </c>
      <c r="AJ737" s="49" t="str">
        <f t="shared" ca="1" si="24"/>
        <v/>
      </c>
      <c r="AK737" s="49" t="str">
        <f t="shared" ca="1" si="25"/>
        <v/>
      </c>
    </row>
    <row r="738" spans="29:37" x14ac:dyDescent="0.2">
      <c r="AC738">
        <f>IF(ISBLANK(wash[[#This Row],[total_boys]]),SUM(wash[[#This Row],[boys_0-5_reached]],wash[[#This Row],[boys_6-12_reached]],wash[[#This Row],[boys_13-18_reached]]),wash[[#This Row],[total_boys]])</f>
        <v>0</v>
      </c>
      <c r="AD738">
        <f>IF(ISBLANK(wash[[#This Row],[total_girls]]),SUM(wash[[#This Row],[girls_0-5_reached]],wash[[#This Row],[girls_6-12_reached]],wash[[#This Row],[girls_13-18_reached]]),wash[[#This Row],[total_girls]])</f>
        <v>0</v>
      </c>
      <c r="AE738">
        <f>IF(ISBLANK(wash[[#This Row],[total_children]]),SUM(wash[[#This Row],[calc_boys]],wash[[#This Row],[calc_girls]]),wash[[#This Row],[total_children]])</f>
        <v>0</v>
      </c>
      <c r="AF738">
        <f>IF(ISBLANK(wash[[#This Row],[total_pwd]]),SUM(wash[[#This Row],[total_pwd_men]],wash[[#This Row],[total_pwd_women]]),wash[[#This Row],[total_pwd]])</f>
        <v>0</v>
      </c>
      <c r="AG738">
        <f>IF(ISBLANK(wash[[#This Row],[total_adults]]),SUM(wash[[#This Row],[total_men]],wash[[#This Row],[total_women]]),wash[[#This Row],[total_adults]])</f>
        <v>0</v>
      </c>
      <c r="AH738">
        <f>IF(ISBLANK(wash[[#This Row],[total_beneficiaries_reached]]),SUM(wash[[#This Row],[calc_children]],wash[[#This Row],[calc_adults]]),wash[[#This Row],[total_beneficiaries_reached]])</f>
        <v>0</v>
      </c>
      <c r="AI738" s="49" t="str">
        <f ca="1">IF(B738="","",OFFSET(table_admin1[[#Headers],[ADM1_PT]],MATCH(B738,admin1,0),1))</f>
        <v/>
      </c>
      <c r="AJ738" s="49" t="str">
        <f t="shared" ca="1" si="24"/>
        <v/>
      </c>
      <c r="AK738" s="49" t="str">
        <f t="shared" ca="1" si="25"/>
        <v/>
      </c>
    </row>
    <row r="739" spans="29:37" x14ac:dyDescent="0.2">
      <c r="AC739">
        <f>IF(ISBLANK(wash[[#This Row],[total_boys]]),SUM(wash[[#This Row],[boys_0-5_reached]],wash[[#This Row],[boys_6-12_reached]],wash[[#This Row],[boys_13-18_reached]]),wash[[#This Row],[total_boys]])</f>
        <v>0</v>
      </c>
      <c r="AD739">
        <f>IF(ISBLANK(wash[[#This Row],[total_girls]]),SUM(wash[[#This Row],[girls_0-5_reached]],wash[[#This Row],[girls_6-12_reached]],wash[[#This Row],[girls_13-18_reached]]),wash[[#This Row],[total_girls]])</f>
        <v>0</v>
      </c>
      <c r="AE739">
        <f>IF(ISBLANK(wash[[#This Row],[total_children]]),SUM(wash[[#This Row],[calc_boys]],wash[[#This Row],[calc_girls]]),wash[[#This Row],[total_children]])</f>
        <v>0</v>
      </c>
      <c r="AF739">
        <f>IF(ISBLANK(wash[[#This Row],[total_pwd]]),SUM(wash[[#This Row],[total_pwd_men]],wash[[#This Row],[total_pwd_women]]),wash[[#This Row],[total_pwd]])</f>
        <v>0</v>
      </c>
      <c r="AG739">
        <f>IF(ISBLANK(wash[[#This Row],[total_adults]]),SUM(wash[[#This Row],[total_men]],wash[[#This Row],[total_women]]),wash[[#This Row],[total_adults]])</f>
        <v>0</v>
      </c>
      <c r="AH739">
        <f>IF(ISBLANK(wash[[#This Row],[total_beneficiaries_reached]]),SUM(wash[[#This Row],[calc_children]],wash[[#This Row],[calc_adults]]),wash[[#This Row],[total_beneficiaries_reached]])</f>
        <v>0</v>
      </c>
      <c r="AI739" s="49" t="str">
        <f ca="1">IF(B739="","",OFFSET(table_admin1[[#Headers],[ADM1_PT]],MATCH(B739,admin1,0),1))</f>
        <v/>
      </c>
      <c r="AJ739" s="49" t="str">
        <f t="shared" ca="1" si="24"/>
        <v/>
      </c>
      <c r="AK739" s="49" t="str">
        <f t="shared" ca="1" si="25"/>
        <v/>
      </c>
    </row>
    <row r="740" spans="29:37" x14ac:dyDescent="0.2">
      <c r="AC740">
        <f>IF(ISBLANK(wash[[#This Row],[total_boys]]),SUM(wash[[#This Row],[boys_0-5_reached]],wash[[#This Row],[boys_6-12_reached]],wash[[#This Row],[boys_13-18_reached]]),wash[[#This Row],[total_boys]])</f>
        <v>0</v>
      </c>
      <c r="AD740">
        <f>IF(ISBLANK(wash[[#This Row],[total_girls]]),SUM(wash[[#This Row],[girls_0-5_reached]],wash[[#This Row],[girls_6-12_reached]],wash[[#This Row],[girls_13-18_reached]]),wash[[#This Row],[total_girls]])</f>
        <v>0</v>
      </c>
      <c r="AE740">
        <f>IF(ISBLANK(wash[[#This Row],[total_children]]),SUM(wash[[#This Row],[calc_boys]],wash[[#This Row],[calc_girls]]),wash[[#This Row],[total_children]])</f>
        <v>0</v>
      </c>
      <c r="AF740">
        <f>IF(ISBLANK(wash[[#This Row],[total_pwd]]),SUM(wash[[#This Row],[total_pwd_men]],wash[[#This Row],[total_pwd_women]]),wash[[#This Row],[total_pwd]])</f>
        <v>0</v>
      </c>
      <c r="AG740">
        <f>IF(ISBLANK(wash[[#This Row],[total_adults]]),SUM(wash[[#This Row],[total_men]],wash[[#This Row],[total_women]]),wash[[#This Row],[total_adults]])</f>
        <v>0</v>
      </c>
      <c r="AH740">
        <f>IF(ISBLANK(wash[[#This Row],[total_beneficiaries_reached]]),SUM(wash[[#This Row],[calc_children]],wash[[#This Row],[calc_adults]]),wash[[#This Row],[total_beneficiaries_reached]])</f>
        <v>0</v>
      </c>
      <c r="AI740" s="49" t="str">
        <f ca="1">IF(B740="","",OFFSET(table_admin1[[#Headers],[ADM1_PT]],MATCH(B740,admin1,0),1))</f>
        <v/>
      </c>
      <c r="AJ740" s="49" t="str">
        <f t="shared" ca="1" si="24"/>
        <v/>
      </c>
      <c r="AK740" s="49" t="str">
        <f t="shared" ca="1" si="25"/>
        <v/>
      </c>
    </row>
    <row r="741" spans="29:37" x14ac:dyDescent="0.2">
      <c r="AC741">
        <f>IF(ISBLANK(wash[[#This Row],[total_boys]]),SUM(wash[[#This Row],[boys_0-5_reached]],wash[[#This Row],[boys_6-12_reached]],wash[[#This Row],[boys_13-18_reached]]),wash[[#This Row],[total_boys]])</f>
        <v>0</v>
      </c>
      <c r="AD741">
        <f>IF(ISBLANK(wash[[#This Row],[total_girls]]),SUM(wash[[#This Row],[girls_0-5_reached]],wash[[#This Row],[girls_6-12_reached]],wash[[#This Row],[girls_13-18_reached]]),wash[[#This Row],[total_girls]])</f>
        <v>0</v>
      </c>
      <c r="AE741">
        <f>IF(ISBLANK(wash[[#This Row],[total_children]]),SUM(wash[[#This Row],[calc_boys]],wash[[#This Row],[calc_girls]]),wash[[#This Row],[total_children]])</f>
        <v>0</v>
      </c>
      <c r="AF741">
        <f>IF(ISBLANK(wash[[#This Row],[total_pwd]]),SUM(wash[[#This Row],[total_pwd_men]],wash[[#This Row],[total_pwd_women]]),wash[[#This Row],[total_pwd]])</f>
        <v>0</v>
      </c>
      <c r="AG741">
        <f>IF(ISBLANK(wash[[#This Row],[total_adults]]),SUM(wash[[#This Row],[total_men]],wash[[#This Row],[total_women]]),wash[[#This Row],[total_adults]])</f>
        <v>0</v>
      </c>
      <c r="AH741">
        <f>IF(ISBLANK(wash[[#This Row],[total_beneficiaries_reached]]),SUM(wash[[#This Row],[calc_children]],wash[[#This Row],[calc_adults]]),wash[[#This Row],[total_beneficiaries_reached]])</f>
        <v>0</v>
      </c>
      <c r="AI741" s="49" t="str">
        <f ca="1">IF(B741="","",OFFSET(table_admin1[[#Headers],[ADM1_PT]],MATCH(B741,admin1,0),1))</f>
        <v/>
      </c>
      <c r="AJ741" s="49" t="str">
        <f t="shared" ca="1" si="24"/>
        <v/>
      </c>
      <c r="AK741" s="49" t="str">
        <f t="shared" ca="1" si="25"/>
        <v/>
      </c>
    </row>
    <row r="742" spans="29:37" x14ac:dyDescent="0.2">
      <c r="AC742">
        <f>IF(ISBLANK(wash[[#This Row],[total_boys]]),SUM(wash[[#This Row],[boys_0-5_reached]],wash[[#This Row],[boys_6-12_reached]],wash[[#This Row],[boys_13-18_reached]]),wash[[#This Row],[total_boys]])</f>
        <v>0</v>
      </c>
      <c r="AD742">
        <f>IF(ISBLANK(wash[[#This Row],[total_girls]]),SUM(wash[[#This Row],[girls_0-5_reached]],wash[[#This Row],[girls_6-12_reached]],wash[[#This Row],[girls_13-18_reached]]),wash[[#This Row],[total_girls]])</f>
        <v>0</v>
      </c>
      <c r="AE742">
        <f>IF(ISBLANK(wash[[#This Row],[total_children]]),SUM(wash[[#This Row],[calc_boys]],wash[[#This Row],[calc_girls]]),wash[[#This Row],[total_children]])</f>
        <v>0</v>
      </c>
      <c r="AF742">
        <f>IF(ISBLANK(wash[[#This Row],[total_pwd]]),SUM(wash[[#This Row],[total_pwd_men]],wash[[#This Row],[total_pwd_women]]),wash[[#This Row],[total_pwd]])</f>
        <v>0</v>
      </c>
      <c r="AG742">
        <f>IF(ISBLANK(wash[[#This Row],[total_adults]]),SUM(wash[[#This Row],[total_men]],wash[[#This Row],[total_women]]),wash[[#This Row],[total_adults]])</f>
        <v>0</v>
      </c>
      <c r="AH742">
        <f>IF(ISBLANK(wash[[#This Row],[total_beneficiaries_reached]]),SUM(wash[[#This Row],[calc_children]],wash[[#This Row],[calc_adults]]),wash[[#This Row],[total_beneficiaries_reached]])</f>
        <v>0</v>
      </c>
      <c r="AI742" s="49" t="str">
        <f ca="1">IF(B742="","",OFFSET(table_admin1[[#Headers],[ADM1_PT]],MATCH(B742,admin1,0),1))</f>
        <v/>
      </c>
      <c r="AJ742" s="49" t="str">
        <f t="shared" ca="1" si="24"/>
        <v/>
      </c>
      <c r="AK742" s="49" t="str">
        <f t="shared" ca="1" si="25"/>
        <v/>
      </c>
    </row>
    <row r="743" spans="29:37" x14ac:dyDescent="0.2">
      <c r="AC743">
        <f>IF(ISBLANK(wash[[#This Row],[total_boys]]),SUM(wash[[#This Row],[boys_0-5_reached]],wash[[#This Row],[boys_6-12_reached]],wash[[#This Row],[boys_13-18_reached]]),wash[[#This Row],[total_boys]])</f>
        <v>0</v>
      </c>
      <c r="AD743">
        <f>IF(ISBLANK(wash[[#This Row],[total_girls]]),SUM(wash[[#This Row],[girls_0-5_reached]],wash[[#This Row],[girls_6-12_reached]],wash[[#This Row],[girls_13-18_reached]]),wash[[#This Row],[total_girls]])</f>
        <v>0</v>
      </c>
      <c r="AE743">
        <f>IF(ISBLANK(wash[[#This Row],[total_children]]),SUM(wash[[#This Row],[calc_boys]],wash[[#This Row],[calc_girls]]),wash[[#This Row],[total_children]])</f>
        <v>0</v>
      </c>
      <c r="AF743">
        <f>IF(ISBLANK(wash[[#This Row],[total_pwd]]),SUM(wash[[#This Row],[total_pwd_men]],wash[[#This Row],[total_pwd_women]]),wash[[#This Row],[total_pwd]])</f>
        <v>0</v>
      </c>
      <c r="AG743">
        <f>IF(ISBLANK(wash[[#This Row],[total_adults]]),SUM(wash[[#This Row],[total_men]],wash[[#This Row],[total_women]]),wash[[#This Row],[total_adults]])</f>
        <v>0</v>
      </c>
      <c r="AH743">
        <f>IF(ISBLANK(wash[[#This Row],[total_beneficiaries_reached]]),SUM(wash[[#This Row],[calc_children]],wash[[#This Row],[calc_adults]]),wash[[#This Row],[total_beneficiaries_reached]])</f>
        <v>0</v>
      </c>
      <c r="AI743" s="49" t="str">
        <f ca="1">IF(B743="","",OFFSET(table_admin1[[#Headers],[ADM1_PT]],MATCH(B743,admin1,0),1))</f>
        <v/>
      </c>
      <c r="AJ743" s="49" t="str">
        <f t="shared" ca="1" si="24"/>
        <v/>
      </c>
      <c r="AK743" s="49" t="str">
        <f t="shared" ca="1" si="25"/>
        <v/>
      </c>
    </row>
    <row r="744" spans="29:37" x14ac:dyDescent="0.2">
      <c r="AC744">
        <f>IF(ISBLANK(wash[[#This Row],[total_boys]]),SUM(wash[[#This Row],[boys_0-5_reached]],wash[[#This Row],[boys_6-12_reached]],wash[[#This Row],[boys_13-18_reached]]),wash[[#This Row],[total_boys]])</f>
        <v>0</v>
      </c>
      <c r="AD744">
        <f>IF(ISBLANK(wash[[#This Row],[total_girls]]),SUM(wash[[#This Row],[girls_0-5_reached]],wash[[#This Row],[girls_6-12_reached]],wash[[#This Row],[girls_13-18_reached]]),wash[[#This Row],[total_girls]])</f>
        <v>0</v>
      </c>
      <c r="AE744">
        <f>IF(ISBLANK(wash[[#This Row],[total_children]]),SUM(wash[[#This Row],[calc_boys]],wash[[#This Row],[calc_girls]]),wash[[#This Row],[total_children]])</f>
        <v>0</v>
      </c>
      <c r="AF744">
        <f>IF(ISBLANK(wash[[#This Row],[total_pwd]]),SUM(wash[[#This Row],[total_pwd_men]],wash[[#This Row],[total_pwd_women]]),wash[[#This Row],[total_pwd]])</f>
        <v>0</v>
      </c>
      <c r="AG744">
        <f>IF(ISBLANK(wash[[#This Row],[total_adults]]),SUM(wash[[#This Row],[total_men]],wash[[#This Row],[total_women]]),wash[[#This Row],[total_adults]])</f>
        <v>0</v>
      </c>
      <c r="AH744">
        <f>IF(ISBLANK(wash[[#This Row],[total_beneficiaries_reached]]),SUM(wash[[#This Row],[calc_children]],wash[[#This Row],[calc_adults]]),wash[[#This Row],[total_beneficiaries_reached]])</f>
        <v>0</v>
      </c>
      <c r="AI744" s="49" t="str">
        <f ca="1">IF(B744="","",OFFSET(table_admin1[[#Headers],[ADM1_PT]],MATCH(B744,admin1,0),1))</f>
        <v/>
      </c>
      <c r="AJ744" s="49" t="str">
        <f t="shared" ca="1" si="24"/>
        <v/>
      </c>
      <c r="AK744" s="49" t="str">
        <f t="shared" ca="1" si="25"/>
        <v/>
      </c>
    </row>
    <row r="745" spans="29:37" x14ac:dyDescent="0.2">
      <c r="AC745">
        <f>IF(ISBLANK(wash[[#This Row],[total_boys]]),SUM(wash[[#This Row],[boys_0-5_reached]],wash[[#This Row],[boys_6-12_reached]],wash[[#This Row],[boys_13-18_reached]]),wash[[#This Row],[total_boys]])</f>
        <v>0</v>
      </c>
      <c r="AD745">
        <f>IF(ISBLANK(wash[[#This Row],[total_girls]]),SUM(wash[[#This Row],[girls_0-5_reached]],wash[[#This Row],[girls_6-12_reached]],wash[[#This Row],[girls_13-18_reached]]),wash[[#This Row],[total_girls]])</f>
        <v>0</v>
      </c>
      <c r="AE745">
        <f>IF(ISBLANK(wash[[#This Row],[total_children]]),SUM(wash[[#This Row],[calc_boys]],wash[[#This Row],[calc_girls]]),wash[[#This Row],[total_children]])</f>
        <v>0</v>
      </c>
      <c r="AF745">
        <f>IF(ISBLANK(wash[[#This Row],[total_pwd]]),SUM(wash[[#This Row],[total_pwd_men]],wash[[#This Row],[total_pwd_women]]),wash[[#This Row],[total_pwd]])</f>
        <v>0</v>
      </c>
      <c r="AG745">
        <f>IF(ISBLANK(wash[[#This Row],[total_adults]]),SUM(wash[[#This Row],[total_men]],wash[[#This Row],[total_women]]),wash[[#This Row],[total_adults]])</f>
        <v>0</v>
      </c>
      <c r="AH745">
        <f>IF(ISBLANK(wash[[#This Row],[total_beneficiaries_reached]]),SUM(wash[[#This Row],[calc_children]],wash[[#This Row],[calc_adults]]),wash[[#This Row],[total_beneficiaries_reached]])</f>
        <v>0</v>
      </c>
      <c r="AI745" s="49" t="str">
        <f ca="1">IF(B745="","",OFFSET(table_admin1[[#Headers],[ADM1_PT]],MATCH(B745,admin1,0),1))</f>
        <v/>
      </c>
      <c r="AJ745" s="49" t="str">
        <f t="shared" ca="1" si="24"/>
        <v/>
      </c>
      <c r="AK745" s="49" t="str">
        <f t="shared" ca="1" si="25"/>
        <v/>
      </c>
    </row>
    <row r="746" spans="29:37" x14ac:dyDescent="0.2">
      <c r="AC746">
        <f>IF(ISBLANK(wash[[#This Row],[total_boys]]),SUM(wash[[#This Row],[boys_0-5_reached]],wash[[#This Row],[boys_6-12_reached]],wash[[#This Row],[boys_13-18_reached]]),wash[[#This Row],[total_boys]])</f>
        <v>0</v>
      </c>
      <c r="AD746">
        <f>IF(ISBLANK(wash[[#This Row],[total_girls]]),SUM(wash[[#This Row],[girls_0-5_reached]],wash[[#This Row],[girls_6-12_reached]],wash[[#This Row],[girls_13-18_reached]]),wash[[#This Row],[total_girls]])</f>
        <v>0</v>
      </c>
      <c r="AE746">
        <f>IF(ISBLANK(wash[[#This Row],[total_children]]),SUM(wash[[#This Row],[calc_boys]],wash[[#This Row],[calc_girls]]),wash[[#This Row],[total_children]])</f>
        <v>0</v>
      </c>
      <c r="AF746">
        <f>IF(ISBLANK(wash[[#This Row],[total_pwd]]),SUM(wash[[#This Row],[total_pwd_men]],wash[[#This Row],[total_pwd_women]]),wash[[#This Row],[total_pwd]])</f>
        <v>0</v>
      </c>
      <c r="AG746">
        <f>IF(ISBLANK(wash[[#This Row],[total_adults]]),SUM(wash[[#This Row],[total_men]],wash[[#This Row],[total_women]]),wash[[#This Row],[total_adults]])</f>
        <v>0</v>
      </c>
      <c r="AH746">
        <f>IF(ISBLANK(wash[[#This Row],[total_beneficiaries_reached]]),SUM(wash[[#This Row],[calc_children]],wash[[#This Row],[calc_adults]]),wash[[#This Row],[total_beneficiaries_reached]])</f>
        <v>0</v>
      </c>
      <c r="AI746" s="49" t="str">
        <f ca="1">IF(B746="","",OFFSET(table_admin1[[#Headers],[ADM1_PT]],MATCH(B746,admin1,0),1))</f>
        <v/>
      </c>
      <c r="AJ746" s="49" t="str">
        <f t="shared" ca="1" si="24"/>
        <v/>
      </c>
      <c r="AK746" s="49" t="str">
        <f t="shared" ca="1" si="25"/>
        <v/>
      </c>
    </row>
    <row r="747" spans="29:37" x14ac:dyDescent="0.2">
      <c r="AC747">
        <f>IF(ISBLANK(wash[[#This Row],[total_boys]]),SUM(wash[[#This Row],[boys_0-5_reached]],wash[[#This Row],[boys_6-12_reached]],wash[[#This Row],[boys_13-18_reached]]),wash[[#This Row],[total_boys]])</f>
        <v>0</v>
      </c>
      <c r="AD747">
        <f>IF(ISBLANK(wash[[#This Row],[total_girls]]),SUM(wash[[#This Row],[girls_0-5_reached]],wash[[#This Row],[girls_6-12_reached]],wash[[#This Row],[girls_13-18_reached]]),wash[[#This Row],[total_girls]])</f>
        <v>0</v>
      </c>
      <c r="AE747">
        <f>IF(ISBLANK(wash[[#This Row],[total_children]]),SUM(wash[[#This Row],[calc_boys]],wash[[#This Row],[calc_girls]]),wash[[#This Row],[total_children]])</f>
        <v>0</v>
      </c>
      <c r="AF747">
        <f>IF(ISBLANK(wash[[#This Row],[total_pwd]]),SUM(wash[[#This Row],[total_pwd_men]],wash[[#This Row],[total_pwd_women]]),wash[[#This Row],[total_pwd]])</f>
        <v>0</v>
      </c>
      <c r="AG747">
        <f>IF(ISBLANK(wash[[#This Row],[total_adults]]),SUM(wash[[#This Row],[total_men]],wash[[#This Row],[total_women]]),wash[[#This Row],[total_adults]])</f>
        <v>0</v>
      </c>
      <c r="AH747">
        <f>IF(ISBLANK(wash[[#This Row],[total_beneficiaries_reached]]),SUM(wash[[#This Row],[calc_children]],wash[[#This Row],[calc_adults]]),wash[[#This Row],[total_beneficiaries_reached]])</f>
        <v>0</v>
      </c>
      <c r="AI747" s="49" t="str">
        <f ca="1">IF(B747="","",OFFSET(table_admin1[[#Headers],[ADM1_PT]],MATCH(B747,admin1,0),1))</f>
        <v/>
      </c>
      <c r="AJ747" s="49" t="str">
        <f t="shared" ca="1" si="24"/>
        <v/>
      </c>
      <c r="AK747" s="49" t="str">
        <f t="shared" ca="1" si="25"/>
        <v/>
      </c>
    </row>
    <row r="748" spans="29:37" x14ac:dyDescent="0.2">
      <c r="AC748">
        <f>IF(ISBLANK(wash[[#This Row],[total_boys]]),SUM(wash[[#This Row],[boys_0-5_reached]],wash[[#This Row],[boys_6-12_reached]],wash[[#This Row],[boys_13-18_reached]]),wash[[#This Row],[total_boys]])</f>
        <v>0</v>
      </c>
      <c r="AD748">
        <f>IF(ISBLANK(wash[[#This Row],[total_girls]]),SUM(wash[[#This Row],[girls_0-5_reached]],wash[[#This Row],[girls_6-12_reached]],wash[[#This Row],[girls_13-18_reached]]),wash[[#This Row],[total_girls]])</f>
        <v>0</v>
      </c>
      <c r="AE748">
        <f>IF(ISBLANK(wash[[#This Row],[total_children]]),SUM(wash[[#This Row],[calc_boys]],wash[[#This Row],[calc_girls]]),wash[[#This Row],[total_children]])</f>
        <v>0</v>
      </c>
      <c r="AF748">
        <f>IF(ISBLANK(wash[[#This Row],[total_pwd]]),SUM(wash[[#This Row],[total_pwd_men]],wash[[#This Row],[total_pwd_women]]),wash[[#This Row],[total_pwd]])</f>
        <v>0</v>
      </c>
      <c r="AG748">
        <f>IF(ISBLANK(wash[[#This Row],[total_adults]]),SUM(wash[[#This Row],[total_men]],wash[[#This Row],[total_women]]),wash[[#This Row],[total_adults]])</f>
        <v>0</v>
      </c>
      <c r="AH748">
        <f>IF(ISBLANK(wash[[#This Row],[total_beneficiaries_reached]]),SUM(wash[[#This Row],[calc_children]],wash[[#This Row],[calc_adults]]),wash[[#This Row],[total_beneficiaries_reached]])</f>
        <v>0</v>
      </c>
      <c r="AI748" s="49" t="str">
        <f ca="1">IF(B748="","",OFFSET(table_admin1[[#Headers],[ADM1_PT]],MATCH(B748,admin1,0),1))</f>
        <v/>
      </c>
      <c r="AJ748" s="49" t="str">
        <f t="shared" ca="1" si="24"/>
        <v/>
      </c>
      <c r="AK748" s="49" t="str">
        <f t="shared" ca="1" si="25"/>
        <v/>
      </c>
    </row>
    <row r="749" spans="29:37" x14ac:dyDescent="0.2">
      <c r="AC749">
        <f>IF(ISBLANK(wash[[#This Row],[total_boys]]),SUM(wash[[#This Row],[boys_0-5_reached]],wash[[#This Row],[boys_6-12_reached]],wash[[#This Row],[boys_13-18_reached]]),wash[[#This Row],[total_boys]])</f>
        <v>0</v>
      </c>
      <c r="AD749">
        <f>IF(ISBLANK(wash[[#This Row],[total_girls]]),SUM(wash[[#This Row],[girls_0-5_reached]],wash[[#This Row],[girls_6-12_reached]],wash[[#This Row],[girls_13-18_reached]]),wash[[#This Row],[total_girls]])</f>
        <v>0</v>
      </c>
      <c r="AE749">
        <f>IF(ISBLANK(wash[[#This Row],[total_children]]),SUM(wash[[#This Row],[calc_boys]],wash[[#This Row],[calc_girls]]),wash[[#This Row],[total_children]])</f>
        <v>0</v>
      </c>
      <c r="AF749">
        <f>IF(ISBLANK(wash[[#This Row],[total_pwd]]),SUM(wash[[#This Row],[total_pwd_men]],wash[[#This Row],[total_pwd_women]]),wash[[#This Row],[total_pwd]])</f>
        <v>0</v>
      </c>
      <c r="AG749">
        <f>IF(ISBLANK(wash[[#This Row],[total_adults]]),SUM(wash[[#This Row],[total_men]],wash[[#This Row],[total_women]]),wash[[#This Row],[total_adults]])</f>
        <v>0</v>
      </c>
      <c r="AH749">
        <f>IF(ISBLANK(wash[[#This Row],[total_beneficiaries_reached]]),SUM(wash[[#This Row],[calc_children]],wash[[#This Row],[calc_adults]]),wash[[#This Row],[total_beneficiaries_reached]])</f>
        <v>0</v>
      </c>
      <c r="AI749" s="49" t="str">
        <f ca="1">IF(B749="","",OFFSET(table_admin1[[#Headers],[ADM1_PT]],MATCH(B749,admin1,0),1))</f>
        <v/>
      </c>
      <c r="AJ749" s="49" t="str">
        <f t="shared" ref="AJ749:AJ812" ca="1" si="26">IF(C749="","",INDEX(admin2_pcode,MATCH(C749,OFFSET(admin2_start,MATCH(AI749,admin1_linked_pcode,0),0,COUNTIF(admin1_linked_pcode,AI749)),0)+MATCH(AI749,admin1_linked_pcode,0)-1))</f>
        <v/>
      </c>
      <c r="AK749" s="49" t="str">
        <f t="shared" ref="AK749:AK812" ca="1" si="27">IF(D749="","",INDEX(admin3_pcode,MATCH(D749,OFFSET(admin3_start,MATCH(AJ749,admin2_linked_pcode,0),0,COUNTIF(admin2_linked_pcode,AJ749)),0)+MATCH(AJ749,admin2_linked_pcode,0)-1))</f>
        <v/>
      </c>
    </row>
    <row r="750" spans="29:37" x14ac:dyDescent="0.2">
      <c r="AC750">
        <f>IF(ISBLANK(wash[[#This Row],[total_boys]]),SUM(wash[[#This Row],[boys_0-5_reached]],wash[[#This Row],[boys_6-12_reached]],wash[[#This Row],[boys_13-18_reached]]),wash[[#This Row],[total_boys]])</f>
        <v>0</v>
      </c>
      <c r="AD750">
        <f>IF(ISBLANK(wash[[#This Row],[total_girls]]),SUM(wash[[#This Row],[girls_0-5_reached]],wash[[#This Row],[girls_6-12_reached]],wash[[#This Row],[girls_13-18_reached]]),wash[[#This Row],[total_girls]])</f>
        <v>0</v>
      </c>
      <c r="AE750">
        <f>IF(ISBLANK(wash[[#This Row],[total_children]]),SUM(wash[[#This Row],[calc_boys]],wash[[#This Row],[calc_girls]]),wash[[#This Row],[total_children]])</f>
        <v>0</v>
      </c>
      <c r="AF750">
        <f>IF(ISBLANK(wash[[#This Row],[total_pwd]]),SUM(wash[[#This Row],[total_pwd_men]],wash[[#This Row],[total_pwd_women]]),wash[[#This Row],[total_pwd]])</f>
        <v>0</v>
      </c>
      <c r="AG750">
        <f>IF(ISBLANK(wash[[#This Row],[total_adults]]),SUM(wash[[#This Row],[total_men]],wash[[#This Row],[total_women]]),wash[[#This Row],[total_adults]])</f>
        <v>0</v>
      </c>
      <c r="AH750">
        <f>IF(ISBLANK(wash[[#This Row],[total_beneficiaries_reached]]),SUM(wash[[#This Row],[calc_children]],wash[[#This Row],[calc_adults]]),wash[[#This Row],[total_beneficiaries_reached]])</f>
        <v>0</v>
      </c>
      <c r="AI750" s="49" t="str">
        <f ca="1">IF(B750="","",OFFSET(table_admin1[[#Headers],[ADM1_PT]],MATCH(B750,admin1,0),1))</f>
        <v/>
      </c>
      <c r="AJ750" s="49" t="str">
        <f t="shared" ca="1" si="26"/>
        <v/>
      </c>
      <c r="AK750" s="49" t="str">
        <f t="shared" ca="1" si="27"/>
        <v/>
      </c>
    </row>
    <row r="751" spans="29:37" x14ac:dyDescent="0.2">
      <c r="AC751">
        <f>IF(ISBLANK(wash[[#This Row],[total_boys]]),SUM(wash[[#This Row],[boys_0-5_reached]],wash[[#This Row],[boys_6-12_reached]],wash[[#This Row],[boys_13-18_reached]]),wash[[#This Row],[total_boys]])</f>
        <v>0</v>
      </c>
      <c r="AD751">
        <f>IF(ISBLANK(wash[[#This Row],[total_girls]]),SUM(wash[[#This Row],[girls_0-5_reached]],wash[[#This Row],[girls_6-12_reached]],wash[[#This Row],[girls_13-18_reached]]),wash[[#This Row],[total_girls]])</f>
        <v>0</v>
      </c>
      <c r="AE751">
        <f>IF(ISBLANK(wash[[#This Row],[total_children]]),SUM(wash[[#This Row],[calc_boys]],wash[[#This Row],[calc_girls]]),wash[[#This Row],[total_children]])</f>
        <v>0</v>
      </c>
      <c r="AF751">
        <f>IF(ISBLANK(wash[[#This Row],[total_pwd]]),SUM(wash[[#This Row],[total_pwd_men]],wash[[#This Row],[total_pwd_women]]),wash[[#This Row],[total_pwd]])</f>
        <v>0</v>
      </c>
      <c r="AG751">
        <f>IF(ISBLANK(wash[[#This Row],[total_adults]]),SUM(wash[[#This Row],[total_men]],wash[[#This Row],[total_women]]),wash[[#This Row],[total_adults]])</f>
        <v>0</v>
      </c>
      <c r="AH751">
        <f>IF(ISBLANK(wash[[#This Row],[total_beneficiaries_reached]]),SUM(wash[[#This Row],[calc_children]],wash[[#This Row],[calc_adults]]),wash[[#This Row],[total_beneficiaries_reached]])</f>
        <v>0</v>
      </c>
      <c r="AI751" s="49" t="str">
        <f ca="1">IF(B751="","",OFFSET(table_admin1[[#Headers],[ADM1_PT]],MATCH(B751,admin1,0),1))</f>
        <v/>
      </c>
      <c r="AJ751" s="49" t="str">
        <f t="shared" ca="1" si="26"/>
        <v/>
      </c>
      <c r="AK751" s="49" t="str">
        <f t="shared" ca="1" si="27"/>
        <v/>
      </c>
    </row>
    <row r="752" spans="29:37" x14ac:dyDescent="0.2">
      <c r="AC752">
        <f>IF(ISBLANK(wash[[#This Row],[total_boys]]),SUM(wash[[#This Row],[boys_0-5_reached]],wash[[#This Row],[boys_6-12_reached]],wash[[#This Row],[boys_13-18_reached]]),wash[[#This Row],[total_boys]])</f>
        <v>0</v>
      </c>
      <c r="AD752">
        <f>IF(ISBLANK(wash[[#This Row],[total_girls]]),SUM(wash[[#This Row],[girls_0-5_reached]],wash[[#This Row],[girls_6-12_reached]],wash[[#This Row],[girls_13-18_reached]]),wash[[#This Row],[total_girls]])</f>
        <v>0</v>
      </c>
      <c r="AE752">
        <f>IF(ISBLANK(wash[[#This Row],[total_children]]),SUM(wash[[#This Row],[calc_boys]],wash[[#This Row],[calc_girls]]),wash[[#This Row],[total_children]])</f>
        <v>0</v>
      </c>
      <c r="AF752">
        <f>IF(ISBLANK(wash[[#This Row],[total_pwd]]),SUM(wash[[#This Row],[total_pwd_men]],wash[[#This Row],[total_pwd_women]]),wash[[#This Row],[total_pwd]])</f>
        <v>0</v>
      </c>
      <c r="AG752">
        <f>IF(ISBLANK(wash[[#This Row],[total_adults]]),SUM(wash[[#This Row],[total_men]],wash[[#This Row],[total_women]]),wash[[#This Row],[total_adults]])</f>
        <v>0</v>
      </c>
      <c r="AH752">
        <f>IF(ISBLANK(wash[[#This Row],[total_beneficiaries_reached]]),SUM(wash[[#This Row],[calc_children]],wash[[#This Row],[calc_adults]]),wash[[#This Row],[total_beneficiaries_reached]])</f>
        <v>0</v>
      </c>
      <c r="AI752" s="49" t="str">
        <f ca="1">IF(B752="","",OFFSET(table_admin1[[#Headers],[ADM1_PT]],MATCH(B752,admin1,0),1))</f>
        <v/>
      </c>
      <c r="AJ752" s="49" t="str">
        <f t="shared" ca="1" si="26"/>
        <v/>
      </c>
      <c r="AK752" s="49" t="str">
        <f t="shared" ca="1" si="27"/>
        <v/>
      </c>
    </row>
    <row r="753" spans="29:37" x14ac:dyDescent="0.2">
      <c r="AC753">
        <f>IF(ISBLANK(wash[[#This Row],[total_boys]]),SUM(wash[[#This Row],[boys_0-5_reached]],wash[[#This Row],[boys_6-12_reached]],wash[[#This Row],[boys_13-18_reached]]),wash[[#This Row],[total_boys]])</f>
        <v>0</v>
      </c>
      <c r="AD753">
        <f>IF(ISBLANK(wash[[#This Row],[total_girls]]),SUM(wash[[#This Row],[girls_0-5_reached]],wash[[#This Row],[girls_6-12_reached]],wash[[#This Row],[girls_13-18_reached]]),wash[[#This Row],[total_girls]])</f>
        <v>0</v>
      </c>
      <c r="AE753">
        <f>IF(ISBLANK(wash[[#This Row],[total_children]]),SUM(wash[[#This Row],[calc_boys]],wash[[#This Row],[calc_girls]]),wash[[#This Row],[total_children]])</f>
        <v>0</v>
      </c>
      <c r="AF753">
        <f>IF(ISBLANK(wash[[#This Row],[total_pwd]]),SUM(wash[[#This Row],[total_pwd_men]],wash[[#This Row],[total_pwd_women]]),wash[[#This Row],[total_pwd]])</f>
        <v>0</v>
      </c>
      <c r="AG753">
        <f>IF(ISBLANK(wash[[#This Row],[total_adults]]),SUM(wash[[#This Row],[total_men]],wash[[#This Row],[total_women]]),wash[[#This Row],[total_adults]])</f>
        <v>0</v>
      </c>
      <c r="AH753">
        <f>IF(ISBLANK(wash[[#This Row],[total_beneficiaries_reached]]),SUM(wash[[#This Row],[calc_children]],wash[[#This Row],[calc_adults]]),wash[[#This Row],[total_beneficiaries_reached]])</f>
        <v>0</v>
      </c>
      <c r="AI753" s="49" t="str">
        <f ca="1">IF(B753="","",OFFSET(table_admin1[[#Headers],[ADM1_PT]],MATCH(B753,admin1,0),1))</f>
        <v/>
      </c>
      <c r="AJ753" s="49" t="str">
        <f t="shared" ca="1" si="26"/>
        <v/>
      </c>
      <c r="AK753" s="49" t="str">
        <f t="shared" ca="1" si="27"/>
        <v/>
      </c>
    </row>
    <row r="754" spans="29:37" x14ac:dyDescent="0.2">
      <c r="AC754">
        <f>IF(ISBLANK(wash[[#This Row],[total_boys]]),SUM(wash[[#This Row],[boys_0-5_reached]],wash[[#This Row],[boys_6-12_reached]],wash[[#This Row],[boys_13-18_reached]]),wash[[#This Row],[total_boys]])</f>
        <v>0</v>
      </c>
      <c r="AD754">
        <f>IF(ISBLANK(wash[[#This Row],[total_girls]]),SUM(wash[[#This Row],[girls_0-5_reached]],wash[[#This Row],[girls_6-12_reached]],wash[[#This Row],[girls_13-18_reached]]),wash[[#This Row],[total_girls]])</f>
        <v>0</v>
      </c>
      <c r="AE754">
        <f>IF(ISBLANK(wash[[#This Row],[total_children]]),SUM(wash[[#This Row],[calc_boys]],wash[[#This Row],[calc_girls]]),wash[[#This Row],[total_children]])</f>
        <v>0</v>
      </c>
      <c r="AF754">
        <f>IF(ISBLANK(wash[[#This Row],[total_pwd]]),SUM(wash[[#This Row],[total_pwd_men]],wash[[#This Row],[total_pwd_women]]),wash[[#This Row],[total_pwd]])</f>
        <v>0</v>
      </c>
      <c r="AG754">
        <f>IF(ISBLANK(wash[[#This Row],[total_adults]]),SUM(wash[[#This Row],[total_men]],wash[[#This Row],[total_women]]),wash[[#This Row],[total_adults]])</f>
        <v>0</v>
      </c>
      <c r="AH754">
        <f>IF(ISBLANK(wash[[#This Row],[total_beneficiaries_reached]]),SUM(wash[[#This Row],[calc_children]],wash[[#This Row],[calc_adults]]),wash[[#This Row],[total_beneficiaries_reached]])</f>
        <v>0</v>
      </c>
      <c r="AI754" s="49" t="str">
        <f ca="1">IF(B754="","",OFFSET(table_admin1[[#Headers],[ADM1_PT]],MATCH(B754,admin1,0),1))</f>
        <v/>
      </c>
      <c r="AJ754" s="49" t="str">
        <f t="shared" ca="1" si="26"/>
        <v/>
      </c>
      <c r="AK754" s="49" t="str">
        <f t="shared" ca="1" si="27"/>
        <v/>
      </c>
    </row>
    <row r="755" spans="29:37" x14ac:dyDescent="0.2">
      <c r="AC755">
        <f>IF(ISBLANK(wash[[#This Row],[total_boys]]),SUM(wash[[#This Row],[boys_0-5_reached]],wash[[#This Row],[boys_6-12_reached]],wash[[#This Row],[boys_13-18_reached]]),wash[[#This Row],[total_boys]])</f>
        <v>0</v>
      </c>
      <c r="AD755">
        <f>IF(ISBLANK(wash[[#This Row],[total_girls]]),SUM(wash[[#This Row],[girls_0-5_reached]],wash[[#This Row],[girls_6-12_reached]],wash[[#This Row],[girls_13-18_reached]]),wash[[#This Row],[total_girls]])</f>
        <v>0</v>
      </c>
      <c r="AE755">
        <f>IF(ISBLANK(wash[[#This Row],[total_children]]),SUM(wash[[#This Row],[calc_boys]],wash[[#This Row],[calc_girls]]),wash[[#This Row],[total_children]])</f>
        <v>0</v>
      </c>
      <c r="AF755">
        <f>IF(ISBLANK(wash[[#This Row],[total_pwd]]),SUM(wash[[#This Row],[total_pwd_men]],wash[[#This Row],[total_pwd_women]]),wash[[#This Row],[total_pwd]])</f>
        <v>0</v>
      </c>
      <c r="AG755">
        <f>IF(ISBLANK(wash[[#This Row],[total_adults]]),SUM(wash[[#This Row],[total_men]],wash[[#This Row],[total_women]]),wash[[#This Row],[total_adults]])</f>
        <v>0</v>
      </c>
      <c r="AH755">
        <f>IF(ISBLANK(wash[[#This Row],[total_beneficiaries_reached]]),SUM(wash[[#This Row],[calc_children]],wash[[#This Row],[calc_adults]]),wash[[#This Row],[total_beneficiaries_reached]])</f>
        <v>0</v>
      </c>
      <c r="AI755" s="49" t="str">
        <f ca="1">IF(B755="","",OFFSET(table_admin1[[#Headers],[ADM1_PT]],MATCH(B755,admin1,0),1))</f>
        <v/>
      </c>
      <c r="AJ755" s="49" t="str">
        <f t="shared" ca="1" si="26"/>
        <v/>
      </c>
      <c r="AK755" s="49" t="str">
        <f t="shared" ca="1" si="27"/>
        <v/>
      </c>
    </row>
    <row r="756" spans="29:37" x14ac:dyDescent="0.2">
      <c r="AC756">
        <f>IF(ISBLANK(wash[[#This Row],[total_boys]]),SUM(wash[[#This Row],[boys_0-5_reached]],wash[[#This Row],[boys_6-12_reached]],wash[[#This Row],[boys_13-18_reached]]),wash[[#This Row],[total_boys]])</f>
        <v>0</v>
      </c>
      <c r="AD756">
        <f>IF(ISBLANK(wash[[#This Row],[total_girls]]),SUM(wash[[#This Row],[girls_0-5_reached]],wash[[#This Row],[girls_6-12_reached]],wash[[#This Row],[girls_13-18_reached]]),wash[[#This Row],[total_girls]])</f>
        <v>0</v>
      </c>
      <c r="AE756">
        <f>IF(ISBLANK(wash[[#This Row],[total_children]]),SUM(wash[[#This Row],[calc_boys]],wash[[#This Row],[calc_girls]]),wash[[#This Row],[total_children]])</f>
        <v>0</v>
      </c>
      <c r="AF756">
        <f>IF(ISBLANK(wash[[#This Row],[total_pwd]]),SUM(wash[[#This Row],[total_pwd_men]],wash[[#This Row],[total_pwd_women]]),wash[[#This Row],[total_pwd]])</f>
        <v>0</v>
      </c>
      <c r="AG756">
        <f>IF(ISBLANK(wash[[#This Row],[total_adults]]),SUM(wash[[#This Row],[total_men]],wash[[#This Row],[total_women]]),wash[[#This Row],[total_adults]])</f>
        <v>0</v>
      </c>
      <c r="AH756">
        <f>IF(ISBLANK(wash[[#This Row],[total_beneficiaries_reached]]),SUM(wash[[#This Row],[calc_children]],wash[[#This Row],[calc_adults]]),wash[[#This Row],[total_beneficiaries_reached]])</f>
        <v>0</v>
      </c>
      <c r="AI756" s="49" t="str">
        <f ca="1">IF(B756="","",OFFSET(table_admin1[[#Headers],[ADM1_PT]],MATCH(B756,admin1,0),1))</f>
        <v/>
      </c>
      <c r="AJ756" s="49" t="str">
        <f t="shared" ca="1" si="26"/>
        <v/>
      </c>
      <c r="AK756" s="49" t="str">
        <f t="shared" ca="1" si="27"/>
        <v/>
      </c>
    </row>
    <row r="757" spans="29:37" x14ac:dyDescent="0.2">
      <c r="AC757">
        <f>IF(ISBLANK(wash[[#This Row],[total_boys]]),SUM(wash[[#This Row],[boys_0-5_reached]],wash[[#This Row],[boys_6-12_reached]],wash[[#This Row],[boys_13-18_reached]]),wash[[#This Row],[total_boys]])</f>
        <v>0</v>
      </c>
      <c r="AD757">
        <f>IF(ISBLANK(wash[[#This Row],[total_girls]]),SUM(wash[[#This Row],[girls_0-5_reached]],wash[[#This Row],[girls_6-12_reached]],wash[[#This Row],[girls_13-18_reached]]),wash[[#This Row],[total_girls]])</f>
        <v>0</v>
      </c>
      <c r="AE757">
        <f>IF(ISBLANK(wash[[#This Row],[total_children]]),SUM(wash[[#This Row],[calc_boys]],wash[[#This Row],[calc_girls]]),wash[[#This Row],[total_children]])</f>
        <v>0</v>
      </c>
      <c r="AF757">
        <f>IF(ISBLANK(wash[[#This Row],[total_pwd]]),SUM(wash[[#This Row],[total_pwd_men]],wash[[#This Row],[total_pwd_women]]),wash[[#This Row],[total_pwd]])</f>
        <v>0</v>
      </c>
      <c r="AG757">
        <f>IF(ISBLANK(wash[[#This Row],[total_adults]]),SUM(wash[[#This Row],[total_men]],wash[[#This Row],[total_women]]),wash[[#This Row],[total_adults]])</f>
        <v>0</v>
      </c>
      <c r="AH757">
        <f>IF(ISBLANK(wash[[#This Row],[total_beneficiaries_reached]]),SUM(wash[[#This Row],[calc_children]],wash[[#This Row],[calc_adults]]),wash[[#This Row],[total_beneficiaries_reached]])</f>
        <v>0</v>
      </c>
      <c r="AI757" s="49" t="str">
        <f ca="1">IF(B757="","",OFFSET(table_admin1[[#Headers],[ADM1_PT]],MATCH(B757,admin1,0),1))</f>
        <v/>
      </c>
      <c r="AJ757" s="49" t="str">
        <f t="shared" ca="1" si="26"/>
        <v/>
      </c>
      <c r="AK757" s="49" t="str">
        <f t="shared" ca="1" si="27"/>
        <v/>
      </c>
    </row>
    <row r="758" spans="29:37" x14ac:dyDescent="0.2">
      <c r="AC758">
        <f>IF(ISBLANK(wash[[#This Row],[total_boys]]),SUM(wash[[#This Row],[boys_0-5_reached]],wash[[#This Row],[boys_6-12_reached]],wash[[#This Row],[boys_13-18_reached]]),wash[[#This Row],[total_boys]])</f>
        <v>0</v>
      </c>
      <c r="AD758">
        <f>IF(ISBLANK(wash[[#This Row],[total_girls]]),SUM(wash[[#This Row],[girls_0-5_reached]],wash[[#This Row],[girls_6-12_reached]],wash[[#This Row],[girls_13-18_reached]]),wash[[#This Row],[total_girls]])</f>
        <v>0</v>
      </c>
      <c r="AE758">
        <f>IF(ISBLANK(wash[[#This Row],[total_children]]),SUM(wash[[#This Row],[calc_boys]],wash[[#This Row],[calc_girls]]),wash[[#This Row],[total_children]])</f>
        <v>0</v>
      </c>
      <c r="AF758">
        <f>IF(ISBLANK(wash[[#This Row],[total_pwd]]),SUM(wash[[#This Row],[total_pwd_men]],wash[[#This Row],[total_pwd_women]]),wash[[#This Row],[total_pwd]])</f>
        <v>0</v>
      </c>
      <c r="AG758">
        <f>IF(ISBLANK(wash[[#This Row],[total_adults]]),SUM(wash[[#This Row],[total_men]],wash[[#This Row],[total_women]]),wash[[#This Row],[total_adults]])</f>
        <v>0</v>
      </c>
      <c r="AH758">
        <f>IF(ISBLANK(wash[[#This Row],[total_beneficiaries_reached]]),SUM(wash[[#This Row],[calc_children]],wash[[#This Row],[calc_adults]]),wash[[#This Row],[total_beneficiaries_reached]])</f>
        <v>0</v>
      </c>
      <c r="AI758" s="49" t="str">
        <f ca="1">IF(B758="","",OFFSET(table_admin1[[#Headers],[ADM1_PT]],MATCH(B758,admin1,0),1))</f>
        <v/>
      </c>
      <c r="AJ758" s="49" t="str">
        <f t="shared" ca="1" si="26"/>
        <v/>
      </c>
      <c r="AK758" s="49" t="str">
        <f t="shared" ca="1" si="27"/>
        <v/>
      </c>
    </row>
    <row r="759" spans="29:37" x14ac:dyDescent="0.2">
      <c r="AC759">
        <f>IF(ISBLANK(wash[[#This Row],[total_boys]]),SUM(wash[[#This Row],[boys_0-5_reached]],wash[[#This Row],[boys_6-12_reached]],wash[[#This Row],[boys_13-18_reached]]),wash[[#This Row],[total_boys]])</f>
        <v>0</v>
      </c>
      <c r="AD759">
        <f>IF(ISBLANK(wash[[#This Row],[total_girls]]),SUM(wash[[#This Row],[girls_0-5_reached]],wash[[#This Row],[girls_6-12_reached]],wash[[#This Row],[girls_13-18_reached]]),wash[[#This Row],[total_girls]])</f>
        <v>0</v>
      </c>
      <c r="AE759">
        <f>IF(ISBLANK(wash[[#This Row],[total_children]]),SUM(wash[[#This Row],[calc_boys]],wash[[#This Row],[calc_girls]]),wash[[#This Row],[total_children]])</f>
        <v>0</v>
      </c>
      <c r="AF759">
        <f>IF(ISBLANK(wash[[#This Row],[total_pwd]]),SUM(wash[[#This Row],[total_pwd_men]],wash[[#This Row],[total_pwd_women]]),wash[[#This Row],[total_pwd]])</f>
        <v>0</v>
      </c>
      <c r="AG759">
        <f>IF(ISBLANK(wash[[#This Row],[total_adults]]),SUM(wash[[#This Row],[total_men]],wash[[#This Row],[total_women]]),wash[[#This Row],[total_adults]])</f>
        <v>0</v>
      </c>
      <c r="AH759">
        <f>IF(ISBLANK(wash[[#This Row],[total_beneficiaries_reached]]),SUM(wash[[#This Row],[calc_children]],wash[[#This Row],[calc_adults]]),wash[[#This Row],[total_beneficiaries_reached]])</f>
        <v>0</v>
      </c>
      <c r="AI759" s="49" t="str">
        <f ca="1">IF(B759="","",OFFSET(table_admin1[[#Headers],[ADM1_PT]],MATCH(B759,admin1,0),1))</f>
        <v/>
      </c>
      <c r="AJ759" s="49" t="str">
        <f t="shared" ca="1" si="26"/>
        <v/>
      </c>
      <c r="AK759" s="49" t="str">
        <f t="shared" ca="1" si="27"/>
        <v/>
      </c>
    </row>
    <row r="760" spans="29:37" x14ac:dyDescent="0.2">
      <c r="AC760">
        <f>IF(ISBLANK(wash[[#This Row],[total_boys]]),SUM(wash[[#This Row],[boys_0-5_reached]],wash[[#This Row],[boys_6-12_reached]],wash[[#This Row],[boys_13-18_reached]]),wash[[#This Row],[total_boys]])</f>
        <v>0</v>
      </c>
      <c r="AD760">
        <f>IF(ISBLANK(wash[[#This Row],[total_girls]]),SUM(wash[[#This Row],[girls_0-5_reached]],wash[[#This Row],[girls_6-12_reached]],wash[[#This Row],[girls_13-18_reached]]),wash[[#This Row],[total_girls]])</f>
        <v>0</v>
      </c>
      <c r="AE760">
        <f>IF(ISBLANK(wash[[#This Row],[total_children]]),SUM(wash[[#This Row],[calc_boys]],wash[[#This Row],[calc_girls]]),wash[[#This Row],[total_children]])</f>
        <v>0</v>
      </c>
      <c r="AF760">
        <f>IF(ISBLANK(wash[[#This Row],[total_pwd]]),SUM(wash[[#This Row],[total_pwd_men]],wash[[#This Row],[total_pwd_women]]),wash[[#This Row],[total_pwd]])</f>
        <v>0</v>
      </c>
      <c r="AG760">
        <f>IF(ISBLANK(wash[[#This Row],[total_adults]]),SUM(wash[[#This Row],[total_men]],wash[[#This Row],[total_women]]),wash[[#This Row],[total_adults]])</f>
        <v>0</v>
      </c>
      <c r="AH760">
        <f>IF(ISBLANK(wash[[#This Row],[total_beneficiaries_reached]]),SUM(wash[[#This Row],[calc_children]],wash[[#This Row],[calc_adults]]),wash[[#This Row],[total_beneficiaries_reached]])</f>
        <v>0</v>
      </c>
      <c r="AI760" s="49" t="str">
        <f ca="1">IF(B760="","",OFFSET(table_admin1[[#Headers],[ADM1_PT]],MATCH(B760,admin1,0),1))</f>
        <v/>
      </c>
      <c r="AJ760" s="49" t="str">
        <f t="shared" ca="1" si="26"/>
        <v/>
      </c>
      <c r="AK760" s="49" t="str">
        <f t="shared" ca="1" si="27"/>
        <v/>
      </c>
    </row>
    <row r="761" spans="29:37" x14ac:dyDescent="0.2">
      <c r="AC761">
        <f>IF(ISBLANK(wash[[#This Row],[total_boys]]),SUM(wash[[#This Row],[boys_0-5_reached]],wash[[#This Row],[boys_6-12_reached]],wash[[#This Row],[boys_13-18_reached]]),wash[[#This Row],[total_boys]])</f>
        <v>0</v>
      </c>
      <c r="AD761">
        <f>IF(ISBLANK(wash[[#This Row],[total_girls]]),SUM(wash[[#This Row],[girls_0-5_reached]],wash[[#This Row],[girls_6-12_reached]],wash[[#This Row],[girls_13-18_reached]]),wash[[#This Row],[total_girls]])</f>
        <v>0</v>
      </c>
      <c r="AE761">
        <f>IF(ISBLANK(wash[[#This Row],[total_children]]),SUM(wash[[#This Row],[calc_boys]],wash[[#This Row],[calc_girls]]),wash[[#This Row],[total_children]])</f>
        <v>0</v>
      </c>
      <c r="AF761">
        <f>IF(ISBLANK(wash[[#This Row],[total_pwd]]),SUM(wash[[#This Row],[total_pwd_men]],wash[[#This Row],[total_pwd_women]]),wash[[#This Row],[total_pwd]])</f>
        <v>0</v>
      </c>
      <c r="AG761">
        <f>IF(ISBLANK(wash[[#This Row],[total_adults]]),SUM(wash[[#This Row],[total_men]],wash[[#This Row],[total_women]]),wash[[#This Row],[total_adults]])</f>
        <v>0</v>
      </c>
      <c r="AH761">
        <f>IF(ISBLANK(wash[[#This Row],[total_beneficiaries_reached]]),SUM(wash[[#This Row],[calc_children]],wash[[#This Row],[calc_adults]]),wash[[#This Row],[total_beneficiaries_reached]])</f>
        <v>0</v>
      </c>
      <c r="AI761" s="49" t="str">
        <f ca="1">IF(B761="","",OFFSET(table_admin1[[#Headers],[ADM1_PT]],MATCH(B761,admin1,0),1))</f>
        <v/>
      </c>
      <c r="AJ761" s="49" t="str">
        <f t="shared" ca="1" si="26"/>
        <v/>
      </c>
      <c r="AK761" s="49" t="str">
        <f t="shared" ca="1" si="27"/>
        <v/>
      </c>
    </row>
    <row r="762" spans="29:37" x14ac:dyDescent="0.2">
      <c r="AC762">
        <f>IF(ISBLANK(wash[[#This Row],[total_boys]]),SUM(wash[[#This Row],[boys_0-5_reached]],wash[[#This Row],[boys_6-12_reached]],wash[[#This Row],[boys_13-18_reached]]),wash[[#This Row],[total_boys]])</f>
        <v>0</v>
      </c>
      <c r="AD762">
        <f>IF(ISBLANK(wash[[#This Row],[total_girls]]),SUM(wash[[#This Row],[girls_0-5_reached]],wash[[#This Row],[girls_6-12_reached]],wash[[#This Row],[girls_13-18_reached]]),wash[[#This Row],[total_girls]])</f>
        <v>0</v>
      </c>
      <c r="AE762">
        <f>IF(ISBLANK(wash[[#This Row],[total_children]]),SUM(wash[[#This Row],[calc_boys]],wash[[#This Row],[calc_girls]]),wash[[#This Row],[total_children]])</f>
        <v>0</v>
      </c>
      <c r="AF762">
        <f>IF(ISBLANK(wash[[#This Row],[total_pwd]]),SUM(wash[[#This Row],[total_pwd_men]],wash[[#This Row],[total_pwd_women]]),wash[[#This Row],[total_pwd]])</f>
        <v>0</v>
      </c>
      <c r="AG762">
        <f>IF(ISBLANK(wash[[#This Row],[total_adults]]),SUM(wash[[#This Row],[total_men]],wash[[#This Row],[total_women]]),wash[[#This Row],[total_adults]])</f>
        <v>0</v>
      </c>
      <c r="AH762">
        <f>IF(ISBLANK(wash[[#This Row],[total_beneficiaries_reached]]),SUM(wash[[#This Row],[calc_children]],wash[[#This Row],[calc_adults]]),wash[[#This Row],[total_beneficiaries_reached]])</f>
        <v>0</v>
      </c>
      <c r="AI762" s="49" t="str">
        <f ca="1">IF(B762="","",OFFSET(table_admin1[[#Headers],[ADM1_PT]],MATCH(B762,admin1,0),1))</f>
        <v/>
      </c>
      <c r="AJ762" s="49" t="str">
        <f t="shared" ca="1" si="26"/>
        <v/>
      </c>
      <c r="AK762" s="49" t="str">
        <f t="shared" ca="1" si="27"/>
        <v/>
      </c>
    </row>
    <row r="763" spans="29:37" x14ac:dyDescent="0.2">
      <c r="AC763">
        <f>IF(ISBLANK(wash[[#This Row],[total_boys]]),SUM(wash[[#This Row],[boys_0-5_reached]],wash[[#This Row],[boys_6-12_reached]],wash[[#This Row],[boys_13-18_reached]]),wash[[#This Row],[total_boys]])</f>
        <v>0</v>
      </c>
      <c r="AD763">
        <f>IF(ISBLANK(wash[[#This Row],[total_girls]]),SUM(wash[[#This Row],[girls_0-5_reached]],wash[[#This Row],[girls_6-12_reached]],wash[[#This Row],[girls_13-18_reached]]),wash[[#This Row],[total_girls]])</f>
        <v>0</v>
      </c>
      <c r="AE763">
        <f>IF(ISBLANK(wash[[#This Row],[total_children]]),SUM(wash[[#This Row],[calc_boys]],wash[[#This Row],[calc_girls]]),wash[[#This Row],[total_children]])</f>
        <v>0</v>
      </c>
      <c r="AF763">
        <f>IF(ISBLANK(wash[[#This Row],[total_pwd]]),SUM(wash[[#This Row],[total_pwd_men]],wash[[#This Row],[total_pwd_women]]),wash[[#This Row],[total_pwd]])</f>
        <v>0</v>
      </c>
      <c r="AG763">
        <f>IF(ISBLANK(wash[[#This Row],[total_adults]]),SUM(wash[[#This Row],[total_men]],wash[[#This Row],[total_women]]),wash[[#This Row],[total_adults]])</f>
        <v>0</v>
      </c>
      <c r="AH763">
        <f>IF(ISBLANK(wash[[#This Row],[total_beneficiaries_reached]]),SUM(wash[[#This Row],[calc_children]],wash[[#This Row],[calc_adults]]),wash[[#This Row],[total_beneficiaries_reached]])</f>
        <v>0</v>
      </c>
      <c r="AI763" s="49" t="str">
        <f ca="1">IF(B763="","",OFFSET(table_admin1[[#Headers],[ADM1_PT]],MATCH(B763,admin1,0),1))</f>
        <v/>
      </c>
      <c r="AJ763" s="49" t="str">
        <f t="shared" ca="1" si="26"/>
        <v/>
      </c>
      <c r="AK763" s="49" t="str">
        <f t="shared" ca="1" si="27"/>
        <v/>
      </c>
    </row>
    <row r="764" spans="29:37" x14ac:dyDescent="0.2">
      <c r="AC764">
        <f>IF(ISBLANK(wash[[#This Row],[total_boys]]),SUM(wash[[#This Row],[boys_0-5_reached]],wash[[#This Row],[boys_6-12_reached]],wash[[#This Row],[boys_13-18_reached]]),wash[[#This Row],[total_boys]])</f>
        <v>0</v>
      </c>
      <c r="AD764">
        <f>IF(ISBLANK(wash[[#This Row],[total_girls]]),SUM(wash[[#This Row],[girls_0-5_reached]],wash[[#This Row],[girls_6-12_reached]],wash[[#This Row],[girls_13-18_reached]]),wash[[#This Row],[total_girls]])</f>
        <v>0</v>
      </c>
      <c r="AE764">
        <f>IF(ISBLANK(wash[[#This Row],[total_children]]),SUM(wash[[#This Row],[calc_boys]],wash[[#This Row],[calc_girls]]),wash[[#This Row],[total_children]])</f>
        <v>0</v>
      </c>
      <c r="AF764">
        <f>IF(ISBLANK(wash[[#This Row],[total_pwd]]),SUM(wash[[#This Row],[total_pwd_men]],wash[[#This Row],[total_pwd_women]]),wash[[#This Row],[total_pwd]])</f>
        <v>0</v>
      </c>
      <c r="AG764">
        <f>IF(ISBLANK(wash[[#This Row],[total_adults]]),SUM(wash[[#This Row],[total_men]],wash[[#This Row],[total_women]]),wash[[#This Row],[total_adults]])</f>
        <v>0</v>
      </c>
      <c r="AH764">
        <f>IF(ISBLANK(wash[[#This Row],[total_beneficiaries_reached]]),SUM(wash[[#This Row],[calc_children]],wash[[#This Row],[calc_adults]]),wash[[#This Row],[total_beneficiaries_reached]])</f>
        <v>0</v>
      </c>
      <c r="AI764" s="49" t="str">
        <f ca="1">IF(B764="","",OFFSET(table_admin1[[#Headers],[ADM1_PT]],MATCH(B764,admin1,0),1))</f>
        <v/>
      </c>
      <c r="AJ764" s="49" t="str">
        <f t="shared" ca="1" si="26"/>
        <v/>
      </c>
      <c r="AK764" s="49" t="str">
        <f t="shared" ca="1" si="27"/>
        <v/>
      </c>
    </row>
    <row r="765" spans="29:37" x14ac:dyDescent="0.2">
      <c r="AC765">
        <f>IF(ISBLANK(wash[[#This Row],[total_boys]]),SUM(wash[[#This Row],[boys_0-5_reached]],wash[[#This Row],[boys_6-12_reached]],wash[[#This Row],[boys_13-18_reached]]),wash[[#This Row],[total_boys]])</f>
        <v>0</v>
      </c>
      <c r="AD765">
        <f>IF(ISBLANK(wash[[#This Row],[total_girls]]),SUM(wash[[#This Row],[girls_0-5_reached]],wash[[#This Row],[girls_6-12_reached]],wash[[#This Row],[girls_13-18_reached]]),wash[[#This Row],[total_girls]])</f>
        <v>0</v>
      </c>
      <c r="AE765">
        <f>IF(ISBLANK(wash[[#This Row],[total_children]]),SUM(wash[[#This Row],[calc_boys]],wash[[#This Row],[calc_girls]]),wash[[#This Row],[total_children]])</f>
        <v>0</v>
      </c>
      <c r="AF765">
        <f>IF(ISBLANK(wash[[#This Row],[total_pwd]]),SUM(wash[[#This Row],[total_pwd_men]],wash[[#This Row],[total_pwd_women]]),wash[[#This Row],[total_pwd]])</f>
        <v>0</v>
      </c>
      <c r="AG765">
        <f>IF(ISBLANK(wash[[#This Row],[total_adults]]),SUM(wash[[#This Row],[total_men]],wash[[#This Row],[total_women]]),wash[[#This Row],[total_adults]])</f>
        <v>0</v>
      </c>
      <c r="AH765">
        <f>IF(ISBLANK(wash[[#This Row],[total_beneficiaries_reached]]),SUM(wash[[#This Row],[calc_children]],wash[[#This Row],[calc_adults]]),wash[[#This Row],[total_beneficiaries_reached]])</f>
        <v>0</v>
      </c>
      <c r="AI765" s="49" t="str">
        <f ca="1">IF(B765="","",OFFSET(table_admin1[[#Headers],[ADM1_PT]],MATCH(B765,admin1,0),1))</f>
        <v/>
      </c>
      <c r="AJ765" s="49" t="str">
        <f t="shared" ca="1" si="26"/>
        <v/>
      </c>
      <c r="AK765" s="49" t="str">
        <f t="shared" ca="1" si="27"/>
        <v/>
      </c>
    </row>
    <row r="766" spans="29:37" x14ac:dyDescent="0.2">
      <c r="AC766">
        <f>IF(ISBLANK(wash[[#This Row],[total_boys]]),SUM(wash[[#This Row],[boys_0-5_reached]],wash[[#This Row],[boys_6-12_reached]],wash[[#This Row],[boys_13-18_reached]]),wash[[#This Row],[total_boys]])</f>
        <v>0</v>
      </c>
      <c r="AD766">
        <f>IF(ISBLANK(wash[[#This Row],[total_girls]]),SUM(wash[[#This Row],[girls_0-5_reached]],wash[[#This Row],[girls_6-12_reached]],wash[[#This Row],[girls_13-18_reached]]),wash[[#This Row],[total_girls]])</f>
        <v>0</v>
      </c>
      <c r="AE766">
        <f>IF(ISBLANK(wash[[#This Row],[total_children]]),SUM(wash[[#This Row],[calc_boys]],wash[[#This Row],[calc_girls]]),wash[[#This Row],[total_children]])</f>
        <v>0</v>
      </c>
      <c r="AF766">
        <f>IF(ISBLANK(wash[[#This Row],[total_pwd]]),SUM(wash[[#This Row],[total_pwd_men]],wash[[#This Row],[total_pwd_women]]),wash[[#This Row],[total_pwd]])</f>
        <v>0</v>
      </c>
      <c r="AG766">
        <f>IF(ISBLANK(wash[[#This Row],[total_adults]]),SUM(wash[[#This Row],[total_men]],wash[[#This Row],[total_women]]),wash[[#This Row],[total_adults]])</f>
        <v>0</v>
      </c>
      <c r="AH766">
        <f>IF(ISBLANK(wash[[#This Row],[total_beneficiaries_reached]]),SUM(wash[[#This Row],[calc_children]],wash[[#This Row],[calc_adults]]),wash[[#This Row],[total_beneficiaries_reached]])</f>
        <v>0</v>
      </c>
      <c r="AI766" s="49" t="str">
        <f ca="1">IF(B766="","",OFFSET(table_admin1[[#Headers],[ADM1_PT]],MATCH(B766,admin1,0),1))</f>
        <v/>
      </c>
      <c r="AJ766" s="49" t="str">
        <f t="shared" ca="1" si="26"/>
        <v/>
      </c>
      <c r="AK766" s="49" t="str">
        <f t="shared" ca="1" si="27"/>
        <v/>
      </c>
    </row>
    <row r="767" spans="29:37" x14ac:dyDescent="0.2">
      <c r="AC767">
        <f>IF(ISBLANK(wash[[#This Row],[total_boys]]),SUM(wash[[#This Row],[boys_0-5_reached]],wash[[#This Row],[boys_6-12_reached]],wash[[#This Row],[boys_13-18_reached]]),wash[[#This Row],[total_boys]])</f>
        <v>0</v>
      </c>
      <c r="AD767">
        <f>IF(ISBLANK(wash[[#This Row],[total_girls]]),SUM(wash[[#This Row],[girls_0-5_reached]],wash[[#This Row],[girls_6-12_reached]],wash[[#This Row],[girls_13-18_reached]]),wash[[#This Row],[total_girls]])</f>
        <v>0</v>
      </c>
      <c r="AE767">
        <f>IF(ISBLANK(wash[[#This Row],[total_children]]),SUM(wash[[#This Row],[calc_boys]],wash[[#This Row],[calc_girls]]),wash[[#This Row],[total_children]])</f>
        <v>0</v>
      </c>
      <c r="AF767">
        <f>IF(ISBLANK(wash[[#This Row],[total_pwd]]),SUM(wash[[#This Row],[total_pwd_men]],wash[[#This Row],[total_pwd_women]]),wash[[#This Row],[total_pwd]])</f>
        <v>0</v>
      </c>
      <c r="AG767">
        <f>IF(ISBLANK(wash[[#This Row],[total_adults]]),SUM(wash[[#This Row],[total_men]],wash[[#This Row],[total_women]]),wash[[#This Row],[total_adults]])</f>
        <v>0</v>
      </c>
      <c r="AH767">
        <f>IF(ISBLANK(wash[[#This Row],[total_beneficiaries_reached]]),SUM(wash[[#This Row],[calc_children]],wash[[#This Row],[calc_adults]]),wash[[#This Row],[total_beneficiaries_reached]])</f>
        <v>0</v>
      </c>
      <c r="AI767" s="49" t="str">
        <f ca="1">IF(B767="","",OFFSET(table_admin1[[#Headers],[ADM1_PT]],MATCH(B767,admin1,0),1))</f>
        <v/>
      </c>
      <c r="AJ767" s="49" t="str">
        <f t="shared" ca="1" si="26"/>
        <v/>
      </c>
      <c r="AK767" s="49" t="str">
        <f t="shared" ca="1" si="27"/>
        <v/>
      </c>
    </row>
    <row r="768" spans="29:37" x14ac:dyDescent="0.2">
      <c r="AC768">
        <f>IF(ISBLANK(wash[[#This Row],[total_boys]]),SUM(wash[[#This Row],[boys_0-5_reached]],wash[[#This Row],[boys_6-12_reached]],wash[[#This Row],[boys_13-18_reached]]),wash[[#This Row],[total_boys]])</f>
        <v>0</v>
      </c>
      <c r="AD768">
        <f>IF(ISBLANK(wash[[#This Row],[total_girls]]),SUM(wash[[#This Row],[girls_0-5_reached]],wash[[#This Row],[girls_6-12_reached]],wash[[#This Row],[girls_13-18_reached]]),wash[[#This Row],[total_girls]])</f>
        <v>0</v>
      </c>
      <c r="AE768">
        <f>IF(ISBLANK(wash[[#This Row],[total_children]]),SUM(wash[[#This Row],[calc_boys]],wash[[#This Row],[calc_girls]]),wash[[#This Row],[total_children]])</f>
        <v>0</v>
      </c>
      <c r="AF768">
        <f>IF(ISBLANK(wash[[#This Row],[total_pwd]]),SUM(wash[[#This Row],[total_pwd_men]],wash[[#This Row],[total_pwd_women]]),wash[[#This Row],[total_pwd]])</f>
        <v>0</v>
      </c>
      <c r="AG768">
        <f>IF(ISBLANK(wash[[#This Row],[total_adults]]),SUM(wash[[#This Row],[total_men]],wash[[#This Row],[total_women]]),wash[[#This Row],[total_adults]])</f>
        <v>0</v>
      </c>
      <c r="AH768">
        <f>IF(ISBLANK(wash[[#This Row],[total_beneficiaries_reached]]),SUM(wash[[#This Row],[calc_children]],wash[[#This Row],[calc_adults]]),wash[[#This Row],[total_beneficiaries_reached]])</f>
        <v>0</v>
      </c>
      <c r="AI768" s="49" t="str">
        <f ca="1">IF(B768="","",OFFSET(table_admin1[[#Headers],[ADM1_PT]],MATCH(B768,admin1,0),1))</f>
        <v/>
      </c>
      <c r="AJ768" s="49" t="str">
        <f t="shared" ca="1" si="26"/>
        <v/>
      </c>
      <c r="AK768" s="49" t="str">
        <f t="shared" ca="1" si="27"/>
        <v/>
      </c>
    </row>
    <row r="769" spans="29:37" x14ac:dyDescent="0.2">
      <c r="AC769">
        <f>IF(ISBLANK(wash[[#This Row],[total_boys]]),SUM(wash[[#This Row],[boys_0-5_reached]],wash[[#This Row],[boys_6-12_reached]],wash[[#This Row],[boys_13-18_reached]]),wash[[#This Row],[total_boys]])</f>
        <v>0</v>
      </c>
      <c r="AD769">
        <f>IF(ISBLANK(wash[[#This Row],[total_girls]]),SUM(wash[[#This Row],[girls_0-5_reached]],wash[[#This Row],[girls_6-12_reached]],wash[[#This Row],[girls_13-18_reached]]),wash[[#This Row],[total_girls]])</f>
        <v>0</v>
      </c>
      <c r="AE769">
        <f>IF(ISBLANK(wash[[#This Row],[total_children]]),SUM(wash[[#This Row],[calc_boys]],wash[[#This Row],[calc_girls]]),wash[[#This Row],[total_children]])</f>
        <v>0</v>
      </c>
      <c r="AF769">
        <f>IF(ISBLANK(wash[[#This Row],[total_pwd]]),SUM(wash[[#This Row],[total_pwd_men]],wash[[#This Row],[total_pwd_women]]),wash[[#This Row],[total_pwd]])</f>
        <v>0</v>
      </c>
      <c r="AG769">
        <f>IF(ISBLANK(wash[[#This Row],[total_adults]]),SUM(wash[[#This Row],[total_men]],wash[[#This Row],[total_women]]),wash[[#This Row],[total_adults]])</f>
        <v>0</v>
      </c>
      <c r="AH769">
        <f>IF(ISBLANK(wash[[#This Row],[total_beneficiaries_reached]]),SUM(wash[[#This Row],[calc_children]],wash[[#This Row],[calc_adults]]),wash[[#This Row],[total_beneficiaries_reached]])</f>
        <v>0</v>
      </c>
      <c r="AI769" s="49" t="str">
        <f ca="1">IF(B769="","",OFFSET(table_admin1[[#Headers],[ADM1_PT]],MATCH(B769,admin1,0),1))</f>
        <v/>
      </c>
      <c r="AJ769" s="49" t="str">
        <f t="shared" ca="1" si="26"/>
        <v/>
      </c>
      <c r="AK769" s="49" t="str">
        <f t="shared" ca="1" si="27"/>
        <v/>
      </c>
    </row>
    <row r="770" spans="29:37" x14ac:dyDescent="0.2">
      <c r="AC770">
        <f>IF(ISBLANK(wash[[#This Row],[total_boys]]),SUM(wash[[#This Row],[boys_0-5_reached]],wash[[#This Row],[boys_6-12_reached]],wash[[#This Row],[boys_13-18_reached]]),wash[[#This Row],[total_boys]])</f>
        <v>0</v>
      </c>
      <c r="AD770">
        <f>IF(ISBLANK(wash[[#This Row],[total_girls]]),SUM(wash[[#This Row],[girls_0-5_reached]],wash[[#This Row],[girls_6-12_reached]],wash[[#This Row],[girls_13-18_reached]]),wash[[#This Row],[total_girls]])</f>
        <v>0</v>
      </c>
      <c r="AE770">
        <f>IF(ISBLANK(wash[[#This Row],[total_children]]),SUM(wash[[#This Row],[calc_boys]],wash[[#This Row],[calc_girls]]),wash[[#This Row],[total_children]])</f>
        <v>0</v>
      </c>
      <c r="AF770">
        <f>IF(ISBLANK(wash[[#This Row],[total_pwd]]),SUM(wash[[#This Row],[total_pwd_men]],wash[[#This Row],[total_pwd_women]]),wash[[#This Row],[total_pwd]])</f>
        <v>0</v>
      </c>
      <c r="AG770">
        <f>IF(ISBLANK(wash[[#This Row],[total_adults]]),SUM(wash[[#This Row],[total_men]],wash[[#This Row],[total_women]]),wash[[#This Row],[total_adults]])</f>
        <v>0</v>
      </c>
      <c r="AH770">
        <f>IF(ISBLANK(wash[[#This Row],[total_beneficiaries_reached]]),SUM(wash[[#This Row],[calc_children]],wash[[#This Row],[calc_adults]]),wash[[#This Row],[total_beneficiaries_reached]])</f>
        <v>0</v>
      </c>
      <c r="AI770" s="49" t="str">
        <f ca="1">IF(B770="","",OFFSET(table_admin1[[#Headers],[ADM1_PT]],MATCH(B770,admin1,0),1))</f>
        <v/>
      </c>
      <c r="AJ770" s="49" t="str">
        <f t="shared" ca="1" si="26"/>
        <v/>
      </c>
      <c r="AK770" s="49" t="str">
        <f t="shared" ca="1" si="27"/>
        <v/>
      </c>
    </row>
    <row r="771" spans="29:37" x14ac:dyDescent="0.2">
      <c r="AC771">
        <f>IF(ISBLANK(wash[[#This Row],[total_boys]]),SUM(wash[[#This Row],[boys_0-5_reached]],wash[[#This Row],[boys_6-12_reached]],wash[[#This Row],[boys_13-18_reached]]),wash[[#This Row],[total_boys]])</f>
        <v>0</v>
      </c>
      <c r="AD771">
        <f>IF(ISBLANK(wash[[#This Row],[total_girls]]),SUM(wash[[#This Row],[girls_0-5_reached]],wash[[#This Row],[girls_6-12_reached]],wash[[#This Row],[girls_13-18_reached]]),wash[[#This Row],[total_girls]])</f>
        <v>0</v>
      </c>
      <c r="AE771">
        <f>IF(ISBLANK(wash[[#This Row],[total_children]]),SUM(wash[[#This Row],[calc_boys]],wash[[#This Row],[calc_girls]]),wash[[#This Row],[total_children]])</f>
        <v>0</v>
      </c>
      <c r="AF771">
        <f>IF(ISBLANK(wash[[#This Row],[total_pwd]]),SUM(wash[[#This Row],[total_pwd_men]],wash[[#This Row],[total_pwd_women]]),wash[[#This Row],[total_pwd]])</f>
        <v>0</v>
      </c>
      <c r="AG771">
        <f>IF(ISBLANK(wash[[#This Row],[total_adults]]),SUM(wash[[#This Row],[total_men]],wash[[#This Row],[total_women]]),wash[[#This Row],[total_adults]])</f>
        <v>0</v>
      </c>
      <c r="AH771">
        <f>IF(ISBLANK(wash[[#This Row],[total_beneficiaries_reached]]),SUM(wash[[#This Row],[calc_children]],wash[[#This Row],[calc_adults]]),wash[[#This Row],[total_beneficiaries_reached]])</f>
        <v>0</v>
      </c>
      <c r="AI771" s="49" t="str">
        <f ca="1">IF(B771="","",OFFSET(table_admin1[[#Headers],[ADM1_PT]],MATCH(B771,admin1,0),1))</f>
        <v/>
      </c>
      <c r="AJ771" s="49" t="str">
        <f t="shared" ca="1" si="26"/>
        <v/>
      </c>
      <c r="AK771" s="49" t="str">
        <f t="shared" ca="1" si="27"/>
        <v/>
      </c>
    </row>
    <row r="772" spans="29:37" x14ac:dyDescent="0.2">
      <c r="AC772">
        <f>IF(ISBLANK(wash[[#This Row],[total_boys]]),SUM(wash[[#This Row],[boys_0-5_reached]],wash[[#This Row],[boys_6-12_reached]],wash[[#This Row],[boys_13-18_reached]]),wash[[#This Row],[total_boys]])</f>
        <v>0</v>
      </c>
      <c r="AD772">
        <f>IF(ISBLANK(wash[[#This Row],[total_girls]]),SUM(wash[[#This Row],[girls_0-5_reached]],wash[[#This Row],[girls_6-12_reached]],wash[[#This Row],[girls_13-18_reached]]),wash[[#This Row],[total_girls]])</f>
        <v>0</v>
      </c>
      <c r="AE772">
        <f>IF(ISBLANK(wash[[#This Row],[total_children]]),SUM(wash[[#This Row],[calc_boys]],wash[[#This Row],[calc_girls]]),wash[[#This Row],[total_children]])</f>
        <v>0</v>
      </c>
      <c r="AF772">
        <f>IF(ISBLANK(wash[[#This Row],[total_pwd]]),SUM(wash[[#This Row],[total_pwd_men]],wash[[#This Row],[total_pwd_women]]),wash[[#This Row],[total_pwd]])</f>
        <v>0</v>
      </c>
      <c r="AG772">
        <f>IF(ISBLANK(wash[[#This Row],[total_adults]]),SUM(wash[[#This Row],[total_men]],wash[[#This Row],[total_women]]),wash[[#This Row],[total_adults]])</f>
        <v>0</v>
      </c>
      <c r="AH772">
        <f>IF(ISBLANK(wash[[#This Row],[total_beneficiaries_reached]]),SUM(wash[[#This Row],[calc_children]],wash[[#This Row],[calc_adults]]),wash[[#This Row],[total_beneficiaries_reached]])</f>
        <v>0</v>
      </c>
      <c r="AI772" s="49" t="str">
        <f ca="1">IF(B772="","",OFFSET(table_admin1[[#Headers],[ADM1_PT]],MATCH(B772,admin1,0),1))</f>
        <v/>
      </c>
      <c r="AJ772" s="49" t="str">
        <f t="shared" ca="1" si="26"/>
        <v/>
      </c>
      <c r="AK772" s="49" t="str">
        <f t="shared" ca="1" si="27"/>
        <v/>
      </c>
    </row>
    <row r="773" spans="29:37" x14ac:dyDescent="0.2">
      <c r="AC773">
        <f>IF(ISBLANK(wash[[#This Row],[total_boys]]),SUM(wash[[#This Row],[boys_0-5_reached]],wash[[#This Row],[boys_6-12_reached]],wash[[#This Row],[boys_13-18_reached]]),wash[[#This Row],[total_boys]])</f>
        <v>0</v>
      </c>
      <c r="AD773">
        <f>IF(ISBLANK(wash[[#This Row],[total_girls]]),SUM(wash[[#This Row],[girls_0-5_reached]],wash[[#This Row],[girls_6-12_reached]],wash[[#This Row],[girls_13-18_reached]]),wash[[#This Row],[total_girls]])</f>
        <v>0</v>
      </c>
      <c r="AE773">
        <f>IF(ISBLANK(wash[[#This Row],[total_children]]),SUM(wash[[#This Row],[calc_boys]],wash[[#This Row],[calc_girls]]),wash[[#This Row],[total_children]])</f>
        <v>0</v>
      </c>
      <c r="AF773">
        <f>IF(ISBLANK(wash[[#This Row],[total_pwd]]),SUM(wash[[#This Row],[total_pwd_men]],wash[[#This Row],[total_pwd_women]]),wash[[#This Row],[total_pwd]])</f>
        <v>0</v>
      </c>
      <c r="AG773">
        <f>IF(ISBLANK(wash[[#This Row],[total_adults]]),SUM(wash[[#This Row],[total_men]],wash[[#This Row],[total_women]]),wash[[#This Row],[total_adults]])</f>
        <v>0</v>
      </c>
      <c r="AH773">
        <f>IF(ISBLANK(wash[[#This Row],[total_beneficiaries_reached]]),SUM(wash[[#This Row],[calc_children]],wash[[#This Row],[calc_adults]]),wash[[#This Row],[total_beneficiaries_reached]])</f>
        <v>0</v>
      </c>
      <c r="AI773" s="49" t="str">
        <f ca="1">IF(B773="","",OFFSET(table_admin1[[#Headers],[ADM1_PT]],MATCH(B773,admin1,0),1))</f>
        <v/>
      </c>
      <c r="AJ773" s="49" t="str">
        <f t="shared" ca="1" si="26"/>
        <v/>
      </c>
      <c r="AK773" s="49" t="str">
        <f t="shared" ca="1" si="27"/>
        <v/>
      </c>
    </row>
    <row r="774" spans="29:37" x14ac:dyDescent="0.2">
      <c r="AC774">
        <f>IF(ISBLANK(wash[[#This Row],[total_boys]]),SUM(wash[[#This Row],[boys_0-5_reached]],wash[[#This Row],[boys_6-12_reached]],wash[[#This Row],[boys_13-18_reached]]),wash[[#This Row],[total_boys]])</f>
        <v>0</v>
      </c>
      <c r="AD774">
        <f>IF(ISBLANK(wash[[#This Row],[total_girls]]),SUM(wash[[#This Row],[girls_0-5_reached]],wash[[#This Row],[girls_6-12_reached]],wash[[#This Row],[girls_13-18_reached]]),wash[[#This Row],[total_girls]])</f>
        <v>0</v>
      </c>
      <c r="AE774">
        <f>IF(ISBLANK(wash[[#This Row],[total_children]]),SUM(wash[[#This Row],[calc_boys]],wash[[#This Row],[calc_girls]]),wash[[#This Row],[total_children]])</f>
        <v>0</v>
      </c>
      <c r="AF774">
        <f>IF(ISBLANK(wash[[#This Row],[total_pwd]]),SUM(wash[[#This Row],[total_pwd_men]],wash[[#This Row],[total_pwd_women]]),wash[[#This Row],[total_pwd]])</f>
        <v>0</v>
      </c>
      <c r="AG774">
        <f>IF(ISBLANK(wash[[#This Row],[total_adults]]),SUM(wash[[#This Row],[total_men]],wash[[#This Row],[total_women]]),wash[[#This Row],[total_adults]])</f>
        <v>0</v>
      </c>
      <c r="AH774">
        <f>IF(ISBLANK(wash[[#This Row],[total_beneficiaries_reached]]),SUM(wash[[#This Row],[calc_children]],wash[[#This Row],[calc_adults]]),wash[[#This Row],[total_beneficiaries_reached]])</f>
        <v>0</v>
      </c>
      <c r="AI774" s="49" t="str">
        <f ca="1">IF(B774="","",OFFSET(table_admin1[[#Headers],[ADM1_PT]],MATCH(B774,admin1,0),1))</f>
        <v/>
      </c>
      <c r="AJ774" s="49" t="str">
        <f t="shared" ca="1" si="26"/>
        <v/>
      </c>
      <c r="AK774" s="49" t="str">
        <f t="shared" ca="1" si="27"/>
        <v/>
      </c>
    </row>
    <row r="775" spans="29:37" x14ac:dyDescent="0.2">
      <c r="AC775">
        <f>IF(ISBLANK(wash[[#This Row],[total_boys]]),SUM(wash[[#This Row],[boys_0-5_reached]],wash[[#This Row],[boys_6-12_reached]],wash[[#This Row],[boys_13-18_reached]]),wash[[#This Row],[total_boys]])</f>
        <v>0</v>
      </c>
      <c r="AD775">
        <f>IF(ISBLANK(wash[[#This Row],[total_girls]]),SUM(wash[[#This Row],[girls_0-5_reached]],wash[[#This Row],[girls_6-12_reached]],wash[[#This Row],[girls_13-18_reached]]),wash[[#This Row],[total_girls]])</f>
        <v>0</v>
      </c>
      <c r="AE775">
        <f>IF(ISBLANK(wash[[#This Row],[total_children]]),SUM(wash[[#This Row],[calc_boys]],wash[[#This Row],[calc_girls]]),wash[[#This Row],[total_children]])</f>
        <v>0</v>
      </c>
      <c r="AF775">
        <f>IF(ISBLANK(wash[[#This Row],[total_pwd]]),SUM(wash[[#This Row],[total_pwd_men]],wash[[#This Row],[total_pwd_women]]),wash[[#This Row],[total_pwd]])</f>
        <v>0</v>
      </c>
      <c r="AG775">
        <f>IF(ISBLANK(wash[[#This Row],[total_adults]]),SUM(wash[[#This Row],[total_men]],wash[[#This Row],[total_women]]),wash[[#This Row],[total_adults]])</f>
        <v>0</v>
      </c>
      <c r="AH775">
        <f>IF(ISBLANK(wash[[#This Row],[total_beneficiaries_reached]]),SUM(wash[[#This Row],[calc_children]],wash[[#This Row],[calc_adults]]),wash[[#This Row],[total_beneficiaries_reached]])</f>
        <v>0</v>
      </c>
      <c r="AI775" s="49" t="str">
        <f ca="1">IF(B775="","",OFFSET(table_admin1[[#Headers],[ADM1_PT]],MATCH(B775,admin1,0),1))</f>
        <v/>
      </c>
      <c r="AJ775" s="49" t="str">
        <f t="shared" ca="1" si="26"/>
        <v/>
      </c>
      <c r="AK775" s="49" t="str">
        <f t="shared" ca="1" si="27"/>
        <v/>
      </c>
    </row>
    <row r="776" spans="29:37" x14ac:dyDescent="0.2">
      <c r="AC776">
        <f>IF(ISBLANK(wash[[#This Row],[total_boys]]),SUM(wash[[#This Row],[boys_0-5_reached]],wash[[#This Row],[boys_6-12_reached]],wash[[#This Row],[boys_13-18_reached]]),wash[[#This Row],[total_boys]])</f>
        <v>0</v>
      </c>
      <c r="AD776">
        <f>IF(ISBLANK(wash[[#This Row],[total_girls]]),SUM(wash[[#This Row],[girls_0-5_reached]],wash[[#This Row],[girls_6-12_reached]],wash[[#This Row],[girls_13-18_reached]]),wash[[#This Row],[total_girls]])</f>
        <v>0</v>
      </c>
      <c r="AE776">
        <f>IF(ISBLANK(wash[[#This Row],[total_children]]),SUM(wash[[#This Row],[calc_boys]],wash[[#This Row],[calc_girls]]),wash[[#This Row],[total_children]])</f>
        <v>0</v>
      </c>
      <c r="AF776">
        <f>IF(ISBLANK(wash[[#This Row],[total_pwd]]),SUM(wash[[#This Row],[total_pwd_men]],wash[[#This Row],[total_pwd_women]]),wash[[#This Row],[total_pwd]])</f>
        <v>0</v>
      </c>
      <c r="AG776">
        <f>IF(ISBLANK(wash[[#This Row],[total_adults]]),SUM(wash[[#This Row],[total_men]],wash[[#This Row],[total_women]]),wash[[#This Row],[total_adults]])</f>
        <v>0</v>
      </c>
      <c r="AH776">
        <f>IF(ISBLANK(wash[[#This Row],[total_beneficiaries_reached]]),SUM(wash[[#This Row],[calc_children]],wash[[#This Row],[calc_adults]]),wash[[#This Row],[total_beneficiaries_reached]])</f>
        <v>0</v>
      </c>
      <c r="AI776" s="49" t="str">
        <f ca="1">IF(B776="","",OFFSET(table_admin1[[#Headers],[ADM1_PT]],MATCH(B776,admin1,0),1))</f>
        <v/>
      </c>
      <c r="AJ776" s="49" t="str">
        <f t="shared" ca="1" si="26"/>
        <v/>
      </c>
      <c r="AK776" s="49" t="str">
        <f t="shared" ca="1" si="27"/>
        <v/>
      </c>
    </row>
    <row r="777" spans="29:37" x14ac:dyDescent="0.2">
      <c r="AC777">
        <f>IF(ISBLANK(wash[[#This Row],[total_boys]]),SUM(wash[[#This Row],[boys_0-5_reached]],wash[[#This Row],[boys_6-12_reached]],wash[[#This Row],[boys_13-18_reached]]),wash[[#This Row],[total_boys]])</f>
        <v>0</v>
      </c>
      <c r="AD777">
        <f>IF(ISBLANK(wash[[#This Row],[total_girls]]),SUM(wash[[#This Row],[girls_0-5_reached]],wash[[#This Row],[girls_6-12_reached]],wash[[#This Row],[girls_13-18_reached]]),wash[[#This Row],[total_girls]])</f>
        <v>0</v>
      </c>
      <c r="AE777">
        <f>IF(ISBLANK(wash[[#This Row],[total_children]]),SUM(wash[[#This Row],[calc_boys]],wash[[#This Row],[calc_girls]]),wash[[#This Row],[total_children]])</f>
        <v>0</v>
      </c>
      <c r="AF777">
        <f>IF(ISBLANK(wash[[#This Row],[total_pwd]]),SUM(wash[[#This Row],[total_pwd_men]],wash[[#This Row],[total_pwd_women]]),wash[[#This Row],[total_pwd]])</f>
        <v>0</v>
      </c>
      <c r="AG777">
        <f>IF(ISBLANK(wash[[#This Row],[total_adults]]),SUM(wash[[#This Row],[total_men]],wash[[#This Row],[total_women]]),wash[[#This Row],[total_adults]])</f>
        <v>0</v>
      </c>
      <c r="AH777">
        <f>IF(ISBLANK(wash[[#This Row],[total_beneficiaries_reached]]),SUM(wash[[#This Row],[calc_children]],wash[[#This Row],[calc_adults]]),wash[[#This Row],[total_beneficiaries_reached]])</f>
        <v>0</v>
      </c>
      <c r="AI777" s="49" t="str">
        <f ca="1">IF(B777="","",OFFSET(table_admin1[[#Headers],[ADM1_PT]],MATCH(B777,admin1,0),1))</f>
        <v/>
      </c>
      <c r="AJ777" s="49" t="str">
        <f t="shared" ca="1" si="26"/>
        <v/>
      </c>
      <c r="AK777" s="49" t="str">
        <f t="shared" ca="1" si="27"/>
        <v/>
      </c>
    </row>
    <row r="778" spans="29:37" x14ac:dyDescent="0.2">
      <c r="AC778">
        <f>IF(ISBLANK(wash[[#This Row],[total_boys]]),SUM(wash[[#This Row],[boys_0-5_reached]],wash[[#This Row],[boys_6-12_reached]],wash[[#This Row],[boys_13-18_reached]]),wash[[#This Row],[total_boys]])</f>
        <v>0</v>
      </c>
      <c r="AD778">
        <f>IF(ISBLANK(wash[[#This Row],[total_girls]]),SUM(wash[[#This Row],[girls_0-5_reached]],wash[[#This Row],[girls_6-12_reached]],wash[[#This Row],[girls_13-18_reached]]),wash[[#This Row],[total_girls]])</f>
        <v>0</v>
      </c>
      <c r="AE778">
        <f>IF(ISBLANK(wash[[#This Row],[total_children]]),SUM(wash[[#This Row],[calc_boys]],wash[[#This Row],[calc_girls]]),wash[[#This Row],[total_children]])</f>
        <v>0</v>
      </c>
      <c r="AF778">
        <f>IF(ISBLANK(wash[[#This Row],[total_pwd]]),SUM(wash[[#This Row],[total_pwd_men]],wash[[#This Row],[total_pwd_women]]),wash[[#This Row],[total_pwd]])</f>
        <v>0</v>
      </c>
      <c r="AG778">
        <f>IF(ISBLANK(wash[[#This Row],[total_adults]]),SUM(wash[[#This Row],[total_men]],wash[[#This Row],[total_women]]),wash[[#This Row],[total_adults]])</f>
        <v>0</v>
      </c>
      <c r="AH778">
        <f>IF(ISBLANK(wash[[#This Row],[total_beneficiaries_reached]]),SUM(wash[[#This Row],[calc_children]],wash[[#This Row],[calc_adults]]),wash[[#This Row],[total_beneficiaries_reached]])</f>
        <v>0</v>
      </c>
      <c r="AI778" s="49" t="str">
        <f ca="1">IF(B778="","",OFFSET(table_admin1[[#Headers],[ADM1_PT]],MATCH(B778,admin1,0),1))</f>
        <v/>
      </c>
      <c r="AJ778" s="49" t="str">
        <f t="shared" ca="1" si="26"/>
        <v/>
      </c>
      <c r="AK778" s="49" t="str">
        <f t="shared" ca="1" si="27"/>
        <v/>
      </c>
    </row>
    <row r="779" spans="29:37" x14ac:dyDescent="0.2">
      <c r="AC779">
        <f>IF(ISBLANK(wash[[#This Row],[total_boys]]),SUM(wash[[#This Row],[boys_0-5_reached]],wash[[#This Row],[boys_6-12_reached]],wash[[#This Row],[boys_13-18_reached]]),wash[[#This Row],[total_boys]])</f>
        <v>0</v>
      </c>
      <c r="AD779">
        <f>IF(ISBLANK(wash[[#This Row],[total_girls]]),SUM(wash[[#This Row],[girls_0-5_reached]],wash[[#This Row],[girls_6-12_reached]],wash[[#This Row],[girls_13-18_reached]]),wash[[#This Row],[total_girls]])</f>
        <v>0</v>
      </c>
      <c r="AE779">
        <f>IF(ISBLANK(wash[[#This Row],[total_children]]),SUM(wash[[#This Row],[calc_boys]],wash[[#This Row],[calc_girls]]),wash[[#This Row],[total_children]])</f>
        <v>0</v>
      </c>
      <c r="AF779">
        <f>IF(ISBLANK(wash[[#This Row],[total_pwd]]),SUM(wash[[#This Row],[total_pwd_men]],wash[[#This Row],[total_pwd_women]]),wash[[#This Row],[total_pwd]])</f>
        <v>0</v>
      </c>
      <c r="AG779">
        <f>IF(ISBLANK(wash[[#This Row],[total_adults]]),SUM(wash[[#This Row],[total_men]],wash[[#This Row],[total_women]]),wash[[#This Row],[total_adults]])</f>
        <v>0</v>
      </c>
      <c r="AH779">
        <f>IF(ISBLANK(wash[[#This Row],[total_beneficiaries_reached]]),SUM(wash[[#This Row],[calc_children]],wash[[#This Row],[calc_adults]]),wash[[#This Row],[total_beneficiaries_reached]])</f>
        <v>0</v>
      </c>
      <c r="AI779" s="49" t="str">
        <f ca="1">IF(B779="","",OFFSET(table_admin1[[#Headers],[ADM1_PT]],MATCH(B779,admin1,0),1))</f>
        <v/>
      </c>
      <c r="AJ779" s="49" t="str">
        <f t="shared" ca="1" si="26"/>
        <v/>
      </c>
      <c r="AK779" s="49" t="str">
        <f t="shared" ca="1" si="27"/>
        <v/>
      </c>
    </row>
    <row r="780" spans="29:37" x14ac:dyDescent="0.2">
      <c r="AC780">
        <f>IF(ISBLANK(wash[[#This Row],[total_boys]]),SUM(wash[[#This Row],[boys_0-5_reached]],wash[[#This Row],[boys_6-12_reached]],wash[[#This Row],[boys_13-18_reached]]),wash[[#This Row],[total_boys]])</f>
        <v>0</v>
      </c>
      <c r="AD780">
        <f>IF(ISBLANK(wash[[#This Row],[total_girls]]),SUM(wash[[#This Row],[girls_0-5_reached]],wash[[#This Row],[girls_6-12_reached]],wash[[#This Row],[girls_13-18_reached]]),wash[[#This Row],[total_girls]])</f>
        <v>0</v>
      </c>
      <c r="AE780">
        <f>IF(ISBLANK(wash[[#This Row],[total_children]]),SUM(wash[[#This Row],[calc_boys]],wash[[#This Row],[calc_girls]]),wash[[#This Row],[total_children]])</f>
        <v>0</v>
      </c>
      <c r="AF780">
        <f>IF(ISBLANK(wash[[#This Row],[total_pwd]]),SUM(wash[[#This Row],[total_pwd_men]],wash[[#This Row],[total_pwd_women]]),wash[[#This Row],[total_pwd]])</f>
        <v>0</v>
      </c>
      <c r="AG780">
        <f>IF(ISBLANK(wash[[#This Row],[total_adults]]),SUM(wash[[#This Row],[total_men]],wash[[#This Row],[total_women]]),wash[[#This Row],[total_adults]])</f>
        <v>0</v>
      </c>
      <c r="AH780">
        <f>IF(ISBLANK(wash[[#This Row],[total_beneficiaries_reached]]),SUM(wash[[#This Row],[calc_children]],wash[[#This Row],[calc_adults]]),wash[[#This Row],[total_beneficiaries_reached]])</f>
        <v>0</v>
      </c>
      <c r="AI780" s="49" t="str">
        <f ca="1">IF(B780="","",OFFSET(table_admin1[[#Headers],[ADM1_PT]],MATCH(B780,admin1,0),1))</f>
        <v/>
      </c>
      <c r="AJ780" s="49" t="str">
        <f t="shared" ca="1" si="26"/>
        <v/>
      </c>
      <c r="AK780" s="49" t="str">
        <f t="shared" ca="1" si="27"/>
        <v/>
      </c>
    </row>
    <row r="781" spans="29:37" x14ac:dyDescent="0.2">
      <c r="AC781">
        <f>IF(ISBLANK(wash[[#This Row],[total_boys]]),SUM(wash[[#This Row],[boys_0-5_reached]],wash[[#This Row],[boys_6-12_reached]],wash[[#This Row],[boys_13-18_reached]]),wash[[#This Row],[total_boys]])</f>
        <v>0</v>
      </c>
      <c r="AD781">
        <f>IF(ISBLANK(wash[[#This Row],[total_girls]]),SUM(wash[[#This Row],[girls_0-5_reached]],wash[[#This Row],[girls_6-12_reached]],wash[[#This Row],[girls_13-18_reached]]),wash[[#This Row],[total_girls]])</f>
        <v>0</v>
      </c>
      <c r="AE781">
        <f>IF(ISBLANK(wash[[#This Row],[total_children]]),SUM(wash[[#This Row],[calc_boys]],wash[[#This Row],[calc_girls]]),wash[[#This Row],[total_children]])</f>
        <v>0</v>
      </c>
      <c r="AF781">
        <f>IF(ISBLANK(wash[[#This Row],[total_pwd]]),SUM(wash[[#This Row],[total_pwd_men]],wash[[#This Row],[total_pwd_women]]),wash[[#This Row],[total_pwd]])</f>
        <v>0</v>
      </c>
      <c r="AG781">
        <f>IF(ISBLANK(wash[[#This Row],[total_adults]]),SUM(wash[[#This Row],[total_men]],wash[[#This Row],[total_women]]),wash[[#This Row],[total_adults]])</f>
        <v>0</v>
      </c>
      <c r="AH781">
        <f>IF(ISBLANK(wash[[#This Row],[total_beneficiaries_reached]]),SUM(wash[[#This Row],[calc_children]],wash[[#This Row],[calc_adults]]),wash[[#This Row],[total_beneficiaries_reached]])</f>
        <v>0</v>
      </c>
      <c r="AI781" s="49" t="str">
        <f ca="1">IF(B781="","",OFFSET(table_admin1[[#Headers],[ADM1_PT]],MATCH(B781,admin1,0),1))</f>
        <v/>
      </c>
      <c r="AJ781" s="49" t="str">
        <f t="shared" ca="1" si="26"/>
        <v/>
      </c>
      <c r="AK781" s="49" t="str">
        <f t="shared" ca="1" si="27"/>
        <v/>
      </c>
    </row>
    <row r="782" spans="29:37" x14ac:dyDescent="0.2">
      <c r="AC782">
        <f>IF(ISBLANK(wash[[#This Row],[total_boys]]),SUM(wash[[#This Row],[boys_0-5_reached]],wash[[#This Row],[boys_6-12_reached]],wash[[#This Row],[boys_13-18_reached]]),wash[[#This Row],[total_boys]])</f>
        <v>0</v>
      </c>
      <c r="AD782">
        <f>IF(ISBLANK(wash[[#This Row],[total_girls]]),SUM(wash[[#This Row],[girls_0-5_reached]],wash[[#This Row],[girls_6-12_reached]],wash[[#This Row],[girls_13-18_reached]]),wash[[#This Row],[total_girls]])</f>
        <v>0</v>
      </c>
      <c r="AE782">
        <f>IF(ISBLANK(wash[[#This Row],[total_children]]),SUM(wash[[#This Row],[calc_boys]],wash[[#This Row],[calc_girls]]),wash[[#This Row],[total_children]])</f>
        <v>0</v>
      </c>
      <c r="AF782">
        <f>IF(ISBLANK(wash[[#This Row],[total_pwd]]),SUM(wash[[#This Row],[total_pwd_men]],wash[[#This Row],[total_pwd_women]]),wash[[#This Row],[total_pwd]])</f>
        <v>0</v>
      </c>
      <c r="AG782">
        <f>IF(ISBLANK(wash[[#This Row],[total_adults]]),SUM(wash[[#This Row],[total_men]],wash[[#This Row],[total_women]]),wash[[#This Row],[total_adults]])</f>
        <v>0</v>
      </c>
      <c r="AH782">
        <f>IF(ISBLANK(wash[[#This Row],[total_beneficiaries_reached]]),SUM(wash[[#This Row],[calc_children]],wash[[#This Row],[calc_adults]]),wash[[#This Row],[total_beneficiaries_reached]])</f>
        <v>0</v>
      </c>
      <c r="AI782" s="49" t="str">
        <f ca="1">IF(B782="","",OFFSET(table_admin1[[#Headers],[ADM1_PT]],MATCH(B782,admin1,0),1))</f>
        <v/>
      </c>
      <c r="AJ782" s="49" t="str">
        <f t="shared" ca="1" si="26"/>
        <v/>
      </c>
      <c r="AK782" s="49" t="str">
        <f t="shared" ca="1" si="27"/>
        <v/>
      </c>
    </row>
    <row r="783" spans="29:37" x14ac:dyDescent="0.2">
      <c r="AC783">
        <f>IF(ISBLANK(wash[[#This Row],[total_boys]]),SUM(wash[[#This Row],[boys_0-5_reached]],wash[[#This Row],[boys_6-12_reached]],wash[[#This Row],[boys_13-18_reached]]),wash[[#This Row],[total_boys]])</f>
        <v>0</v>
      </c>
      <c r="AD783">
        <f>IF(ISBLANK(wash[[#This Row],[total_girls]]),SUM(wash[[#This Row],[girls_0-5_reached]],wash[[#This Row],[girls_6-12_reached]],wash[[#This Row],[girls_13-18_reached]]),wash[[#This Row],[total_girls]])</f>
        <v>0</v>
      </c>
      <c r="AE783">
        <f>IF(ISBLANK(wash[[#This Row],[total_children]]),SUM(wash[[#This Row],[calc_boys]],wash[[#This Row],[calc_girls]]),wash[[#This Row],[total_children]])</f>
        <v>0</v>
      </c>
      <c r="AF783">
        <f>IF(ISBLANK(wash[[#This Row],[total_pwd]]),SUM(wash[[#This Row],[total_pwd_men]],wash[[#This Row],[total_pwd_women]]),wash[[#This Row],[total_pwd]])</f>
        <v>0</v>
      </c>
      <c r="AG783">
        <f>IF(ISBLANK(wash[[#This Row],[total_adults]]),SUM(wash[[#This Row],[total_men]],wash[[#This Row],[total_women]]),wash[[#This Row],[total_adults]])</f>
        <v>0</v>
      </c>
      <c r="AH783">
        <f>IF(ISBLANK(wash[[#This Row],[total_beneficiaries_reached]]),SUM(wash[[#This Row],[calc_children]],wash[[#This Row],[calc_adults]]),wash[[#This Row],[total_beneficiaries_reached]])</f>
        <v>0</v>
      </c>
      <c r="AI783" s="49" t="str">
        <f ca="1">IF(B783="","",OFFSET(table_admin1[[#Headers],[ADM1_PT]],MATCH(B783,admin1,0),1))</f>
        <v/>
      </c>
      <c r="AJ783" s="49" t="str">
        <f t="shared" ca="1" si="26"/>
        <v/>
      </c>
      <c r="AK783" s="49" t="str">
        <f t="shared" ca="1" si="27"/>
        <v/>
      </c>
    </row>
    <row r="784" spans="29:37" x14ac:dyDescent="0.2">
      <c r="AC784">
        <f>IF(ISBLANK(wash[[#This Row],[total_boys]]),SUM(wash[[#This Row],[boys_0-5_reached]],wash[[#This Row],[boys_6-12_reached]],wash[[#This Row],[boys_13-18_reached]]),wash[[#This Row],[total_boys]])</f>
        <v>0</v>
      </c>
      <c r="AD784">
        <f>IF(ISBLANK(wash[[#This Row],[total_girls]]),SUM(wash[[#This Row],[girls_0-5_reached]],wash[[#This Row],[girls_6-12_reached]],wash[[#This Row],[girls_13-18_reached]]),wash[[#This Row],[total_girls]])</f>
        <v>0</v>
      </c>
      <c r="AE784">
        <f>IF(ISBLANK(wash[[#This Row],[total_children]]),SUM(wash[[#This Row],[calc_boys]],wash[[#This Row],[calc_girls]]),wash[[#This Row],[total_children]])</f>
        <v>0</v>
      </c>
      <c r="AF784">
        <f>IF(ISBLANK(wash[[#This Row],[total_pwd]]),SUM(wash[[#This Row],[total_pwd_men]],wash[[#This Row],[total_pwd_women]]),wash[[#This Row],[total_pwd]])</f>
        <v>0</v>
      </c>
      <c r="AG784">
        <f>IF(ISBLANK(wash[[#This Row],[total_adults]]),SUM(wash[[#This Row],[total_men]],wash[[#This Row],[total_women]]),wash[[#This Row],[total_adults]])</f>
        <v>0</v>
      </c>
      <c r="AH784">
        <f>IF(ISBLANK(wash[[#This Row],[total_beneficiaries_reached]]),SUM(wash[[#This Row],[calc_children]],wash[[#This Row],[calc_adults]]),wash[[#This Row],[total_beneficiaries_reached]])</f>
        <v>0</v>
      </c>
      <c r="AI784" s="49" t="str">
        <f ca="1">IF(B784="","",OFFSET(table_admin1[[#Headers],[ADM1_PT]],MATCH(B784,admin1,0),1))</f>
        <v/>
      </c>
      <c r="AJ784" s="49" t="str">
        <f t="shared" ca="1" si="26"/>
        <v/>
      </c>
      <c r="AK784" s="49" t="str">
        <f t="shared" ca="1" si="27"/>
        <v/>
      </c>
    </row>
    <row r="785" spans="29:37" x14ac:dyDescent="0.2">
      <c r="AC785">
        <f>IF(ISBLANK(wash[[#This Row],[total_boys]]),SUM(wash[[#This Row],[boys_0-5_reached]],wash[[#This Row],[boys_6-12_reached]],wash[[#This Row],[boys_13-18_reached]]),wash[[#This Row],[total_boys]])</f>
        <v>0</v>
      </c>
      <c r="AD785">
        <f>IF(ISBLANK(wash[[#This Row],[total_girls]]),SUM(wash[[#This Row],[girls_0-5_reached]],wash[[#This Row],[girls_6-12_reached]],wash[[#This Row],[girls_13-18_reached]]),wash[[#This Row],[total_girls]])</f>
        <v>0</v>
      </c>
      <c r="AE785">
        <f>IF(ISBLANK(wash[[#This Row],[total_children]]),SUM(wash[[#This Row],[calc_boys]],wash[[#This Row],[calc_girls]]),wash[[#This Row],[total_children]])</f>
        <v>0</v>
      </c>
      <c r="AF785">
        <f>IF(ISBLANK(wash[[#This Row],[total_pwd]]),SUM(wash[[#This Row],[total_pwd_men]],wash[[#This Row],[total_pwd_women]]),wash[[#This Row],[total_pwd]])</f>
        <v>0</v>
      </c>
      <c r="AG785">
        <f>IF(ISBLANK(wash[[#This Row],[total_adults]]),SUM(wash[[#This Row],[total_men]],wash[[#This Row],[total_women]]),wash[[#This Row],[total_adults]])</f>
        <v>0</v>
      </c>
      <c r="AH785">
        <f>IF(ISBLANK(wash[[#This Row],[total_beneficiaries_reached]]),SUM(wash[[#This Row],[calc_children]],wash[[#This Row],[calc_adults]]),wash[[#This Row],[total_beneficiaries_reached]])</f>
        <v>0</v>
      </c>
      <c r="AI785" s="49" t="str">
        <f ca="1">IF(B785="","",OFFSET(table_admin1[[#Headers],[ADM1_PT]],MATCH(B785,admin1,0),1))</f>
        <v/>
      </c>
      <c r="AJ785" s="49" t="str">
        <f t="shared" ca="1" si="26"/>
        <v/>
      </c>
      <c r="AK785" s="49" t="str">
        <f t="shared" ca="1" si="27"/>
        <v/>
      </c>
    </row>
    <row r="786" spans="29:37" x14ac:dyDescent="0.2">
      <c r="AC786">
        <f>IF(ISBLANK(wash[[#This Row],[total_boys]]),SUM(wash[[#This Row],[boys_0-5_reached]],wash[[#This Row],[boys_6-12_reached]],wash[[#This Row],[boys_13-18_reached]]),wash[[#This Row],[total_boys]])</f>
        <v>0</v>
      </c>
      <c r="AD786">
        <f>IF(ISBLANK(wash[[#This Row],[total_girls]]),SUM(wash[[#This Row],[girls_0-5_reached]],wash[[#This Row],[girls_6-12_reached]],wash[[#This Row],[girls_13-18_reached]]),wash[[#This Row],[total_girls]])</f>
        <v>0</v>
      </c>
      <c r="AE786">
        <f>IF(ISBLANK(wash[[#This Row],[total_children]]),SUM(wash[[#This Row],[calc_boys]],wash[[#This Row],[calc_girls]]),wash[[#This Row],[total_children]])</f>
        <v>0</v>
      </c>
      <c r="AF786">
        <f>IF(ISBLANK(wash[[#This Row],[total_pwd]]),SUM(wash[[#This Row],[total_pwd_men]],wash[[#This Row],[total_pwd_women]]),wash[[#This Row],[total_pwd]])</f>
        <v>0</v>
      </c>
      <c r="AG786">
        <f>IF(ISBLANK(wash[[#This Row],[total_adults]]),SUM(wash[[#This Row],[total_men]],wash[[#This Row],[total_women]]),wash[[#This Row],[total_adults]])</f>
        <v>0</v>
      </c>
      <c r="AH786">
        <f>IF(ISBLANK(wash[[#This Row],[total_beneficiaries_reached]]),SUM(wash[[#This Row],[calc_children]],wash[[#This Row],[calc_adults]]),wash[[#This Row],[total_beneficiaries_reached]])</f>
        <v>0</v>
      </c>
      <c r="AI786" s="49" t="str">
        <f ca="1">IF(B786="","",OFFSET(table_admin1[[#Headers],[ADM1_PT]],MATCH(B786,admin1,0),1))</f>
        <v/>
      </c>
      <c r="AJ786" s="49" t="str">
        <f t="shared" ca="1" si="26"/>
        <v/>
      </c>
      <c r="AK786" s="49" t="str">
        <f t="shared" ca="1" si="27"/>
        <v/>
      </c>
    </row>
    <row r="787" spans="29:37" x14ac:dyDescent="0.2">
      <c r="AC787">
        <f>IF(ISBLANK(wash[[#This Row],[total_boys]]),SUM(wash[[#This Row],[boys_0-5_reached]],wash[[#This Row],[boys_6-12_reached]],wash[[#This Row],[boys_13-18_reached]]),wash[[#This Row],[total_boys]])</f>
        <v>0</v>
      </c>
      <c r="AD787">
        <f>IF(ISBLANK(wash[[#This Row],[total_girls]]),SUM(wash[[#This Row],[girls_0-5_reached]],wash[[#This Row],[girls_6-12_reached]],wash[[#This Row],[girls_13-18_reached]]),wash[[#This Row],[total_girls]])</f>
        <v>0</v>
      </c>
      <c r="AE787">
        <f>IF(ISBLANK(wash[[#This Row],[total_children]]),SUM(wash[[#This Row],[calc_boys]],wash[[#This Row],[calc_girls]]),wash[[#This Row],[total_children]])</f>
        <v>0</v>
      </c>
      <c r="AF787">
        <f>IF(ISBLANK(wash[[#This Row],[total_pwd]]),SUM(wash[[#This Row],[total_pwd_men]],wash[[#This Row],[total_pwd_women]]),wash[[#This Row],[total_pwd]])</f>
        <v>0</v>
      </c>
      <c r="AG787">
        <f>IF(ISBLANK(wash[[#This Row],[total_adults]]),SUM(wash[[#This Row],[total_men]],wash[[#This Row],[total_women]]),wash[[#This Row],[total_adults]])</f>
        <v>0</v>
      </c>
      <c r="AH787">
        <f>IF(ISBLANK(wash[[#This Row],[total_beneficiaries_reached]]),SUM(wash[[#This Row],[calc_children]],wash[[#This Row],[calc_adults]]),wash[[#This Row],[total_beneficiaries_reached]])</f>
        <v>0</v>
      </c>
      <c r="AI787" s="49" t="str">
        <f ca="1">IF(B787="","",OFFSET(table_admin1[[#Headers],[ADM1_PT]],MATCH(B787,admin1,0),1))</f>
        <v/>
      </c>
      <c r="AJ787" s="49" t="str">
        <f t="shared" ca="1" si="26"/>
        <v/>
      </c>
      <c r="AK787" s="49" t="str">
        <f t="shared" ca="1" si="27"/>
        <v/>
      </c>
    </row>
    <row r="788" spans="29:37" x14ac:dyDescent="0.2">
      <c r="AC788">
        <f>IF(ISBLANK(wash[[#This Row],[total_boys]]),SUM(wash[[#This Row],[boys_0-5_reached]],wash[[#This Row],[boys_6-12_reached]],wash[[#This Row],[boys_13-18_reached]]),wash[[#This Row],[total_boys]])</f>
        <v>0</v>
      </c>
      <c r="AD788">
        <f>IF(ISBLANK(wash[[#This Row],[total_girls]]),SUM(wash[[#This Row],[girls_0-5_reached]],wash[[#This Row],[girls_6-12_reached]],wash[[#This Row],[girls_13-18_reached]]),wash[[#This Row],[total_girls]])</f>
        <v>0</v>
      </c>
      <c r="AE788">
        <f>IF(ISBLANK(wash[[#This Row],[total_children]]),SUM(wash[[#This Row],[calc_boys]],wash[[#This Row],[calc_girls]]),wash[[#This Row],[total_children]])</f>
        <v>0</v>
      </c>
      <c r="AF788">
        <f>IF(ISBLANK(wash[[#This Row],[total_pwd]]),SUM(wash[[#This Row],[total_pwd_men]],wash[[#This Row],[total_pwd_women]]),wash[[#This Row],[total_pwd]])</f>
        <v>0</v>
      </c>
      <c r="AG788">
        <f>IF(ISBLANK(wash[[#This Row],[total_adults]]),SUM(wash[[#This Row],[total_men]],wash[[#This Row],[total_women]]),wash[[#This Row],[total_adults]])</f>
        <v>0</v>
      </c>
      <c r="AH788">
        <f>IF(ISBLANK(wash[[#This Row],[total_beneficiaries_reached]]),SUM(wash[[#This Row],[calc_children]],wash[[#This Row],[calc_adults]]),wash[[#This Row],[total_beneficiaries_reached]])</f>
        <v>0</v>
      </c>
      <c r="AI788" s="49" t="str">
        <f ca="1">IF(B788="","",OFFSET(table_admin1[[#Headers],[ADM1_PT]],MATCH(B788,admin1,0),1))</f>
        <v/>
      </c>
      <c r="AJ788" s="49" t="str">
        <f t="shared" ca="1" si="26"/>
        <v/>
      </c>
      <c r="AK788" s="49" t="str">
        <f t="shared" ca="1" si="27"/>
        <v/>
      </c>
    </row>
    <row r="789" spans="29:37" x14ac:dyDescent="0.2">
      <c r="AC789">
        <f>IF(ISBLANK(wash[[#This Row],[total_boys]]),SUM(wash[[#This Row],[boys_0-5_reached]],wash[[#This Row],[boys_6-12_reached]],wash[[#This Row],[boys_13-18_reached]]),wash[[#This Row],[total_boys]])</f>
        <v>0</v>
      </c>
      <c r="AD789">
        <f>IF(ISBLANK(wash[[#This Row],[total_girls]]),SUM(wash[[#This Row],[girls_0-5_reached]],wash[[#This Row],[girls_6-12_reached]],wash[[#This Row],[girls_13-18_reached]]),wash[[#This Row],[total_girls]])</f>
        <v>0</v>
      </c>
      <c r="AE789">
        <f>IF(ISBLANK(wash[[#This Row],[total_children]]),SUM(wash[[#This Row],[calc_boys]],wash[[#This Row],[calc_girls]]),wash[[#This Row],[total_children]])</f>
        <v>0</v>
      </c>
      <c r="AF789">
        <f>IF(ISBLANK(wash[[#This Row],[total_pwd]]),SUM(wash[[#This Row],[total_pwd_men]],wash[[#This Row],[total_pwd_women]]),wash[[#This Row],[total_pwd]])</f>
        <v>0</v>
      </c>
      <c r="AG789">
        <f>IF(ISBLANK(wash[[#This Row],[total_adults]]),SUM(wash[[#This Row],[total_men]],wash[[#This Row],[total_women]]),wash[[#This Row],[total_adults]])</f>
        <v>0</v>
      </c>
      <c r="AH789">
        <f>IF(ISBLANK(wash[[#This Row],[total_beneficiaries_reached]]),SUM(wash[[#This Row],[calc_children]],wash[[#This Row],[calc_adults]]),wash[[#This Row],[total_beneficiaries_reached]])</f>
        <v>0</v>
      </c>
      <c r="AI789" s="49" t="str">
        <f ca="1">IF(B789="","",OFFSET(table_admin1[[#Headers],[ADM1_PT]],MATCH(B789,admin1,0),1))</f>
        <v/>
      </c>
      <c r="AJ789" s="49" t="str">
        <f t="shared" ca="1" si="26"/>
        <v/>
      </c>
      <c r="AK789" s="49" t="str">
        <f t="shared" ca="1" si="27"/>
        <v/>
      </c>
    </row>
    <row r="790" spans="29:37" x14ac:dyDescent="0.2">
      <c r="AC790">
        <f>IF(ISBLANK(wash[[#This Row],[total_boys]]),SUM(wash[[#This Row],[boys_0-5_reached]],wash[[#This Row],[boys_6-12_reached]],wash[[#This Row],[boys_13-18_reached]]),wash[[#This Row],[total_boys]])</f>
        <v>0</v>
      </c>
      <c r="AD790">
        <f>IF(ISBLANK(wash[[#This Row],[total_girls]]),SUM(wash[[#This Row],[girls_0-5_reached]],wash[[#This Row],[girls_6-12_reached]],wash[[#This Row],[girls_13-18_reached]]),wash[[#This Row],[total_girls]])</f>
        <v>0</v>
      </c>
      <c r="AE790">
        <f>IF(ISBLANK(wash[[#This Row],[total_children]]),SUM(wash[[#This Row],[calc_boys]],wash[[#This Row],[calc_girls]]),wash[[#This Row],[total_children]])</f>
        <v>0</v>
      </c>
      <c r="AF790">
        <f>IF(ISBLANK(wash[[#This Row],[total_pwd]]),SUM(wash[[#This Row],[total_pwd_men]],wash[[#This Row],[total_pwd_women]]),wash[[#This Row],[total_pwd]])</f>
        <v>0</v>
      </c>
      <c r="AG790">
        <f>IF(ISBLANK(wash[[#This Row],[total_adults]]),SUM(wash[[#This Row],[total_men]],wash[[#This Row],[total_women]]),wash[[#This Row],[total_adults]])</f>
        <v>0</v>
      </c>
      <c r="AH790">
        <f>IF(ISBLANK(wash[[#This Row],[total_beneficiaries_reached]]),SUM(wash[[#This Row],[calc_children]],wash[[#This Row],[calc_adults]]),wash[[#This Row],[total_beneficiaries_reached]])</f>
        <v>0</v>
      </c>
      <c r="AI790" s="49" t="str">
        <f ca="1">IF(B790="","",OFFSET(table_admin1[[#Headers],[ADM1_PT]],MATCH(B790,admin1,0),1))</f>
        <v/>
      </c>
      <c r="AJ790" s="49" t="str">
        <f t="shared" ca="1" si="26"/>
        <v/>
      </c>
      <c r="AK790" s="49" t="str">
        <f t="shared" ca="1" si="27"/>
        <v/>
      </c>
    </row>
    <row r="791" spans="29:37" x14ac:dyDescent="0.2">
      <c r="AC791">
        <f>IF(ISBLANK(wash[[#This Row],[total_boys]]),SUM(wash[[#This Row],[boys_0-5_reached]],wash[[#This Row],[boys_6-12_reached]],wash[[#This Row],[boys_13-18_reached]]),wash[[#This Row],[total_boys]])</f>
        <v>0</v>
      </c>
      <c r="AD791">
        <f>IF(ISBLANK(wash[[#This Row],[total_girls]]),SUM(wash[[#This Row],[girls_0-5_reached]],wash[[#This Row],[girls_6-12_reached]],wash[[#This Row],[girls_13-18_reached]]),wash[[#This Row],[total_girls]])</f>
        <v>0</v>
      </c>
      <c r="AE791">
        <f>IF(ISBLANK(wash[[#This Row],[total_children]]),SUM(wash[[#This Row],[calc_boys]],wash[[#This Row],[calc_girls]]),wash[[#This Row],[total_children]])</f>
        <v>0</v>
      </c>
      <c r="AF791">
        <f>IF(ISBLANK(wash[[#This Row],[total_pwd]]),SUM(wash[[#This Row],[total_pwd_men]],wash[[#This Row],[total_pwd_women]]),wash[[#This Row],[total_pwd]])</f>
        <v>0</v>
      </c>
      <c r="AG791">
        <f>IF(ISBLANK(wash[[#This Row],[total_adults]]),SUM(wash[[#This Row],[total_men]],wash[[#This Row],[total_women]]),wash[[#This Row],[total_adults]])</f>
        <v>0</v>
      </c>
      <c r="AH791">
        <f>IF(ISBLANK(wash[[#This Row],[total_beneficiaries_reached]]),SUM(wash[[#This Row],[calc_children]],wash[[#This Row],[calc_adults]]),wash[[#This Row],[total_beneficiaries_reached]])</f>
        <v>0</v>
      </c>
      <c r="AI791" s="49" t="str">
        <f ca="1">IF(B791="","",OFFSET(table_admin1[[#Headers],[ADM1_PT]],MATCH(B791,admin1,0),1))</f>
        <v/>
      </c>
      <c r="AJ791" s="49" t="str">
        <f t="shared" ca="1" si="26"/>
        <v/>
      </c>
      <c r="AK791" s="49" t="str">
        <f t="shared" ca="1" si="27"/>
        <v/>
      </c>
    </row>
    <row r="792" spans="29:37" x14ac:dyDescent="0.2">
      <c r="AC792">
        <f>IF(ISBLANK(wash[[#This Row],[total_boys]]),SUM(wash[[#This Row],[boys_0-5_reached]],wash[[#This Row],[boys_6-12_reached]],wash[[#This Row],[boys_13-18_reached]]),wash[[#This Row],[total_boys]])</f>
        <v>0</v>
      </c>
      <c r="AD792">
        <f>IF(ISBLANK(wash[[#This Row],[total_girls]]),SUM(wash[[#This Row],[girls_0-5_reached]],wash[[#This Row],[girls_6-12_reached]],wash[[#This Row],[girls_13-18_reached]]),wash[[#This Row],[total_girls]])</f>
        <v>0</v>
      </c>
      <c r="AE792">
        <f>IF(ISBLANK(wash[[#This Row],[total_children]]),SUM(wash[[#This Row],[calc_boys]],wash[[#This Row],[calc_girls]]),wash[[#This Row],[total_children]])</f>
        <v>0</v>
      </c>
      <c r="AF792">
        <f>IF(ISBLANK(wash[[#This Row],[total_pwd]]),SUM(wash[[#This Row],[total_pwd_men]],wash[[#This Row],[total_pwd_women]]),wash[[#This Row],[total_pwd]])</f>
        <v>0</v>
      </c>
      <c r="AG792">
        <f>IF(ISBLANK(wash[[#This Row],[total_adults]]),SUM(wash[[#This Row],[total_men]],wash[[#This Row],[total_women]]),wash[[#This Row],[total_adults]])</f>
        <v>0</v>
      </c>
      <c r="AH792">
        <f>IF(ISBLANK(wash[[#This Row],[total_beneficiaries_reached]]),SUM(wash[[#This Row],[calc_children]],wash[[#This Row],[calc_adults]]),wash[[#This Row],[total_beneficiaries_reached]])</f>
        <v>0</v>
      </c>
      <c r="AI792" s="49" t="str">
        <f ca="1">IF(B792="","",OFFSET(table_admin1[[#Headers],[ADM1_PT]],MATCH(B792,admin1,0),1))</f>
        <v/>
      </c>
      <c r="AJ792" s="49" t="str">
        <f t="shared" ca="1" si="26"/>
        <v/>
      </c>
      <c r="AK792" s="49" t="str">
        <f t="shared" ca="1" si="27"/>
        <v/>
      </c>
    </row>
    <row r="793" spans="29:37" x14ac:dyDescent="0.2">
      <c r="AC793">
        <f>IF(ISBLANK(wash[[#This Row],[total_boys]]),SUM(wash[[#This Row],[boys_0-5_reached]],wash[[#This Row],[boys_6-12_reached]],wash[[#This Row],[boys_13-18_reached]]),wash[[#This Row],[total_boys]])</f>
        <v>0</v>
      </c>
      <c r="AD793">
        <f>IF(ISBLANK(wash[[#This Row],[total_girls]]),SUM(wash[[#This Row],[girls_0-5_reached]],wash[[#This Row],[girls_6-12_reached]],wash[[#This Row],[girls_13-18_reached]]),wash[[#This Row],[total_girls]])</f>
        <v>0</v>
      </c>
      <c r="AE793">
        <f>IF(ISBLANK(wash[[#This Row],[total_children]]),SUM(wash[[#This Row],[calc_boys]],wash[[#This Row],[calc_girls]]),wash[[#This Row],[total_children]])</f>
        <v>0</v>
      </c>
      <c r="AF793">
        <f>IF(ISBLANK(wash[[#This Row],[total_pwd]]),SUM(wash[[#This Row],[total_pwd_men]],wash[[#This Row],[total_pwd_women]]),wash[[#This Row],[total_pwd]])</f>
        <v>0</v>
      </c>
      <c r="AG793">
        <f>IF(ISBLANK(wash[[#This Row],[total_adults]]),SUM(wash[[#This Row],[total_men]],wash[[#This Row],[total_women]]),wash[[#This Row],[total_adults]])</f>
        <v>0</v>
      </c>
      <c r="AH793">
        <f>IF(ISBLANK(wash[[#This Row],[total_beneficiaries_reached]]),SUM(wash[[#This Row],[calc_children]],wash[[#This Row],[calc_adults]]),wash[[#This Row],[total_beneficiaries_reached]])</f>
        <v>0</v>
      </c>
      <c r="AI793" s="49" t="str">
        <f ca="1">IF(B793="","",OFFSET(table_admin1[[#Headers],[ADM1_PT]],MATCH(B793,admin1,0),1))</f>
        <v/>
      </c>
      <c r="AJ793" s="49" t="str">
        <f t="shared" ca="1" si="26"/>
        <v/>
      </c>
      <c r="AK793" s="49" t="str">
        <f t="shared" ca="1" si="27"/>
        <v/>
      </c>
    </row>
    <row r="794" spans="29:37" x14ac:dyDescent="0.2">
      <c r="AC794">
        <f>IF(ISBLANK(wash[[#This Row],[total_boys]]),SUM(wash[[#This Row],[boys_0-5_reached]],wash[[#This Row],[boys_6-12_reached]],wash[[#This Row],[boys_13-18_reached]]),wash[[#This Row],[total_boys]])</f>
        <v>0</v>
      </c>
      <c r="AD794">
        <f>IF(ISBLANK(wash[[#This Row],[total_girls]]),SUM(wash[[#This Row],[girls_0-5_reached]],wash[[#This Row],[girls_6-12_reached]],wash[[#This Row],[girls_13-18_reached]]),wash[[#This Row],[total_girls]])</f>
        <v>0</v>
      </c>
      <c r="AE794">
        <f>IF(ISBLANK(wash[[#This Row],[total_children]]),SUM(wash[[#This Row],[calc_boys]],wash[[#This Row],[calc_girls]]),wash[[#This Row],[total_children]])</f>
        <v>0</v>
      </c>
      <c r="AF794">
        <f>IF(ISBLANK(wash[[#This Row],[total_pwd]]),SUM(wash[[#This Row],[total_pwd_men]],wash[[#This Row],[total_pwd_women]]),wash[[#This Row],[total_pwd]])</f>
        <v>0</v>
      </c>
      <c r="AG794">
        <f>IF(ISBLANK(wash[[#This Row],[total_adults]]),SUM(wash[[#This Row],[total_men]],wash[[#This Row],[total_women]]),wash[[#This Row],[total_adults]])</f>
        <v>0</v>
      </c>
      <c r="AH794">
        <f>IF(ISBLANK(wash[[#This Row],[total_beneficiaries_reached]]),SUM(wash[[#This Row],[calc_children]],wash[[#This Row],[calc_adults]]),wash[[#This Row],[total_beneficiaries_reached]])</f>
        <v>0</v>
      </c>
      <c r="AI794" s="49" t="str">
        <f ca="1">IF(B794="","",OFFSET(table_admin1[[#Headers],[ADM1_PT]],MATCH(B794,admin1,0),1))</f>
        <v/>
      </c>
      <c r="AJ794" s="49" t="str">
        <f t="shared" ca="1" si="26"/>
        <v/>
      </c>
      <c r="AK794" s="49" t="str">
        <f t="shared" ca="1" si="27"/>
        <v/>
      </c>
    </row>
    <row r="795" spans="29:37" x14ac:dyDescent="0.2">
      <c r="AC795">
        <f>IF(ISBLANK(wash[[#This Row],[total_boys]]),SUM(wash[[#This Row],[boys_0-5_reached]],wash[[#This Row],[boys_6-12_reached]],wash[[#This Row],[boys_13-18_reached]]),wash[[#This Row],[total_boys]])</f>
        <v>0</v>
      </c>
      <c r="AD795">
        <f>IF(ISBLANK(wash[[#This Row],[total_girls]]),SUM(wash[[#This Row],[girls_0-5_reached]],wash[[#This Row],[girls_6-12_reached]],wash[[#This Row],[girls_13-18_reached]]),wash[[#This Row],[total_girls]])</f>
        <v>0</v>
      </c>
      <c r="AE795">
        <f>IF(ISBLANK(wash[[#This Row],[total_children]]),SUM(wash[[#This Row],[calc_boys]],wash[[#This Row],[calc_girls]]),wash[[#This Row],[total_children]])</f>
        <v>0</v>
      </c>
      <c r="AF795">
        <f>IF(ISBLANK(wash[[#This Row],[total_pwd]]),SUM(wash[[#This Row],[total_pwd_men]],wash[[#This Row],[total_pwd_women]]),wash[[#This Row],[total_pwd]])</f>
        <v>0</v>
      </c>
      <c r="AG795">
        <f>IF(ISBLANK(wash[[#This Row],[total_adults]]),SUM(wash[[#This Row],[total_men]],wash[[#This Row],[total_women]]),wash[[#This Row],[total_adults]])</f>
        <v>0</v>
      </c>
      <c r="AH795">
        <f>IF(ISBLANK(wash[[#This Row],[total_beneficiaries_reached]]),SUM(wash[[#This Row],[calc_children]],wash[[#This Row],[calc_adults]]),wash[[#This Row],[total_beneficiaries_reached]])</f>
        <v>0</v>
      </c>
      <c r="AI795" s="49" t="str">
        <f ca="1">IF(B795="","",OFFSET(table_admin1[[#Headers],[ADM1_PT]],MATCH(B795,admin1,0),1))</f>
        <v/>
      </c>
      <c r="AJ795" s="49" t="str">
        <f t="shared" ca="1" si="26"/>
        <v/>
      </c>
      <c r="AK795" s="49" t="str">
        <f t="shared" ca="1" si="27"/>
        <v/>
      </c>
    </row>
    <row r="796" spans="29:37" x14ac:dyDescent="0.2">
      <c r="AC796">
        <f>IF(ISBLANK(wash[[#This Row],[total_boys]]),SUM(wash[[#This Row],[boys_0-5_reached]],wash[[#This Row],[boys_6-12_reached]],wash[[#This Row],[boys_13-18_reached]]),wash[[#This Row],[total_boys]])</f>
        <v>0</v>
      </c>
      <c r="AD796">
        <f>IF(ISBLANK(wash[[#This Row],[total_girls]]),SUM(wash[[#This Row],[girls_0-5_reached]],wash[[#This Row],[girls_6-12_reached]],wash[[#This Row],[girls_13-18_reached]]),wash[[#This Row],[total_girls]])</f>
        <v>0</v>
      </c>
      <c r="AE796">
        <f>IF(ISBLANK(wash[[#This Row],[total_children]]),SUM(wash[[#This Row],[calc_boys]],wash[[#This Row],[calc_girls]]),wash[[#This Row],[total_children]])</f>
        <v>0</v>
      </c>
      <c r="AF796">
        <f>IF(ISBLANK(wash[[#This Row],[total_pwd]]),SUM(wash[[#This Row],[total_pwd_men]],wash[[#This Row],[total_pwd_women]]),wash[[#This Row],[total_pwd]])</f>
        <v>0</v>
      </c>
      <c r="AG796">
        <f>IF(ISBLANK(wash[[#This Row],[total_adults]]),SUM(wash[[#This Row],[total_men]],wash[[#This Row],[total_women]]),wash[[#This Row],[total_adults]])</f>
        <v>0</v>
      </c>
      <c r="AH796">
        <f>IF(ISBLANK(wash[[#This Row],[total_beneficiaries_reached]]),SUM(wash[[#This Row],[calc_children]],wash[[#This Row],[calc_adults]]),wash[[#This Row],[total_beneficiaries_reached]])</f>
        <v>0</v>
      </c>
      <c r="AI796" s="49" t="str">
        <f ca="1">IF(B796="","",OFFSET(table_admin1[[#Headers],[ADM1_PT]],MATCH(B796,admin1,0),1))</f>
        <v/>
      </c>
      <c r="AJ796" s="49" t="str">
        <f t="shared" ca="1" si="26"/>
        <v/>
      </c>
      <c r="AK796" s="49" t="str">
        <f t="shared" ca="1" si="27"/>
        <v/>
      </c>
    </row>
    <row r="797" spans="29:37" x14ac:dyDescent="0.2">
      <c r="AC797">
        <f>IF(ISBLANK(wash[[#This Row],[total_boys]]),SUM(wash[[#This Row],[boys_0-5_reached]],wash[[#This Row],[boys_6-12_reached]],wash[[#This Row],[boys_13-18_reached]]),wash[[#This Row],[total_boys]])</f>
        <v>0</v>
      </c>
      <c r="AD797">
        <f>IF(ISBLANK(wash[[#This Row],[total_girls]]),SUM(wash[[#This Row],[girls_0-5_reached]],wash[[#This Row],[girls_6-12_reached]],wash[[#This Row],[girls_13-18_reached]]),wash[[#This Row],[total_girls]])</f>
        <v>0</v>
      </c>
      <c r="AE797">
        <f>IF(ISBLANK(wash[[#This Row],[total_children]]),SUM(wash[[#This Row],[calc_boys]],wash[[#This Row],[calc_girls]]),wash[[#This Row],[total_children]])</f>
        <v>0</v>
      </c>
      <c r="AF797">
        <f>IF(ISBLANK(wash[[#This Row],[total_pwd]]),SUM(wash[[#This Row],[total_pwd_men]],wash[[#This Row],[total_pwd_women]]),wash[[#This Row],[total_pwd]])</f>
        <v>0</v>
      </c>
      <c r="AG797">
        <f>IF(ISBLANK(wash[[#This Row],[total_adults]]),SUM(wash[[#This Row],[total_men]],wash[[#This Row],[total_women]]),wash[[#This Row],[total_adults]])</f>
        <v>0</v>
      </c>
      <c r="AH797">
        <f>IF(ISBLANK(wash[[#This Row],[total_beneficiaries_reached]]),SUM(wash[[#This Row],[calc_children]],wash[[#This Row],[calc_adults]]),wash[[#This Row],[total_beneficiaries_reached]])</f>
        <v>0</v>
      </c>
      <c r="AI797" s="49" t="str">
        <f ca="1">IF(B797="","",OFFSET(table_admin1[[#Headers],[ADM1_PT]],MATCH(B797,admin1,0),1))</f>
        <v/>
      </c>
      <c r="AJ797" s="49" t="str">
        <f t="shared" ca="1" si="26"/>
        <v/>
      </c>
      <c r="AK797" s="49" t="str">
        <f t="shared" ca="1" si="27"/>
        <v/>
      </c>
    </row>
    <row r="798" spans="29:37" x14ac:dyDescent="0.2">
      <c r="AC798">
        <f>IF(ISBLANK(wash[[#This Row],[total_boys]]),SUM(wash[[#This Row],[boys_0-5_reached]],wash[[#This Row],[boys_6-12_reached]],wash[[#This Row],[boys_13-18_reached]]),wash[[#This Row],[total_boys]])</f>
        <v>0</v>
      </c>
      <c r="AD798">
        <f>IF(ISBLANK(wash[[#This Row],[total_girls]]),SUM(wash[[#This Row],[girls_0-5_reached]],wash[[#This Row],[girls_6-12_reached]],wash[[#This Row],[girls_13-18_reached]]),wash[[#This Row],[total_girls]])</f>
        <v>0</v>
      </c>
      <c r="AE798">
        <f>IF(ISBLANK(wash[[#This Row],[total_children]]),SUM(wash[[#This Row],[calc_boys]],wash[[#This Row],[calc_girls]]),wash[[#This Row],[total_children]])</f>
        <v>0</v>
      </c>
      <c r="AF798">
        <f>IF(ISBLANK(wash[[#This Row],[total_pwd]]),SUM(wash[[#This Row],[total_pwd_men]],wash[[#This Row],[total_pwd_women]]),wash[[#This Row],[total_pwd]])</f>
        <v>0</v>
      </c>
      <c r="AG798">
        <f>IF(ISBLANK(wash[[#This Row],[total_adults]]),SUM(wash[[#This Row],[total_men]],wash[[#This Row],[total_women]]),wash[[#This Row],[total_adults]])</f>
        <v>0</v>
      </c>
      <c r="AH798">
        <f>IF(ISBLANK(wash[[#This Row],[total_beneficiaries_reached]]),SUM(wash[[#This Row],[calc_children]],wash[[#This Row],[calc_adults]]),wash[[#This Row],[total_beneficiaries_reached]])</f>
        <v>0</v>
      </c>
      <c r="AI798" s="49" t="str">
        <f ca="1">IF(B798="","",OFFSET(table_admin1[[#Headers],[ADM1_PT]],MATCH(B798,admin1,0),1))</f>
        <v/>
      </c>
      <c r="AJ798" s="49" t="str">
        <f t="shared" ca="1" si="26"/>
        <v/>
      </c>
      <c r="AK798" s="49" t="str">
        <f t="shared" ca="1" si="27"/>
        <v/>
      </c>
    </row>
    <row r="799" spans="29:37" x14ac:dyDescent="0.2">
      <c r="AC799">
        <f>IF(ISBLANK(wash[[#This Row],[total_boys]]),SUM(wash[[#This Row],[boys_0-5_reached]],wash[[#This Row],[boys_6-12_reached]],wash[[#This Row],[boys_13-18_reached]]),wash[[#This Row],[total_boys]])</f>
        <v>0</v>
      </c>
      <c r="AD799">
        <f>IF(ISBLANK(wash[[#This Row],[total_girls]]),SUM(wash[[#This Row],[girls_0-5_reached]],wash[[#This Row],[girls_6-12_reached]],wash[[#This Row],[girls_13-18_reached]]),wash[[#This Row],[total_girls]])</f>
        <v>0</v>
      </c>
      <c r="AE799">
        <f>IF(ISBLANK(wash[[#This Row],[total_children]]),SUM(wash[[#This Row],[calc_boys]],wash[[#This Row],[calc_girls]]),wash[[#This Row],[total_children]])</f>
        <v>0</v>
      </c>
      <c r="AF799">
        <f>IF(ISBLANK(wash[[#This Row],[total_pwd]]),SUM(wash[[#This Row],[total_pwd_men]],wash[[#This Row],[total_pwd_women]]),wash[[#This Row],[total_pwd]])</f>
        <v>0</v>
      </c>
      <c r="AG799">
        <f>IF(ISBLANK(wash[[#This Row],[total_adults]]),SUM(wash[[#This Row],[total_men]],wash[[#This Row],[total_women]]),wash[[#This Row],[total_adults]])</f>
        <v>0</v>
      </c>
      <c r="AH799">
        <f>IF(ISBLANK(wash[[#This Row],[total_beneficiaries_reached]]),SUM(wash[[#This Row],[calc_children]],wash[[#This Row],[calc_adults]]),wash[[#This Row],[total_beneficiaries_reached]])</f>
        <v>0</v>
      </c>
      <c r="AI799" s="49" t="str">
        <f ca="1">IF(B799="","",OFFSET(table_admin1[[#Headers],[ADM1_PT]],MATCH(B799,admin1,0),1))</f>
        <v/>
      </c>
      <c r="AJ799" s="49" t="str">
        <f t="shared" ca="1" si="26"/>
        <v/>
      </c>
      <c r="AK799" s="49" t="str">
        <f t="shared" ca="1" si="27"/>
        <v/>
      </c>
    </row>
    <row r="800" spans="29:37" x14ac:dyDescent="0.2">
      <c r="AC800">
        <f>IF(ISBLANK(wash[[#This Row],[total_boys]]),SUM(wash[[#This Row],[boys_0-5_reached]],wash[[#This Row],[boys_6-12_reached]],wash[[#This Row],[boys_13-18_reached]]),wash[[#This Row],[total_boys]])</f>
        <v>0</v>
      </c>
      <c r="AD800">
        <f>IF(ISBLANK(wash[[#This Row],[total_girls]]),SUM(wash[[#This Row],[girls_0-5_reached]],wash[[#This Row],[girls_6-12_reached]],wash[[#This Row],[girls_13-18_reached]]),wash[[#This Row],[total_girls]])</f>
        <v>0</v>
      </c>
      <c r="AE800">
        <f>IF(ISBLANK(wash[[#This Row],[total_children]]),SUM(wash[[#This Row],[calc_boys]],wash[[#This Row],[calc_girls]]),wash[[#This Row],[total_children]])</f>
        <v>0</v>
      </c>
      <c r="AF800">
        <f>IF(ISBLANK(wash[[#This Row],[total_pwd]]),SUM(wash[[#This Row],[total_pwd_men]],wash[[#This Row],[total_pwd_women]]),wash[[#This Row],[total_pwd]])</f>
        <v>0</v>
      </c>
      <c r="AG800">
        <f>IF(ISBLANK(wash[[#This Row],[total_adults]]),SUM(wash[[#This Row],[total_men]],wash[[#This Row],[total_women]]),wash[[#This Row],[total_adults]])</f>
        <v>0</v>
      </c>
      <c r="AH800">
        <f>IF(ISBLANK(wash[[#This Row],[total_beneficiaries_reached]]),SUM(wash[[#This Row],[calc_children]],wash[[#This Row],[calc_adults]]),wash[[#This Row],[total_beneficiaries_reached]])</f>
        <v>0</v>
      </c>
      <c r="AI800" s="49" t="str">
        <f ca="1">IF(B800="","",OFFSET(table_admin1[[#Headers],[ADM1_PT]],MATCH(B800,admin1,0),1))</f>
        <v/>
      </c>
      <c r="AJ800" s="49" t="str">
        <f t="shared" ca="1" si="26"/>
        <v/>
      </c>
      <c r="AK800" s="49" t="str">
        <f t="shared" ca="1" si="27"/>
        <v/>
      </c>
    </row>
    <row r="801" spans="29:37" x14ac:dyDescent="0.2">
      <c r="AC801">
        <f>IF(ISBLANK(wash[[#This Row],[total_boys]]),SUM(wash[[#This Row],[boys_0-5_reached]],wash[[#This Row],[boys_6-12_reached]],wash[[#This Row],[boys_13-18_reached]]),wash[[#This Row],[total_boys]])</f>
        <v>0</v>
      </c>
      <c r="AD801">
        <f>IF(ISBLANK(wash[[#This Row],[total_girls]]),SUM(wash[[#This Row],[girls_0-5_reached]],wash[[#This Row],[girls_6-12_reached]],wash[[#This Row],[girls_13-18_reached]]),wash[[#This Row],[total_girls]])</f>
        <v>0</v>
      </c>
      <c r="AE801">
        <f>IF(ISBLANK(wash[[#This Row],[total_children]]),SUM(wash[[#This Row],[calc_boys]],wash[[#This Row],[calc_girls]]),wash[[#This Row],[total_children]])</f>
        <v>0</v>
      </c>
      <c r="AF801">
        <f>IF(ISBLANK(wash[[#This Row],[total_pwd]]),SUM(wash[[#This Row],[total_pwd_men]],wash[[#This Row],[total_pwd_women]]),wash[[#This Row],[total_pwd]])</f>
        <v>0</v>
      </c>
      <c r="AG801">
        <f>IF(ISBLANK(wash[[#This Row],[total_adults]]),SUM(wash[[#This Row],[total_men]],wash[[#This Row],[total_women]]),wash[[#This Row],[total_adults]])</f>
        <v>0</v>
      </c>
      <c r="AH801">
        <f>IF(ISBLANK(wash[[#This Row],[total_beneficiaries_reached]]),SUM(wash[[#This Row],[calc_children]],wash[[#This Row],[calc_adults]]),wash[[#This Row],[total_beneficiaries_reached]])</f>
        <v>0</v>
      </c>
      <c r="AI801" s="49" t="str">
        <f ca="1">IF(B801="","",OFFSET(table_admin1[[#Headers],[ADM1_PT]],MATCH(B801,admin1,0),1))</f>
        <v/>
      </c>
      <c r="AJ801" s="49" t="str">
        <f t="shared" ca="1" si="26"/>
        <v/>
      </c>
      <c r="AK801" s="49" t="str">
        <f t="shared" ca="1" si="27"/>
        <v/>
      </c>
    </row>
    <row r="802" spans="29:37" x14ac:dyDescent="0.2">
      <c r="AC802">
        <f>IF(ISBLANK(wash[[#This Row],[total_boys]]),SUM(wash[[#This Row],[boys_0-5_reached]],wash[[#This Row],[boys_6-12_reached]],wash[[#This Row],[boys_13-18_reached]]),wash[[#This Row],[total_boys]])</f>
        <v>0</v>
      </c>
      <c r="AD802">
        <f>IF(ISBLANK(wash[[#This Row],[total_girls]]),SUM(wash[[#This Row],[girls_0-5_reached]],wash[[#This Row],[girls_6-12_reached]],wash[[#This Row],[girls_13-18_reached]]),wash[[#This Row],[total_girls]])</f>
        <v>0</v>
      </c>
      <c r="AE802">
        <f>IF(ISBLANK(wash[[#This Row],[total_children]]),SUM(wash[[#This Row],[calc_boys]],wash[[#This Row],[calc_girls]]),wash[[#This Row],[total_children]])</f>
        <v>0</v>
      </c>
      <c r="AF802">
        <f>IF(ISBLANK(wash[[#This Row],[total_pwd]]),SUM(wash[[#This Row],[total_pwd_men]],wash[[#This Row],[total_pwd_women]]),wash[[#This Row],[total_pwd]])</f>
        <v>0</v>
      </c>
      <c r="AG802">
        <f>IF(ISBLANK(wash[[#This Row],[total_adults]]),SUM(wash[[#This Row],[total_men]],wash[[#This Row],[total_women]]),wash[[#This Row],[total_adults]])</f>
        <v>0</v>
      </c>
      <c r="AH802">
        <f>IF(ISBLANK(wash[[#This Row],[total_beneficiaries_reached]]),SUM(wash[[#This Row],[calc_children]],wash[[#This Row],[calc_adults]]),wash[[#This Row],[total_beneficiaries_reached]])</f>
        <v>0</v>
      </c>
      <c r="AI802" s="49" t="str">
        <f ca="1">IF(B802="","",OFFSET(table_admin1[[#Headers],[ADM1_PT]],MATCH(B802,admin1,0),1))</f>
        <v/>
      </c>
      <c r="AJ802" s="49" t="str">
        <f t="shared" ca="1" si="26"/>
        <v/>
      </c>
      <c r="AK802" s="49" t="str">
        <f t="shared" ca="1" si="27"/>
        <v/>
      </c>
    </row>
    <row r="803" spans="29:37" x14ac:dyDescent="0.2">
      <c r="AC803">
        <f>IF(ISBLANK(wash[[#This Row],[total_boys]]),SUM(wash[[#This Row],[boys_0-5_reached]],wash[[#This Row],[boys_6-12_reached]],wash[[#This Row],[boys_13-18_reached]]),wash[[#This Row],[total_boys]])</f>
        <v>0</v>
      </c>
      <c r="AD803">
        <f>IF(ISBLANK(wash[[#This Row],[total_girls]]),SUM(wash[[#This Row],[girls_0-5_reached]],wash[[#This Row],[girls_6-12_reached]],wash[[#This Row],[girls_13-18_reached]]),wash[[#This Row],[total_girls]])</f>
        <v>0</v>
      </c>
      <c r="AE803">
        <f>IF(ISBLANK(wash[[#This Row],[total_children]]),SUM(wash[[#This Row],[calc_boys]],wash[[#This Row],[calc_girls]]),wash[[#This Row],[total_children]])</f>
        <v>0</v>
      </c>
      <c r="AF803">
        <f>IF(ISBLANK(wash[[#This Row],[total_pwd]]),SUM(wash[[#This Row],[total_pwd_men]],wash[[#This Row],[total_pwd_women]]),wash[[#This Row],[total_pwd]])</f>
        <v>0</v>
      </c>
      <c r="AG803">
        <f>IF(ISBLANK(wash[[#This Row],[total_adults]]),SUM(wash[[#This Row],[total_men]],wash[[#This Row],[total_women]]),wash[[#This Row],[total_adults]])</f>
        <v>0</v>
      </c>
      <c r="AH803">
        <f>IF(ISBLANK(wash[[#This Row],[total_beneficiaries_reached]]),SUM(wash[[#This Row],[calc_children]],wash[[#This Row],[calc_adults]]),wash[[#This Row],[total_beneficiaries_reached]])</f>
        <v>0</v>
      </c>
      <c r="AI803" s="49" t="str">
        <f ca="1">IF(B803="","",OFFSET(table_admin1[[#Headers],[ADM1_PT]],MATCH(B803,admin1,0),1))</f>
        <v/>
      </c>
      <c r="AJ803" s="49" t="str">
        <f t="shared" ca="1" si="26"/>
        <v/>
      </c>
      <c r="AK803" s="49" t="str">
        <f t="shared" ca="1" si="27"/>
        <v/>
      </c>
    </row>
    <row r="804" spans="29:37" x14ac:dyDescent="0.2">
      <c r="AC804">
        <f>IF(ISBLANK(wash[[#This Row],[total_boys]]),SUM(wash[[#This Row],[boys_0-5_reached]],wash[[#This Row],[boys_6-12_reached]],wash[[#This Row],[boys_13-18_reached]]),wash[[#This Row],[total_boys]])</f>
        <v>0</v>
      </c>
      <c r="AD804">
        <f>IF(ISBLANK(wash[[#This Row],[total_girls]]),SUM(wash[[#This Row],[girls_0-5_reached]],wash[[#This Row],[girls_6-12_reached]],wash[[#This Row],[girls_13-18_reached]]),wash[[#This Row],[total_girls]])</f>
        <v>0</v>
      </c>
      <c r="AE804">
        <f>IF(ISBLANK(wash[[#This Row],[total_children]]),SUM(wash[[#This Row],[calc_boys]],wash[[#This Row],[calc_girls]]),wash[[#This Row],[total_children]])</f>
        <v>0</v>
      </c>
      <c r="AF804">
        <f>IF(ISBLANK(wash[[#This Row],[total_pwd]]),SUM(wash[[#This Row],[total_pwd_men]],wash[[#This Row],[total_pwd_women]]),wash[[#This Row],[total_pwd]])</f>
        <v>0</v>
      </c>
      <c r="AG804">
        <f>IF(ISBLANK(wash[[#This Row],[total_adults]]),SUM(wash[[#This Row],[total_men]],wash[[#This Row],[total_women]]),wash[[#This Row],[total_adults]])</f>
        <v>0</v>
      </c>
      <c r="AH804">
        <f>IF(ISBLANK(wash[[#This Row],[total_beneficiaries_reached]]),SUM(wash[[#This Row],[calc_children]],wash[[#This Row],[calc_adults]]),wash[[#This Row],[total_beneficiaries_reached]])</f>
        <v>0</v>
      </c>
      <c r="AI804" s="49" t="str">
        <f ca="1">IF(B804="","",OFFSET(table_admin1[[#Headers],[ADM1_PT]],MATCH(B804,admin1,0),1))</f>
        <v/>
      </c>
      <c r="AJ804" s="49" t="str">
        <f t="shared" ca="1" si="26"/>
        <v/>
      </c>
      <c r="AK804" s="49" t="str">
        <f t="shared" ca="1" si="27"/>
        <v/>
      </c>
    </row>
    <row r="805" spans="29:37" x14ac:dyDescent="0.2">
      <c r="AC805">
        <f>IF(ISBLANK(wash[[#This Row],[total_boys]]),SUM(wash[[#This Row],[boys_0-5_reached]],wash[[#This Row],[boys_6-12_reached]],wash[[#This Row],[boys_13-18_reached]]),wash[[#This Row],[total_boys]])</f>
        <v>0</v>
      </c>
      <c r="AD805">
        <f>IF(ISBLANK(wash[[#This Row],[total_girls]]),SUM(wash[[#This Row],[girls_0-5_reached]],wash[[#This Row],[girls_6-12_reached]],wash[[#This Row],[girls_13-18_reached]]),wash[[#This Row],[total_girls]])</f>
        <v>0</v>
      </c>
      <c r="AE805">
        <f>IF(ISBLANK(wash[[#This Row],[total_children]]),SUM(wash[[#This Row],[calc_boys]],wash[[#This Row],[calc_girls]]),wash[[#This Row],[total_children]])</f>
        <v>0</v>
      </c>
      <c r="AF805">
        <f>IF(ISBLANK(wash[[#This Row],[total_pwd]]),SUM(wash[[#This Row],[total_pwd_men]],wash[[#This Row],[total_pwd_women]]),wash[[#This Row],[total_pwd]])</f>
        <v>0</v>
      </c>
      <c r="AG805">
        <f>IF(ISBLANK(wash[[#This Row],[total_adults]]),SUM(wash[[#This Row],[total_men]],wash[[#This Row],[total_women]]),wash[[#This Row],[total_adults]])</f>
        <v>0</v>
      </c>
      <c r="AH805">
        <f>IF(ISBLANK(wash[[#This Row],[total_beneficiaries_reached]]),SUM(wash[[#This Row],[calc_children]],wash[[#This Row],[calc_adults]]),wash[[#This Row],[total_beneficiaries_reached]])</f>
        <v>0</v>
      </c>
      <c r="AI805" s="49" t="str">
        <f ca="1">IF(B805="","",OFFSET(table_admin1[[#Headers],[ADM1_PT]],MATCH(B805,admin1,0),1))</f>
        <v/>
      </c>
      <c r="AJ805" s="49" t="str">
        <f t="shared" ca="1" si="26"/>
        <v/>
      </c>
      <c r="AK805" s="49" t="str">
        <f t="shared" ca="1" si="27"/>
        <v/>
      </c>
    </row>
    <row r="806" spans="29:37" x14ac:dyDescent="0.2">
      <c r="AC806">
        <f>IF(ISBLANK(wash[[#This Row],[total_boys]]),SUM(wash[[#This Row],[boys_0-5_reached]],wash[[#This Row],[boys_6-12_reached]],wash[[#This Row],[boys_13-18_reached]]),wash[[#This Row],[total_boys]])</f>
        <v>0</v>
      </c>
      <c r="AD806">
        <f>IF(ISBLANK(wash[[#This Row],[total_girls]]),SUM(wash[[#This Row],[girls_0-5_reached]],wash[[#This Row],[girls_6-12_reached]],wash[[#This Row],[girls_13-18_reached]]),wash[[#This Row],[total_girls]])</f>
        <v>0</v>
      </c>
      <c r="AE806">
        <f>IF(ISBLANK(wash[[#This Row],[total_children]]),SUM(wash[[#This Row],[calc_boys]],wash[[#This Row],[calc_girls]]),wash[[#This Row],[total_children]])</f>
        <v>0</v>
      </c>
      <c r="AF806">
        <f>IF(ISBLANK(wash[[#This Row],[total_pwd]]),SUM(wash[[#This Row],[total_pwd_men]],wash[[#This Row],[total_pwd_women]]),wash[[#This Row],[total_pwd]])</f>
        <v>0</v>
      </c>
      <c r="AG806">
        <f>IF(ISBLANK(wash[[#This Row],[total_adults]]),SUM(wash[[#This Row],[total_men]],wash[[#This Row],[total_women]]),wash[[#This Row],[total_adults]])</f>
        <v>0</v>
      </c>
      <c r="AH806">
        <f>IF(ISBLANK(wash[[#This Row],[total_beneficiaries_reached]]),SUM(wash[[#This Row],[calc_children]],wash[[#This Row],[calc_adults]]),wash[[#This Row],[total_beneficiaries_reached]])</f>
        <v>0</v>
      </c>
      <c r="AI806" s="49" t="str">
        <f ca="1">IF(B806="","",OFFSET(table_admin1[[#Headers],[ADM1_PT]],MATCH(B806,admin1,0),1))</f>
        <v/>
      </c>
      <c r="AJ806" s="49" t="str">
        <f t="shared" ca="1" si="26"/>
        <v/>
      </c>
      <c r="AK806" s="49" t="str">
        <f t="shared" ca="1" si="27"/>
        <v/>
      </c>
    </row>
    <row r="807" spans="29:37" x14ac:dyDescent="0.2">
      <c r="AC807">
        <f>IF(ISBLANK(wash[[#This Row],[total_boys]]),SUM(wash[[#This Row],[boys_0-5_reached]],wash[[#This Row],[boys_6-12_reached]],wash[[#This Row],[boys_13-18_reached]]),wash[[#This Row],[total_boys]])</f>
        <v>0</v>
      </c>
      <c r="AD807">
        <f>IF(ISBLANK(wash[[#This Row],[total_girls]]),SUM(wash[[#This Row],[girls_0-5_reached]],wash[[#This Row],[girls_6-12_reached]],wash[[#This Row],[girls_13-18_reached]]),wash[[#This Row],[total_girls]])</f>
        <v>0</v>
      </c>
      <c r="AE807">
        <f>IF(ISBLANK(wash[[#This Row],[total_children]]),SUM(wash[[#This Row],[calc_boys]],wash[[#This Row],[calc_girls]]),wash[[#This Row],[total_children]])</f>
        <v>0</v>
      </c>
      <c r="AF807">
        <f>IF(ISBLANK(wash[[#This Row],[total_pwd]]),SUM(wash[[#This Row],[total_pwd_men]],wash[[#This Row],[total_pwd_women]]),wash[[#This Row],[total_pwd]])</f>
        <v>0</v>
      </c>
      <c r="AG807">
        <f>IF(ISBLANK(wash[[#This Row],[total_adults]]),SUM(wash[[#This Row],[total_men]],wash[[#This Row],[total_women]]),wash[[#This Row],[total_adults]])</f>
        <v>0</v>
      </c>
      <c r="AH807">
        <f>IF(ISBLANK(wash[[#This Row],[total_beneficiaries_reached]]),SUM(wash[[#This Row],[calc_children]],wash[[#This Row],[calc_adults]]),wash[[#This Row],[total_beneficiaries_reached]])</f>
        <v>0</v>
      </c>
      <c r="AI807" s="49" t="str">
        <f ca="1">IF(B807="","",OFFSET(table_admin1[[#Headers],[ADM1_PT]],MATCH(B807,admin1,0),1))</f>
        <v/>
      </c>
      <c r="AJ807" s="49" t="str">
        <f t="shared" ca="1" si="26"/>
        <v/>
      </c>
      <c r="AK807" s="49" t="str">
        <f t="shared" ca="1" si="27"/>
        <v/>
      </c>
    </row>
    <row r="808" spans="29:37" x14ac:dyDescent="0.2">
      <c r="AC808">
        <f>IF(ISBLANK(wash[[#This Row],[total_boys]]),SUM(wash[[#This Row],[boys_0-5_reached]],wash[[#This Row],[boys_6-12_reached]],wash[[#This Row],[boys_13-18_reached]]),wash[[#This Row],[total_boys]])</f>
        <v>0</v>
      </c>
      <c r="AD808">
        <f>IF(ISBLANK(wash[[#This Row],[total_girls]]),SUM(wash[[#This Row],[girls_0-5_reached]],wash[[#This Row],[girls_6-12_reached]],wash[[#This Row],[girls_13-18_reached]]),wash[[#This Row],[total_girls]])</f>
        <v>0</v>
      </c>
      <c r="AE808">
        <f>IF(ISBLANK(wash[[#This Row],[total_children]]),SUM(wash[[#This Row],[calc_boys]],wash[[#This Row],[calc_girls]]),wash[[#This Row],[total_children]])</f>
        <v>0</v>
      </c>
      <c r="AF808">
        <f>IF(ISBLANK(wash[[#This Row],[total_pwd]]),SUM(wash[[#This Row],[total_pwd_men]],wash[[#This Row],[total_pwd_women]]),wash[[#This Row],[total_pwd]])</f>
        <v>0</v>
      </c>
      <c r="AG808">
        <f>IF(ISBLANK(wash[[#This Row],[total_adults]]),SUM(wash[[#This Row],[total_men]],wash[[#This Row],[total_women]]),wash[[#This Row],[total_adults]])</f>
        <v>0</v>
      </c>
      <c r="AH808">
        <f>IF(ISBLANK(wash[[#This Row],[total_beneficiaries_reached]]),SUM(wash[[#This Row],[calc_children]],wash[[#This Row],[calc_adults]]),wash[[#This Row],[total_beneficiaries_reached]])</f>
        <v>0</v>
      </c>
      <c r="AI808" s="49" t="str">
        <f ca="1">IF(B808="","",OFFSET(table_admin1[[#Headers],[ADM1_PT]],MATCH(B808,admin1,0),1))</f>
        <v/>
      </c>
      <c r="AJ808" s="49" t="str">
        <f t="shared" ca="1" si="26"/>
        <v/>
      </c>
      <c r="AK808" s="49" t="str">
        <f t="shared" ca="1" si="27"/>
        <v/>
      </c>
    </row>
    <row r="809" spans="29:37" x14ac:dyDescent="0.2">
      <c r="AC809">
        <f>IF(ISBLANK(wash[[#This Row],[total_boys]]),SUM(wash[[#This Row],[boys_0-5_reached]],wash[[#This Row],[boys_6-12_reached]],wash[[#This Row],[boys_13-18_reached]]),wash[[#This Row],[total_boys]])</f>
        <v>0</v>
      </c>
      <c r="AD809">
        <f>IF(ISBLANK(wash[[#This Row],[total_girls]]),SUM(wash[[#This Row],[girls_0-5_reached]],wash[[#This Row],[girls_6-12_reached]],wash[[#This Row],[girls_13-18_reached]]),wash[[#This Row],[total_girls]])</f>
        <v>0</v>
      </c>
      <c r="AE809">
        <f>IF(ISBLANK(wash[[#This Row],[total_children]]),SUM(wash[[#This Row],[calc_boys]],wash[[#This Row],[calc_girls]]),wash[[#This Row],[total_children]])</f>
        <v>0</v>
      </c>
      <c r="AF809">
        <f>IF(ISBLANK(wash[[#This Row],[total_pwd]]),SUM(wash[[#This Row],[total_pwd_men]],wash[[#This Row],[total_pwd_women]]),wash[[#This Row],[total_pwd]])</f>
        <v>0</v>
      </c>
      <c r="AG809">
        <f>IF(ISBLANK(wash[[#This Row],[total_adults]]),SUM(wash[[#This Row],[total_men]],wash[[#This Row],[total_women]]),wash[[#This Row],[total_adults]])</f>
        <v>0</v>
      </c>
      <c r="AH809">
        <f>IF(ISBLANK(wash[[#This Row],[total_beneficiaries_reached]]),SUM(wash[[#This Row],[calc_children]],wash[[#This Row],[calc_adults]]),wash[[#This Row],[total_beneficiaries_reached]])</f>
        <v>0</v>
      </c>
      <c r="AI809" s="49" t="str">
        <f ca="1">IF(B809="","",OFFSET(table_admin1[[#Headers],[ADM1_PT]],MATCH(B809,admin1,0),1))</f>
        <v/>
      </c>
      <c r="AJ809" s="49" t="str">
        <f t="shared" ca="1" si="26"/>
        <v/>
      </c>
      <c r="AK809" s="49" t="str">
        <f t="shared" ca="1" si="27"/>
        <v/>
      </c>
    </row>
    <row r="810" spans="29:37" x14ac:dyDescent="0.2">
      <c r="AC810">
        <f>IF(ISBLANK(wash[[#This Row],[total_boys]]),SUM(wash[[#This Row],[boys_0-5_reached]],wash[[#This Row],[boys_6-12_reached]],wash[[#This Row],[boys_13-18_reached]]),wash[[#This Row],[total_boys]])</f>
        <v>0</v>
      </c>
      <c r="AD810">
        <f>IF(ISBLANK(wash[[#This Row],[total_girls]]),SUM(wash[[#This Row],[girls_0-5_reached]],wash[[#This Row],[girls_6-12_reached]],wash[[#This Row],[girls_13-18_reached]]),wash[[#This Row],[total_girls]])</f>
        <v>0</v>
      </c>
      <c r="AE810">
        <f>IF(ISBLANK(wash[[#This Row],[total_children]]),SUM(wash[[#This Row],[calc_boys]],wash[[#This Row],[calc_girls]]),wash[[#This Row],[total_children]])</f>
        <v>0</v>
      </c>
      <c r="AF810">
        <f>IF(ISBLANK(wash[[#This Row],[total_pwd]]),SUM(wash[[#This Row],[total_pwd_men]],wash[[#This Row],[total_pwd_women]]),wash[[#This Row],[total_pwd]])</f>
        <v>0</v>
      </c>
      <c r="AG810">
        <f>IF(ISBLANK(wash[[#This Row],[total_adults]]),SUM(wash[[#This Row],[total_men]],wash[[#This Row],[total_women]]),wash[[#This Row],[total_adults]])</f>
        <v>0</v>
      </c>
      <c r="AH810">
        <f>IF(ISBLANK(wash[[#This Row],[total_beneficiaries_reached]]),SUM(wash[[#This Row],[calc_children]],wash[[#This Row],[calc_adults]]),wash[[#This Row],[total_beneficiaries_reached]])</f>
        <v>0</v>
      </c>
      <c r="AI810" s="49" t="str">
        <f ca="1">IF(B810="","",OFFSET(table_admin1[[#Headers],[ADM1_PT]],MATCH(B810,admin1,0),1))</f>
        <v/>
      </c>
      <c r="AJ810" s="49" t="str">
        <f t="shared" ca="1" si="26"/>
        <v/>
      </c>
      <c r="AK810" s="49" t="str">
        <f t="shared" ca="1" si="27"/>
        <v/>
      </c>
    </row>
    <row r="811" spans="29:37" x14ac:dyDescent="0.2">
      <c r="AC811">
        <f>IF(ISBLANK(wash[[#This Row],[total_boys]]),SUM(wash[[#This Row],[boys_0-5_reached]],wash[[#This Row],[boys_6-12_reached]],wash[[#This Row],[boys_13-18_reached]]),wash[[#This Row],[total_boys]])</f>
        <v>0</v>
      </c>
      <c r="AD811">
        <f>IF(ISBLANK(wash[[#This Row],[total_girls]]),SUM(wash[[#This Row],[girls_0-5_reached]],wash[[#This Row],[girls_6-12_reached]],wash[[#This Row],[girls_13-18_reached]]),wash[[#This Row],[total_girls]])</f>
        <v>0</v>
      </c>
      <c r="AE811">
        <f>IF(ISBLANK(wash[[#This Row],[total_children]]),SUM(wash[[#This Row],[calc_boys]],wash[[#This Row],[calc_girls]]),wash[[#This Row],[total_children]])</f>
        <v>0</v>
      </c>
      <c r="AF811">
        <f>IF(ISBLANK(wash[[#This Row],[total_pwd]]),SUM(wash[[#This Row],[total_pwd_men]],wash[[#This Row],[total_pwd_women]]),wash[[#This Row],[total_pwd]])</f>
        <v>0</v>
      </c>
      <c r="AG811">
        <f>IF(ISBLANK(wash[[#This Row],[total_adults]]),SUM(wash[[#This Row],[total_men]],wash[[#This Row],[total_women]]),wash[[#This Row],[total_adults]])</f>
        <v>0</v>
      </c>
      <c r="AH811">
        <f>IF(ISBLANK(wash[[#This Row],[total_beneficiaries_reached]]),SUM(wash[[#This Row],[calc_children]],wash[[#This Row],[calc_adults]]),wash[[#This Row],[total_beneficiaries_reached]])</f>
        <v>0</v>
      </c>
      <c r="AI811" s="49" t="str">
        <f ca="1">IF(B811="","",OFFSET(table_admin1[[#Headers],[ADM1_PT]],MATCH(B811,admin1,0),1))</f>
        <v/>
      </c>
      <c r="AJ811" s="49" t="str">
        <f t="shared" ca="1" si="26"/>
        <v/>
      </c>
      <c r="AK811" s="49" t="str">
        <f t="shared" ca="1" si="27"/>
        <v/>
      </c>
    </row>
    <row r="812" spans="29:37" x14ac:dyDescent="0.2">
      <c r="AC812">
        <f>IF(ISBLANK(wash[[#This Row],[total_boys]]),SUM(wash[[#This Row],[boys_0-5_reached]],wash[[#This Row],[boys_6-12_reached]],wash[[#This Row],[boys_13-18_reached]]),wash[[#This Row],[total_boys]])</f>
        <v>0</v>
      </c>
      <c r="AD812">
        <f>IF(ISBLANK(wash[[#This Row],[total_girls]]),SUM(wash[[#This Row],[girls_0-5_reached]],wash[[#This Row],[girls_6-12_reached]],wash[[#This Row],[girls_13-18_reached]]),wash[[#This Row],[total_girls]])</f>
        <v>0</v>
      </c>
      <c r="AE812">
        <f>IF(ISBLANK(wash[[#This Row],[total_children]]),SUM(wash[[#This Row],[calc_boys]],wash[[#This Row],[calc_girls]]),wash[[#This Row],[total_children]])</f>
        <v>0</v>
      </c>
      <c r="AF812">
        <f>IF(ISBLANK(wash[[#This Row],[total_pwd]]),SUM(wash[[#This Row],[total_pwd_men]],wash[[#This Row],[total_pwd_women]]),wash[[#This Row],[total_pwd]])</f>
        <v>0</v>
      </c>
      <c r="AG812">
        <f>IF(ISBLANK(wash[[#This Row],[total_adults]]),SUM(wash[[#This Row],[total_men]],wash[[#This Row],[total_women]]),wash[[#This Row],[total_adults]])</f>
        <v>0</v>
      </c>
      <c r="AH812">
        <f>IF(ISBLANK(wash[[#This Row],[total_beneficiaries_reached]]),SUM(wash[[#This Row],[calc_children]],wash[[#This Row],[calc_adults]]),wash[[#This Row],[total_beneficiaries_reached]])</f>
        <v>0</v>
      </c>
      <c r="AI812" s="49" t="str">
        <f ca="1">IF(B812="","",OFFSET(table_admin1[[#Headers],[ADM1_PT]],MATCH(B812,admin1,0),1))</f>
        <v/>
      </c>
      <c r="AJ812" s="49" t="str">
        <f t="shared" ca="1" si="26"/>
        <v/>
      </c>
      <c r="AK812" s="49" t="str">
        <f t="shared" ca="1" si="27"/>
        <v/>
      </c>
    </row>
    <row r="813" spans="29:37" x14ac:dyDescent="0.2">
      <c r="AC813">
        <f>IF(ISBLANK(wash[[#This Row],[total_boys]]),SUM(wash[[#This Row],[boys_0-5_reached]],wash[[#This Row],[boys_6-12_reached]],wash[[#This Row],[boys_13-18_reached]]),wash[[#This Row],[total_boys]])</f>
        <v>0</v>
      </c>
      <c r="AD813">
        <f>IF(ISBLANK(wash[[#This Row],[total_girls]]),SUM(wash[[#This Row],[girls_0-5_reached]],wash[[#This Row],[girls_6-12_reached]],wash[[#This Row],[girls_13-18_reached]]),wash[[#This Row],[total_girls]])</f>
        <v>0</v>
      </c>
      <c r="AE813">
        <f>IF(ISBLANK(wash[[#This Row],[total_children]]),SUM(wash[[#This Row],[calc_boys]],wash[[#This Row],[calc_girls]]),wash[[#This Row],[total_children]])</f>
        <v>0</v>
      </c>
      <c r="AF813">
        <f>IF(ISBLANK(wash[[#This Row],[total_pwd]]),SUM(wash[[#This Row],[total_pwd_men]],wash[[#This Row],[total_pwd_women]]),wash[[#This Row],[total_pwd]])</f>
        <v>0</v>
      </c>
      <c r="AG813">
        <f>IF(ISBLANK(wash[[#This Row],[total_adults]]),SUM(wash[[#This Row],[total_men]],wash[[#This Row],[total_women]]),wash[[#This Row],[total_adults]])</f>
        <v>0</v>
      </c>
      <c r="AH813">
        <f>IF(ISBLANK(wash[[#This Row],[total_beneficiaries_reached]]),SUM(wash[[#This Row],[calc_children]],wash[[#This Row],[calc_adults]]),wash[[#This Row],[total_beneficiaries_reached]])</f>
        <v>0</v>
      </c>
      <c r="AI813" s="49" t="str">
        <f ca="1">IF(B813="","",OFFSET(table_admin1[[#Headers],[ADM1_PT]],MATCH(B813,admin1,0),1))</f>
        <v/>
      </c>
      <c r="AJ813" s="49" t="str">
        <f t="shared" ref="AJ813:AJ876" ca="1" si="28">IF(C813="","",INDEX(admin2_pcode,MATCH(C813,OFFSET(admin2_start,MATCH(AI813,admin1_linked_pcode,0),0,COUNTIF(admin1_linked_pcode,AI813)),0)+MATCH(AI813,admin1_linked_pcode,0)-1))</f>
        <v/>
      </c>
      <c r="AK813" s="49" t="str">
        <f t="shared" ref="AK813:AK876" ca="1" si="29">IF(D813="","",INDEX(admin3_pcode,MATCH(D813,OFFSET(admin3_start,MATCH(AJ813,admin2_linked_pcode,0),0,COUNTIF(admin2_linked_pcode,AJ813)),0)+MATCH(AJ813,admin2_linked_pcode,0)-1))</f>
        <v/>
      </c>
    </row>
    <row r="814" spans="29:37" x14ac:dyDescent="0.2">
      <c r="AC814">
        <f>IF(ISBLANK(wash[[#This Row],[total_boys]]),SUM(wash[[#This Row],[boys_0-5_reached]],wash[[#This Row],[boys_6-12_reached]],wash[[#This Row],[boys_13-18_reached]]),wash[[#This Row],[total_boys]])</f>
        <v>0</v>
      </c>
      <c r="AD814">
        <f>IF(ISBLANK(wash[[#This Row],[total_girls]]),SUM(wash[[#This Row],[girls_0-5_reached]],wash[[#This Row],[girls_6-12_reached]],wash[[#This Row],[girls_13-18_reached]]),wash[[#This Row],[total_girls]])</f>
        <v>0</v>
      </c>
      <c r="AE814">
        <f>IF(ISBLANK(wash[[#This Row],[total_children]]),SUM(wash[[#This Row],[calc_boys]],wash[[#This Row],[calc_girls]]),wash[[#This Row],[total_children]])</f>
        <v>0</v>
      </c>
      <c r="AF814">
        <f>IF(ISBLANK(wash[[#This Row],[total_pwd]]),SUM(wash[[#This Row],[total_pwd_men]],wash[[#This Row],[total_pwd_women]]),wash[[#This Row],[total_pwd]])</f>
        <v>0</v>
      </c>
      <c r="AG814">
        <f>IF(ISBLANK(wash[[#This Row],[total_adults]]),SUM(wash[[#This Row],[total_men]],wash[[#This Row],[total_women]]),wash[[#This Row],[total_adults]])</f>
        <v>0</v>
      </c>
      <c r="AH814">
        <f>IF(ISBLANK(wash[[#This Row],[total_beneficiaries_reached]]),SUM(wash[[#This Row],[calc_children]],wash[[#This Row],[calc_adults]]),wash[[#This Row],[total_beneficiaries_reached]])</f>
        <v>0</v>
      </c>
      <c r="AI814" s="49" t="str">
        <f ca="1">IF(B814="","",OFFSET(table_admin1[[#Headers],[ADM1_PT]],MATCH(B814,admin1,0),1))</f>
        <v/>
      </c>
      <c r="AJ814" s="49" t="str">
        <f t="shared" ca="1" si="28"/>
        <v/>
      </c>
      <c r="AK814" s="49" t="str">
        <f t="shared" ca="1" si="29"/>
        <v/>
      </c>
    </row>
    <row r="815" spans="29:37" x14ac:dyDescent="0.2">
      <c r="AC815">
        <f>IF(ISBLANK(wash[[#This Row],[total_boys]]),SUM(wash[[#This Row],[boys_0-5_reached]],wash[[#This Row],[boys_6-12_reached]],wash[[#This Row],[boys_13-18_reached]]),wash[[#This Row],[total_boys]])</f>
        <v>0</v>
      </c>
      <c r="AD815">
        <f>IF(ISBLANK(wash[[#This Row],[total_girls]]),SUM(wash[[#This Row],[girls_0-5_reached]],wash[[#This Row],[girls_6-12_reached]],wash[[#This Row],[girls_13-18_reached]]),wash[[#This Row],[total_girls]])</f>
        <v>0</v>
      </c>
      <c r="AE815">
        <f>IF(ISBLANK(wash[[#This Row],[total_children]]),SUM(wash[[#This Row],[calc_boys]],wash[[#This Row],[calc_girls]]),wash[[#This Row],[total_children]])</f>
        <v>0</v>
      </c>
      <c r="AF815">
        <f>IF(ISBLANK(wash[[#This Row],[total_pwd]]),SUM(wash[[#This Row],[total_pwd_men]],wash[[#This Row],[total_pwd_women]]),wash[[#This Row],[total_pwd]])</f>
        <v>0</v>
      </c>
      <c r="AG815">
        <f>IF(ISBLANK(wash[[#This Row],[total_adults]]),SUM(wash[[#This Row],[total_men]],wash[[#This Row],[total_women]]),wash[[#This Row],[total_adults]])</f>
        <v>0</v>
      </c>
      <c r="AH815">
        <f>IF(ISBLANK(wash[[#This Row],[total_beneficiaries_reached]]),SUM(wash[[#This Row],[calc_children]],wash[[#This Row],[calc_adults]]),wash[[#This Row],[total_beneficiaries_reached]])</f>
        <v>0</v>
      </c>
      <c r="AI815" s="49" t="str">
        <f ca="1">IF(B815="","",OFFSET(table_admin1[[#Headers],[ADM1_PT]],MATCH(B815,admin1,0),1))</f>
        <v/>
      </c>
      <c r="AJ815" s="49" t="str">
        <f t="shared" ca="1" si="28"/>
        <v/>
      </c>
      <c r="AK815" s="49" t="str">
        <f t="shared" ca="1" si="29"/>
        <v/>
      </c>
    </row>
    <row r="816" spans="29:37" x14ac:dyDescent="0.2">
      <c r="AC816">
        <f>IF(ISBLANK(wash[[#This Row],[total_boys]]),SUM(wash[[#This Row],[boys_0-5_reached]],wash[[#This Row],[boys_6-12_reached]],wash[[#This Row],[boys_13-18_reached]]),wash[[#This Row],[total_boys]])</f>
        <v>0</v>
      </c>
      <c r="AD816">
        <f>IF(ISBLANK(wash[[#This Row],[total_girls]]),SUM(wash[[#This Row],[girls_0-5_reached]],wash[[#This Row],[girls_6-12_reached]],wash[[#This Row],[girls_13-18_reached]]),wash[[#This Row],[total_girls]])</f>
        <v>0</v>
      </c>
      <c r="AE816">
        <f>IF(ISBLANK(wash[[#This Row],[total_children]]),SUM(wash[[#This Row],[calc_boys]],wash[[#This Row],[calc_girls]]),wash[[#This Row],[total_children]])</f>
        <v>0</v>
      </c>
      <c r="AF816">
        <f>IF(ISBLANK(wash[[#This Row],[total_pwd]]),SUM(wash[[#This Row],[total_pwd_men]],wash[[#This Row],[total_pwd_women]]),wash[[#This Row],[total_pwd]])</f>
        <v>0</v>
      </c>
      <c r="AG816">
        <f>IF(ISBLANK(wash[[#This Row],[total_adults]]),SUM(wash[[#This Row],[total_men]],wash[[#This Row],[total_women]]),wash[[#This Row],[total_adults]])</f>
        <v>0</v>
      </c>
      <c r="AH816">
        <f>IF(ISBLANK(wash[[#This Row],[total_beneficiaries_reached]]),SUM(wash[[#This Row],[calc_children]],wash[[#This Row],[calc_adults]]),wash[[#This Row],[total_beneficiaries_reached]])</f>
        <v>0</v>
      </c>
      <c r="AI816" s="49" t="str">
        <f ca="1">IF(B816="","",OFFSET(table_admin1[[#Headers],[ADM1_PT]],MATCH(B816,admin1,0),1))</f>
        <v/>
      </c>
      <c r="AJ816" s="49" t="str">
        <f t="shared" ca="1" si="28"/>
        <v/>
      </c>
      <c r="AK816" s="49" t="str">
        <f t="shared" ca="1" si="29"/>
        <v/>
      </c>
    </row>
    <row r="817" spans="29:37" x14ac:dyDescent="0.2">
      <c r="AC817">
        <f>IF(ISBLANK(wash[[#This Row],[total_boys]]),SUM(wash[[#This Row],[boys_0-5_reached]],wash[[#This Row],[boys_6-12_reached]],wash[[#This Row],[boys_13-18_reached]]),wash[[#This Row],[total_boys]])</f>
        <v>0</v>
      </c>
      <c r="AD817">
        <f>IF(ISBLANK(wash[[#This Row],[total_girls]]),SUM(wash[[#This Row],[girls_0-5_reached]],wash[[#This Row],[girls_6-12_reached]],wash[[#This Row],[girls_13-18_reached]]),wash[[#This Row],[total_girls]])</f>
        <v>0</v>
      </c>
      <c r="AE817">
        <f>IF(ISBLANK(wash[[#This Row],[total_children]]),SUM(wash[[#This Row],[calc_boys]],wash[[#This Row],[calc_girls]]),wash[[#This Row],[total_children]])</f>
        <v>0</v>
      </c>
      <c r="AF817">
        <f>IF(ISBLANK(wash[[#This Row],[total_pwd]]),SUM(wash[[#This Row],[total_pwd_men]],wash[[#This Row],[total_pwd_women]]),wash[[#This Row],[total_pwd]])</f>
        <v>0</v>
      </c>
      <c r="AG817">
        <f>IF(ISBLANK(wash[[#This Row],[total_adults]]),SUM(wash[[#This Row],[total_men]],wash[[#This Row],[total_women]]),wash[[#This Row],[total_adults]])</f>
        <v>0</v>
      </c>
      <c r="AH817">
        <f>IF(ISBLANK(wash[[#This Row],[total_beneficiaries_reached]]),SUM(wash[[#This Row],[calc_children]],wash[[#This Row],[calc_adults]]),wash[[#This Row],[total_beneficiaries_reached]])</f>
        <v>0</v>
      </c>
      <c r="AI817" s="49" t="str">
        <f ca="1">IF(B817="","",OFFSET(table_admin1[[#Headers],[ADM1_PT]],MATCH(B817,admin1,0),1))</f>
        <v/>
      </c>
      <c r="AJ817" s="49" t="str">
        <f t="shared" ca="1" si="28"/>
        <v/>
      </c>
      <c r="AK817" s="49" t="str">
        <f t="shared" ca="1" si="29"/>
        <v/>
      </c>
    </row>
    <row r="818" spans="29:37" x14ac:dyDescent="0.2">
      <c r="AC818">
        <f>IF(ISBLANK(wash[[#This Row],[total_boys]]),SUM(wash[[#This Row],[boys_0-5_reached]],wash[[#This Row],[boys_6-12_reached]],wash[[#This Row],[boys_13-18_reached]]),wash[[#This Row],[total_boys]])</f>
        <v>0</v>
      </c>
      <c r="AD818">
        <f>IF(ISBLANK(wash[[#This Row],[total_girls]]),SUM(wash[[#This Row],[girls_0-5_reached]],wash[[#This Row],[girls_6-12_reached]],wash[[#This Row],[girls_13-18_reached]]),wash[[#This Row],[total_girls]])</f>
        <v>0</v>
      </c>
      <c r="AE818">
        <f>IF(ISBLANK(wash[[#This Row],[total_children]]),SUM(wash[[#This Row],[calc_boys]],wash[[#This Row],[calc_girls]]),wash[[#This Row],[total_children]])</f>
        <v>0</v>
      </c>
      <c r="AF818">
        <f>IF(ISBLANK(wash[[#This Row],[total_pwd]]),SUM(wash[[#This Row],[total_pwd_men]],wash[[#This Row],[total_pwd_women]]),wash[[#This Row],[total_pwd]])</f>
        <v>0</v>
      </c>
      <c r="AG818">
        <f>IF(ISBLANK(wash[[#This Row],[total_adults]]),SUM(wash[[#This Row],[total_men]],wash[[#This Row],[total_women]]),wash[[#This Row],[total_adults]])</f>
        <v>0</v>
      </c>
      <c r="AH818">
        <f>IF(ISBLANK(wash[[#This Row],[total_beneficiaries_reached]]),SUM(wash[[#This Row],[calc_children]],wash[[#This Row],[calc_adults]]),wash[[#This Row],[total_beneficiaries_reached]])</f>
        <v>0</v>
      </c>
      <c r="AI818" s="49" t="str">
        <f ca="1">IF(B818="","",OFFSET(table_admin1[[#Headers],[ADM1_PT]],MATCH(B818,admin1,0),1))</f>
        <v/>
      </c>
      <c r="AJ818" s="49" t="str">
        <f t="shared" ca="1" si="28"/>
        <v/>
      </c>
      <c r="AK818" s="49" t="str">
        <f t="shared" ca="1" si="29"/>
        <v/>
      </c>
    </row>
    <row r="819" spans="29:37" x14ac:dyDescent="0.2">
      <c r="AC819">
        <f>IF(ISBLANK(wash[[#This Row],[total_boys]]),SUM(wash[[#This Row],[boys_0-5_reached]],wash[[#This Row],[boys_6-12_reached]],wash[[#This Row],[boys_13-18_reached]]),wash[[#This Row],[total_boys]])</f>
        <v>0</v>
      </c>
      <c r="AD819">
        <f>IF(ISBLANK(wash[[#This Row],[total_girls]]),SUM(wash[[#This Row],[girls_0-5_reached]],wash[[#This Row],[girls_6-12_reached]],wash[[#This Row],[girls_13-18_reached]]),wash[[#This Row],[total_girls]])</f>
        <v>0</v>
      </c>
      <c r="AE819">
        <f>IF(ISBLANK(wash[[#This Row],[total_children]]),SUM(wash[[#This Row],[calc_boys]],wash[[#This Row],[calc_girls]]),wash[[#This Row],[total_children]])</f>
        <v>0</v>
      </c>
      <c r="AF819">
        <f>IF(ISBLANK(wash[[#This Row],[total_pwd]]),SUM(wash[[#This Row],[total_pwd_men]],wash[[#This Row],[total_pwd_women]]),wash[[#This Row],[total_pwd]])</f>
        <v>0</v>
      </c>
      <c r="AG819">
        <f>IF(ISBLANK(wash[[#This Row],[total_adults]]),SUM(wash[[#This Row],[total_men]],wash[[#This Row],[total_women]]),wash[[#This Row],[total_adults]])</f>
        <v>0</v>
      </c>
      <c r="AH819">
        <f>IF(ISBLANK(wash[[#This Row],[total_beneficiaries_reached]]),SUM(wash[[#This Row],[calc_children]],wash[[#This Row],[calc_adults]]),wash[[#This Row],[total_beneficiaries_reached]])</f>
        <v>0</v>
      </c>
      <c r="AI819" s="49" t="str">
        <f ca="1">IF(B819="","",OFFSET(table_admin1[[#Headers],[ADM1_PT]],MATCH(B819,admin1,0),1))</f>
        <v/>
      </c>
      <c r="AJ819" s="49" t="str">
        <f t="shared" ca="1" si="28"/>
        <v/>
      </c>
      <c r="AK819" s="49" t="str">
        <f t="shared" ca="1" si="29"/>
        <v/>
      </c>
    </row>
    <row r="820" spans="29:37" x14ac:dyDescent="0.2">
      <c r="AC820">
        <f>IF(ISBLANK(wash[[#This Row],[total_boys]]),SUM(wash[[#This Row],[boys_0-5_reached]],wash[[#This Row],[boys_6-12_reached]],wash[[#This Row],[boys_13-18_reached]]),wash[[#This Row],[total_boys]])</f>
        <v>0</v>
      </c>
      <c r="AD820">
        <f>IF(ISBLANK(wash[[#This Row],[total_girls]]),SUM(wash[[#This Row],[girls_0-5_reached]],wash[[#This Row],[girls_6-12_reached]],wash[[#This Row],[girls_13-18_reached]]),wash[[#This Row],[total_girls]])</f>
        <v>0</v>
      </c>
      <c r="AE820">
        <f>IF(ISBLANK(wash[[#This Row],[total_children]]),SUM(wash[[#This Row],[calc_boys]],wash[[#This Row],[calc_girls]]),wash[[#This Row],[total_children]])</f>
        <v>0</v>
      </c>
      <c r="AF820">
        <f>IF(ISBLANK(wash[[#This Row],[total_pwd]]),SUM(wash[[#This Row],[total_pwd_men]],wash[[#This Row],[total_pwd_women]]),wash[[#This Row],[total_pwd]])</f>
        <v>0</v>
      </c>
      <c r="AG820">
        <f>IF(ISBLANK(wash[[#This Row],[total_adults]]),SUM(wash[[#This Row],[total_men]],wash[[#This Row],[total_women]]),wash[[#This Row],[total_adults]])</f>
        <v>0</v>
      </c>
      <c r="AH820">
        <f>IF(ISBLANK(wash[[#This Row],[total_beneficiaries_reached]]),SUM(wash[[#This Row],[calc_children]],wash[[#This Row],[calc_adults]]),wash[[#This Row],[total_beneficiaries_reached]])</f>
        <v>0</v>
      </c>
      <c r="AI820" s="49" t="str">
        <f ca="1">IF(B820="","",OFFSET(table_admin1[[#Headers],[ADM1_PT]],MATCH(B820,admin1,0),1))</f>
        <v/>
      </c>
      <c r="AJ820" s="49" t="str">
        <f t="shared" ca="1" si="28"/>
        <v/>
      </c>
      <c r="AK820" s="49" t="str">
        <f t="shared" ca="1" si="29"/>
        <v/>
      </c>
    </row>
    <row r="821" spans="29:37" x14ac:dyDescent="0.2">
      <c r="AC821">
        <f>IF(ISBLANK(wash[[#This Row],[total_boys]]),SUM(wash[[#This Row],[boys_0-5_reached]],wash[[#This Row],[boys_6-12_reached]],wash[[#This Row],[boys_13-18_reached]]),wash[[#This Row],[total_boys]])</f>
        <v>0</v>
      </c>
      <c r="AD821">
        <f>IF(ISBLANK(wash[[#This Row],[total_girls]]),SUM(wash[[#This Row],[girls_0-5_reached]],wash[[#This Row],[girls_6-12_reached]],wash[[#This Row],[girls_13-18_reached]]),wash[[#This Row],[total_girls]])</f>
        <v>0</v>
      </c>
      <c r="AE821">
        <f>IF(ISBLANK(wash[[#This Row],[total_children]]),SUM(wash[[#This Row],[calc_boys]],wash[[#This Row],[calc_girls]]),wash[[#This Row],[total_children]])</f>
        <v>0</v>
      </c>
      <c r="AF821">
        <f>IF(ISBLANK(wash[[#This Row],[total_pwd]]),SUM(wash[[#This Row],[total_pwd_men]],wash[[#This Row],[total_pwd_women]]),wash[[#This Row],[total_pwd]])</f>
        <v>0</v>
      </c>
      <c r="AG821">
        <f>IF(ISBLANK(wash[[#This Row],[total_adults]]),SUM(wash[[#This Row],[total_men]],wash[[#This Row],[total_women]]),wash[[#This Row],[total_adults]])</f>
        <v>0</v>
      </c>
      <c r="AH821">
        <f>IF(ISBLANK(wash[[#This Row],[total_beneficiaries_reached]]),SUM(wash[[#This Row],[calc_children]],wash[[#This Row],[calc_adults]]),wash[[#This Row],[total_beneficiaries_reached]])</f>
        <v>0</v>
      </c>
      <c r="AI821" s="49" t="str">
        <f ca="1">IF(B821="","",OFFSET(table_admin1[[#Headers],[ADM1_PT]],MATCH(B821,admin1,0),1))</f>
        <v/>
      </c>
      <c r="AJ821" s="49" t="str">
        <f t="shared" ca="1" si="28"/>
        <v/>
      </c>
      <c r="AK821" s="49" t="str">
        <f t="shared" ca="1" si="29"/>
        <v/>
      </c>
    </row>
    <row r="822" spans="29:37" x14ac:dyDescent="0.2">
      <c r="AC822">
        <f>IF(ISBLANK(wash[[#This Row],[total_boys]]),SUM(wash[[#This Row],[boys_0-5_reached]],wash[[#This Row],[boys_6-12_reached]],wash[[#This Row],[boys_13-18_reached]]),wash[[#This Row],[total_boys]])</f>
        <v>0</v>
      </c>
      <c r="AD822">
        <f>IF(ISBLANK(wash[[#This Row],[total_girls]]),SUM(wash[[#This Row],[girls_0-5_reached]],wash[[#This Row],[girls_6-12_reached]],wash[[#This Row],[girls_13-18_reached]]),wash[[#This Row],[total_girls]])</f>
        <v>0</v>
      </c>
      <c r="AE822">
        <f>IF(ISBLANK(wash[[#This Row],[total_children]]),SUM(wash[[#This Row],[calc_boys]],wash[[#This Row],[calc_girls]]),wash[[#This Row],[total_children]])</f>
        <v>0</v>
      </c>
      <c r="AF822">
        <f>IF(ISBLANK(wash[[#This Row],[total_pwd]]),SUM(wash[[#This Row],[total_pwd_men]],wash[[#This Row],[total_pwd_women]]),wash[[#This Row],[total_pwd]])</f>
        <v>0</v>
      </c>
      <c r="AG822">
        <f>IF(ISBLANK(wash[[#This Row],[total_adults]]),SUM(wash[[#This Row],[total_men]],wash[[#This Row],[total_women]]),wash[[#This Row],[total_adults]])</f>
        <v>0</v>
      </c>
      <c r="AH822">
        <f>IF(ISBLANK(wash[[#This Row],[total_beneficiaries_reached]]),SUM(wash[[#This Row],[calc_children]],wash[[#This Row],[calc_adults]]),wash[[#This Row],[total_beneficiaries_reached]])</f>
        <v>0</v>
      </c>
      <c r="AI822" s="49" t="str">
        <f ca="1">IF(B822="","",OFFSET(table_admin1[[#Headers],[ADM1_PT]],MATCH(B822,admin1,0),1))</f>
        <v/>
      </c>
      <c r="AJ822" s="49" t="str">
        <f t="shared" ca="1" si="28"/>
        <v/>
      </c>
      <c r="AK822" s="49" t="str">
        <f t="shared" ca="1" si="29"/>
        <v/>
      </c>
    </row>
    <row r="823" spans="29:37" x14ac:dyDescent="0.2">
      <c r="AC823">
        <f>IF(ISBLANK(wash[[#This Row],[total_boys]]),SUM(wash[[#This Row],[boys_0-5_reached]],wash[[#This Row],[boys_6-12_reached]],wash[[#This Row],[boys_13-18_reached]]),wash[[#This Row],[total_boys]])</f>
        <v>0</v>
      </c>
      <c r="AD823">
        <f>IF(ISBLANK(wash[[#This Row],[total_girls]]),SUM(wash[[#This Row],[girls_0-5_reached]],wash[[#This Row],[girls_6-12_reached]],wash[[#This Row],[girls_13-18_reached]]),wash[[#This Row],[total_girls]])</f>
        <v>0</v>
      </c>
      <c r="AE823">
        <f>IF(ISBLANK(wash[[#This Row],[total_children]]),SUM(wash[[#This Row],[calc_boys]],wash[[#This Row],[calc_girls]]),wash[[#This Row],[total_children]])</f>
        <v>0</v>
      </c>
      <c r="AF823">
        <f>IF(ISBLANK(wash[[#This Row],[total_pwd]]),SUM(wash[[#This Row],[total_pwd_men]],wash[[#This Row],[total_pwd_women]]),wash[[#This Row],[total_pwd]])</f>
        <v>0</v>
      </c>
      <c r="AG823">
        <f>IF(ISBLANK(wash[[#This Row],[total_adults]]),SUM(wash[[#This Row],[total_men]],wash[[#This Row],[total_women]]),wash[[#This Row],[total_adults]])</f>
        <v>0</v>
      </c>
      <c r="AH823">
        <f>IF(ISBLANK(wash[[#This Row],[total_beneficiaries_reached]]),SUM(wash[[#This Row],[calc_children]],wash[[#This Row],[calc_adults]]),wash[[#This Row],[total_beneficiaries_reached]])</f>
        <v>0</v>
      </c>
      <c r="AI823" s="49" t="str">
        <f ca="1">IF(B823="","",OFFSET(table_admin1[[#Headers],[ADM1_PT]],MATCH(B823,admin1,0),1))</f>
        <v/>
      </c>
      <c r="AJ823" s="49" t="str">
        <f t="shared" ca="1" si="28"/>
        <v/>
      </c>
      <c r="AK823" s="49" t="str">
        <f t="shared" ca="1" si="29"/>
        <v/>
      </c>
    </row>
    <row r="824" spans="29:37" x14ac:dyDescent="0.2">
      <c r="AC824">
        <f>IF(ISBLANK(wash[[#This Row],[total_boys]]),SUM(wash[[#This Row],[boys_0-5_reached]],wash[[#This Row],[boys_6-12_reached]],wash[[#This Row],[boys_13-18_reached]]),wash[[#This Row],[total_boys]])</f>
        <v>0</v>
      </c>
      <c r="AD824">
        <f>IF(ISBLANK(wash[[#This Row],[total_girls]]),SUM(wash[[#This Row],[girls_0-5_reached]],wash[[#This Row],[girls_6-12_reached]],wash[[#This Row],[girls_13-18_reached]]),wash[[#This Row],[total_girls]])</f>
        <v>0</v>
      </c>
      <c r="AE824">
        <f>IF(ISBLANK(wash[[#This Row],[total_children]]),SUM(wash[[#This Row],[calc_boys]],wash[[#This Row],[calc_girls]]),wash[[#This Row],[total_children]])</f>
        <v>0</v>
      </c>
      <c r="AF824">
        <f>IF(ISBLANK(wash[[#This Row],[total_pwd]]),SUM(wash[[#This Row],[total_pwd_men]],wash[[#This Row],[total_pwd_women]]),wash[[#This Row],[total_pwd]])</f>
        <v>0</v>
      </c>
      <c r="AG824">
        <f>IF(ISBLANK(wash[[#This Row],[total_adults]]),SUM(wash[[#This Row],[total_men]],wash[[#This Row],[total_women]]),wash[[#This Row],[total_adults]])</f>
        <v>0</v>
      </c>
      <c r="AH824">
        <f>IF(ISBLANK(wash[[#This Row],[total_beneficiaries_reached]]),SUM(wash[[#This Row],[calc_children]],wash[[#This Row],[calc_adults]]),wash[[#This Row],[total_beneficiaries_reached]])</f>
        <v>0</v>
      </c>
      <c r="AI824" s="49" t="str">
        <f ca="1">IF(B824="","",OFFSET(table_admin1[[#Headers],[ADM1_PT]],MATCH(B824,admin1,0),1))</f>
        <v/>
      </c>
      <c r="AJ824" s="49" t="str">
        <f t="shared" ca="1" si="28"/>
        <v/>
      </c>
      <c r="AK824" s="49" t="str">
        <f t="shared" ca="1" si="29"/>
        <v/>
      </c>
    </row>
    <row r="825" spans="29:37" x14ac:dyDescent="0.2">
      <c r="AC825">
        <f>IF(ISBLANK(wash[[#This Row],[total_boys]]),SUM(wash[[#This Row],[boys_0-5_reached]],wash[[#This Row],[boys_6-12_reached]],wash[[#This Row],[boys_13-18_reached]]),wash[[#This Row],[total_boys]])</f>
        <v>0</v>
      </c>
      <c r="AD825">
        <f>IF(ISBLANK(wash[[#This Row],[total_girls]]),SUM(wash[[#This Row],[girls_0-5_reached]],wash[[#This Row],[girls_6-12_reached]],wash[[#This Row],[girls_13-18_reached]]),wash[[#This Row],[total_girls]])</f>
        <v>0</v>
      </c>
      <c r="AE825">
        <f>IF(ISBLANK(wash[[#This Row],[total_children]]),SUM(wash[[#This Row],[calc_boys]],wash[[#This Row],[calc_girls]]),wash[[#This Row],[total_children]])</f>
        <v>0</v>
      </c>
      <c r="AF825">
        <f>IF(ISBLANK(wash[[#This Row],[total_pwd]]),SUM(wash[[#This Row],[total_pwd_men]],wash[[#This Row],[total_pwd_women]]),wash[[#This Row],[total_pwd]])</f>
        <v>0</v>
      </c>
      <c r="AG825">
        <f>IF(ISBLANK(wash[[#This Row],[total_adults]]),SUM(wash[[#This Row],[total_men]],wash[[#This Row],[total_women]]),wash[[#This Row],[total_adults]])</f>
        <v>0</v>
      </c>
      <c r="AH825">
        <f>IF(ISBLANK(wash[[#This Row],[total_beneficiaries_reached]]),SUM(wash[[#This Row],[calc_children]],wash[[#This Row],[calc_adults]]),wash[[#This Row],[total_beneficiaries_reached]])</f>
        <v>0</v>
      </c>
      <c r="AI825" s="49" t="str">
        <f ca="1">IF(B825="","",OFFSET(table_admin1[[#Headers],[ADM1_PT]],MATCH(B825,admin1,0),1))</f>
        <v/>
      </c>
      <c r="AJ825" s="49" t="str">
        <f t="shared" ca="1" si="28"/>
        <v/>
      </c>
      <c r="AK825" s="49" t="str">
        <f t="shared" ca="1" si="29"/>
        <v/>
      </c>
    </row>
    <row r="826" spans="29:37" x14ac:dyDescent="0.2">
      <c r="AC826">
        <f>IF(ISBLANK(wash[[#This Row],[total_boys]]),SUM(wash[[#This Row],[boys_0-5_reached]],wash[[#This Row],[boys_6-12_reached]],wash[[#This Row],[boys_13-18_reached]]),wash[[#This Row],[total_boys]])</f>
        <v>0</v>
      </c>
      <c r="AD826">
        <f>IF(ISBLANK(wash[[#This Row],[total_girls]]),SUM(wash[[#This Row],[girls_0-5_reached]],wash[[#This Row],[girls_6-12_reached]],wash[[#This Row],[girls_13-18_reached]]),wash[[#This Row],[total_girls]])</f>
        <v>0</v>
      </c>
      <c r="AE826">
        <f>IF(ISBLANK(wash[[#This Row],[total_children]]),SUM(wash[[#This Row],[calc_boys]],wash[[#This Row],[calc_girls]]),wash[[#This Row],[total_children]])</f>
        <v>0</v>
      </c>
      <c r="AF826">
        <f>IF(ISBLANK(wash[[#This Row],[total_pwd]]),SUM(wash[[#This Row],[total_pwd_men]],wash[[#This Row],[total_pwd_women]]),wash[[#This Row],[total_pwd]])</f>
        <v>0</v>
      </c>
      <c r="AG826">
        <f>IF(ISBLANK(wash[[#This Row],[total_adults]]),SUM(wash[[#This Row],[total_men]],wash[[#This Row],[total_women]]),wash[[#This Row],[total_adults]])</f>
        <v>0</v>
      </c>
      <c r="AH826">
        <f>IF(ISBLANK(wash[[#This Row],[total_beneficiaries_reached]]),SUM(wash[[#This Row],[calc_children]],wash[[#This Row],[calc_adults]]),wash[[#This Row],[total_beneficiaries_reached]])</f>
        <v>0</v>
      </c>
      <c r="AI826" s="49" t="str">
        <f ca="1">IF(B826="","",OFFSET(table_admin1[[#Headers],[ADM1_PT]],MATCH(B826,admin1,0),1))</f>
        <v/>
      </c>
      <c r="AJ826" s="49" t="str">
        <f t="shared" ca="1" si="28"/>
        <v/>
      </c>
      <c r="AK826" s="49" t="str">
        <f t="shared" ca="1" si="29"/>
        <v/>
      </c>
    </row>
    <row r="827" spans="29:37" x14ac:dyDescent="0.2">
      <c r="AC827">
        <f>IF(ISBLANK(wash[[#This Row],[total_boys]]),SUM(wash[[#This Row],[boys_0-5_reached]],wash[[#This Row],[boys_6-12_reached]],wash[[#This Row],[boys_13-18_reached]]),wash[[#This Row],[total_boys]])</f>
        <v>0</v>
      </c>
      <c r="AD827">
        <f>IF(ISBLANK(wash[[#This Row],[total_girls]]),SUM(wash[[#This Row],[girls_0-5_reached]],wash[[#This Row],[girls_6-12_reached]],wash[[#This Row],[girls_13-18_reached]]),wash[[#This Row],[total_girls]])</f>
        <v>0</v>
      </c>
      <c r="AE827">
        <f>IF(ISBLANK(wash[[#This Row],[total_children]]),SUM(wash[[#This Row],[calc_boys]],wash[[#This Row],[calc_girls]]),wash[[#This Row],[total_children]])</f>
        <v>0</v>
      </c>
      <c r="AF827">
        <f>IF(ISBLANK(wash[[#This Row],[total_pwd]]),SUM(wash[[#This Row],[total_pwd_men]],wash[[#This Row],[total_pwd_women]]),wash[[#This Row],[total_pwd]])</f>
        <v>0</v>
      </c>
      <c r="AG827">
        <f>IF(ISBLANK(wash[[#This Row],[total_adults]]),SUM(wash[[#This Row],[total_men]],wash[[#This Row],[total_women]]),wash[[#This Row],[total_adults]])</f>
        <v>0</v>
      </c>
      <c r="AH827">
        <f>IF(ISBLANK(wash[[#This Row],[total_beneficiaries_reached]]),SUM(wash[[#This Row],[calc_children]],wash[[#This Row],[calc_adults]]),wash[[#This Row],[total_beneficiaries_reached]])</f>
        <v>0</v>
      </c>
      <c r="AI827" s="49" t="str">
        <f ca="1">IF(B827="","",OFFSET(table_admin1[[#Headers],[ADM1_PT]],MATCH(B827,admin1,0),1))</f>
        <v/>
      </c>
      <c r="AJ827" s="49" t="str">
        <f t="shared" ca="1" si="28"/>
        <v/>
      </c>
      <c r="AK827" s="49" t="str">
        <f t="shared" ca="1" si="29"/>
        <v/>
      </c>
    </row>
    <row r="828" spans="29:37" x14ac:dyDescent="0.2">
      <c r="AC828">
        <f>IF(ISBLANK(wash[[#This Row],[total_boys]]),SUM(wash[[#This Row],[boys_0-5_reached]],wash[[#This Row],[boys_6-12_reached]],wash[[#This Row],[boys_13-18_reached]]),wash[[#This Row],[total_boys]])</f>
        <v>0</v>
      </c>
      <c r="AD828">
        <f>IF(ISBLANK(wash[[#This Row],[total_girls]]),SUM(wash[[#This Row],[girls_0-5_reached]],wash[[#This Row],[girls_6-12_reached]],wash[[#This Row],[girls_13-18_reached]]),wash[[#This Row],[total_girls]])</f>
        <v>0</v>
      </c>
      <c r="AE828">
        <f>IF(ISBLANK(wash[[#This Row],[total_children]]),SUM(wash[[#This Row],[calc_boys]],wash[[#This Row],[calc_girls]]),wash[[#This Row],[total_children]])</f>
        <v>0</v>
      </c>
      <c r="AF828">
        <f>IF(ISBLANK(wash[[#This Row],[total_pwd]]),SUM(wash[[#This Row],[total_pwd_men]],wash[[#This Row],[total_pwd_women]]),wash[[#This Row],[total_pwd]])</f>
        <v>0</v>
      </c>
      <c r="AG828">
        <f>IF(ISBLANK(wash[[#This Row],[total_adults]]),SUM(wash[[#This Row],[total_men]],wash[[#This Row],[total_women]]),wash[[#This Row],[total_adults]])</f>
        <v>0</v>
      </c>
      <c r="AH828">
        <f>IF(ISBLANK(wash[[#This Row],[total_beneficiaries_reached]]),SUM(wash[[#This Row],[calc_children]],wash[[#This Row],[calc_adults]]),wash[[#This Row],[total_beneficiaries_reached]])</f>
        <v>0</v>
      </c>
      <c r="AI828" s="49" t="str">
        <f ca="1">IF(B828="","",OFFSET(table_admin1[[#Headers],[ADM1_PT]],MATCH(B828,admin1,0),1))</f>
        <v/>
      </c>
      <c r="AJ828" s="49" t="str">
        <f t="shared" ca="1" si="28"/>
        <v/>
      </c>
      <c r="AK828" s="49" t="str">
        <f t="shared" ca="1" si="29"/>
        <v/>
      </c>
    </row>
    <row r="829" spans="29:37" x14ac:dyDescent="0.2">
      <c r="AC829">
        <f>IF(ISBLANK(wash[[#This Row],[total_boys]]),SUM(wash[[#This Row],[boys_0-5_reached]],wash[[#This Row],[boys_6-12_reached]],wash[[#This Row],[boys_13-18_reached]]),wash[[#This Row],[total_boys]])</f>
        <v>0</v>
      </c>
      <c r="AD829">
        <f>IF(ISBLANK(wash[[#This Row],[total_girls]]),SUM(wash[[#This Row],[girls_0-5_reached]],wash[[#This Row],[girls_6-12_reached]],wash[[#This Row],[girls_13-18_reached]]),wash[[#This Row],[total_girls]])</f>
        <v>0</v>
      </c>
      <c r="AE829">
        <f>IF(ISBLANK(wash[[#This Row],[total_children]]),SUM(wash[[#This Row],[calc_boys]],wash[[#This Row],[calc_girls]]),wash[[#This Row],[total_children]])</f>
        <v>0</v>
      </c>
      <c r="AF829">
        <f>IF(ISBLANK(wash[[#This Row],[total_pwd]]),SUM(wash[[#This Row],[total_pwd_men]],wash[[#This Row],[total_pwd_women]]),wash[[#This Row],[total_pwd]])</f>
        <v>0</v>
      </c>
      <c r="AG829">
        <f>IF(ISBLANK(wash[[#This Row],[total_adults]]),SUM(wash[[#This Row],[total_men]],wash[[#This Row],[total_women]]),wash[[#This Row],[total_adults]])</f>
        <v>0</v>
      </c>
      <c r="AH829">
        <f>IF(ISBLANK(wash[[#This Row],[total_beneficiaries_reached]]),SUM(wash[[#This Row],[calc_children]],wash[[#This Row],[calc_adults]]),wash[[#This Row],[total_beneficiaries_reached]])</f>
        <v>0</v>
      </c>
      <c r="AI829" s="49" t="str">
        <f ca="1">IF(B829="","",OFFSET(table_admin1[[#Headers],[ADM1_PT]],MATCH(B829,admin1,0),1))</f>
        <v/>
      </c>
      <c r="AJ829" s="49" t="str">
        <f t="shared" ca="1" si="28"/>
        <v/>
      </c>
      <c r="AK829" s="49" t="str">
        <f t="shared" ca="1" si="29"/>
        <v/>
      </c>
    </row>
    <row r="830" spans="29:37" x14ac:dyDescent="0.2">
      <c r="AC830">
        <f>IF(ISBLANK(wash[[#This Row],[total_boys]]),SUM(wash[[#This Row],[boys_0-5_reached]],wash[[#This Row],[boys_6-12_reached]],wash[[#This Row],[boys_13-18_reached]]),wash[[#This Row],[total_boys]])</f>
        <v>0</v>
      </c>
      <c r="AD830">
        <f>IF(ISBLANK(wash[[#This Row],[total_girls]]),SUM(wash[[#This Row],[girls_0-5_reached]],wash[[#This Row],[girls_6-12_reached]],wash[[#This Row],[girls_13-18_reached]]),wash[[#This Row],[total_girls]])</f>
        <v>0</v>
      </c>
      <c r="AE830">
        <f>IF(ISBLANK(wash[[#This Row],[total_children]]),SUM(wash[[#This Row],[calc_boys]],wash[[#This Row],[calc_girls]]),wash[[#This Row],[total_children]])</f>
        <v>0</v>
      </c>
      <c r="AF830">
        <f>IF(ISBLANK(wash[[#This Row],[total_pwd]]),SUM(wash[[#This Row],[total_pwd_men]],wash[[#This Row],[total_pwd_women]]),wash[[#This Row],[total_pwd]])</f>
        <v>0</v>
      </c>
      <c r="AG830">
        <f>IF(ISBLANK(wash[[#This Row],[total_adults]]),SUM(wash[[#This Row],[total_men]],wash[[#This Row],[total_women]]),wash[[#This Row],[total_adults]])</f>
        <v>0</v>
      </c>
      <c r="AH830">
        <f>IF(ISBLANK(wash[[#This Row],[total_beneficiaries_reached]]),SUM(wash[[#This Row],[calc_children]],wash[[#This Row],[calc_adults]]),wash[[#This Row],[total_beneficiaries_reached]])</f>
        <v>0</v>
      </c>
      <c r="AI830" s="49" t="str">
        <f ca="1">IF(B830="","",OFFSET(table_admin1[[#Headers],[ADM1_PT]],MATCH(B830,admin1,0),1))</f>
        <v/>
      </c>
      <c r="AJ830" s="49" t="str">
        <f t="shared" ca="1" si="28"/>
        <v/>
      </c>
      <c r="AK830" s="49" t="str">
        <f t="shared" ca="1" si="29"/>
        <v/>
      </c>
    </row>
    <row r="831" spans="29:37" x14ac:dyDescent="0.2">
      <c r="AC831">
        <f>IF(ISBLANK(wash[[#This Row],[total_boys]]),SUM(wash[[#This Row],[boys_0-5_reached]],wash[[#This Row],[boys_6-12_reached]],wash[[#This Row],[boys_13-18_reached]]),wash[[#This Row],[total_boys]])</f>
        <v>0</v>
      </c>
      <c r="AD831">
        <f>IF(ISBLANK(wash[[#This Row],[total_girls]]),SUM(wash[[#This Row],[girls_0-5_reached]],wash[[#This Row],[girls_6-12_reached]],wash[[#This Row],[girls_13-18_reached]]),wash[[#This Row],[total_girls]])</f>
        <v>0</v>
      </c>
      <c r="AE831">
        <f>IF(ISBLANK(wash[[#This Row],[total_children]]),SUM(wash[[#This Row],[calc_boys]],wash[[#This Row],[calc_girls]]),wash[[#This Row],[total_children]])</f>
        <v>0</v>
      </c>
      <c r="AF831">
        <f>IF(ISBLANK(wash[[#This Row],[total_pwd]]),SUM(wash[[#This Row],[total_pwd_men]],wash[[#This Row],[total_pwd_women]]),wash[[#This Row],[total_pwd]])</f>
        <v>0</v>
      </c>
      <c r="AG831">
        <f>IF(ISBLANK(wash[[#This Row],[total_adults]]),SUM(wash[[#This Row],[total_men]],wash[[#This Row],[total_women]]),wash[[#This Row],[total_adults]])</f>
        <v>0</v>
      </c>
      <c r="AH831">
        <f>IF(ISBLANK(wash[[#This Row],[total_beneficiaries_reached]]),SUM(wash[[#This Row],[calc_children]],wash[[#This Row],[calc_adults]]),wash[[#This Row],[total_beneficiaries_reached]])</f>
        <v>0</v>
      </c>
      <c r="AI831" s="49" t="str">
        <f ca="1">IF(B831="","",OFFSET(table_admin1[[#Headers],[ADM1_PT]],MATCH(B831,admin1,0),1))</f>
        <v/>
      </c>
      <c r="AJ831" s="49" t="str">
        <f t="shared" ca="1" si="28"/>
        <v/>
      </c>
      <c r="AK831" s="49" t="str">
        <f t="shared" ca="1" si="29"/>
        <v/>
      </c>
    </row>
    <row r="832" spans="29:37" x14ac:dyDescent="0.2">
      <c r="AC832">
        <f>IF(ISBLANK(wash[[#This Row],[total_boys]]),SUM(wash[[#This Row],[boys_0-5_reached]],wash[[#This Row],[boys_6-12_reached]],wash[[#This Row],[boys_13-18_reached]]),wash[[#This Row],[total_boys]])</f>
        <v>0</v>
      </c>
      <c r="AD832">
        <f>IF(ISBLANK(wash[[#This Row],[total_girls]]),SUM(wash[[#This Row],[girls_0-5_reached]],wash[[#This Row],[girls_6-12_reached]],wash[[#This Row],[girls_13-18_reached]]),wash[[#This Row],[total_girls]])</f>
        <v>0</v>
      </c>
      <c r="AE832">
        <f>IF(ISBLANK(wash[[#This Row],[total_children]]),SUM(wash[[#This Row],[calc_boys]],wash[[#This Row],[calc_girls]]),wash[[#This Row],[total_children]])</f>
        <v>0</v>
      </c>
      <c r="AF832">
        <f>IF(ISBLANK(wash[[#This Row],[total_pwd]]),SUM(wash[[#This Row],[total_pwd_men]],wash[[#This Row],[total_pwd_women]]),wash[[#This Row],[total_pwd]])</f>
        <v>0</v>
      </c>
      <c r="AG832">
        <f>IF(ISBLANK(wash[[#This Row],[total_adults]]),SUM(wash[[#This Row],[total_men]],wash[[#This Row],[total_women]]),wash[[#This Row],[total_adults]])</f>
        <v>0</v>
      </c>
      <c r="AH832">
        <f>IF(ISBLANK(wash[[#This Row],[total_beneficiaries_reached]]),SUM(wash[[#This Row],[calc_children]],wash[[#This Row],[calc_adults]]),wash[[#This Row],[total_beneficiaries_reached]])</f>
        <v>0</v>
      </c>
      <c r="AI832" s="49" t="str">
        <f ca="1">IF(B832="","",OFFSET(table_admin1[[#Headers],[ADM1_PT]],MATCH(B832,admin1,0),1))</f>
        <v/>
      </c>
      <c r="AJ832" s="49" t="str">
        <f t="shared" ca="1" si="28"/>
        <v/>
      </c>
      <c r="AK832" s="49" t="str">
        <f t="shared" ca="1" si="29"/>
        <v/>
      </c>
    </row>
    <row r="833" spans="29:37" x14ac:dyDescent="0.2">
      <c r="AC833">
        <f>IF(ISBLANK(wash[[#This Row],[total_boys]]),SUM(wash[[#This Row],[boys_0-5_reached]],wash[[#This Row],[boys_6-12_reached]],wash[[#This Row],[boys_13-18_reached]]),wash[[#This Row],[total_boys]])</f>
        <v>0</v>
      </c>
      <c r="AD833">
        <f>IF(ISBLANK(wash[[#This Row],[total_girls]]),SUM(wash[[#This Row],[girls_0-5_reached]],wash[[#This Row],[girls_6-12_reached]],wash[[#This Row],[girls_13-18_reached]]),wash[[#This Row],[total_girls]])</f>
        <v>0</v>
      </c>
      <c r="AE833">
        <f>IF(ISBLANK(wash[[#This Row],[total_children]]),SUM(wash[[#This Row],[calc_boys]],wash[[#This Row],[calc_girls]]),wash[[#This Row],[total_children]])</f>
        <v>0</v>
      </c>
      <c r="AF833">
        <f>IF(ISBLANK(wash[[#This Row],[total_pwd]]),SUM(wash[[#This Row],[total_pwd_men]],wash[[#This Row],[total_pwd_women]]),wash[[#This Row],[total_pwd]])</f>
        <v>0</v>
      </c>
      <c r="AG833">
        <f>IF(ISBLANK(wash[[#This Row],[total_adults]]),SUM(wash[[#This Row],[total_men]],wash[[#This Row],[total_women]]),wash[[#This Row],[total_adults]])</f>
        <v>0</v>
      </c>
      <c r="AH833">
        <f>IF(ISBLANK(wash[[#This Row],[total_beneficiaries_reached]]),SUM(wash[[#This Row],[calc_children]],wash[[#This Row],[calc_adults]]),wash[[#This Row],[total_beneficiaries_reached]])</f>
        <v>0</v>
      </c>
      <c r="AI833" s="49" t="str">
        <f ca="1">IF(B833="","",OFFSET(table_admin1[[#Headers],[ADM1_PT]],MATCH(B833,admin1,0),1))</f>
        <v/>
      </c>
      <c r="AJ833" s="49" t="str">
        <f t="shared" ca="1" si="28"/>
        <v/>
      </c>
      <c r="AK833" s="49" t="str">
        <f t="shared" ca="1" si="29"/>
        <v/>
      </c>
    </row>
    <row r="834" spans="29:37" x14ac:dyDescent="0.2">
      <c r="AC834">
        <f>IF(ISBLANK(wash[[#This Row],[total_boys]]),SUM(wash[[#This Row],[boys_0-5_reached]],wash[[#This Row],[boys_6-12_reached]],wash[[#This Row],[boys_13-18_reached]]),wash[[#This Row],[total_boys]])</f>
        <v>0</v>
      </c>
      <c r="AD834">
        <f>IF(ISBLANK(wash[[#This Row],[total_girls]]),SUM(wash[[#This Row],[girls_0-5_reached]],wash[[#This Row],[girls_6-12_reached]],wash[[#This Row],[girls_13-18_reached]]),wash[[#This Row],[total_girls]])</f>
        <v>0</v>
      </c>
      <c r="AE834">
        <f>IF(ISBLANK(wash[[#This Row],[total_children]]),SUM(wash[[#This Row],[calc_boys]],wash[[#This Row],[calc_girls]]),wash[[#This Row],[total_children]])</f>
        <v>0</v>
      </c>
      <c r="AF834">
        <f>IF(ISBLANK(wash[[#This Row],[total_pwd]]),SUM(wash[[#This Row],[total_pwd_men]],wash[[#This Row],[total_pwd_women]]),wash[[#This Row],[total_pwd]])</f>
        <v>0</v>
      </c>
      <c r="AG834">
        <f>IF(ISBLANK(wash[[#This Row],[total_adults]]),SUM(wash[[#This Row],[total_men]],wash[[#This Row],[total_women]]),wash[[#This Row],[total_adults]])</f>
        <v>0</v>
      </c>
      <c r="AH834">
        <f>IF(ISBLANK(wash[[#This Row],[total_beneficiaries_reached]]),SUM(wash[[#This Row],[calc_children]],wash[[#This Row],[calc_adults]]),wash[[#This Row],[total_beneficiaries_reached]])</f>
        <v>0</v>
      </c>
      <c r="AI834" s="49" t="str">
        <f ca="1">IF(B834="","",OFFSET(table_admin1[[#Headers],[ADM1_PT]],MATCH(B834,admin1,0),1))</f>
        <v/>
      </c>
      <c r="AJ834" s="49" t="str">
        <f t="shared" ca="1" si="28"/>
        <v/>
      </c>
      <c r="AK834" s="49" t="str">
        <f t="shared" ca="1" si="29"/>
        <v/>
      </c>
    </row>
    <row r="835" spans="29:37" x14ac:dyDescent="0.2">
      <c r="AC835">
        <f>IF(ISBLANK(wash[[#This Row],[total_boys]]),SUM(wash[[#This Row],[boys_0-5_reached]],wash[[#This Row],[boys_6-12_reached]],wash[[#This Row],[boys_13-18_reached]]),wash[[#This Row],[total_boys]])</f>
        <v>0</v>
      </c>
      <c r="AD835">
        <f>IF(ISBLANK(wash[[#This Row],[total_girls]]),SUM(wash[[#This Row],[girls_0-5_reached]],wash[[#This Row],[girls_6-12_reached]],wash[[#This Row],[girls_13-18_reached]]),wash[[#This Row],[total_girls]])</f>
        <v>0</v>
      </c>
      <c r="AE835">
        <f>IF(ISBLANK(wash[[#This Row],[total_children]]),SUM(wash[[#This Row],[calc_boys]],wash[[#This Row],[calc_girls]]),wash[[#This Row],[total_children]])</f>
        <v>0</v>
      </c>
      <c r="AF835">
        <f>IF(ISBLANK(wash[[#This Row],[total_pwd]]),SUM(wash[[#This Row],[total_pwd_men]],wash[[#This Row],[total_pwd_women]]),wash[[#This Row],[total_pwd]])</f>
        <v>0</v>
      </c>
      <c r="AG835">
        <f>IF(ISBLANK(wash[[#This Row],[total_adults]]),SUM(wash[[#This Row],[total_men]],wash[[#This Row],[total_women]]),wash[[#This Row],[total_adults]])</f>
        <v>0</v>
      </c>
      <c r="AH835">
        <f>IF(ISBLANK(wash[[#This Row],[total_beneficiaries_reached]]),SUM(wash[[#This Row],[calc_children]],wash[[#This Row],[calc_adults]]),wash[[#This Row],[total_beneficiaries_reached]])</f>
        <v>0</v>
      </c>
      <c r="AI835" s="49" t="str">
        <f ca="1">IF(B835="","",OFFSET(table_admin1[[#Headers],[ADM1_PT]],MATCH(B835,admin1,0),1))</f>
        <v/>
      </c>
      <c r="AJ835" s="49" t="str">
        <f t="shared" ca="1" si="28"/>
        <v/>
      </c>
      <c r="AK835" s="49" t="str">
        <f t="shared" ca="1" si="29"/>
        <v/>
      </c>
    </row>
    <row r="836" spans="29:37" x14ac:dyDescent="0.2">
      <c r="AC836">
        <f>IF(ISBLANK(wash[[#This Row],[total_boys]]),SUM(wash[[#This Row],[boys_0-5_reached]],wash[[#This Row],[boys_6-12_reached]],wash[[#This Row],[boys_13-18_reached]]),wash[[#This Row],[total_boys]])</f>
        <v>0</v>
      </c>
      <c r="AD836">
        <f>IF(ISBLANK(wash[[#This Row],[total_girls]]),SUM(wash[[#This Row],[girls_0-5_reached]],wash[[#This Row],[girls_6-12_reached]],wash[[#This Row],[girls_13-18_reached]]),wash[[#This Row],[total_girls]])</f>
        <v>0</v>
      </c>
      <c r="AE836">
        <f>IF(ISBLANK(wash[[#This Row],[total_children]]),SUM(wash[[#This Row],[calc_boys]],wash[[#This Row],[calc_girls]]),wash[[#This Row],[total_children]])</f>
        <v>0</v>
      </c>
      <c r="AF836">
        <f>IF(ISBLANK(wash[[#This Row],[total_pwd]]),SUM(wash[[#This Row],[total_pwd_men]],wash[[#This Row],[total_pwd_women]]),wash[[#This Row],[total_pwd]])</f>
        <v>0</v>
      </c>
      <c r="AG836">
        <f>IF(ISBLANK(wash[[#This Row],[total_adults]]),SUM(wash[[#This Row],[total_men]],wash[[#This Row],[total_women]]),wash[[#This Row],[total_adults]])</f>
        <v>0</v>
      </c>
      <c r="AH836">
        <f>IF(ISBLANK(wash[[#This Row],[total_beneficiaries_reached]]),SUM(wash[[#This Row],[calc_children]],wash[[#This Row],[calc_adults]]),wash[[#This Row],[total_beneficiaries_reached]])</f>
        <v>0</v>
      </c>
      <c r="AI836" s="49" t="str">
        <f ca="1">IF(B836="","",OFFSET(table_admin1[[#Headers],[ADM1_PT]],MATCH(B836,admin1,0),1))</f>
        <v/>
      </c>
      <c r="AJ836" s="49" t="str">
        <f t="shared" ca="1" si="28"/>
        <v/>
      </c>
      <c r="AK836" s="49" t="str">
        <f t="shared" ca="1" si="29"/>
        <v/>
      </c>
    </row>
    <row r="837" spans="29:37" x14ac:dyDescent="0.2">
      <c r="AC837">
        <f>IF(ISBLANK(wash[[#This Row],[total_boys]]),SUM(wash[[#This Row],[boys_0-5_reached]],wash[[#This Row],[boys_6-12_reached]],wash[[#This Row],[boys_13-18_reached]]),wash[[#This Row],[total_boys]])</f>
        <v>0</v>
      </c>
      <c r="AD837">
        <f>IF(ISBLANK(wash[[#This Row],[total_girls]]),SUM(wash[[#This Row],[girls_0-5_reached]],wash[[#This Row],[girls_6-12_reached]],wash[[#This Row],[girls_13-18_reached]]),wash[[#This Row],[total_girls]])</f>
        <v>0</v>
      </c>
      <c r="AE837">
        <f>IF(ISBLANK(wash[[#This Row],[total_children]]),SUM(wash[[#This Row],[calc_boys]],wash[[#This Row],[calc_girls]]),wash[[#This Row],[total_children]])</f>
        <v>0</v>
      </c>
      <c r="AF837">
        <f>IF(ISBLANK(wash[[#This Row],[total_pwd]]),SUM(wash[[#This Row],[total_pwd_men]],wash[[#This Row],[total_pwd_women]]),wash[[#This Row],[total_pwd]])</f>
        <v>0</v>
      </c>
      <c r="AG837">
        <f>IF(ISBLANK(wash[[#This Row],[total_adults]]),SUM(wash[[#This Row],[total_men]],wash[[#This Row],[total_women]]),wash[[#This Row],[total_adults]])</f>
        <v>0</v>
      </c>
      <c r="AH837">
        <f>IF(ISBLANK(wash[[#This Row],[total_beneficiaries_reached]]),SUM(wash[[#This Row],[calc_children]],wash[[#This Row],[calc_adults]]),wash[[#This Row],[total_beneficiaries_reached]])</f>
        <v>0</v>
      </c>
      <c r="AI837" s="49" t="str">
        <f ca="1">IF(B837="","",OFFSET(table_admin1[[#Headers],[ADM1_PT]],MATCH(B837,admin1,0),1))</f>
        <v/>
      </c>
      <c r="AJ837" s="49" t="str">
        <f t="shared" ca="1" si="28"/>
        <v/>
      </c>
      <c r="AK837" s="49" t="str">
        <f t="shared" ca="1" si="29"/>
        <v/>
      </c>
    </row>
    <row r="838" spans="29:37" x14ac:dyDescent="0.2">
      <c r="AC838">
        <f>IF(ISBLANK(wash[[#This Row],[total_boys]]),SUM(wash[[#This Row],[boys_0-5_reached]],wash[[#This Row],[boys_6-12_reached]],wash[[#This Row],[boys_13-18_reached]]),wash[[#This Row],[total_boys]])</f>
        <v>0</v>
      </c>
      <c r="AD838">
        <f>IF(ISBLANK(wash[[#This Row],[total_girls]]),SUM(wash[[#This Row],[girls_0-5_reached]],wash[[#This Row],[girls_6-12_reached]],wash[[#This Row],[girls_13-18_reached]]),wash[[#This Row],[total_girls]])</f>
        <v>0</v>
      </c>
      <c r="AE838">
        <f>IF(ISBLANK(wash[[#This Row],[total_children]]),SUM(wash[[#This Row],[calc_boys]],wash[[#This Row],[calc_girls]]),wash[[#This Row],[total_children]])</f>
        <v>0</v>
      </c>
      <c r="AF838">
        <f>IF(ISBLANK(wash[[#This Row],[total_pwd]]),SUM(wash[[#This Row],[total_pwd_men]],wash[[#This Row],[total_pwd_women]]),wash[[#This Row],[total_pwd]])</f>
        <v>0</v>
      </c>
      <c r="AG838">
        <f>IF(ISBLANK(wash[[#This Row],[total_adults]]),SUM(wash[[#This Row],[total_men]],wash[[#This Row],[total_women]]),wash[[#This Row],[total_adults]])</f>
        <v>0</v>
      </c>
      <c r="AH838">
        <f>IF(ISBLANK(wash[[#This Row],[total_beneficiaries_reached]]),SUM(wash[[#This Row],[calc_children]],wash[[#This Row],[calc_adults]]),wash[[#This Row],[total_beneficiaries_reached]])</f>
        <v>0</v>
      </c>
      <c r="AI838" s="49" t="str">
        <f ca="1">IF(B838="","",OFFSET(table_admin1[[#Headers],[ADM1_PT]],MATCH(B838,admin1,0),1))</f>
        <v/>
      </c>
      <c r="AJ838" s="49" t="str">
        <f t="shared" ca="1" si="28"/>
        <v/>
      </c>
      <c r="AK838" s="49" t="str">
        <f t="shared" ca="1" si="29"/>
        <v/>
      </c>
    </row>
    <row r="839" spans="29:37" x14ac:dyDescent="0.2">
      <c r="AC839">
        <f>IF(ISBLANK(wash[[#This Row],[total_boys]]),SUM(wash[[#This Row],[boys_0-5_reached]],wash[[#This Row],[boys_6-12_reached]],wash[[#This Row],[boys_13-18_reached]]),wash[[#This Row],[total_boys]])</f>
        <v>0</v>
      </c>
      <c r="AD839">
        <f>IF(ISBLANK(wash[[#This Row],[total_girls]]),SUM(wash[[#This Row],[girls_0-5_reached]],wash[[#This Row],[girls_6-12_reached]],wash[[#This Row],[girls_13-18_reached]]),wash[[#This Row],[total_girls]])</f>
        <v>0</v>
      </c>
      <c r="AE839">
        <f>IF(ISBLANK(wash[[#This Row],[total_children]]),SUM(wash[[#This Row],[calc_boys]],wash[[#This Row],[calc_girls]]),wash[[#This Row],[total_children]])</f>
        <v>0</v>
      </c>
      <c r="AF839">
        <f>IF(ISBLANK(wash[[#This Row],[total_pwd]]),SUM(wash[[#This Row],[total_pwd_men]],wash[[#This Row],[total_pwd_women]]),wash[[#This Row],[total_pwd]])</f>
        <v>0</v>
      </c>
      <c r="AG839">
        <f>IF(ISBLANK(wash[[#This Row],[total_adults]]),SUM(wash[[#This Row],[total_men]],wash[[#This Row],[total_women]]),wash[[#This Row],[total_adults]])</f>
        <v>0</v>
      </c>
      <c r="AH839">
        <f>IF(ISBLANK(wash[[#This Row],[total_beneficiaries_reached]]),SUM(wash[[#This Row],[calc_children]],wash[[#This Row],[calc_adults]]),wash[[#This Row],[total_beneficiaries_reached]])</f>
        <v>0</v>
      </c>
      <c r="AI839" s="49" t="str">
        <f ca="1">IF(B839="","",OFFSET(table_admin1[[#Headers],[ADM1_PT]],MATCH(B839,admin1,0),1))</f>
        <v/>
      </c>
      <c r="AJ839" s="49" t="str">
        <f t="shared" ca="1" si="28"/>
        <v/>
      </c>
      <c r="AK839" s="49" t="str">
        <f t="shared" ca="1" si="29"/>
        <v/>
      </c>
    </row>
    <row r="840" spans="29:37" x14ac:dyDescent="0.2">
      <c r="AC840">
        <f>IF(ISBLANK(wash[[#This Row],[total_boys]]),SUM(wash[[#This Row],[boys_0-5_reached]],wash[[#This Row],[boys_6-12_reached]],wash[[#This Row],[boys_13-18_reached]]),wash[[#This Row],[total_boys]])</f>
        <v>0</v>
      </c>
      <c r="AD840">
        <f>IF(ISBLANK(wash[[#This Row],[total_girls]]),SUM(wash[[#This Row],[girls_0-5_reached]],wash[[#This Row],[girls_6-12_reached]],wash[[#This Row],[girls_13-18_reached]]),wash[[#This Row],[total_girls]])</f>
        <v>0</v>
      </c>
      <c r="AE840">
        <f>IF(ISBLANK(wash[[#This Row],[total_children]]),SUM(wash[[#This Row],[calc_boys]],wash[[#This Row],[calc_girls]]),wash[[#This Row],[total_children]])</f>
        <v>0</v>
      </c>
      <c r="AF840">
        <f>IF(ISBLANK(wash[[#This Row],[total_pwd]]),SUM(wash[[#This Row],[total_pwd_men]],wash[[#This Row],[total_pwd_women]]),wash[[#This Row],[total_pwd]])</f>
        <v>0</v>
      </c>
      <c r="AG840">
        <f>IF(ISBLANK(wash[[#This Row],[total_adults]]),SUM(wash[[#This Row],[total_men]],wash[[#This Row],[total_women]]),wash[[#This Row],[total_adults]])</f>
        <v>0</v>
      </c>
      <c r="AH840">
        <f>IF(ISBLANK(wash[[#This Row],[total_beneficiaries_reached]]),SUM(wash[[#This Row],[calc_children]],wash[[#This Row],[calc_adults]]),wash[[#This Row],[total_beneficiaries_reached]])</f>
        <v>0</v>
      </c>
      <c r="AI840" s="49" t="str">
        <f ca="1">IF(B840="","",OFFSET(table_admin1[[#Headers],[ADM1_PT]],MATCH(B840,admin1,0),1))</f>
        <v/>
      </c>
      <c r="AJ840" s="49" t="str">
        <f t="shared" ca="1" si="28"/>
        <v/>
      </c>
      <c r="AK840" s="49" t="str">
        <f t="shared" ca="1" si="29"/>
        <v/>
      </c>
    </row>
    <row r="841" spans="29:37" x14ac:dyDescent="0.2">
      <c r="AC841">
        <f>IF(ISBLANK(wash[[#This Row],[total_boys]]),SUM(wash[[#This Row],[boys_0-5_reached]],wash[[#This Row],[boys_6-12_reached]],wash[[#This Row],[boys_13-18_reached]]),wash[[#This Row],[total_boys]])</f>
        <v>0</v>
      </c>
      <c r="AD841">
        <f>IF(ISBLANK(wash[[#This Row],[total_girls]]),SUM(wash[[#This Row],[girls_0-5_reached]],wash[[#This Row],[girls_6-12_reached]],wash[[#This Row],[girls_13-18_reached]]),wash[[#This Row],[total_girls]])</f>
        <v>0</v>
      </c>
      <c r="AE841">
        <f>IF(ISBLANK(wash[[#This Row],[total_children]]),SUM(wash[[#This Row],[calc_boys]],wash[[#This Row],[calc_girls]]),wash[[#This Row],[total_children]])</f>
        <v>0</v>
      </c>
      <c r="AF841">
        <f>IF(ISBLANK(wash[[#This Row],[total_pwd]]),SUM(wash[[#This Row],[total_pwd_men]],wash[[#This Row],[total_pwd_women]]),wash[[#This Row],[total_pwd]])</f>
        <v>0</v>
      </c>
      <c r="AG841">
        <f>IF(ISBLANK(wash[[#This Row],[total_adults]]),SUM(wash[[#This Row],[total_men]],wash[[#This Row],[total_women]]),wash[[#This Row],[total_adults]])</f>
        <v>0</v>
      </c>
      <c r="AH841">
        <f>IF(ISBLANK(wash[[#This Row],[total_beneficiaries_reached]]),SUM(wash[[#This Row],[calc_children]],wash[[#This Row],[calc_adults]]),wash[[#This Row],[total_beneficiaries_reached]])</f>
        <v>0</v>
      </c>
      <c r="AI841" s="49" t="str">
        <f ca="1">IF(B841="","",OFFSET(table_admin1[[#Headers],[ADM1_PT]],MATCH(B841,admin1,0),1))</f>
        <v/>
      </c>
      <c r="AJ841" s="49" t="str">
        <f t="shared" ca="1" si="28"/>
        <v/>
      </c>
      <c r="AK841" s="49" t="str">
        <f t="shared" ca="1" si="29"/>
        <v/>
      </c>
    </row>
    <row r="842" spans="29:37" x14ac:dyDescent="0.2">
      <c r="AC842">
        <f>IF(ISBLANK(wash[[#This Row],[total_boys]]),SUM(wash[[#This Row],[boys_0-5_reached]],wash[[#This Row],[boys_6-12_reached]],wash[[#This Row],[boys_13-18_reached]]),wash[[#This Row],[total_boys]])</f>
        <v>0</v>
      </c>
      <c r="AD842">
        <f>IF(ISBLANK(wash[[#This Row],[total_girls]]),SUM(wash[[#This Row],[girls_0-5_reached]],wash[[#This Row],[girls_6-12_reached]],wash[[#This Row],[girls_13-18_reached]]),wash[[#This Row],[total_girls]])</f>
        <v>0</v>
      </c>
      <c r="AE842">
        <f>IF(ISBLANK(wash[[#This Row],[total_children]]),SUM(wash[[#This Row],[calc_boys]],wash[[#This Row],[calc_girls]]),wash[[#This Row],[total_children]])</f>
        <v>0</v>
      </c>
      <c r="AF842">
        <f>IF(ISBLANK(wash[[#This Row],[total_pwd]]),SUM(wash[[#This Row],[total_pwd_men]],wash[[#This Row],[total_pwd_women]]),wash[[#This Row],[total_pwd]])</f>
        <v>0</v>
      </c>
      <c r="AG842">
        <f>IF(ISBLANK(wash[[#This Row],[total_adults]]),SUM(wash[[#This Row],[total_men]],wash[[#This Row],[total_women]]),wash[[#This Row],[total_adults]])</f>
        <v>0</v>
      </c>
      <c r="AH842">
        <f>IF(ISBLANK(wash[[#This Row],[total_beneficiaries_reached]]),SUM(wash[[#This Row],[calc_children]],wash[[#This Row],[calc_adults]]),wash[[#This Row],[total_beneficiaries_reached]])</f>
        <v>0</v>
      </c>
      <c r="AI842" s="49" t="str">
        <f ca="1">IF(B842="","",OFFSET(table_admin1[[#Headers],[ADM1_PT]],MATCH(B842,admin1,0),1))</f>
        <v/>
      </c>
      <c r="AJ842" s="49" t="str">
        <f t="shared" ca="1" si="28"/>
        <v/>
      </c>
      <c r="AK842" s="49" t="str">
        <f t="shared" ca="1" si="29"/>
        <v/>
      </c>
    </row>
    <row r="843" spans="29:37" x14ac:dyDescent="0.2">
      <c r="AC843">
        <f>IF(ISBLANK(wash[[#This Row],[total_boys]]),SUM(wash[[#This Row],[boys_0-5_reached]],wash[[#This Row],[boys_6-12_reached]],wash[[#This Row],[boys_13-18_reached]]),wash[[#This Row],[total_boys]])</f>
        <v>0</v>
      </c>
      <c r="AD843">
        <f>IF(ISBLANK(wash[[#This Row],[total_girls]]),SUM(wash[[#This Row],[girls_0-5_reached]],wash[[#This Row],[girls_6-12_reached]],wash[[#This Row],[girls_13-18_reached]]),wash[[#This Row],[total_girls]])</f>
        <v>0</v>
      </c>
      <c r="AE843">
        <f>IF(ISBLANK(wash[[#This Row],[total_children]]),SUM(wash[[#This Row],[calc_boys]],wash[[#This Row],[calc_girls]]),wash[[#This Row],[total_children]])</f>
        <v>0</v>
      </c>
      <c r="AF843">
        <f>IF(ISBLANK(wash[[#This Row],[total_pwd]]),SUM(wash[[#This Row],[total_pwd_men]],wash[[#This Row],[total_pwd_women]]),wash[[#This Row],[total_pwd]])</f>
        <v>0</v>
      </c>
      <c r="AG843">
        <f>IF(ISBLANK(wash[[#This Row],[total_adults]]),SUM(wash[[#This Row],[total_men]],wash[[#This Row],[total_women]]),wash[[#This Row],[total_adults]])</f>
        <v>0</v>
      </c>
      <c r="AH843">
        <f>IF(ISBLANK(wash[[#This Row],[total_beneficiaries_reached]]),SUM(wash[[#This Row],[calc_children]],wash[[#This Row],[calc_adults]]),wash[[#This Row],[total_beneficiaries_reached]])</f>
        <v>0</v>
      </c>
      <c r="AI843" s="49" t="str">
        <f ca="1">IF(B843="","",OFFSET(table_admin1[[#Headers],[ADM1_PT]],MATCH(B843,admin1,0),1))</f>
        <v/>
      </c>
      <c r="AJ843" s="49" t="str">
        <f t="shared" ca="1" si="28"/>
        <v/>
      </c>
      <c r="AK843" s="49" t="str">
        <f t="shared" ca="1" si="29"/>
        <v/>
      </c>
    </row>
    <row r="844" spans="29:37" x14ac:dyDescent="0.2">
      <c r="AC844">
        <f>IF(ISBLANK(wash[[#This Row],[total_boys]]),SUM(wash[[#This Row],[boys_0-5_reached]],wash[[#This Row],[boys_6-12_reached]],wash[[#This Row],[boys_13-18_reached]]),wash[[#This Row],[total_boys]])</f>
        <v>0</v>
      </c>
      <c r="AD844">
        <f>IF(ISBLANK(wash[[#This Row],[total_girls]]),SUM(wash[[#This Row],[girls_0-5_reached]],wash[[#This Row],[girls_6-12_reached]],wash[[#This Row],[girls_13-18_reached]]),wash[[#This Row],[total_girls]])</f>
        <v>0</v>
      </c>
      <c r="AE844">
        <f>IF(ISBLANK(wash[[#This Row],[total_children]]),SUM(wash[[#This Row],[calc_boys]],wash[[#This Row],[calc_girls]]),wash[[#This Row],[total_children]])</f>
        <v>0</v>
      </c>
      <c r="AF844">
        <f>IF(ISBLANK(wash[[#This Row],[total_pwd]]),SUM(wash[[#This Row],[total_pwd_men]],wash[[#This Row],[total_pwd_women]]),wash[[#This Row],[total_pwd]])</f>
        <v>0</v>
      </c>
      <c r="AG844">
        <f>IF(ISBLANK(wash[[#This Row],[total_adults]]),SUM(wash[[#This Row],[total_men]],wash[[#This Row],[total_women]]),wash[[#This Row],[total_adults]])</f>
        <v>0</v>
      </c>
      <c r="AH844">
        <f>IF(ISBLANK(wash[[#This Row],[total_beneficiaries_reached]]),SUM(wash[[#This Row],[calc_children]],wash[[#This Row],[calc_adults]]),wash[[#This Row],[total_beneficiaries_reached]])</f>
        <v>0</v>
      </c>
      <c r="AI844" s="49" t="str">
        <f ca="1">IF(B844="","",OFFSET(table_admin1[[#Headers],[ADM1_PT]],MATCH(B844,admin1,0),1))</f>
        <v/>
      </c>
      <c r="AJ844" s="49" t="str">
        <f t="shared" ca="1" si="28"/>
        <v/>
      </c>
      <c r="AK844" s="49" t="str">
        <f t="shared" ca="1" si="29"/>
        <v/>
      </c>
    </row>
    <row r="845" spans="29:37" x14ac:dyDescent="0.2">
      <c r="AC845">
        <f>IF(ISBLANK(wash[[#This Row],[total_boys]]),SUM(wash[[#This Row],[boys_0-5_reached]],wash[[#This Row],[boys_6-12_reached]],wash[[#This Row],[boys_13-18_reached]]),wash[[#This Row],[total_boys]])</f>
        <v>0</v>
      </c>
      <c r="AD845">
        <f>IF(ISBLANK(wash[[#This Row],[total_girls]]),SUM(wash[[#This Row],[girls_0-5_reached]],wash[[#This Row],[girls_6-12_reached]],wash[[#This Row],[girls_13-18_reached]]),wash[[#This Row],[total_girls]])</f>
        <v>0</v>
      </c>
      <c r="AE845">
        <f>IF(ISBLANK(wash[[#This Row],[total_children]]),SUM(wash[[#This Row],[calc_boys]],wash[[#This Row],[calc_girls]]),wash[[#This Row],[total_children]])</f>
        <v>0</v>
      </c>
      <c r="AF845">
        <f>IF(ISBLANK(wash[[#This Row],[total_pwd]]),SUM(wash[[#This Row],[total_pwd_men]],wash[[#This Row],[total_pwd_women]]),wash[[#This Row],[total_pwd]])</f>
        <v>0</v>
      </c>
      <c r="AG845">
        <f>IF(ISBLANK(wash[[#This Row],[total_adults]]),SUM(wash[[#This Row],[total_men]],wash[[#This Row],[total_women]]),wash[[#This Row],[total_adults]])</f>
        <v>0</v>
      </c>
      <c r="AH845">
        <f>IF(ISBLANK(wash[[#This Row],[total_beneficiaries_reached]]),SUM(wash[[#This Row],[calc_children]],wash[[#This Row],[calc_adults]]),wash[[#This Row],[total_beneficiaries_reached]])</f>
        <v>0</v>
      </c>
      <c r="AI845" s="49" t="str">
        <f ca="1">IF(B845="","",OFFSET(table_admin1[[#Headers],[ADM1_PT]],MATCH(B845,admin1,0),1))</f>
        <v/>
      </c>
      <c r="AJ845" s="49" t="str">
        <f t="shared" ca="1" si="28"/>
        <v/>
      </c>
      <c r="AK845" s="49" t="str">
        <f t="shared" ca="1" si="29"/>
        <v/>
      </c>
    </row>
    <row r="846" spans="29:37" x14ac:dyDescent="0.2">
      <c r="AC846">
        <f>IF(ISBLANK(wash[[#This Row],[total_boys]]),SUM(wash[[#This Row],[boys_0-5_reached]],wash[[#This Row],[boys_6-12_reached]],wash[[#This Row],[boys_13-18_reached]]),wash[[#This Row],[total_boys]])</f>
        <v>0</v>
      </c>
      <c r="AD846">
        <f>IF(ISBLANK(wash[[#This Row],[total_girls]]),SUM(wash[[#This Row],[girls_0-5_reached]],wash[[#This Row],[girls_6-12_reached]],wash[[#This Row],[girls_13-18_reached]]),wash[[#This Row],[total_girls]])</f>
        <v>0</v>
      </c>
      <c r="AE846">
        <f>IF(ISBLANK(wash[[#This Row],[total_children]]),SUM(wash[[#This Row],[calc_boys]],wash[[#This Row],[calc_girls]]),wash[[#This Row],[total_children]])</f>
        <v>0</v>
      </c>
      <c r="AF846">
        <f>IF(ISBLANK(wash[[#This Row],[total_pwd]]),SUM(wash[[#This Row],[total_pwd_men]],wash[[#This Row],[total_pwd_women]]),wash[[#This Row],[total_pwd]])</f>
        <v>0</v>
      </c>
      <c r="AG846">
        <f>IF(ISBLANK(wash[[#This Row],[total_adults]]),SUM(wash[[#This Row],[total_men]],wash[[#This Row],[total_women]]),wash[[#This Row],[total_adults]])</f>
        <v>0</v>
      </c>
      <c r="AH846">
        <f>IF(ISBLANK(wash[[#This Row],[total_beneficiaries_reached]]),SUM(wash[[#This Row],[calc_children]],wash[[#This Row],[calc_adults]]),wash[[#This Row],[total_beneficiaries_reached]])</f>
        <v>0</v>
      </c>
      <c r="AI846" s="49" t="str">
        <f ca="1">IF(B846="","",OFFSET(table_admin1[[#Headers],[ADM1_PT]],MATCH(B846,admin1,0),1))</f>
        <v/>
      </c>
      <c r="AJ846" s="49" t="str">
        <f t="shared" ca="1" si="28"/>
        <v/>
      </c>
      <c r="AK846" s="49" t="str">
        <f t="shared" ca="1" si="29"/>
        <v/>
      </c>
    </row>
    <row r="847" spans="29:37" x14ac:dyDescent="0.2">
      <c r="AC847">
        <f>IF(ISBLANK(wash[[#This Row],[total_boys]]),SUM(wash[[#This Row],[boys_0-5_reached]],wash[[#This Row],[boys_6-12_reached]],wash[[#This Row],[boys_13-18_reached]]),wash[[#This Row],[total_boys]])</f>
        <v>0</v>
      </c>
      <c r="AD847">
        <f>IF(ISBLANK(wash[[#This Row],[total_girls]]),SUM(wash[[#This Row],[girls_0-5_reached]],wash[[#This Row],[girls_6-12_reached]],wash[[#This Row],[girls_13-18_reached]]),wash[[#This Row],[total_girls]])</f>
        <v>0</v>
      </c>
      <c r="AE847">
        <f>IF(ISBLANK(wash[[#This Row],[total_children]]),SUM(wash[[#This Row],[calc_boys]],wash[[#This Row],[calc_girls]]),wash[[#This Row],[total_children]])</f>
        <v>0</v>
      </c>
      <c r="AF847">
        <f>IF(ISBLANK(wash[[#This Row],[total_pwd]]),SUM(wash[[#This Row],[total_pwd_men]],wash[[#This Row],[total_pwd_women]]),wash[[#This Row],[total_pwd]])</f>
        <v>0</v>
      </c>
      <c r="AG847">
        <f>IF(ISBLANK(wash[[#This Row],[total_adults]]),SUM(wash[[#This Row],[total_men]],wash[[#This Row],[total_women]]),wash[[#This Row],[total_adults]])</f>
        <v>0</v>
      </c>
      <c r="AH847">
        <f>IF(ISBLANK(wash[[#This Row],[total_beneficiaries_reached]]),SUM(wash[[#This Row],[calc_children]],wash[[#This Row],[calc_adults]]),wash[[#This Row],[total_beneficiaries_reached]])</f>
        <v>0</v>
      </c>
      <c r="AI847" s="49" t="str">
        <f ca="1">IF(B847="","",OFFSET(table_admin1[[#Headers],[ADM1_PT]],MATCH(B847,admin1,0),1))</f>
        <v/>
      </c>
      <c r="AJ847" s="49" t="str">
        <f t="shared" ca="1" si="28"/>
        <v/>
      </c>
      <c r="AK847" s="49" t="str">
        <f t="shared" ca="1" si="29"/>
        <v/>
      </c>
    </row>
    <row r="848" spans="29:37" x14ac:dyDescent="0.2">
      <c r="AC848">
        <f>IF(ISBLANK(wash[[#This Row],[total_boys]]),SUM(wash[[#This Row],[boys_0-5_reached]],wash[[#This Row],[boys_6-12_reached]],wash[[#This Row],[boys_13-18_reached]]),wash[[#This Row],[total_boys]])</f>
        <v>0</v>
      </c>
      <c r="AD848">
        <f>IF(ISBLANK(wash[[#This Row],[total_girls]]),SUM(wash[[#This Row],[girls_0-5_reached]],wash[[#This Row],[girls_6-12_reached]],wash[[#This Row],[girls_13-18_reached]]),wash[[#This Row],[total_girls]])</f>
        <v>0</v>
      </c>
      <c r="AE848">
        <f>IF(ISBLANK(wash[[#This Row],[total_children]]),SUM(wash[[#This Row],[calc_boys]],wash[[#This Row],[calc_girls]]),wash[[#This Row],[total_children]])</f>
        <v>0</v>
      </c>
      <c r="AF848">
        <f>IF(ISBLANK(wash[[#This Row],[total_pwd]]),SUM(wash[[#This Row],[total_pwd_men]],wash[[#This Row],[total_pwd_women]]),wash[[#This Row],[total_pwd]])</f>
        <v>0</v>
      </c>
      <c r="AG848">
        <f>IF(ISBLANK(wash[[#This Row],[total_adults]]),SUM(wash[[#This Row],[total_men]],wash[[#This Row],[total_women]]),wash[[#This Row],[total_adults]])</f>
        <v>0</v>
      </c>
      <c r="AH848">
        <f>IF(ISBLANK(wash[[#This Row],[total_beneficiaries_reached]]),SUM(wash[[#This Row],[calc_children]],wash[[#This Row],[calc_adults]]),wash[[#This Row],[total_beneficiaries_reached]])</f>
        <v>0</v>
      </c>
      <c r="AI848" s="49" t="str">
        <f ca="1">IF(B848="","",OFFSET(table_admin1[[#Headers],[ADM1_PT]],MATCH(B848,admin1,0),1))</f>
        <v/>
      </c>
      <c r="AJ848" s="49" t="str">
        <f t="shared" ca="1" si="28"/>
        <v/>
      </c>
      <c r="AK848" s="49" t="str">
        <f t="shared" ca="1" si="29"/>
        <v/>
      </c>
    </row>
    <row r="849" spans="29:37" x14ac:dyDescent="0.2">
      <c r="AC849">
        <f>IF(ISBLANK(wash[[#This Row],[total_boys]]),SUM(wash[[#This Row],[boys_0-5_reached]],wash[[#This Row],[boys_6-12_reached]],wash[[#This Row],[boys_13-18_reached]]),wash[[#This Row],[total_boys]])</f>
        <v>0</v>
      </c>
      <c r="AD849">
        <f>IF(ISBLANK(wash[[#This Row],[total_girls]]),SUM(wash[[#This Row],[girls_0-5_reached]],wash[[#This Row],[girls_6-12_reached]],wash[[#This Row],[girls_13-18_reached]]),wash[[#This Row],[total_girls]])</f>
        <v>0</v>
      </c>
      <c r="AE849">
        <f>IF(ISBLANK(wash[[#This Row],[total_children]]),SUM(wash[[#This Row],[calc_boys]],wash[[#This Row],[calc_girls]]),wash[[#This Row],[total_children]])</f>
        <v>0</v>
      </c>
      <c r="AF849">
        <f>IF(ISBLANK(wash[[#This Row],[total_pwd]]),SUM(wash[[#This Row],[total_pwd_men]],wash[[#This Row],[total_pwd_women]]),wash[[#This Row],[total_pwd]])</f>
        <v>0</v>
      </c>
      <c r="AG849">
        <f>IF(ISBLANK(wash[[#This Row],[total_adults]]),SUM(wash[[#This Row],[total_men]],wash[[#This Row],[total_women]]),wash[[#This Row],[total_adults]])</f>
        <v>0</v>
      </c>
      <c r="AH849">
        <f>IF(ISBLANK(wash[[#This Row],[total_beneficiaries_reached]]),SUM(wash[[#This Row],[calc_children]],wash[[#This Row],[calc_adults]]),wash[[#This Row],[total_beneficiaries_reached]])</f>
        <v>0</v>
      </c>
      <c r="AI849" s="49" t="str">
        <f ca="1">IF(B849="","",OFFSET(table_admin1[[#Headers],[ADM1_PT]],MATCH(B849,admin1,0),1))</f>
        <v/>
      </c>
      <c r="AJ849" s="49" t="str">
        <f t="shared" ca="1" si="28"/>
        <v/>
      </c>
      <c r="AK849" s="49" t="str">
        <f t="shared" ca="1" si="29"/>
        <v/>
      </c>
    </row>
    <row r="850" spans="29:37" x14ac:dyDescent="0.2">
      <c r="AC850">
        <f>IF(ISBLANK(wash[[#This Row],[total_boys]]),SUM(wash[[#This Row],[boys_0-5_reached]],wash[[#This Row],[boys_6-12_reached]],wash[[#This Row],[boys_13-18_reached]]),wash[[#This Row],[total_boys]])</f>
        <v>0</v>
      </c>
      <c r="AD850">
        <f>IF(ISBLANK(wash[[#This Row],[total_girls]]),SUM(wash[[#This Row],[girls_0-5_reached]],wash[[#This Row],[girls_6-12_reached]],wash[[#This Row],[girls_13-18_reached]]),wash[[#This Row],[total_girls]])</f>
        <v>0</v>
      </c>
      <c r="AE850">
        <f>IF(ISBLANK(wash[[#This Row],[total_children]]),SUM(wash[[#This Row],[calc_boys]],wash[[#This Row],[calc_girls]]),wash[[#This Row],[total_children]])</f>
        <v>0</v>
      </c>
      <c r="AF850">
        <f>IF(ISBLANK(wash[[#This Row],[total_pwd]]),SUM(wash[[#This Row],[total_pwd_men]],wash[[#This Row],[total_pwd_women]]),wash[[#This Row],[total_pwd]])</f>
        <v>0</v>
      </c>
      <c r="AG850">
        <f>IF(ISBLANK(wash[[#This Row],[total_adults]]),SUM(wash[[#This Row],[total_men]],wash[[#This Row],[total_women]]),wash[[#This Row],[total_adults]])</f>
        <v>0</v>
      </c>
      <c r="AH850">
        <f>IF(ISBLANK(wash[[#This Row],[total_beneficiaries_reached]]),SUM(wash[[#This Row],[calc_children]],wash[[#This Row],[calc_adults]]),wash[[#This Row],[total_beneficiaries_reached]])</f>
        <v>0</v>
      </c>
      <c r="AI850" s="49" t="str">
        <f ca="1">IF(B850="","",OFFSET(table_admin1[[#Headers],[ADM1_PT]],MATCH(B850,admin1,0),1))</f>
        <v/>
      </c>
      <c r="AJ850" s="49" t="str">
        <f t="shared" ca="1" si="28"/>
        <v/>
      </c>
      <c r="AK850" s="49" t="str">
        <f t="shared" ca="1" si="29"/>
        <v/>
      </c>
    </row>
    <row r="851" spans="29:37" x14ac:dyDescent="0.2">
      <c r="AC851">
        <f>IF(ISBLANK(wash[[#This Row],[total_boys]]),SUM(wash[[#This Row],[boys_0-5_reached]],wash[[#This Row],[boys_6-12_reached]],wash[[#This Row],[boys_13-18_reached]]),wash[[#This Row],[total_boys]])</f>
        <v>0</v>
      </c>
      <c r="AD851">
        <f>IF(ISBLANK(wash[[#This Row],[total_girls]]),SUM(wash[[#This Row],[girls_0-5_reached]],wash[[#This Row],[girls_6-12_reached]],wash[[#This Row],[girls_13-18_reached]]),wash[[#This Row],[total_girls]])</f>
        <v>0</v>
      </c>
      <c r="AE851">
        <f>IF(ISBLANK(wash[[#This Row],[total_children]]),SUM(wash[[#This Row],[calc_boys]],wash[[#This Row],[calc_girls]]),wash[[#This Row],[total_children]])</f>
        <v>0</v>
      </c>
      <c r="AF851">
        <f>IF(ISBLANK(wash[[#This Row],[total_pwd]]),SUM(wash[[#This Row],[total_pwd_men]],wash[[#This Row],[total_pwd_women]]),wash[[#This Row],[total_pwd]])</f>
        <v>0</v>
      </c>
      <c r="AG851">
        <f>IF(ISBLANK(wash[[#This Row],[total_adults]]),SUM(wash[[#This Row],[total_men]],wash[[#This Row],[total_women]]),wash[[#This Row],[total_adults]])</f>
        <v>0</v>
      </c>
      <c r="AH851">
        <f>IF(ISBLANK(wash[[#This Row],[total_beneficiaries_reached]]),SUM(wash[[#This Row],[calc_children]],wash[[#This Row],[calc_adults]]),wash[[#This Row],[total_beneficiaries_reached]])</f>
        <v>0</v>
      </c>
      <c r="AI851" s="49" t="str">
        <f ca="1">IF(B851="","",OFFSET(table_admin1[[#Headers],[ADM1_PT]],MATCH(B851,admin1,0),1))</f>
        <v/>
      </c>
      <c r="AJ851" s="49" t="str">
        <f t="shared" ca="1" si="28"/>
        <v/>
      </c>
      <c r="AK851" s="49" t="str">
        <f t="shared" ca="1" si="29"/>
        <v/>
      </c>
    </row>
    <row r="852" spans="29:37" x14ac:dyDescent="0.2">
      <c r="AC852">
        <f>IF(ISBLANK(wash[[#This Row],[total_boys]]),SUM(wash[[#This Row],[boys_0-5_reached]],wash[[#This Row],[boys_6-12_reached]],wash[[#This Row],[boys_13-18_reached]]),wash[[#This Row],[total_boys]])</f>
        <v>0</v>
      </c>
      <c r="AD852">
        <f>IF(ISBLANK(wash[[#This Row],[total_girls]]),SUM(wash[[#This Row],[girls_0-5_reached]],wash[[#This Row],[girls_6-12_reached]],wash[[#This Row],[girls_13-18_reached]]),wash[[#This Row],[total_girls]])</f>
        <v>0</v>
      </c>
      <c r="AE852">
        <f>IF(ISBLANK(wash[[#This Row],[total_children]]),SUM(wash[[#This Row],[calc_boys]],wash[[#This Row],[calc_girls]]),wash[[#This Row],[total_children]])</f>
        <v>0</v>
      </c>
      <c r="AF852">
        <f>IF(ISBLANK(wash[[#This Row],[total_pwd]]),SUM(wash[[#This Row],[total_pwd_men]],wash[[#This Row],[total_pwd_women]]),wash[[#This Row],[total_pwd]])</f>
        <v>0</v>
      </c>
      <c r="AG852">
        <f>IF(ISBLANK(wash[[#This Row],[total_adults]]),SUM(wash[[#This Row],[total_men]],wash[[#This Row],[total_women]]),wash[[#This Row],[total_adults]])</f>
        <v>0</v>
      </c>
      <c r="AH852">
        <f>IF(ISBLANK(wash[[#This Row],[total_beneficiaries_reached]]),SUM(wash[[#This Row],[calc_children]],wash[[#This Row],[calc_adults]]),wash[[#This Row],[total_beneficiaries_reached]])</f>
        <v>0</v>
      </c>
      <c r="AI852" s="49" t="str">
        <f ca="1">IF(B852="","",OFFSET(table_admin1[[#Headers],[ADM1_PT]],MATCH(B852,admin1,0),1))</f>
        <v/>
      </c>
      <c r="AJ852" s="49" t="str">
        <f t="shared" ca="1" si="28"/>
        <v/>
      </c>
      <c r="AK852" s="49" t="str">
        <f t="shared" ca="1" si="29"/>
        <v/>
      </c>
    </row>
    <row r="853" spans="29:37" x14ac:dyDescent="0.2">
      <c r="AC853">
        <f>IF(ISBLANK(wash[[#This Row],[total_boys]]),SUM(wash[[#This Row],[boys_0-5_reached]],wash[[#This Row],[boys_6-12_reached]],wash[[#This Row],[boys_13-18_reached]]),wash[[#This Row],[total_boys]])</f>
        <v>0</v>
      </c>
      <c r="AD853">
        <f>IF(ISBLANK(wash[[#This Row],[total_girls]]),SUM(wash[[#This Row],[girls_0-5_reached]],wash[[#This Row],[girls_6-12_reached]],wash[[#This Row],[girls_13-18_reached]]),wash[[#This Row],[total_girls]])</f>
        <v>0</v>
      </c>
      <c r="AE853">
        <f>IF(ISBLANK(wash[[#This Row],[total_children]]),SUM(wash[[#This Row],[calc_boys]],wash[[#This Row],[calc_girls]]),wash[[#This Row],[total_children]])</f>
        <v>0</v>
      </c>
      <c r="AF853">
        <f>IF(ISBLANK(wash[[#This Row],[total_pwd]]),SUM(wash[[#This Row],[total_pwd_men]],wash[[#This Row],[total_pwd_women]]),wash[[#This Row],[total_pwd]])</f>
        <v>0</v>
      </c>
      <c r="AG853">
        <f>IF(ISBLANK(wash[[#This Row],[total_adults]]),SUM(wash[[#This Row],[total_men]],wash[[#This Row],[total_women]]),wash[[#This Row],[total_adults]])</f>
        <v>0</v>
      </c>
      <c r="AH853">
        <f>IF(ISBLANK(wash[[#This Row],[total_beneficiaries_reached]]),SUM(wash[[#This Row],[calc_children]],wash[[#This Row],[calc_adults]]),wash[[#This Row],[total_beneficiaries_reached]])</f>
        <v>0</v>
      </c>
      <c r="AI853" s="49" t="str">
        <f ca="1">IF(B853="","",OFFSET(table_admin1[[#Headers],[ADM1_PT]],MATCH(B853,admin1,0),1))</f>
        <v/>
      </c>
      <c r="AJ853" s="49" t="str">
        <f t="shared" ca="1" si="28"/>
        <v/>
      </c>
      <c r="AK853" s="49" t="str">
        <f t="shared" ca="1" si="29"/>
        <v/>
      </c>
    </row>
    <row r="854" spans="29:37" x14ac:dyDescent="0.2">
      <c r="AC854">
        <f>IF(ISBLANK(wash[[#This Row],[total_boys]]),SUM(wash[[#This Row],[boys_0-5_reached]],wash[[#This Row],[boys_6-12_reached]],wash[[#This Row],[boys_13-18_reached]]),wash[[#This Row],[total_boys]])</f>
        <v>0</v>
      </c>
      <c r="AD854">
        <f>IF(ISBLANK(wash[[#This Row],[total_girls]]),SUM(wash[[#This Row],[girls_0-5_reached]],wash[[#This Row],[girls_6-12_reached]],wash[[#This Row],[girls_13-18_reached]]),wash[[#This Row],[total_girls]])</f>
        <v>0</v>
      </c>
      <c r="AE854">
        <f>IF(ISBLANK(wash[[#This Row],[total_children]]),SUM(wash[[#This Row],[calc_boys]],wash[[#This Row],[calc_girls]]),wash[[#This Row],[total_children]])</f>
        <v>0</v>
      </c>
      <c r="AF854">
        <f>IF(ISBLANK(wash[[#This Row],[total_pwd]]),SUM(wash[[#This Row],[total_pwd_men]],wash[[#This Row],[total_pwd_women]]),wash[[#This Row],[total_pwd]])</f>
        <v>0</v>
      </c>
      <c r="AG854">
        <f>IF(ISBLANK(wash[[#This Row],[total_adults]]),SUM(wash[[#This Row],[total_men]],wash[[#This Row],[total_women]]),wash[[#This Row],[total_adults]])</f>
        <v>0</v>
      </c>
      <c r="AH854">
        <f>IF(ISBLANK(wash[[#This Row],[total_beneficiaries_reached]]),SUM(wash[[#This Row],[calc_children]],wash[[#This Row],[calc_adults]]),wash[[#This Row],[total_beneficiaries_reached]])</f>
        <v>0</v>
      </c>
      <c r="AI854" s="49" t="str">
        <f ca="1">IF(B854="","",OFFSET(table_admin1[[#Headers],[ADM1_PT]],MATCH(B854,admin1,0),1))</f>
        <v/>
      </c>
      <c r="AJ854" s="49" t="str">
        <f t="shared" ca="1" si="28"/>
        <v/>
      </c>
      <c r="AK854" s="49" t="str">
        <f t="shared" ca="1" si="29"/>
        <v/>
      </c>
    </row>
    <row r="855" spans="29:37" x14ac:dyDescent="0.2">
      <c r="AC855">
        <f>IF(ISBLANK(wash[[#This Row],[total_boys]]),SUM(wash[[#This Row],[boys_0-5_reached]],wash[[#This Row],[boys_6-12_reached]],wash[[#This Row],[boys_13-18_reached]]),wash[[#This Row],[total_boys]])</f>
        <v>0</v>
      </c>
      <c r="AD855">
        <f>IF(ISBLANK(wash[[#This Row],[total_girls]]),SUM(wash[[#This Row],[girls_0-5_reached]],wash[[#This Row],[girls_6-12_reached]],wash[[#This Row],[girls_13-18_reached]]),wash[[#This Row],[total_girls]])</f>
        <v>0</v>
      </c>
      <c r="AE855">
        <f>IF(ISBLANK(wash[[#This Row],[total_children]]),SUM(wash[[#This Row],[calc_boys]],wash[[#This Row],[calc_girls]]),wash[[#This Row],[total_children]])</f>
        <v>0</v>
      </c>
      <c r="AF855">
        <f>IF(ISBLANK(wash[[#This Row],[total_pwd]]),SUM(wash[[#This Row],[total_pwd_men]],wash[[#This Row],[total_pwd_women]]),wash[[#This Row],[total_pwd]])</f>
        <v>0</v>
      </c>
      <c r="AG855">
        <f>IF(ISBLANK(wash[[#This Row],[total_adults]]),SUM(wash[[#This Row],[total_men]],wash[[#This Row],[total_women]]),wash[[#This Row],[total_adults]])</f>
        <v>0</v>
      </c>
      <c r="AH855">
        <f>IF(ISBLANK(wash[[#This Row],[total_beneficiaries_reached]]),SUM(wash[[#This Row],[calc_children]],wash[[#This Row],[calc_adults]]),wash[[#This Row],[total_beneficiaries_reached]])</f>
        <v>0</v>
      </c>
      <c r="AI855" s="49" t="str">
        <f ca="1">IF(B855="","",OFFSET(table_admin1[[#Headers],[ADM1_PT]],MATCH(B855,admin1,0),1))</f>
        <v/>
      </c>
      <c r="AJ855" s="49" t="str">
        <f t="shared" ca="1" si="28"/>
        <v/>
      </c>
      <c r="AK855" s="49" t="str">
        <f t="shared" ca="1" si="29"/>
        <v/>
      </c>
    </row>
    <row r="856" spans="29:37" x14ac:dyDescent="0.2">
      <c r="AC856">
        <f>IF(ISBLANK(wash[[#This Row],[total_boys]]),SUM(wash[[#This Row],[boys_0-5_reached]],wash[[#This Row],[boys_6-12_reached]],wash[[#This Row],[boys_13-18_reached]]),wash[[#This Row],[total_boys]])</f>
        <v>0</v>
      </c>
      <c r="AD856">
        <f>IF(ISBLANK(wash[[#This Row],[total_girls]]),SUM(wash[[#This Row],[girls_0-5_reached]],wash[[#This Row],[girls_6-12_reached]],wash[[#This Row],[girls_13-18_reached]]),wash[[#This Row],[total_girls]])</f>
        <v>0</v>
      </c>
      <c r="AE856">
        <f>IF(ISBLANK(wash[[#This Row],[total_children]]),SUM(wash[[#This Row],[calc_boys]],wash[[#This Row],[calc_girls]]),wash[[#This Row],[total_children]])</f>
        <v>0</v>
      </c>
      <c r="AF856">
        <f>IF(ISBLANK(wash[[#This Row],[total_pwd]]),SUM(wash[[#This Row],[total_pwd_men]],wash[[#This Row],[total_pwd_women]]),wash[[#This Row],[total_pwd]])</f>
        <v>0</v>
      </c>
      <c r="AG856">
        <f>IF(ISBLANK(wash[[#This Row],[total_adults]]),SUM(wash[[#This Row],[total_men]],wash[[#This Row],[total_women]]),wash[[#This Row],[total_adults]])</f>
        <v>0</v>
      </c>
      <c r="AH856">
        <f>IF(ISBLANK(wash[[#This Row],[total_beneficiaries_reached]]),SUM(wash[[#This Row],[calc_children]],wash[[#This Row],[calc_adults]]),wash[[#This Row],[total_beneficiaries_reached]])</f>
        <v>0</v>
      </c>
      <c r="AI856" s="49" t="str">
        <f ca="1">IF(B856="","",OFFSET(table_admin1[[#Headers],[ADM1_PT]],MATCH(B856,admin1,0),1))</f>
        <v/>
      </c>
      <c r="AJ856" s="49" t="str">
        <f t="shared" ca="1" si="28"/>
        <v/>
      </c>
      <c r="AK856" s="49" t="str">
        <f t="shared" ca="1" si="29"/>
        <v/>
      </c>
    </row>
    <row r="857" spans="29:37" x14ac:dyDescent="0.2">
      <c r="AC857">
        <f>IF(ISBLANK(wash[[#This Row],[total_boys]]),SUM(wash[[#This Row],[boys_0-5_reached]],wash[[#This Row],[boys_6-12_reached]],wash[[#This Row],[boys_13-18_reached]]),wash[[#This Row],[total_boys]])</f>
        <v>0</v>
      </c>
      <c r="AD857">
        <f>IF(ISBLANK(wash[[#This Row],[total_girls]]),SUM(wash[[#This Row],[girls_0-5_reached]],wash[[#This Row],[girls_6-12_reached]],wash[[#This Row],[girls_13-18_reached]]),wash[[#This Row],[total_girls]])</f>
        <v>0</v>
      </c>
      <c r="AE857">
        <f>IF(ISBLANK(wash[[#This Row],[total_children]]),SUM(wash[[#This Row],[calc_boys]],wash[[#This Row],[calc_girls]]),wash[[#This Row],[total_children]])</f>
        <v>0</v>
      </c>
      <c r="AF857">
        <f>IF(ISBLANK(wash[[#This Row],[total_pwd]]),SUM(wash[[#This Row],[total_pwd_men]],wash[[#This Row],[total_pwd_women]]),wash[[#This Row],[total_pwd]])</f>
        <v>0</v>
      </c>
      <c r="AG857">
        <f>IF(ISBLANK(wash[[#This Row],[total_adults]]),SUM(wash[[#This Row],[total_men]],wash[[#This Row],[total_women]]),wash[[#This Row],[total_adults]])</f>
        <v>0</v>
      </c>
      <c r="AH857">
        <f>IF(ISBLANK(wash[[#This Row],[total_beneficiaries_reached]]),SUM(wash[[#This Row],[calc_children]],wash[[#This Row],[calc_adults]]),wash[[#This Row],[total_beneficiaries_reached]])</f>
        <v>0</v>
      </c>
      <c r="AI857" s="49" t="str">
        <f ca="1">IF(B857="","",OFFSET(table_admin1[[#Headers],[ADM1_PT]],MATCH(B857,admin1,0),1))</f>
        <v/>
      </c>
      <c r="AJ857" s="49" t="str">
        <f t="shared" ca="1" si="28"/>
        <v/>
      </c>
      <c r="AK857" s="49" t="str">
        <f t="shared" ca="1" si="29"/>
        <v/>
      </c>
    </row>
    <row r="858" spans="29:37" x14ac:dyDescent="0.2">
      <c r="AC858">
        <f>IF(ISBLANK(wash[[#This Row],[total_boys]]),SUM(wash[[#This Row],[boys_0-5_reached]],wash[[#This Row],[boys_6-12_reached]],wash[[#This Row],[boys_13-18_reached]]),wash[[#This Row],[total_boys]])</f>
        <v>0</v>
      </c>
      <c r="AD858">
        <f>IF(ISBLANK(wash[[#This Row],[total_girls]]),SUM(wash[[#This Row],[girls_0-5_reached]],wash[[#This Row],[girls_6-12_reached]],wash[[#This Row],[girls_13-18_reached]]),wash[[#This Row],[total_girls]])</f>
        <v>0</v>
      </c>
      <c r="AE858">
        <f>IF(ISBLANK(wash[[#This Row],[total_children]]),SUM(wash[[#This Row],[calc_boys]],wash[[#This Row],[calc_girls]]),wash[[#This Row],[total_children]])</f>
        <v>0</v>
      </c>
      <c r="AF858">
        <f>IF(ISBLANK(wash[[#This Row],[total_pwd]]),SUM(wash[[#This Row],[total_pwd_men]],wash[[#This Row],[total_pwd_women]]),wash[[#This Row],[total_pwd]])</f>
        <v>0</v>
      </c>
      <c r="AG858">
        <f>IF(ISBLANK(wash[[#This Row],[total_adults]]),SUM(wash[[#This Row],[total_men]],wash[[#This Row],[total_women]]),wash[[#This Row],[total_adults]])</f>
        <v>0</v>
      </c>
      <c r="AH858">
        <f>IF(ISBLANK(wash[[#This Row],[total_beneficiaries_reached]]),SUM(wash[[#This Row],[calc_children]],wash[[#This Row],[calc_adults]]),wash[[#This Row],[total_beneficiaries_reached]])</f>
        <v>0</v>
      </c>
      <c r="AI858" s="49" t="str">
        <f ca="1">IF(B858="","",OFFSET(table_admin1[[#Headers],[ADM1_PT]],MATCH(B858,admin1,0),1))</f>
        <v/>
      </c>
      <c r="AJ858" s="49" t="str">
        <f t="shared" ca="1" si="28"/>
        <v/>
      </c>
      <c r="AK858" s="49" t="str">
        <f t="shared" ca="1" si="29"/>
        <v/>
      </c>
    </row>
    <row r="859" spans="29:37" x14ac:dyDescent="0.2">
      <c r="AC859">
        <f>IF(ISBLANK(wash[[#This Row],[total_boys]]),SUM(wash[[#This Row],[boys_0-5_reached]],wash[[#This Row],[boys_6-12_reached]],wash[[#This Row],[boys_13-18_reached]]),wash[[#This Row],[total_boys]])</f>
        <v>0</v>
      </c>
      <c r="AD859">
        <f>IF(ISBLANK(wash[[#This Row],[total_girls]]),SUM(wash[[#This Row],[girls_0-5_reached]],wash[[#This Row],[girls_6-12_reached]],wash[[#This Row],[girls_13-18_reached]]),wash[[#This Row],[total_girls]])</f>
        <v>0</v>
      </c>
      <c r="AE859">
        <f>IF(ISBLANK(wash[[#This Row],[total_children]]),SUM(wash[[#This Row],[calc_boys]],wash[[#This Row],[calc_girls]]),wash[[#This Row],[total_children]])</f>
        <v>0</v>
      </c>
      <c r="AF859">
        <f>IF(ISBLANK(wash[[#This Row],[total_pwd]]),SUM(wash[[#This Row],[total_pwd_men]],wash[[#This Row],[total_pwd_women]]),wash[[#This Row],[total_pwd]])</f>
        <v>0</v>
      </c>
      <c r="AG859">
        <f>IF(ISBLANK(wash[[#This Row],[total_adults]]),SUM(wash[[#This Row],[total_men]],wash[[#This Row],[total_women]]),wash[[#This Row],[total_adults]])</f>
        <v>0</v>
      </c>
      <c r="AH859">
        <f>IF(ISBLANK(wash[[#This Row],[total_beneficiaries_reached]]),SUM(wash[[#This Row],[calc_children]],wash[[#This Row],[calc_adults]]),wash[[#This Row],[total_beneficiaries_reached]])</f>
        <v>0</v>
      </c>
      <c r="AI859" s="49" t="str">
        <f ca="1">IF(B859="","",OFFSET(table_admin1[[#Headers],[ADM1_PT]],MATCH(B859,admin1,0),1))</f>
        <v/>
      </c>
      <c r="AJ859" s="49" t="str">
        <f t="shared" ca="1" si="28"/>
        <v/>
      </c>
      <c r="AK859" s="49" t="str">
        <f t="shared" ca="1" si="29"/>
        <v/>
      </c>
    </row>
    <row r="860" spans="29:37" x14ac:dyDescent="0.2">
      <c r="AC860">
        <f>IF(ISBLANK(wash[[#This Row],[total_boys]]),SUM(wash[[#This Row],[boys_0-5_reached]],wash[[#This Row],[boys_6-12_reached]],wash[[#This Row],[boys_13-18_reached]]),wash[[#This Row],[total_boys]])</f>
        <v>0</v>
      </c>
      <c r="AD860">
        <f>IF(ISBLANK(wash[[#This Row],[total_girls]]),SUM(wash[[#This Row],[girls_0-5_reached]],wash[[#This Row],[girls_6-12_reached]],wash[[#This Row],[girls_13-18_reached]]),wash[[#This Row],[total_girls]])</f>
        <v>0</v>
      </c>
      <c r="AE860">
        <f>IF(ISBLANK(wash[[#This Row],[total_children]]),SUM(wash[[#This Row],[calc_boys]],wash[[#This Row],[calc_girls]]),wash[[#This Row],[total_children]])</f>
        <v>0</v>
      </c>
      <c r="AF860">
        <f>IF(ISBLANK(wash[[#This Row],[total_pwd]]),SUM(wash[[#This Row],[total_pwd_men]],wash[[#This Row],[total_pwd_women]]),wash[[#This Row],[total_pwd]])</f>
        <v>0</v>
      </c>
      <c r="AG860">
        <f>IF(ISBLANK(wash[[#This Row],[total_adults]]),SUM(wash[[#This Row],[total_men]],wash[[#This Row],[total_women]]),wash[[#This Row],[total_adults]])</f>
        <v>0</v>
      </c>
      <c r="AH860">
        <f>IF(ISBLANK(wash[[#This Row],[total_beneficiaries_reached]]),SUM(wash[[#This Row],[calc_children]],wash[[#This Row],[calc_adults]]),wash[[#This Row],[total_beneficiaries_reached]])</f>
        <v>0</v>
      </c>
      <c r="AI860" s="49" t="str">
        <f ca="1">IF(B860="","",OFFSET(table_admin1[[#Headers],[ADM1_PT]],MATCH(B860,admin1,0),1))</f>
        <v/>
      </c>
      <c r="AJ860" s="49" t="str">
        <f t="shared" ca="1" si="28"/>
        <v/>
      </c>
      <c r="AK860" s="49" t="str">
        <f t="shared" ca="1" si="29"/>
        <v/>
      </c>
    </row>
    <row r="861" spans="29:37" x14ac:dyDescent="0.2">
      <c r="AC861">
        <f>IF(ISBLANK(wash[[#This Row],[total_boys]]),SUM(wash[[#This Row],[boys_0-5_reached]],wash[[#This Row],[boys_6-12_reached]],wash[[#This Row],[boys_13-18_reached]]),wash[[#This Row],[total_boys]])</f>
        <v>0</v>
      </c>
      <c r="AD861">
        <f>IF(ISBLANK(wash[[#This Row],[total_girls]]),SUM(wash[[#This Row],[girls_0-5_reached]],wash[[#This Row],[girls_6-12_reached]],wash[[#This Row],[girls_13-18_reached]]),wash[[#This Row],[total_girls]])</f>
        <v>0</v>
      </c>
      <c r="AE861">
        <f>IF(ISBLANK(wash[[#This Row],[total_children]]),SUM(wash[[#This Row],[calc_boys]],wash[[#This Row],[calc_girls]]),wash[[#This Row],[total_children]])</f>
        <v>0</v>
      </c>
      <c r="AF861">
        <f>IF(ISBLANK(wash[[#This Row],[total_pwd]]),SUM(wash[[#This Row],[total_pwd_men]],wash[[#This Row],[total_pwd_women]]),wash[[#This Row],[total_pwd]])</f>
        <v>0</v>
      </c>
      <c r="AG861">
        <f>IF(ISBLANK(wash[[#This Row],[total_adults]]),SUM(wash[[#This Row],[total_men]],wash[[#This Row],[total_women]]),wash[[#This Row],[total_adults]])</f>
        <v>0</v>
      </c>
      <c r="AH861">
        <f>IF(ISBLANK(wash[[#This Row],[total_beneficiaries_reached]]),SUM(wash[[#This Row],[calc_children]],wash[[#This Row],[calc_adults]]),wash[[#This Row],[total_beneficiaries_reached]])</f>
        <v>0</v>
      </c>
      <c r="AI861" s="49" t="str">
        <f ca="1">IF(B861="","",OFFSET(table_admin1[[#Headers],[ADM1_PT]],MATCH(B861,admin1,0),1))</f>
        <v/>
      </c>
      <c r="AJ861" s="49" t="str">
        <f t="shared" ca="1" si="28"/>
        <v/>
      </c>
      <c r="AK861" s="49" t="str">
        <f t="shared" ca="1" si="29"/>
        <v/>
      </c>
    </row>
    <row r="862" spans="29:37" x14ac:dyDescent="0.2">
      <c r="AC862">
        <f>IF(ISBLANK(wash[[#This Row],[total_boys]]),SUM(wash[[#This Row],[boys_0-5_reached]],wash[[#This Row],[boys_6-12_reached]],wash[[#This Row],[boys_13-18_reached]]),wash[[#This Row],[total_boys]])</f>
        <v>0</v>
      </c>
      <c r="AD862">
        <f>IF(ISBLANK(wash[[#This Row],[total_girls]]),SUM(wash[[#This Row],[girls_0-5_reached]],wash[[#This Row],[girls_6-12_reached]],wash[[#This Row],[girls_13-18_reached]]),wash[[#This Row],[total_girls]])</f>
        <v>0</v>
      </c>
      <c r="AE862">
        <f>IF(ISBLANK(wash[[#This Row],[total_children]]),SUM(wash[[#This Row],[calc_boys]],wash[[#This Row],[calc_girls]]),wash[[#This Row],[total_children]])</f>
        <v>0</v>
      </c>
      <c r="AF862">
        <f>IF(ISBLANK(wash[[#This Row],[total_pwd]]),SUM(wash[[#This Row],[total_pwd_men]],wash[[#This Row],[total_pwd_women]]),wash[[#This Row],[total_pwd]])</f>
        <v>0</v>
      </c>
      <c r="AG862">
        <f>IF(ISBLANK(wash[[#This Row],[total_adults]]),SUM(wash[[#This Row],[total_men]],wash[[#This Row],[total_women]]),wash[[#This Row],[total_adults]])</f>
        <v>0</v>
      </c>
      <c r="AH862">
        <f>IF(ISBLANK(wash[[#This Row],[total_beneficiaries_reached]]),SUM(wash[[#This Row],[calc_children]],wash[[#This Row],[calc_adults]]),wash[[#This Row],[total_beneficiaries_reached]])</f>
        <v>0</v>
      </c>
      <c r="AI862" s="49" t="str">
        <f ca="1">IF(B862="","",OFFSET(table_admin1[[#Headers],[ADM1_PT]],MATCH(B862,admin1,0),1))</f>
        <v/>
      </c>
      <c r="AJ862" s="49" t="str">
        <f t="shared" ca="1" si="28"/>
        <v/>
      </c>
      <c r="AK862" s="49" t="str">
        <f t="shared" ca="1" si="29"/>
        <v/>
      </c>
    </row>
    <row r="863" spans="29:37" x14ac:dyDescent="0.2">
      <c r="AC863">
        <f>IF(ISBLANK(wash[[#This Row],[total_boys]]),SUM(wash[[#This Row],[boys_0-5_reached]],wash[[#This Row],[boys_6-12_reached]],wash[[#This Row],[boys_13-18_reached]]),wash[[#This Row],[total_boys]])</f>
        <v>0</v>
      </c>
      <c r="AD863">
        <f>IF(ISBLANK(wash[[#This Row],[total_girls]]),SUM(wash[[#This Row],[girls_0-5_reached]],wash[[#This Row],[girls_6-12_reached]],wash[[#This Row],[girls_13-18_reached]]),wash[[#This Row],[total_girls]])</f>
        <v>0</v>
      </c>
      <c r="AE863">
        <f>IF(ISBLANK(wash[[#This Row],[total_children]]),SUM(wash[[#This Row],[calc_boys]],wash[[#This Row],[calc_girls]]),wash[[#This Row],[total_children]])</f>
        <v>0</v>
      </c>
      <c r="AF863">
        <f>IF(ISBLANK(wash[[#This Row],[total_pwd]]),SUM(wash[[#This Row],[total_pwd_men]],wash[[#This Row],[total_pwd_women]]),wash[[#This Row],[total_pwd]])</f>
        <v>0</v>
      </c>
      <c r="AG863">
        <f>IF(ISBLANK(wash[[#This Row],[total_adults]]),SUM(wash[[#This Row],[total_men]],wash[[#This Row],[total_women]]),wash[[#This Row],[total_adults]])</f>
        <v>0</v>
      </c>
      <c r="AH863">
        <f>IF(ISBLANK(wash[[#This Row],[total_beneficiaries_reached]]),SUM(wash[[#This Row],[calc_children]],wash[[#This Row],[calc_adults]]),wash[[#This Row],[total_beneficiaries_reached]])</f>
        <v>0</v>
      </c>
      <c r="AI863" s="49" t="str">
        <f ca="1">IF(B863="","",OFFSET(table_admin1[[#Headers],[ADM1_PT]],MATCH(B863,admin1,0),1))</f>
        <v/>
      </c>
      <c r="AJ863" s="49" t="str">
        <f t="shared" ca="1" si="28"/>
        <v/>
      </c>
      <c r="AK863" s="49" t="str">
        <f t="shared" ca="1" si="29"/>
        <v/>
      </c>
    </row>
    <row r="864" spans="29:37" x14ac:dyDescent="0.2">
      <c r="AC864">
        <f>IF(ISBLANK(wash[[#This Row],[total_boys]]),SUM(wash[[#This Row],[boys_0-5_reached]],wash[[#This Row],[boys_6-12_reached]],wash[[#This Row],[boys_13-18_reached]]),wash[[#This Row],[total_boys]])</f>
        <v>0</v>
      </c>
      <c r="AD864">
        <f>IF(ISBLANK(wash[[#This Row],[total_girls]]),SUM(wash[[#This Row],[girls_0-5_reached]],wash[[#This Row],[girls_6-12_reached]],wash[[#This Row],[girls_13-18_reached]]),wash[[#This Row],[total_girls]])</f>
        <v>0</v>
      </c>
      <c r="AE864">
        <f>IF(ISBLANK(wash[[#This Row],[total_children]]),SUM(wash[[#This Row],[calc_boys]],wash[[#This Row],[calc_girls]]),wash[[#This Row],[total_children]])</f>
        <v>0</v>
      </c>
      <c r="AF864">
        <f>IF(ISBLANK(wash[[#This Row],[total_pwd]]),SUM(wash[[#This Row],[total_pwd_men]],wash[[#This Row],[total_pwd_women]]),wash[[#This Row],[total_pwd]])</f>
        <v>0</v>
      </c>
      <c r="AG864">
        <f>IF(ISBLANK(wash[[#This Row],[total_adults]]),SUM(wash[[#This Row],[total_men]],wash[[#This Row],[total_women]]),wash[[#This Row],[total_adults]])</f>
        <v>0</v>
      </c>
      <c r="AH864">
        <f>IF(ISBLANK(wash[[#This Row],[total_beneficiaries_reached]]),SUM(wash[[#This Row],[calc_children]],wash[[#This Row],[calc_adults]]),wash[[#This Row],[total_beneficiaries_reached]])</f>
        <v>0</v>
      </c>
      <c r="AI864" s="49" t="str">
        <f ca="1">IF(B864="","",OFFSET(table_admin1[[#Headers],[ADM1_PT]],MATCH(B864,admin1,0),1))</f>
        <v/>
      </c>
      <c r="AJ864" s="49" t="str">
        <f t="shared" ca="1" si="28"/>
        <v/>
      </c>
      <c r="AK864" s="49" t="str">
        <f t="shared" ca="1" si="29"/>
        <v/>
      </c>
    </row>
    <row r="865" spans="29:37" x14ac:dyDescent="0.2">
      <c r="AC865">
        <f>IF(ISBLANK(wash[[#This Row],[total_boys]]),SUM(wash[[#This Row],[boys_0-5_reached]],wash[[#This Row],[boys_6-12_reached]],wash[[#This Row],[boys_13-18_reached]]),wash[[#This Row],[total_boys]])</f>
        <v>0</v>
      </c>
      <c r="AD865">
        <f>IF(ISBLANK(wash[[#This Row],[total_girls]]),SUM(wash[[#This Row],[girls_0-5_reached]],wash[[#This Row],[girls_6-12_reached]],wash[[#This Row],[girls_13-18_reached]]),wash[[#This Row],[total_girls]])</f>
        <v>0</v>
      </c>
      <c r="AE865">
        <f>IF(ISBLANK(wash[[#This Row],[total_children]]),SUM(wash[[#This Row],[calc_boys]],wash[[#This Row],[calc_girls]]),wash[[#This Row],[total_children]])</f>
        <v>0</v>
      </c>
      <c r="AF865">
        <f>IF(ISBLANK(wash[[#This Row],[total_pwd]]),SUM(wash[[#This Row],[total_pwd_men]],wash[[#This Row],[total_pwd_women]]),wash[[#This Row],[total_pwd]])</f>
        <v>0</v>
      </c>
      <c r="AG865">
        <f>IF(ISBLANK(wash[[#This Row],[total_adults]]),SUM(wash[[#This Row],[total_men]],wash[[#This Row],[total_women]]),wash[[#This Row],[total_adults]])</f>
        <v>0</v>
      </c>
      <c r="AH865">
        <f>IF(ISBLANK(wash[[#This Row],[total_beneficiaries_reached]]),SUM(wash[[#This Row],[calc_children]],wash[[#This Row],[calc_adults]]),wash[[#This Row],[total_beneficiaries_reached]])</f>
        <v>0</v>
      </c>
      <c r="AI865" s="49" t="str">
        <f ca="1">IF(B865="","",OFFSET(table_admin1[[#Headers],[ADM1_PT]],MATCH(B865,admin1,0),1))</f>
        <v/>
      </c>
      <c r="AJ865" s="49" t="str">
        <f t="shared" ca="1" si="28"/>
        <v/>
      </c>
      <c r="AK865" s="49" t="str">
        <f t="shared" ca="1" si="29"/>
        <v/>
      </c>
    </row>
    <row r="866" spans="29:37" x14ac:dyDescent="0.2">
      <c r="AC866">
        <f>IF(ISBLANK(wash[[#This Row],[total_boys]]),SUM(wash[[#This Row],[boys_0-5_reached]],wash[[#This Row],[boys_6-12_reached]],wash[[#This Row],[boys_13-18_reached]]),wash[[#This Row],[total_boys]])</f>
        <v>0</v>
      </c>
      <c r="AD866">
        <f>IF(ISBLANK(wash[[#This Row],[total_girls]]),SUM(wash[[#This Row],[girls_0-5_reached]],wash[[#This Row],[girls_6-12_reached]],wash[[#This Row],[girls_13-18_reached]]),wash[[#This Row],[total_girls]])</f>
        <v>0</v>
      </c>
      <c r="AE866">
        <f>IF(ISBLANK(wash[[#This Row],[total_children]]),SUM(wash[[#This Row],[calc_boys]],wash[[#This Row],[calc_girls]]),wash[[#This Row],[total_children]])</f>
        <v>0</v>
      </c>
      <c r="AF866">
        <f>IF(ISBLANK(wash[[#This Row],[total_pwd]]),SUM(wash[[#This Row],[total_pwd_men]],wash[[#This Row],[total_pwd_women]]),wash[[#This Row],[total_pwd]])</f>
        <v>0</v>
      </c>
      <c r="AG866">
        <f>IF(ISBLANK(wash[[#This Row],[total_adults]]),SUM(wash[[#This Row],[total_men]],wash[[#This Row],[total_women]]),wash[[#This Row],[total_adults]])</f>
        <v>0</v>
      </c>
      <c r="AH866">
        <f>IF(ISBLANK(wash[[#This Row],[total_beneficiaries_reached]]),SUM(wash[[#This Row],[calc_children]],wash[[#This Row],[calc_adults]]),wash[[#This Row],[total_beneficiaries_reached]])</f>
        <v>0</v>
      </c>
      <c r="AI866" s="49" t="str">
        <f ca="1">IF(B866="","",OFFSET(table_admin1[[#Headers],[ADM1_PT]],MATCH(B866,admin1,0),1))</f>
        <v/>
      </c>
      <c r="AJ866" s="49" t="str">
        <f t="shared" ca="1" si="28"/>
        <v/>
      </c>
      <c r="AK866" s="49" t="str">
        <f t="shared" ca="1" si="29"/>
        <v/>
      </c>
    </row>
    <row r="867" spans="29:37" x14ac:dyDescent="0.2">
      <c r="AC867">
        <f>IF(ISBLANK(wash[[#This Row],[total_boys]]),SUM(wash[[#This Row],[boys_0-5_reached]],wash[[#This Row],[boys_6-12_reached]],wash[[#This Row],[boys_13-18_reached]]),wash[[#This Row],[total_boys]])</f>
        <v>0</v>
      </c>
      <c r="AD867">
        <f>IF(ISBLANK(wash[[#This Row],[total_girls]]),SUM(wash[[#This Row],[girls_0-5_reached]],wash[[#This Row],[girls_6-12_reached]],wash[[#This Row],[girls_13-18_reached]]),wash[[#This Row],[total_girls]])</f>
        <v>0</v>
      </c>
      <c r="AE867">
        <f>IF(ISBLANK(wash[[#This Row],[total_children]]),SUM(wash[[#This Row],[calc_boys]],wash[[#This Row],[calc_girls]]),wash[[#This Row],[total_children]])</f>
        <v>0</v>
      </c>
      <c r="AF867">
        <f>IF(ISBLANK(wash[[#This Row],[total_pwd]]),SUM(wash[[#This Row],[total_pwd_men]],wash[[#This Row],[total_pwd_women]]),wash[[#This Row],[total_pwd]])</f>
        <v>0</v>
      </c>
      <c r="AG867">
        <f>IF(ISBLANK(wash[[#This Row],[total_adults]]),SUM(wash[[#This Row],[total_men]],wash[[#This Row],[total_women]]),wash[[#This Row],[total_adults]])</f>
        <v>0</v>
      </c>
      <c r="AH867">
        <f>IF(ISBLANK(wash[[#This Row],[total_beneficiaries_reached]]),SUM(wash[[#This Row],[calc_children]],wash[[#This Row],[calc_adults]]),wash[[#This Row],[total_beneficiaries_reached]])</f>
        <v>0</v>
      </c>
      <c r="AI867" s="49" t="str">
        <f ca="1">IF(B867="","",OFFSET(table_admin1[[#Headers],[ADM1_PT]],MATCH(B867,admin1,0),1))</f>
        <v/>
      </c>
      <c r="AJ867" s="49" t="str">
        <f t="shared" ca="1" si="28"/>
        <v/>
      </c>
      <c r="AK867" s="49" t="str">
        <f t="shared" ca="1" si="29"/>
        <v/>
      </c>
    </row>
    <row r="868" spans="29:37" x14ac:dyDescent="0.2">
      <c r="AC868">
        <f>IF(ISBLANK(wash[[#This Row],[total_boys]]),SUM(wash[[#This Row],[boys_0-5_reached]],wash[[#This Row],[boys_6-12_reached]],wash[[#This Row],[boys_13-18_reached]]),wash[[#This Row],[total_boys]])</f>
        <v>0</v>
      </c>
      <c r="AD868">
        <f>IF(ISBLANK(wash[[#This Row],[total_girls]]),SUM(wash[[#This Row],[girls_0-5_reached]],wash[[#This Row],[girls_6-12_reached]],wash[[#This Row],[girls_13-18_reached]]),wash[[#This Row],[total_girls]])</f>
        <v>0</v>
      </c>
      <c r="AE868">
        <f>IF(ISBLANK(wash[[#This Row],[total_children]]),SUM(wash[[#This Row],[calc_boys]],wash[[#This Row],[calc_girls]]),wash[[#This Row],[total_children]])</f>
        <v>0</v>
      </c>
      <c r="AF868">
        <f>IF(ISBLANK(wash[[#This Row],[total_pwd]]),SUM(wash[[#This Row],[total_pwd_men]],wash[[#This Row],[total_pwd_women]]),wash[[#This Row],[total_pwd]])</f>
        <v>0</v>
      </c>
      <c r="AG868">
        <f>IF(ISBLANK(wash[[#This Row],[total_adults]]),SUM(wash[[#This Row],[total_men]],wash[[#This Row],[total_women]]),wash[[#This Row],[total_adults]])</f>
        <v>0</v>
      </c>
      <c r="AH868">
        <f>IF(ISBLANK(wash[[#This Row],[total_beneficiaries_reached]]),SUM(wash[[#This Row],[calc_children]],wash[[#This Row],[calc_adults]]),wash[[#This Row],[total_beneficiaries_reached]])</f>
        <v>0</v>
      </c>
      <c r="AI868" s="49" t="str">
        <f ca="1">IF(B868="","",OFFSET(table_admin1[[#Headers],[ADM1_PT]],MATCH(B868,admin1,0),1))</f>
        <v/>
      </c>
      <c r="AJ868" s="49" t="str">
        <f t="shared" ca="1" si="28"/>
        <v/>
      </c>
      <c r="AK868" s="49" t="str">
        <f t="shared" ca="1" si="29"/>
        <v/>
      </c>
    </row>
    <row r="869" spans="29:37" x14ac:dyDescent="0.2">
      <c r="AC869">
        <f>IF(ISBLANK(wash[[#This Row],[total_boys]]),SUM(wash[[#This Row],[boys_0-5_reached]],wash[[#This Row],[boys_6-12_reached]],wash[[#This Row],[boys_13-18_reached]]),wash[[#This Row],[total_boys]])</f>
        <v>0</v>
      </c>
      <c r="AD869">
        <f>IF(ISBLANK(wash[[#This Row],[total_girls]]),SUM(wash[[#This Row],[girls_0-5_reached]],wash[[#This Row],[girls_6-12_reached]],wash[[#This Row],[girls_13-18_reached]]),wash[[#This Row],[total_girls]])</f>
        <v>0</v>
      </c>
      <c r="AE869">
        <f>IF(ISBLANK(wash[[#This Row],[total_children]]),SUM(wash[[#This Row],[calc_boys]],wash[[#This Row],[calc_girls]]),wash[[#This Row],[total_children]])</f>
        <v>0</v>
      </c>
      <c r="AF869">
        <f>IF(ISBLANK(wash[[#This Row],[total_pwd]]),SUM(wash[[#This Row],[total_pwd_men]],wash[[#This Row],[total_pwd_women]]),wash[[#This Row],[total_pwd]])</f>
        <v>0</v>
      </c>
      <c r="AG869">
        <f>IF(ISBLANK(wash[[#This Row],[total_adults]]),SUM(wash[[#This Row],[total_men]],wash[[#This Row],[total_women]]),wash[[#This Row],[total_adults]])</f>
        <v>0</v>
      </c>
      <c r="AH869">
        <f>IF(ISBLANK(wash[[#This Row],[total_beneficiaries_reached]]),SUM(wash[[#This Row],[calc_children]],wash[[#This Row],[calc_adults]]),wash[[#This Row],[total_beneficiaries_reached]])</f>
        <v>0</v>
      </c>
      <c r="AI869" s="49" t="str">
        <f ca="1">IF(B869="","",OFFSET(table_admin1[[#Headers],[ADM1_PT]],MATCH(B869,admin1,0),1))</f>
        <v/>
      </c>
      <c r="AJ869" s="49" t="str">
        <f t="shared" ca="1" si="28"/>
        <v/>
      </c>
      <c r="AK869" s="49" t="str">
        <f t="shared" ca="1" si="29"/>
        <v/>
      </c>
    </row>
    <row r="870" spans="29:37" x14ac:dyDescent="0.2">
      <c r="AC870">
        <f>IF(ISBLANK(wash[[#This Row],[total_boys]]),SUM(wash[[#This Row],[boys_0-5_reached]],wash[[#This Row],[boys_6-12_reached]],wash[[#This Row],[boys_13-18_reached]]),wash[[#This Row],[total_boys]])</f>
        <v>0</v>
      </c>
      <c r="AD870">
        <f>IF(ISBLANK(wash[[#This Row],[total_girls]]),SUM(wash[[#This Row],[girls_0-5_reached]],wash[[#This Row],[girls_6-12_reached]],wash[[#This Row],[girls_13-18_reached]]),wash[[#This Row],[total_girls]])</f>
        <v>0</v>
      </c>
      <c r="AE870">
        <f>IF(ISBLANK(wash[[#This Row],[total_children]]),SUM(wash[[#This Row],[calc_boys]],wash[[#This Row],[calc_girls]]),wash[[#This Row],[total_children]])</f>
        <v>0</v>
      </c>
      <c r="AF870">
        <f>IF(ISBLANK(wash[[#This Row],[total_pwd]]),SUM(wash[[#This Row],[total_pwd_men]],wash[[#This Row],[total_pwd_women]]),wash[[#This Row],[total_pwd]])</f>
        <v>0</v>
      </c>
      <c r="AG870">
        <f>IF(ISBLANK(wash[[#This Row],[total_adults]]),SUM(wash[[#This Row],[total_men]],wash[[#This Row],[total_women]]),wash[[#This Row],[total_adults]])</f>
        <v>0</v>
      </c>
      <c r="AH870">
        <f>IF(ISBLANK(wash[[#This Row],[total_beneficiaries_reached]]),SUM(wash[[#This Row],[calc_children]],wash[[#This Row],[calc_adults]]),wash[[#This Row],[total_beneficiaries_reached]])</f>
        <v>0</v>
      </c>
      <c r="AI870" s="49" t="str">
        <f ca="1">IF(B870="","",OFFSET(table_admin1[[#Headers],[ADM1_PT]],MATCH(B870,admin1,0),1))</f>
        <v/>
      </c>
      <c r="AJ870" s="49" t="str">
        <f t="shared" ca="1" si="28"/>
        <v/>
      </c>
      <c r="AK870" s="49" t="str">
        <f t="shared" ca="1" si="29"/>
        <v/>
      </c>
    </row>
    <row r="871" spans="29:37" x14ac:dyDescent="0.2">
      <c r="AC871">
        <f>IF(ISBLANK(wash[[#This Row],[total_boys]]),SUM(wash[[#This Row],[boys_0-5_reached]],wash[[#This Row],[boys_6-12_reached]],wash[[#This Row],[boys_13-18_reached]]),wash[[#This Row],[total_boys]])</f>
        <v>0</v>
      </c>
      <c r="AD871">
        <f>IF(ISBLANK(wash[[#This Row],[total_girls]]),SUM(wash[[#This Row],[girls_0-5_reached]],wash[[#This Row],[girls_6-12_reached]],wash[[#This Row],[girls_13-18_reached]]),wash[[#This Row],[total_girls]])</f>
        <v>0</v>
      </c>
      <c r="AE871">
        <f>IF(ISBLANK(wash[[#This Row],[total_children]]),SUM(wash[[#This Row],[calc_boys]],wash[[#This Row],[calc_girls]]),wash[[#This Row],[total_children]])</f>
        <v>0</v>
      </c>
      <c r="AF871">
        <f>IF(ISBLANK(wash[[#This Row],[total_pwd]]),SUM(wash[[#This Row],[total_pwd_men]],wash[[#This Row],[total_pwd_women]]),wash[[#This Row],[total_pwd]])</f>
        <v>0</v>
      </c>
      <c r="AG871">
        <f>IF(ISBLANK(wash[[#This Row],[total_adults]]),SUM(wash[[#This Row],[total_men]],wash[[#This Row],[total_women]]),wash[[#This Row],[total_adults]])</f>
        <v>0</v>
      </c>
      <c r="AH871">
        <f>IF(ISBLANK(wash[[#This Row],[total_beneficiaries_reached]]),SUM(wash[[#This Row],[calc_children]],wash[[#This Row],[calc_adults]]),wash[[#This Row],[total_beneficiaries_reached]])</f>
        <v>0</v>
      </c>
      <c r="AI871" s="49" t="str">
        <f ca="1">IF(B871="","",OFFSET(table_admin1[[#Headers],[ADM1_PT]],MATCH(B871,admin1,0),1))</f>
        <v/>
      </c>
      <c r="AJ871" s="49" t="str">
        <f t="shared" ca="1" si="28"/>
        <v/>
      </c>
      <c r="AK871" s="49" t="str">
        <f t="shared" ca="1" si="29"/>
        <v/>
      </c>
    </row>
    <row r="872" spans="29:37" x14ac:dyDescent="0.2">
      <c r="AC872">
        <f>IF(ISBLANK(wash[[#This Row],[total_boys]]),SUM(wash[[#This Row],[boys_0-5_reached]],wash[[#This Row],[boys_6-12_reached]],wash[[#This Row],[boys_13-18_reached]]),wash[[#This Row],[total_boys]])</f>
        <v>0</v>
      </c>
      <c r="AD872">
        <f>IF(ISBLANK(wash[[#This Row],[total_girls]]),SUM(wash[[#This Row],[girls_0-5_reached]],wash[[#This Row],[girls_6-12_reached]],wash[[#This Row],[girls_13-18_reached]]),wash[[#This Row],[total_girls]])</f>
        <v>0</v>
      </c>
      <c r="AE872">
        <f>IF(ISBLANK(wash[[#This Row],[total_children]]),SUM(wash[[#This Row],[calc_boys]],wash[[#This Row],[calc_girls]]),wash[[#This Row],[total_children]])</f>
        <v>0</v>
      </c>
      <c r="AF872">
        <f>IF(ISBLANK(wash[[#This Row],[total_pwd]]),SUM(wash[[#This Row],[total_pwd_men]],wash[[#This Row],[total_pwd_women]]),wash[[#This Row],[total_pwd]])</f>
        <v>0</v>
      </c>
      <c r="AG872">
        <f>IF(ISBLANK(wash[[#This Row],[total_adults]]),SUM(wash[[#This Row],[total_men]],wash[[#This Row],[total_women]]),wash[[#This Row],[total_adults]])</f>
        <v>0</v>
      </c>
      <c r="AH872">
        <f>IF(ISBLANK(wash[[#This Row],[total_beneficiaries_reached]]),SUM(wash[[#This Row],[calc_children]],wash[[#This Row],[calc_adults]]),wash[[#This Row],[total_beneficiaries_reached]])</f>
        <v>0</v>
      </c>
      <c r="AI872" s="49" t="str">
        <f ca="1">IF(B872="","",OFFSET(table_admin1[[#Headers],[ADM1_PT]],MATCH(B872,admin1,0),1))</f>
        <v/>
      </c>
      <c r="AJ872" s="49" t="str">
        <f t="shared" ca="1" si="28"/>
        <v/>
      </c>
      <c r="AK872" s="49" t="str">
        <f t="shared" ca="1" si="29"/>
        <v/>
      </c>
    </row>
    <row r="873" spans="29:37" x14ac:dyDescent="0.2">
      <c r="AC873">
        <f>IF(ISBLANK(wash[[#This Row],[total_boys]]),SUM(wash[[#This Row],[boys_0-5_reached]],wash[[#This Row],[boys_6-12_reached]],wash[[#This Row],[boys_13-18_reached]]),wash[[#This Row],[total_boys]])</f>
        <v>0</v>
      </c>
      <c r="AD873">
        <f>IF(ISBLANK(wash[[#This Row],[total_girls]]),SUM(wash[[#This Row],[girls_0-5_reached]],wash[[#This Row],[girls_6-12_reached]],wash[[#This Row],[girls_13-18_reached]]),wash[[#This Row],[total_girls]])</f>
        <v>0</v>
      </c>
      <c r="AE873">
        <f>IF(ISBLANK(wash[[#This Row],[total_children]]),SUM(wash[[#This Row],[calc_boys]],wash[[#This Row],[calc_girls]]),wash[[#This Row],[total_children]])</f>
        <v>0</v>
      </c>
      <c r="AF873">
        <f>IF(ISBLANK(wash[[#This Row],[total_pwd]]),SUM(wash[[#This Row],[total_pwd_men]],wash[[#This Row],[total_pwd_women]]),wash[[#This Row],[total_pwd]])</f>
        <v>0</v>
      </c>
      <c r="AG873">
        <f>IF(ISBLANK(wash[[#This Row],[total_adults]]),SUM(wash[[#This Row],[total_men]],wash[[#This Row],[total_women]]),wash[[#This Row],[total_adults]])</f>
        <v>0</v>
      </c>
      <c r="AH873">
        <f>IF(ISBLANK(wash[[#This Row],[total_beneficiaries_reached]]),SUM(wash[[#This Row],[calc_children]],wash[[#This Row],[calc_adults]]),wash[[#This Row],[total_beneficiaries_reached]])</f>
        <v>0</v>
      </c>
      <c r="AI873" s="49" t="str">
        <f ca="1">IF(B873="","",OFFSET(table_admin1[[#Headers],[ADM1_PT]],MATCH(B873,admin1,0),1))</f>
        <v/>
      </c>
      <c r="AJ873" s="49" t="str">
        <f t="shared" ca="1" si="28"/>
        <v/>
      </c>
      <c r="AK873" s="49" t="str">
        <f t="shared" ca="1" si="29"/>
        <v/>
      </c>
    </row>
    <row r="874" spans="29:37" x14ac:dyDescent="0.2">
      <c r="AC874">
        <f>IF(ISBLANK(wash[[#This Row],[total_boys]]),SUM(wash[[#This Row],[boys_0-5_reached]],wash[[#This Row],[boys_6-12_reached]],wash[[#This Row],[boys_13-18_reached]]),wash[[#This Row],[total_boys]])</f>
        <v>0</v>
      </c>
      <c r="AD874">
        <f>IF(ISBLANK(wash[[#This Row],[total_girls]]),SUM(wash[[#This Row],[girls_0-5_reached]],wash[[#This Row],[girls_6-12_reached]],wash[[#This Row],[girls_13-18_reached]]),wash[[#This Row],[total_girls]])</f>
        <v>0</v>
      </c>
      <c r="AE874">
        <f>IF(ISBLANK(wash[[#This Row],[total_children]]),SUM(wash[[#This Row],[calc_boys]],wash[[#This Row],[calc_girls]]),wash[[#This Row],[total_children]])</f>
        <v>0</v>
      </c>
      <c r="AF874">
        <f>IF(ISBLANK(wash[[#This Row],[total_pwd]]),SUM(wash[[#This Row],[total_pwd_men]],wash[[#This Row],[total_pwd_women]]),wash[[#This Row],[total_pwd]])</f>
        <v>0</v>
      </c>
      <c r="AG874">
        <f>IF(ISBLANK(wash[[#This Row],[total_adults]]),SUM(wash[[#This Row],[total_men]],wash[[#This Row],[total_women]]),wash[[#This Row],[total_adults]])</f>
        <v>0</v>
      </c>
      <c r="AH874">
        <f>IF(ISBLANK(wash[[#This Row],[total_beneficiaries_reached]]),SUM(wash[[#This Row],[calc_children]],wash[[#This Row],[calc_adults]]),wash[[#This Row],[total_beneficiaries_reached]])</f>
        <v>0</v>
      </c>
      <c r="AI874" s="49" t="str">
        <f ca="1">IF(B874="","",OFFSET(table_admin1[[#Headers],[ADM1_PT]],MATCH(B874,admin1,0),1))</f>
        <v/>
      </c>
      <c r="AJ874" s="49" t="str">
        <f t="shared" ca="1" si="28"/>
        <v/>
      </c>
      <c r="AK874" s="49" t="str">
        <f t="shared" ca="1" si="29"/>
        <v/>
      </c>
    </row>
    <row r="875" spans="29:37" x14ac:dyDescent="0.2">
      <c r="AC875">
        <f>IF(ISBLANK(wash[[#This Row],[total_boys]]),SUM(wash[[#This Row],[boys_0-5_reached]],wash[[#This Row],[boys_6-12_reached]],wash[[#This Row],[boys_13-18_reached]]),wash[[#This Row],[total_boys]])</f>
        <v>0</v>
      </c>
      <c r="AD875">
        <f>IF(ISBLANK(wash[[#This Row],[total_girls]]),SUM(wash[[#This Row],[girls_0-5_reached]],wash[[#This Row],[girls_6-12_reached]],wash[[#This Row],[girls_13-18_reached]]),wash[[#This Row],[total_girls]])</f>
        <v>0</v>
      </c>
      <c r="AE875">
        <f>IF(ISBLANK(wash[[#This Row],[total_children]]),SUM(wash[[#This Row],[calc_boys]],wash[[#This Row],[calc_girls]]),wash[[#This Row],[total_children]])</f>
        <v>0</v>
      </c>
      <c r="AF875">
        <f>IF(ISBLANK(wash[[#This Row],[total_pwd]]),SUM(wash[[#This Row],[total_pwd_men]],wash[[#This Row],[total_pwd_women]]),wash[[#This Row],[total_pwd]])</f>
        <v>0</v>
      </c>
      <c r="AG875">
        <f>IF(ISBLANK(wash[[#This Row],[total_adults]]),SUM(wash[[#This Row],[total_men]],wash[[#This Row],[total_women]]),wash[[#This Row],[total_adults]])</f>
        <v>0</v>
      </c>
      <c r="AH875">
        <f>IF(ISBLANK(wash[[#This Row],[total_beneficiaries_reached]]),SUM(wash[[#This Row],[calc_children]],wash[[#This Row],[calc_adults]]),wash[[#This Row],[total_beneficiaries_reached]])</f>
        <v>0</v>
      </c>
      <c r="AI875" s="49" t="str">
        <f ca="1">IF(B875="","",OFFSET(table_admin1[[#Headers],[ADM1_PT]],MATCH(B875,admin1,0),1))</f>
        <v/>
      </c>
      <c r="AJ875" s="49" t="str">
        <f t="shared" ca="1" si="28"/>
        <v/>
      </c>
      <c r="AK875" s="49" t="str">
        <f t="shared" ca="1" si="29"/>
        <v/>
      </c>
    </row>
    <row r="876" spans="29:37" x14ac:dyDescent="0.2">
      <c r="AC876">
        <f>IF(ISBLANK(wash[[#This Row],[total_boys]]),SUM(wash[[#This Row],[boys_0-5_reached]],wash[[#This Row],[boys_6-12_reached]],wash[[#This Row],[boys_13-18_reached]]),wash[[#This Row],[total_boys]])</f>
        <v>0</v>
      </c>
      <c r="AD876">
        <f>IF(ISBLANK(wash[[#This Row],[total_girls]]),SUM(wash[[#This Row],[girls_0-5_reached]],wash[[#This Row],[girls_6-12_reached]],wash[[#This Row],[girls_13-18_reached]]),wash[[#This Row],[total_girls]])</f>
        <v>0</v>
      </c>
      <c r="AE876">
        <f>IF(ISBLANK(wash[[#This Row],[total_children]]),SUM(wash[[#This Row],[calc_boys]],wash[[#This Row],[calc_girls]]),wash[[#This Row],[total_children]])</f>
        <v>0</v>
      </c>
      <c r="AF876">
        <f>IF(ISBLANK(wash[[#This Row],[total_pwd]]),SUM(wash[[#This Row],[total_pwd_men]],wash[[#This Row],[total_pwd_women]]),wash[[#This Row],[total_pwd]])</f>
        <v>0</v>
      </c>
      <c r="AG876">
        <f>IF(ISBLANK(wash[[#This Row],[total_adults]]),SUM(wash[[#This Row],[total_men]],wash[[#This Row],[total_women]]),wash[[#This Row],[total_adults]])</f>
        <v>0</v>
      </c>
      <c r="AH876">
        <f>IF(ISBLANK(wash[[#This Row],[total_beneficiaries_reached]]),SUM(wash[[#This Row],[calc_children]],wash[[#This Row],[calc_adults]]),wash[[#This Row],[total_beneficiaries_reached]])</f>
        <v>0</v>
      </c>
      <c r="AI876" s="49" t="str">
        <f ca="1">IF(B876="","",OFFSET(table_admin1[[#Headers],[ADM1_PT]],MATCH(B876,admin1,0),1))</f>
        <v/>
      </c>
      <c r="AJ876" s="49" t="str">
        <f t="shared" ca="1" si="28"/>
        <v/>
      </c>
      <c r="AK876" s="49" t="str">
        <f t="shared" ca="1" si="29"/>
        <v/>
      </c>
    </row>
    <row r="877" spans="29:37" x14ac:dyDescent="0.2">
      <c r="AC877">
        <f>IF(ISBLANK(wash[[#This Row],[total_boys]]),SUM(wash[[#This Row],[boys_0-5_reached]],wash[[#This Row],[boys_6-12_reached]],wash[[#This Row],[boys_13-18_reached]]),wash[[#This Row],[total_boys]])</f>
        <v>0</v>
      </c>
      <c r="AD877">
        <f>IF(ISBLANK(wash[[#This Row],[total_girls]]),SUM(wash[[#This Row],[girls_0-5_reached]],wash[[#This Row],[girls_6-12_reached]],wash[[#This Row],[girls_13-18_reached]]),wash[[#This Row],[total_girls]])</f>
        <v>0</v>
      </c>
      <c r="AE877">
        <f>IF(ISBLANK(wash[[#This Row],[total_children]]),SUM(wash[[#This Row],[calc_boys]],wash[[#This Row],[calc_girls]]),wash[[#This Row],[total_children]])</f>
        <v>0</v>
      </c>
      <c r="AF877">
        <f>IF(ISBLANK(wash[[#This Row],[total_pwd]]),SUM(wash[[#This Row],[total_pwd_men]],wash[[#This Row],[total_pwd_women]]),wash[[#This Row],[total_pwd]])</f>
        <v>0</v>
      </c>
      <c r="AG877">
        <f>IF(ISBLANK(wash[[#This Row],[total_adults]]),SUM(wash[[#This Row],[total_men]],wash[[#This Row],[total_women]]),wash[[#This Row],[total_adults]])</f>
        <v>0</v>
      </c>
      <c r="AH877">
        <f>IF(ISBLANK(wash[[#This Row],[total_beneficiaries_reached]]),SUM(wash[[#This Row],[calc_children]],wash[[#This Row],[calc_adults]]),wash[[#This Row],[total_beneficiaries_reached]])</f>
        <v>0</v>
      </c>
      <c r="AI877" s="49" t="str">
        <f ca="1">IF(B877="","",OFFSET(table_admin1[[#Headers],[ADM1_PT]],MATCH(B877,admin1,0),1))</f>
        <v/>
      </c>
      <c r="AJ877" s="49" t="str">
        <f t="shared" ref="AJ877:AJ940" ca="1" si="30">IF(C877="","",INDEX(admin2_pcode,MATCH(C877,OFFSET(admin2_start,MATCH(AI877,admin1_linked_pcode,0),0,COUNTIF(admin1_linked_pcode,AI877)),0)+MATCH(AI877,admin1_linked_pcode,0)-1))</f>
        <v/>
      </c>
      <c r="AK877" s="49" t="str">
        <f t="shared" ref="AK877:AK940" ca="1" si="31">IF(D877="","",INDEX(admin3_pcode,MATCH(D877,OFFSET(admin3_start,MATCH(AJ877,admin2_linked_pcode,0),0,COUNTIF(admin2_linked_pcode,AJ877)),0)+MATCH(AJ877,admin2_linked_pcode,0)-1))</f>
        <v/>
      </c>
    </row>
    <row r="878" spans="29:37" x14ac:dyDescent="0.2">
      <c r="AC878">
        <f>IF(ISBLANK(wash[[#This Row],[total_boys]]),SUM(wash[[#This Row],[boys_0-5_reached]],wash[[#This Row],[boys_6-12_reached]],wash[[#This Row],[boys_13-18_reached]]),wash[[#This Row],[total_boys]])</f>
        <v>0</v>
      </c>
      <c r="AD878">
        <f>IF(ISBLANK(wash[[#This Row],[total_girls]]),SUM(wash[[#This Row],[girls_0-5_reached]],wash[[#This Row],[girls_6-12_reached]],wash[[#This Row],[girls_13-18_reached]]),wash[[#This Row],[total_girls]])</f>
        <v>0</v>
      </c>
      <c r="AE878">
        <f>IF(ISBLANK(wash[[#This Row],[total_children]]),SUM(wash[[#This Row],[calc_boys]],wash[[#This Row],[calc_girls]]),wash[[#This Row],[total_children]])</f>
        <v>0</v>
      </c>
      <c r="AF878">
        <f>IF(ISBLANK(wash[[#This Row],[total_pwd]]),SUM(wash[[#This Row],[total_pwd_men]],wash[[#This Row],[total_pwd_women]]),wash[[#This Row],[total_pwd]])</f>
        <v>0</v>
      </c>
      <c r="AG878">
        <f>IF(ISBLANK(wash[[#This Row],[total_adults]]),SUM(wash[[#This Row],[total_men]],wash[[#This Row],[total_women]]),wash[[#This Row],[total_adults]])</f>
        <v>0</v>
      </c>
      <c r="AH878">
        <f>IF(ISBLANK(wash[[#This Row],[total_beneficiaries_reached]]),SUM(wash[[#This Row],[calc_children]],wash[[#This Row],[calc_adults]]),wash[[#This Row],[total_beneficiaries_reached]])</f>
        <v>0</v>
      </c>
      <c r="AI878" s="49" t="str">
        <f ca="1">IF(B878="","",OFFSET(table_admin1[[#Headers],[ADM1_PT]],MATCH(B878,admin1,0),1))</f>
        <v/>
      </c>
      <c r="AJ878" s="49" t="str">
        <f t="shared" ca="1" si="30"/>
        <v/>
      </c>
      <c r="AK878" s="49" t="str">
        <f t="shared" ca="1" si="31"/>
        <v/>
      </c>
    </row>
    <row r="879" spans="29:37" x14ac:dyDescent="0.2">
      <c r="AC879">
        <f>IF(ISBLANK(wash[[#This Row],[total_boys]]),SUM(wash[[#This Row],[boys_0-5_reached]],wash[[#This Row],[boys_6-12_reached]],wash[[#This Row],[boys_13-18_reached]]),wash[[#This Row],[total_boys]])</f>
        <v>0</v>
      </c>
      <c r="AD879">
        <f>IF(ISBLANK(wash[[#This Row],[total_girls]]),SUM(wash[[#This Row],[girls_0-5_reached]],wash[[#This Row],[girls_6-12_reached]],wash[[#This Row],[girls_13-18_reached]]),wash[[#This Row],[total_girls]])</f>
        <v>0</v>
      </c>
      <c r="AE879">
        <f>IF(ISBLANK(wash[[#This Row],[total_children]]),SUM(wash[[#This Row],[calc_boys]],wash[[#This Row],[calc_girls]]),wash[[#This Row],[total_children]])</f>
        <v>0</v>
      </c>
      <c r="AF879">
        <f>IF(ISBLANK(wash[[#This Row],[total_pwd]]),SUM(wash[[#This Row],[total_pwd_men]],wash[[#This Row],[total_pwd_women]]),wash[[#This Row],[total_pwd]])</f>
        <v>0</v>
      </c>
      <c r="AG879">
        <f>IF(ISBLANK(wash[[#This Row],[total_adults]]),SUM(wash[[#This Row],[total_men]],wash[[#This Row],[total_women]]),wash[[#This Row],[total_adults]])</f>
        <v>0</v>
      </c>
      <c r="AH879">
        <f>IF(ISBLANK(wash[[#This Row],[total_beneficiaries_reached]]),SUM(wash[[#This Row],[calc_children]],wash[[#This Row],[calc_adults]]),wash[[#This Row],[total_beneficiaries_reached]])</f>
        <v>0</v>
      </c>
      <c r="AI879" s="49" t="str">
        <f ca="1">IF(B879="","",OFFSET(table_admin1[[#Headers],[ADM1_PT]],MATCH(B879,admin1,0),1))</f>
        <v/>
      </c>
      <c r="AJ879" s="49" t="str">
        <f t="shared" ca="1" si="30"/>
        <v/>
      </c>
      <c r="AK879" s="49" t="str">
        <f t="shared" ca="1" si="31"/>
        <v/>
      </c>
    </row>
    <row r="880" spans="29:37" x14ac:dyDescent="0.2">
      <c r="AC880">
        <f>IF(ISBLANK(wash[[#This Row],[total_boys]]),SUM(wash[[#This Row],[boys_0-5_reached]],wash[[#This Row],[boys_6-12_reached]],wash[[#This Row],[boys_13-18_reached]]),wash[[#This Row],[total_boys]])</f>
        <v>0</v>
      </c>
      <c r="AD880">
        <f>IF(ISBLANK(wash[[#This Row],[total_girls]]),SUM(wash[[#This Row],[girls_0-5_reached]],wash[[#This Row],[girls_6-12_reached]],wash[[#This Row],[girls_13-18_reached]]),wash[[#This Row],[total_girls]])</f>
        <v>0</v>
      </c>
      <c r="AE880">
        <f>IF(ISBLANK(wash[[#This Row],[total_children]]),SUM(wash[[#This Row],[calc_boys]],wash[[#This Row],[calc_girls]]),wash[[#This Row],[total_children]])</f>
        <v>0</v>
      </c>
      <c r="AF880">
        <f>IF(ISBLANK(wash[[#This Row],[total_pwd]]),SUM(wash[[#This Row],[total_pwd_men]],wash[[#This Row],[total_pwd_women]]),wash[[#This Row],[total_pwd]])</f>
        <v>0</v>
      </c>
      <c r="AG880">
        <f>IF(ISBLANK(wash[[#This Row],[total_adults]]),SUM(wash[[#This Row],[total_men]],wash[[#This Row],[total_women]]),wash[[#This Row],[total_adults]])</f>
        <v>0</v>
      </c>
      <c r="AH880">
        <f>IF(ISBLANK(wash[[#This Row],[total_beneficiaries_reached]]),SUM(wash[[#This Row],[calc_children]],wash[[#This Row],[calc_adults]]),wash[[#This Row],[total_beneficiaries_reached]])</f>
        <v>0</v>
      </c>
      <c r="AI880" s="49" t="str">
        <f ca="1">IF(B880="","",OFFSET(table_admin1[[#Headers],[ADM1_PT]],MATCH(B880,admin1,0),1))</f>
        <v/>
      </c>
      <c r="AJ880" s="49" t="str">
        <f t="shared" ca="1" si="30"/>
        <v/>
      </c>
      <c r="AK880" s="49" t="str">
        <f t="shared" ca="1" si="31"/>
        <v/>
      </c>
    </row>
    <row r="881" spans="29:37" x14ac:dyDescent="0.2">
      <c r="AC881">
        <f>IF(ISBLANK(wash[[#This Row],[total_boys]]),SUM(wash[[#This Row],[boys_0-5_reached]],wash[[#This Row],[boys_6-12_reached]],wash[[#This Row],[boys_13-18_reached]]),wash[[#This Row],[total_boys]])</f>
        <v>0</v>
      </c>
      <c r="AD881">
        <f>IF(ISBLANK(wash[[#This Row],[total_girls]]),SUM(wash[[#This Row],[girls_0-5_reached]],wash[[#This Row],[girls_6-12_reached]],wash[[#This Row],[girls_13-18_reached]]),wash[[#This Row],[total_girls]])</f>
        <v>0</v>
      </c>
      <c r="AE881">
        <f>IF(ISBLANK(wash[[#This Row],[total_children]]),SUM(wash[[#This Row],[calc_boys]],wash[[#This Row],[calc_girls]]),wash[[#This Row],[total_children]])</f>
        <v>0</v>
      </c>
      <c r="AF881">
        <f>IF(ISBLANK(wash[[#This Row],[total_pwd]]),SUM(wash[[#This Row],[total_pwd_men]],wash[[#This Row],[total_pwd_women]]),wash[[#This Row],[total_pwd]])</f>
        <v>0</v>
      </c>
      <c r="AG881">
        <f>IF(ISBLANK(wash[[#This Row],[total_adults]]),SUM(wash[[#This Row],[total_men]],wash[[#This Row],[total_women]]),wash[[#This Row],[total_adults]])</f>
        <v>0</v>
      </c>
      <c r="AH881">
        <f>IF(ISBLANK(wash[[#This Row],[total_beneficiaries_reached]]),SUM(wash[[#This Row],[calc_children]],wash[[#This Row],[calc_adults]]),wash[[#This Row],[total_beneficiaries_reached]])</f>
        <v>0</v>
      </c>
      <c r="AI881" s="49" t="str">
        <f ca="1">IF(B881="","",OFFSET(table_admin1[[#Headers],[ADM1_PT]],MATCH(B881,admin1,0),1))</f>
        <v/>
      </c>
      <c r="AJ881" s="49" t="str">
        <f t="shared" ca="1" si="30"/>
        <v/>
      </c>
      <c r="AK881" s="49" t="str">
        <f t="shared" ca="1" si="31"/>
        <v/>
      </c>
    </row>
    <row r="882" spans="29:37" x14ac:dyDescent="0.2">
      <c r="AC882">
        <f>IF(ISBLANK(wash[[#This Row],[total_boys]]),SUM(wash[[#This Row],[boys_0-5_reached]],wash[[#This Row],[boys_6-12_reached]],wash[[#This Row],[boys_13-18_reached]]),wash[[#This Row],[total_boys]])</f>
        <v>0</v>
      </c>
      <c r="AD882">
        <f>IF(ISBLANK(wash[[#This Row],[total_girls]]),SUM(wash[[#This Row],[girls_0-5_reached]],wash[[#This Row],[girls_6-12_reached]],wash[[#This Row],[girls_13-18_reached]]),wash[[#This Row],[total_girls]])</f>
        <v>0</v>
      </c>
      <c r="AE882">
        <f>IF(ISBLANK(wash[[#This Row],[total_children]]),SUM(wash[[#This Row],[calc_boys]],wash[[#This Row],[calc_girls]]),wash[[#This Row],[total_children]])</f>
        <v>0</v>
      </c>
      <c r="AF882">
        <f>IF(ISBLANK(wash[[#This Row],[total_pwd]]),SUM(wash[[#This Row],[total_pwd_men]],wash[[#This Row],[total_pwd_women]]),wash[[#This Row],[total_pwd]])</f>
        <v>0</v>
      </c>
      <c r="AG882">
        <f>IF(ISBLANK(wash[[#This Row],[total_adults]]),SUM(wash[[#This Row],[total_men]],wash[[#This Row],[total_women]]),wash[[#This Row],[total_adults]])</f>
        <v>0</v>
      </c>
      <c r="AH882">
        <f>IF(ISBLANK(wash[[#This Row],[total_beneficiaries_reached]]),SUM(wash[[#This Row],[calc_children]],wash[[#This Row],[calc_adults]]),wash[[#This Row],[total_beneficiaries_reached]])</f>
        <v>0</v>
      </c>
      <c r="AI882" s="49" t="str">
        <f ca="1">IF(B882="","",OFFSET(table_admin1[[#Headers],[ADM1_PT]],MATCH(B882,admin1,0),1))</f>
        <v/>
      </c>
      <c r="AJ882" s="49" t="str">
        <f t="shared" ca="1" si="30"/>
        <v/>
      </c>
      <c r="AK882" s="49" t="str">
        <f t="shared" ca="1" si="31"/>
        <v/>
      </c>
    </row>
    <row r="883" spans="29:37" x14ac:dyDescent="0.2">
      <c r="AC883">
        <f>IF(ISBLANK(wash[[#This Row],[total_boys]]),SUM(wash[[#This Row],[boys_0-5_reached]],wash[[#This Row],[boys_6-12_reached]],wash[[#This Row],[boys_13-18_reached]]),wash[[#This Row],[total_boys]])</f>
        <v>0</v>
      </c>
      <c r="AD883">
        <f>IF(ISBLANK(wash[[#This Row],[total_girls]]),SUM(wash[[#This Row],[girls_0-5_reached]],wash[[#This Row],[girls_6-12_reached]],wash[[#This Row],[girls_13-18_reached]]),wash[[#This Row],[total_girls]])</f>
        <v>0</v>
      </c>
      <c r="AE883">
        <f>IF(ISBLANK(wash[[#This Row],[total_children]]),SUM(wash[[#This Row],[calc_boys]],wash[[#This Row],[calc_girls]]),wash[[#This Row],[total_children]])</f>
        <v>0</v>
      </c>
      <c r="AF883">
        <f>IF(ISBLANK(wash[[#This Row],[total_pwd]]),SUM(wash[[#This Row],[total_pwd_men]],wash[[#This Row],[total_pwd_women]]),wash[[#This Row],[total_pwd]])</f>
        <v>0</v>
      </c>
      <c r="AG883">
        <f>IF(ISBLANK(wash[[#This Row],[total_adults]]),SUM(wash[[#This Row],[total_men]],wash[[#This Row],[total_women]]),wash[[#This Row],[total_adults]])</f>
        <v>0</v>
      </c>
      <c r="AH883">
        <f>IF(ISBLANK(wash[[#This Row],[total_beneficiaries_reached]]),SUM(wash[[#This Row],[calc_children]],wash[[#This Row],[calc_adults]]),wash[[#This Row],[total_beneficiaries_reached]])</f>
        <v>0</v>
      </c>
      <c r="AI883" s="49" t="str">
        <f ca="1">IF(B883="","",OFFSET(table_admin1[[#Headers],[ADM1_PT]],MATCH(B883,admin1,0),1))</f>
        <v/>
      </c>
      <c r="AJ883" s="49" t="str">
        <f t="shared" ca="1" si="30"/>
        <v/>
      </c>
      <c r="AK883" s="49" t="str">
        <f t="shared" ca="1" si="31"/>
        <v/>
      </c>
    </row>
    <row r="884" spans="29:37" x14ac:dyDescent="0.2">
      <c r="AC884">
        <f>IF(ISBLANK(wash[[#This Row],[total_boys]]),SUM(wash[[#This Row],[boys_0-5_reached]],wash[[#This Row],[boys_6-12_reached]],wash[[#This Row],[boys_13-18_reached]]),wash[[#This Row],[total_boys]])</f>
        <v>0</v>
      </c>
      <c r="AD884">
        <f>IF(ISBLANK(wash[[#This Row],[total_girls]]),SUM(wash[[#This Row],[girls_0-5_reached]],wash[[#This Row],[girls_6-12_reached]],wash[[#This Row],[girls_13-18_reached]]),wash[[#This Row],[total_girls]])</f>
        <v>0</v>
      </c>
      <c r="AE884">
        <f>IF(ISBLANK(wash[[#This Row],[total_children]]),SUM(wash[[#This Row],[calc_boys]],wash[[#This Row],[calc_girls]]),wash[[#This Row],[total_children]])</f>
        <v>0</v>
      </c>
      <c r="AF884">
        <f>IF(ISBLANK(wash[[#This Row],[total_pwd]]),SUM(wash[[#This Row],[total_pwd_men]],wash[[#This Row],[total_pwd_women]]),wash[[#This Row],[total_pwd]])</f>
        <v>0</v>
      </c>
      <c r="AG884">
        <f>IF(ISBLANK(wash[[#This Row],[total_adults]]),SUM(wash[[#This Row],[total_men]],wash[[#This Row],[total_women]]),wash[[#This Row],[total_adults]])</f>
        <v>0</v>
      </c>
      <c r="AH884">
        <f>IF(ISBLANK(wash[[#This Row],[total_beneficiaries_reached]]),SUM(wash[[#This Row],[calc_children]],wash[[#This Row],[calc_adults]]),wash[[#This Row],[total_beneficiaries_reached]])</f>
        <v>0</v>
      </c>
      <c r="AI884" s="49" t="str">
        <f ca="1">IF(B884="","",OFFSET(table_admin1[[#Headers],[ADM1_PT]],MATCH(B884,admin1,0),1))</f>
        <v/>
      </c>
      <c r="AJ884" s="49" t="str">
        <f t="shared" ca="1" si="30"/>
        <v/>
      </c>
      <c r="AK884" s="49" t="str">
        <f t="shared" ca="1" si="31"/>
        <v/>
      </c>
    </row>
    <row r="885" spans="29:37" x14ac:dyDescent="0.2">
      <c r="AC885">
        <f>IF(ISBLANK(wash[[#This Row],[total_boys]]),SUM(wash[[#This Row],[boys_0-5_reached]],wash[[#This Row],[boys_6-12_reached]],wash[[#This Row],[boys_13-18_reached]]),wash[[#This Row],[total_boys]])</f>
        <v>0</v>
      </c>
      <c r="AD885">
        <f>IF(ISBLANK(wash[[#This Row],[total_girls]]),SUM(wash[[#This Row],[girls_0-5_reached]],wash[[#This Row],[girls_6-12_reached]],wash[[#This Row],[girls_13-18_reached]]),wash[[#This Row],[total_girls]])</f>
        <v>0</v>
      </c>
      <c r="AE885">
        <f>IF(ISBLANK(wash[[#This Row],[total_children]]),SUM(wash[[#This Row],[calc_boys]],wash[[#This Row],[calc_girls]]),wash[[#This Row],[total_children]])</f>
        <v>0</v>
      </c>
      <c r="AF885">
        <f>IF(ISBLANK(wash[[#This Row],[total_pwd]]),SUM(wash[[#This Row],[total_pwd_men]],wash[[#This Row],[total_pwd_women]]),wash[[#This Row],[total_pwd]])</f>
        <v>0</v>
      </c>
      <c r="AG885">
        <f>IF(ISBLANK(wash[[#This Row],[total_adults]]),SUM(wash[[#This Row],[total_men]],wash[[#This Row],[total_women]]),wash[[#This Row],[total_adults]])</f>
        <v>0</v>
      </c>
      <c r="AH885">
        <f>IF(ISBLANK(wash[[#This Row],[total_beneficiaries_reached]]),SUM(wash[[#This Row],[calc_children]],wash[[#This Row],[calc_adults]]),wash[[#This Row],[total_beneficiaries_reached]])</f>
        <v>0</v>
      </c>
      <c r="AI885" s="49" t="str">
        <f ca="1">IF(B885="","",OFFSET(table_admin1[[#Headers],[ADM1_PT]],MATCH(B885,admin1,0),1))</f>
        <v/>
      </c>
      <c r="AJ885" s="49" t="str">
        <f t="shared" ca="1" si="30"/>
        <v/>
      </c>
      <c r="AK885" s="49" t="str">
        <f t="shared" ca="1" si="31"/>
        <v/>
      </c>
    </row>
    <row r="886" spans="29:37" x14ac:dyDescent="0.2">
      <c r="AC886">
        <f>IF(ISBLANK(wash[[#This Row],[total_boys]]),SUM(wash[[#This Row],[boys_0-5_reached]],wash[[#This Row],[boys_6-12_reached]],wash[[#This Row],[boys_13-18_reached]]),wash[[#This Row],[total_boys]])</f>
        <v>0</v>
      </c>
      <c r="AD886">
        <f>IF(ISBLANK(wash[[#This Row],[total_girls]]),SUM(wash[[#This Row],[girls_0-5_reached]],wash[[#This Row],[girls_6-12_reached]],wash[[#This Row],[girls_13-18_reached]]),wash[[#This Row],[total_girls]])</f>
        <v>0</v>
      </c>
      <c r="AE886">
        <f>IF(ISBLANK(wash[[#This Row],[total_children]]),SUM(wash[[#This Row],[calc_boys]],wash[[#This Row],[calc_girls]]),wash[[#This Row],[total_children]])</f>
        <v>0</v>
      </c>
      <c r="AF886">
        <f>IF(ISBLANK(wash[[#This Row],[total_pwd]]),SUM(wash[[#This Row],[total_pwd_men]],wash[[#This Row],[total_pwd_women]]),wash[[#This Row],[total_pwd]])</f>
        <v>0</v>
      </c>
      <c r="AG886">
        <f>IF(ISBLANK(wash[[#This Row],[total_adults]]),SUM(wash[[#This Row],[total_men]],wash[[#This Row],[total_women]]),wash[[#This Row],[total_adults]])</f>
        <v>0</v>
      </c>
      <c r="AH886">
        <f>IF(ISBLANK(wash[[#This Row],[total_beneficiaries_reached]]),SUM(wash[[#This Row],[calc_children]],wash[[#This Row],[calc_adults]]),wash[[#This Row],[total_beneficiaries_reached]])</f>
        <v>0</v>
      </c>
      <c r="AI886" s="49" t="str">
        <f ca="1">IF(B886="","",OFFSET(table_admin1[[#Headers],[ADM1_PT]],MATCH(B886,admin1,0),1))</f>
        <v/>
      </c>
      <c r="AJ886" s="49" t="str">
        <f t="shared" ca="1" si="30"/>
        <v/>
      </c>
      <c r="AK886" s="49" t="str">
        <f t="shared" ca="1" si="31"/>
        <v/>
      </c>
    </row>
    <row r="887" spans="29:37" x14ac:dyDescent="0.2">
      <c r="AC887">
        <f>IF(ISBLANK(wash[[#This Row],[total_boys]]),SUM(wash[[#This Row],[boys_0-5_reached]],wash[[#This Row],[boys_6-12_reached]],wash[[#This Row],[boys_13-18_reached]]),wash[[#This Row],[total_boys]])</f>
        <v>0</v>
      </c>
      <c r="AD887">
        <f>IF(ISBLANK(wash[[#This Row],[total_girls]]),SUM(wash[[#This Row],[girls_0-5_reached]],wash[[#This Row],[girls_6-12_reached]],wash[[#This Row],[girls_13-18_reached]]),wash[[#This Row],[total_girls]])</f>
        <v>0</v>
      </c>
      <c r="AE887">
        <f>IF(ISBLANK(wash[[#This Row],[total_children]]),SUM(wash[[#This Row],[calc_boys]],wash[[#This Row],[calc_girls]]),wash[[#This Row],[total_children]])</f>
        <v>0</v>
      </c>
      <c r="AF887">
        <f>IF(ISBLANK(wash[[#This Row],[total_pwd]]),SUM(wash[[#This Row],[total_pwd_men]],wash[[#This Row],[total_pwd_women]]),wash[[#This Row],[total_pwd]])</f>
        <v>0</v>
      </c>
      <c r="AG887">
        <f>IF(ISBLANK(wash[[#This Row],[total_adults]]),SUM(wash[[#This Row],[total_men]],wash[[#This Row],[total_women]]),wash[[#This Row],[total_adults]])</f>
        <v>0</v>
      </c>
      <c r="AH887">
        <f>IF(ISBLANK(wash[[#This Row],[total_beneficiaries_reached]]),SUM(wash[[#This Row],[calc_children]],wash[[#This Row],[calc_adults]]),wash[[#This Row],[total_beneficiaries_reached]])</f>
        <v>0</v>
      </c>
      <c r="AI887" s="49" t="str">
        <f ca="1">IF(B887="","",OFFSET(table_admin1[[#Headers],[ADM1_PT]],MATCH(B887,admin1,0),1))</f>
        <v/>
      </c>
      <c r="AJ887" s="49" t="str">
        <f t="shared" ca="1" si="30"/>
        <v/>
      </c>
      <c r="AK887" s="49" t="str">
        <f t="shared" ca="1" si="31"/>
        <v/>
      </c>
    </row>
    <row r="888" spans="29:37" x14ac:dyDescent="0.2">
      <c r="AC888">
        <f>IF(ISBLANK(wash[[#This Row],[total_boys]]),SUM(wash[[#This Row],[boys_0-5_reached]],wash[[#This Row],[boys_6-12_reached]],wash[[#This Row],[boys_13-18_reached]]),wash[[#This Row],[total_boys]])</f>
        <v>0</v>
      </c>
      <c r="AD888">
        <f>IF(ISBLANK(wash[[#This Row],[total_girls]]),SUM(wash[[#This Row],[girls_0-5_reached]],wash[[#This Row],[girls_6-12_reached]],wash[[#This Row],[girls_13-18_reached]]),wash[[#This Row],[total_girls]])</f>
        <v>0</v>
      </c>
      <c r="AE888">
        <f>IF(ISBLANK(wash[[#This Row],[total_children]]),SUM(wash[[#This Row],[calc_boys]],wash[[#This Row],[calc_girls]]),wash[[#This Row],[total_children]])</f>
        <v>0</v>
      </c>
      <c r="AF888">
        <f>IF(ISBLANK(wash[[#This Row],[total_pwd]]),SUM(wash[[#This Row],[total_pwd_men]],wash[[#This Row],[total_pwd_women]]),wash[[#This Row],[total_pwd]])</f>
        <v>0</v>
      </c>
      <c r="AG888">
        <f>IF(ISBLANK(wash[[#This Row],[total_adults]]),SUM(wash[[#This Row],[total_men]],wash[[#This Row],[total_women]]),wash[[#This Row],[total_adults]])</f>
        <v>0</v>
      </c>
      <c r="AH888">
        <f>IF(ISBLANK(wash[[#This Row],[total_beneficiaries_reached]]),SUM(wash[[#This Row],[calc_children]],wash[[#This Row],[calc_adults]]),wash[[#This Row],[total_beneficiaries_reached]])</f>
        <v>0</v>
      </c>
      <c r="AI888" s="49" t="str">
        <f ca="1">IF(B888="","",OFFSET(table_admin1[[#Headers],[ADM1_PT]],MATCH(B888,admin1,0),1))</f>
        <v/>
      </c>
      <c r="AJ888" s="49" t="str">
        <f t="shared" ca="1" si="30"/>
        <v/>
      </c>
      <c r="AK888" s="49" t="str">
        <f t="shared" ca="1" si="31"/>
        <v/>
      </c>
    </row>
    <row r="889" spans="29:37" x14ac:dyDescent="0.2">
      <c r="AC889">
        <f>IF(ISBLANK(wash[[#This Row],[total_boys]]),SUM(wash[[#This Row],[boys_0-5_reached]],wash[[#This Row],[boys_6-12_reached]],wash[[#This Row],[boys_13-18_reached]]),wash[[#This Row],[total_boys]])</f>
        <v>0</v>
      </c>
      <c r="AD889">
        <f>IF(ISBLANK(wash[[#This Row],[total_girls]]),SUM(wash[[#This Row],[girls_0-5_reached]],wash[[#This Row],[girls_6-12_reached]],wash[[#This Row],[girls_13-18_reached]]),wash[[#This Row],[total_girls]])</f>
        <v>0</v>
      </c>
      <c r="AE889">
        <f>IF(ISBLANK(wash[[#This Row],[total_children]]),SUM(wash[[#This Row],[calc_boys]],wash[[#This Row],[calc_girls]]),wash[[#This Row],[total_children]])</f>
        <v>0</v>
      </c>
      <c r="AF889">
        <f>IF(ISBLANK(wash[[#This Row],[total_pwd]]),SUM(wash[[#This Row],[total_pwd_men]],wash[[#This Row],[total_pwd_women]]),wash[[#This Row],[total_pwd]])</f>
        <v>0</v>
      </c>
      <c r="AG889">
        <f>IF(ISBLANK(wash[[#This Row],[total_adults]]),SUM(wash[[#This Row],[total_men]],wash[[#This Row],[total_women]]),wash[[#This Row],[total_adults]])</f>
        <v>0</v>
      </c>
      <c r="AH889">
        <f>IF(ISBLANK(wash[[#This Row],[total_beneficiaries_reached]]),SUM(wash[[#This Row],[calc_children]],wash[[#This Row],[calc_adults]]),wash[[#This Row],[total_beneficiaries_reached]])</f>
        <v>0</v>
      </c>
      <c r="AI889" s="49" t="str">
        <f ca="1">IF(B889="","",OFFSET(table_admin1[[#Headers],[ADM1_PT]],MATCH(B889,admin1,0),1))</f>
        <v/>
      </c>
      <c r="AJ889" s="49" t="str">
        <f t="shared" ca="1" si="30"/>
        <v/>
      </c>
      <c r="AK889" s="49" t="str">
        <f t="shared" ca="1" si="31"/>
        <v/>
      </c>
    </row>
    <row r="890" spans="29:37" x14ac:dyDescent="0.2">
      <c r="AC890">
        <f>IF(ISBLANK(wash[[#This Row],[total_boys]]),SUM(wash[[#This Row],[boys_0-5_reached]],wash[[#This Row],[boys_6-12_reached]],wash[[#This Row],[boys_13-18_reached]]),wash[[#This Row],[total_boys]])</f>
        <v>0</v>
      </c>
      <c r="AD890">
        <f>IF(ISBLANK(wash[[#This Row],[total_girls]]),SUM(wash[[#This Row],[girls_0-5_reached]],wash[[#This Row],[girls_6-12_reached]],wash[[#This Row],[girls_13-18_reached]]),wash[[#This Row],[total_girls]])</f>
        <v>0</v>
      </c>
      <c r="AE890">
        <f>IF(ISBLANK(wash[[#This Row],[total_children]]),SUM(wash[[#This Row],[calc_boys]],wash[[#This Row],[calc_girls]]),wash[[#This Row],[total_children]])</f>
        <v>0</v>
      </c>
      <c r="AF890">
        <f>IF(ISBLANK(wash[[#This Row],[total_pwd]]),SUM(wash[[#This Row],[total_pwd_men]],wash[[#This Row],[total_pwd_women]]),wash[[#This Row],[total_pwd]])</f>
        <v>0</v>
      </c>
      <c r="AG890">
        <f>IF(ISBLANK(wash[[#This Row],[total_adults]]),SUM(wash[[#This Row],[total_men]],wash[[#This Row],[total_women]]),wash[[#This Row],[total_adults]])</f>
        <v>0</v>
      </c>
      <c r="AH890">
        <f>IF(ISBLANK(wash[[#This Row],[total_beneficiaries_reached]]),SUM(wash[[#This Row],[calc_children]],wash[[#This Row],[calc_adults]]),wash[[#This Row],[total_beneficiaries_reached]])</f>
        <v>0</v>
      </c>
      <c r="AI890" s="49" t="str">
        <f ca="1">IF(B890="","",OFFSET(table_admin1[[#Headers],[ADM1_PT]],MATCH(B890,admin1,0),1))</f>
        <v/>
      </c>
      <c r="AJ890" s="49" t="str">
        <f t="shared" ca="1" si="30"/>
        <v/>
      </c>
      <c r="AK890" s="49" t="str">
        <f t="shared" ca="1" si="31"/>
        <v/>
      </c>
    </row>
    <row r="891" spans="29:37" x14ac:dyDescent="0.2">
      <c r="AC891">
        <f>IF(ISBLANK(wash[[#This Row],[total_boys]]),SUM(wash[[#This Row],[boys_0-5_reached]],wash[[#This Row],[boys_6-12_reached]],wash[[#This Row],[boys_13-18_reached]]),wash[[#This Row],[total_boys]])</f>
        <v>0</v>
      </c>
      <c r="AD891">
        <f>IF(ISBLANK(wash[[#This Row],[total_girls]]),SUM(wash[[#This Row],[girls_0-5_reached]],wash[[#This Row],[girls_6-12_reached]],wash[[#This Row],[girls_13-18_reached]]),wash[[#This Row],[total_girls]])</f>
        <v>0</v>
      </c>
      <c r="AE891">
        <f>IF(ISBLANK(wash[[#This Row],[total_children]]),SUM(wash[[#This Row],[calc_boys]],wash[[#This Row],[calc_girls]]),wash[[#This Row],[total_children]])</f>
        <v>0</v>
      </c>
      <c r="AF891">
        <f>IF(ISBLANK(wash[[#This Row],[total_pwd]]),SUM(wash[[#This Row],[total_pwd_men]],wash[[#This Row],[total_pwd_women]]),wash[[#This Row],[total_pwd]])</f>
        <v>0</v>
      </c>
      <c r="AG891">
        <f>IF(ISBLANK(wash[[#This Row],[total_adults]]),SUM(wash[[#This Row],[total_men]],wash[[#This Row],[total_women]]),wash[[#This Row],[total_adults]])</f>
        <v>0</v>
      </c>
      <c r="AH891">
        <f>IF(ISBLANK(wash[[#This Row],[total_beneficiaries_reached]]),SUM(wash[[#This Row],[calc_children]],wash[[#This Row],[calc_adults]]),wash[[#This Row],[total_beneficiaries_reached]])</f>
        <v>0</v>
      </c>
      <c r="AI891" s="49" t="str">
        <f ca="1">IF(B891="","",OFFSET(table_admin1[[#Headers],[ADM1_PT]],MATCH(B891,admin1,0),1))</f>
        <v/>
      </c>
      <c r="AJ891" s="49" t="str">
        <f t="shared" ca="1" si="30"/>
        <v/>
      </c>
      <c r="AK891" s="49" t="str">
        <f t="shared" ca="1" si="31"/>
        <v/>
      </c>
    </row>
    <row r="892" spans="29:37" x14ac:dyDescent="0.2">
      <c r="AC892">
        <f>IF(ISBLANK(wash[[#This Row],[total_boys]]),SUM(wash[[#This Row],[boys_0-5_reached]],wash[[#This Row],[boys_6-12_reached]],wash[[#This Row],[boys_13-18_reached]]),wash[[#This Row],[total_boys]])</f>
        <v>0</v>
      </c>
      <c r="AD892">
        <f>IF(ISBLANK(wash[[#This Row],[total_girls]]),SUM(wash[[#This Row],[girls_0-5_reached]],wash[[#This Row],[girls_6-12_reached]],wash[[#This Row],[girls_13-18_reached]]),wash[[#This Row],[total_girls]])</f>
        <v>0</v>
      </c>
      <c r="AE892">
        <f>IF(ISBLANK(wash[[#This Row],[total_children]]),SUM(wash[[#This Row],[calc_boys]],wash[[#This Row],[calc_girls]]),wash[[#This Row],[total_children]])</f>
        <v>0</v>
      </c>
      <c r="AF892">
        <f>IF(ISBLANK(wash[[#This Row],[total_pwd]]),SUM(wash[[#This Row],[total_pwd_men]],wash[[#This Row],[total_pwd_women]]),wash[[#This Row],[total_pwd]])</f>
        <v>0</v>
      </c>
      <c r="AG892">
        <f>IF(ISBLANK(wash[[#This Row],[total_adults]]),SUM(wash[[#This Row],[total_men]],wash[[#This Row],[total_women]]),wash[[#This Row],[total_adults]])</f>
        <v>0</v>
      </c>
      <c r="AH892">
        <f>IF(ISBLANK(wash[[#This Row],[total_beneficiaries_reached]]),SUM(wash[[#This Row],[calc_children]],wash[[#This Row],[calc_adults]]),wash[[#This Row],[total_beneficiaries_reached]])</f>
        <v>0</v>
      </c>
      <c r="AI892" s="49" t="str">
        <f ca="1">IF(B892="","",OFFSET(table_admin1[[#Headers],[ADM1_PT]],MATCH(B892,admin1,0),1))</f>
        <v/>
      </c>
      <c r="AJ892" s="49" t="str">
        <f t="shared" ca="1" si="30"/>
        <v/>
      </c>
      <c r="AK892" s="49" t="str">
        <f t="shared" ca="1" si="31"/>
        <v/>
      </c>
    </row>
    <row r="893" spans="29:37" x14ac:dyDescent="0.2">
      <c r="AC893">
        <f>IF(ISBLANK(wash[[#This Row],[total_boys]]),SUM(wash[[#This Row],[boys_0-5_reached]],wash[[#This Row],[boys_6-12_reached]],wash[[#This Row],[boys_13-18_reached]]),wash[[#This Row],[total_boys]])</f>
        <v>0</v>
      </c>
      <c r="AD893">
        <f>IF(ISBLANK(wash[[#This Row],[total_girls]]),SUM(wash[[#This Row],[girls_0-5_reached]],wash[[#This Row],[girls_6-12_reached]],wash[[#This Row],[girls_13-18_reached]]),wash[[#This Row],[total_girls]])</f>
        <v>0</v>
      </c>
      <c r="AE893">
        <f>IF(ISBLANK(wash[[#This Row],[total_children]]),SUM(wash[[#This Row],[calc_boys]],wash[[#This Row],[calc_girls]]),wash[[#This Row],[total_children]])</f>
        <v>0</v>
      </c>
      <c r="AF893">
        <f>IF(ISBLANK(wash[[#This Row],[total_pwd]]),SUM(wash[[#This Row],[total_pwd_men]],wash[[#This Row],[total_pwd_women]]),wash[[#This Row],[total_pwd]])</f>
        <v>0</v>
      </c>
      <c r="AG893">
        <f>IF(ISBLANK(wash[[#This Row],[total_adults]]),SUM(wash[[#This Row],[total_men]],wash[[#This Row],[total_women]]),wash[[#This Row],[total_adults]])</f>
        <v>0</v>
      </c>
      <c r="AH893">
        <f>IF(ISBLANK(wash[[#This Row],[total_beneficiaries_reached]]),SUM(wash[[#This Row],[calc_children]],wash[[#This Row],[calc_adults]]),wash[[#This Row],[total_beneficiaries_reached]])</f>
        <v>0</v>
      </c>
      <c r="AI893" s="49" t="str">
        <f ca="1">IF(B893="","",OFFSET(table_admin1[[#Headers],[ADM1_PT]],MATCH(B893,admin1,0),1))</f>
        <v/>
      </c>
      <c r="AJ893" s="49" t="str">
        <f t="shared" ca="1" si="30"/>
        <v/>
      </c>
      <c r="AK893" s="49" t="str">
        <f t="shared" ca="1" si="31"/>
        <v/>
      </c>
    </row>
    <row r="894" spans="29:37" x14ac:dyDescent="0.2">
      <c r="AC894">
        <f>IF(ISBLANK(wash[[#This Row],[total_boys]]),SUM(wash[[#This Row],[boys_0-5_reached]],wash[[#This Row],[boys_6-12_reached]],wash[[#This Row],[boys_13-18_reached]]),wash[[#This Row],[total_boys]])</f>
        <v>0</v>
      </c>
      <c r="AD894">
        <f>IF(ISBLANK(wash[[#This Row],[total_girls]]),SUM(wash[[#This Row],[girls_0-5_reached]],wash[[#This Row],[girls_6-12_reached]],wash[[#This Row],[girls_13-18_reached]]),wash[[#This Row],[total_girls]])</f>
        <v>0</v>
      </c>
      <c r="AE894">
        <f>IF(ISBLANK(wash[[#This Row],[total_children]]),SUM(wash[[#This Row],[calc_boys]],wash[[#This Row],[calc_girls]]),wash[[#This Row],[total_children]])</f>
        <v>0</v>
      </c>
      <c r="AF894">
        <f>IF(ISBLANK(wash[[#This Row],[total_pwd]]),SUM(wash[[#This Row],[total_pwd_men]],wash[[#This Row],[total_pwd_women]]),wash[[#This Row],[total_pwd]])</f>
        <v>0</v>
      </c>
      <c r="AG894">
        <f>IF(ISBLANK(wash[[#This Row],[total_adults]]),SUM(wash[[#This Row],[total_men]],wash[[#This Row],[total_women]]),wash[[#This Row],[total_adults]])</f>
        <v>0</v>
      </c>
      <c r="AH894">
        <f>IF(ISBLANK(wash[[#This Row],[total_beneficiaries_reached]]),SUM(wash[[#This Row],[calc_children]],wash[[#This Row],[calc_adults]]),wash[[#This Row],[total_beneficiaries_reached]])</f>
        <v>0</v>
      </c>
      <c r="AI894" s="49" t="str">
        <f ca="1">IF(B894="","",OFFSET(table_admin1[[#Headers],[ADM1_PT]],MATCH(B894,admin1,0),1))</f>
        <v/>
      </c>
      <c r="AJ894" s="49" t="str">
        <f t="shared" ca="1" si="30"/>
        <v/>
      </c>
      <c r="AK894" s="49" t="str">
        <f t="shared" ca="1" si="31"/>
        <v/>
      </c>
    </row>
    <row r="895" spans="29:37" x14ac:dyDescent="0.2">
      <c r="AC895">
        <f>IF(ISBLANK(wash[[#This Row],[total_boys]]),SUM(wash[[#This Row],[boys_0-5_reached]],wash[[#This Row],[boys_6-12_reached]],wash[[#This Row],[boys_13-18_reached]]),wash[[#This Row],[total_boys]])</f>
        <v>0</v>
      </c>
      <c r="AD895">
        <f>IF(ISBLANK(wash[[#This Row],[total_girls]]),SUM(wash[[#This Row],[girls_0-5_reached]],wash[[#This Row],[girls_6-12_reached]],wash[[#This Row],[girls_13-18_reached]]),wash[[#This Row],[total_girls]])</f>
        <v>0</v>
      </c>
      <c r="AE895">
        <f>IF(ISBLANK(wash[[#This Row],[total_children]]),SUM(wash[[#This Row],[calc_boys]],wash[[#This Row],[calc_girls]]),wash[[#This Row],[total_children]])</f>
        <v>0</v>
      </c>
      <c r="AF895">
        <f>IF(ISBLANK(wash[[#This Row],[total_pwd]]),SUM(wash[[#This Row],[total_pwd_men]],wash[[#This Row],[total_pwd_women]]),wash[[#This Row],[total_pwd]])</f>
        <v>0</v>
      </c>
      <c r="AG895">
        <f>IF(ISBLANK(wash[[#This Row],[total_adults]]),SUM(wash[[#This Row],[total_men]],wash[[#This Row],[total_women]]),wash[[#This Row],[total_adults]])</f>
        <v>0</v>
      </c>
      <c r="AH895">
        <f>IF(ISBLANK(wash[[#This Row],[total_beneficiaries_reached]]),SUM(wash[[#This Row],[calc_children]],wash[[#This Row],[calc_adults]]),wash[[#This Row],[total_beneficiaries_reached]])</f>
        <v>0</v>
      </c>
      <c r="AI895" s="49" t="str">
        <f ca="1">IF(B895="","",OFFSET(table_admin1[[#Headers],[ADM1_PT]],MATCH(B895,admin1,0),1))</f>
        <v/>
      </c>
      <c r="AJ895" s="49" t="str">
        <f t="shared" ca="1" si="30"/>
        <v/>
      </c>
      <c r="AK895" s="49" t="str">
        <f t="shared" ca="1" si="31"/>
        <v/>
      </c>
    </row>
    <row r="896" spans="29:37" x14ac:dyDescent="0.2">
      <c r="AC896">
        <f>IF(ISBLANK(wash[[#This Row],[total_boys]]),SUM(wash[[#This Row],[boys_0-5_reached]],wash[[#This Row],[boys_6-12_reached]],wash[[#This Row],[boys_13-18_reached]]),wash[[#This Row],[total_boys]])</f>
        <v>0</v>
      </c>
      <c r="AD896">
        <f>IF(ISBLANK(wash[[#This Row],[total_girls]]),SUM(wash[[#This Row],[girls_0-5_reached]],wash[[#This Row],[girls_6-12_reached]],wash[[#This Row],[girls_13-18_reached]]),wash[[#This Row],[total_girls]])</f>
        <v>0</v>
      </c>
      <c r="AE896">
        <f>IF(ISBLANK(wash[[#This Row],[total_children]]),SUM(wash[[#This Row],[calc_boys]],wash[[#This Row],[calc_girls]]),wash[[#This Row],[total_children]])</f>
        <v>0</v>
      </c>
      <c r="AF896">
        <f>IF(ISBLANK(wash[[#This Row],[total_pwd]]),SUM(wash[[#This Row],[total_pwd_men]],wash[[#This Row],[total_pwd_women]]),wash[[#This Row],[total_pwd]])</f>
        <v>0</v>
      </c>
      <c r="AG896">
        <f>IF(ISBLANK(wash[[#This Row],[total_adults]]),SUM(wash[[#This Row],[total_men]],wash[[#This Row],[total_women]]),wash[[#This Row],[total_adults]])</f>
        <v>0</v>
      </c>
      <c r="AH896">
        <f>IF(ISBLANK(wash[[#This Row],[total_beneficiaries_reached]]),SUM(wash[[#This Row],[calc_children]],wash[[#This Row],[calc_adults]]),wash[[#This Row],[total_beneficiaries_reached]])</f>
        <v>0</v>
      </c>
      <c r="AI896" s="49" t="str">
        <f ca="1">IF(B896="","",OFFSET(table_admin1[[#Headers],[ADM1_PT]],MATCH(B896,admin1,0),1))</f>
        <v/>
      </c>
      <c r="AJ896" s="49" t="str">
        <f t="shared" ca="1" si="30"/>
        <v/>
      </c>
      <c r="AK896" s="49" t="str">
        <f t="shared" ca="1" si="31"/>
        <v/>
      </c>
    </row>
    <row r="897" spans="29:37" x14ac:dyDescent="0.2">
      <c r="AC897">
        <f>IF(ISBLANK(wash[[#This Row],[total_boys]]),SUM(wash[[#This Row],[boys_0-5_reached]],wash[[#This Row],[boys_6-12_reached]],wash[[#This Row],[boys_13-18_reached]]),wash[[#This Row],[total_boys]])</f>
        <v>0</v>
      </c>
      <c r="AD897">
        <f>IF(ISBLANK(wash[[#This Row],[total_girls]]),SUM(wash[[#This Row],[girls_0-5_reached]],wash[[#This Row],[girls_6-12_reached]],wash[[#This Row],[girls_13-18_reached]]),wash[[#This Row],[total_girls]])</f>
        <v>0</v>
      </c>
      <c r="AE897">
        <f>IF(ISBLANK(wash[[#This Row],[total_children]]),SUM(wash[[#This Row],[calc_boys]],wash[[#This Row],[calc_girls]]),wash[[#This Row],[total_children]])</f>
        <v>0</v>
      </c>
      <c r="AF897">
        <f>IF(ISBLANK(wash[[#This Row],[total_pwd]]),SUM(wash[[#This Row],[total_pwd_men]],wash[[#This Row],[total_pwd_women]]),wash[[#This Row],[total_pwd]])</f>
        <v>0</v>
      </c>
      <c r="AG897">
        <f>IF(ISBLANK(wash[[#This Row],[total_adults]]),SUM(wash[[#This Row],[total_men]],wash[[#This Row],[total_women]]),wash[[#This Row],[total_adults]])</f>
        <v>0</v>
      </c>
      <c r="AH897">
        <f>IF(ISBLANK(wash[[#This Row],[total_beneficiaries_reached]]),SUM(wash[[#This Row],[calc_children]],wash[[#This Row],[calc_adults]]),wash[[#This Row],[total_beneficiaries_reached]])</f>
        <v>0</v>
      </c>
      <c r="AI897" s="49" t="str">
        <f ca="1">IF(B897="","",OFFSET(table_admin1[[#Headers],[ADM1_PT]],MATCH(B897,admin1,0),1))</f>
        <v/>
      </c>
      <c r="AJ897" s="49" t="str">
        <f t="shared" ca="1" si="30"/>
        <v/>
      </c>
      <c r="AK897" s="49" t="str">
        <f t="shared" ca="1" si="31"/>
        <v/>
      </c>
    </row>
    <row r="898" spans="29:37" x14ac:dyDescent="0.2">
      <c r="AC898">
        <f>IF(ISBLANK(wash[[#This Row],[total_boys]]),SUM(wash[[#This Row],[boys_0-5_reached]],wash[[#This Row],[boys_6-12_reached]],wash[[#This Row],[boys_13-18_reached]]),wash[[#This Row],[total_boys]])</f>
        <v>0</v>
      </c>
      <c r="AD898">
        <f>IF(ISBLANK(wash[[#This Row],[total_girls]]),SUM(wash[[#This Row],[girls_0-5_reached]],wash[[#This Row],[girls_6-12_reached]],wash[[#This Row],[girls_13-18_reached]]),wash[[#This Row],[total_girls]])</f>
        <v>0</v>
      </c>
      <c r="AE898">
        <f>IF(ISBLANK(wash[[#This Row],[total_children]]),SUM(wash[[#This Row],[calc_boys]],wash[[#This Row],[calc_girls]]),wash[[#This Row],[total_children]])</f>
        <v>0</v>
      </c>
      <c r="AF898">
        <f>IF(ISBLANK(wash[[#This Row],[total_pwd]]),SUM(wash[[#This Row],[total_pwd_men]],wash[[#This Row],[total_pwd_women]]),wash[[#This Row],[total_pwd]])</f>
        <v>0</v>
      </c>
      <c r="AG898">
        <f>IF(ISBLANK(wash[[#This Row],[total_adults]]),SUM(wash[[#This Row],[total_men]],wash[[#This Row],[total_women]]),wash[[#This Row],[total_adults]])</f>
        <v>0</v>
      </c>
      <c r="AH898">
        <f>IF(ISBLANK(wash[[#This Row],[total_beneficiaries_reached]]),SUM(wash[[#This Row],[calc_children]],wash[[#This Row],[calc_adults]]),wash[[#This Row],[total_beneficiaries_reached]])</f>
        <v>0</v>
      </c>
      <c r="AI898" s="49" t="str">
        <f ca="1">IF(B898="","",OFFSET(table_admin1[[#Headers],[ADM1_PT]],MATCH(B898,admin1,0),1))</f>
        <v/>
      </c>
      <c r="AJ898" s="49" t="str">
        <f t="shared" ca="1" si="30"/>
        <v/>
      </c>
      <c r="AK898" s="49" t="str">
        <f t="shared" ca="1" si="31"/>
        <v/>
      </c>
    </row>
    <row r="899" spans="29:37" x14ac:dyDescent="0.2">
      <c r="AC899">
        <f>IF(ISBLANK(wash[[#This Row],[total_boys]]),SUM(wash[[#This Row],[boys_0-5_reached]],wash[[#This Row],[boys_6-12_reached]],wash[[#This Row],[boys_13-18_reached]]),wash[[#This Row],[total_boys]])</f>
        <v>0</v>
      </c>
      <c r="AD899">
        <f>IF(ISBLANK(wash[[#This Row],[total_girls]]),SUM(wash[[#This Row],[girls_0-5_reached]],wash[[#This Row],[girls_6-12_reached]],wash[[#This Row],[girls_13-18_reached]]),wash[[#This Row],[total_girls]])</f>
        <v>0</v>
      </c>
      <c r="AE899">
        <f>IF(ISBLANK(wash[[#This Row],[total_children]]),SUM(wash[[#This Row],[calc_boys]],wash[[#This Row],[calc_girls]]),wash[[#This Row],[total_children]])</f>
        <v>0</v>
      </c>
      <c r="AF899">
        <f>IF(ISBLANK(wash[[#This Row],[total_pwd]]),SUM(wash[[#This Row],[total_pwd_men]],wash[[#This Row],[total_pwd_women]]),wash[[#This Row],[total_pwd]])</f>
        <v>0</v>
      </c>
      <c r="AG899">
        <f>IF(ISBLANK(wash[[#This Row],[total_adults]]),SUM(wash[[#This Row],[total_men]],wash[[#This Row],[total_women]]),wash[[#This Row],[total_adults]])</f>
        <v>0</v>
      </c>
      <c r="AH899">
        <f>IF(ISBLANK(wash[[#This Row],[total_beneficiaries_reached]]),SUM(wash[[#This Row],[calc_children]],wash[[#This Row],[calc_adults]]),wash[[#This Row],[total_beneficiaries_reached]])</f>
        <v>0</v>
      </c>
      <c r="AI899" s="49" t="str">
        <f ca="1">IF(B899="","",OFFSET(table_admin1[[#Headers],[ADM1_PT]],MATCH(B899,admin1,0),1))</f>
        <v/>
      </c>
      <c r="AJ899" s="49" t="str">
        <f t="shared" ca="1" si="30"/>
        <v/>
      </c>
      <c r="AK899" s="49" t="str">
        <f t="shared" ca="1" si="31"/>
        <v/>
      </c>
    </row>
    <row r="900" spans="29:37" x14ac:dyDescent="0.2">
      <c r="AC900">
        <f>IF(ISBLANK(wash[[#This Row],[total_boys]]),SUM(wash[[#This Row],[boys_0-5_reached]],wash[[#This Row],[boys_6-12_reached]],wash[[#This Row],[boys_13-18_reached]]),wash[[#This Row],[total_boys]])</f>
        <v>0</v>
      </c>
      <c r="AD900">
        <f>IF(ISBLANK(wash[[#This Row],[total_girls]]),SUM(wash[[#This Row],[girls_0-5_reached]],wash[[#This Row],[girls_6-12_reached]],wash[[#This Row],[girls_13-18_reached]]),wash[[#This Row],[total_girls]])</f>
        <v>0</v>
      </c>
      <c r="AE900">
        <f>IF(ISBLANK(wash[[#This Row],[total_children]]),SUM(wash[[#This Row],[calc_boys]],wash[[#This Row],[calc_girls]]),wash[[#This Row],[total_children]])</f>
        <v>0</v>
      </c>
      <c r="AF900">
        <f>IF(ISBLANK(wash[[#This Row],[total_pwd]]),SUM(wash[[#This Row],[total_pwd_men]],wash[[#This Row],[total_pwd_women]]),wash[[#This Row],[total_pwd]])</f>
        <v>0</v>
      </c>
      <c r="AG900">
        <f>IF(ISBLANK(wash[[#This Row],[total_adults]]),SUM(wash[[#This Row],[total_men]],wash[[#This Row],[total_women]]),wash[[#This Row],[total_adults]])</f>
        <v>0</v>
      </c>
      <c r="AH900">
        <f>IF(ISBLANK(wash[[#This Row],[total_beneficiaries_reached]]),SUM(wash[[#This Row],[calc_children]],wash[[#This Row],[calc_adults]]),wash[[#This Row],[total_beneficiaries_reached]])</f>
        <v>0</v>
      </c>
      <c r="AI900" s="49" t="str">
        <f ca="1">IF(B900="","",OFFSET(table_admin1[[#Headers],[ADM1_PT]],MATCH(B900,admin1,0),1))</f>
        <v/>
      </c>
      <c r="AJ900" s="49" t="str">
        <f t="shared" ca="1" si="30"/>
        <v/>
      </c>
      <c r="AK900" s="49" t="str">
        <f t="shared" ca="1" si="31"/>
        <v/>
      </c>
    </row>
    <row r="901" spans="29:37" x14ac:dyDescent="0.2">
      <c r="AC901">
        <f>IF(ISBLANK(wash[[#This Row],[total_boys]]),SUM(wash[[#This Row],[boys_0-5_reached]],wash[[#This Row],[boys_6-12_reached]],wash[[#This Row],[boys_13-18_reached]]),wash[[#This Row],[total_boys]])</f>
        <v>0</v>
      </c>
      <c r="AD901">
        <f>IF(ISBLANK(wash[[#This Row],[total_girls]]),SUM(wash[[#This Row],[girls_0-5_reached]],wash[[#This Row],[girls_6-12_reached]],wash[[#This Row],[girls_13-18_reached]]),wash[[#This Row],[total_girls]])</f>
        <v>0</v>
      </c>
      <c r="AE901">
        <f>IF(ISBLANK(wash[[#This Row],[total_children]]),SUM(wash[[#This Row],[calc_boys]],wash[[#This Row],[calc_girls]]),wash[[#This Row],[total_children]])</f>
        <v>0</v>
      </c>
      <c r="AF901">
        <f>IF(ISBLANK(wash[[#This Row],[total_pwd]]),SUM(wash[[#This Row],[total_pwd_men]],wash[[#This Row],[total_pwd_women]]),wash[[#This Row],[total_pwd]])</f>
        <v>0</v>
      </c>
      <c r="AG901">
        <f>IF(ISBLANK(wash[[#This Row],[total_adults]]),SUM(wash[[#This Row],[total_men]],wash[[#This Row],[total_women]]),wash[[#This Row],[total_adults]])</f>
        <v>0</v>
      </c>
      <c r="AH901">
        <f>IF(ISBLANK(wash[[#This Row],[total_beneficiaries_reached]]),SUM(wash[[#This Row],[calc_children]],wash[[#This Row],[calc_adults]]),wash[[#This Row],[total_beneficiaries_reached]])</f>
        <v>0</v>
      </c>
      <c r="AI901" s="49" t="str">
        <f ca="1">IF(B901="","",OFFSET(table_admin1[[#Headers],[ADM1_PT]],MATCH(B901,admin1,0),1))</f>
        <v/>
      </c>
      <c r="AJ901" s="49" t="str">
        <f t="shared" ca="1" si="30"/>
        <v/>
      </c>
      <c r="AK901" s="49" t="str">
        <f t="shared" ca="1" si="31"/>
        <v/>
      </c>
    </row>
    <row r="902" spans="29:37" x14ac:dyDescent="0.2">
      <c r="AC902">
        <f>IF(ISBLANK(wash[[#This Row],[total_boys]]),SUM(wash[[#This Row],[boys_0-5_reached]],wash[[#This Row],[boys_6-12_reached]],wash[[#This Row],[boys_13-18_reached]]),wash[[#This Row],[total_boys]])</f>
        <v>0</v>
      </c>
      <c r="AD902">
        <f>IF(ISBLANK(wash[[#This Row],[total_girls]]),SUM(wash[[#This Row],[girls_0-5_reached]],wash[[#This Row],[girls_6-12_reached]],wash[[#This Row],[girls_13-18_reached]]),wash[[#This Row],[total_girls]])</f>
        <v>0</v>
      </c>
      <c r="AE902">
        <f>IF(ISBLANK(wash[[#This Row],[total_children]]),SUM(wash[[#This Row],[calc_boys]],wash[[#This Row],[calc_girls]]),wash[[#This Row],[total_children]])</f>
        <v>0</v>
      </c>
      <c r="AF902">
        <f>IF(ISBLANK(wash[[#This Row],[total_pwd]]),SUM(wash[[#This Row],[total_pwd_men]],wash[[#This Row],[total_pwd_women]]),wash[[#This Row],[total_pwd]])</f>
        <v>0</v>
      </c>
      <c r="AG902">
        <f>IF(ISBLANK(wash[[#This Row],[total_adults]]),SUM(wash[[#This Row],[total_men]],wash[[#This Row],[total_women]]),wash[[#This Row],[total_adults]])</f>
        <v>0</v>
      </c>
      <c r="AH902">
        <f>IF(ISBLANK(wash[[#This Row],[total_beneficiaries_reached]]),SUM(wash[[#This Row],[calc_children]],wash[[#This Row],[calc_adults]]),wash[[#This Row],[total_beneficiaries_reached]])</f>
        <v>0</v>
      </c>
      <c r="AI902" s="49" t="str">
        <f ca="1">IF(B902="","",OFFSET(table_admin1[[#Headers],[ADM1_PT]],MATCH(B902,admin1,0),1))</f>
        <v/>
      </c>
      <c r="AJ902" s="49" t="str">
        <f t="shared" ca="1" si="30"/>
        <v/>
      </c>
      <c r="AK902" s="49" t="str">
        <f t="shared" ca="1" si="31"/>
        <v/>
      </c>
    </row>
    <row r="903" spans="29:37" x14ac:dyDescent="0.2">
      <c r="AC903">
        <f>IF(ISBLANK(wash[[#This Row],[total_boys]]),SUM(wash[[#This Row],[boys_0-5_reached]],wash[[#This Row],[boys_6-12_reached]],wash[[#This Row],[boys_13-18_reached]]),wash[[#This Row],[total_boys]])</f>
        <v>0</v>
      </c>
      <c r="AD903">
        <f>IF(ISBLANK(wash[[#This Row],[total_girls]]),SUM(wash[[#This Row],[girls_0-5_reached]],wash[[#This Row],[girls_6-12_reached]],wash[[#This Row],[girls_13-18_reached]]),wash[[#This Row],[total_girls]])</f>
        <v>0</v>
      </c>
      <c r="AE903">
        <f>IF(ISBLANK(wash[[#This Row],[total_children]]),SUM(wash[[#This Row],[calc_boys]],wash[[#This Row],[calc_girls]]),wash[[#This Row],[total_children]])</f>
        <v>0</v>
      </c>
      <c r="AF903">
        <f>IF(ISBLANK(wash[[#This Row],[total_pwd]]),SUM(wash[[#This Row],[total_pwd_men]],wash[[#This Row],[total_pwd_women]]),wash[[#This Row],[total_pwd]])</f>
        <v>0</v>
      </c>
      <c r="AG903">
        <f>IF(ISBLANK(wash[[#This Row],[total_adults]]),SUM(wash[[#This Row],[total_men]],wash[[#This Row],[total_women]]),wash[[#This Row],[total_adults]])</f>
        <v>0</v>
      </c>
      <c r="AH903">
        <f>IF(ISBLANK(wash[[#This Row],[total_beneficiaries_reached]]),SUM(wash[[#This Row],[calc_children]],wash[[#This Row],[calc_adults]]),wash[[#This Row],[total_beneficiaries_reached]])</f>
        <v>0</v>
      </c>
      <c r="AI903" s="49" t="str">
        <f ca="1">IF(B903="","",OFFSET(table_admin1[[#Headers],[ADM1_PT]],MATCH(B903,admin1,0),1))</f>
        <v/>
      </c>
      <c r="AJ903" s="49" t="str">
        <f t="shared" ca="1" si="30"/>
        <v/>
      </c>
      <c r="AK903" s="49" t="str">
        <f t="shared" ca="1" si="31"/>
        <v/>
      </c>
    </row>
    <row r="904" spans="29:37" x14ac:dyDescent="0.2">
      <c r="AC904">
        <f>IF(ISBLANK(wash[[#This Row],[total_boys]]),SUM(wash[[#This Row],[boys_0-5_reached]],wash[[#This Row],[boys_6-12_reached]],wash[[#This Row],[boys_13-18_reached]]),wash[[#This Row],[total_boys]])</f>
        <v>0</v>
      </c>
      <c r="AD904">
        <f>IF(ISBLANK(wash[[#This Row],[total_girls]]),SUM(wash[[#This Row],[girls_0-5_reached]],wash[[#This Row],[girls_6-12_reached]],wash[[#This Row],[girls_13-18_reached]]),wash[[#This Row],[total_girls]])</f>
        <v>0</v>
      </c>
      <c r="AE904">
        <f>IF(ISBLANK(wash[[#This Row],[total_children]]),SUM(wash[[#This Row],[calc_boys]],wash[[#This Row],[calc_girls]]),wash[[#This Row],[total_children]])</f>
        <v>0</v>
      </c>
      <c r="AF904">
        <f>IF(ISBLANK(wash[[#This Row],[total_pwd]]),SUM(wash[[#This Row],[total_pwd_men]],wash[[#This Row],[total_pwd_women]]),wash[[#This Row],[total_pwd]])</f>
        <v>0</v>
      </c>
      <c r="AG904">
        <f>IF(ISBLANK(wash[[#This Row],[total_adults]]),SUM(wash[[#This Row],[total_men]],wash[[#This Row],[total_women]]),wash[[#This Row],[total_adults]])</f>
        <v>0</v>
      </c>
      <c r="AH904">
        <f>IF(ISBLANK(wash[[#This Row],[total_beneficiaries_reached]]),SUM(wash[[#This Row],[calc_children]],wash[[#This Row],[calc_adults]]),wash[[#This Row],[total_beneficiaries_reached]])</f>
        <v>0</v>
      </c>
      <c r="AI904" s="49" t="str">
        <f ca="1">IF(B904="","",OFFSET(table_admin1[[#Headers],[ADM1_PT]],MATCH(B904,admin1,0),1))</f>
        <v/>
      </c>
      <c r="AJ904" s="49" t="str">
        <f t="shared" ca="1" si="30"/>
        <v/>
      </c>
      <c r="AK904" s="49" t="str">
        <f t="shared" ca="1" si="31"/>
        <v/>
      </c>
    </row>
    <row r="905" spans="29:37" x14ac:dyDescent="0.2">
      <c r="AC905">
        <f>IF(ISBLANK(wash[[#This Row],[total_boys]]),SUM(wash[[#This Row],[boys_0-5_reached]],wash[[#This Row],[boys_6-12_reached]],wash[[#This Row],[boys_13-18_reached]]),wash[[#This Row],[total_boys]])</f>
        <v>0</v>
      </c>
      <c r="AD905">
        <f>IF(ISBLANK(wash[[#This Row],[total_girls]]),SUM(wash[[#This Row],[girls_0-5_reached]],wash[[#This Row],[girls_6-12_reached]],wash[[#This Row],[girls_13-18_reached]]),wash[[#This Row],[total_girls]])</f>
        <v>0</v>
      </c>
      <c r="AE905">
        <f>IF(ISBLANK(wash[[#This Row],[total_children]]),SUM(wash[[#This Row],[calc_boys]],wash[[#This Row],[calc_girls]]),wash[[#This Row],[total_children]])</f>
        <v>0</v>
      </c>
      <c r="AF905">
        <f>IF(ISBLANK(wash[[#This Row],[total_pwd]]),SUM(wash[[#This Row],[total_pwd_men]],wash[[#This Row],[total_pwd_women]]),wash[[#This Row],[total_pwd]])</f>
        <v>0</v>
      </c>
      <c r="AG905">
        <f>IF(ISBLANK(wash[[#This Row],[total_adults]]),SUM(wash[[#This Row],[total_men]],wash[[#This Row],[total_women]]),wash[[#This Row],[total_adults]])</f>
        <v>0</v>
      </c>
      <c r="AH905">
        <f>IF(ISBLANK(wash[[#This Row],[total_beneficiaries_reached]]),SUM(wash[[#This Row],[calc_children]],wash[[#This Row],[calc_adults]]),wash[[#This Row],[total_beneficiaries_reached]])</f>
        <v>0</v>
      </c>
      <c r="AI905" s="49" t="str">
        <f ca="1">IF(B905="","",OFFSET(table_admin1[[#Headers],[ADM1_PT]],MATCH(B905,admin1,0),1))</f>
        <v/>
      </c>
      <c r="AJ905" s="49" t="str">
        <f t="shared" ca="1" si="30"/>
        <v/>
      </c>
      <c r="AK905" s="49" t="str">
        <f t="shared" ca="1" si="31"/>
        <v/>
      </c>
    </row>
    <row r="906" spans="29:37" x14ac:dyDescent="0.2">
      <c r="AC906">
        <f>IF(ISBLANK(wash[[#This Row],[total_boys]]),SUM(wash[[#This Row],[boys_0-5_reached]],wash[[#This Row],[boys_6-12_reached]],wash[[#This Row],[boys_13-18_reached]]),wash[[#This Row],[total_boys]])</f>
        <v>0</v>
      </c>
      <c r="AD906">
        <f>IF(ISBLANK(wash[[#This Row],[total_girls]]),SUM(wash[[#This Row],[girls_0-5_reached]],wash[[#This Row],[girls_6-12_reached]],wash[[#This Row],[girls_13-18_reached]]),wash[[#This Row],[total_girls]])</f>
        <v>0</v>
      </c>
      <c r="AE906">
        <f>IF(ISBLANK(wash[[#This Row],[total_children]]),SUM(wash[[#This Row],[calc_boys]],wash[[#This Row],[calc_girls]]),wash[[#This Row],[total_children]])</f>
        <v>0</v>
      </c>
      <c r="AF906">
        <f>IF(ISBLANK(wash[[#This Row],[total_pwd]]),SUM(wash[[#This Row],[total_pwd_men]],wash[[#This Row],[total_pwd_women]]),wash[[#This Row],[total_pwd]])</f>
        <v>0</v>
      </c>
      <c r="AG906">
        <f>IF(ISBLANK(wash[[#This Row],[total_adults]]),SUM(wash[[#This Row],[total_men]],wash[[#This Row],[total_women]]),wash[[#This Row],[total_adults]])</f>
        <v>0</v>
      </c>
      <c r="AH906">
        <f>IF(ISBLANK(wash[[#This Row],[total_beneficiaries_reached]]),SUM(wash[[#This Row],[calc_children]],wash[[#This Row],[calc_adults]]),wash[[#This Row],[total_beneficiaries_reached]])</f>
        <v>0</v>
      </c>
      <c r="AI906" s="49" t="str">
        <f ca="1">IF(B906="","",OFFSET(table_admin1[[#Headers],[ADM1_PT]],MATCH(B906,admin1,0),1))</f>
        <v/>
      </c>
      <c r="AJ906" s="49" t="str">
        <f t="shared" ca="1" si="30"/>
        <v/>
      </c>
      <c r="AK906" s="49" t="str">
        <f t="shared" ca="1" si="31"/>
        <v/>
      </c>
    </row>
    <row r="907" spans="29:37" x14ac:dyDescent="0.2">
      <c r="AC907">
        <f>IF(ISBLANK(wash[[#This Row],[total_boys]]),SUM(wash[[#This Row],[boys_0-5_reached]],wash[[#This Row],[boys_6-12_reached]],wash[[#This Row],[boys_13-18_reached]]),wash[[#This Row],[total_boys]])</f>
        <v>0</v>
      </c>
      <c r="AD907">
        <f>IF(ISBLANK(wash[[#This Row],[total_girls]]),SUM(wash[[#This Row],[girls_0-5_reached]],wash[[#This Row],[girls_6-12_reached]],wash[[#This Row],[girls_13-18_reached]]),wash[[#This Row],[total_girls]])</f>
        <v>0</v>
      </c>
      <c r="AE907">
        <f>IF(ISBLANK(wash[[#This Row],[total_children]]),SUM(wash[[#This Row],[calc_boys]],wash[[#This Row],[calc_girls]]),wash[[#This Row],[total_children]])</f>
        <v>0</v>
      </c>
      <c r="AF907">
        <f>IF(ISBLANK(wash[[#This Row],[total_pwd]]),SUM(wash[[#This Row],[total_pwd_men]],wash[[#This Row],[total_pwd_women]]),wash[[#This Row],[total_pwd]])</f>
        <v>0</v>
      </c>
      <c r="AG907">
        <f>IF(ISBLANK(wash[[#This Row],[total_adults]]),SUM(wash[[#This Row],[total_men]],wash[[#This Row],[total_women]]),wash[[#This Row],[total_adults]])</f>
        <v>0</v>
      </c>
      <c r="AH907">
        <f>IF(ISBLANK(wash[[#This Row],[total_beneficiaries_reached]]),SUM(wash[[#This Row],[calc_children]],wash[[#This Row],[calc_adults]]),wash[[#This Row],[total_beneficiaries_reached]])</f>
        <v>0</v>
      </c>
      <c r="AI907" s="49" t="str">
        <f ca="1">IF(B907="","",OFFSET(table_admin1[[#Headers],[ADM1_PT]],MATCH(B907,admin1,0),1))</f>
        <v/>
      </c>
      <c r="AJ907" s="49" t="str">
        <f t="shared" ca="1" si="30"/>
        <v/>
      </c>
      <c r="AK907" s="49" t="str">
        <f t="shared" ca="1" si="31"/>
        <v/>
      </c>
    </row>
    <row r="908" spans="29:37" x14ac:dyDescent="0.2">
      <c r="AC908">
        <f>IF(ISBLANK(wash[[#This Row],[total_boys]]),SUM(wash[[#This Row],[boys_0-5_reached]],wash[[#This Row],[boys_6-12_reached]],wash[[#This Row],[boys_13-18_reached]]),wash[[#This Row],[total_boys]])</f>
        <v>0</v>
      </c>
      <c r="AD908">
        <f>IF(ISBLANK(wash[[#This Row],[total_girls]]),SUM(wash[[#This Row],[girls_0-5_reached]],wash[[#This Row],[girls_6-12_reached]],wash[[#This Row],[girls_13-18_reached]]),wash[[#This Row],[total_girls]])</f>
        <v>0</v>
      </c>
      <c r="AE908">
        <f>IF(ISBLANK(wash[[#This Row],[total_children]]),SUM(wash[[#This Row],[calc_boys]],wash[[#This Row],[calc_girls]]),wash[[#This Row],[total_children]])</f>
        <v>0</v>
      </c>
      <c r="AF908">
        <f>IF(ISBLANK(wash[[#This Row],[total_pwd]]),SUM(wash[[#This Row],[total_pwd_men]],wash[[#This Row],[total_pwd_women]]),wash[[#This Row],[total_pwd]])</f>
        <v>0</v>
      </c>
      <c r="AG908">
        <f>IF(ISBLANK(wash[[#This Row],[total_adults]]),SUM(wash[[#This Row],[total_men]],wash[[#This Row],[total_women]]),wash[[#This Row],[total_adults]])</f>
        <v>0</v>
      </c>
      <c r="AH908">
        <f>IF(ISBLANK(wash[[#This Row],[total_beneficiaries_reached]]),SUM(wash[[#This Row],[calc_children]],wash[[#This Row],[calc_adults]]),wash[[#This Row],[total_beneficiaries_reached]])</f>
        <v>0</v>
      </c>
      <c r="AI908" s="49" t="str">
        <f ca="1">IF(B908="","",OFFSET(table_admin1[[#Headers],[ADM1_PT]],MATCH(B908,admin1,0),1))</f>
        <v/>
      </c>
      <c r="AJ908" s="49" t="str">
        <f t="shared" ca="1" si="30"/>
        <v/>
      </c>
      <c r="AK908" s="49" t="str">
        <f t="shared" ca="1" si="31"/>
        <v/>
      </c>
    </row>
    <row r="909" spans="29:37" x14ac:dyDescent="0.2">
      <c r="AC909">
        <f>IF(ISBLANK(wash[[#This Row],[total_boys]]),SUM(wash[[#This Row],[boys_0-5_reached]],wash[[#This Row],[boys_6-12_reached]],wash[[#This Row],[boys_13-18_reached]]),wash[[#This Row],[total_boys]])</f>
        <v>0</v>
      </c>
      <c r="AD909">
        <f>IF(ISBLANK(wash[[#This Row],[total_girls]]),SUM(wash[[#This Row],[girls_0-5_reached]],wash[[#This Row],[girls_6-12_reached]],wash[[#This Row],[girls_13-18_reached]]),wash[[#This Row],[total_girls]])</f>
        <v>0</v>
      </c>
      <c r="AE909">
        <f>IF(ISBLANK(wash[[#This Row],[total_children]]),SUM(wash[[#This Row],[calc_boys]],wash[[#This Row],[calc_girls]]),wash[[#This Row],[total_children]])</f>
        <v>0</v>
      </c>
      <c r="AF909">
        <f>IF(ISBLANK(wash[[#This Row],[total_pwd]]),SUM(wash[[#This Row],[total_pwd_men]],wash[[#This Row],[total_pwd_women]]),wash[[#This Row],[total_pwd]])</f>
        <v>0</v>
      </c>
      <c r="AG909">
        <f>IF(ISBLANK(wash[[#This Row],[total_adults]]),SUM(wash[[#This Row],[total_men]],wash[[#This Row],[total_women]]),wash[[#This Row],[total_adults]])</f>
        <v>0</v>
      </c>
      <c r="AH909">
        <f>IF(ISBLANK(wash[[#This Row],[total_beneficiaries_reached]]),SUM(wash[[#This Row],[calc_children]],wash[[#This Row],[calc_adults]]),wash[[#This Row],[total_beneficiaries_reached]])</f>
        <v>0</v>
      </c>
      <c r="AI909" s="49" t="str">
        <f ca="1">IF(B909="","",OFFSET(table_admin1[[#Headers],[ADM1_PT]],MATCH(B909,admin1,0),1))</f>
        <v/>
      </c>
      <c r="AJ909" s="49" t="str">
        <f t="shared" ca="1" si="30"/>
        <v/>
      </c>
      <c r="AK909" s="49" t="str">
        <f t="shared" ca="1" si="31"/>
        <v/>
      </c>
    </row>
    <row r="910" spans="29:37" x14ac:dyDescent="0.2">
      <c r="AC910">
        <f>IF(ISBLANK(wash[[#This Row],[total_boys]]),SUM(wash[[#This Row],[boys_0-5_reached]],wash[[#This Row],[boys_6-12_reached]],wash[[#This Row],[boys_13-18_reached]]),wash[[#This Row],[total_boys]])</f>
        <v>0</v>
      </c>
      <c r="AD910">
        <f>IF(ISBLANK(wash[[#This Row],[total_girls]]),SUM(wash[[#This Row],[girls_0-5_reached]],wash[[#This Row],[girls_6-12_reached]],wash[[#This Row],[girls_13-18_reached]]),wash[[#This Row],[total_girls]])</f>
        <v>0</v>
      </c>
      <c r="AE910">
        <f>IF(ISBLANK(wash[[#This Row],[total_children]]),SUM(wash[[#This Row],[calc_boys]],wash[[#This Row],[calc_girls]]),wash[[#This Row],[total_children]])</f>
        <v>0</v>
      </c>
      <c r="AF910">
        <f>IF(ISBLANK(wash[[#This Row],[total_pwd]]),SUM(wash[[#This Row],[total_pwd_men]],wash[[#This Row],[total_pwd_women]]),wash[[#This Row],[total_pwd]])</f>
        <v>0</v>
      </c>
      <c r="AG910">
        <f>IF(ISBLANK(wash[[#This Row],[total_adults]]),SUM(wash[[#This Row],[total_men]],wash[[#This Row],[total_women]]),wash[[#This Row],[total_adults]])</f>
        <v>0</v>
      </c>
      <c r="AH910">
        <f>IF(ISBLANK(wash[[#This Row],[total_beneficiaries_reached]]),SUM(wash[[#This Row],[calc_children]],wash[[#This Row],[calc_adults]]),wash[[#This Row],[total_beneficiaries_reached]])</f>
        <v>0</v>
      </c>
      <c r="AI910" s="49" t="str">
        <f ca="1">IF(B910="","",OFFSET(table_admin1[[#Headers],[ADM1_PT]],MATCH(B910,admin1,0),1))</f>
        <v/>
      </c>
      <c r="AJ910" s="49" t="str">
        <f t="shared" ca="1" si="30"/>
        <v/>
      </c>
      <c r="AK910" s="49" t="str">
        <f t="shared" ca="1" si="31"/>
        <v/>
      </c>
    </row>
    <row r="911" spans="29:37" x14ac:dyDescent="0.2">
      <c r="AC911">
        <f>IF(ISBLANK(wash[[#This Row],[total_boys]]),SUM(wash[[#This Row],[boys_0-5_reached]],wash[[#This Row],[boys_6-12_reached]],wash[[#This Row],[boys_13-18_reached]]),wash[[#This Row],[total_boys]])</f>
        <v>0</v>
      </c>
      <c r="AD911">
        <f>IF(ISBLANK(wash[[#This Row],[total_girls]]),SUM(wash[[#This Row],[girls_0-5_reached]],wash[[#This Row],[girls_6-12_reached]],wash[[#This Row],[girls_13-18_reached]]),wash[[#This Row],[total_girls]])</f>
        <v>0</v>
      </c>
      <c r="AE911">
        <f>IF(ISBLANK(wash[[#This Row],[total_children]]),SUM(wash[[#This Row],[calc_boys]],wash[[#This Row],[calc_girls]]),wash[[#This Row],[total_children]])</f>
        <v>0</v>
      </c>
      <c r="AF911">
        <f>IF(ISBLANK(wash[[#This Row],[total_pwd]]),SUM(wash[[#This Row],[total_pwd_men]],wash[[#This Row],[total_pwd_women]]),wash[[#This Row],[total_pwd]])</f>
        <v>0</v>
      </c>
      <c r="AG911">
        <f>IF(ISBLANK(wash[[#This Row],[total_adults]]),SUM(wash[[#This Row],[total_men]],wash[[#This Row],[total_women]]),wash[[#This Row],[total_adults]])</f>
        <v>0</v>
      </c>
      <c r="AH911">
        <f>IF(ISBLANK(wash[[#This Row],[total_beneficiaries_reached]]),SUM(wash[[#This Row],[calc_children]],wash[[#This Row],[calc_adults]]),wash[[#This Row],[total_beneficiaries_reached]])</f>
        <v>0</v>
      </c>
      <c r="AI911" s="49" t="str">
        <f ca="1">IF(B911="","",OFFSET(table_admin1[[#Headers],[ADM1_PT]],MATCH(B911,admin1,0),1))</f>
        <v/>
      </c>
      <c r="AJ911" s="49" t="str">
        <f t="shared" ca="1" si="30"/>
        <v/>
      </c>
      <c r="AK911" s="49" t="str">
        <f t="shared" ca="1" si="31"/>
        <v/>
      </c>
    </row>
    <row r="912" spans="29:37" x14ac:dyDescent="0.2">
      <c r="AC912">
        <f>IF(ISBLANK(wash[[#This Row],[total_boys]]),SUM(wash[[#This Row],[boys_0-5_reached]],wash[[#This Row],[boys_6-12_reached]],wash[[#This Row],[boys_13-18_reached]]),wash[[#This Row],[total_boys]])</f>
        <v>0</v>
      </c>
      <c r="AD912">
        <f>IF(ISBLANK(wash[[#This Row],[total_girls]]),SUM(wash[[#This Row],[girls_0-5_reached]],wash[[#This Row],[girls_6-12_reached]],wash[[#This Row],[girls_13-18_reached]]),wash[[#This Row],[total_girls]])</f>
        <v>0</v>
      </c>
      <c r="AE912">
        <f>IF(ISBLANK(wash[[#This Row],[total_children]]),SUM(wash[[#This Row],[calc_boys]],wash[[#This Row],[calc_girls]]),wash[[#This Row],[total_children]])</f>
        <v>0</v>
      </c>
      <c r="AF912">
        <f>IF(ISBLANK(wash[[#This Row],[total_pwd]]),SUM(wash[[#This Row],[total_pwd_men]],wash[[#This Row],[total_pwd_women]]),wash[[#This Row],[total_pwd]])</f>
        <v>0</v>
      </c>
      <c r="AG912">
        <f>IF(ISBLANK(wash[[#This Row],[total_adults]]),SUM(wash[[#This Row],[total_men]],wash[[#This Row],[total_women]]),wash[[#This Row],[total_adults]])</f>
        <v>0</v>
      </c>
      <c r="AH912">
        <f>IF(ISBLANK(wash[[#This Row],[total_beneficiaries_reached]]),SUM(wash[[#This Row],[calc_children]],wash[[#This Row],[calc_adults]]),wash[[#This Row],[total_beneficiaries_reached]])</f>
        <v>0</v>
      </c>
      <c r="AI912" s="49" t="str">
        <f ca="1">IF(B912="","",OFFSET(table_admin1[[#Headers],[ADM1_PT]],MATCH(B912,admin1,0),1))</f>
        <v/>
      </c>
      <c r="AJ912" s="49" t="str">
        <f t="shared" ca="1" si="30"/>
        <v/>
      </c>
      <c r="AK912" s="49" t="str">
        <f t="shared" ca="1" si="31"/>
        <v/>
      </c>
    </row>
    <row r="913" spans="29:37" x14ac:dyDescent="0.2">
      <c r="AC913">
        <f>IF(ISBLANK(wash[[#This Row],[total_boys]]),SUM(wash[[#This Row],[boys_0-5_reached]],wash[[#This Row],[boys_6-12_reached]],wash[[#This Row],[boys_13-18_reached]]),wash[[#This Row],[total_boys]])</f>
        <v>0</v>
      </c>
      <c r="AD913">
        <f>IF(ISBLANK(wash[[#This Row],[total_girls]]),SUM(wash[[#This Row],[girls_0-5_reached]],wash[[#This Row],[girls_6-12_reached]],wash[[#This Row],[girls_13-18_reached]]),wash[[#This Row],[total_girls]])</f>
        <v>0</v>
      </c>
      <c r="AE913">
        <f>IF(ISBLANK(wash[[#This Row],[total_children]]),SUM(wash[[#This Row],[calc_boys]],wash[[#This Row],[calc_girls]]),wash[[#This Row],[total_children]])</f>
        <v>0</v>
      </c>
      <c r="AF913">
        <f>IF(ISBLANK(wash[[#This Row],[total_pwd]]),SUM(wash[[#This Row],[total_pwd_men]],wash[[#This Row],[total_pwd_women]]),wash[[#This Row],[total_pwd]])</f>
        <v>0</v>
      </c>
      <c r="AG913">
        <f>IF(ISBLANK(wash[[#This Row],[total_adults]]),SUM(wash[[#This Row],[total_men]],wash[[#This Row],[total_women]]),wash[[#This Row],[total_adults]])</f>
        <v>0</v>
      </c>
      <c r="AH913">
        <f>IF(ISBLANK(wash[[#This Row],[total_beneficiaries_reached]]),SUM(wash[[#This Row],[calc_children]],wash[[#This Row],[calc_adults]]),wash[[#This Row],[total_beneficiaries_reached]])</f>
        <v>0</v>
      </c>
      <c r="AI913" s="49" t="str">
        <f ca="1">IF(B913="","",OFFSET(table_admin1[[#Headers],[ADM1_PT]],MATCH(B913,admin1,0),1))</f>
        <v/>
      </c>
      <c r="AJ913" s="49" t="str">
        <f t="shared" ca="1" si="30"/>
        <v/>
      </c>
      <c r="AK913" s="49" t="str">
        <f t="shared" ca="1" si="31"/>
        <v/>
      </c>
    </row>
    <row r="914" spans="29:37" x14ac:dyDescent="0.2">
      <c r="AC914">
        <f>IF(ISBLANK(wash[[#This Row],[total_boys]]),SUM(wash[[#This Row],[boys_0-5_reached]],wash[[#This Row],[boys_6-12_reached]],wash[[#This Row],[boys_13-18_reached]]),wash[[#This Row],[total_boys]])</f>
        <v>0</v>
      </c>
      <c r="AD914">
        <f>IF(ISBLANK(wash[[#This Row],[total_girls]]),SUM(wash[[#This Row],[girls_0-5_reached]],wash[[#This Row],[girls_6-12_reached]],wash[[#This Row],[girls_13-18_reached]]),wash[[#This Row],[total_girls]])</f>
        <v>0</v>
      </c>
      <c r="AE914">
        <f>IF(ISBLANK(wash[[#This Row],[total_children]]),SUM(wash[[#This Row],[calc_boys]],wash[[#This Row],[calc_girls]]),wash[[#This Row],[total_children]])</f>
        <v>0</v>
      </c>
      <c r="AF914">
        <f>IF(ISBLANK(wash[[#This Row],[total_pwd]]),SUM(wash[[#This Row],[total_pwd_men]],wash[[#This Row],[total_pwd_women]]),wash[[#This Row],[total_pwd]])</f>
        <v>0</v>
      </c>
      <c r="AG914">
        <f>IF(ISBLANK(wash[[#This Row],[total_adults]]),SUM(wash[[#This Row],[total_men]],wash[[#This Row],[total_women]]),wash[[#This Row],[total_adults]])</f>
        <v>0</v>
      </c>
      <c r="AH914">
        <f>IF(ISBLANK(wash[[#This Row],[total_beneficiaries_reached]]),SUM(wash[[#This Row],[calc_children]],wash[[#This Row],[calc_adults]]),wash[[#This Row],[total_beneficiaries_reached]])</f>
        <v>0</v>
      </c>
      <c r="AI914" s="49" t="str">
        <f ca="1">IF(B914="","",OFFSET(table_admin1[[#Headers],[ADM1_PT]],MATCH(B914,admin1,0),1))</f>
        <v/>
      </c>
      <c r="AJ914" s="49" t="str">
        <f t="shared" ca="1" si="30"/>
        <v/>
      </c>
      <c r="AK914" s="49" t="str">
        <f t="shared" ca="1" si="31"/>
        <v/>
      </c>
    </row>
    <row r="915" spans="29:37" x14ac:dyDescent="0.2">
      <c r="AC915">
        <f>IF(ISBLANK(wash[[#This Row],[total_boys]]),SUM(wash[[#This Row],[boys_0-5_reached]],wash[[#This Row],[boys_6-12_reached]],wash[[#This Row],[boys_13-18_reached]]),wash[[#This Row],[total_boys]])</f>
        <v>0</v>
      </c>
      <c r="AD915">
        <f>IF(ISBLANK(wash[[#This Row],[total_girls]]),SUM(wash[[#This Row],[girls_0-5_reached]],wash[[#This Row],[girls_6-12_reached]],wash[[#This Row],[girls_13-18_reached]]),wash[[#This Row],[total_girls]])</f>
        <v>0</v>
      </c>
      <c r="AE915">
        <f>IF(ISBLANK(wash[[#This Row],[total_children]]),SUM(wash[[#This Row],[calc_boys]],wash[[#This Row],[calc_girls]]),wash[[#This Row],[total_children]])</f>
        <v>0</v>
      </c>
      <c r="AF915">
        <f>IF(ISBLANK(wash[[#This Row],[total_pwd]]),SUM(wash[[#This Row],[total_pwd_men]],wash[[#This Row],[total_pwd_women]]),wash[[#This Row],[total_pwd]])</f>
        <v>0</v>
      </c>
      <c r="AG915">
        <f>IF(ISBLANK(wash[[#This Row],[total_adults]]),SUM(wash[[#This Row],[total_men]],wash[[#This Row],[total_women]]),wash[[#This Row],[total_adults]])</f>
        <v>0</v>
      </c>
      <c r="AH915">
        <f>IF(ISBLANK(wash[[#This Row],[total_beneficiaries_reached]]),SUM(wash[[#This Row],[calc_children]],wash[[#This Row],[calc_adults]]),wash[[#This Row],[total_beneficiaries_reached]])</f>
        <v>0</v>
      </c>
      <c r="AI915" s="49" t="str">
        <f ca="1">IF(B915="","",OFFSET(table_admin1[[#Headers],[ADM1_PT]],MATCH(B915,admin1,0),1))</f>
        <v/>
      </c>
      <c r="AJ915" s="49" t="str">
        <f t="shared" ca="1" si="30"/>
        <v/>
      </c>
      <c r="AK915" s="49" t="str">
        <f t="shared" ca="1" si="31"/>
        <v/>
      </c>
    </row>
    <row r="916" spans="29:37" x14ac:dyDescent="0.2">
      <c r="AC916">
        <f>IF(ISBLANK(wash[[#This Row],[total_boys]]),SUM(wash[[#This Row],[boys_0-5_reached]],wash[[#This Row],[boys_6-12_reached]],wash[[#This Row],[boys_13-18_reached]]),wash[[#This Row],[total_boys]])</f>
        <v>0</v>
      </c>
      <c r="AD916">
        <f>IF(ISBLANK(wash[[#This Row],[total_girls]]),SUM(wash[[#This Row],[girls_0-5_reached]],wash[[#This Row],[girls_6-12_reached]],wash[[#This Row],[girls_13-18_reached]]),wash[[#This Row],[total_girls]])</f>
        <v>0</v>
      </c>
      <c r="AE916">
        <f>IF(ISBLANK(wash[[#This Row],[total_children]]),SUM(wash[[#This Row],[calc_boys]],wash[[#This Row],[calc_girls]]),wash[[#This Row],[total_children]])</f>
        <v>0</v>
      </c>
      <c r="AF916">
        <f>IF(ISBLANK(wash[[#This Row],[total_pwd]]),SUM(wash[[#This Row],[total_pwd_men]],wash[[#This Row],[total_pwd_women]]),wash[[#This Row],[total_pwd]])</f>
        <v>0</v>
      </c>
      <c r="AG916">
        <f>IF(ISBLANK(wash[[#This Row],[total_adults]]),SUM(wash[[#This Row],[total_men]],wash[[#This Row],[total_women]]),wash[[#This Row],[total_adults]])</f>
        <v>0</v>
      </c>
      <c r="AH916">
        <f>IF(ISBLANK(wash[[#This Row],[total_beneficiaries_reached]]),SUM(wash[[#This Row],[calc_children]],wash[[#This Row],[calc_adults]]),wash[[#This Row],[total_beneficiaries_reached]])</f>
        <v>0</v>
      </c>
      <c r="AI916" s="49" t="str">
        <f ca="1">IF(B916="","",OFFSET(table_admin1[[#Headers],[ADM1_PT]],MATCH(B916,admin1,0),1))</f>
        <v/>
      </c>
      <c r="AJ916" s="49" t="str">
        <f t="shared" ca="1" si="30"/>
        <v/>
      </c>
      <c r="AK916" s="49" t="str">
        <f t="shared" ca="1" si="31"/>
        <v/>
      </c>
    </row>
    <row r="917" spans="29:37" x14ac:dyDescent="0.2">
      <c r="AC917">
        <f>IF(ISBLANK(wash[[#This Row],[total_boys]]),SUM(wash[[#This Row],[boys_0-5_reached]],wash[[#This Row],[boys_6-12_reached]],wash[[#This Row],[boys_13-18_reached]]),wash[[#This Row],[total_boys]])</f>
        <v>0</v>
      </c>
      <c r="AD917">
        <f>IF(ISBLANK(wash[[#This Row],[total_girls]]),SUM(wash[[#This Row],[girls_0-5_reached]],wash[[#This Row],[girls_6-12_reached]],wash[[#This Row],[girls_13-18_reached]]),wash[[#This Row],[total_girls]])</f>
        <v>0</v>
      </c>
      <c r="AE917">
        <f>IF(ISBLANK(wash[[#This Row],[total_children]]),SUM(wash[[#This Row],[calc_boys]],wash[[#This Row],[calc_girls]]),wash[[#This Row],[total_children]])</f>
        <v>0</v>
      </c>
      <c r="AF917">
        <f>IF(ISBLANK(wash[[#This Row],[total_pwd]]),SUM(wash[[#This Row],[total_pwd_men]],wash[[#This Row],[total_pwd_women]]),wash[[#This Row],[total_pwd]])</f>
        <v>0</v>
      </c>
      <c r="AG917">
        <f>IF(ISBLANK(wash[[#This Row],[total_adults]]),SUM(wash[[#This Row],[total_men]],wash[[#This Row],[total_women]]),wash[[#This Row],[total_adults]])</f>
        <v>0</v>
      </c>
      <c r="AH917">
        <f>IF(ISBLANK(wash[[#This Row],[total_beneficiaries_reached]]),SUM(wash[[#This Row],[calc_children]],wash[[#This Row],[calc_adults]]),wash[[#This Row],[total_beneficiaries_reached]])</f>
        <v>0</v>
      </c>
      <c r="AI917" s="49" t="str">
        <f ca="1">IF(B917="","",OFFSET(table_admin1[[#Headers],[ADM1_PT]],MATCH(B917,admin1,0),1))</f>
        <v/>
      </c>
      <c r="AJ917" s="49" t="str">
        <f t="shared" ca="1" si="30"/>
        <v/>
      </c>
      <c r="AK917" s="49" t="str">
        <f t="shared" ca="1" si="31"/>
        <v/>
      </c>
    </row>
    <row r="918" spans="29:37" x14ac:dyDescent="0.2">
      <c r="AC918">
        <f>IF(ISBLANK(wash[[#This Row],[total_boys]]),SUM(wash[[#This Row],[boys_0-5_reached]],wash[[#This Row],[boys_6-12_reached]],wash[[#This Row],[boys_13-18_reached]]),wash[[#This Row],[total_boys]])</f>
        <v>0</v>
      </c>
      <c r="AD918">
        <f>IF(ISBLANK(wash[[#This Row],[total_girls]]),SUM(wash[[#This Row],[girls_0-5_reached]],wash[[#This Row],[girls_6-12_reached]],wash[[#This Row],[girls_13-18_reached]]),wash[[#This Row],[total_girls]])</f>
        <v>0</v>
      </c>
      <c r="AE918">
        <f>IF(ISBLANK(wash[[#This Row],[total_children]]),SUM(wash[[#This Row],[calc_boys]],wash[[#This Row],[calc_girls]]),wash[[#This Row],[total_children]])</f>
        <v>0</v>
      </c>
      <c r="AF918">
        <f>IF(ISBLANK(wash[[#This Row],[total_pwd]]),SUM(wash[[#This Row],[total_pwd_men]],wash[[#This Row],[total_pwd_women]]),wash[[#This Row],[total_pwd]])</f>
        <v>0</v>
      </c>
      <c r="AG918">
        <f>IF(ISBLANK(wash[[#This Row],[total_adults]]),SUM(wash[[#This Row],[total_men]],wash[[#This Row],[total_women]]),wash[[#This Row],[total_adults]])</f>
        <v>0</v>
      </c>
      <c r="AH918">
        <f>IF(ISBLANK(wash[[#This Row],[total_beneficiaries_reached]]),SUM(wash[[#This Row],[calc_children]],wash[[#This Row],[calc_adults]]),wash[[#This Row],[total_beneficiaries_reached]])</f>
        <v>0</v>
      </c>
      <c r="AI918" s="49" t="str">
        <f ca="1">IF(B918="","",OFFSET(table_admin1[[#Headers],[ADM1_PT]],MATCH(B918,admin1,0),1))</f>
        <v/>
      </c>
      <c r="AJ918" s="49" t="str">
        <f t="shared" ca="1" si="30"/>
        <v/>
      </c>
      <c r="AK918" s="49" t="str">
        <f t="shared" ca="1" si="31"/>
        <v/>
      </c>
    </row>
    <row r="919" spans="29:37" x14ac:dyDescent="0.2">
      <c r="AC919">
        <f>IF(ISBLANK(wash[[#This Row],[total_boys]]),SUM(wash[[#This Row],[boys_0-5_reached]],wash[[#This Row],[boys_6-12_reached]],wash[[#This Row],[boys_13-18_reached]]),wash[[#This Row],[total_boys]])</f>
        <v>0</v>
      </c>
      <c r="AD919">
        <f>IF(ISBLANK(wash[[#This Row],[total_girls]]),SUM(wash[[#This Row],[girls_0-5_reached]],wash[[#This Row],[girls_6-12_reached]],wash[[#This Row],[girls_13-18_reached]]),wash[[#This Row],[total_girls]])</f>
        <v>0</v>
      </c>
      <c r="AE919">
        <f>IF(ISBLANK(wash[[#This Row],[total_children]]),SUM(wash[[#This Row],[calc_boys]],wash[[#This Row],[calc_girls]]),wash[[#This Row],[total_children]])</f>
        <v>0</v>
      </c>
      <c r="AF919">
        <f>IF(ISBLANK(wash[[#This Row],[total_pwd]]),SUM(wash[[#This Row],[total_pwd_men]],wash[[#This Row],[total_pwd_women]]),wash[[#This Row],[total_pwd]])</f>
        <v>0</v>
      </c>
      <c r="AG919">
        <f>IF(ISBLANK(wash[[#This Row],[total_adults]]),SUM(wash[[#This Row],[total_men]],wash[[#This Row],[total_women]]),wash[[#This Row],[total_adults]])</f>
        <v>0</v>
      </c>
      <c r="AH919">
        <f>IF(ISBLANK(wash[[#This Row],[total_beneficiaries_reached]]),SUM(wash[[#This Row],[calc_children]],wash[[#This Row],[calc_adults]]),wash[[#This Row],[total_beneficiaries_reached]])</f>
        <v>0</v>
      </c>
      <c r="AI919" s="49" t="str">
        <f ca="1">IF(B919="","",OFFSET(table_admin1[[#Headers],[ADM1_PT]],MATCH(B919,admin1,0),1))</f>
        <v/>
      </c>
      <c r="AJ919" s="49" t="str">
        <f t="shared" ca="1" si="30"/>
        <v/>
      </c>
      <c r="AK919" s="49" t="str">
        <f t="shared" ca="1" si="31"/>
        <v/>
      </c>
    </row>
    <row r="920" spans="29:37" x14ac:dyDescent="0.2">
      <c r="AC920">
        <f>IF(ISBLANK(wash[[#This Row],[total_boys]]),SUM(wash[[#This Row],[boys_0-5_reached]],wash[[#This Row],[boys_6-12_reached]],wash[[#This Row],[boys_13-18_reached]]),wash[[#This Row],[total_boys]])</f>
        <v>0</v>
      </c>
      <c r="AD920">
        <f>IF(ISBLANK(wash[[#This Row],[total_girls]]),SUM(wash[[#This Row],[girls_0-5_reached]],wash[[#This Row],[girls_6-12_reached]],wash[[#This Row],[girls_13-18_reached]]),wash[[#This Row],[total_girls]])</f>
        <v>0</v>
      </c>
      <c r="AE920">
        <f>IF(ISBLANK(wash[[#This Row],[total_children]]),SUM(wash[[#This Row],[calc_boys]],wash[[#This Row],[calc_girls]]),wash[[#This Row],[total_children]])</f>
        <v>0</v>
      </c>
      <c r="AF920">
        <f>IF(ISBLANK(wash[[#This Row],[total_pwd]]),SUM(wash[[#This Row],[total_pwd_men]],wash[[#This Row],[total_pwd_women]]),wash[[#This Row],[total_pwd]])</f>
        <v>0</v>
      </c>
      <c r="AG920">
        <f>IF(ISBLANK(wash[[#This Row],[total_adults]]),SUM(wash[[#This Row],[total_men]],wash[[#This Row],[total_women]]),wash[[#This Row],[total_adults]])</f>
        <v>0</v>
      </c>
      <c r="AH920">
        <f>IF(ISBLANK(wash[[#This Row],[total_beneficiaries_reached]]),SUM(wash[[#This Row],[calc_children]],wash[[#This Row],[calc_adults]]),wash[[#This Row],[total_beneficiaries_reached]])</f>
        <v>0</v>
      </c>
      <c r="AI920" s="49" t="str">
        <f ca="1">IF(B920="","",OFFSET(table_admin1[[#Headers],[ADM1_PT]],MATCH(B920,admin1,0),1))</f>
        <v/>
      </c>
      <c r="AJ920" s="49" t="str">
        <f t="shared" ca="1" si="30"/>
        <v/>
      </c>
      <c r="AK920" s="49" t="str">
        <f t="shared" ca="1" si="31"/>
        <v/>
      </c>
    </row>
    <row r="921" spans="29:37" x14ac:dyDescent="0.2">
      <c r="AC921">
        <f>IF(ISBLANK(wash[[#This Row],[total_boys]]),SUM(wash[[#This Row],[boys_0-5_reached]],wash[[#This Row],[boys_6-12_reached]],wash[[#This Row],[boys_13-18_reached]]),wash[[#This Row],[total_boys]])</f>
        <v>0</v>
      </c>
      <c r="AD921">
        <f>IF(ISBLANK(wash[[#This Row],[total_girls]]),SUM(wash[[#This Row],[girls_0-5_reached]],wash[[#This Row],[girls_6-12_reached]],wash[[#This Row],[girls_13-18_reached]]),wash[[#This Row],[total_girls]])</f>
        <v>0</v>
      </c>
      <c r="AE921">
        <f>IF(ISBLANK(wash[[#This Row],[total_children]]),SUM(wash[[#This Row],[calc_boys]],wash[[#This Row],[calc_girls]]),wash[[#This Row],[total_children]])</f>
        <v>0</v>
      </c>
      <c r="AF921">
        <f>IF(ISBLANK(wash[[#This Row],[total_pwd]]),SUM(wash[[#This Row],[total_pwd_men]],wash[[#This Row],[total_pwd_women]]),wash[[#This Row],[total_pwd]])</f>
        <v>0</v>
      </c>
      <c r="AG921">
        <f>IF(ISBLANK(wash[[#This Row],[total_adults]]),SUM(wash[[#This Row],[total_men]],wash[[#This Row],[total_women]]),wash[[#This Row],[total_adults]])</f>
        <v>0</v>
      </c>
      <c r="AH921">
        <f>IF(ISBLANK(wash[[#This Row],[total_beneficiaries_reached]]),SUM(wash[[#This Row],[calc_children]],wash[[#This Row],[calc_adults]]),wash[[#This Row],[total_beneficiaries_reached]])</f>
        <v>0</v>
      </c>
      <c r="AI921" s="49" t="str">
        <f ca="1">IF(B921="","",OFFSET(table_admin1[[#Headers],[ADM1_PT]],MATCH(B921,admin1,0),1))</f>
        <v/>
      </c>
      <c r="AJ921" s="49" t="str">
        <f t="shared" ca="1" si="30"/>
        <v/>
      </c>
      <c r="AK921" s="49" t="str">
        <f t="shared" ca="1" si="31"/>
        <v/>
      </c>
    </row>
    <row r="922" spans="29:37" x14ac:dyDescent="0.2">
      <c r="AC922">
        <f>IF(ISBLANK(wash[[#This Row],[total_boys]]),SUM(wash[[#This Row],[boys_0-5_reached]],wash[[#This Row],[boys_6-12_reached]],wash[[#This Row],[boys_13-18_reached]]),wash[[#This Row],[total_boys]])</f>
        <v>0</v>
      </c>
      <c r="AD922">
        <f>IF(ISBLANK(wash[[#This Row],[total_girls]]),SUM(wash[[#This Row],[girls_0-5_reached]],wash[[#This Row],[girls_6-12_reached]],wash[[#This Row],[girls_13-18_reached]]),wash[[#This Row],[total_girls]])</f>
        <v>0</v>
      </c>
      <c r="AE922">
        <f>IF(ISBLANK(wash[[#This Row],[total_children]]),SUM(wash[[#This Row],[calc_boys]],wash[[#This Row],[calc_girls]]),wash[[#This Row],[total_children]])</f>
        <v>0</v>
      </c>
      <c r="AF922">
        <f>IF(ISBLANK(wash[[#This Row],[total_pwd]]),SUM(wash[[#This Row],[total_pwd_men]],wash[[#This Row],[total_pwd_women]]),wash[[#This Row],[total_pwd]])</f>
        <v>0</v>
      </c>
      <c r="AG922">
        <f>IF(ISBLANK(wash[[#This Row],[total_adults]]),SUM(wash[[#This Row],[total_men]],wash[[#This Row],[total_women]]),wash[[#This Row],[total_adults]])</f>
        <v>0</v>
      </c>
      <c r="AH922">
        <f>IF(ISBLANK(wash[[#This Row],[total_beneficiaries_reached]]),SUM(wash[[#This Row],[calc_children]],wash[[#This Row],[calc_adults]]),wash[[#This Row],[total_beneficiaries_reached]])</f>
        <v>0</v>
      </c>
      <c r="AI922" s="49" t="str">
        <f ca="1">IF(B922="","",OFFSET(table_admin1[[#Headers],[ADM1_PT]],MATCH(B922,admin1,0),1))</f>
        <v/>
      </c>
      <c r="AJ922" s="49" t="str">
        <f t="shared" ca="1" si="30"/>
        <v/>
      </c>
      <c r="AK922" s="49" t="str">
        <f t="shared" ca="1" si="31"/>
        <v/>
      </c>
    </row>
    <row r="923" spans="29:37" x14ac:dyDescent="0.2">
      <c r="AC923">
        <f>IF(ISBLANK(wash[[#This Row],[total_boys]]),SUM(wash[[#This Row],[boys_0-5_reached]],wash[[#This Row],[boys_6-12_reached]],wash[[#This Row],[boys_13-18_reached]]),wash[[#This Row],[total_boys]])</f>
        <v>0</v>
      </c>
      <c r="AD923">
        <f>IF(ISBLANK(wash[[#This Row],[total_girls]]),SUM(wash[[#This Row],[girls_0-5_reached]],wash[[#This Row],[girls_6-12_reached]],wash[[#This Row],[girls_13-18_reached]]),wash[[#This Row],[total_girls]])</f>
        <v>0</v>
      </c>
      <c r="AE923">
        <f>IF(ISBLANK(wash[[#This Row],[total_children]]),SUM(wash[[#This Row],[calc_boys]],wash[[#This Row],[calc_girls]]),wash[[#This Row],[total_children]])</f>
        <v>0</v>
      </c>
      <c r="AF923">
        <f>IF(ISBLANK(wash[[#This Row],[total_pwd]]),SUM(wash[[#This Row],[total_pwd_men]],wash[[#This Row],[total_pwd_women]]),wash[[#This Row],[total_pwd]])</f>
        <v>0</v>
      </c>
      <c r="AG923">
        <f>IF(ISBLANK(wash[[#This Row],[total_adults]]),SUM(wash[[#This Row],[total_men]],wash[[#This Row],[total_women]]),wash[[#This Row],[total_adults]])</f>
        <v>0</v>
      </c>
      <c r="AH923">
        <f>IF(ISBLANK(wash[[#This Row],[total_beneficiaries_reached]]),SUM(wash[[#This Row],[calc_children]],wash[[#This Row],[calc_adults]]),wash[[#This Row],[total_beneficiaries_reached]])</f>
        <v>0</v>
      </c>
      <c r="AI923" s="49" t="str">
        <f ca="1">IF(B923="","",OFFSET(table_admin1[[#Headers],[ADM1_PT]],MATCH(B923,admin1,0),1))</f>
        <v/>
      </c>
      <c r="AJ923" s="49" t="str">
        <f t="shared" ca="1" si="30"/>
        <v/>
      </c>
      <c r="AK923" s="49" t="str">
        <f t="shared" ca="1" si="31"/>
        <v/>
      </c>
    </row>
    <row r="924" spans="29:37" x14ac:dyDescent="0.2">
      <c r="AC924">
        <f>IF(ISBLANK(wash[[#This Row],[total_boys]]),SUM(wash[[#This Row],[boys_0-5_reached]],wash[[#This Row],[boys_6-12_reached]],wash[[#This Row],[boys_13-18_reached]]),wash[[#This Row],[total_boys]])</f>
        <v>0</v>
      </c>
      <c r="AD924">
        <f>IF(ISBLANK(wash[[#This Row],[total_girls]]),SUM(wash[[#This Row],[girls_0-5_reached]],wash[[#This Row],[girls_6-12_reached]],wash[[#This Row],[girls_13-18_reached]]),wash[[#This Row],[total_girls]])</f>
        <v>0</v>
      </c>
      <c r="AE924">
        <f>IF(ISBLANK(wash[[#This Row],[total_children]]),SUM(wash[[#This Row],[calc_boys]],wash[[#This Row],[calc_girls]]),wash[[#This Row],[total_children]])</f>
        <v>0</v>
      </c>
      <c r="AF924">
        <f>IF(ISBLANK(wash[[#This Row],[total_pwd]]),SUM(wash[[#This Row],[total_pwd_men]],wash[[#This Row],[total_pwd_women]]),wash[[#This Row],[total_pwd]])</f>
        <v>0</v>
      </c>
      <c r="AG924">
        <f>IF(ISBLANK(wash[[#This Row],[total_adults]]),SUM(wash[[#This Row],[total_men]],wash[[#This Row],[total_women]]),wash[[#This Row],[total_adults]])</f>
        <v>0</v>
      </c>
      <c r="AH924">
        <f>IF(ISBLANK(wash[[#This Row],[total_beneficiaries_reached]]),SUM(wash[[#This Row],[calc_children]],wash[[#This Row],[calc_adults]]),wash[[#This Row],[total_beneficiaries_reached]])</f>
        <v>0</v>
      </c>
      <c r="AI924" s="49" t="str">
        <f ca="1">IF(B924="","",OFFSET(table_admin1[[#Headers],[ADM1_PT]],MATCH(B924,admin1,0),1))</f>
        <v/>
      </c>
      <c r="AJ924" s="49" t="str">
        <f t="shared" ca="1" si="30"/>
        <v/>
      </c>
      <c r="AK924" s="49" t="str">
        <f t="shared" ca="1" si="31"/>
        <v/>
      </c>
    </row>
    <row r="925" spans="29:37" x14ac:dyDescent="0.2">
      <c r="AC925">
        <f>IF(ISBLANK(wash[[#This Row],[total_boys]]),SUM(wash[[#This Row],[boys_0-5_reached]],wash[[#This Row],[boys_6-12_reached]],wash[[#This Row],[boys_13-18_reached]]),wash[[#This Row],[total_boys]])</f>
        <v>0</v>
      </c>
      <c r="AD925">
        <f>IF(ISBLANK(wash[[#This Row],[total_girls]]),SUM(wash[[#This Row],[girls_0-5_reached]],wash[[#This Row],[girls_6-12_reached]],wash[[#This Row],[girls_13-18_reached]]),wash[[#This Row],[total_girls]])</f>
        <v>0</v>
      </c>
      <c r="AE925">
        <f>IF(ISBLANK(wash[[#This Row],[total_children]]),SUM(wash[[#This Row],[calc_boys]],wash[[#This Row],[calc_girls]]),wash[[#This Row],[total_children]])</f>
        <v>0</v>
      </c>
      <c r="AF925">
        <f>IF(ISBLANK(wash[[#This Row],[total_pwd]]),SUM(wash[[#This Row],[total_pwd_men]],wash[[#This Row],[total_pwd_women]]),wash[[#This Row],[total_pwd]])</f>
        <v>0</v>
      </c>
      <c r="AG925">
        <f>IF(ISBLANK(wash[[#This Row],[total_adults]]),SUM(wash[[#This Row],[total_men]],wash[[#This Row],[total_women]]),wash[[#This Row],[total_adults]])</f>
        <v>0</v>
      </c>
      <c r="AH925">
        <f>IF(ISBLANK(wash[[#This Row],[total_beneficiaries_reached]]),SUM(wash[[#This Row],[calc_children]],wash[[#This Row],[calc_adults]]),wash[[#This Row],[total_beneficiaries_reached]])</f>
        <v>0</v>
      </c>
      <c r="AI925" s="49" t="str">
        <f ca="1">IF(B925="","",OFFSET(table_admin1[[#Headers],[ADM1_PT]],MATCH(B925,admin1,0),1))</f>
        <v/>
      </c>
      <c r="AJ925" s="49" t="str">
        <f t="shared" ca="1" si="30"/>
        <v/>
      </c>
      <c r="AK925" s="49" t="str">
        <f t="shared" ca="1" si="31"/>
        <v/>
      </c>
    </row>
    <row r="926" spans="29:37" x14ac:dyDescent="0.2">
      <c r="AC926">
        <f>IF(ISBLANK(wash[[#This Row],[total_boys]]),SUM(wash[[#This Row],[boys_0-5_reached]],wash[[#This Row],[boys_6-12_reached]],wash[[#This Row],[boys_13-18_reached]]),wash[[#This Row],[total_boys]])</f>
        <v>0</v>
      </c>
      <c r="AD926">
        <f>IF(ISBLANK(wash[[#This Row],[total_girls]]),SUM(wash[[#This Row],[girls_0-5_reached]],wash[[#This Row],[girls_6-12_reached]],wash[[#This Row],[girls_13-18_reached]]),wash[[#This Row],[total_girls]])</f>
        <v>0</v>
      </c>
      <c r="AE926">
        <f>IF(ISBLANK(wash[[#This Row],[total_children]]),SUM(wash[[#This Row],[calc_boys]],wash[[#This Row],[calc_girls]]),wash[[#This Row],[total_children]])</f>
        <v>0</v>
      </c>
      <c r="AF926">
        <f>IF(ISBLANK(wash[[#This Row],[total_pwd]]),SUM(wash[[#This Row],[total_pwd_men]],wash[[#This Row],[total_pwd_women]]),wash[[#This Row],[total_pwd]])</f>
        <v>0</v>
      </c>
      <c r="AG926">
        <f>IF(ISBLANK(wash[[#This Row],[total_adults]]),SUM(wash[[#This Row],[total_men]],wash[[#This Row],[total_women]]),wash[[#This Row],[total_adults]])</f>
        <v>0</v>
      </c>
      <c r="AH926">
        <f>IF(ISBLANK(wash[[#This Row],[total_beneficiaries_reached]]),SUM(wash[[#This Row],[calc_children]],wash[[#This Row],[calc_adults]]),wash[[#This Row],[total_beneficiaries_reached]])</f>
        <v>0</v>
      </c>
      <c r="AI926" s="49" t="str">
        <f ca="1">IF(B926="","",OFFSET(table_admin1[[#Headers],[ADM1_PT]],MATCH(B926,admin1,0),1))</f>
        <v/>
      </c>
      <c r="AJ926" s="49" t="str">
        <f t="shared" ca="1" si="30"/>
        <v/>
      </c>
      <c r="AK926" s="49" t="str">
        <f t="shared" ca="1" si="31"/>
        <v/>
      </c>
    </row>
    <row r="927" spans="29:37" x14ac:dyDescent="0.2">
      <c r="AC927">
        <f>IF(ISBLANK(wash[[#This Row],[total_boys]]),SUM(wash[[#This Row],[boys_0-5_reached]],wash[[#This Row],[boys_6-12_reached]],wash[[#This Row],[boys_13-18_reached]]),wash[[#This Row],[total_boys]])</f>
        <v>0</v>
      </c>
      <c r="AD927">
        <f>IF(ISBLANK(wash[[#This Row],[total_girls]]),SUM(wash[[#This Row],[girls_0-5_reached]],wash[[#This Row],[girls_6-12_reached]],wash[[#This Row],[girls_13-18_reached]]),wash[[#This Row],[total_girls]])</f>
        <v>0</v>
      </c>
      <c r="AE927">
        <f>IF(ISBLANK(wash[[#This Row],[total_children]]),SUM(wash[[#This Row],[calc_boys]],wash[[#This Row],[calc_girls]]),wash[[#This Row],[total_children]])</f>
        <v>0</v>
      </c>
      <c r="AF927">
        <f>IF(ISBLANK(wash[[#This Row],[total_pwd]]),SUM(wash[[#This Row],[total_pwd_men]],wash[[#This Row],[total_pwd_women]]),wash[[#This Row],[total_pwd]])</f>
        <v>0</v>
      </c>
      <c r="AG927">
        <f>IF(ISBLANK(wash[[#This Row],[total_adults]]),SUM(wash[[#This Row],[total_men]],wash[[#This Row],[total_women]]),wash[[#This Row],[total_adults]])</f>
        <v>0</v>
      </c>
      <c r="AH927">
        <f>IF(ISBLANK(wash[[#This Row],[total_beneficiaries_reached]]),SUM(wash[[#This Row],[calc_children]],wash[[#This Row],[calc_adults]]),wash[[#This Row],[total_beneficiaries_reached]])</f>
        <v>0</v>
      </c>
      <c r="AI927" s="49" t="str">
        <f ca="1">IF(B927="","",OFFSET(table_admin1[[#Headers],[ADM1_PT]],MATCH(B927,admin1,0),1))</f>
        <v/>
      </c>
      <c r="AJ927" s="49" t="str">
        <f t="shared" ca="1" si="30"/>
        <v/>
      </c>
      <c r="AK927" s="49" t="str">
        <f t="shared" ca="1" si="31"/>
        <v/>
      </c>
    </row>
    <row r="928" spans="29:37" x14ac:dyDescent="0.2">
      <c r="AC928">
        <f>IF(ISBLANK(wash[[#This Row],[total_boys]]),SUM(wash[[#This Row],[boys_0-5_reached]],wash[[#This Row],[boys_6-12_reached]],wash[[#This Row],[boys_13-18_reached]]),wash[[#This Row],[total_boys]])</f>
        <v>0</v>
      </c>
      <c r="AD928">
        <f>IF(ISBLANK(wash[[#This Row],[total_girls]]),SUM(wash[[#This Row],[girls_0-5_reached]],wash[[#This Row],[girls_6-12_reached]],wash[[#This Row],[girls_13-18_reached]]),wash[[#This Row],[total_girls]])</f>
        <v>0</v>
      </c>
      <c r="AE928">
        <f>IF(ISBLANK(wash[[#This Row],[total_children]]),SUM(wash[[#This Row],[calc_boys]],wash[[#This Row],[calc_girls]]),wash[[#This Row],[total_children]])</f>
        <v>0</v>
      </c>
      <c r="AF928">
        <f>IF(ISBLANK(wash[[#This Row],[total_pwd]]),SUM(wash[[#This Row],[total_pwd_men]],wash[[#This Row],[total_pwd_women]]),wash[[#This Row],[total_pwd]])</f>
        <v>0</v>
      </c>
      <c r="AG928">
        <f>IF(ISBLANK(wash[[#This Row],[total_adults]]),SUM(wash[[#This Row],[total_men]],wash[[#This Row],[total_women]]),wash[[#This Row],[total_adults]])</f>
        <v>0</v>
      </c>
      <c r="AH928">
        <f>IF(ISBLANK(wash[[#This Row],[total_beneficiaries_reached]]),SUM(wash[[#This Row],[calc_children]],wash[[#This Row],[calc_adults]]),wash[[#This Row],[total_beneficiaries_reached]])</f>
        <v>0</v>
      </c>
      <c r="AI928" s="49" t="str">
        <f ca="1">IF(B928="","",OFFSET(table_admin1[[#Headers],[ADM1_PT]],MATCH(B928,admin1,0),1))</f>
        <v/>
      </c>
      <c r="AJ928" s="49" t="str">
        <f t="shared" ca="1" si="30"/>
        <v/>
      </c>
      <c r="AK928" s="49" t="str">
        <f t="shared" ca="1" si="31"/>
        <v/>
      </c>
    </row>
    <row r="929" spans="29:37" x14ac:dyDescent="0.2">
      <c r="AC929">
        <f>IF(ISBLANK(wash[[#This Row],[total_boys]]),SUM(wash[[#This Row],[boys_0-5_reached]],wash[[#This Row],[boys_6-12_reached]],wash[[#This Row],[boys_13-18_reached]]),wash[[#This Row],[total_boys]])</f>
        <v>0</v>
      </c>
      <c r="AD929">
        <f>IF(ISBLANK(wash[[#This Row],[total_girls]]),SUM(wash[[#This Row],[girls_0-5_reached]],wash[[#This Row],[girls_6-12_reached]],wash[[#This Row],[girls_13-18_reached]]),wash[[#This Row],[total_girls]])</f>
        <v>0</v>
      </c>
      <c r="AE929">
        <f>IF(ISBLANK(wash[[#This Row],[total_children]]),SUM(wash[[#This Row],[calc_boys]],wash[[#This Row],[calc_girls]]),wash[[#This Row],[total_children]])</f>
        <v>0</v>
      </c>
      <c r="AF929">
        <f>IF(ISBLANK(wash[[#This Row],[total_pwd]]),SUM(wash[[#This Row],[total_pwd_men]],wash[[#This Row],[total_pwd_women]]),wash[[#This Row],[total_pwd]])</f>
        <v>0</v>
      </c>
      <c r="AG929">
        <f>IF(ISBLANK(wash[[#This Row],[total_adults]]),SUM(wash[[#This Row],[total_men]],wash[[#This Row],[total_women]]),wash[[#This Row],[total_adults]])</f>
        <v>0</v>
      </c>
      <c r="AH929">
        <f>IF(ISBLANK(wash[[#This Row],[total_beneficiaries_reached]]),SUM(wash[[#This Row],[calc_children]],wash[[#This Row],[calc_adults]]),wash[[#This Row],[total_beneficiaries_reached]])</f>
        <v>0</v>
      </c>
      <c r="AI929" s="49" t="str">
        <f ca="1">IF(B929="","",OFFSET(table_admin1[[#Headers],[ADM1_PT]],MATCH(B929,admin1,0),1))</f>
        <v/>
      </c>
      <c r="AJ929" s="49" t="str">
        <f t="shared" ca="1" si="30"/>
        <v/>
      </c>
      <c r="AK929" s="49" t="str">
        <f t="shared" ca="1" si="31"/>
        <v/>
      </c>
    </row>
    <row r="930" spans="29:37" x14ac:dyDescent="0.2">
      <c r="AC930">
        <f>IF(ISBLANK(wash[[#This Row],[total_boys]]),SUM(wash[[#This Row],[boys_0-5_reached]],wash[[#This Row],[boys_6-12_reached]],wash[[#This Row],[boys_13-18_reached]]),wash[[#This Row],[total_boys]])</f>
        <v>0</v>
      </c>
      <c r="AD930">
        <f>IF(ISBLANK(wash[[#This Row],[total_girls]]),SUM(wash[[#This Row],[girls_0-5_reached]],wash[[#This Row],[girls_6-12_reached]],wash[[#This Row],[girls_13-18_reached]]),wash[[#This Row],[total_girls]])</f>
        <v>0</v>
      </c>
      <c r="AE930">
        <f>IF(ISBLANK(wash[[#This Row],[total_children]]),SUM(wash[[#This Row],[calc_boys]],wash[[#This Row],[calc_girls]]),wash[[#This Row],[total_children]])</f>
        <v>0</v>
      </c>
      <c r="AF930">
        <f>IF(ISBLANK(wash[[#This Row],[total_pwd]]),SUM(wash[[#This Row],[total_pwd_men]],wash[[#This Row],[total_pwd_women]]),wash[[#This Row],[total_pwd]])</f>
        <v>0</v>
      </c>
      <c r="AG930">
        <f>IF(ISBLANK(wash[[#This Row],[total_adults]]),SUM(wash[[#This Row],[total_men]],wash[[#This Row],[total_women]]),wash[[#This Row],[total_adults]])</f>
        <v>0</v>
      </c>
      <c r="AH930">
        <f>IF(ISBLANK(wash[[#This Row],[total_beneficiaries_reached]]),SUM(wash[[#This Row],[calc_children]],wash[[#This Row],[calc_adults]]),wash[[#This Row],[total_beneficiaries_reached]])</f>
        <v>0</v>
      </c>
      <c r="AI930" s="49" t="str">
        <f ca="1">IF(B930="","",OFFSET(table_admin1[[#Headers],[ADM1_PT]],MATCH(B930,admin1,0),1))</f>
        <v/>
      </c>
      <c r="AJ930" s="49" t="str">
        <f t="shared" ca="1" si="30"/>
        <v/>
      </c>
      <c r="AK930" s="49" t="str">
        <f t="shared" ca="1" si="31"/>
        <v/>
      </c>
    </row>
    <row r="931" spans="29:37" x14ac:dyDescent="0.2">
      <c r="AC931">
        <f>IF(ISBLANK(wash[[#This Row],[total_boys]]),SUM(wash[[#This Row],[boys_0-5_reached]],wash[[#This Row],[boys_6-12_reached]],wash[[#This Row],[boys_13-18_reached]]),wash[[#This Row],[total_boys]])</f>
        <v>0</v>
      </c>
      <c r="AD931">
        <f>IF(ISBLANK(wash[[#This Row],[total_girls]]),SUM(wash[[#This Row],[girls_0-5_reached]],wash[[#This Row],[girls_6-12_reached]],wash[[#This Row],[girls_13-18_reached]]),wash[[#This Row],[total_girls]])</f>
        <v>0</v>
      </c>
      <c r="AE931">
        <f>IF(ISBLANK(wash[[#This Row],[total_children]]),SUM(wash[[#This Row],[calc_boys]],wash[[#This Row],[calc_girls]]),wash[[#This Row],[total_children]])</f>
        <v>0</v>
      </c>
      <c r="AF931">
        <f>IF(ISBLANK(wash[[#This Row],[total_pwd]]),SUM(wash[[#This Row],[total_pwd_men]],wash[[#This Row],[total_pwd_women]]),wash[[#This Row],[total_pwd]])</f>
        <v>0</v>
      </c>
      <c r="AG931">
        <f>IF(ISBLANK(wash[[#This Row],[total_adults]]),SUM(wash[[#This Row],[total_men]],wash[[#This Row],[total_women]]),wash[[#This Row],[total_adults]])</f>
        <v>0</v>
      </c>
      <c r="AH931">
        <f>IF(ISBLANK(wash[[#This Row],[total_beneficiaries_reached]]),SUM(wash[[#This Row],[calc_children]],wash[[#This Row],[calc_adults]]),wash[[#This Row],[total_beneficiaries_reached]])</f>
        <v>0</v>
      </c>
      <c r="AI931" s="49" t="str">
        <f ca="1">IF(B931="","",OFFSET(table_admin1[[#Headers],[ADM1_PT]],MATCH(B931,admin1,0),1))</f>
        <v/>
      </c>
      <c r="AJ931" s="49" t="str">
        <f t="shared" ca="1" si="30"/>
        <v/>
      </c>
      <c r="AK931" s="49" t="str">
        <f t="shared" ca="1" si="31"/>
        <v/>
      </c>
    </row>
    <row r="932" spans="29:37" x14ac:dyDescent="0.2">
      <c r="AC932">
        <f>IF(ISBLANK(wash[[#This Row],[total_boys]]),SUM(wash[[#This Row],[boys_0-5_reached]],wash[[#This Row],[boys_6-12_reached]],wash[[#This Row],[boys_13-18_reached]]),wash[[#This Row],[total_boys]])</f>
        <v>0</v>
      </c>
      <c r="AD932">
        <f>IF(ISBLANK(wash[[#This Row],[total_girls]]),SUM(wash[[#This Row],[girls_0-5_reached]],wash[[#This Row],[girls_6-12_reached]],wash[[#This Row],[girls_13-18_reached]]),wash[[#This Row],[total_girls]])</f>
        <v>0</v>
      </c>
      <c r="AE932">
        <f>IF(ISBLANK(wash[[#This Row],[total_children]]),SUM(wash[[#This Row],[calc_boys]],wash[[#This Row],[calc_girls]]),wash[[#This Row],[total_children]])</f>
        <v>0</v>
      </c>
      <c r="AF932">
        <f>IF(ISBLANK(wash[[#This Row],[total_pwd]]),SUM(wash[[#This Row],[total_pwd_men]],wash[[#This Row],[total_pwd_women]]),wash[[#This Row],[total_pwd]])</f>
        <v>0</v>
      </c>
      <c r="AG932">
        <f>IF(ISBLANK(wash[[#This Row],[total_adults]]),SUM(wash[[#This Row],[total_men]],wash[[#This Row],[total_women]]),wash[[#This Row],[total_adults]])</f>
        <v>0</v>
      </c>
      <c r="AH932">
        <f>IF(ISBLANK(wash[[#This Row],[total_beneficiaries_reached]]),SUM(wash[[#This Row],[calc_children]],wash[[#This Row],[calc_adults]]),wash[[#This Row],[total_beneficiaries_reached]])</f>
        <v>0</v>
      </c>
      <c r="AI932" s="49" t="str">
        <f ca="1">IF(B932="","",OFFSET(table_admin1[[#Headers],[ADM1_PT]],MATCH(B932,admin1,0),1))</f>
        <v/>
      </c>
      <c r="AJ932" s="49" t="str">
        <f t="shared" ca="1" si="30"/>
        <v/>
      </c>
      <c r="AK932" s="49" t="str">
        <f t="shared" ca="1" si="31"/>
        <v/>
      </c>
    </row>
    <row r="933" spans="29:37" x14ac:dyDescent="0.2">
      <c r="AC933">
        <f>IF(ISBLANK(wash[[#This Row],[total_boys]]),SUM(wash[[#This Row],[boys_0-5_reached]],wash[[#This Row],[boys_6-12_reached]],wash[[#This Row],[boys_13-18_reached]]),wash[[#This Row],[total_boys]])</f>
        <v>0</v>
      </c>
      <c r="AD933">
        <f>IF(ISBLANK(wash[[#This Row],[total_girls]]),SUM(wash[[#This Row],[girls_0-5_reached]],wash[[#This Row],[girls_6-12_reached]],wash[[#This Row],[girls_13-18_reached]]),wash[[#This Row],[total_girls]])</f>
        <v>0</v>
      </c>
      <c r="AE933">
        <f>IF(ISBLANK(wash[[#This Row],[total_children]]),SUM(wash[[#This Row],[calc_boys]],wash[[#This Row],[calc_girls]]),wash[[#This Row],[total_children]])</f>
        <v>0</v>
      </c>
      <c r="AF933">
        <f>IF(ISBLANK(wash[[#This Row],[total_pwd]]),SUM(wash[[#This Row],[total_pwd_men]],wash[[#This Row],[total_pwd_women]]),wash[[#This Row],[total_pwd]])</f>
        <v>0</v>
      </c>
      <c r="AG933">
        <f>IF(ISBLANK(wash[[#This Row],[total_adults]]),SUM(wash[[#This Row],[total_men]],wash[[#This Row],[total_women]]),wash[[#This Row],[total_adults]])</f>
        <v>0</v>
      </c>
      <c r="AH933">
        <f>IF(ISBLANK(wash[[#This Row],[total_beneficiaries_reached]]),SUM(wash[[#This Row],[calc_children]],wash[[#This Row],[calc_adults]]),wash[[#This Row],[total_beneficiaries_reached]])</f>
        <v>0</v>
      </c>
      <c r="AI933" s="49" t="str">
        <f ca="1">IF(B933="","",OFFSET(table_admin1[[#Headers],[ADM1_PT]],MATCH(B933,admin1,0),1))</f>
        <v/>
      </c>
      <c r="AJ933" s="49" t="str">
        <f t="shared" ca="1" si="30"/>
        <v/>
      </c>
      <c r="AK933" s="49" t="str">
        <f t="shared" ca="1" si="31"/>
        <v/>
      </c>
    </row>
    <row r="934" spans="29:37" x14ac:dyDescent="0.2">
      <c r="AC934">
        <f>IF(ISBLANK(wash[[#This Row],[total_boys]]),SUM(wash[[#This Row],[boys_0-5_reached]],wash[[#This Row],[boys_6-12_reached]],wash[[#This Row],[boys_13-18_reached]]),wash[[#This Row],[total_boys]])</f>
        <v>0</v>
      </c>
      <c r="AD934">
        <f>IF(ISBLANK(wash[[#This Row],[total_girls]]),SUM(wash[[#This Row],[girls_0-5_reached]],wash[[#This Row],[girls_6-12_reached]],wash[[#This Row],[girls_13-18_reached]]),wash[[#This Row],[total_girls]])</f>
        <v>0</v>
      </c>
      <c r="AE934">
        <f>IF(ISBLANK(wash[[#This Row],[total_children]]),SUM(wash[[#This Row],[calc_boys]],wash[[#This Row],[calc_girls]]),wash[[#This Row],[total_children]])</f>
        <v>0</v>
      </c>
      <c r="AF934">
        <f>IF(ISBLANK(wash[[#This Row],[total_pwd]]),SUM(wash[[#This Row],[total_pwd_men]],wash[[#This Row],[total_pwd_women]]),wash[[#This Row],[total_pwd]])</f>
        <v>0</v>
      </c>
      <c r="AG934">
        <f>IF(ISBLANK(wash[[#This Row],[total_adults]]),SUM(wash[[#This Row],[total_men]],wash[[#This Row],[total_women]]),wash[[#This Row],[total_adults]])</f>
        <v>0</v>
      </c>
      <c r="AH934">
        <f>IF(ISBLANK(wash[[#This Row],[total_beneficiaries_reached]]),SUM(wash[[#This Row],[calc_children]],wash[[#This Row],[calc_adults]]),wash[[#This Row],[total_beneficiaries_reached]])</f>
        <v>0</v>
      </c>
      <c r="AI934" s="49" t="str">
        <f ca="1">IF(B934="","",OFFSET(table_admin1[[#Headers],[ADM1_PT]],MATCH(B934,admin1,0),1))</f>
        <v/>
      </c>
      <c r="AJ934" s="49" t="str">
        <f t="shared" ca="1" si="30"/>
        <v/>
      </c>
      <c r="AK934" s="49" t="str">
        <f t="shared" ca="1" si="31"/>
        <v/>
      </c>
    </row>
    <row r="935" spans="29:37" x14ac:dyDescent="0.2">
      <c r="AC935">
        <f>IF(ISBLANK(wash[[#This Row],[total_boys]]),SUM(wash[[#This Row],[boys_0-5_reached]],wash[[#This Row],[boys_6-12_reached]],wash[[#This Row],[boys_13-18_reached]]),wash[[#This Row],[total_boys]])</f>
        <v>0</v>
      </c>
      <c r="AD935">
        <f>IF(ISBLANK(wash[[#This Row],[total_girls]]),SUM(wash[[#This Row],[girls_0-5_reached]],wash[[#This Row],[girls_6-12_reached]],wash[[#This Row],[girls_13-18_reached]]),wash[[#This Row],[total_girls]])</f>
        <v>0</v>
      </c>
      <c r="AE935">
        <f>IF(ISBLANK(wash[[#This Row],[total_children]]),SUM(wash[[#This Row],[calc_boys]],wash[[#This Row],[calc_girls]]),wash[[#This Row],[total_children]])</f>
        <v>0</v>
      </c>
      <c r="AF935">
        <f>IF(ISBLANK(wash[[#This Row],[total_pwd]]),SUM(wash[[#This Row],[total_pwd_men]],wash[[#This Row],[total_pwd_women]]),wash[[#This Row],[total_pwd]])</f>
        <v>0</v>
      </c>
      <c r="AG935">
        <f>IF(ISBLANK(wash[[#This Row],[total_adults]]),SUM(wash[[#This Row],[total_men]],wash[[#This Row],[total_women]]),wash[[#This Row],[total_adults]])</f>
        <v>0</v>
      </c>
      <c r="AH935">
        <f>IF(ISBLANK(wash[[#This Row],[total_beneficiaries_reached]]),SUM(wash[[#This Row],[calc_children]],wash[[#This Row],[calc_adults]]),wash[[#This Row],[total_beneficiaries_reached]])</f>
        <v>0</v>
      </c>
      <c r="AI935" s="49" t="str">
        <f ca="1">IF(B935="","",OFFSET(table_admin1[[#Headers],[ADM1_PT]],MATCH(B935,admin1,0),1))</f>
        <v/>
      </c>
      <c r="AJ935" s="49" t="str">
        <f t="shared" ca="1" si="30"/>
        <v/>
      </c>
      <c r="AK935" s="49" t="str">
        <f t="shared" ca="1" si="31"/>
        <v/>
      </c>
    </row>
    <row r="936" spans="29:37" x14ac:dyDescent="0.2">
      <c r="AC936">
        <f>IF(ISBLANK(wash[[#This Row],[total_boys]]),SUM(wash[[#This Row],[boys_0-5_reached]],wash[[#This Row],[boys_6-12_reached]],wash[[#This Row],[boys_13-18_reached]]),wash[[#This Row],[total_boys]])</f>
        <v>0</v>
      </c>
      <c r="AD936">
        <f>IF(ISBLANK(wash[[#This Row],[total_girls]]),SUM(wash[[#This Row],[girls_0-5_reached]],wash[[#This Row],[girls_6-12_reached]],wash[[#This Row],[girls_13-18_reached]]),wash[[#This Row],[total_girls]])</f>
        <v>0</v>
      </c>
      <c r="AE936">
        <f>IF(ISBLANK(wash[[#This Row],[total_children]]),SUM(wash[[#This Row],[calc_boys]],wash[[#This Row],[calc_girls]]),wash[[#This Row],[total_children]])</f>
        <v>0</v>
      </c>
      <c r="AF936">
        <f>IF(ISBLANK(wash[[#This Row],[total_pwd]]),SUM(wash[[#This Row],[total_pwd_men]],wash[[#This Row],[total_pwd_women]]),wash[[#This Row],[total_pwd]])</f>
        <v>0</v>
      </c>
      <c r="AG936">
        <f>IF(ISBLANK(wash[[#This Row],[total_adults]]),SUM(wash[[#This Row],[total_men]],wash[[#This Row],[total_women]]),wash[[#This Row],[total_adults]])</f>
        <v>0</v>
      </c>
      <c r="AH936">
        <f>IF(ISBLANK(wash[[#This Row],[total_beneficiaries_reached]]),SUM(wash[[#This Row],[calc_children]],wash[[#This Row],[calc_adults]]),wash[[#This Row],[total_beneficiaries_reached]])</f>
        <v>0</v>
      </c>
      <c r="AI936" s="49" t="str">
        <f ca="1">IF(B936="","",OFFSET(table_admin1[[#Headers],[ADM1_PT]],MATCH(B936,admin1,0),1))</f>
        <v/>
      </c>
      <c r="AJ936" s="49" t="str">
        <f t="shared" ca="1" si="30"/>
        <v/>
      </c>
      <c r="AK936" s="49" t="str">
        <f t="shared" ca="1" si="31"/>
        <v/>
      </c>
    </row>
    <row r="937" spans="29:37" x14ac:dyDescent="0.2">
      <c r="AC937">
        <f>IF(ISBLANK(wash[[#This Row],[total_boys]]),SUM(wash[[#This Row],[boys_0-5_reached]],wash[[#This Row],[boys_6-12_reached]],wash[[#This Row],[boys_13-18_reached]]),wash[[#This Row],[total_boys]])</f>
        <v>0</v>
      </c>
      <c r="AD937">
        <f>IF(ISBLANK(wash[[#This Row],[total_girls]]),SUM(wash[[#This Row],[girls_0-5_reached]],wash[[#This Row],[girls_6-12_reached]],wash[[#This Row],[girls_13-18_reached]]),wash[[#This Row],[total_girls]])</f>
        <v>0</v>
      </c>
      <c r="AE937">
        <f>IF(ISBLANK(wash[[#This Row],[total_children]]),SUM(wash[[#This Row],[calc_boys]],wash[[#This Row],[calc_girls]]),wash[[#This Row],[total_children]])</f>
        <v>0</v>
      </c>
      <c r="AF937">
        <f>IF(ISBLANK(wash[[#This Row],[total_pwd]]),SUM(wash[[#This Row],[total_pwd_men]],wash[[#This Row],[total_pwd_women]]),wash[[#This Row],[total_pwd]])</f>
        <v>0</v>
      </c>
      <c r="AG937">
        <f>IF(ISBLANK(wash[[#This Row],[total_adults]]),SUM(wash[[#This Row],[total_men]],wash[[#This Row],[total_women]]),wash[[#This Row],[total_adults]])</f>
        <v>0</v>
      </c>
      <c r="AH937">
        <f>IF(ISBLANK(wash[[#This Row],[total_beneficiaries_reached]]),SUM(wash[[#This Row],[calc_children]],wash[[#This Row],[calc_adults]]),wash[[#This Row],[total_beneficiaries_reached]])</f>
        <v>0</v>
      </c>
      <c r="AI937" s="49" t="str">
        <f ca="1">IF(B937="","",OFFSET(table_admin1[[#Headers],[ADM1_PT]],MATCH(B937,admin1,0),1))</f>
        <v/>
      </c>
      <c r="AJ937" s="49" t="str">
        <f t="shared" ca="1" si="30"/>
        <v/>
      </c>
      <c r="AK937" s="49" t="str">
        <f t="shared" ca="1" si="31"/>
        <v/>
      </c>
    </row>
    <row r="938" spans="29:37" x14ac:dyDescent="0.2">
      <c r="AC938">
        <f>IF(ISBLANK(wash[[#This Row],[total_boys]]),SUM(wash[[#This Row],[boys_0-5_reached]],wash[[#This Row],[boys_6-12_reached]],wash[[#This Row],[boys_13-18_reached]]),wash[[#This Row],[total_boys]])</f>
        <v>0</v>
      </c>
      <c r="AD938">
        <f>IF(ISBLANK(wash[[#This Row],[total_girls]]),SUM(wash[[#This Row],[girls_0-5_reached]],wash[[#This Row],[girls_6-12_reached]],wash[[#This Row],[girls_13-18_reached]]),wash[[#This Row],[total_girls]])</f>
        <v>0</v>
      </c>
      <c r="AE938">
        <f>IF(ISBLANK(wash[[#This Row],[total_children]]),SUM(wash[[#This Row],[calc_boys]],wash[[#This Row],[calc_girls]]),wash[[#This Row],[total_children]])</f>
        <v>0</v>
      </c>
      <c r="AF938">
        <f>IF(ISBLANK(wash[[#This Row],[total_pwd]]),SUM(wash[[#This Row],[total_pwd_men]],wash[[#This Row],[total_pwd_women]]),wash[[#This Row],[total_pwd]])</f>
        <v>0</v>
      </c>
      <c r="AG938">
        <f>IF(ISBLANK(wash[[#This Row],[total_adults]]),SUM(wash[[#This Row],[total_men]],wash[[#This Row],[total_women]]),wash[[#This Row],[total_adults]])</f>
        <v>0</v>
      </c>
      <c r="AH938">
        <f>IF(ISBLANK(wash[[#This Row],[total_beneficiaries_reached]]),SUM(wash[[#This Row],[calc_children]],wash[[#This Row],[calc_adults]]),wash[[#This Row],[total_beneficiaries_reached]])</f>
        <v>0</v>
      </c>
      <c r="AI938" s="49" t="str">
        <f ca="1">IF(B938="","",OFFSET(table_admin1[[#Headers],[ADM1_PT]],MATCH(B938,admin1,0),1))</f>
        <v/>
      </c>
      <c r="AJ938" s="49" t="str">
        <f t="shared" ca="1" si="30"/>
        <v/>
      </c>
      <c r="AK938" s="49" t="str">
        <f t="shared" ca="1" si="31"/>
        <v/>
      </c>
    </row>
    <row r="939" spans="29:37" x14ac:dyDescent="0.2">
      <c r="AC939">
        <f>IF(ISBLANK(wash[[#This Row],[total_boys]]),SUM(wash[[#This Row],[boys_0-5_reached]],wash[[#This Row],[boys_6-12_reached]],wash[[#This Row],[boys_13-18_reached]]),wash[[#This Row],[total_boys]])</f>
        <v>0</v>
      </c>
      <c r="AD939">
        <f>IF(ISBLANK(wash[[#This Row],[total_girls]]),SUM(wash[[#This Row],[girls_0-5_reached]],wash[[#This Row],[girls_6-12_reached]],wash[[#This Row],[girls_13-18_reached]]),wash[[#This Row],[total_girls]])</f>
        <v>0</v>
      </c>
      <c r="AE939">
        <f>IF(ISBLANK(wash[[#This Row],[total_children]]),SUM(wash[[#This Row],[calc_boys]],wash[[#This Row],[calc_girls]]),wash[[#This Row],[total_children]])</f>
        <v>0</v>
      </c>
      <c r="AF939">
        <f>IF(ISBLANK(wash[[#This Row],[total_pwd]]),SUM(wash[[#This Row],[total_pwd_men]],wash[[#This Row],[total_pwd_women]]),wash[[#This Row],[total_pwd]])</f>
        <v>0</v>
      </c>
      <c r="AG939">
        <f>IF(ISBLANK(wash[[#This Row],[total_adults]]),SUM(wash[[#This Row],[total_men]],wash[[#This Row],[total_women]]),wash[[#This Row],[total_adults]])</f>
        <v>0</v>
      </c>
      <c r="AH939">
        <f>IF(ISBLANK(wash[[#This Row],[total_beneficiaries_reached]]),SUM(wash[[#This Row],[calc_children]],wash[[#This Row],[calc_adults]]),wash[[#This Row],[total_beneficiaries_reached]])</f>
        <v>0</v>
      </c>
      <c r="AI939" s="49" t="str">
        <f ca="1">IF(B939="","",OFFSET(table_admin1[[#Headers],[ADM1_PT]],MATCH(B939,admin1,0),1))</f>
        <v/>
      </c>
      <c r="AJ939" s="49" t="str">
        <f t="shared" ca="1" si="30"/>
        <v/>
      </c>
      <c r="AK939" s="49" t="str">
        <f t="shared" ca="1" si="31"/>
        <v/>
      </c>
    </row>
    <row r="940" spans="29:37" x14ac:dyDescent="0.2">
      <c r="AC940">
        <f>IF(ISBLANK(wash[[#This Row],[total_boys]]),SUM(wash[[#This Row],[boys_0-5_reached]],wash[[#This Row],[boys_6-12_reached]],wash[[#This Row],[boys_13-18_reached]]),wash[[#This Row],[total_boys]])</f>
        <v>0</v>
      </c>
      <c r="AD940">
        <f>IF(ISBLANK(wash[[#This Row],[total_girls]]),SUM(wash[[#This Row],[girls_0-5_reached]],wash[[#This Row],[girls_6-12_reached]],wash[[#This Row],[girls_13-18_reached]]),wash[[#This Row],[total_girls]])</f>
        <v>0</v>
      </c>
      <c r="AE940">
        <f>IF(ISBLANK(wash[[#This Row],[total_children]]),SUM(wash[[#This Row],[calc_boys]],wash[[#This Row],[calc_girls]]),wash[[#This Row],[total_children]])</f>
        <v>0</v>
      </c>
      <c r="AF940">
        <f>IF(ISBLANK(wash[[#This Row],[total_pwd]]),SUM(wash[[#This Row],[total_pwd_men]],wash[[#This Row],[total_pwd_women]]),wash[[#This Row],[total_pwd]])</f>
        <v>0</v>
      </c>
      <c r="AG940">
        <f>IF(ISBLANK(wash[[#This Row],[total_adults]]),SUM(wash[[#This Row],[total_men]],wash[[#This Row],[total_women]]),wash[[#This Row],[total_adults]])</f>
        <v>0</v>
      </c>
      <c r="AH940">
        <f>IF(ISBLANK(wash[[#This Row],[total_beneficiaries_reached]]),SUM(wash[[#This Row],[calc_children]],wash[[#This Row],[calc_adults]]),wash[[#This Row],[total_beneficiaries_reached]])</f>
        <v>0</v>
      </c>
      <c r="AI940" s="49" t="str">
        <f ca="1">IF(B940="","",OFFSET(table_admin1[[#Headers],[ADM1_PT]],MATCH(B940,admin1,0),1))</f>
        <v/>
      </c>
      <c r="AJ940" s="49" t="str">
        <f t="shared" ca="1" si="30"/>
        <v/>
      </c>
      <c r="AK940" s="49" t="str">
        <f t="shared" ca="1" si="31"/>
        <v/>
      </c>
    </row>
    <row r="941" spans="29:37" x14ac:dyDescent="0.2">
      <c r="AC941">
        <f>IF(ISBLANK(wash[[#This Row],[total_boys]]),SUM(wash[[#This Row],[boys_0-5_reached]],wash[[#This Row],[boys_6-12_reached]],wash[[#This Row],[boys_13-18_reached]]),wash[[#This Row],[total_boys]])</f>
        <v>0</v>
      </c>
      <c r="AD941">
        <f>IF(ISBLANK(wash[[#This Row],[total_girls]]),SUM(wash[[#This Row],[girls_0-5_reached]],wash[[#This Row],[girls_6-12_reached]],wash[[#This Row],[girls_13-18_reached]]),wash[[#This Row],[total_girls]])</f>
        <v>0</v>
      </c>
      <c r="AE941">
        <f>IF(ISBLANK(wash[[#This Row],[total_children]]),SUM(wash[[#This Row],[calc_boys]],wash[[#This Row],[calc_girls]]),wash[[#This Row],[total_children]])</f>
        <v>0</v>
      </c>
      <c r="AF941">
        <f>IF(ISBLANK(wash[[#This Row],[total_pwd]]),SUM(wash[[#This Row],[total_pwd_men]],wash[[#This Row],[total_pwd_women]]),wash[[#This Row],[total_pwd]])</f>
        <v>0</v>
      </c>
      <c r="AG941">
        <f>IF(ISBLANK(wash[[#This Row],[total_adults]]),SUM(wash[[#This Row],[total_men]],wash[[#This Row],[total_women]]),wash[[#This Row],[total_adults]])</f>
        <v>0</v>
      </c>
      <c r="AH941">
        <f>IF(ISBLANK(wash[[#This Row],[total_beneficiaries_reached]]),SUM(wash[[#This Row],[calc_children]],wash[[#This Row],[calc_adults]]),wash[[#This Row],[total_beneficiaries_reached]])</f>
        <v>0</v>
      </c>
      <c r="AI941" s="49" t="str">
        <f ca="1">IF(B941="","",OFFSET(table_admin1[[#Headers],[ADM1_PT]],MATCH(B941,admin1,0),1))</f>
        <v/>
      </c>
      <c r="AJ941" s="49" t="str">
        <f t="shared" ref="AJ941:AJ1000" ca="1" si="32">IF(C941="","",INDEX(admin2_pcode,MATCH(C941,OFFSET(admin2_start,MATCH(AI941,admin1_linked_pcode,0),0,COUNTIF(admin1_linked_pcode,AI941)),0)+MATCH(AI941,admin1_linked_pcode,0)-1))</f>
        <v/>
      </c>
      <c r="AK941" s="49" t="str">
        <f t="shared" ref="AK941:AK1000" ca="1" si="33">IF(D941="","",INDEX(admin3_pcode,MATCH(D941,OFFSET(admin3_start,MATCH(AJ941,admin2_linked_pcode,0),0,COUNTIF(admin2_linked_pcode,AJ941)),0)+MATCH(AJ941,admin2_linked_pcode,0)-1))</f>
        <v/>
      </c>
    </row>
    <row r="942" spans="29:37" x14ac:dyDescent="0.2">
      <c r="AC942">
        <f>IF(ISBLANK(wash[[#This Row],[total_boys]]),SUM(wash[[#This Row],[boys_0-5_reached]],wash[[#This Row],[boys_6-12_reached]],wash[[#This Row],[boys_13-18_reached]]),wash[[#This Row],[total_boys]])</f>
        <v>0</v>
      </c>
      <c r="AD942">
        <f>IF(ISBLANK(wash[[#This Row],[total_girls]]),SUM(wash[[#This Row],[girls_0-5_reached]],wash[[#This Row],[girls_6-12_reached]],wash[[#This Row],[girls_13-18_reached]]),wash[[#This Row],[total_girls]])</f>
        <v>0</v>
      </c>
      <c r="AE942">
        <f>IF(ISBLANK(wash[[#This Row],[total_children]]),SUM(wash[[#This Row],[calc_boys]],wash[[#This Row],[calc_girls]]),wash[[#This Row],[total_children]])</f>
        <v>0</v>
      </c>
      <c r="AF942">
        <f>IF(ISBLANK(wash[[#This Row],[total_pwd]]),SUM(wash[[#This Row],[total_pwd_men]],wash[[#This Row],[total_pwd_women]]),wash[[#This Row],[total_pwd]])</f>
        <v>0</v>
      </c>
      <c r="AG942">
        <f>IF(ISBLANK(wash[[#This Row],[total_adults]]),SUM(wash[[#This Row],[total_men]],wash[[#This Row],[total_women]]),wash[[#This Row],[total_adults]])</f>
        <v>0</v>
      </c>
      <c r="AH942">
        <f>IF(ISBLANK(wash[[#This Row],[total_beneficiaries_reached]]),SUM(wash[[#This Row],[calc_children]],wash[[#This Row],[calc_adults]]),wash[[#This Row],[total_beneficiaries_reached]])</f>
        <v>0</v>
      </c>
      <c r="AI942" s="49" t="str">
        <f ca="1">IF(B942="","",OFFSET(table_admin1[[#Headers],[ADM1_PT]],MATCH(B942,admin1,0),1))</f>
        <v/>
      </c>
      <c r="AJ942" s="49" t="str">
        <f t="shared" ca="1" si="32"/>
        <v/>
      </c>
      <c r="AK942" s="49" t="str">
        <f t="shared" ca="1" si="33"/>
        <v/>
      </c>
    </row>
    <row r="943" spans="29:37" x14ac:dyDescent="0.2">
      <c r="AC943">
        <f>IF(ISBLANK(wash[[#This Row],[total_boys]]),SUM(wash[[#This Row],[boys_0-5_reached]],wash[[#This Row],[boys_6-12_reached]],wash[[#This Row],[boys_13-18_reached]]),wash[[#This Row],[total_boys]])</f>
        <v>0</v>
      </c>
      <c r="AD943">
        <f>IF(ISBLANK(wash[[#This Row],[total_girls]]),SUM(wash[[#This Row],[girls_0-5_reached]],wash[[#This Row],[girls_6-12_reached]],wash[[#This Row],[girls_13-18_reached]]),wash[[#This Row],[total_girls]])</f>
        <v>0</v>
      </c>
      <c r="AE943">
        <f>IF(ISBLANK(wash[[#This Row],[total_children]]),SUM(wash[[#This Row],[calc_boys]],wash[[#This Row],[calc_girls]]),wash[[#This Row],[total_children]])</f>
        <v>0</v>
      </c>
      <c r="AF943">
        <f>IF(ISBLANK(wash[[#This Row],[total_pwd]]),SUM(wash[[#This Row],[total_pwd_men]],wash[[#This Row],[total_pwd_women]]),wash[[#This Row],[total_pwd]])</f>
        <v>0</v>
      </c>
      <c r="AG943">
        <f>IF(ISBLANK(wash[[#This Row],[total_adults]]),SUM(wash[[#This Row],[total_men]],wash[[#This Row],[total_women]]),wash[[#This Row],[total_adults]])</f>
        <v>0</v>
      </c>
      <c r="AH943">
        <f>IF(ISBLANK(wash[[#This Row],[total_beneficiaries_reached]]),SUM(wash[[#This Row],[calc_children]],wash[[#This Row],[calc_adults]]),wash[[#This Row],[total_beneficiaries_reached]])</f>
        <v>0</v>
      </c>
      <c r="AI943" s="49" t="str">
        <f ca="1">IF(B943="","",OFFSET(table_admin1[[#Headers],[ADM1_PT]],MATCH(B943,admin1,0),1))</f>
        <v/>
      </c>
      <c r="AJ943" s="49" t="str">
        <f t="shared" ca="1" si="32"/>
        <v/>
      </c>
      <c r="AK943" s="49" t="str">
        <f t="shared" ca="1" si="33"/>
        <v/>
      </c>
    </row>
    <row r="944" spans="29:37" x14ac:dyDescent="0.2">
      <c r="AC944">
        <f>IF(ISBLANK(wash[[#This Row],[total_boys]]),SUM(wash[[#This Row],[boys_0-5_reached]],wash[[#This Row],[boys_6-12_reached]],wash[[#This Row],[boys_13-18_reached]]),wash[[#This Row],[total_boys]])</f>
        <v>0</v>
      </c>
      <c r="AD944">
        <f>IF(ISBLANK(wash[[#This Row],[total_girls]]),SUM(wash[[#This Row],[girls_0-5_reached]],wash[[#This Row],[girls_6-12_reached]],wash[[#This Row],[girls_13-18_reached]]),wash[[#This Row],[total_girls]])</f>
        <v>0</v>
      </c>
      <c r="AE944">
        <f>IF(ISBLANK(wash[[#This Row],[total_children]]),SUM(wash[[#This Row],[calc_boys]],wash[[#This Row],[calc_girls]]),wash[[#This Row],[total_children]])</f>
        <v>0</v>
      </c>
      <c r="AF944">
        <f>IF(ISBLANK(wash[[#This Row],[total_pwd]]),SUM(wash[[#This Row],[total_pwd_men]],wash[[#This Row],[total_pwd_women]]),wash[[#This Row],[total_pwd]])</f>
        <v>0</v>
      </c>
      <c r="AG944">
        <f>IF(ISBLANK(wash[[#This Row],[total_adults]]),SUM(wash[[#This Row],[total_men]],wash[[#This Row],[total_women]]),wash[[#This Row],[total_adults]])</f>
        <v>0</v>
      </c>
      <c r="AH944">
        <f>IF(ISBLANK(wash[[#This Row],[total_beneficiaries_reached]]),SUM(wash[[#This Row],[calc_children]],wash[[#This Row],[calc_adults]]),wash[[#This Row],[total_beneficiaries_reached]])</f>
        <v>0</v>
      </c>
      <c r="AI944" s="49" t="str">
        <f ca="1">IF(B944="","",OFFSET(table_admin1[[#Headers],[ADM1_PT]],MATCH(B944,admin1,0),1))</f>
        <v/>
      </c>
      <c r="AJ944" s="49" t="str">
        <f t="shared" ca="1" si="32"/>
        <v/>
      </c>
      <c r="AK944" s="49" t="str">
        <f t="shared" ca="1" si="33"/>
        <v/>
      </c>
    </row>
    <row r="945" spans="29:37" x14ac:dyDescent="0.2">
      <c r="AC945">
        <f>IF(ISBLANK(wash[[#This Row],[total_boys]]),SUM(wash[[#This Row],[boys_0-5_reached]],wash[[#This Row],[boys_6-12_reached]],wash[[#This Row],[boys_13-18_reached]]),wash[[#This Row],[total_boys]])</f>
        <v>0</v>
      </c>
      <c r="AD945">
        <f>IF(ISBLANK(wash[[#This Row],[total_girls]]),SUM(wash[[#This Row],[girls_0-5_reached]],wash[[#This Row],[girls_6-12_reached]],wash[[#This Row],[girls_13-18_reached]]),wash[[#This Row],[total_girls]])</f>
        <v>0</v>
      </c>
      <c r="AE945">
        <f>IF(ISBLANK(wash[[#This Row],[total_children]]),SUM(wash[[#This Row],[calc_boys]],wash[[#This Row],[calc_girls]]),wash[[#This Row],[total_children]])</f>
        <v>0</v>
      </c>
      <c r="AF945">
        <f>IF(ISBLANK(wash[[#This Row],[total_pwd]]),SUM(wash[[#This Row],[total_pwd_men]],wash[[#This Row],[total_pwd_women]]),wash[[#This Row],[total_pwd]])</f>
        <v>0</v>
      </c>
      <c r="AG945">
        <f>IF(ISBLANK(wash[[#This Row],[total_adults]]),SUM(wash[[#This Row],[total_men]],wash[[#This Row],[total_women]]),wash[[#This Row],[total_adults]])</f>
        <v>0</v>
      </c>
      <c r="AH945">
        <f>IF(ISBLANK(wash[[#This Row],[total_beneficiaries_reached]]),SUM(wash[[#This Row],[calc_children]],wash[[#This Row],[calc_adults]]),wash[[#This Row],[total_beneficiaries_reached]])</f>
        <v>0</v>
      </c>
      <c r="AI945" s="49" t="str">
        <f ca="1">IF(B945="","",OFFSET(table_admin1[[#Headers],[ADM1_PT]],MATCH(B945,admin1,0),1))</f>
        <v/>
      </c>
      <c r="AJ945" s="49" t="str">
        <f t="shared" ca="1" si="32"/>
        <v/>
      </c>
      <c r="AK945" s="49" t="str">
        <f t="shared" ca="1" si="33"/>
        <v/>
      </c>
    </row>
    <row r="946" spans="29:37" x14ac:dyDescent="0.2">
      <c r="AC946">
        <f>IF(ISBLANK(wash[[#This Row],[total_boys]]),SUM(wash[[#This Row],[boys_0-5_reached]],wash[[#This Row],[boys_6-12_reached]],wash[[#This Row],[boys_13-18_reached]]),wash[[#This Row],[total_boys]])</f>
        <v>0</v>
      </c>
      <c r="AD946">
        <f>IF(ISBLANK(wash[[#This Row],[total_girls]]),SUM(wash[[#This Row],[girls_0-5_reached]],wash[[#This Row],[girls_6-12_reached]],wash[[#This Row],[girls_13-18_reached]]),wash[[#This Row],[total_girls]])</f>
        <v>0</v>
      </c>
      <c r="AE946">
        <f>IF(ISBLANK(wash[[#This Row],[total_children]]),SUM(wash[[#This Row],[calc_boys]],wash[[#This Row],[calc_girls]]),wash[[#This Row],[total_children]])</f>
        <v>0</v>
      </c>
      <c r="AF946">
        <f>IF(ISBLANK(wash[[#This Row],[total_pwd]]),SUM(wash[[#This Row],[total_pwd_men]],wash[[#This Row],[total_pwd_women]]),wash[[#This Row],[total_pwd]])</f>
        <v>0</v>
      </c>
      <c r="AG946">
        <f>IF(ISBLANK(wash[[#This Row],[total_adults]]),SUM(wash[[#This Row],[total_men]],wash[[#This Row],[total_women]]),wash[[#This Row],[total_adults]])</f>
        <v>0</v>
      </c>
      <c r="AH946">
        <f>IF(ISBLANK(wash[[#This Row],[total_beneficiaries_reached]]),SUM(wash[[#This Row],[calc_children]],wash[[#This Row],[calc_adults]]),wash[[#This Row],[total_beneficiaries_reached]])</f>
        <v>0</v>
      </c>
      <c r="AI946" s="49" t="str">
        <f ca="1">IF(B946="","",OFFSET(table_admin1[[#Headers],[ADM1_PT]],MATCH(B946,admin1,0),1))</f>
        <v/>
      </c>
      <c r="AJ946" s="49" t="str">
        <f t="shared" ca="1" si="32"/>
        <v/>
      </c>
      <c r="AK946" s="49" t="str">
        <f t="shared" ca="1" si="33"/>
        <v/>
      </c>
    </row>
    <row r="947" spans="29:37" x14ac:dyDescent="0.2">
      <c r="AC947">
        <f>IF(ISBLANK(wash[[#This Row],[total_boys]]),SUM(wash[[#This Row],[boys_0-5_reached]],wash[[#This Row],[boys_6-12_reached]],wash[[#This Row],[boys_13-18_reached]]),wash[[#This Row],[total_boys]])</f>
        <v>0</v>
      </c>
      <c r="AD947">
        <f>IF(ISBLANK(wash[[#This Row],[total_girls]]),SUM(wash[[#This Row],[girls_0-5_reached]],wash[[#This Row],[girls_6-12_reached]],wash[[#This Row],[girls_13-18_reached]]),wash[[#This Row],[total_girls]])</f>
        <v>0</v>
      </c>
      <c r="AE947">
        <f>IF(ISBLANK(wash[[#This Row],[total_children]]),SUM(wash[[#This Row],[calc_boys]],wash[[#This Row],[calc_girls]]),wash[[#This Row],[total_children]])</f>
        <v>0</v>
      </c>
      <c r="AF947">
        <f>IF(ISBLANK(wash[[#This Row],[total_pwd]]),SUM(wash[[#This Row],[total_pwd_men]],wash[[#This Row],[total_pwd_women]]),wash[[#This Row],[total_pwd]])</f>
        <v>0</v>
      </c>
      <c r="AG947">
        <f>IF(ISBLANK(wash[[#This Row],[total_adults]]),SUM(wash[[#This Row],[total_men]],wash[[#This Row],[total_women]]),wash[[#This Row],[total_adults]])</f>
        <v>0</v>
      </c>
      <c r="AH947">
        <f>IF(ISBLANK(wash[[#This Row],[total_beneficiaries_reached]]),SUM(wash[[#This Row],[calc_children]],wash[[#This Row],[calc_adults]]),wash[[#This Row],[total_beneficiaries_reached]])</f>
        <v>0</v>
      </c>
      <c r="AI947" s="49" t="str">
        <f ca="1">IF(B947="","",OFFSET(table_admin1[[#Headers],[ADM1_PT]],MATCH(B947,admin1,0),1))</f>
        <v/>
      </c>
      <c r="AJ947" s="49" t="str">
        <f t="shared" ca="1" si="32"/>
        <v/>
      </c>
      <c r="AK947" s="49" t="str">
        <f t="shared" ca="1" si="33"/>
        <v/>
      </c>
    </row>
    <row r="948" spans="29:37" x14ac:dyDescent="0.2">
      <c r="AC948">
        <f>IF(ISBLANK(wash[[#This Row],[total_boys]]),SUM(wash[[#This Row],[boys_0-5_reached]],wash[[#This Row],[boys_6-12_reached]],wash[[#This Row],[boys_13-18_reached]]),wash[[#This Row],[total_boys]])</f>
        <v>0</v>
      </c>
      <c r="AD948">
        <f>IF(ISBLANK(wash[[#This Row],[total_girls]]),SUM(wash[[#This Row],[girls_0-5_reached]],wash[[#This Row],[girls_6-12_reached]],wash[[#This Row],[girls_13-18_reached]]),wash[[#This Row],[total_girls]])</f>
        <v>0</v>
      </c>
      <c r="AE948">
        <f>IF(ISBLANK(wash[[#This Row],[total_children]]),SUM(wash[[#This Row],[calc_boys]],wash[[#This Row],[calc_girls]]),wash[[#This Row],[total_children]])</f>
        <v>0</v>
      </c>
      <c r="AF948">
        <f>IF(ISBLANK(wash[[#This Row],[total_pwd]]),SUM(wash[[#This Row],[total_pwd_men]],wash[[#This Row],[total_pwd_women]]),wash[[#This Row],[total_pwd]])</f>
        <v>0</v>
      </c>
      <c r="AG948">
        <f>IF(ISBLANK(wash[[#This Row],[total_adults]]),SUM(wash[[#This Row],[total_men]],wash[[#This Row],[total_women]]),wash[[#This Row],[total_adults]])</f>
        <v>0</v>
      </c>
      <c r="AH948">
        <f>IF(ISBLANK(wash[[#This Row],[total_beneficiaries_reached]]),SUM(wash[[#This Row],[calc_children]],wash[[#This Row],[calc_adults]]),wash[[#This Row],[total_beneficiaries_reached]])</f>
        <v>0</v>
      </c>
      <c r="AI948" s="49" t="str">
        <f ca="1">IF(B948="","",OFFSET(table_admin1[[#Headers],[ADM1_PT]],MATCH(B948,admin1,0),1))</f>
        <v/>
      </c>
      <c r="AJ948" s="49" t="str">
        <f t="shared" ca="1" si="32"/>
        <v/>
      </c>
      <c r="AK948" s="49" t="str">
        <f t="shared" ca="1" si="33"/>
        <v/>
      </c>
    </row>
    <row r="949" spans="29:37" x14ac:dyDescent="0.2">
      <c r="AC949">
        <f>IF(ISBLANK(wash[[#This Row],[total_boys]]),SUM(wash[[#This Row],[boys_0-5_reached]],wash[[#This Row],[boys_6-12_reached]],wash[[#This Row],[boys_13-18_reached]]),wash[[#This Row],[total_boys]])</f>
        <v>0</v>
      </c>
      <c r="AD949">
        <f>IF(ISBLANK(wash[[#This Row],[total_girls]]),SUM(wash[[#This Row],[girls_0-5_reached]],wash[[#This Row],[girls_6-12_reached]],wash[[#This Row],[girls_13-18_reached]]),wash[[#This Row],[total_girls]])</f>
        <v>0</v>
      </c>
      <c r="AE949">
        <f>IF(ISBLANK(wash[[#This Row],[total_children]]),SUM(wash[[#This Row],[calc_boys]],wash[[#This Row],[calc_girls]]),wash[[#This Row],[total_children]])</f>
        <v>0</v>
      </c>
      <c r="AF949">
        <f>IF(ISBLANK(wash[[#This Row],[total_pwd]]),SUM(wash[[#This Row],[total_pwd_men]],wash[[#This Row],[total_pwd_women]]),wash[[#This Row],[total_pwd]])</f>
        <v>0</v>
      </c>
      <c r="AG949">
        <f>IF(ISBLANK(wash[[#This Row],[total_adults]]),SUM(wash[[#This Row],[total_men]],wash[[#This Row],[total_women]]),wash[[#This Row],[total_adults]])</f>
        <v>0</v>
      </c>
      <c r="AH949">
        <f>IF(ISBLANK(wash[[#This Row],[total_beneficiaries_reached]]),SUM(wash[[#This Row],[calc_children]],wash[[#This Row],[calc_adults]]),wash[[#This Row],[total_beneficiaries_reached]])</f>
        <v>0</v>
      </c>
      <c r="AI949" s="49" t="str">
        <f ca="1">IF(B949="","",OFFSET(table_admin1[[#Headers],[ADM1_PT]],MATCH(B949,admin1,0),1))</f>
        <v/>
      </c>
      <c r="AJ949" s="49" t="str">
        <f t="shared" ca="1" si="32"/>
        <v/>
      </c>
      <c r="AK949" s="49" t="str">
        <f t="shared" ca="1" si="33"/>
        <v/>
      </c>
    </row>
    <row r="950" spans="29:37" x14ac:dyDescent="0.2">
      <c r="AC950">
        <f>IF(ISBLANK(wash[[#This Row],[total_boys]]),SUM(wash[[#This Row],[boys_0-5_reached]],wash[[#This Row],[boys_6-12_reached]],wash[[#This Row],[boys_13-18_reached]]),wash[[#This Row],[total_boys]])</f>
        <v>0</v>
      </c>
      <c r="AD950">
        <f>IF(ISBLANK(wash[[#This Row],[total_girls]]),SUM(wash[[#This Row],[girls_0-5_reached]],wash[[#This Row],[girls_6-12_reached]],wash[[#This Row],[girls_13-18_reached]]),wash[[#This Row],[total_girls]])</f>
        <v>0</v>
      </c>
      <c r="AE950">
        <f>IF(ISBLANK(wash[[#This Row],[total_children]]),SUM(wash[[#This Row],[calc_boys]],wash[[#This Row],[calc_girls]]),wash[[#This Row],[total_children]])</f>
        <v>0</v>
      </c>
      <c r="AF950">
        <f>IF(ISBLANK(wash[[#This Row],[total_pwd]]),SUM(wash[[#This Row],[total_pwd_men]],wash[[#This Row],[total_pwd_women]]),wash[[#This Row],[total_pwd]])</f>
        <v>0</v>
      </c>
      <c r="AG950">
        <f>IF(ISBLANK(wash[[#This Row],[total_adults]]),SUM(wash[[#This Row],[total_men]],wash[[#This Row],[total_women]]),wash[[#This Row],[total_adults]])</f>
        <v>0</v>
      </c>
      <c r="AH950">
        <f>IF(ISBLANK(wash[[#This Row],[total_beneficiaries_reached]]),SUM(wash[[#This Row],[calc_children]],wash[[#This Row],[calc_adults]]),wash[[#This Row],[total_beneficiaries_reached]])</f>
        <v>0</v>
      </c>
      <c r="AI950" s="49" t="str">
        <f ca="1">IF(B950="","",OFFSET(table_admin1[[#Headers],[ADM1_PT]],MATCH(B950,admin1,0),1))</f>
        <v/>
      </c>
      <c r="AJ950" s="49" t="str">
        <f t="shared" ca="1" si="32"/>
        <v/>
      </c>
      <c r="AK950" s="49" t="str">
        <f t="shared" ca="1" si="33"/>
        <v/>
      </c>
    </row>
    <row r="951" spans="29:37" x14ac:dyDescent="0.2">
      <c r="AC951">
        <f>IF(ISBLANK(wash[[#This Row],[total_boys]]),SUM(wash[[#This Row],[boys_0-5_reached]],wash[[#This Row],[boys_6-12_reached]],wash[[#This Row],[boys_13-18_reached]]),wash[[#This Row],[total_boys]])</f>
        <v>0</v>
      </c>
      <c r="AD951">
        <f>IF(ISBLANK(wash[[#This Row],[total_girls]]),SUM(wash[[#This Row],[girls_0-5_reached]],wash[[#This Row],[girls_6-12_reached]],wash[[#This Row],[girls_13-18_reached]]),wash[[#This Row],[total_girls]])</f>
        <v>0</v>
      </c>
      <c r="AE951">
        <f>IF(ISBLANK(wash[[#This Row],[total_children]]),SUM(wash[[#This Row],[calc_boys]],wash[[#This Row],[calc_girls]]),wash[[#This Row],[total_children]])</f>
        <v>0</v>
      </c>
      <c r="AF951">
        <f>IF(ISBLANK(wash[[#This Row],[total_pwd]]),SUM(wash[[#This Row],[total_pwd_men]],wash[[#This Row],[total_pwd_women]]),wash[[#This Row],[total_pwd]])</f>
        <v>0</v>
      </c>
      <c r="AG951">
        <f>IF(ISBLANK(wash[[#This Row],[total_adults]]),SUM(wash[[#This Row],[total_men]],wash[[#This Row],[total_women]]),wash[[#This Row],[total_adults]])</f>
        <v>0</v>
      </c>
      <c r="AH951">
        <f>IF(ISBLANK(wash[[#This Row],[total_beneficiaries_reached]]),SUM(wash[[#This Row],[calc_children]],wash[[#This Row],[calc_adults]]),wash[[#This Row],[total_beneficiaries_reached]])</f>
        <v>0</v>
      </c>
      <c r="AI951" s="49" t="str">
        <f ca="1">IF(B951="","",OFFSET(table_admin1[[#Headers],[ADM1_PT]],MATCH(B951,admin1,0),1))</f>
        <v/>
      </c>
      <c r="AJ951" s="49" t="str">
        <f t="shared" ca="1" si="32"/>
        <v/>
      </c>
      <c r="AK951" s="49" t="str">
        <f t="shared" ca="1" si="33"/>
        <v/>
      </c>
    </row>
    <row r="952" spans="29:37" x14ac:dyDescent="0.2">
      <c r="AC952">
        <f>IF(ISBLANK(wash[[#This Row],[total_boys]]),SUM(wash[[#This Row],[boys_0-5_reached]],wash[[#This Row],[boys_6-12_reached]],wash[[#This Row],[boys_13-18_reached]]),wash[[#This Row],[total_boys]])</f>
        <v>0</v>
      </c>
      <c r="AD952">
        <f>IF(ISBLANK(wash[[#This Row],[total_girls]]),SUM(wash[[#This Row],[girls_0-5_reached]],wash[[#This Row],[girls_6-12_reached]],wash[[#This Row],[girls_13-18_reached]]),wash[[#This Row],[total_girls]])</f>
        <v>0</v>
      </c>
      <c r="AE952">
        <f>IF(ISBLANK(wash[[#This Row],[total_children]]),SUM(wash[[#This Row],[calc_boys]],wash[[#This Row],[calc_girls]]),wash[[#This Row],[total_children]])</f>
        <v>0</v>
      </c>
      <c r="AF952">
        <f>IF(ISBLANK(wash[[#This Row],[total_pwd]]),SUM(wash[[#This Row],[total_pwd_men]],wash[[#This Row],[total_pwd_women]]),wash[[#This Row],[total_pwd]])</f>
        <v>0</v>
      </c>
      <c r="AG952">
        <f>IF(ISBLANK(wash[[#This Row],[total_adults]]),SUM(wash[[#This Row],[total_men]],wash[[#This Row],[total_women]]),wash[[#This Row],[total_adults]])</f>
        <v>0</v>
      </c>
      <c r="AH952">
        <f>IF(ISBLANK(wash[[#This Row],[total_beneficiaries_reached]]),SUM(wash[[#This Row],[calc_children]],wash[[#This Row],[calc_adults]]),wash[[#This Row],[total_beneficiaries_reached]])</f>
        <v>0</v>
      </c>
      <c r="AI952" s="49" t="str">
        <f ca="1">IF(B952="","",OFFSET(table_admin1[[#Headers],[ADM1_PT]],MATCH(B952,admin1,0),1))</f>
        <v/>
      </c>
      <c r="AJ952" s="49" t="str">
        <f t="shared" ca="1" si="32"/>
        <v/>
      </c>
      <c r="AK952" s="49" t="str">
        <f t="shared" ca="1" si="33"/>
        <v/>
      </c>
    </row>
    <row r="953" spans="29:37" x14ac:dyDescent="0.2">
      <c r="AC953">
        <f>IF(ISBLANK(wash[[#This Row],[total_boys]]),SUM(wash[[#This Row],[boys_0-5_reached]],wash[[#This Row],[boys_6-12_reached]],wash[[#This Row],[boys_13-18_reached]]),wash[[#This Row],[total_boys]])</f>
        <v>0</v>
      </c>
      <c r="AD953">
        <f>IF(ISBLANK(wash[[#This Row],[total_girls]]),SUM(wash[[#This Row],[girls_0-5_reached]],wash[[#This Row],[girls_6-12_reached]],wash[[#This Row],[girls_13-18_reached]]),wash[[#This Row],[total_girls]])</f>
        <v>0</v>
      </c>
      <c r="AE953">
        <f>IF(ISBLANK(wash[[#This Row],[total_children]]),SUM(wash[[#This Row],[calc_boys]],wash[[#This Row],[calc_girls]]),wash[[#This Row],[total_children]])</f>
        <v>0</v>
      </c>
      <c r="AF953">
        <f>IF(ISBLANK(wash[[#This Row],[total_pwd]]),SUM(wash[[#This Row],[total_pwd_men]],wash[[#This Row],[total_pwd_women]]),wash[[#This Row],[total_pwd]])</f>
        <v>0</v>
      </c>
      <c r="AG953">
        <f>IF(ISBLANK(wash[[#This Row],[total_adults]]),SUM(wash[[#This Row],[total_men]],wash[[#This Row],[total_women]]),wash[[#This Row],[total_adults]])</f>
        <v>0</v>
      </c>
      <c r="AH953">
        <f>IF(ISBLANK(wash[[#This Row],[total_beneficiaries_reached]]),SUM(wash[[#This Row],[calc_children]],wash[[#This Row],[calc_adults]]),wash[[#This Row],[total_beneficiaries_reached]])</f>
        <v>0</v>
      </c>
      <c r="AI953" s="49" t="str">
        <f ca="1">IF(B953="","",OFFSET(table_admin1[[#Headers],[ADM1_PT]],MATCH(B953,admin1,0),1))</f>
        <v/>
      </c>
      <c r="AJ953" s="49" t="str">
        <f t="shared" ca="1" si="32"/>
        <v/>
      </c>
      <c r="AK953" s="49" t="str">
        <f t="shared" ca="1" si="33"/>
        <v/>
      </c>
    </row>
    <row r="954" spans="29:37" x14ac:dyDescent="0.2">
      <c r="AC954">
        <f>IF(ISBLANK(wash[[#This Row],[total_boys]]),SUM(wash[[#This Row],[boys_0-5_reached]],wash[[#This Row],[boys_6-12_reached]],wash[[#This Row],[boys_13-18_reached]]),wash[[#This Row],[total_boys]])</f>
        <v>0</v>
      </c>
      <c r="AD954">
        <f>IF(ISBLANK(wash[[#This Row],[total_girls]]),SUM(wash[[#This Row],[girls_0-5_reached]],wash[[#This Row],[girls_6-12_reached]],wash[[#This Row],[girls_13-18_reached]]),wash[[#This Row],[total_girls]])</f>
        <v>0</v>
      </c>
      <c r="AE954">
        <f>IF(ISBLANK(wash[[#This Row],[total_children]]),SUM(wash[[#This Row],[calc_boys]],wash[[#This Row],[calc_girls]]),wash[[#This Row],[total_children]])</f>
        <v>0</v>
      </c>
      <c r="AF954">
        <f>IF(ISBLANK(wash[[#This Row],[total_pwd]]),SUM(wash[[#This Row],[total_pwd_men]],wash[[#This Row],[total_pwd_women]]),wash[[#This Row],[total_pwd]])</f>
        <v>0</v>
      </c>
      <c r="AG954">
        <f>IF(ISBLANK(wash[[#This Row],[total_adults]]),SUM(wash[[#This Row],[total_men]],wash[[#This Row],[total_women]]),wash[[#This Row],[total_adults]])</f>
        <v>0</v>
      </c>
      <c r="AH954">
        <f>IF(ISBLANK(wash[[#This Row],[total_beneficiaries_reached]]),SUM(wash[[#This Row],[calc_children]],wash[[#This Row],[calc_adults]]),wash[[#This Row],[total_beneficiaries_reached]])</f>
        <v>0</v>
      </c>
      <c r="AI954" s="49" t="str">
        <f ca="1">IF(B954="","",OFFSET(table_admin1[[#Headers],[ADM1_PT]],MATCH(B954,admin1,0),1))</f>
        <v/>
      </c>
      <c r="AJ954" s="49" t="str">
        <f t="shared" ca="1" si="32"/>
        <v/>
      </c>
      <c r="AK954" s="49" t="str">
        <f t="shared" ca="1" si="33"/>
        <v/>
      </c>
    </row>
    <row r="955" spans="29:37" x14ac:dyDescent="0.2">
      <c r="AC955">
        <f>IF(ISBLANK(wash[[#This Row],[total_boys]]),SUM(wash[[#This Row],[boys_0-5_reached]],wash[[#This Row],[boys_6-12_reached]],wash[[#This Row],[boys_13-18_reached]]),wash[[#This Row],[total_boys]])</f>
        <v>0</v>
      </c>
      <c r="AD955">
        <f>IF(ISBLANK(wash[[#This Row],[total_girls]]),SUM(wash[[#This Row],[girls_0-5_reached]],wash[[#This Row],[girls_6-12_reached]],wash[[#This Row],[girls_13-18_reached]]),wash[[#This Row],[total_girls]])</f>
        <v>0</v>
      </c>
      <c r="AE955">
        <f>IF(ISBLANK(wash[[#This Row],[total_children]]),SUM(wash[[#This Row],[calc_boys]],wash[[#This Row],[calc_girls]]),wash[[#This Row],[total_children]])</f>
        <v>0</v>
      </c>
      <c r="AF955">
        <f>IF(ISBLANK(wash[[#This Row],[total_pwd]]),SUM(wash[[#This Row],[total_pwd_men]],wash[[#This Row],[total_pwd_women]]),wash[[#This Row],[total_pwd]])</f>
        <v>0</v>
      </c>
      <c r="AG955">
        <f>IF(ISBLANK(wash[[#This Row],[total_adults]]),SUM(wash[[#This Row],[total_men]],wash[[#This Row],[total_women]]),wash[[#This Row],[total_adults]])</f>
        <v>0</v>
      </c>
      <c r="AH955">
        <f>IF(ISBLANK(wash[[#This Row],[total_beneficiaries_reached]]),SUM(wash[[#This Row],[calc_children]],wash[[#This Row],[calc_adults]]),wash[[#This Row],[total_beneficiaries_reached]])</f>
        <v>0</v>
      </c>
      <c r="AI955" s="49" t="str">
        <f ca="1">IF(B955="","",OFFSET(table_admin1[[#Headers],[ADM1_PT]],MATCH(B955,admin1,0),1))</f>
        <v/>
      </c>
      <c r="AJ955" s="49" t="str">
        <f t="shared" ca="1" si="32"/>
        <v/>
      </c>
      <c r="AK955" s="49" t="str">
        <f t="shared" ca="1" si="33"/>
        <v/>
      </c>
    </row>
    <row r="956" spans="29:37" x14ac:dyDescent="0.2">
      <c r="AC956">
        <f>IF(ISBLANK(wash[[#This Row],[total_boys]]),SUM(wash[[#This Row],[boys_0-5_reached]],wash[[#This Row],[boys_6-12_reached]],wash[[#This Row],[boys_13-18_reached]]),wash[[#This Row],[total_boys]])</f>
        <v>0</v>
      </c>
      <c r="AD956">
        <f>IF(ISBLANK(wash[[#This Row],[total_girls]]),SUM(wash[[#This Row],[girls_0-5_reached]],wash[[#This Row],[girls_6-12_reached]],wash[[#This Row],[girls_13-18_reached]]),wash[[#This Row],[total_girls]])</f>
        <v>0</v>
      </c>
      <c r="AE956">
        <f>IF(ISBLANK(wash[[#This Row],[total_children]]),SUM(wash[[#This Row],[calc_boys]],wash[[#This Row],[calc_girls]]),wash[[#This Row],[total_children]])</f>
        <v>0</v>
      </c>
      <c r="AF956">
        <f>IF(ISBLANK(wash[[#This Row],[total_pwd]]),SUM(wash[[#This Row],[total_pwd_men]],wash[[#This Row],[total_pwd_women]]),wash[[#This Row],[total_pwd]])</f>
        <v>0</v>
      </c>
      <c r="AG956">
        <f>IF(ISBLANK(wash[[#This Row],[total_adults]]),SUM(wash[[#This Row],[total_men]],wash[[#This Row],[total_women]]),wash[[#This Row],[total_adults]])</f>
        <v>0</v>
      </c>
      <c r="AH956">
        <f>IF(ISBLANK(wash[[#This Row],[total_beneficiaries_reached]]),SUM(wash[[#This Row],[calc_children]],wash[[#This Row],[calc_adults]]),wash[[#This Row],[total_beneficiaries_reached]])</f>
        <v>0</v>
      </c>
      <c r="AI956" s="49" t="str">
        <f ca="1">IF(B956="","",OFFSET(table_admin1[[#Headers],[ADM1_PT]],MATCH(B956,admin1,0),1))</f>
        <v/>
      </c>
      <c r="AJ956" s="49" t="str">
        <f t="shared" ca="1" si="32"/>
        <v/>
      </c>
      <c r="AK956" s="49" t="str">
        <f t="shared" ca="1" si="33"/>
        <v/>
      </c>
    </row>
    <row r="957" spans="29:37" x14ac:dyDescent="0.2">
      <c r="AC957">
        <f>IF(ISBLANK(wash[[#This Row],[total_boys]]),SUM(wash[[#This Row],[boys_0-5_reached]],wash[[#This Row],[boys_6-12_reached]],wash[[#This Row],[boys_13-18_reached]]),wash[[#This Row],[total_boys]])</f>
        <v>0</v>
      </c>
      <c r="AD957">
        <f>IF(ISBLANK(wash[[#This Row],[total_girls]]),SUM(wash[[#This Row],[girls_0-5_reached]],wash[[#This Row],[girls_6-12_reached]],wash[[#This Row],[girls_13-18_reached]]),wash[[#This Row],[total_girls]])</f>
        <v>0</v>
      </c>
      <c r="AE957">
        <f>IF(ISBLANK(wash[[#This Row],[total_children]]),SUM(wash[[#This Row],[calc_boys]],wash[[#This Row],[calc_girls]]),wash[[#This Row],[total_children]])</f>
        <v>0</v>
      </c>
      <c r="AF957">
        <f>IF(ISBLANK(wash[[#This Row],[total_pwd]]),SUM(wash[[#This Row],[total_pwd_men]],wash[[#This Row],[total_pwd_women]]),wash[[#This Row],[total_pwd]])</f>
        <v>0</v>
      </c>
      <c r="AG957">
        <f>IF(ISBLANK(wash[[#This Row],[total_adults]]),SUM(wash[[#This Row],[total_men]],wash[[#This Row],[total_women]]),wash[[#This Row],[total_adults]])</f>
        <v>0</v>
      </c>
      <c r="AH957">
        <f>IF(ISBLANK(wash[[#This Row],[total_beneficiaries_reached]]),SUM(wash[[#This Row],[calc_children]],wash[[#This Row],[calc_adults]]),wash[[#This Row],[total_beneficiaries_reached]])</f>
        <v>0</v>
      </c>
      <c r="AI957" s="49" t="str">
        <f ca="1">IF(B957="","",OFFSET(table_admin1[[#Headers],[ADM1_PT]],MATCH(B957,admin1,0),1))</f>
        <v/>
      </c>
      <c r="AJ957" s="49" t="str">
        <f t="shared" ca="1" si="32"/>
        <v/>
      </c>
      <c r="AK957" s="49" t="str">
        <f t="shared" ca="1" si="33"/>
        <v/>
      </c>
    </row>
    <row r="958" spans="29:37" x14ac:dyDescent="0.2">
      <c r="AC958">
        <f>IF(ISBLANK(wash[[#This Row],[total_boys]]),SUM(wash[[#This Row],[boys_0-5_reached]],wash[[#This Row],[boys_6-12_reached]],wash[[#This Row],[boys_13-18_reached]]),wash[[#This Row],[total_boys]])</f>
        <v>0</v>
      </c>
      <c r="AD958">
        <f>IF(ISBLANK(wash[[#This Row],[total_girls]]),SUM(wash[[#This Row],[girls_0-5_reached]],wash[[#This Row],[girls_6-12_reached]],wash[[#This Row],[girls_13-18_reached]]),wash[[#This Row],[total_girls]])</f>
        <v>0</v>
      </c>
      <c r="AE958">
        <f>IF(ISBLANK(wash[[#This Row],[total_children]]),SUM(wash[[#This Row],[calc_boys]],wash[[#This Row],[calc_girls]]),wash[[#This Row],[total_children]])</f>
        <v>0</v>
      </c>
      <c r="AF958">
        <f>IF(ISBLANK(wash[[#This Row],[total_pwd]]),SUM(wash[[#This Row],[total_pwd_men]],wash[[#This Row],[total_pwd_women]]),wash[[#This Row],[total_pwd]])</f>
        <v>0</v>
      </c>
      <c r="AG958">
        <f>IF(ISBLANK(wash[[#This Row],[total_adults]]),SUM(wash[[#This Row],[total_men]],wash[[#This Row],[total_women]]),wash[[#This Row],[total_adults]])</f>
        <v>0</v>
      </c>
      <c r="AH958">
        <f>IF(ISBLANK(wash[[#This Row],[total_beneficiaries_reached]]),SUM(wash[[#This Row],[calc_children]],wash[[#This Row],[calc_adults]]),wash[[#This Row],[total_beneficiaries_reached]])</f>
        <v>0</v>
      </c>
      <c r="AI958" s="49" t="str">
        <f ca="1">IF(B958="","",OFFSET(table_admin1[[#Headers],[ADM1_PT]],MATCH(B958,admin1,0),1))</f>
        <v/>
      </c>
      <c r="AJ958" s="49" t="str">
        <f t="shared" ca="1" si="32"/>
        <v/>
      </c>
      <c r="AK958" s="49" t="str">
        <f t="shared" ca="1" si="33"/>
        <v/>
      </c>
    </row>
    <row r="959" spans="29:37" x14ac:dyDescent="0.2">
      <c r="AC959">
        <f>IF(ISBLANK(wash[[#This Row],[total_boys]]),SUM(wash[[#This Row],[boys_0-5_reached]],wash[[#This Row],[boys_6-12_reached]],wash[[#This Row],[boys_13-18_reached]]),wash[[#This Row],[total_boys]])</f>
        <v>0</v>
      </c>
      <c r="AD959">
        <f>IF(ISBLANK(wash[[#This Row],[total_girls]]),SUM(wash[[#This Row],[girls_0-5_reached]],wash[[#This Row],[girls_6-12_reached]],wash[[#This Row],[girls_13-18_reached]]),wash[[#This Row],[total_girls]])</f>
        <v>0</v>
      </c>
      <c r="AE959">
        <f>IF(ISBLANK(wash[[#This Row],[total_children]]),SUM(wash[[#This Row],[calc_boys]],wash[[#This Row],[calc_girls]]),wash[[#This Row],[total_children]])</f>
        <v>0</v>
      </c>
      <c r="AF959">
        <f>IF(ISBLANK(wash[[#This Row],[total_pwd]]),SUM(wash[[#This Row],[total_pwd_men]],wash[[#This Row],[total_pwd_women]]),wash[[#This Row],[total_pwd]])</f>
        <v>0</v>
      </c>
      <c r="AG959">
        <f>IF(ISBLANK(wash[[#This Row],[total_adults]]),SUM(wash[[#This Row],[total_men]],wash[[#This Row],[total_women]]),wash[[#This Row],[total_adults]])</f>
        <v>0</v>
      </c>
      <c r="AH959">
        <f>IF(ISBLANK(wash[[#This Row],[total_beneficiaries_reached]]),SUM(wash[[#This Row],[calc_children]],wash[[#This Row],[calc_adults]]),wash[[#This Row],[total_beneficiaries_reached]])</f>
        <v>0</v>
      </c>
      <c r="AI959" s="49" t="str">
        <f ca="1">IF(B959="","",OFFSET(table_admin1[[#Headers],[ADM1_PT]],MATCH(B959,admin1,0),1))</f>
        <v/>
      </c>
      <c r="AJ959" s="49" t="str">
        <f t="shared" ca="1" si="32"/>
        <v/>
      </c>
      <c r="AK959" s="49" t="str">
        <f t="shared" ca="1" si="33"/>
        <v/>
      </c>
    </row>
    <row r="960" spans="29:37" x14ac:dyDescent="0.2">
      <c r="AC960">
        <f>IF(ISBLANK(wash[[#This Row],[total_boys]]),SUM(wash[[#This Row],[boys_0-5_reached]],wash[[#This Row],[boys_6-12_reached]],wash[[#This Row],[boys_13-18_reached]]),wash[[#This Row],[total_boys]])</f>
        <v>0</v>
      </c>
      <c r="AD960">
        <f>IF(ISBLANK(wash[[#This Row],[total_girls]]),SUM(wash[[#This Row],[girls_0-5_reached]],wash[[#This Row],[girls_6-12_reached]],wash[[#This Row],[girls_13-18_reached]]),wash[[#This Row],[total_girls]])</f>
        <v>0</v>
      </c>
      <c r="AE960">
        <f>IF(ISBLANK(wash[[#This Row],[total_children]]),SUM(wash[[#This Row],[calc_boys]],wash[[#This Row],[calc_girls]]),wash[[#This Row],[total_children]])</f>
        <v>0</v>
      </c>
      <c r="AF960">
        <f>IF(ISBLANK(wash[[#This Row],[total_pwd]]),SUM(wash[[#This Row],[total_pwd_men]],wash[[#This Row],[total_pwd_women]]),wash[[#This Row],[total_pwd]])</f>
        <v>0</v>
      </c>
      <c r="AG960">
        <f>IF(ISBLANK(wash[[#This Row],[total_adults]]),SUM(wash[[#This Row],[total_men]],wash[[#This Row],[total_women]]),wash[[#This Row],[total_adults]])</f>
        <v>0</v>
      </c>
      <c r="AH960">
        <f>IF(ISBLANK(wash[[#This Row],[total_beneficiaries_reached]]),SUM(wash[[#This Row],[calc_children]],wash[[#This Row],[calc_adults]]),wash[[#This Row],[total_beneficiaries_reached]])</f>
        <v>0</v>
      </c>
      <c r="AI960" s="49" t="str">
        <f ca="1">IF(B960="","",OFFSET(table_admin1[[#Headers],[ADM1_PT]],MATCH(B960,admin1,0),1))</f>
        <v/>
      </c>
      <c r="AJ960" s="49" t="str">
        <f t="shared" ca="1" si="32"/>
        <v/>
      </c>
      <c r="AK960" s="49" t="str">
        <f t="shared" ca="1" si="33"/>
        <v/>
      </c>
    </row>
    <row r="961" spans="29:37" x14ac:dyDescent="0.2">
      <c r="AC961">
        <f>IF(ISBLANK(wash[[#This Row],[total_boys]]),SUM(wash[[#This Row],[boys_0-5_reached]],wash[[#This Row],[boys_6-12_reached]],wash[[#This Row],[boys_13-18_reached]]),wash[[#This Row],[total_boys]])</f>
        <v>0</v>
      </c>
      <c r="AD961">
        <f>IF(ISBLANK(wash[[#This Row],[total_girls]]),SUM(wash[[#This Row],[girls_0-5_reached]],wash[[#This Row],[girls_6-12_reached]],wash[[#This Row],[girls_13-18_reached]]),wash[[#This Row],[total_girls]])</f>
        <v>0</v>
      </c>
      <c r="AE961">
        <f>IF(ISBLANK(wash[[#This Row],[total_children]]),SUM(wash[[#This Row],[calc_boys]],wash[[#This Row],[calc_girls]]),wash[[#This Row],[total_children]])</f>
        <v>0</v>
      </c>
      <c r="AF961">
        <f>IF(ISBLANK(wash[[#This Row],[total_pwd]]),SUM(wash[[#This Row],[total_pwd_men]],wash[[#This Row],[total_pwd_women]]),wash[[#This Row],[total_pwd]])</f>
        <v>0</v>
      </c>
      <c r="AG961">
        <f>IF(ISBLANK(wash[[#This Row],[total_adults]]),SUM(wash[[#This Row],[total_men]],wash[[#This Row],[total_women]]),wash[[#This Row],[total_adults]])</f>
        <v>0</v>
      </c>
      <c r="AH961">
        <f>IF(ISBLANK(wash[[#This Row],[total_beneficiaries_reached]]),SUM(wash[[#This Row],[calc_children]],wash[[#This Row],[calc_adults]]),wash[[#This Row],[total_beneficiaries_reached]])</f>
        <v>0</v>
      </c>
      <c r="AI961" s="49" t="str">
        <f ca="1">IF(B961="","",OFFSET(table_admin1[[#Headers],[ADM1_PT]],MATCH(B961,admin1,0),1))</f>
        <v/>
      </c>
      <c r="AJ961" s="49" t="str">
        <f t="shared" ca="1" si="32"/>
        <v/>
      </c>
      <c r="AK961" s="49" t="str">
        <f t="shared" ca="1" si="33"/>
        <v/>
      </c>
    </row>
    <row r="962" spans="29:37" x14ac:dyDescent="0.2">
      <c r="AC962">
        <f>IF(ISBLANK(wash[[#This Row],[total_boys]]),SUM(wash[[#This Row],[boys_0-5_reached]],wash[[#This Row],[boys_6-12_reached]],wash[[#This Row],[boys_13-18_reached]]),wash[[#This Row],[total_boys]])</f>
        <v>0</v>
      </c>
      <c r="AD962">
        <f>IF(ISBLANK(wash[[#This Row],[total_girls]]),SUM(wash[[#This Row],[girls_0-5_reached]],wash[[#This Row],[girls_6-12_reached]],wash[[#This Row],[girls_13-18_reached]]),wash[[#This Row],[total_girls]])</f>
        <v>0</v>
      </c>
      <c r="AE962">
        <f>IF(ISBLANK(wash[[#This Row],[total_children]]),SUM(wash[[#This Row],[calc_boys]],wash[[#This Row],[calc_girls]]),wash[[#This Row],[total_children]])</f>
        <v>0</v>
      </c>
      <c r="AF962">
        <f>IF(ISBLANK(wash[[#This Row],[total_pwd]]),SUM(wash[[#This Row],[total_pwd_men]],wash[[#This Row],[total_pwd_women]]),wash[[#This Row],[total_pwd]])</f>
        <v>0</v>
      </c>
      <c r="AG962">
        <f>IF(ISBLANK(wash[[#This Row],[total_adults]]),SUM(wash[[#This Row],[total_men]],wash[[#This Row],[total_women]]),wash[[#This Row],[total_adults]])</f>
        <v>0</v>
      </c>
      <c r="AH962">
        <f>IF(ISBLANK(wash[[#This Row],[total_beneficiaries_reached]]),SUM(wash[[#This Row],[calc_children]],wash[[#This Row],[calc_adults]]),wash[[#This Row],[total_beneficiaries_reached]])</f>
        <v>0</v>
      </c>
      <c r="AI962" s="49" t="str">
        <f ca="1">IF(B962="","",OFFSET(table_admin1[[#Headers],[ADM1_PT]],MATCH(B962,admin1,0),1))</f>
        <v/>
      </c>
      <c r="AJ962" s="49" t="str">
        <f t="shared" ca="1" si="32"/>
        <v/>
      </c>
      <c r="AK962" s="49" t="str">
        <f t="shared" ca="1" si="33"/>
        <v/>
      </c>
    </row>
    <row r="963" spans="29:37" x14ac:dyDescent="0.2">
      <c r="AC963">
        <f>IF(ISBLANK(wash[[#This Row],[total_boys]]),SUM(wash[[#This Row],[boys_0-5_reached]],wash[[#This Row],[boys_6-12_reached]],wash[[#This Row],[boys_13-18_reached]]),wash[[#This Row],[total_boys]])</f>
        <v>0</v>
      </c>
      <c r="AD963">
        <f>IF(ISBLANK(wash[[#This Row],[total_girls]]),SUM(wash[[#This Row],[girls_0-5_reached]],wash[[#This Row],[girls_6-12_reached]],wash[[#This Row],[girls_13-18_reached]]),wash[[#This Row],[total_girls]])</f>
        <v>0</v>
      </c>
      <c r="AE963">
        <f>IF(ISBLANK(wash[[#This Row],[total_children]]),SUM(wash[[#This Row],[calc_boys]],wash[[#This Row],[calc_girls]]),wash[[#This Row],[total_children]])</f>
        <v>0</v>
      </c>
      <c r="AF963">
        <f>IF(ISBLANK(wash[[#This Row],[total_pwd]]),SUM(wash[[#This Row],[total_pwd_men]],wash[[#This Row],[total_pwd_women]]),wash[[#This Row],[total_pwd]])</f>
        <v>0</v>
      </c>
      <c r="AG963">
        <f>IF(ISBLANK(wash[[#This Row],[total_adults]]),SUM(wash[[#This Row],[total_men]],wash[[#This Row],[total_women]]),wash[[#This Row],[total_adults]])</f>
        <v>0</v>
      </c>
      <c r="AH963">
        <f>IF(ISBLANK(wash[[#This Row],[total_beneficiaries_reached]]),SUM(wash[[#This Row],[calc_children]],wash[[#This Row],[calc_adults]]),wash[[#This Row],[total_beneficiaries_reached]])</f>
        <v>0</v>
      </c>
      <c r="AI963" s="49" t="str">
        <f ca="1">IF(B963="","",OFFSET(table_admin1[[#Headers],[ADM1_PT]],MATCH(B963,admin1,0),1))</f>
        <v/>
      </c>
      <c r="AJ963" s="49" t="str">
        <f t="shared" ca="1" si="32"/>
        <v/>
      </c>
      <c r="AK963" s="49" t="str">
        <f t="shared" ca="1" si="33"/>
        <v/>
      </c>
    </row>
    <row r="964" spans="29:37" x14ac:dyDescent="0.2">
      <c r="AC964">
        <f>IF(ISBLANK(wash[[#This Row],[total_boys]]),SUM(wash[[#This Row],[boys_0-5_reached]],wash[[#This Row],[boys_6-12_reached]],wash[[#This Row],[boys_13-18_reached]]),wash[[#This Row],[total_boys]])</f>
        <v>0</v>
      </c>
      <c r="AD964">
        <f>IF(ISBLANK(wash[[#This Row],[total_girls]]),SUM(wash[[#This Row],[girls_0-5_reached]],wash[[#This Row],[girls_6-12_reached]],wash[[#This Row],[girls_13-18_reached]]),wash[[#This Row],[total_girls]])</f>
        <v>0</v>
      </c>
      <c r="AE964">
        <f>IF(ISBLANK(wash[[#This Row],[total_children]]),SUM(wash[[#This Row],[calc_boys]],wash[[#This Row],[calc_girls]]),wash[[#This Row],[total_children]])</f>
        <v>0</v>
      </c>
      <c r="AF964">
        <f>IF(ISBLANK(wash[[#This Row],[total_pwd]]),SUM(wash[[#This Row],[total_pwd_men]],wash[[#This Row],[total_pwd_women]]),wash[[#This Row],[total_pwd]])</f>
        <v>0</v>
      </c>
      <c r="AG964">
        <f>IF(ISBLANK(wash[[#This Row],[total_adults]]),SUM(wash[[#This Row],[total_men]],wash[[#This Row],[total_women]]),wash[[#This Row],[total_adults]])</f>
        <v>0</v>
      </c>
      <c r="AH964">
        <f>IF(ISBLANK(wash[[#This Row],[total_beneficiaries_reached]]),SUM(wash[[#This Row],[calc_children]],wash[[#This Row],[calc_adults]]),wash[[#This Row],[total_beneficiaries_reached]])</f>
        <v>0</v>
      </c>
      <c r="AI964" s="49" t="str">
        <f ca="1">IF(B964="","",OFFSET(table_admin1[[#Headers],[ADM1_PT]],MATCH(B964,admin1,0),1))</f>
        <v/>
      </c>
      <c r="AJ964" s="49" t="str">
        <f t="shared" ca="1" si="32"/>
        <v/>
      </c>
      <c r="AK964" s="49" t="str">
        <f t="shared" ca="1" si="33"/>
        <v/>
      </c>
    </row>
    <row r="965" spans="29:37" x14ac:dyDescent="0.2">
      <c r="AC965">
        <f>IF(ISBLANK(wash[[#This Row],[total_boys]]),SUM(wash[[#This Row],[boys_0-5_reached]],wash[[#This Row],[boys_6-12_reached]],wash[[#This Row],[boys_13-18_reached]]),wash[[#This Row],[total_boys]])</f>
        <v>0</v>
      </c>
      <c r="AD965">
        <f>IF(ISBLANK(wash[[#This Row],[total_girls]]),SUM(wash[[#This Row],[girls_0-5_reached]],wash[[#This Row],[girls_6-12_reached]],wash[[#This Row],[girls_13-18_reached]]),wash[[#This Row],[total_girls]])</f>
        <v>0</v>
      </c>
      <c r="AE965">
        <f>IF(ISBLANK(wash[[#This Row],[total_children]]),SUM(wash[[#This Row],[calc_boys]],wash[[#This Row],[calc_girls]]),wash[[#This Row],[total_children]])</f>
        <v>0</v>
      </c>
      <c r="AF965">
        <f>IF(ISBLANK(wash[[#This Row],[total_pwd]]),SUM(wash[[#This Row],[total_pwd_men]],wash[[#This Row],[total_pwd_women]]),wash[[#This Row],[total_pwd]])</f>
        <v>0</v>
      </c>
      <c r="AG965">
        <f>IF(ISBLANK(wash[[#This Row],[total_adults]]),SUM(wash[[#This Row],[total_men]],wash[[#This Row],[total_women]]),wash[[#This Row],[total_adults]])</f>
        <v>0</v>
      </c>
      <c r="AH965">
        <f>IF(ISBLANK(wash[[#This Row],[total_beneficiaries_reached]]),SUM(wash[[#This Row],[calc_children]],wash[[#This Row],[calc_adults]]),wash[[#This Row],[total_beneficiaries_reached]])</f>
        <v>0</v>
      </c>
      <c r="AI965" s="49" t="str">
        <f ca="1">IF(B965="","",OFFSET(table_admin1[[#Headers],[ADM1_PT]],MATCH(B965,admin1,0),1))</f>
        <v/>
      </c>
      <c r="AJ965" s="49" t="str">
        <f t="shared" ca="1" si="32"/>
        <v/>
      </c>
      <c r="AK965" s="49" t="str">
        <f t="shared" ca="1" si="33"/>
        <v/>
      </c>
    </row>
    <row r="966" spans="29:37" x14ac:dyDescent="0.2">
      <c r="AC966">
        <f>IF(ISBLANK(wash[[#This Row],[total_boys]]),SUM(wash[[#This Row],[boys_0-5_reached]],wash[[#This Row],[boys_6-12_reached]],wash[[#This Row],[boys_13-18_reached]]),wash[[#This Row],[total_boys]])</f>
        <v>0</v>
      </c>
      <c r="AD966">
        <f>IF(ISBLANK(wash[[#This Row],[total_girls]]),SUM(wash[[#This Row],[girls_0-5_reached]],wash[[#This Row],[girls_6-12_reached]],wash[[#This Row],[girls_13-18_reached]]),wash[[#This Row],[total_girls]])</f>
        <v>0</v>
      </c>
      <c r="AE966">
        <f>IF(ISBLANK(wash[[#This Row],[total_children]]),SUM(wash[[#This Row],[calc_boys]],wash[[#This Row],[calc_girls]]),wash[[#This Row],[total_children]])</f>
        <v>0</v>
      </c>
      <c r="AF966">
        <f>IF(ISBLANK(wash[[#This Row],[total_pwd]]),SUM(wash[[#This Row],[total_pwd_men]],wash[[#This Row],[total_pwd_women]]),wash[[#This Row],[total_pwd]])</f>
        <v>0</v>
      </c>
      <c r="AG966">
        <f>IF(ISBLANK(wash[[#This Row],[total_adults]]),SUM(wash[[#This Row],[total_men]],wash[[#This Row],[total_women]]),wash[[#This Row],[total_adults]])</f>
        <v>0</v>
      </c>
      <c r="AH966">
        <f>IF(ISBLANK(wash[[#This Row],[total_beneficiaries_reached]]),SUM(wash[[#This Row],[calc_children]],wash[[#This Row],[calc_adults]]),wash[[#This Row],[total_beneficiaries_reached]])</f>
        <v>0</v>
      </c>
      <c r="AI966" s="49" t="str">
        <f ca="1">IF(B966="","",OFFSET(table_admin1[[#Headers],[ADM1_PT]],MATCH(B966,admin1,0),1))</f>
        <v/>
      </c>
      <c r="AJ966" s="49" t="str">
        <f t="shared" ca="1" si="32"/>
        <v/>
      </c>
      <c r="AK966" s="49" t="str">
        <f t="shared" ca="1" si="33"/>
        <v/>
      </c>
    </row>
    <row r="967" spans="29:37" x14ac:dyDescent="0.2">
      <c r="AC967">
        <f>IF(ISBLANK(wash[[#This Row],[total_boys]]),SUM(wash[[#This Row],[boys_0-5_reached]],wash[[#This Row],[boys_6-12_reached]],wash[[#This Row],[boys_13-18_reached]]),wash[[#This Row],[total_boys]])</f>
        <v>0</v>
      </c>
      <c r="AD967">
        <f>IF(ISBLANK(wash[[#This Row],[total_girls]]),SUM(wash[[#This Row],[girls_0-5_reached]],wash[[#This Row],[girls_6-12_reached]],wash[[#This Row],[girls_13-18_reached]]),wash[[#This Row],[total_girls]])</f>
        <v>0</v>
      </c>
      <c r="AE967">
        <f>IF(ISBLANK(wash[[#This Row],[total_children]]),SUM(wash[[#This Row],[calc_boys]],wash[[#This Row],[calc_girls]]),wash[[#This Row],[total_children]])</f>
        <v>0</v>
      </c>
      <c r="AF967">
        <f>IF(ISBLANK(wash[[#This Row],[total_pwd]]),SUM(wash[[#This Row],[total_pwd_men]],wash[[#This Row],[total_pwd_women]]),wash[[#This Row],[total_pwd]])</f>
        <v>0</v>
      </c>
      <c r="AG967">
        <f>IF(ISBLANK(wash[[#This Row],[total_adults]]),SUM(wash[[#This Row],[total_men]],wash[[#This Row],[total_women]]),wash[[#This Row],[total_adults]])</f>
        <v>0</v>
      </c>
      <c r="AH967">
        <f>IF(ISBLANK(wash[[#This Row],[total_beneficiaries_reached]]),SUM(wash[[#This Row],[calc_children]],wash[[#This Row],[calc_adults]]),wash[[#This Row],[total_beneficiaries_reached]])</f>
        <v>0</v>
      </c>
      <c r="AI967" s="49" t="str">
        <f ca="1">IF(B967="","",OFFSET(table_admin1[[#Headers],[ADM1_PT]],MATCH(B967,admin1,0),1))</f>
        <v/>
      </c>
      <c r="AJ967" s="49" t="str">
        <f t="shared" ca="1" si="32"/>
        <v/>
      </c>
      <c r="AK967" s="49" t="str">
        <f t="shared" ca="1" si="33"/>
        <v/>
      </c>
    </row>
    <row r="968" spans="29:37" x14ac:dyDescent="0.2">
      <c r="AC968">
        <f>IF(ISBLANK(wash[[#This Row],[total_boys]]),SUM(wash[[#This Row],[boys_0-5_reached]],wash[[#This Row],[boys_6-12_reached]],wash[[#This Row],[boys_13-18_reached]]),wash[[#This Row],[total_boys]])</f>
        <v>0</v>
      </c>
      <c r="AD968">
        <f>IF(ISBLANK(wash[[#This Row],[total_girls]]),SUM(wash[[#This Row],[girls_0-5_reached]],wash[[#This Row],[girls_6-12_reached]],wash[[#This Row],[girls_13-18_reached]]),wash[[#This Row],[total_girls]])</f>
        <v>0</v>
      </c>
      <c r="AE968">
        <f>IF(ISBLANK(wash[[#This Row],[total_children]]),SUM(wash[[#This Row],[calc_boys]],wash[[#This Row],[calc_girls]]),wash[[#This Row],[total_children]])</f>
        <v>0</v>
      </c>
      <c r="AF968">
        <f>IF(ISBLANK(wash[[#This Row],[total_pwd]]),SUM(wash[[#This Row],[total_pwd_men]],wash[[#This Row],[total_pwd_women]]),wash[[#This Row],[total_pwd]])</f>
        <v>0</v>
      </c>
      <c r="AG968">
        <f>IF(ISBLANK(wash[[#This Row],[total_adults]]),SUM(wash[[#This Row],[total_men]],wash[[#This Row],[total_women]]),wash[[#This Row],[total_adults]])</f>
        <v>0</v>
      </c>
      <c r="AH968">
        <f>IF(ISBLANK(wash[[#This Row],[total_beneficiaries_reached]]),SUM(wash[[#This Row],[calc_children]],wash[[#This Row],[calc_adults]]),wash[[#This Row],[total_beneficiaries_reached]])</f>
        <v>0</v>
      </c>
      <c r="AI968" s="49" t="str">
        <f ca="1">IF(B968="","",OFFSET(table_admin1[[#Headers],[ADM1_PT]],MATCH(B968,admin1,0),1))</f>
        <v/>
      </c>
      <c r="AJ968" s="49" t="str">
        <f t="shared" ca="1" si="32"/>
        <v/>
      </c>
      <c r="AK968" s="49" t="str">
        <f t="shared" ca="1" si="33"/>
        <v/>
      </c>
    </row>
    <row r="969" spans="29:37" x14ac:dyDescent="0.2">
      <c r="AC969">
        <f>IF(ISBLANK(wash[[#This Row],[total_boys]]),SUM(wash[[#This Row],[boys_0-5_reached]],wash[[#This Row],[boys_6-12_reached]],wash[[#This Row],[boys_13-18_reached]]),wash[[#This Row],[total_boys]])</f>
        <v>0</v>
      </c>
      <c r="AD969">
        <f>IF(ISBLANK(wash[[#This Row],[total_girls]]),SUM(wash[[#This Row],[girls_0-5_reached]],wash[[#This Row],[girls_6-12_reached]],wash[[#This Row],[girls_13-18_reached]]),wash[[#This Row],[total_girls]])</f>
        <v>0</v>
      </c>
      <c r="AE969">
        <f>IF(ISBLANK(wash[[#This Row],[total_children]]),SUM(wash[[#This Row],[calc_boys]],wash[[#This Row],[calc_girls]]),wash[[#This Row],[total_children]])</f>
        <v>0</v>
      </c>
      <c r="AF969">
        <f>IF(ISBLANK(wash[[#This Row],[total_pwd]]),SUM(wash[[#This Row],[total_pwd_men]],wash[[#This Row],[total_pwd_women]]),wash[[#This Row],[total_pwd]])</f>
        <v>0</v>
      </c>
      <c r="AG969">
        <f>IF(ISBLANK(wash[[#This Row],[total_adults]]),SUM(wash[[#This Row],[total_men]],wash[[#This Row],[total_women]]),wash[[#This Row],[total_adults]])</f>
        <v>0</v>
      </c>
      <c r="AH969">
        <f>IF(ISBLANK(wash[[#This Row],[total_beneficiaries_reached]]),SUM(wash[[#This Row],[calc_children]],wash[[#This Row],[calc_adults]]),wash[[#This Row],[total_beneficiaries_reached]])</f>
        <v>0</v>
      </c>
      <c r="AI969" s="49" t="str">
        <f ca="1">IF(B969="","",OFFSET(table_admin1[[#Headers],[ADM1_PT]],MATCH(B969,admin1,0),1))</f>
        <v/>
      </c>
      <c r="AJ969" s="49" t="str">
        <f t="shared" ca="1" si="32"/>
        <v/>
      </c>
      <c r="AK969" s="49" t="str">
        <f t="shared" ca="1" si="33"/>
        <v/>
      </c>
    </row>
    <row r="970" spans="29:37" x14ac:dyDescent="0.2">
      <c r="AC970">
        <f>IF(ISBLANK(wash[[#This Row],[total_boys]]),SUM(wash[[#This Row],[boys_0-5_reached]],wash[[#This Row],[boys_6-12_reached]],wash[[#This Row],[boys_13-18_reached]]),wash[[#This Row],[total_boys]])</f>
        <v>0</v>
      </c>
      <c r="AD970">
        <f>IF(ISBLANK(wash[[#This Row],[total_girls]]),SUM(wash[[#This Row],[girls_0-5_reached]],wash[[#This Row],[girls_6-12_reached]],wash[[#This Row],[girls_13-18_reached]]),wash[[#This Row],[total_girls]])</f>
        <v>0</v>
      </c>
      <c r="AE970">
        <f>IF(ISBLANK(wash[[#This Row],[total_children]]),SUM(wash[[#This Row],[calc_boys]],wash[[#This Row],[calc_girls]]),wash[[#This Row],[total_children]])</f>
        <v>0</v>
      </c>
      <c r="AF970">
        <f>IF(ISBLANK(wash[[#This Row],[total_pwd]]),SUM(wash[[#This Row],[total_pwd_men]],wash[[#This Row],[total_pwd_women]]),wash[[#This Row],[total_pwd]])</f>
        <v>0</v>
      </c>
      <c r="AG970">
        <f>IF(ISBLANK(wash[[#This Row],[total_adults]]),SUM(wash[[#This Row],[total_men]],wash[[#This Row],[total_women]]),wash[[#This Row],[total_adults]])</f>
        <v>0</v>
      </c>
      <c r="AH970">
        <f>IF(ISBLANK(wash[[#This Row],[total_beneficiaries_reached]]),SUM(wash[[#This Row],[calc_children]],wash[[#This Row],[calc_adults]]),wash[[#This Row],[total_beneficiaries_reached]])</f>
        <v>0</v>
      </c>
      <c r="AI970" s="49" t="str">
        <f ca="1">IF(B970="","",OFFSET(table_admin1[[#Headers],[ADM1_PT]],MATCH(B970,admin1,0),1))</f>
        <v/>
      </c>
      <c r="AJ970" s="49" t="str">
        <f t="shared" ca="1" si="32"/>
        <v/>
      </c>
      <c r="AK970" s="49" t="str">
        <f t="shared" ca="1" si="33"/>
        <v/>
      </c>
    </row>
    <row r="971" spans="29:37" x14ac:dyDescent="0.2">
      <c r="AC971">
        <f>IF(ISBLANK(wash[[#This Row],[total_boys]]),SUM(wash[[#This Row],[boys_0-5_reached]],wash[[#This Row],[boys_6-12_reached]],wash[[#This Row],[boys_13-18_reached]]),wash[[#This Row],[total_boys]])</f>
        <v>0</v>
      </c>
      <c r="AD971">
        <f>IF(ISBLANK(wash[[#This Row],[total_girls]]),SUM(wash[[#This Row],[girls_0-5_reached]],wash[[#This Row],[girls_6-12_reached]],wash[[#This Row],[girls_13-18_reached]]),wash[[#This Row],[total_girls]])</f>
        <v>0</v>
      </c>
      <c r="AE971">
        <f>IF(ISBLANK(wash[[#This Row],[total_children]]),SUM(wash[[#This Row],[calc_boys]],wash[[#This Row],[calc_girls]]),wash[[#This Row],[total_children]])</f>
        <v>0</v>
      </c>
      <c r="AF971">
        <f>IF(ISBLANK(wash[[#This Row],[total_pwd]]),SUM(wash[[#This Row],[total_pwd_men]],wash[[#This Row],[total_pwd_women]]),wash[[#This Row],[total_pwd]])</f>
        <v>0</v>
      </c>
      <c r="AG971">
        <f>IF(ISBLANK(wash[[#This Row],[total_adults]]),SUM(wash[[#This Row],[total_men]],wash[[#This Row],[total_women]]),wash[[#This Row],[total_adults]])</f>
        <v>0</v>
      </c>
      <c r="AH971">
        <f>IF(ISBLANK(wash[[#This Row],[total_beneficiaries_reached]]),SUM(wash[[#This Row],[calc_children]],wash[[#This Row],[calc_adults]]),wash[[#This Row],[total_beneficiaries_reached]])</f>
        <v>0</v>
      </c>
      <c r="AI971" s="49" t="str">
        <f ca="1">IF(B971="","",OFFSET(table_admin1[[#Headers],[ADM1_PT]],MATCH(B971,admin1,0),1))</f>
        <v/>
      </c>
      <c r="AJ971" s="49" t="str">
        <f t="shared" ca="1" si="32"/>
        <v/>
      </c>
      <c r="AK971" s="49" t="str">
        <f t="shared" ca="1" si="33"/>
        <v/>
      </c>
    </row>
    <row r="972" spans="29:37" x14ac:dyDescent="0.2">
      <c r="AC972">
        <f>IF(ISBLANK(wash[[#This Row],[total_boys]]),SUM(wash[[#This Row],[boys_0-5_reached]],wash[[#This Row],[boys_6-12_reached]],wash[[#This Row],[boys_13-18_reached]]),wash[[#This Row],[total_boys]])</f>
        <v>0</v>
      </c>
      <c r="AD972">
        <f>IF(ISBLANK(wash[[#This Row],[total_girls]]),SUM(wash[[#This Row],[girls_0-5_reached]],wash[[#This Row],[girls_6-12_reached]],wash[[#This Row],[girls_13-18_reached]]),wash[[#This Row],[total_girls]])</f>
        <v>0</v>
      </c>
      <c r="AE972">
        <f>IF(ISBLANK(wash[[#This Row],[total_children]]),SUM(wash[[#This Row],[calc_boys]],wash[[#This Row],[calc_girls]]),wash[[#This Row],[total_children]])</f>
        <v>0</v>
      </c>
      <c r="AF972">
        <f>IF(ISBLANK(wash[[#This Row],[total_pwd]]),SUM(wash[[#This Row],[total_pwd_men]],wash[[#This Row],[total_pwd_women]]),wash[[#This Row],[total_pwd]])</f>
        <v>0</v>
      </c>
      <c r="AG972">
        <f>IF(ISBLANK(wash[[#This Row],[total_adults]]),SUM(wash[[#This Row],[total_men]],wash[[#This Row],[total_women]]),wash[[#This Row],[total_adults]])</f>
        <v>0</v>
      </c>
      <c r="AH972">
        <f>IF(ISBLANK(wash[[#This Row],[total_beneficiaries_reached]]),SUM(wash[[#This Row],[calc_children]],wash[[#This Row],[calc_adults]]),wash[[#This Row],[total_beneficiaries_reached]])</f>
        <v>0</v>
      </c>
      <c r="AI972" s="49" t="str">
        <f ca="1">IF(B972="","",OFFSET(table_admin1[[#Headers],[ADM1_PT]],MATCH(B972,admin1,0),1))</f>
        <v/>
      </c>
      <c r="AJ972" s="49" t="str">
        <f t="shared" ca="1" si="32"/>
        <v/>
      </c>
      <c r="AK972" s="49" t="str">
        <f t="shared" ca="1" si="33"/>
        <v/>
      </c>
    </row>
    <row r="973" spans="29:37" x14ac:dyDescent="0.2">
      <c r="AC973">
        <f>IF(ISBLANK(wash[[#This Row],[total_boys]]),SUM(wash[[#This Row],[boys_0-5_reached]],wash[[#This Row],[boys_6-12_reached]],wash[[#This Row],[boys_13-18_reached]]),wash[[#This Row],[total_boys]])</f>
        <v>0</v>
      </c>
      <c r="AD973">
        <f>IF(ISBLANK(wash[[#This Row],[total_girls]]),SUM(wash[[#This Row],[girls_0-5_reached]],wash[[#This Row],[girls_6-12_reached]],wash[[#This Row],[girls_13-18_reached]]),wash[[#This Row],[total_girls]])</f>
        <v>0</v>
      </c>
      <c r="AE973">
        <f>IF(ISBLANK(wash[[#This Row],[total_children]]),SUM(wash[[#This Row],[calc_boys]],wash[[#This Row],[calc_girls]]),wash[[#This Row],[total_children]])</f>
        <v>0</v>
      </c>
      <c r="AF973">
        <f>IF(ISBLANK(wash[[#This Row],[total_pwd]]),SUM(wash[[#This Row],[total_pwd_men]],wash[[#This Row],[total_pwd_women]]),wash[[#This Row],[total_pwd]])</f>
        <v>0</v>
      </c>
      <c r="AG973">
        <f>IF(ISBLANK(wash[[#This Row],[total_adults]]),SUM(wash[[#This Row],[total_men]],wash[[#This Row],[total_women]]),wash[[#This Row],[total_adults]])</f>
        <v>0</v>
      </c>
      <c r="AH973">
        <f>IF(ISBLANK(wash[[#This Row],[total_beneficiaries_reached]]),SUM(wash[[#This Row],[calc_children]],wash[[#This Row],[calc_adults]]),wash[[#This Row],[total_beneficiaries_reached]])</f>
        <v>0</v>
      </c>
      <c r="AI973" s="49" t="str">
        <f ca="1">IF(B973="","",OFFSET(table_admin1[[#Headers],[ADM1_PT]],MATCH(B973,admin1,0),1))</f>
        <v/>
      </c>
      <c r="AJ973" s="49" t="str">
        <f t="shared" ca="1" si="32"/>
        <v/>
      </c>
      <c r="AK973" s="49" t="str">
        <f t="shared" ca="1" si="33"/>
        <v/>
      </c>
    </row>
    <row r="974" spans="29:37" x14ac:dyDescent="0.2">
      <c r="AC974">
        <f>IF(ISBLANK(wash[[#This Row],[total_boys]]),SUM(wash[[#This Row],[boys_0-5_reached]],wash[[#This Row],[boys_6-12_reached]],wash[[#This Row],[boys_13-18_reached]]),wash[[#This Row],[total_boys]])</f>
        <v>0</v>
      </c>
      <c r="AD974">
        <f>IF(ISBLANK(wash[[#This Row],[total_girls]]),SUM(wash[[#This Row],[girls_0-5_reached]],wash[[#This Row],[girls_6-12_reached]],wash[[#This Row],[girls_13-18_reached]]),wash[[#This Row],[total_girls]])</f>
        <v>0</v>
      </c>
      <c r="AE974">
        <f>IF(ISBLANK(wash[[#This Row],[total_children]]),SUM(wash[[#This Row],[calc_boys]],wash[[#This Row],[calc_girls]]),wash[[#This Row],[total_children]])</f>
        <v>0</v>
      </c>
      <c r="AF974">
        <f>IF(ISBLANK(wash[[#This Row],[total_pwd]]),SUM(wash[[#This Row],[total_pwd_men]],wash[[#This Row],[total_pwd_women]]),wash[[#This Row],[total_pwd]])</f>
        <v>0</v>
      </c>
      <c r="AG974">
        <f>IF(ISBLANK(wash[[#This Row],[total_adults]]),SUM(wash[[#This Row],[total_men]],wash[[#This Row],[total_women]]),wash[[#This Row],[total_adults]])</f>
        <v>0</v>
      </c>
      <c r="AH974">
        <f>IF(ISBLANK(wash[[#This Row],[total_beneficiaries_reached]]),SUM(wash[[#This Row],[calc_children]],wash[[#This Row],[calc_adults]]),wash[[#This Row],[total_beneficiaries_reached]])</f>
        <v>0</v>
      </c>
      <c r="AI974" s="49" t="str">
        <f ca="1">IF(B974="","",OFFSET(table_admin1[[#Headers],[ADM1_PT]],MATCH(B974,admin1,0),1))</f>
        <v/>
      </c>
      <c r="AJ974" s="49" t="str">
        <f t="shared" ca="1" si="32"/>
        <v/>
      </c>
      <c r="AK974" s="49" t="str">
        <f t="shared" ca="1" si="33"/>
        <v/>
      </c>
    </row>
    <row r="975" spans="29:37" x14ac:dyDescent="0.2">
      <c r="AC975">
        <f>IF(ISBLANK(wash[[#This Row],[total_boys]]),SUM(wash[[#This Row],[boys_0-5_reached]],wash[[#This Row],[boys_6-12_reached]],wash[[#This Row],[boys_13-18_reached]]),wash[[#This Row],[total_boys]])</f>
        <v>0</v>
      </c>
      <c r="AD975">
        <f>IF(ISBLANK(wash[[#This Row],[total_girls]]),SUM(wash[[#This Row],[girls_0-5_reached]],wash[[#This Row],[girls_6-12_reached]],wash[[#This Row],[girls_13-18_reached]]),wash[[#This Row],[total_girls]])</f>
        <v>0</v>
      </c>
      <c r="AE975">
        <f>IF(ISBLANK(wash[[#This Row],[total_children]]),SUM(wash[[#This Row],[calc_boys]],wash[[#This Row],[calc_girls]]),wash[[#This Row],[total_children]])</f>
        <v>0</v>
      </c>
      <c r="AF975">
        <f>IF(ISBLANK(wash[[#This Row],[total_pwd]]),SUM(wash[[#This Row],[total_pwd_men]],wash[[#This Row],[total_pwd_women]]),wash[[#This Row],[total_pwd]])</f>
        <v>0</v>
      </c>
      <c r="AG975">
        <f>IF(ISBLANK(wash[[#This Row],[total_adults]]),SUM(wash[[#This Row],[total_men]],wash[[#This Row],[total_women]]),wash[[#This Row],[total_adults]])</f>
        <v>0</v>
      </c>
      <c r="AH975">
        <f>IF(ISBLANK(wash[[#This Row],[total_beneficiaries_reached]]),SUM(wash[[#This Row],[calc_children]],wash[[#This Row],[calc_adults]]),wash[[#This Row],[total_beneficiaries_reached]])</f>
        <v>0</v>
      </c>
      <c r="AI975" s="49" t="str">
        <f ca="1">IF(B975="","",OFFSET(table_admin1[[#Headers],[ADM1_PT]],MATCH(B975,admin1,0),1))</f>
        <v/>
      </c>
      <c r="AJ975" s="49" t="str">
        <f t="shared" ca="1" si="32"/>
        <v/>
      </c>
      <c r="AK975" s="49" t="str">
        <f t="shared" ca="1" si="33"/>
        <v/>
      </c>
    </row>
    <row r="976" spans="29:37" x14ac:dyDescent="0.2">
      <c r="AC976">
        <f>IF(ISBLANK(wash[[#This Row],[total_boys]]),SUM(wash[[#This Row],[boys_0-5_reached]],wash[[#This Row],[boys_6-12_reached]],wash[[#This Row],[boys_13-18_reached]]),wash[[#This Row],[total_boys]])</f>
        <v>0</v>
      </c>
      <c r="AD976">
        <f>IF(ISBLANK(wash[[#This Row],[total_girls]]),SUM(wash[[#This Row],[girls_0-5_reached]],wash[[#This Row],[girls_6-12_reached]],wash[[#This Row],[girls_13-18_reached]]),wash[[#This Row],[total_girls]])</f>
        <v>0</v>
      </c>
      <c r="AE976">
        <f>IF(ISBLANK(wash[[#This Row],[total_children]]),SUM(wash[[#This Row],[calc_boys]],wash[[#This Row],[calc_girls]]),wash[[#This Row],[total_children]])</f>
        <v>0</v>
      </c>
      <c r="AF976">
        <f>IF(ISBLANK(wash[[#This Row],[total_pwd]]),SUM(wash[[#This Row],[total_pwd_men]],wash[[#This Row],[total_pwd_women]]),wash[[#This Row],[total_pwd]])</f>
        <v>0</v>
      </c>
      <c r="AG976">
        <f>IF(ISBLANK(wash[[#This Row],[total_adults]]),SUM(wash[[#This Row],[total_men]],wash[[#This Row],[total_women]]),wash[[#This Row],[total_adults]])</f>
        <v>0</v>
      </c>
      <c r="AH976">
        <f>IF(ISBLANK(wash[[#This Row],[total_beneficiaries_reached]]),SUM(wash[[#This Row],[calc_children]],wash[[#This Row],[calc_adults]]),wash[[#This Row],[total_beneficiaries_reached]])</f>
        <v>0</v>
      </c>
      <c r="AI976" s="49" t="str">
        <f ca="1">IF(B976="","",OFFSET(table_admin1[[#Headers],[ADM1_PT]],MATCH(B976,admin1,0),1))</f>
        <v/>
      </c>
      <c r="AJ976" s="49" t="str">
        <f t="shared" ca="1" si="32"/>
        <v/>
      </c>
      <c r="AK976" s="49" t="str">
        <f t="shared" ca="1" si="33"/>
        <v/>
      </c>
    </row>
    <row r="977" spans="29:37" x14ac:dyDescent="0.2">
      <c r="AC977">
        <f>IF(ISBLANK(wash[[#This Row],[total_boys]]),SUM(wash[[#This Row],[boys_0-5_reached]],wash[[#This Row],[boys_6-12_reached]],wash[[#This Row],[boys_13-18_reached]]),wash[[#This Row],[total_boys]])</f>
        <v>0</v>
      </c>
      <c r="AD977">
        <f>IF(ISBLANK(wash[[#This Row],[total_girls]]),SUM(wash[[#This Row],[girls_0-5_reached]],wash[[#This Row],[girls_6-12_reached]],wash[[#This Row],[girls_13-18_reached]]),wash[[#This Row],[total_girls]])</f>
        <v>0</v>
      </c>
      <c r="AE977">
        <f>IF(ISBLANK(wash[[#This Row],[total_children]]),SUM(wash[[#This Row],[calc_boys]],wash[[#This Row],[calc_girls]]),wash[[#This Row],[total_children]])</f>
        <v>0</v>
      </c>
      <c r="AF977">
        <f>IF(ISBLANK(wash[[#This Row],[total_pwd]]),SUM(wash[[#This Row],[total_pwd_men]],wash[[#This Row],[total_pwd_women]]),wash[[#This Row],[total_pwd]])</f>
        <v>0</v>
      </c>
      <c r="AG977">
        <f>IF(ISBLANK(wash[[#This Row],[total_adults]]),SUM(wash[[#This Row],[total_men]],wash[[#This Row],[total_women]]),wash[[#This Row],[total_adults]])</f>
        <v>0</v>
      </c>
      <c r="AH977">
        <f>IF(ISBLANK(wash[[#This Row],[total_beneficiaries_reached]]),SUM(wash[[#This Row],[calc_children]],wash[[#This Row],[calc_adults]]),wash[[#This Row],[total_beneficiaries_reached]])</f>
        <v>0</v>
      </c>
      <c r="AI977" s="49" t="str">
        <f ca="1">IF(B977="","",OFFSET(table_admin1[[#Headers],[ADM1_PT]],MATCH(B977,admin1,0),1))</f>
        <v/>
      </c>
      <c r="AJ977" s="49" t="str">
        <f t="shared" ca="1" si="32"/>
        <v/>
      </c>
      <c r="AK977" s="49" t="str">
        <f t="shared" ca="1" si="33"/>
        <v/>
      </c>
    </row>
    <row r="978" spans="29:37" x14ac:dyDescent="0.2">
      <c r="AC978">
        <f>IF(ISBLANK(wash[[#This Row],[total_boys]]),SUM(wash[[#This Row],[boys_0-5_reached]],wash[[#This Row],[boys_6-12_reached]],wash[[#This Row],[boys_13-18_reached]]),wash[[#This Row],[total_boys]])</f>
        <v>0</v>
      </c>
      <c r="AD978">
        <f>IF(ISBLANK(wash[[#This Row],[total_girls]]),SUM(wash[[#This Row],[girls_0-5_reached]],wash[[#This Row],[girls_6-12_reached]],wash[[#This Row],[girls_13-18_reached]]),wash[[#This Row],[total_girls]])</f>
        <v>0</v>
      </c>
      <c r="AE978">
        <f>IF(ISBLANK(wash[[#This Row],[total_children]]),SUM(wash[[#This Row],[calc_boys]],wash[[#This Row],[calc_girls]]),wash[[#This Row],[total_children]])</f>
        <v>0</v>
      </c>
      <c r="AF978">
        <f>IF(ISBLANK(wash[[#This Row],[total_pwd]]),SUM(wash[[#This Row],[total_pwd_men]],wash[[#This Row],[total_pwd_women]]),wash[[#This Row],[total_pwd]])</f>
        <v>0</v>
      </c>
      <c r="AG978">
        <f>IF(ISBLANK(wash[[#This Row],[total_adults]]),SUM(wash[[#This Row],[total_men]],wash[[#This Row],[total_women]]),wash[[#This Row],[total_adults]])</f>
        <v>0</v>
      </c>
      <c r="AH978">
        <f>IF(ISBLANK(wash[[#This Row],[total_beneficiaries_reached]]),SUM(wash[[#This Row],[calc_children]],wash[[#This Row],[calc_adults]]),wash[[#This Row],[total_beneficiaries_reached]])</f>
        <v>0</v>
      </c>
      <c r="AI978" s="49" t="str">
        <f ca="1">IF(B978="","",OFFSET(table_admin1[[#Headers],[ADM1_PT]],MATCH(B978,admin1,0),1))</f>
        <v/>
      </c>
      <c r="AJ978" s="49" t="str">
        <f t="shared" ca="1" si="32"/>
        <v/>
      </c>
      <c r="AK978" s="49" t="str">
        <f t="shared" ca="1" si="33"/>
        <v/>
      </c>
    </row>
    <row r="979" spans="29:37" x14ac:dyDescent="0.2">
      <c r="AC979">
        <f>IF(ISBLANK(wash[[#This Row],[total_boys]]),SUM(wash[[#This Row],[boys_0-5_reached]],wash[[#This Row],[boys_6-12_reached]],wash[[#This Row],[boys_13-18_reached]]),wash[[#This Row],[total_boys]])</f>
        <v>0</v>
      </c>
      <c r="AD979">
        <f>IF(ISBLANK(wash[[#This Row],[total_girls]]),SUM(wash[[#This Row],[girls_0-5_reached]],wash[[#This Row],[girls_6-12_reached]],wash[[#This Row],[girls_13-18_reached]]),wash[[#This Row],[total_girls]])</f>
        <v>0</v>
      </c>
      <c r="AE979">
        <f>IF(ISBLANK(wash[[#This Row],[total_children]]),SUM(wash[[#This Row],[calc_boys]],wash[[#This Row],[calc_girls]]),wash[[#This Row],[total_children]])</f>
        <v>0</v>
      </c>
      <c r="AF979">
        <f>IF(ISBLANK(wash[[#This Row],[total_pwd]]),SUM(wash[[#This Row],[total_pwd_men]],wash[[#This Row],[total_pwd_women]]),wash[[#This Row],[total_pwd]])</f>
        <v>0</v>
      </c>
      <c r="AG979">
        <f>IF(ISBLANK(wash[[#This Row],[total_adults]]),SUM(wash[[#This Row],[total_men]],wash[[#This Row],[total_women]]),wash[[#This Row],[total_adults]])</f>
        <v>0</v>
      </c>
      <c r="AH979">
        <f>IF(ISBLANK(wash[[#This Row],[total_beneficiaries_reached]]),SUM(wash[[#This Row],[calc_children]],wash[[#This Row],[calc_adults]]),wash[[#This Row],[total_beneficiaries_reached]])</f>
        <v>0</v>
      </c>
      <c r="AI979" s="49" t="str">
        <f ca="1">IF(B979="","",OFFSET(table_admin1[[#Headers],[ADM1_PT]],MATCH(B979,admin1,0),1))</f>
        <v/>
      </c>
      <c r="AJ979" s="49" t="str">
        <f t="shared" ca="1" si="32"/>
        <v/>
      </c>
      <c r="AK979" s="49" t="str">
        <f t="shared" ca="1" si="33"/>
        <v/>
      </c>
    </row>
    <row r="980" spans="29:37" x14ac:dyDescent="0.2">
      <c r="AC980">
        <f>IF(ISBLANK(wash[[#This Row],[total_boys]]),SUM(wash[[#This Row],[boys_0-5_reached]],wash[[#This Row],[boys_6-12_reached]],wash[[#This Row],[boys_13-18_reached]]),wash[[#This Row],[total_boys]])</f>
        <v>0</v>
      </c>
      <c r="AD980">
        <f>IF(ISBLANK(wash[[#This Row],[total_girls]]),SUM(wash[[#This Row],[girls_0-5_reached]],wash[[#This Row],[girls_6-12_reached]],wash[[#This Row],[girls_13-18_reached]]),wash[[#This Row],[total_girls]])</f>
        <v>0</v>
      </c>
      <c r="AE980">
        <f>IF(ISBLANK(wash[[#This Row],[total_children]]),SUM(wash[[#This Row],[calc_boys]],wash[[#This Row],[calc_girls]]),wash[[#This Row],[total_children]])</f>
        <v>0</v>
      </c>
      <c r="AF980">
        <f>IF(ISBLANK(wash[[#This Row],[total_pwd]]),SUM(wash[[#This Row],[total_pwd_men]],wash[[#This Row],[total_pwd_women]]),wash[[#This Row],[total_pwd]])</f>
        <v>0</v>
      </c>
      <c r="AG980">
        <f>IF(ISBLANK(wash[[#This Row],[total_adults]]),SUM(wash[[#This Row],[total_men]],wash[[#This Row],[total_women]]),wash[[#This Row],[total_adults]])</f>
        <v>0</v>
      </c>
      <c r="AH980">
        <f>IF(ISBLANK(wash[[#This Row],[total_beneficiaries_reached]]),SUM(wash[[#This Row],[calc_children]],wash[[#This Row],[calc_adults]]),wash[[#This Row],[total_beneficiaries_reached]])</f>
        <v>0</v>
      </c>
      <c r="AI980" s="49" t="str">
        <f ca="1">IF(B980="","",OFFSET(table_admin1[[#Headers],[ADM1_PT]],MATCH(B980,admin1,0),1))</f>
        <v/>
      </c>
      <c r="AJ980" s="49" t="str">
        <f t="shared" ca="1" si="32"/>
        <v/>
      </c>
      <c r="AK980" s="49" t="str">
        <f t="shared" ca="1" si="33"/>
        <v/>
      </c>
    </row>
    <row r="981" spans="29:37" x14ac:dyDescent="0.2">
      <c r="AC981">
        <f>IF(ISBLANK(wash[[#This Row],[total_boys]]),SUM(wash[[#This Row],[boys_0-5_reached]],wash[[#This Row],[boys_6-12_reached]],wash[[#This Row],[boys_13-18_reached]]),wash[[#This Row],[total_boys]])</f>
        <v>0</v>
      </c>
      <c r="AD981">
        <f>IF(ISBLANK(wash[[#This Row],[total_girls]]),SUM(wash[[#This Row],[girls_0-5_reached]],wash[[#This Row],[girls_6-12_reached]],wash[[#This Row],[girls_13-18_reached]]),wash[[#This Row],[total_girls]])</f>
        <v>0</v>
      </c>
      <c r="AE981">
        <f>IF(ISBLANK(wash[[#This Row],[total_children]]),SUM(wash[[#This Row],[calc_boys]],wash[[#This Row],[calc_girls]]),wash[[#This Row],[total_children]])</f>
        <v>0</v>
      </c>
      <c r="AF981">
        <f>IF(ISBLANK(wash[[#This Row],[total_pwd]]),SUM(wash[[#This Row],[total_pwd_men]],wash[[#This Row],[total_pwd_women]]),wash[[#This Row],[total_pwd]])</f>
        <v>0</v>
      </c>
      <c r="AG981">
        <f>IF(ISBLANK(wash[[#This Row],[total_adults]]),SUM(wash[[#This Row],[total_men]],wash[[#This Row],[total_women]]),wash[[#This Row],[total_adults]])</f>
        <v>0</v>
      </c>
      <c r="AH981">
        <f>IF(ISBLANK(wash[[#This Row],[total_beneficiaries_reached]]),SUM(wash[[#This Row],[calc_children]],wash[[#This Row],[calc_adults]]),wash[[#This Row],[total_beneficiaries_reached]])</f>
        <v>0</v>
      </c>
      <c r="AI981" s="49" t="str">
        <f ca="1">IF(B981="","",OFFSET(table_admin1[[#Headers],[ADM1_PT]],MATCH(B981,admin1,0),1))</f>
        <v/>
      </c>
      <c r="AJ981" s="49" t="str">
        <f t="shared" ca="1" si="32"/>
        <v/>
      </c>
      <c r="AK981" s="49" t="str">
        <f t="shared" ca="1" si="33"/>
        <v/>
      </c>
    </row>
    <row r="982" spans="29:37" x14ac:dyDescent="0.2">
      <c r="AC982">
        <f>IF(ISBLANK(wash[[#This Row],[total_boys]]),SUM(wash[[#This Row],[boys_0-5_reached]],wash[[#This Row],[boys_6-12_reached]],wash[[#This Row],[boys_13-18_reached]]),wash[[#This Row],[total_boys]])</f>
        <v>0</v>
      </c>
      <c r="AD982">
        <f>IF(ISBLANK(wash[[#This Row],[total_girls]]),SUM(wash[[#This Row],[girls_0-5_reached]],wash[[#This Row],[girls_6-12_reached]],wash[[#This Row],[girls_13-18_reached]]),wash[[#This Row],[total_girls]])</f>
        <v>0</v>
      </c>
      <c r="AE982">
        <f>IF(ISBLANK(wash[[#This Row],[total_children]]),SUM(wash[[#This Row],[calc_boys]],wash[[#This Row],[calc_girls]]),wash[[#This Row],[total_children]])</f>
        <v>0</v>
      </c>
      <c r="AF982">
        <f>IF(ISBLANK(wash[[#This Row],[total_pwd]]),SUM(wash[[#This Row],[total_pwd_men]],wash[[#This Row],[total_pwd_women]]),wash[[#This Row],[total_pwd]])</f>
        <v>0</v>
      </c>
      <c r="AG982">
        <f>IF(ISBLANK(wash[[#This Row],[total_adults]]),SUM(wash[[#This Row],[total_men]],wash[[#This Row],[total_women]]),wash[[#This Row],[total_adults]])</f>
        <v>0</v>
      </c>
      <c r="AH982">
        <f>IF(ISBLANK(wash[[#This Row],[total_beneficiaries_reached]]),SUM(wash[[#This Row],[calc_children]],wash[[#This Row],[calc_adults]]),wash[[#This Row],[total_beneficiaries_reached]])</f>
        <v>0</v>
      </c>
      <c r="AI982" s="49" t="str">
        <f ca="1">IF(B982="","",OFFSET(table_admin1[[#Headers],[ADM1_PT]],MATCH(B982,admin1,0),1))</f>
        <v/>
      </c>
      <c r="AJ982" s="49" t="str">
        <f t="shared" ca="1" si="32"/>
        <v/>
      </c>
      <c r="AK982" s="49" t="str">
        <f t="shared" ca="1" si="33"/>
        <v/>
      </c>
    </row>
    <row r="983" spans="29:37" x14ac:dyDescent="0.2">
      <c r="AC983">
        <f>IF(ISBLANK(wash[[#This Row],[total_boys]]),SUM(wash[[#This Row],[boys_0-5_reached]],wash[[#This Row],[boys_6-12_reached]],wash[[#This Row],[boys_13-18_reached]]),wash[[#This Row],[total_boys]])</f>
        <v>0</v>
      </c>
      <c r="AD983">
        <f>IF(ISBLANK(wash[[#This Row],[total_girls]]),SUM(wash[[#This Row],[girls_0-5_reached]],wash[[#This Row],[girls_6-12_reached]],wash[[#This Row],[girls_13-18_reached]]),wash[[#This Row],[total_girls]])</f>
        <v>0</v>
      </c>
      <c r="AE983">
        <f>IF(ISBLANK(wash[[#This Row],[total_children]]),SUM(wash[[#This Row],[calc_boys]],wash[[#This Row],[calc_girls]]),wash[[#This Row],[total_children]])</f>
        <v>0</v>
      </c>
      <c r="AF983">
        <f>IF(ISBLANK(wash[[#This Row],[total_pwd]]),SUM(wash[[#This Row],[total_pwd_men]],wash[[#This Row],[total_pwd_women]]),wash[[#This Row],[total_pwd]])</f>
        <v>0</v>
      </c>
      <c r="AG983">
        <f>IF(ISBLANK(wash[[#This Row],[total_adults]]),SUM(wash[[#This Row],[total_men]],wash[[#This Row],[total_women]]),wash[[#This Row],[total_adults]])</f>
        <v>0</v>
      </c>
      <c r="AH983">
        <f>IF(ISBLANK(wash[[#This Row],[total_beneficiaries_reached]]),SUM(wash[[#This Row],[calc_children]],wash[[#This Row],[calc_adults]]),wash[[#This Row],[total_beneficiaries_reached]])</f>
        <v>0</v>
      </c>
      <c r="AI983" s="49" t="str">
        <f ca="1">IF(B983="","",OFFSET(table_admin1[[#Headers],[ADM1_PT]],MATCH(B983,admin1,0),1))</f>
        <v/>
      </c>
      <c r="AJ983" s="49" t="str">
        <f t="shared" ca="1" si="32"/>
        <v/>
      </c>
      <c r="AK983" s="49" t="str">
        <f t="shared" ca="1" si="33"/>
        <v/>
      </c>
    </row>
    <row r="984" spans="29:37" x14ac:dyDescent="0.2">
      <c r="AC984">
        <f>IF(ISBLANK(wash[[#This Row],[total_boys]]),SUM(wash[[#This Row],[boys_0-5_reached]],wash[[#This Row],[boys_6-12_reached]],wash[[#This Row],[boys_13-18_reached]]),wash[[#This Row],[total_boys]])</f>
        <v>0</v>
      </c>
      <c r="AD984">
        <f>IF(ISBLANK(wash[[#This Row],[total_girls]]),SUM(wash[[#This Row],[girls_0-5_reached]],wash[[#This Row],[girls_6-12_reached]],wash[[#This Row],[girls_13-18_reached]]),wash[[#This Row],[total_girls]])</f>
        <v>0</v>
      </c>
      <c r="AE984">
        <f>IF(ISBLANK(wash[[#This Row],[total_children]]),SUM(wash[[#This Row],[calc_boys]],wash[[#This Row],[calc_girls]]),wash[[#This Row],[total_children]])</f>
        <v>0</v>
      </c>
      <c r="AF984">
        <f>IF(ISBLANK(wash[[#This Row],[total_pwd]]),SUM(wash[[#This Row],[total_pwd_men]],wash[[#This Row],[total_pwd_women]]),wash[[#This Row],[total_pwd]])</f>
        <v>0</v>
      </c>
      <c r="AG984">
        <f>IF(ISBLANK(wash[[#This Row],[total_adults]]),SUM(wash[[#This Row],[total_men]],wash[[#This Row],[total_women]]),wash[[#This Row],[total_adults]])</f>
        <v>0</v>
      </c>
      <c r="AH984">
        <f>IF(ISBLANK(wash[[#This Row],[total_beneficiaries_reached]]),SUM(wash[[#This Row],[calc_children]],wash[[#This Row],[calc_adults]]),wash[[#This Row],[total_beneficiaries_reached]])</f>
        <v>0</v>
      </c>
      <c r="AI984" s="49" t="str">
        <f ca="1">IF(B984="","",OFFSET(table_admin1[[#Headers],[ADM1_PT]],MATCH(B984,admin1,0),1))</f>
        <v/>
      </c>
      <c r="AJ984" s="49" t="str">
        <f t="shared" ca="1" si="32"/>
        <v/>
      </c>
      <c r="AK984" s="49" t="str">
        <f t="shared" ca="1" si="33"/>
        <v/>
      </c>
    </row>
    <row r="985" spans="29:37" x14ac:dyDescent="0.2">
      <c r="AC985">
        <f>IF(ISBLANK(wash[[#This Row],[total_boys]]),SUM(wash[[#This Row],[boys_0-5_reached]],wash[[#This Row],[boys_6-12_reached]],wash[[#This Row],[boys_13-18_reached]]),wash[[#This Row],[total_boys]])</f>
        <v>0</v>
      </c>
      <c r="AD985">
        <f>IF(ISBLANK(wash[[#This Row],[total_girls]]),SUM(wash[[#This Row],[girls_0-5_reached]],wash[[#This Row],[girls_6-12_reached]],wash[[#This Row],[girls_13-18_reached]]),wash[[#This Row],[total_girls]])</f>
        <v>0</v>
      </c>
      <c r="AE985">
        <f>IF(ISBLANK(wash[[#This Row],[total_children]]),SUM(wash[[#This Row],[calc_boys]],wash[[#This Row],[calc_girls]]),wash[[#This Row],[total_children]])</f>
        <v>0</v>
      </c>
      <c r="AF985">
        <f>IF(ISBLANK(wash[[#This Row],[total_pwd]]),SUM(wash[[#This Row],[total_pwd_men]],wash[[#This Row],[total_pwd_women]]),wash[[#This Row],[total_pwd]])</f>
        <v>0</v>
      </c>
      <c r="AG985">
        <f>IF(ISBLANK(wash[[#This Row],[total_adults]]),SUM(wash[[#This Row],[total_men]],wash[[#This Row],[total_women]]),wash[[#This Row],[total_adults]])</f>
        <v>0</v>
      </c>
      <c r="AH985">
        <f>IF(ISBLANK(wash[[#This Row],[total_beneficiaries_reached]]),SUM(wash[[#This Row],[calc_children]],wash[[#This Row],[calc_adults]]),wash[[#This Row],[total_beneficiaries_reached]])</f>
        <v>0</v>
      </c>
      <c r="AI985" s="49" t="str">
        <f ca="1">IF(B985="","",OFFSET(table_admin1[[#Headers],[ADM1_PT]],MATCH(B985,admin1,0),1))</f>
        <v/>
      </c>
      <c r="AJ985" s="49" t="str">
        <f t="shared" ca="1" si="32"/>
        <v/>
      </c>
      <c r="AK985" s="49" t="str">
        <f t="shared" ca="1" si="33"/>
        <v/>
      </c>
    </row>
    <row r="986" spans="29:37" x14ac:dyDescent="0.2">
      <c r="AC986">
        <f>IF(ISBLANK(wash[[#This Row],[total_boys]]),SUM(wash[[#This Row],[boys_0-5_reached]],wash[[#This Row],[boys_6-12_reached]],wash[[#This Row],[boys_13-18_reached]]),wash[[#This Row],[total_boys]])</f>
        <v>0</v>
      </c>
      <c r="AD986">
        <f>IF(ISBLANK(wash[[#This Row],[total_girls]]),SUM(wash[[#This Row],[girls_0-5_reached]],wash[[#This Row],[girls_6-12_reached]],wash[[#This Row],[girls_13-18_reached]]),wash[[#This Row],[total_girls]])</f>
        <v>0</v>
      </c>
      <c r="AE986">
        <f>IF(ISBLANK(wash[[#This Row],[total_children]]),SUM(wash[[#This Row],[calc_boys]],wash[[#This Row],[calc_girls]]),wash[[#This Row],[total_children]])</f>
        <v>0</v>
      </c>
      <c r="AF986">
        <f>IF(ISBLANK(wash[[#This Row],[total_pwd]]),SUM(wash[[#This Row],[total_pwd_men]],wash[[#This Row],[total_pwd_women]]),wash[[#This Row],[total_pwd]])</f>
        <v>0</v>
      </c>
      <c r="AG986">
        <f>IF(ISBLANK(wash[[#This Row],[total_adults]]),SUM(wash[[#This Row],[total_men]],wash[[#This Row],[total_women]]),wash[[#This Row],[total_adults]])</f>
        <v>0</v>
      </c>
      <c r="AH986">
        <f>IF(ISBLANK(wash[[#This Row],[total_beneficiaries_reached]]),SUM(wash[[#This Row],[calc_children]],wash[[#This Row],[calc_adults]]),wash[[#This Row],[total_beneficiaries_reached]])</f>
        <v>0</v>
      </c>
      <c r="AI986" s="49" t="str">
        <f ca="1">IF(B986="","",OFFSET(table_admin1[[#Headers],[ADM1_PT]],MATCH(B986,admin1,0),1))</f>
        <v/>
      </c>
      <c r="AJ986" s="49" t="str">
        <f t="shared" ca="1" si="32"/>
        <v/>
      </c>
      <c r="AK986" s="49" t="str">
        <f t="shared" ca="1" si="33"/>
        <v/>
      </c>
    </row>
    <row r="987" spans="29:37" x14ac:dyDescent="0.2">
      <c r="AC987">
        <f>IF(ISBLANK(wash[[#This Row],[total_boys]]),SUM(wash[[#This Row],[boys_0-5_reached]],wash[[#This Row],[boys_6-12_reached]],wash[[#This Row],[boys_13-18_reached]]),wash[[#This Row],[total_boys]])</f>
        <v>0</v>
      </c>
      <c r="AD987">
        <f>IF(ISBLANK(wash[[#This Row],[total_girls]]),SUM(wash[[#This Row],[girls_0-5_reached]],wash[[#This Row],[girls_6-12_reached]],wash[[#This Row],[girls_13-18_reached]]),wash[[#This Row],[total_girls]])</f>
        <v>0</v>
      </c>
      <c r="AE987">
        <f>IF(ISBLANK(wash[[#This Row],[total_children]]),SUM(wash[[#This Row],[calc_boys]],wash[[#This Row],[calc_girls]]),wash[[#This Row],[total_children]])</f>
        <v>0</v>
      </c>
      <c r="AF987">
        <f>IF(ISBLANK(wash[[#This Row],[total_pwd]]),SUM(wash[[#This Row],[total_pwd_men]],wash[[#This Row],[total_pwd_women]]),wash[[#This Row],[total_pwd]])</f>
        <v>0</v>
      </c>
      <c r="AG987">
        <f>IF(ISBLANK(wash[[#This Row],[total_adults]]),SUM(wash[[#This Row],[total_men]],wash[[#This Row],[total_women]]),wash[[#This Row],[total_adults]])</f>
        <v>0</v>
      </c>
      <c r="AH987">
        <f>IF(ISBLANK(wash[[#This Row],[total_beneficiaries_reached]]),SUM(wash[[#This Row],[calc_children]],wash[[#This Row],[calc_adults]]),wash[[#This Row],[total_beneficiaries_reached]])</f>
        <v>0</v>
      </c>
      <c r="AI987" s="49" t="str">
        <f ca="1">IF(B987="","",OFFSET(table_admin1[[#Headers],[ADM1_PT]],MATCH(B987,admin1,0),1))</f>
        <v/>
      </c>
      <c r="AJ987" s="49" t="str">
        <f t="shared" ca="1" si="32"/>
        <v/>
      </c>
      <c r="AK987" s="49" t="str">
        <f t="shared" ca="1" si="33"/>
        <v/>
      </c>
    </row>
    <row r="988" spans="29:37" x14ac:dyDescent="0.2">
      <c r="AC988">
        <f>IF(ISBLANK(wash[[#This Row],[total_boys]]),SUM(wash[[#This Row],[boys_0-5_reached]],wash[[#This Row],[boys_6-12_reached]],wash[[#This Row],[boys_13-18_reached]]),wash[[#This Row],[total_boys]])</f>
        <v>0</v>
      </c>
      <c r="AD988">
        <f>IF(ISBLANK(wash[[#This Row],[total_girls]]),SUM(wash[[#This Row],[girls_0-5_reached]],wash[[#This Row],[girls_6-12_reached]],wash[[#This Row],[girls_13-18_reached]]),wash[[#This Row],[total_girls]])</f>
        <v>0</v>
      </c>
      <c r="AE988">
        <f>IF(ISBLANK(wash[[#This Row],[total_children]]),SUM(wash[[#This Row],[calc_boys]],wash[[#This Row],[calc_girls]]),wash[[#This Row],[total_children]])</f>
        <v>0</v>
      </c>
      <c r="AF988">
        <f>IF(ISBLANK(wash[[#This Row],[total_pwd]]),SUM(wash[[#This Row],[total_pwd_men]],wash[[#This Row],[total_pwd_women]]),wash[[#This Row],[total_pwd]])</f>
        <v>0</v>
      </c>
      <c r="AG988">
        <f>IF(ISBLANK(wash[[#This Row],[total_adults]]),SUM(wash[[#This Row],[total_men]],wash[[#This Row],[total_women]]),wash[[#This Row],[total_adults]])</f>
        <v>0</v>
      </c>
      <c r="AH988">
        <f>IF(ISBLANK(wash[[#This Row],[total_beneficiaries_reached]]),SUM(wash[[#This Row],[calc_children]],wash[[#This Row],[calc_adults]]),wash[[#This Row],[total_beneficiaries_reached]])</f>
        <v>0</v>
      </c>
      <c r="AI988" s="49" t="str">
        <f ca="1">IF(B988="","",OFFSET(table_admin1[[#Headers],[ADM1_PT]],MATCH(B988,admin1,0),1))</f>
        <v/>
      </c>
      <c r="AJ988" s="49" t="str">
        <f t="shared" ca="1" si="32"/>
        <v/>
      </c>
      <c r="AK988" s="49" t="str">
        <f t="shared" ca="1" si="33"/>
        <v/>
      </c>
    </row>
    <row r="989" spans="29:37" x14ac:dyDescent="0.2">
      <c r="AC989">
        <f>IF(ISBLANK(wash[[#This Row],[total_boys]]),SUM(wash[[#This Row],[boys_0-5_reached]],wash[[#This Row],[boys_6-12_reached]],wash[[#This Row],[boys_13-18_reached]]),wash[[#This Row],[total_boys]])</f>
        <v>0</v>
      </c>
      <c r="AD989">
        <f>IF(ISBLANK(wash[[#This Row],[total_girls]]),SUM(wash[[#This Row],[girls_0-5_reached]],wash[[#This Row],[girls_6-12_reached]],wash[[#This Row],[girls_13-18_reached]]),wash[[#This Row],[total_girls]])</f>
        <v>0</v>
      </c>
      <c r="AE989">
        <f>IF(ISBLANK(wash[[#This Row],[total_children]]),SUM(wash[[#This Row],[calc_boys]],wash[[#This Row],[calc_girls]]),wash[[#This Row],[total_children]])</f>
        <v>0</v>
      </c>
      <c r="AF989">
        <f>IF(ISBLANK(wash[[#This Row],[total_pwd]]),SUM(wash[[#This Row],[total_pwd_men]],wash[[#This Row],[total_pwd_women]]),wash[[#This Row],[total_pwd]])</f>
        <v>0</v>
      </c>
      <c r="AG989">
        <f>IF(ISBLANK(wash[[#This Row],[total_adults]]),SUM(wash[[#This Row],[total_men]],wash[[#This Row],[total_women]]),wash[[#This Row],[total_adults]])</f>
        <v>0</v>
      </c>
      <c r="AH989">
        <f>IF(ISBLANK(wash[[#This Row],[total_beneficiaries_reached]]),SUM(wash[[#This Row],[calc_children]],wash[[#This Row],[calc_adults]]),wash[[#This Row],[total_beneficiaries_reached]])</f>
        <v>0</v>
      </c>
      <c r="AI989" s="49" t="str">
        <f ca="1">IF(B989="","",OFFSET(table_admin1[[#Headers],[ADM1_PT]],MATCH(B989,admin1,0),1))</f>
        <v/>
      </c>
      <c r="AJ989" s="49" t="str">
        <f t="shared" ca="1" si="32"/>
        <v/>
      </c>
      <c r="AK989" s="49" t="str">
        <f t="shared" ca="1" si="33"/>
        <v/>
      </c>
    </row>
    <row r="990" spans="29:37" x14ac:dyDescent="0.2">
      <c r="AC990">
        <f>IF(ISBLANK(wash[[#This Row],[total_boys]]),SUM(wash[[#This Row],[boys_0-5_reached]],wash[[#This Row],[boys_6-12_reached]],wash[[#This Row],[boys_13-18_reached]]),wash[[#This Row],[total_boys]])</f>
        <v>0</v>
      </c>
      <c r="AD990">
        <f>IF(ISBLANK(wash[[#This Row],[total_girls]]),SUM(wash[[#This Row],[girls_0-5_reached]],wash[[#This Row],[girls_6-12_reached]],wash[[#This Row],[girls_13-18_reached]]),wash[[#This Row],[total_girls]])</f>
        <v>0</v>
      </c>
      <c r="AE990">
        <f>IF(ISBLANK(wash[[#This Row],[total_children]]),SUM(wash[[#This Row],[calc_boys]],wash[[#This Row],[calc_girls]]),wash[[#This Row],[total_children]])</f>
        <v>0</v>
      </c>
      <c r="AF990">
        <f>IF(ISBLANK(wash[[#This Row],[total_pwd]]),SUM(wash[[#This Row],[total_pwd_men]],wash[[#This Row],[total_pwd_women]]),wash[[#This Row],[total_pwd]])</f>
        <v>0</v>
      </c>
      <c r="AG990">
        <f>IF(ISBLANK(wash[[#This Row],[total_adults]]),SUM(wash[[#This Row],[total_men]],wash[[#This Row],[total_women]]),wash[[#This Row],[total_adults]])</f>
        <v>0</v>
      </c>
      <c r="AH990">
        <f>IF(ISBLANK(wash[[#This Row],[total_beneficiaries_reached]]),SUM(wash[[#This Row],[calc_children]],wash[[#This Row],[calc_adults]]),wash[[#This Row],[total_beneficiaries_reached]])</f>
        <v>0</v>
      </c>
      <c r="AI990" s="49" t="str">
        <f ca="1">IF(B990="","",OFFSET(table_admin1[[#Headers],[ADM1_PT]],MATCH(B990,admin1,0),1))</f>
        <v/>
      </c>
      <c r="AJ990" s="49" t="str">
        <f t="shared" ca="1" si="32"/>
        <v/>
      </c>
      <c r="AK990" s="49" t="str">
        <f t="shared" ca="1" si="33"/>
        <v/>
      </c>
    </row>
    <row r="991" spans="29:37" x14ac:dyDescent="0.2">
      <c r="AC991">
        <f>IF(ISBLANK(wash[[#This Row],[total_boys]]),SUM(wash[[#This Row],[boys_0-5_reached]],wash[[#This Row],[boys_6-12_reached]],wash[[#This Row],[boys_13-18_reached]]),wash[[#This Row],[total_boys]])</f>
        <v>0</v>
      </c>
      <c r="AD991">
        <f>IF(ISBLANK(wash[[#This Row],[total_girls]]),SUM(wash[[#This Row],[girls_0-5_reached]],wash[[#This Row],[girls_6-12_reached]],wash[[#This Row],[girls_13-18_reached]]),wash[[#This Row],[total_girls]])</f>
        <v>0</v>
      </c>
      <c r="AE991">
        <f>IF(ISBLANK(wash[[#This Row],[total_children]]),SUM(wash[[#This Row],[calc_boys]],wash[[#This Row],[calc_girls]]),wash[[#This Row],[total_children]])</f>
        <v>0</v>
      </c>
      <c r="AF991">
        <f>IF(ISBLANK(wash[[#This Row],[total_pwd]]),SUM(wash[[#This Row],[total_pwd_men]],wash[[#This Row],[total_pwd_women]]),wash[[#This Row],[total_pwd]])</f>
        <v>0</v>
      </c>
      <c r="AG991">
        <f>IF(ISBLANK(wash[[#This Row],[total_adults]]),SUM(wash[[#This Row],[total_men]],wash[[#This Row],[total_women]]),wash[[#This Row],[total_adults]])</f>
        <v>0</v>
      </c>
      <c r="AH991">
        <f>IF(ISBLANK(wash[[#This Row],[total_beneficiaries_reached]]),SUM(wash[[#This Row],[calc_children]],wash[[#This Row],[calc_adults]]),wash[[#This Row],[total_beneficiaries_reached]])</f>
        <v>0</v>
      </c>
      <c r="AI991" s="49" t="str">
        <f ca="1">IF(B991="","",OFFSET(table_admin1[[#Headers],[ADM1_PT]],MATCH(B991,admin1,0),1))</f>
        <v/>
      </c>
      <c r="AJ991" s="49" t="str">
        <f t="shared" ca="1" si="32"/>
        <v/>
      </c>
      <c r="AK991" s="49" t="str">
        <f t="shared" ca="1" si="33"/>
        <v/>
      </c>
    </row>
    <row r="992" spans="29:37" x14ac:dyDescent="0.2">
      <c r="AC992">
        <f>IF(ISBLANK(wash[[#This Row],[total_boys]]),SUM(wash[[#This Row],[boys_0-5_reached]],wash[[#This Row],[boys_6-12_reached]],wash[[#This Row],[boys_13-18_reached]]),wash[[#This Row],[total_boys]])</f>
        <v>0</v>
      </c>
      <c r="AD992">
        <f>IF(ISBLANK(wash[[#This Row],[total_girls]]),SUM(wash[[#This Row],[girls_0-5_reached]],wash[[#This Row],[girls_6-12_reached]],wash[[#This Row],[girls_13-18_reached]]),wash[[#This Row],[total_girls]])</f>
        <v>0</v>
      </c>
      <c r="AE992">
        <f>IF(ISBLANK(wash[[#This Row],[total_children]]),SUM(wash[[#This Row],[calc_boys]],wash[[#This Row],[calc_girls]]),wash[[#This Row],[total_children]])</f>
        <v>0</v>
      </c>
      <c r="AF992">
        <f>IF(ISBLANK(wash[[#This Row],[total_pwd]]),SUM(wash[[#This Row],[total_pwd_men]],wash[[#This Row],[total_pwd_women]]),wash[[#This Row],[total_pwd]])</f>
        <v>0</v>
      </c>
      <c r="AG992">
        <f>IF(ISBLANK(wash[[#This Row],[total_adults]]),SUM(wash[[#This Row],[total_men]],wash[[#This Row],[total_women]]),wash[[#This Row],[total_adults]])</f>
        <v>0</v>
      </c>
      <c r="AH992">
        <f>IF(ISBLANK(wash[[#This Row],[total_beneficiaries_reached]]),SUM(wash[[#This Row],[calc_children]],wash[[#This Row],[calc_adults]]),wash[[#This Row],[total_beneficiaries_reached]])</f>
        <v>0</v>
      </c>
      <c r="AI992" s="49" t="str">
        <f ca="1">IF(B992="","",OFFSET(table_admin1[[#Headers],[ADM1_PT]],MATCH(B992,admin1,0),1))</f>
        <v/>
      </c>
      <c r="AJ992" s="49" t="str">
        <f t="shared" ca="1" si="32"/>
        <v/>
      </c>
      <c r="AK992" s="49" t="str">
        <f t="shared" ca="1" si="33"/>
        <v/>
      </c>
    </row>
    <row r="993" spans="29:37" x14ac:dyDescent="0.2">
      <c r="AC993">
        <f>IF(ISBLANK(wash[[#This Row],[total_boys]]),SUM(wash[[#This Row],[boys_0-5_reached]],wash[[#This Row],[boys_6-12_reached]],wash[[#This Row],[boys_13-18_reached]]),wash[[#This Row],[total_boys]])</f>
        <v>0</v>
      </c>
      <c r="AD993">
        <f>IF(ISBLANK(wash[[#This Row],[total_girls]]),SUM(wash[[#This Row],[girls_0-5_reached]],wash[[#This Row],[girls_6-12_reached]],wash[[#This Row],[girls_13-18_reached]]),wash[[#This Row],[total_girls]])</f>
        <v>0</v>
      </c>
      <c r="AE993">
        <f>IF(ISBLANK(wash[[#This Row],[total_children]]),SUM(wash[[#This Row],[calc_boys]],wash[[#This Row],[calc_girls]]),wash[[#This Row],[total_children]])</f>
        <v>0</v>
      </c>
      <c r="AF993">
        <f>IF(ISBLANK(wash[[#This Row],[total_pwd]]),SUM(wash[[#This Row],[total_pwd_men]],wash[[#This Row],[total_pwd_women]]),wash[[#This Row],[total_pwd]])</f>
        <v>0</v>
      </c>
      <c r="AG993">
        <f>IF(ISBLANK(wash[[#This Row],[total_adults]]),SUM(wash[[#This Row],[total_men]],wash[[#This Row],[total_women]]),wash[[#This Row],[total_adults]])</f>
        <v>0</v>
      </c>
      <c r="AH993">
        <f>IF(ISBLANK(wash[[#This Row],[total_beneficiaries_reached]]),SUM(wash[[#This Row],[calc_children]],wash[[#This Row],[calc_adults]]),wash[[#This Row],[total_beneficiaries_reached]])</f>
        <v>0</v>
      </c>
      <c r="AI993" s="49" t="str">
        <f ca="1">IF(B993="","",OFFSET(table_admin1[[#Headers],[ADM1_PT]],MATCH(B993,admin1,0),1))</f>
        <v/>
      </c>
      <c r="AJ993" s="49" t="str">
        <f t="shared" ca="1" si="32"/>
        <v/>
      </c>
      <c r="AK993" s="49" t="str">
        <f t="shared" ca="1" si="33"/>
        <v/>
      </c>
    </row>
    <row r="994" spans="29:37" x14ac:dyDescent="0.2">
      <c r="AC994">
        <f>IF(ISBLANK(wash[[#This Row],[total_boys]]),SUM(wash[[#This Row],[boys_0-5_reached]],wash[[#This Row],[boys_6-12_reached]],wash[[#This Row],[boys_13-18_reached]]),wash[[#This Row],[total_boys]])</f>
        <v>0</v>
      </c>
      <c r="AD994">
        <f>IF(ISBLANK(wash[[#This Row],[total_girls]]),SUM(wash[[#This Row],[girls_0-5_reached]],wash[[#This Row],[girls_6-12_reached]],wash[[#This Row],[girls_13-18_reached]]),wash[[#This Row],[total_girls]])</f>
        <v>0</v>
      </c>
      <c r="AE994">
        <f>IF(ISBLANK(wash[[#This Row],[total_children]]),SUM(wash[[#This Row],[calc_boys]],wash[[#This Row],[calc_girls]]),wash[[#This Row],[total_children]])</f>
        <v>0</v>
      </c>
      <c r="AF994">
        <f>IF(ISBLANK(wash[[#This Row],[total_pwd]]),SUM(wash[[#This Row],[total_pwd_men]],wash[[#This Row],[total_pwd_women]]),wash[[#This Row],[total_pwd]])</f>
        <v>0</v>
      </c>
      <c r="AG994">
        <f>IF(ISBLANK(wash[[#This Row],[total_adults]]),SUM(wash[[#This Row],[total_men]],wash[[#This Row],[total_women]]),wash[[#This Row],[total_adults]])</f>
        <v>0</v>
      </c>
      <c r="AH994">
        <f>IF(ISBLANK(wash[[#This Row],[total_beneficiaries_reached]]),SUM(wash[[#This Row],[calc_children]],wash[[#This Row],[calc_adults]]),wash[[#This Row],[total_beneficiaries_reached]])</f>
        <v>0</v>
      </c>
      <c r="AI994" s="49" t="str">
        <f ca="1">IF(B994="","",OFFSET(table_admin1[[#Headers],[ADM1_PT]],MATCH(B994,admin1,0),1))</f>
        <v/>
      </c>
      <c r="AJ994" s="49" t="str">
        <f t="shared" ca="1" si="32"/>
        <v/>
      </c>
      <c r="AK994" s="49" t="str">
        <f t="shared" ca="1" si="33"/>
        <v/>
      </c>
    </row>
    <row r="995" spans="29:37" x14ac:dyDescent="0.2">
      <c r="AC995">
        <f>IF(ISBLANK(wash[[#This Row],[total_boys]]),SUM(wash[[#This Row],[boys_0-5_reached]],wash[[#This Row],[boys_6-12_reached]],wash[[#This Row],[boys_13-18_reached]]),wash[[#This Row],[total_boys]])</f>
        <v>0</v>
      </c>
      <c r="AD995">
        <f>IF(ISBLANK(wash[[#This Row],[total_girls]]),SUM(wash[[#This Row],[girls_0-5_reached]],wash[[#This Row],[girls_6-12_reached]],wash[[#This Row],[girls_13-18_reached]]),wash[[#This Row],[total_girls]])</f>
        <v>0</v>
      </c>
      <c r="AE995">
        <f>IF(ISBLANK(wash[[#This Row],[total_children]]),SUM(wash[[#This Row],[calc_boys]],wash[[#This Row],[calc_girls]]),wash[[#This Row],[total_children]])</f>
        <v>0</v>
      </c>
      <c r="AF995">
        <f>IF(ISBLANK(wash[[#This Row],[total_pwd]]),SUM(wash[[#This Row],[total_pwd_men]],wash[[#This Row],[total_pwd_women]]),wash[[#This Row],[total_pwd]])</f>
        <v>0</v>
      </c>
      <c r="AG995">
        <f>IF(ISBLANK(wash[[#This Row],[total_adults]]),SUM(wash[[#This Row],[total_men]],wash[[#This Row],[total_women]]),wash[[#This Row],[total_adults]])</f>
        <v>0</v>
      </c>
      <c r="AH995">
        <f>IF(ISBLANK(wash[[#This Row],[total_beneficiaries_reached]]),SUM(wash[[#This Row],[calc_children]],wash[[#This Row],[calc_adults]]),wash[[#This Row],[total_beneficiaries_reached]])</f>
        <v>0</v>
      </c>
      <c r="AI995" s="49" t="str">
        <f ca="1">IF(B995="","",OFFSET(table_admin1[[#Headers],[ADM1_PT]],MATCH(B995,admin1,0),1))</f>
        <v/>
      </c>
      <c r="AJ995" s="49" t="str">
        <f t="shared" ca="1" si="32"/>
        <v/>
      </c>
      <c r="AK995" s="49" t="str">
        <f t="shared" ca="1" si="33"/>
        <v/>
      </c>
    </row>
    <row r="996" spans="29:37" x14ac:dyDescent="0.2">
      <c r="AC996">
        <f>IF(ISBLANK(wash[[#This Row],[total_boys]]),SUM(wash[[#This Row],[boys_0-5_reached]],wash[[#This Row],[boys_6-12_reached]],wash[[#This Row],[boys_13-18_reached]]),wash[[#This Row],[total_boys]])</f>
        <v>0</v>
      </c>
      <c r="AD996">
        <f>IF(ISBLANK(wash[[#This Row],[total_girls]]),SUM(wash[[#This Row],[girls_0-5_reached]],wash[[#This Row],[girls_6-12_reached]],wash[[#This Row],[girls_13-18_reached]]),wash[[#This Row],[total_girls]])</f>
        <v>0</v>
      </c>
      <c r="AE996">
        <f>IF(ISBLANK(wash[[#This Row],[total_children]]),SUM(wash[[#This Row],[calc_boys]],wash[[#This Row],[calc_girls]]),wash[[#This Row],[total_children]])</f>
        <v>0</v>
      </c>
      <c r="AF996">
        <f>IF(ISBLANK(wash[[#This Row],[total_pwd]]),SUM(wash[[#This Row],[total_pwd_men]],wash[[#This Row],[total_pwd_women]]),wash[[#This Row],[total_pwd]])</f>
        <v>0</v>
      </c>
      <c r="AG996">
        <f>IF(ISBLANK(wash[[#This Row],[total_adults]]),SUM(wash[[#This Row],[total_men]],wash[[#This Row],[total_women]]),wash[[#This Row],[total_adults]])</f>
        <v>0</v>
      </c>
      <c r="AH996">
        <f>IF(ISBLANK(wash[[#This Row],[total_beneficiaries_reached]]),SUM(wash[[#This Row],[calc_children]],wash[[#This Row],[calc_adults]]),wash[[#This Row],[total_beneficiaries_reached]])</f>
        <v>0</v>
      </c>
      <c r="AI996" s="49" t="str">
        <f ca="1">IF(B996="","",OFFSET(table_admin1[[#Headers],[ADM1_PT]],MATCH(B996,admin1,0),1))</f>
        <v/>
      </c>
      <c r="AJ996" s="49" t="str">
        <f t="shared" ca="1" si="32"/>
        <v/>
      </c>
      <c r="AK996" s="49" t="str">
        <f t="shared" ca="1" si="33"/>
        <v/>
      </c>
    </row>
    <row r="997" spans="29:37" x14ac:dyDescent="0.2">
      <c r="AC997">
        <f>IF(ISBLANK(wash[[#This Row],[total_boys]]),SUM(wash[[#This Row],[boys_0-5_reached]],wash[[#This Row],[boys_6-12_reached]],wash[[#This Row],[boys_13-18_reached]]),wash[[#This Row],[total_boys]])</f>
        <v>0</v>
      </c>
      <c r="AD997">
        <f>IF(ISBLANK(wash[[#This Row],[total_girls]]),SUM(wash[[#This Row],[girls_0-5_reached]],wash[[#This Row],[girls_6-12_reached]],wash[[#This Row],[girls_13-18_reached]]),wash[[#This Row],[total_girls]])</f>
        <v>0</v>
      </c>
      <c r="AE997">
        <f>IF(ISBLANK(wash[[#This Row],[total_children]]),SUM(wash[[#This Row],[calc_boys]],wash[[#This Row],[calc_girls]]),wash[[#This Row],[total_children]])</f>
        <v>0</v>
      </c>
      <c r="AF997">
        <f>IF(ISBLANK(wash[[#This Row],[total_pwd]]),SUM(wash[[#This Row],[total_pwd_men]],wash[[#This Row],[total_pwd_women]]),wash[[#This Row],[total_pwd]])</f>
        <v>0</v>
      </c>
      <c r="AG997">
        <f>IF(ISBLANK(wash[[#This Row],[total_adults]]),SUM(wash[[#This Row],[total_men]],wash[[#This Row],[total_women]]),wash[[#This Row],[total_adults]])</f>
        <v>0</v>
      </c>
      <c r="AH997">
        <f>IF(ISBLANK(wash[[#This Row],[total_beneficiaries_reached]]),SUM(wash[[#This Row],[calc_children]],wash[[#This Row],[calc_adults]]),wash[[#This Row],[total_beneficiaries_reached]])</f>
        <v>0</v>
      </c>
      <c r="AI997" s="49" t="str">
        <f ca="1">IF(B997="","",OFFSET(table_admin1[[#Headers],[ADM1_PT]],MATCH(B997,admin1,0),1))</f>
        <v/>
      </c>
      <c r="AJ997" s="49" t="str">
        <f t="shared" ca="1" si="32"/>
        <v/>
      </c>
      <c r="AK997" s="49" t="str">
        <f t="shared" ca="1" si="33"/>
        <v/>
      </c>
    </row>
    <row r="998" spans="29:37" x14ac:dyDescent="0.2">
      <c r="AC998">
        <f>IF(ISBLANK(wash[[#This Row],[total_boys]]),SUM(wash[[#This Row],[boys_0-5_reached]],wash[[#This Row],[boys_6-12_reached]],wash[[#This Row],[boys_13-18_reached]]),wash[[#This Row],[total_boys]])</f>
        <v>0</v>
      </c>
      <c r="AD998">
        <f>IF(ISBLANK(wash[[#This Row],[total_girls]]),SUM(wash[[#This Row],[girls_0-5_reached]],wash[[#This Row],[girls_6-12_reached]],wash[[#This Row],[girls_13-18_reached]]),wash[[#This Row],[total_girls]])</f>
        <v>0</v>
      </c>
      <c r="AE998">
        <f>IF(ISBLANK(wash[[#This Row],[total_children]]),SUM(wash[[#This Row],[calc_boys]],wash[[#This Row],[calc_girls]]),wash[[#This Row],[total_children]])</f>
        <v>0</v>
      </c>
      <c r="AF998">
        <f>IF(ISBLANK(wash[[#This Row],[total_pwd]]),SUM(wash[[#This Row],[total_pwd_men]],wash[[#This Row],[total_pwd_women]]),wash[[#This Row],[total_pwd]])</f>
        <v>0</v>
      </c>
      <c r="AG998">
        <f>IF(ISBLANK(wash[[#This Row],[total_adults]]),SUM(wash[[#This Row],[total_men]],wash[[#This Row],[total_women]]),wash[[#This Row],[total_adults]])</f>
        <v>0</v>
      </c>
      <c r="AH998">
        <f>IF(ISBLANK(wash[[#This Row],[total_beneficiaries_reached]]),SUM(wash[[#This Row],[calc_children]],wash[[#This Row],[calc_adults]]),wash[[#This Row],[total_beneficiaries_reached]])</f>
        <v>0</v>
      </c>
      <c r="AI998" s="49" t="str">
        <f ca="1">IF(B998="","",OFFSET(table_admin1[[#Headers],[ADM1_PT]],MATCH(B998,admin1,0),1))</f>
        <v/>
      </c>
      <c r="AJ998" s="49" t="str">
        <f t="shared" ca="1" si="32"/>
        <v/>
      </c>
      <c r="AK998" s="49" t="str">
        <f t="shared" ca="1" si="33"/>
        <v/>
      </c>
    </row>
    <row r="999" spans="29:37" x14ac:dyDescent="0.2">
      <c r="AC999">
        <f>IF(ISBLANK(wash[[#This Row],[total_boys]]),SUM(wash[[#This Row],[boys_0-5_reached]],wash[[#This Row],[boys_6-12_reached]],wash[[#This Row],[boys_13-18_reached]]),wash[[#This Row],[total_boys]])</f>
        <v>0</v>
      </c>
      <c r="AD999">
        <f>IF(ISBLANK(wash[[#This Row],[total_girls]]),SUM(wash[[#This Row],[girls_0-5_reached]],wash[[#This Row],[girls_6-12_reached]],wash[[#This Row],[girls_13-18_reached]]),wash[[#This Row],[total_girls]])</f>
        <v>0</v>
      </c>
      <c r="AE999">
        <f>IF(ISBLANK(wash[[#This Row],[total_children]]),SUM(wash[[#This Row],[calc_boys]],wash[[#This Row],[calc_girls]]),wash[[#This Row],[total_children]])</f>
        <v>0</v>
      </c>
      <c r="AF999">
        <f>IF(ISBLANK(wash[[#This Row],[total_pwd]]),SUM(wash[[#This Row],[total_pwd_men]],wash[[#This Row],[total_pwd_women]]),wash[[#This Row],[total_pwd]])</f>
        <v>0</v>
      </c>
      <c r="AG999">
        <f>IF(ISBLANK(wash[[#This Row],[total_adults]]),SUM(wash[[#This Row],[total_men]],wash[[#This Row],[total_women]]),wash[[#This Row],[total_adults]])</f>
        <v>0</v>
      </c>
      <c r="AH999">
        <f>IF(ISBLANK(wash[[#This Row],[total_beneficiaries_reached]]),SUM(wash[[#This Row],[calc_children]],wash[[#This Row],[calc_adults]]),wash[[#This Row],[total_beneficiaries_reached]])</f>
        <v>0</v>
      </c>
      <c r="AI999" s="49" t="str">
        <f ca="1">IF(B999="","",OFFSET(table_admin1[[#Headers],[ADM1_PT]],MATCH(B999,admin1,0),1))</f>
        <v/>
      </c>
      <c r="AJ999" s="49" t="str">
        <f t="shared" ca="1" si="32"/>
        <v/>
      </c>
      <c r="AK999" s="49" t="str">
        <f t="shared" ca="1" si="33"/>
        <v/>
      </c>
    </row>
    <row r="1000" spans="29:37" x14ac:dyDescent="0.2">
      <c r="AC1000">
        <f>IF(ISBLANK(wash[[#This Row],[total_boys]]),SUM(wash[[#This Row],[boys_0-5_reached]],wash[[#This Row],[boys_6-12_reached]],wash[[#This Row],[boys_13-18_reached]]),wash[[#This Row],[total_boys]])</f>
        <v>0</v>
      </c>
      <c r="AD1000">
        <f>IF(ISBLANK(wash[[#This Row],[total_girls]]),SUM(wash[[#This Row],[girls_0-5_reached]],wash[[#This Row],[girls_6-12_reached]],wash[[#This Row],[girls_13-18_reached]]),wash[[#This Row],[total_girls]])</f>
        <v>0</v>
      </c>
      <c r="AE1000">
        <f>IF(ISBLANK(wash[[#This Row],[total_children]]),SUM(wash[[#This Row],[calc_boys]],wash[[#This Row],[calc_girls]]),wash[[#This Row],[total_children]])</f>
        <v>0</v>
      </c>
      <c r="AF1000">
        <f>IF(ISBLANK(wash[[#This Row],[total_pwd]]),SUM(wash[[#This Row],[total_pwd_men]],wash[[#This Row],[total_pwd_women]]),wash[[#This Row],[total_pwd]])</f>
        <v>0</v>
      </c>
      <c r="AG1000">
        <f>IF(ISBLANK(wash[[#This Row],[total_adults]]),SUM(wash[[#This Row],[total_men]],wash[[#This Row],[total_women]]),wash[[#This Row],[total_adults]])</f>
        <v>0</v>
      </c>
      <c r="AH1000">
        <f>IF(ISBLANK(wash[[#This Row],[total_beneficiaries_reached]]),SUM(wash[[#This Row],[calc_children]],wash[[#This Row],[calc_adults]]),wash[[#This Row],[total_beneficiaries_reached]])</f>
        <v>0</v>
      </c>
      <c r="AI1000" s="49" t="str">
        <f ca="1">IF(B1000="","",OFFSET(table_admin1[[#Headers],[ADM1_PT]],MATCH(B1000,admin1,0),1))</f>
        <v/>
      </c>
      <c r="AJ1000" s="49" t="str">
        <f t="shared" ca="1" si="32"/>
        <v/>
      </c>
      <c r="AK1000" s="49" t="str">
        <f t="shared" ca="1" si="33"/>
        <v/>
      </c>
    </row>
  </sheetData>
  <sheetProtection sheet="1" formatColumns="0" insertRows="0" deleteRows="0" sort="0" autoFilter="0"/>
  <conditionalFormatting sqref="A6:A1000">
    <cfRule type="expression" dxfId="208" priority="76">
      <formula>ISERROR(MATCH(A6, period, 0))</formula>
    </cfRule>
  </conditionalFormatting>
  <conditionalFormatting sqref="B6:B1000">
    <cfRule type="expression" dxfId="207" priority="84">
      <formula>ISERROR(MATCH(B6, admin1, 0))</formula>
    </cfRule>
  </conditionalFormatting>
  <conditionalFormatting sqref="C6:C1000">
    <cfRule type="expression" dxfId="206" priority="83">
      <formula>ISERROR(MATCH(C6, OFFSET(admin2,MATCH(AI6,admin1_linked_pcode,0)-1,0,COUNTIF(admin1_linked_pcode,AI6)), 0))</formula>
    </cfRule>
  </conditionalFormatting>
  <conditionalFormatting sqref="D6:D1000">
    <cfRule type="expression" dxfId="205" priority="82">
      <formula>ISERROR(MATCH(D6, OFFSET(admin3,MATCH(AJ6,admin2_linked_pcode,0)-1,0,COUNTIF(admin2_linked_pcode,AJ6)), 0))</formula>
    </cfRule>
  </conditionalFormatting>
  <conditionalFormatting sqref="F6:F1000">
    <cfRule type="expression" dxfId="204" priority="81">
      <formula>ISERROR(MATCH(F6, project_type, 0))</formula>
    </cfRule>
  </conditionalFormatting>
  <conditionalFormatting sqref="G6:G1000">
    <cfRule type="expression" dxfId="203" priority="80">
      <formula>ISERROR(MATCH(G6, risk_events, 0))</formula>
    </cfRule>
  </conditionalFormatting>
  <conditionalFormatting sqref="H6:H1000">
    <cfRule type="expression" dxfId="202" priority="77">
      <formula>ISERROR(MATCH(H6, wash_indicators, 0))</formula>
    </cfRule>
  </conditionalFormatting>
  <conditionalFormatting sqref="I6:I1000">
    <cfRule type="expression" dxfId="201" priority="79">
      <formula>ISERROR(MATCH(I6, type_ip, 0))</formula>
    </cfRule>
  </conditionalFormatting>
  <conditionalFormatting sqref="K6:K1000">
    <cfRule type="expression" dxfId="200" priority="78">
      <formula>ISERROR(MATCH(K6, type_beneficiaries, 0))</formula>
    </cfRule>
  </conditionalFormatting>
  <conditionalFormatting sqref="L6:L1000">
    <cfRule type="expression" dxfId="199" priority="30" stopIfTrue="1">
      <formula>NOT(ISNUMBER(L6))</formula>
    </cfRule>
    <cfRule type="expression" dxfId="198" priority="31">
      <formula>(L6&lt;&gt;INT(L6))</formula>
    </cfRule>
  </conditionalFormatting>
  <conditionalFormatting sqref="M6:M1000">
    <cfRule type="expression" dxfId="197" priority="20" stopIfTrue="1">
      <formula>NOT(ISNUMBER(M6))</formula>
    </cfRule>
    <cfRule type="expression" dxfId="196" priority="21">
      <formula>(M6&lt;&gt;INT(M6))</formula>
    </cfRule>
  </conditionalFormatting>
  <conditionalFormatting sqref="N6:N1000">
    <cfRule type="expression" dxfId="195" priority="18" stopIfTrue="1">
      <formula>NOT(ISNUMBER(N6))</formula>
    </cfRule>
    <cfRule type="expression" dxfId="194" priority="19">
      <formula>(N6&lt;&gt;INT(N6))</formula>
    </cfRule>
  </conditionalFormatting>
  <conditionalFormatting sqref="O6:O1000">
    <cfRule type="expression" dxfId="193" priority="16" stopIfTrue="1">
      <formula>NOT(ISNUMBER(O6))</formula>
    </cfRule>
    <cfRule type="expression" dxfId="192" priority="17">
      <formula>(O6&lt;&gt;INT(O6))</formula>
    </cfRule>
  </conditionalFormatting>
  <conditionalFormatting sqref="P6:P1000">
    <cfRule type="expression" dxfId="191" priority="14" stopIfTrue="1">
      <formula>NOT(ISNUMBER(P6))</formula>
    </cfRule>
    <cfRule type="expression" dxfId="190" priority="15">
      <formula>(P6&lt;&gt;INT(P6))</formula>
    </cfRule>
  </conditionalFormatting>
  <conditionalFormatting sqref="Q6:Q1000">
    <cfRule type="expression" dxfId="189" priority="12" stopIfTrue="1">
      <formula>NOT(ISNUMBER(Q6))</formula>
    </cfRule>
    <cfRule type="expression" dxfId="188" priority="13">
      <formula>(Q6&lt;&gt;INT(Q6))</formula>
    </cfRule>
  </conditionalFormatting>
  <conditionalFormatting sqref="R6:R1000">
    <cfRule type="expression" dxfId="187" priority="28" stopIfTrue="1">
      <formula>NOT(ISNUMBER(R6))</formula>
    </cfRule>
    <cfRule type="expression" dxfId="186" priority="29">
      <formula>(R6&lt;&gt;INT(R6))</formula>
    </cfRule>
    <cfRule type="expression" dxfId="185" priority="35">
      <formula>AND(COUNTA(L6, N6, P6)&gt;0, R6&lt;&gt;SUM(L6,N6,P6))</formula>
    </cfRule>
  </conditionalFormatting>
  <conditionalFormatting sqref="S6:S1000">
    <cfRule type="expression" dxfId="184" priority="26" stopIfTrue="1">
      <formula>NOT(ISNUMBER(S6))</formula>
    </cfRule>
    <cfRule type="expression" dxfId="183" priority="27">
      <formula>(S6&lt;&gt;INT(S6))</formula>
    </cfRule>
    <cfRule type="expression" dxfId="182" priority="34">
      <formula>AND(COUNTA(M6, O6, Q6)&gt;0, S6&lt;&gt;SUM(M6,O6,Q6))</formula>
    </cfRule>
  </conditionalFormatting>
  <conditionalFormatting sqref="T6:T1000">
    <cfRule type="expression" dxfId="181" priority="32" stopIfTrue="1">
      <formula>NOT(ISNUMBER(T6))</formula>
    </cfRule>
    <cfRule type="expression" dxfId="180" priority="33">
      <formula>(T6&lt;&gt;INT(T6))</formula>
    </cfRule>
    <cfRule type="expression" dxfId="179" priority="36">
      <formula>AND(COUNTA(R6,S6)&gt;0, T6&lt;&gt;(R6+S6))</formula>
    </cfRule>
  </conditionalFormatting>
  <conditionalFormatting sqref="U6:U1000">
    <cfRule type="expression" dxfId="178" priority="7" stopIfTrue="1">
      <formula>NOT(ISNUMBER(U6))</formula>
    </cfRule>
    <cfRule type="expression" dxfId="177" priority="8">
      <formula>(U6&lt;&gt;INT(U6))</formula>
    </cfRule>
  </conditionalFormatting>
  <conditionalFormatting sqref="V6:V1000">
    <cfRule type="expression" dxfId="176" priority="5" stopIfTrue="1">
      <formula>NOT(ISNUMBER(V6))</formula>
    </cfRule>
    <cfRule type="expression" dxfId="175" priority="6">
      <formula>(V6&lt;&gt;INT(V6))</formula>
    </cfRule>
  </conditionalFormatting>
  <conditionalFormatting sqref="W6:W1000">
    <cfRule type="expression" dxfId="174" priority="9" stopIfTrue="1">
      <formula>NOT(ISNUMBER(W6))</formula>
    </cfRule>
    <cfRule type="expression" dxfId="173" priority="10">
      <formula>(W6&lt;&gt;INT(W6))</formula>
    </cfRule>
    <cfRule type="expression" dxfId="172" priority="11">
      <formula>AND(COUNTA(U6,V6)&gt;0, W6&lt;&gt;(U6+V6))</formula>
    </cfRule>
  </conditionalFormatting>
  <conditionalFormatting sqref="X6:X1000">
    <cfRule type="expression" dxfId="171" priority="3" stopIfTrue="1">
      <formula>NOT(ISNUMBER(X6))</formula>
    </cfRule>
    <cfRule type="expression" dxfId="170" priority="4">
      <formula>(X6&lt;&gt;INT(X6))</formula>
    </cfRule>
  </conditionalFormatting>
  <conditionalFormatting sqref="Y6:Y1000">
    <cfRule type="expression" dxfId="169" priority="1" stopIfTrue="1">
      <formula>NOT(ISNUMBER(Y6))</formula>
    </cfRule>
    <cfRule type="expression" dxfId="168" priority="2">
      <formula>(Y6&lt;&gt;INT(Y6))</formula>
    </cfRule>
  </conditionalFormatting>
  <conditionalFormatting sqref="Z6:Z1000">
    <cfRule type="expression" dxfId="167" priority="24" stopIfTrue="1">
      <formula>NOT(ISNUMBER(Z6))</formula>
    </cfRule>
    <cfRule type="expression" dxfId="166" priority="25">
      <formula>(Z6&lt;&gt;INT(Z6))</formula>
    </cfRule>
    <cfRule type="expression" dxfId="165" priority="37">
      <formula>AND(COUNTA(X6, Y6)&gt;0, Z6&lt;&gt;(X6+Y6))</formula>
    </cfRule>
  </conditionalFormatting>
  <conditionalFormatting sqref="AA6:AA1000">
    <cfRule type="expression" dxfId="164" priority="22" stopIfTrue="1">
      <formula>NOT(ISNUMBER(AA6))</formula>
    </cfRule>
    <cfRule type="expression" dxfId="163" priority="23">
      <formula>(AA6&lt;&gt;INT(AA6))</formula>
    </cfRule>
    <cfRule type="expression" dxfId="162" priority="38">
      <formula>AND(COUNTA(T6, W6, Z6)&gt;0, AA6&lt;&gt;SUM(T6, Z6))</formula>
    </cfRule>
  </conditionalFormatting>
  <dataValidations count="10">
    <dataValidation type="list" allowBlank="1" showInputMessage="1" showErrorMessage="1" sqref="A6:A1000" xr:uid="{00000000-0002-0000-0600-000001000000}">
      <formula1>period</formula1>
    </dataValidation>
    <dataValidation type="list" allowBlank="1" showInputMessage="1" showErrorMessage="1" sqref="B6:B1000" xr:uid="{00000000-0002-0000-0600-000002000000}">
      <formula1>admin1</formula1>
    </dataValidation>
    <dataValidation type="list" allowBlank="1" showInputMessage="1" showErrorMessage="1" sqref="F6:F1000" xr:uid="{00000000-0002-0000-0600-000003000000}">
      <formula1>project_type</formula1>
    </dataValidation>
    <dataValidation type="list" allowBlank="1" showInputMessage="1" showErrorMessage="1" sqref="G6:G1000" xr:uid="{00000000-0002-0000-0600-000004000000}">
      <formula1>risk_events</formula1>
    </dataValidation>
    <dataValidation type="list" allowBlank="1" showInputMessage="1" showErrorMessage="1" sqref="H6:H1000" xr:uid="{00000000-0002-0000-0600-000005000000}">
      <formula1>wash_indicators</formula1>
    </dataValidation>
    <dataValidation type="list" allowBlank="1" showInputMessage="1" showErrorMessage="1" sqref="I6:I1000" xr:uid="{00000000-0002-0000-0600-000006000000}">
      <formula1>type_ip</formula1>
    </dataValidation>
    <dataValidation type="list" allowBlank="1" showInputMessage="1" showErrorMessage="1" sqref="K6:K1000" xr:uid="{00000000-0002-0000-0600-000007000000}">
      <formula1>type_beneficiaries</formula1>
    </dataValidation>
    <dataValidation type="whole" operator="greaterThanOrEqual" allowBlank="1" showInputMessage="1" showErrorMessage="1" sqref="L6:AA1000" xr:uid="{00000000-0002-0000-0600-000000000000}">
      <formula1>0</formula1>
    </dataValidation>
    <dataValidation type="list" allowBlank="1" showInputMessage="1" showErrorMessage="1" sqref="C6:C1000" xr:uid="{00000000-0002-0000-0600-000008000000}">
      <formula1>OFFSET(admin2,MATCH(AI6,admin1_linked_pcode,0)-1,0,COUNTIF(admin1_linked_pcode,AI6))</formula1>
    </dataValidation>
    <dataValidation type="list" allowBlank="1" showInputMessage="1" showErrorMessage="1" sqref="D6:D1000" xr:uid="{00000000-0002-0000-0600-000009000000}">
      <formula1>OFFSET(admin3,MATCH(AJ6,admin2_linked_pcode,0)-1,0,COUNTIF(admin2_linked_pcode,AJ6))</formula1>
    </dataValidation>
  </dataValidations>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1 6 " ? > < D a t a M a s h u p   s q m i d = " 6 e c 4 4 4 4 e - 8 3 f 6 - 4 e 1 8 - 8 1 7 a - 0 1 c 1 1 c 3 f 1 0 b d "   x m l n s = " h t t p : / / s c h e m a s . m i c r o s o f t . c o m / D a t a M a s h u p " > A A A A A N 0 O A A B Q S w M E F A A A C A g A a n m W W H n 2 d L G k A A A A 9 g A A A B I A A A B D b 2 5 m a W c v U G F j a 2 F n Z S 5 4 b W y F j 7 0 O g j A c x F + F d K d f O h B S y u A q i Q n R u D a l Y i P 8 M b R Y 3 s 3 B R / I V x C j q 5 n h 3 v 0 v u 7 t e b y M e 2 i S 6 m d 7 a D D D F M U W R A d 5 W F O k O D P 8 Q J y q X Y K H 1 S t Y k m G F w 6 O p u h o / f n l J A Q A g 4 L 3 P U 1 4 Z Q y s i / W p T 6 a V s U W n F e g D f q 0 q v 8 t J M X u N U Z y z H i C W b L E V J D Z F I W F L 8 C n v c / 0 x x S r o f F D b 6 S B e F s K M k t B 3 h / k A 1 B L A w Q U A A A I C A B q e Z Z Y n x a + D C s M A A B F p w A A E w A A A E Z v c m 1 1 b G F z L 1 N l Y 3 R p b 2 4 x L m 3 t X e l P 3 E g W / 4 6 U / 8 F y v n R r G w h k N l p p N y O x T b K D d k I y w O x 8 Q M g y d t H t x W 1 7 f X A o 4 n + f V 1 V 2 u S 6 f p B t Y C s 3 R X d c 7 q u q 9 3 3 u u d m X I y 4 M 4 s k 7 p / / f + / m b r z V a 2 d F P k W 2 / t s 0 + n Z 9 Y S u W G + d J I 0 v n G C y H e 8 G P 6 T x 7 k b W p O 9 q W 1 9 t E K U b 1 n w d x o X q Y e g o O x C G s 1 I 1 V v 7 B K 3 i G x h 1 H o f F K s p w v z P 3 M k Q 7 t K I s n t A x Z t Z 3 e x G k Y e a 8 2 / 6 r k y L X W y L f n l n 2 Z X y v l N G G H 7 b 3 9 p W W c i F t u v d + e + 9 v S l u x 9 G F a M f 6 v N C 4 S Y P w k v u W 4 J q U T V S z M e Y q S O M 2 D a O G s 4 i h f Y g p Y e 0 H k I f w Z l B h 4 b h 6 n 9 g N u X Y 5 / 6 O Y u 1 G L y l j O z 8 v s E W T k m V X N y 4 P u E E v T H k w U T c L B Y p G j h 4 m 8 c b 9 C O s j O R u A f i Z E 7 I H F b E y O D 4 r 5 r G 6 s / x g S U Y 9 J z j 8 G I m N s m K F b T 4 N c j y n d N i N a H 0 S + K k P 5 C k 6 8 C 5 R B G 6 C r z A T Q O U 2 d O p N N L K v a t G + u L e P W Y k p l / M O / t y w R o F k d A + u B K 7 2 G 8 t b x m E f o o i y 4 1 8 6 z Z e 4 U + e h 7 I M 5 t R K 0 m D l p v f l I v d g q 8 C I 1 u / H R / N P n 6 2 s S P D c g 8 K v X C 8 I Y Z 6 A Q y t f w g h Y V w J h F G Z I R z 2 + s n D J T e A X b p h Z K f I Q f A H K O S z O H J j J r S t o 6 y 3 j E K X u r u s V O b p 1 c w Q 8 + a C T d B k j t 2 Z p u 4 0 l U L r K U l S E Y a 1 S s h B x E Z 4 Q + L C 6 R O l U 3 t R f Y b i 0 a 2 t 3 L u C Z u B k e p l v l V D U R G m i t 9 j l r 1 W i r a l r e S 7 J U 9 U 5 P W + 2 U N 9 Z O f S 9 N B 6 z i y n K w b X + u 2 5 g X 0 9 K K u d E 9 M X S 0 D S w 5 o T / e 7 N 3 9 K y H p C v K K L I 9 X t Z B n q R t l s C d W d G 7 O o F c 2 a b a F K W 8 L K 2 Z g I 3 L G Y t M 7 8 Z w p 5 4 J u w n O m b a y H S v v A 7 F G U f / h p B 4 v I l C L N r b X X t Q N L / d W T Q i e V m 6 F q 7 + k G 5 3 f d 5 y B E 3 9 x 8 S f f V G x E G 2 L u / Z y j N d o M o W M S 7 v w a X K d j N 3 X k Y F / 4 p K N l d o N 2 v E T p M g x u 0 T V W 0 + + 6 D l c d x m O 0 u k x X + 1 8 n R K g l B p c 7 + u / 2 f n M O T g 8 9 n z s 2 H n b s w u 7 O t F Q I H d X 6 U f X N T F z 6 j 9 L c C 6 / 4 j z E 8 B O 1 O u O E H / K w L M d d U A a x H z e Y b u c v v i D Y j M S 8 D L e R W x N X Z I v a I q 7 k R u 5 G b U g 8 + s j L Q 5 B l 5 I I Z C b W h 9 / 3 q o 8 b m + b I 1 E g E w g y O E F C N m z i R E C C z C Q u F f 0 k l K Y I P N e 1 E 8 U 5 a Z T E s A z w h z D 2 i A l 2 s q C s S e P / A i J 0 8 D C k Y 5 B d Z w 6 6 g R W f c d B o v n S j B e O a 7 N a O T a k 1 R D p L R H Y + u P 1 q l Q 9 c 5 z r O s L Z c f 7 X n J F 7 s E 7 H g 2 7 7 w 7 X 3 9 7 S j y 0 Z 2 t E r 8 M 3 e h a M r K n K A R t Y Y i l C g h c l h Y G 1 E 5 N 3 l H 2 a Z X k 9 x P y h T b / 4 u Y A O q L F E a z 3 b H K C v D j 1 d z 4 H K P T / 4 4 Y F K M 7 B V s C G o b A r f p h O J V B Y G l D i N Q b b R Y 1 o N d i i Q 3 J G k i v G Z h L z Q 2 3 Y B N e + 1 X h D s d m 7 0 s B p W 0 6 t v 4 j j C H 6 x f S C x q T K S 6 D X b h 5 L a T g W b T E W n V l l S k m K c l R n C D n z w B G n m m E P D e E R l f n C p d n o U X N K k C b U h p 1 I V s 7 Q O 0 z g 1 G j z T O l D r x B C Z h X k p d d M 9 L R X i f 9 z U l O R s e V B l d q o a z Q w 5 j f u r U o X Q g u n S a Z p 3 q R t V k q A 3 x o 2 g O 4 7 7 b v 2 5 f h H m D S G o X t G 1 m s q + i p J o u U Z F t J r E Z X p R + Q Z M Q S W 4 a e 9 D e / A l J R d 6 s Z N b / 3 E r h s l u c y M q m o D C R j V A X b c q 6 k a S O n B F j 7 6 q W j B L w n K h j P c w g A I o 6 V 4 w d F x 9 6 K 9 a P b 6 6 M h P N m 0 y / D a U N U + 8 O a a s p s y J 1 J C q S + u j W t N S t W n C i a d M K J m m 4 R K I Y Z v Z Q r I I O M 5 o D r L R a Y 1 Y u D l c J 9 U T N Z y Q E r 3 O F r O J z E d E U Z H t d G W 4 z T E 3 w s 5 y 1 e q G x e 8 X 8 8 A i + n r J x w b z s o Z S I n n c N u k w Q H 9 j r h u G s q j Y b Q I x S U 7 f S Y n V S F h 2 I I g O z 4 D o G O H u r d C x t X D v 1 E c k Q c d Y h h I Y A V Z l 2 I a a Q M h e E 4 L k 0 4 x f W P 3 4 m b A q j n 9 K E g z Q 2 F E 5 k y g 2 B 2 N f U R + n O Q e Y h W E H R Q m L + s E h C v K 7 Y u q y J s C p m f n h e 9 C t W K r K 2 r X m c 3 N s C y a M o Q 2 Q c 2 i R q t H Y q b 0 D h S 9 2 p 1 C M E 0 m i H F G N 7 N g G k 2 c C F u h Z I I D 8 T z E + M 1 a U 3 Q K S q D l F 1 c u B V J X A 4 a o f X a X 4 O b P G b V N p 8 8 j Y S t g Z b 5 U 1 q e Z A 0 g D n X y o 8 r a v F V V Z E F K E p P B X 2 Q S f R O A 8 j c a L K e T W J I 3 I l U p K n U h f x d x v k J 5 v B B v 4 8 8 L h 8 v b 2 I x T a D q h M i 2 4 F A D x j q V R C S L O n c v Y + s Q h Q v X j 8 t k p 3 0 M y l j a 7 A G I 2 A F 2 Y V K E b r + 2 g Z t l 2 q Y w T C n S B N 1 5 O x a p m 9 o d k 7 z f Z 7 9 q 9 D V y u p n q 1 j 7 x p d T c o y + 9 + B X S U y D Y V m N N A + C b h 0 U G 3 q U 5 W 6 o D d H V C d H h q k W G 6 k e n E t S U T H 5 9 D 3 G A G c X Q i p D W J K O P M S W s i 8 Z 0 u 3 S b G r c 1 p D j 7 L M T 6 f I Q T 2 Q 5 I Z H J 5 8 k i D 9 k e k Z M d o W g f V G c i 8 / J m m g p F W 0 e Y M X k w p Q A n C t V D 0 j 8 d I w 9 w n I e w b d b X F r H W m P C l D 5 5 L Y c H l b p 3 o 7 o U H i A I Y / B c v k d g 5 h A 2 Q T K J l B + z o H y 8 O i 4 e l o j P V Y z o f P T h 8 6 P i J c 3 N a t l T N U R U e 0 1 R 1 S 8 e / Y S 9 W D a p z s P h T t / x O n 1 Z R x f T / B J m 5 0 5 K A G f w Z h U 5 2 6 m F M 7 P y I G W 8 j j Q s X s T 0 C N 1 V P N 0 x O / n O D L A Q b O H D 4 v 8 G 1 R H j r 7 g a b E v H s 7 Z 6 c 5 x x z o E o g 0 W k o P d e J K 5 i a S n X c F I k A o f P E Q a e L l S U R 1 Y E d y T f H h F q J Q O s g h 1 w q E W m R S / s s S a + s C N 1 I O d v t G 0 l / G n 2 E T 3 E E J g V f N A Q q j X P p x Q R 2 h r o H 9 o o Y 7 R 2 k L Y g p q a a j t q q v T h m Y A / y s 2 q B y d s 8 z Z i F 9 1 h x K Y e 1 W B a V p h d 0 M m u e 1 C n D i S e x B L G E b I K 4 j o R U g x K 1 X t N l X x E M I 8 T G e J c B 0 l j j m N P O H Y Z k C N R P I Q g h 6 S U F A A j w o 5 R w U j k n 1 o L j K / + O I B n A o t c D d 3 l + j l z M v b I m + J q B h y 6 e 9 o n j G P 9 Y r 3 d N F t M 4 w 8 H O d K m T S I f U B y U Y N O u Y R 5 7 N B 5 I 1 K K p 9 h x i d T p W T 1 J 0 7 Y 5 H I + 6 N u v i K a I e r 7 7 Q L k l / / v z M I Q x F k n 3 3 R t h U a l 3 7 v t V 4 f z J Y 1 x S 8 7 5 B f U w G 1 w 1 T G a B l 8 a f G n w p c G X B l 8 a f G n w 5 X r x J X O 6 T w A z F d o G b b 5 O t E l / R L v B l U c J G p x p c K b B m Q Z n G p x p c K b B m e v F m e V 7 M j Y P M k X C B m G + T o Q Z F S D i h v O Z j K b B m Q Z n G p x p c K b B m Q Z n G p y 5 X p z J n O 4 T Q E 2 F t k G b r x N t 3 r r Z J r O Z m J z B m A Z j G o x p M K b B m A Z j G o y 5 X o y J / e 0 T w E u e r E G W r x N Z Z p e e t 8 E l h 8 k Z Z G m Q p U G W B l k a Z G m Q p U G W 6 0 W W 2 S Z / y J u Z H / I a 1 2 5 c u 3 H t x r U b 1 2 5 c + / p / y E u E V h 2 8 l 4 y 8 O G r I 6 v u R d 7 d s 9 O a W J 7 y 3 5 X n e 2 m L u b H n e d 7 a Y G 1 u e 4 Y 0 t 5 r 6 W x 9 z X 8 i p v a z F 3 t Q y 8 q 8 X c 1 L L e m 1 r W c 0 + L P f 9 m M x i r E p A g L L s Y l d 7 c q y B Z c x G q u T v l + b 8 S d l 0 v g 1 3 b a 2 A 3 + g L Y 5 / n q 1 + f x 0 t c N v t d 1 r W 9 0 X e + 7 X J / 8 L a 4 / / N a T 1 3 z f y Y + + 6 e Q Z X m / S d P Y G 5 N S / L E V M 5 X E Q S C l g f W b i e 3 z p L f X Q Q L q U m e E h + x N 7 H 9 p U e Q s w 7 V 0 V q y / s r z n V I j a O P / m S v Y k k 5 L S Z S P n T 2 v 6 6 o B 0 G K + I X + r a O 4 V o o G R y s A l 6 w F v n r 3 3 v 0 V w H r M 1 g L x + z n p M M V U X M 6 W B e S k C 3 q I O c T + 2 s C N x + s h D 8 O T n 8 Z I T 9 h b b D o t U A t U u M j c g O k x s 0 H S 3 3 6 z / k I o Q l n 7 Q F b z b w J 2 U z I Z k I 2 E 7 K Z k M 2 E b C 8 / Z G s G 9 P J 5 u y G u O x n u u L + N 8 d t d a d b M p F m N z z Y + 2 / h s 4 7 O N z 3 5 1 P r u + n K L 5 Q F 3 V Y u x p t U G X A W / 6 K u D n e B G w u Q a 4 4 8 T I i 7 s E + G V f A W w u A O Z x o X S + Q y t T g 4 n t P P A h 2 O J u a G 8 u 9 D V h h Q k r T F j x q q / s N T H H i 7 i g t 2 d A o l x j 0 p x T 5 B K F c 9 q W 5 A u V E V q e N 6 r U B j z X L I n S x 5 s N f H c / 8 B 8 r p t i 9 P 5 2 x A u r Y 7 f U 4 f 6 y A y g i D q I 0 V s 4 H v r i f 1 Y 4 X k O / e l M V Y 0 l d E W i m 9 t 3 X m P y f 7 U V o G r p i U d W B 3 2 I E k Q + Y 2 8 N A Q 1 e P N 4 d R l E a P J d M + K s 4 d x F Z V p K W n 8 C U E s D B B Q A A A g I A G p 5 l l g P y u m r p A A A A O k A A A A T A A A A W 0 N v b n R l b n R f V H l w Z X N d L n h t b G 2 O S w 7 C M A x E r x J 5 n 7 q w Q A g 1 Z Q H c g A t E w f 2 I 5 q P G R e F s L D g S V y B t d 4 i l Z + Z 5 5 v N 6 V 8 d k B / G g M f b e K d g U J Q h y x t 9 6 1 y q Y u J F 7 O N b V 9 R k o i h x 1 U U H H H A 6 I 0 X R k d S x 8 I J e d x o 9 W c z 7 H F o M 2 d 9 0 S b s t y h 8 Y 7 J s e S 5 x 9 Q V 2 d q 9 D S w u K Q s r 7 U Z B 3 F a c 3 O V A q b E u M j 4 l 7 A / e R 3 C 0 B v N 2 c Q k b Z R 2 I X E Z X n 8 B U E s B A h Q D F A A A C A g A a n m W W H n 2 d L G k A A A A 9 g A A A B I A A A A A A A A A A A A A A K S B A A A A A E N v b m Z p Z y 9 Q Y W N r Y W d l L n h t b F B L A Q I U A x Q A A A g I A G p 5 l l i f F r 4 M K w w A A E W n A A A T A A A A A A A A A A A A A A C k g d Q A A A B G b 3 J t d W x h c y 9 T Z W N 0 a W 9 u M S 5 t U E s B A h Q D F A A A C A g A a n m W W A / K 6 a u k A A A A 6 Q A A A B M A A A A A A A A A A A A A A K S B M A 0 A A F t D b 2 5 0 Z W 5 0 X 1 R 5 c G V z X S 5 4 b W x Q S w U G A A A A A A M A A w D C A A A A B Q 4 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i g D A A A A A A C Y K A M 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R W 5 0 c n k g V H l w Z T 0 i U X V l c n l H c m 9 1 c H M i I F Z h b H V l P S J z Q m d B Q U F B Q U F B Q U J z M D l u O W Q w T 0 l S N 0 t Z M W h 1 M S 9 h S D B C R l J G V T F R Q U F B Q U F B Q U F B Q U F B Q X l E c z g 5 U X d P b 1 V H R U 9 s S D B 5 R n l r S 2 h W T l l Y T j B a W E l n V k d G a W J H V n p J S E Y x W l h K c F p Y T U F B Q U V B Q U F B Q U F B Q U F k R k V O R F R 6 d 2 1 F Y U F s a W 9 D V E 0 2 T X R C M U 5 Z W E 4 w W l h J Z 1 E y e D F j M 1 J s Y 2 l C V V l X S n N a W E 1 n Y 1 h W b G N t b G x j d 0 F B Q W d B Q U F B Q U F B Q U Q r a E N 2 W F N v O W F T S 0 Q 2 S k Z W U E E x U i t F M V J 5 W V c 1 e l p t O X l i U 0 J t Z F c 1 a m R H b H Z i b k 1 B Q U F N Q U F B Q U F B Q U F B c j h v T W R h L 3 h z V S t z T X B p R G l O V 2 Z m Q k 5 O W V h O M F p Y S W d W R 0 Z p Y k d W e k l I W n B a W G R 6 Q U F B R U F B Q U F B Q U F B Q U E y R m V S Y X E 3 b X R G a W t V Y n N S b 0 d y N 1 F i V F d G e m R H V n l J R U 5 z Z F h O M F p Y S W d W R 0 Z p Y k d W e k l I W n B a W G R 6 Q U F B R k F B Q U E i I C 8 + P C 9 T d G F i b G V F b n R y a W V z P j w v S X R l b T 4 8 S X R l b T 4 8 S X R l b U x v Y 2 F 0 a W 9 u P j x J d G V t V H l w Z T 5 G b 3 J t d W x h P C 9 J d G V t V H l w Z T 4 8 S X R l b V B h d G g + U 2 V j d G l v b j E v a G V h b H R o 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E 2 Y 2 I z M j Y t N W Y z M y 0 0 Z D h m L W J h N 2 U t M m F m N m N j O T A y M T d k 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C I g L z 4 8 R W 5 0 c n k g V H l w Z T 0 i R m l s b E V y c m 9 y Q 2 9 k Z S I g V m F s d W U 9 I n N V b m t u b 3 d u I i A v P j x F b n R y e S B U e X B l P S J G a W x s T G F z d F V w Z G F 0 Z W Q i I F Z h b H V l P S J k M j A y N C 0 w N C 0 x O V Q x N T o 0 M z o x M i 4 0 N T Q z M T M w W i I g L z 4 8 R W 5 0 c n k g V H l w Z T 0 i R m l s b E N v b H V t b l R 5 c G V z I i B W Y W x 1 Z T 0 i c 0 F 3 W U d B Q U F B Q m d Z R 0 J n W U F B Q U F B Q U F B Q U F B T U F B Q U F B Q X d B R E F B W U d C Z z 0 9 I i A v P j x F b n R y e S B U e X B l P S J R d W V y e U d y b 3 V w S U Q i I F Z h b H V l P S J z Z j U z Y z N i Y z g t M G U w Y y 0 0 M W E x L T g 0 M 2 E t N T F m N G M 4 N W N h N D J h I i A v P j x F b n R y e S B U e X B l P S J G a W x s Q 2 9 s d W 1 u T m F t Z X M i I F Z h b H V l P S J z W y Z x d W 9 0 O 3 J l c G 9 y d G l u Z 1 9 t b 2 5 0 a C Z x d W 9 0 O y w m c X V v d D t w c m 9 2 a W 5 j Z S Z x d W 9 0 O y w m c X V v d D t k a X N 0 c m l j d C Z x d W 9 0 O y w m c X V v d D t w b 3 N 0 b y Z x d W 9 0 O y w m c X V v d D t s b 2 N h d G l v b l 9 z a X R l J n F 1 b 3 Q 7 L C Z x d W 9 0 O 3 B y b 2 p l Y 3 R f d H l w Z S Z x d W 9 0 O y w m c X V v d D t y a X N r c 1 9 l d m V u d H M m c X V v d D s s J n F 1 b 3 Q 7 a W 5 k a W N h d G 9 y J n F 1 b 3 Q 7 L C Z x d W 9 0 O 3 R 5 c G V f a X A m c X V v d D s s J n F 1 b 3 Q 7 a X B f b m F t Z S Z x d W 9 0 O y w m c X V v d D t 0 e X B l X 2 J l b m V m a W N p Y X J p Z X M m c X V v d D s s J n F 1 b 3 Q 7 Z 2 l y b H N f M C 0 1 X 3 J l Y W N o Z W Q m c X V v d D s s J n F 1 b 3 Q 7 Y m 9 5 c 1 8 w L T V f c m V h Y 2 h l Z C Z x d W 9 0 O y w m c X V v d D t n a X J s c 1 8 2 L T E y X 3 J l Y W N o Z W Q m c X V v d D s s J n F 1 b 3 Q 7 Y m 9 5 c 1 8 2 L T E y X 3 J l Y W N o Z W Q m c X V v d D s s J n F 1 b 3 Q 7 Z 2 l y b H N f M T M t M T h f c m V h Y 2 h l Z C Z x d W 9 0 O y w m c X V v d D t i b 3 l z X z E z L T E 4 X 3 J l Y W N o Z W Q m c X V v d D s s J n F 1 b 3 Q 7 d G 9 0 Y W x f Y m 9 5 c y Z x d W 9 0 O y w m c X V v d D t 0 b 3 R h b F 9 n a X J s c y Z x d W 9 0 O y w m c X V v d D t 0 b 3 R h b F 9 j a G l s Z H J l b i Z x d W 9 0 O y w m c X V v d D t 0 b 3 R h b F 9 w d 2 R f b W V u J n F 1 b 3 Q 7 L C Z x d W 9 0 O 3 R v d G F s X 3 B 3 Z F 9 3 b 2 1 l b i Z x d W 9 0 O y w m c X V v d D t 0 b 3 R h b F 9 w d 2 Q m c X V v d D s s J n F 1 b 3 Q 7 d G 9 0 Y W x f b W V u J n F 1 b 3 Q 7 L C Z x d W 9 0 O 3 R v d G F s X 3 d v b W V u J n F 1 b 3 Q 7 L C Z x d W 9 0 O 3 R v d G F s X 2 F k d W x 0 c y Z x d W 9 0 O y w m c X V v d D t 0 b 3 R h b F 9 i Z W 5 l Z m l j a W F y a W V z X 3 J l Y W N o Z W Q m c X V v d D s s J n F 1 b 3 Q 7 c m V t Y X J r X 2 5 v d G U m c X V v d D s s J n F 1 b 3 Q 7 Y W R t M V 9 w Y 2 9 k Z S Z x d W 9 0 O y w m c X V v d D t h Z G 0 y X 3 B j b 2 R l J n F 1 b 3 Q 7 L C Z x d W 9 0 O 2 F k b T N f c G N v Z G U m c X V v d D t d I i A v P j x F b n R y e S B U e X B l P S J G a W x s U 3 R h d H V z I i B W Y W x 1 Z T 0 i c 0 N v b X B s Z X R l I i A v P j x F b n R y e S B U e X B l P S J S Z W x h d G l v b n N o a X B J b m Z v Q 2 9 u d G F p b m V y I i B W Y W x 1 Z T 0 i c 3 s m c X V v d D t j b 2 x 1 b W 5 D b 3 V u d C Z x d W 9 0 O z o z M S w m c X V v d D t r Z X l D b 2 x 1 b W 5 O Y W 1 l c y Z x d W 9 0 O z p b X S w m c X V v d D t x d W V y e V J l b G F 0 a W 9 u c 2 h p c H M m c X V v d D s 6 W 1 0 s J n F 1 b 3 Q 7 Y 2 9 s d W 1 u S W R l b n R p d G l l c y Z x d W 9 0 O z p b J n F 1 b 3 Q 7 U 2 V j d G l v b j E v a G V h b H R o L 0 F 1 d G 9 S Z W 1 v d m V k Q 2 9 s d W 1 u c z E u e 3 J l c G 9 y d G l u Z 1 9 t b 2 5 0 a C w w f S Z x d W 9 0 O y w m c X V v d D t T Z W N 0 a W 9 u M S 9 o Z W F s d G g v Q X V 0 b 1 J l b W 9 2 Z W R D b 2 x 1 b W 5 z M S 5 7 c H J v d m l u Y 2 U s M X 0 m c X V v d D s s J n F 1 b 3 Q 7 U 2 V j d G l v b j E v a G V h b H R o L 0 F 1 d G 9 S Z W 1 v d m V k Q 2 9 s d W 1 u c z E u e 2 R p c 3 R y a W N 0 L D J 9 J n F 1 b 3 Q 7 L C Z x d W 9 0 O 1 N l Y 3 R p b 2 4 x L 2 h l Y W x 0 a C 9 B d X R v U m V t b 3 Z l Z E N v b H V t b n M x L n t w b 3 N 0 b y w z f S Z x d W 9 0 O y w m c X V v d D t T Z W N 0 a W 9 u M S 9 o Z W F s d G g v Q X V 0 b 1 J l b W 9 2 Z W R D b 2 x 1 b W 5 z M S 5 7 b G 9 j Y X R p b 2 5 f c 2 l 0 Z S w 0 f S Z x d W 9 0 O y w m c X V v d D t T Z W N 0 a W 9 u M S 9 o Z W F s d G g v Q X V 0 b 1 J l b W 9 2 Z W R D b 2 x 1 b W 5 z M S 5 7 c H J v a m V j d F 9 0 e X B l L D V 9 J n F 1 b 3 Q 7 L C Z x d W 9 0 O 1 N l Y 3 R p b 2 4 x L 2 h l Y W x 0 a C 9 B d X R v U m V t b 3 Z l Z E N v b H V t b n M x L n t y a X N r c 1 9 l d m V u d H M s N n 0 m c X V v d D s s J n F 1 b 3 Q 7 U 2 V j d G l v b j E v a G V h b H R o L 0 F 1 d G 9 S Z W 1 v d m V k Q 2 9 s d W 1 u c z E u e 2 l u Z G l j Y X R v c i w 3 f S Z x d W 9 0 O y w m c X V v d D t T Z W N 0 a W 9 u M S 9 o Z W F s d G g v Q X V 0 b 1 J l b W 9 2 Z W R D b 2 x 1 b W 5 z M S 5 7 d H l w Z V 9 p c C w 4 f S Z x d W 9 0 O y w m c X V v d D t T Z W N 0 a W 9 u M S 9 o Z W F s d G g v Q X V 0 b 1 J l b W 9 2 Z W R D b 2 x 1 b W 5 z M S 5 7 a X B f b m F t Z S w 5 f S Z x d W 9 0 O y w m c X V v d D t T Z W N 0 a W 9 u M S 9 o Z W F s d G g v Q X V 0 b 1 J l b W 9 2 Z W R D b 2 x 1 b W 5 z M S 5 7 d H l w Z V 9 i Z W 5 l Z m l j a W F y a W V z L D E w f S Z x d W 9 0 O y w m c X V v d D t T Z W N 0 a W 9 u M S 9 o Z W F s d G g v Q X V 0 b 1 J l b W 9 2 Z W R D b 2 x 1 b W 5 z M S 5 7 Z 2 l y b H N f M C 0 1 X 3 J l Y W N o Z W Q s M T F 9 J n F 1 b 3 Q 7 L C Z x d W 9 0 O 1 N l Y 3 R p b 2 4 x L 2 h l Y W x 0 a C 9 B d X R v U m V t b 3 Z l Z E N v b H V t b n M x L n t i b 3 l z X z A t N V 9 y Z W F j a G V k L D E y f S Z x d W 9 0 O y w m c X V v d D t T Z W N 0 a W 9 u M S 9 o Z W F s d G g v Q X V 0 b 1 J l b W 9 2 Z W R D b 2 x 1 b W 5 z M S 5 7 Z 2 l y b H N f N i 0 x M l 9 y Z W F j a G V k L D E z f S Z x d W 9 0 O y w m c X V v d D t T Z W N 0 a W 9 u M S 9 o Z W F s d G g v Q X V 0 b 1 J l b W 9 2 Z W R D b 2 x 1 b W 5 z M S 5 7 Y m 9 5 c 1 8 2 L T E y X 3 J l Y W N o Z W Q s M T R 9 J n F 1 b 3 Q 7 L C Z x d W 9 0 O 1 N l Y 3 R p b 2 4 x L 2 h l Y W x 0 a C 9 B d X R v U m V t b 3 Z l Z E N v b H V t b n M x L n t n a X J s c 1 8 x M y 0 x O F 9 y Z W F j a G V k L D E 1 f S Z x d W 9 0 O y w m c X V v d D t T Z W N 0 a W 9 u M S 9 o Z W F s d G g v Q X V 0 b 1 J l b W 9 2 Z W R D b 2 x 1 b W 5 z M S 5 7 Y m 9 5 c 1 8 x M y 0 x O F 9 y Z W F j a G V k L D E 2 f S Z x d W 9 0 O y w m c X V v d D t T Z W N 0 a W 9 u M S 9 o Z W F s d G g v Q X V 0 b 1 J l b W 9 2 Z W R D b 2 x 1 b W 5 z M S 5 7 d G 9 0 Y W x f Y m 9 5 c y w x N 3 0 m c X V v d D s s J n F 1 b 3 Q 7 U 2 V j d G l v b j E v a G V h b H R o L 0 F 1 d G 9 S Z W 1 v d m V k Q 2 9 s d W 1 u c z E u e 3 R v d G F s X 2 d p c m x z L D E 4 f S Z x d W 9 0 O y w m c X V v d D t T Z W N 0 a W 9 u M S 9 o Z W F s d G g v Q X V 0 b 1 J l b W 9 2 Z W R D b 2 x 1 b W 5 z M S 5 7 d G 9 0 Y W x f Y 2 h p b G R y Z W 4 s M T l 9 J n F 1 b 3 Q 7 L C Z x d W 9 0 O 1 N l Y 3 R p b 2 4 x L 2 h l Y W x 0 a C 9 B d X R v U m V t b 3 Z l Z E N v b H V t b n M x L n t 0 b 3 R h b F 9 w d 2 R f b W V u L D I w f S Z x d W 9 0 O y w m c X V v d D t T Z W N 0 a W 9 u M S 9 o Z W F s d G g v Q X V 0 b 1 J l b W 9 2 Z W R D b 2 x 1 b W 5 z M S 5 7 d G 9 0 Y W x f c H d k X 3 d v b W V u L D I x f S Z x d W 9 0 O y w m c X V v d D t T Z W N 0 a W 9 u M S 9 o Z W F s d G g v Q X V 0 b 1 J l b W 9 2 Z W R D b 2 x 1 b W 5 z M S 5 7 d G 9 0 Y W x f c H d k L D I y f S Z x d W 9 0 O y w m c X V v d D t T Z W N 0 a W 9 u M S 9 o Z W F s d G g v Q X V 0 b 1 J l b W 9 2 Z W R D b 2 x 1 b W 5 z M S 5 7 d G 9 0 Y W x f b W V u L D I z f S Z x d W 9 0 O y w m c X V v d D t T Z W N 0 a W 9 u M S 9 o Z W F s d G g v Q X V 0 b 1 J l b W 9 2 Z W R D b 2 x 1 b W 5 z M S 5 7 d G 9 0 Y W x f d 2 9 t Z W 4 s M j R 9 J n F 1 b 3 Q 7 L C Z x d W 9 0 O 1 N l Y 3 R p b 2 4 x L 2 h l Y W x 0 a C 9 B d X R v U m V t b 3 Z l Z E N v b H V t b n M x L n t 0 b 3 R h b F 9 h Z H V s d H M s M j V 9 J n F 1 b 3 Q 7 L C Z x d W 9 0 O 1 N l Y 3 R p b 2 4 x L 2 h l Y W x 0 a C 9 B d X R v U m V t b 3 Z l Z E N v b H V t b n M x L n t 0 b 3 R h b F 9 i Z W 5 l Z m l j a W F y a W V z X 3 J l Y W N o Z W Q s M j Z 9 J n F 1 b 3 Q 7 L C Z x d W 9 0 O 1 N l Y 3 R p b 2 4 x L 2 h l Y W x 0 a C 9 B d X R v U m V t b 3 Z l Z E N v b H V t b n M x L n t y Z W 1 h c m t f b m 9 0 Z S w y N 3 0 m c X V v d D s s J n F 1 b 3 Q 7 U 2 V j d G l v b j E v a G V h b H R o L 0 F 1 d G 9 S Z W 1 v d m V k Q 2 9 s d W 1 u c z E u e 2 F k b T F f c G N v Z G U s M j h 9 J n F 1 b 3 Q 7 L C Z x d W 9 0 O 1 N l Y 3 R p b 2 4 x L 2 h l Y W x 0 a C 9 B d X R v U m V t b 3 Z l Z E N v b H V t b n M x L n t h Z G 0 y X 3 B j b 2 R l L D I 5 f S Z x d W 9 0 O y w m c X V v d D t T Z W N 0 a W 9 u M S 9 o Z W F s d G g v Q X V 0 b 1 J l b W 9 2 Z W R D b 2 x 1 b W 5 z M S 5 7 Y W R t M 1 9 w Y 2 9 k Z S w z M H 0 m c X V v d D t d L C Z x d W 9 0 O 0 N v b H V t b k N v d W 5 0 J n F 1 b 3 Q 7 O j M x L C Z x d W 9 0 O 0 t l e U N v b H V t b k 5 h b W V z J n F 1 b 3 Q 7 O l t d L C Z x d W 9 0 O 0 N v b H V t b k l k Z W 5 0 a X R p Z X M m c X V v d D s 6 W y Z x d W 9 0 O 1 N l Y 3 R p b 2 4 x L 2 h l Y W x 0 a C 9 B d X R v U m V t b 3 Z l Z E N v b H V t b n M x L n t y Z X B v c n R p b m d f b W 9 u d G g s M H 0 m c X V v d D s s J n F 1 b 3 Q 7 U 2 V j d G l v b j E v a G V h b H R o L 0 F 1 d G 9 S Z W 1 v d m V k Q 2 9 s d W 1 u c z E u e 3 B y b 3 Z p b m N l L D F 9 J n F 1 b 3 Q 7 L C Z x d W 9 0 O 1 N l Y 3 R p b 2 4 x L 2 h l Y W x 0 a C 9 B d X R v U m V t b 3 Z l Z E N v b H V t b n M x L n t k a X N 0 c m l j d C w y f S Z x d W 9 0 O y w m c X V v d D t T Z W N 0 a W 9 u M S 9 o Z W F s d G g v Q X V 0 b 1 J l b W 9 2 Z W R D b 2 x 1 b W 5 z M S 5 7 c G 9 z d G 8 s M 3 0 m c X V v d D s s J n F 1 b 3 Q 7 U 2 V j d G l v b j E v a G V h b H R o L 0 F 1 d G 9 S Z W 1 v d m V k Q 2 9 s d W 1 u c z E u e 2 x v Y 2 F 0 a W 9 u X 3 N p d G U s N H 0 m c X V v d D s s J n F 1 b 3 Q 7 U 2 V j d G l v b j E v a G V h b H R o L 0 F 1 d G 9 S Z W 1 v d m V k Q 2 9 s d W 1 u c z E u e 3 B y b 2 p l Y 3 R f d H l w Z S w 1 f S Z x d W 9 0 O y w m c X V v d D t T Z W N 0 a W 9 u M S 9 o Z W F s d G g v Q X V 0 b 1 J l b W 9 2 Z W R D b 2 x 1 b W 5 z M S 5 7 c m l z a 3 N f Z X Z l b n R z L D Z 9 J n F 1 b 3 Q 7 L C Z x d W 9 0 O 1 N l Y 3 R p b 2 4 x L 2 h l Y W x 0 a C 9 B d X R v U m V t b 3 Z l Z E N v b H V t b n M x L n t p b m R p Y 2 F 0 b 3 I s N 3 0 m c X V v d D s s J n F 1 b 3 Q 7 U 2 V j d G l v b j E v a G V h b H R o L 0 F 1 d G 9 S Z W 1 v d m V k Q 2 9 s d W 1 u c z E u e 3 R 5 c G V f a X A s O H 0 m c X V v d D s s J n F 1 b 3 Q 7 U 2 V j d G l v b j E v a G V h b H R o L 0 F 1 d G 9 S Z W 1 v d m V k Q 2 9 s d W 1 u c z E u e 2 l w X 2 5 h b W U s O X 0 m c X V v d D s s J n F 1 b 3 Q 7 U 2 V j d G l v b j E v a G V h b H R o L 0 F 1 d G 9 S Z W 1 v d m V k Q 2 9 s d W 1 u c z E u e 3 R 5 c G V f Y m V u Z W Z p Y 2 l h c m l l c y w x M H 0 m c X V v d D s s J n F 1 b 3 Q 7 U 2 V j d G l v b j E v a G V h b H R o L 0 F 1 d G 9 S Z W 1 v d m V k Q 2 9 s d W 1 u c z E u e 2 d p c m x z X z A t N V 9 y Z W F j a G V k L D E x f S Z x d W 9 0 O y w m c X V v d D t T Z W N 0 a W 9 u M S 9 o Z W F s d G g v Q X V 0 b 1 J l b W 9 2 Z W R D b 2 x 1 b W 5 z M S 5 7 Y m 9 5 c 1 8 w L T V f c m V h Y 2 h l Z C w x M n 0 m c X V v d D s s J n F 1 b 3 Q 7 U 2 V j d G l v b j E v a G V h b H R o L 0 F 1 d G 9 S Z W 1 v d m V k Q 2 9 s d W 1 u c z E u e 2 d p c m x z X z Y t M T J f c m V h Y 2 h l Z C w x M 3 0 m c X V v d D s s J n F 1 b 3 Q 7 U 2 V j d G l v b j E v a G V h b H R o L 0 F 1 d G 9 S Z W 1 v d m V k Q 2 9 s d W 1 u c z E u e 2 J v e X N f N i 0 x M l 9 y Z W F j a G V k L D E 0 f S Z x d W 9 0 O y w m c X V v d D t T Z W N 0 a W 9 u M S 9 o Z W F s d G g v Q X V 0 b 1 J l b W 9 2 Z W R D b 2 x 1 b W 5 z M S 5 7 Z 2 l y b H N f M T M t M T h f c m V h Y 2 h l Z C w x N X 0 m c X V v d D s s J n F 1 b 3 Q 7 U 2 V j d G l v b j E v a G V h b H R o L 0 F 1 d G 9 S Z W 1 v d m V k Q 2 9 s d W 1 u c z E u e 2 J v e X N f M T M t M T h f c m V h Y 2 h l Z C w x N n 0 m c X V v d D s s J n F 1 b 3 Q 7 U 2 V j d G l v b j E v a G V h b H R o L 0 F 1 d G 9 S Z W 1 v d m V k Q 2 9 s d W 1 u c z E u e 3 R v d G F s X 2 J v e X M s M T d 9 J n F 1 b 3 Q 7 L C Z x d W 9 0 O 1 N l Y 3 R p b 2 4 x L 2 h l Y W x 0 a C 9 B d X R v U m V t b 3 Z l Z E N v b H V t b n M x L n t 0 b 3 R h b F 9 n a X J s c y w x O H 0 m c X V v d D s s J n F 1 b 3 Q 7 U 2 V j d G l v b j E v a G V h b H R o L 0 F 1 d G 9 S Z W 1 v d m V k Q 2 9 s d W 1 u c z E u e 3 R v d G F s X 2 N o a W x k c m V u L D E 5 f S Z x d W 9 0 O y w m c X V v d D t T Z W N 0 a W 9 u M S 9 o Z W F s d G g v Q X V 0 b 1 J l b W 9 2 Z W R D b 2 x 1 b W 5 z M S 5 7 d G 9 0 Y W x f c H d k X 2 1 l b i w y M H 0 m c X V v d D s s J n F 1 b 3 Q 7 U 2 V j d G l v b j E v a G V h b H R o L 0 F 1 d G 9 S Z W 1 v d m V k Q 2 9 s d W 1 u c z E u e 3 R v d G F s X 3 B 3 Z F 9 3 b 2 1 l b i w y M X 0 m c X V v d D s s J n F 1 b 3 Q 7 U 2 V j d G l v b j E v a G V h b H R o L 0 F 1 d G 9 S Z W 1 v d m V k Q 2 9 s d W 1 u c z E u e 3 R v d G F s X 3 B 3 Z C w y M n 0 m c X V v d D s s J n F 1 b 3 Q 7 U 2 V j d G l v b j E v a G V h b H R o L 0 F 1 d G 9 S Z W 1 v d m V k Q 2 9 s d W 1 u c z E u e 3 R v d G F s X 2 1 l b i w y M 3 0 m c X V v d D s s J n F 1 b 3 Q 7 U 2 V j d G l v b j E v a G V h b H R o L 0 F 1 d G 9 S Z W 1 v d m V k Q 2 9 s d W 1 u c z E u e 3 R v d G F s X 3 d v b W V u L D I 0 f S Z x d W 9 0 O y w m c X V v d D t T Z W N 0 a W 9 u M S 9 o Z W F s d G g v Q X V 0 b 1 J l b W 9 2 Z W R D b 2 x 1 b W 5 z M S 5 7 d G 9 0 Y W x f Y W R 1 b H R z L D I 1 f S Z x d W 9 0 O y w m c X V v d D t T Z W N 0 a W 9 u M S 9 o Z W F s d G g v Q X V 0 b 1 J l b W 9 2 Z W R D b 2 x 1 b W 5 z M S 5 7 d G 9 0 Y W x f Y m V u Z W Z p Y 2 l h c m l l c 1 9 y Z W F j a G V k L D I 2 f S Z x d W 9 0 O y w m c X V v d D t T Z W N 0 a W 9 u M S 9 o Z W F s d G g v Q X V 0 b 1 J l b W 9 2 Z W R D b 2 x 1 b W 5 z M S 5 7 c m V t Y X J r X 2 5 v d G U s M j d 9 J n F 1 b 3 Q 7 L C Z x d W 9 0 O 1 N l Y 3 R p b 2 4 x L 2 h l Y W x 0 a C 9 B d X R v U m V t b 3 Z l Z E N v b H V t b n M x L n t h Z G 0 x X 3 B j b 2 R l L D I 4 f S Z x d W 9 0 O y w m c X V v d D t T Z W N 0 a W 9 u M S 9 o Z W F s d G g v Q X V 0 b 1 J l b W 9 2 Z W R D b 2 x 1 b W 5 z M S 5 7 Y W R t M l 9 w Y 2 9 k Z S w y O X 0 m c X V v d D s s J n F 1 b 3 Q 7 U 2 V j d G l v b j E v a G V h b H R o L 0 F 1 d G 9 S Z W 1 v d m V k Q 2 9 s d W 1 u c z E u e 2 F k b T N f c G N v Z G U s M z B 9 J n F 1 b 3 Q 7 X S w m c X V v d D t S Z W x h d G l v b n N o a X B J b m Z v J n F 1 b 3 Q 7 O l t d f S I g L z 4 8 L 1 N 0 Y W J s Z U V u d H J p Z X M + P C 9 J d G V t P j x J d G V t P j x J d G V t T G 9 j Y X R p b 2 4 + P E l 0 Z W 1 U e X B l P k Z v c m 1 1 b G E 8 L 0 l 0 Z W 1 U e X B l P j x J d G V t U G F 0 a D 5 T Z W N 0 a W 9 u M S 9 o Z W F s d G g v U 2 9 1 c m N l P C 9 J d G V t U G F 0 a D 4 8 L 0 l 0 Z W 1 M b 2 N h d G l v b j 4 8 U 3 R h Y m x l R W 5 0 c m l l c y A v P j w v S X R l b T 4 8 S X R l b T 4 8 S X R l b U x v Y 2 F 0 a W 9 u P j x J d G V t V H l w Z T 5 G b 3 J t d W x h P C 9 J d G V t V H l w Z T 4 8 S X R l b V B h d G g + U 2 V j d G l v b j E v a G V h b H R o L 0 5 h d m l n Y X R p b 2 4 l M j A x P C 9 J d G V t U G F 0 a D 4 8 L 0 l 0 Z W 1 M b 2 N h d G l v b j 4 8 U 3 R h Y m x l R W 5 0 c m l l c y A v P j w v S X R l b T 4 8 S X R l b T 4 8 S X R l b U x v Y 2 F 0 a W 9 u P j x J d G V t V H l w Z T 5 G b 3 J t d W x h P C 9 J d G V t V H l w Z T 4 8 S X R l b V B h d G g + U 2 V j d G l v b j E v a G V h b H R o L 0 N o Y W 5 n Z W Q l M j B j b 2 x 1 b W 4 l M j B 0 e X B l P C 9 J d G V t U G F 0 a D 4 8 L 0 l 0 Z W 1 M b 2 N h d G l v b j 4 8 U 3 R h Y m x l R W 5 0 c m l l c y A v P j w v S X R l b T 4 8 S X R l b T 4 8 S X R l b U x v Y 2 F 0 a W 9 u P j x J d G V t V H l w Z T 5 G b 3 J t d W x h P C 9 J d G V t V H l w Z T 4 8 S X R l b V B h d G g + U 2 V j d G l v b j E v a G V h b H R o L 1 J l b W 9 2 Z W Q l M j B 0 b 3 A l M j B y b 3 d z P C 9 J d G V t U G F 0 a D 4 8 L 0 l 0 Z W 1 M b 2 N h d G l v b j 4 8 U 3 R h Y m x l R W 5 0 c m l l c y A v P j w v S X R l b T 4 8 S X R l b T 4 8 S X R l b U x v Y 2 F 0 a W 9 u P j x J d G V t V H l w Z T 5 G b 3 J t d W x h P C 9 J d G V t V H l w Z T 4 8 S X R l b V B h d G g + U 2 V j d G l v b j E v a G V h b H R o L 0 F k Z G V k J T I w a W 5 k Z X g 8 L 0 l 0 Z W 1 Q Y X R o P j w v S X R l b U x v Y 2 F 0 a W 9 u P j x T d G F i b G V F b n R y a W V z I C 8 + P C 9 J d G V t P j x J d G V t P j x J d G V t T G 9 j Y X R p b 2 4 + P E l 0 Z W 1 U e X B l P k Z v c m 1 1 b G E 8 L 0 l 0 Z W 1 U e X B l P j x J d G V t U G F 0 a D 5 T Z W N 0 a W 9 u M S 9 o Z W F s d G g v U m V v c m R l c m V k J T I w Y 2 9 s d W 1 u c z w v S X R l b V B h d G g + P C 9 J d G V t T G 9 j Y X R p b 2 4 + P F N 0 Y W J s Z U V u d H J p Z X M g L z 4 8 L 0 l 0 Z W 0 + P E l 0 Z W 0 + P E l 0 Z W 1 M b 2 N h d G l v b j 4 8 S X R l b V R 5 c G U + R m 9 y b X V s Y T w v S X R l b V R 5 c G U + P E l 0 Z W 1 Q Y X R o P l N l Y 3 R p b 2 4 x L 2 V k d W N h d G l v b j 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M 5 O T U 0 Z D Y 3 L W Q 1 Z W U t N D M 4 Y S 0 5 M j g x L T V l Z G Z l N z J h N T E 4 O 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V H l w Z X M i I F Z h b H V l P S J z Q X d N R 0 J n W U F C Z 1 l H Q m d Z R 0 F B Q U F B Q U 1 E Q X d N Q U F B Q U F B Q U F B Q U F Z R 0 J n W T 0 i I C 8 + P E V u d H J 5 I F R 5 c G U 9 I k Z p b G x M Y X N 0 V X B k Y X R l Z C I g V m F s d W U 9 I m Q y M D I 0 L T A 0 L T E 5 V D E 1 O j Q z O j E y L j Q 0 N D U 5 M j B a I i A v P j x F b n R y e S B U e X B l P S J G a W x s R X J y b 3 J D b 2 R l I i B W Y W x 1 Z T 0 i c 1 V u a 2 5 v d 2 4 i I C 8 + P E V u d H J 5 I F R 5 c G U 9 I k F k Z G V k V G 9 E Y X R h T W 9 k Z W w i I F Z h b H V l P S J s M C I g L z 4 8 R W 5 0 c n k g V H l w Z T 0 i U X V l c n l H c m 9 1 c E l E I i B W Y W x 1 Z T 0 i c 2 Y 1 M 2 M z Y m M 4 L T B l M G M t N D F h M S 0 4 N D N h L T U x Z j R j O D V j Y T Q y Y S I g L z 4 8 R W 5 0 c n k g V H l w Z T 0 i R m l s b E N v b H V t b k 5 h b W V z I i B W Y W x 1 Z T 0 i c 1 s m c X V v d D t J b m R l e C Z x d W 9 0 O y w m c X V v d D t y Z X B v c n R p b m d f b W 9 u d G g m c X V v d D s s J n F 1 b 3 Q 7 c H J v d m l u Y 2 U m c X V v d D s s J n F 1 b 3 Q 7 Z G l z d H J p Y 3 Q m c X V v d D s s J n F 1 b 3 Q 7 c G 9 z d G 8 m c X V v d D s s J n F 1 b 3 Q 7 b G 9 j Y X R p b 2 5 f c 2 l 0 Z S Z x d W 9 0 O y w m c X V v d D t w c m 9 q Z W N 0 X 3 R 5 c G U m c X V v d D s s J n F 1 b 3 Q 7 c m l z a 3 N f Z X Z l b n R z J n F 1 b 3 Q 7 L C Z x d W 9 0 O 2 l u Z G l j Y X R v c i Z x d W 9 0 O y w m c X V v d D t 0 e X B l X 2 l w J n F 1 b 3 Q 7 L C Z x d W 9 0 O 2 l w X 2 5 h b W U m c X V v d D s s J n F 1 b 3 Q 7 d H l w Z V 9 i Z W 5 l Z m l j a W F y a W V z 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3 J l b W F y a 1 9 u b 3 R l J n F 1 b 3 Q 7 L C Z x d W 9 0 O 2 F k b T F f c G N v Z G U m c X V v d D s s J n F 1 b 3 Q 7 Y W R t M l 9 w Y 2 9 k Z S Z x d W 9 0 O y w m c X V v d D t h Z G 0 z X 3 B j b 2 R 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V k d W N h d G l v b i 9 B d X R v U m V t b 3 Z l Z E N v b H V t b n M x L n t J b m R l e C w w f S Z x d W 9 0 O y w m c X V v d D t T Z W N 0 a W 9 u M S 9 l Z H V j Y X R p b 2 4 v Q X V 0 b 1 J l b W 9 2 Z W R D b 2 x 1 b W 5 z M S 5 7 c m V w b 3 J 0 a W 5 n X 2 1 v b n R o L D F 9 J n F 1 b 3 Q 7 L C Z x d W 9 0 O 1 N l Y 3 R p b 2 4 x L 2 V k d W N h d G l v b i 9 B d X R v U m V t b 3 Z l Z E N v b H V t b n M x L n t w c m 9 2 a W 5 j Z S w y f S Z x d W 9 0 O y w m c X V v d D t T Z W N 0 a W 9 u M S 9 l Z H V j Y X R p b 2 4 v Q X V 0 b 1 J l b W 9 2 Z W R D b 2 x 1 b W 5 z M S 5 7 Z G l z d H J p Y 3 Q s M 3 0 m c X V v d D s s J n F 1 b 3 Q 7 U 2 V j d G l v b j E v Z W R 1 Y 2 F 0 a W 9 u L 0 F 1 d G 9 S Z W 1 v d m V k Q 2 9 s d W 1 u c z E u e 3 B v c 3 R v L D R 9 J n F 1 b 3 Q 7 L C Z x d W 9 0 O 1 N l Y 3 R p b 2 4 x L 2 V k d W N h d G l v b i 9 B d X R v U m V t b 3 Z l Z E N v b H V t b n M x L n t s b 2 N h d G l v b l 9 z a X R l L D V 9 J n F 1 b 3 Q 7 L C Z x d W 9 0 O 1 N l Y 3 R p b 2 4 x L 2 V k d W N h d G l v b i 9 B d X R v U m V t b 3 Z l Z E N v b H V t b n M x L n t w c m 9 q Z W N 0 X 3 R 5 c G U s N n 0 m c X V v d D s s J n F 1 b 3 Q 7 U 2 V j d G l v b j E v Z W R 1 Y 2 F 0 a W 9 u L 0 F 1 d G 9 S Z W 1 v d m V k Q 2 9 s d W 1 u c z E u e 3 J p c 2 t z X 2 V 2 Z W 5 0 c y w 3 f S Z x d W 9 0 O y w m c X V v d D t T Z W N 0 a W 9 u M S 9 l Z H V j Y X R p b 2 4 v Q X V 0 b 1 J l b W 9 2 Z W R D b 2 x 1 b W 5 z M S 5 7 a W 5 k a W N h d G 9 y L D h 9 J n F 1 b 3 Q 7 L C Z x d W 9 0 O 1 N l Y 3 R p b 2 4 x L 2 V k d W N h d G l v b i 9 B d X R v U m V t b 3 Z l Z E N v b H V t b n M x L n t 0 e X B l X 2 l w L D l 9 J n F 1 b 3 Q 7 L C Z x d W 9 0 O 1 N l Y 3 R p b 2 4 x L 2 V k d W N h d G l v b i 9 B d X R v U m V t b 3 Z l Z E N v b H V t b n M x L n t p c F 9 u Y W 1 l L D E w f S Z x d W 9 0 O y w m c X V v d D t T Z W N 0 a W 9 u M S 9 l Z H V j Y X R p b 2 4 v Q X V 0 b 1 J l b W 9 2 Z W R D b 2 x 1 b W 5 z M S 5 7 d H l w Z V 9 i Z W 5 l Z m l j a W F y a W V z L D E x f S Z x d W 9 0 O y w m c X V v d D t T Z W N 0 a W 9 u M S 9 l Z H V j Y X R p b 2 4 v Q X V 0 b 1 J l b W 9 2 Z W R D b 2 x 1 b W 5 z M S 5 7 Z 2 l y b H N f M C 0 1 X 3 J l Y W N o Z W Q s M T J 9 J n F 1 b 3 Q 7 L C Z x d W 9 0 O 1 N l Y 3 R p b 2 4 x L 2 V k d W N h d G l v b i 9 B d X R v U m V t b 3 Z l Z E N v b H V t b n M x L n t i b 3 l z X z A t N V 9 y Z W F j a G V k L D E z f S Z x d W 9 0 O y w m c X V v d D t T Z W N 0 a W 9 u M S 9 l Z H V j Y X R p b 2 4 v Q X V 0 b 1 J l b W 9 2 Z W R D b 2 x 1 b W 5 z M S 5 7 Z 2 l y b H N f N i 0 x M l 9 y Z W F j a G V k L D E 0 f S Z x d W 9 0 O y w m c X V v d D t T Z W N 0 a W 9 u M S 9 l Z H V j Y X R p b 2 4 v Q X V 0 b 1 J l b W 9 2 Z W R D b 2 x 1 b W 5 z M S 5 7 Y m 9 5 c 1 8 2 L T E y X 3 J l Y W N o Z W Q s M T V 9 J n F 1 b 3 Q 7 L C Z x d W 9 0 O 1 N l Y 3 R p b 2 4 x L 2 V k d W N h d G l v b i 9 B d X R v U m V t b 3 Z l Z E N v b H V t b n M x L n t n a X J s c 1 8 x M y 0 x O F 9 y Z W F j a G V k L D E 2 f S Z x d W 9 0 O y w m c X V v d D t T Z W N 0 a W 9 u M S 9 l Z H V j Y X R p b 2 4 v Q X V 0 b 1 J l b W 9 2 Z W R D b 2 x 1 b W 5 z M S 5 7 Y m 9 5 c 1 8 x M y 0 x O F 9 y Z W F j a G V k L D E 3 f S Z x d W 9 0 O y w m c X V v d D t T Z W N 0 a W 9 u M S 9 l Z H V j Y X R p b 2 4 v Q X V 0 b 1 J l b W 9 2 Z W R D b 2 x 1 b W 5 z M S 5 7 d G 9 0 Y W x f Y m 9 5 c y w x O H 0 m c X V v d D s s J n F 1 b 3 Q 7 U 2 V j d G l v b j E v Z W R 1 Y 2 F 0 a W 9 u L 0 F 1 d G 9 S Z W 1 v d m V k Q 2 9 s d W 1 u c z E u e 3 R v d G F s X 2 d p c m x z L D E 5 f S Z x d W 9 0 O y w m c X V v d D t T Z W N 0 a W 9 u M S 9 l Z H V j Y X R p b 2 4 v Q X V 0 b 1 J l b W 9 2 Z W R D b 2 x 1 b W 5 z M S 5 7 d G 9 0 Y W x f Y 2 h p b G R y Z W 4 s M j B 9 J n F 1 b 3 Q 7 L C Z x d W 9 0 O 1 N l Y 3 R p b 2 4 x L 2 V k d W N h d G l v b i 9 B d X R v U m V t b 3 Z l Z E N v b H V t b n M x L n t 0 b 3 R h b F 9 w d 2 R f b W V u L D I x f S Z x d W 9 0 O y w m c X V v d D t T Z W N 0 a W 9 u M S 9 l Z H V j Y X R p b 2 4 v Q X V 0 b 1 J l b W 9 2 Z W R D b 2 x 1 b W 5 z M S 5 7 d G 9 0 Y W x f c H d k X 3 d v b W V u L D I y f S Z x d W 9 0 O y w m c X V v d D t T Z W N 0 a W 9 u M S 9 l Z H V j Y X R p b 2 4 v Q X V 0 b 1 J l b W 9 2 Z W R D b 2 x 1 b W 5 z M S 5 7 d G 9 0 Y W x f c H d k L D I z f S Z x d W 9 0 O y w m c X V v d D t T Z W N 0 a W 9 u M S 9 l Z H V j Y X R p b 2 4 v Q X V 0 b 1 J l b W 9 2 Z W R D b 2 x 1 b W 5 z M S 5 7 d G 9 0 Y W x f b W V u L D I 0 f S Z x d W 9 0 O y w m c X V v d D t T Z W N 0 a W 9 u M S 9 l Z H V j Y X R p b 2 4 v Q X V 0 b 1 J l b W 9 2 Z W R D b 2 x 1 b W 5 z M S 5 7 d G 9 0 Y W x f d 2 9 t Z W 4 s M j V 9 J n F 1 b 3 Q 7 L C Z x d W 9 0 O 1 N l Y 3 R p b 2 4 x L 2 V k d W N h d G l v b i 9 B d X R v U m V t b 3 Z l Z E N v b H V t b n M x L n t 0 b 3 R h b F 9 h Z H V s d H M s M j Z 9 J n F 1 b 3 Q 7 L C Z x d W 9 0 O 1 N l Y 3 R p b 2 4 x L 2 V k d W N h d G l v b i 9 B d X R v U m V t b 3 Z l Z E N v b H V t b n M x L n t 0 b 3 R h b F 9 i Z W 5 l Z m l j a W F y a W V z X 3 J l Y W N o Z W Q s M j d 9 J n F 1 b 3 Q 7 L C Z x d W 9 0 O 1 N l Y 3 R p b 2 4 x L 2 V k d W N h d G l v b i 9 B d X R v U m V t b 3 Z l Z E N v b H V t b n M x L n t y Z W 1 h c m t f b m 9 0 Z S w y O H 0 m c X V v d D s s J n F 1 b 3 Q 7 U 2 V j d G l v b j E v Z W R 1 Y 2 F 0 a W 9 u L 0 F 1 d G 9 S Z W 1 v d m V k Q 2 9 s d W 1 u c z E u e 2 F k b T F f c G N v Z G U s M j l 9 J n F 1 b 3 Q 7 L C Z x d W 9 0 O 1 N l Y 3 R p b 2 4 x L 2 V k d W N h d G l v b i 9 B d X R v U m V t b 3 Z l Z E N v b H V t b n M x L n t h Z G 0 y X 3 B j b 2 R l L D M w f S Z x d W 9 0 O y w m c X V v d D t T Z W N 0 a W 9 u M S 9 l Z H V j Y X R p b 2 4 v Q X V 0 b 1 J l b W 9 2 Z W R D b 2 x 1 b W 5 z M S 5 7 Y W R t M 1 9 w Y 2 9 k Z S w z M X 0 m c X V v d D t d L C Z x d W 9 0 O 0 N v b H V t b k N v d W 5 0 J n F 1 b 3 Q 7 O j M y L C Z x d W 9 0 O 0 t l e U N v b H V t b k 5 h b W V z J n F 1 b 3 Q 7 O l t d L C Z x d W 9 0 O 0 N v b H V t b k l k Z W 5 0 a X R p Z X M m c X V v d D s 6 W y Z x d W 9 0 O 1 N l Y 3 R p b 2 4 x L 2 V k d W N h d G l v b i 9 B d X R v U m V t b 3 Z l Z E N v b H V t b n M x L n t J b m R l e C w w f S Z x d W 9 0 O y w m c X V v d D t T Z W N 0 a W 9 u M S 9 l Z H V j Y X R p b 2 4 v Q X V 0 b 1 J l b W 9 2 Z W R D b 2 x 1 b W 5 z M S 5 7 c m V w b 3 J 0 a W 5 n X 2 1 v b n R o L D F 9 J n F 1 b 3 Q 7 L C Z x d W 9 0 O 1 N l Y 3 R p b 2 4 x L 2 V k d W N h d G l v b i 9 B d X R v U m V t b 3 Z l Z E N v b H V t b n M x L n t w c m 9 2 a W 5 j Z S w y f S Z x d W 9 0 O y w m c X V v d D t T Z W N 0 a W 9 u M S 9 l Z H V j Y X R p b 2 4 v Q X V 0 b 1 J l b W 9 2 Z W R D b 2 x 1 b W 5 z M S 5 7 Z G l z d H J p Y 3 Q s M 3 0 m c X V v d D s s J n F 1 b 3 Q 7 U 2 V j d G l v b j E v Z W R 1 Y 2 F 0 a W 9 u L 0 F 1 d G 9 S Z W 1 v d m V k Q 2 9 s d W 1 u c z E u e 3 B v c 3 R v L D R 9 J n F 1 b 3 Q 7 L C Z x d W 9 0 O 1 N l Y 3 R p b 2 4 x L 2 V k d W N h d G l v b i 9 B d X R v U m V t b 3 Z l Z E N v b H V t b n M x L n t s b 2 N h d G l v b l 9 z a X R l L D V 9 J n F 1 b 3 Q 7 L C Z x d W 9 0 O 1 N l Y 3 R p b 2 4 x L 2 V k d W N h d G l v b i 9 B d X R v U m V t b 3 Z l Z E N v b H V t b n M x L n t w c m 9 q Z W N 0 X 3 R 5 c G U s N n 0 m c X V v d D s s J n F 1 b 3 Q 7 U 2 V j d G l v b j E v Z W R 1 Y 2 F 0 a W 9 u L 0 F 1 d G 9 S Z W 1 v d m V k Q 2 9 s d W 1 u c z E u e 3 J p c 2 t z X 2 V 2 Z W 5 0 c y w 3 f S Z x d W 9 0 O y w m c X V v d D t T Z W N 0 a W 9 u M S 9 l Z H V j Y X R p b 2 4 v Q X V 0 b 1 J l b W 9 2 Z W R D b 2 x 1 b W 5 z M S 5 7 a W 5 k a W N h d G 9 y L D h 9 J n F 1 b 3 Q 7 L C Z x d W 9 0 O 1 N l Y 3 R p b 2 4 x L 2 V k d W N h d G l v b i 9 B d X R v U m V t b 3 Z l Z E N v b H V t b n M x L n t 0 e X B l X 2 l w L D l 9 J n F 1 b 3 Q 7 L C Z x d W 9 0 O 1 N l Y 3 R p b 2 4 x L 2 V k d W N h d G l v b i 9 B d X R v U m V t b 3 Z l Z E N v b H V t b n M x L n t p c F 9 u Y W 1 l L D E w f S Z x d W 9 0 O y w m c X V v d D t T Z W N 0 a W 9 u M S 9 l Z H V j Y X R p b 2 4 v Q X V 0 b 1 J l b W 9 2 Z W R D b 2 x 1 b W 5 z M S 5 7 d H l w Z V 9 i Z W 5 l Z m l j a W F y a W V z L D E x f S Z x d W 9 0 O y w m c X V v d D t T Z W N 0 a W 9 u M S 9 l Z H V j Y X R p b 2 4 v Q X V 0 b 1 J l b W 9 2 Z W R D b 2 x 1 b W 5 z M S 5 7 Z 2 l y b H N f M C 0 1 X 3 J l Y W N o Z W Q s M T J 9 J n F 1 b 3 Q 7 L C Z x d W 9 0 O 1 N l Y 3 R p b 2 4 x L 2 V k d W N h d G l v b i 9 B d X R v U m V t b 3 Z l Z E N v b H V t b n M x L n t i b 3 l z X z A t N V 9 y Z W F j a G V k L D E z f S Z x d W 9 0 O y w m c X V v d D t T Z W N 0 a W 9 u M S 9 l Z H V j Y X R p b 2 4 v Q X V 0 b 1 J l b W 9 2 Z W R D b 2 x 1 b W 5 z M S 5 7 Z 2 l y b H N f N i 0 x M l 9 y Z W F j a G V k L D E 0 f S Z x d W 9 0 O y w m c X V v d D t T Z W N 0 a W 9 u M S 9 l Z H V j Y X R p b 2 4 v Q X V 0 b 1 J l b W 9 2 Z W R D b 2 x 1 b W 5 z M S 5 7 Y m 9 5 c 1 8 2 L T E y X 3 J l Y W N o Z W Q s M T V 9 J n F 1 b 3 Q 7 L C Z x d W 9 0 O 1 N l Y 3 R p b 2 4 x L 2 V k d W N h d G l v b i 9 B d X R v U m V t b 3 Z l Z E N v b H V t b n M x L n t n a X J s c 1 8 x M y 0 x O F 9 y Z W F j a G V k L D E 2 f S Z x d W 9 0 O y w m c X V v d D t T Z W N 0 a W 9 u M S 9 l Z H V j Y X R p b 2 4 v Q X V 0 b 1 J l b W 9 2 Z W R D b 2 x 1 b W 5 z M S 5 7 Y m 9 5 c 1 8 x M y 0 x O F 9 y Z W F j a G V k L D E 3 f S Z x d W 9 0 O y w m c X V v d D t T Z W N 0 a W 9 u M S 9 l Z H V j Y X R p b 2 4 v Q X V 0 b 1 J l b W 9 2 Z W R D b 2 x 1 b W 5 z M S 5 7 d G 9 0 Y W x f Y m 9 5 c y w x O H 0 m c X V v d D s s J n F 1 b 3 Q 7 U 2 V j d G l v b j E v Z W R 1 Y 2 F 0 a W 9 u L 0 F 1 d G 9 S Z W 1 v d m V k Q 2 9 s d W 1 u c z E u e 3 R v d G F s X 2 d p c m x z L D E 5 f S Z x d W 9 0 O y w m c X V v d D t T Z W N 0 a W 9 u M S 9 l Z H V j Y X R p b 2 4 v Q X V 0 b 1 J l b W 9 2 Z W R D b 2 x 1 b W 5 z M S 5 7 d G 9 0 Y W x f Y 2 h p b G R y Z W 4 s M j B 9 J n F 1 b 3 Q 7 L C Z x d W 9 0 O 1 N l Y 3 R p b 2 4 x L 2 V k d W N h d G l v b i 9 B d X R v U m V t b 3 Z l Z E N v b H V t b n M x L n t 0 b 3 R h b F 9 w d 2 R f b W V u L D I x f S Z x d W 9 0 O y w m c X V v d D t T Z W N 0 a W 9 u M S 9 l Z H V j Y X R p b 2 4 v Q X V 0 b 1 J l b W 9 2 Z W R D b 2 x 1 b W 5 z M S 5 7 d G 9 0 Y W x f c H d k X 3 d v b W V u L D I y f S Z x d W 9 0 O y w m c X V v d D t T Z W N 0 a W 9 u M S 9 l Z H V j Y X R p b 2 4 v Q X V 0 b 1 J l b W 9 2 Z W R D b 2 x 1 b W 5 z M S 5 7 d G 9 0 Y W x f c H d k L D I z f S Z x d W 9 0 O y w m c X V v d D t T Z W N 0 a W 9 u M S 9 l Z H V j Y X R p b 2 4 v Q X V 0 b 1 J l b W 9 2 Z W R D b 2 x 1 b W 5 z M S 5 7 d G 9 0 Y W x f b W V u L D I 0 f S Z x d W 9 0 O y w m c X V v d D t T Z W N 0 a W 9 u M S 9 l Z H V j Y X R p b 2 4 v Q X V 0 b 1 J l b W 9 2 Z W R D b 2 x 1 b W 5 z M S 5 7 d G 9 0 Y W x f d 2 9 t Z W 4 s M j V 9 J n F 1 b 3 Q 7 L C Z x d W 9 0 O 1 N l Y 3 R p b 2 4 x L 2 V k d W N h d G l v b i 9 B d X R v U m V t b 3 Z l Z E N v b H V t b n M x L n t 0 b 3 R h b F 9 h Z H V s d H M s M j Z 9 J n F 1 b 3 Q 7 L C Z x d W 9 0 O 1 N l Y 3 R p b 2 4 x L 2 V k d W N h d G l v b i 9 B d X R v U m V t b 3 Z l Z E N v b H V t b n M x L n t 0 b 3 R h b F 9 i Z W 5 l Z m l j a W F y a W V z X 3 J l Y W N o Z W Q s M j d 9 J n F 1 b 3 Q 7 L C Z x d W 9 0 O 1 N l Y 3 R p b 2 4 x L 2 V k d W N h d G l v b i 9 B d X R v U m V t b 3 Z l Z E N v b H V t b n M x L n t y Z W 1 h c m t f b m 9 0 Z S w y O H 0 m c X V v d D s s J n F 1 b 3 Q 7 U 2 V j d G l v b j E v Z W R 1 Y 2 F 0 a W 9 u L 0 F 1 d G 9 S Z W 1 v d m V k Q 2 9 s d W 1 u c z E u e 2 F k b T F f c G N v Z G U s M j l 9 J n F 1 b 3 Q 7 L C Z x d W 9 0 O 1 N l Y 3 R p b 2 4 x L 2 V k d W N h d G l v b i 9 B d X R v U m V t b 3 Z l Z E N v b H V t b n M x L n t h Z G 0 y X 3 B j b 2 R l L D M w f S Z x d W 9 0 O y w m c X V v d D t T Z W N 0 a W 9 u M S 9 l Z H V j Y X R p b 2 4 v Q X V 0 b 1 J l b W 9 2 Z W R D b 2 x 1 b W 5 z M S 5 7 Y W R t M 1 9 w Y 2 9 k Z S w z M X 0 m c X V v d D t d L C Z x d W 9 0 O 1 J l b G F 0 a W 9 u c 2 h p c E l u Z m 8 m c X V v d D s 6 W 1 1 9 I i A v P j w v U 3 R h Y m x l R W 5 0 c m l l c z 4 8 L 0 l 0 Z W 0 + P E l 0 Z W 0 + P E l 0 Z W 1 M b 2 N h d G l v b j 4 8 S X R l b V R 5 c G U + R m 9 y b X V s Y T w v S X R l b V R 5 c G U + P E l 0 Z W 1 Q Y X R o P l N l Y 3 R p b 2 4 x L 2 V k d W N h d G l v b i 9 T b 3 V y Y 2 U 8 L 0 l 0 Z W 1 Q Y X R o P j w v S X R l b U x v Y 2 F 0 a W 9 u P j x T d G F i b G V F b n R y a W V z I C 8 + P C 9 J d G V t P j x J d G V t P j x J d G V t T G 9 j Y X R p b 2 4 + P E l 0 Z W 1 U e X B l P k Z v c m 1 1 b G E 8 L 0 l 0 Z W 1 U e X B l P j x J d G V t U G F 0 a D 5 T Z W N 0 a W 9 u M S 9 l Z H V j Y X R p b 2 4 v T m F 2 a W d h d G l v b i U y M D E 8 L 0 l 0 Z W 1 Q Y X R o P j w v S X R l b U x v Y 2 F 0 a W 9 u P j x T d G F i b G V F b n R y a W V z I C 8 + P C 9 J d G V t P j x J d G V t P j x J d G V t T G 9 j Y X R p b 2 4 + P E l 0 Z W 1 U e X B l P k Z v c m 1 1 b G E 8 L 0 l 0 Z W 1 U e X B l P j x J d G V t U G F 0 a D 5 T Z W N 0 a W 9 u M S 9 l Z H V j Y X R p b 2 4 v Q 2 h h b m d l Z C U y M G N v b H V t b i U y M H R 5 c G U 8 L 0 l 0 Z W 1 Q Y X R o P j w v S X R l b U x v Y 2 F 0 a W 9 u P j x T d G F i b G V F b n R y a W V z I C 8 + P C 9 J d G V t P j x J d G V t P j x J d G V t T G 9 j Y X R p b 2 4 + P E l 0 Z W 1 U e X B l P k Z v c m 1 1 b G E 8 L 0 l 0 Z W 1 U e X B l P j x J d G V t U G F 0 a D 5 T Z W N 0 a W 9 u M S 9 l Z H V j Y X R p b 2 4 v U m V t b 3 Z l Z C U y M H R v c C U y M H J v d 3 M 8 L 0 l 0 Z W 1 Q Y X R o P j w v S X R l b U x v Y 2 F 0 a W 9 u P j x T d G F i b G V F b n R y a W V z I C 8 + P C 9 J d G V t P j x J d G V t P j x J d G V t T G 9 j Y X R p b 2 4 + P E l 0 Z W 1 U e X B l P k Z v c m 1 1 b G E 8 L 0 l 0 Z W 1 U e X B l P j x J d G V t U G F 0 a D 5 T Z W N 0 a W 9 u M S 9 l Z H V j Y X R p b 2 4 v Q W R k Z W Q l M j B p b m R l e D w v S X R l b V B h d G g + P C 9 J d G V t T G 9 j Y X R p b 2 4 + P F N 0 Y W J s Z U V u d H J p Z X M g L z 4 8 L 0 l 0 Z W 0 + P E l 0 Z W 0 + P E l 0 Z W 1 M b 2 N h d G l v b j 4 8 S X R l b V R 5 c G U + R m 9 y b X V s Y T w v S X R l b V R 5 c G U + P E l 0 Z W 1 Q Y X R o P l N l Y 3 R p b 2 4 x L 2 V k d W N h d G l v b i 9 S Z W 9 y Z G V y Z W Q l M j B j b 2 x 1 b W 5 z P C 9 J d G V t U G F 0 a D 4 8 L 0 l 0 Z W 1 M b 2 N h d G l v b j 4 8 U 3 R h Y m x l R W 5 0 c m l l c y A v P j w v S X R l b T 4 8 S X R l b T 4 8 S X R l b U x v Y 2 F 0 a W 9 u P j x J d G V t V H l w Z T 5 G b 3 J t d W x h P C 9 J d G V t V H l w Z T 4 8 S X R l b V B h d G g + U 2 V j d G l v b j E v b n V 0 c m l 0 a W 9 u 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V m O G V k M T M t Z D Q 1 Z i 0 0 N z E y L W E 0 M T k t Z D N i M T F i O W Q x N G J i 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U e X B l c y I g V m F s d W U 9 I n N B d 0 1 B Q U F B Q U F B Q U d B Q U F B Q U F B Q U F B Q U F B Q U F B Q U F B Q U F B Q U F B Q U F H Q m d Z P S I g L z 4 8 R W 5 0 c n k g V H l w Z T 0 i R m l s b E x h c 3 R V c G R h d G V k I i B W Y W x 1 Z T 0 i Z D I w M j Q t M D Q t M T l U M T U 6 N D M 6 M T I u N D Y z N j g 2 M F o i I C 8 + P E V u d H J 5 I F R 5 c G U 9 I k Z p b G x F c n J v c k N v Z G U i I F Z h b H V l P S J z V W 5 r b m 9 3 b i I g L z 4 8 R W 5 0 c n k g V H l w Z T 0 i Q W R k Z W R U b 0 R h d G F N b 2 R l b C I g V m F s d W U 9 I m w w I i A v P j x F b n R y e S B U e X B l P S J R d W V y e U d y b 3 V w S U Q i I F Z h b H V l P S J z Z j U z Y z N i Y z g t M G U w Y y 0 0 M W E x L T g 0 M 2 E t N T F m N G M 4 N W N h N D J h I i A v P j x F b n R y e S B U e X B l P S J G a W x s Q 2 9 s d W 1 u T m F t Z X M i I F Z h b H V l P S J z W y Z x d W 9 0 O 0 l u Z G V 4 I C g y K S Z x d W 9 0 O y w m c X V v d D t y Z X B v c n R p b m d f b W 9 u d G g m c X V v d D s s J n F 1 b 3 Q 7 c H J v d m l u Y 2 U m c X V v d D s s J n F 1 b 3 Q 7 Z G l z d H J p Y 3 Q m c X V v d D s s J n F 1 b 3 Q 7 c G 9 z d G 8 m c X V v d D s s J n F 1 b 3 Q 7 b G 9 j Y X R p b 2 5 f c 2 l 0 Z S Z x d W 9 0 O y w m c X V v d D t w c m 9 q Z W N 0 X 3 R 5 c G U m c X V v d D s s J n F 1 b 3 Q 7 c m l z a 3 N f Z X Z l b n R z J n F 1 b 3 Q 7 L C Z x d W 9 0 O 2 l u Z G l j Y X R v c i Z x d W 9 0 O y w m c X V v d D t 0 e X B l X 2 l w J n F 1 b 3 Q 7 L C Z x d W 9 0 O 2 l w X 2 5 h b W U m c X V v d D s s J n F 1 b 3 Q 7 d H l w Z V 9 i Z W 5 l Z m l j a W F y a W V z 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3 J l b W F y a 1 9 u b 3 R l J n F 1 b 3 Q 7 L C Z x d W 9 0 O 2 F k b T F f c G N v Z G U m c X V v d D s s J n F 1 b 3 Q 7 Y W R t M l 9 w Y 2 9 k Z S Z x d W 9 0 O y w m c X V v d D t h Z G 0 z X 3 B j b 2 R 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5 1 d H J p d G l v b i 9 B d X R v U m V t b 3 Z l Z E N v b H V t b n M x L n t J b m R l e C A o M i k s M H 0 m c X V v d D s s J n F 1 b 3 Q 7 U 2 V j d G l v b j E v b n V 0 c m l 0 a W 9 u L 0 F 1 d G 9 S Z W 1 v d m V k Q 2 9 s d W 1 u c z E u e 3 J l c G 9 y d G l u Z 1 9 t b 2 5 0 a C w x f S Z x d W 9 0 O y w m c X V v d D t T Z W N 0 a W 9 u M S 9 u d X R y a X R p b 2 4 v Q X V 0 b 1 J l b W 9 2 Z W R D b 2 x 1 b W 5 z M S 5 7 c H J v d m l u Y 2 U s M n 0 m c X V v d D s s J n F 1 b 3 Q 7 U 2 V j d G l v b j E v b n V 0 c m l 0 a W 9 u L 0 F 1 d G 9 S Z W 1 v d m V k Q 2 9 s d W 1 u c z E u e 2 R p c 3 R y a W N 0 L D N 9 J n F 1 b 3 Q 7 L C Z x d W 9 0 O 1 N l Y 3 R p b 2 4 x L 2 5 1 d H J p d G l v b i 9 B d X R v U m V t b 3 Z l Z E N v b H V t b n M x L n t w b 3 N 0 b y w 0 f S Z x d W 9 0 O y w m c X V v d D t T Z W N 0 a W 9 u M S 9 u d X R y a X R p b 2 4 v Q X V 0 b 1 J l b W 9 2 Z W R D b 2 x 1 b W 5 z M S 5 7 b G 9 j Y X R p b 2 5 f c 2 l 0 Z S w 1 f S Z x d W 9 0 O y w m c X V v d D t T Z W N 0 a W 9 u M S 9 u d X R y a X R p b 2 4 v Q X V 0 b 1 J l b W 9 2 Z W R D b 2 x 1 b W 5 z M S 5 7 c H J v a m V j d F 9 0 e X B l L D Z 9 J n F 1 b 3 Q 7 L C Z x d W 9 0 O 1 N l Y 3 R p b 2 4 x L 2 5 1 d H J p d G l v b i 9 B d X R v U m V t b 3 Z l Z E N v b H V t b n M x L n t y a X N r c 1 9 l d m V u d H M s N 3 0 m c X V v d D s s J n F 1 b 3 Q 7 U 2 V j d G l v b j E v b n V 0 c m l 0 a W 9 u L 0 F 1 d G 9 S Z W 1 v d m V k Q 2 9 s d W 1 u c z E u e 2 l u Z G l j Y X R v c i w 4 f S Z x d W 9 0 O y w m c X V v d D t T Z W N 0 a W 9 u M S 9 u d X R y a X R p b 2 4 v Q X V 0 b 1 J l b W 9 2 Z W R D b 2 x 1 b W 5 z M S 5 7 d H l w Z V 9 p c C w 5 f S Z x d W 9 0 O y w m c X V v d D t T Z W N 0 a W 9 u M S 9 u d X R y a X R p b 2 4 v Q X V 0 b 1 J l b W 9 2 Z W R D b 2 x 1 b W 5 z M S 5 7 a X B f b m F t Z S w x M H 0 m c X V v d D s s J n F 1 b 3 Q 7 U 2 V j d G l v b j E v b n V 0 c m l 0 a W 9 u L 0 F 1 d G 9 S Z W 1 v d m V k Q 2 9 s d W 1 u c z E u e 3 R 5 c G V f Y m V u Z W Z p Y 2 l h c m l l c y w x M X 0 m c X V v d D s s J n F 1 b 3 Q 7 U 2 V j d G l v b j E v b n V 0 c m l 0 a W 9 u L 0 F 1 d G 9 S Z W 1 v d m V k Q 2 9 s d W 1 u c z E u e 2 d p c m x z X z A t N V 9 y Z W F j a G V k L D E y f S Z x d W 9 0 O y w m c X V v d D t T Z W N 0 a W 9 u M S 9 u d X R y a X R p b 2 4 v Q X V 0 b 1 J l b W 9 2 Z W R D b 2 x 1 b W 5 z M S 5 7 Y m 9 5 c 1 8 w L T V f c m V h Y 2 h l Z C w x M 3 0 m c X V v d D s s J n F 1 b 3 Q 7 U 2 V j d G l v b j E v b n V 0 c m l 0 a W 9 u L 0 F 1 d G 9 S Z W 1 v d m V k Q 2 9 s d W 1 u c z E u e 2 d p c m x z X z Y t M T J f c m V h Y 2 h l Z C w x N H 0 m c X V v d D s s J n F 1 b 3 Q 7 U 2 V j d G l v b j E v b n V 0 c m l 0 a W 9 u L 0 F 1 d G 9 S Z W 1 v d m V k Q 2 9 s d W 1 u c z E u e 2 J v e X N f N i 0 x M l 9 y Z W F j a G V k L D E 1 f S Z x d W 9 0 O y w m c X V v d D t T Z W N 0 a W 9 u M S 9 u d X R y a X R p b 2 4 v Q X V 0 b 1 J l b W 9 2 Z W R D b 2 x 1 b W 5 z M S 5 7 Z 2 l y b H N f M T M t M T h f c m V h Y 2 h l Z C w x N n 0 m c X V v d D s s J n F 1 b 3 Q 7 U 2 V j d G l v b j E v b n V 0 c m l 0 a W 9 u L 0 F 1 d G 9 S Z W 1 v d m V k Q 2 9 s d W 1 u c z E u e 2 J v e X N f M T M t M T h f c m V h Y 2 h l Z C w x N 3 0 m c X V v d D s s J n F 1 b 3 Q 7 U 2 V j d G l v b j E v b n V 0 c m l 0 a W 9 u L 0 F 1 d G 9 S Z W 1 v d m V k Q 2 9 s d W 1 u c z E u e 3 R v d G F s X 2 J v e X M s M T h 9 J n F 1 b 3 Q 7 L C Z x d W 9 0 O 1 N l Y 3 R p b 2 4 x L 2 5 1 d H J p d G l v b i 9 B d X R v U m V t b 3 Z l Z E N v b H V t b n M x L n t 0 b 3 R h b F 9 n a X J s c y w x O X 0 m c X V v d D s s J n F 1 b 3 Q 7 U 2 V j d G l v b j E v b n V 0 c m l 0 a W 9 u L 0 F 1 d G 9 S Z W 1 v d m V k Q 2 9 s d W 1 u c z E u e 3 R v d G F s X 2 N o a W x k c m V u L D I w f S Z x d W 9 0 O y w m c X V v d D t T Z W N 0 a W 9 u M S 9 u d X R y a X R p b 2 4 v Q X V 0 b 1 J l b W 9 2 Z W R D b 2 x 1 b W 5 z M S 5 7 d G 9 0 Y W x f c H d k X 2 1 l b i w y M X 0 m c X V v d D s s J n F 1 b 3 Q 7 U 2 V j d G l v b j E v b n V 0 c m l 0 a W 9 u L 0 F 1 d G 9 S Z W 1 v d m V k Q 2 9 s d W 1 u c z E u e 3 R v d G F s X 3 B 3 Z F 9 3 b 2 1 l b i w y M n 0 m c X V v d D s s J n F 1 b 3 Q 7 U 2 V j d G l v b j E v b n V 0 c m l 0 a W 9 u L 0 F 1 d G 9 S Z W 1 v d m V k Q 2 9 s d W 1 u c z E u e 3 R v d G F s X 3 B 3 Z C w y M 3 0 m c X V v d D s s J n F 1 b 3 Q 7 U 2 V j d G l v b j E v b n V 0 c m l 0 a W 9 u L 0 F 1 d G 9 S Z W 1 v d m V k Q 2 9 s d W 1 u c z E u e 3 R v d G F s X 2 1 l b i w y N H 0 m c X V v d D s s J n F 1 b 3 Q 7 U 2 V j d G l v b j E v b n V 0 c m l 0 a W 9 u L 0 F 1 d G 9 S Z W 1 v d m V k Q 2 9 s d W 1 u c z E u e 3 R v d G F s X 3 d v b W V u L D I 1 f S Z x d W 9 0 O y w m c X V v d D t T Z W N 0 a W 9 u M S 9 u d X R y a X R p b 2 4 v Q X V 0 b 1 J l b W 9 2 Z W R D b 2 x 1 b W 5 z M S 5 7 d G 9 0 Y W x f Y W R 1 b H R z L D I 2 f S Z x d W 9 0 O y w m c X V v d D t T Z W N 0 a W 9 u M S 9 u d X R y a X R p b 2 4 v Q X V 0 b 1 J l b W 9 2 Z W R D b 2 x 1 b W 5 z M S 5 7 d G 9 0 Y W x f Y m V u Z W Z p Y 2 l h c m l l c 1 9 y Z W F j a G V k L D I 3 f S Z x d W 9 0 O y w m c X V v d D t T Z W N 0 a W 9 u M S 9 u d X R y a X R p b 2 4 v Q X V 0 b 1 J l b W 9 2 Z W R D b 2 x 1 b W 5 z M S 5 7 c m V t Y X J r X 2 5 v d G U s M j h 9 J n F 1 b 3 Q 7 L C Z x d W 9 0 O 1 N l Y 3 R p b 2 4 x L 2 5 1 d H J p d G l v b i 9 B d X R v U m V t b 3 Z l Z E N v b H V t b n M x L n t h Z G 0 x X 3 B j b 2 R l L D I 5 f S Z x d W 9 0 O y w m c X V v d D t T Z W N 0 a W 9 u M S 9 u d X R y a X R p b 2 4 v Q X V 0 b 1 J l b W 9 2 Z W R D b 2 x 1 b W 5 z M S 5 7 Y W R t M l 9 w Y 2 9 k Z S w z M H 0 m c X V v d D s s J n F 1 b 3 Q 7 U 2 V j d G l v b j E v b n V 0 c m l 0 a W 9 u L 0 F 1 d G 9 S Z W 1 v d m V k Q 2 9 s d W 1 u c z E u e 2 F k b T N f c G N v Z G U s M z F 9 J n F 1 b 3 Q 7 X S w m c X V v d D t D b 2 x 1 b W 5 D b 3 V u d C Z x d W 9 0 O z o z M i w m c X V v d D t L Z X l D b 2 x 1 b W 5 O Y W 1 l c y Z x d W 9 0 O z p b X S w m c X V v d D t D b 2 x 1 b W 5 J Z G V u d G l 0 a W V z J n F 1 b 3 Q 7 O l s m c X V v d D t T Z W N 0 a W 9 u M S 9 u d X R y a X R p b 2 4 v Q X V 0 b 1 J l b W 9 2 Z W R D b 2 x 1 b W 5 z M S 5 7 S W 5 k Z X g g K D I p L D B 9 J n F 1 b 3 Q 7 L C Z x d W 9 0 O 1 N l Y 3 R p b 2 4 x L 2 5 1 d H J p d G l v b i 9 B d X R v U m V t b 3 Z l Z E N v b H V t b n M x L n t y Z X B v c n R p b m d f b W 9 u d G g s M X 0 m c X V v d D s s J n F 1 b 3 Q 7 U 2 V j d G l v b j E v b n V 0 c m l 0 a W 9 u L 0 F 1 d G 9 S Z W 1 v d m V k Q 2 9 s d W 1 u c z E u e 3 B y b 3 Z p b m N l L D J 9 J n F 1 b 3 Q 7 L C Z x d W 9 0 O 1 N l Y 3 R p b 2 4 x L 2 5 1 d H J p d G l v b i 9 B d X R v U m V t b 3 Z l Z E N v b H V t b n M x L n t k a X N 0 c m l j d C w z f S Z x d W 9 0 O y w m c X V v d D t T Z W N 0 a W 9 u M S 9 u d X R y a X R p b 2 4 v Q X V 0 b 1 J l b W 9 2 Z W R D b 2 x 1 b W 5 z M S 5 7 c G 9 z d G 8 s N H 0 m c X V v d D s s J n F 1 b 3 Q 7 U 2 V j d G l v b j E v b n V 0 c m l 0 a W 9 u L 0 F 1 d G 9 S Z W 1 v d m V k Q 2 9 s d W 1 u c z E u e 2 x v Y 2 F 0 a W 9 u X 3 N p d G U s N X 0 m c X V v d D s s J n F 1 b 3 Q 7 U 2 V j d G l v b j E v b n V 0 c m l 0 a W 9 u L 0 F 1 d G 9 S Z W 1 v d m V k Q 2 9 s d W 1 u c z E u e 3 B y b 2 p l Y 3 R f d H l w Z S w 2 f S Z x d W 9 0 O y w m c X V v d D t T Z W N 0 a W 9 u M S 9 u d X R y a X R p b 2 4 v Q X V 0 b 1 J l b W 9 2 Z W R D b 2 x 1 b W 5 z M S 5 7 c m l z a 3 N f Z X Z l b n R z L D d 9 J n F 1 b 3 Q 7 L C Z x d W 9 0 O 1 N l Y 3 R p b 2 4 x L 2 5 1 d H J p d G l v b i 9 B d X R v U m V t b 3 Z l Z E N v b H V t b n M x L n t p b m R p Y 2 F 0 b 3 I s O H 0 m c X V v d D s s J n F 1 b 3 Q 7 U 2 V j d G l v b j E v b n V 0 c m l 0 a W 9 u L 0 F 1 d G 9 S Z W 1 v d m V k Q 2 9 s d W 1 u c z E u e 3 R 5 c G V f a X A s O X 0 m c X V v d D s s J n F 1 b 3 Q 7 U 2 V j d G l v b j E v b n V 0 c m l 0 a W 9 u L 0 F 1 d G 9 S Z W 1 v d m V k Q 2 9 s d W 1 u c z E u e 2 l w X 2 5 h b W U s M T B 9 J n F 1 b 3 Q 7 L C Z x d W 9 0 O 1 N l Y 3 R p b 2 4 x L 2 5 1 d H J p d G l v b i 9 B d X R v U m V t b 3 Z l Z E N v b H V t b n M x L n t 0 e X B l X 2 J l b m V m a W N p Y X J p Z X M s M T F 9 J n F 1 b 3 Q 7 L C Z x d W 9 0 O 1 N l Y 3 R p b 2 4 x L 2 5 1 d H J p d G l v b i 9 B d X R v U m V t b 3 Z l Z E N v b H V t b n M x L n t n a X J s c 1 8 w L T V f c m V h Y 2 h l Z C w x M n 0 m c X V v d D s s J n F 1 b 3 Q 7 U 2 V j d G l v b j E v b n V 0 c m l 0 a W 9 u L 0 F 1 d G 9 S Z W 1 v d m V k Q 2 9 s d W 1 u c z E u e 2 J v e X N f M C 0 1 X 3 J l Y W N o Z W Q s M T N 9 J n F 1 b 3 Q 7 L C Z x d W 9 0 O 1 N l Y 3 R p b 2 4 x L 2 5 1 d H J p d G l v b i 9 B d X R v U m V t b 3 Z l Z E N v b H V t b n M x L n t n a X J s c 1 8 2 L T E y X 3 J l Y W N o Z W Q s M T R 9 J n F 1 b 3 Q 7 L C Z x d W 9 0 O 1 N l Y 3 R p b 2 4 x L 2 5 1 d H J p d G l v b i 9 B d X R v U m V t b 3 Z l Z E N v b H V t b n M x L n t i b 3 l z X z Y t M T J f c m V h Y 2 h l Z C w x N X 0 m c X V v d D s s J n F 1 b 3 Q 7 U 2 V j d G l v b j E v b n V 0 c m l 0 a W 9 u L 0 F 1 d G 9 S Z W 1 v d m V k Q 2 9 s d W 1 u c z E u e 2 d p c m x z X z E z L T E 4 X 3 J l Y W N o Z W Q s M T Z 9 J n F 1 b 3 Q 7 L C Z x d W 9 0 O 1 N l Y 3 R p b 2 4 x L 2 5 1 d H J p d G l v b i 9 B d X R v U m V t b 3 Z l Z E N v b H V t b n M x L n t i b 3 l z X z E z L T E 4 X 3 J l Y W N o Z W Q s M T d 9 J n F 1 b 3 Q 7 L C Z x d W 9 0 O 1 N l Y 3 R p b 2 4 x L 2 5 1 d H J p d G l v b i 9 B d X R v U m V t b 3 Z l Z E N v b H V t b n M x L n t 0 b 3 R h b F 9 i b 3 l z L D E 4 f S Z x d W 9 0 O y w m c X V v d D t T Z W N 0 a W 9 u M S 9 u d X R y a X R p b 2 4 v Q X V 0 b 1 J l b W 9 2 Z W R D b 2 x 1 b W 5 z M S 5 7 d G 9 0 Y W x f Z 2 l y b H M s M T l 9 J n F 1 b 3 Q 7 L C Z x d W 9 0 O 1 N l Y 3 R p b 2 4 x L 2 5 1 d H J p d G l v b i 9 B d X R v U m V t b 3 Z l Z E N v b H V t b n M x L n t 0 b 3 R h b F 9 j a G l s Z H J l b i w y M H 0 m c X V v d D s s J n F 1 b 3 Q 7 U 2 V j d G l v b j E v b n V 0 c m l 0 a W 9 u L 0 F 1 d G 9 S Z W 1 v d m V k Q 2 9 s d W 1 u c z E u e 3 R v d G F s X 3 B 3 Z F 9 t Z W 4 s M j F 9 J n F 1 b 3 Q 7 L C Z x d W 9 0 O 1 N l Y 3 R p b 2 4 x L 2 5 1 d H J p d G l v b i 9 B d X R v U m V t b 3 Z l Z E N v b H V t b n M x L n t 0 b 3 R h b F 9 w d 2 R f d 2 9 t Z W 4 s M j J 9 J n F 1 b 3 Q 7 L C Z x d W 9 0 O 1 N l Y 3 R p b 2 4 x L 2 5 1 d H J p d G l v b i 9 B d X R v U m V t b 3 Z l Z E N v b H V t b n M x L n t 0 b 3 R h b F 9 w d 2 Q s M j N 9 J n F 1 b 3 Q 7 L C Z x d W 9 0 O 1 N l Y 3 R p b 2 4 x L 2 5 1 d H J p d G l v b i 9 B d X R v U m V t b 3 Z l Z E N v b H V t b n M x L n t 0 b 3 R h b F 9 t Z W 4 s M j R 9 J n F 1 b 3 Q 7 L C Z x d W 9 0 O 1 N l Y 3 R p b 2 4 x L 2 5 1 d H J p d G l v b i 9 B d X R v U m V t b 3 Z l Z E N v b H V t b n M x L n t 0 b 3 R h b F 9 3 b 2 1 l b i w y N X 0 m c X V v d D s s J n F 1 b 3 Q 7 U 2 V j d G l v b j E v b n V 0 c m l 0 a W 9 u L 0 F 1 d G 9 S Z W 1 v d m V k Q 2 9 s d W 1 u c z E u e 3 R v d G F s X 2 F k d W x 0 c y w y N n 0 m c X V v d D s s J n F 1 b 3 Q 7 U 2 V j d G l v b j E v b n V 0 c m l 0 a W 9 u L 0 F 1 d G 9 S Z W 1 v d m V k Q 2 9 s d W 1 u c z E u e 3 R v d G F s X 2 J l b m V m a W N p Y X J p Z X N f c m V h Y 2 h l Z C w y N 3 0 m c X V v d D s s J n F 1 b 3 Q 7 U 2 V j d G l v b j E v b n V 0 c m l 0 a W 9 u L 0 F 1 d G 9 S Z W 1 v d m V k Q 2 9 s d W 1 u c z E u e 3 J l b W F y a 1 9 u b 3 R l L D I 4 f S Z x d W 9 0 O y w m c X V v d D t T Z W N 0 a W 9 u M S 9 u d X R y a X R p b 2 4 v Q X V 0 b 1 J l b W 9 2 Z W R D b 2 x 1 b W 5 z M S 5 7 Y W R t M V 9 w Y 2 9 k Z S w y O X 0 m c X V v d D s s J n F 1 b 3 Q 7 U 2 V j d G l v b j E v b n V 0 c m l 0 a W 9 u L 0 F 1 d G 9 S Z W 1 v d m V k Q 2 9 s d W 1 u c z E u e 2 F k b T J f c G N v Z G U s M z B 9 J n F 1 b 3 Q 7 L C Z x d W 9 0 O 1 N l Y 3 R p b 2 4 x L 2 5 1 d H J p d G l v b i 9 B d X R v U m V t b 3 Z l Z E N v b H V t b n M x L n t h Z G 0 z X 3 B j b 2 R l L D M x f S Z x d W 9 0 O 1 0 s J n F 1 b 3 Q 7 U m V s Y X R p b 2 5 z a G l w S W 5 m b y Z x d W 9 0 O z p b X X 0 i I C 8 + P C 9 T d G F i b G V F b n R y a W V z P j w v S X R l b T 4 8 S X R l b T 4 8 S X R l b U x v Y 2 F 0 a W 9 u P j x J d G V t V H l w Z T 5 G b 3 J t d W x h P C 9 J d G V t V H l w Z T 4 8 S X R l b V B h d G g + U 2 V j d G l v b j E v b n V 0 c m l 0 a W 9 u L 1 N v d X J j Z T w v S X R l b V B h d G g + P C 9 J d G V t T G 9 j Y X R p b 2 4 + P F N 0 Y W J s Z U V u d H J p Z X M g L z 4 8 L 0 l 0 Z W 0 + P E l 0 Z W 0 + P E l 0 Z W 1 M b 2 N h d G l v b j 4 8 S X R l b V R 5 c G U + R m 9 y b X V s Y T w v S X R l b V R 5 c G U + P E l 0 Z W 1 Q Y X R o P l N l Y 3 R p b 2 4 x L 2 5 1 d H J p d G l v b i 9 O Y X Z p Z 2 F 0 a W 9 u J T I w M T w v S X R l b V B h d G g + P C 9 J d G V t T G 9 j Y X R p b 2 4 + P F N 0 Y W J s Z U V u d H J p Z X M g L z 4 8 L 0 l 0 Z W 0 + P E l 0 Z W 0 + P E l 0 Z W 1 M b 2 N h d G l v b j 4 8 S X R l b V R 5 c G U + R m 9 y b X V s Y T w v S X R l b V R 5 c G U + P E l 0 Z W 1 Q Y X R o P l N l Y 3 R p b 2 4 x L 2 5 1 d H J p d G l v b i 9 D a G F u Z 2 V k J T I w Y 2 9 s d W 1 u J T I w d H l w Z T w v S X R l b V B h d G g + P C 9 J d G V t T G 9 j Y X R p b 2 4 + P F N 0 Y W J s Z U V u d H J p Z X M g L z 4 8 L 0 l 0 Z W 0 + P E l 0 Z W 0 + P E l 0 Z W 1 M b 2 N h d G l v b j 4 8 S X R l b V R 5 c G U + R m 9 y b X V s Y T w v S X R l b V R 5 c G U + P E l 0 Z W 1 Q Y X R o P l N l Y 3 R p b 2 4 x L 2 5 1 d H J p d G l v b i 9 S Z W 1 v d m V k J T I w d G 9 w J T I w c m 9 3 c z w v S X R l b V B h d G g + P C 9 J d G V t T G 9 j Y X R p b 2 4 + P F N 0 Y W J s Z U V u d H J p Z X M g L z 4 8 L 0 l 0 Z W 0 + P E l 0 Z W 0 + P E l 0 Z W 1 M b 2 N h d G l v b j 4 8 S X R l b V R 5 c G U + R m 9 y b X V s Y T w v S X R l b V R 5 c G U + P E l 0 Z W 1 Q Y X R o P l N l Y 3 R p b 2 4 x L 2 5 1 d H J p d G l v b i 9 S Z W 9 y Z G V y Z W Q l M j B j b 2 x 1 b W 5 z P C 9 J d G V t U G F 0 a D 4 8 L 0 l 0 Z W 1 M b 2 N h d G l v b j 4 8 U 3 R h Y m x l R W 5 0 c m l l c y A v P j w v S X R l b T 4 8 S X R l b T 4 8 S X R l b U x v Y 2 F 0 a W 9 u P j x J d G V t V H l w Z T 5 G b 3 J t d W x h P C 9 J d G V t V H l w Z T 4 8 S X R l b V B h d G g + U 2 V j d G l v b j E v d 2 F z a 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c y Y m U 2 O W N m L T Q 5 N 2 M t N D M 1 Z i 0 4 N G Q z L W Y 2 M z Q 2 M 2 U w N W M 4 Y y 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V H l w Z X M i I F Z h b H V l P S J z Q X d N Q U F B Q U F B Q U F B Q U F B Q U F B Q U F B Q U F B Q U F B Q U F B Q U F B Q U F B Q U F B R 0 J n W T 0 i I C 8 + P E V u d H J 5 I F R 5 c G U 9 I k Z p b G x M Y X N 0 V X B k Y X R l Z C I g V m F s d W U 9 I m Q y M D I 0 L T A 0 L T E 5 V D E 1 O j Q z O j E y L j Q 3 M z k 1 N j B a I i A v P j x F b n R y e S B U e X B l P S J G a W x s R X J y b 3 J D b 2 R l I i B W Y W x 1 Z T 0 i c 1 V u a 2 5 v d 2 4 i I C 8 + P E V u d H J 5 I F R 5 c G U 9 I k F k Z G V k V G 9 E Y X R h T W 9 k Z W w i I F Z h b H V l P S J s M C I g L z 4 8 R W 5 0 c n k g V H l w Z T 0 i U X V l c n l H c m 9 1 c E l E I i B W Y W x 1 Z T 0 i c 2 Y 1 M 2 M z Y m M 4 L T B l M G M t N D F h M S 0 4 N D N h L T U x Z j R j O D V j Y T Q y Y S I g L z 4 8 R W 5 0 c n k g V H l w Z T 0 i R m l s b E N v b H V t b k 5 h b W V z I i B W Y W x 1 Z T 0 i c 1 s m c X V v d D t J b m R l e C Z x d W 9 0 O y w m c X V v d D t y Z X B v c n R p b m d f b W 9 u d G g m c X V v d D s s J n F 1 b 3 Q 7 c H J v d m l u Y 2 U m c X V v d D s s J n F 1 b 3 Q 7 Z G l z d H J p Y 3 Q m c X V v d D s s J n F 1 b 3 Q 7 c G 9 z d G 8 m c X V v d D s s J n F 1 b 3 Q 7 b G 9 j Y X R p b 2 5 f c 2 l 0 Z S Z x d W 9 0 O y w m c X V v d D t w c m 9 q Z W N 0 X 3 R 5 c G U m c X V v d D s s J n F 1 b 3 Q 7 c m l z a 3 N f Z X Z l b n R z J n F 1 b 3 Q 7 L C Z x d W 9 0 O 2 l u Z G l j Y X R v c i Z x d W 9 0 O y w m c X V v d D t 0 e X B l X 2 l w J n F 1 b 3 Q 7 L C Z x d W 9 0 O 2 l w X 2 5 h b W U m c X V v d D s s J n F 1 b 3 Q 7 d H l w Z V 9 i Z W 5 l Z m l j a W F y a W V z 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3 J l b W F y a 1 9 u b 3 R l J n F 1 b 3 Q 7 L C Z x d W 9 0 O 2 F k b T F f c G N v Z G U m c X V v d D s s J n F 1 b 3 Q 7 Y W R t M l 9 w Y 2 9 k Z S Z x d W 9 0 O y w m c X V v d D t h Z G 0 z X 3 B j b 2 R 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3 d h c 2 g v Q X V 0 b 1 J l b W 9 2 Z W R D b 2 x 1 b W 5 z M S 5 7 S W 5 k Z X g s M H 0 m c X V v d D s s J n F 1 b 3 Q 7 U 2 V j d G l v b j E v d 2 F z a C 9 B d X R v U m V t b 3 Z l Z E N v b H V t b n M x L n t y Z X B v c n R p b m d f b W 9 u d G g s M X 0 m c X V v d D s s J n F 1 b 3 Q 7 U 2 V j d G l v b j E v d 2 F z a C 9 B d X R v U m V t b 3 Z l Z E N v b H V t b n M x L n t w c m 9 2 a W 5 j Z S w y f S Z x d W 9 0 O y w m c X V v d D t T Z W N 0 a W 9 u M S 9 3 Y X N o L 0 F 1 d G 9 S Z W 1 v d m V k Q 2 9 s d W 1 u c z E u e 2 R p c 3 R y a W N 0 L D N 9 J n F 1 b 3 Q 7 L C Z x d W 9 0 O 1 N l Y 3 R p b 2 4 x L 3 d h c 2 g v Q X V 0 b 1 J l b W 9 2 Z W R D b 2 x 1 b W 5 z M S 5 7 c G 9 z d G 8 s N H 0 m c X V v d D s s J n F 1 b 3 Q 7 U 2 V j d G l v b j E v d 2 F z a C 9 B d X R v U m V t b 3 Z l Z E N v b H V t b n M x L n t s b 2 N h d G l v b l 9 z a X R l L D V 9 J n F 1 b 3 Q 7 L C Z x d W 9 0 O 1 N l Y 3 R p b 2 4 x L 3 d h c 2 g v Q X V 0 b 1 J l b W 9 2 Z W R D b 2 x 1 b W 5 z M S 5 7 c H J v a m V j d F 9 0 e X B l L D Z 9 J n F 1 b 3 Q 7 L C Z x d W 9 0 O 1 N l Y 3 R p b 2 4 x L 3 d h c 2 g v Q X V 0 b 1 J l b W 9 2 Z W R D b 2 x 1 b W 5 z M S 5 7 c m l z a 3 N f Z X Z l b n R z L D d 9 J n F 1 b 3 Q 7 L C Z x d W 9 0 O 1 N l Y 3 R p b 2 4 x L 3 d h c 2 g v Q X V 0 b 1 J l b W 9 2 Z W R D b 2 x 1 b W 5 z M S 5 7 a W 5 k a W N h d G 9 y L D h 9 J n F 1 b 3 Q 7 L C Z x d W 9 0 O 1 N l Y 3 R p b 2 4 x L 3 d h c 2 g v Q X V 0 b 1 J l b W 9 2 Z W R D b 2 x 1 b W 5 z M S 5 7 d H l w Z V 9 p c C w 5 f S Z x d W 9 0 O y w m c X V v d D t T Z W N 0 a W 9 u M S 9 3 Y X N o L 0 F 1 d G 9 S Z W 1 v d m V k Q 2 9 s d W 1 u c z E u e 2 l w X 2 5 h b W U s M T B 9 J n F 1 b 3 Q 7 L C Z x d W 9 0 O 1 N l Y 3 R p b 2 4 x L 3 d h c 2 g v Q X V 0 b 1 J l b W 9 2 Z W R D b 2 x 1 b W 5 z M S 5 7 d H l w Z V 9 i Z W 5 l Z m l j a W F y a W V z L D E x f S Z x d W 9 0 O y w m c X V v d D t T Z W N 0 a W 9 u M S 9 3 Y X N o L 0 F 1 d G 9 S Z W 1 v d m V k Q 2 9 s d W 1 u c z E u e 2 d p c m x z X z A t N V 9 y Z W F j a G V k L D E y f S Z x d W 9 0 O y w m c X V v d D t T Z W N 0 a W 9 u M S 9 3 Y X N o L 0 F 1 d G 9 S Z W 1 v d m V k Q 2 9 s d W 1 u c z E u e 2 J v e X N f M C 0 1 X 3 J l Y W N o Z W Q s M T N 9 J n F 1 b 3 Q 7 L C Z x d W 9 0 O 1 N l Y 3 R p b 2 4 x L 3 d h c 2 g v Q X V 0 b 1 J l b W 9 2 Z W R D b 2 x 1 b W 5 z M S 5 7 Z 2 l y b H N f N i 0 x M l 9 y Z W F j a G V k L D E 0 f S Z x d W 9 0 O y w m c X V v d D t T Z W N 0 a W 9 u M S 9 3 Y X N o L 0 F 1 d G 9 S Z W 1 v d m V k Q 2 9 s d W 1 u c z E u e 2 J v e X N f N i 0 x M l 9 y Z W F j a G V k L D E 1 f S Z x d W 9 0 O y w m c X V v d D t T Z W N 0 a W 9 u M S 9 3 Y X N o L 0 F 1 d G 9 S Z W 1 v d m V k Q 2 9 s d W 1 u c z E u e 2 d p c m x z X z E z L T E 4 X 3 J l Y W N o Z W Q s M T Z 9 J n F 1 b 3 Q 7 L C Z x d W 9 0 O 1 N l Y 3 R p b 2 4 x L 3 d h c 2 g v Q X V 0 b 1 J l b W 9 2 Z W R D b 2 x 1 b W 5 z M S 5 7 Y m 9 5 c 1 8 x M y 0 x O F 9 y Z W F j a G V k L D E 3 f S Z x d W 9 0 O y w m c X V v d D t T Z W N 0 a W 9 u M S 9 3 Y X N o L 0 F 1 d G 9 S Z W 1 v d m V k Q 2 9 s d W 1 u c z E u e 3 R v d G F s X 2 J v e X M s M T h 9 J n F 1 b 3 Q 7 L C Z x d W 9 0 O 1 N l Y 3 R p b 2 4 x L 3 d h c 2 g v Q X V 0 b 1 J l b W 9 2 Z W R D b 2 x 1 b W 5 z M S 5 7 d G 9 0 Y W x f Z 2 l y b H M s M T l 9 J n F 1 b 3 Q 7 L C Z x d W 9 0 O 1 N l Y 3 R p b 2 4 x L 3 d h c 2 g v Q X V 0 b 1 J l b W 9 2 Z W R D b 2 x 1 b W 5 z M S 5 7 d G 9 0 Y W x f Y 2 h p b G R y Z W 4 s M j B 9 J n F 1 b 3 Q 7 L C Z x d W 9 0 O 1 N l Y 3 R p b 2 4 x L 3 d h c 2 g v Q X V 0 b 1 J l b W 9 2 Z W R D b 2 x 1 b W 5 z M S 5 7 d G 9 0 Y W x f c H d k X 2 1 l b i w y M X 0 m c X V v d D s s J n F 1 b 3 Q 7 U 2 V j d G l v b j E v d 2 F z a C 9 B d X R v U m V t b 3 Z l Z E N v b H V t b n M x L n t 0 b 3 R h b F 9 w d 2 R f d 2 9 t Z W 4 s M j J 9 J n F 1 b 3 Q 7 L C Z x d W 9 0 O 1 N l Y 3 R p b 2 4 x L 3 d h c 2 g v Q X V 0 b 1 J l b W 9 2 Z W R D b 2 x 1 b W 5 z M S 5 7 d G 9 0 Y W x f c H d k L D I z f S Z x d W 9 0 O y w m c X V v d D t T Z W N 0 a W 9 u M S 9 3 Y X N o L 0 F 1 d G 9 S Z W 1 v d m V k Q 2 9 s d W 1 u c z E u e 3 R v d G F s X 2 1 l b i w y N H 0 m c X V v d D s s J n F 1 b 3 Q 7 U 2 V j d G l v b j E v d 2 F z a C 9 B d X R v U m V t b 3 Z l Z E N v b H V t b n M x L n t 0 b 3 R h b F 9 3 b 2 1 l b i w y N X 0 m c X V v d D s s J n F 1 b 3 Q 7 U 2 V j d G l v b j E v d 2 F z a C 9 B d X R v U m V t b 3 Z l Z E N v b H V t b n M x L n t 0 b 3 R h b F 9 h Z H V s d H M s M j Z 9 J n F 1 b 3 Q 7 L C Z x d W 9 0 O 1 N l Y 3 R p b 2 4 x L 3 d h c 2 g v Q X V 0 b 1 J l b W 9 2 Z W R D b 2 x 1 b W 5 z M S 5 7 d G 9 0 Y W x f Y m V u Z W Z p Y 2 l h c m l l c 1 9 y Z W F j a G V k L D I 3 f S Z x d W 9 0 O y w m c X V v d D t T Z W N 0 a W 9 u M S 9 3 Y X N o L 0 F 1 d G 9 S Z W 1 v d m V k Q 2 9 s d W 1 u c z E u e 3 J l b W F y a 1 9 u b 3 R l L D I 4 f S Z x d W 9 0 O y w m c X V v d D t T Z W N 0 a W 9 u M S 9 3 Y X N o L 0 F 1 d G 9 S Z W 1 v d m V k Q 2 9 s d W 1 u c z E u e 2 F k b T F f c G N v Z G U s M j l 9 J n F 1 b 3 Q 7 L C Z x d W 9 0 O 1 N l Y 3 R p b 2 4 x L 3 d h c 2 g v Q X V 0 b 1 J l b W 9 2 Z W R D b 2 x 1 b W 5 z M S 5 7 Y W R t M l 9 w Y 2 9 k Z S w z M H 0 m c X V v d D s s J n F 1 b 3 Q 7 U 2 V j d G l v b j E v d 2 F z a C 9 B d X R v U m V t b 3 Z l Z E N v b H V t b n M x L n t h Z G 0 z X 3 B j b 2 R l L D M x f S Z x d W 9 0 O 1 0 s J n F 1 b 3 Q 7 Q 2 9 s d W 1 u Q 2 9 1 b n Q m c X V v d D s 6 M z I s J n F 1 b 3 Q 7 S 2 V 5 Q 2 9 s d W 1 u T m F t Z X M m c X V v d D s 6 W 1 0 s J n F 1 b 3 Q 7 Q 2 9 s d W 1 u S W R l b n R p d G l l c y Z x d W 9 0 O z p b J n F 1 b 3 Q 7 U 2 V j d G l v b j E v d 2 F z a C 9 B d X R v U m V t b 3 Z l Z E N v b H V t b n M x L n t J b m R l e C w w f S Z x d W 9 0 O y w m c X V v d D t T Z W N 0 a W 9 u M S 9 3 Y X N o L 0 F 1 d G 9 S Z W 1 v d m V k Q 2 9 s d W 1 u c z E u e 3 J l c G 9 y d G l u Z 1 9 t b 2 5 0 a C w x f S Z x d W 9 0 O y w m c X V v d D t T Z W N 0 a W 9 u M S 9 3 Y X N o L 0 F 1 d G 9 S Z W 1 v d m V k Q 2 9 s d W 1 u c z E u e 3 B y b 3 Z p b m N l L D J 9 J n F 1 b 3 Q 7 L C Z x d W 9 0 O 1 N l Y 3 R p b 2 4 x L 3 d h c 2 g v Q X V 0 b 1 J l b W 9 2 Z W R D b 2 x 1 b W 5 z M S 5 7 Z G l z d H J p Y 3 Q s M 3 0 m c X V v d D s s J n F 1 b 3 Q 7 U 2 V j d G l v b j E v d 2 F z a C 9 B d X R v U m V t b 3 Z l Z E N v b H V t b n M x L n t w b 3 N 0 b y w 0 f S Z x d W 9 0 O y w m c X V v d D t T Z W N 0 a W 9 u M S 9 3 Y X N o L 0 F 1 d G 9 S Z W 1 v d m V k Q 2 9 s d W 1 u c z E u e 2 x v Y 2 F 0 a W 9 u X 3 N p d G U s N X 0 m c X V v d D s s J n F 1 b 3 Q 7 U 2 V j d G l v b j E v d 2 F z a C 9 B d X R v U m V t b 3 Z l Z E N v b H V t b n M x L n t w c m 9 q Z W N 0 X 3 R 5 c G U s N n 0 m c X V v d D s s J n F 1 b 3 Q 7 U 2 V j d G l v b j E v d 2 F z a C 9 B d X R v U m V t b 3 Z l Z E N v b H V t b n M x L n t y a X N r c 1 9 l d m V u d H M s N 3 0 m c X V v d D s s J n F 1 b 3 Q 7 U 2 V j d G l v b j E v d 2 F z a C 9 B d X R v U m V t b 3 Z l Z E N v b H V t b n M x L n t p b m R p Y 2 F 0 b 3 I s O H 0 m c X V v d D s s J n F 1 b 3 Q 7 U 2 V j d G l v b j E v d 2 F z a C 9 B d X R v U m V t b 3 Z l Z E N v b H V t b n M x L n t 0 e X B l X 2 l w L D l 9 J n F 1 b 3 Q 7 L C Z x d W 9 0 O 1 N l Y 3 R p b 2 4 x L 3 d h c 2 g v Q X V 0 b 1 J l b W 9 2 Z W R D b 2 x 1 b W 5 z M S 5 7 a X B f b m F t Z S w x M H 0 m c X V v d D s s J n F 1 b 3 Q 7 U 2 V j d G l v b j E v d 2 F z a C 9 B d X R v U m V t b 3 Z l Z E N v b H V t b n M x L n t 0 e X B l X 2 J l b m V m a W N p Y X J p Z X M s M T F 9 J n F 1 b 3 Q 7 L C Z x d W 9 0 O 1 N l Y 3 R p b 2 4 x L 3 d h c 2 g v Q X V 0 b 1 J l b W 9 2 Z W R D b 2 x 1 b W 5 z M S 5 7 Z 2 l y b H N f M C 0 1 X 3 J l Y W N o Z W Q s M T J 9 J n F 1 b 3 Q 7 L C Z x d W 9 0 O 1 N l Y 3 R p b 2 4 x L 3 d h c 2 g v Q X V 0 b 1 J l b W 9 2 Z W R D b 2 x 1 b W 5 z M S 5 7 Y m 9 5 c 1 8 w L T V f c m V h Y 2 h l Z C w x M 3 0 m c X V v d D s s J n F 1 b 3 Q 7 U 2 V j d G l v b j E v d 2 F z a C 9 B d X R v U m V t b 3 Z l Z E N v b H V t b n M x L n t n a X J s c 1 8 2 L T E y X 3 J l Y W N o Z W Q s M T R 9 J n F 1 b 3 Q 7 L C Z x d W 9 0 O 1 N l Y 3 R p b 2 4 x L 3 d h c 2 g v Q X V 0 b 1 J l b W 9 2 Z W R D b 2 x 1 b W 5 z M S 5 7 Y m 9 5 c 1 8 2 L T E y X 3 J l Y W N o Z W Q s M T V 9 J n F 1 b 3 Q 7 L C Z x d W 9 0 O 1 N l Y 3 R p b 2 4 x L 3 d h c 2 g v Q X V 0 b 1 J l b W 9 2 Z W R D b 2 x 1 b W 5 z M S 5 7 Z 2 l y b H N f M T M t M T h f c m V h Y 2 h l Z C w x N n 0 m c X V v d D s s J n F 1 b 3 Q 7 U 2 V j d G l v b j E v d 2 F z a C 9 B d X R v U m V t b 3 Z l Z E N v b H V t b n M x L n t i b 3 l z X z E z L T E 4 X 3 J l Y W N o Z W Q s M T d 9 J n F 1 b 3 Q 7 L C Z x d W 9 0 O 1 N l Y 3 R p b 2 4 x L 3 d h c 2 g v Q X V 0 b 1 J l b W 9 2 Z W R D b 2 x 1 b W 5 z M S 5 7 d G 9 0 Y W x f Y m 9 5 c y w x O H 0 m c X V v d D s s J n F 1 b 3 Q 7 U 2 V j d G l v b j E v d 2 F z a C 9 B d X R v U m V t b 3 Z l Z E N v b H V t b n M x L n t 0 b 3 R h b F 9 n a X J s c y w x O X 0 m c X V v d D s s J n F 1 b 3 Q 7 U 2 V j d G l v b j E v d 2 F z a C 9 B d X R v U m V t b 3 Z l Z E N v b H V t b n M x L n t 0 b 3 R h b F 9 j a G l s Z H J l b i w y M H 0 m c X V v d D s s J n F 1 b 3 Q 7 U 2 V j d G l v b j E v d 2 F z a C 9 B d X R v U m V t b 3 Z l Z E N v b H V t b n M x L n t 0 b 3 R h b F 9 w d 2 R f b W V u L D I x f S Z x d W 9 0 O y w m c X V v d D t T Z W N 0 a W 9 u M S 9 3 Y X N o L 0 F 1 d G 9 S Z W 1 v d m V k Q 2 9 s d W 1 u c z E u e 3 R v d G F s X 3 B 3 Z F 9 3 b 2 1 l b i w y M n 0 m c X V v d D s s J n F 1 b 3 Q 7 U 2 V j d G l v b j E v d 2 F z a C 9 B d X R v U m V t b 3 Z l Z E N v b H V t b n M x L n t 0 b 3 R h b F 9 w d 2 Q s M j N 9 J n F 1 b 3 Q 7 L C Z x d W 9 0 O 1 N l Y 3 R p b 2 4 x L 3 d h c 2 g v Q X V 0 b 1 J l b W 9 2 Z W R D b 2 x 1 b W 5 z M S 5 7 d G 9 0 Y W x f b W V u L D I 0 f S Z x d W 9 0 O y w m c X V v d D t T Z W N 0 a W 9 u M S 9 3 Y X N o L 0 F 1 d G 9 S Z W 1 v d m V k Q 2 9 s d W 1 u c z E u e 3 R v d G F s X 3 d v b W V u L D I 1 f S Z x d W 9 0 O y w m c X V v d D t T Z W N 0 a W 9 u M S 9 3 Y X N o L 0 F 1 d G 9 S Z W 1 v d m V k Q 2 9 s d W 1 u c z E u e 3 R v d G F s X 2 F k d W x 0 c y w y N n 0 m c X V v d D s s J n F 1 b 3 Q 7 U 2 V j d G l v b j E v d 2 F z a C 9 B d X R v U m V t b 3 Z l Z E N v b H V t b n M x L n t 0 b 3 R h b F 9 i Z W 5 l Z m l j a W F y a W V z X 3 J l Y W N o Z W Q s M j d 9 J n F 1 b 3 Q 7 L C Z x d W 9 0 O 1 N l Y 3 R p b 2 4 x L 3 d h c 2 g v Q X V 0 b 1 J l b W 9 2 Z W R D b 2 x 1 b W 5 z M S 5 7 c m V t Y X J r X 2 5 v d G U s M j h 9 J n F 1 b 3 Q 7 L C Z x d W 9 0 O 1 N l Y 3 R p b 2 4 x L 3 d h c 2 g v Q X V 0 b 1 J l b W 9 2 Z W R D b 2 x 1 b W 5 z M S 5 7 Y W R t M V 9 w Y 2 9 k Z S w y O X 0 m c X V v d D s s J n F 1 b 3 Q 7 U 2 V j d G l v b j E v d 2 F z a C 9 B d X R v U m V t b 3 Z l Z E N v b H V t b n M x L n t h Z G 0 y X 3 B j b 2 R l L D M w f S Z x d W 9 0 O y w m c X V v d D t T Z W N 0 a W 9 u M S 9 3 Y X N o L 0 F 1 d G 9 S Z W 1 v d m V k Q 2 9 s d W 1 u c z E u e 2 F k b T N f c G N v Z G U s M z F 9 J n F 1 b 3 Q 7 X S w m c X V v d D t S Z W x h d G l v b n N o a X B J b m Z v J n F 1 b 3 Q 7 O l t d f S I g L z 4 8 L 1 N 0 Y W J s Z U V u d H J p Z X M + P C 9 J d G V t P j x J d G V t P j x J d G V t T G 9 j Y X R p b 2 4 + P E l 0 Z W 1 U e X B l P k Z v c m 1 1 b G E 8 L 0 l 0 Z W 1 U e X B l P j x J d G V t U G F 0 a D 5 T Z W N 0 a W 9 u M S 9 3 Y X N o L 1 N v d X J j Z T w v S X R l b V B h d G g + P C 9 J d G V t T G 9 j Y X R p b 2 4 + P F N 0 Y W J s Z U V u d H J p Z X M g L z 4 8 L 0 l 0 Z W 0 + P E l 0 Z W 0 + P E l 0 Z W 1 M b 2 N h d G l v b j 4 8 S X R l b V R 5 c G U + R m 9 y b X V s Y T w v S X R l b V R 5 c G U + P E l 0 Z W 1 Q Y X R o P l N l Y 3 R p b 2 4 x L 3 d h c 2 g v T m F 2 a W d h d G l v b i U y M D E 8 L 0 l 0 Z W 1 Q Y X R o P j w v S X R l b U x v Y 2 F 0 a W 9 u P j x T d G F i b G V F b n R y a W V z I C 8 + P C 9 J d G V t P j x J d G V t P j x J d G V t T G 9 j Y X R p b 2 4 + P E l 0 Z W 1 U e X B l P k Z v c m 1 1 b G E 8 L 0 l 0 Z W 1 U e X B l P j x J d G V t U G F 0 a D 5 T Z W N 0 a W 9 u M S 9 3 Y X N o L 0 N o Y W 5 n Z W Q l M j B j b 2 x 1 b W 4 l M j B 0 e X B l P C 9 J d G V t U G F 0 a D 4 8 L 0 l 0 Z W 1 M b 2 N h d G l v b j 4 8 U 3 R h Y m x l R W 5 0 c m l l c y A v P j w v S X R l b T 4 8 S X R l b T 4 8 S X R l b U x v Y 2 F 0 a W 9 u P j x J d G V t V H l w Z T 5 G b 3 J t d W x h P C 9 J d G V t V H l w Z T 4 8 S X R l b V B h d G g + U 2 V j d G l v b j E v d 2 F z a C 9 S Z W 1 v d m V k J T I w d G 9 w J T I w c m 9 3 c z w v S X R l b V B h d G g + P C 9 J d G V t T G 9 j Y X R p b 2 4 + P F N 0 Y W J s Z U V u d H J p Z X M g L z 4 8 L 0 l 0 Z W 0 + P E l 0 Z W 0 + P E l 0 Z W 1 M b 2 N h d G l v b j 4 8 S X R l b V R 5 c G U + R m 9 y b X V s Y T w v S X R l b V R 5 c G U + P E l 0 Z W 1 Q Y X R o P l N l Y 3 R p b 2 4 x L 3 d h c 2 g v Q W R k Z W Q l M j B p b m R l e D w v S X R l b V B h d G g + P C 9 J d G V t T G 9 j Y X R p b 2 4 + P F N 0 Y W J s Z U V u d H J p Z X M g L z 4 8 L 0 l 0 Z W 0 + P E l 0 Z W 0 + P E l 0 Z W 1 M b 2 N h d G l v b j 4 8 S X R l b V R 5 c G U + R m 9 y b X V s Y T w v S X R l b V R 5 c G U + P E l 0 Z W 1 Q Y X R o P l N l Y 3 R p b 2 4 x L 3 d h c 2 g v U m V v c m R l c m V k J T I w Y 2 9 s d W 1 u c z w v S X R l b V B h d G g + P C 9 J d G V t T G 9 j Y X R p b 2 4 + P F N 0 Y W J s Z U V u d H J p Z X M g L z 4 8 L 0 l 0 Z W 0 + P E l 0 Z W 0 + P E l 0 Z W 1 M b 2 N h d G l v b j 4 8 S X R l b V R 5 c G U + R m 9 y b X V s Y T w v S X R l b V R 5 c G U + P E l 0 Z W 1 Q Y X R o P l N l Y 3 R p b 2 4 x L 3 N i Y 2 M 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0 Z T A 4 O G I z Z C 0 4 M W I 1 L T R i Y m Q t Y T g 5 M y 0 3 N j U y M m M y O D c y M m Y 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l R 5 c G V z I i B W Y W x 1 Z T 0 i c 0 F 3 Q U F B Q U F B Q U F B Q U F B Q U F B Q U F B Q U F B Q U F B Q U F B Q U F B Q U F B Q U F B Q U d C Z 1 k 9 I i A v P j x F b n R y e S B U e X B l P S J G a W x s T G F z d F V w Z G F 0 Z W Q i I F Z h b H V l P S J k M j A y N C 0 w N C 0 x O V Q x N T o 0 M z o x M i 4 0 O T k w O T A w W i I g L z 4 8 R W 5 0 c n k g V H l w Z T 0 i R m l s b E V y c m 9 y Q 2 9 k Z S I g V m F s d W U 9 I n N V b m t u b 3 d u I i A v P j x F b n R y e S B U e X B l P S J B Z G R l Z F R v R G F 0 Y U 1 v Z G V s I i B W Y W x 1 Z T 0 i b D A i I C 8 + P E V u d H J 5 I F R 5 c G U 9 I l F 1 Z X J 5 R 3 J v d X B J R C I g V m F s d W U 9 I n N m N T N j M 2 J j O C 0 w Z T B j L T Q x Y T E t O D Q z Y S 0 1 M W Y 0 Y z g 1 Y 2 E 0 M m E i I C 8 + P E V u d H J 5 I F R 5 c G U 9 I k Z p b G x D b 2 x 1 b W 5 O Y W 1 l c y I g V m F s d W U 9 I n N b J n F 1 b 3 Q 7 S W 5 k Z X g m c X V v d D s s J n F 1 b 3 Q 7 c m V w b 3 J 0 a W 5 n X 2 1 v b n R o J n F 1 b 3 Q 7 L C Z x d W 9 0 O 3 B y b 3 Z p b m N l J n F 1 b 3 Q 7 L C Z x d W 9 0 O 2 R p c 3 R y a W N 0 J n F 1 b 3 Q 7 L C Z x d W 9 0 O 3 B v c 3 R v J n F 1 b 3 Q 7 L C Z x d W 9 0 O 2 x v Y 2 F 0 a W 9 u X 3 N p d G U m c X V v d D s s J n F 1 b 3 Q 7 c H J v a m V j d F 9 0 e X B l J n F 1 b 3 Q 7 L C Z x d W 9 0 O 3 J p c 2 t z X 2 V 2 Z W 5 0 c y Z x d W 9 0 O y w m c X V v d D t p b m R p Y 2 F 0 b 3 I m c X V v d D s s J n F 1 b 3 Q 7 d H l w Z V 9 p c C Z x d W 9 0 O y w m c X V v d D t p c F 9 u Y W 1 l J n F 1 b 3 Q 7 L C Z x d W 9 0 O 3 R 5 c G V f Y m V u Z W Z p Y 2 l h c m l l c y Z x d W 9 0 O y w m c X V v d D t n a X J s c 1 8 w L T V f c m V h Y 2 h l Z C Z x d W 9 0 O y w m c X V v d D t i b 3 l z X z A t N V 9 y Z W F j a G V k J n F 1 b 3 Q 7 L C Z x d W 9 0 O 2 d p c m x z X z Y t M T J f c m V h Y 2 h l Z C Z x d W 9 0 O y w m c X V v d D t i b 3 l z X z Y t M T J f c m V h Y 2 h l Z C Z x d W 9 0 O y w m c X V v d D t n a X J s c 1 8 x M y 0 x O F 9 y Z W F j a G V k J n F 1 b 3 Q 7 L C Z x d W 9 0 O 2 J v e X N f M T M t M T h f c m V h Y 2 h l Z C Z x d W 9 0 O y w m c X V v d D t 0 b 3 R h b F 9 i b 3 l z J n F 1 b 3 Q 7 L C Z x d W 9 0 O 3 R v d G F s X 2 d p c m x z J n F 1 b 3 Q 7 L C Z x d W 9 0 O 3 R v d G F s X 2 N o a W x k c m V u J n F 1 b 3 Q 7 L C Z x d W 9 0 O 3 R v d G F s X 3 B 3 Z F 9 t Z W 4 m c X V v d D s s J n F 1 b 3 Q 7 d G 9 0 Y W x f c H d k X 3 d v b W V u J n F 1 b 3 Q 7 L C Z x d W 9 0 O 3 R v d G F s X 3 B 3 Z C Z x d W 9 0 O y w m c X V v d D t 0 b 3 R h b F 9 t Z W 4 m c X V v d D s s J n F 1 b 3 Q 7 d G 9 0 Y W x f d 2 9 t Z W 4 m c X V v d D s s J n F 1 b 3 Q 7 d G 9 0 Y W x f Y W R 1 b H R z J n F 1 b 3 Q 7 L C Z x d W 9 0 O 3 R v d G F s X 2 J l b m V m a W N p Y X J p Z X N f c m V h Y 2 h l Z C Z x d W 9 0 O y w m c X V v d D t y Z W 1 h c m t f b m 9 0 Z S Z x d W 9 0 O y w m c X V v d D t h Z G 0 x X 3 B j b 2 R l J n F 1 b 3 Q 7 L C Z x d W 9 0 O 2 F k b T J f c G N v Z G U m c X V v d D s s J n F 1 b 3 Q 7 Y W R t M 1 9 w Y 2 9 k Z 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z Y m N j L 0 F 1 d G 9 S Z W 1 v d m V k Q 2 9 s d W 1 u c z E u e 0 l u Z G V 4 L D B 9 J n F 1 b 3 Q 7 L C Z x d W 9 0 O 1 N l Y 3 R p b 2 4 x L 3 N i Y 2 M v Q X V 0 b 1 J l b W 9 2 Z W R D b 2 x 1 b W 5 z M S 5 7 c m V w b 3 J 0 a W 5 n X 2 1 v b n R o L D F 9 J n F 1 b 3 Q 7 L C Z x d W 9 0 O 1 N l Y 3 R p b 2 4 x L 3 N i Y 2 M v Q X V 0 b 1 J l b W 9 2 Z W R D b 2 x 1 b W 5 z M S 5 7 c H J v d m l u Y 2 U s M n 0 m c X V v d D s s J n F 1 b 3 Q 7 U 2 V j d G l v b j E v c 2 J j Y y 9 B d X R v U m V t b 3 Z l Z E N v b H V t b n M x L n t k a X N 0 c m l j d C w z f S Z x d W 9 0 O y w m c X V v d D t T Z W N 0 a W 9 u M S 9 z Y m N j L 0 F 1 d G 9 S Z W 1 v d m V k Q 2 9 s d W 1 u c z E u e 3 B v c 3 R v L D R 9 J n F 1 b 3 Q 7 L C Z x d W 9 0 O 1 N l Y 3 R p b 2 4 x L 3 N i Y 2 M v Q X V 0 b 1 J l b W 9 2 Z W R D b 2 x 1 b W 5 z M S 5 7 b G 9 j Y X R p b 2 5 f c 2 l 0 Z S w 1 f S Z x d W 9 0 O y w m c X V v d D t T Z W N 0 a W 9 u M S 9 z Y m N j L 0 F 1 d G 9 S Z W 1 v d m V k Q 2 9 s d W 1 u c z E u e 3 B y b 2 p l Y 3 R f d H l w Z S w 2 f S Z x d W 9 0 O y w m c X V v d D t T Z W N 0 a W 9 u M S 9 z Y m N j L 0 F 1 d G 9 S Z W 1 v d m V k Q 2 9 s d W 1 u c z E u e 3 J p c 2 t z X 2 V 2 Z W 5 0 c y w 3 f S Z x d W 9 0 O y w m c X V v d D t T Z W N 0 a W 9 u M S 9 z Y m N j L 0 F 1 d G 9 S Z W 1 v d m V k Q 2 9 s d W 1 u c z E u e 2 l u Z G l j Y X R v c i w 4 f S Z x d W 9 0 O y w m c X V v d D t T Z W N 0 a W 9 u M S 9 z Y m N j L 0 F 1 d G 9 S Z W 1 v d m V k Q 2 9 s d W 1 u c z E u e 3 R 5 c G V f a X A s O X 0 m c X V v d D s s J n F 1 b 3 Q 7 U 2 V j d G l v b j E v c 2 J j Y y 9 B d X R v U m V t b 3 Z l Z E N v b H V t b n M x L n t p c F 9 u Y W 1 l L D E w f S Z x d W 9 0 O y w m c X V v d D t T Z W N 0 a W 9 u M S 9 z Y m N j L 0 F 1 d G 9 S Z W 1 v d m V k Q 2 9 s d W 1 u c z E u e 3 R 5 c G V f Y m V u Z W Z p Y 2 l h c m l l c y w x M X 0 m c X V v d D s s J n F 1 b 3 Q 7 U 2 V j d G l v b j E v c 2 J j Y y 9 B d X R v U m V t b 3 Z l Z E N v b H V t b n M x L n t n a X J s c 1 8 w L T V f c m V h Y 2 h l Z C w x M n 0 m c X V v d D s s J n F 1 b 3 Q 7 U 2 V j d G l v b j E v c 2 J j Y y 9 B d X R v U m V t b 3 Z l Z E N v b H V t b n M x L n t i b 3 l z X z A t N V 9 y Z W F j a G V k L D E z f S Z x d W 9 0 O y w m c X V v d D t T Z W N 0 a W 9 u M S 9 z Y m N j L 0 F 1 d G 9 S Z W 1 v d m V k Q 2 9 s d W 1 u c z E u e 2 d p c m x z X z Y t M T J f c m V h Y 2 h l Z C w x N H 0 m c X V v d D s s J n F 1 b 3 Q 7 U 2 V j d G l v b j E v c 2 J j Y y 9 B d X R v U m V t b 3 Z l Z E N v b H V t b n M x L n t i b 3 l z X z Y t M T J f c m V h Y 2 h l Z C w x N X 0 m c X V v d D s s J n F 1 b 3 Q 7 U 2 V j d G l v b j E v c 2 J j Y y 9 B d X R v U m V t b 3 Z l Z E N v b H V t b n M x L n t n a X J s c 1 8 x M y 0 x O F 9 y Z W F j a G V k L D E 2 f S Z x d W 9 0 O y w m c X V v d D t T Z W N 0 a W 9 u M S 9 z Y m N j L 0 F 1 d G 9 S Z W 1 v d m V k Q 2 9 s d W 1 u c z E u e 2 J v e X N f M T M t M T h f c m V h Y 2 h l Z C w x N 3 0 m c X V v d D s s J n F 1 b 3 Q 7 U 2 V j d G l v b j E v c 2 J j Y y 9 B d X R v U m V t b 3 Z l Z E N v b H V t b n M x L n t 0 b 3 R h b F 9 i b 3 l z L D E 4 f S Z x d W 9 0 O y w m c X V v d D t T Z W N 0 a W 9 u M S 9 z Y m N j L 0 F 1 d G 9 S Z W 1 v d m V k Q 2 9 s d W 1 u c z E u e 3 R v d G F s X 2 d p c m x z L D E 5 f S Z x d W 9 0 O y w m c X V v d D t T Z W N 0 a W 9 u M S 9 z Y m N j L 0 F 1 d G 9 S Z W 1 v d m V k Q 2 9 s d W 1 u c z E u e 3 R v d G F s X 2 N o a W x k c m V u L D I w f S Z x d W 9 0 O y w m c X V v d D t T Z W N 0 a W 9 u M S 9 z Y m N j L 0 F 1 d G 9 S Z W 1 v d m V k Q 2 9 s d W 1 u c z E u e 3 R v d G F s X 3 B 3 Z F 9 t Z W 4 s M j F 9 J n F 1 b 3 Q 7 L C Z x d W 9 0 O 1 N l Y 3 R p b 2 4 x L 3 N i Y 2 M v Q X V 0 b 1 J l b W 9 2 Z W R D b 2 x 1 b W 5 z M S 5 7 d G 9 0 Y W x f c H d k X 3 d v b W V u L D I y f S Z x d W 9 0 O y w m c X V v d D t T Z W N 0 a W 9 u M S 9 z Y m N j L 0 F 1 d G 9 S Z W 1 v d m V k Q 2 9 s d W 1 u c z E u e 3 R v d G F s X 3 B 3 Z C w y M 3 0 m c X V v d D s s J n F 1 b 3 Q 7 U 2 V j d G l v b j E v c 2 J j Y y 9 B d X R v U m V t b 3 Z l Z E N v b H V t b n M x L n t 0 b 3 R h b F 9 t Z W 4 s M j R 9 J n F 1 b 3 Q 7 L C Z x d W 9 0 O 1 N l Y 3 R p b 2 4 x L 3 N i Y 2 M v Q X V 0 b 1 J l b W 9 2 Z W R D b 2 x 1 b W 5 z M S 5 7 d G 9 0 Y W x f d 2 9 t Z W 4 s M j V 9 J n F 1 b 3 Q 7 L C Z x d W 9 0 O 1 N l Y 3 R p b 2 4 x L 3 N i Y 2 M v Q X V 0 b 1 J l b W 9 2 Z W R D b 2 x 1 b W 5 z M S 5 7 d G 9 0 Y W x f Y W R 1 b H R z L D I 2 f S Z x d W 9 0 O y w m c X V v d D t T Z W N 0 a W 9 u M S 9 z Y m N j L 0 F 1 d G 9 S Z W 1 v d m V k Q 2 9 s d W 1 u c z E u e 3 R v d G F s X 2 J l b m V m a W N p Y X J p Z X N f c m V h Y 2 h l Z C w y N 3 0 m c X V v d D s s J n F 1 b 3 Q 7 U 2 V j d G l v b j E v c 2 J j Y y 9 B d X R v U m V t b 3 Z l Z E N v b H V t b n M x L n t y Z W 1 h c m t f b m 9 0 Z S w y O H 0 m c X V v d D s s J n F 1 b 3 Q 7 U 2 V j d G l v b j E v c 2 J j Y y 9 B d X R v U m V t b 3 Z l Z E N v b H V t b n M x L n t h Z G 0 x X 3 B j b 2 R l L D I 5 f S Z x d W 9 0 O y w m c X V v d D t T Z W N 0 a W 9 u M S 9 z Y m N j L 0 F 1 d G 9 S Z W 1 v d m V k Q 2 9 s d W 1 u c z E u e 2 F k b T J f c G N v Z G U s M z B 9 J n F 1 b 3 Q 7 L C Z x d W 9 0 O 1 N l Y 3 R p b 2 4 x L 3 N i Y 2 M v Q X V 0 b 1 J l b W 9 2 Z W R D b 2 x 1 b W 5 z M S 5 7 Y W R t M 1 9 w Y 2 9 k Z S w z M X 0 m c X V v d D t d L C Z x d W 9 0 O 0 N v b H V t b k N v d W 5 0 J n F 1 b 3 Q 7 O j M y L C Z x d W 9 0 O 0 t l e U N v b H V t b k 5 h b W V z J n F 1 b 3 Q 7 O l t d L C Z x d W 9 0 O 0 N v b H V t b k l k Z W 5 0 a X R p Z X M m c X V v d D s 6 W y Z x d W 9 0 O 1 N l Y 3 R p b 2 4 x L 3 N i Y 2 M v Q X V 0 b 1 J l b W 9 2 Z W R D b 2 x 1 b W 5 z M S 5 7 S W 5 k Z X g s M H 0 m c X V v d D s s J n F 1 b 3 Q 7 U 2 V j d G l v b j E v c 2 J j Y y 9 B d X R v U m V t b 3 Z l Z E N v b H V t b n M x L n t y Z X B v c n R p b m d f b W 9 u d G g s M X 0 m c X V v d D s s J n F 1 b 3 Q 7 U 2 V j d G l v b j E v c 2 J j Y y 9 B d X R v U m V t b 3 Z l Z E N v b H V t b n M x L n t w c m 9 2 a W 5 j Z S w y f S Z x d W 9 0 O y w m c X V v d D t T Z W N 0 a W 9 u M S 9 z Y m N j L 0 F 1 d G 9 S Z W 1 v d m V k Q 2 9 s d W 1 u c z E u e 2 R p c 3 R y a W N 0 L D N 9 J n F 1 b 3 Q 7 L C Z x d W 9 0 O 1 N l Y 3 R p b 2 4 x L 3 N i Y 2 M v Q X V 0 b 1 J l b W 9 2 Z W R D b 2 x 1 b W 5 z M S 5 7 c G 9 z d G 8 s N H 0 m c X V v d D s s J n F 1 b 3 Q 7 U 2 V j d G l v b j E v c 2 J j Y y 9 B d X R v U m V t b 3 Z l Z E N v b H V t b n M x L n t s b 2 N h d G l v b l 9 z a X R l L D V 9 J n F 1 b 3 Q 7 L C Z x d W 9 0 O 1 N l Y 3 R p b 2 4 x L 3 N i Y 2 M v Q X V 0 b 1 J l b W 9 2 Z W R D b 2 x 1 b W 5 z M S 5 7 c H J v a m V j d F 9 0 e X B l L D Z 9 J n F 1 b 3 Q 7 L C Z x d W 9 0 O 1 N l Y 3 R p b 2 4 x L 3 N i Y 2 M v Q X V 0 b 1 J l b W 9 2 Z W R D b 2 x 1 b W 5 z M S 5 7 c m l z a 3 N f Z X Z l b n R z L D d 9 J n F 1 b 3 Q 7 L C Z x d W 9 0 O 1 N l Y 3 R p b 2 4 x L 3 N i Y 2 M v Q X V 0 b 1 J l b W 9 2 Z W R D b 2 x 1 b W 5 z M S 5 7 a W 5 k a W N h d G 9 y L D h 9 J n F 1 b 3 Q 7 L C Z x d W 9 0 O 1 N l Y 3 R p b 2 4 x L 3 N i Y 2 M v Q X V 0 b 1 J l b W 9 2 Z W R D b 2 x 1 b W 5 z M S 5 7 d H l w Z V 9 p c C w 5 f S Z x d W 9 0 O y w m c X V v d D t T Z W N 0 a W 9 u M S 9 z Y m N j L 0 F 1 d G 9 S Z W 1 v d m V k Q 2 9 s d W 1 u c z E u e 2 l w X 2 5 h b W U s M T B 9 J n F 1 b 3 Q 7 L C Z x d W 9 0 O 1 N l Y 3 R p b 2 4 x L 3 N i Y 2 M v Q X V 0 b 1 J l b W 9 2 Z W R D b 2 x 1 b W 5 z M S 5 7 d H l w Z V 9 i Z W 5 l Z m l j a W F y a W V z L D E x f S Z x d W 9 0 O y w m c X V v d D t T Z W N 0 a W 9 u M S 9 z Y m N j L 0 F 1 d G 9 S Z W 1 v d m V k Q 2 9 s d W 1 u c z E u e 2 d p c m x z X z A t N V 9 y Z W F j a G V k L D E y f S Z x d W 9 0 O y w m c X V v d D t T Z W N 0 a W 9 u M S 9 z Y m N j L 0 F 1 d G 9 S Z W 1 v d m V k Q 2 9 s d W 1 u c z E u e 2 J v e X N f M C 0 1 X 3 J l Y W N o Z W Q s M T N 9 J n F 1 b 3 Q 7 L C Z x d W 9 0 O 1 N l Y 3 R p b 2 4 x L 3 N i Y 2 M v Q X V 0 b 1 J l b W 9 2 Z W R D b 2 x 1 b W 5 z M S 5 7 Z 2 l y b H N f N i 0 x M l 9 y Z W F j a G V k L D E 0 f S Z x d W 9 0 O y w m c X V v d D t T Z W N 0 a W 9 u M S 9 z Y m N j L 0 F 1 d G 9 S Z W 1 v d m V k Q 2 9 s d W 1 u c z E u e 2 J v e X N f N i 0 x M l 9 y Z W F j a G V k L D E 1 f S Z x d W 9 0 O y w m c X V v d D t T Z W N 0 a W 9 u M S 9 z Y m N j L 0 F 1 d G 9 S Z W 1 v d m V k Q 2 9 s d W 1 u c z E u e 2 d p c m x z X z E z L T E 4 X 3 J l Y W N o Z W Q s M T Z 9 J n F 1 b 3 Q 7 L C Z x d W 9 0 O 1 N l Y 3 R p b 2 4 x L 3 N i Y 2 M v Q X V 0 b 1 J l b W 9 2 Z W R D b 2 x 1 b W 5 z M S 5 7 Y m 9 5 c 1 8 x M y 0 x O F 9 y Z W F j a G V k L D E 3 f S Z x d W 9 0 O y w m c X V v d D t T Z W N 0 a W 9 u M S 9 z Y m N j L 0 F 1 d G 9 S Z W 1 v d m V k Q 2 9 s d W 1 u c z E u e 3 R v d G F s X 2 J v e X M s M T h 9 J n F 1 b 3 Q 7 L C Z x d W 9 0 O 1 N l Y 3 R p b 2 4 x L 3 N i Y 2 M v Q X V 0 b 1 J l b W 9 2 Z W R D b 2 x 1 b W 5 z M S 5 7 d G 9 0 Y W x f Z 2 l y b H M s M T l 9 J n F 1 b 3 Q 7 L C Z x d W 9 0 O 1 N l Y 3 R p b 2 4 x L 3 N i Y 2 M v Q X V 0 b 1 J l b W 9 2 Z W R D b 2 x 1 b W 5 z M S 5 7 d G 9 0 Y W x f Y 2 h p b G R y Z W 4 s M j B 9 J n F 1 b 3 Q 7 L C Z x d W 9 0 O 1 N l Y 3 R p b 2 4 x L 3 N i Y 2 M v Q X V 0 b 1 J l b W 9 2 Z W R D b 2 x 1 b W 5 z M S 5 7 d G 9 0 Y W x f c H d k X 2 1 l b i w y M X 0 m c X V v d D s s J n F 1 b 3 Q 7 U 2 V j d G l v b j E v c 2 J j Y y 9 B d X R v U m V t b 3 Z l Z E N v b H V t b n M x L n t 0 b 3 R h b F 9 w d 2 R f d 2 9 t Z W 4 s M j J 9 J n F 1 b 3 Q 7 L C Z x d W 9 0 O 1 N l Y 3 R p b 2 4 x L 3 N i Y 2 M v Q X V 0 b 1 J l b W 9 2 Z W R D b 2 x 1 b W 5 z M S 5 7 d G 9 0 Y W x f c H d k L D I z f S Z x d W 9 0 O y w m c X V v d D t T Z W N 0 a W 9 u M S 9 z Y m N j L 0 F 1 d G 9 S Z W 1 v d m V k Q 2 9 s d W 1 u c z E u e 3 R v d G F s X 2 1 l b i w y N H 0 m c X V v d D s s J n F 1 b 3 Q 7 U 2 V j d G l v b j E v c 2 J j Y y 9 B d X R v U m V t b 3 Z l Z E N v b H V t b n M x L n t 0 b 3 R h b F 9 3 b 2 1 l b i w y N X 0 m c X V v d D s s J n F 1 b 3 Q 7 U 2 V j d G l v b j E v c 2 J j Y y 9 B d X R v U m V t b 3 Z l Z E N v b H V t b n M x L n t 0 b 3 R h b F 9 h Z H V s d H M s M j Z 9 J n F 1 b 3 Q 7 L C Z x d W 9 0 O 1 N l Y 3 R p b 2 4 x L 3 N i Y 2 M v Q X V 0 b 1 J l b W 9 2 Z W R D b 2 x 1 b W 5 z M S 5 7 d G 9 0 Y W x f Y m V u Z W Z p Y 2 l h c m l l c 1 9 y Z W F j a G V k L D I 3 f S Z x d W 9 0 O y w m c X V v d D t T Z W N 0 a W 9 u M S 9 z Y m N j L 0 F 1 d G 9 S Z W 1 v d m V k Q 2 9 s d W 1 u c z E u e 3 J l b W F y a 1 9 u b 3 R l L D I 4 f S Z x d W 9 0 O y w m c X V v d D t T Z W N 0 a W 9 u M S 9 z Y m N j L 0 F 1 d G 9 S Z W 1 v d m V k Q 2 9 s d W 1 u c z E u e 2 F k b T F f c G N v Z G U s M j l 9 J n F 1 b 3 Q 7 L C Z x d W 9 0 O 1 N l Y 3 R p b 2 4 x L 3 N i Y 2 M v Q X V 0 b 1 J l b W 9 2 Z W R D b 2 x 1 b W 5 z M S 5 7 Y W R t M l 9 w Y 2 9 k Z S w z M H 0 m c X V v d D s s J n F 1 b 3 Q 7 U 2 V j d G l v b j E v c 2 J j Y y 9 B d X R v U m V t b 3 Z l Z E N v b H V t b n M x L n t h Z G 0 z X 3 B j b 2 R l L D M x f S Z x d W 9 0 O 1 0 s J n F 1 b 3 Q 7 U m V s Y X R p b 2 5 z a G l w S W 5 m b y Z x d W 9 0 O z p b X X 0 i I C 8 + P C 9 T d G F i b G V F b n R y a W V z P j w v S X R l b T 4 8 S X R l b T 4 8 S X R l b U x v Y 2 F 0 a W 9 u P j x J d G V t V H l w Z T 5 G b 3 J t d W x h P C 9 J d G V t V H l w Z T 4 8 S X R l b V B h d G g + U 2 V j d G l v b j E v c 2 J j Y y 9 T b 3 V y Y 2 U 8 L 0 l 0 Z W 1 Q Y X R o P j w v S X R l b U x v Y 2 F 0 a W 9 u P j x T d G F i b G V F b n R y a W V z I C 8 + P C 9 J d G V t P j x J d G V t P j x J d G V t T G 9 j Y X R p b 2 4 + P E l 0 Z W 1 U e X B l P k Z v c m 1 1 b G E 8 L 0 l 0 Z W 1 U e X B l P j x J d G V t U G F 0 a D 5 T Z W N 0 a W 9 u M S 9 z Y m N j L 0 5 h d m l n Y X R p b 2 4 l M j A x P C 9 J d G V t U G F 0 a D 4 8 L 0 l 0 Z W 1 M b 2 N h d G l v b j 4 8 U 3 R h Y m x l R W 5 0 c m l l c y A v P j w v S X R l b T 4 8 S X R l b T 4 8 S X R l b U x v Y 2 F 0 a W 9 u P j x J d G V t V H l w Z T 5 G b 3 J t d W x h P C 9 J d G V t V H l w Z T 4 8 S X R l b V B h d G g + U 2 V j d G l v b j E v c 2 J j Y y 9 D a G F u Z 2 V k J T I w Y 2 9 s d W 1 u J T I w d H l w Z T w v S X R l b V B h d G g + P C 9 J d G V t T G 9 j Y X R p b 2 4 + P F N 0 Y W J s Z U V u d H J p Z X M g L z 4 8 L 0 l 0 Z W 0 + P E l 0 Z W 0 + P E l 0 Z W 1 M b 2 N h d G l v b j 4 8 S X R l b V R 5 c G U + R m 9 y b X V s Y T w v S X R l b V R 5 c G U + P E l 0 Z W 1 Q Y X R o P l N l Y 3 R p b 2 4 x L 3 N i Y 2 M v U m V t b 3 Z l Z C U y M H R v c C U y M H J v d 3 M 8 L 0 l 0 Z W 1 Q Y X R o P j w v S X R l b U x v Y 2 F 0 a W 9 u P j x T d G F i b G V F b n R y a W V z I C 8 + P C 9 J d G V t P j x J d G V t P j x J d G V t T G 9 j Y X R p b 2 4 + P E l 0 Z W 1 U e X B l P k Z v c m 1 1 b G E 8 L 0 l 0 Z W 1 U e X B l P j x J d G V t U G F 0 a D 5 T Z W N 0 a W 9 u M S 9 z Y m N j L 0 F k Z G V k J T I w a W 5 k Z X g 8 L 0 l 0 Z W 1 Q Y X R o P j w v S X R l b U x v Y 2 F 0 a W 9 u P j x T d G F i b G V F b n R y a W V z I C 8 + P C 9 J d G V t P j x J d G V t P j x J d G V t T G 9 j Y X R p b 2 4 + P E l 0 Z W 1 U e X B l P k Z v c m 1 1 b G E 8 L 0 l 0 Z W 1 U e X B l P j x J d G V t U G F 0 a D 5 T Z W N 0 a W 9 u M S 9 z Y m N j L 1 J l b 3 J k Z X J l Z C U y M G N v b H V t b n M 8 L 0 l 0 Z W 1 Q Y X R o P j w v S X R l b U x v Y 2 F 0 a W 9 u P j x T d G F i b G V F b n R y a W V z I C 8 + P C 9 J d G V t P j x J d G V t P j x J d G V t T G 9 j Y X R p b 2 4 + P E l 0 Z W 1 U e X B l P k Z v c m 1 1 b G E 8 L 0 l 0 Z W 1 U e X B l P j x J d G V t U G F 0 a D 5 T Z W N 0 a W 9 u M S 9 z c 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w Z j F l M T U w L T c 2 O G Y t N G Z m Y y 1 h N G Y 5 L W E 5 M m E 0 Z j V l O G I z N 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V H l w Z X M i I F Z h b H V l P S J z Q X d N R 0 J n Q U F B Q V l H Q m d Z R 0 F 3 T U F B Q U F B Q U F B R E F 3 T U R B Q U F B Q U F Z R 0 J n W T 0 i I C 8 + P E V u d H J 5 I F R 5 c G U 9 I k Z p b G x M Y X N 0 V X B k Y X R l Z C I g V m F s d W U 9 I m Q y M D I 0 L T A 0 L T E 5 V D E 1 O j Q z O j E y L j U w M z c y N D B a I i A v P j x F b n R y e S B U e X B l P S J G a W x s R X J y b 3 J D b 2 R l I i B W Y W x 1 Z T 0 i c 1 V u a 2 5 v d 2 4 i I C 8 + P E V u d H J 5 I F R 5 c G U 9 I k F k Z G V k V G 9 E Y X R h T W 9 k Z W w i I F Z h b H V l P S J s M C I g L z 4 8 R W 5 0 c n k g V H l w Z T 0 i U X V l c n l H c m 9 1 c E l E I i B W Y W x 1 Z T 0 i c 2 Y 1 M 2 M z Y m M 4 L T B l M G M t N D F h M S 0 4 N D N h L T U x Z j R j O D V j Y T Q y Y S I g L z 4 8 R W 5 0 c n k g V H l w Z T 0 i R m l s b E N v b H V t b k 5 h b W V z I i B W Y W x 1 Z T 0 i c 1 s m c X V v d D t J b m R l e C Z x d W 9 0 O y w m c X V v d D t y Z X B v c n R p b m d f b W 9 u d G g m c X V v d D s s J n F 1 b 3 Q 7 c H J v d m l u Y 2 U m c X V v d D s s J n F 1 b 3 Q 7 Z G l z d H J p Y 3 Q m c X V v d D s s J n F 1 b 3 Q 7 c G 9 z d G 8 m c X V v d D s s J n F 1 b 3 Q 7 b G 9 j Y X R p b 2 5 f c 2 l 0 Z S Z x d W 9 0 O y w m c X V v d D t w c m 9 q Z W N 0 X 3 R 5 c G U m c X V v d D s s J n F 1 b 3 Q 7 c m l z a 3 N f Z X Z l b n R z J n F 1 b 3 Q 7 L C Z x d W 9 0 O 2 l u Z G l j Y X R v c i Z x d W 9 0 O y w m c X V v d D t 0 e X B l X 2 l w J n F 1 b 3 Q 7 L C Z x d W 9 0 O 2 l w X 2 5 h b W U m c X V v d D s s J n F 1 b 3 Q 7 d H l w Z V 9 i Z W 5 l Z m l j a W F y a W V z 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3 J l b W F y a 1 9 u b 3 R l J n F 1 b 3 Q 7 L C Z x d W 9 0 O 2 F k b T F f c G N v Z G U m c X V v d D s s J n F 1 b 3 Q 7 Y W R t M l 9 w Y 2 9 k Z S Z x d W 9 0 O y w m c X V v d D t h Z G 0 z X 3 B j b 2 R l 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3 N w L 0 F 1 d G 9 S Z W 1 v d m V k Q 2 9 s d W 1 u c z E u e 0 l u Z G V 4 L D B 9 J n F 1 b 3 Q 7 L C Z x d W 9 0 O 1 N l Y 3 R p b 2 4 x L 3 N w L 0 F 1 d G 9 S Z W 1 v d m V k Q 2 9 s d W 1 u c z E u e 3 J l c G 9 y d G l u Z 1 9 t b 2 5 0 a C w x f S Z x d W 9 0 O y w m c X V v d D t T Z W N 0 a W 9 u M S 9 z c C 9 B d X R v U m V t b 3 Z l Z E N v b H V t b n M x L n t w c m 9 2 a W 5 j Z S w y f S Z x d W 9 0 O y w m c X V v d D t T Z W N 0 a W 9 u M S 9 z c C 9 B d X R v U m V t b 3 Z l Z E N v b H V t b n M x L n t k a X N 0 c m l j d C w z f S Z x d W 9 0 O y w m c X V v d D t T Z W N 0 a W 9 u M S 9 z c C 9 B d X R v U m V t b 3 Z l Z E N v b H V t b n M x L n t w b 3 N 0 b y w 0 f S Z x d W 9 0 O y w m c X V v d D t T Z W N 0 a W 9 u M S 9 z c C 9 B d X R v U m V t b 3 Z l Z E N v b H V t b n M x L n t s b 2 N h d G l v b l 9 z a X R l L D V 9 J n F 1 b 3 Q 7 L C Z x d W 9 0 O 1 N l Y 3 R p b 2 4 x L 3 N w L 0 F 1 d G 9 S Z W 1 v d m V k Q 2 9 s d W 1 u c z E u e 3 B y b 2 p l Y 3 R f d H l w Z S w 2 f S Z x d W 9 0 O y w m c X V v d D t T Z W N 0 a W 9 u M S 9 z c C 9 B d X R v U m V t b 3 Z l Z E N v b H V t b n M x L n t y a X N r c 1 9 l d m V u d H M s N 3 0 m c X V v d D s s J n F 1 b 3 Q 7 U 2 V j d G l v b j E v c 3 A v Q X V 0 b 1 J l b W 9 2 Z W R D b 2 x 1 b W 5 z M S 5 7 a W 5 k a W N h d G 9 y L D h 9 J n F 1 b 3 Q 7 L C Z x d W 9 0 O 1 N l Y 3 R p b 2 4 x L 3 N w L 0 F 1 d G 9 S Z W 1 v d m V k Q 2 9 s d W 1 u c z E u e 3 R 5 c G V f a X A s O X 0 m c X V v d D s s J n F 1 b 3 Q 7 U 2 V j d G l v b j E v c 3 A v Q X V 0 b 1 J l b W 9 2 Z W R D b 2 x 1 b W 5 z M S 5 7 a X B f b m F t Z S w x M H 0 m c X V v d D s s J n F 1 b 3 Q 7 U 2 V j d G l v b j E v c 3 A v Q X V 0 b 1 J l b W 9 2 Z W R D b 2 x 1 b W 5 z M S 5 7 d H l w Z V 9 i Z W 5 l Z m l j a W F y a W V z L D E x f S Z x d W 9 0 O y w m c X V v d D t T Z W N 0 a W 9 u M S 9 z c C 9 B d X R v U m V t b 3 Z l Z E N v b H V t b n M x L n t n a X J s c 1 8 w L T V f c m V h Y 2 h l Z C w x M n 0 m c X V v d D s s J n F 1 b 3 Q 7 U 2 V j d G l v b j E v c 3 A v Q X V 0 b 1 J l b W 9 2 Z W R D b 2 x 1 b W 5 z M S 5 7 Y m 9 5 c 1 8 w L T V f c m V h Y 2 h l Z C w x M 3 0 m c X V v d D s s J n F 1 b 3 Q 7 U 2 V j d G l v b j E v c 3 A v Q X V 0 b 1 J l b W 9 2 Z W R D b 2 x 1 b W 5 z M S 5 7 Z 2 l y b H N f N i 0 x M l 9 y Z W F j a G V k L D E 0 f S Z x d W 9 0 O y w m c X V v d D t T Z W N 0 a W 9 u M S 9 z c C 9 B d X R v U m V t b 3 Z l Z E N v b H V t b n M x L n t i b 3 l z X z Y t M T J f c m V h Y 2 h l Z C w x N X 0 m c X V v d D s s J n F 1 b 3 Q 7 U 2 V j d G l v b j E v c 3 A v Q X V 0 b 1 J l b W 9 2 Z W R D b 2 x 1 b W 5 z M S 5 7 Z 2 l y b H N f M T M t M T h f c m V h Y 2 h l Z C w x N n 0 m c X V v d D s s J n F 1 b 3 Q 7 U 2 V j d G l v b j E v c 3 A v Q X V 0 b 1 J l b W 9 2 Z W R D b 2 x 1 b W 5 z M S 5 7 Y m 9 5 c 1 8 x M y 0 x O F 9 y Z W F j a G V k L D E 3 f S Z x d W 9 0 O y w m c X V v d D t T Z W N 0 a W 9 u M S 9 z c C 9 B d X R v U m V t b 3 Z l Z E N v b H V t b n M x L n t 0 b 3 R h b F 9 i b 3 l z L D E 4 f S Z x d W 9 0 O y w m c X V v d D t T Z W N 0 a W 9 u M S 9 z c C 9 B d X R v U m V t b 3 Z l Z E N v b H V t b n M x L n t 0 b 3 R h b F 9 n a X J s c y w x O X 0 m c X V v d D s s J n F 1 b 3 Q 7 U 2 V j d G l v b j E v c 3 A v Q X V 0 b 1 J l b W 9 2 Z W R D b 2 x 1 b W 5 z M S 5 7 d G 9 0 Y W x f Y 2 h p b G R y Z W 4 s M j B 9 J n F 1 b 3 Q 7 L C Z x d W 9 0 O 1 N l Y 3 R p b 2 4 x L 3 N w L 0 F 1 d G 9 S Z W 1 v d m V k Q 2 9 s d W 1 u c z E u e 3 R v d G F s X 3 B 3 Z F 9 t Z W 4 s M j F 9 J n F 1 b 3 Q 7 L C Z x d W 9 0 O 1 N l Y 3 R p b 2 4 x L 3 N w L 0 F 1 d G 9 S Z W 1 v d m V k Q 2 9 s d W 1 u c z E u e 3 R v d G F s X 3 B 3 Z F 9 3 b 2 1 l b i w y M n 0 m c X V v d D s s J n F 1 b 3 Q 7 U 2 V j d G l v b j E v c 3 A v Q X V 0 b 1 J l b W 9 2 Z W R D b 2 x 1 b W 5 z M S 5 7 d G 9 0 Y W x f c H d k L D I z f S Z x d W 9 0 O y w m c X V v d D t T Z W N 0 a W 9 u M S 9 z c C 9 B d X R v U m V t b 3 Z l Z E N v b H V t b n M x L n t 0 b 3 R h b F 9 t Z W 4 s M j R 9 J n F 1 b 3 Q 7 L C Z x d W 9 0 O 1 N l Y 3 R p b 2 4 x L 3 N w L 0 F 1 d G 9 S Z W 1 v d m V k Q 2 9 s d W 1 u c z E u e 3 R v d G F s X 3 d v b W V u L D I 1 f S Z x d W 9 0 O y w m c X V v d D t T Z W N 0 a W 9 u M S 9 z c C 9 B d X R v U m V t b 3 Z l Z E N v b H V t b n M x L n t 0 b 3 R h b F 9 h Z H V s d H M s M j Z 9 J n F 1 b 3 Q 7 L C Z x d W 9 0 O 1 N l Y 3 R p b 2 4 x L 3 N w L 0 F 1 d G 9 S Z W 1 v d m V k Q 2 9 s d W 1 u c z E u e 3 R v d G F s X 2 J l b m V m a W N p Y X J p Z X N f c m V h Y 2 h l Z C w y N 3 0 m c X V v d D s s J n F 1 b 3 Q 7 U 2 V j d G l v b j E v c 3 A v Q X V 0 b 1 J l b W 9 2 Z W R D b 2 x 1 b W 5 z M S 5 7 c m V t Y X J r X 2 5 v d G U s M j h 9 J n F 1 b 3 Q 7 L C Z x d W 9 0 O 1 N l Y 3 R p b 2 4 x L 3 N w L 0 F 1 d G 9 S Z W 1 v d m V k Q 2 9 s d W 1 u c z E u e 2 F k b T F f c G N v Z G U s M j l 9 J n F 1 b 3 Q 7 L C Z x d W 9 0 O 1 N l Y 3 R p b 2 4 x L 3 N w L 0 F 1 d G 9 S Z W 1 v d m V k Q 2 9 s d W 1 u c z E u e 2 F k b T J f c G N v Z G U s M z B 9 J n F 1 b 3 Q 7 L C Z x d W 9 0 O 1 N l Y 3 R p b 2 4 x L 3 N w L 0 F 1 d G 9 S Z W 1 v d m V k Q 2 9 s d W 1 u c z E u e 2 F k b T N f c G N v Z G U s M z F 9 J n F 1 b 3 Q 7 X S w m c X V v d D t D b 2 x 1 b W 5 D b 3 V u d C Z x d W 9 0 O z o z M i w m c X V v d D t L Z X l D b 2 x 1 b W 5 O Y W 1 l c y Z x d W 9 0 O z p b X S w m c X V v d D t D b 2 x 1 b W 5 J Z G V u d G l 0 a W V z J n F 1 b 3 Q 7 O l s m c X V v d D t T Z W N 0 a W 9 u M S 9 z c C 9 B d X R v U m V t b 3 Z l Z E N v b H V t b n M x L n t J b m R l e C w w f S Z x d W 9 0 O y w m c X V v d D t T Z W N 0 a W 9 u M S 9 z c C 9 B d X R v U m V t b 3 Z l Z E N v b H V t b n M x L n t y Z X B v c n R p b m d f b W 9 u d G g s M X 0 m c X V v d D s s J n F 1 b 3 Q 7 U 2 V j d G l v b j E v c 3 A v Q X V 0 b 1 J l b W 9 2 Z W R D b 2 x 1 b W 5 z M S 5 7 c H J v d m l u Y 2 U s M n 0 m c X V v d D s s J n F 1 b 3 Q 7 U 2 V j d G l v b j E v c 3 A v Q X V 0 b 1 J l b W 9 2 Z W R D b 2 x 1 b W 5 z M S 5 7 Z G l z d H J p Y 3 Q s M 3 0 m c X V v d D s s J n F 1 b 3 Q 7 U 2 V j d G l v b j E v c 3 A v Q X V 0 b 1 J l b W 9 2 Z W R D b 2 x 1 b W 5 z M S 5 7 c G 9 z d G 8 s N H 0 m c X V v d D s s J n F 1 b 3 Q 7 U 2 V j d G l v b j E v c 3 A v Q X V 0 b 1 J l b W 9 2 Z W R D b 2 x 1 b W 5 z M S 5 7 b G 9 j Y X R p b 2 5 f c 2 l 0 Z S w 1 f S Z x d W 9 0 O y w m c X V v d D t T Z W N 0 a W 9 u M S 9 z c C 9 B d X R v U m V t b 3 Z l Z E N v b H V t b n M x L n t w c m 9 q Z W N 0 X 3 R 5 c G U s N n 0 m c X V v d D s s J n F 1 b 3 Q 7 U 2 V j d G l v b j E v c 3 A v Q X V 0 b 1 J l b W 9 2 Z W R D b 2 x 1 b W 5 z M S 5 7 c m l z a 3 N f Z X Z l b n R z L D d 9 J n F 1 b 3 Q 7 L C Z x d W 9 0 O 1 N l Y 3 R p b 2 4 x L 3 N w L 0 F 1 d G 9 S Z W 1 v d m V k Q 2 9 s d W 1 u c z E u e 2 l u Z G l j Y X R v c i w 4 f S Z x d W 9 0 O y w m c X V v d D t T Z W N 0 a W 9 u M S 9 z c C 9 B d X R v U m V t b 3 Z l Z E N v b H V t b n M x L n t 0 e X B l X 2 l w L D l 9 J n F 1 b 3 Q 7 L C Z x d W 9 0 O 1 N l Y 3 R p b 2 4 x L 3 N w L 0 F 1 d G 9 S Z W 1 v d m V k Q 2 9 s d W 1 u c z E u e 2 l w X 2 5 h b W U s M T B 9 J n F 1 b 3 Q 7 L C Z x d W 9 0 O 1 N l Y 3 R p b 2 4 x L 3 N w L 0 F 1 d G 9 S Z W 1 v d m V k Q 2 9 s d W 1 u c z E u e 3 R 5 c G V f Y m V u Z W Z p Y 2 l h c m l l c y w x M X 0 m c X V v d D s s J n F 1 b 3 Q 7 U 2 V j d G l v b j E v c 3 A v Q X V 0 b 1 J l b W 9 2 Z W R D b 2 x 1 b W 5 z M S 5 7 Z 2 l y b H N f M C 0 1 X 3 J l Y W N o Z W Q s M T J 9 J n F 1 b 3 Q 7 L C Z x d W 9 0 O 1 N l Y 3 R p b 2 4 x L 3 N w L 0 F 1 d G 9 S Z W 1 v d m V k Q 2 9 s d W 1 u c z E u e 2 J v e X N f M C 0 1 X 3 J l Y W N o Z W Q s M T N 9 J n F 1 b 3 Q 7 L C Z x d W 9 0 O 1 N l Y 3 R p b 2 4 x L 3 N w L 0 F 1 d G 9 S Z W 1 v d m V k Q 2 9 s d W 1 u c z E u e 2 d p c m x z X z Y t M T J f c m V h Y 2 h l Z C w x N H 0 m c X V v d D s s J n F 1 b 3 Q 7 U 2 V j d G l v b j E v c 3 A v Q X V 0 b 1 J l b W 9 2 Z W R D b 2 x 1 b W 5 z M S 5 7 Y m 9 5 c 1 8 2 L T E y X 3 J l Y W N o Z W Q s M T V 9 J n F 1 b 3 Q 7 L C Z x d W 9 0 O 1 N l Y 3 R p b 2 4 x L 3 N w L 0 F 1 d G 9 S Z W 1 v d m V k Q 2 9 s d W 1 u c z E u e 2 d p c m x z X z E z L T E 4 X 3 J l Y W N o Z W Q s M T Z 9 J n F 1 b 3 Q 7 L C Z x d W 9 0 O 1 N l Y 3 R p b 2 4 x L 3 N w L 0 F 1 d G 9 S Z W 1 v d m V k Q 2 9 s d W 1 u c z E u e 2 J v e X N f M T M t M T h f c m V h Y 2 h l Z C w x N 3 0 m c X V v d D s s J n F 1 b 3 Q 7 U 2 V j d G l v b j E v c 3 A v Q X V 0 b 1 J l b W 9 2 Z W R D b 2 x 1 b W 5 z M S 5 7 d G 9 0 Y W x f Y m 9 5 c y w x O H 0 m c X V v d D s s J n F 1 b 3 Q 7 U 2 V j d G l v b j E v c 3 A v Q X V 0 b 1 J l b W 9 2 Z W R D b 2 x 1 b W 5 z M S 5 7 d G 9 0 Y W x f Z 2 l y b H M s M T l 9 J n F 1 b 3 Q 7 L C Z x d W 9 0 O 1 N l Y 3 R p b 2 4 x L 3 N w L 0 F 1 d G 9 S Z W 1 v d m V k Q 2 9 s d W 1 u c z E u e 3 R v d G F s X 2 N o a W x k c m V u L D I w f S Z x d W 9 0 O y w m c X V v d D t T Z W N 0 a W 9 u M S 9 z c C 9 B d X R v U m V t b 3 Z l Z E N v b H V t b n M x L n t 0 b 3 R h b F 9 w d 2 R f b W V u L D I x f S Z x d W 9 0 O y w m c X V v d D t T Z W N 0 a W 9 u M S 9 z c C 9 B d X R v U m V t b 3 Z l Z E N v b H V t b n M x L n t 0 b 3 R h b F 9 w d 2 R f d 2 9 t Z W 4 s M j J 9 J n F 1 b 3 Q 7 L C Z x d W 9 0 O 1 N l Y 3 R p b 2 4 x L 3 N w L 0 F 1 d G 9 S Z W 1 v d m V k Q 2 9 s d W 1 u c z E u e 3 R v d G F s X 3 B 3 Z C w y M 3 0 m c X V v d D s s J n F 1 b 3 Q 7 U 2 V j d G l v b j E v c 3 A v Q X V 0 b 1 J l b W 9 2 Z W R D b 2 x 1 b W 5 z M S 5 7 d G 9 0 Y W x f b W V u L D I 0 f S Z x d W 9 0 O y w m c X V v d D t T Z W N 0 a W 9 u M S 9 z c C 9 B d X R v U m V t b 3 Z l Z E N v b H V t b n M x L n t 0 b 3 R h b F 9 3 b 2 1 l b i w y N X 0 m c X V v d D s s J n F 1 b 3 Q 7 U 2 V j d G l v b j E v c 3 A v Q X V 0 b 1 J l b W 9 2 Z W R D b 2 x 1 b W 5 z M S 5 7 d G 9 0 Y W x f Y W R 1 b H R z L D I 2 f S Z x d W 9 0 O y w m c X V v d D t T Z W N 0 a W 9 u M S 9 z c C 9 B d X R v U m V t b 3 Z l Z E N v b H V t b n M x L n t 0 b 3 R h b F 9 i Z W 5 l Z m l j a W F y a W V z X 3 J l Y W N o Z W Q s M j d 9 J n F 1 b 3 Q 7 L C Z x d W 9 0 O 1 N l Y 3 R p b 2 4 x L 3 N w L 0 F 1 d G 9 S Z W 1 v d m V k Q 2 9 s d W 1 u c z E u e 3 J l b W F y a 1 9 u b 3 R l L D I 4 f S Z x d W 9 0 O y w m c X V v d D t T Z W N 0 a W 9 u M S 9 z c C 9 B d X R v U m V t b 3 Z l Z E N v b H V t b n M x L n t h Z G 0 x X 3 B j b 2 R l L D I 5 f S Z x d W 9 0 O y w m c X V v d D t T Z W N 0 a W 9 u M S 9 z c C 9 B d X R v U m V t b 3 Z l Z E N v b H V t b n M x L n t h Z G 0 y X 3 B j b 2 R l L D M w f S Z x d W 9 0 O y w m c X V v d D t T Z W N 0 a W 9 u M S 9 z c C 9 B d X R v U m V t b 3 Z l Z E N v b H V t b n M x L n t h Z G 0 z X 3 B j b 2 R l L D M x f S Z x d W 9 0 O 1 0 s J n F 1 b 3 Q 7 U m V s Y X R p b 2 5 z a G l w S W 5 m b y Z x d W 9 0 O z p b X X 0 i I C 8 + P C 9 T d G F i b G V F b n R y a W V z P j w v S X R l b T 4 8 S X R l b T 4 8 S X R l b U x v Y 2 F 0 a W 9 u P j x J d G V t V H l w Z T 5 G b 3 J t d W x h P C 9 J d G V t V H l w Z T 4 8 S X R l b V B h d G g + U 2 V j d G l v b j E v c 3 A v U 2 9 1 c m N l P C 9 J d G V t U G F 0 a D 4 8 L 0 l 0 Z W 1 M b 2 N h d G l v b j 4 8 U 3 R h Y m x l R W 5 0 c m l l c y A v P j w v S X R l b T 4 8 S X R l b T 4 8 S X R l b U x v Y 2 F 0 a W 9 u P j x J d G V t V H l w Z T 5 G b 3 J t d W x h P C 9 J d G V t V H l w Z T 4 8 S X R l b V B h d G g + U 2 V j d G l v b j E v c 3 A v T m F 2 a W d h d G l v b i U y M D E 8 L 0 l 0 Z W 1 Q Y X R o P j w v S X R l b U x v Y 2 F 0 a W 9 u P j x T d G F i b G V F b n R y a W V z I C 8 + P C 9 J d G V t P j x J d G V t P j x J d G V t T G 9 j Y X R p b 2 4 + P E l 0 Z W 1 U e X B l P k Z v c m 1 1 b G E 8 L 0 l 0 Z W 1 U e X B l P j x J d G V t U G F 0 a D 5 T Z W N 0 a W 9 u M S 9 z c C 9 D a G F u Z 2 V k J T I w Y 2 9 s d W 1 u J T I w d H l w Z T w v S X R l b V B h d G g + P C 9 J d G V t T G 9 j Y X R p b 2 4 + P F N 0 Y W J s Z U V u d H J p Z X M g L z 4 8 L 0 l 0 Z W 0 + P E l 0 Z W 0 + P E l 0 Z W 1 M b 2 N h d G l v b j 4 8 S X R l b V R 5 c G U + R m 9 y b X V s Y T w v S X R l b V R 5 c G U + P E l 0 Z W 1 Q Y X R o P l N l Y 3 R p b 2 4 x L 3 N w L 1 J l b W 9 2 Z W Q l M j B 0 b 3 A l M j B y b 3 d z P C 9 J d G V t U G F 0 a D 4 8 L 0 l 0 Z W 1 M b 2 N h d G l v b j 4 8 U 3 R h Y m x l R W 5 0 c m l l c y A v P j w v S X R l b T 4 8 S X R l b T 4 8 S X R l b U x v Y 2 F 0 a W 9 u P j x J d G V t V H l w Z T 5 G b 3 J t d W x h P C 9 J d G V t V H l w Z T 4 8 S X R l b V B h d G g + U 2 V j d G l v b j E v c 3 A v Q W R k Z W Q l M j B p b m R l e D w v S X R l b V B h d G g + P C 9 J d G V t T G 9 j Y X R p b 2 4 + P F N 0 Y W J s Z U V u d H J p Z X M g L z 4 8 L 0 l 0 Z W 0 + P E l 0 Z W 0 + P E l 0 Z W 1 M b 2 N h d G l v b j 4 8 S X R l b V R 5 c G U + R m 9 y b X V s Y T w v S X R l b V R 5 c G U + P E l 0 Z W 1 Q Y X R o P l N l Y 3 R p b 2 4 x L 3 N w L 1 J l b 3 J k Z X J l Z C U y M G N v b H V t b n M 8 L 0 l 0 Z W 1 Q Y X R o P j w v S X R l b U x v Y 2 F 0 a W 9 u P j x T d G F i b G V F b n R y a W V z I C 8 + P C 9 J d G V t P j x J d G V t P j x J d G V t T G 9 j Y X R p b 2 4 + P E l 0 Z W 1 U e X B l P k Z v c m 1 1 b G E 8 L 0 l 0 Z W 1 U e X B l P j x J d G V t U G F 0 a D 5 T Z W N 0 a W 9 u M S 9 j c 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k 3 M z R k M m I z L W Y 0 N z Q t N D E z N C 1 h N j h k L W N i M T V l O W Q y Z G N k O 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V H l w Z X M i I F Z h b H V l P S J z Q X d B Q U F B Q U F B Q U F B Q U F B Q U F B Q U F B Q U F B Q U F B Q U F B Q U F B Q U F B Q U F B R 0 J n W U Q i I C 8 + P E V u d H J 5 I F R 5 c G U 9 I k Z p b G x M Y X N 0 V X B k Y X R l Z C I g V m F s d W U 9 I m Q y M D I 0 L T A 0 L T E 5 V D E 1 O j Q z O j E y L j Q z N D Q 3 O D B a I i A v P j x F b n R y e S B U e X B l P S J G a W x s R X J y b 3 J D b 2 R l I i B W Y W x 1 Z T 0 i c 1 V u a 2 5 v d 2 4 i I C 8 + P E V u d H J 5 I F R 5 c G U 9 I k F k Z G V k V G 9 E Y X R h T W 9 k Z W w i I F Z h b H V l P S J s M C I g L z 4 8 R W 5 0 c n k g V H l w Z T 0 i U X V l c n l H c m 9 1 c E l E I i B W Y W x 1 Z T 0 i c 2 Y 1 M 2 M z Y m M 4 L T B l M G M t N D F h M S 0 4 N D N h L T U x Z j R j O D V j Y T Q y Y S I g L z 4 8 R W 5 0 c n k g V H l w Z T 0 i R m l s b E N v b H V t b k 5 h b W V z I i B W Y W x 1 Z T 0 i c 1 s m c X V v d D t J b m R l e C A o M i k m c X V v d D s s J n F 1 b 3 Q 7 c m V w b 3 J 0 a W 5 n X 2 1 v b n R o J n F 1 b 3 Q 7 L C Z x d W 9 0 O 3 B y b 3 Z p b m N l J n F 1 b 3 Q 7 L C Z x d W 9 0 O 2 R p c 3 R y a W N 0 J n F 1 b 3 Q 7 L C Z x d W 9 0 O 3 B v c 3 R v J n F 1 b 3 Q 7 L C Z x d W 9 0 O 2 x v Y 2 F 0 a W 9 u X 3 N p d G U m c X V v d D s s J n F 1 b 3 Q 7 c H J v a m V j d F 9 0 e X B l J n F 1 b 3 Q 7 L C Z x d W 9 0 O 3 J p c 2 t z X 2 V 2 Z W 5 0 c y Z x d W 9 0 O y w m c X V v d D t p b m R p Y 2 F 0 b 3 I m c X V v d D s s J n F 1 b 3 Q 7 d H l w Z V 9 p c C Z x d W 9 0 O y w m c X V v d D t p c F 9 u Y W 1 l J n F 1 b 3 Q 7 L C Z x d W 9 0 O 3 R 5 c G V f Y m V u Z W Z p Y 2 l h c m l l c y Z x d W 9 0 O y w m c X V v d D t n a X J s c 1 8 w L T V f c m V h Y 2 h l Z C Z x d W 9 0 O y w m c X V v d D t i b 3 l z X z A t N V 9 y Z W F j a G V k J n F 1 b 3 Q 7 L C Z x d W 9 0 O 2 d p c m x z X z Y t M T J f c m V h Y 2 h l Z C Z x d W 9 0 O y w m c X V v d D t i b 3 l z X z Y t M T J f c m V h Y 2 h l Z C Z x d W 9 0 O y w m c X V v d D t n a X J s c 1 8 x M y 0 x O F 9 y Z W F j a G V k J n F 1 b 3 Q 7 L C Z x d W 9 0 O 2 J v e X N f M T M t M T h f c m V h Y 2 h l Z C Z x d W 9 0 O y w m c X V v d D t 0 b 3 R h b F 9 i b 3 l z J n F 1 b 3 Q 7 L C Z x d W 9 0 O 3 R v d G F s X 2 d p c m x z J n F 1 b 3 Q 7 L C Z x d W 9 0 O 3 R v d G F s X 2 N o a W x k c m V u J n F 1 b 3 Q 7 L C Z x d W 9 0 O 3 R v d G F s X 3 B 3 Z F 9 t Z W 4 m c X V v d D s s J n F 1 b 3 Q 7 d G 9 0 Y W x f c H d k X 3 d v b W V u J n F 1 b 3 Q 7 L C Z x d W 9 0 O 3 R v d G F s X 3 B 3 Z C Z x d W 9 0 O y w m c X V v d D t 0 b 3 R h b F 9 t Z W 4 m c X V v d D s s J n F 1 b 3 Q 7 d G 9 0 Y W x f d 2 9 t Z W 4 m c X V v d D s s J n F 1 b 3 Q 7 d G 9 0 Y W x f Y W R 1 b H R z J n F 1 b 3 Q 7 L C Z x d W 9 0 O 3 R v d G F s X 2 J l b m V m a W N p Y X J p Z X N f c m V h Y 2 h l Z C Z x d W 9 0 O y w m c X V v d D t y Z W 1 h c m t f b m 9 0 Z S Z x d W 9 0 O y w m c X V v d D t h Z G 0 x X 3 B j b 2 R l J n F 1 b 3 Q 7 L C Z x d W 9 0 O 2 F k b T J f c G N v Z G U m c X V v d D s s J n F 1 b 3 Q 7 Y W R t M 1 9 w Y 2 9 k Z S Z x d W 9 0 O y w m c X V v d D t J b m R l e 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j c C 9 B d X R v U m V t b 3 Z l Z E N v b H V t b n M x L n t J b m R l e C A o M i k s M H 0 m c X V v d D s s J n F 1 b 3 Q 7 U 2 V j d G l v b j E v Y 3 A v Q X V 0 b 1 J l b W 9 2 Z W R D b 2 x 1 b W 5 z M S 5 7 c m V w b 3 J 0 a W 5 n X 2 1 v b n R o L D F 9 J n F 1 b 3 Q 7 L C Z x d W 9 0 O 1 N l Y 3 R p b 2 4 x L 2 N w L 0 F 1 d G 9 S Z W 1 v d m V k Q 2 9 s d W 1 u c z E u e 3 B y b 3 Z p b m N l L D J 9 J n F 1 b 3 Q 7 L C Z x d W 9 0 O 1 N l Y 3 R p b 2 4 x L 2 N w L 0 F 1 d G 9 S Z W 1 v d m V k Q 2 9 s d W 1 u c z E u e 2 R p c 3 R y a W N 0 L D N 9 J n F 1 b 3 Q 7 L C Z x d W 9 0 O 1 N l Y 3 R p b 2 4 x L 2 N w L 0 F 1 d G 9 S Z W 1 v d m V k Q 2 9 s d W 1 u c z E u e 3 B v c 3 R v L D R 9 J n F 1 b 3 Q 7 L C Z x d W 9 0 O 1 N l Y 3 R p b 2 4 x L 2 N w L 0 F 1 d G 9 S Z W 1 v d m V k Q 2 9 s d W 1 u c z E u e 2 x v Y 2 F 0 a W 9 u X 3 N p d G U s N X 0 m c X V v d D s s J n F 1 b 3 Q 7 U 2 V j d G l v b j E v Y 3 A v Q X V 0 b 1 J l b W 9 2 Z W R D b 2 x 1 b W 5 z M S 5 7 c H J v a m V j d F 9 0 e X B l L D Z 9 J n F 1 b 3 Q 7 L C Z x d W 9 0 O 1 N l Y 3 R p b 2 4 x L 2 N w L 0 F 1 d G 9 S Z W 1 v d m V k Q 2 9 s d W 1 u c z E u e 3 J p c 2 t z X 2 V 2 Z W 5 0 c y w 3 f S Z x d W 9 0 O y w m c X V v d D t T Z W N 0 a W 9 u M S 9 j c C 9 B d X R v U m V t b 3 Z l Z E N v b H V t b n M x L n t p b m R p Y 2 F 0 b 3 I s O H 0 m c X V v d D s s J n F 1 b 3 Q 7 U 2 V j d G l v b j E v Y 3 A v Q X V 0 b 1 J l b W 9 2 Z W R D b 2 x 1 b W 5 z M S 5 7 d H l w Z V 9 p c C w 5 f S Z x d W 9 0 O y w m c X V v d D t T Z W N 0 a W 9 u M S 9 j c C 9 B d X R v U m V t b 3 Z l Z E N v b H V t b n M x L n t p c F 9 u Y W 1 l L D E w f S Z x d W 9 0 O y w m c X V v d D t T Z W N 0 a W 9 u M S 9 j c C 9 B d X R v U m V t b 3 Z l Z E N v b H V t b n M x L n t 0 e X B l X 2 J l b m V m a W N p Y X J p Z X M s M T F 9 J n F 1 b 3 Q 7 L C Z x d W 9 0 O 1 N l Y 3 R p b 2 4 x L 2 N w L 0 F 1 d G 9 S Z W 1 v d m V k Q 2 9 s d W 1 u c z E u e 2 d p c m x z X z A t N V 9 y Z W F j a G V k L D E y f S Z x d W 9 0 O y w m c X V v d D t T Z W N 0 a W 9 u M S 9 j c C 9 B d X R v U m V t b 3 Z l Z E N v b H V t b n M x L n t i b 3 l z X z A t N V 9 y Z W F j a G V k L D E z f S Z x d W 9 0 O y w m c X V v d D t T Z W N 0 a W 9 u M S 9 j c C 9 B d X R v U m V t b 3 Z l Z E N v b H V t b n M x L n t n a X J s c 1 8 2 L T E y X 3 J l Y W N o Z W Q s M T R 9 J n F 1 b 3 Q 7 L C Z x d W 9 0 O 1 N l Y 3 R p b 2 4 x L 2 N w L 0 F 1 d G 9 S Z W 1 v d m V k Q 2 9 s d W 1 u c z E u e 2 J v e X N f N i 0 x M l 9 y Z W F j a G V k L D E 1 f S Z x d W 9 0 O y w m c X V v d D t T Z W N 0 a W 9 u M S 9 j c C 9 B d X R v U m V t b 3 Z l Z E N v b H V t b n M x L n t n a X J s c 1 8 x M y 0 x O F 9 y Z W F j a G V k L D E 2 f S Z x d W 9 0 O y w m c X V v d D t T Z W N 0 a W 9 u M S 9 j c C 9 B d X R v U m V t b 3 Z l Z E N v b H V t b n M x L n t i b 3 l z X z E z L T E 4 X 3 J l Y W N o Z W Q s M T d 9 J n F 1 b 3 Q 7 L C Z x d W 9 0 O 1 N l Y 3 R p b 2 4 x L 2 N w L 0 F 1 d G 9 S Z W 1 v d m V k Q 2 9 s d W 1 u c z E u e 3 R v d G F s X 2 J v e X M s M T h 9 J n F 1 b 3 Q 7 L C Z x d W 9 0 O 1 N l Y 3 R p b 2 4 x L 2 N w L 0 F 1 d G 9 S Z W 1 v d m V k Q 2 9 s d W 1 u c z E u e 3 R v d G F s X 2 d p c m x z L D E 5 f S Z x d W 9 0 O y w m c X V v d D t T Z W N 0 a W 9 u M S 9 j c C 9 B d X R v U m V t b 3 Z l Z E N v b H V t b n M x L n t 0 b 3 R h b F 9 j a G l s Z H J l b i w y M H 0 m c X V v d D s s J n F 1 b 3 Q 7 U 2 V j d G l v b j E v Y 3 A v Q X V 0 b 1 J l b W 9 2 Z W R D b 2 x 1 b W 5 z M S 5 7 d G 9 0 Y W x f c H d k X 2 1 l b i w y M X 0 m c X V v d D s s J n F 1 b 3 Q 7 U 2 V j d G l v b j E v Y 3 A v Q X V 0 b 1 J l b W 9 2 Z W R D b 2 x 1 b W 5 z M S 5 7 d G 9 0 Y W x f c H d k X 3 d v b W V u L D I y f S Z x d W 9 0 O y w m c X V v d D t T Z W N 0 a W 9 u M S 9 j c C 9 B d X R v U m V t b 3 Z l Z E N v b H V t b n M x L n t 0 b 3 R h b F 9 w d 2 Q s M j N 9 J n F 1 b 3 Q 7 L C Z x d W 9 0 O 1 N l Y 3 R p b 2 4 x L 2 N w L 0 F 1 d G 9 S Z W 1 v d m V k Q 2 9 s d W 1 u c z E u e 3 R v d G F s X 2 1 l b i w y N H 0 m c X V v d D s s J n F 1 b 3 Q 7 U 2 V j d G l v b j E v Y 3 A v Q X V 0 b 1 J l b W 9 2 Z W R D b 2 x 1 b W 5 z M S 5 7 d G 9 0 Y W x f d 2 9 t Z W 4 s M j V 9 J n F 1 b 3 Q 7 L C Z x d W 9 0 O 1 N l Y 3 R p b 2 4 x L 2 N w L 0 F 1 d G 9 S Z W 1 v d m V k Q 2 9 s d W 1 u c z E u e 3 R v d G F s X 2 F k d W x 0 c y w y N n 0 m c X V v d D s s J n F 1 b 3 Q 7 U 2 V j d G l v b j E v Y 3 A v Q X V 0 b 1 J l b W 9 2 Z W R D b 2 x 1 b W 5 z M S 5 7 d G 9 0 Y W x f Y m V u Z W Z p Y 2 l h c m l l c 1 9 y Z W F j a G V k L D I 3 f S Z x d W 9 0 O y w m c X V v d D t T Z W N 0 a W 9 u M S 9 j c C 9 B d X R v U m V t b 3 Z l Z E N v b H V t b n M x L n t y Z W 1 h c m t f b m 9 0 Z S w y O H 0 m c X V v d D s s J n F 1 b 3 Q 7 U 2 V j d G l v b j E v Y 3 A v Q X V 0 b 1 J l b W 9 2 Z W R D b 2 x 1 b W 5 z M S 5 7 Y W R t M V 9 w Y 2 9 k Z S w y O X 0 m c X V v d D s s J n F 1 b 3 Q 7 U 2 V j d G l v b j E v Y 3 A v Q X V 0 b 1 J l b W 9 2 Z W R D b 2 x 1 b W 5 z M S 5 7 Y W R t M l 9 w Y 2 9 k Z S w z M H 0 m c X V v d D s s J n F 1 b 3 Q 7 U 2 V j d G l v b j E v Y 3 A v Q X V 0 b 1 J l b W 9 2 Z W R D b 2 x 1 b W 5 z M S 5 7 Y W R t M 1 9 w Y 2 9 k Z S w z M X 0 m c X V v d D s s J n F 1 b 3 Q 7 U 2 V j d G l v b j E v Y 3 A v Q X V 0 b 1 J l b W 9 2 Z W R D b 2 x 1 b W 5 z M S 5 7 S W 5 k Z X g s M z J 9 J n F 1 b 3 Q 7 X S w m c X V v d D t D b 2 x 1 b W 5 D b 3 V u d C Z x d W 9 0 O z o z M y w m c X V v d D t L Z X l D b 2 x 1 b W 5 O Y W 1 l c y Z x d W 9 0 O z p b X S w m c X V v d D t D b 2 x 1 b W 5 J Z G V u d G l 0 a W V z J n F 1 b 3 Q 7 O l s m c X V v d D t T Z W N 0 a W 9 u M S 9 j c C 9 B d X R v U m V t b 3 Z l Z E N v b H V t b n M x L n t J b m R l e C A o M i k s M H 0 m c X V v d D s s J n F 1 b 3 Q 7 U 2 V j d G l v b j E v Y 3 A v Q X V 0 b 1 J l b W 9 2 Z W R D b 2 x 1 b W 5 z M S 5 7 c m V w b 3 J 0 a W 5 n X 2 1 v b n R o L D F 9 J n F 1 b 3 Q 7 L C Z x d W 9 0 O 1 N l Y 3 R p b 2 4 x L 2 N w L 0 F 1 d G 9 S Z W 1 v d m V k Q 2 9 s d W 1 u c z E u e 3 B y b 3 Z p b m N l L D J 9 J n F 1 b 3 Q 7 L C Z x d W 9 0 O 1 N l Y 3 R p b 2 4 x L 2 N w L 0 F 1 d G 9 S Z W 1 v d m V k Q 2 9 s d W 1 u c z E u e 2 R p c 3 R y a W N 0 L D N 9 J n F 1 b 3 Q 7 L C Z x d W 9 0 O 1 N l Y 3 R p b 2 4 x L 2 N w L 0 F 1 d G 9 S Z W 1 v d m V k Q 2 9 s d W 1 u c z E u e 3 B v c 3 R v L D R 9 J n F 1 b 3 Q 7 L C Z x d W 9 0 O 1 N l Y 3 R p b 2 4 x L 2 N w L 0 F 1 d G 9 S Z W 1 v d m V k Q 2 9 s d W 1 u c z E u e 2 x v Y 2 F 0 a W 9 u X 3 N p d G U s N X 0 m c X V v d D s s J n F 1 b 3 Q 7 U 2 V j d G l v b j E v Y 3 A v Q X V 0 b 1 J l b W 9 2 Z W R D b 2 x 1 b W 5 z M S 5 7 c H J v a m V j d F 9 0 e X B l L D Z 9 J n F 1 b 3 Q 7 L C Z x d W 9 0 O 1 N l Y 3 R p b 2 4 x L 2 N w L 0 F 1 d G 9 S Z W 1 v d m V k Q 2 9 s d W 1 u c z E u e 3 J p c 2 t z X 2 V 2 Z W 5 0 c y w 3 f S Z x d W 9 0 O y w m c X V v d D t T Z W N 0 a W 9 u M S 9 j c C 9 B d X R v U m V t b 3 Z l Z E N v b H V t b n M x L n t p b m R p Y 2 F 0 b 3 I s O H 0 m c X V v d D s s J n F 1 b 3 Q 7 U 2 V j d G l v b j E v Y 3 A v Q X V 0 b 1 J l b W 9 2 Z W R D b 2 x 1 b W 5 z M S 5 7 d H l w Z V 9 p c C w 5 f S Z x d W 9 0 O y w m c X V v d D t T Z W N 0 a W 9 u M S 9 j c C 9 B d X R v U m V t b 3 Z l Z E N v b H V t b n M x L n t p c F 9 u Y W 1 l L D E w f S Z x d W 9 0 O y w m c X V v d D t T Z W N 0 a W 9 u M S 9 j c C 9 B d X R v U m V t b 3 Z l Z E N v b H V t b n M x L n t 0 e X B l X 2 J l b m V m a W N p Y X J p Z X M s M T F 9 J n F 1 b 3 Q 7 L C Z x d W 9 0 O 1 N l Y 3 R p b 2 4 x L 2 N w L 0 F 1 d G 9 S Z W 1 v d m V k Q 2 9 s d W 1 u c z E u e 2 d p c m x z X z A t N V 9 y Z W F j a G V k L D E y f S Z x d W 9 0 O y w m c X V v d D t T Z W N 0 a W 9 u M S 9 j c C 9 B d X R v U m V t b 3 Z l Z E N v b H V t b n M x L n t i b 3 l z X z A t N V 9 y Z W F j a G V k L D E z f S Z x d W 9 0 O y w m c X V v d D t T Z W N 0 a W 9 u M S 9 j c C 9 B d X R v U m V t b 3 Z l Z E N v b H V t b n M x L n t n a X J s c 1 8 2 L T E y X 3 J l Y W N o Z W Q s M T R 9 J n F 1 b 3 Q 7 L C Z x d W 9 0 O 1 N l Y 3 R p b 2 4 x L 2 N w L 0 F 1 d G 9 S Z W 1 v d m V k Q 2 9 s d W 1 u c z E u e 2 J v e X N f N i 0 x M l 9 y Z W F j a G V k L D E 1 f S Z x d W 9 0 O y w m c X V v d D t T Z W N 0 a W 9 u M S 9 j c C 9 B d X R v U m V t b 3 Z l Z E N v b H V t b n M x L n t n a X J s c 1 8 x M y 0 x O F 9 y Z W F j a G V k L D E 2 f S Z x d W 9 0 O y w m c X V v d D t T Z W N 0 a W 9 u M S 9 j c C 9 B d X R v U m V t b 3 Z l Z E N v b H V t b n M x L n t i b 3 l z X z E z L T E 4 X 3 J l Y W N o Z W Q s M T d 9 J n F 1 b 3 Q 7 L C Z x d W 9 0 O 1 N l Y 3 R p b 2 4 x L 2 N w L 0 F 1 d G 9 S Z W 1 v d m V k Q 2 9 s d W 1 u c z E u e 3 R v d G F s X 2 J v e X M s M T h 9 J n F 1 b 3 Q 7 L C Z x d W 9 0 O 1 N l Y 3 R p b 2 4 x L 2 N w L 0 F 1 d G 9 S Z W 1 v d m V k Q 2 9 s d W 1 u c z E u e 3 R v d G F s X 2 d p c m x z L D E 5 f S Z x d W 9 0 O y w m c X V v d D t T Z W N 0 a W 9 u M S 9 j c C 9 B d X R v U m V t b 3 Z l Z E N v b H V t b n M x L n t 0 b 3 R h b F 9 j a G l s Z H J l b i w y M H 0 m c X V v d D s s J n F 1 b 3 Q 7 U 2 V j d G l v b j E v Y 3 A v Q X V 0 b 1 J l b W 9 2 Z W R D b 2 x 1 b W 5 z M S 5 7 d G 9 0 Y W x f c H d k X 2 1 l b i w y M X 0 m c X V v d D s s J n F 1 b 3 Q 7 U 2 V j d G l v b j E v Y 3 A v Q X V 0 b 1 J l b W 9 2 Z W R D b 2 x 1 b W 5 z M S 5 7 d G 9 0 Y W x f c H d k X 3 d v b W V u L D I y f S Z x d W 9 0 O y w m c X V v d D t T Z W N 0 a W 9 u M S 9 j c C 9 B d X R v U m V t b 3 Z l Z E N v b H V t b n M x L n t 0 b 3 R h b F 9 w d 2 Q s M j N 9 J n F 1 b 3 Q 7 L C Z x d W 9 0 O 1 N l Y 3 R p b 2 4 x L 2 N w L 0 F 1 d G 9 S Z W 1 v d m V k Q 2 9 s d W 1 u c z E u e 3 R v d G F s X 2 1 l b i w y N H 0 m c X V v d D s s J n F 1 b 3 Q 7 U 2 V j d G l v b j E v Y 3 A v Q X V 0 b 1 J l b W 9 2 Z W R D b 2 x 1 b W 5 z M S 5 7 d G 9 0 Y W x f d 2 9 t Z W 4 s M j V 9 J n F 1 b 3 Q 7 L C Z x d W 9 0 O 1 N l Y 3 R p b 2 4 x L 2 N w L 0 F 1 d G 9 S Z W 1 v d m V k Q 2 9 s d W 1 u c z E u e 3 R v d G F s X 2 F k d W x 0 c y w y N n 0 m c X V v d D s s J n F 1 b 3 Q 7 U 2 V j d G l v b j E v Y 3 A v Q X V 0 b 1 J l b W 9 2 Z W R D b 2 x 1 b W 5 z M S 5 7 d G 9 0 Y W x f Y m V u Z W Z p Y 2 l h c m l l c 1 9 y Z W F j a G V k L D I 3 f S Z x d W 9 0 O y w m c X V v d D t T Z W N 0 a W 9 u M S 9 j c C 9 B d X R v U m V t b 3 Z l Z E N v b H V t b n M x L n t y Z W 1 h c m t f b m 9 0 Z S w y O H 0 m c X V v d D s s J n F 1 b 3 Q 7 U 2 V j d G l v b j E v Y 3 A v Q X V 0 b 1 J l b W 9 2 Z W R D b 2 x 1 b W 5 z M S 5 7 Y W R t M V 9 w Y 2 9 k Z S w y O X 0 m c X V v d D s s J n F 1 b 3 Q 7 U 2 V j d G l v b j E v Y 3 A v Q X V 0 b 1 J l b W 9 2 Z W R D b 2 x 1 b W 5 z M S 5 7 Y W R t M l 9 w Y 2 9 k Z S w z M H 0 m c X V v d D s s J n F 1 b 3 Q 7 U 2 V j d G l v b j E v Y 3 A v Q X V 0 b 1 J l b W 9 2 Z W R D b 2 x 1 b W 5 z M S 5 7 Y W R t M 1 9 w Y 2 9 k Z S w z M X 0 m c X V v d D s s J n F 1 b 3 Q 7 U 2 V j d G l v b j E v Y 3 A v Q X V 0 b 1 J l b W 9 2 Z W R D b 2 x 1 b W 5 z M S 5 7 S W 5 k Z X g s M z J 9 J n F 1 b 3 Q 7 X S w m c X V v d D t S Z W x h d G l v b n N o a X B J b m Z v J n F 1 b 3 Q 7 O l t d f S I g L z 4 8 L 1 N 0 Y W J s Z U V u d H J p Z X M + P C 9 J d G V t P j x J d G V t P j x J d G V t T G 9 j Y X R p b 2 4 + P E l 0 Z W 1 U e X B l P k Z v c m 1 1 b G E 8 L 0 l 0 Z W 1 U e X B l P j x J d G V t U G F 0 a D 5 T Z W N 0 a W 9 u M S 9 j c C 9 T b 3 V y Y 2 U 8 L 0 l 0 Z W 1 Q Y X R o P j w v S X R l b U x v Y 2 F 0 a W 9 u P j x T d G F i b G V F b n R y a W V z I C 8 + P C 9 J d G V t P j x J d G V t P j x J d G V t T G 9 j Y X R p b 2 4 + P E l 0 Z W 1 U e X B l P k Z v c m 1 1 b G E 8 L 0 l 0 Z W 1 U e X B l P j x J d G V t U G F 0 a D 5 T Z W N 0 a W 9 u M S 9 j c C 9 O Y X Z p Z 2 F 0 a W 9 u J T I w M T w v S X R l b V B h d G g + P C 9 J d G V t T G 9 j Y X R p b 2 4 + P F N 0 Y W J s Z U V u d H J p Z X M g L z 4 8 L 0 l 0 Z W 0 + P E l 0 Z W 0 + P E l 0 Z W 1 M b 2 N h d G l v b j 4 8 S X R l b V R 5 c G U + R m 9 y b X V s Y T w v S X R l b V R 5 c G U + P E l 0 Z W 1 Q Y X R o P l N l Y 3 R p b 2 4 x L 2 N w L 0 N o Y W 5 n Z W Q l M j B j b 2 x 1 b W 4 l M j B 0 e X B l P C 9 J d G V t U G F 0 a D 4 8 L 0 l 0 Z W 1 M b 2 N h d G l v b j 4 8 U 3 R h Y m x l R W 5 0 c m l l c y A v P j w v S X R l b T 4 8 S X R l b T 4 8 S X R l b U x v Y 2 F 0 a W 9 u P j x J d G V t V H l w Z T 5 G b 3 J t d W x h P C 9 J d G V t V H l w Z T 4 8 S X R l b V B h d G g + U 2 V j d G l v b j E v Y 3 A v U m V t b 3 Z l Z C U y M H R v c C U y M H J v d 3 M 8 L 0 l 0 Z W 1 Q Y X R o P j w v S X R l b U x v Y 2 F 0 a W 9 u P j x T d G F i b G V F b n R y a W V z I C 8 + P C 9 J d G V t P j x J d G V t P j x J d G V t T G 9 j Y X R p b 2 4 + P E l 0 Z W 1 U e X B l P k Z v c m 1 1 b G E 8 L 0 l 0 Z W 1 U e X B l P j x J d G V t U G F 0 a D 5 T Z W N 0 a W 9 u M S 9 j c C 9 B Z G R l Z C U y M G l u Z G V 4 P C 9 J d G V t U G F 0 a D 4 8 L 0 l 0 Z W 1 M b 2 N h d G l v b j 4 8 U 3 R h Y m x l R W 5 0 c m l l c y A v P j w v S X R l b T 4 8 S X R l b T 4 8 S X R l b U x v Y 2 F 0 a W 9 u P j x J d G V t V H l w Z T 5 G b 3 J t d W x h P C 9 J d G V t V H l w Z T 4 8 S X R l b V B h d G g + U 2 V j d G l v b j E v Y 3 A v U m V v c m R l c m V k J T I w Y 2 9 s d W 1 u c z w v S X R l b V B h d G g + P C 9 J d G V t T G 9 j Y X R p b 2 4 + P F N 0 Y W J s Z U V u d H J p Z X M g L z 4 8 L 0 l 0 Z W 0 + P E l 0 Z W 0 + P E l 0 Z W 1 M b 2 N h d G l v b j 4 8 S X R l b V R 5 c G U + R m 9 y b X V s Y T w v S X R l b V R 5 c G U + P E l 0 Z W 1 Q Y X R o P l N l Y 3 R p b 2 4 x L 2 N w X 2 N s d X N 0 Z X I 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x N D F i N m V l M i 0 2 Y 2 M w L T Q 4 M 2 Y t O T c 4 Z S 1 i Z m Z l N 2 V m Y m Z m O T 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R X J y b 3 J D b 2 R l I i B W Y W x 1 Z T 0 i c 1 V u a 2 5 v d 2 4 i I C 8 + P E V u d H J 5 I F R 5 c G U 9 I k Z p b G x M Y X N 0 V X B k Y X R l Z C I g V m F s d W U 9 I m Q y M D I 0 L T A 0 L T E 5 V D E 1 O j Q z O j E y L j Q z O D c 5 M T B a I i A v P j x F b n R y e S B U e X B l P S J G a W x s Q 2 9 s d W 1 u V H l w Z X M i I F Z h b H V l P S J z Q X d B Q U F B Q U F B Q U F B Q U F B Q U F B Q U E i I C 8 + P E V u d H J 5 I F R 5 c G U 9 I l F 1 Z X J 5 R 3 J v d X B J R C I g V m F s d W U 9 I n M w Z D B k N T E 3 N C 1 m M D N j L T Q 2 O T g t O D A 5 N i 0 y Y T A y N G N j Z T h j Y j Q i I C 8 + P E V u d H J 5 I F R 5 c G U 9 I k Z p b G x D b 2 x 1 b W 5 O Y W 1 l c y I g V m F s d W U 9 I n N b J n F 1 b 3 Q 7 S W 5 k Z X g m c X V v d D s s J n F 1 b 3 Q 7 c m V w b 3 J 0 a W 5 n X 2 1 v b n R o J n F 1 b 3 Q 7 L C Z x d W 9 0 O 3 B y b 3 Z p b m N l J n F 1 b 3 Q 7 L C Z x d W 9 0 O 2 R p c 3 R y a W N 0 J n F 1 b 3 Q 7 L C Z x d W 9 0 O 2 l u Z G l j Y X R v c i Z x d W 9 0 O y w m c X V v d D t 0 b 3 R h b F 9 i b 3 l z J n F 1 b 3 Q 7 L C Z x d W 9 0 O 3 R v d G F s X 2 d p c m x z J n F 1 b 3 Q 7 L C Z x d W 9 0 O 3 R v d G F s X 3 B 3 Z F 9 t Z W 4 m c X V v d D s s J n F 1 b 3 Q 7 d G 9 0 Y W x f c H d k X 3 d v b W V u J n F 1 b 3 Q 7 L C Z x d W 9 0 O 3 R v d G F s X 2 1 l b i Z x d W 9 0 O y w m c X V v d D t 0 b 3 R h b F 9 3 b 2 1 l b i Z x d W 9 0 O y w m c X V v d D t 0 b 3 R h b F 9 i Z W 5 l Z m l j a W F y a W V z X 3 J l Y W N o Z W Q m c X V v d D s s J n F 1 b 3 Q 7 Y W R t M V 9 w Y 2 9 k Z S Z x d W 9 0 O y w m c X V v d D t h Z G 0 y X 3 B j b 2 R l J n F 1 b 3 Q 7 L C Z x d W 9 0 O 2 F k b T N f c G N v Z G 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3 B f Y 2 x 1 c 3 R l c i 9 B d X R v U m V t b 3 Z l Z E N v b H V t b n M x L n t J b m R l e C w w f S Z x d W 9 0 O y w m c X V v d D t T Z W N 0 a W 9 u M S 9 j c F 9 j b H V z d G V y L 0 F 1 d G 9 S Z W 1 v d m V k Q 2 9 s d W 1 u c z E u e 3 J l c G 9 y d G l u Z 1 9 t b 2 5 0 a C w x f S Z x d W 9 0 O y w m c X V v d D t T Z W N 0 a W 9 u M S 9 j c F 9 j b H V z d G V y L 0 F 1 d G 9 S Z W 1 v d m V k Q 2 9 s d W 1 u c z E u e 3 B y b 3 Z p b m N l L D J 9 J n F 1 b 3 Q 7 L C Z x d W 9 0 O 1 N l Y 3 R p b 2 4 x L 2 N w X 2 N s d X N 0 Z X I v Q X V 0 b 1 J l b W 9 2 Z W R D b 2 x 1 b W 5 z M S 5 7 Z G l z d H J p Y 3 Q s M 3 0 m c X V v d D s s J n F 1 b 3 Q 7 U 2 V j d G l v b j E v Y 3 B f Y 2 x 1 c 3 R l c i 9 B d X R v U m V t b 3 Z l Z E N v b H V t b n M x L n t p b m R p Y 2 F 0 b 3 I s N H 0 m c X V v d D s s J n F 1 b 3 Q 7 U 2 V j d G l v b j E v Y 3 B f Y 2 x 1 c 3 R l c i 9 B d X R v U m V t b 3 Z l Z E N v b H V t b n M x L n t 0 b 3 R h b F 9 i b 3 l z L D V 9 J n F 1 b 3 Q 7 L C Z x d W 9 0 O 1 N l Y 3 R p b 2 4 x L 2 N w X 2 N s d X N 0 Z X I v Q X V 0 b 1 J l b W 9 2 Z W R D b 2 x 1 b W 5 z M S 5 7 d G 9 0 Y W x f Z 2 l y b H M s N n 0 m c X V v d D s s J n F 1 b 3 Q 7 U 2 V j d G l v b j E v Y 3 B f Y 2 x 1 c 3 R l c i 9 B d X R v U m V t b 3 Z l Z E N v b H V t b n M x L n t 0 b 3 R h b F 9 w d 2 R f b W V u L D d 9 J n F 1 b 3 Q 7 L C Z x d W 9 0 O 1 N l Y 3 R p b 2 4 x L 2 N w X 2 N s d X N 0 Z X I v Q X V 0 b 1 J l b W 9 2 Z W R D b 2 x 1 b W 5 z M S 5 7 d G 9 0 Y W x f c H d k X 3 d v b W V u L D h 9 J n F 1 b 3 Q 7 L C Z x d W 9 0 O 1 N l Y 3 R p b 2 4 x L 2 N w X 2 N s d X N 0 Z X I v Q X V 0 b 1 J l b W 9 2 Z W R D b 2 x 1 b W 5 z M S 5 7 d G 9 0 Y W x f b W V u L D l 9 J n F 1 b 3 Q 7 L C Z x d W 9 0 O 1 N l Y 3 R p b 2 4 x L 2 N w X 2 N s d X N 0 Z X I v Q X V 0 b 1 J l b W 9 2 Z W R D b 2 x 1 b W 5 z M S 5 7 d G 9 0 Y W x f d 2 9 t Z W 4 s M T B 9 J n F 1 b 3 Q 7 L C Z x d W 9 0 O 1 N l Y 3 R p b 2 4 x L 2 N w X 2 N s d X N 0 Z X I v Q X V 0 b 1 J l b W 9 2 Z W R D b 2 x 1 b W 5 z M S 5 7 d G 9 0 Y W x f Y m V u Z W Z p Y 2 l h c m l l c 1 9 y Z W F j a G V k L D E x f S Z x d W 9 0 O y w m c X V v d D t T Z W N 0 a W 9 u M S 9 j c F 9 j b H V z d G V y L 0 F 1 d G 9 S Z W 1 v d m V k Q 2 9 s d W 1 u c z E u e 2 F k b T F f c G N v Z G U s M T J 9 J n F 1 b 3 Q 7 L C Z x d W 9 0 O 1 N l Y 3 R p b 2 4 x L 2 N w X 2 N s d X N 0 Z X I v Q X V 0 b 1 J l b W 9 2 Z W R D b 2 x 1 b W 5 z M S 5 7 Y W R t M l 9 w Y 2 9 k Z S w x M 3 0 m c X V v d D s s J n F 1 b 3 Q 7 U 2 V j d G l v b j E v Y 3 B f Y 2 x 1 c 3 R l c i 9 B d X R v U m V t b 3 Z l Z E N v b H V t b n M x L n t h Z G 0 z X 3 B j b 2 R l L D E 0 f S Z x d W 9 0 O 1 0 s J n F 1 b 3 Q 7 Q 2 9 s d W 1 u Q 2 9 1 b n Q m c X V v d D s 6 M T U s J n F 1 b 3 Q 7 S 2 V 5 Q 2 9 s d W 1 u T m F t Z X M m c X V v d D s 6 W 1 0 s J n F 1 b 3 Q 7 Q 2 9 s d W 1 u S W R l b n R p d G l l c y Z x d W 9 0 O z p b J n F 1 b 3 Q 7 U 2 V j d G l v b j E v Y 3 B f Y 2 x 1 c 3 R l c i 9 B d X R v U m V t b 3 Z l Z E N v b H V t b n M x L n t J b m R l e C w w f S Z x d W 9 0 O y w m c X V v d D t T Z W N 0 a W 9 u M S 9 j c F 9 j b H V z d G V y L 0 F 1 d G 9 S Z W 1 v d m V k Q 2 9 s d W 1 u c z E u e 3 J l c G 9 y d G l u Z 1 9 t b 2 5 0 a C w x f S Z x d W 9 0 O y w m c X V v d D t T Z W N 0 a W 9 u M S 9 j c F 9 j b H V z d G V y L 0 F 1 d G 9 S Z W 1 v d m V k Q 2 9 s d W 1 u c z E u e 3 B y b 3 Z p b m N l L D J 9 J n F 1 b 3 Q 7 L C Z x d W 9 0 O 1 N l Y 3 R p b 2 4 x L 2 N w X 2 N s d X N 0 Z X I v Q X V 0 b 1 J l b W 9 2 Z W R D b 2 x 1 b W 5 z M S 5 7 Z G l z d H J p Y 3 Q s M 3 0 m c X V v d D s s J n F 1 b 3 Q 7 U 2 V j d G l v b j E v Y 3 B f Y 2 x 1 c 3 R l c i 9 B d X R v U m V t b 3 Z l Z E N v b H V t b n M x L n t p b m R p Y 2 F 0 b 3 I s N H 0 m c X V v d D s s J n F 1 b 3 Q 7 U 2 V j d G l v b j E v Y 3 B f Y 2 x 1 c 3 R l c i 9 B d X R v U m V t b 3 Z l Z E N v b H V t b n M x L n t 0 b 3 R h b F 9 i b 3 l z L D V 9 J n F 1 b 3 Q 7 L C Z x d W 9 0 O 1 N l Y 3 R p b 2 4 x L 2 N w X 2 N s d X N 0 Z X I v Q X V 0 b 1 J l b W 9 2 Z W R D b 2 x 1 b W 5 z M S 5 7 d G 9 0 Y W x f Z 2 l y b H M s N n 0 m c X V v d D s s J n F 1 b 3 Q 7 U 2 V j d G l v b j E v Y 3 B f Y 2 x 1 c 3 R l c i 9 B d X R v U m V t b 3 Z l Z E N v b H V t b n M x L n t 0 b 3 R h b F 9 w d 2 R f b W V u L D d 9 J n F 1 b 3 Q 7 L C Z x d W 9 0 O 1 N l Y 3 R p b 2 4 x L 2 N w X 2 N s d X N 0 Z X I v Q X V 0 b 1 J l b W 9 2 Z W R D b 2 x 1 b W 5 z M S 5 7 d G 9 0 Y W x f c H d k X 3 d v b W V u L D h 9 J n F 1 b 3 Q 7 L C Z x d W 9 0 O 1 N l Y 3 R p b 2 4 x L 2 N w X 2 N s d X N 0 Z X I v Q X V 0 b 1 J l b W 9 2 Z W R D b 2 x 1 b W 5 z M S 5 7 d G 9 0 Y W x f b W V u L D l 9 J n F 1 b 3 Q 7 L C Z x d W 9 0 O 1 N l Y 3 R p b 2 4 x L 2 N w X 2 N s d X N 0 Z X I v Q X V 0 b 1 J l b W 9 2 Z W R D b 2 x 1 b W 5 z M S 5 7 d G 9 0 Y W x f d 2 9 t Z W 4 s M T B 9 J n F 1 b 3 Q 7 L C Z x d W 9 0 O 1 N l Y 3 R p b 2 4 x L 2 N w X 2 N s d X N 0 Z X I v Q X V 0 b 1 J l b W 9 2 Z W R D b 2 x 1 b W 5 z M S 5 7 d G 9 0 Y W x f Y m V u Z W Z p Y 2 l h c m l l c 1 9 y Z W F j a G V k L D E x f S Z x d W 9 0 O y w m c X V v d D t T Z W N 0 a W 9 u M S 9 j c F 9 j b H V z d G V y L 0 F 1 d G 9 S Z W 1 v d m V k Q 2 9 s d W 1 u c z E u e 2 F k b T F f c G N v Z G U s M T J 9 J n F 1 b 3 Q 7 L C Z x d W 9 0 O 1 N l Y 3 R p b 2 4 x L 2 N w X 2 N s d X N 0 Z X I v Q X V 0 b 1 J l b W 9 2 Z W R D b 2 x 1 b W 5 z M S 5 7 Y W R t M l 9 w Y 2 9 k Z S w x M 3 0 m c X V v d D s s J n F 1 b 3 Q 7 U 2 V j d G l v b j E v Y 3 B f Y 2 x 1 c 3 R l c i 9 B d X R v U m V t b 3 Z l Z E N v b H V t b n M x L n t h Z G 0 z X 3 B j b 2 R l L D E 0 f S Z x d W 9 0 O 1 0 s J n F 1 b 3 Q 7 U m V s Y X R p b 2 5 z a G l w S W 5 m b y Z x d W 9 0 O z p b X X 0 i I C 8 + P C 9 T d G F i b G V F b n R y a W V z P j w v S X R l b T 4 8 S X R l b T 4 8 S X R l b U x v Y 2 F 0 a W 9 u P j x J d G V t V H l w Z T 5 G b 3 J t d W x h P C 9 J d G V t V H l w Z T 4 8 S X R l b V B h d G g + U 2 V j d G l v b j E v Y 3 B f Y 2 x 1 c 3 R l c i 9 T b 3 V y Y 2 U 8 L 0 l 0 Z W 1 Q Y X R o P j w v S X R l b U x v Y 2 F 0 a W 9 u P j x T d G F i b G V F b n R y a W V z I C 8 + P C 9 J d G V t P j x J d G V t P j x J d G V t T G 9 j Y X R p b 2 4 + P E l 0 Z W 1 U e X B l P k Z v c m 1 1 b G E 8 L 0 l 0 Z W 1 U e X B l P j x J d G V t U G F 0 a D 5 T Z W N 0 a W 9 u M S 9 j c F 9 j b H V z d G V y L 0 5 h d m l n Y X R p b 2 4 l M j A x P C 9 J d G V t U G F 0 a D 4 8 L 0 l 0 Z W 1 M b 2 N h d G l v b j 4 8 U 3 R h Y m x l R W 5 0 c m l l c y A v P j w v S X R l b T 4 8 S X R l b T 4 8 S X R l b U x v Y 2 F 0 a W 9 u P j x J d G V t V H l w Z T 5 G b 3 J t d W x h P C 9 J d G V t V H l w Z T 4 8 S X R l b V B h d G g + U 2 V j d G l v b j E v Y 3 B f Y 2 x 1 c 3 R l c i 9 S Z W 1 v d m V k J T I w d G 9 w J T I w c m 9 3 c z w v S X R l b V B h d G g + P C 9 J d G V t T G 9 j Y X R p b 2 4 + P F N 0 Y W J s Z U V u d H J p Z X M g L z 4 8 L 0 l 0 Z W 0 + P E l 0 Z W 0 + P E l 0 Z W 1 M b 2 N h d G l v b j 4 8 S X R l b V R 5 c G U + R m 9 y b X V s Y T w v S X R l b V R 5 c G U + P E l 0 Z W 1 Q Y X R o P l N l Y 3 R p b 2 4 x L 2 N w X 2 N s d X N 0 Z X I v Q W R k Z W Q l M j B p b m R l e D w v S X R l b V B h d G g + P C 9 J d G V t T G 9 j Y X R p b 2 4 + P F N 0 Y W J s Z U V u d H J p Z X M g L z 4 8 L 0 l 0 Z W 0 + P E l 0 Z W 0 + P E l 0 Z W 1 M b 2 N h d G l v b j 4 8 S X R l b V R 5 c G U + R m 9 y b X V s Y T w v S X R l b V R 5 c G U + P E l 0 Z W 1 Q Y X R o P l N l Y 3 R p b 2 4 x L 2 N w X 2 N s d X N 0 Z X I v U m V v c m R l c m V k J T I w Y 2 9 s d W 1 u c z w v S X R l b V B h d G g + P C 9 J d G V t T G 9 j Y X R p b 2 4 + P F N 0 Y W J s Z U V u d H J p Z X M g L z 4 8 L 0 l 0 Z W 0 + P E l 0 Z W 0 + P E l 0 Z W 1 M b 2 N h d G l v b j 4 8 S X R l b V R 5 c G U + R m 9 y b X V s Y T w v S X R l b V R 5 c G U + P E l 0 Z W 1 Q Y X R o P l N l Y 3 R p b 2 4 x L 2 V k d W N h d G l v b l 9 j b H V z d G V y 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Y j I 3 Z W V i O D g t N z N l N S 0 0 Z G Q 0 L T g z Z m Q t M j V k Y z l i Z T k x N T d j 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C I g L z 4 8 R W 5 0 c n k g V H l w Z T 0 i R m l s b E V y c m 9 y Q 2 9 k Z S I g V m F s d W U 9 I n N V b m t u b 3 d u I i A v P j x F b n R y e S B U e X B l P S J G a W x s T G F z d F V w Z G F 0 Z W Q i I F Z h b H V l P S J k M j A y N C 0 w N C 0 x O V Q x N T o 0 M z o x M i 4 0 N D g 2 N z Y w W i I g L z 4 8 R W 5 0 c n k g V H l w Z T 0 i R m l s b E N v b H V t b l R 5 c G V z I i B W Y W x 1 Z T 0 i c 0 F 3 Q U F B Q U F B Q U F B Q U F B Q U F B Q U F B I i A v P j x F b n R y e S B U e X B l P S J R d W V y e U d y b 3 V w S U Q i I F Z h b H V l P S J z M G Q w Z D U x N z Q t Z j A z Y y 0 0 N j k 4 L T g w O T Y t M m E w M j R j Y 2 U 4 Y 2 I 0 I i A v P j x F b n R y e S B U e X B l P S J G a W x s Q 2 9 s d W 1 u T m F t Z X M i I F Z h b H V l P S J z W y Z x d W 9 0 O 0 l u Z G V 4 J n F 1 b 3 Q 7 L C Z x d W 9 0 O 3 J l c G 9 y d G l u Z 1 9 t b 2 5 0 a C Z x d W 9 0 O y w m c X V v d D t w c m 9 2 a W 5 j Z S Z x d W 9 0 O y w m c X V v d D t k a X N 0 c m l j d C Z x d W 9 0 O y w m c X V v d D t p b m R p Y 2 F 0 b 3 I m c X V v d D s s J n F 1 b 3 Q 7 d G 9 0 Y W x f Y m 9 5 c y Z x d W 9 0 O y w m c X V v d D t 0 b 3 R h b F 9 n a X J s c y Z x d W 9 0 O y w m c X V v d D t 0 b 3 R h b F 9 w d 2 R f b W V u J n F 1 b 3 Q 7 L C Z x d W 9 0 O 3 R v d G F s X 3 B 3 Z F 9 3 b 2 1 l b i Z x d W 9 0 O y w m c X V v d D t 0 b 3 R h b F 9 t Z W 4 m c X V v d D s s J n F 1 b 3 Q 7 d G 9 0 Y W x f d 2 9 t Z W 4 m c X V v d D s s J n F 1 b 3 Q 7 d G 9 0 Y W x f Y m V u Z W Z p Y 2 l h c m l l c 1 9 y Z W F j a G V k J n F 1 b 3 Q 7 L C Z x d W 9 0 O 2 F k b T F f c G N v Z G U m c X V v d D s s J n F 1 b 3 Q 7 Y W R t M l 9 w Y 2 9 k Z S Z x d W 9 0 O y w m c X V v d D t h Z G 0 z X 3 B j b 2 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V k d W N h d G l v b l 9 j b H V z d G V y L 0 F 1 d G 9 S Z W 1 v d m V k Q 2 9 s d W 1 u c z E u e 0 l u Z G V 4 L D B 9 J n F 1 b 3 Q 7 L C Z x d W 9 0 O 1 N l Y 3 R p b 2 4 x L 2 V k d W N h d G l v b l 9 j b H V z d G V y L 0 F 1 d G 9 S Z W 1 v d m V k Q 2 9 s d W 1 u c z E u e 3 J l c G 9 y d G l u Z 1 9 t b 2 5 0 a C w x f S Z x d W 9 0 O y w m c X V v d D t T Z W N 0 a W 9 u M S 9 l Z H V j Y X R p b 2 5 f Y 2 x 1 c 3 R l c i 9 B d X R v U m V t b 3 Z l Z E N v b H V t b n M x L n t w c m 9 2 a W 5 j Z S w y f S Z x d W 9 0 O y w m c X V v d D t T Z W N 0 a W 9 u M S 9 l Z H V j Y X R p b 2 5 f Y 2 x 1 c 3 R l c i 9 B d X R v U m V t b 3 Z l Z E N v b H V t b n M x L n t k a X N 0 c m l j d C w z f S Z x d W 9 0 O y w m c X V v d D t T Z W N 0 a W 9 u M S 9 l Z H V j Y X R p b 2 5 f Y 2 x 1 c 3 R l c i 9 B d X R v U m V t b 3 Z l Z E N v b H V t b n M x L n t p b m R p Y 2 F 0 b 3 I s N H 0 m c X V v d D s s J n F 1 b 3 Q 7 U 2 V j d G l v b j E v Z W R 1 Y 2 F 0 a W 9 u X 2 N s d X N 0 Z X I v Q X V 0 b 1 J l b W 9 2 Z W R D b 2 x 1 b W 5 z M S 5 7 d G 9 0 Y W x f Y m 9 5 c y w 1 f S Z x d W 9 0 O y w m c X V v d D t T Z W N 0 a W 9 u M S 9 l Z H V j Y X R p b 2 5 f Y 2 x 1 c 3 R l c i 9 B d X R v U m V t b 3 Z l Z E N v b H V t b n M x L n t 0 b 3 R h b F 9 n a X J s c y w 2 f S Z x d W 9 0 O y w m c X V v d D t T Z W N 0 a W 9 u M S 9 l Z H V j Y X R p b 2 5 f Y 2 x 1 c 3 R l c i 9 B d X R v U m V t b 3 Z l Z E N v b H V t b n M x L n t 0 b 3 R h b F 9 w d 2 R f b W V u L D d 9 J n F 1 b 3 Q 7 L C Z x d W 9 0 O 1 N l Y 3 R p b 2 4 x L 2 V k d W N h d G l v b l 9 j b H V z d G V y L 0 F 1 d G 9 S Z W 1 v d m V k Q 2 9 s d W 1 u c z E u e 3 R v d G F s X 3 B 3 Z F 9 3 b 2 1 l b i w 4 f S Z x d W 9 0 O y w m c X V v d D t T Z W N 0 a W 9 u M S 9 l Z H V j Y X R p b 2 5 f Y 2 x 1 c 3 R l c i 9 B d X R v U m V t b 3 Z l Z E N v b H V t b n M x L n t 0 b 3 R h b F 9 t Z W 4 s O X 0 m c X V v d D s s J n F 1 b 3 Q 7 U 2 V j d G l v b j E v Z W R 1 Y 2 F 0 a W 9 u X 2 N s d X N 0 Z X I v Q X V 0 b 1 J l b W 9 2 Z W R D b 2 x 1 b W 5 z M S 5 7 d G 9 0 Y W x f d 2 9 t Z W 4 s M T B 9 J n F 1 b 3 Q 7 L C Z x d W 9 0 O 1 N l Y 3 R p b 2 4 x L 2 V k d W N h d G l v b l 9 j b H V z d G V y L 0 F 1 d G 9 S Z W 1 v d m V k Q 2 9 s d W 1 u c z E u e 3 R v d G F s X 2 J l b m V m a W N p Y X J p Z X N f c m V h Y 2 h l Z C w x M X 0 m c X V v d D s s J n F 1 b 3 Q 7 U 2 V j d G l v b j E v Z W R 1 Y 2 F 0 a W 9 u X 2 N s d X N 0 Z X I v Q X V 0 b 1 J l b W 9 2 Z W R D b 2 x 1 b W 5 z M S 5 7 Y W R t M V 9 w Y 2 9 k Z S w x M n 0 m c X V v d D s s J n F 1 b 3 Q 7 U 2 V j d G l v b j E v Z W R 1 Y 2 F 0 a W 9 u X 2 N s d X N 0 Z X I v Q X V 0 b 1 J l b W 9 2 Z W R D b 2 x 1 b W 5 z M S 5 7 Y W R t M l 9 w Y 2 9 k Z S w x M 3 0 m c X V v d D s s J n F 1 b 3 Q 7 U 2 V j d G l v b j E v Z W R 1 Y 2 F 0 a W 9 u X 2 N s d X N 0 Z X I v Q X V 0 b 1 J l b W 9 2 Z W R D b 2 x 1 b W 5 z M S 5 7 Y W R t M 1 9 w Y 2 9 k Z S w x N H 0 m c X V v d D t d L C Z x d W 9 0 O 0 N v b H V t b k N v d W 5 0 J n F 1 b 3 Q 7 O j E 1 L C Z x d W 9 0 O 0 t l e U N v b H V t b k 5 h b W V z J n F 1 b 3 Q 7 O l t d L C Z x d W 9 0 O 0 N v b H V t b k l k Z W 5 0 a X R p Z X M m c X V v d D s 6 W y Z x d W 9 0 O 1 N l Y 3 R p b 2 4 x L 2 V k d W N h d G l v b l 9 j b H V z d G V y L 0 F 1 d G 9 S Z W 1 v d m V k Q 2 9 s d W 1 u c z E u e 0 l u Z G V 4 L D B 9 J n F 1 b 3 Q 7 L C Z x d W 9 0 O 1 N l Y 3 R p b 2 4 x L 2 V k d W N h d G l v b l 9 j b H V z d G V y L 0 F 1 d G 9 S Z W 1 v d m V k Q 2 9 s d W 1 u c z E u e 3 J l c G 9 y d G l u Z 1 9 t b 2 5 0 a C w x f S Z x d W 9 0 O y w m c X V v d D t T Z W N 0 a W 9 u M S 9 l Z H V j Y X R p b 2 5 f Y 2 x 1 c 3 R l c i 9 B d X R v U m V t b 3 Z l Z E N v b H V t b n M x L n t w c m 9 2 a W 5 j Z S w y f S Z x d W 9 0 O y w m c X V v d D t T Z W N 0 a W 9 u M S 9 l Z H V j Y X R p b 2 5 f Y 2 x 1 c 3 R l c i 9 B d X R v U m V t b 3 Z l Z E N v b H V t b n M x L n t k a X N 0 c m l j d C w z f S Z x d W 9 0 O y w m c X V v d D t T Z W N 0 a W 9 u M S 9 l Z H V j Y X R p b 2 5 f Y 2 x 1 c 3 R l c i 9 B d X R v U m V t b 3 Z l Z E N v b H V t b n M x L n t p b m R p Y 2 F 0 b 3 I s N H 0 m c X V v d D s s J n F 1 b 3 Q 7 U 2 V j d G l v b j E v Z W R 1 Y 2 F 0 a W 9 u X 2 N s d X N 0 Z X I v Q X V 0 b 1 J l b W 9 2 Z W R D b 2 x 1 b W 5 z M S 5 7 d G 9 0 Y W x f Y m 9 5 c y w 1 f S Z x d W 9 0 O y w m c X V v d D t T Z W N 0 a W 9 u M S 9 l Z H V j Y X R p b 2 5 f Y 2 x 1 c 3 R l c i 9 B d X R v U m V t b 3 Z l Z E N v b H V t b n M x L n t 0 b 3 R h b F 9 n a X J s c y w 2 f S Z x d W 9 0 O y w m c X V v d D t T Z W N 0 a W 9 u M S 9 l Z H V j Y X R p b 2 5 f Y 2 x 1 c 3 R l c i 9 B d X R v U m V t b 3 Z l Z E N v b H V t b n M x L n t 0 b 3 R h b F 9 w d 2 R f b W V u L D d 9 J n F 1 b 3 Q 7 L C Z x d W 9 0 O 1 N l Y 3 R p b 2 4 x L 2 V k d W N h d G l v b l 9 j b H V z d G V y L 0 F 1 d G 9 S Z W 1 v d m V k Q 2 9 s d W 1 u c z E u e 3 R v d G F s X 3 B 3 Z F 9 3 b 2 1 l b i w 4 f S Z x d W 9 0 O y w m c X V v d D t T Z W N 0 a W 9 u M S 9 l Z H V j Y X R p b 2 5 f Y 2 x 1 c 3 R l c i 9 B d X R v U m V t b 3 Z l Z E N v b H V t b n M x L n t 0 b 3 R h b F 9 t Z W 4 s O X 0 m c X V v d D s s J n F 1 b 3 Q 7 U 2 V j d G l v b j E v Z W R 1 Y 2 F 0 a W 9 u X 2 N s d X N 0 Z X I v Q X V 0 b 1 J l b W 9 2 Z W R D b 2 x 1 b W 5 z M S 5 7 d G 9 0 Y W x f d 2 9 t Z W 4 s M T B 9 J n F 1 b 3 Q 7 L C Z x d W 9 0 O 1 N l Y 3 R p b 2 4 x L 2 V k d W N h d G l v b l 9 j b H V z d G V y L 0 F 1 d G 9 S Z W 1 v d m V k Q 2 9 s d W 1 u c z E u e 3 R v d G F s X 2 J l b m V m a W N p Y X J p Z X N f c m V h Y 2 h l Z C w x M X 0 m c X V v d D s s J n F 1 b 3 Q 7 U 2 V j d G l v b j E v Z W R 1 Y 2 F 0 a W 9 u X 2 N s d X N 0 Z X I v Q X V 0 b 1 J l b W 9 2 Z W R D b 2 x 1 b W 5 z M S 5 7 Y W R t M V 9 w Y 2 9 k Z S w x M n 0 m c X V v d D s s J n F 1 b 3 Q 7 U 2 V j d G l v b j E v Z W R 1 Y 2 F 0 a W 9 u X 2 N s d X N 0 Z X I v Q X V 0 b 1 J l b W 9 2 Z W R D b 2 x 1 b W 5 z M S 5 7 Y W R t M l 9 w Y 2 9 k Z S w x M 3 0 m c X V v d D s s J n F 1 b 3 Q 7 U 2 V j d G l v b j E v Z W R 1 Y 2 F 0 a W 9 u X 2 N s d X N 0 Z X I v Q X V 0 b 1 J l b W 9 2 Z W R D b 2 x 1 b W 5 z M S 5 7 Y W R t M 1 9 w Y 2 9 k Z S w x N H 0 m c X V v d D t d L C Z x d W 9 0 O 1 J l b G F 0 a W 9 u c 2 h p c E l u Z m 8 m c X V v d D s 6 W 1 1 9 I i A v P j w v U 3 R h Y m x l R W 5 0 c m l l c z 4 8 L 0 l 0 Z W 0 + P E l 0 Z W 0 + P E l 0 Z W 1 M b 2 N h d G l v b j 4 8 S X R l b V R 5 c G U + R m 9 y b X V s Y T w v S X R l b V R 5 c G U + P E l 0 Z W 1 Q Y X R o P l N l Y 3 R p b 2 4 x L 2 V k d W N h d G l v b l 9 j b H V z d G V y L 1 N v d X J j Z T w v S X R l b V B h d G g + P C 9 J d G V t T G 9 j Y X R p b 2 4 + P F N 0 Y W J s Z U V u d H J p Z X M g L z 4 8 L 0 l 0 Z W 0 + P E l 0 Z W 0 + P E l 0 Z W 1 M b 2 N h d G l v b j 4 8 S X R l b V R 5 c G U + R m 9 y b X V s Y T w v S X R l b V R 5 c G U + P E l 0 Z W 1 Q Y X R o P l N l Y 3 R p b 2 4 x L 2 V k d W N h d G l v b l 9 j b H V z d G V y L 0 5 h d m l n Y X R p b 2 4 l M j A x P C 9 J d G V t U G F 0 a D 4 8 L 0 l 0 Z W 1 M b 2 N h d G l v b j 4 8 U 3 R h Y m x l R W 5 0 c m l l c y A v P j w v S X R l b T 4 8 S X R l b T 4 8 S X R l b U x v Y 2 F 0 a W 9 u P j x J d G V t V H l w Z T 5 G b 3 J t d W x h P C 9 J d G V t V H l w Z T 4 8 S X R l b V B h d G g + U 2 V j d G l v b j E v Z W R 1 Y 2 F 0 a W 9 u X 2 N s d X N 0 Z X I v U m V t b 3 Z l Z C U y M H R v c C U y M H J v d 3 M 8 L 0 l 0 Z W 1 Q Y X R o P j w v S X R l b U x v Y 2 F 0 a W 9 u P j x T d G F i b G V F b n R y a W V z I C 8 + P C 9 J d G V t P j x J d G V t P j x J d G V t T G 9 j Y X R p b 2 4 + P E l 0 Z W 1 U e X B l P k Z v c m 1 1 b G E 8 L 0 l 0 Z W 1 U e X B l P j x J d G V t U G F 0 a D 5 T Z W N 0 a W 9 u M S 9 l Z H V j Y X R p b 2 5 f Y 2 x 1 c 3 R l c i 9 B Z G R l Z C U y M G l u Z G V 4 P C 9 J d G V t U G F 0 a D 4 8 L 0 l 0 Z W 1 M b 2 N h d G l v b j 4 8 U 3 R h Y m x l R W 5 0 c m l l c y A v P j w v S X R l b T 4 8 S X R l b T 4 8 S X R l b U x v Y 2 F 0 a W 9 u P j x J d G V t V H l w Z T 5 G b 3 J t d W x h P C 9 J d G V t V H l w Z T 4 8 S X R l b V B h d G g + U 2 V j d G l v b j E v Z W R 1 Y 2 F 0 a W 9 u X 2 N s d X N 0 Z X I v U m V v c m R l c m V k J T I w Y 2 9 s d W 1 u c z w v S X R l b V B h d G g + P C 9 J d G V t T G 9 j Y X R p b 2 4 + P F N 0 Y W J s Z U V u d H J p Z X M g L z 4 8 L 0 l 0 Z W 0 + P E l 0 Z W 0 + P E l 0 Z W 1 M b 2 N h d G l v b j 4 8 S X R l b V R 5 c G U + R m 9 y b X V s Y T w v S X R l b V R 5 c G U + P E l 0 Z W 1 Q Y X R o P l N l Y 3 R p b 2 4 x L 2 h l Y W x 0 a F 9 j b H V z d G V y 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W Q 5 M j d m Y T Y t O W J k N C 0 0 N D A 0 L T k 4 O T Q t O D c 2 N z d h N T k x Z T d k 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C I g L z 4 8 R W 5 0 c n k g V H l w Z T 0 i R m l s b E V y c m 9 y Q 2 9 k Z S I g V m F s d W U 9 I n N V b m t u b 3 d u I i A v P j x F b n R y e S B U e X B l P S J G a W x s T G F z d F V w Z G F 0 Z W Q i I F Z h b H V l P S J k M j A y N C 0 w N C 0 x O V Q x N T o 0 M z o x M i 4 0 N T g x M z U w W i I g L z 4 8 R W 5 0 c n k g V H l w Z T 0 i R m l s b E N v b H V t b l R 5 c G V z I i B W Y W x 1 Z T 0 i c 0 F 3 Q U F B Q U F B Q U F B Q U F B Q U F B Q U F B I i A v P j x F b n R y e S B U e X B l P S J R d W V y e U d y b 3 V w S U Q i I F Z h b H V l P S J z M G Q w Z D U x N z Q t Z j A z Y y 0 0 N j k 4 L T g w O T Y t M m E w M j R j Y 2 U 4 Y 2 I 0 I i A v P j x F b n R y e S B U e X B l P S J G a W x s Q 2 9 s d W 1 u T m F t Z X M i I F Z h b H V l P S J z W y Z x d W 9 0 O 0 l u Z G V 4 J n F 1 b 3 Q 7 L C Z x d W 9 0 O 3 J l c G 9 y d G l u Z 1 9 t b 2 5 0 a C Z x d W 9 0 O y w m c X V v d D t w c m 9 2 a W 5 j Z S Z x d W 9 0 O y w m c X V v d D t k a X N 0 c m l j d C Z x d W 9 0 O y w m c X V v d D t p b m R p Y 2 F 0 b 3 I m c X V v d D s s J n F 1 b 3 Q 7 d G 9 0 Y W x f Y m 9 5 c y Z x d W 9 0 O y w m c X V v d D t 0 b 3 R h b F 9 n a X J s c y Z x d W 9 0 O y w m c X V v d D t 0 b 3 R h b F 9 w d 2 R f b W V u J n F 1 b 3 Q 7 L C Z x d W 9 0 O 3 R v d G F s X 3 B 3 Z F 9 3 b 2 1 l b i Z x d W 9 0 O y w m c X V v d D t 0 b 3 R h b F 9 t Z W 4 m c X V v d D s s J n F 1 b 3 Q 7 d G 9 0 Y W x f d 2 9 t Z W 4 m c X V v d D s s J n F 1 b 3 Q 7 d G 9 0 Y W x f Y m V u Z W Z p Y 2 l h c m l l c 1 9 y Z W F j a G V k J n F 1 b 3 Q 7 L C Z x d W 9 0 O 2 F k b T F f c G N v Z G U m c X V v d D s s J n F 1 b 3 Q 7 Y W R t M l 9 w Y 2 9 k Z S Z x d W 9 0 O y w m c X V v d D t h Z G 0 z X 3 B j b 2 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h l Y W x 0 a F 9 j b H V z d G V y L 0 F 1 d G 9 S Z W 1 v d m V k Q 2 9 s d W 1 u c z E u e 0 l u Z G V 4 L D B 9 J n F 1 b 3 Q 7 L C Z x d W 9 0 O 1 N l Y 3 R p b 2 4 x L 2 h l Y W x 0 a F 9 j b H V z d G V y L 0 F 1 d G 9 S Z W 1 v d m V k Q 2 9 s d W 1 u c z E u e 3 J l c G 9 y d G l u Z 1 9 t b 2 5 0 a C w x f S Z x d W 9 0 O y w m c X V v d D t T Z W N 0 a W 9 u M S 9 o Z W F s d G h f Y 2 x 1 c 3 R l c i 9 B d X R v U m V t b 3 Z l Z E N v b H V t b n M x L n t w c m 9 2 a W 5 j Z S w y f S Z x d W 9 0 O y w m c X V v d D t T Z W N 0 a W 9 u M S 9 o Z W F s d G h f Y 2 x 1 c 3 R l c i 9 B d X R v U m V t b 3 Z l Z E N v b H V t b n M x L n t k a X N 0 c m l j d C w z f S Z x d W 9 0 O y w m c X V v d D t T Z W N 0 a W 9 u M S 9 o Z W F s d G h f Y 2 x 1 c 3 R l c i 9 B d X R v U m V t b 3 Z l Z E N v b H V t b n M x L n t p b m R p Y 2 F 0 b 3 I s N H 0 m c X V v d D s s J n F 1 b 3 Q 7 U 2 V j d G l v b j E v a G V h b H R o X 2 N s d X N 0 Z X I v Q X V 0 b 1 J l b W 9 2 Z W R D b 2 x 1 b W 5 z M S 5 7 d G 9 0 Y W x f Y m 9 5 c y w 1 f S Z x d W 9 0 O y w m c X V v d D t T Z W N 0 a W 9 u M S 9 o Z W F s d G h f Y 2 x 1 c 3 R l c i 9 B d X R v U m V t b 3 Z l Z E N v b H V t b n M x L n t 0 b 3 R h b F 9 n a X J s c y w 2 f S Z x d W 9 0 O y w m c X V v d D t T Z W N 0 a W 9 u M S 9 o Z W F s d G h f Y 2 x 1 c 3 R l c i 9 B d X R v U m V t b 3 Z l Z E N v b H V t b n M x L n t 0 b 3 R h b F 9 w d 2 R f b W V u L D d 9 J n F 1 b 3 Q 7 L C Z x d W 9 0 O 1 N l Y 3 R p b 2 4 x L 2 h l Y W x 0 a F 9 j b H V z d G V y L 0 F 1 d G 9 S Z W 1 v d m V k Q 2 9 s d W 1 u c z E u e 3 R v d G F s X 3 B 3 Z F 9 3 b 2 1 l b i w 4 f S Z x d W 9 0 O y w m c X V v d D t T Z W N 0 a W 9 u M S 9 o Z W F s d G h f Y 2 x 1 c 3 R l c i 9 B d X R v U m V t b 3 Z l Z E N v b H V t b n M x L n t 0 b 3 R h b F 9 t Z W 4 s O X 0 m c X V v d D s s J n F 1 b 3 Q 7 U 2 V j d G l v b j E v a G V h b H R o X 2 N s d X N 0 Z X I v Q X V 0 b 1 J l b W 9 2 Z W R D b 2 x 1 b W 5 z M S 5 7 d G 9 0 Y W x f d 2 9 t Z W 4 s M T B 9 J n F 1 b 3 Q 7 L C Z x d W 9 0 O 1 N l Y 3 R p b 2 4 x L 2 h l Y W x 0 a F 9 j b H V z d G V y L 0 F 1 d G 9 S Z W 1 v d m V k Q 2 9 s d W 1 u c z E u e 3 R v d G F s X 2 J l b m V m a W N p Y X J p Z X N f c m V h Y 2 h l Z C w x M X 0 m c X V v d D s s J n F 1 b 3 Q 7 U 2 V j d G l v b j E v a G V h b H R o X 2 N s d X N 0 Z X I v Q X V 0 b 1 J l b W 9 2 Z W R D b 2 x 1 b W 5 z M S 5 7 Y W R t M V 9 w Y 2 9 k Z S w x M n 0 m c X V v d D s s J n F 1 b 3 Q 7 U 2 V j d G l v b j E v a G V h b H R o X 2 N s d X N 0 Z X I v Q X V 0 b 1 J l b W 9 2 Z W R D b 2 x 1 b W 5 z M S 5 7 Y W R t M l 9 w Y 2 9 k Z S w x M 3 0 m c X V v d D s s J n F 1 b 3 Q 7 U 2 V j d G l v b j E v a G V h b H R o X 2 N s d X N 0 Z X I v Q X V 0 b 1 J l b W 9 2 Z W R D b 2 x 1 b W 5 z M S 5 7 Y W R t M 1 9 w Y 2 9 k Z S w x N H 0 m c X V v d D t d L C Z x d W 9 0 O 0 N v b H V t b k N v d W 5 0 J n F 1 b 3 Q 7 O j E 1 L C Z x d W 9 0 O 0 t l e U N v b H V t b k 5 h b W V z J n F 1 b 3 Q 7 O l t d L C Z x d W 9 0 O 0 N v b H V t b k l k Z W 5 0 a X R p Z X M m c X V v d D s 6 W y Z x d W 9 0 O 1 N l Y 3 R p b 2 4 x L 2 h l Y W x 0 a F 9 j b H V z d G V y L 0 F 1 d G 9 S Z W 1 v d m V k Q 2 9 s d W 1 u c z E u e 0 l u Z G V 4 L D B 9 J n F 1 b 3 Q 7 L C Z x d W 9 0 O 1 N l Y 3 R p b 2 4 x L 2 h l Y W x 0 a F 9 j b H V z d G V y L 0 F 1 d G 9 S Z W 1 v d m V k Q 2 9 s d W 1 u c z E u e 3 J l c G 9 y d G l u Z 1 9 t b 2 5 0 a C w x f S Z x d W 9 0 O y w m c X V v d D t T Z W N 0 a W 9 u M S 9 o Z W F s d G h f Y 2 x 1 c 3 R l c i 9 B d X R v U m V t b 3 Z l Z E N v b H V t b n M x L n t w c m 9 2 a W 5 j Z S w y f S Z x d W 9 0 O y w m c X V v d D t T Z W N 0 a W 9 u M S 9 o Z W F s d G h f Y 2 x 1 c 3 R l c i 9 B d X R v U m V t b 3 Z l Z E N v b H V t b n M x L n t k a X N 0 c m l j d C w z f S Z x d W 9 0 O y w m c X V v d D t T Z W N 0 a W 9 u M S 9 o Z W F s d G h f Y 2 x 1 c 3 R l c i 9 B d X R v U m V t b 3 Z l Z E N v b H V t b n M x L n t p b m R p Y 2 F 0 b 3 I s N H 0 m c X V v d D s s J n F 1 b 3 Q 7 U 2 V j d G l v b j E v a G V h b H R o X 2 N s d X N 0 Z X I v Q X V 0 b 1 J l b W 9 2 Z W R D b 2 x 1 b W 5 z M S 5 7 d G 9 0 Y W x f Y m 9 5 c y w 1 f S Z x d W 9 0 O y w m c X V v d D t T Z W N 0 a W 9 u M S 9 o Z W F s d G h f Y 2 x 1 c 3 R l c i 9 B d X R v U m V t b 3 Z l Z E N v b H V t b n M x L n t 0 b 3 R h b F 9 n a X J s c y w 2 f S Z x d W 9 0 O y w m c X V v d D t T Z W N 0 a W 9 u M S 9 o Z W F s d G h f Y 2 x 1 c 3 R l c i 9 B d X R v U m V t b 3 Z l Z E N v b H V t b n M x L n t 0 b 3 R h b F 9 w d 2 R f b W V u L D d 9 J n F 1 b 3 Q 7 L C Z x d W 9 0 O 1 N l Y 3 R p b 2 4 x L 2 h l Y W x 0 a F 9 j b H V z d G V y L 0 F 1 d G 9 S Z W 1 v d m V k Q 2 9 s d W 1 u c z E u e 3 R v d G F s X 3 B 3 Z F 9 3 b 2 1 l b i w 4 f S Z x d W 9 0 O y w m c X V v d D t T Z W N 0 a W 9 u M S 9 o Z W F s d G h f Y 2 x 1 c 3 R l c i 9 B d X R v U m V t b 3 Z l Z E N v b H V t b n M x L n t 0 b 3 R h b F 9 t Z W 4 s O X 0 m c X V v d D s s J n F 1 b 3 Q 7 U 2 V j d G l v b j E v a G V h b H R o X 2 N s d X N 0 Z X I v Q X V 0 b 1 J l b W 9 2 Z W R D b 2 x 1 b W 5 z M S 5 7 d G 9 0 Y W x f d 2 9 t Z W 4 s M T B 9 J n F 1 b 3 Q 7 L C Z x d W 9 0 O 1 N l Y 3 R p b 2 4 x L 2 h l Y W x 0 a F 9 j b H V z d G V y L 0 F 1 d G 9 S Z W 1 v d m V k Q 2 9 s d W 1 u c z E u e 3 R v d G F s X 2 J l b m V m a W N p Y X J p Z X N f c m V h Y 2 h l Z C w x M X 0 m c X V v d D s s J n F 1 b 3 Q 7 U 2 V j d G l v b j E v a G V h b H R o X 2 N s d X N 0 Z X I v Q X V 0 b 1 J l b W 9 2 Z W R D b 2 x 1 b W 5 z M S 5 7 Y W R t M V 9 w Y 2 9 k Z S w x M n 0 m c X V v d D s s J n F 1 b 3 Q 7 U 2 V j d G l v b j E v a G V h b H R o X 2 N s d X N 0 Z X I v Q X V 0 b 1 J l b W 9 2 Z W R D b 2 x 1 b W 5 z M S 5 7 Y W R t M l 9 w Y 2 9 k Z S w x M 3 0 m c X V v d D s s J n F 1 b 3 Q 7 U 2 V j d G l v b j E v a G V h b H R o X 2 N s d X N 0 Z X I v Q X V 0 b 1 J l b W 9 2 Z W R D b 2 x 1 b W 5 z M S 5 7 Y W R t M 1 9 w Y 2 9 k Z S w x N H 0 m c X V v d D t d L C Z x d W 9 0 O 1 J l b G F 0 a W 9 u c 2 h p c E l u Z m 8 m c X V v d D s 6 W 1 1 9 I i A v P j w v U 3 R h Y m x l R W 5 0 c m l l c z 4 8 L 0 l 0 Z W 0 + P E l 0 Z W 0 + P E l 0 Z W 1 M b 2 N h d G l v b j 4 8 S X R l b V R 5 c G U + R m 9 y b X V s Y T w v S X R l b V R 5 c G U + P E l 0 Z W 1 Q Y X R o P l N l Y 3 R p b 2 4 x L 2 h l Y W x 0 a F 9 j b H V z d G V y L 1 N v d X J j Z T w v S X R l b V B h d G g + P C 9 J d G V t T G 9 j Y X R p b 2 4 + P F N 0 Y W J s Z U V u d H J p Z X M g L z 4 8 L 0 l 0 Z W 0 + P E l 0 Z W 0 + P E l 0 Z W 1 M b 2 N h d G l v b j 4 8 S X R l b V R 5 c G U + R m 9 y b X V s Y T w v S X R l b V R 5 c G U + P E l 0 Z W 1 Q Y X R o P l N l Y 3 R p b 2 4 x L 2 h l Y W x 0 a F 9 j b H V z d G V y L 0 5 h d m l n Y X R p b 2 4 l M j A x P C 9 J d G V t U G F 0 a D 4 8 L 0 l 0 Z W 1 M b 2 N h d G l v b j 4 8 U 3 R h Y m x l R W 5 0 c m l l c y A v P j w v S X R l b T 4 8 S X R l b T 4 8 S X R l b U x v Y 2 F 0 a W 9 u P j x J d G V t V H l w Z T 5 G b 3 J t d W x h P C 9 J d G V t V H l w Z T 4 8 S X R l b V B h d G g + U 2 V j d G l v b j E v a G V h b H R o X 2 N s d X N 0 Z X I v U m V t b 3 Z l Z C U y M H R v c C U y M H J v d 3 M 8 L 0 l 0 Z W 1 Q Y X R o P j w v S X R l b U x v Y 2 F 0 a W 9 u P j x T d G F i b G V F b n R y a W V z I C 8 + P C 9 J d G V t P j x J d G V t P j x J d G V t T G 9 j Y X R p b 2 4 + P E l 0 Z W 1 U e X B l P k Z v c m 1 1 b G E 8 L 0 l 0 Z W 1 U e X B l P j x J d G V t U G F 0 a D 5 T Z W N 0 a W 9 u M S 9 o Z W F s d G h f Y 2 x 1 c 3 R l c i 9 B Z G R l Z C U y M G l u Z G V 4 P C 9 J d G V t U G F 0 a D 4 8 L 0 l 0 Z W 1 M b 2 N h d G l v b j 4 8 U 3 R h Y m x l R W 5 0 c m l l c y A v P j w v S X R l b T 4 8 S X R l b T 4 8 S X R l b U x v Y 2 F 0 a W 9 u P j x J d G V t V H l w Z T 5 G b 3 J t d W x h P C 9 J d G V t V H l w Z T 4 8 S X R l b V B h d G g + U 2 V j d G l v b j E v a G V h b H R o X 2 N s d X N 0 Z X I v U m V v c m R l c m V k J T I w Y 2 9 s d W 1 u c z w v S X R l b V B h d G g + P C 9 J d G V t T G 9 j Y X R p b 2 4 + P F N 0 Y W J s Z U V u d H J p Z X M g L z 4 8 L 0 l 0 Z W 0 + P E l 0 Z W 0 + P E l 0 Z W 1 M b 2 N h d G l v b j 4 8 S X R l b V R 5 c G U + R m 9 y b X V s Y T w v S X R l b V R 5 c G U + P E l 0 Z W 1 Q Y X R o P l N l Y 3 R p b 2 4 x L 2 5 1 d H J p d G l v b l 9 j b H V z d G V y 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j V m N G E 5 M 2 M t Z T g 5 M C 0 0 O D J k L W J h M j A t O G F j N z I 5 Y T k z M 2 R l 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C I g L z 4 8 R W 5 0 c n k g V H l w Z T 0 i R m l s b E V y c m 9 y Q 2 9 k Z S I g V m F s d W U 9 I n N V b m t u b 3 d u I i A v P j x F b n R y e S B U e X B l P S J G a W x s T G F z d F V w Z G F 0 Z W Q i I F Z h b H V l P S J k M j A y N C 0 w N C 0 x O V Q x N T o 0 M z o x M i 4 0 N j c 1 N T Q w W i I g L z 4 8 R W 5 0 c n k g V H l w Z T 0 i R m l s b E N v b H V t b l R 5 c G V z I i B W Y W x 1 Z T 0 i c 0 F 3 Q U F B Q U F B Q U F B Q U F B Q U F B Q U F B I i A v P j x F b n R y e S B U e X B l P S J R d W V y e U d y b 3 V w S U Q i I F Z h b H V l P S J z M G Q w Z D U x N z Q t Z j A z Y y 0 0 N j k 4 L T g w O T Y t M m E w M j R j Y 2 U 4 Y 2 I 0 I i A v P j x F b n R y e S B U e X B l P S J G a W x s Q 2 9 s d W 1 u T m F t Z X M i I F Z h b H V l P S J z W y Z x d W 9 0 O 0 l u Z G V 4 J n F 1 b 3 Q 7 L C Z x d W 9 0 O 3 J l c G 9 y d G l u Z 1 9 t b 2 5 0 a C Z x d W 9 0 O y w m c X V v d D t w c m 9 2 a W 5 j Z S Z x d W 9 0 O y w m c X V v d D t k a X N 0 c m l j d C Z x d W 9 0 O y w m c X V v d D t p b m R p Y 2 F 0 b 3 I m c X V v d D s s J n F 1 b 3 Q 7 d G 9 0 Y W x f Y m 9 5 c y Z x d W 9 0 O y w m c X V v d D t 0 b 3 R h b F 9 n a X J s c y Z x d W 9 0 O y w m c X V v d D t 0 b 3 R h b F 9 w d 2 R f b W V u J n F 1 b 3 Q 7 L C Z x d W 9 0 O 3 R v d G F s X 3 B 3 Z F 9 3 b 2 1 l b i Z x d W 9 0 O y w m c X V v d D t 0 b 3 R h b F 9 t Z W 4 m c X V v d D s s J n F 1 b 3 Q 7 d G 9 0 Y W x f d 2 9 t Z W 4 m c X V v d D s s J n F 1 b 3 Q 7 d G 9 0 Y W x f Y m V u Z W Z p Y 2 l h c m l l c 1 9 y Z W F j a G V k J n F 1 b 3 Q 7 L C Z x d W 9 0 O 2 F k b T F f c G N v Z G U m c X V v d D s s J n F 1 b 3 Q 7 Y W R t M l 9 w Y 2 9 k Z S Z x d W 9 0 O y w m c X V v d D t h Z G 0 z X 3 B j b 2 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5 1 d H J p d G l v b l 9 j b H V z d G V y L 0 F 1 d G 9 S Z W 1 v d m V k Q 2 9 s d W 1 u c z E u e 0 l u Z G V 4 L D B 9 J n F 1 b 3 Q 7 L C Z x d W 9 0 O 1 N l Y 3 R p b 2 4 x L 2 5 1 d H J p d G l v b l 9 j b H V z d G V y L 0 F 1 d G 9 S Z W 1 v d m V k Q 2 9 s d W 1 u c z E u e 3 J l c G 9 y d G l u Z 1 9 t b 2 5 0 a C w x f S Z x d W 9 0 O y w m c X V v d D t T Z W N 0 a W 9 u M S 9 u d X R y a X R p b 2 5 f Y 2 x 1 c 3 R l c i 9 B d X R v U m V t b 3 Z l Z E N v b H V t b n M x L n t w c m 9 2 a W 5 j Z S w y f S Z x d W 9 0 O y w m c X V v d D t T Z W N 0 a W 9 u M S 9 u d X R y a X R p b 2 5 f Y 2 x 1 c 3 R l c i 9 B d X R v U m V t b 3 Z l Z E N v b H V t b n M x L n t k a X N 0 c m l j d C w z f S Z x d W 9 0 O y w m c X V v d D t T Z W N 0 a W 9 u M S 9 u d X R y a X R p b 2 5 f Y 2 x 1 c 3 R l c i 9 B d X R v U m V t b 3 Z l Z E N v b H V t b n M x L n t p b m R p Y 2 F 0 b 3 I s N H 0 m c X V v d D s s J n F 1 b 3 Q 7 U 2 V j d G l v b j E v b n V 0 c m l 0 a W 9 u X 2 N s d X N 0 Z X I v Q X V 0 b 1 J l b W 9 2 Z W R D b 2 x 1 b W 5 z M S 5 7 d G 9 0 Y W x f Y m 9 5 c y w 1 f S Z x d W 9 0 O y w m c X V v d D t T Z W N 0 a W 9 u M S 9 u d X R y a X R p b 2 5 f Y 2 x 1 c 3 R l c i 9 B d X R v U m V t b 3 Z l Z E N v b H V t b n M x L n t 0 b 3 R h b F 9 n a X J s c y w 2 f S Z x d W 9 0 O y w m c X V v d D t T Z W N 0 a W 9 u M S 9 u d X R y a X R p b 2 5 f Y 2 x 1 c 3 R l c i 9 B d X R v U m V t b 3 Z l Z E N v b H V t b n M x L n t 0 b 3 R h b F 9 w d 2 R f b W V u L D d 9 J n F 1 b 3 Q 7 L C Z x d W 9 0 O 1 N l Y 3 R p b 2 4 x L 2 5 1 d H J p d G l v b l 9 j b H V z d G V y L 0 F 1 d G 9 S Z W 1 v d m V k Q 2 9 s d W 1 u c z E u e 3 R v d G F s X 3 B 3 Z F 9 3 b 2 1 l b i w 4 f S Z x d W 9 0 O y w m c X V v d D t T Z W N 0 a W 9 u M S 9 u d X R y a X R p b 2 5 f Y 2 x 1 c 3 R l c i 9 B d X R v U m V t b 3 Z l Z E N v b H V t b n M x L n t 0 b 3 R h b F 9 t Z W 4 s O X 0 m c X V v d D s s J n F 1 b 3 Q 7 U 2 V j d G l v b j E v b n V 0 c m l 0 a W 9 u X 2 N s d X N 0 Z X I v Q X V 0 b 1 J l b W 9 2 Z W R D b 2 x 1 b W 5 z M S 5 7 d G 9 0 Y W x f d 2 9 t Z W 4 s M T B 9 J n F 1 b 3 Q 7 L C Z x d W 9 0 O 1 N l Y 3 R p b 2 4 x L 2 5 1 d H J p d G l v b l 9 j b H V z d G V y L 0 F 1 d G 9 S Z W 1 v d m V k Q 2 9 s d W 1 u c z E u e 3 R v d G F s X 2 J l b m V m a W N p Y X J p Z X N f c m V h Y 2 h l Z C w x M X 0 m c X V v d D s s J n F 1 b 3 Q 7 U 2 V j d G l v b j E v b n V 0 c m l 0 a W 9 u X 2 N s d X N 0 Z X I v Q X V 0 b 1 J l b W 9 2 Z W R D b 2 x 1 b W 5 z M S 5 7 Y W R t M V 9 w Y 2 9 k Z S w x M n 0 m c X V v d D s s J n F 1 b 3 Q 7 U 2 V j d G l v b j E v b n V 0 c m l 0 a W 9 u X 2 N s d X N 0 Z X I v Q X V 0 b 1 J l b W 9 2 Z W R D b 2 x 1 b W 5 z M S 5 7 Y W R t M l 9 w Y 2 9 k Z S w x M 3 0 m c X V v d D s s J n F 1 b 3 Q 7 U 2 V j d G l v b j E v b n V 0 c m l 0 a W 9 u X 2 N s d X N 0 Z X I v Q X V 0 b 1 J l b W 9 2 Z W R D b 2 x 1 b W 5 z M S 5 7 Y W R t M 1 9 w Y 2 9 k Z S w x N H 0 m c X V v d D t d L C Z x d W 9 0 O 0 N v b H V t b k N v d W 5 0 J n F 1 b 3 Q 7 O j E 1 L C Z x d W 9 0 O 0 t l e U N v b H V t b k 5 h b W V z J n F 1 b 3 Q 7 O l t d L C Z x d W 9 0 O 0 N v b H V t b k l k Z W 5 0 a X R p Z X M m c X V v d D s 6 W y Z x d W 9 0 O 1 N l Y 3 R p b 2 4 x L 2 5 1 d H J p d G l v b l 9 j b H V z d G V y L 0 F 1 d G 9 S Z W 1 v d m V k Q 2 9 s d W 1 u c z E u e 0 l u Z G V 4 L D B 9 J n F 1 b 3 Q 7 L C Z x d W 9 0 O 1 N l Y 3 R p b 2 4 x L 2 5 1 d H J p d G l v b l 9 j b H V z d G V y L 0 F 1 d G 9 S Z W 1 v d m V k Q 2 9 s d W 1 u c z E u e 3 J l c G 9 y d G l u Z 1 9 t b 2 5 0 a C w x f S Z x d W 9 0 O y w m c X V v d D t T Z W N 0 a W 9 u M S 9 u d X R y a X R p b 2 5 f Y 2 x 1 c 3 R l c i 9 B d X R v U m V t b 3 Z l Z E N v b H V t b n M x L n t w c m 9 2 a W 5 j Z S w y f S Z x d W 9 0 O y w m c X V v d D t T Z W N 0 a W 9 u M S 9 u d X R y a X R p b 2 5 f Y 2 x 1 c 3 R l c i 9 B d X R v U m V t b 3 Z l Z E N v b H V t b n M x L n t k a X N 0 c m l j d C w z f S Z x d W 9 0 O y w m c X V v d D t T Z W N 0 a W 9 u M S 9 u d X R y a X R p b 2 5 f Y 2 x 1 c 3 R l c i 9 B d X R v U m V t b 3 Z l Z E N v b H V t b n M x L n t p b m R p Y 2 F 0 b 3 I s N H 0 m c X V v d D s s J n F 1 b 3 Q 7 U 2 V j d G l v b j E v b n V 0 c m l 0 a W 9 u X 2 N s d X N 0 Z X I v Q X V 0 b 1 J l b W 9 2 Z W R D b 2 x 1 b W 5 z M S 5 7 d G 9 0 Y W x f Y m 9 5 c y w 1 f S Z x d W 9 0 O y w m c X V v d D t T Z W N 0 a W 9 u M S 9 u d X R y a X R p b 2 5 f Y 2 x 1 c 3 R l c i 9 B d X R v U m V t b 3 Z l Z E N v b H V t b n M x L n t 0 b 3 R h b F 9 n a X J s c y w 2 f S Z x d W 9 0 O y w m c X V v d D t T Z W N 0 a W 9 u M S 9 u d X R y a X R p b 2 5 f Y 2 x 1 c 3 R l c i 9 B d X R v U m V t b 3 Z l Z E N v b H V t b n M x L n t 0 b 3 R h b F 9 w d 2 R f b W V u L D d 9 J n F 1 b 3 Q 7 L C Z x d W 9 0 O 1 N l Y 3 R p b 2 4 x L 2 5 1 d H J p d G l v b l 9 j b H V z d G V y L 0 F 1 d G 9 S Z W 1 v d m V k Q 2 9 s d W 1 u c z E u e 3 R v d G F s X 3 B 3 Z F 9 3 b 2 1 l b i w 4 f S Z x d W 9 0 O y w m c X V v d D t T Z W N 0 a W 9 u M S 9 u d X R y a X R p b 2 5 f Y 2 x 1 c 3 R l c i 9 B d X R v U m V t b 3 Z l Z E N v b H V t b n M x L n t 0 b 3 R h b F 9 t Z W 4 s O X 0 m c X V v d D s s J n F 1 b 3 Q 7 U 2 V j d G l v b j E v b n V 0 c m l 0 a W 9 u X 2 N s d X N 0 Z X I v Q X V 0 b 1 J l b W 9 2 Z W R D b 2 x 1 b W 5 z M S 5 7 d G 9 0 Y W x f d 2 9 t Z W 4 s M T B 9 J n F 1 b 3 Q 7 L C Z x d W 9 0 O 1 N l Y 3 R p b 2 4 x L 2 5 1 d H J p d G l v b l 9 j b H V z d G V y L 0 F 1 d G 9 S Z W 1 v d m V k Q 2 9 s d W 1 u c z E u e 3 R v d G F s X 2 J l b m V m a W N p Y X J p Z X N f c m V h Y 2 h l Z C w x M X 0 m c X V v d D s s J n F 1 b 3 Q 7 U 2 V j d G l v b j E v b n V 0 c m l 0 a W 9 u X 2 N s d X N 0 Z X I v Q X V 0 b 1 J l b W 9 2 Z W R D b 2 x 1 b W 5 z M S 5 7 Y W R t M V 9 w Y 2 9 k Z S w x M n 0 m c X V v d D s s J n F 1 b 3 Q 7 U 2 V j d G l v b j E v b n V 0 c m l 0 a W 9 u X 2 N s d X N 0 Z X I v Q X V 0 b 1 J l b W 9 2 Z W R D b 2 x 1 b W 5 z M S 5 7 Y W R t M l 9 w Y 2 9 k Z S w x M 3 0 m c X V v d D s s J n F 1 b 3 Q 7 U 2 V j d G l v b j E v b n V 0 c m l 0 a W 9 u X 2 N s d X N 0 Z X I v Q X V 0 b 1 J l b W 9 2 Z W R D b 2 x 1 b W 5 z M S 5 7 Y W R t M 1 9 w Y 2 9 k Z S w x N H 0 m c X V v d D t d L C Z x d W 9 0 O 1 J l b G F 0 a W 9 u c 2 h p c E l u Z m 8 m c X V v d D s 6 W 1 1 9 I i A v P j w v U 3 R h Y m x l R W 5 0 c m l l c z 4 8 L 0 l 0 Z W 0 + P E l 0 Z W 0 + P E l 0 Z W 1 M b 2 N h d G l v b j 4 8 S X R l b V R 5 c G U + R m 9 y b X V s Y T w v S X R l b V R 5 c G U + P E l 0 Z W 1 Q Y X R o P l N l Y 3 R p b 2 4 x L 2 5 1 d H J p d G l v b l 9 j b H V z d G V y L 1 N v d X J j Z T w v S X R l b V B h d G g + P C 9 J d G V t T G 9 j Y X R p b 2 4 + P F N 0 Y W J s Z U V u d H J p Z X M g L z 4 8 L 0 l 0 Z W 0 + P E l 0 Z W 0 + P E l 0 Z W 1 M b 2 N h d G l v b j 4 8 S X R l b V R 5 c G U + R m 9 y b X V s Y T w v S X R l b V R 5 c G U + P E l 0 Z W 1 Q Y X R o P l N l Y 3 R p b 2 4 x L 2 5 1 d H J p d G l v b l 9 j b H V z d G V y L 0 5 h d m l n Y X R p b 2 4 l M j A x P C 9 J d G V t U G F 0 a D 4 8 L 0 l 0 Z W 1 M b 2 N h d G l v b j 4 8 U 3 R h Y m x l R W 5 0 c m l l c y A v P j w v S X R l b T 4 8 S X R l b T 4 8 S X R l b U x v Y 2 F 0 a W 9 u P j x J d G V t V H l w Z T 5 G b 3 J t d W x h P C 9 J d G V t V H l w Z T 4 8 S X R l b V B h d G g + U 2 V j d G l v b j E v b n V 0 c m l 0 a W 9 u X 2 N s d X N 0 Z X I v U m V t b 3 Z l Z C U y M H R v c C U y M H J v d 3 M 8 L 0 l 0 Z W 1 Q Y X R o P j w v S X R l b U x v Y 2 F 0 a W 9 u P j x T d G F i b G V F b n R y a W V z I C 8 + P C 9 J d G V t P j x J d G V t P j x J d G V t T G 9 j Y X R p b 2 4 + P E l 0 Z W 1 U e X B l P k Z v c m 1 1 b G E 8 L 0 l 0 Z W 1 U e X B l P j x J d G V t U G F 0 a D 5 T Z W N 0 a W 9 u M S 9 u d X R y a X R p b 2 5 f Y 2 x 1 c 3 R l c i 9 B Z G R l Z C U y M G l u Z G V 4 P C 9 J d G V t U G F 0 a D 4 8 L 0 l 0 Z W 1 M b 2 N h d G l v b j 4 8 U 3 R h Y m x l R W 5 0 c m l l c y A v P j w v S X R l b T 4 8 S X R l b T 4 8 S X R l b U x v Y 2 F 0 a W 9 u P j x J d G V t V H l w Z T 5 G b 3 J t d W x h P C 9 J d G V t V H l w Z T 4 8 S X R l b V B h d G g + U 2 V j d G l v b j E v b n V 0 c m l 0 a W 9 u X 2 N s d X N 0 Z X I v U m V v c m R l c m V k J T I w Y 2 9 s d W 1 u c z w v S X R l b V B h d G g + P C 9 J d G V t T G 9 j Y X R p b 2 4 + P F N 0 Y W J s Z U V u d H J p Z X M g L z 4 8 L 0 l 0 Z W 0 + P E l 0 Z W 0 + P E l 0 Z W 1 M b 2 N h d G l v b j 4 8 S X R l b V R 5 c G U + R m 9 y b X V s Y T w v S X R l b V R 5 c G U + P E l 0 Z W 1 Q Y X R o P l N l Y 3 R p b 2 4 x L 3 d h c 2 h f Y 2 x 1 c 3 R l c j 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k 2 O G Y 0 N j N k L T c 4 M z k t N G J i N y 0 5 M G Z m L W Q w Z W J m Y T h j Y T F j Z 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A i I C 8 + P E V u d H J 5 I F R 5 c G U 9 I k Z p b G x F c n J v c k N v Z G U i I F Z h b H V l P S J z V W 5 r b m 9 3 b i I g L z 4 8 R W 5 0 c n k g V H l w Z T 0 i R m l s b E x h c 3 R V c G R h d G V k I i B W Y W x 1 Z T 0 i Z D I w M j Q t M D Q t M T l U M T U 6 N D M 6 M T I u N D g y N T M z M F o i I C 8 + P E V u d H J 5 I F R 5 c G U 9 I k Z p b G x D b 2 x 1 b W 5 U e X B l c y I g V m F s d W U 9 I n N B d 0 F B Q U F B Q U F B Q U F B Q U F B Q U F B Q S I g L z 4 8 R W 5 0 c n k g V H l w Z T 0 i U X V l c n l H c m 9 1 c E l E I i B W Y W x 1 Z T 0 i c z B k M G Q 1 M T c 0 L W Y w M 2 M t N D Y 5 O C 0 4 M D k 2 L T J h M D I 0 Y 2 N l O G N i N C I g L z 4 8 R W 5 0 c n k g V H l w Z T 0 i R m l s b E N v b H V t b k 5 h b W V z I i B W Y W x 1 Z T 0 i c 1 s m c X V v d D t J b m R l e C Z x d W 9 0 O y w m c X V v d D t y Z X B v c n R p b m d f b W 9 u d G g m c X V v d D s s J n F 1 b 3 Q 7 c H J v d m l u Y 2 U m c X V v d D s s J n F 1 b 3 Q 7 Z G l z d H J p Y 3 Q m c X V v d D s s J n F 1 b 3 Q 7 a W 5 k a W N h d G 9 y J n F 1 b 3 Q 7 L C Z x d W 9 0 O 3 R v d G F s X 2 J v e X M m c X V v d D s s J n F 1 b 3 Q 7 d G 9 0 Y W x f Z 2 l y b H M m c X V v d D s s J n F 1 b 3 Q 7 d G 9 0 Y W x f c H d k X 2 1 l b i Z x d W 9 0 O y w m c X V v d D t 0 b 3 R h b F 9 w d 2 R f d 2 9 t Z W 4 m c X V v d D s s J n F 1 b 3 Q 7 d G 9 0 Y W x f b W V u J n F 1 b 3 Q 7 L C Z x d W 9 0 O 3 R v d G F s X 3 d v b W V u J n F 1 b 3 Q 7 L C Z x d W 9 0 O 3 R v d G F s X 2 J l b m V m a W N p Y X J p Z X N f c m V h Y 2 h l Z C Z x d W 9 0 O y w m c X V v d D t h Z G 0 x X 3 B j b 2 R l J n F 1 b 3 Q 7 L C Z x d W 9 0 O 2 F k b T J f c G N v Z G U m c X V v d D s s J n F 1 b 3 Q 7 Y W R t M 1 9 w Y 2 9 k 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3 Y X N o X 2 N s d X N 0 Z X I v Q X V 0 b 1 J l b W 9 2 Z W R D b 2 x 1 b W 5 z M S 5 7 S W 5 k Z X g s M H 0 m c X V v d D s s J n F 1 b 3 Q 7 U 2 V j d G l v b j E v d 2 F z a F 9 j b H V z d G V y L 0 F 1 d G 9 S Z W 1 v d m V k Q 2 9 s d W 1 u c z E u e 3 J l c G 9 y d G l u Z 1 9 t b 2 5 0 a C w x f S Z x d W 9 0 O y w m c X V v d D t T Z W N 0 a W 9 u M S 9 3 Y X N o X 2 N s d X N 0 Z X I v Q X V 0 b 1 J l b W 9 2 Z W R D b 2 x 1 b W 5 z M S 5 7 c H J v d m l u Y 2 U s M n 0 m c X V v d D s s J n F 1 b 3 Q 7 U 2 V j d G l v b j E v d 2 F z a F 9 j b H V z d G V y L 0 F 1 d G 9 S Z W 1 v d m V k Q 2 9 s d W 1 u c z E u e 2 R p c 3 R y a W N 0 L D N 9 J n F 1 b 3 Q 7 L C Z x d W 9 0 O 1 N l Y 3 R p b 2 4 x L 3 d h c 2 h f Y 2 x 1 c 3 R l c i 9 B d X R v U m V t b 3 Z l Z E N v b H V t b n M x L n t p b m R p Y 2 F 0 b 3 I s N H 0 m c X V v d D s s J n F 1 b 3 Q 7 U 2 V j d G l v b j E v d 2 F z a F 9 j b H V z d G V y L 0 F 1 d G 9 S Z W 1 v d m V k Q 2 9 s d W 1 u c z E u e 3 R v d G F s X 2 J v e X M s N X 0 m c X V v d D s s J n F 1 b 3 Q 7 U 2 V j d G l v b j E v d 2 F z a F 9 j b H V z d G V y L 0 F 1 d G 9 S Z W 1 v d m V k Q 2 9 s d W 1 u c z E u e 3 R v d G F s X 2 d p c m x z L D Z 9 J n F 1 b 3 Q 7 L C Z x d W 9 0 O 1 N l Y 3 R p b 2 4 x L 3 d h c 2 h f Y 2 x 1 c 3 R l c i 9 B d X R v U m V t b 3 Z l Z E N v b H V t b n M x L n t 0 b 3 R h b F 9 w d 2 R f b W V u L D d 9 J n F 1 b 3 Q 7 L C Z x d W 9 0 O 1 N l Y 3 R p b 2 4 x L 3 d h c 2 h f Y 2 x 1 c 3 R l c i 9 B d X R v U m V t b 3 Z l Z E N v b H V t b n M x L n t 0 b 3 R h b F 9 w d 2 R f d 2 9 t Z W 4 s O H 0 m c X V v d D s s J n F 1 b 3 Q 7 U 2 V j d G l v b j E v d 2 F z a F 9 j b H V z d G V y L 0 F 1 d G 9 S Z W 1 v d m V k Q 2 9 s d W 1 u c z E u e 3 R v d G F s X 2 1 l b i w 5 f S Z x d W 9 0 O y w m c X V v d D t T Z W N 0 a W 9 u M S 9 3 Y X N o X 2 N s d X N 0 Z X I v Q X V 0 b 1 J l b W 9 2 Z W R D b 2 x 1 b W 5 z M S 5 7 d G 9 0 Y W x f d 2 9 t Z W 4 s M T B 9 J n F 1 b 3 Q 7 L C Z x d W 9 0 O 1 N l Y 3 R p b 2 4 x L 3 d h c 2 h f Y 2 x 1 c 3 R l c i 9 B d X R v U m V t b 3 Z l Z E N v b H V t b n M x L n t 0 b 3 R h b F 9 i Z W 5 l Z m l j a W F y a W V z X 3 J l Y W N o Z W Q s M T F 9 J n F 1 b 3 Q 7 L C Z x d W 9 0 O 1 N l Y 3 R p b 2 4 x L 3 d h c 2 h f Y 2 x 1 c 3 R l c i 9 B d X R v U m V t b 3 Z l Z E N v b H V t b n M x L n t h Z G 0 x X 3 B j b 2 R l L D E y f S Z x d W 9 0 O y w m c X V v d D t T Z W N 0 a W 9 u M S 9 3 Y X N o X 2 N s d X N 0 Z X I v Q X V 0 b 1 J l b W 9 2 Z W R D b 2 x 1 b W 5 z M S 5 7 Y W R t M l 9 w Y 2 9 k Z S w x M 3 0 m c X V v d D s s J n F 1 b 3 Q 7 U 2 V j d G l v b j E v d 2 F z a F 9 j b H V z d G V y L 0 F 1 d G 9 S Z W 1 v d m V k Q 2 9 s d W 1 u c z E u e 2 F k b T N f c G N v Z G U s M T R 9 J n F 1 b 3 Q 7 X S w m c X V v d D t D b 2 x 1 b W 5 D b 3 V u d C Z x d W 9 0 O z o x N S w m c X V v d D t L Z X l D b 2 x 1 b W 5 O Y W 1 l c y Z x d W 9 0 O z p b X S w m c X V v d D t D b 2 x 1 b W 5 J Z G V u d G l 0 a W V z J n F 1 b 3 Q 7 O l s m c X V v d D t T Z W N 0 a W 9 u M S 9 3 Y X N o X 2 N s d X N 0 Z X I v Q X V 0 b 1 J l b W 9 2 Z W R D b 2 x 1 b W 5 z M S 5 7 S W 5 k Z X g s M H 0 m c X V v d D s s J n F 1 b 3 Q 7 U 2 V j d G l v b j E v d 2 F z a F 9 j b H V z d G V y L 0 F 1 d G 9 S Z W 1 v d m V k Q 2 9 s d W 1 u c z E u e 3 J l c G 9 y d G l u Z 1 9 t b 2 5 0 a C w x f S Z x d W 9 0 O y w m c X V v d D t T Z W N 0 a W 9 u M S 9 3 Y X N o X 2 N s d X N 0 Z X I v Q X V 0 b 1 J l b W 9 2 Z W R D b 2 x 1 b W 5 z M S 5 7 c H J v d m l u Y 2 U s M n 0 m c X V v d D s s J n F 1 b 3 Q 7 U 2 V j d G l v b j E v d 2 F z a F 9 j b H V z d G V y L 0 F 1 d G 9 S Z W 1 v d m V k Q 2 9 s d W 1 u c z E u e 2 R p c 3 R y a W N 0 L D N 9 J n F 1 b 3 Q 7 L C Z x d W 9 0 O 1 N l Y 3 R p b 2 4 x L 3 d h c 2 h f Y 2 x 1 c 3 R l c i 9 B d X R v U m V t b 3 Z l Z E N v b H V t b n M x L n t p b m R p Y 2 F 0 b 3 I s N H 0 m c X V v d D s s J n F 1 b 3 Q 7 U 2 V j d G l v b j E v d 2 F z a F 9 j b H V z d G V y L 0 F 1 d G 9 S Z W 1 v d m V k Q 2 9 s d W 1 u c z E u e 3 R v d G F s X 2 J v e X M s N X 0 m c X V v d D s s J n F 1 b 3 Q 7 U 2 V j d G l v b j E v d 2 F z a F 9 j b H V z d G V y L 0 F 1 d G 9 S Z W 1 v d m V k Q 2 9 s d W 1 u c z E u e 3 R v d G F s X 2 d p c m x z L D Z 9 J n F 1 b 3 Q 7 L C Z x d W 9 0 O 1 N l Y 3 R p b 2 4 x L 3 d h c 2 h f Y 2 x 1 c 3 R l c i 9 B d X R v U m V t b 3 Z l Z E N v b H V t b n M x L n t 0 b 3 R h b F 9 w d 2 R f b W V u L D d 9 J n F 1 b 3 Q 7 L C Z x d W 9 0 O 1 N l Y 3 R p b 2 4 x L 3 d h c 2 h f Y 2 x 1 c 3 R l c i 9 B d X R v U m V t b 3 Z l Z E N v b H V t b n M x L n t 0 b 3 R h b F 9 w d 2 R f d 2 9 t Z W 4 s O H 0 m c X V v d D s s J n F 1 b 3 Q 7 U 2 V j d G l v b j E v d 2 F z a F 9 j b H V z d G V y L 0 F 1 d G 9 S Z W 1 v d m V k Q 2 9 s d W 1 u c z E u e 3 R v d G F s X 2 1 l b i w 5 f S Z x d W 9 0 O y w m c X V v d D t T Z W N 0 a W 9 u M S 9 3 Y X N o X 2 N s d X N 0 Z X I v Q X V 0 b 1 J l b W 9 2 Z W R D b 2 x 1 b W 5 z M S 5 7 d G 9 0 Y W x f d 2 9 t Z W 4 s M T B 9 J n F 1 b 3 Q 7 L C Z x d W 9 0 O 1 N l Y 3 R p b 2 4 x L 3 d h c 2 h f Y 2 x 1 c 3 R l c i 9 B d X R v U m V t b 3 Z l Z E N v b H V t b n M x L n t 0 b 3 R h b F 9 i Z W 5 l Z m l j a W F y a W V z X 3 J l Y W N o Z W Q s M T F 9 J n F 1 b 3 Q 7 L C Z x d W 9 0 O 1 N l Y 3 R p b 2 4 x L 3 d h c 2 h f Y 2 x 1 c 3 R l c i 9 B d X R v U m V t b 3 Z l Z E N v b H V t b n M x L n t h Z G 0 x X 3 B j b 2 R l L D E y f S Z x d W 9 0 O y w m c X V v d D t T Z W N 0 a W 9 u M S 9 3 Y X N o X 2 N s d X N 0 Z X I v Q X V 0 b 1 J l b W 9 2 Z W R D b 2 x 1 b W 5 z M S 5 7 Y W R t M l 9 w Y 2 9 k Z S w x M 3 0 m c X V v d D s s J n F 1 b 3 Q 7 U 2 V j d G l v b j E v d 2 F z a F 9 j b H V z d G V y L 0 F 1 d G 9 S Z W 1 v d m V k Q 2 9 s d W 1 u c z E u e 2 F k b T N f c G N v Z G U s M T R 9 J n F 1 b 3 Q 7 X S w m c X V v d D t S Z W x h d G l v b n N o a X B J b m Z v J n F 1 b 3 Q 7 O l t d f S I g L z 4 8 L 1 N 0 Y W J s Z U V u d H J p Z X M + P C 9 J d G V t P j x J d G V t P j x J d G V t T G 9 j Y X R p b 2 4 + P E l 0 Z W 1 U e X B l P k Z v c m 1 1 b G E 8 L 0 l 0 Z W 1 U e X B l P j x J d G V t U G F 0 a D 5 T Z W N 0 a W 9 u M S 9 3 Y X N o X 2 N s d X N 0 Z X I v U 2 9 1 c m N l P C 9 J d G V t U G F 0 a D 4 8 L 0 l 0 Z W 1 M b 2 N h d G l v b j 4 8 U 3 R h Y m x l R W 5 0 c m l l c y A v P j w v S X R l b T 4 8 S X R l b T 4 8 S X R l b U x v Y 2 F 0 a W 9 u P j x J d G V t V H l w Z T 5 G b 3 J t d W x h P C 9 J d G V t V H l w Z T 4 8 S X R l b V B h d G g + U 2 V j d G l v b j E v d 2 F z a F 9 j b H V z d G V y L 0 5 h d m l n Y X R p b 2 4 l M j A x P C 9 J d G V t U G F 0 a D 4 8 L 0 l 0 Z W 1 M b 2 N h d G l v b j 4 8 U 3 R h Y m x l R W 5 0 c m l l c y A v P j w v S X R l b T 4 8 S X R l b T 4 8 S X R l b U x v Y 2 F 0 a W 9 u P j x J d G V t V H l w Z T 5 G b 3 J t d W x h P C 9 J d G V t V H l w Z T 4 8 S X R l b V B h d G g + U 2 V j d G l v b j E v d 2 F z a F 9 j b H V z d G V y L 1 J l b W 9 2 Z W Q l M j B 0 b 3 A l M j B y b 3 d z P C 9 J d G V t U G F 0 a D 4 8 L 0 l 0 Z W 1 M b 2 N h d G l v b j 4 8 U 3 R h Y m x l R W 5 0 c m l l c y A v P j w v S X R l b T 4 8 S X R l b T 4 8 S X R l b U x v Y 2 F 0 a W 9 u P j x J d G V t V H l w Z T 5 G b 3 J t d W x h P C 9 J d G V t V H l w Z T 4 8 S X R l b V B h d G g + U 2 V j d G l v b j E v d 2 F z a F 9 j b H V z d G V y L 0 F k Z G V k J T I w a W 5 k Z X g 8 L 0 l 0 Z W 1 Q Y X R o P j w v S X R l b U x v Y 2 F 0 a W 9 u P j x T d G F i b G V F b n R y a W V z I C 8 + P C 9 J d G V t P j x J d G V t P j x J d G V t T G 9 j Y X R p b 2 4 + P E l 0 Z W 1 U e X B l P k Z v c m 1 1 b G E 8 L 0 l 0 Z W 1 U e X B l P j x J d G V t U G F 0 a D 5 T Z W N 0 a W 9 u M S 9 3 Y X N o X 2 N s d X N 0 Z X I v U m V v c m R l c m V k J T I w Y 2 9 s d W 1 u c z w v S X R l b V B h d G g + P C 9 J d G V t T G 9 j Y X R p b 2 4 + P F N 0 Y W J s Z U V u d H J p Z X M g L z 4 8 L 0 l 0 Z W 0 + P E l 0 Z W 0 + P E l 0 Z W 1 M b 2 N h d G l v b j 4 8 S X R l b V R 5 c G U + R m 9 y b X V s Y T w v S X R l b V R 5 c G U + P E l 0 Z W 1 Q Y X R o P l N l Y 3 R p b 2 4 x L 0 Z p b G V Q Y X R o 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F 1 Z X J 5 S U Q i I F Z h b H V l P S J z Y j J j Y W R l N z k t N z c x Y y 0 0 M G Q 4 L T g 5 N 2 M t Z T E 3 Y j Y 5 O T d m M W Z h 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0 L T E 3 V D E 5 O j U y O j M y L j U 4 O T k z N D B a I i A v P j x F b n R y e S B U e X B l P S J G a W x s U 3 R h d H V z I i B W Y W x 1 Z T 0 i c 0 N v b X B s Z X R l I i A v P j w v U 3 R h Y m x l R W 5 0 c m l l c z 4 8 L 0 l 0 Z W 0 + P E l 0 Z W 0 + P E l 0 Z W 1 M b 2 N h d G l v b j 4 8 S X R l b V R 5 c G U + R m 9 y b X V s Y T w v S X R l b V R 5 c G U + P E l 0 Z W 1 Q Y X R o P l N l Y 3 R p b 2 4 x L 0 Z p b G V Q Y X R o L 1 N v d X J j Z T w v S X R l b V B h d G g + P C 9 J d G V t T G 9 j Y X R p b 2 4 + P F N 0 Y W J s Z U V u d H J p Z X M g L z 4 8 L 0 l 0 Z W 0 + P E l 0 Z W 0 + P E l 0 Z W 1 M b 2 N h d G l v b j 4 8 S X R l b V R 5 c G U + R m 9 y b X V s Y T w v S X R l b V R 5 c G U + P E l 0 Z W 1 Q Y X R o P l N l Y 3 R p b 2 4 x L 2 h l Y W x 0 a C 9 D a G F u Z 2 V k J T I w Y 2 9 s d W 1 u J T I w d H l w Z S U y M D E 8 L 0 l 0 Z W 1 Q Y X R o P j w v S X R l b U x v Y 2 F 0 a W 9 u P j x T d G F i b G V F b n R y a W V z I C 8 + P C 9 J d G V t P j x J d G V t P j x J d G V t T G 9 j Y X R p b 2 4 + P E l 0 Z W 1 U e X B l P k Z v c m 1 1 b G E 8 L 0 l 0 Z W 1 U e X B l P j x J d G V t U G F 0 a D 5 T Z W N 0 a W 9 u M S 9 o Z W F s d G h 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M W M 5 N W M z N S 0 x Z j Z j L T Q 1 N W U t Y j N h Y y 1 k O G M w Y z h m Y T Z h N j c 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j Q s J n F 1 b 3 Q 7 a 2 V 5 Q 2 9 s d W 1 u T m F t Z X M m c X V v d D s 6 W 1 0 s J n F 1 b 3 Q 7 c X V l c n l S Z W x h d G l v b n N o a X B z J n F 1 b 3 Q 7 O l t d L C Z x d W 9 0 O 2 N v b H V t b k l k Z W 5 0 a X R p Z X M m c X V v d D s 6 W y Z x d W 9 0 O 1 N l Y 3 R p b 2 4 x L 2 h l Y W x 0 a F 9 0 b 3 R h b C 9 B d X R v U m V t b 3 Z l Z E N v b H V t b n M x L n t y Z X B v c n R p b m d f b W 9 u d G g s M H 0 m c X V v d D s s J n F 1 b 3 Q 7 U 2 V j d G l v b j E v a G V h b H R o X 3 R v d G F s L 0 F 1 d G 9 S Z W 1 v d m V k Q 2 9 s d W 1 u c z E u e 3 B y b 3 Z p b m N l L D F 9 J n F 1 b 3 Q 7 L C Z x d W 9 0 O 1 N l Y 3 R p b 2 4 x L 2 h l Y W x 0 a F 9 0 b 3 R h b C 9 B d X R v U m V t b 3 Z l Z E N v b H V t b n M x L n t k a X N 0 c m l j d C w y f S Z x d W 9 0 O y w m c X V v d D t T Z W N 0 a W 9 u M S 9 o Z W F s d G h f d G 9 0 Y W w v Q X V 0 b 1 J l b W 9 2 Z W R D b 2 x 1 b W 5 z M S 5 7 a W 5 k a W N h d G 9 y L D N 9 J n F 1 b 3 Q 7 L C Z x d W 9 0 O 1 N l Y 3 R p b 2 4 x L 2 h l Y W x 0 a F 9 0 b 3 R h b C 9 B d X R v U m V t b 3 Z l Z E N v b H V t b n M x L n t n a X J s c 1 8 w L T V f c m V h Y 2 h l Z C w 0 f S Z x d W 9 0 O y w m c X V v d D t T Z W N 0 a W 9 u M S 9 o Z W F s d G h f d G 9 0 Y W w v Q X V 0 b 1 J l b W 9 2 Z W R D b 2 x 1 b W 5 z M S 5 7 Y m 9 5 c 1 8 w L T V f c m V h Y 2 h l Z C w 1 f S Z x d W 9 0 O y w m c X V v d D t T Z W N 0 a W 9 u M S 9 o Z W F s d G h f d G 9 0 Y W w v Q X V 0 b 1 J l b W 9 2 Z W R D b 2 x 1 b W 5 z M S 5 7 Z 2 l y b H N f N i 0 x M l 9 y Z W F j a G V k L D Z 9 J n F 1 b 3 Q 7 L C Z x d W 9 0 O 1 N l Y 3 R p b 2 4 x L 2 h l Y W x 0 a F 9 0 b 3 R h b C 9 B d X R v U m V t b 3 Z l Z E N v b H V t b n M x L n t i b 3 l z X z Y t M T J f c m V h Y 2 h l Z C w 3 f S Z x d W 9 0 O y w m c X V v d D t T Z W N 0 a W 9 u M S 9 o Z W F s d G h f d G 9 0 Y W w v Q X V 0 b 1 J l b W 9 2 Z W R D b 2 x 1 b W 5 z M S 5 7 Z 2 l y b H N f M T M t M T h f c m V h Y 2 h l Z C w 4 f S Z x d W 9 0 O y w m c X V v d D t T Z W N 0 a W 9 u M S 9 o Z W F s d G h f d G 9 0 Y W w v Q X V 0 b 1 J l b W 9 2 Z W R D b 2 x 1 b W 5 z M S 5 7 Y m 9 5 c 1 8 x M y 0 x O F 9 y Z W F j a G V k L D l 9 J n F 1 b 3 Q 7 L C Z x d W 9 0 O 1 N l Y 3 R p b 2 4 x L 2 h l Y W x 0 a F 9 0 b 3 R h b C 9 B d X R v U m V t b 3 Z l Z E N v b H V t b n M x L n t 0 b 3 R h b F 9 i b 3 l z L D E w f S Z x d W 9 0 O y w m c X V v d D t T Z W N 0 a W 9 u M S 9 o Z W F s d G h f d G 9 0 Y W w v Q X V 0 b 1 J l b W 9 2 Z W R D b 2 x 1 b W 5 z M S 5 7 d G 9 0 Y W x f Z 2 l y b H M s M T F 9 J n F 1 b 3 Q 7 L C Z x d W 9 0 O 1 N l Y 3 R p b 2 4 x L 2 h l Y W x 0 a F 9 0 b 3 R h b C 9 B d X R v U m V t b 3 Z l Z E N v b H V t b n M x L n t 0 b 3 R h b F 9 j a G l s Z H J l b i w x M n 0 m c X V v d D s s J n F 1 b 3 Q 7 U 2 V j d G l v b j E v a G V h b H R o X 3 R v d G F s L 0 F 1 d G 9 S Z W 1 v d m V k Q 2 9 s d W 1 u c z E u e 3 R v d G F s X 3 B 3 Z F 9 t Z W 4 s M T N 9 J n F 1 b 3 Q 7 L C Z x d W 9 0 O 1 N l Y 3 R p b 2 4 x L 2 h l Y W x 0 a F 9 0 b 3 R h b C 9 B d X R v U m V t b 3 Z l Z E N v b H V t b n M x L n t 0 b 3 R h b F 9 w d 2 R f d 2 9 t Z W 4 s M T R 9 J n F 1 b 3 Q 7 L C Z x d W 9 0 O 1 N l Y 3 R p b 2 4 x L 2 h l Y W x 0 a F 9 0 b 3 R h b C 9 B d X R v U m V t b 3 Z l Z E N v b H V t b n M x L n t 0 b 3 R h b F 9 w d 2 Q s M T V 9 J n F 1 b 3 Q 7 L C Z x d W 9 0 O 1 N l Y 3 R p b 2 4 x L 2 h l Y W x 0 a F 9 0 b 3 R h b C 9 B d X R v U m V t b 3 Z l Z E N v b H V t b n M x L n t 0 b 3 R h b F 9 t Z W 4 s M T Z 9 J n F 1 b 3 Q 7 L C Z x d W 9 0 O 1 N l Y 3 R p b 2 4 x L 2 h l Y W x 0 a F 9 0 b 3 R h b C 9 B d X R v U m V t b 3 Z l Z E N v b H V t b n M x L n t 0 b 3 R h b F 9 3 b 2 1 l b i w x N 3 0 m c X V v d D s s J n F 1 b 3 Q 7 U 2 V j d G l v b j E v a G V h b H R o X 3 R v d G F s L 0 F 1 d G 9 S Z W 1 v d m V k Q 2 9 s d W 1 u c z E u e 3 R v d G F s X 2 F k d W x 0 c y w x O H 0 m c X V v d D s s J n F 1 b 3 Q 7 U 2 V j d G l v b j E v a G V h b H R o X 3 R v d G F s L 0 F 1 d G 9 S Z W 1 v d m V k Q 2 9 s d W 1 u c z E u e 3 R v d G F s X 2 J l b m V m a W N p Y X J p Z X N f c m V h Y 2 h l Z C w x O X 0 m c X V v d D s s J n F 1 b 3 Q 7 U 2 V j d G l v b j E v a G V h b H R o X 3 R v d G F s L 0 F 1 d G 9 S Z W 1 v d m V k Q 2 9 s d W 1 u c z E u e 1 9 0 b 3 R h b F 9 j a G l s Z H J l b i w y M H 0 m c X V v d D s s J n F 1 b 3 Q 7 U 2 V j d G l v b j E v a G V h b H R o X 3 R v d G F s L 0 F 1 d G 9 S Z W 1 v d m V k Q 2 9 s d W 1 u c z E u e 1 9 0 b 3 R h b F 9 h Z H V s d H M s M j F 9 J n F 1 b 3 Q 7 L C Z x d W 9 0 O 1 N l Y 3 R p b 2 4 x L 2 h l Y W x 0 a F 9 0 b 3 R h b C 9 B d X R v U m V t b 3 Z l Z E N v b H V t b n M x L n t f d G 9 0 Y W x f c H d k L D I y f S Z x d W 9 0 O y w m c X V v d D t T Z W N 0 a W 9 u M S 9 o Z W F s d G h f d G 9 0 Y W w v Q X V 0 b 1 J l b W 9 2 Z W R D b 2 x 1 b W 5 z M S 5 7 X 3 R v d G F s X 2 J l b m V m a W N p Y X J p Z X M s M j N 9 J n F 1 b 3 Q 7 X S w m c X V v d D t D b 2 x 1 b W 5 D b 3 V u d C Z x d W 9 0 O z o y N C w m c X V v d D t L Z X l D b 2 x 1 b W 5 O Y W 1 l c y Z x d W 9 0 O z p b X S w m c X V v d D t D b 2 x 1 b W 5 J Z G V u d G l 0 a W V z J n F 1 b 3 Q 7 O l s m c X V v d D t T Z W N 0 a W 9 u M S 9 o Z W F s d G h f d G 9 0 Y W w v Q X V 0 b 1 J l b W 9 2 Z W R D b 2 x 1 b W 5 z M S 5 7 c m V w b 3 J 0 a W 5 n X 2 1 v b n R o L D B 9 J n F 1 b 3 Q 7 L C Z x d W 9 0 O 1 N l Y 3 R p b 2 4 x L 2 h l Y W x 0 a F 9 0 b 3 R h b C 9 B d X R v U m V t b 3 Z l Z E N v b H V t b n M x L n t w c m 9 2 a W 5 j Z S w x f S Z x d W 9 0 O y w m c X V v d D t T Z W N 0 a W 9 u M S 9 o Z W F s d G h f d G 9 0 Y W w v Q X V 0 b 1 J l b W 9 2 Z W R D b 2 x 1 b W 5 z M S 5 7 Z G l z d H J p Y 3 Q s M n 0 m c X V v d D s s J n F 1 b 3 Q 7 U 2 V j d G l v b j E v a G V h b H R o X 3 R v d G F s L 0 F 1 d G 9 S Z W 1 v d m V k Q 2 9 s d W 1 u c z E u e 2 l u Z G l j Y X R v c i w z f S Z x d W 9 0 O y w m c X V v d D t T Z W N 0 a W 9 u M S 9 o Z W F s d G h f d G 9 0 Y W w v Q X V 0 b 1 J l b W 9 2 Z W R D b 2 x 1 b W 5 z M S 5 7 Z 2 l y b H N f M C 0 1 X 3 J l Y W N o Z W Q s N H 0 m c X V v d D s s J n F 1 b 3 Q 7 U 2 V j d G l v b j E v a G V h b H R o X 3 R v d G F s L 0 F 1 d G 9 S Z W 1 v d m V k Q 2 9 s d W 1 u c z E u e 2 J v e X N f M C 0 1 X 3 J l Y W N o Z W Q s N X 0 m c X V v d D s s J n F 1 b 3 Q 7 U 2 V j d G l v b j E v a G V h b H R o X 3 R v d G F s L 0 F 1 d G 9 S Z W 1 v d m V k Q 2 9 s d W 1 u c z E u e 2 d p c m x z X z Y t M T J f c m V h Y 2 h l Z C w 2 f S Z x d W 9 0 O y w m c X V v d D t T Z W N 0 a W 9 u M S 9 o Z W F s d G h f d G 9 0 Y W w v Q X V 0 b 1 J l b W 9 2 Z W R D b 2 x 1 b W 5 z M S 5 7 Y m 9 5 c 1 8 2 L T E y X 3 J l Y W N o Z W Q s N 3 0 m c X V v d D s s J n F 1 b 3 Q 7 U 2 V j d G l v b j E v a G V h b H R o X 3 R v d G F s L 0 F 1 d G 9 S Z W 1 v d m V k Q 2 9 s d W 1 u c z E u e 2 d p c m x z X z E z L T E 4 X 3 J l Y W N o Z W Q s O H 0 m c X V v d D s s J n F 1 b 3 Q 7 U 2 V j d G l v b j E v a G V h b H R o X 3 R v d G F s L 0 F 1 d G 9 S Z W 1 v d m V k Q 2 9 s d W 1 u c z E u e 2 J v e X N f M T M t M T h f c m V h Y 2 h l Z C w 5 f S Z x d W 9 0 O y w m c X V v d D t T Z W N 0 a W 9 u M S 9 o Z W F s d G h f d G 9 0 Y W w v Q X V 0 b 1 J l b W 9 2 Z W R D b 2 x 1 b W 5 z M S 5 7 d G 9 0 Y W x f Y m 9 5 c y w x M H 0 m c X V v d D s s J n F 1 b 3 Q 7 U 2 V j d G l v b j E v a G V h b H R o X 3 R v d G F s L 0 F 1 d G 9 S Z W 1 v d m V k Q 2 9 s d W 1 u c z E u e 3 R v d G F s X 2 d p c m x z L D E x f S Z x d W 9 0 O y w m c X V v d D t T Z W N 0 a W 9 u M S 9 o Z W F s d G h f d G 9 0 Y W w v Q X V 0 b 1 J l b W 9 2 Z W R D b 2 x 1 b W 5 z M S 5 7 d G 9 0 Y W x f Y 2 h p b G R y Z W 4 s M T J 9 J n F 1 b 3 Q 7 L C Z x d W 9 0 O 1 N l Y 3 R p b 2 4 x L 2 h l Y W x 0 a F 9 0 b 3 R h b C 9 B d X R v U m V t b 3 Z l Z E N v b H V t b n M x L n t 0 b 3 R h b F 9 w d 2 R f b W V u L D E z f S Z x d W 9 0 O y w m c X V v d D t T Z W N 0 a W 9 u M S 9 o Z W F s d G h f d G 9 0 Y W w v Q X V 0 b 1 J l b W 9 2 Z W R D b 2 x 1 b W 5 z M S 5 7 d G 9 0 Y W x f c H d k X 3 d v b W V u L D E 0 f S Z x d W 9 0 O y w m c X V v d D t T Z W N 0 a W 9 u M S 9 o Z W F s d G h f d G 9 0 Y W w v Q X V 0 b 1 J l b W 9 2 Z W R D b 2 x 1 b W 5 z M S 5 7 d G 9 0 Y W x f c H d k L D E 1 f S Z x d W 9 0 O y w m c X V v d D t T Z W N 0 a W 9 u M S 9 o Z W F s d G h f d G 9 0 Y W w v Q X V 0 b 1 J l b W 9 2 Z W R D b 2 x 1 b W 5 z M S 5 7 d G 9 0 Y W x f b W V u L D E 2 f S Z x d W 9 0 O y w m c X V v d D t T Z W N 0 a W 9 u M S 9 o Z W F s d G h f d G 9 0 Y W w v Q X V 0 b 1 J l b W 9 2 Z W R D b 2 x 1 b W 5 z M S 5 7 d G 9 0 Y W x f d 2 9 t Z W 4 s M T d 9 J n F 1 b 3 Q 7 L C Z x d W 9 0 O 1 N l Y 3 R p b 2 4 x L 2 h l Y W x 0 a F 9 0 b 3 R h b C 9 B d X R v U m V t b 3 Z l Z E N v b H V t b n M x L n t 0 b 3 R h b F 9 h Z H V s d H M s M T h 9 J n F 1 b 3 Q 7 L C Z x d W 9 0 O 1 N l Y 3 R p b 2 4 x L 2 h l Y W x 0 a F 9 0 b 3 R h b C 9 B d X R v U m V t b 3 Z l Z E N v b H V t b n M x L n t 0 b 3 R h b F 9 i Z W 5 l Z m l j a W F y a W V z X 3 J l Y W N o Z W Q s M T l 9 J n F 1 b 3 Q 7 L C Z x d W 9 0 O 1 N l Y 3 R p b 2 4 x L 2 h l Y W x 0 a F 9 0 b 3 R h b C 9 B d X R v U m V t b 3 Z l Z E N v b H V t b n M x L n t f d G 9 0 Y W x f Y 2 h p b G R y Z W 4 s M j B 9 J n F 1 b 3 Q 7 L C Z x d W 9 0 O 1 N l Y 3 R p b 2 4 x L 2 h l Y W x 0 a F 9 0 b 3 R h b C 9 B d X R v U m V t b 3 Z l Z E N v b H V t b n M x L n t f d G 9 0 Y W x f Y W R 1 b H R z L D I x f S Z x d W 9 0 O y w m c X V v d D t T Z W N 0 a W 9 u M S 9 o Z W F s d G h f d G 9 0 Y W w v Q X V 0 b 1 J l b W 9 2 Z W R D b 2 x 1 b W 5 z M S 5 7 X 3 R v d G F s X 3 B 3 Z C w y M n 0 m c X V v d D s s J n F 1 b 3 Q 7 U 2 V j d G l v b j E v a G V h b H R o X 3 R v d G F s L 0 F 1 d G 9 S Z W 1 v d m V k Q 2 9 s d W 1 u c z E u e 1 9 0 b 3 R h b F 9 i Z W 5 l Z m l j a W F y a W V z L D I z f S Z x d W 9 0 O 1 0 s J n F 1 b 3 Q 7 U m V s Y X R p b 2 5 z a G l w S W 5 m b y Z x d W 9 0 O z p b X X 0 i I C 8 + P E V u d H J 5 I F R 5 c G U 9 I k Z p b G x T d G F 0 d X M i I F Z h b H V l P S J z Q 2 9 t c G x l d G U i I C 8 + P E V u d H J 5 I F R 5 c G U 9 I k Z p b G x D b 2 x 1 b W 5 O Y W 1 l c y I g V m F s d W U 9 I n N b J n F 1 b 3 Q 7 c m V w b 3 J 0 a W 5 n X 2 1 v b n R o J n F 1 b 3 Q 7 L C Z x d W 9 0 O 3 B y b 3 Z p b m N l J n F 1 b 3 Q 7 L C Z x d W 9 0 O 2 R p c 3 R y a W N 0 J n F 1 b 3 Q 7 L C Z x d W 9 0 O 2 l u Z G l j Y X R v c i Z x d W 9 0 O y w m c X V v d D t n a X J s c 1 8 w L T V f c m V h Y 2 h l Z C Z x d W 9 0 O y w m c X V v d D t i b 3 l z X z A t N V 9 y Z W F j a G V k J n F 1 b 3 Q 7 L C Z x d W 9 0 O 2 d p c m x z X z Y t M T J f c m V h Y 2 h l Z C Z x d W 9 0 O y w m c X V v d D t i b 3 l z X z Y t M T J f c m V h Y 2 h l Z C Z x d W 9 0 O y w m c X V v d D t n a X J s c 1 8 x M y 0 x O F 9 y Z W F j a G V k J n F 1 b 3 Q 7 L C Z x d W 9 0 O 2 J v e X N f M T M t M T h f c m V h Y 2 h l Z C Z x d W 9 0 O y w m c X V v d D t 0 b 3 R h b F 9 i b 3 l z J n F 1 b 3 Q 7 L C Z x d W 9 0 O 3 R v d G F s X 2 d p c m x z J n F 1 b 3 Q 7 L C Z x d W 9 0 O 3 R v d G F s X 2 N o a W x k c m V u J n F 1 b 3 Q 7 L C Z x d W 9 0 O 3 R v d G F s X 3 B 3 Z F 9 t Z W 4 m c X V v d D s s J n F 1 b 3 Q 7 d G 9 0 Y W x f c H d k X 3 d v b W V u J n F 1 b 3 Q 7 L C Z x d W 9 0 O 3 R v d G F s X 3 B 3 Z C Z x d W 9 0 O y w m c X V v d D t 0 b 3 R h b F 9 t Z W 4 m c X V v d D s s J n F 1 b 3 Q 7 d G 9 0 Y W x f d 2 9 t Z W 4 m c X V v d D s s J n F 1 b 3 Q 7 d G 9 0 Y W x f Y W R 1 b H R z J n F 1 b 3 Q 7 L C Z x d W 9 0 O 3 R v d G F s X 2 J l b m V m a W N p Y X J p Z X N f c m V h Y 2 h l Z C Z x d W 9 0 O y w m c X V v d D t f d G 9 0 Y W x f Y 2 h p b G R y Z W 4 m c X V v d D s s J n F 1 b 3 Q 7 X 3 R v d G F s X 2 F k d W x 0 c y Z x d W 9 0 O y w m c X V v d D t f d G 9 0 Y W x f c H d k J n F 1 b 3 Q 7 L C Z x d W 9 0 O 1 9 0 b 3 R h b F 9 i Z W 5 l Z m l j a W F y a W V z J n F 1 b 3 Q 7 X S I g L z 4 8 R W 5 0 c n k g V H l w Z T 0 i R m l s b E N v b H V t b l R 5 c G V z I i B W Y W x 1 Z T 0 i c 0 N R W U d C Z 0 F B Q U F B Q U F B Q U F B d 0 F B Q U F B R E F B T U R B Q U 1 B I i A v P j x F b n R y e S B U e X B l P S J G a W x s T G F z d F V w Z G F 0 Z W Q i I F Z h b H V l P S J k M j A y N C 0 w N C 0 x O V Q y M D o 1 N T o x N S 4 w M j A 4 N D A w W i I g L z 4 8 R W 5 0 c n k g V H l w Z T 0 i U X V l c n l H c m 9 1 c E l E I i B W Y W x 1 Z T 0 i c z c 1 M G N j Y W F m L W Y x Y W Y t N G Z i M S 1 h Y z M y L T k 4 O D M 4 O G Q 1 O W Y 3 Y y I g L z 4 8 R W 5 0 c n k g V H l w Z T 0 i R m l s b E V y c m 9 y Q 2 9 k Z S I g V m F s d W U 9 I n N V b m t u b 3 d u I i A v P j x F b n R y e S B U e X B l P S J B Z G R l Z F R v R G F 0 Y U 1 v Z G V s I i B W Y W x 1 Z T 0 i b D A i I C 8 + P C 9 T d G F i b G V F b n R y a W V z P j w v S X R l b T 4 8 S X R l b T 4 8 S X R l b U x v Y 2 F 0 a W 9 u P j x J d G V t V H l w Z T 5 G b 3 J t d W x h P C 9 J d G V t V H l w Z T 4 8 S X R l b V B h d G g + U 2 V j d G l v b j E v a G V h b H R o X 3 R v d G F s L 1 N v d X J j Z T w v S X R l b V B h d G g + P C 9 J d G V t T G 9 j Y X R p b 2 4 + P F N 0 Y W J s Z U V u d H J p Z X M g L z 4 8 L 0 l 0 Z W 0 + P E l 0 Z W 0 + P E l 0 Z W 1 M b 2 N h d G l v b j 4 8 S X R l b V R 5 c G U + R m 9 y b X V s Y T w v S X R l b V R 5 c G U + P E l 0 Z W 1 Q Y X R o P l N l Y 3 R p b 2 4 x L 2 h l Y W x 0 a F 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x Y z I 4 Y T M 2 O C 0 5 Y z A 1 L T Q 1 N T g t O D g y M C 1 j Y T V k Y z g 0 M W E x Y m Q 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x h c 3 R V c G R h d G V k I i B W Y W x 1 Z T 0 i Z D I w M j Q t M D Q t M T l U M T U 6 N D M 6 M T I u N T M 1 M T U 1 M F o i I C 8 + P E V u d H J 5 I F R 5 c G U 9 I k Z p b G x D b 2 x 1 b W 5 U e X B l c y I g V m F s d W U 9 I n N D U V l H Q l F B R k J R Q T 0 i I C 8 + P E V u d H J 5 I F R 5 c G U 9 I l F 1 Z X J 5 R 3 J v d X B J R C I g V m F s d W U 9 I n M 3 N T B j Y 2 F h Z i 1 m M W F m L T R m Y j E t Y W M z M i 0 5 O D g z O D h k N T l m N 2 M i I C 8 + P E V u d H J 5 I F R 5 c G U 9 I k Z p b G x F c n J v c k N v Z G U i I F Z h b H V l P S J z V W 5 r b m 9 3 b i I g L z 4 8 R W 5 0 c n k g V H l w Z T 0 i Q W R k Z W R U b 0 R h d G F N b 2 R l b C I g V m F s d W U 9 I m w w I i A v P j x F b n R y e S B U e X B l P S J G a W x s Q 2 9 s d W 1 u T m F t Z X M i I F Z h b H V l P S J z W y Z x d W 9 0 O 3 J l c G 9 y d G l u Z 1 9 t b 2 5 0 a C Z x d W 9 0 O y w m c X V v d D t w c m 9 2 a W 5 j Z S Z x d W 9 0 O y w m c X V v d D t p b m R p Y 2 F 0 b 3 I m c X V v d D s s J n F 1 b 3 Q 7 d G 9 0 Y W x f Y 2 h p b G R y Z W 4 m c X V v d D s s J n F 1 b 3 Q 7 d G 9 0 Y W x f b W V u J n F 1 b 3 Q 7 L C Z x d W 9 0 O 3 R v d G F s X 3 d v b W V u J n F 1 b 3 Q 7 L C Z x d W 9 0 O 3 R v d G F s X 3 B 3 Z C Z x d W 9 0 O y w m c X V v d D t 0 b 3 R h b 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h l Y W x 0 a F 9 w c m 9 2 X 2 l u Z F 9 z d W 0 v Q X V 0 b 1 J l b W 9 2 Z W R D b 2 x 1 b W 5 z M S 5 7 c m V w b 3 J 0 a W 5 n X 2 1 v b n R o L D B 9 J n F 1 b 3 Q 7 L C Z x d W 9 0 O 1 N l Y 3 R p b 2 4 x L 2 h l Y W x 0 a F 9 w c m 9 2 X 2 l u Z F 9 z d W 0 v Q X V 0 b 1 J l b W 9 2 Z W R D b 2 x 1 b W 5 z M S 5 7 c H J v d m l u Y 2 U s M X 0 m c X V v d D s s J n F 1 b 3 Q 7 U 2 V j d G l v b j E v a G V h b H R o X 3 B y b 3 Z f a W 5 k X 3 N 1 b S 9 B d X R v U m V t b 3 Z l Z E N v b H V t b n M x L n t p b m R p Y 2 F 0 b 3 I s M n 0 m c X V v d D s s J n F 1 b 3 Q 7 U 2 V j d G l v b j E v a G V h b H R o X 3 B y b 3 Z f a W 5 k X 3 N 1 b S 9 B d X R v U m V t b 3 Z l Z E N v b H V t b n M x L n t 0 b 3 R h b F 9 j a G l s Z H J l b i w z f S Z x d W 9 0 O y w m c X V v d D t T Z W N 0 a W 9 u M S 9 o Z W F s d G h f c H J v d l 9 p b m R f c 3 V t L 0 F 1 d G 9 S Z W 1 v d m V k Q 2 9 s d W 1 u c z E u e 3 R v d G F s X 2 1 l b i w 0 f S Z x d W 9 0 O y w m c X V v d D t T Z W N 0 a W 9 u M S 9 o Z W F s d G h f c H J v d l 9 p b m R f c 3 V t L 0 F 1 d G 9 S Z W 1 v d m V k Q 2 9 s d W 1 u c z E u e 3 R v d G F s X 3 d v b W V u L D V 9 J n F 1 b 3 Q 7 L C Z x d W 9 0 O 1 N l Y 3 R p b 2 4 x L 2 h l Y W x 0 a F 9 w c m 9 2 X 2 l u Z F 9 z d W 0 v Q X V 0 b 1 J l b W 9 2 Z W R D b 2 x 1 b W 5 z M S 5 7 d G 9 0 Y W x f c H d k L D Z 9 J n F 1 b 3 Q 7 L C Z x d W 9 0 O 1 N l Y 3 R p b 2 4 x L 2 h l Y W x 0 a F 9 w c m 9 2 X 2 l u Z F 9 z d W 0 v Q X V 0 b 1 J l b W 9 2 Z W R D b 2 x 1 b W 5 z M S 5 7 d G 9 0 Y W w s N 3 0 m c X V v d D t d L C Z x d W 9 0 O 0 N v b H V t b k N v d W 5 0 J n F 1 b 3 Q 7 O j g s J n F 1 b 3 Q 7 S 2 V 5 Q 2 9 s d W 1 u T m F t Z X M m c X V v d D s 6 W 1 0 s J n F 1 b 3 Q 7 Q 2 9 s d W 1 u S W R l b n R p d G l l c y Z x d W 9 0 O z p b J n F 1 b 3 Q 7 U 2 V j d G l v b j E v a G V h b H R o X 3 B y b 3 Z f a W 5 k X 3 N 1 b S 9 B d X R v U m V t b 3 Z l Z E N v b H V t b n M x L n t y Z X B v c n R p b m d f b W 9 u d G g s M H 0 m c X V v d D s s J n F 1 b 3 Q 7 U 2 V j d G l v b j E v a G V h b H R o X 3 B y b 3 Z f a W 5 k X 3 N 1 b S 9 B d X R v U m V t b 3 Z l Z E N v b H V t b n M x L n t w c m 9 2 a W 5 j Z S w x f S Z x d W 9 0 O y w m c X V v d D t T Z W N 0 a W 9 u M S 9 o Z W F s d G h f c H J v d l 9 p b m R f c 3 V t L 0 F 1 d G 9 S Z W 1 v d m V k Q 2 9 s d W 1 u c z E u e 2 l u Z G l j Y X R v c i w y f S Z x d W 9 0 O y w m c X V v d D t T Z W N 0 a W 9 u M S 9 o Z W F s d G h f c H J v d l 9 p b m R f c 3 V t L 0 F 1 d G 9 S Z W 1 v d m V k Q 2 9 s d W 1 u c z E u e 3 R v d G F s X 2 N o a W x k c m V u L D N 9 J n F 1 b 3 Q 7 L C Z x d W 9 0 O 1 N l Y 3 R p b 2 4 x L 2 h l Y W x 0 a F 9 w c m 9 2 X 2 l u Z F 9 z d W 0 v Q X V 0 b 1 J l b W 9 2 Z W R D b 2 x 1 b W 5 z M S 5 7 d G 9 0 Y W x f b W V u L D R 9 J n F 1 b 3 Q 7 L C Z x d W 9 0 O 1 N l Y 3 R p b 2 4 x L 2 h l Y W x 0 a F 9 w c m 9 2 X 2 l u Z F 9 z d W 0 v Q X V 0 b 1 J l b W 9 2 Z W R D b 2 x 1 b W 5 z M S 5 7 d G 9 0 Y W x f d 2 9 t Z W 4 s N X 0 m c X V v d D s s J n F 1 b 3 Q 7 U 2 V j d G l v b j E v a G V h b H R o X 3 B y b 3 Z f a W 5 k X 3 N 1 b S 9 B d X R v U m V t b 3 Z l Z E N v b H V t b n M x L n t 0 b 3 R h b F 9 w d 2 Q s N n 0 m c X V v d D s s J n F 1 b 3 Q 7 U 2 V j d G l v b j E v a G V h b H R o X 3 B y b 3 Z f a W 5 k X 3 N 1 b S 9 B d X R v U m V t b 3 Z l Z E N v b H V t b n M x L n t 0 b 3 R h b C w 3 f S Z x d W 9 0 O 1 0 s J n F 1 b 3 Q 7 U m V s Y X R p b 2 5 z a G l w S W 5 m b y Z x d W 9 0 O z p b X X 0 i I C 8 + P C 9 T d G F i b G V F b n R y a W V z P j w v S X R l b T 4 8 S X R l b T 4 8 S X R l b U x v Y 2 F 0 a W 9 u P j x J d G V t V H l w Z T 5 G b 3 J t d W x h P C 9 J d G V t V H l w Z T 4 8 S X R l b V B h d G g + U 2 V j d G l v b j E v a G V h b H R o X 3 B y b 3 Z f a W 5 k X 3 N 1 b S 9 T b 3 V y Y 2 U 8 L 0 l 0 Z W 1 Q Y X R o P j w v S X R l b U x v Y 2 F 0 a W 9 u P j x T d G F i b G V F b n R y a W V z I C 8 + P C 9 J d G V t P j x J d G V t P j x J d G V t T G 9 j Y X R p b 2 4 + P E l 0 Z W 1 U e X B l P k Z v c m 1 1 b G E 8 L 0 l 0 Z W 1 U e X B l P j x J d G V t U G F 0 a D 5 T Z W N 0 a W 9 u M S 9 U R V N U J T I w a G V h b H R o X 3 B y b 3 Z f a W 5 k X 2 N v b m R f d G 9 0 Y W w l M j A l M j g x 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G E 0 M z k x Z D k t Z D c 4 M S 0 0 Y 2 E 3 L W E z O W Q t N z A 2 M z A w Z G R i Y z V h 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c m V w b 3 J 0 a W 5 n X 2 1 v b n R o J n F 1 b 3 Q 7 L C Z x d W 9 0 O 3 B y b 3 Z p b m N l J n F 1 b 3 Q 7 L C Z x d W 9 0 O 2 l u Z G l j Y X R v c i Z x d W 9 0 O y w m c X V v d D t 0 b 3 R h b F 9 j b 2 5 k J n F 1 b 3 Q 7 X S I g L z 4 8 R W 5 0 c n k g V H l w Z T 0 i R m l s b E N v b H V t b l R 5 c G V z I i B W Y W x 1 Z T 0 i c 0 N R W U d C U T 0 9 I i A v P j x F b n R y e S B U e X B l P S J G a W x s T G F z d F V w Z G F 0 Z W Q i I F Z h b H V l P S J k M j A y N C 0 w N C 0 x O V Q x N T o 0 M z o x M i 4 0 M j E y M T A w W i I g L z 4 8 R W 5 0 c n k g V H l w Z T 0 i R m l s b E V y c m 9 y Q 2 9 1 b n Q i I F Z h b H V l P S J s M C I g L z 4 8 R W 5 0 c n k g V H l w Z T 0 i R m l s b E V y c m 9 y Q 2 9 k Z S I g V m F s d W U 9 I n N V b m t u b 3 d u I i A v P j x F b n R y e S B U e X B l P S J G a W x s Q 2 9 1 b n Q i I F Z h b H V l P S J s N D E i I C 8 + P E V u d H J 5 I F R 5 c G U 9 I k F k Z G V k V G 9 E Y X R h T W 9 k Z W w i I F Z h b H V l P S J s M C I g L z 4 8 R W 5 0 c n k g V H l w Z T 0 i U X V l c n l H c m 9 1 c E l E I i B W Y W x 1 Z T 0 i c 2 Z k Z D l k M z Z j L T Q z N z c t N D c 4 O C 1 i M j k 4 L W Q 2 M W J i N W Z k Y T F m N C I g L z 4 8 R W 5 0 c n k g V H l w Z T 0 i U m V s Y X R p b 2 5 z a G l w S W 5 m b 0 N v b n R h a W 5 l c i I g V m F s d W U 9 I n N 7 J n F 1 b 3 Q 7 Y 2 9 s d W 1 u Q 2 9 1 b n Q m c X V v d D s 6 N C w m c X V v d D t r Z X l D b 2 x 1 b W 5 O Y W 1 l c y Z x d W 9 0 O z p b X S w m c X V v d D t x d W V y e V J l b G F 0 a W 9 u c 2 h p c H M m c X V v d D s 6 W 1 0 s J n F 1 b 3 Q 7 Y 2 9 s d W 1 u S W R l b n R p d G l l c y Z x d W 9 0 O z p b J n F 1 b 3 Q 7 U 2 V j d G l v b j E v a G V h b H R o X 3 B y b 3 Z f a W 5 k X 2 N v b m R f d G 9 0 Y W w g K D E p L 0 F 1 d G 9 S Z W 1 v d m V k Q 2 9 s d W 1 u c z E u e 3 J l c G 9 y d G l u Z 1 9 t b 2 5 0 a C w w f S Z x d W 9 0 O y w m c X V v d D t T Z W N 0 a W 9 u M S 9 o Z W F s d G h f c H J v d l 9 p b m R f Y 2 9 u Z F 9 0 b 3 R h b C A o M S k v Q X V 0 b 1 J l b W 9 2 Z W R D b 2 x 1 b W 5 z M S 5 7 c H J v d m l u Y 2 U s M X 0 m c X V v d D s s J n F 1 b 3 Q 7 U 2 V j d G l v b j E v a G V h b H R o X 3 B y b 3 Z f a W 5 k X 2 N v b m R f d G 9 0 Y W w g K D E p L 0 F 1 d G 9 S Z W 1 v d m V k Q 2 9 s d W 1 u c z E u e 2 l u Z G l j Y X R v c i w y f S Z x d W 9 0 O y w m c X V v d D t T Z W N 0 a W 9 u M S 9 o Z W F s d G h f c H J v d l 9 p b m R f Y 2 9 u Z F 9 0 b 3 R h b C A o M S k v Q X V 0 b 1 J l b W 9 2 Z W R D b 2 x 1 b W 5 z M S 5 7 d G 9 0 Y W x f Y 2 9 u Z C w z f S Z x d W 9 0 O 1 0 s J n F 1 b 3 Q 7 Q 2 9 s d W 1 u Q 2 9 1 b n Q m c X V v d D s 6 N C w m c X V v d D t L Z X l D b 2 x 1 b W 5 O Y W 1 l c y Z x d W 9 0 O z p b X S w m c X V v d D t D b 2 x 1 b W 5 J Z G V u d G l 0 a W V z J n F 1 b 3 Q 7 O l s m c X V v d D t T Z W N 0 a W 9 u M S 9 o Z W F s d G h f c H J v d l 9 p b m R f Y 2 9 u Z F 9 0 b 3 R h b C A o M S k v Q X V 0 b 1 J l b W 9 2 Z W R D b 2 x 1 b W 5 z M S 5 7 c m V w b 3 J 0 a W 5 n X 2 1 v b n R o L D B 9 J n F 1 b 3 Q 7 L C Z x d W 9 0 O 1 N l Y 3 R p b 2 4 x L 2 h l Y W x 0 a F 9 w c m 9 2 X 2 l u Z F 9 j b 2 5 k X 3 R v d G F s I C g x K S 9 B d X R v U m V t b 3 Z l Z E N v b H V t b n M x L n t w c m 9 2 a W 5 j Z S w x f S Z x d W 9 0 O y w m c X V v d D t T Z W N 0 a W 9 u M S 9 o Z W F s d G h f c H J v d l 9 p b m R f Y 2 9 u Z F 9 0 b 3 R h b C A o M S k v Q X V 0 b 1 J l b W 9 2 Z W R D b 2 x 1 b W 5 z M S 5 7 a W 5 k a W N h d G 9 y L D J 9 J n F 1 b 3 Q 7 L C Z x d W 9 0 O 1 N l Y 3 R p b 2 4 x L 2 h l Y W x 0 a F 9 w c m 9 2 X 2 l u Z F 9 j b 2 5 k X 3 R v d G F s I C g x K S 9 B d X R v U m V t b 3 Z l Z E N v b H V t b n M x L n t 0 b 3 R h b F 9 j b 2 5 k L D N 9 J n F 1 b 3 Q 7 X S w m c X V v d D t S Z W x h d G l v b n N o a X B J b m Z v J n F 1 b 3 Q 7 O l t d f S I g L z 4 8 L 1 N 0 Y W J s Z U V u d H J p Z X M + P C 9 J d G V t P j x J d G V t P j x J d G V t T G 9 j Y X R p b 2 4 + P E l 0 Z W 1 U e X B l P k Z v c m 1 1 b G E 8 L 0 l 0 Z W 1 U e X B l P j x J d G V t U G F 0 a D 5 T Z W N 0 a W 9 u M S 9 U R V N U J T I w a G V h b H R o X 3 B y b 3 Z f a W 5 k X 2 N v b m R f d G 9 0 Y W w l M j A l M j g x J T I 5 L 1 N v d X J j Z T w v S X R l b V B h d G g + P C 9 J d G V t T G 9 j Y X R p b 2 4 + P F N 0 Y W J s Z U V u d H J p Z X M g L z 4 8 L 0 l 0 Z W 0 + P E l 0 Z W 0 + P E l 0 Z W 1 M b 2 N h d G l v b j 4 8 S X R l b V R 5 c G U + R m 9 y b X V s Y T w v S X R l b V R 5 c G U + P E l 0 Z W 1 Q Y X R o P l N l Y 3 R p b 2 4 x L 1 R F U 1 Q l M j B o Z W F s d G h f c H J v d l 9 p b m R f Y 2 9 u Z F 9 0 b 3 R h b C U y M C U y O D E l M j k v U m V t b 3 Z l Z C U y M E N v b H V t b n M 8 L 0 l 0 Z W 1 Q Y X R o P j w v S X R l b U x v Y 2 F 0 a W 9 u P j x T d G F i b G V F b n R y a W V z I C 8 + P C 9 J d G V t P j x J d G V t P j x J d G V t T G 9 j Y X R p b 2 4 + P E l 0 Z W 1 U e X B l P k Z v c m 1 1 b G E 8 L 0 l 0 Z W 1 U e X B l P j x J d G V t U G F 0 a D 5 T Z W N 0 a W 9 u M S 9 U R V N U J T I w a G V h b H R o X 3 B y b 3 Z f a W 5 k X 2 N v b m R f d G 9 0 Y W w l M j A l M j g x J T I 5 L 0 d y b 3 V w Z W Q l M j B S b 3 d z P C 9 J d G V t U G F 0 a D 4 8 L 0 l 0 Z W 1 M b 2 N h d G l v b j 4 8 U 3 R h Y m x l R W 5 0 c m l l c y A v P j w v S X R l b T 4 8 S X R l b T 4 8 S X R l b U x v Y 2 F 0 a W 9 u P j x J d G V t V H l w Z T 5 G b 3 J t d W x h P C 9 J d G V t V H l w Z T 4 8 S X R l b V B h d G g + U 2 V j d G l v b j E v V E V T V C U y M G h l Y W x 0 a F 9 w c m 9 2 X 2 l u Z F 9 j b 2 5 k X 3 R v d G F s J T I w J T I 4 M S U y O S 9 B Z G R l Z C U y M E N v b m R p d G l v b m F s J T I w Q W d n c m V n Y X R p b 2 5 z P C 9 J d G V t U G F 0 a D 4 8 L 0 l 0 Z W 1 M b 2 N h d G l v b j 4 8 U 3 R h Y m x l R W 5 0 c m l l c y A v P j w v S X R l b T 4 8 S X R l b T 4 8 S X R l b U x v Y 2 F 0 a W 9 u P j x J d G V t V H l w Z T 5 G b 3 J t d W x h P C 9 J d G V t V H l w Z T 4 8 S X R l b V B h d G g + U 2 V j d G l v b j E v V E V T V C U y M G h l Y W x 0 a F 9 w c m 9 2 X 2 l u Z F 9 j b 2 5 k X 3 R v d G F s J T I w J T I 4 M S U y O S 9 S Z W 1 v d m V k J T I w T 3 R o Z X I l M j B D b 2 x 1 b W 5 z P C 9 J d G V t U G F 0 a D 4 8 L 0 l 0 Z W 1 M b 2 N h d G l v b j 4 8 U 3 R h Y m x l R W 5 0 c m l l c y A v P j w v S X R l b T 4 8 S X R l b T 4 8 S X R l b U x v Y 2 F 0 a W 9 u P j x J d G V t V H l w Z T 5 G b 3 J t d W x h P C 9 J d G V t V H l w Z T 4 8 S X R l b V B h d G g + U 2 V j d G l v b j E v V E V T V C U y M G h l Y W x 0 a F 9 w c m 9 2 X 2 l u Z F 9 j b 2 5 k X 3 R v d G 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Q 4 Y z U w Y T B h L T h h Z j M t N G M 5 M y 1 h Z G E 2 L W M w N G Q 2 N 2 F m N 2 E w N C 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T m F t Z X M i I F Z h b H V l P S J z W y Z x d W 9 0 O 3 J l c G 9 y d G l u Z 1 9 t b 2 5 0 a C Z x d W 9 0 O y w m c X V v d D t w c m 9 2 a W 5 j Z S Z x d W 9 0 O y w m c X V v d D t p b m R p Y 2 F 0 b 3 I m c X V v d D s s J n F 1 b 3 Q 7 d G 9 0 Y W w m c X V v d D t d I i A v P j x F b n R y e S B U e X B l P S J G a W x s Q 2 9 s d W 1 u V H l w Z X M i I F Z h b H V l P S J z Q 1 F Z R 0 F 3 P T 0 i I C 8 + P E V u d H J 5 I F R 5 c G U 9 I k Z p b G x M Y X N 0 V X B k Y X R l Z C I g V m F s d W U 9 I m Q y M D I 0 L T A 0 L T E 5 V D E 1 O j Q z O j E y L j Q y N j Q 3 N T B a I i A v P j x F b n R y e S B U e X B l P S J G a W x s R X J y b 3 J D b 3 V u d C I g V m F s d W U 9 I m w w I i A v P j x F b n R y e S B U e X B l P S J G a W x s R X J y b 3 J D b 2 R l I i B W Y W x 1 Z T 0 i c 1 V u a 2 5 v d 2 4 i I C 8 + P E V u d H J 5 I F R 5 c G U 9 I k Z p b G x D b 3 V u d C I g V m F s d W U 9 I m w 0 M S I g L z 4 8 R W 5 0 c n k g V H l w Z T 0 i Q W R k Z W R U b 0 R h d G F N b 2 R l b C I g V m F s d W U 9 I m w w I i A v P j x F b n R y e S B U e X B l P S J R d W V y e U d y b 3 V w S U Q i I F Z h b H V l P S J z Z m R k O W Q z N m M t N D M 3 N y 0 0 N z g 4 L W I y O T g t Z D Y x Y m I 1 Z m R h M W Y 0 I i A v P j x F b n R y e S B U e X B l P S J S Z W x h d G l v b n N o a X B J b m Z v Q 2 9 u d G F p b m V y I i B W Y W x 1 Z T 0 i c 3 s m c X V v d D t j b 2 x 1 b W 5 D b 3 V u d C Z x d W 9 0 O z o 0 L C Z x d W 9 0 O 2 t l e U N v b H V t b k 5 h b W V z J n F 1 b 3 Q 7 O l t d L C Z x d W 9 0 O 3 F 1 Z X J 5 U m V s Y X R p b 2 5 z a G l w c y Z x d W 9 0 O z p b X S w m c X V v d D t j b 2 x 1 b W 5 J Z G V u d G l 0 a W V z J n F 1 b 3 Q 7 O l s m c X V v d D t T Z W N 0 a W 9 u M S 9 o Z W F s d G h f c H J v d l 9 p b m R f Y 2 9 u Z F 9 0 b 3 R h b C A o M i k v Q X V 0 b 1 J l b W 9 2 Z W R D b 2 x 1 b W 5 z M S 5 7 c m V w b 3 J 0 a W 5 n X 2 1 v b n R o L D B 9 J n F 1 b 3 Q 7 L C Z x d W 9 0 O 1 N l Y 3 R p b 2 4 x L 2 h l Y W x 0 a F 9 w c m 9 2 X 2 l u Z F 9 j b 2 5 k X 3 R v d G F s I C g y K S 9 B d X R v U m V t b 3 Z l Z E N v b H V t b n M x L n t w c m 9 2 a W 5 j Z S w x f S Z x d W 9 0 O y w m c X V v d D t T Z W N 0 a W 9 u M S 9 o Z W F s d G h f c H J v d l 9 p b m R f Y 2 9 u Z F 9 0 b 3 R h b C A o M i k v Q X V 0 b 1 J l b W 9 2 Z W R D b 2 x 1 b W 5 z M S 5 7 a W 5 k a W N h d G 9 y L D J 9 J n F 1 b 3 Q 7 L C Z x d W 9 0 O 1 N l Y 3 R p b 2 4 x L 2 h l Y W x 0 a F 9 w c m 9 2 X 2 l u Z F 9 j b 2 5 k X 3 R v d G F s I C g y K S 9 B d X R v U m V t b 3 Z l Z E N v b H V t b n M x L n t 0 b 3 R h b C w z f S Z x d W 9 0 O 1 0 s J n F 1 b 3 Q 7 Q 2 9 s d W 1 u Q 2 9 1 b n Q m c X V v d D s 6 N C w m c X V v d D t L Z X l D b 2 x 1 b W 5 O Y W 1 l c y Z x d W 9 0 O z p b X S w m c X V v d D t D b 2 x 1 b W 5 J Z G V u d G l 0 a W V z J n F 1 b 3 Q 7 O l s m c X V v d D t T Z W N 0 a W 9 u M S 9 o Z W F s d G h f c H J v d l 9 p b m R f Y 2 9 u Z F 9 0 b 3 R h b C A o M i k v Q X V 0 b 1 J l b W 9 2 Z W R D b 2 x 1 b W 5 z M S 5 7 c m V w b 3 J 0 a W 5 n X 2 1 v b n R o L D B 9 J n F 1 b 3 Q 7 L C Z x d W 9 0 O 1 N l Y 3 R p b 2 4 x L 2 h l Y W x 0 a F 9 w c m 9 2 X 2 l u Z F 9 j b 2 5 k X 3 R v d G F s I C g y K S 9 B d X R v U m V t b 3 Z l Z E N v b H V t b n M x L n t w c m 9 2 a W 5 j Z S w x f S Z x d W 9 0 O y w m c X V v d D t T Z W N 0 a W 9 u M S 9 o Z W F s d G h f c H J v d l 9 p b m R f Y 2 9 u Z F 9 0 b 3 R h b C A o M i k v Q X V 0 b 1 J l b W 9 2 Z W R D b 2 x 1 b W 5 z M S 5 7 a W 5 k a W N h d G 9 y L D J 9 J n F 1 b 3 Q 7 L C Z x d W 9 0 O 1 N l Y 3 R p b 2 4 x L 2 h l Y W x 0 a F 9 w c m 9 2 X 2 l u Z F 9 j b 2 5 k X 3 R v d G F s I C g y K S 9 B d X R v U m V t b 3 Z l Z E N v b H V t b n M x L n t 0 b 3 R h b C w z f S Z x d W 9 0 O 1 0 s J n F 1 b 3 Q 7 U m V s Y X R p b 2 5 z a G l w S W 5 m b y Z x d W 9 0 O z p b X X 0 i I C 8 + P C 9 T d G F i b G V F b n R y a W V z P j w v S X R l b T 4 8 S X R l b T 4 8 S X R l b U x v Y 2 F 0 a W 9 u P j x J d G V t V H l w Z T 5 G b 3 J t d W x h P C 9 J d G V t V H l w Z T 4 8 S X R l b V B h d G g + U 2 V j d G l v b j E v V E V T V C U y M G h l Y W x 0 a F 9 w c m 9 2 X 2 l u Z F 9 j b 2 5 k X 3 R v d G F s J T I w J T I 4 M i U y O S 9 T b 3 V y Y 2 U 8 L 0 l 0 Z W 1 Q Y X R o P j w v S X R l b U x v Y 2 F 0 a W 9 u P j x T d G F i b G V F b n R y a W V z I C 8 + P C 9 J d G V t P j x J d G V t P j x J d G V t T G 9 j Y X R p b 2 4 + P E l 0 Z W 1 U e X B l P k Z v c m 1 1 b G E 8 L 0 l 0 Z W 1 U e X B l P j x J d G V t U G F 0 a D 5 T Z W N 0 a W 9 u M S 9 U R V N U J T I w a G V h b H R o X 3 B y b 3 Z f a W 5 k X 2 N v b m R f d G 9 0 Y W w l M j A l M j g y J T I 5 L 1 J l b W 9 2 Z W Q l M j B j b 2 x 1 b W 5 z P C 9 J d G V t U G F 0 a D 4 8 L 0 l 0 Z W 1 M b 2 N h d G l v b j 4 8 U 3 R h Y m x l R W 5 0 c m l l c y A v P j w v S X R l b T 4 8 S X R l b T 4 8 S X R l b U x v Y 2 F 0 a W 9 u P j x J d G V t V H l w Z T 5 G b 3 J t d W x h P C 9 J d G V t V H l w Z T 4 8 S X R l b V B h d G g + U 2 V j d G l v b j E v V E V T V C U y M G h l Y W x 0 a F 9 w c m 9 2 X 2 l u Z F 9 j b 2 5 k X 3 R v d G F s J T I w J T I 4 M i U y O S 9 H c m 9 1 c G V k J T I w c m 9 3 c z w v S X R l b V B h d G g + P C 9 J d G V t T G 9 j Y X R p b 2 4 + P F N 0 Y W J s Z U V u d H J p Z X M g L z 4 8 L 0 l 0 Z W 0 + P E l 0 Z W 0 + P E l 0 Z W 1 M b 2 N h d G l v b j 4 8 S X R l b V R 5 c G U + R m 9 y b X V s Y T w v S X R l b V R 5 c G U + P E l 0 Z W 1 Q Y X R o P l N l Y 3 R p b 2 4 x L 1 R F U 1 Q l M j B o Z W F s d G h f c H J v d l 9 p b m R f Y 2 9 u Z F 9 0 b 3 R h b C U y M C U y O D I l M j k v Q W R k Z W Q l M j B j d X N 0 b 2 0 8 L 0 l 0 Z W 1 Q Y X R o P j w v S X R l b U x v Y 2 F 0 a W 9 u P j x T d G F i b G V F b n R y a W V z I C 8 + P C 9 J d G V t P j x J d G V t P j x J d G V t T G 9 j Y X R p b 2 4 + P E l 0 Z W 1 U e X B l P k Z v c m 1 1 b G E 8 L 0 l 0 Z W 1 U e X B l P j x J d G V t U G F 0 a D 5 T Z W N 0 a W 9 u M S 9 U R V N U J T I w a G V h b H R o X 3 B y b 3 Z f a W 5 k X 2 N v b m R f d G 9 0 Y W w l M j A l M j g y J T I 5 L 1 J l b W 9 2 Z W Q l M j B j b 2 x 1 b W 5 z J T I w M T w v S X R l b V B h d G g + P C 9 J d G V t T G 9 j Y X R p b 2 4 + P F N 0 Y W J s Z U V u d H J p Z X M g L z 4 8 L 0 l 0 Z W 0 + P E l 0 Z W 0 + P E l 0 Z W 1 M b 2 N h d G l v b j 4 8 S X R l b V R 5 c G U + R m 9 y b X V s Y T w v S X R l b V R 5 c G U + P E l 0 Z W 1 Q Y X R o P l N l Y 3 R p b 2 4 x L 2 N w X 3 R v d G 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d h Y j g 0 N D k t N m E 0 O S 0 0 O G J h L T g w M T I t N m E 2 M 2 F i M z U 2 Z j Q 4 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M Y X N 0 V X B k Y X R l Z C I g V m F s d W U 9 I m Q y M D I 0 L T A 0 L T E 5 V D I w O j U 1 O j E 0 L j g x N z k x N z B a I i A v P j x F b n R y e S B U e X B l P S J G a W x s Q 2 9 s d W 1 u V H l w Z X M i I F Z h b H V l P S J z Q X d r Q U F B Q U F B Q U F B Q U F B Q U F B Q U F B Q U F B Q U F B Q U F 3 T U R B Q U 1 B I i A v P j x F b n R y e S B U e X B l P S J G a W x s Q 2 9 s d W 1 u T m F t Z X M i I F Z h b H V l P S J z W y Z x d W 9 0 O 0 l u Z G V 4 I C g y K S Z x d W 9 0 O y w m c X V v d D t y Z X B v c n R p b m d f b W 9 u d G g m c X V v d D s s J n F 1 b 3 Q 7 c H J v d m l u Y 2 U m c X V v d D s s J n F 1 b 3 Q 7 Z G l z d H J p Y 3 Q m c X V v d D s s J n F 1 b 3 Q 7 a W 5 k a W N h d G 9 y 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1 9 0 b 3 R h b F 9 n a X J s c y Z x d W 9 0 O y w m c X V v d D t f d G 9 0 Y W x f Y m 9 5 c y Z x d W 9 0 O y w m c X V v d D t f d G 9 0 Y W x f Y 2 h p b G R y Z W 4 m c X V v d D s s J n F 1 b 3 Q 7 X 3 R v d G F s X 2 F k d W x 0 c y Z x d W 9 0 O y w m c X V v d D t f d G 9 0 Y W x f c H d k J n F 1 b 3 Q 7 L C Z x d W 9 0 O 1 9 0 b 3 R h b F 9 i Z W 5 l Z m l j a W F y a W V z 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N w X 3 R v d G F s L 0 F 1 d G 9 S Z W 1 v d m V k Q 2 9 s d W 1 u c z E u e 0 l u Z G V 4 I C g y K S w w f S Z x d W 9 0 O y w m c X V v d D t T Z W N 0 a W 9 u M S 9 j c F 9 0 b 3 R h b C 9 B d X R v U m V t b 3 Z l Z E N v b H V t b n M x L n t y Z X B v c n R p b m d f b W 9 u d G g s M X 0 m c X V v d D s s J n F 1 b 3 Q 7 U 2 V j d G l v b j E v Y 3 B f d G 9 0 Y W w v Q X V 0 b 1 J l b W 9 2 Z W R D b 2 x 1 b W 5 z M S 5 7 c H J v d m l u Y 2 U s M n 0 m c X V v d D s s J n F 1 b 3 Q 7 U 2 V j d G l v b j E v Y 3 B f d G 9 0 Y W w v Q X V 0 b 1 J l b W 9 2 Z W R D b 2 x 1 b W 5 z M S 5 7 Z G l z d H J p Y 3 Q s M 3 0 m c X V v d D s s J n F 1 b 3 Q 7 U 2 V j d G l v b j E v Y 3 B f d G 9 0 Y W w v Q X V 0 b 1 J l b W 9 2 Z W R D b 2 x 1 b W 5 z M S 5 7 a W 5 k a W N h d G 9 y L D R 9 J n F 1 b 3 Q 7 L C Z x d W 9 0 O 1 N l Y 3 R p b 2 4 x L 2 N w X 3 R v d G F s L 0 F 1 d G 9 S Z W 1 v d m V k Q 2 9 s d W 1 u c z E u e 2 d p c m x z X z A t N V 9 y Z W F j a G V k L D V 9 J n F 1 b 3 Q 7 L C Z x d W 9 0 O 1 N l Y 3 R p b 2 4 x L 2 N w X 3 R v d G F s L 0 F 1 d G 9 S Z W 1 v d m V k Q 2 9 s d W 1 u c z E u e 2 J v e X N f M C 0 1 X 3 J l Y W N o Z W Q s N n 0 m c X V v d D s s J n F 1 b 3 Q 7 U 2 V j d G l v b j E v Y 3 B f d G 9 0 Y W w v Q X V 0 b 1 J l b W 9 2 Z W R D b 2 x 1 b W 5 z M S 5 7 Z 2 l y b H N f N i 0 x M l 9 y Z W F j a G V k L D d 9 J n F 1 b 3 Q 7 L C Z x d W 9 0 O 1 N l Y 3 R p b 2 4 x L 2 N w X 3 R v d G F s L 0 F 1 d G 9 S Z W 1 v d m V k Q 2 9 s d W 1 u c z E u e 2 J v e X N f N i 0 x M l 9 y Z W F j a G V k L D h 9 J n F 1 b 3 Q 7 L C Z x d W 9 0 O 1 N l Y 3 R p b 2 4 x L 2 N w X 3 R v d G F s L 0 F 1 d G 9 S Z W 1 v d m V k Q 2 9 s d W 1 u c z E u e 2 d p c m x z X z E z L T E 4 X 3 J l Y W N o Z W Q s O X 0 m c X V v d D s s J n F 1 b 3 Q 7 U 2 V j d G l v b j E v Y 3 B f d G 9 0 Y W w v Q X V 0 b 1 J l b W 9 2 Z W R D b 2 x 1 b W 5 z M S 5 7 Y m 9 5 c 1 8 x M y 0 x O F 9 y Z W F j a G V k L D E w f S Z x d W 9 0 O y w m c X V v d D t T Z W N 0 a W 9 u M S 9 j c F 9 0 b 3 R h b C 9 B d X R v U m V t b 3 Z l Z E N v b H V t b n M x L n t 0 b 3 R h b F 9 i b 3 l z L D E x f S Z x d W 9 0 O y w m c X V v d D t T Z W N 0 a W 9 u M S 9 j c F 9 0 b 3 R h b C 9 B d X R v U m V t b 3 Z l Z E N v b H V t b n M x L n t 0 b 3 R h b F 9 n a X J s c y w x M n 0 m c X V v d D s s J n F 1 b 3 Q 7 U 2 V j d G l v b j E v Y 3 B f d G 9 0 Y W w v Q X V 0 b 1 J l b W 9 2 Z W R D b 2 x 1 b W 5 z M S 5 7 d G 9 0 Y W x f Y 2 h p b G R y Z W 4 s M T N 9 J n F 1 b 3 Q 7 L C Z x d W 9 0 O 1 N l Y 3 R p b 2 4 x L 2 N w X 3 R v d G F s L 0 F 1 d G 9 S Z W 1 v d m V k Q 2 9 s d W 1 u c z E u e 3 R v d G F s X 3 B 3 Z F 9 t Z W 4 s M T R 9 J n F 1 b 3 Q 7 L C Z x d W 9 0 O 1 N l Y 3 R p b 2 4 x L 2 N w X 3 R v d G F s L 0 F 1 d G 9 S Z W 1 v d m V k Q 2 9 s d W 1 u c z E u e 3 R v d G F s X 3 B 3 Z F 9 3 b 2 1 l b i w x N X 0 m c X V v d D s s J n F 1 b 3 Q 7 U 2 V j d G l v b j E v Y 3 B f d G 9 0 Y W w v Q X V 0 b 1 J l b W 9 2 Z W R D b 2 x 1 b W 5 z M S 5 7 d G 9 0 Y W x f c H d k L D E 2 f S Z x d W 9 0 O y w m c X V v d D t T Z W N 0 a W 9 u M S 9 j c F 9 0 b 3 R h b C 9 B d X R v U m V t b 3 Z l Z E N v b H V t b n M x L n t 0 b 3 R h b F 9 t Z W 4 s M T d 9 J n F 1 b 3 Q 7 L C Z x d W 9 0 O 1 N l Y 3 R p b 2 4 x L 2 N w X 3 R v d G F s L 0 F 1 d G 9 S Z W 1 v d m V k Q 2 9 s d W 1 u c z E u e 3 R v d G F s X 3 d v b W V u L D E 4 f S Z x d W 9 0 O y w m c X V v d D t T Z W N 0 a W 9 u M S 9 j c F 9 0 b 3 R h b C 9 B d X R v U m V t b 3 Z l Z E N v b H V t b n M x L n t 0 b 3 R h b F 9 h Z H V s d H M s M T l 9 J n F 1 b 3 Q 7 L C Z x d W 9 0 O 1 N l Y 3 R p b 2 4 x L 2 N w X 3 R v d G F s L 0 F 1 d G 9 S Z W 1 v d m V k Q 2 9 s d W 1 u c z E u e 3 R v d G F s X 2 J l b m V m a W N p Y X J p Z X N f c m V h Y 2 h l Z C w y M H 0 m c X V v d D s s J n F 1 b 3 Q 7 U 2 V j d G l v b j E v Y 3 B f d G 9 0 Y W w v Q X V 0 b 1 J l b W 9 2 Z W R D b 2 x 1 b W 5 z M S 5 7 X 3 R v d G F s X 2 d p c m x z L D I x f S Z x d W 9 0 O y w m c X V v d D t T Z W N 0 a W 9 u M S 9 j c F 9 0 b 3 R h b C 9 B d X R v U m V t b 3 Z l Z E N v b H V t b n M x L n t f d G 9 0 Y W x f Y m 9 5 c y w y M n 0 m c X V v d D s s J n F 1 b 3 Q 7 U 2 V j d G l v b j E v Y 3 B f d G 9 0 Y W w v Q X V 0 b 1 J l b W 9 2 Z W R D b 2 x 1 b W 5 z M S 5 7 X 3 R v d G F s X 2 N o a W x k c m V u L D I z f S Z x d W 9 0 O y w m c X V v d D t T Z W N 0 a W 9 u M S 9 j c F 9 0 b 3 R h b C 9 B d X R v U m V t b 3 Z l Z E N v b H V t b n M x L n t f d G 9 0 Y W x f Y W R 1 b H R z L D I 0 f S Z x d W 9 0 O y w m c X V v d D t T Z W N 0 a W 9 u M S 9 j c F 9 0 b 3 R h b C 9 B d X R v U m V t b 3 Z l Z E N v b H V t b n M x L n t f d G 9 0 Y W x f c H d k L D I 1 f S Z x d W 9 0 O y w m c X V v d D t T Z W N 0 a W 9 u M S 9 j c F 9 0 b 3 R h b C 9 B d X R v U m V t b 3 Z l Z E N v b H V t b n M x L n t f d G 9 0 Y W x f Y m V u Z W Z p Y 2 l h c m l l c y w y N n 0 m c X V v d D t d L C Z x d W 9 0 O 0 N v b H V t b k N v d W 5 0 J n F 1 b 3 Q 7 O j I 3 L C Z x d W 9 0 O 0 t l e U N v b H V t b k 5 h b W V z J n F 1 b 3 Q 7 O l t d L C Z x d W 9 0 O 0 N v b H V t b k l k Z W 5 0 a X R p Z X M m c X V v d D s 6 W y Z x d W 9 0 O 1 N l Y 3 R p b 2 4 x L 2 N w X 3 R v d G F s L 0 F 1 d G 9 S Z W 1 v d m V k Q 2 9 s d W 1 u c z E u e 0 l u Z G V 4 I C g y K S w w f S Z x d W 9 0 O y w m c X V v d D t T Z W N 0 a W 9 u M S 9 j c F 9 0 b 3 R h b C 9 B d X R v U m V t b 3 Z l Z E N v b H V t b n M x L n t y Z X B v c n R p b m d f b W 9 u d G g s M X 0 m c X V v d D s s J n F 1 b 3 Q 7 U 2 V j d G l v b j E v Y 3 B f d G 9 0 Y W w v Q X V 0 b 1 J l b W 9 2 Z W R D b 2 x 1 b W 5 z M S 5 7 c H J v d m l u Y 2 U s M n 0 m c X V v d D s s J n F 1 b 3 Q 7 U 2 V j d G l v b j E v Y 3 B f d G 9 0 Y W w v Q X V 0 b 1 J l b W 9 2 Z W R D b 2 x 1 b W 5 z M S 5 7 Z G l z d H J p Y 3 Q s M 3 0 m c X V v d D s s J n F 1 b 3 Q 7 U 2 V j d G l v b j E v Y 3 B f d G 9 0 Y W w v Q X V 0 b 1 J l b W 9 2 Z W R D b 2 x 1 b W 5 z M S 5 7 a W 5 k a W N h d G 9 y L D R 9 J n F 1 b 3 Q 7 L C Z x d W 9 0 O 1 N l Y 3 R p b 2 4 x L 2 N w X 3 R v d G F s L 0 F 1 d G 9 S Z W 1 v d m V k Q 2 9 s d W 1 u c z E u e 2 d p c m x z X z A t N V 9 y Z W F j a G V k L D V 9 J n F 1 b 3 Q 7 L C Z x d W 9 0 O 1 N l Y 3 R p b 2 4 x L 2 N w X 3 R v d G F s L 0 F 1 d G 9 S Z W 1 v d m V k Q 2 9 s d W 1 u c z E u e 2 J v e X N f M C 0 1 X 3 J l Y W N o Z W Q s N n 0 m c X V v d D s s J n F 1 b 3 Q 7 U 2 V j d G l v b j E v Y 3 B f d G 9 0 Y W w v Q X V 0 b 1 J l b W 9 2 Z W R D b 2 x 1 b W 5 z M S 5 7 Z 2 l y b H N f N i 0 x M l 9 y Z W F j a G V k L D d 9 J n F 1 b 3 Q 7 L C Z x d W 9 0 O 1 N l Y 3 R p b 2 4 x L 2 N w X 3 R v d G F s L 0 F 1 d G 9 S Z W 1 v d m V k Q 2 9 s d W 1 u c z E u e 2 J v e X N f N i 0 x M l 9 y Z W F j a G V k L D h 9 J n F 1 b 3 Q 7 L C Z x d W 9 0 O 1 N l Y 3 R p b 2 4 x L 2 N w X 3 R v d G F s L 0 F 1 d G 9 S Z W 1 v d m V k Q 2 9 s d W 1 u c z E u e 2 d p c m x z X z E z L T E 4 X 3 J l Y W N o Z W Q s O X 0 m c X V v d D s s J n F 1 b 3 Q 7 U 2 V j d G l v b j E v Y 3 B f d G 9 0 Y W w v Q X V 0 b 1 J l b W 9 2 Z W R D b 2 x 1 b W 5 z M S 5 7 Y m 9 5 c 1 8 x M y 0 x O F 9 y Z W F j a G V k L D E w f S Z x d W 9 0 O y w m c X V v d D t T Z W N 0 a W 9 u M S 9 j c F 9 0 b 3 R h b C 9 B d X R v U m V t b 3 Z l Z E N v b H V t b n M x L n t 0 b 3 R h b F 9 i b 3 l z L D E x f S Z x d W 9 0 O y w m c X V v d D t T Z W N 0 a W 9 u M S 9 j c F 9 0 b 3 R h b C 9 B d X R v U m V t b 3 Z l Z E N v b H V t b n M x L n t 0 b 3 R h b F 9 n a X J s c y w x M n 0 m c X V v d D s s J n F 1 b 3 Q 7 U 2 V j d G l v b j E v Y 3 B f d G 9 0 Y W w v Q X V 0 b 1 J l b W 9 2 Z W R D b 2 x 1 b W 5 z M S 5 7 d G 9 0 Y W x f Y 2 h p b G R y Z W 4 s M T N 9 J n F 1 b 3 Q 7 L C Z x d W 9 0 O 1 N l Y 3 R p b 2 4 x L 2 N w X 3 R v d G F s L 0 F 1 d G 9 S Z W 1 v d m V k Q 2 9 s d W 1 u c z E u e 3 R v d G F s X 3 B 3 Z F 9 t Z W 4 s M T R 9 J n F 1 b 3 Q 7 L C Z x d W 9 0 O 1 N l Y 3 R p b 2 4 x L 2 N w X 3 R v d G F s L 0 F 1 d G 9 S Z W 1 v d m V k Q 2 9 s d W 1 u c z E u e 3 R v d G F s X 3 B 3 Z F 9 3 b 2 1 l b i w x N X 0 m c X V v d D s s J n F 1 b 3 Q 7 U 2 V j d G l v b j E v Y 3 B f d G 9 0 Y W w v Q X V 0 b 1 J l b W 9 2 Z W R D b 2 x 1 b W 5 z M S 5 7 d G 9 0 Y W x f c H d k L D E 2 f S Z x d W 9 0 O y w m c X V v d D t T Z W N 0 a W 9 u M S 9 j c F 9 0 b 3 R h b C 9 B d X R v U m V t b 3 Z l Z E N v b H V t b n M x L n t 0 b 3 R h b F 9 t Z W 4 s M T d 9 J n F 1 b 3 Q 7 L C Z x d W 9 0 O 1 N l Y 3 R p b 2 4 x L 2 N w X 3 R v d G F s L 0 F 1 d G 9 S Z W 1 v d m V k Q 2 9 s d W 1 u c z E u e 3 R v d G F s X 3 d v b W V u L D E 4 f S Z x d W 9 0 O y w m c X V v d D t T Z W N 0 a W 9 u M S 9 j c F 9 0 b 3 R h b C 9 B d X R v U m V t b 3 Z l Z E N v b H V t b n M x L n t 0 b 3 R h b F 9 h Z H V s d H M s M T l 9 J n F 1 b 3 Q 7 L C Z x d W 9 0 O 1 N l Y 3 R p b 2 4 x L 2 N w X 3 R v d G F s L 0 F 1 d G 9 S Z W 1 v d m V k Q 2 9 s d W 1 u c z E u e 3 R v d G F s X 2 J l b m V m a W N p Y X J p Z X N f c m V h Y 2 h l Z C w y M H 0 m c X V v d D s s J n F 1 b 3 Q 7 U 2 V j d G l v b j E v Y 3 B f d G 9 0 Y W w v Q X V 0 b 1 J l b W 9 2 Z W R D b 2 x 1 b W 5 z M S 5 7 X 3 R v d G F s X 2 d p c m x z L D I x f S Z x d W 9 0 O y w m c X V v d D t T Z W N 0 a W 9 u M S 9 j c F 9 0 b 3 R h b C 9 B d X R v U m V t b 3 Z l Z E N v b H V t b n M x L n t f d G 9 0 Y W x f Y m 9 5 c y w y M n 0 m c X V v d D s s J n F 1 b 3 Q 7 U 2 V j d G l v b j E v Y 3 B f d G 9 0 Y W w v Q X V 0 b 1 J l b W 9 2 Z W R D b 2 x 1 b W 5 z M S 5 7 X 3 R v d G F s X 2 N o a W x k c m V u L D I z f S Z x d W 9 0 O y w m c X V v d D t T Z W N 0 a W 9 u M S 9 j c F 9 0 b 3 R h b C 9 B d X R v U m V t b 3 Z l Z E N v b H V t b n M x L n t f d G 9 0 Y W x f Y W R 1 b H R z L D I 0 f S Z x d W 9 0 O y w m c X V v d D t T Z W N 0 a W 9 u M S 9 j c F 9 0 b 3 R h b C 9 B d X R v U m V t b 3 Z l Z E N v b H V t b n M x L n t f d G 9 0 Y W x f c H d k L D I 1 f S Z x d W 9 0 O y w m c X V v d D t T Z W N 0 a W 9 u M S 9 j c F 9 0 b 3 R h b C 9 B d X R v U m V t b 3 Z l Z E N v b H V t b n M x L n t f d G 9 0 Y W x f Y m V u Z W Z p Y 2 l h c m l l c y w y N n 0 m c X V v d D t d L C Z x d W 9 0 O 1 J l b G F 0 a W 9 u c 2 h p c E l u Z m 8 m c X V v d D s 6 W 1 1 9 I i A v P j x F b n R y e S B U e X B l P S J R d W V y e U d y b 3 V w S U Q i I F Z h b H V l P S J z N z U w Y 2 N h Y W Y t Z j F h Z i 0 0 Z m I x L W F j M z I t O T g 4 M z g 4 Z D U 5 Z j d j I i A v P j x F b n R y e S B U e X B l P S J G a W x s R X J y b 3 J D b 2 R l I i B W Y W x 1 Z T 0 i c 1 V u a 2 5 v d 2 4 i I C 8 + P E V u d H J 5 I F R 5 c G U 9 I k F k Z G V k V G 9 E Y X R h T W 9 k Z W w i I F Z h b H V l P S J s M C I g L z 4 8 L 1 N 0 Y W J s Z U V u d H J p Z X M + P C 9 J d G V t P j x J d G V t P j x J d G V t T G 9 j Y X R p b 2 4 + P E l 0 Z W 1 U e X B l P k Z v c m 1 1 b G E 8 L 0 l 0 Z W 1 U e X B l P j x J d G V t U G F 0 a D 5 T Z W N 0 a W 9 u M S 9 j c F 9 0 b 3 R h b C 9 T b 3 V y Y 2 U 8 L 0 l 0 Z W 1 Q Y X R o P j w v S X R l b U x v Y 2 F 0 a W 9 u P j x T d G F i b G V F b n R y a W V z I C 8 + P C 9 J d G V t P j x J d G V t P j x J d G V t T G 9 j Y X R p b 2 4 + P E l 0 Z W 1 U e X B l P k Z v c m 1 1 b G E 8 L 0 l 0 Z W 1 U e X B l P j x J d G V t U G F 0 a D 5 T Z W N 0 a W 9 u M S 9 j c F 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h N D d h N G M 3 N S 0 0 M j Y 4 L T Q z M D c t Y W M z Z C 0 2 O G J m M j N j M 2 M w Y T A i I C 8 + P E V u d H J 5 I F R 5 c G U 9 I k J 1 Z m Z l c k 5 l e H R S Z W Z y Z X N o I i B W Y W x 1 Z T 0 i b D E i I C 8 + P E V u d H J 5 I F R 5 c G U 9 I l J l c 3 V s d F R 5 c G U i I F Z h b H V l P S J z V G F i b G U 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2 N w X 3 B y b 3 Z f a W 5 k X 3 N 1 b S 9 B d X R v U m V t b 3 Z l Z E N v b H V t b n M x L n t y Z X B v c n R p b m d f b W 9 u d G g s M H 0 m c X V v d D s s J n F 1 b 3 Q 7 U 2 V j d G l v b j E v Y 3 B f c H J v d l 9 p b m R f c 3 V t L 0 F 1 d G 9 S Z W 1 v d m V k Q 2 9 s d W 1 u c z E u e 3 B y b 3 Z p b m N l L D F 9 J n F 1 b 3 Q 7 L C Z x d W 9 0 O 1 N l Y 3 R p b 2 4 x L 2 N w X 3 B y b 3 Z f a W 5 k X 3 N 1 b S 9 B d X R v U m V t b 3 Z l Z E N v b H V t b n M x L n t p b m R p Y 2 F 0 b 3 I s M n 0 m c X V v d D s s J n F 1 b 3 Q 7 U 2 V j d G l v b j E v Y 3 B f c H J v d l 9 p b m R f c 3 V t L 0 F 1 d G 9 S Z W 1 v d m V k Q 2 9 s d W 1 u c z E u e 3 R v d G F s X 2 N o a W x k c m V u L D N 9 J n F 1 b 3 Q 7 L C Z x d W 9 0 O 1 N l Y 3 R p b 2 4 x L 2 N w X 3 B y b 3 Z f a W 5 k X 3 N 1 b S 9 B d X R v U m V t b 3 Z l Z E N v b H V t b n M x L n t 0 b 3 R h b F 9 t Z W 4 s N H 0 m c X V v d D s s J n F 1 b 3 Q 7 U 2 V j d G l v b j E v Y 3 B f c H J v d l 9 p b m R f c 3 V t L 0 F 1 d G 9 S Z W 1 v d m V k Q 2 9 s d W 1 u c z E u e 3 R v d G F s X 3 d v b W V u L D V 9 J n F 1 b 3 Q 7 L C Z x d W 9 0 O 1 N l Y 3 R p b 2 4 x L 2 N w X 3 B y b 3 Z f a W 5 k X 3 N 1 b S 9 B d X R v U m V t b 3 Z l Z E N v b H V t b n M x L n t 0 b 3 R h b F 9 h Z H V s d H M s N n 0 m c X V v d D s s J n F 1 b 3 Q 7 U 2 V j d G l v b j E v Y 3 B f c H J v d l 9 p b m R f c 3 V t L 0 F 1 d G 9 S Z W 1 v d m V k Q 2 9 s d W 1 u c z E u e 3 R v d G F s X 3 B 3 Z C w 3 f S Z x d W 9 0 O y w m c X V v d D t T Z W N 0 a W 9 u M S 9 j c F 9 w c m 9 2 X 2 l u Z F 9 z d W 0 v Q X V 0 b 1 J l b W 9 2 Z W R D b 2 x 1 b W 5 z M S 5 7 d G 9 0 Y W w s O H 0 m c X V v d D t d L C Z x d W 9 0 O 0 N v b H V t b k N v d W 5 0 J n F 1 b 3 Q 7 O j k s J n F 1 b 3 Q 7 S 2 V 5 Q 2 9 s d W 1 u T m F t Z X M m c X V v d D s 6 W 1 0 s J n F 1 b 3 Q 7 Q 2 9 s d W 1 u S W R l b n R p d G l l c y Z x d W 9 0 O z p b J n F 1 b 3 Q 7 U 2 V j d G l v b j E v Y 3 B f c H J v d l 9 p b m R f c 3 V t L 0 F 1 d G 9 S Z W 1 v d m V k Q 2 9 s d W 1 u c z E u e 3 J l c G 9 y d G l u Z 1 9 t b 2 5 0 a C w w f S Z x d W 9 0 O y w m c X V v d D t T Z W N 0 a W 9 u M S 9 j c F 9 w c m 9 2 X 2 l u Z F 9 z d W 0 v Q X V 0 b 1 J l b W 9 2 Z W R D b 2 x 1 b W 5 z M S 5 7 c H J v d m l u Y 2 U s M X 0 m c X V v d D s s J n F 1 b 3 Q 7 U 2 V j d G l v b j E v Y 3 B f c H J v d l 9 p b m R f c 3 V t L 0 F 1 d G 9 S Z W 1 v d m V k Q 2 9 s d W 1 u c z E u e 2 l u Z G l j Y X R v c i w y f S Z x d W 9 0 O y w m c X V v d D t T Z W N 0 a W 9 u M S 9 j c F 9 w c m 9 2 X 2 l u Z F 9 z d W 0 v Q X V 0 b 1 J l b W 9 2 Z W R D b 2 x 1 b W 5 z M S 5 7 d G 9 0 Y W x f Y 2 h p b G R y Z W 4 s M 3 0 m c X V v d D s s J n F 1 b 3 Q 7 U 2 V j d G l v b j E v Y 3 B f c H J v d l 9 p b m R f c 3 V t L 0 F 1 d G 9 S Z W 1 v d m V k Q 2 9 s d W 1 u c z E u e 3 R v d G F s X 2 1 l b i w 0 f S Z x d W 9 0 O y w m c X V v d D t T Z W N 0 a W 9 u M S 9 j c F 9 w c m 9 2 X 2 l u Z F 9 z d W 0 v Q X V 0 b 1 J l b W 9 2 Z W R D b 2 x 1 b W 5 z M S 5 7 d G 9 0 Y W x f d 2 9 t Z W 4 s N X 0 m c X V v d D s s J n F 1 b 3 Q 7 U 2 V j d G l v b j E v Y 3 B f c H J v d l 9 p b m R f c 3 V t L 0 F 1 d G 9 S Z W 1 v d m V k Q 2 9 s d W 1 u c z E u e 3 R v d G F s X 2 F k d W x 0 c y w 2 f S Z x d W 9 0 O y w m c X V v d D t T Z W N 0 a W 9 u M S 9 j c F 9 w c m 9 2 X 2 l u Z F 9 z d W 0 v Q X V 0 b 1 J l b W 9 2 Z W R D b 2 x 1 b W 5 z M S 5 7 d G 9 0 Y W x f c H d k L D d 9 J n F 1 b 3 Q 7 L C Z x d W 9 0 O 1 N l Y 3 R p b 2 4 x L 2 N w X 3 B y b 3 Z f a W 5 k X 3 N 1 b S 9 B d X R v U m V t b 3 Z l Z E N v b H V t b n M x L n t 0 b 3 R h b C w 4 f S Z x d W 9 0 O 1 0 s J n F 1 b 3 Q 7 U m V s Y X R p b 2 5 z a G l w S W 5 m b y Z x d W 9 0 O z p b X X 0 i I C 8 + P E V u d H J 5 I F R 5 c G U 9 I k Z p b G x T d G F 0 d X M i I F Z h b H V l P S J z Q 2 9 t c G x l d G U i I C 8 + P E V u d H J 5 I F R 5 c G U 9 I k Z p b G x D b 2 x 1 b W 5 O Y W 1 l c y I g V m F s d W U 9 I n N b J n F 1 b 3 Q 7 c m V w b 3 J 0 a W 5 n X 2 1 v b n R o J n F 1 b 3 Q 7 L C Z x d W 9 0 O 3 B y b 3 Z p b m N l J n F 1 b 3 Q 7 L C Z x d W 9 0 O 2 l u Z G l j Y X R v c i Z x d W 9 0 O y w m c X V v d D t 0 b 3 R h b F 9 j a G l s Z H J l b i Z x d W 9 0 O y w m c X V v d D t 0 b 3 R h b F 9 t Z W 4 m c X V v d D s s J n F 1 b 3 Q 7 d G 9 0 Y W x f d 2 9 t Z W 4 m c X V v d D s s J n F 1 b 3 Q 7 d G 9 0 Y W x f Y W R 1 b H R z J n F 1 b 3 Q 7 L C Z x d W 9 0 O 3 R v d G F s X 3 B 3 Z C Z x d W 9 0 O y w m c X V v d D t 0 b 3 R h b C Z x d W 9 0 O 1 0 i I C 8 + P E V u d H J 5 I F R 5 c G U 9 I k Z p b G x D b 2 x 1 b W 5 U e X B l c y I g V m F s d W U 9 I n N D U U F B Q l F B R k F B V U E i I C 8 + P E V u d H J 5 I F R 5 c G U 9 I k Z p b G x M Y X N 0 V X B k Y X R l Z C I g V m F s d W U 9 I m Q y M D I 0 L T A 0 L T E 5 V D E 1 O j Q z O j E y L j U x M z g y O D B a I i A v P j x F b n R y e S B U e X B l P S J G a W x s Z W R D b 2 1 w b G V 0 Z V J l c 3 V s d F R v V 2 9 y a 3 N o Z W V 0 I i B W Y W x 1 Z T 0 i b D A i I C 8 + P E V u d H J 5 I F R 5 c G U 9 I l F 1 Z X J 5 R 3 J v d X B J R C I g V m F s d W U 9 I n M 3 N T B j Y 2 F h Z i 1 m M W F m L T R m Y j E t Y W M z M i 0 5 O D g z O D h k N T l m N 2 M i I C 8 + P E V u d H J 5 I F R 5 c G U 9 I k Z p b G x F c n J v c k N v Z G U i I F Z h b H V l P S J z V W 5 r b m 9 3 b i I g L z 4 8 R W 5 0 c n k g V H l w Z T 0 i Q W R k Z W R U b 0 R h d G F N b 2 R l b C I g V m F s d W U 9 I m w w I i A v P j w v U 3 R h Y m x l R W 5 0 c m l l c z 4 8 L 0 l 0 Z W 0 + P E l 0 Z W 0 + P E l 0 Z W 1 M b 2 N h d G l v b j 4 8 S X R l b V R 5 c G U + R m 9 y b X V s Y T w v S X R l b V R 5 c G U + P E l 0 Z W 1 Q Y X R o P l N l Y 3 R p b 2 4 x L 2 N w X 3 B y b 3 Z f a W 5 k X 3 N 1 b S 9 T b 3 V y Y 2 U 8 L 0 l 0 Z W 1 Q Y X R o P j w v S X R l b U x v Y 2 F 0 a W 9 u P j x T d G F i b G V F b n R y a W V z I C 8 + P C 9 J d G V t P j x J d G V t P j x J d G V t T G 9 j Y X R p b 2 4 + P E l 0 Z W 1 U e X B l P k Z v c m 1 1 b G E 8 L 0 l 0 Z W 1 U e X B l P j x J d G V t U G F 0 a D 5 T Z W N 0 a W 9 u M S 9 j c F 9 w c m 9 2 X 2 l u Z F 9 z d W 0 v U m V t b 3 Z l Z C U y M G N v b H V t b n M 8 L 0 l 0 Z W 1 Q Y X R o P j w v S X R l b U x v Y 2 F 0 a W 9 u P j x T d G F i b G V F b n R y a W V z I C 8 + P C 9 J d G V t P j x J d G V t P j x J d G V t T G 9 j Y X R p b 2 4 + P E l 0 Z W 1 U e X B l P k Z v c m 1 1 b G E 8 L 0 l 0 Z W 1 U e X B l P j x J d G V t U G F 0 a D 5 T Z W N 0 a W 9 u M S 9 j c F 9 w c m 9 2 X 2 l u Z F 9 z d W 0 v R 3 J v d X B l Z C U y M H J v d 3 M 8 L 0 l 0 Z W 1 Q Y X R o P j w v S X R l b U x v Y 2 F 0 a W 9 u P j x T d G F i b G V F b n R y a W V z I C 8 + P C 9 J d G V t P j x J d G V t P j x J d G V t T G 9 j Y X R p b 2 4 + P E l 0 Z W 1 U e X B l P k Z v c m 1 1 b G E 8 L 0 l 0 Z W 1 U e X B l P j x J d G V t U G F 0 a D 5 T Z W N 0 a W 9 u M S 9 j c F 9 w c m 9 2 X 2 l u Z F 9 z d W 0 v R m l s d G V y Z W Q l M j B y b 3 d z P C 9 J d G V t U G F 0 a D 4 8 L 0 l 0 Z W 1 M b 2 N h d G l v b j 4 8 U 3 R h Y m x l R W 5 0 c m l l c y A v P j w v S X R l b T 4 8 S X R l b T 4 8 S X R l b U x v Y 2 F 0 a W 9 u P j x J d G V t V H l w Z T 5 G b 3 J t d W x h P C 9 J d G V t V H l w Z T 4 8 S X R l b V B h d G g + U 2 V j d G l v b j E v Y 3 B f c H J v d l 9 p b m R f c 3 V t L 1 N v c n R l Z C U y M H J v d 3 M 8 L 0 l 0 Z W 1 Q Y X R o P j w v S X R l b U x v Y 2 F 0 a W 9 u P j x T d G F i b G V F b n R y a W V z I C 8 + P C 9 J d G V t P j x J d G V t P j x J d G V t T G 9 j Y X R p b 2 4 + P E l 0 Z W 1 U e X B l P k Z v c m 1 1 b G E 8 L 0 l 0 Z W 1 U e X B l P j x J d G V t U G F 0 a D 5 T Z W N 0 a W 9 u M S 9 l Z H V j Y X R p b 2 5 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3 N j U w Z m E w Z C 1 k Y j Y z L T Q 0 M T Y t Y W U 3 M i 0 3 O D U w N z N i Y 2 F h Z j c 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j Y s J n F 1 b 3 Q 7 a 2 V 5 Q 2 9 s d W 1 u T m F t Z X M m c X V v d D s 6 W 1 0 s J n F 1 b 3 Q 7 c X V l c n l S Z W x h d G l v b n N o a X B z J n F 1 b 3 Q 7 O l t d L C Z x d W 9 0 O 2 N v b H V t b k l k Z W 5 0 a X R p Z X M m c X V v d D s 6 W y Z x d W 9 0 O 1 N l Y 3 R p b 2 4 x L 2 V k d W N h d G l v b l 9 0 b 3 R h b C 9 B d X R v U m V t b 3 Z l Z E N v b H V t b n M x L n t y Z X B v c n R p b m d f b W 9 u d G g s M H 0 m c X V v d D s s J n F 1 b 3 Q 7 U 2 V j d G l v b j E v Z W R 1 Y 2 F 0 a W 9 u X 3 R v d G F s L 0 F 1 d G 9 S Z W 1 v d m V k Q 2 9 s d W 1 u c z E u e 3 B y b 3 Z p b m N l L D F 9 J n F 1 b 3 Q 7 L C Z x d W 9 0 O 1 N l Y 3 R p b 2 4 x L 2 V k d W N h d G l v b l 9 0 b 3 R h b C 9 B d X R v U m V t b 3 Z l Z E N v b H V t b n M x L n t k a X N 0 c m l j d C w y f S Z x d W 9 0 O y w m c X V v d D t T Z W N 0 a W 9 u M S 9 l Z H V j Y X R p b 2 5 f d G 9 0 Y W w v Q X V 0 b 1 J l b W 9 2 Z W R D b 2 x 1 b W 5 z M S 5 7 a W 5 k a W N h d G 9 y L D N 9 J n F 1 b 3 Q 7 L C Z x d W 9 0 O 1 N l Y 3 R p b 2 4 x L 2 V k d W N h d G l v b l 9 0 b 3 R h b C 9 B d X R v U m V t b 3 Z l Z E N v b H V t b n M x L n t n a X J s c 1 8 w L T V f c m V h Y 2 h l Z C w 0 f S Z x d W 9 0 O y w m c X V v d D t T Z W N 0 a W 9 u M S 9 l Z H V j Y X R p b 2 5 f d G 9 0 Y W w v Q X V 0 b 1 J l b W 9 2 Z W R D b 2 x 1 b W 5 z M S 5 7 Y m 9 5 c 1 8 w L T V f c m V h Y 2 h l Z C w 1 f S Z x d W 9 0 O y w m c X V v d D t T Z W N 0 a W 9 u M S 9 l Z H V j Y X R p b 2 5 f d G 9 0 Y W w v Q X V 0 b 1 J l b W 9 2 Z W R D b 2 x 1 b W 5 z M S 5 7 Z 2 l y b H N f N i 0 x M l 9 y Z W F j a G V k L D Z 9 J n F 1 b 3 Q 7 L C Z x d W 9 0 O 1 N l Y 3 R p b 2 4 x L 2 V k d W N h d G l v b l 9 0 b 3 R h b C 9 B d X R v U m V t b 3 Z l Z E N v b H V t b n M x L n t i b 3 l z X z Y t M T J f c m V h Y 2 h l Z C w 3 f S Z x d W 9 0 O y w m c X V v d D t T Z W N 0 a W 9 u M S 9 l Z H V j Y X R p b 2 5 f d G 9 0 Y W w v Q X V 0 b 1 J l b W 9 2 Z W R D b 2 x 1 b W 5 z M S 5 7 Z 2 l y b H N f M T M t M T h f c m V h Y 2 h l Z C w 4 f S Z x d W 9 0 O y w m c X V v d D t T Z W N 0 a W 9 u M S 9 l Z H V j Y X R p b 2 5 f d G 9 0 Y W w v Q X V 0 b 1 J l b W 9 2 Z W R D b 2 x 1 b W 5 z M S 5 7 Y m 9 5 c 1 8 x M y 0 x O F 9 y Z W F j a G V k L D l 9 J n F 1 b 3 Q 7 L C Z x d W 9 0 O 1 N l Y 3 R p b 2 4 x L 2 V k d W N h d G l v b l 9 0 b 3 R h b C 9 B d X R v U m V t b 3 Z l Z E N v b H V t b n M x L n t 0 b 3 R h b F 9 i b 3 l z L D E w f S Z x d W 9 0 O y w m c X V v d D t T Z W N 0 a W 9 u M S 9 l Z H V j Y X R p b 2 5 f d G 9 0 Y W w v Q X V 0 b 1 J l b W 9 2 Z W R D b 2 x 1 b W 5 z M S 5 7 d G 9 0 Y W x f Z 2 l y b H M s M T F 9 J n F 1 b 3 Q 7 L C Z x d W 9 0 O 1 N l Y 3 R p b 2 4 x L 2 V k d W N h d G l v b l 9 0 b 3 R h b C 9 B d X R v U m V t b 3 Z l Z E N v b H V t b n M x L n t 0 b 3 R h b F 9 j a G l s Z H J l b i w x M n 0 m c X V v d D s s J n F 1 b 3 Q 7 U 2 V j d G l v b j E v Z W R 1 Y 2 F 0 a W 9 u X 3 R v d G F s L 0 F 1 d G 9 S Z W 1 v d m V k Q 2 9 s d W 1 u c z E u e 3 R v d G F s X 3 B 3 Z F 9 t Z W 4 s M T N 9 J n F 1 b 3 Q 7 L C Z x d W 9 0 O 1 N l Y 3 R p b 2 4 x L 2 V k d W N h d G l v b l 9 0 b 3 R h b C 9 B d X R v U m V t b 3 Z l Z E N v b H V t b n M x L n t 0 b 3 R h b F 9 w d 2 R f d 2 9 t Z W 4 s M T R 9 J n F 1 b 3 Q 7 L C Z x d W 9 0 O 1 N l Y 3 R p b 2 4 x L 2 V k d W N h d G l v b l 9 0 b 3 R h b C 9 B d X R v U m V t b 3 Z l Z E N v b H V t b n M x L n t 0 b 3 R h b F 9 w d 2 Q s M T V 9 J n F 1 b 3 Q 7 L C Z x d W 9 0 O 1 N l Y 3 R p b 2 4 x L 2 V k d W N h d G l v b l 9 0 b 3 R h b C 9 B d X R v U m V t b 3 Z l Z E N v b H V t b n M x L n t 0 b 3 R h b F 9 t Z W 4 s M T Z 9 J n F 1 b 3 Q 7 L C Z x d W 9 0 O 1 N l Y 3 R p b 2 4 x L 2 V k d W N h d G l v b l 9 0 b 3 R h b C 9 B d X R v U m V t b 3 Z l Z E N v b H V t b n M x L n t 0 b 3 R h b F 9 3 b 2 1 l b i w x N 3 0 m c X V v d D s s J n F 1 b 3 Q 7 U 2 V j d G l v b j E v Z W R 1 Y 2 F 0 a W 9 u X 3 R v d G F s L 0 F 1 d G 9 S Z W 1 v d m V k Q 2 9 s d W 1 u c z E u e 3 R v d G F s X 2 F k d W x 0 c y w x O H 0 m c X V v d D s s J n F 1 b 3 Q 7 U 2 V j d G l v b j E v Z W R 1 Y 2 F 0 a W 9 u X 3 R v d G F s L 0 F 1 d G 9 S Z W 1 v d m V k Q 2 9 s d W 1 u c z E u e 3 R v d G F s X 2 J l b m V m a W N p Y X J p Z X N f c m V h Y 2 h l Z C w x O X 0 m c X V v d D s s J n F 1 b 3 Q 7 U 2 V j d G l v b j E v Z W R 1 Y 2 F 0 a W 9 u X 3 R v d G F s L 0 F 1 d G 9 S Z W 1 v d m V k Q 2 9 s d W 1 u c z E u e 1 9 0 b 3 R h b F 9 n a X J s c y w y M H 0 m c X V v d D s s J n F 1 b 3 Q 7 U 2 V j d G l v b j E v Z W R 1 Y 2 F 0 a W 9 u X 3 R v d G F s L 0 F 1 d G 9 S Z W 1 v d m V k Q 2 9 s d W 1 u c z E u e 1 9 0 b 3 R h b F 9 i b 3 l z L D I x f S Z x d W 9 0 O y w m c X V v d D t T Z W N 0 a W 9 u M S 9 l Z H V j Y X R p b 2 5 f d G 9 0 Y W w v Q X V 0 b 1 J l b W 9 2 Z W R D b 2 x 1 b W 5 z M S 5 7 X 3 R v d G F s X 2 N o a W x k c m V u L D I y f S Z x d W 9 0 O y w m c X V v d D t T Z W N 0 a W 9 u M S 9 l Z H V j Y X R p b 2 5 f d G 9 0 Y W w v Q X V 0 b 1 J l b W 9 2 Z W R D b 2 x 1 b W 5 z M S 5 7 X 3 R v d G F s X 2 F k d W x 0 c y w y M 3 0 m c X V v d D s s J n F 1 b 3 Q 7 U 2 V j d G l v b j E v Z W R 1 Y 2 F 0 a W 9 u X 3 R v d G F s L 0 F 1 d G 9 S Z W 1 v d m V k Q 2 9 s d W 1 u c z E u e 1 9 0 b 3 R h b F 9 w d 2 Q s M j R 9 J n F 1 b 3 Q 7 L C Z x d W 9 0 O 1 N l Y 3 R p b 2 4 x L 2 V k d W N h d G l v b l 9 0 b 3 R h b C 9 B d X R v U m V t b 3 Z l Z E N v b H V t b n M x L n t f d G 9 0 Y W x f Y m V u Z W Z p Y 2 l h c m l l c y w y N X 0 m c X V v d D t d L C Z x d W 9 0 O 0 N v b H V t b k N v d W 5 0 J n F 1 b 3 Q 7 O j I 2 L C Z x d W 9 0 O 0 t l e U N v b H V t b k 5 h b W V z J n F 1 b 3 Q 7 O l t d L C Z x d W 9 0 O 0 N v b H V t b k l k Z W 5 0 a X R p Z X M m c X V v d D s 6 W y Z x d W 9 0 O 1 N l Y 3 R p b 2 4 x L 2 V k d W N h d G l v b l 9 0 b 3 R h b C 9 B d X R v U m V t b 3 Z l Z E N v b H V t b n M x L n t y Z X B v c n R p b m d f b W 9 u d G g s M H 0 m c X V v d D s s J n F 1 b 3 Q 7 U 2 V j d G l v b j E v Z W R 1 Y 2 F 0 a W 9 u X 3 R v d G F s L 0 F 1 d G 9 S Z W 1 v d m V k Q 2 9 s d W 1 u c z E u e 3 B y b 3 Z p b m N l L D F 9 J n F 1 b 3 Q 7 L C Z x d W 9 0 O 1 N l Y 3 R p b 2 4 x L 2 V k d W N h d G l v b l 9 0 b 3 R h b C 9 B d X R v U m V t b 3 Z l Z E N v b H V t b n M x L n t k a X N 0 c m l j d C w y f S Z x d W 9 0 O y w m c X V v d D t T Z W N 0 a W 9 u M S 9 l Z H V j Y X R p b 2 5 f d G 9 0 Y W w v Q X V 0 b 1 J l b W 9 2 Z W R D b 2 x 1 b W 5 z M S 5 7 a W 5 k a W N h d G 9 y L D N 9 J n F 1 b 3 Q 7 L C Z x d W 9 0 O 1 N l Y 3 R p b 2 4 x L 2 V k d W N h d G l v b l 9 0 b 3 R h b C 9 B d X R v U m V t b 3 Z l Z E N v b H V t b n M x L n t n a X J s c 1 8 w L T V f c m V h Y 2 h l Z C w 0 f S Z x d W 9 0 O y w m c X V v d D t T Z W N 0 a W 9 u M S 9 l Z H V j Y X R p b 2 5 f d G 9 0 Y W w v Q X V 0 b 1 J l b W 9 2 Z W R D b 2 x 1 b W 5 z M S 5 7 Y m 9 5 c 1 8 w L T V f c m V h Y 2 h l Z C w 1 f S Z x d W 9 0 O y w m c X V v d D t T Z W N 0 a W 9 u M S 9 l Z H V j Y X R p b 2 5 f d G 9 0 Y W w v Q X V 0 b 1 J l b W 9 2 Z W R D b 2 x 1 b W 5 z M S 5 7 Z 2 l y b H N f N i 0 x M l 9 y Z W F j a G V k L D Z 9 J n F 1 b 3 Q 7 L C Z x d W 9 0 O 1 N l Y 3 R p b 2 4 x L 2 V k d W N h d G l v b l 9 0 b 3 R h b C 9 B d X R v U m V t b 3 Z l Z E N v b H V t b n M x L n t i b 3 l z X z Y t M T J f c m V h Y 2 h l Z C w 3 f S Z x d W 9 0 O y w m c X V v d D t T Z W N 0 a W 9 u M S 9 l Z H V j Y X R p b 2 5 f d G 9 0 Y W w v Q X V 0 b 1 J l b W 9 2 Z W R D b 2 x 1 b W 5 z M S 5 7 Z 2 l y b H N f M T M t M T h f c m V h Y 2 h l Z C w 4 f S Z x d W 9 0 O y w m c X V v d D t T Z W N 0 a W 9 u M S 9 l Z H V j Y X R p b 2 5 f d G 9 0 Y W w v Q X V 0 b 1 J l b W 9 2 Z W R D b 2 x 1 b W 5 z M S 5 7 Y m 9 5 c 1 8 x M y 0 x O F 9 y Z W F j a G V k L D l 9 J n F 1 b 3 Q 7 L C Z x d W 9 0 O 1 N l Y 3 R p b 2 4 x L 2 V k d W N h d G l v b l 9 0 b 3 R h b C 9 B d X R v U m V t b 3 Z l Z E N v b H V t b n M x L n t 0 b 3 R h b F 9 i b 3 l z L D E w f S Z x d W 9 0 O y w m c X V v d D t T Z W N 0 a W 9 u M S 9 l Z H V j Y X R p b 2 5 f d G 9 0 Y W w v Q X V 0 b 1 J l b W 9 2 Z W R D b 2 x 1 b W 5 z M S 5 7 d G 9 0 Y W x f Z 2 l y b H M s M T F 9 J n F 1 b 3 Q 7 L C Z x d W 9 0 O 1 N l Y 3 R p b 2 4 x L 2 V k d W N h d G l v b l 9 0 b 3 R h b C 9 B d X R v U m V t b 3 Z l Z E N v b H V t b n M x L n t 0 b 3 R h b F 9 j a G l s Z H J l b i w x M n 0 m c X V v d D s s J n F 1 b 3 Q 7 U 2 V j d G l v b j E v Z W R 1 Y 2 F 0 a W 9 u X 3 R v d G F s L 0 F 1 d G 9 S Z W 1 v d m V k Q 2 9 s d W 1 u c z E u e 3 R v d G F s X 3 B 3 Z F 9 t Z W 4 s M T N 9 J n F 1 b 3 Q 7 L C Z x d W 9 0 O 1 N l Y 3 R p b 2 4 x L 2 V k d W N h d G l v b l 9 0 b 3 R h b C 9 B d X R v U m V t b 3 Z l Z E N v b H V t b n M x L n t 0 b 3 R h b F 9 w d 2 R f d 2 9 t Z W 4 s M T R 9 J n F 1 b 3 Q 7 L C Z x d W 9 0 O 1 N l Y 3 R p b 2 4 x L 2 V k d W N h d G l v b l 9 0 b 3 R h b C 9 B d X R v U m V t b 3 Z l Z E N v b H V t b n M x L n t 0 b 3 R h b F 9 w d 2 Q s M T V 9 J n F 1 b 3 Q 7 L C Z x d W 9 0 O 1 N l Y 3 R p b 2 4 x L 2 V k d W N h d G l v b l 9 0 b 3 R h b C 9 B d X R v U m V t b 3 Z l Z E N v b H V t b n M x L n t 0 b 3 R h b F 9 t Z W 4 s M T Z 9 J n F 1 b 3 Q 7 L C Z x d W 9 0 O 1 N l Y 3 R p b 2 4 x L 2 V k d W N h d G l v b l 9 0 b 3 R h b C 9 B d X R v U m V t b 3 Z l Z E N v b H V t b n M x L n t 0 b 3 R h b F 9 3 b 2 1 l b i w x N 3 0 m c X V v d D s s J n F 1 b 3 Q 7 U 2 V j d G l v b j E v Z W R 1 Y 2 F 0 a W 9 u X 3 R v d G F s L 0 F 1 d G 9 S Z W 1 v d m V k Q 2 9 s d W 1 u c z E u e 3 R v d G F s X 2 F k d W x 0 c y w x O H 0 m c X V v d D s s J n F 1 b 3 Q 7 U 2 V j d G l v b j E v Z W R 1 Y 2 F 0 a W 9 u X 3 R v d G F s L 0 F 1 d G 9 S Z W 1 v d m V k Q 2 9 s d W 1 u c z E u e 3 R v d G F s X 2 J l b m V m a W N p Y X J p Z X N f c m V h Y 2 h l Z C w x O X 0 m c X V v d D s s J n F 1 b 3 Q 7 U 2 V j d G l v b j E v Z W R 1 Y 2 F 0 a W 9 u X 3 R v d G F s L 0 F 1 d G 9 S Z W 1 v d m V k Q 2 9 s d W 1 u c z E u e 1 9 0 b 3 R h b F 9 n a X J s c y w y M H 0 m c X V v d D s s J n F 1 b 3 Q 7 U 2 V j d G l v b j E v Z W R 1 Y 2 F 0 a W 9 u X 3 R v d G F s L 0 F 1 d G 9 S Z W 1 v d m V k Q 2 9 s d W 1 u c z E u e 1 9 0 b 3 R h b F 9 i b 3 l z L D I x f S Z x d W 9 0 O y w m c X V v d D t T Z W N 0 a W 9 u M S 9 l Z H V j Y X R p b 2 5 f d G 9 0 Y W w v Q X V 0 b 1 J l b W 9 2 Z W R D b 2 x 1 b W 5 z M S 5 7 X 3 R v d G F s X 2 N o a W x k c m V u L D I y f S Z x d W 9 0 O y w m c X V v d D t T Z W N 0 a W 9 u M S 9 l Z H V j Y X R p b 2 5 f d G 9 0 Y W w v Q X V 0 b 1 J l b W 9 2 Z W R D b 2 x 1 b W 5 z M S 5 7 X 3 R v d G F s X 2 F k d W x 0 c y w y M 3 0 m c X V v d D s s J n F 1 b 3 Q 7 U 2 V j d G l v b j E v Z W R 1 Y 2 F 0 a W 9 u X 3 R v d G F s L 0 F 1 d G 9 S Z W 1 v d m V k Q 2 9 s d W 1 u c z E u e 1 9 0 b 3 R h b F 9 w d 2 Q s M j R 9 J n F 1 b 3 Q 7 L C Z x d W 9 0 O 1 N l Y 3 R p b 2 4 x L 2 V k d W N h d G l v b l 9 0 b 3 R h b C 9 B d X R v U m V t b 3 Z l Z E N v b H V t b n M x L n t f d G 9 0 Y W x f Y m V u Z W Z p Y 2 l h c m l l c y w y N X 0 m c X V v d D t d L C Z x d W 9 0 O 1 J l b G F 0 a W 9 u c 2 h p c E l u Z m 8 m c X V v d D s 6 W 1 1 9 I i A v P j x F b n R y e S B U e X B l P S J G a W x s U 3 R h d H V z I i B W Y W x 1 Z T 0 i c 0 N v b X B s Z X R l I i A v P j x F b n R y e S B U e X B l P S J G a W x s Q 2 9 s d W 1 u T m F t Z X M i I F Z h b H V l P S J z W y Z x d W 9 0 O 3 J l c G 9 y d G l u Z 1 9 t b 2 5 0 a C Z x d W 9 0 O y w m c X V v d D t w c m 9 2 a W 5 j Z S Z x d W 9 0 O y w m c X V v d D t k a X N 0 c m l j d C Z x d W 9 0 O y w m c X V v d D t p b m R p Y 2 F 0 b 3 I m c X V v d D s s J n F 1 b 3 Q 7 Z 2 l y b H N f M C 0 1 X 3 J l Y W N o Z W Q m c X V v d D s s J n F 1 b 3 Q 7 Y m 9 5 c 1 8 w L T V f c m V h Y 2 h l Z C Z x d W 9 0 O y w m c X V v d D t n a X J s c 1 8 2 L T E y X 3 J l Y W N o Z W Q m c X V v d D s s J n F 1 b 3 Q 7 Y m 9 5 c 1 8 2 L T E y X 3 J l Y W N o Z W Q m c X V v d D s s J n F 1 b 3 Q 7 Z 2 l y b H N f M T M t M T h f c m V h Y 2 h l Z C Z x d W 9 0 O y w m c X V v d D t i b 3 l z X z E z L T E 4 X 3 J l Y W N o Z W Q m c X V v d D s s J n F 1 b 3 Q 7 d G 9 0 Y W x f Y m 9 5 c y Z x d W 9 0 O y w m c X V v d D t 0 b 3 R h b F 9 n a X J s c y Z x d W 9 0 O y w m c X V v d D t 0 b 3 R h b F 9 j a G l s Z H J l b i Z x d W 9 0 O y w m c X V v d D t 0 b 3 R h b F 9 w d 2 R f b W V u J n F 1 b 3 Q 7 L C Z x d W 9 0 O 3 R v d G F s X 3 B 3 Z F 9 3 b 2 1 l b i Z x d W 9 0 O y w m c X V v d D t 0 b 3 R h b F 9 w d 2 Q m c X V v d D s s J n F 1 b 3 Q 7 d G 9 0 Y W x f b W V u J n F 1 b 3 Q 7 L C Z x d W 9 0 O 3 R v d G F s X 3 d v b W V u J n F 1 b 3 Q 7 L C Z x d W 9 0 O 3 R v d G F s X 2 F k d W x 0 c y Z x d W 9 0 O y w m c X V v d D t 0 b 3 R h b F 9 i Z W 5 l Z m l j a W F y a W V z X 3 J l Y W N o Z W Q m c X V v d D s s J n F 1 b 3 Q 7 X 3 R v d G F s X 2 d p c m x z J n F 1 b 3 Q 7 L C Z x d W 9 0 O 1 9 0 b 3 R h b F 9 i b 3 l z J n F 1 b 3 Q 7 L C Z x d W 9 0 O 1 9 0 b 3 R h b F 9 j a G l s Z H J l b i Z x d W 9 0 O y w m c X V v d D t f d G 9 0 Y W x f Y W R 1 b H R z J n F 1 b 3 Q 7 L C Z x d W 9 0 O 1 9 0 b 3 R h b F 9 w d 2 Q m c X V v d D s s J n F 1 b 3 Q 7 X 3 R v d G F s X 2 J l b m V m a W N p Y X J p Z X M m c X V v d D t d I i A v P j x F b n R y e S B U e X B l P S J G a W x s Q 2 9 s d W 1 u V H l w Z X M i I F Z h b H V l P S J z Q 1 F Z R 0 J n Q U F B Q U F E Q X d N R E F B Q U F B Q U F B Q U F B R E F 3 T U F B d 0 E 9 I i A v P j x F b n R y e S B U e X B l P S J G a W x s T G F z d F V w Z G F 0 Z W Q i I F Z h b H V l P S J k M j A y N C 0 w N C 0 x O V Q y M D o 1 N T o x N C 4 5 N T I 3 N T I w W i I g L z 4 8 R W 5 0 c n k g V H l w Z T 0 i U X V l c n l H c m 9 1 c E l E I i B W Y W x 1 Z T 0 i c z c 1 M G N j Y W F m L W Y x Y W Y t N G Z i M S 1 h Y z M y L T k 4 O D M 4 O G Q 1 O W Y 3 Y y I g L z 4 8 R W 5 0 c n k g V H l w Z T 0 i R m l s b E V y c m 9 y Q 2 9 k Z S I g V m F s d W U 9 I n N V b m t u b 3 d u I i A v P j x F b n R y e S B U e X B l P S J B Z G R l Z F R v R G F 0 Y U 1 v Z G V s I i B W Y W x 1 Z T 0 i b D A i I C 8 + P C 9 T d G F i b G V F b n R y a W V z P j w v S X R l b T 4 8 S X R l b T 4 8 S X R l b U x v Y 2 F 0 a W 9 u P j x J d G V t V H l w Z T 5 G b 3 J t d W x h P C 9 J d G V t V H l w Z T 4 8 S X R l b V B h d G g + U 2 V j d G l v b j E v Z W R 1 Y 2 F 0 a W 9 u X 3 R v d G F s L 1 N v d X J j Z T w v S X R l b V B h d G g + P C 9 J d G V t T G 9 j Y X R p b 2 4 + P F N 0 Y W J s Z U V u d H J p Z X M g L z 4 8 L 0 l 0 Z W 0 + P E l 0 Z W 0 + P E l 0 Z W 1 M b 2 N h d G l v b j 4 8 S X R l b V R 5 c G U + R m 9 y b X V s Y T w v S X R l b V R 5 c G U + P E l 0 Z W 1 Q Y X R o P l N l Y 3 R p b 2 4 x L 2 V k d W N h d G l v b l 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k M G M 5 N 2 E 0 O S 1 h N W Y 2 L T Q x Y j U t O T M 1 M S 0 3 N 2 R i O D U 4 Z D Y w Z j I 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l R 5 c G V z I i B W Y W x 1 Z T 0 i c 0 J n W U d C U U F G Q U F V Q S I g L z 4 8 R W 5 0 c n k g V H l w Z T 0 i R m l s b E x h c 3 R V c G R h d G V k I i B W Y W x 1 Z T 0 i Z D I w M j Q t M D Q t M T l U M T U 6 N D M 6 M T I u N T I z N D c x M F o i I C 8 + P E V u d H J 5 I F R 5 c G U 9 I l F 1 Z X J 5 R 3 J v d X B J R C I g V m F s d W U 9 I n M 3 N T B j Y 2 F h Z i 1 m M W F m L T R m Y j E t Y W M z M i 0 5 O D g z O D h k N T l m N 2 M i I C 8 + P E V u d H J 5 I F R 5 c G U 9 I k Z p b G x F c n J v c k N v Z G U i I F Z h b H V l P S J z V W 5 r b m 9 3 b i I g L z 4 8 R W 5 0 c n k g V H l w Z T 0 i Q W R k Z W R U b 0 R h d G F N b 2 R l b C I g V m F s d W U 9 I m w w I i A v P j x F b n R y e S B U e X B l P S J G a W x s Q 2 9 s d W 1 u T m F t Z X M i I F Z h b H V l P S J z W y Z x d W 9 0 O 3 J l c G 9 y d G l u Z 1 9 t b 2 5 0 a C Z x d W 9 0 O y w m c X V v d D t w c m 9 2 a W 5 j Z S Z x d W 9 0 O y w m c X V v d D t p b m R p Y 2 F 0 b 3 I m c X V v d D s s J n F 1 b 3 Q 7 d G 9 0 Y W x f Y 2 h p b G R y Z W 4 m c X V v d D s s J n F 1 b 3 Q 7 d G 9 0 Y W x f b W V u J n F 1 b 3 Q 7 L C Z x d W 9 0 O 3 R v d G F s X 3 d v b W V u J n F 1 b 3 Q 7 L C Z x d W 9 0 O 3 R v d G F s X 2 F k d W x 0 c y Z x d W 9 0 O y w m c X V v d D t 0 b 3 R h b F 9 w d 2 Q m c X V v d D s s J n F 1 b 3 Q 7 d G 9 0 Y W w 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l Z H V j Y X R p b 2 5 f c H J v d l 9 p b m R f c 3 V t L 0 F 1 d G 9 S Z W 1 v d m V k Q 2 9 s d W 1 u c z E u e 3 J l c G 9 y d G l u Z 1 9 t b 2 5 0 a C w w f S Z x d W 9 0 O y w m c X V v d D t T Z W N 0 a W 9 u M S 9 l Z H V j Y X R p b 2 5 f c H J v d l 9 p b m R f c 3 V t L 0 F 1 d G 9 S Z W 1 v d m V k Q 2 9 s d W 1 u c z E u e 3 B y b 3 Z p b m N l L D F 9 J n F 1 b 3 Q 7 L C Z x d W 9 0 O 1 N l Y 3 R p b 2 4 x L 2 V k d W N h d G l v b l 9 w c m 9 2 X 2 l u Z F 9 z d W 0 v Q X V 0 b 1 J l b W 9 2 Z W R D b 2 x 1 b W 5 z M S 5 7 a W 5 k a W N h d G 9 y L D J 9 J n F 1 b 3 Q 7 L C Z x d W 9 0 O 1 N l Y 3 R p b 2 4 x L 2 V k d W N h d G l v b l 9 w c m 9 2 X 2 l u Z F 9 z d W 0 v Q X V 0 b 1 J l b W 9 2 Z W R D b 2 x 1 b W 5 z M S 5 7 d G 9 0 Y W x f Y 2 h p b G R y Z W 4 s M 3 0 m c X V v d D s s J n F 1 b 3 Q 7 U 2 V j d G l v b j E v Z W R 1 Y 2 F 0 a W 9 u X 3 B y b 3 Z f a W 5 k X 3 N 1 b S 9 B d X R v U m V t b 3 Z l Z E N v b H V t b n M x L n t 0 b 3 R h b F 9 t Z W 4 s N H 0 m c X V v d D s s J n F 1 b 3 Q 7 U 2 V j d G l v b j E v Z W R 1 Y 2 F 0 a W 9 u X 3 B y b 3 Z f a W 5 k X 3 N 1 b S 9 B d X R v U m V t b 3 Z l Z E N v b H V t b n M x L n t 0 b 3 R h b F 9 3 b 2 1 l b i w 1 f S Z x d W 9 0 O y w m c X V v d D t T Z W N 0 a W 9 u M S 9 l Z H V j Y X R p b 2 5 f c H J v d l 9 p b m R f c 3 V t L 0 F 1 d G 9 S Z W 1 v d m V k Q 2 9 s d W 1 u c z E u e 3 R v d G F s X 2 F k d W x 0 c y w 2 f S Z x d W 9 0 O y w m c X V v d D t T Z W N 0 a W 9 u M S 9 l Z H V j Y X R p b 2 5 f c H J v d l 9 p b m R f c 3 V t L 0 F 1 d G 9 S Z W 1 v d m V k Q 2 9 s d W 1 u c z E u e 3 R v d G F s X 3 B 3 Z C w 3 f S Z x d W 9 0 O y w m c X V v d D t T Z W N 0 a W 9 u M S 9 l Z H V j Y X R p b 2 5 f c H J v d l 9 p b m R f c 3 V t L 0 F 1 d G 9 S Z W 1 v d m V k Q 2 9 s d W 1 u c z E u e 3 R v d G F s L D h 9 J n F 1 b 3 Q 7 X S w m c X V v d D t D b 2 x 1 b W 5 D b 3 V u d C Z x d W 9 0 O z o 5 L C Z x d W 9 0 O 0 t l e U N v b H V t b k 5 h b W V z J n F 1 b 3 Q 7 O l t d L C Z x d W 9 0 O 0 N v b H V t b k l k Z W 5 0 a X R p Z X M m c X V v d D s 6 W y Z x d W 9 0 O 1 N l Y 3 R p b 2 4 x L 2 V k d W N h d G l v b l 9 w c m 9 2 X 2 l u Z F 9 z d W 0 v Q X V 0 b 1 J l b W 9 2 Z W R D b 2 x 1 b W 5 z M S 5 7 c m V w b 3 J 0 a W 5 n X 2 1 v b n R o L D B 9 J n F 1 b 3 Q 7 L C Z x d W 9 0 O 1 N l Y 3 R p b 2 4 x L 2 V k d W N h d G l v b l 9 w c m 9 2 X 2 l u Z F 9 z d W 0 v Q X V 0 b 1 J l b W 9 2 Z W R D b 2 x 1 b W 5 z M S 5 7 c H J v d m l u Y 2 U s M X 0 m c X V v d D s s J n F 1 b 3 Q 7 U 2 V j d G l v b j E v Z W R 1 Y 2 F 0 a W 9 u X 3 B y b 3 Z f a W 5 k X 3 N 1 b S 9 B d X R v U m V t b 3 Z l Z E N v b H V t b n M x L n t p b m R p Y 2 F 0 b 3 I s M n 0 m c X V v d D s s J n F 1 b 3 Q 7 U 2 V j d G l v b j E v Z W R 1 Y 2 F 0 a W 9 u X 3 B y b 3 Z f a W 5 k X 3 N 1 b S 9 B d X R v U m V t b 3 Z l Z E N v b H V t b n M x L n t 0 b 3 R h b F 9 j a G l s Z H J l b i w z f S Z x d W 9 0 O y w m c X V v d D t T Z W N 0 a W 9 u M S 9 l Z H V j Y X R p b 2 5 f c H J v d l 9 p b m R f c 3 V t L 0 F 1 d G 9 S Z W 1 v d m V k Q 2 9 s d W 1 u c z E u e 3 R v d G F s X 2 1 l b i w 0 f S Z x d W 9 0 O y w m c X V v d D t T Z W N 0 a W 9 u M S 9 l Z H V j Y X R p b 2 5 f c H J v d l 9 p b m R f c 3 V t L 0 F 1 d G 9 S Z W 1 v d m V k Q 2 9 s d W 1 u c z E u e 3 R v d G F s X 3 d v b W V u L D V 9 J n F 1 b 3 Q 7 L C Z x d W 9 0 O 1 N l Y 3 R p b 2 4 x L 2 V k d W N h d G l v b l 9 w c m 9 2 X 2 l u Z F 9 z d W 0 v Q X V 0 b 1 J l b W 9 2 Z W R D b 2 x 1 b W 5 z M S 5 7 d G 9 0 Y W x f Y W R 1 b H R z L D Z 9 J n F 1 b 3 Q 7 L C Z x d W 9 0 O 1 N l Y 3 R p b 2 4 x L 2 V k d W N h d G l v b l 9 w c m 9 2 X 2 l u Z F 9 z d W 0 v Q X V 0 b 1 J l b W 9 2 Z W R D b 2 x 1 b W 5 z M S 5 7 d G 9 0 Y W x f c H d k L D d 9 J n F 1 b 3 Q 7 L C Z x d W 9 0 O 1 N l Y 3 R p b 2 4 x L 2 V k d W N h d G l v b l 9 w c m 9 2 X 2 l u Z F 9 z d W 0 v Q X V 0 b 1 J l b W 9 2 Z W R D b 2 x 1 b W 5 z M S 5 7 d G 9 0 Y W w s O H 0 m c X V v d D t d L C Z x d W 9 0 O 1 J l b G F 0 a W 9 u c 2 h p c E l u Z m 8 m c X V v d D s 6 W 1 1 9 I i A v P j w v U 3 R h Y m x l R W 5 0 c m l l c z 4 8 L 0 l 0 Z W 0 + P E l 0 Z W 0 + P E l 0 Z W 1 M b 2 N h d G l v b j 4 8 S X R l b V R 5 c G U + R m 9 y b X V s Y T w v S X R l b V R 5 c G U + P E l 0 Z W 1 Q Y X R o P l N l Y 3 R p b 2 4 x L 2 V k d W N h d G l v b l 9 w c m 9 2 X 2 l u Z F 9 z d W 0 v U 2 9 1 c m N l P C 9 J d G V t U G F 0 a D 4 8 L 0 l 0 Z W 1 M b 2 N h d G l v b j 4 8 U 3 R h Y m x l R W 5 0 c m l l c y A v P j w v S X R l b T 4 8 S X R l b T 4 8 S X R l b U x v Y 2 F 0 a W 9 u P j x J d G V t V H l w Z T 5 G b 3 J t d W x h P C 9 J d G V t V H l w Z T 4 8 S X R l b V B h d G g + U 2 V j d G l v b j E v Y 3 A v Q 2 h h b m d l Z C U y M G N v b H V t b i U y M H R 5 c G U l M j A x P C 9 J d G V t U G F 0 a D 4 8 L 0 l 0 Z W 1 M b 2 N h d G l v b j 4 8 U 3 R h Y m x l R W 5 0 c m l l c y A v P j w v S X R l b T 4 8 S X R l b T 4 8 S X R l b U x v Y 2 F 0 a W 9 u P j x J d G V t V H l w Z T 5 G b 3 J t d W x h P C 9 J d G V t V H l w Z T 4 8 S X R l b V B h d G g + U 2 V j d G l v b j E v Z W R 1 Y 2 F 0 a W 9 u L 0 N o Y W 5 n Z W Q l M j B j b 2 x 1 b W 4 l M j B 0 e X B l J T I w M T w v S X R l b V B h d G g + P C 9 J d G V t T G 9 j Y X R p b 2 4 + P F N 0 Y W J s Z U V u d H J p Z X M g L z 4 8 L 0 l 0 Z W 0 + P E l 0 Z W 0 + P E l 0 Z W 1 M b 2 N h d G l v b j 4 8 S X R l b V R 5 c G U + R m 9 y b X V s Y T w v S X R l b V R 5 c G U + P E l 0 Z W 1 Q Y X R o P l N l Y 3 R p b 2 4 x L 2 5 1 d H J p d G l v b i 9 B Z G R l Z C U y M G l u Z G V 4 P C 9 J d G V t U G F 0 a D 4 8 L 0 l 0 Z W 1 M b 2 N h d G l v b j 4 8 U 3 R h Y m x l R W 5 0 c m l l c y A v P j w v S X R l b T 4 8 S X R l b T 4 8 S X R l b U x v Y 2 F 0 a W 9 u P j x J d G V t V H l w Z T 5 G b 3 J t d W x h P C 9 J d G V t V H l w Z T 4 8 S X R l b V B h d G g + U 2 V j d G l v b j E v b n V 0 c m l 0 a W 9 u L 0 N o Y W 5 n Z W Q l M j B j b 2 x 1 b W 4 l M j B 0 e X B l J T I w M T w v S X R l b V B h d G g + P C 9 J d G V t T G 9 j Y X R p b 2 4 + P F N 0 Y W J s Z U V u d H J p Z X M g L z 4 8 L 0 l 0 Z W 0 + P E l 0 Z W 0 + P E l 0 Z W 1 M b 2 N h d G l v b j 4 8 S X R l b V R 5 c G U + R m 9 y b X V s Y T w v S X R l b V R 5 c G U + P E l 0 Z W 1 Q Y X R o P l N l Y 3 R p b 2 4 x L 3 d h c 2 g v Q 2 h h b m d l Z C U y M G N v b H V t b i U y M H R 5 c G U l M j A x P C 9 J d G V t U G F 0 a D 4 8 L 0 l 0 Z W 1 M b 2 N h d G l v b j 4 8 U 3 R h Y m x l R W 5 0 c m l l c y A v P j w v S X R l b T 4 8 S X R l b T 4 8 S X R l b U x v Y 2 F 0 a W 9 u P j x J d G V t V H l w Z T 5 G b 3 J t d W x h P C 9 J d G V t V H l w Z T 4 8 S X R l b V B h d G g + U 2 V j d G l v b j E v c 2 J j Y y 9 D a G F u Z 2 V k J T I w Y 2 9 s d W 1 u J T I w d H l w Z S U y M D E 8 L 0 l 0 Z W 1 Q Y X R o P j w v S X R l b U x v Y 2 F 0 a W 9 u P j x T d G F i b G V F b n R y a W V z I C 8 + P C 9 J d G V t P j x J d G V t P j x J d G V t T G 9 j Y X R p b 2 4 + P E l 0 Z W 1 U e X B l P k Z v c m 1 1 b G E 8 L 0 l 0 Z W 1 U e X B l P j x J d G V t U G F 0 a D 5 T Z W N 0 a W 9 u M S 9 z c C 9 D a G F u Z 2 V k J T I w Y 2 9 s d W 1 u J T I w d H l w Z S U y M D E 8 L 0 l 0 Z W 1 Q Y X R o P j w v S X R l b U x v Y 2 F 0 a W 9 u P j x T d G F i b G V F b n R y a W V z I C 8 + P C 9 J d G V t P j x J d G V t P j x J d G V t T G 9 j Y X R p b 2 4 + P E l 0 Z W 1 U e X B l P k Z v c m 1 1 b G E 8 L 0 l 0 Z W 1 U e X B l P j x J d G V t U G F 0 a D 5 T Z W N 0 a W 9 u M S 9 j c F 9 w c m 9 2 X 2 l u Z F 9 z d W 0 v R H V w b G l j Y X R l Z C U y M G N v b H V t b j w v S X R l b V B h d G g + P C 9 J d G V t T G 9 j Y X R p b 2 4 + P F N 0 Y W J s Z U V u d H J p Z X M g L z 4 8 L 0 l 0 Z W 0 + P E l 0 Z W 0 + P E l 0 Z W 1 M b 2 N h d G l v b j 4 8 S X R l b V R 5 c G U + R m 9 y b X V s Y T w v S X R l b V R 5 c G U + P E l 0 Z W 1 Q Y X R o P l N l Y 3 R p b 2 4 x L 2 N w X 3 B y b 3 Z f a W 5 k X 3 N 1 b S 9 J b n N l c n R l Z C U y M G 1 v b n R o J T I w b m F t Z T w v S X R l b V B h d G g + P C 9 J d G V t T G 9 j Y X R p b 2 4 + P F N 0 Y W J s Z U V u d H J p Z X M g L z 4 8 L 0 l 0 Z W 0 + P E l 0 Z W 0 + P E l 0 Z W 1 M b 2 N h d G l v b j 4 8 S X R l b V R 5 c G U + R m 9 y b X V s Y T w v S X R l b V R 5 c G U + P E l 0 Z W 1 Q Y X R o P l N l Y 3 R p b 2 4 x L 2 N w X 3 B y b 3 Z f a W 5 k X 3 N 1 b S 9 S Z W 9 y Z G V y Z W Q l M j B j b 2 x 1 b W 5 z P C 9 J d G V t U G F 0 a D 4 8 L 0 l 0 Z W 1 M b 2 N h d G l v b j 4 8 U 3 R h Y m x l R W 5 0 c m l l c y A v P j w v S X R l b T 4 8 S X R l b T 4 8 S X R l b U x v Y 2 F 0 a W 9 u P j x J d G V t V H l w Z T 5 G b 3 J t d W x h P C 9 J d G V t V H l w Z T 4 8 S X R l b V B h d G g + U 2 V j d G l v b j E v Y 3 B f c H J v d l 9 p b m R f c 3 V t L 1 J l b m F t Z W Q l M j B j b 2 x 1 b W 5 z P C 9 J d G V t U G F 0 a D 4 8 L 0 l 0 Z W 1 M b 2 N h d G l v b j 4 8 U 3 R h Y m x l R W 5 0 c m l l c y A v P j w v S X R l b T 4 8 S X R l b T 4 8 S X R l b U x v Y 2 F 0 a W 9 u P j x J d G V t V H l w Z T 5 G b 3 J t d W x h P C 9 J d G V t V H l w Z T 4 8 S X R l b V B h d G g + U 2 V j d G l v b j E v Y 3 B f c H J v d l 9 p b m R f c 3 V t L 1 J l b W 9 2 Z W Q l M j B j b 2 x 1 b W 5 z J T I w M T w v S X R l b V B h d G g + P C 9 J d G V t T G 9 j Y X R p b 2 4 + P F N 0 Y W J s Z U V u d H J p Z X M g L z 4 8 L 0 l 0 Z W 0 + P E l 0 Z W 0 + P E l 0 Z W 1 M b 2 N h d G l v b j 4 8 S X R l b V R 5 c G U + R m 9 y b X V s Y T w v S X R l b V R 5 c G U + P E l 0 Z W 1 Q Y X R o P l N l Y 3 R p b 2 4 x L 2 N w X 3 B y b 3 Z f a W 5 k X 3 N 1 b S 9 S Z W 9 y Z G V y Z W Q l M j B j b 2 x 1 b W 5 z J T I w M T w v S X R l b V B h d G g + P C 9 J d G V t T G 9 j Y X R p b 2 4 + P F N 0 Y W J s Z U V u d H J p Z X M g L z 4 8 L 0 l 0 Z W 0 + P E l 0 Z W 0 + P E l 0 Z W 1 M b 2 N h d G l v b j 4 8 S X R l b V R 5 c G U + R m 9 y b X V s Y T w v S X R l b V R 5 c G U + P E l 0 Z W 1 Q Y X R o P l N l Y 3 R p b 2 4 x L 2 Z u V H J h b n N m b 3 J t R G F 0 Y T w v S X R l b V B h d G g + P C 9 J d G V t T G 9 j Y X R p b 2 4 + P F N 0 Y W J s Z U V u d H J p Z X M + P E V u d H J 5 I F R 5 c G U 9 I k l z U H J p d m F 0 Z S I g V m F s d W U 9 I m w w I i A v P j x F b n R y e S B U e X B l P S J M b 2 F k V G 9 S Z X B v c n R E a X N h Y m x l Z C I g V m F s d W U 9 I m w x I i A v P j x F b n R y e S B U e X B l P S J G a W x s R W 5 h Y m x l Z C I g V m F s d W U 9 I m w w I i A v P j x F b n R y e S B U e X B l P S J R d W V y e U l E I i B W Y W x 1 Z T 0 i c z l k Y j B m Y T l k L T U 0 N m Y t N G Z i Y y 1 h Y m I x L T I 2 O D J m M z Z i Y W E 1 N i I g L z 4 8 R W 5 0 c n k g V H l w Z T 0 i R m l s b G V k Q 2 9 t c G x l d G V S Z X N 1 b H R U b 1 d v c m t z a G V l d C I g V m F s d W U 9 I m w w I i A v P j x F b n R y e S B U e X B l P S J R d W V y e U d y b 3 V w S U Q i I F Z h b H V l P S J z Z D c y Y j g 0 Z m U t O G Y 0 Y S 0 0 O D V h L W E w Z m E t M j Q 1 N T R m M D M 1 N D d l I i A v P j x F b n R y e S B U e X B l P S J G a W x s T G F z d F V w Z G F 0 Z W Q i I F Z h b H V l P S J k M j A y N C 0 w N C 0 x O V Q y M D o 1 N T o x N C 4 2 N D Y 4 O T Y w W i I g L z 4 8 R W 5 0 c n k g V H l w Z T 0 i R m l s b F N 0 Y X R 1 c y I g V m F s d W U 9 I n N D b 2 1 w b G V 0 Z S I g L z 4 8 R W 5 0 c n k g V H l w Z T 0 i R m l s b E V y c m 9 y Q 2 9 k Z S I g V m F s d W U 9 I n N V b m t u b 3 d u I i A v P j x F b n R y e S B U e X B l P S J B Z G R l Z F R v R G F 0 Y U 1 v Z G V s I i B W Y W x 1 Z T 0 i b D A i I C 8 + P E V u d H J 5 I F R 5 c G U 9 I k Z p b G x U b 0 R h d G F N b 2 R l b E V u Y W J s Z W Q i I F Z h b H V l P S J s M C I g L z 4 8 R W 5 0 c n k g V H l w Z T 0 i R m l s b E 9 i a m V j d F R 5 c G U i I F Z h b H V l P S J z Q 2 9 u b m V j d G l v b k 9 u b H k i I C 8 + P E V u d H J 5 I F R 5 c G U 9 I l J l c 3 V s d F R 5 c G U i I F Z h b H V l P S J z R n V u Y 3 R p b 2 4 i I C 8 + P E V u d H J 5 I F R 5 c G U 9 I k J 1 Z m Z l c k 5 l e H R S Z W Z y Z X N o I i B W Y W x 1 Z T 0 i b D E i I C 8 + P C 9 T d G F i b G V F b n R y a W V z P j w v S X R l b T 4 8 S X R l b T 4 8 S X R l b U x v Y 2 F 0 a W 9 u P j x J d G V t V H l w Z T 5 G b 3 J t d W x h P C 9 J d G V t V H l w Z T 4 8 S X R l b V B h d G g + U 2 V j d G l v b j E v Z m 5 U c m F u c 2 Z v c m 1 E Y X R h L 1 N v d X J j Z T w v S X R l b V B h d G g + P C 9 J d G V t T G 9 j Y X R p b 2 4 + P F N 0 Y W J s Z U V u d H J p Z X M g L z 4 8 L 0 l 0 Z W 0 + P E l 0 Z W 0 + P E l 0 Z W 1 M b 2 N h d G l v b j 4 8 S X R l b V R 5 c G U + R m 9 y b X V s Y T w v S X R l b V R 5 c G U + P E l 0 Z W 1 Q Y X R o P l N l Y 3 R p b 2 4 x L 2 5 1 d H J p d G l v b l 9 0 b 3 R h b 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J k Z j Q 3 O T Y 0 L T J h N z I t N D F h N S 1 i Y W U 2 L T A 1 N D M z O D g 0 M D I 4 N 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R X J y b 3 J D b 2 R l I i B W Y W x 1 Z T 0 i c 1 V u a 2 5 v d 2 4 i I C 8 + P E V u d H J 5 I F R 5 c G U 9 I k Z p b G x M Y X N 0 V X B k Y X R l Z C I g V m F s d W U 9 I m Q y M D I 0 L T A 0 L T E 5 V D I w O j U 1 O j E 1 L j A 5 N T M 0 M D B a I i A v P j x F b n R y e S B U e X B l P S J G a W x s Q 2 9 s d W 1 u V H l w Z X M i I F Z h b H V l P S J z Q 1 F Z R 0 J n Q U F B Q U F B Q U F B Q U F 3 Q U F B Q U F E Q U F N R E F 3 T U F B d 0 E 9 I i A v P j x F b n R y e S B U e X B l P S J G a W x s Q 2 9 s d W 1 u T m F t Z X M i I F Z h b H V l P S J z W y Z x d W 9 0 O 3 J l c G 9 y d G l u Z 1 9 t b 2 5 0 a C Z x d W 9 0 O y w m c X V v d D t w c m 9 2 a W 5 j Z S Z x d W 9 0 O y w m c X V v d D t k a X N 0 c m l j d C Z x d W 9 0 O y w m c X V v d D t p b m R p Y 2 F 0 b 3 I m c X V v d D s s J n F 1 b 3 Q 7 Z 2 l y b H N f M C 0 1 X 3 J l Y W N o Z W Q m c X V v d D s s J n F 1 b 3 Q 7 Y m 9 5 c 1 8 w L T V f c m V h Y 2 h l Z C Z x d W 9 0 O y w m c X V v d D t n a X J s c 1 8 2 L T E y X 3 J l Y W N o Z W Q m c X V v d D s s J n F 1 b 3 Q 7 Y m 9 5 c 1 8 2 L T E y X 3 J l Y W N o Z W Q m c X V v d D s s J n F 1 b 3 Q 7 Z 2 l y b H N f M T M t M T h f c m V h Y 2 h l Z C Z x d W 9 0 O y w m c X V v d D t i b 3 l z X z E z L T E 4 X 3 J l Y W N o Z W Q m c X V v d D s s J n F 1 b 3 Q 7 d G 9 0 Y W x f Y m 9 5 c y Z x d W 9 0 O y w m c X V v d D t 0 b 3 R h b F 9 n a X J s c y Z x d W 9 0 O y w m c X V v d D t 0 b 3 R h b F 9 j a G l s Z H J l b i Z x d W 9 0 O y w m c X V v d D t 0 b 3 R h b F 9 w d 2 R f b W V u J n F 1 b 3 Q 7 L C Z x d W 9 0 O 3 R v d G F s X 3 B 3 Z F 9 3 b 2 1 l b i Z x d W 9 0 O y w m c X V v d D t 0 b 3 R h b F 9 w d 2 Q m c X V v d D s s J n F 1 b 3 Q 7 d G 9 0 Y W x f b W V u J n F 1 b 3 Q 7 L C Z x d W 9 0 O 3 R v d G F s X 3 d v b W V u J n F 1 b 3 Q 7 L C Z x d W 9 0 O 3 R v d G F s X 2 F k d W x 0 c y Z x d W 9 0 O y w m c X V v d D t 0 b 3 R h b F 9 i Z W 5 l Z m l j a W F y a W V z X 3 J l Y W N o Z W Q m c X V v d D s s J n F 1 b 3 Q 7 X 3 R v d G F s X 2 d p c m x z J n F 1 b 3 Q 7 L C Z x d W 9 0 O 1 9 0 b 3 R h b F 9 i b 3 l z J n F 1 b 3 Q 7 L C Z x d W 9 0 O 1 9 0 b 3 R h b F 9 j a G l s Z H J l b i Z x d W 9 0 O y w m c X V v d D t f d G 9 0 Y W x f Y W R 1 b H R z J n F 1 b 3 Q 7 L C Z x d W 9 0 O 1 9 0 b 3 R h b F 9 w d 2 Q m c X V v d D s s J n F 1 b 3 Q 7 X 3 R v d G F s X 2 J l b m V m a W N p Y X J p Z X M 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b n V 0 c m l 0 a W 9 u X 3 R v d G F s L 0 F 1 d G 9 S Z W 1 v d m V k Q 2 9 s d W 1 u c z E u e 3 J l c G 9 y d G l u Z 1 9 t b 2 5 0 a C w w f S Z x d W 9 0 O y w m c X V v d D t T Z W N 0 a W 9 u M S 9 u d X R y a X R p b 2 5 f d G 9 0 Y W w v Q X V 0 b 1 J l b W 9 2 Z W R D b 2 x 1 b W 5 z M S 5 7 c H J v d m l u Y 2 U s M X 0 m c X V v d D s s J n F 1 b 3 Q 7 U 2 V j d G l v b j E v b n V 0 c m l 0 a W 9 u X 3 R v d G F s L 0 F 1 d G 9 S Z W 1 v d m V k Q 2 9 s d W 1 u c z E u e 2 R p c 3 R y a W N 0 L D J 9 J n F 1 b 3 Q 7 L C Z x d W 9 0 O 1 N l Y 3 R p b 2 4 x L 2 5 1 d H J p d G l v b l 9 0 b 3 R h b C 9 B d X R v U m V t b 3 Z l Z E N v b H V t b n M x L n t p b m R p Y 2 F 0 b 3 I s M 3 0 m c X V v d D s s J n F 1 b 3 Q 7 U 2 V j d G l v b j E v b n V 0 c m l 0 a W 9 u X 3 R v d G F s L 0 F 1 d G 9 S Z W 1 v d m V k Q 2 9 s d W 1 u c z E u e 2 d p c m x z X z A t N V 9 y Z W F j a G V k L D R 9 J n F 1 b 3 Q 7 L C Z x d W 9 0 O 1 N l Y 3 R p b 2 4 x L 2 5 1 d H J p d G l v b l 9 0 b 3 R h b C 9 B d X R v U m V t b 3 Z l Z E N v b H V t b n M x L n t i b 3 l z X z A t N V 9 y Z W F j a G V k L D V 9 J n F 1 b 3 Q 7 L C Z x d W 9 0 O 1 N l Y 3 R p b 2 4 x L 2 5 1 d H J p d G l v b l 9 0 b 3 R h b C 9 B d X R v U m V t b 3 Z l Z E N v b H V t b n M x L n t n a X J s c 1 8 2 L T E y X 3 J l Y W N o Z W Q s N n 0 m c X V v d D s s J n F 1 b 3 Q 7 U 2 V j d G l v b j E v b n V 0 c m l 0 a W 9 u X 3 R v d G F s L 0 F 1 d G 9 S Z W 1 v d m V k Q 2 9 s d W 1 u c z E u e 2 J v e X N f N i 0 x M l 9 y Z W F j a G V k L D d 9 J n F 1 b 3 Q 7 L C Z x d W 9 0 O 1 N l Y 3 R p b 2 4 x L 2 5 1 d H J p d G l v b l 9 0 b 3 R h b C 9 B d X R v U m V t b 3 Z l Z E N v b H V t b n M x L n t n a X J s c 1 8 x M y 0 x O F 9 y Z W F j a G V k L D h 9 J n F 1 b 3 Q 7 L C Z x d W 9 0 O 1 N l Y 3 R p b 2 4 x L 2 5 1 d H J p d G l v b l 9 0 b 3 R h b C 9 B d X R v U m V t b 3 Z l Z E N v b H V t b n M x L n t i b 3 l z X z E z L T E 4 X 3 J l Y W N o Z W Q s O X 0 m c X V v d D s s J n F 1 b 3 Q 7 U 2 V j d G l v b j E v b n V 0 c m l 0 a W 9 u X 3 R v d G F s L 0 F 1 d G 9 S Z W 1 v d m V k Q 2 9 s d W 1 u c z E u e 3 R v d G F s X 2 J v e X M s M T B 9 J n F 1 b 3 Q 7 L C Z x d W 9 0 O 1 N l Y 3 R p b 2 4 x L 2 5 1 d H J p d G l v b l 9 0 b 3 R h b C 9 B d X R v U m V t b 3 Z l Z E N v b H V t b n M x L n t 0 b 3 R h b F 9 n a X J s c y w x M X 0 m c X V v d D s s J n F 1 b 3 Q 7 U 2 V j d G l v b j E v b n V 0 c m l 0 a W 9 u X 3 R v d G F s L 0 F 1 d G 9 S Z W 1 v d m V k Q 2 9 s d W 1 u c z E u e 3 R v d G F s X 2 N o a W x k c m V u L D E y f S Z x d W 9 0 O y w m c X V v d D t T Z W N 0 a W 9 u M S 9 u d X R y a X R p b 2 5 f d G 9 0 Y W w v Q X V 0 b 1 J l b W 9 2 Z W R D b 2 x 1 b W 5 z M S 5 7 d G 9 0 Y W x f c H d k X 2 1 l b i w x M 3 0 m c X V v d D s s J n F 1 b 3 Q 7 U 2 V j d G l v b j E v b n V 0 c m l 0 a W 9 u X 3 R v d G F s L 0 F 1 d G 9 S Z W 1 v d m V k Q 2 9 s d W 1 u c z E u e 3 R v d G F s X 3 B 3 Z F 9 3 b 2 1 l b i w x N H 0 m c X V v d D s s J n F 1 b 3 Q 7 U 2 V j d G l v b j E v b n V 0 c m l 0 a W 9 u X 3 R v d G F s L 0 F 1 d G 9 S Z W 1 v d m V k Q 2 9 s d W 1 u c z E u e 3 R v d G F s X 3 B 3 Z C w x N X 0 m c X V v d D s s J n F 1 b 3 Q 7 U 2 V j d G l v b j E v b n V 0 c m l 0 a W 9 u X 3 R v d G F s L 0 F 1 d G 9 S Z W 1 v d m V k Q 2 9 s d W 1 u c z E u e 3 R v d G F s X 2 1 l b i w x N n 0 m c X V v d D s s J n F 1 b 3 Q 7 U 2 V j d G l v b j E v b n V 0 c m l 0 a W 9 u X 3 R v d G F s L 0 F 1 d G 9 S Z W 1 v d m V k Q 2 9 s d W 1 u c z E u e 3 R v d G F s X 3 d v b W V u L D E 3 f S Z x d W 9 0 O y w m c X V v d D t T Z W N 0 a W 9 u M S 9 u d X R y a X R p b 2 5 f d G 9 0 Y W w v Q X V 0 b 1 J l b W 9 2 Z W R D b 2 x 1 b W 5 z M S 5 7 d G 9 0 Y W x f Y W R 1 b H R z L D E 4 f S Z x d W 9 0 O y w m c X V v d D t T Z W N 0 a W 9 u M S 9 u d X R y a X R p b 2 5 f d G 9 0 Y W w v Q X V 0 b 1 J l b W 9 2 Z W R D b 2 x 1 b W 5 z M S 5 7 d G 9 0 Y W x f Y m V u Z W Z p Y 2 l h c m l l c 1 9 y Z W F j a G V k L D E 5 f S Z x d W 9 0 O y w m c X V v d D t T Z W N 0 a W 9 u M S 9 u d X R y a X R p b 2 5 f d G 9 0 Y W w v Q X V 0 b 1 J l b W 9 2 Z W R D b 2 x 1 b W 5 z M S 5 7 X 3 R v d G F s X 2 d p c m x z L D I w f S Z x d W 9 0 O y w m c X V v d D t T Z W N 0 a W 9 u M S 9 u d X R y a X R p b 2 5 f d G 9 0 Y W w v Q X V 0 b 1 J l b W 9 2 Z W R D b 2 x 1 b W 5 z M S 5 7 X 3 R v d G F s X 2 J v e X M s M j F 9 J n F 1 b 3 Q 7 L C Z x d W 9 0 O 1 N l Y 3 R p b 2 4 x L 2 5 1 d H J p d G l v b l 9 0 b 3 R h b C 9 B d X R v U m V t b 3 Z l Z E N v b H V t b n M x L n t f d G 9 0 Y W x f Y 2 h p b G R y Z W 4 s M j J 9 J n F 1 b 3 Q 7 L C Z x d W 9 0 O 1 N l Y 3 R p b 2 4 x L 2 5 1 d H J p d G l v b l 9 0 b 3 R h b C 9 B d X R v U m V t b 3 Z l Z E N v b H V t b n M x L n t f d G 9 0 Y W x f Y W R 1 b H R z L D I z f S Z x d W 9 0 O y w m c X V v d D t T Z W N 0 a W 9 u M S 9 u d X R y a X R p b 2 5 f d G 9 0 Y W w v Q X V 0 b 1 J l b W 9 2 Z W R D b 2 x 1 b W 5 z M S 5 7 X 3 R v d G F s X 3 B 3 Z C w y N H 0 m c X V v d D s s J n F 1 b 3 Q 7 U 2 V j d G l v b j E v b n V 0 c m l 0 a W 9 u X 3 R v d G F s L 0 F 1 d G 9 S Z W 1 v d m V k Q 2 9 s d W 1 u c z E u e 1 9 0 b 3 R h b F 9 i Z W 5 l Z m l j a W F y a W V z L D I 1 f S Z x d W 9 0 O 1 0 s J n F 1 b 3 Q 7 Q 2 9 s d W 1 u Q 2 9 1 b n Q m c X V v d D s 6 M j Y s J n F 1 b 3 Q 7 S 2 V 5 Q 2 9 s d W 1 u T m F t Z X M m c X V v d D s 6 W 1 0 s J n F 1 b 3 Q 7 Q 2 9 s d W 1 u S W R l b n R p d G l l c y Z x d W 9 0 O z p b J n F 1 b 3 Q 7 U 2 V j d G l v b j E v b n V 0 c m l 0 a W 9 u X 3 R v d G F s L 0 F 1 d G 9 S Z W 1 v d m V k Q 2 9 s d W 1 u c z E u e 3 J l c G 9 y d G l u Z 1 9 t b 2 5 0 a C w w f S Z x d W 9 0 O y w m c X V v d D t T Z W N 0 a W 9 u M S 9 u d X R y a X R p b 2 5 f d G 9 0 Y W w v Q X V 0 b 1 J l b W 9 2 Z W R D b 2 x 1 b W 5 z M S 5 7 c H J v d m l u Y 2 U s M X 0 m c X V v d D s s J n F 1 b 3 Q 7 U 2 V j d G l v b j E v b n V 0 c m l 0 a W 9 u X 3 R v d G F s L 0 F 1 d G 9 S Z W 1 v d m V k Q 2 9 s d W 1 u c z E u e 2 R p c 3 R y a W N 0 L D J 9 J n F 1 b 3 Q 7 L C Z x d W 9 0 O 1 N l Y 3 R p b 2 4 x L 2 5 1 d H J p d G l v b l 9 0 b 3 R h b C 9 B d X R v U m V t b 3 Z l Z E N v b H V t b n M x L n t p b m R p Y 2 F 0 b 3 I s M 3 0 m c X V v d D s s J n F 1 b 3 Q 7 U 2 V j d G l v b j E v b n V 0 c m l 0 a W 9 u X 3 R v d G F s L 0 F 1 d G 9 S Z W 1 v d m V k Q 2 9 s d W 1 u c z E u e 2 d p c m x z X z A t N V 9 y Z W F j a G V k L D R 9 J n F 1 b 3 Q 7 L C Z x d W 9 0 O 1 N l Y 3 R p b 2 4 x L 2 5 1 d H J p d G l v b l 9 0 b 3 R h b C 9 B d X R v U m V t b 3 Z l Z E N v b H V t b n M x L n t i b 3 l z X z A t N V 9 y Z W F j a G V k L D V 9 J n F 1 b 3 Q 7 L C Z x d W 9 0 O 1 N l Y 3 R p b 2 4 x L 2 5 1 d H J p d G l v b l 9 0 b 3 R h b C 9 B d X R v U m V t b 3 Z l Z E N v b H V t b n M x L n t n a X J s c 1 8 2 L T E y X 3 J l Y W N o Z W Q s N n 0 m c X V v d D s s J n F 1 b 3 Q 7 U 2 V j d G l v b j E v b n V 0 c m l 0 a W 9 u X 3 R v d G F s L 0 F 1 d G 9 S Z W 1 v d m V k Q 2 9 s d W 1 u c z E u e 2 J v e X N f N i 0 x M l 9 y Z W F j a G V k L D d 9 J n F 1 b 3 Q 7 L C Z x d W 9 0 O 1 N l Y 3 R p b 2 4 x L 2 5 1 d H J p d G l v b l 9 0 b 3 R h b C 9 B d X R v U m V t b 3 Z l Z E N v b H V t b n M x L n t n a X J s c 1 8 x M y 0 x O F 9 y Z W F j a G V k L D h 9 J n F 1 b 3 Q 7 L C Z x d W 9 0 O 1 N l Y 3 R p b 2 4 x L 2 5 1 d H J p d G l v b l 9 0 b 3 R h b C 9 B d X R v U m V t b 3 Z l Z E N v b H V t b n M x L n t i b 3 l z X z E z L T E 4 X 3 J l Y W N o Z W Q s O X 0 m c X V v d D s s J n F 1 b 3 Q 7 U 2 V j d G l v b j E v b n V 0 c m l 0 a W 9 u X 3 R v d G F s L 0 F 1 d G 9 S Z W 1 v d m V k Q 2 9 s d W 1 u c z E u e 3 R v d G F s X 2 J v e X M s M T B 9 J n F 1 b 3 Q 7 L C Z x d W 9 0 O 1 N l Y 3 R p b 2 4 x L 2 5 1 d H J p d G l v b l 9 0 b 3 R h b C 9 B d X R v U m V t b 3 Z l Z E N v b H V t b n M x L n t 0 b 3 R h b F 9 n a X J s c y w x M X 0 m c X V v d D s s J n F 1 b 3 Q 7 U 2 V j d G l v b j E v b n V 0 c m l 0 a W 9 u X 3 R v d G F s L 0 F 1 d G 9 S Z W 1 v d m V k Q 2 9 s d W 1 u c z E u e 3 R v d G F s X 2 N o a W x k c m V u L D E y f S Z x d W 9 0 O y w m c X V v d D t T Z W N 0 a W 9 u M S 9 u d X R y a X R p b 2 5 f d G 9 0 Y W w v Q X V 0 b 1 J l b W 9 2 Z W R D b 2 x 1 b W 5 z M S 5 7 d G 9 0 Y W x f c H d k X 2 1 l b i w x M 3 0 m c X V v d D s s J n F 1 b 3 Q 7 U 2 V j d G l v b j E v b n V 0 c m l 0 a W 9 u X 3 R v d G F s L 0 F 1 d G 9 S Z W 1 v d m V k Q 2 9 s d W 1 u c z E u e 3 R v d G F s X 3 B 3 Z F 9 3 b 2 1 l b i w x N H 0 m c X V v d D s s J n F 1 b 3 Q 7 U 2 V j d G l v b j E v b n V 0 c m l 0 a W 9 u X 3 R v d G F s L 0 F 1 d G 9 S Z W 1 v d m V k Q 2 9 s d W 1 u c z E u e 3 R v d G F s X 3 B 3 Z C w x N X 0 m c X V v d D s s J n F 1 b 3 Q 7 U 2 V j d G l v b j E v b n V 0 c m l 0 a W 9 u X 3 R v d G F s L 0 F 1 d G 9 S Z W 1 v d m V k Q 2 9 s d W 1 u c z E u e 3 R v d G F s X 2 1 l b i w x N n 0 m c X V v d D s s J n F 1 b 3 Q 7 U 2 V j d G l v b j E v b n V 0 c m l 0 a W 9 u X 3 R v d G F s L 0 F 1 d G 9 S Z W 1 v d m V k Q 2 9 s d W 1 u c z E u e 3 R v d G F s X 3 d v b W V u L D E 3 f S Z x d W 9 0 O y w m c X V v d D t T Z W N 0 a W 9 u M S 9 u d X R y a X R p b 2 5 f d G 9 0 Y W w v Q X V 0 b 1 J l b W 9 2 Z W R D b 2 x 1 b W 5 z M S 5 7 d G 9 0 Y W x f Y W R 1 b H R z L D E 4 f S Z x d W 9 0 O y w m c X V v d D t T Z W N 0 a W 9 u M S 9 u d X R y a X R p b 2 5 f d G 9 0 Y W w v Q X V 0 b 1 J l b W 9 2 Z W R D b 2 x 1 b W 5 z M S 5 7 d G 9 0 Y W x f Y m V u Z W Z p Y 2 l h c m l l c 1 9 y Z W F j a G V k L D E 5 f S Z x d W 9 0 O y w m c X V v d D t T Z W N 0 a W 9 u M S 9 u d X R y a X R p b 2 5 f d G 9 0 Y W w v Q X V 0 b 1 J l b W 9 2 Z W R D b 2 x 1 b W 5 z M S 5 7 X 3 R v d G F s X 2 d p c m x z L D I w f S Z x d W 9 0 O y w m c X V v d D t T Z W N 0 a W 9 u M S 9 u d X R y a X R p b 2 5 f d G 9 0 Y W w v Q X V 0 b 1 J l b W 9 2 Z W R D b 2 x 1 b W 5 z M S 5 7 X 3 R v d G F s X 2 J v e X M s M j F 9 J n F 1 b 3 Q 7 L C Z x d W 9 0 O 1 N l Y 3 R p b 2 4 x L 2 5 1 d H J p d G l v b l 9 0 b 3 R h b C 9 B d X R v U m V t b 3 Z l Z E N v b H V t b n M x L n t f d G 9 0 Y W x f Y 2 h p b G R y Z W 4 s M j J 9 J n F 1 b 3 Q 7 L C Z x d W 9 0 O 1 N l Y 3 R p b 2 4 x L 2 5 1 d H J p d G l v b l 9 0 b 3 R h b C 9 B d X R v U m V t b 3 Z l Z E N v b H V t b n M x L n t f d G 9 0 Y W x f Y W R 1 b H R z L D I z f S Z x d W 9 0 O y w m c X V v d D t T Z W N 0 a W 9 u M S 9 u d X R y a X R p b 2 5 f d G 9 0 Y W w v Q X V 0 b 1 J l b W 9 2 Z W R D b 2 x 1 b W 5 z M S 5 7 X 3 R v d G F s X 3 B 3 Z C w y N H 0 m c X V v d D s s J n F 1 b 3 Q 7 U 2 V j d G l v b j E v b n V 0 c m l 0 a W 9 u X 3 R v d G F s L 0 F 1 d G 9 S Z W 1 v d m V k Q 2 9 s d W 1 u c z E u e 1 9 0 b 3 R h b F 9 i Z W 5 l Z m l j a W F y a W V z L D I 1 f S Z x d W 9 0 O 1 0 s J n F 1 b 3 Q 7 U m V s Y X R p b 2 5 z a G l w S W 5 m b y Z x d W 9 0 O z p b X X 0 i I C 8 + P E V u d H J 5 I F R 5 c G U 9 I l F 1 Z X J 5 R 3 J v d X B J R C I g V m F s d W U 9 I n M 3 N T B j Y 2 F h Z i 1 m M W F m L T R m Y j E t Y W M z M i 0 5 O D g z O D h k N T l m N 2 M i I C 8 + P E V u d H J 5 I F R 5 c G U 9 I k F k Z G V k V G 9 E Y X R h T W 9 k Z W w i I F Z h b H V l P S J s M C I g L z 4 8 L 1 N 0 Y W J s Z U V u d H J p Z X M + P C 9 J d G V t P j x J d G V t P j x J d G V t T G 9 j Y X R p b 2 4 + P E l 0 Z W 1 U e X B l P k Z v c m 1 1 b G E 8 L 0 l 0 Z W 1 U e X B l P j x J d G V t U G F 0 a D 5 T Z W N 0 a W 9 u M S 9 u d X R y a X R p b 2 5 f d G 9 0 Y W w v U 2 9 1 c m N l P C 9 J d G V t U G F 0 a D 4 8 L 0 l 0 Z W 1 M b 2 N h d G l v b j 4 8 U 3 R h Y m x l R W 5 0 c m l l c y A v P j w v S X R l b T 4 8 S X R l b T 4 8 S X R l b U x v Y 2 F 0 a W 9 u P j x J d G V t V H l w Z T 5 G b 3 J t d W x h P C 9 J d G V t V H l w Z T 4 8 S X R l b V B h d G g + U 2 V j d G l v b j E v b n V 0 c m l 0 a W 9 u X 3 B y b 3 Z f a W 5 k X 3 N 1 b 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Z i N T E 0 O T Y 1 L W Q 4 Z m E t N D h i Y S 0 5 N 2 U 3 L T N k N z g w Y m M y Z m Y 5 N 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R X J y b 3 J D b 2 R l I i B W Y W x 1 Z T 0 i c 1 V u a 2 5 v d 2 4 i I C 8 + P E V u d H J 5 I F R 5 c G U 9 I k Z p b G x M Y X N 0 V X B k Y X R l Z C I g V m F s d W U 9 I m Q y M D I 0 L T A 0 L T E 5 V D E 1 O j Q z O j E y L j U 0 N j g 0 N D B a I i A v P j x F b n R y e S B U e X B l P S J G a W x s Q 2 9 s d W 1 u V H l w Z X M i I F Z h b H V l P S J z Q 1 F Z R 0 J n V U F C U U F G Q U E 9 P S I g L z 4 8 R W 5 0 c n k g V H l w Z T 0 i U X V l c n l H c m 9 1 c E l E I i B W Y W x 1 Z T 0 i c z c 1 M G N j Y W F m L W Y x Y W Y t N G Z i M S 1 h Y z M y L T k 4 O D M 4 O G Q 1 O W Y 3 Y y I g L z 4 8 R W 5 0 c n k g V H l w Z T 0 i Q W R k Z W R U b 0 R h d G F N b 2 R l b C I g V m F s d W U 9 I m w w I i A v P j x F b n R y e S B U e X B l P S J G a W x s Q 2 9 s d W 1 u T m F t Z X M i I F Z h b H V l P S J z W y Z x d W 9 0 O 3 J l c G 9 y d G l u Z 1 9 t b 2 5 0 a C Z x d W 9 0 O y w m c X V v d D t t b 2 5 0 a C Z x d W 9 0 O y w m c X V v d D t w c m 9 2 a W 5 j Z S Z x d W 9 0 O y w m c X V v d D t p b m R p Y 2 F 0 b 3 I m c X V v d D s s J n F 1 b 3 Q 7 d G 9 0 Y W x f Y 2 h p b G R y Z W 4 m c X V v d D s s J n F 1 b 3 Q 7 d G 9 0 Y W x f b W V u J n F 1 b 3 Q 7 L C Z x d W 9 0 O 3 R v d G F s X 3 d v b W V u J n F 1 b 3 Q 7 L C Z x d W 9 0 O 3 R v d G F s X 2 F k d W x 0 c y Z x d W 9 0 O y w m c X V v d D t 0 b 3 R h b F 9 w d 2 Q m c X V v d D s s J n F 1 b 3 Q 7 d G 9 0 Y W w 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n V 0 c m l 0 a W 9 u X 3 B y b 3 Z f a W 5 k X 3 N 1 b S 9 B d X R v U m V t b 3 Z l Z E N v b H V t b n M x L n t y Z X B v c n R p b m d f b W 9 u d G g s M H 0 m c X V v d D s s J n F 1 b 3 Q 7 U 2 V j d G l v b j E v b n V 0 c m l 0 a W 9 u X 3 B y b 3 Z f a W 5 k X 3 N 1 b S 9 B d X R v U m V t b 3 Z l Z E N v b H V t b n M x L n t t b 2 5 0 a C w x f S Z x d W 9 0 O y w m c X V v d D t T Z W N 0 a W 9 u M S 9 u d X R y a X R p b 2 5 f c H J v d l 9 p b m R f c 3 V t L 0 F 1 d G 9 S Z W 1 v d m V k Q 2 9 s d W 1 u c z E u e 3 B y b 3 Z p b m N l L D J 9 J n F 1 b 3 Q 7 L C Z x d W 9 0 O 1 N l Y 3 R p b 2 4 x L 2 5 1 d H J p d G l v b l 9 w c m 9 2 X 2 l u Z F 9 z d W 0 v Q X V 0 b 1 J l b W 9 2 Z W R D b 2 x 1 b W 5 z M S 5 7 a W 5 k a W N h d G 9 y L D N 9 J n F 1 b 3 Q 7 L C Z x d W 9 0 O 1 N l Y 3 R p b 2 4 x L 2 5 1 d H J p d G l v b l 9 w c m 9 2 X 2 l u Z F 9 z d W 0 v Q X V 0 b 1 J l b W 9 2 Z W R D b 2 x 1 b W 5 z M S 5 7 d G 9 0 Y W x f Y 2 h p b G R y Z W 4 s N H 0 m c X V v d D s s J n F 1 b 3 Q 7 U 2 V j d G l v b j E v b n V 0 c m l 0 a W 9 u X 3 B y b 3 Z f a W 5 k X 3 N 1 b S 9 B d X R v U m V t b 3 Z l Z E N v b H V t b n M x L n t 0 b 3 R h b F 9 t Z W 4 s N X 0 m c X V v d D s s J n F 1 b 3 Q 7 U 2 V j d G l v b j E v b n V 0 c m l 0 a W 9 u X 3 B y b 3 Z f a W 5 k X 3 N 1 b S 9 B d X R v U m V t b 3 Z l Z E N v b H V t b n M x L n t 0 b 3 R h b F 9 3 b 2 1 l b i w 2 f S Z x d W 9 0 O y w m c X V v d D t T Z W N 0 a W 9 u M S 9 u d X R y a X R p b 2 5 f c H J v d l 9 p b m R f c 3 V t L 0 F 1 d G 9 S Z W 1 v d m V k Q 2 9 s d W 1 u c z E u e 3 R v d G F s X 2 F k d W x 0 c y w 3 f S Z x d W 9 0 O y w m c X V v d D t T Z W N 0 a W 9 u M S 9 u d X R y a X R p b 2 5 f c H J v d l 9 p b m R f c 3 V t L 0 F 1 d G 9 S Z W 1 v d m V k Q 2 9 s d W 1 u c z E u e 3 R v d G F s X 3 B 3 Z C w 4 f S Z x d W 9 0 O y w m c X V v d D t T Z W N 0 a W 9 u M S 9 u d X R y a X R p b 2 5 f c H J v d l 9 p b m R f c 3 V t L 0 F 1 d G 9 S Z W 1 v d m V k Q 2 9 s d W 1 u c z E u e 3 R v d G F s L D l 9 J n F 1 b 3 Q 7 X S w m c X V v d D t D b 2 x 1 b W 5 D b 3 V u d C Z x d W 9 0 O z o x M C w m c X V v d D t L Z X l D b 2 x 1 b W 5 O Y W 1 l c y Z x d W 9 0 O z p b X S w m c X V v d D t D b 2 x 1 b W 5 J Z G V u d G l 0 a W V z J n F 1 b 3 Q 7 O l s m c X V v d D t T Z W N 0 a W 9 u M S 9 u d X R y a X R p b 2 5 f c H J v d l 9 p b m R f c 3 V t L 0 F 1 d G 9 S Z W 1 v d m V k Q 2 9 s d W 1 u c z E u e 3 J l c G 9 y d G l u Z 1 9 t b 2 5 0 a C w w f S Z x d W 9 0 O y w m c X V v d D t T Z W N 0 a W 9 u M S 9 u d X R y a X R p b 2 5 f c H J v d l 9 p b m R f c 3 V t L 0 F 1 d G 9 S Z W 1 v d m V k Q 2 9 s d W 1 u c z E u e 2 1 v b n R o L D F 9 J n F 1 b 3 Q 7 L C Z x d W 9 0 O 1 N l Y 3 R p b 2 4 x L 2 5 1 d H J p d G l v b l 9 w c m 9 2 X 2 l u Z F 9 z d W 0 v Q X V 0 b 1 J l b W 9 2 Z W R D b 2 x 1 b W 5 z M S 5 7 c H J v d m l u Y 2 U s M n 0 m c X V v d D s s J n F 1 b 3 Q 7 U 2 V j d G l v b j E v b n V 0 c m l 0 a W 9 u X 3 B y b 3 Z f a W 5 k X 3 N 1 b S 9 B d X R v U m V t b 3 Z l Z E N v b H V t b n M x L n t p b m R p Y 2 F 0 b 3 I s M 3 0 m c X V v d D s s J n F 1 b 3 Q 7 U 2 V j d G l v b j E v b n V 0 c m l 0 a W 9 u X 3 B y b 3 Z f a W 5 k X 3 N 1 b S 9 B d X R v U m V t b 3 Z l Z E N v b H V t b n M x L n t 0 b 3 R h b F 9 j a G l s Z H J l b i w 0 f S Z x d W 9 0 O y w m c X V v d D t T Z W N 0 a W 9 u M S 9 u d X R y a X R p b 2 5 f c H J v d l 9 p b m R f c 3 V t L 0 F 1 d G 9 S Z W 1 v d m V k Q 2 9 s d W 1 u c z E u e 3 R v d G F s X 2 1 l b i w 1 f S Z x d W 9 0 O y w m c X V v d D t T Z W N 0 a W 9 u M S 9 u d X R y a X R p b 2 5 f c H J v d l 9 p b m R f c 3 V t L 0 F 1 d G 9 S Z W 1 v d m V k Q 2 9 s d W 1 u c z E u e 3 R v d G F s X 3 d v b W V u L D Z 9 J n F 1 b 3 Q 7 L C Z x d W 9 0 O 1 N l Y 3 R p b 2 4 x L 2 5 1 d H J p d G l v b l 9 w c m 9 2 X 2 l u Z F 9 z d W 0 v Q X V 0 b 1 J l b W 9 2 Z W R D b 2 x 1 b W 5 z M S 5 7 d G 9 0 Y W x f Y W R 1 b H R z L D d 9 J n F 1 b 3 Q 7 L C Z x d W 9 0 O 1 N l Y 3 R p b 2 4 x L 2 5 1 d H J p d G l v b l 9 w c m 9 2 X 2 l u Z F 9 z d W 0 v Q X V 0 b 1 J l b W 9 2 Z W R D b 2 x 1 b W 5 z M S 5 7 d G 9 0 Y W x f c H d k L D h 9 J n F 1 b 3 Q 7 L C Z x d W 9 0 O 1 N l Y 3 R p b 2 4 x L 2 5 1 d H J p d G l v b l 9 w c m 9 2 X 2 l u Z F 9 z d W 0 v Q X V 0 b 1 J l b W 9 2 Z W R D b 2 x 1 b W 5 z M S 5 7 d G 9 0 Y W w s O X 0 m c X V v d D t d L C Z x d W 9 0 O 1 J l b G F 0 a W 9 u c 2 h p c E l u Z m 8 m c X V v d D s 6 W 1 1 9 I i A v P j w v U 3 R h Y m x l R W 5 0 c m l l c z 4 8 L 0 l 0 Z W 0 + P E l 0 Z W 0 + P E l 0 Z W 1 M b 2 N h d G l v b j 4 8 S X R l b V R 5 c G U + R m 9 y b X V s Y T w v S X R l b V R 5 c G U + P E l 0 Z W 1 Q Y X R o P l N l Y 3 R p b 2 4 x L 2 5 1 d H J p d G l v b l 9 w c m 9 2 X 2 l u Z F 9 z d W 0 v U 2 9 1 c m N l P C 9 J d G V t U G F 0 a D 4 8 L 0 l 0 Z W 1 M b 2 N h d G l v b j 4 8 U 3 R h Y m x l R W 5 0 c m l l c y A v P j w v S X R l b T 4 8 S X R l b T 4 8 S X R l b U x v Y 2 F 0 a W 9 u P j x J d G V t V H l w Z T 5 G b 3 J t d W x h P C 9 J d G V t V H l w Z T 4 8 S X R l b V B h d G g + U 2 V j d G l v b j E v Y 3 B f d G 9 0 Y W w v U m V t b 3 Z l Z C U y M G N v b H V t b n M 8 L 0 l 0 Z W 1 Q Y X R o P j w v S X R l b U x v Y 2 F 0 a W 9 u P j x T d G F i b G V F b n R y a W V z I C 8 + P C 9 J d G V t P j x J d G V t P j x J d G V t T G 9 j Y X R p b 2 4 + P E l 0 Z W 1 U e X B l P k Z v c m 1 1 b G E 8 L 0 l 0 Z W 1 U e X B l P j x J d G V t U G F 0 a D 5 T Z W N 0 a W 9 u M S 9 j c F 9 0 b 3 R h b C 9 D a G F u Z 2 V k J T I w Y 2 9 s d W 1 u J T I w d H l w Z T w v S X R l b V B h d G g + P C 9 J d G V t T G 9 j Y X R p b 2 4 + P F N 0 Y W J s Z U V u d H J p Z X M g L z 4 8 L 0 l 0 Z W 0 + P E l 0 Z W 0 + P E l 0 Z W 1 M b 2 N h d G l v b j 4 8 S X R l b V R 5 c G U + R m 9 y b X V s Y T w v S X R l b V R 5 c G U + P E l 0 Z W 1 Q Y X R o P l N l Y 3 R p b 2 4 x L 2 N w X 3 R v d G F s L 1 J l b W 9 2 Z W Q l M j B j b 2 x 1 b W 5 z J T I w M T w v S X R l b V B h d G g + P C 9 J d G V t T G 9 j Y X R p b 2 4 + P F N 0 Y W J s Z U V u d H J p Z X M g L z 4 8 L 0 l 0 Z W 0 + P E l 0 Z W 0 + P E l 0 Z W 1 M b 2 N h d G l v b j 4 8 S X R l b V R 5 c G U + R m 9 y b X V s Y T w v S X R l b V R 5 c G U + P E l 0 Z W 1 Q Y X R o P l N l Y 3 R p b 2 4 x L 2 N w X 3 R v d G F s L 1 J l b W 9 2 Z W Q l M j B i b G F u a y U y M H J v d 3 M 8 L 0 l 0 Z W 1 Q Y X R o P j w v S X R l b U x v Y 2 F 0 a W 9 u P j x T d G F i b G V F b n R y a W V z I C 8 + P C 9 J d G V t P j x J d G V t P j x J d G V t T G 9 j Y X R p b 2 4 + P E l 0 Z W 1 U e X B l P k Z v c m 1 1 b G E 8 L 0 l 0 Z W 1 U e X B l P j x J d G V t U G F 0 a D 5 T Z W N 0 a W 9 u M S 9 j c F 9 0 b 3 R h b C 9 B Z G R l Z C U y M F 9 0 b 3 R h b F 9 n a X J s c z w v S X R l b V B h d G g + P C 9 J d G V t T G 9 j Y X R p b 2 4 + P F N 0 Y W J s Z U V u d H J p Z X M g L z 4 8 L 0 l 0 Z W 0 + P E l 0 Z W 0 + P E l 0 Z W 1 M b 2 N h d G l v b j 4 8 S X R l b V R 5 c G U + R m 9 y b X V s Y T w v S X R l b V R 5 c G U + P E l 0 Z W 1 Q Y X R o P l N l Y 3 R p b 2 4 x L 2 N w X 3 R v d G F s L 0 F k Z G V k J T I w X 3 R v d G F s X 2 J v e X M 8 L 0 l 0 Z W 1 Q Y X R o P j w v S X R l b U x v Y 2 F 0 a W 9 u P j x T d G F i b G V F b n R y a W V z I C 8 + P C 9 J d G V t P j x J d G V t P j x J d G V t T G 9 j Y X R p b 2 4 + P E l 0 Z W 1 U e X B l P k Z v c m 1 1 b G E 8 L 0 l 0 Z W 1 U e X B l P j x J d G V t U G F 0 a D 5 T Z W N 0 a W 9 u M S 9 j c F 9 0 b 3 R h b C 9 B Z G R l Z C U y M F 9 0 b 3 R h b F 9 j a G l s Z H J l b j w v S X R l b V B h d G g + P C 9 J d G V t T G 9 j Y X R p b 2 4 + P F N 0 Y W J s Z U V u d H J p Z X M g L z 4 8 L 0 l 0 Z W 0 + P E l 0 Z W 0 + P E l 0 Z W 1 M b 2 N h d G l v b j 4 8 S X R l b V R 5 c G U + R m 9 y b X V s Y T w v S X R l b V R 5 c G U + P E l 0 Z W 1 Q Y X R o P l N l Y 3 R p b 2 4 x L 2 N w X 3 R v d G F s L 0 F k Z G V k J T I w X 3 R v d G F s X 2 F k d W x 0 c z w v S X R l b V B h d G g + P C 9 J d G V t T G 9 j Y X R p b 2 4 + P F N 0 Y W J s Z U V u d H J p Z X M g L z 4 8 L 0 l 0 Z W 0 + P E l 0 Z W 0 + P E l 0 Z W 1 M b 2 N h d G l v b j 4 8 S X R l b V R 5 c G U + R m 9 y b X V s Y T w v S X R l b V R 5 c G U + P E l 0 Z W 1 Q Y X R o P l N l Y 3 R p b 2 4 x L 2 N w X 3 R v d G F s L 0 F k Z G V k J T I w X 3 R v d G F s X 3 B 3 Z D w v S X R l b V B h d G g + P C 9 J d G V t T G 9 j Y X R p b 2 4 + P F N 0 Y W J s Z U V u d H J p Z X M g L z 4 8 L 0 l 0 Z W 0 + P E l 0 Z W 0 + P E l 0 Z W 1 M b 2 N h d G l v b j 4 8 S X R l b V R 5 c G U + R m 9 y b X V s Y T w v S X R l b V R 5 c G U + P E l 0 Z W 1 Q Y X R o P l N l Y 3 R p b 2 4 x L 2 N w X 3 R v d G F s L 0 F k Z G V k J T I w X 3 R v d G F s X 2 J l b m V m a W N p Y X J p Z X M 8 L 0 l 0 Z W 1 Q Y X R o P j w v S X R l b U x v Y 2 F 0 a W 9 u P j x T d G F i b G V F b n R y a W V z I C 8 + P C 9 J d G V t P j x J d G V t P j x J d G V t T G 9 j Y X R p b 2 4 + P E l 0 Z W 1 U e X B l P k Z v c m 1 1 b G E 8 L 0 l 0 Z W 1 U e X B l P j x J d G V t U G F 0 a D 5 T Z W N 0 a W 9 u M S 9 m b l R y Y W 5 z Z m 9 y b U N s d X N 0 Z X J E Y X R h P C 9 J d G V t U G F 0 a D 4 8 L 0 l 0 Z W 1 M b 2 N h d G l v b j 4 8 U 3 R h Y m x l R W 5 0 c m l l c z 4 8 R W 5 0 c n k g V H l w Z T 0 i S X N Q c m l 2 Y X R l I i B W Y W x 1 Z T 0 i b D A i I C 8 + P E V u d H J 5 I F R 5 c G U 9 I k x v Y W R U b 1 J l c G 9 y d E R p c 2 F i b G V k I i B W Y W x 1 Z T 0 i b D E i I C 8 + P E V u d H J 5 I F R 5 c G U 9 I k Z p b G x F b m F i b G V k I i B W Y W x 1 Z T 0 i b D A i I C 8 + P E V u d H J 5 I F R 5 c G U 9 I l F 1 Z X J 5 S U Q i I F Z h b H V l P S J z N z B m Y W R h Z T A t N j R k N y 0 0 N D R j L W E y N G Y t N T l i N z J i Z j Y x M z l i I i A v P j x F b n R y e S B U e X B l P S J G a W x s Z W R D b 2 1 w b G V 0 Z V J l c 3 V s d F R v V 2 9 y a 3 N o Z W V 0 I i B W Y W x 1 Z T 0 i b D A i I C 8 + P E V u d H J 5 I F R 5 c G U 9 I l F 1 Z X J 5 R 3 J v d X B J R C I g V m F s d W U 9 I n N k N z J i O D R m Z S 0 4 Z j R h L T Q 4 N W E t Y T B m Y S 0 y N D U 1 N G Y w M z U 0 N 2 U i I C 8 + P E V u d H J 5 I F R 5 c G U 9 I k Z p b G x M Y X N 0 V X B k Y X R l Z C I g V m F s d W U 9 I m Q y M D I 0 L T A 0 L T E 4 V D E 0 O j Q 4 O j U y L j Y 5 O T A 1 O T B a I i A v P j x F b n R y e S B U e X B l P S J G a W x s U 3 R h d H V z I i B W Y W x 1 Z T 0 i c 0 N v b X B s Z X R l I i A v P j x F b n R y e S B U e X B l P S J G a W x s R X J y b 3 J D b 2 R l I i B W Y W x 1 Z T 0 i c 1 V u a 2 5 v d 2 4 i I C 8 + P E V u d H J 5 I F R 5 c G U 9 I k F k Z G V k V G 9 E Y X R h T W 9 k Z W w i I F Z h b H V l P S J s M C I g L z 4 8 R W 5 0 c n k g V H l w Z T 0 i R m l s b F R v R G F 0 Y U 1 v Z G V s R W 5 h Y m x l Z C I g V m F s d W U 9 I m w w I i A v P j x F b n R y e S B U e X B l P S J G a W x s T 2 J q Z W N 0 V H l w Z S I g V m F s d W U 9 I n N D b 2 5 u Z W N 0 a W 9 u T 2 5 s e S I g L z 4 8 R W 5 0 c n k g V H l w Z T 0 i U m V z d W x 0 V H l w Z S I g V m F s d W U 9 I n N G d W 5 j d G l v b i I g L z 4 8 R W 5 0 c n k g V H l w Z T 0 i Q n V m Z m V y T m V 4 d F J l Z n J l c 2 g i I F Z h b H V l P S J s M S I g L z 4 8 L 1 N 0 Y W J s Z U V u d H J p Z X M + P C 9 J d G V t P j x J d G V t P j x J d G V t T G 9 j Y X R p b 2 4 + P E l 0 Z W 1 U e X B l P k Z v c m 1 1 b G E 8 L 0 l 0 Z W 1 U e X B l P j x J d G V t U G F 0 a D 5 T Z W N 0 a W 9 u M S 9 m b l R y Y W 5 z Z m 9 y b U N s d X N 0 Z X J E Y X R h L 1 N v d X J j Z T w v S X R l b V B h d G g + P C 9 J d G V t T G 9 j Y X R p b 2 4 + P F N 0 Y W J s Z U V u d H J p Z X M g L z 4 8 L 0 l 0 Z W 0 + P E l 0 Z W 0 + P E l 0 Z W 1 M b 2 N h d G l v b j 4 8 S X R l b V R 5 c G U + R m 9 y b X V s Y T w v S X R l b V R 5 c G U + P E l 0 Z W 1 Q Y X R o P l N l Y 3 R p b 2 4 x L 3 d h c 2 h 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l Z m Q w N 2 Y 2 Z C 1 k M T B h L T Q x Y m E t O G E x N C 0 w N j A 0 Y z U 1 N z g z N z Y 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V y c m 9 y Q 2 9 k Z S I g V m F s d W U 9 I n N V b m t u b 3 d u I i A v P j x F b n R y e S B U e X B l P S J G a W x s T G F z d F V w Z G F 0 Z W Q i I F Z h b H V l P S J k M j A y N C 0 w N C 0 x O V Q y M D o 1 N T o x N S 4 y M j U 3 O T g w W i I g L z 4 8 R W 5 0 c n k g V H l w Z T 0 i R m l s b E N v b H V t b l R 5 c G V z I i B W Y W x 1 Z T 0 i c 0 N R W U d C Z 0 F B Q U F B Q U F B Q U F B d 0 F B Q U F B R E F B T U R B d 0 1 B Q X d B P S I g L z 4 8 R W 5 0 c n k g V H l w Z T 0 i R m l s b E N v b H V t b k 5 h b W V z I i B W Y W x 1 Z T 0 i c 1 s m c X V v d D t y Z X B v c n R p b m d f b W 9 u d G g m c X V v d D s s J n F 1 b 3 Q 7 c H J v d m l u Y 2 U m c X V v d D s s J n F 1 b 3 Q 7 Z G l z d H J p Y 3 Q m c X V v d D s s J n F 1 b 3 Q 7 a W 5 k a W N h d G 9 y 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1 9 0 b 3 R h b F 9 n a X J s c y Z x d W 9 0 O y w m c X V v d D t f d G 9 0 Y W x f Y m 9 5 c y Z x d W 9 0 O y w m c X V v d D t f d G 9 0 Y W x f Y 2 h p b G R y Z W 4 m c X V v d D s s J n F 1 b 3 Q 7 X 3 R v d G F s X 2 F k d W x 0 c y Z x d W 9 0 O y w m c X V v d D t f d G 9 0 Y W x f c H d k J n F 1 b 3 Q 7 L C Z x d W 9 0 O 1 9 0 b 3 R h b F 9 i Z W 5 l Z m l j a W F y a W V z 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d h c 2 h f d G 9 0 Y W w v Q X V 0 b 1 J l b W 9 2 Z W R D b 2 x 1 b W 5 z M S 5 7 c m V w b 3 J 0 a W 5 n X 2 1 v b n R o L D B 9 J n F 1 b 3 Q 7 L C Z x d W 9 0 O 1 N l Y 3 R p b 2 4 x L 3 d h c 2 h f d G 9 0 Y W w v Q X V 0 b 1 J l b W 9 2 Z W R D b 2 x 1 b W 5 z M S 5 7 c H J v d m l u Y 2 U s M X 0 m c X V v d D s s J n F 1 b 3 Q 7 U 2 V j d G l v b j E v d 2 F z a F 9 0 b 3 R h b C 9 B d X R v U m V t b 3 Z l Z E N v b H V t b n M x L n t k a X N 0 c m l j d C w y f S Z x d W 9 0 O y w m c X V v d D t T Z W N 0 a W 9 u M S 9 3 Y X N o X 3 R v d G F s L 0 F 1 d G 9 S Z W 1 v d m V k Q 2 9 s d W 1 u c z E u e 2 l u Z G l j Y X R v c i w z f S Z x d W 9 0 O y w m c X V v d D t T Z W N 0 a W 9 u M S 9 3 Y X N o X 3 R v d G F s L 0 F 1 d G 9 S Z W 1 v d m V k Q 2 9 s d W 1 u c z E u e 2 d p c m x z X z A t N V 9 y Z W F j a G V k L D R 9 J n F 1 b 3 Q 7 L C Z x d W 9 0 O 1 N l Y 3 R p b 2 4 x L 3 d h c 2 h f d G 9 0 Y W w v Q X V 0 b 1 J l b W 9 2 Z W R D b 2 x 1 b W 5 z M S 5 7 Y m 9 5 c 1 8 w L T V f c m V h Y 2 h l Z C w 1 f S Z x d W 9 0 O y w m c X V v d D t T Z W N 0 a W 9 u M S 9 3 Y X N o X 3 R v d G F s L 0 F 1 d G 9 S Z W 1 v d m V k Q 2 9 s d W 1 u c z E u e 2 d p c m x z X z Y t M T J f c m V h Y 2 h l Z C w 2 f S Z x d W 9 0 O y w m c X V v d D t T Z W N 0 a W 9 u M S 9 3 Y X N o X 3 R v d G F s L 0 F 1 d G 9 S Z W 1 v d m V k Q 2 9 s d W 1 u c z E u e 2 J v e X N f N i 0 x M l 9 y Z W F j a G V k L D d 9 J n F 1 b 3 Q 7 L C Z x d W 9 0 O 1 N l Y 3 R p b 2 4 x L 3 d h c 2 h f d G 9 0 Y W w v Q X V 0 b 1 J l b W 9 2 Z W R D b 2 x 1 b W 5 z M S 5 7 Z 2 l y b H N f M T M t M T h f c m V h Y 2 h l Z C w 4 f S Z x d W 9 0 O y w m c X V v d D t T Z W N 0 a W 9 u M S 9 3 Y X N o X 3 R v d G F s L 0 F 1 d G 9 S Z W 1 v d m V k Q 2 9 s d W 1 u c z E u e 2 J v e X N f M T M t M T h f c m V h Y 2 h l Z C w 5 f S Z x d W 9 0 O y w m c X V v d D t T Z W N 0 a W 9 u M S 9 3 Y X N o X 3 R v d G F s L 0 F 1 d G 9 S Z W 1 v d m V k Q 2 9 s d W 1 u c z E u e 3 R v d G F s X 2 J v e X M s M T B 9 J n F 1 b 3 Q 7 L C Z x d W 9 0 O 1 N l Y 3 R p b 2 4 x L 3 d h c 2 h f d G 9 0 Y W w v Q X V 0 b 1 J l b W 9 2 Z W R D b 2 x 1 b W 5 z M S 5 7 d G 9 0 Y W x f Z 2 l y b H M s M T F 9 J n F 1 b 3 Q 7 L C Z x d W 9 0 O 1 N l Y 3 R p b 2 4 x L 3 d h c 2 h f d G 9 0 Y W w v Q X V 0 b 1 J l b W 9 2 Z W R D b 2 x 1 b W 5 z M S 5 7 d G 9 0 Y W x f Y 2 h p b G R y Z W 4 s M T J 9 J n F 1 b 3 Q 7 L C Z x d W 9 0 O 1 N l Y 3 R p b 2 4 x L 3 d h c 2 h f d G 9 0 Y W w v Q X V 0 b 1 J l b W 9 2 Z W R D b 2 x 1 b W 5 z M S 5 7 d G 9 0 Y W x f c H d k X 2 1 l b i w x M 3 0 m c X V v d D s s J n F 1 b 3 Q 7 U 2 V j d G l v b j E v d 2 F z a F 9 0 b 3 R h b C 9 B d X R v U m V t b 3 Z l Z E N v b H V t b n M x L n t 0 b 3 R h b F 9 w d 2 R f d 2 9 t Z W 4 s M T R 9 J n F 1 b 3 Q 7 L C Z x d W 9 0 O 1 N l Y 3 R p b 2 4 x L 3 d h c 2 h f d G 9 0 Y W w v Q X V 0 b 1 J l b W 9 2 Z W R D b 2 x 1 b W 5 z M S 5 7 d G 9 0 Y W x f c H d k L D E 1 f S Z x d W 9 0 O y w m c X V v d D t T Z W N 0 a W 9 u M S 9 3 Y X N o X 3 R v d G F s L 0 F 1 d G 9 S Z W 1 v d m V k Q 2 9 s d W 1 u c z E u e 3 R v d G F s X 2 1 l b i w x N n 0 m c X V v d D s s J n F 1 b 3 Q 7 U 2 V j d G l v b j E v d 2 F z a F 9 0 b 3 R h b C 9 B d X R v U m V t b 3 Z l Z E N v b H V t b n M x L n t 0 b 3 R h b F 9 3 b 2 1 l b i w x N 3 0 m c X V v d D s s J n F 1 b 3 Q 7 U 2 V j d G l v b j E v d 2 F z a F 9 0 b 3 R h b C 9 B d X R v U m V t b 3 Z l Z E N v b H V t b n M x L n t 0 b 3 R h b F 9 h Z H V s d H M s M T h 9 J n F 1 b 3 Q 7 L C Z x d W 9 0 O 1 N l Y 3 R p b 2 4 x L 3 d h c 2 h f d G 9 0 Y W w v Q X V 0 b 1 J l b W 9 2 Z W R D b 2 x 1 b W 5 z M S 5 7 d G 9 0 Y W x f Y m V u Z W Z p Y 2 l h c m l l c 1 9 y Z W F j a G V k L D E 5 f S Z x d W 9 0 O y w m c X V v d D t T Z W N 0 a W 9 u M S 9 3 Y X N o X 3 R v d G F s L 0 F 1 d G 9 S Z W 1 v d m V k Q 2 9 s d W 1 u c z E u e 1 9 0 b 3 R h b F 9 n a X J s c y w y M H 0 m c X V v d D s s J n F 1 b 3 Q 7 U 2 V j d G l v b j E v d 2 F z a F 9 0 b 3 R h b C 9 B d X R v U m V t b 3 Z l Z E N v b H V t b n M x L n t f d G 9 0 Y W x f Y m 9 5 c y w y M X 0 m c X V v d D s s J n F 1 b 3 Q 7 U 2 V j d G l v b j E v d 2 F z a F 9 0 b 3 R h b C 9 B d X R v U m V t b 3 Z l Z E N v b H V t b n M x L n t f d G 9 0 Y W x f Y 2 h p b G R y Z W 4 s M j J 9 J n F 1 b 3 Q 7 L C Z x d W 9 0 O 1 N l Y 3 R p b 2 4 x L 3 d h c 2 h f d G 9 0 Y W w v Q X V 0 b 1 J l b W 9 2 Z W R D b 2 x 1 b W 5 z M S 5 7 X 3 R v d G F s X 2 F k d W x 0 c y w y M 3 0 m c X V v d D s s J n F 1 b 3 Q 7 U 2 V j d G l v b j E v d 2 F z a F 9 0 b 3 R h b C 9 B d X R v U m V t b 3 Z l Z E N v b H V t b n M x L n t f d G 9 0 Y W x f c H d k L D I 0 f S Z x d W 9 0 O y w m c X V v d D t T Z W N 0 a W 9 u M S 9 3 Y X N o X 3 R v d G F s L 0 F 1 d G 9 S Z W 1 v d m V k Q 2 9 s d W 1 u c z E u e 1 9 0 b 3 R h b F 9 i Z W 5 l Z m l j a W F y a W V z L D I 1 f S Z x d W 9 0 O 1 0 s J n F 1 b 3 Q 7 Q 2 9 s d W 1 u Q 2 9 1 b n Q m c X V v d D s 6 M j Y s J n F 1 b 3 Q 7 S 2 V 5 Q 2 9 s d W 1 u T m F t Z X M m c X V v d D s 6 W 1 0 s J n F 1 b 3 Q 7 Q 2 9 s d W 1 u S W R l b n R p d G l l c y Z x d W 9 0 O z p b J n F 1 b 3 Q 7 U 2 V j d G l v b j E v d 2 F z a F 9 0 b 3 R h b C 9 B d X R v U m V t b 3 Z l Z E N v b H V t b n M x L n t y Z X B v c n R p b m d f b W 9 u d G g s M H 0 m c X V v d D s s J n F 1 b 3 Q 7 U 2 V j d G l v b j E v d 2 F z a F 9 0 b 3 R h b C 9 B d X R v U m V t b 3 Z l Z E N v b H V t b n M x L n t w c m 9 2 a W 5 j Z S w x f S Z x d W 9 0 O y w m c X V v d D t T Z W N 0 a W 9 u M S 9 3 Y X N o X 3 R v d G F s L 0 F 1 d G 9 S Z W 1 v d m V k Q 2 9 s d W 1 u c z E u e 2 R p c 3 R y a W N 0 L D J 9 J n F 1 b 3 Q 7 L C Z x d W 9 0 O 1 N l Y 3 R p b 2 4 x L 3 d h c 2 h f d G 9 0 Y W w v Q X V 0 b 1 J l b W 9 2 Z W R D b 2 x 1 b W 5 z M S 5 7 a W 5 k a W N h d G 9 y L D N 9 J n F 1 b 3 Q 7 L C Z x d W 9 0 O 1 N l Y 3 R p b 2 4 x L 3 d h c 2 h f d G 9 0 Y W w v Q X V 0 b 1 J l b W 9 2 Z W R D b 2 x 1 b W 5 z M S 5 7 Z 2 l y b H N f M C 0 1 X 3 J l Y W N o Z W Q s N H 0 m c X V v d D s s J n F 1 b 3 Q 7 U 2 V j d G l v b j E v d 2 F z a F 9 0 b 3 R h b C 9 B d X R v U m V t b 3 Z l Z E N v b H V t b n M x L n t i b 3 l z X z A t N V 9 y Z W F j a G V k L D V 9 J n F 1 b 3 Q 7 L C Z x d W 9 0 O 1 N l Y 3 R p b 2 4 x L 3 d h c 2 h f d G 9 0 Y W w v Q X V 0 b 1 J l b W 9 2 Z W R D b 2 x 1 b W 5 z M S 5 7 Z 2 l y b H N f N i 0 x M l 9 y Z W F j a G V k L D Z 9 J n F 1 b 3 Q 7 L C Z x d W 9 0 O 1 N l Y 3 R p b 2 4 x L 3 d h c 2 h f d G 9 0 Y W w v Q X V 0 b 1 J l b W 9 2 Z W R D b 2 x 1 b W 5 z M S 5 7 Y m 9 5 c 1 8 2 L T E y X 3 J l Y W N o Z W Q s N 3 0 m c X V v d D s s J n F 1 b 3 Q 7 U 2 V j d G l v b j E v d 2 F z a F 9 0 b 3 R h b C 9 B d X R v U m V t b 3 Z l Z E N v b H V t b n M x L n t n a X J s c 1 8 x M y 0 x O F 9 y Z W F j a G V k L D h 9 J n F 1 b 3 Q 7 L C Z x d W 9 0 O 1 N l Y 3 R p b 2 4 x L 3 d h c 2 h f d G 9 0 Y W w v Q X V 0 b 1 J l b W 9 2 Z W R D b 2 x 1 b W 5 z M S 5 7 Y m 9 5 c 1 8 x M y 0 x O F 9 y Z W F j a G V k L D l 9 J n F 1 b 3 Q 7 L C Z x d W 9 0 O 1 N l Y 3 R p b 2 4 x L 3 d h c 2 h f d G 9 0 Y W w v Q X V 0 b 1 J l b W 9 2 Z W R D b 2 x 1 b W 5 z M S 5 7 d G 9 0 Y W x f Y m 9 5 c y w x M H 0 m c X V v d D s s J n F 1 b 3 Q 7 U 2 V j d G l v b j E v d 2 F z a F 9 0 b 3 R h b C 9 B d X R v U m V t b 3 Z l Z E N v b H V t b n M x L n t 0 b 3 R h b F 9 n a X J s c y w x M X 0 m c X V v d D s s J n F 1 b 3 Q 7 U 2 V j d G l v b j E v d 2 F z a F 9 0 b 3 R h b C 9 B d X R v U m V t b 3 Z l Z E N v b H V t b n M x L n t 0 b 3 R h b F 9 j a G l s Z H J l b i w x M n 0 m c X V v d D s s J n F 1 b 3 Q 7 U 2 V j d G l v b j E v d 2 F z a F 9 0 b 3 R h b C 9 B d X R v U m V t b 3 Z l Z E N v b H V t b n M x L n t 0 b 3 R h b F 9 w d 2 R f b W V u L D E z f S Z x d W 9 0 O y w m c X V v d D t T Z W N 0 a W 9 u M S 9 3 Y X N o X 3 R v d G F s L 0 F 1 d G 9 S Z W 1 v d m V k Q 2 9 s d W 1 u c z E u e 3 R v d G F s X 3 B 3 Z F 9 3 b 2 1 l b i w x N H 0 m c X V v d D s s J n F 1 b 3 Q 7 U 2 V j d G l v b j E v d 2 F z a F 9 0 b 3 R h b C 9 B d X R v U m V t b 3 Z l Z E N v b H V t b n M x L n t 0 b 3 R h b F 9 w d 2 Q s M T V 9 J n F 1 b 3 Q 7 L C Z x d W 9 0 O 1 N l Y 3 R p b 2 4 x L 3 d h c 2 h f d G 9 0 Y W w v Q X V 0 b 1 J l b W 9 2 Z W R D b 2 x 1 b W 5 z M S 5 7 d G 9 0 Y W x f b W V u L D E 2 f S Z x d W 9 0 O y w m c X V v d D t T Z W N 0 a W 9 u M S 9 3 Y X N o X 3 R v d G F s L 0 F 1 d G 9 S Z W 1 v d m V k Q 2 9 s d W 1 u c z E u e 3 R v d G F s X 3 d v b W V u L D E 3 f S Z x d W 9 0 O y w m c X V v d D t T Z W N 0 a W 9 u M S 9 3 Y X N o X 3 R v d G F s L 0 F 1 d G 9 S Z W 1 v d m V k Q 2 9 s d W 1 u c z E u e 3 R v d G F s X 2 F k d W x 0 c y w x O H 0 m c X V v d D s s J n F 1 b 3 Q 7 U 2 V j d G l v b j E v d 2 F z a F 9 0 b 3 R h b C 9 B d X R v U m V t b 3 Z l Z E N v b H V t b n M x L n t 0 b 3 R h b F 9 i Z W 5 l Z m l j a W F y a W V z X 3 J l Y W N o Z W Q s M T l 9 J n F 1 b 3 Q 7 L C Z x d W 9 0 O 1 N l Y 3 R p b 2 4 x L 3 d h c 2 h f d G 9 0 Y W w v Q X V 0 b 1 J l b W 9 2 Z W R D b 2 x 1 b W 5 z M S 5 7 X 3 R v d G F s X 2 d p c m x z L D I w f S Z x d W 9 0 O y w m c X V v d D t T Z W N 0 a W 9 u M S 9 3 Y X N o X 3 R v d G F s L 0 F 1 d G 9 S Z W 1 v d m V k Q 2 9 s d W 1 u c z E u e 1 9 0 b 3 R h b F 9 i b 3 l z L D I x f S Z x d W 9 0 O y w m c X V v d D t T Z W N 0 a W 9 u M S 9 3 Y X N o X 3 R v d G F s L 0 F 1 d G 9 S Z W 1 v d m V k Q 2 9 s d W 1 u c z E u e 1 9 0 b 3 R h b F 9 j a G l s Z H J l b i w y M n 0 m c X V v d D s s J n F 1 b 3 Q 7 U 2 V j d G l v b j E v d 2 F z a F 9 0 b 3 R h b C 9 B d X R v U m V t b 3 Z l Z E N v b H V t b n M x L n t f d G 9 0 Y W x f Y W R 1 b H R z L D I z f S Z x d W 9 0 O y w m c X V v d D t T Z W N 0 a W 9 u M S 9 3 Y X N o X 3 R v d G F s L 0 F 1 d G 9 S Z W 1 v d m V k Q 2 9 s d W 1 u c z E u e 1 9 0 b 3 R h b F 9 w d 2 Q s M j R 9 J n F 1 b 3 Q 7 L C Z x d W 9 0 O 1 N l Y 3 R p b 2 4 x L 3 d h c 2 h f d G 9 0 Y W w v Q X V 0 b 1 J l b W 9 2 Z W R D b 2 x 1 b W 5 z M S 5 7 X 3 R v d G F s X 2 J l b m V m a W N p Y X J p Z X M s M j V 9 J n F 1 b 3 Q 7 X S w m c X V v d D t S Z W x h d G l v b n N o a X B J b m Z v J n F 1 b 3 Q 7 O l t d f S I g L z 4 8 R W 5 0 c n k g V H l w Z T 0 i U X V l c n l H c m 9 1 c E l E I i B W Y W x 1 Z T 0 i c z c 1 M G N j Y W F m L W Y x Y W Y t N G Z i M S 1 h Y z M y L T k 4 O D M 4 O G Q 1 O W Y 3 Y y I g L z 4 8 R W 5 0 c n k g V H l w Z T 0 i Q W R k Z W R U b 0 R h d G F N b 2 R l b C I g V m F s d W U 9 I m w w I i A v P j w v U 3 R h Y m x l R W 5 0 c m l l c z 4 8 L 0 l 0 Z W 0 + P E l 0 Z W 0 + P E l 0 Z W 1 M b 2 N h d G l v b j 4 8 S X R l b V R 5 c G U + R m 9 y b X V s Y T w v S X R l b V R 5 c G U + P E l 0 Z W 1 Q Y X R o P l N l Y 3 R p b 2 4 x L 3 d h c 2 h f d G 9 0 Y W w v U 2 9 1 c m N l P C 9 J d G V t U G F 0 a D 4 8 L 0 l 0 Z W 1 M b 2 N h d G l v b j 4 8 U 3 R h Y m x l R W 5 0 c m l l c y A v P j w v S X R l b T 4 8 S X R l b T 4 8 S X R l b U x v Y 2 F 0 a W 9 u P j x J d G V t V H l w Z T 5 G b 3 J t d W x h P C 9 J d G V t V H l w Z T 4 8 S X R l b V B h d G g + U 2 V j d G l v b j E v d 2 F z a F 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M T A 2 Z T M x O S 1 l M W M 3 L T R h M z c t Y m Y z Z S 0 3 Y T U 3 N m U z N W R j N j 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V y c m 9 y Q 2 9 k Z S I g V m F s d W U 9 I n N V b m t u b 3 d u I i A v P j x F b n R y e S B U e X B l P S J G a W x s T G F z d F V w Z G F 0 Z W Q i I F Z h b H V l P S J k M j A y N C 0 w N C 0 x O V Q x N T o 0 M z o x M i 4 1 N T c 0 N z M w W i I g L z 4 8 R W 5 0 c n k g V H l w Z T 0 i R m l s b E N v b H V t b l R 5 c G V z I i B W Y W x 1 Z T 0 i c 0 N R W U d C Z 1 V B Q l F B R k F B P T 0 i I C 8 + P E V u d H J 5 I F R 5 c G U 9 I l F 1 Z X J 5 R 3 J v d X B J R C I g V m F s d W U 9 I n M 3 N T B j Y 2 F h Z i 1 m M W F m L T R m Y j E t Y W M z M i 0 5 O D g z O D h k N T l m N 2 M i I C 8 + P E V u d H J 5 I F R 5 c G U 9 I k F k Z G V k V G 9 E Y X R h T W 9 k Z W w i I F Z h b H V l P S J s M C I g L z 4 8 R W 5 0 c n k g V H l w Z T 0 i R m l s b E N v b H V t b k 5 h b W V z I i B W Y W x 1 Z T 0 i c 1 s m c X V v d D t y Z X B v c n R p b m d f b W 9 u d G g m c X V v d D s s J n F 1 b 3 Q 7 b W 9 u d G g m c X V v d D s s J n F 1 b 3 Q 7 c H J v d m l u Y 2 U m c X V v d D s s J n F 1 b 3 Q 7 a W 5 k a W N h d G 9 y J n F 1 b 3 Q 7 L C Z x d W 9 0 O 3 R v d G F s X 2 N o a W x k c m V u J n F 1 b 3 Q 7 L C Z x d W 9 0 O 3 R v d G F s X 2 1 l b i Z x d W 9 0 O y w m c X V v d D t 0 b 3 R h b F 9 3 b 2 1 l b i Z x d W 9 0 O y w m c X V v d D t 0 b 3 R h b F 9 h Z H V s d H M m c X V v d D s s J n F 1 b 3 Q 7 d G 9 0 Y W x f c H d k J n F 1 b 3 Q 7 L C Z x d W 9 0 O 3 R v d G F s 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d h c 2 h f c H J v d l 9 p b m R f c 3 V t L 0 F 1 d G 9 S Z W 1 v d m V k Q 2 9 s d W 1 u c z E u e 3 J l c G 9 y d G l u Z 1 9 t b 2 5 0 a C w w f S Z x d W 9 0 O y w m c X V v d D t T Z W N 0 a W 9 u M S 9 3 Y X N o X 3 B y b 3 Z f a W 5 k X 3 N 1 b S 9 B d X R v U m V t b 3 Z l Z E N v b H V t b n M x L n t t b 2 5 0 a C w x f S Z x d W 9 0 O y w m c X V v d D t T Z W N 0 a W 9 u M S 9 3 Y X N o X 3 B y b 3 Z f a W 5 k X 3 N 1 b S 9 B d X R v U m V t b 3 Z l Z E N v b H V t b n M x L n t w c m 9 2 a W 5 j Z S w y f S Z x d W 9 0 O y w m c X V v d D t T Z W N 0 a W 9 u M S 9 3 Y X N o X 3 B y b 3 Z f a W 5 k X 3 N 1 b S 9 B d X R v U m V t b 3 Z l Z E N v b H V t b n M x L n t p b m R p Y 2 F 0 b 3 I s M 3 0 m c X V v d D s s J n F 1 b 3 Q 7 U 2 V j d G l v b j E v d 2 F z a F 9 w c m 9 2 X 2 l u Z F 9 z d W 0 v Q X V 0 b 1 J l b W 9 2 Z W R D b 2 x 1 b W 5 z M S 5 7 d G 9 0 Y W x f Y 2 h p b G R y Z W 4 s N H 0 m c X V v d D s s J n F 1 b 3 Q 7 U 2 V j d G l v b j E v d 2 F z a F 9 w c m 9 2 X 2 l u Z F 9 z d W 0 v Q X V 0 b 1 J l b W 9 2 Z W R D b 2 x 1 b W 5 z M S 5 7 d G 9 0 Y W x f b W V u L D V 9 J n F 1 b 3 Q 7 L C Z x d W 9 0 O 1 N l Y 3 R p b 2 4 x L 3 d h c 2 h f c H J v d l 9 p b m R f c 3 V t L 0 F 1 d G 9 S Z W 1 v d m V k Q 2 9 s d W 1 u c z E u e 3 R v d G F s X 3 d v b W V u L D Z 9 J n F 1 b 3 Q 7 L C Z x d W 9 0 O 1 N l Y 3 R p b 2 4 x L 3 d h c 2 h f c H J v d l 9 p b m R f c 3 V t L 0 F 1 d G 9 S Z W 1 v d m V k Q 2 9 s d W 1 u c z E u e 3 R v d G F s X 2 F k d W x 0 c y w 3 f S Z x d W 9 0 O y w m c X V v d D t T Z W N 0 a W 9 u M S 9 3 Y X N o X 3 B y b 3 Z f a W 5 k X 3 N 1 b S 9 B d X R v U m V t b 3 Z l Z E N v b H V t b n M x L n t 0 b 3 R h b F 9 w d 2 Q s O H 0 m c X V v d D s s J n F 1 b 3 Q 7 U 2 V j d G l v b j E v d 2 F z a F 9 w c m 9 2 X 2 l u Z F 9 z d W 0 v Q X V 0 b 1 J l b W 9 2 Z W R D b 2 x 1 b W 5 z M S 5 7 d G 9 0 Y W w s O X 0 m c X V v d D t d L C Z x d W 9 0 O 0 N v b H V t b k N v d W 5 0 J n F 1 b 3 Q 7 O j E w L C Z x d W 9 0 O 0 t l e U N v b H V t b k 5 h b W V z J n F 1 b 3 Q 7 O l t d L C Z x d W 9 0 O 0 N v b H V t b k l k Z W 5 0 a X R p Z X M m c X V v d D s 6 W y Z x d W 9 0 O 1 N l Y 3 R p b 2 4 x L 3 d h c 2 h f c H J v d l 9 p b m R f c 3 V t L 0 F 1 d G 9 S Z W 1 v d m V k Q 2 9 s d W 1 u c z E u e 3 J l c G 9 y d G l u Z 1 9 t b 2 5 0 a C w w f S Z x d W 9 0 O y w m c X V v d D t T Z W N 0 a W 9 u M S 9 3 Y X N o X 3 B y b 3 Z f a W 5 k X 3 N 1 b S 9 B d X R v U m V t b 3 Z l Z E N v b H V t b n M x L n t t b 2 5 0 a C w x f S Z x d W 9 0 O y w m c X V v d D t T Z W N 0 a W 9 u M S 9 3 Y X N o X 3 B y b 3 Z f a W 5 k X 3 N 1 b S 9 B d X R v U m V t b 3 Z l Z E N v b H V t b n M x L n t w c m 9 2 a W 5 j Z S w y f S Z x d W 9 0 O y w m c X V v d D t T Z W N 0 a W 9 u M S 9 3 Y X N o X 3 B y b 3 Z f a W 5 k X 3 N 1 b S 9 B d X R v U m V t b 3 Z l Z E N v b H V t b n M x L n t p b m R p Y 2 F 0 b 3 I s M 3 0 m c X V v d D s s J n F 1 b 3 Q 7 U 2 V j d G l v b j E v d 2 F z a F 9 w c m 9 2 X 2 l u Z F 9 z d W 0 v Q X V 0 b 1 J l b W 9 2 Z W R D b 2 x 1 b W 5 z M S 5 7 d G 9 0 Y W x f Y 2 h p b G R y Z W 4 s N H 0 m c X V v d D s s J n F 1 b 3 Q 7 U 2 V j d G l v b j E v d 2 F z a F 9 w c m 9 2 X 2 l u Z F 9 z d W 0 v Q X V 0 b 1 J l b W 9 2 Z W R D b 2 x 1 b W 5 z M S 5 7 d G 9 0 Y W x f b W V u L D V 9 J n F 1 b 3 Q 7 L C Z x d W 9 0 O 1 N l Y 3 R p b 2 4 x L 3 d h c 2 h f c H J v d l 9 p b m R f c 3 V t L 0 F 1 d G 9 S Z W 1 v d m V k Q 2 9 s d W 1 u c z E u e 3 R v d G F s X 3 d v b W V u L D Z 9 J n F 1 b 3 Q 7 L C Z x d W 9 0 O 1 N l Y 3 R p b 2 4 x L 3 d h c 2 h f c H J v d l 9 p b m R f c 3 V t L 0 F 1 d G 9 S Z W 1 v d m V k Q 2 9 s d W 1 u c z E u e 3 R v d G F s X 2 F k d W x 0 c y w 3 f S Z x d W 9 0 O y w m c X V v d D t T Z W N 0 a W 9 u M S 9 3 Y X N o X 3 B y b 3 Z f a W 5 k X 3 N 1 b S 9 B d X R v U m V t b 3 Z l Z E N v b H V t b n M x L n t 0 b 3 R h b F 9 w d 2 Q s O H 0 m c X V v d D s s J n F 1 b 3 Q 7 U 2 V j d G l v b j E v d 2 F z a F 9 w c m 9 2 X 2 l u Z F 9 z d W 0 v Q X V 0 b 1 J l b W 9 2 Z W R D b 2 x 1 b W 5 z M S 5 7 d G 9 0 Y W w s O X 0 m c X V v d D t d L C Z x d W 9 0 O 1 J l b G F 0 a W 9 u c 2 h p c E l u Z m 8 m c X V v d D s 6 W 1 1 9 I i A v P j w v U 3 R h Y m x l R W 5 0 c m l l c z 4 8 L 0 l 0 Z W 0 + P E l 0 Z W 0 + P E l 0 Z W 1 M b 2 N h d G l v b j 4 8 S X R l b V R 5 c G U + R m 9 y b X V s Y T w v S X R l b V R 5 c G U + P E l 0 Z W 1 Q Y X R o P l N l Y 3 R p b 2 4 x L 3 d h c 2 h f c H J v d l 9 p b m R f c 3 V t L 1 N v d X J j Z T w v S X R l b V B h d G g + P C 9 J d G V t T G 9 j Y X R p b 2 4 + P F N 0 Y W J s Z U V u d H J p Z X M g L z 4 8 L 0 l 0 Z W 0 + P E l 0 Z W 0 + P E l 0 Z W 1 M b 2 N h d G l v b j 4 8 S X R l b V R 5 c G U + R m 9 y b X V s Y T w v S X R l b V R 5 c G U + P E l 0 Z W 1 Q Y X R o P l N l Y 3 R p b 2 4 x L 3 N i Y 2 N 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3 Z m R i M T U 2 N S 0 y M W I 5 L T Q z Y 2 E t O G Q z Z S 0 y M 2 F i O G F h N z c w Z D g 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V y c m 9 y Q 2 9 k Z S I g V m F s d W U 9 I n N V b m t u b 3 d u I i A v P j x F b n R y e S B U e X B l P S J G a W x s T G F z d F V w Z G F 0 Z W Q i I F Z h b H V l P S J k M j A y N C 0 w N C 0 x O V Q y M D o 1 N T o x N S 4 z O T Q 2 M z U w W i I g L z 4 8 R W 5 0 c n k g V H l w Z T 0 i R m l s b E N v b H V t b l R 5 c G V z I i B W Y W x 1 Z T 0 i c 0 N R W U d C Z 0 F B Q U F B Q U F B Q U F B d 0 F B Q U F B R E F B T U R B d 0 1 B Q X d B P S I g L z 4 8 R W 5 0 c n k g V H l w Z T 0 i R m l s b E N v b H V t b k 5 h b W V z I i B W Y W x 1 Z T 0 i c 1 s m c X V v d D t y Z X B v c n R p b m d f b W 9 u d G g m c X V v d D s s J n F 1 b 3 Q 7 c H J v d m l u Y 2 U m c X V v d D s s J n F 1 b 3 Q 7 Z G l z d H J p Y 3 Q m c X V v d D s s J n F 1 b 3 Q 7 a W 5 k a W N h d G 9 y 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1 9 0 b 3 R h b F 9 n a X J s c y Z x d W 9 0 O y w m c X V v d D t f d G 9 0 Y W x f Y m 9 5 c y Z x d W 9 0 O y w m c X V v d D t f d G 9 0 Y W x f Y 2 h p b G R y Z W 4 m c X V v d D s s J n F 1 b 3 Q 7 X 3 R v d G F s X 2 F k d W x 0 c y Z x d W 9 0 O y w m c X V v d D t f d G 9 0 Y W x f c H d k J n F 1 b 3 Q 7 L C Z x d W 9 0 O 1 9 0 b 3 R h b F 9 i Z W 5 l Z m l j a W F y a W V z 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N i Y 2 N f d G 9 0 Y W w v Q X V 0 b 1 J l b W 9 2 Z W R D b 2 x 1 b W 5 z M S 5 7 c m V w b 3 J 0 a W 5 n X 2 1 v b n R o L D B 9 J n F 1 b 3 Q 7 L C Z x d W 9 0 O 1 N l Y 3 R p b 2 4 x L 3 N i Y 2 N f d G 9 0 Y W w v Q X V 0 b 1 J l b W 9 2 Z W R D b 2 x 1 b W 5 z M S 5 7 c H J v d m l u Y 2 U s M X 0 m c X V v d D s s J n F 1 b 3 Q 7 U 2 V j d G l v b j E v c 2 J j Y 1 9 0 b 3 R h b C 9 B d X R v U m V t b 3 Z l Z E N v b H V t b n M x L n t k a X N 0 c m l j d C w y f S Z x d W 9 0 O y w m c X V v d D t T Z W N 0 a W 9 u M S 9 z Y m N j X 3 R v d G F s L 0 F 1 d G 9 S Z W 1 v d m V k Q 2 9 s d W 1 u c z E u e 2 l u Z G l j Y X R v c i w z f S Z x d W 9 0 O y w m c X V v d D t T Z W N 0 a W 9 u M S 9 z Y m N j X 3 R v d G F s L 0 F 1 d G 9 S Z W 1 v d m V k Q 2 9 s d W 1 u c z E u e 2 d p c m x z X z A t N V 9 y Z W F j a G V k L D R 9 J n F 1 b 3 Q 7 L C Z x d W 9 0 O 1 N l Y 3 R p b 2 4 x L 3 N i Y 2 N f d G 9 0 Y W w v Q X V 0 b 1 J l b W 9 2 Z W R D b 2 x 1 b W 5 z M S 5 7 Y m 9 5 c 1 8 w L T V f c m V h Y 2 h l Z C w 1 f S Z x d W 9 0 O y w m c X V v d D t T Z W N 0 a W 9 u M S 9 z Y m N j X 3 R v d G F s L 0 F 1 d G 9 S Z W 1 v d m V k Q 2 9 s d W 1 u c z E u e 2 d p c m x z X z Y t M T J f c m V h Y 2 h l Z C w 2 f S Z x d W 9 0 O y w m c X V v d D t T Z W N 0 a W 9 u M S 9 z Y m N j X 3 R v d G F s L 0 F 1 d G 9 S Z W 1 v d m V k Q 2 9 s d W 1 u c z E u e 2 J v e X N f N i 0 x M l 9 y Z W F j a G V k L D d 9 J n F 1 b 3 Q 7 L C Z x d W 9 0 O 1 N l Y 3 R p b 2 4 x L 3 N i Y 2 N f d G 9 0 Y W w v Q X V 0 b 1 J l b W 9 2 Z W R D b 2 x 1 b W 5 z M S 5 7 Z 2 l y b H N f M T M t M T h f c m V h Y 2 h l Z C w 4 f S Z x d W 9 0 O y w m c X V v d D t T Z W N 0 a W 9 u M S 9 z Y m N j X 3 R v d G F s L 0 F 1 d G 9 S Z W 1 v d m V k Q 2 9 s d W 1 u c z E u e 2 J v e X N f M T M t M T h f c m V h Y 2 h l Z C w 5 f S Z x d W 9 0 O y w m c X V v d D t T Z W N 0 a W 9 u M S 9 z Y m N j X 3 R v d G F s L 0 F 1 d G 9 S Z W 1 v d m V k Q 2 9 s d W 1 u c z E u e 3 R v d G F s X 2 J v e X M s M T B 9 J n F 1 b 3 Q 7 L C Z x d W 9 0 O 1 N l Y 3 R p b 2 4 x L 3 N i Y 2 N f d G 9 0 Y W w v Q X V 0 b 1 J l b W 9 2 Z W R D b 2 x 1 b W 5 z M S 5 7 d G 9 0 Y W x f Z 2 l y b H M s M T F 9 J n F 1 b 3 Q 7 L C Z x d W 9 0 O 1 N l Y 3 R p b 2 4 x L 3 N i Y 2 N f d G 9 0 Y W w v Q X V 0 b 1 J l b W 9 2 Z W R D b 2 x 1 b W 5 z M S 5 7 d G 9 0 Y W x f Y 2 h p b G R y Z W 4 s M T J 9 J n F 1 b 3 Q 7 L C Z x d W 9 0 O 1 N l Y 3 R p b 2 4 x L 3 N i Y 2 N f d G 9 0 Y W w v Q X V 0 b 1 J l b W 9 2 Z W R D b 2 x 1 b W 5 z M S 5 7 d G 9 0 Y W x f c H d k X 2 1 l b i w x M 3 0 m c X V v d D s s J n F 1 b 3 Q 7 U 2 V j d G l v b j E v c 2 J j Y 1 9 0 b 3 R h b C 9 B d X R v U m V t b 3 Z l Z E N v b H V t b n M x L n t 0 b 3 R h b F 9 w d 2 R f d 2 9 t Z W 4 s M T R 9 J n F 1 b 3 Q 7 L C Z x d W 9 0 O 1 N l Y 3 R p b 2 4 x L 3 N i Y 2 N f d G 9 0 Y W w v Q X V 0 b 1 J l b W 9 2 Z W R D b 2 x 1 b W 5 z M S 5 7 d G 9 0 Y W x f c H d k L D E 1 f S Z x d W 9 0 O y w m c X V v d D t T Z W N 0 a W 9 u M S 9 z Y m N j X 3 R v d G F s L 0 F 1 d G 9 S Z W 1 v d m V k Q 2 9 s d W 1 u c z E u e 3 R v d G F s X 2 1 l b i w x N n 0 m c X V v d D s s J n F 1 b 3 Q 7 U 2 V j d G l v b j E v c 2 J j Y 1 9 0 b 3 R h b C 9 B d X R v U m V t b 3 Z l Z E N v b H V t b n M x L n t 0 b 3 R h b F 9 3 b 2 1 l b i w x N 3 0 m c X V v d D s s J n F 1 b 3 Q 7 U 2 V j d G l v b j E v c 2 J j Y 1 9 0 b 3 R h b C 9 B d X R v U m V t b 3 Z l Z E N v b H V t b n M x L n t 0 b 3 R h b F 9 h Z H V s d H M s M T h 9 J n F 1 b 3 Q 7 L C Z x d W 9 0 O 1 N l Y 3 R p b 2 4 x L 3 N i Y 2 N f d G 9 0 Y W w v Q X V 0 b 1 J l b W 9 2 Z W R D b 2 x 1 b W 5 z M S 5 7 d G 9 0 Y W x f Y m V u Z W Z p Y 2 l h c m l l c 1 9 y Z W F j a G V k L D E 5 f S Z x d W 9 0 O y w m c X V v d D t T Z W N 0 a W 9 u M S 9 z Y m N j X 3 R v d G F s L 0 F 1 d G 9 S Z W 1 v d m V k Q 2 9 s d W 1 u c z E u e 1 9 0 b 3 R h b F 9 n a X J s c y w y M H 0 m c X V v d D s s J n F 1 b 3 Q 7 U 2 V j d G l v b j E v c 2 J j Y 1 9 0 b 3 R h b C 9 B d X R v U m V t b 3 Z l Z E N v b H V t b n M x L n t f d G 9 0 Y W x f Y m 9 5 c y w y M X 0 m c X V v d D s s J n F 1 b 3 Q 7 U 2 V j d G l v b j E v c 2 J j Y 1 9 0 b 3 R h b C 9 B d X R v U m V t b 3 Z l Z E N v b H V t b n M x L n t f d G 9 0 Y W x f Y 2 h p b G R y Z W 4 s M j J 9 J n F 1 b 3 Q 7 L C Z x d W 9 0 O 1 N l Y 3 R p b 2 4 x L 3 N i Y 2 N f d G 9 0 Y W w v Q X V 0 b 1 J l b W 9 2 Z W R D b 2 x 1 b W 5 z M S 5 7 X 3 R v d G F s X 2 F k d W x 0 c y w y M 3 0 m c X V v d D s s J n F 1 b 3 Q 7 U 2 V j d G l v b j E v c 2 J j Y 1 9 0 b 3 R h b C 9 B d X R v U m V t b 3 Z l Z E N v b H V t b n M x L n t f d G 9 0 Y W x f c H d k L D I 0 f S Z x d W 9 0 O y w m c X V v d D t T Z W N 0 a W 9 u M S 9 z Y m N j X 3 R v d G F s L 0 F 1 d G 9 S Z W 1 v d m V k Q 2 9 s d W 1 u c z E u e 1 9 0 b 3 R h b F 9 i Z W 5 l Z m l j a W F y a W V z L D I 1 f S Z x d W 9 0 O 1 0 s J n F 1 b 3 Q 7 Q 2 9 s d W 1 u Q 2 9 1 b n Q m c X V v d D s 6 M j Y s J n F 1 b 3 Q 7 S 2 V 5 Q 2 9 s d W 1 u T m F t Z X M m c X V v d D s 6 W 1 0 s J n F 1 b 3 Q 7 Q 2 9 s d W 1 u S W R l b n R p d G l l c y Z x d W 9 0 O z p b J n F 1 b 3 Q 7 U 2 V j d G l v b j E v c 2 J j Y 1 9 0 b 3 R h b C 9 B d X R v U m V t b 3 Z l Z E N v b H V t b n M x L n t y Z X B v c n R p b m d f b W 9 u d G g s M H 0 m c X V v d D s s J n F 1 b 3 Q 7 U 2 V j d G l v b j E v c 2 J j Y 1 9 0 b 3 R h b C 9 B d X R v U m V t b 3 Z l Z E N v b H V t b n M x L n t w c m 9 2 a W 5 j Z S w x f S Z x d W 9 0 O y w m c X V v d D t T Z W N 0 a W 9 u M S 9 z Y m N j X 3 R v d G F s L 0 F 1 d G 9 S Z W 1 v d m V k Q 2 9 s d W 1 u c z E u e 2 R p c 3 R y a W N 0 L D J 9 J n F 1 b 3 Q 7 L C Z x d W 9 0 O 1 N l Y 3 R p b 2 4 x L 3 N i Y 2 N f d G 9 0 Y W w v Q X V 0 b 1 J l b W 9 2 Z W R D b 2 x 1 b W 5 z M S 5 7 a W 5 k a W N h d G 9 y L D N 9 J n F 1 b 3 Q 7 L C Z x d W 9 0 O 1 N l Y 3 R p b 2 4 x L 3 N i Y 2 N f d G 9 0 Y W w v Q X V 0 b 1 J l b W 9 2 Z W R D b 2 x 1 b W 5 z M S 5 7 Z 2 l y b H N f M C 0 1 X 3 J l Y W N o Z W Q s N H 0 m c X V v d D s s J n F 1 b 3 Q 7 U 2 V j d G l v b j E v c 2 J j Y 1 9 0 b 3 R h b C 9 B d X R v U m V t b 3 Z l Z E N v b H V t b n M x L n t i b 3 l z X z A t N V 9 y Z W F j a G V k L D V 9 J n F 1 b 3 Q 7 L C Z x d W 9 0 O 1 N l Y 3 R p b 2 4 x L 3 N i Y 2 N f d G 9 0 Y W w v Q X V 0 b 1 J l b W 9 2 Z W R D b 2 x 1 b W 5 z M S 5 7 Z 2 l y b H N f N i 0 x M l 9 y Z W F j a G V k L D Z 9 J n F 1 b 3 Q 7 L C Z x d W 9 0 O 1 N l Y 3 R p b 2 4 x L 3 N i Y 2 N f d G 9 0 Y W w v Q X V 0 b 1 J l b W 9 2 Z W R D b 2 x 1 b W 5 z M S 5 7 Y m 9 5 c 1 8 2 L T E y X 3 J l Y W N o Z W Q s N 3 0 m c X V v d D s s J n F 1 b 3 Q 7 U 2 V j d G l v b j E v c 2 J j Y 1 9 0 b 3 R h b C 9 B d X R v U m V t b 3 Z l Z E N v b H V t b n M x L n t n a X J s c 1 8 x M y 0 x O F 9 y Z W F j a G V k L D h 9 J n F 1 b 3 Q 7 L C Z x d W 9 0 O 1 N l Y 3 R p b 2 4 x L 3 N i Y 2 N f d G 9 0 Y W w v Q X V 0 b 1 J l b W 9 2 Z W R D b 2 x 1 b W 5 z M S 5 7 Y m 9 5 c 1 8 x M y 0 x O F 9 y Z W F j a G V k L D l 9 J n F 1 b 3 Q 7 L C Z x d W 9 0 O 1 N l Y 3 R p b 2 4 x L 3 N i Y 2 N f d G 9 0 Y W w v Q X V 0 b 1 J l b W 9 2 Z W R D b 2 x 1 b W 5 z M S 5 7 d G 9 0 Y W x f Y m 9 5 c y w x M H 0 m c X V v d D s s J n F 1 b 3 Q 7 U 2 V j d G l v b j E v c 2 J j Y 1 9 0 b 3 R h b C 9 B d X R v U m V t b 3 Z l Z E N v b H V t b n M x L n t 0 b 3 R h b F 9 n a X J s c y w x M X 0 m c X V v d D s s J n F 1 b 3 Q 7 U 2 V j d G l v b j E v c 2 J j Y 1 9 0 b 3 R h b C 9 B d X R v U m V t b 3 Z l Z E N v b H V t b n M x L n t 0 b 3 R h b F 9 j a G l s Z H J l b i w x M n 0 m c X V v d D s s J n F 1 b 3 Q 7 U 2 V j d G l v b j E v c 2 J j Y 1 9 0 b 3 R h b C 9 B d X R v U m V t b 3 Z l Z E N v b H V t b n M x L n t 0 b 3 R h b F 9 w d 2 R f b W V u L D E z f S Z x d W 9 0 O y w m c X V v d D t T Z W N 0 a W 9 u M S 9 z Y m N j X 3 R v d G F s L 0 F 1 d G 9 S Z W 1 v d m V k Q 2 9 s d W 1 u c z E u e 3 R v d G F s X 3 B 3 Z F 9 3 b 2 1 l b i w x N H 0 m c X V v d D s s J n F 1 b 3 Q 7 U 2 V j d G l v b j E v c 2 J j Y 1 9 0 b 3 R h b C 9 B d X R v U m V t b 3 Z l Z E N v b H V t b n M x L n t 0 b 3 R h b F 9 w d 2 Q s M T V 9 J n F 1 b 3 Q 7 L C Z x d W 9 0 O 1 N l Y 3 R p b 2 4 x L 3 N i Y 2 N f d G 9 0 Y W w v Q X V 0 b 1 J l b W 9 2 Z W R D b 2 x 1 b W 5 z M S 5 7 d G 9 0 Y W x f b W V u L D E 2 f S Z x d W 9 0 O y w m c X V v d D t T Z W N 0 a W 9 u M S 9 z Y m N j X 3 R v d G F s L 0 F 1 d G 9 S Z W 1 v d m V k Q 2 9 s d W 1 u c z E u e 3 R v d G F s X 3 d v b W V u L D E 3 f S Z x d W 9 0 O y w m c X V v d D t T Z W N 0 a W 9 u M S 9 z Y m N j X 3 R v d G F s L 0 F 1 d G 9 S Z W 1 v d m V k Q 2 9 s d W 1 u c z E u e 3 R v d G F s X 2 F k d W x 0 c y w x O H 0 m c X V v d D s s J n F 1 b 3 Q 7 U 2 V j d G l v b j E v c 2 J j Y 1 9 0 b 3 R h b C 9 B d X R v U m V t b 3 Z l Z E N v b H V t b n M x L n t 0 b 3 R h b F 9 i Z W 5 l Z m l j a W F y a W V z X 3 J l Y W N o Z W Q s M T l 9 J n F 1 b 3 Q 7 L C Z x d W 9 0 O 1 N l Y 3 R p b 2 4 x L 3 N i Y 2 N f d G 9 0 Y W w v Q X V 0 b 1 J l b W 9 2 Z W R D b 2 x 1 b W 5 z M S 5 7 X 3 R v d G F s X 2 d p c m x z L D I w f S Z x d W 9 0 O y w m c X V v d D t T Z W N 0 a W 9 u M S 9 z Y m N j X 3 R v d G F s L 0 F 1 d G 9 S Z W 1 v d m V k Q 2 9 s d W 1 u c z E u e 1 9 0 b 3 R h b F 9 i b 3 l z L D I x f S Z x d W 9 0 O y w m c X V v d D t T Z W N 0 a W 9 u M S 9 z Y m N j X 3 R v d G F s L 0 F 1 d G 9 S Z W 1 v d m V k Q 2 9 s d W 1 u c z E u e 1 9 0 b 3 R h b F 9 j a G l s Z H J l b i w y M n 0 m c X V v d D s s J n F 1 b 3 Q 7 U 2 V j d G l v b j E v c 2 J j Y 1 9 0 b 3 R h b C 9 B d X R v U m V t b 3 Z l Z E N v b H V t b n M x L n t f d G 9 0 Y W x f Y W R 1 b H R z L D I z f S Z x d W 9 0 O y w m c X V v d D t T Z W N 0 a W 9 u M S 9 z Y m N j X 3 R v d G F s L 0 F 1 d G 9 S Z W 1 v d m V k Q 2 9 s d W 1 u c z E u e 1 9 0 b 3 R h b F 9 w d 2 Q s M j R 9 J n F 1 b 3 Q 7 L C Z x d W 9 0 O 1 N l Y 3 R p b 2 4 x L 3 N i Y 2 N f d G 9 0 Y W w v Q X V 0 b 1 J l b W 9 2 Z W R D b 2 x 1 b W 5 z M S 5 7 X 3 R v d G F s X 2 J l b m V m a W N p Y X J p Z X M s M j V 9 J n F 1 b 3 Q 7 X S w m c X V v d D t S Z W x h d G l v b n N o a X B J b m Z v J n F 1 b 3 Q 7 O l t d f S I g L z 4 8 R W 5 0 c n k g V H l w Z T 0 i U X V l c n l H c m 9 1 c E l E I i B W Y W x 1 Z T 0 i c z c 1 M G N j Y W F m L W Y x Y W Y t N G Z i M S 1 h Y z M y L T k 4 O D M 4 O G Q 1 O W Y 3 Y y I g L z 4 8 R W 5 0 c n k g V H l w Z T 0 i Q W R k Z W R U b 0 R h d G F N b 2 R l b C I g V m F s d W U 9 I m w w I i A v P j w v U 3 R h Y m x l R W 5 0 c m l l c z 4 8 L 0 l 0 Z W 0 + P E l 0 Z W 0 + P E l 0 Z W 1 M b 2 N h d G l v b j 4 8 S X R l b V R 5 c G U + R m 9 y b X V s Y T w v S X R l b V R 5 c G U + P E l 0 Z W 1 Q Y X R o P l N l Y 3 R p b 2 4 x L 3 N i Y 2 N f d G 9 0 Y W w v U 2 9 1 c m N l P C 9 J d G V t U G F 0 a D 4 8 L 0 l 0 Z W 1 M b 2 N h d G l v b j 4 8 U 3 R h Y m x l R W 5 0 c m l l c y A v P j w v S X R l b T 4 8 S X R l b T 4 8 S X R l b U x v Y 2 F 0 a W 9 u P j x J d G V t V H l w Z T 5 G b 3 J t d W x h P C 9 J d G V t V H l w Z T 4 8 S X R l b V B h d G g + U 2 V j d G l v b j E v c 2 J j Y 1 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z M j A w O W Y y N S 0 2 N j c 2 L T R l Y j U t O D Q 2 N i 0 w N 2 V k M D U x M D d k Y j c 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y Z X B v c n R p b m d f b W 9 u d G g m c X V v d D s s J n F 1 b 3 Q 7 b W 9 u d G g m c X V v d D s s J n F 1 b 3 Q 7 c H J v d m l u Y 2 U m c X V v d D s s J n F 1 b 3 Q 7 a W 5 k a W N h d G 9 y J n F 1 b 3 Q 7 L C Z x d W 9 0 O 3 R v d G F s X 2 N o a W x k c m V u J n F 1 b 3 Q 7 L C Z x d W 9 0 O 3 R v d G F s X 2 1 l b i Z x d W 9 0 O y w m c X V v d D t 0 b 3 R h b F 9 3 b 2 1 l b i Z x d W 9 0 O y w m c X V v d D t 0 b 3 R h b F 9 h Z H V s d H M m c X V v d D s s J n F 1 b 3 Q 7 d G 9 0 Y W x f c H d k J n F 1 b 3 Q 7 L C Z x d W 9 0 O 3 R v d G F s J n F 1 b 3 Q 7 X S I g L z 4 8 R W 5 0 c n k g V H l w Z T 0 i R m l s b E N v b H V t b l R 5 c G V z I i B W Y W x 1 Z T 0 i c 0 N R W U d C Z 1 V B Q l F B R k F B P T 0 i I C 8 + P E V u d H J 5 I F R 5 c G U 9 I k Z p b G x M Y X N 0 V X B k Y X R l Z C I g V m F s d W U 9 I m Q y M D I 0 L T A 0 L T E 5 V D E 1 O j Q z O j E y L j U 2 N z Q z M z B a I i A v P j x F b n R y e S B U e X B l P S J G a W x s R X J y b 3 J D b 3 V u d C I g V m F s d W U 9 I m w w I i A v P j x F b n R y e S B U e X B l P S J G a W x s R X J y b 3 J D b 2 R l I i B W Y W x 1 Z T 0 i c 1 V u a 2 5 v d 2 4 i I C 8 + P E V u d H J 5 I F R 5 c G U 9 I k Z p b G x D b 3 V u d C I g V m F s d W U 9 I m w w I i A v P j x F b n R y e S B U e X B l P S J B Z G R l Z F R v R G F 0 Y U 1 v Z G V s I i B W Y W x 1 Z T 0 i b D A i I C 8 + P E V u d H J 5 I F R 5 c G U 9 I l F 1 Z X J 5 R 3 J v d X B J R C I g V m F s d W U 9 I n M 3 N T B j Y 2 F h Z i 1 m M W F m L T R m Y j E t Y W M z M i 0 5 O D g z O D h k N T l m N 2 M i I C 8 + P E V u d H J 5 I F R 5 c G U 9 I l J l b G F 0 a W 9 u c 2 h p c E l u Z m 9 D b 2 5 0 Y W l u Z X I i I F Z h b H V l P S J z e y Z x d W 9 0 O 2 N v b H V t b k N v d W 5 0 J n F 1 b 3 Q 7 O j E w L C Z x d W 9 0 O 2 t l e U N v b H V t b k 5 h b W V z J n F 1 b 3 Q 7 O l t d L C Z x d W 9 0 O 3 F 1 Z X J 5 U m V s Y X R p b 2 5 z a G l w c y Z x d W 9 0 O z p b X S w m c X V v d D t j b 2 x 1 b W 5 J Z G V u d G l 0 a W V z J n F 1 b 3 Q 7 O l s m c X V v d D t T Z W N 0 a W 9 u M S 9 z Y m N j X 3 B y b 3 Z f a W 5 k X 3 N 1 b S 9 B d X R v U m V t b 3 Z l Z E N v b H V t b n M x L n t y Z X B v c n R p b m d f b W 9 u d G g s M H 0 m c X V v d D s s J n F 1 b 3 Q 7 U 2 V j d G l v b j E v c 2 J j Y 1 9 w c m 9 2 X 2 l u Z F 9 z d W 0 v Q X V 0 b 1 J l b W 9 2 Z W R D b 2 x 1 b W 5 z M S 5 7 b W 9 u d G g s M X 0 m c X V v d D s s J n F 1 b 3 Q 7 U 2 V j d G l v b j E v c 2 J j Y 1 9 w c m 9 2 X 2 l u Z F 9 z d W 0 v Q X V 0 b 1 J l b W 9 2 Z W R D b 2 x 1 b W 5 z M S 5 7 c H J v d m l u Y 2 U s M n 0 m c X V v d D s s J n F 1 b 3 Q 7 U 2 V j d G l v b j E v c 2 J j Y 1 9 w c m 9 2 X 2 l u Z F 9 z d W 0 v Q X V 0 b 1 J l b W 9 2 Z W R D b 2 x 1 b W 5 z M S 5 7 a W 5 k a W N h d G 9 y L D N 9 J n F 1 b 3 Q 7 L C Z x d W 9 0 O 1 N l Y 3 R p b 2 4 x L 3 N i Y 2 N f c H J v d l 9 p b m R f c 3 V t L 0 F 1 d G 9 S Z W 1 v d m V k Q 2 9 s d W 1 u c z E u e 3 R v d G F s X 2 N o a W x k c m V u L D R 9 J n F 1 b 3 Q 7 L C Z x d W 9 0 O 1 N l Y 3 R p b 2 4 x L 3 N i Y 2 N f c H J v d l 9 p b m R f c 3 V t L 0 F 1 d G 9 S Z W 1 v d m V k Q 2 9 s d W 1 u c z E u e 3 R v d G F s X 2 1 l b i w 1 f S Z x d W 9 0 O y w m c X V v d D t T Z W N 0 a W 9 u M S 9 z Y m N j X 3 B y b 3 Z f a W 5 k X 3 N 1 b S 9 B d X R v U m V t b 3 Z l Z E N v b H V t b n M x L n t 0 b 3 R h b F 9 3 b 2 1 l b i w 2 f S Z x d W 9 0 O y w m c X V v d D t T Z W N 0 a W 9 u M S 9 z Y m N j X 3 B y b 3 Z f a W 5 k X 3 N 1 b S 9 B d X R v U m V t b 3 Z l Z E N v b H V t b n M x L n t 0 b 3 R h b F 9 h Z H V s d H M s N 3 0 m c X V v d D s s J n F 1 b 3 Q 7 U 2 V j d G l v b j E v c 2 J j Y 1 9 w c m 9 2 X 2 l u Z F 9 z d W 0 v Q X V 0 b 1 J l b W 9 2 Z W R D b 2 x 1 b W 5 z M S 5 7 d G 9 0 Y W x f c H d k L D h 9 J n F 1 b 3 Q 7 L C Z x d W 9 0 O 1 N l Y 3 R p b 2 4 x L 3 N i Y 2 N f c H J v d l 9 p b m R f c 3 V t L 0 F 1 d G 9 S Z W 1 v d m V k Q 2 9 s d W 1 u c z E u e 3 R v d G F s L D l 9 J n F 1 b 3 Q 7 X S w m c X V v d D t D b 2 x 1 b W 5 D b 3 V u d C Z x d W 9 0 O z o x M C w m c X V v d D t L Z X l D b 2 x 1 b W 5 O Y W 1 l c y Z x d W 9 0 O z p b X S w m c X V v d D t D b 2 x 1 b W 5 J Z G V u d G l 0 a W V z J n F 1 b 3 Q 7 O l s m c X V v d D t T Z W N 0 a W 9 u M S 9 z Y m N j X 3 B y b 3 Z f a W 5 k X 3 N 1 b S 9 B d X R v U m V t b 3 Z l Z E N v b H V t b n M x L n t y Z X B v c n R p b m d f b W 9 u d G g s M H 0 m c X V v d D s s J n F 1 b 3 Q 7 U 2 V j d G l v b j E v c 2 J j Y 1 9 w c m 9 2 X 2 l u Z F 9 z d W 0 v Q X V 0 b 1 J l b W 9 2 Z W R D b 2 x 1 b W 5 z M S 5 7 b W 9 u d G g s M X 0 m c X V v d D s s J n F 1 b 3 Q 7 U 2 V j d G l v b j E v c 2 J j Y 1 9 w c m 9 2 X 2 l u Z F 9 z d W 0 v Q X V 0 b 1 J l b W 9 2 Z W R D b 2 x 1 b W 5 z M S 5 7 c H J v d m l u Y 2 U s M n 0 m c X V v d D s s J n F 1 b 3 Q 7 U 2 V j d G l v b j E v c 2 J j Y 1 9 w c m 9 2 X 2 l u Z F 9 z d W 0 v Q X V 0 b 1 J l b W 9 2 Z W R D b 2 x 1 b W 5 z M S 5 7 a W 5 k a W N h d G 9 y L D N 9 J n F 1 b 3 Q 7 L C Z x d W 9 0 O 1 N l Y 3 R p b 2 4 x L 3 N i Y 2 N f c H J v d l 9 p b m R f c 3 V t L 0 F 1 d G 9 S Z W 1 v d m V k Q 2 9 s d W 1 u c z E u e 3 R v d G F s X 2 N o a W x k c m V u L D R 9 J n F 1 b 3 Q 7 L C Z x d W 9 0 O 1 N l Y 3 R p b 2 4 x L 3 N i Y 2 N f c H J v d l 9 p b m R f c 3 V t L 0 F 1 d G 9 S Z W 1 v d m V k Q 2 9 s d W 1 u c z E u e 3 R v d G F s X 2 1 l b i w 1 f S Z x d W 9 0 O y w m c X V v d D t T Z W N 0 a W 9 u M S 9 z Y m N j X 3 B y b 3 Z f a W 5 k X 3 N 1 b S 9 B d X R v U m V t b 3 Z l Z E N v b H V t b n M x L n t 0 b 3 R h b F 9 3 b 2 1 l b i w 2 f S Z x d W 9 0 O y w m c X V v d D t T Z W N 0 a W 9 u M S 9 z Y m N j X 3 B y b 3 Z f a W 5 k X 3 N 1 b S 9 B d X R v U m V t b 3 Z l Z E N v b H V t b n M x L n t 0 b 3 R h b F 9 h Z H V s d H M s N 3 0 m c X V v d D s s J n F 1 b 3 Q 7 U 2 V j d G l v b j E v c 2 J j Y 1 9 w c m 9 2 X 2 l u Z F 9 z d W 0 v Q X V 0 b 1 J l b W 9 2 Z W R D b 2 x 1 b W 5 z M S 5 7 d G 9 0 Y W x f c H d k L D h 9 J n F 1 b 3 Q 7 L C Z x d W 9 0 O 1 N l Y 3 R p b 2 4 x L 3 N i Y 2 N f c H J v d l 9 p b m R f c 3 V t L 0 F 1 d G 9 S Z W 1 v d m V k Q 2 9 s d W 1 u c z E u e 3 R v d G F s L D l 9 J n F 1 b 3 Q 7 X S w m c X V v d D t S Z W x h d G l v b n N o a X B J b m Z v J n F 1 b 3 Q 7 O l t d f S I g L z 4 8 L 1 N 0 Y W J s Z U V u d H J p Z X M + P C 9 J d G V t P j x J d G V t P j x J d G V t T G 9 j Y X R p b 2 4 + P E l 0 Z W 1 U e X B l P k Z v c m 1 1 b G E 8 L 0 l 0 Z W 1 U e X B l P j x J d G V t U G F 0 a D 5 T Z W N 0 a W 9 u M S 9 z Y m N j X 3 B y b 3 Z f a W 5 k X 3 N 1 b S 9 T b 3 V y Y 2 U 8 L 0 l 0 Z W 1 Q Y X R o P j w v S X R l b U x v Y 2 F 0 a W 9 u P j x T d G F i b G V F b n R y a W V z I C 8 + P C 9 J d G V t P j x J d G V t P j x J d G V t T G 9 j Y X R p b 2 4 + P E l 0 Z W 1 U e X B l P k Z v c m 1 1 b G E 8 L 0 l 0 Z W 1 U e X B l P j x J d G V t U G F 0 a D 5 T Z W N 0 a W 9 u M S 9 z Y m N j X 3 B y b 3 Z f a W 5 k X 3 N 1 b S 9 S Z W 1 v d m V k J T I w Y 2 9 s d W 1 u c z w v S X R l b V B h d G g + P C 9 J d G V t T G 9 j Y X R p b 2 4 + P F N 0 Y W J s Z U V u d H J p Z X M g L z 4 8 L 0 l 0 Z W 0 + P E l 0 Z W 0 + P E l 0 Z W 1 M b 2 N h d G l v b j 4 8 S X R l b V R 5 c G U + R m 9 y b X V s Y T w v S X R l b V R 5 c G U + P E l 0 Z W 1 Q Y X R o P l N l Y 3 R p b 2 4 x L 3 N i Y 2 N f c H J v d l 9 p b m R f c 3 V t L 0 d y b 3 V w Z W Q l M j B y b 3 d z P C 9 J d G V t U G F 0 a D 4 8 L 0 l 0 Z W 1 M b 2 N h d G l v b j 4 8 U 3 R h Y m x l R W 5 0 c m l l c y A v P j w v S X R l b T 4 8 S X R l b T 4 8 S X R l b U x v Y 2 F 0 a W 9 u P j x J d G V t V H l w Z T 5 G b 3 J t d W x h P C 9 J d G V t V H l w Z T 4 8 S X R l b V B h d G g + U 2 V j d G l v b j E v c 2 J j Y 1 9 w c m 9 2 X 2 l u Z F 9 z d W 0 v R m l s d G V y Z W Q l M j B y b 3 d z P C 9 J d G V t U G F 0 a D 4 8 L 0 l 0 Z W 1 M b 2 N h d G l v b j 4 8 U 3 R h Y m x l R W 5 0 c m l l c y A v P j w v S X R l b T 4 8 S X R l b T 4 8 S X R l b U x v Y 2 F 0 a W 9 u P j x J d G V t V H l w Z T 5 G b 3 J t d W x h P C 9 J d G V t V H l w Z T 4 8 S X R l b V B h d G g + U 2 V j d G l v b j E v c 2 J j Y 1 9 w c m 9 2 X 2 l u Z F 9 z d W 0 v U 2 9 y d G V k J T I w c m 9 3 c z w v S X R l b V B h d G g + P C 9 J d G V t T G 9 j Y X R p b 2 4 + P F N 0 Y W J s Z U V u d H J p Z X M g L z 4 8 L 0 l 0 Z W 0 + P E l 0 Z W 0 + P E l 0 Z W 1 M b 2 N h d G l v b j 4 8 S X R l b V R 5 c G U + R m 9 y b X V s Y T w v S X R l b V R 5 c G U + P E l 0 Z W 1 Q Y X R o P l N l Y 3 R p b 2 4 x L 3 N i Y 2 N f c H J v d l 9 p b m R f c 3 V t L 0 R 1 c G x p Y 2 F 0 Z W Q l M j B j b 2 x 1 b W 4 8 L 0 l 0 Z W 1 Q Y X R o P j w v S X R l b U x v Y 2 F 0 a W 9 u P j x T d G F i b G V F b n R y a W V z I C 8 + P C 9 J d G V t P j x J d G V t P j x J d G V t T G 9 j Y X R p b 2 4 + P E l 0 Z W 1 U e X B l P k Z v c m 1 1 b G E 8 L 0 l 0 Z W 1 U e X B l P j x J d G V t U G F 0 a D 5 T Z W N 0 a W 9 u M S 9 z Y m N j X 3 B y b 3 Z f a W 5 k X 3 N 1 b S 9 J b n N l c n R l Z C U y M G 1 v b n R o J T I w b m F t Z T w v S X R l b V B h d G g + P C 9 J d G V t T G 9 j Y X R p b 2 4 + P F N 0 Y W J s Z U V u d H J p Z X M g L z 4 8 L 0 l 0 Z W 0 + P E l 0 Z W 0 + P E l 0 Z W 1 M b 2 N h d G l v b j 4 8 S X R l b V R 5 c G U + R m 9 y b X V s Y T w v S X R l b V R 5 c G U + P E l 0 Z W 1 Q Y X R o P l N l Y 3 R p b 2 4 x L 3 N i Y 2 N f c H J v d l 9 p b m R f c 3 V t L 1 J l b 3 J k Z X J l Z C U y M G N v b H V t b n M 8 L 0 l 0 Z W 1 Q Y X R o P j w v S X R l b U x v Y 2 F 0 a W 9 u P j x T d G F i b G V F b n R y a W V z I C 8 + P C 9 J d G V t P j x J d G V t P j x J d G V t T G 9 j Y X R p b 2 4 + P E l 0 Z W 1 U e X B l P k Z v c m 1 1 b G E 8 L 0 l 0 Z W 1 U e X B l P j x J d G V t U G F 0 a D 5 T Z W N 0 a W 9 u M S 9 z Y m N j X 3 B y b 3 Z f a W 5 k X 3 N 1 b S 9 S Z W 5 h b W V k J T I w Y 2 9 s d W 1 u c z w v S X R l b V B h d G g + P C 9 J d G V t T G 9 j Y X R p b 2 4 + P F N 0 Y W J s Z U V u d H J p Z X M g L z 4 8 L 0 l 0 Z W 0 + P E l 0 Z W 0 + P E l 0 Z W 1 M b 2 N h d G l v b j 4 8 S X R l b V R 5 c G U + R m 9 y b X V s Y T w v S X R l b V R 5 c G U + P E l 0 Z W 1 Q Y X R o P l N l Y 3 R p b 2 4 x L 3 N i Y 2 N f c H J v d l 9 p b m R f c 3 V t L 1 J l b W 9 2 Z W Q l M j B j b 2 x 1 b W 5 z J T I w M T w v S X R l b V B h d G g + P C 9 J d G V t T G 9 j Y X R p b 2 4 + P F N 0 Y W J s Z U V u d H J p Z X M g L z 4 8 L 0 l 0 Z W 0 + P E l 0 Z W 0 + P E l 0 Z W 1 M b 2 N h d G l v b j 4 8 S X R l b V R 5 c G U + R m 9 y b X V s Y T w v S X R l b V R 5 c G U + P E l 0 Z W 1 Q Y X R o P l N l Y 3 R p b 2 4 x L 3 N i Y 2 N f c H J v d l 9 p b m R f c 3 V t L 1 J l b 3 J k Z X J l Z C U y M G N v b H V t b n M l M j A x P C 9 J d G V t U G F 0 a D 4 8 L 0 l 0 Z W 1 M b 2 N h d G l v b j 4 8 U 3 R h Y m x l R W 5 0 c m l l c y A v P j w v S X R l b T 4 8 S X R l b T 4 8 S X R l b U x v Y 2 F 0 a W 9 u P j x J d G V t V H l w Z T 5 G b 3 J t d W x h P C 9 J d G V t V H l w Z T 4 8 S X R l b V B h d G g + U 2 V j d G l v b j E v c 3 B 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Z T Y 2 N T R j M i 0 z Y T Y 2 L T Q 4 Y m Q t O D I 4 M C 0 4 O W Z j Y z A 0 O D E y Y m 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V y c m 9 y Q 2 9 k Z S I g V m F s d W U 9 I n N V b m t u b 3 d u I i A v P j x F b n R y e S B U e X B l P S J G a W x s T G F z d F V w Z G F 0 Z W Q i I F Z h b H V l P S J k M j A y N C 0 w N C 0 x O V Q y M D o 1 N T o x N S 4 0 O T I x M T E w W i I g L z 4 8 R W 5 0 c n k g V H l w Z T 0 i R m l s b E N v b H V t b l R 5 c G V z I i B W Y W x 1 Z T 0 i c 0 N R W U d C Z 0 F B Q U F B Q U F B Q U F B d 0 F B Q U F B R E F B T U R B d 0 1 B Q X d B P S I g L z 4 8 R W 5 0 c n k g V H l w Z T 0 i R m l s b E N v b H V t b k 5 h b W V z I i B W Y W x 1 Z T 0 i c 1 s m c X V v d D t y Z X B v c n R p b m d f b W 9 u d G g m c X V v d D s s J n F 1 b 3 Q 7 c H J v d m l u Y 2 U m c X V v d D s s J n F 1 b 3 Q 7 Z G l z d H J p Y 3 Q m c X V v d D s s J n F 1 b 3 Q 7 a W 5 k a W N h d G 9 y J n F 1 b 3 Q 7 L C Z x d W 9 0 O 2 d p c m x z X z A t N V 9 y Z W F j a G V k J n F 1 b 3 Q 7 L C Z x d W 9 0 O 2 J v e X N f M C 0 1 X 3 J l Y W N o Z W Q m c X V v d D s s J n F 1 b 3 Q 7 Z 2 l y b H N f N i 0 x M l 9 y Z W F j a G V k J n F 1 b 3 Q 7 L C Z x d W 9 0 O 2 J v e X N f N i 0 x M l 9 y Z W F j a G V k J n F 1 b 3 Q 7 L C Z x d W 9 0 O 2 d p c m x z X z E z L T E 4 X 3 J l Y W N o Z W Q m c X V v d D s s J n F 1 b 3 Q 7 Y m 9 5 c 1 8 x M y 0 x O F 9 y Z W F j a G V k J n F 1 b 3 Q 7 L C Z x d W 9 0 O 3 R v d G F s X 2 J v e X M m c X V v d D s s J n F 1 b 3 Q 7 d G 9 0 Y W x f Z 2 l y b H M m c X V v d D s s J n F 1 b 3 Q 7 d G 9 0 Y W x f Y 2 h p b G R y Z W 4 m c X V v d D s s J n F 1 b 3 Q 7 d G 9 0 Y W x f c H d k X 2 1 l b i Z x d W 9 0 O y w m c X V v d D t 0 b 3 R h b F 9 w d 2 R f d 2 9 t Z W 4 m c X V v d D s s J n F 1 b 3 Q 7 d G 9 0 Y W x f c H d k J n F 1 b 3 Q 7 L C Z x d W 9 0 O 3 R v d G F s X 2 1 l b i Z x d W 9 0 O y w m c X V v d D t 0 b 3 R h b F 9 3 b 2 1 l b i Z x d W 9 0 O y w m c X V v d D t 0 b 3 R h b F 9 h Z H V s d H M m c X V v d D s s J n F 1 b 3 Q 7 d G 9 0 Y W x f Y m V u Z W Z p Y 2 l h c m l l c 1 9 y Z W F j a G V k J n F 1 b 3 Q 7 L C Z x d W 9 0 O 1 9 0 b 3 R h b F 9 n a X J s c y Z x d W 9 0 O y w m c X V v d D t f d G 9 0 Y W x f Y m 9 5 c y Z x d W 9 0 O y w m c X V v d D t f d G 9 0 Y W x f Y 2 h p b G R y Z W 4 m c X V v d D s s J n F 1 b 3 Q 7 X 3 R v d G F s X 2 F k d W x 0 c y Z x d W 9 0 O y w m c X V v d D t f d G 9 0 Y W x f c H d k J n F 1 b 3 Q 7 L C Z x d W 9 0 O 1 9 0 b 3 R h b F 9 i Z W 5 l Z m l j a W F y a W V z 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3 N w X 3 R v d G F s L 0 F 1 d G 9 S Z W 1 v d m V k Q 2 9 s d W 1 u c z E u e 3 J l c G 9 y d G l u Z 1 9 t b 2 5 0 a C w w f S Z x d W 9 0 O y w m c X V v d D t T Z W N 0 a W 9 u M S 9 z c F 9 0 b 3 R h b C 9 B d X R v U m V t b 3 Z l Z E N v b H V t b n M x L n t w c m 9 2 a W 5 j Z S w x f S Z x d W 9 0 O y w m c X V v d D t T Z W N 0 a W 9 u M S 9 z c F 9 0 b 3 R h b C 9 B d X R v U m V t b 3 Z l Z E N v b H V t b n M x L n t k a X N 0 c m l j d C w y f S Z x d W 9 0 O y w m c X V v d D t T Z W N 0 a W 9 u M S 9 z c F 9 0 b 3 R h b C 9 B d X R v U m V t b 3 Z l Z E N v b H V t b n M x L n t p b m R p Y 2 F 0 b 3 I s M 3 0 m c X V v d D s s J n F 1 b 3 Q 7 U 2 V j d G l v b j E v c 3 B f d G 9 0 Y W w v Q X V 0 b 1 J l b W 9 2 Z W R D b 2 x 1 b W 5 z M S 5 7 Z 2 l y b H N f M C 0 1 X 3 J l Y W N o Z W Q s N H 0 m c X V v d D s s J n F 1 b 3 Q 7 U 2 V j d G l v b j E v c 3 B f d G 9 0 Y W w v Q X V 0 b 1 J l b W 9 2 Z W R D b 2 x 1 b W 5 z M S 5 7 Y m 9 5 c 1 8 w L T V f c m V h Y 2 h l Z C w 1 f S Z x d W 9 0 O y w m c X V v d D t T Z W N 0 a W 9 u M S 9 z c F 9 0 b 3 R h b C 9 B d X R v U m V t b 3 Z l Z E N v b H V t b n M x L n t n a X J s c 1 8 2 L T E y X 3 J l Y W N o Z W Q s N n 0 m c X V v d D s s J n F 1 b 3 Q 7 U 2 V j d G l v b j E v c 3 B f d G 9 0 Y W w v Q X V 0 b 1 J l b W 9 2 Z W R D b 2 x 1 b W 5 z M S 5 7 Y m 9 5 c 1 8 2 L T E y X 3 J l Y W N o Z W Q s N 3 0 m c X V v d D s s J n F 1 b 3 Q 7 U 2 V j d G l v b j E v c 3 B f d G 9 0 Y W w v Q X V 0 b 1 J l b W 9 2 Z W R D b 2 x 1 b W 5 z M S 5 7 Z 2 l y b H N f M T M t M T h f c m V h Y 2 h l Z C w 4 f S Z x d W 9 0 O y w m c X V v d D t T Z W N 0 a W 9 u M S 9 z c F 9 0 b 3 R h b C 9 B d X R v U m V t b 3 Z l Z E N v b H V t b n M x L n t i b 3 l z X z E z L T E 4 X 3 J l Y W N o Z W Q s O X 0 m c X V v d D s s J n F 1 b 3 Q 7 U 2 V j d G l v b j E v c 3 B f d G 9 0 Y W w v Q X V 0 b 1 J l b W 9 2 Z W R D b 2 x 1 b W 5 z M S 5 7 d G 9 0 Y W x f Y m 9 5 c y w x M H 0 m c X V v d D s s J n F 1 b 3 Q 7 U 2 V j d G l v b j E v c 3 B f d G 9 0 Y W w v Q X V 0 b 1 J l b W 9 2 Z W R D b 2 x 1 b W 5 z M S 5 7 d G 9 0 Y W x f Z 2 l y b H M s M T F 9 J n F 1 b 3 Q 7 L C Z x d W 9 0 O 1 N l Y 3 R p b 2 4 x L 3 N w X 3 R v d G F s L 0 F 1 d G 9 S Z W 1 v d m V k Q 2 9 s d W 1 u c z E u e 3 R v d G F s X 2 N o a W x k c m V u L D E y f S Z x d W 9 0 O y w m c X V v d D t T Z W N 0 a W 9 u M S 9 z c F 9 0 b 3 R h b C 9 B d X R v U m V t b 3 Z l Z E N v b H V t b n M x L n t 0 b 3 R h b F 9 w d 2 R f b W V u L D E z f S Z x d W 9 0 O y w m c X V v d D t T Z W N 0 a W 9 u M S 9 z c F 9 0 b 3 R h b C 9 B d X R v U m V t b 3 Z l Z E N v b H V t b n M x L n t 0 b 3 R h b F 9 w d 2 R f d 2 9 t Z W 4 s M T R 9 J n F 1 b 3 Q 7 L C Z x d W 9 0 O 1 N l Y 3 R p b 2 4 x L 3 N w X 3 R v d G F s L 0 F 1 d G 9 S Z W 1 v d m V k Q 2 9 s d W 1 u c z E u e 3 R v d G F s X 3 B 3 Z C w x N X 0 m c X V v d D s s J n F 1 b 3 Q 7 U 2 V j d G l v b j E v c 3 B f d G 9 0 Y W w v Q X V 0 b 1 J l b W 9 2 Z W R D b 2 x 1 b W 5 z M S 5 7 d G 9 0 Y W x f b W V u L D E 2 f S Z x d W 9 0 O y w m c X V v d D t T Z W N 0 a W 9 u M S 9 z c F 9 0 b 3 R h b C 9 B d X R v U m V t b 3 Z l Z E N v b H V t b n M x L n t 0 b 3 R h b F 9 3 b 2 1 l b i w x N 3 0 m c X V v d D s s J n F 1 b 3 Q 7 U 2 V j d G l v b j E v c 3 B f d G 9 0 Y W w v Q X V 0 b 1 J l b W 9 2 Z W R D b 2 x 1 b W 5 z M S 5 7 d G 9 0 Y W x f Y W R 1 b H R z L D E 4 f S Z x d W 9 0 O y w m c X V v d D t T Z W N 0 a W 9 u M S 9 z c F 9 0 b 3 R h b C 9 B d X R v U m V t b 3 Z l Z E N v b H V t b n M x L n t 0 b 3 R h b F 9 i Z W 5 l Z m l j a W F y a W V z X 3 J l Y W N o Z W Q s M T l 9 J n F 1 b 3 Q 7 L C Z x d W 9 0 O 1 N l Y 3 R p b 2 4 x L 3 N w X 3 R v d G F s L 0 F 1 d G 9 S Z W 1 v d m V k Q 2 9 s d W 1 u c z E u e 1 9 0 b 3 R h b F 9 n a X J s c y w y M H 0 m c X V v d D s s J n F 1 b 3 Q 7 U 2 V j d G l v b j E v c 3 B f d G 9 0 Y W w v Q X V 0 b 1 J l b W 9 2 Z W R D b 2 x 1 b W 5 z M S 5 7 X 3 R v d G F s X 2 J v e X M s M j F 9 J n F 1 b 3 Q 7 L C Z x d W 9 0 O 1 N l Y 3 R p b 2 4 x L 3 N w X 3 R v d G F s L 0 F 1 d G 9 S Z W 1 v d m V k Q 2 9 s d W 1 u c z E u e 1 9 0 b 3 R h b F 9 j a G l s Z H J l b i w y M n 0 m c X V v d D s s J n F 1 b 3 Q 7 U 2 V j d G l v b j E v c 3 B f d G 9 0 Y W w v Q X V 0 b 1 J l b W 9 2 Z W R D b 2 x 1 b W 5 z M S 5 7 X 3 R v d G F s X 2 F k d W x 0 c y w y M 3 0 m c X V v d D s s J n F 1 b 3 Q 7 U 2 V j d G l v b j E v c 3 B f d G 9 0 Y W w v Q X V 0 b 1 J l b W 9 2 Z W R D b 2 x 1 b W 5 z M S 5 7 X 3 R v d G F s X 3 B 3 Z C w y N H 0 m c X V v d D s s J n F 1 b 3 Q 7 U 2 V j d G l v b j E v c 3 B f d G 9 0 Y W w v Q X V 0 b 1 J l b W 9 2 Z W R D b 2 x 1 b W 5 z M S 5 7 X 3 R v d G F s X 2 J l b m V m a W N p Y X J p Z X M s M j V 9 J n F 1 b 3 Q 7 X S w m c X V v d D t D b 2 x 1 b W 5 D b 3 V u d C Z x d W 9 0 O z o y N i w m c X V v d D t L Z X l D b 2 x 1 b W 5 O Y W 1 l c y Z x d W 9 0 O z p b X S w m c X V v d D t D b 2 x 1 b W 5 J Z G V u d G l 0 a W V z J n F 1 b 3 Q 7 O l s m c X V v d D t T Z W N 0 a W 9 u M S 9 z c F 9 0 b 3 R h b C 9 B d X R v U m V t b 3 Z l Z E N v b H V t b n M x L n t y Z X B v c n R p b m d f b W 9 u d G g s M H 0 m c X V v d D s s J n F 1 b 3 Q 7 U 2 V j d G l v b j E v c 3 B f d G 9 0 Y W w v Q X V 0 b 1 J l b W 9 2 Z W R D b 2 x 1 b W 5 z M S 5 7 c H J v d m l u Y 2 U s M X 0 m c X V v d D s s J n F 1 b 3 Q 7 U 2 V j d G l v b j E v c 3 B f d G 9 0 Y W w v Q X V 0 b 1 J l b W 9 2 Z W R D b 2 x 1 b W 5 z M S 5 7 Z G l z d H J p Y 3 Q s M n 0 m c X V v d D s s J n F 1 b 3 Q 7 U 2 V j d G l v b j E v c 3 B f d G 9 0 Y W w v Q X V 0 b 1 J l b W 9 2 Z W R D b 2 x 1 b W 5 z M S 5 7 a W 5 k a W N h d G 9 y L D N 9 J n F 1 b 3 Q 7 L C Z x d W 9 0 O 1 N l Y 3 R p b 2 4 x L 3 N w X 3 R v d G F s L 0 F 1 d G 9 S Z W 1 v d m V k Q 2 9 s d W 1 u c z E u e 2 d p c m x z X z A t N V 9 y Z W F j a G V k L D R 9 J n F 1 b 3 Q 7 L C Z x d W 9 0 O 1 N l Y 3 R p b 2 4 x L 3 N w X 3 R v d G F s L 0 F 1 d G 9 S Z W 1 v d m V k Q 2 9 s d W 1 u c z E u e 2 J v e X N f M C 0 1 X 3 J l Y W N o Z W Q s N X 0 m c X V v d D s s J n F 1 b 3 Q 7 U 2 V j d G l v b j E v c 3 B f d G 9 0 Y W w v Q X V 0 b 1 J l b W 9 2 Z W R D b 2 x 1 b W 5 z M S 5 7 Z 2 l y b H N f N i 0 x M l 9 y Z W F j a G V k L D Z 9 J n F 1 b 3 Q 7 L C Z x d W 9 0 O 1 N l Y 3 R p b 2 4 x L 3 N w X 3 R v d G F s L 0 F 1 d G 9 S Z W 1 v d m V k Q 2 9 s d W 1 u c z E u e 2 J v e X N f N i 0 x M l 9 y Z W F j a G V k L D d 9 J n F 1 b 3 Q 7 L C Z x d W 9 0 O 1 N l Y 3 R p b 2 4 x L 3 N w X 3 R v d G F s L 0 F 1 d G 9 S Z W 1 v d m V k Q 2 9 s d W 1 u c z E u e 2 d p c m x z X z E z L T E 4 X 3 J l Y W N o Z W Q s O H 0 m c X V v d D s s J n F 1 b 3 Q 7 U 2 V j d G l v b j E v c 3 B f d G 9 0 Y W w v Q X V 0 b 1 J l b W 9 2 Z W R D b 2 x 1 b W 5 z M S 5 7 Y m 9 5 c 1 8 x M y 0 x O F 9 y Z W F j a G V k L D l 9 J n F 1 b 3 Q 7 L C Z x d W 9 0 O 1 N l Y 3 R p b 2 4 x L 3 N w X 3 R v d G F s L 0 F 1 d G 9 S Z W 1 v d m V k Q 2 9 s d W 1 u c z E u e 3 R v d G F s X 2 J v e X M s M T B 9 J n F 1 b 3 Q 7 L C Z x d W 9 0 O 1 N l Y 3 R p b 2 4 x L 3 N w X 3 R v d G F s L 0 F 1 d G 9 S Z W 1 v d m V k Q 2 9 s d W 1 u c z E u e 3 R v d G F s X 2 d p c m x z L D E x f S Z x d W 9 0 O y w m c X V v d D t T Z W N 0 a W 9 u M S 9 z c F 9 0 b 3 R h b C 9 B d X R v U m V t b 3 Z l Z E N v b H V t b n M x L n t 0 b 3 R h b F 9 j a G l s Z H J l b i w x M n 0 m c X V v d D s s J n F 1 b 3 Q 7 U 2 V j d G l v b j E v c 3 B f d G 9 0 Y W w v Q X V 0 b 1 J l b W 9 2 Z W R D b 2 x 1 b W 5 z M S 5 7 d G 9 0 Y W x f c H d k X 2 1 l b i w x M 3 0 m c X V v d D s s J n F 1 b 3 Q 7 U 2 V j d G l v b j E v c 3 B f d G 9 0 Y W w v Q X V 0 b 1 J l b W 9 2 Z W R D b 2 x 1 b W 5 z M S 5 7 d G 9 0 Y W x f c H d k X 3 d v b W V u L D E 0 f S Z x d W 9 0 O y w m c X V v d D t T Z W N 0 a W 9 u M S 9 z c F 9 0 b 3 R h b C 9 B d X R v U m V t b 3 Z l Z E N v b H V t b n M x L n t 0 b 3 R h b F 9 w d 2 Q s M T V 9 J n F 1 b 3 Q 7 L C Z x d W 9 0 O 1 N l Y 3 R p b 2 4 x L 3 N w X 3 R v d G F s L 0 F 1 d G 9 S Z W 1 v d m V k Q 2 9 s d W 1 u c z E u e 3 R v d G F s X 2 1 l b i w x N n 0 m c X V v d D s s J n F 1 b 3 Q 7 U 2 V j d G l v b j E v c 3 B f d G 9 0 Y W w v Q X V 0 b 1 J l b W 9 2 Z W R D b 2 x 1 b W 5 z M S 5 7 d G 9 0 Y W x f d 2 9 t Z W 4 s M T d 9 J n F 1 b 3 Q 7 L C Z x d W 9 0 O 1 N l Y 3 R p b 2 4 x L 3 N w X 3 R v d G F s L 0 F 1 d G 9 S Z W 1 v d m V k Q 2 9 s d W 1 u c z E u e 3 R v d G F s X 2 F k d W x 0 c y w x O H 0 m c X V v d D s s J n F 1 b 3 Q 7 U 2 V j d G l v b j E v c 3 B f d G 9 0 Y W w v Q X V 0 b 1 J l b W 9 2 Z W R D b 2 x 1 b W 5 z M S 5 7 d G 9 0 Y W x f Y m V u Z W Z p Y 2 l h c m l l c 1 9 y Z W F j a G V k L D E 5 f S Z x d W 9 0 O y w m c X V v d D t T Z W N 0 a W 9 u M S 9 z c F 9 0 b 3 R h b C 9 B d X R v U m V t b 3 Z l Z E N v b H V t b n M x L n t f d G 9 0 Y W x f Z 2 l y b H M s M j B 9 J n F 1 b 3 Q 7 L C Z x d W 9 0 O 1 N l Y 3 R p b 2 4 x L 3 N w X 3 R v d G F s L 0 F 1 d G 9 S Z W 1 v d m V k Q 2 9 s d W 1 u c z E u e 1 9 0 b 3 R h b F 9 i b 3 l z L D I x f S Z x d W 9 0 O y w m c X V v d D t T Z W N 0 a W 9 u M S 9 z c F 9 0 b 3 R h b C 9 B d X R v U m V t b 3 Z l Z E N v b H V t b n M x L n t f d G 9 0 Y W x f Y 2 h p b G R y Z W 4 s M j J 9 J n F 1 b 3 Q 7 L C Z x d W 9 0 O 1 N l Y 3 R p b 2 4 x L 3 N w X 3 R v d G F s L 0 F 1 d G 9 S Z W 1 v d m V k Q 2 9 s d W 1 u c z E u e 1 9 0 b 3 R h b F 9 h Z H V s d H M s M j N 9 J n F 1 b 3 Q 7 L C Z x d W 9 0 O 1 N l Y 3 R p b 2 4 x L 3 N w X 3 R v d G F s L 0 F 1 d G 9 S Z W 1 v d m V k Q 2 9 s d W 1 u c z E u e 1 9 0 b 3 R h b F 9 w d 2 Q s M j R 9 J n F 1 b 3 Q 7 L C Z x d W 9 0 O 1 N l Y 3 R p b 2 4 x L 3 N w X 3 R v d G F s L 0 F 1 d G 9 S Z W 1 v d m V k Q 2 9 s d W 1 u c z E u e 1 9 0 b 3 R h b F 9 i Z W 5 l Z m l j a W F y a W V z L D I 1 f S Z x d W 9 0 O 1 0 s J n F 1 b 3 Q 7 U m V s Y X R p b 2 5 z a G l w S W 5 m b y Z x d W 9 0 O z p b X X 0 i I C 8 + P E V u d H J 5 I F R 5 c G U 9 I l F 1 Z X J 5 R 3 J v d X B J R C I g V m F s d W U 9 I n M 3 N T B j Y 2 F h Z i 1 m M W F m L T R m Y j E t Y W M z M i 0 5 O D g z O D h k N T l m N 2 M i I C 8 + P E V u d H J 5 I F R 5 c G U 9 I k F k Z G V k V G 9 E Y X R h T W 9 k Z W w i I F Z h b H V l P S J s M C I g L z 4 8 L 1 N 0 Y W J s Z U V u d H J p Z X M + P C 9 J d G V t P j x J d G V t P j x J d G V t T G 9 j Y X R p b 2 4 + P E l 0 Z W 1 U e X B l P k Z v c m 1 1 b G E 8 L 0 l 0 Z W 1 U e X B l P j x J d G V t U G F 0 a D 5 T Z W N 0 a W 9 u M S 9 z c F 9 0 b 3 R h b C 9 T b 3 V y Y 2 U 8 L 0 l 0 Z W 1 Q Y X R o P j w v S X R l b U x v Y 2 F 0 a W 9 u P j x T d G F i b G V F b n R y a W V z I C 8 + P C 9 J d G V t P j x J d G V t P j x J d G V t T G 9 j Y X R p b 2 4 + P E l 0 Z W 1 U e X B l P k Z v c m 1 1 b G E 8 L 0 l 0 Z W 1 U e X B l P j x J d G V t U G F 0 a D 5 T Z W N 0 a W 9 u M S 9 z c F 9 w c m 9 2 X 2 l u Z F 9 z d W 0 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y M T Q 5 N z h i Y y 0 y O T g 0 L T R l N 2 Y t Y m F k M S 0 x N D Z i Y j R k M G U 1 Y j 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y Z X B v c n R p b m d f b W 9 u d G g m c X V v d D s s J n F 1 b 3 Q 7 b W 9 u d G g m c X V v d D s s J n F 1 b 3 Q 7 c H J v d m l u Y 2 U m c X V v d D s s J n F 1 b 3 Q 7 a W 5 k a W N h d G 9 y J n F 1 b 3 Q 7 L C Z x d W 9 0 O 3 R v d G F s X 2 N o a W x k c m V u J n F 1 b 3 Q 7 L C Z x d W 9 0 O 3 R v d G F s X 2 1 l b i Z x d W 9 0 O y w m c X V v d D t 0 b 3 R h b F 9 3 b 2 1 l b i Z x d W 9 0 O y w m c X V v d D t 0 b 3 R h b F 9 h Z H V s d H M m c X V v d D s s J n F 1 b 3 Q 7 d G 9 0 Y W x f c H d k J n F 1 b 3 Q 7 L C Z x d W 9 0 O 3 R v d G F s J n F 1 b 3 Q 7 X S I g L z 4 8 R W 5 0 c n k g V H l w Z T 0 i R m l s b E N v b H V t b l R 5 c G V z I i B W Y W x 1 Z T 0 i c 0 N R W U d C Z 1 V B Q l F B R k F B P T 0 i I C 8 + P E V u d H J 5 I F R 5 c G U 9 I k Z p b G x M Y X N 0 V X B k Y X R l Z C I g V m F s d W U 9 I m Q y M D I 0 L T A 0 L T E 5 V D E 1 O j Q z O j E y L j U 3 N z A w O D B a I i A v P j x F b n R y e S B U e X B l P S J G a W x s R X J y b 3 J D b 3 V u d C I g V m F s d W U 9 I m w w I i A v P j x F b n R y e S B U e X B l P S J G a W x s R X J y b 3 J D b 2 R l I i B W Y W x 1 Z T 0 i c 1 V u a 2 5 v d 2 4 i I C 8 + P E V u d H J 5 I F R 5 c G U 9 I k Z p b G x D b 3 V u d C I g V m F s d W U 9 I m w 0 I i A v P j x F b n R y e S B U e X B l P S J B Z G R l Z F R v R G F 0 Y U 1 v Z G V s I i B W Y W x 1 Z T 0 i b D A i I C 8 + P E V u d H J 5 I F R 5 c G U 9 I l F 1 Z X J 5 R 3 J v d X B J R C I g V m F s d W U 9 I n M 3 N T B j Y 2 F h Z i 1 m M W F m L T R m Y j E t Y W M z M i 0 5 O D g z O D h k N T l m N 2 M i I C 8 + P E V u d H J 5 I F R 5 c G U 9 I l J l b G F 0 a W 9 u c 2 h p c E l u Z m 9 D b 2 5 0 Y W l u Z X I i I F Z h b H V l P S J z e y Z x d W 9 0 O 2 N v b H V t b k N v d W 5 0 J n F 1 b 3 Q 7 O j E w L C Z x d W 9 0 O 2 t l e U N v b H V t b k 5 h b W V z J n F 1 b 3 Q 7 O l t d L C Z x d W 9 0 O 3 F 1 Z X J 5 U m V s Y X R p b 2 5 z a G l w c y Z x d W 9 0 O z p b X S w m c X V v d D t j b 2 x 1 b W 5 J Z G V u d G l 0 a W V z J n F 1 b 3 Q 7 O l s m c X V v d D t T Z W N 0 a W 9 u M S 9 z c F 9 w c m 9 2 X 2 l u Z F 9 z d W 0 v Q X V 0 b 1 J l b W 9 2 Z W R D b 2 x 1 b W 5 z M S 5 7 c m V w b 3 J 0 a W 5 n X 2 1 v b n R o L D B 9 J n F 1 b 3 Q 7 L C Z x d W 9 0 O 1 N l Y 3 R p b 2 4 x L 3 N w X 3 B y b 3 Z f a W 5 k X 3 N 1 b S 9 B d X R v U m V t b 3 Z l Z E N v b H V t b n M x L n t t b 2 5 0 a C w x f S Z x d W 9 0 O y w m c X V v d D t T Z W N 0 a W 9 u M S 9 z c F 9 w c m 9 2 X 2 l u Z F 9 z d W 0 v Q X V 0 b 1 J l b W 9 2 Z W R D b 2 x 1 b W 5 z M S 5 7 c H J v d m l u Y 2 U s M n 0 m c X V v d D s s J n F 1 b 3 Q 7 U 2 V j d G l v b j E v c 3 B f c H J v d l 9 p b m R f c 3 V t L 0 F 1 d G 9 S Z W 1 v d m V k Q 2 9 s d W 1 u c z E u e 2 l u Z G l j Y X R v c i w z f S Z x d W 9 0 O y w m c X V v d D t T Z W N 0 a W 9 u M S 9 z c F 9 w c m 9 2 X 2 l u Z F 9 z d W 0 v Q X V 0 b 1 J l b W 9 2 Z W R D b 2 x 1 b W 5 z M S 5 7 d G 9 0 Y W x f Y 2 h p b G R y Z W 4 s N H 0 m c X V v d D s s J n F 1 b 3 Q 7 U 2 V j d G l v b j E v c 3 B f c H J v d l 9 p b m R f c 3 V t L 0 F 1 d G 9 S Z W 1 v d m V k Q 2 9 s d W 1 u c z E u e 3 R v d G F s X 2 1 l b i w 1 f S Z x d W 9 0 O y w m c X V v d D t T Z W N 0 a W 9 u M S 9 z c F 9 w c m 9 2 X 2 l u Z F 9 z d W 0 v Q X V 0 b 1 J l b W 9 2 Z W R D b 2 x 1 b W 5 z M S 5 7 d G 9 0 Y W x f d 2 9 t Z W 4 s N n 0 m c X V v d D s s J n F 1 b 3 Q 7 U 2 V j d G l v b j E v c 3 B f c H J v d l 9 p b m R f c 3 V t L 0 F 1 d G 9 S Z W 1 v d m V k Q 2 9 s d W 1 u c z E u e 3 R v d G F s X 2 F k d W x 0 c y w 3 f S Z x d W 9 0 O y w m c X V v d D t T Z W N 0 a W 9 u M S 9 z c F 9 w c m 9 2 X 2 l u Z F 9 z d W 0 v Q X V 0 b 1 J l b W 9 2 Z W R D b 2 x 1 b W 5 z M S 5 7 d G 9 0 Y W x f c H d k L D h 9 J n F 1 b 3 Q 7 L C Z x d W 9 0 O 1 N l Y 3 R p b 2 4 x L 3 N w X 3 B y b 3 Z f a W 5 k X 3 N 1 b S 9 B d X R v U m V t b 3 Z l Z E N v b H V t b n M x L n t 0 b 3 R h b C w 5 f S Z x d W 9 0 O 1 0 s J n F 1 b 3 Q 7 Q 2 9 s d W 1 u Q 2 9 1 b n Q m c X V v d D s 6 M T A s J n F 1 b 3 Q 7 S 2 V 5 Q 2 9 s d W 1 u T m F t Z X M m c X V v d D s 6 W 1 0 s J n F 1 b 3 Q 7 Q 2 9 s d W 1 u S W R l b n R p d G l l c y Z x d W 9 0 O z p b J n F 1 b 3 Q 7 U 2 V j d G l v b j E v c 3 B f c H J v d l 9 p b m R f c 3 V t L 0 F 1 d G 9 S Z W 1 v d m V k Q 2 9 s d W 1 u c z E u e 3 J l c G 9 y d G l u Z 1 9 t b 2 5 0 a C w w f S Z x d W 9 0 O y w m c X V v d D t T Z W N 0 a W 9 u M S 9 z c F 9 w c m 9 2 X 2 l u Z F 9 z d W 0 v Q X V 0 b 1 J l b W 9 2 Z W R D b 2 x 1 b W 5 z M S 5 7 b W 9 u d G g s M X 0 m c X V v d D s s J n F 1 b 3 Q 7 U 2 V j d G l v b j E v c 3 B f c H J v d l 9 p b m R f c 3 V t L 0 F 1 d G 9 S Z W 1 v d m V k Q 2 9 s d W 1 u c z E u e 3 B y b 3 Z p b m N l L D J 9 J n F 1 b 3 Q 7 L C Z x d W 9 0 O 1 N l Y 3 R p b 2 4 x L 3 N w X 3 B y b 3 Z f a W 5 k X 3 N 1 b S 9 B d X R v U m V t b 3 Z l Z E N v b H V t b n M x L n t p b m R p Y 2 F 0 b 3 I s M 3 0 m c X V v d D s s J n F 1 b 3 Q 7 U 2 V j d G l v b j E v c 3 B f c H J v d l 9 p b m R f c 3 V t L 0 F 1 d G 9 S Z W 1 v d m V k Q 2 9 s d W 1 u c z E u e 3 R v d G F s X 2 N o a W x k c m V u L D R 9 J n F 1 b 3 Q 7 L C Z x d W 9 0 O 1 N l Y 3 R p b 2 4 x L 3 N w X 3 B y b 3 Z f a W 5 k X 3 N 1 b S 9 B d X R v U m V t b 3 Z l Z E N v b H V t b n M x L n t 0 b 3 R h b F 9 t Z W 4 s N X 0 m c X V v d D s s J n F 1 b 3 Q 7 U 2 V j d G l v b j E v c 3 B f c H J v d l 9 p b m R f c 3 V t L 0 F 1 d G 9 S Z W 1 v d m V k Q 2 9 s d W 1 u c z E u e 3 R v d G F s X 3 d v b W V u L D Z 9 J n F 1 b 3 Q 7 L C Z x d W 9 0 O 1 N l Y 3 R p b 2 4 x L 3 N w X 3 B y b 3 Z f a W 5 k X 3 N 1 b S 9 B d X R v U m V t b 3 Z l Z E N v b H V t b n M x L n t 0 b 3 R h b F 9 h Z H V s d H M s N 3 0 m c X V v d D s s J n F 1 b 3 Q 7 U 2 V j d G l v b j E v c 3 B f c H J v d l 9 p b m R f c 3 V t L 0 F 1 d G 9 S Z W 1 v d m V k Q 2 9 s d W 1 u c z E u e 3 R v d G F s X 3 B 3 Z C w 4 f S Z x d W 9 0 O y w m c X V v d D t T Z W N 0 a W 9 u M S 9 z c F 9 w c m 9 2 X 2 l u Z F 9 z d W 0 v Q X V 0 b 1 J l b W 9 2 Z W R D b 2 x 1 b W 5 z M S 5 7 d G 9 0 Y W w s O X 0 m c X V v d D t d L C Z x d W 9 0 O 1 J l b G F 0 a W 9 u c 2 h p c E l u Z m 8 m c X V v d D s 6 W 1 1 9 I i A v P j w v U 3 R h Y m x l R W 5 0 c m l l c z 4 8 L 0 l 0 Z W 0 + P E l 0 Z W 0 + P E l 0 Z W 1 M b 2 N h d G l v b j 4 8 S X R l b V R 5 c G U + R m 9 y b X V s Y T w v S X R l b V R 5 c G U + P E l 0 Z W 1 Q Y X R o P l N l Y 3 R p b 2 4 x L 3 N w X 3 B y b 3 Z f a W 5 k X 3 N 1 b S 9 T b 3 V y Y 2 U 8 L 0 l 0 Z W 1 Q Y X R o P j w v S X R l b U x v Y 2 F 0 a W 9 u P j x T d G F i b G V F b n R y a W V z I C 8 + P C 9 J d G V t P j x J d G V t P j x J d G V t T G 9 j Y X R p b 2 4 + P E l 0 Z W 1 U e X B l P k Z v c m 1 1 b G E 8 L 0 l 0 Z W 1 U e X B l P j x J d G V t U G F 0 a D 5 T Z W N 0 a W 9 u M S 9 z c F 9 w c m 9 2 X 2 l u Z F 9 z d W 0 v U m V t b 3 Z l Z C U y M G N v b H V t b n M 8 L 0 l 0 Z W 1 Q Y X R o P j w v S X R l b U x v Y 2 F 0 a W 9 u P j x T d G F i b G V F b n R y a W V z I C 8 + P C 9 J d G V t P j x J d G V t P j x J d G V t T G 9 j Y X R p b 2 4 + P E l 0 Z W 1 U e X B l P k Z v c m 1 1 b G E 8 L 0 l 0 Z W 1 U e X B l P j x J d G V t U G F 0 a D 5 T Z W N 0 a W 9 u M S 9 z c F 9 w c m 9 2 X 2 l u Z F 9 z d W 0 v R 3 J v d X B l Z C U y M H J v d 3 M 8 L 0 l 0 Z W 1 Q Y X R o P j w v S X R l b U x v Y 2 F 0 a W 9 u P j x T d G F i b G V F b n R y a W V z I C 8 + P C 9 J d G V t P j x J d G V t P j x J d G V t T G 9 j Y X R p b 2 4 + P E l 0 Z W 1 U e X B l P k Z v c m 1 1 b G E 8 L 0 l 0 Z W 1 U e X B l P j x J d G V t U G F 0 a D 5 T Z W N 0 a W 9 u M S 9 z c F 9 w c m 9 2 X 2 l u Z F 9 z d W 0 v R m l s d G V y Z W Q l M j B y b 3 d z P C 9 J d G V t U G F 0 a D 4 8 L 0 l 0 Z W 1 M b 2 N h d G l v b j 4 8 U 3 R h Y m x l R W 5 0 c m l l c y A v P j w v S X R l b T 4 8 S X R l b T 4 8 S X R l b U x v Y 2 F 0 a W 9 u P j x J d G V t V H l w Z T 5 G b 3 J t d W x h P C 9 J d G V t V H l w Z T 4 8 S X R l b V B h d G g + U 2 V j d G l v b j E v c 3 B f c H J v d l 9 p b m R f c 3 V t L 1 N v c n R l Z C U y M H J v d 3 M 8 L 0 l 0 Z W 1 Q Y X R o P j w v S X R l b U x v Y 2 F 0 a W 9 u P j x T d G F i b G V F b n R y a W V z I C 8 + P C 9 J d G V t P j x J d G V t P j x J d G V t T G 9 j Y X R p b 2 4 + P E l 0 Z W 1 U e X B l P k Z v c m 1 1 b G E 8 L 0 l 0 Z W 1 U e X B l P j x J d G V t U G F 0 a D 5 T Z W N 0 a W 9 u M S 9 z c F 9 w c m 9 2 X 2 l u Z F 9 z d W 0 v R H V w b G l j Y X R l Z C U y M G N v b H V t b j w v S X R l b V B h d G g + P C 9 J d G V t T G 9 j Y X R p b 2 4 + P F N 0 Y W J s Z U V u d H J p Z X M g L z 4 8 L 0 l 0 Z W 0 + P E l 0 Z W 0 + P E l 0 Z W 1 M b 2 N h d G l v b j 4 8 S X R l b V R 5 c G U + R m 9 y b X V s Y T w v S X R l b V R 5 c G U + P E l 0 Z W 1 Q Y X R o P l N l Y 3 R p b 2 4 x L 3 N w X 3 B y b 3 Z f a W 5 k X 3 N 1 b S 9 J b n N l c n R l Z C U y M G 1 v b n R o J T I w b m F t Z T w v S X R l b V B h d G g + P C 9 J d G V t T G 9 j Y X R p b 2 4 + P F N 0 Y W J s Z U V u d H J p Z X M g L z 4 8 L 0 l 0 Z W 0 + P E l 0 Z W 0 + P E l 0 Z W 1 M b 2 N h d G l v b j 4 8 S X R l b V R 5 c G U + R m 9 y b X V s Y T w v S X R l b V R 5 c G U + P E l 0 Z W 1 Q Y X R o P l N l Y 3 R p b 2 4 x L 3 N w X 3 B y b 3 Z f a W 5 k X 3 N 1 b S 9 S Z W 9 y Z G V y Z W Q l M j B j b 2 x 1 b W 5 z P C 9 J d G V t U G F 0 a D 4 8 L 0 l 0 Z W 1 M b 2 N h d G l v b j 4 8 U 3 R h Y m x l R W 5 0 c m l l c y A v P j w v S X R l b T 4 8 S X R l b T 4 8 S X R l b U x v Y 2 F 0 a W 9 u P j x J d G V t V H l w Z T 5 G b 3 J t d W x h P C 9 J d G V t V H l w Z T 4 8 S X R l b V B h d G g + U 2 V j d G l v b j E v c 3 B f c H J v d l 9 p b m R f c 3 V t L 1 J l b m F t Z W Q l M j B j b 2 x 1 b W 5 z P C 9 J d G V t U G F 0 a D 4 8 L 0 l 0 Z W 1 M b 2 N h d G l v b j 4 8 U 3 R h Y m x l R W 5 0 c m l l c y A v P j w v S X R l b T 4 8 S X R l b T 4 8 S X R l b U x v Y 2 F 0 a W 9 u P j x J d G V t V H l w Z T 5 G b 3 J t d W x h P C 9 J d G V t V H l w Z T 4 8 S X R l b V B h d G g + U 2 V j d G l v b j E v c 3 B f c H J v d l 9 p b m R f c 3 V t L 1 J l b W 9 2 Z W Q l M j B j b 2 x 1 b W 5 z J T I w M T w v S X R l b V B h d G g + P C 9 J d G V t T G 9 j Y X R p b 2 4 + P F N 0 Y W J s Z U V u d H J p Z X M g L z 4 8 L 0 l 0 Z W 0 + P E l 0 Z W 0 + P E l 0 Z W 1 M b 2 N h d G l v b j 4 8 S X R l b V R 5 c G U + R m 9 y b X V s Y T w v S X R l b V R 5 c G U + P E l 0 Z W 1 Q Y X R o P l N l Y 3 R p b 2 4 x L 3 N w X 3 B y b 3 Z f a W 5 k X 3 N 1 b S 9 S Z W 9 y Z G V y Z W Q l M j B j b 2 x 1 b W 5 z J T I w M T w v S X R l b V B h d G g + P C 9 J d G V t T G 9 j Y X R p b 2 4 + P F N 0 Y W J s Z U V u d H J p Z X M g L z 4 8 L 0 l 0 Z W 0 + P E l 0 Z W 0 + P E l 0 Z W 1 M b 2 N h d G l v b j 4 8 S X R l b V R 5 c G U + R m 9 y b X V s Y T w v S X R l b V R 5 c G U + P E l 0 Z W 1 Q Y X R o P l N l Y 3 R p b 2 4 x L 2 N w X 2 N s d X N 0 Z X J f d G 9 0 Y W w 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0 O D I w Z T M 0 Y S 0 3 Y W E x L T R h N D M t Y T c 5 M y 0 0 Z D A x N W Y x Y j g 0 Z D k 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J b m R l e C Z x d W 9 0 O y w m c X V v d D t y Z X B v c n R p b m d f b W 9 u d G g m c X V v d D s s J n F 1 b 3 Q 7 c H J v d m l u Y 2 U m c X V v d D s s J n F 1 b 3 Q 7 Z G l z d H J p Y 3 Q m c X V v d D s s J n F 1 b 3 Q 7 a W 5 k a W N h d G 9 y J n F 1 b 3 Q 7 L C Z x d W 9 0 O 3 R v d G F s X 2 J v e X M m c X V v d D s s J n F 1 b 3 Q 7 d G 9 0 Y W x f Z 2 l y b H M m c X V v d D s s J n F 1 b 3 Q 7 d G 9 0 Y W x f c H d k X 2 1 l b i Z x d W 9 0 O y w m c X V v d D t 0 b 3 R h b F 9 w d 2 R f d 2 9 t Z W 4 m c X V v d D s s J n F 1 b 3 Q 7 d G 9 0 Y W x f b W V u J n F 1 b 3 Q 7 L C Z x d W 9 0 O 3 R v d G F s X 3 d v b W V u J n F 1 b 3 Q 7 L C Z x d W 9 0 O 3 R v d G F s X 2 J l b m V m a W N p Y X J p Z X N f c m V h Y 2 h l Z C Z x d W 9 0 O y w m c X V v d D t f d G 9 0 Y W x f Y 2 h p b G R y Z W 4 m c X V v d D s s J n F 1 b 3 Q 7 X 3 R v d G F s X 3 B 3 Z C Z x d W 9 0 O y w m c X V v d D t f d G 9 0 Y W x f Y W R 1 b H R z J n F 1 b 3 Q 7 L C Z x d W 9 0 O 1 9 0 b 3 R h b F 9 i Z W 5 l Z m l j a W F y a W V z J n F 1 b 3 Q 7 X S I g L z 4 8 R W 5 0 c n k g V H l w Z T 0 i R m l s b E N v b H V t b l R 5 c G V z I i B W Y W x 1 Z T 0 i c 0 F 3 a 0 F B Q U F B Q U F B Q U F B Q U F B d 0 F B Q U E 9 P S I g L z 4 8 R W 5 0 c n k g V H l w Z T 0 i R m l s b E x h c 3 R V c G R h d G V k I i B W Y W x 1 Z T 0 i Z D I w M j Q t M D Q t M T l U M T U 6 N D M 6 M T I u N T g x M T k 0 M F o i I C 8 + P E V u d H J 5 I F R 5 c G U 9 I k Z p b G x F c n J v c k N v d W 5 0 I i B W Y W x 1 Z T 0 i b D A i I C 8 + P E V u d H J 5 I F R 5 c G U 9 I k Z p b G x F c n J v c k N v Z G U i I F Z h b H V l P S J z V W 5 r b m 9 3 b i I g L z 4 8 R W 5 0 c n k g V H l w Z T 0 i R m l s b E N v d W 5 0 I i B W Y W x 1 Z T 0 i b D I 5 N C I g L z 4 8 R W 5 0 c n k g V H l w Z T 0 i Q W R k Z W R U b 0 R h d G F N b 2 R l b C I g V m F s d W U 9 I m w w I i A v P j x F b n R y e S B U e X B l P S J R d W V y e U d y b 3 V w S U Q i I F Z h b H V l P S J z M T Y 3 O T g 1 M G Q t Z W V h Y S 0 0 N T Z i L T h h N D U t M W J i M T F h M D Z h Z m I 0 I i A v P j x F b n R y e S B U e X B l P S J S Z W x h d G l v b n N o a X B J b m Z v Q 2 9 u d G F p b m V y I i B W Y W x 1 Z T 0 i c 3 s m c X V v d D t j b 2 x 1 b W 5 D b 3 V u d C Z x d W 9 0 O z o x N i w m c X V v d D t r Z X l D b 2 x 1 b W 5 O Y W 1 l c y Z x d W 9 0 O z p b X S w m c X V v d D t x d W V y e V J l b G F 0 a W 9 u c 2 h p c H M m c X V v d D s 6 W 1 0 s J n F 1 b 3 Q 7 Y 2 9 s d W 1 u S W R l b n R p d G l l c y Z x d W 9 0 O z p b J n F 1 b 3 Q 7 U 2 V j d G l v b j E v Y 3 B f Y 2 x 1 c 3 R l c l 9 0 b 3 R h b C 9 B d X R v U m V t b 3 Z l Z E N v b H V t b n M x L n t J b m R l e C w w f S Z x d W 9 0 O y w m c X V v d D t T Z W N 0 a W 9 u M S 9 j c F 9 j b H V z d G V y X 3 R v d G F s L 0 F 1 d G 9 S Z W 1 v d m V k Q 2 9 s d W 1 u c z E u e 3 J l c G 9 y d G l u Z 1 9 t b 2 5 0 a C w x f S Z x d W 9 0 O y w m c X V v d D t T Z W N 0 a W 9 u M S 9 j c F 9 j b H V z d G V y X 3 R v d G F s L 0 F 1 d G 9 S Z W 1 v d m V k Q 2 9 s d W 1 u c z E u e 3 B y b 3 Z p b m N l L D J 9 J n F 1 b 3 Q 7 L C Z x d W 9 0 O 1 N l Y 3 R p b 2 4 x L 2 N w X 2 N s d X N 0 Z X J f d G 9 0 Y W w v Q X V 0 b 1 J l b W 9 2 Z W R D b 2 x 1 b W 5 z M S 5 7 Z G l z d H J p Y 3 Q s M 3 0 m c X V v d D s s J n F 1 b 3 Q 7 U 2 V j d G l v b j E v Y 3 B f Y 2 x 1 c 3 R l c l 9 0 b 3 R h b C 9 B d X R v U m V t b 3 Z l Z E N v b H V t b n M x L n t p b m R p Y 2 F 0 b 3 I s N H 0 m c X V v d D s s J n F 1 b 3 Q 7 U 2 V j d G l v b j E v Y 3 B f Y 2 x 1 c 3 R l c l 9 0 b 3 R h b C 9 B d X R v U m V t b 3 Z l Z E N v b H V t b n M x L n t 0 b 3 R h b F 9 i b 3 l z L D V 9 J n F 1 b 3 Q 7 L C Z x d W 9 0 O 1 N l Y 3 R p b 2 4 x L 2 N w X 2 N s d X N 0 Z X J f d G 9 0 Y W w v Q X V 0 b 1 J l b W 9 2 Z W R D b 2 x 1 b W 5 z M S 5 7 d G 9 0 Y W x f Z 2 l y b H M s N n 0 m c X V v d D s s J n F 1 b 3 Q 7 U 2 V j d G l v b j E v Y 3 B f Y 2 x 1 c 3 R l c l 9 0 b 3 R h b C 9 B d X R v U m V t b 3 Z l Z E N v b H V t b n M x L n t 0 b 3 R h b F 9 w d 2 R f b W V u L D d 9 J n F 1 b 3 Q 7 L C Z x d W 9 0 O 1 N l Y 3 R p b 2 4 x L 2 N w X 2 N s d X N 0 Z X J f d G 9 0 Y W w v Q X V 0 b 1 J l b W 9 2 Z W R D b 2 x 1 b W 5 z M S 5 7 d G 9 0 Y W x f c H d k X 3 d v b W V u L D h 9 J n F 1 b 3 Q 7 L C Z x d W 9 0 O 1 N l Y 3 R p b 2 4 x L 2 N w X 2 N s d X N 0 Z X J f d G 9 0 Y W w v Q X V 0 b 1 J l b W 9 2 Z W R D b 2 x 1 b W 5 z M S 5 7 d G 9 0 Y W x f b W V u L D l 9 J n F 1 b 3 Q 7 L C Z x d W 9 0 O 1 N l Y 3 R p b 2 4 x L 2 N w X 2 N s d X N 0 Z X J f d G 9 0 Y W w v Q X V 0 b 1 J l b W 9 2 Z W R D b 2 x 1 b W 5 z M S 5 7 d G 9 0 Y W x f d 2 9 t Z W 4 s M T B 9 J n F 1 b 3 Q 7 L C Z x d W 9 0 O 1 N l Y 3 R p b 2 4 x L 2 N w X 2 N s d X N 0 Z X J f d G 9 0 Y W w v Q X V 0 b 1 J l b W 9 2 Z W R D b 2 x 1 b W 5 z M S 5 7 d G 9 0 Y W x f Y m V u Z W Z p Y 2 l h c m l l c 1 9 y Z W F j a G V k L D E x f S Z x d W 9 0 O y w m c X V v d D t T Z W N 0 a W 9 u M S 9 j c F 9 j b H V z d G V y X 3 R v d G F s L 0 F 1 d G 9 S Z W 1 v d m V k Q 2 9 s d W 1 u c z E u e 1 9 0 b 3 R h b F 9 j a G l s Z H J l b i w x M n 0 m c X V v d D s s J n F 1 b 3 Q 7 U 2 V j d G l v b j E v Y 3 B f Y 2 x 1 c 3 R l c l 9 0 b 3 R h b C 9 B d X R v U m V t b 3 Z l Z E N v b H V t b n M x L n t f d G 9 0 Y W x f c H d k L D E z f S Z x d W 9 0 O y w m c X V v d D t T Z W N 0 a W 9 u M S 9 j c F 9 j b H V z d G V y X 3 R v d G F s L 0 F 1 d G 9 S Z W 1 v d m V k Q 2 9 s d W 1 u c z E u e 1 9 0 b 3 R h b F 9 h Z H V s d H M s M T R 9 J n F 1 b 3 Q 7 L C Z x d W 9 0 O 1 N l Y 3 R p b 2 4 x L 2 N w X 2 N s d X N 0 Z X J f d G 9 0 Y W w v Q X V 0 b 1 J l b W 9 2 Z W R D b 2 x 1 b W 5 z M S 5 7 X 3 R v d G F s X 2 J l b m V m a W N p Y X J p Z X M s M T V 9 J n F 1 b 3 Q 7 X S w m c X V v d D t D b 2 x 1 b W 5 D b 3 V u d C Z x d W 9 0 O z o x N i w m c X V v d D t L Z X l D b 2 x 1 b W 5 O Y W 1 l c y Z x d W 9 0 O z p b X S w m c X V v d D t D b 2 x 1 b W 5 J Z G V u d G l 0 a W V z J n F 1 b 3 Q 7 O l s m c X V v d D t T Z W N 0 a W 9 u M S 9 j c F 9 j b H V z d G V y X 3 R v d G F s L 0 F 1 d G 9 S Z W 1 v d m V k Q 2 9 s d W 1 u c z E u e 0 l u Z G V 4 L D B 9 J n F 1 b 3 Q 7 L C Z x d W 9 0 O 1 N l Y 3 R p b 2 4 x L 2 N w X 2 N s d X N 0 Z X J f d G 9 0 Y W w v Q X V 0 b 1 J l b W 9 2 Z W R D b 2 x 1 b W 5 z M S 5 7 c m V w b 3 J 0 a W 5 n X 2 1 v b n R o L D F 9 J n F 1 b 3 Q 7 L C Z x d W 9 0 O 1 N l Y 3 R p b 2 4 x L 2 N w X 2 N s d X N 0 Z X J f d G 9 0 Y W w v Q X V 0 b 1 J l b W 9 2 Z W R D b 2 x 1 b W 5 z M S 5 7 c H J v d m l u Y 2 U s M n 0 m c X V v d D s s J n F 1 b 3 Q 7 U 2 V j d G l v b j E v Y 3 B f Y 2 x 1 c 3 R l c l 9 0 b 3 R h b C 9 B d X R v U m V t b 3 Z l Z E N v b H V t b n M x L n t k a X N 0 c m l j d C w z f S Z x d W 9 0 O y w m c X V v d D t T Z W N 0 a W 9 u M S 9 j c F 9 j b H V z d G V y X 3 R v d G F s L 0 F 1 d G 9 S Z W 1 v d m V k Q 2 9 s d W 1 u c z E u e 2 l u Z G l j Y X R v c i w 0 f S Z x d W 9 0 O y w m c X V v d D t T Z W N 0 a W 9 u M S 9 j c F 9 j b H V z d G V y X 3 R v d G F s L 0 F 1 d G 9 S Z W 1 v d m V k Q 2 9 s d W 1 u c z E u e 3 R v d G F s X 2 J v e X M s N X 0 m c X V v d D s s J n F 1 b 3 Q 7 U 2 V j d G l v b j E v Y 3 B f Y 2 x 1 c 3 R l c l 9 0 b 3 R h b C 9 B d X R v U m V t b 3 Z l Z E N v b H V t b n M x L n t 0 b 3 R h b F 9 n a X J s c y w 2 f S Z x d W 9 0 O y w m c X V v d D t T Z W N 0 a W 9 u M S 9 j c F 9 j b H V z d G V y X 3 R v d G F s L 0 F 1 d G 9 S Z W 1 v d m V k Q 2 9 s d W 1 u c z E u e 3 R v d G F s X 3 B 3 Z F 9 t Z W 4 s N 3 0 m c X V v d D s s J n F 1 b 3 Q 7 U 2 V j d G l v b j E v Y 3 B f Y 2 x 1 c 3 R l c l 9 0 b 3 R h b C 9 B d X R v U m V t b 3 Z l Z E N v b H V t b n M x L n t 0 b 3 R h b F 9 w d 2 R f d 2 9 t Z W 4 s O H 0 m c X V v d D s s J n F 1 b 3 Q 7 U 2 V j d G l v b j E v Y 3 B f Y 2 x 1 c 3 R l c l 9 0 b 3 R h b C 9 B d X R v U m V t b 3 Z l Z E N v b H V t b n M x L n t 0 b 3 R h b F 9 t Z W 4 s O X 0 m c X V v d D s s J n F 1 b 3 Q 7 U 2 V j d G l v b j E v Y 3 B f Y 2 x 1 c 3 R l c l 9 0 b 3 R h b C 9 B d X R v U m V t b 3 Z l Z E N v b H V t b n M x L n t 0 b 3 R h b F 9 3 b 2 1 l b i w x M H 0 m c X V v d D s s J n F 1 b 3 Q 7 U 2 V j d G l v b j E v Y 3 B f Y 2 x 1 c 3 R l c l 9 0 b 3 R h b C 9 B d X R v U m V t b 3 Z l Z E N v b H V t b n M x L n t 0 b 3 R h b F 9 i Z W 5 l Z m l j a W F y a W V z X 3 J l Y W N o Z W Q s M T F 9 J n F 1 b 3 Q 7 L C Z x d W 9 0 O 1 N l Y 3 R p b 2 4 x L 2 N w X 2 N s d X N 0 Z X J f d G 9 0 Y W w v Q X V 0 b 1 J l b W 9 2 Z W R D b 2 x 1 b W 5 z M S 5 7 X 3 R v d G F s X 2 N o a W x k c m V u L D E y f S Z x d W 9 0 O y w m c X V v d D t T Z W N 0 a W 9 u M S 9 j c F 9 j b H V z d G V y X 3 R v d G F s L 0 F 1 d G 9 S Z W 1 v d m V k Q 2 9 s d W 1 u c z E u e 1 9 0 b 3 R h b F 9 w d 2 Q s M T N 9 J n F 1 b 3 Q 7 L C Z x d W 9 0 O 1 N l Y 3 R p b 2 4 x L 2 N w X 2 N s d X N 0 Z X J f d G 9 0 Y W w v Q X V 0 b 1 J l b W 9 2 Z W R D b 2 x 1 b W 5 z M S 5 7 X 3 R v d G F s X 2 F k d W x 0 c y w x N H 0 m c X V v d D s s J n F 1 b 3 Q 7 U 2 V j d G l v b j E v Y 3 B f Y 2 x 1 c 3 R l c l 9 0 b 3 R h b C 9 B d X R v U m V t b 3 Z l Z E N v b H V t b n M x L n t f d G 9 0 Y W x f Y m V u Z W Z p Y 2 l h c m l l c y w x N X 0 m c X V v d D t d L C Z x d W 9 0 O 1 J l b G F 0 a W 9 u c 2 h p c E l u Z m 8 m c X V v d D s 6 W 1 1 9 I i A v P j w v U 3 R h Y m x l R W 5 0 c m l l c z 4 8 L 0 l 0 Z W 0 + P E l 0 Z W 0 + P E l 0 Z W 1 M b 2 N h d G l v b j 4 8 S X R l b V R 5 c G U + R m 9 y b X V s Y T w v S X R l b V R 5 c G U + P E l 0 Z W 1 Q Y X R o P l N l Y 3 R p b 2 4 x L 2 N w X 2 N s d X N 0 Z X J f d G 9 0 Y W w v U 2 9 1 c m N l P C 9 J d G V t U G F 0 a D 4 8 L 0 l 0 Z W 1 M b 2 N h d G l v b j 4 8 U 3 R h Y m x l R W 5 0 c m l l c y A v P j w v S X R l b T 4 8 S X R l b T 4 8 S X R l b U x v Y 2 F 0 a W 9 u P j x J d G V t V H l w Z T 5 G b 3 J t d W x h P C 9 J d G V t V H l w Z T 4 8 S X R l b V B h d G g + U 2 V j d G l v b j E v Y 3 B f Y 2 x 1 c 3 R l c l 9 0 b 3 R h b C 9 D a G F u Z 2 V k J T I w Y 2 9 s d W 1 u J T I w d H l w Z T w v S X R l b V B h d G g + P C 9 J d G V t T G 9 j Y X R p b 2 4 + P F N 0 Y W J s Z U V u d H J p Z X M g L z 4 8 L 0 l 0 Z W 0 + P E l 0 Z W 0 + P E l 0 Z W 1 M b 2 N h d G l v b j 4 8 S X R l b V R 5 c G U + R m 9 y b X V s Y T w v S X R l b V R 5 c G U + P E l 0 Z W 1 Q Y X R o P l N l Y 3 R p b 2 4 x L 2 N w X 2 N s d X N 0 Z X J f d G 9 0 Y W w v U m V t b 3 Z l Z C U y M G N v b H V t b n M 8 L 0 l 0 Z W 1 Q Y X R o P j w v S X R l b U x v Y 2 F 0 a W 9 u P j x T d G F i b G V F b n R y a W V z I C 8 + P C 9 J d G V t P j x J d G V t P j x J d G V t T G 9 j Y X R p b 2 4 + P E l 0 Z W 1 U e X B l P k Z v c m 1 1 b G E 8 L 0 l 0 Z W 1 U e X B l P j x J d G V t U G F 0 a D 5 T Z W N 0 a W 9 u M S 9 j c F 9 j b H V z d G V y X 3 R v d G F s L 1 J l b W 9 2 Z W Q l M j B i b G F u a y U y M H J v d 3 M 8 L 0 l 0 Z W 1 Q Y X R o P j w v S X R l b U x v Y 2 F 0 a W 9 u P j x T d G F i b G V F b n R y a W V z I C 8 + P C 9 J d G V t P j x J d G V t P j x J d G V t T G 9 j Y X R p b 2 4 + P E l 0 Z W 1 U e X B l P k Z v c m 1 1 b G E 8 L 0 l 0 Z W 1 U e X B l P j x J d G V t U G F 0 a D 5 T Z W N 0 a W 9 u M S 9 j c F 9 j b H V z d G V y X 3 R v d G F s L 0 F k Z G V k J T I w X 3 R v d G F s X 2 N o a W x k c m V u P C 9 J d G V t U G F 0 a D 4 8 L 0 l 0 Z W 1 M b 2 N h d G l v b j 4 8 U 3 R h Y m x l R W 5 0 c m l l c y A v P j w v S X R l b T 4 8 S X R l b T 4 8 S X R l b U x v Y 2 F 0 a W 9 u P j x J d G V t V H l w Z T 5 G b 3 J t d W x h P C 9 J d G V t V H l w Z T 4 8 S X R l b V B h d G g + U 2 V j d G l v b j E v Y 3 B f Y 2 x 1 c 3 R l c l 9 0 b 3 R h b C 9 B Z G R l Z C U y M F 9 0 b 3 R h b F 9 w d 2 Q 8 L 0 l 0 Z W 1 Q Y X R o P j w v S X R l b U x v Y 2 F 0 a W 9 u P j x T d G F i b G V F b n R y a W V z I C 8 + P C 9 J d G V t P j x J d G V t P j x J d G V t T G 9 j Y X R p b 2 4 + P E l 0 Z W 1 U e X B l P k Z v c m 1 1 b G E 8 L 0 l 0 Z W 1 U e X B l P j x J d G V t U G F 0 a D 5 T Z W N 0 a W 9 u M S 9 j c F 9 j b H V z d G V y X 3 R v d G F s L 0 F k Z G V k J T I w X 3 R v d G F s X 2 F k d W x 0 c z w v S X R l b V B h d G g + P C 9 J d G V t T G 9 j Y X R p b 2 4 + P F N 0 Y W J s Z U V u d H J p Z X M g L z 4 8 L 0 l 0 Z W 0 + P E l 0 Z W 0 + P E l 0 Z W 1 M b 2 N h d G l v b j 4 8 S X R l b V R 5 c G U + R m 9 y b X V s Y T w v S X R l b V R 5 c G U + P E l 0 Z W 1 Q Y X R o P l N l Y 3 R p b 2 4 x L 2 N w X 2 N s d X N 0 Z X J f d G 9 0 Y W w v Q W R k Z W Q l M j B f d G 9 0 Y W x f Y m V u Z W Z p Y 2 l h c m l l c z w v S X R l b V B h d G g + P C 9 J d G V t T G 9 j Y X R p b 2 4 + P F N 0 Y W J s Z U V u d H J p Z X M g L z 4 8 L 0 l 0 Z W 0 + P E l 0 Z W 0 + P E l 0 Z W 1 M b 2 N h d G l v b j 4 8 S X R l b V R 5 c G U + R m 9 y b X V s Y T w v S X R l b V R 5 c G U + P E l 0 Z W 1 Q Y X R o P l N l Y 3 R p b 2 4 x L 2 V k d W N h d G l v b l 9 j b H V z d G V y X 3 R v d G 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G F k Y m Z i M D A t O D h j O C 0 0 N z d i L T l h Z j E t Z m M 4 Z j h k N 2 N h N 2 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S W 5 k Z X g m c X V v d D s s J n F 1 b 3 Q 7 c m V w b 3 J 0 a W 5 n X 2 1 v b n R o J n F 1 b 3 Q 7 L C Z x d W 9 0 O 3 B y b 3 Z p b m N l J n F 1 b 3 Q 7 L C Z x d W 9 0 O 2 R p c 3 R y a W N 0 J n F 1 b 3 Q 7 L C Z x d W 9 0 O 2 l u Z G l j Y X R v c i Z x d W 9 0 O y w m c X V v d D t 0 b 3 R h b F 9 i b 3 l z J n F 1 b 3 Q 7 L C Z x d W 9 0 O 3 R v d G F s X 2 d p c m x z J n F 1 b 3 Q 7 L C Z x d W 9 0 O 3 R v d G F s X 3 B 3 Z F 9 t Z W 4 m c X V v d D s s J n F 1 b 3 Q 7 d G 9 0 Y W x f c H d k X 3 d v b W V u J n F 1 b 3 Q 7 L C Z x d W 9 0 O 3 R v d G F s X 2 1 l b i Z x d W 9 0 O y w m c X V v d D t 0 b 3 R h b F 9 3 b 2 1 l b i Z x d W 9 0 O y w m c X V v d D t 0 b 3 R h b F 9 i Z W 5 l Z m l j a W F y a W V z X 3 J l Y W N o Z W Q m c X V v d D s s J n F 1 b 3 Q 7 X 3 R v d G F s X 2 N o a W x k c m V u J n F 1 b 3 Q 7 L C Z x d W 9 0 O 1 9 0 b 3 R h b F 9 w d 2 Q m c X V v d D s s J n F 1 b 3 Q 7 X 3 R v d G F s X 2 F k d W x 0 c y Z x d W 9 0 O y w m c X V v d D t f d G 9 0 Y W x f Y m V u Z W Z p Y 2 l h c m l l c y Z x d W 9 0 O 1 0 i I C 8 + P E V u d H J 5 I F R 5 c G U 9 I k Z p b G x D b 2 x 1 b W 5 U e X B l c y I g V m F s d W U 9 I n N B d 2 t B Q U F B Q U F B Q U F B Q U F B Q X d B Q U F B P T 0 i I C 8 + P E V u d H J 5 I F R 5 c G U 9 I k Z p b G x M Y X N 0 V X B k Y X R l Z C I g V m F s d W U 9 I m Q y M D I 0 L T A 0 L T E 5 V D E 1 O j Q z O j E y L j Y y M z M w N D B a I i A v P j x F b n R y e S B U e X B l P S J G a W x s R X J y b 3 J D b 3 V u d C I g V m F s d W U 9 I m w w I i A v P j x F b n R y e S B U e X B l P S J G a W x s R X J y b 3 J D b 2 R l I i B W Y W x 1 Z T 0 i c 1 V u a 2 5 v d 2 4 i I C 8 + P E V u d H J 5 I F R 5 c G U 9 I k Z p b G x D b 3 V u d C I g V m F s d W U 9 I m w y O T Q i I C 8 + P E V u d H J 5 I F R 5 c G U 9 I k F k Z G V k V G 9 E Y X R h T W 9 k Z W w i I F Z h b H V l P S J s M C I g L z 4 8 R W 5 0 c n k g V H l w Z T 0 i U X V l c n l H c m 9 1 c E l E I i B W Y W x 1 Z T 0 i c z E 2 N z k 4 N T B k L W V l Y W E t N D U 2 Y i 0 4 Y T Q 1 L T F i Y j E x Y T A 2 Y W Z i N C I g L z 4 8 R W 5 0 c n k g V H l w Z T 0 i U m V s Y X R p b 2 5 z a G l w S W 5 m b 0 N v b n R h a W 5 l c i I g V m F s d W U 9 I n N 7 J n F 1 b 3 Q 7 Y 2 9 s d W 1 u Q 2 9 1 b n Q m c X V v d D s 6 M T Y s J n F 1 b 3 Q 7 a 2 V 5 Q 2 9 s d W 1 u T m F t Z X M m c X V v d D s 6 W 1 0 s J n F 1 b 3 Q 7 c X V l c n l S Z W x h d G l v b n N o a X B z J n F 1 b 3 Q 7 O l t d L C Z x d W 9 0 O 2 N v b H V t b k l k Z W 5 0 a X R p Z X M m c X V v d D s 6 W y Z x d W 9 0 O 1 N l Y 3 R p b 2 4 x L 2 V k d W N h d G l v b l 9 j b H V z d G V y X 3 R v d G F s L 0 F 1 d G 9 S Z W 1 v d m V k Q 2 9 s d W 1 u c z E u e 0 l u Z G V 4 L D B 9 J n F 1 b 3 Q 7 L C Z x d W 9 0 O 1 N l Y 3 R p b 2 4 x L 2 V k d W N h d G l v b l 9 j b H V z d G V y X 3 R v d G F s L 0 F 1 d G 9 S Z W 1 v d m V k Q 2 9 s d W 1 u c z E u e 3 J l c G 9 y d G l u Z 1 9 t b 2 5 0 a C w x f S Z x d W 9 0 O y w m c X V v d D t T Z W N 0 a W 9 u M S 9 l Z H V j Y X R p b 2 5 f Y 2 x 1 c 3 R l c l 9 0 b 3 R h b C 9 B d X R v U m V t b 3 Z l Z E N v b H V t b n M x L n t w c m 9 2 a W 5 j Z S w y f S Z x d W 9 0 O y w m c X V v d D t T Z W N 0 a W 9 u M S 9 l Z H V j Y X R p b 2 5 f Y 2 x 1 c 3 R l c l 9 0 b 3 R h b C 9 B d X R v U m V t b 3 Z l Z E N v b H V t b n M x L n t k a X N 0 c m l j d C w z f S Z x d W 9 0 O y w m c X V v d D t T Z W N 0 a W 9 u M S 9 l Z H V j Y X R p b 2 5 f Y 2 x 1 c 3 R l c l 9 0 b 3 R h b C 9 B d X R v U m V t b 3 Z l Z E N v b H V t b n M x L n t p b m R p Y 2 F 0 b 3 I s N H 0 m c X V v d D s s J n F 1 b 3 Q 7 U 2 V j d G l v b j E v Z W R 1 Y 2 F 0 a W 9 u X 2 N s d X N 0 Z X J f d G 9 0 Y W w v Q X V 0 b 1 J l b W 9 2 Z W R D b 2 x 1 b W 5 z M S 5 7 d G 9 0 Y W x f Y m 9 5 c y w 1 f S Z x d W 9 0 O y w m c X V v d D t T Z W N 0 a W 9 u M S 9 l Z H V j Y X R p b 2 5 f Y 2 x 1 c 3 R l c l 9 0 b 3 R h b C 9 B d X R v U m V t b 3 Z l Z E N v b H V t b n M x L n t 0 b 3 R h b F 9 n a X J s c y w 2 f S Z x d W 9 0 O y w m c X V v d D t T Z W N 0 a W 9 u M S 9 l Z H V j Y X R p b 2 5 f Y 2 x 1 c 3 R l c l 9 0 b 3 R h b C 9 B d X R v U m V t b 3 Z l Z E N v b H V t b n M x L n t 0 b 3 R h b F 9 w d 2 R f b W V u L D d 9 J n F 1 b 3 Q 7 L C Z x d W 9 0 O 1 N l Y 3 R p b 2 4 x L 2 V k d W N h d G l v b l 9 j b H V z d G V y X 3 R v d G F s L 0 F 1 d G 9 S Z W 1 v d m V k Q 2 9 s d W 1 u c z E u e 3 R v d G F s X 3 B 3 Z F 9 3 b 2 1 l b i w 4 f S Z x d W 9 0 O y w m c X V v d D t T Z W N 0 a W 9 u M S 9 l Z H V j Y X R p b 2 5 f Y 2 x 1 c 3 R l c l 9 0 b 3 R h b C 9 B d X R v U m V t b 3 Z l Z E N v b H V t b n M x L n t 0 b 3 R h b F 9 t Z W 4 s O X 0 m c X V v d D s s J n F 1 b 3 Q 7 U 2 V j d G l v b j E v Z W R 1 Y 2 F 0 a W 9 u X 2 N s d X N 0 Z X J f d G 9 0 Y W w v Q X V 0 b 1 J l b W 9 2 Z W R D b 2 x 1 b W 5 z M S 5 7 d G 9 0 Y W x f d 2 9 t Z W 4 s M T B 9 J n F 1 b 3 Q 7 L C Z x d W 9 0 O 1 N l Y 3 R p b 2 4 x L 2 V k d W N h d G l v b l 9 j b H V z d G V y X 3 R v d G F s L 0 F 1 d G 9 S Z W 1 v d m V k Q 2 9 s d W 1 u c z E u e 3 R v d G F s X 2 J l b m V m a W N p Y X J p Z X N f c m V h Y 2 h l Z C w x M X 0 m c X V v d D s s J n F 1 b 3 Q 7 U 2 V j d G l v b j E v Z W R 1 Y 2 F 0 a W 9 u X 2 N s d X N 0 Z X J f d G 9 0 Y W w v Q X V 0 b 1 J l b W 9 2 Z W R D b 2 x 1 b W 5 z M S 5 7 X 3 R v d G F s X 2 N o a W x k c m V u L D E y f S Z x d W 9 0 O y w m c X V v d D t T Z W N 0 a W 9 u M S 9 l Z H V j Y X R p b 2 5 f Y 2 x 1 c 3 R l c l 9 0 b 3 R h b C 9 B d X R v U m V t b 3 Z l Z E N v b H V t b n M x L n t f d G 9 0 Y W x f c H d k L D E z f S Z x d W 9 0 O y w m c X V v d D t T Z W N 0 a W 9 u M S 9 l Z H V j Y X R p b 2 5 f Y 2 x 1 c 3 R l c l 9 0 b 3 R h b C 9 B d X R v U m V t b 3 Z l Z E N v b H V t b n M x L n t f d G 9 0 Y W x f Y W R 1 b H R z L D E 0 f S Z x d W 9 0 O y w m c X V v d D t T Z W N 0 a W 9 u M S 9 l Z H V j Y X R p b 2 5 f Y 2 x 1 c 3 R l c l 9 0 b 3 R h b C 9 B d X R v U m V t b 3 Z l Z E N v b H V t b n M x L n t f d G 9 0 Y W x f Y m V u Z W Z p Y 2 l h c m l l c y w x N X 0 m c X V v d D t d L C Z x d W 9 0 O 0 N v b H V t b k N v d W 5 0 J n F 1 b 3 Q 7 O j E 2 L C Z x d W 9 0 O 0 t l e U N v b H V t b k 5 h b W V z J n F 1 b 3 Q 7 O l t d L C Z x d W 9 0 O 0 N v b H V t b k l k Z W 5 0 a X R p Z X M m c X V v d D s 6 W y Z x d W 9 0 O 1 N l Y 3 R p b 2 4 x L 2 V k d W N h d G l v b l 9 j b H V z d G V y X 3 R v d G F s L 0 F 1 d G 9 S Z W 1 v d m V k Q 2 9 s d W 1 u c z E u e 0 l u Z G V 4 L D B 9 J n F 1 b 3 Q 7 L C Z x d W 9 0 O 1 N l Y 3 R p b 2 4 x L 2 V k d W N h d G l v b l 9 j b H V z d G V y X 3 R v d G F s L 0 F 1 d G 9 S Z W 1 v d m V k Q 2 9 s d W 1 u c z E u e 3 J l c G 9 y d G l u Z 1 9 t b 2 5 0 a C w x f S Z x d W 9 0 O y w m c X V v d D t T Z W N 0 a W 9 u M S 9 l Z H V j Y X R p b 2 5 f Y 2 x 1 c 3 R l c l 9 0 b 3 R h b C 9 B d X R v U m V t b 3 Z l Z E N v b H V t b n M x L n t w c m 9 2 a W 5 j Z S w y f S Z x d W 9 0 O y w m c X V v d D t T Z W N 0 a W 9 u M S 9 l Z H V j Y X R p b 2 5 f Y 2 x 1 c 3 R l c l 9 0 b 3 R h b C 9 B d X R v U m V t b 3 Z l Z E N v b H V t b n M x L n t k a X N 0 c m l j d C w z f S Z x d W 9 0 O y w m c X V v d D t T Z W N 0 a W 9 u M S 9 l Z H V j Y X R p b 2 5 f Y 2 x 1 c 3 R l c l 9 0 b 3 R h b C 9 B d X R v U m V t b 3 Z l Z E N v b H V t b n M x L n t p b m R p Y 2 F 0 b 3 I s N H 0 m c X V v d D s s J n F 1 b 3 Q 7 U 2 V j d G l v b j E v Z W R 1 Y 2 F 0 a W 9 u X 2 N s d X N 0 Z X J f d G 9 0 Y W w v Q X V 0 b 1 J l b W 9 2 Z W R D b 2 x 1 b W 5 z M S 5 7 d G 9 0 Y W x f Y m 9 5 c y w 1 f S Z x d W 9 0 O y w m c X V v d D t T Z W N 0 a W 9 u M S 9 l Z H V j Y X R p b 2 5 f Y 2 x 1 c 3 R l c l 9 0 b 3 R h b C 9 B d X R v U m V t b 3 Z l Z E N v b H V t b n M x L n t 0 b 3 R h b F 9 n a X J s c y w 2 f S Z x d W 9 0 O y w m c X V v d D t T Z W N 0 a W 9 u M S 9 l Z H V j Y X R p b 2 5 f Y 2 x 1 c 3 R l c l 9 0 b 3 R h b C 9 B d X R v U m V t b 3 Z l Z E N v b H V t b n M x L n t 0 b 3 R h b F 9 w d 2 R f b W V u L D d 9 J n F 1 b 3 Q 7 L C Z x d W 9 0 O 1 N l Y 3 R p b 2 4 x L 2 V k d W N h d G l v b l 9 j b H V z d G V y X 3 R v d G F s L 0 F 1 d G 9 S Z W 1 v d m V k Q 2 9 s d W 1 u c z E u e 3 R v d G F s X 3 B 3 Z F 9 3 b 2 1 l b i w 4 f S Z x d W 9 0 O y w m c X V v d D t T Z W N 0 a W 9 u M S 9 l Z H V j Y X R p b 2 5 f Y 2 x 1 c 3 R l c l 9 0 b 3 R h b C 9 B d X R v U m V t b 3 Z l Z E N v b H V t b n M x L n t 0 b 3 R h b F 9 t Z W 4 s O X 0 m c X V v d D s s J n F 1 b 3 Q 7 U 2 V j d G l v b j E v Z W R 1 Y 2 F 0 a W 9 u X 2 N s d X N 0 Z X J f d G 9 0 Y W w v Q X V 0 b 1 J l b W 9 2 Z W R D b 2 x 1 b W 5 z M S 5 7 d G 9 0 Y W x f d 2 9 t Z W 4 s M T B 9 J n F 1 b 3 Q 7 L C Z x d W 9 0 O 1 N l Y 3 R p b 2 4 x L 2 V k d W N h d G l v b l 9 j b H V z d G V y X 3 R v d G F s L 0 F 1 d G 9 S Z W 1 v d m V k Q 2 9 s d W 1 u c z E u e 3 R v d G F s X 2 J l b m V m a W N p Y X J p Z X N f c m V h Y 2 h l Z C w x M X 0 m c X V v d D s s J n F 1 b 3 Q 7 U 2 V j d G l v b j E v Z W R 1 Y 2 F 0 a W 9 u X 2 N s d X N 0 Z X J f d G 9 0 Y W w v Q X V 0 b 1 J l b W 9 2 Z W R D b 2 x 1 b W 5 z M S 5 7 X 3 R v d G F s X 2 N o a W x k c m V u L D E y f S Z x d W 9 0 O y w m c X V v d D t T Z W N 0 a W 9 u M S 9 l Z H V j Y X R p b 2 5 f Y 2 x 1 c 3 R l c l 9 0 b 3 R h b C 9 B d X R v U m V t b 3 Z l Z E N v b H V t b n M x L n t f d G 9 0 Y W x f c H d k L D E z f S Z x d W 9 0 O y w m c X V v d D t T Z W N 0 a W 9 u M S 9 l Z H V j Y X R p b 2 5 f Y 2 x 1 c 3 R l c l 9 0 b 3 R h b C 9 B d X R v U m V t b 3 Z l Z E N v b H V t b n M x L n t f d G 9 0 Y W x f Y W R 1 b H R z L D E 0 f S Z x d W 9 0 O y w m c X V v d D t T Z W N 0 a W 9 u M S 9 l Z H V j Y X R p b 2 5 f Y 2 x 1 c 3 R l c l 9 0 b 3 R h b C 9 B d X R v U m V t b 3 Z l Z E N v b H V t b n M x L n t f d G 9 0 Y W x f Y m V u Z W Z p Y 2 l h c m l l c y w x N X 0 m c X V v d D t d L C Z x d W 9 0 O 1 J l b G F 0 a W 9 u c 2 h p c E l u Z m 8 m c X V v d D s 6 W 1 1 9 I i A v P j w v U 3 R h Y m x l R W 5 0 c m l l c z 4 8 L 0 l 0 Z W 0 + P E l 0 Z W 0 + P E l 0 Z W 1 M b 2 N h d G l v b j 4 8 S X R l b V R 5 c G U + R m 9 y b X V s Y T w v S X R l b V R 5 c G U + P E l 0 Z W 1 Q Y X R o P l N l Y 3 R p b 2 4 x L 2 V k d W N h d G l v b l 9 j b H V z d G V y X 3 R v d G F s L 1 N v d X J j Z T w v S X R l b V B h d G g + P C 9 J d G V t T G 9 j Y X R p b 2 4 + P F N 0 Y W J s Z U V u d H J p Z X M g L z 4 8 L 0 l 0 Z W 0 + P E l 0 Z W 0 + P E l 0 Z W 1 M b 2 N h d G l v b j 4 8 S X R l b V R 5 c G U + R m 9 y b X V s Y T w v S X R l b V R 5 c G U + P E l 0 Z W 1 Q Y X R o P l N l Y 3 R p b 2 4 x L 2 h l Y W x 0 a F 9 j b H V z d G V y X 3 R v d G 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T U z M D N h N T g t Z G Y 3 N S 0 0 Y W I 5 L W F i Y j I t Y T N j Z m Y z Y z g 1 Z j U 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S W 5 k Z X g m c X V v d D s s J n F 1 b 3 Q 7 c m V w b 3 J 0 a W 5 n X 2 1 v b n R o J n F 1 b 3 Q 7 L C Z x d W 9 0 O 3 B y b 3 Z p b m N l J n F 1 b 3 Q 7 L C Z x d W 9 0 O 2 R p c 3 R y a W N 0 J n F 1 b 3 Q 7 L C Z x d W 9 0 O 2 l u Z G l j Y X R v c i Z x d W 9 0 O y w m c X V v d D t 0 b 3 R h b F 9 i b 3 l z J n F 1 b 3 Q 7 L C Z x d W 9 0 O 3 R v d G F s X 2 d p c m x z J n F 1 b 3 Q 7 L C Z x d W 9 0 O 3 R v d G F s X 3 B 3 Z F 9 t Z W 4 m c X V v d D s s J n F 1 b 3 Q 7 d G 9 0 Y W x f c H d k X 3 d v b W V u J n F 1 b 3 Q 7 L C Z x d W 9 0 O 3 R v d G F s X 2 1 l b i Z x d W 9 0 O y w m c X V v d D t 0 b 3 R h b F 9 3 b 2 1 l b i Z x d W 9 0 O y w m c X V v d D t 0 b 3 R h b F 9 i Z W 5 l Z m l j a W F y a W V z X 3 J l Y W N o Z W Q m c X V v d D s s J n F 1 b 3 Q 7 X 3 R v d G F s X 2 N o a W x k c m V u J n F 1 b 3 Q 7 L C Z x d W 9 0 O 1 9 0 b 3 R h b F 9 w d 2 Q m c X V v d D s s J n F 1 b 3 Q 7 X 3 R v d G F s X 2 F k d W x 0 c y Z x d W 9 0 O y w m c X V v d D t f d G 9 0 Y W x f Y m V u Z W Z p Y 2 l h c m l l c y Z x d W 9 0 O 1 0 i I C 8 + P E V u d H J 5 I F R 5 c G U 9 I k Z p b G x D b 2 x 1 b W 5 U e X B l c y I g V m F s d W U 9 I n N B d 2 t B Q U F B Q U F B Q U F B Q U F B Q X d B Q U F B P T 0 i I C 8 + P E V u d H J 5 I F R 5 c G U 9 I k Z p b G x M Y X N 0 V X B k Y X R l Z C I g V m F s d W U 9 I m Q y M D I 0 L T A 0 L T E 5 V D E 1 O j Q z O j E y L j Y z N D U 3 M D B a I i A v P j x F b n R y e S B U e X B l P S J G a W x s R X J y b 3 J D b 3 V u d C I g V m F s d W U 9 I m w w I i A v P j x F b n R y e S B U e X B l P S J G a W x s R X J y b 3 J D b 2 R l I i B W Y W x 1 Z T 0 i c 1 V u a 2 5 v d 2 4 i I C 8 + P E V u d H J 5 I F R 5 c G U 9 I k Z p b G x D b 3 V u d C I g V m F s d W U 9 I m w y O T Q i I C 8 + P E V u d H J 5 I F R 5 c G U 9 I k F k Z G V k V G 9 E Y X R h T W 9 k Z W w i I F Z h b H V l P S J s M C I g L z 4 8 R W 5 0 c n k g V H l w Z T 0 i U X V l c n l H c m 9 1 c E l E I i B W Y W x 1 Z T 0 i c z E 2 N z k 4 N T B k L W V l Y W E t N D U 2 Y i 0 4 Y T Q 1 L T F i Y j E x Y T A 2 Y W Z i N C I g L z 4 8 R W 5 0 c n k g V H l w Z T 0 i U m V s Y X R p b 2 5 z a G l w S W 5 m b 0 N v b n R h a W 5 l c i I g V m F s d W U 9 I n N 7 J n F 1 b 3 Q 7 Y 2 9 s d W 1 u Q 2 9 1 b n Q m c X V v d D s 6 M T Y s J n F 1 b 3 Q 7 a 2 V 5 Q 2 9 s d W 1 u T m F t Z X M m c X V v d D s 6 W 1 0 s J n F 1 b 3 Q 7 c X V l c n l S Z W x h d G l v b n N o a X B z J n F 1 b 3 Q 7 O l t d L C Z x d W 9 0 O 2 N v b H V t b k l k Z W 5 0 a X R p Z X M m c X V v d D s 6 W y Z x d W 9 0 O 1 N l Y 3 R p b 2 4 x L 2 h l Y W x 0 a F 9 j b H V z d G V y X 3 R v d G F s L 0 F 1 d G 9 S Z W 1 v d m V k Q 2 9 s d W 1 u c z E u e 0 l u Z G V 4 L D B 9 J n F 1 b 3 Q 7 L C Z x d W 9 0 O 1 N l Y 3 R p b 2 4 x L 2 h l Y W x 0 a F 9 j b H V z d G V y X 3 R v d G F s L 0 F 1 d G 9 S Z W 1 v d m V k Q 2 9 s d W 1 u c z E u e 3 J l c G 9 y d G l u Z 1 9 t b 2 5 0 a C w x f S Z x d W 9 0 O y w m c X V v d D t T Z W N 0 a W 9 u M S 9 o Z W F s d G h f Y 2 x 1 c 3 R l c l 9 0 b 3 R h b C 9 B d X R v U m V t b 3 Z l Z E N v b H V t b n M x L n t w c m 9 2 a W 5 j Z S w y f S Z x d W 9 0 O y w m c X V v d D t T Z W N 0 a W 9 u M S 9 o Z W F s d G h f Y 2 x 1 c 3 R l c l 9 0 b 3 R h b C 9 B d X R v U m V t b 3 Z l Z E N v b H V t b n M x L n t k a X N 0 c m l j d C w z f S Z x d W 9 0 O y w m c X V v d D t T Z W N 0 a W 9 u M S 9 o Z W F s d G h f Y 2 x 1 c 3 R l c l 9 0 b 3 R h b C 9 B d X R v U m V t b 3 Z l Z E N v b H V t b n M x L n t p b m R p Y 2 F 0 b 3 I s N H 0 m c X V v d D s s J n F 1 b 3 Q 7 U 2 V j d G l v b j E v a G V h b H R o X 2 N s d X N 0 Z X J f d G 9 0 Y W w v Q X V 0 b 1 J l b W 9 2 Z W R D b 2 x 1 b W 5 z M S 5 7 d G 9 0 Y W x f Y m 9 5 c y w 1 f S Z x d W 9 0 O y w m c X V v d D t T Z W N 0 a W 9 u M S 9 o Z W F s d G h f Y 2 x 1 c 3 R l c l 9 0 b 3 R h b C 9 B d X R v U m V t b 3 Z l Z E N v b H V t b n M x L n t 0 b 3 R h b F 9 n a X J s c y w 2 f S Z x d W 9 0 O y w m c X V v d D t T Z W N 0 a W 9 u M S 9 o Z W F s d G h f Y 2 x 1 c 3 R l c l 9 0 b 3 R h b C 9 B d X R v U m V t b 3 Z l Z E N v b H V t b n M x L n t 0 b 3 R h b F 9 w d 2 R f b W V u L D d 9 J n F 1 b 3 Q 7 L C Z x d W 9 0 O 1 N l Y 3 R p b 2 4 x L 2 h l Y W x 0 a F 9 j b H V z d G V y X 3 R v d G F s L 0 F 1 d G 9 S Z W 1 v d m V k Q 2 9 s d W 1 u c z E u e 3 R v d G F s X 3 B 3 Z F 9 3 b 2 1 l b i w 4 f S Z x d W 9 0 O y w m c X V v d D t T Z W N 0 a W 9 u M S 9 o Z W F s d G h f Y 2 x 1 c 3 R l c l 9 0 b 3 R h b C 9 B d X R v U m V t b 3 Z l Z E N v b H V t b n M x L n t 0 b 3 R h b F 9 t Z W 4 s O X 0 m c X V v d D s s J n F 1 b 3 Q 7 U 2 V j d G l v b j E v a G V h b H R o X 2 N s d X N 0 Z X J f d G 9 0 Y W w v Q X V 0 b 1 J l b W 9 2 Z W R D b 2 x 1 b W 5 z M S 5 7 d G 9 0 Y W x f d 2 9 t Z W 4 s M T B 9 J n F 1 b 3 Q 7 L C Z x d W 9 0 O 1 N l Y 3 R p b 2 4 x L 2 h l Y W x 0 a F 9 j b H V z d G V y X 3 R v d G F s L 0 F 1 d G 9 S Z W 1 v d m V k Q 2 9 s d W 1 u c z E u e 3 R v d G F s X 2 J l b m V m a W N p Y X J p Z X N f c m V h Y 2 h l Z C w x M X 0 m c X V v d D s s J n F 1 b 3 Q 7 U 2 V j d G l v b j E v a G V h b H R o X 2 N s d X N 0 Z X J f d G 9 0 Y W w v Q X V 0 b 1 J l b W 9 2 Z W R D b 2 x 1 b W 5 z M S 5 7 X 3 R v d G F s X 2 N o a W x k c m V u L D E y f S Z x d W 9 0 O y w m c X V v d D t T Z W N 0 a W 9 u M S 9 o Z W F s d G h f Y 2 x 1 c 3 R l c l 9 0 b 3 R h b C 9 B d X R v U m V t b 3 Z l Z E N v b H V t b n M x L n t f d G 9 0 Y W x f c H d k L D E z f S Z x d W 9 0 O y w m c X V v d D t T Z W N 0 a W 9 u M S 9 o Z W F s d G h f Y 2 x 1 c 3 R l c l 9 0 b 3 R h b C 9 B d X R v U m V t b 3 Z l Z E N v b H V t b n M x L n t f d G 9 0 Y W x f Y W R 1 b H R z L D E 0 f S Z x d W 9 0 O y w m c X V v d D t T Z W N 0 a W 9 u M S 9 o Z W F s d G h f Y 2 x 1 c 3 R l c l 9 0 b 3 R h b C 9 B d X R v U m V t b 3 Z l Z E N v b H V t b n M x L n t f d G 9 0 Y W x f Y m V u Z W Z p Y 2 l h c m l l c y w x N X 0 m c X V v d D t d L C Z x d W 9 0 O 0 N v b H V t b k N v d W 5 0 J n F 1 b 3 Q 7 O j E 2 L C Z x d W 9 0 O 0 t l e U N v b H V t b k 5 h b W V z J n F 1 b 3 Q 7 O l t d L C Z x d W 9 0 O 0 N v b H V t b k l k Z W 5 0 a X R p Z X M m c X V v d D s 6 W y Z x d W 9 0 O 1 N l Y 3 R p b 2 4 x L 2 h l Y W x 0 a F 9 j b H V z d G V y X 3 R v d G F s L 0 F 1 d G 9 S Z W 1 v d m V k Q 2 9 s d W 1 u c z E u e 0 l u Z G V 4 L D B 9 J n F 1 b 3 Q 7 L C Z x d W 9 0 O 1 N l Y 3 R p b 2 4 x L 2 h l Y W x 0 a F 9 j b H V z d G V y X 3 R v d G F s L 0 F 1 d G 9 S Z W 1 v d m V k Q 2 9 s d W 1 u c z E u e 3 J l c G 9 y d G l u Z 1 9 t b 2 5 0 a C w x f S Z x d W 9 0 O y w m c X V v d D t T Z W N 0 a W 9 u M S 9 o Z W F s d G h f Y 2 x 1 c 3 R l c l 9 0 b 3 R h b C 9 B d X R v U m V t b 3 Z l Z E N v b H V t b n M x L n t w c m 9 2 a W 5 j Z S w y f S Z x d W 9 0 O y w m c X V v d D t T Z W N 0 a W 9 u M S 9 o Z W F s d G h f Y 2 x 1 c 3 R l c l 9 0 b 3 R h b C 9 B d X R v U m V t b 3 Z l Z E N v b H V t b n M x L n t k a X N 0 c m l j d C w z f S Z x d W 9 0 O y w m c X V v d D t T Z W N 0 a W 9 u M S 9 o Z W F s d G h f Y 2 x 1 c 3 R l c l 9 0 b 3 R h b C 9 B d X R v U m V t b 3 Z l Z E N v b H V t b n M x L n t p b m R p Y 2 F 0 b 3 I s N H 0 m c X V v d D s s J n F 1 b 3 Q 7 U 2 V j d G l v b j E v a G V h b H R o X 2 N s d X N 0 Z X J f d G 9 0 Y W w v Q X V 0 b 1 J l b W 9 2 Z W R D b 2 x 1 b W 5 z M S 5 7 d G 9 0 Y W x f Y m 9 5 c y w 1 f S Z x d W 9 0 O y w m c X V v d D t T Z W N 0 a W 9 u M S 9 o Z W F s d G h f Y 2 x 1 c 3 R l c l 9 0 b 3 R h b C 9 B d X R v U m V t b 3 Z l Z E N v b H V t b n M x L n t 0 b 3 R h b F 9 n a X J s c y w 2 f S Z x d W 9 0 O y w m c X V v d D t T Z W N 0 a W 9 u M S 9 o Z W F s d G h f Y 2 x 1 c 3 R l c l 9 0 b 3 R h b C 9 B d X R v U m V t b 3 Z l Z E N v b H V t b n M x L n t 0 b 3 R h b F 9 w d 2 R f b W V u L D d 9 J n F 1 b 3 Q 7 L C Z x d W 9 0 O 1 N l Y 3 R p b 2 4 x L 2 h l Y W x 0 a F 9 j b H V z d G V y X 3 R v d G F s L 0 F 1 d G 9 S Z W 1 v d m V k Q 2 9 s d W 1 u c z E u e 3 R v d G F s X 3 B 3 Z F 9 3 b 2 1 l b i w 4 f S Z x d W 9 0 O y w m c X V v d D t T Z W N 0 a W 9 u M S 9 o Z W F s d G h f Y 2 x 1 c 3 R l c l 9 0 b 3 R h b C 9 B d X R v U m V t b 3 Z l Z E N v b H V t b n M x L n t 0 b 3 R h b F 9 t Z W 4 s O X 0 m c X V v d D s s J n F 1 b 3 Q 7 U 2 V j d G l v b j E v a G V h b H R o X 2 N s d X N 0 Z X J f d G 9 0 Y W w v Q X V 0 b 1 J l b W 9 2 Z W R D b 2 x 1 b W 5 z M S 5 7 d G 9 0 Y W x f d 2 9 t Z W 4 s M T B 9 J n F 1 b 3 Q 7 L C Z x d W 9 0 O 1 N l Y 3 R p b 2 4 x L 2 h l Y W x 0 a F 9 j b H V z d G V y X 3 R v d G F s L 0 F 1 d G 9 S Z W 1 v d m V k Q 2 9 s d W 1 u c z E u e 3 R v d G F s X 2 J l b m V m a W N p Y X J p Z X N f c m V h Y 2 h l Z C w x M X 0 m c X V v d D s s J n F 1 b 3 Q 7 U 2 V j d G l v b j E v a G V h b H R o X 2 N s d X N 0 Z X J f d G 9 0 Y W w v Q X V 0 b 1 J l b W 9 2 Z W R D b 2 x 1 b W 5 z M S 5 7 X 3 R v d G F s X 2 N o a W x k c m V u L D E y f S Z x d W 9 0 O y w m c X V v d D t T Z W N 0 a W 9 u M S 9 o Z W F s d G h f Y 2 x 1 c 3 R l c l 9 0 b 3 R h b C 9 B d X R v U m V t b 3 Z l Z E N v b H V t b n M x L n t f d G 9 0 Y W x f c H d k L D E z f S Z x d W 9 0 O y w m c X V v d D t T Z W N 0 a W 9 u M S 9 o Z W F s d G h f Y 2 x 1 c 3 R l c l 9 0 b 3 R h b C 9 B d X R v U m V t b 3 Z l Z E N v b H V t b n M x L n t f d G 9 0 Y W x f Y W R 1 b H R z L D E 0 f S Z x d W 9 0 O y w m c X V v d D t T Z W N 0 a W 9 u M S 9 o Z W F s d G h f Y 2 x 1 c 3 R l c l 9 0 b 3 R h b C 9 B d X R v U m V t b 3 Z l Z E N v b H V t b n M x L n t f d G 9 0 Y W x f Y m V u Z W Z p Y 2 l h c m l l c y w x N X 0 m c X V v d D t d L C Z x d W 9 0 O 1 J l b G F 0 a W 9 u c 2 h p c E l u Z m 8 m c X V v d D s 6 W 1 1 9 I i A v P j w v U 3 R h Y m x l R W 5 0 c m l l c z 4 8 L 0 l 0 Z W 0 + P E l 0 Z W 0 + P E l 0 Z W 1 M b 2 N h d G l v b j 4 8 S X R l b V R 5 c G U + R m 9 y b X V s Y T w v S X R l b V R 5 c G U + P E l 0 Z W 1 Q Y X R o P l N l Y 3 R p b 2 4 x L 2 h l Y W x 0 a F 9 j b H V z d G V y X 3 R v d G F s L 1 N v d X J j Z T w v S X R l b V B h d G g + P C 9 J d G V t T G 9 j Y X R p b 2 4 + P F N 0 Y W J s Z U V u d H J p Z X M g L z 4 8 L 0 l 0 Z W 0 + P E l 0 Z W 0 + P E l 0 Z W 1 M b 2 N h d G l v b j 4 8 S X R l b V R 5 c G U + R m 9 y b X V s Y T w v S X R l b V R 5 c G U + P E l 0 Z W 1 Q Y X R o P l N l Y 3 R p b 2 4 x L 2 5 1 d H J p d G l v b l 9 j b H V z d G V y X 3 R v d G 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T k w M 2 J k O T g t O T A x Y i 0 0 M j B l L T k w O D U t Z G E 5 Y 2 F l O T E 0 M T Y 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S W 5 k Z X g m c X V v d D s s J n F 1 b 3 Q 7 c m V w b 3 J 0 a W 5 n X 2 1 v b n R o J n F 1 b 3 Q 7 L C Z x d W 9 0 O 3 B y b 3 Z p b m N l J n F 1 b 3 Q 7 L C Z x d W 9 0 O 2 R p c 3 R y a W N 0 J n F 1 b 3 Q 7 L C Z x d W 9 0 O 2 l u Z G l j Y X R v c i Z x d W 9 0 O y w m c X V v d D t 0 b 3 R h b F 9 i b 3 l z J n F 1 b 3 Q 7 L C Z x d W 9 0 O 3 R v d G F s X 2 d p c m x z J n F 1 b 3 Q 7 L C Z x d W 9 0 O 3 R v d G F s X 3 B 3 Z F 9 t Z W 4 m c X V v d D s s J n F 1 b 3 Q 7 d G 9 0 Y W x f c H d k X 3 d v b W V u J n F 1 b 3 Q 7 L C Z x d W 9 0 O 3 R v d G F s X 2 1 l b i Z x d W 9 0 O y w m c X V v d D t 0 b 3 R h b F 9 3 b 2 1 l b i Z x d W 9 0 O y w m c X V v d D t 0 b 3 R h b F 9 i Z W 5 l Z m l j a W F y a W V z X 3 J l Y W N o Z W Q m c X V v d D s s J n F 1 b 3 Q 7 X 3 R v d G F s X 2 N o a W x k c m V u J n F 1 b 3 Q 7 L C Z x d W 9 0 O 1 9 0 b 3 R h b F 9 w d 2 Q m c X V v d D s s J n F 1 b 3 Q 7 X 3 R v d G F s X 2 F k d W x 0 c y Z x d W 9 0 O y w m c X V v d D t f d G 9 0 Y W x f Y m V u Z W Z p Y 2 l h c m l l c y Z x d W 9 0 O 1 0 i I C 8 + P E V u d H J 5 I F R 5 c G U 9 I k Z p b G x D b 2 x 1 b W 5 U e X B l c y I g V m F s d W U 9 I n N B d 2 t B Q U F B Q U F B Q U F B Q U F B Q X d B Q U F B P T 0 i I C 8 + P E V u d H J 5 I F R 5 c G U 9 I k Z p b G x M Y X N 0 V X B k Y X R l Z C I g V m F s d W U 9 I m Q y M D I 0 L T A 0 L T E 5 V D E 1 O j Q z O j E y L j Y 0 M z k 4 O T B a I i A v P j x F b n R y e S B U e X B l P S J G a W x s R X J y b 3 J D b 3 V u d C I g V m F s d W U 9 I m w w I i A v P j x F b n R y e S B U e X B l P S J G a W x s R X J y b 3 J D b 2 R l I i B W Y W x 1 Z T 0 i c 1 V u a 2 5 v d 2 4 i I C 8 + P E V u d H J 5 I F R 5 c G U 9 I k Z p b G x D b 3 V u d C I g V m F s d W U 9 I m w y O T Q i I C 8 + P E V u d H J 5 I F R 5 c G U 9 I k F k Z G V k V G 9 E Y X R h T W 9 k Z W w i I F Z h b H V l P S J s M C I g L z 4 8 R W 5 0 c n k g V H l w Z T 0 i U X V l c n l H c m 9 1 c E l E I i B W Y W x 1 Z T 0 i c z E 2 N z k 4 N T B k L W V l Y W E t N D U 2 Y i 0 4 Y T Q 1 L T F i Y j E x Y T A 2 Y W Z i N C I g L z 4 8 R W 5 0 c n k g V H l w Z T 0 i U m V s Y X R p b 2 5 z a G l w S W 5 m b 0 N v b n R h a W 5 l c i I g V m F s d W U 9 I n N 7 J n F 1 b 3 Q 7 Y 2 9 s d W 1 u Q 2 9 1 b n Q m c X V v d D s 6 M T Y s J n F 1 b 3 Q 7 a 2 V 5 Q 2 9 s d W 1 u T m F t Z X M m c X V v d D s 6 W 1 0 s J n F 1 b 3 Q 7 c X V l c n l S Z W x h d G l v b n N o a X B z J n F 1 b 3 Q 7 O l t d L C Z x d W 9 0 O 2 N v b H V t b k l k Z W 5 0 a X R p Z X M m c X V v d D s 6 W y Z x d W 9 0 O 1 N l Y 3 R p b 2 4 x L 2 5 1 d H J p d G l v b l 9 j b H V z d G V y X 3 R v d G F s L 0 F 1 d G 9 S Z W 1 v d m V k Q 2 9 s d W 1 u c z E u e 0 l u Z G V 4 L D B 9 J n F 1 b 3 Q 7 L C Z x d W 9 0 O 1 N l Y 3 R p b 2 4 x L 2 5 1 d H J p d G l v b l 9 j b H V z d G V y X 3 R v d G F s L 0 F 1 d G 9 S Z W 1 v d m V k Q 2 9 s d W 1 u c z E u e 3 J l c G 9 y d G l u Z 1 9 t b 2 5 0 a C w x f S Z x d W 9 0 O y w m c X V v d D t T Z W N 0 a W 9 u M S 9 u d X R y a X R p b 2 5 f Y 2 x 1 c 3 R l c l 9 0 b 3 R h b C 9 B d X R v U m V t b 3 Z l Z E N v b H V t b n M x L n t w c m 9 2 a W 5 j Z S w y f S Z x d W 9 0 O y w m c X V v d D t T Z W N 0 a W 9 u M S 9 u d X R y a X R p b 2 5 f Y 2 x 1 c 3 R l c l 9 0 b 3 R h b C 9 B d X R v U m V t b 3 Z l Z E N v b H V t b n M x L n t k a X N 0 c m l j d C w z f S Z x d W 9 0 O y w m c X V v d D t T Z W N 0 a W 9 u M S 9 u d X R y a X R p b 2 5 f Y 2 x 1 c 3 R l c l 9 0 b 3 R h b C 9 B d X R v U m V t b 3 Z l Z E N v b H V t b n M x L n t p b m R p Y 2 F 0 b 3 I s N H 0 m c X V v d D s s J n F 1 b 3 Q 7 U 2 V j d G l v b j E v b n V 0 c m l 0 a W 9 u X 2 N s d X N 0 Z X J f d G 9 0 Y W w v Q X V 0 b 1 J l b W 9 2 Z W R D b 2 x 1 b W 5 z M S 5 7 d G 9 0 Y W x f Y m 9 5 c y w 1 f S Z x d W 9 0 O y w m c X V v d D t T Z W N 0 a W 9 u M S 9 u d X R y a X R p b 2 5 f Y 2 x 1 c 3 R l c l 9 0 b 3 R h b C 9 B d X R v U m V t b 3 Z l Z E N v b H V t b n M x L n t 0 b 3 R h b F 9 n a X J s c y w 2 f S Z x d W 9 0 O y w m c X V v d D t T Z W N 0 a W 9 u M S 9 u d X R y a X R p b 2 5 f Y 2 x 1 c 3 R l c l 9 0 b 3 R h b C 9 B d X R v U m V t b 3 Z l Z E N v b H V t b n M x L n t 0 b 3 R h b F 9 w d 2 R f b W V u L D d 9 J n F 1 b 3 Q 7 L C Z x d W 9 0 O 1 N l Y 3 R p b 2 4 x L 2 5 1 d H J p d G l v b l 9 j b H V z d G V y X 3 R v d G F s L 0 F 1 d G 9 S Z W 1 v d m V k Q 2 9 s d W 1 u c z E u e 3 R v d G F s X 3 B 3 Z F 9 3 b 2 1 l b i w 4 f S Z x d W 9 0 O y w m c X V v d D t T Z W N 0 a W 9 u M S 9 u d X R y a X R p b 2 5 f Y 2 x 1 c 3 R l c l 9 0 b 3 R h b C 9 B d X R v U m V t b 3 Z l Z E N v b H V t b n M x L n t 0 b 3 R h b F 9 t Z W 4 s O X 0 m c X V v d D s s J n F 1 b 3 Q 7 U 2 V j d G l v b j E v b n V 0 c m l 0 a W 9 u X 2 N s d X N 0 Z X J f d G 9 0 Y W w v Q X V 0 b 1 J l b W 9 2 Z W R D b 2 x 1 b W 5 z M S 5 7 d G 9 0 Y W x f d 2 9 t Z W 4 s M T B 9 J n F 1 b 3 Q 7 L C Z x d W 9 0 O 1 N l Y 3 R p b 2 4 x L 2 5 1 d H J p d G l v b l 9 j b H V z d G V y X 3 R v d G F s L 0 F 1 d G 9 S Z W 1 v d m V k Q 2 9 s d W 1 u c z E u e 3 R v d G F s X 2 J l b m V m a W N p Y X J p Z X N f c m V h Y 2 h l Z C w x M X 0 m c X V v d D s s J n F 1 b 3 Q 7 U 2 V j d G l v b j E v b n V 0 c m l 0 a W 9 u X 2 N s d X N 0 Z X J f d G 9 0 Y W w v Q X V 0 b 1 J l b W 9 2 Z W R D b 2 x 1 b W 5 z M S 5 7 X 3 R v d G F s X 2 N o a W x k c m V u L D E y f S Z x d W 9 0 O y w m c X V v d D t T Z W N 0 a W 9 u M S 9 u d X R y a X R p b 2 5 f Y 2 x 1 c 3 R l c l 9 0 b 3 R h b C 9 B d X R v U m V t b 3 Z l Z E N v b H V t b n M x L n t f d G 9 0 Y W x f c H d k L D E z f S Z x d W 9 0 O y w m c X V v d D t T Z W N 0 a W 9 u M S 9 u d X R y a X R p b 2 5 f Y 2 x 1 c 3 R l c l 9 0 b 3 R h b C 9 B d X R v U m V t b 3 Z l Z E N v b H V t b n M x L n t f d G 9 0 Y W x f Y W R 1 b H R z L D E 0 f S Z x d W 9 0 O y w m c X V v d D t T Z W N 0 a W 9 u M S 9 u d X R y a X R p b 2 5 f Y 2 x 1 c 3 R l c l 9 0 b 3 R h b C 9 B d X R v U m V t b 3 Z l Z E N v b H V t b n M x L n t f d G 9 0 Y W x f Y m V u Z W Z p Y 2 l h c m l l c y w x N X 0 m c X V v d D t d L C Z x d W 9 0 O 0 N v b H V t b k N v d W 5 0 J n F 1 b 3 Q 7 O j E 2 L C Z x d W 9 0 O 0 t l e U N v b H V t b k 5 h b W V z J n F 1 b 3 Q 7 O l t d L C Z x d W 9 0 O 0 N v b H V t b k l k Z W 5 0 a X R p Z X M m c X V v d D s 6 W y Z x d W 9 0 O 1 N l Y 3 R p b 2 4 x L 2 5 1 d H J p d G l v b l 9 j b H V z d G V y X 3 R v d G F s L 0 F 1 d G 9 S Z W 1 v d m V k Q 2 9 s d W 1 u c z E u e 0 l u Z G V 4 L D B 9 J n F 1 b 3 Q 7 L C Z x d W 9 0 O 1 N l Y 3 R p b 2 4 x L 2 5 1 d H J p d G l v b l 9 j b H V z d G V y X 3 R v d G F s L 0 F 1 d G 9 S Z W 1 v d m V k Q 2 9 s d W 1 u c z E u e 3 J l c G 9 y d G l u Z 1 9 t b 2 5 0 a C w x f S Z x d W 9 0 O y w m c X V v d D t T Z W N 0 a W 9 u M S 9 u d X R y a X R p b 2 5 f Y 2 x 1 c 3 R l c l 9 0 b 3 R h b C 9 B d X R v U m V t b 3 Z l Z E N v b H V t b n M x L n t w c m 9 2 a W 5 j Z S w y f S Z x d W 9 0 O y w m c X V v d D t T Z W N 0 a W 9 u M S 9 u d X R y a X R p b 2 5 f Y 2 x 1 c 3 R l c l 9 0 b 3 R h b C 9 B d X R v U m V t b 3 Z l Z E N v b H V t b n M x L n t k a X N 0 c m l j d C w z f S Z x d W 9 0 O y w m c X V v d D t T Z W N 0 a W 9 u M S 9 u d X R y a X R p b 2 5 f Y 2 x 1 c 3 R l c l 9 0 b 3 R h b C 9 B d X R v U m V t b 3 Z l Z E N v b H V t b n M x L n t p b m R p Y 2 F 0 b 3 I s N H 0 m c X V v d D s s J n F 1 b 3 Q 7 U 2 V j d G l v b j E v b n V 0 c m l 0 a W 9 u X 2 N s d X N 0 Z X J f d G 9 0 Y W w v Q X V 0 b 1 J l b W 9 2 Z W R D b 2 x 1 b W 5 z M S 5 7 d G 9 0 Y W x f Y m 9 5 c y w 1 f S Z x d W 9 0 O y w m c X V v d D t T Z W N 0 a W 9 u M S 9 u d X R y a X R p b 2 5 f Y 2 x 1 c 3 R l c l 9 0 b 3 R h b C 9 B d X R v U m V t b 3 Z l Z E N v b H V t b n M x L n t 0 b 3 R h b F 9 n a X J s c y w 2 f S Z x d W 9 0 O y w m c X V v d D t T Z W N 0 a W 9 u M S 9 u d X R y a X R p b 2 5 f Y 2 x 1 c 3 R l c l 9 0 b 3 R h b C 9 B d X R v U m V t b 3 Z l Z E N v b H V t b n M x L n t 0 b 3 R h b F 9 w d 2 R f b W V u L D d 9 J n F 1 b 3 Q 7 L C Z x d W 9 0 O 1 N l Y 3 R p b 2 4 x L 2 5 1 d H J p d G l v b l 9 j b H V z d G V y X 3 R v d G F s L 0 F 1 d G 9 S Z W 1 v d m V k Q 2 9 s d W 1 u c z E u e 3 R v d G F s X 3 B 3 Z F 9 3 b 2 1 l b i w 4 f S Z x d W 9 0 O y w m c X V v d D t T Z W N 0 a W 9 u M S 9 u d X R y a X R p b 2 5 f Y 2 x 1 c 3 R l c l 9 0 b 3 R h b C 9 B d X R v U m V t b 3 Z l Z E N v b H V t b n M x L n t 0 b 3 R h b F 9 t Z W 4 s O X 0 m c X V v d D s s J n F 1 b 3 Q 7 U 2 V j d G l v b j E v b n V 0 c m l 0 a W 9 u X 2 N s d X N 0 Z X J f d G 9 0 Y W w v Q X V 0 b 1 J l b W 9 2 Z W R D b 2 x 1 b W 5 z M S 5 7 d G 9 0 Y W x f d 2 9 t Z W 4 s M T B 9 J n F 1 b 3 Q 7 L C Z x d W 9 0 O 1 N l Y 3 R p b 2 4 x L 2 5 1 d H J p d G l v b l 9 j b H V z d G V y X 3 R v d G F s L 0 F 1 d G 9 S Z W 1 v d m V k Q 2 9 s d W 1 u c z E u e 3 R v d G F s X 2 J l b m V m a W N p Y X J p Z X N f c m V h Y 2 h l Z C w x M X 0 m c X V v d D s s J n F 1 b 3 Q 7 U 2 V j d G l v b j E v b n V 0 c m l 0 a W 9 u X 2 N s d X N 0 Z X J f d G 9 0 Y W w v Q X V 0 b 1 J l b W 9 2 Z W R D b 2 x 1 b W 5 z M S 5 7 X 3 R v d G F s X 2 N o a W x k c m V u L D E y f S Z x d W 9 0 O y w m c X V v d D t T Z W N 0 a W 9 u M S 9 u d X R y a X R p b 2 5 f Y 2 x 1 c 3 R l c l 9 0 b 3 R h b C 9 B d X R v U m V t b 3 Z l Z E N v b H V t b n M x L n t f d G 9 0 Y W x f c H d k L D E z f S Z x d W 9 0 O y w m c X V v d D t T Z W N 0 a W 9 u M S 9 u d X R y a X R p b 2 5 f Y 2 x 1 c 3 R l c l 9 0 b 3 R h b C 9 B d X R v U m V t b 3 Z l Z E N v b H V t b n M x L n t f d G 9 0 Y W x f Y W R 1 b H R z L D E 0 f S Z x d W 9 0 O y w m c X V v d D t T Z W N 0 a W 9 u M S 9 u d X R y a X R p b 2 5 f Y 2 x 1 c 3 R l c l 9 0 b 3 R h b C 9 B d X R v U m V t b 3 Z l Z E N v b H V t b n M x L n t f d G 9 0 Y W x f Y m V u Z W Z p Y 2 l h c m l l c y w x N X 0 m c X V v d D t d L C Z x d W 9 0 O 1 J l b G F 0 a W 9 u c 2 h p c E l u Z m 8 m c X V v d D s 6 W 1 1 9 I i A v P j w v U 3 R h Y m x l R W 5 0 c m l l c z 4 8 L 0 l 0 Z W 0 + P E l 0 Z W 0 + P E l 0 Z W 1 M b 2 N h d G l v b j 4 8 S X R l b V R 5 c G U + R m 9 y b X V s Y T w v S X R l b V R 5 c G U + P E l 0 Z W 1 Q Y X R o P l N l Y 3 R p b 2 4 x L 2 5 1 d H J p d G l v b l 9 j b H V z d G V y X 3 R v d G F s L 1 N v d X J j Z T w v S X R l b V B h d G g + P C 9 J d G V t T G 9 j Y X R p b 2 4 + P F N 0 Y W J s Z U V u d H J p Z X M g L z 4 8 L 0 l 0 Z W 0 + P E l 0 Z W 0 + P E l 0 Z W 1 M b 2 N h d G l v b j 4 8 S X R l b V R 5 c G U + R m 9 y b X V s Y T w v S X R l b V R 5 c G U + P E l 0 Z W 1 Q Y X R o P l N l Y 3 R p b 2 4 x L 3 d h c 2 h f Y 2 x 1 c 3 R l c l 9 0 b 3 R h b 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U x Z m Y 0 M 2 E w L T U w Z T k t N G M x M C 0 4 Y W F h L W U 1 N T B h N z F h O G M 0 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0 l u Z G V 4 J n F 1 b 3 Q 7 L C Z x d W 9 0 O 3 J l c G 9 y d G l u Z 1 9 t b 2 5 0 a C Z x d W 9 0 O y w m c X V v d D t w c m 9 2 a W 5 j Z S Z x d W 9 0 O y w m c X V v d D t k a X N 0 c m l j d C Z x d W 9 0 O y w m c X V v d D t p b m R p Y 2 F 0 b 3 I m c X V v d D s s J n F 1 b 3 Q 7 d G 9 0 Y W x f Y m 9 5 c y Z x d W 9 0 O y w m c X V v d D t 0 b 3 R h b F 9 n a X J s c y Z x d W 9 0 O y w m c X V v d D t 0 b 3 R h b F 9 w d 2 R f b W V u J n F 1 b 3 Q 7 L C Z x d W 9 0 O 3 R v d G F s X 3 B 3 Z F 9 3 b 2 1 l b i Z x d W 9 0 O y w m c X V v d D t 0 b 3 R h b F 9 t Z W 4 m c X V v d D s s J n F 1 b 3 Q 7 d G 9 0 Y W x f d 2 9 t Z W 4 m c X V v d D s s J n F 1 b 3 Q 7 d G 9 0 Y W x f Y m V u Z W Z p Y 2 l h c m l l c 1 9 y Z W F j a G V k J n F 1 b 3 Q 7 L C Z x d W 9 0 O 1 9 0 b 3 R h b F 9 j a G l s Z H J l b i Z x d W 9 0 O y w m c X V v d D t f d G 9 0 Y W x f c H d k J n F 1 b 3 Q 7 L C Z x d W 9 0 O 1 9 0 b 3 R h b F 9 h Z H V s d H M m c X V v d D s s J n F 1 b 3 Q 7 X 3 R v d G F s X 2 J l b m V m a W N p Y X J p Z X M m c X V v d D t d I i A v P j x F b n R y e S B U e X B l P S J G a W x s Q 2 9 s d W 1 u V H l w Z X M i I F Z h b H V l P S J z Q X d r Q U F B Q U F B Q U F B Q U F B Q U F 3 Q U F B Q T 0 9 I i A v P j x F b n R y e S B U e X B l P S J G a W x s T G F z d F V w Z G F 0 Z W Q i I F Z h b H V l P S J k M j A y N C 0 w N C 0 x O V Q x N T o 0 M z o x M i 4 2 N T U x M D g w W i I g L z 4 8 R W 5 0 c n k g V H l w Z T 0 i R m l s b E V y c m 9 y Q 2 9 1 b n Q i I F Z h b H V l P S J s M C I g L z 4 8 R W 5 0 c n k g V H l w Z T 0 i R m l s b E V y c m 9 y Q 2 9 k Z S I g V m F s d W U 9 I n N V b m t u b 3 d u I i A v P j x F b n R y e S B U e X B l P S J G a W x s Q 2 9 1 b n Q i I F Z h b H V l P S J s M j k 0 I i A v P j x F b n R y e S B U e X B l P S J B Z G R l Z F R v R G F 0 Y U 1 v Z G V s I i B W Y W x 1 Z T 0 i b D A i I C 8 + P E V u d H J 5 I F R 5 c G U 9 I l F 1 Z X J 5 R 3 J v d X B J R C I g V m F s d W U 9 I n M x N j c 5 O D U w Z C 1 l Z W F h L T Q 1 N m I t O G E 0 N S 0 x Y m I x M W E w N m F m Y j Q i I C 8 + P E V u d H J 5 I F R 5 c G U 9 I l J l b G F 0 a W 9 u c 2 h p c E l u Z m 9 D b 2 5 0 Y W l u Z X I i I F Z h b H V l P S J z e y Z x d W 9 0 O 2 N v b H V t b k N v d W 5 0 J n F 1 b 3 Q 7 O j E 2 L C Z x d W 9 0 O 2 t l e U N v b H V t b k 5 h b W V z J n F 1 b 3 Q 7 O l t d L C Z x d W 9 0 O 3 F 1 Z X J 5 U m V s Y X R p b 2 5 z a G l w c y Z x d W 9 0 O z p b X S w m c X V v d D t j b 2 x 1 b W 5 J Z G V u d G l 0 a W V z J n F 1 b 3 Q 7 O l s m c X V v d D t T Z W N 0 a W 9 u M S 9 3 Y X N o X 2 N s d X N 0 Z X J f d G 9 0 Y W w v Q X V 0 b 1 J l b W 9 2 Z W R D b 2 x 1 b W 5 z M S 5 7 S W 5 k Z X g s M H 0 m c X V v d D s s J n F 1 b 3 Q 7 U 2 V j d G l v b j E v d 2 F z a F 9 j b H V z d G V y X 3 R v d G F s L 0 F 1 d G 9 S Z W 1 v d m V k Q 2 9 s d W 1 u c z E u e 3 J l c G 9 y d G l u Z 1 9 t b 2 5 0 a C w x f S Z x d W 9 0 O y w m c X V v d D t T Z W N 0 a W 9 u M S 9 3 Y X N o X 2 N s d X N 0 Z X J f d G 9 0 Y W w v Q X V 0 b 1 J l b W 9 2 Z W R D b 2 x 1 b W 5 z M S 5 7 c H J v d m l u Y 2 U s M n 0 m c X V v d D s s J n F 1 b 3 Q 7 U 2 V j d G l v b j E v d 2 F z a F 9 j b H V z d G V y X 3 R v d G F s L 0 F 1 d G 9 S Z W 1 v d m V k Q 2 9 s d W 1 u c z E u e 2 R p c 3 R y a W N 0 L D N 9 J n F 1 b 3 Q 7 L C Z x d W 9 0 O 1 N l Y 3 R p b 2 4 x L 3 d h c 2 h f Y 2 x 1 c 3 R l c l 9 0 b 3 R h b C 9 B d X R v U m V t b 3 Z l Z E N v b H V t b n M x L n t p b m R p Y 2 F 0 b 3 I s N H 0 m c X V v d D s s J n F 1 b 3 Q 7 U 2 V j d G l v b j E v d 2 F z a F 9 j b H V z d G V y X 3 R v d G F s L 0 F 1 d G 9 S Z W 1 v d m V k Q 2 9 s d W 1 u c z E u e 3 R v d G F s X 2 J v e X M s N X 0 m c X V v d D s s J n F 1 b 3 Q 7 U 2 V j d G l v b j E v d 2 F z a F 9 j b H V z d G V y X 3 R v d G F s L 0 F 1 d G 9 S Z W 1 v d m V k Q 2 9 s d W 1 u c z E u e 3 R v d G F s X 2 d p c m x z L D Z 9 J n F 1 b 3 Q 7 L C Z x d W 9 0 O 1 N l Y 3 R p b 2 4 x L 3 d h c 2 h f Y 2 x 1 c 3 R l c l 9 0 b 3 R h b C 9 B d X R v U m V t b 3 Z l Z E N v b H V t b n M x L n t 0 b 3 R h b F 9 w d 2 R f b W V u L D d 9 J n F 1 b 3 Q 7 L C Z x d W 9 0 O 1 N l Y 3 R p b 2 4 x L 3 d h c 2 h f Y 2 x 1 c 3 R l c l 9 0 b 3 R h b C 9 B d X R v U m V t b 3 Z l Z E N v b H V t b n M x L n t 0 b 3 R h b F 9 w d 2 R f d 2 9 t Z W 4 s O H 0 m c X V v d D s s J n F 1 b 3 Q 7 U 2 V j d G l v b j E v d 2 F z a F 9 j b H V z d G V y X 3 R v d G F s L 0 F 1 d G 9 S Z W 1 v d m V k Q 2 9 s d W 1 u c z E u e 3 R v d G F s X 2 1 l b i w 5 f S Z x d W 9 0 O y w m c X V v d D t T Z W N 0 a W 9 u M S 9 3 Y X N o X 2 N s d X N 0 Z X J f d G 9 0 Y W w v Q X V 0 b 1 J l b W 9 2 Z W R D b 2 x 1 b W 5 z M S 5 7 d G 9 0 Y W x f d 2 9 t Z W 4 s M T B 9 J n F 1 b 3 Q 7 L C Z x d W 9 0 O 1 N l Y 3 R p b 2 4 x L 3 d h c 2 h f Y 2 x 1 c 3 R l c l 9 0 b 3 R h b C 9 B d X R v U m V t b 3 Z l Z E N v b H V t b n M x L n t 0 b 3 R h b F 9 i Z W 5 l Z m l j a W F y a W V z X 3 J l Y W N o Z W Q s M T F 9 J n F 1 b 3 Q 7 L C Z x d W 9 0 O 1 N l Y 3 R p b 2 4 x L 3 d h c 2 h f Y 2 x 1 c 3 R l c l 9 0 b 3 R h b C 9 B d X R v U m V t b 3 Z l Z E N v b H V t b n M x L n t f d G 9 0 Y W x f Y 2 h p b G R y Z W 4 s M T J 9 J n F 1 b 3 Q 7 L C Z x d W 9 0 O 1 N l Y 3 R p b 2 4 x L 3 d h c 2 h f Y 2 x 1 c 3 R l c l 9 0 b 3 R h b C 9 B d X R v U m V t b 3 Z l Z E N v b H V t b n M x L n t f d G 9 0 Y W x f c H d k L D E z f S Z x d W 9 0 O y w m c X V v d D t T Z W N 0 a W 9 u M S 9 3 Y X N o X 2 N s d X N 0 Z X J f d G 9 0 Y W w v Q X V 0 b 1 J l b W 9 2 Z W R D b 2 x 1 b W 5 z M S 5 7 X 3 R v d G F s X 2 F k d W x 0 c y w x N H 0 m c X V v d D s s J n F 1 b 3 Q 7 U 2 V j d G l v b j E v d 2 F z a F 9 j b H V z d G V y X 3 R v d G F s L 0 F 1 d G 9 S Z W 1 v d m V k Q 2 9 s d W 1 u c z E u e 1 9 0 b 3 R h b F 9 i Z W 5 l Z m l j a W F y a W V z L D E 1 f S Z x d W 9 0 O 1 0 s J n F 1 b 3 Q 7 Q 2 9 s d W 1 u Q 2 9 1 b n Q m c X V v d D s 6 M T Y s J n F 1 b 3 Q 7 S 2 V 5 Q 2 9 s d W 1 u T m F t Z X M m c X V v d D s 6 W 1 0 s J n F 1 b 3 Q 7 Q 2 9 s d W 1 u S W R l b n R p d G l l c y Z x d W 9 0 O z p b J n F 1 b 3 Q 7 U 2 V j d G l v b j E v d 2 F z a F 9 j b H V z d G V y X 3 R v d G F s L 0 F 1 d G 9 S Z W 1 v d m V k Q 2 9 s d W 1 u c z E u e 0 l u Z G V 4 L D B 9 J n F 1 b 3 Q 7 L C Z x d W 9 0 O 1 N l Y 3 R p b 2 4 x L 3 d h c 2 h f Y 2 x 1 c 3 R l c l 9 0 b 3 R h b C 9 B d X R v U m V t b 3 Z l Z E N v b H V t b n M x L n t y Z X B v c n R p b m d f b W 9 u d G g s M X 0 m c X V v d D s s J n F 1 b 3 Q 7 U 2 V j d G l v b j E v d 2 F z a F 9 j b H V z d G V y X 3 R v d G F s L 0 F 1 d G 9 S Z W 1 v d m V k Q 2 9 s d W 1 u c z E u e 3 B y b 3 Z p b m N l L D J 9 J n F 1 b 3 Q 7 L C Z x d W 9 0 O 1 N l Y 3 R p b 2 4 x L 3 d h c 2 h f Y 2 x 1 c 3 R l c l 9 0 b 3 R h b C 9 B d X R v U m V t b 3 Z l Z E N v b H V t b n M x L n t k a X N 0 c m l j d C w z f S Z x d W 9 0 O y w m c X V v d D t T Z W N 0 a W 9 u M S 9 3 Y X N o X 2 N s d X N 0 Z X J f d G 9 0 Y W w v Q X V 0 b 1 J l b W 9 2 Z W R D b 2 x 1 b W 5 z M S 5 7 a W 5 k a W N h d G 9 y L D R 9 J n F 1 b 3 Q 7 L C Z x d W 9 0 O 1 N l Y 3 R p b 2 4 x L 3 d h c 2 h f Y 2 x 1 c 3 R l c l 9 0 b 3 R h b C 9 B d X R v U m V t b 3 Z l Z E N v b H V t b n M x L n t 0 b 3 R h b F 9 i b 3 l z L D V 9 J n F 1 b 3 Q 7 L C Z x d W 9 0 O 1 N l Y 3 R p b 2 4 x L 3 d h c 2 h f Y 2 x 1 c 3 R l c l 9 0 b 3 R h b C 9 B d X R v U m V t b 3 Z l Z E N v b H V t b n M x L n t 0 b 3 R h b F 9 n a X J s c y w 2 f S Z x d W 9 0 O y w m c X V v d D t T Z W N 0 a W 9 u M S 9 3 Y X N o X 2 N s d X N 0 Z X J f d G 9 0 Y W w v Q X V 0 b 1 J l b W 9 2 Z W R D b 2 x 1 b W 5 z M S 5 7 d G 9 0 Y W x f c H d k X 2 1 l b i w 3 f S Z x d W 9 0 O y w m c X V v d D t T Z W N 0 a W 9 u M S 9 3 Y X N o X 2 N s d X N 0 Z X J f d G 9 0 Y W w v Q X V 0 b 1 J l b W 9 2 Z W R D b 2 x 1 b W 5 z M S 5 7 d G 9 0 Y W x f c H d k X 3 d v b W V u L D h 9 J n F 1 b 3 Q 7 L C Z x d W 9 0 O 1 N l Y 3 R p b 2 4 x L 3 d h c 2 h f Y 2 x 1 c 3 R l c l 9 0 b 3 R h b C 9 B d X R v U m V t b 3 Z l Z E N v b H V t b n M x L n t 0 b 3 R h b F 9 t Z W 4 s O X 0 m c X V v d D s s J n F 1 b 3 Q 7 U 2 V j d G l v b j E v d 2 F z a F 9 j b H V z d G V y X 3 R v d G F s L 0 F 1 d G 9 S Z W 1 v d m V k Q 2 9 s d W 1 u c z E u e 3 R v d G F s X 3 d v b W V u L D E w f S Z x d W 9 0 O y w m c X V v d D t T Z W N 0 a W 9 u M S 9 3 Y X N o X 2 N s d X N 0 Z X J f d G 9 0 Y W w v Q X V 0 b 1 J l b W 9 2 Z W R D b 2 x 1 b W 5 z M S 5 7 d G 9 0 Y W x f Y m V u Z W Z p Y 2 l h c m l l c 1 9 y Z W F j a G V k L D E x f S Z x d W 9 0 O y w m c X V v d D t T Z W N 0 a W 9 u M S 9 3 Y X N o X 2 N s d X N 0 Z X J f d G 9 0 Y W w v Q X V 0 b 1 J l b W 9 2 Z W R D b 2 x 1 b W 5 z M S 5 7 X 3 R v d G F s X 2 N o a W x k c m V u L D E y f S Z x d W 9 0 O y w m c X V v d D t T Z W N 0 a W 9 u M S 9 3 Y X N o X 2 N s d X N 0 Z X J f d G 9 0 Y W w v Q X V 0 b 1 J l b W 9 2 Z W R D b 2 x 1 b W 5 z M S 5 7 X 3 R v d G F s X 3 B 3 Z C w x M 3 0 m c X V v d D s s J n F 1 b 3 Q 7 U 2 V j d G l v b j E v d 2 F z a F 9 j b H V z d G V y X 3 R v d G F s L 0 F 1 d G 9 S Z W 1 v d m V k Q 2 9 s d W 1 u c z E u e 1 9 0 b 3 R h b F 9 h Z H V s d H M s M T R 9 J n F 1 b 3 Q 7 L C Z x d W 9 0 O 1 N l Y 3 R p b 2 4 x L 3 d h c 2 h f Y 2 x 1 c 3 R l c l 9 0 b 3 R h b C 9 B d X R v U m V t b 3 Z l Z E N v b H V t b n M x L n t f d G 9 0 Y W x f Y m V u Z W Z p Y 2 l h c m l l c y w x N X 0 m c X V v d D t d L C Z x d W 9 0 O 1 J l b G F 0 a W 9 u c 2 h p c E l u Z m 8 m c X V v d D s 6 W 1 1 9 I i A v P j w v U 3 R h Y m x l R W 5 0 c m l l c z 4 8 L 0 l 0 Z W 0 + P E l 0 Z W 0 + P E l 0 Z W 1 M b 2 N h d G l v b j 4 8 S X R l b V R 5 c G U + R m 9 y b X V s Y T w v S X R l b V R 5 c G U + P E l 0 Z W 1 Q Y X R o P l N l Y 3 R p b 2 4 x L 3 d h c 2 h f Y 2 x 1 c 3 R l c l 9 0 b 3 R h b C 9 T b 3 V y Y 2 U 8 L 0 l 0 Z W 1 Q Y X R o P j w v S X R l b U x v Y 2 F 0 a W 9 u P j x T d G F i b G V F b n R y a W V z I C 8 + P C 9 J d G V t P j x J d G V t P j x J d G V t T G 9 j Y X R p b 2 4 + P E l 0 Z W 1 U e X B l P k Z v c m 1 1 b G E 8 L 0 l 0 Z W 1 U e X B l P j x J d G V t U G F 0 a D 5 T Z W N 0 a W 9 u M S 9 m b l R y Y W 5 z Z m 9 y b V R v d G F s P C 9 J d G V t U G F 0 a D 4 8 L 0 l 0 Z W 1 M b 2 N h d G l v b j 4 8 U 3 R h Y m x l R W 5 0 c m l l c z 4 8 R W 5 0 c n k g V H l w Z T 0 i S X N Q c m l 2 Y X R l I i B W Y W x 1 Z T 0 i b D A i I C 8 + P E V u d H J 5 I F R 5 c G U 9 I k x v Y W R U b 1 J l c G 9 y d E R p c 2 F i b G V k I i B W Y W x 1 Z T 0 i b D E i I C 8 + P E V u d H J 5 I F R 5 c G U 9 I l F 1 Z X J 5 R 3 J v d X B J R C I g V m F s d W U 9 I n N k N z J i O D R m Z S 0 4 Z j R h L T Q 4 N W E t Y T B m Y S 0 y N D U 1 N G Y w M z U 0 N 2 U i I C 8 + P E V u d H J 5 I F R 5 c G U 9 I k Z p b G x F b m F i b G V k I i B W Y W x 1 Z T 0 i b D A i I C 8 + P E V u d H J 5 I F R 5 c G U 9 I k Z p b G x P Y m p l Y 3 R U e X B l I i B W Y W x 1 Z T 0 i c 0 N v b m 5 l Y 3 R p b 2 5 P b m x 5 I i A v P j x F b n R y e S B U e X B l P S J G a W x s V G 9 E Y X R h T W 9 k Z W x F b m F i b G V k I i B W Y W x 1 Z T 0 i b D A i I C 8 + P E V u d H J 5 I F R 5 c G U 9 I l F 1 Z X J 5 S U Q i I F Z h b H V l P S J z Z m N j Y m N i Z W E t Y T Y 0 Z C 0 0 M m I y L T l i N z Q t N m I w Z W Y w O T Y 2 Y z M 1 I i A v P j x F b n R y e S B U e X B l P S J S Z X N 1 b H R U e X B l I i B W Y W x 1 Z T 0 i c 0 Z 1 b m N 0 a W 9 u I i A v P j x F b n R y e S B U e X B l P S J C d W Z m Z X J O Z X h 0 U m V m c m V z a C I g V m F s d W U 9 I m w x I i A v P j x F b n R y e S B U e X B l P S J G a W x s Z W R D b 2 1 w b G V 0 Z V J l c 3 V s d F R v V 2 9 y a 3 N o Z W V 0 I i B W Y W x 1 Z T 0 i b D A i I C 8 + P E V u d H J 5 I F R 5 c G U 9 I k Z p b G x T d G F 0 d X M i I F Z h b H V l P S J z Q 2 9 t c G x l d G U i I C 8 + P E V u d H J 5 I F R 5 c G U 9 I k Z p b G x M Y X N 0 V X B k Y X R l Z C I g V m F s d W U 9 I m Q y M D I 0 L T A 0 L T E 5 V D I w O j U 1 O j E 0 L j c 2 N z c x M j B a I i A v P j x F b n R y e S B U e X B l P S J G a W x s R X J y b 3 J D b 2 R l I i B W Y W x 1 Z T 0 i c 1 V u a 2 5 v d 2 4 i I C 8 + P E V u d H J 5 I F R 5 c G U 9 I k F k Z G V k V G 9 E Y X R h T W 9 k Z W w i I F Z h b H V l P S J s M C I g L z 4 8 L 1 N 0 Y W J s Z U V u d H J p Z X M + P C 9 J d G V t P j x J d G V t P j x J d G V t T G 9 j Y X R p b 2 4 + P E l 0 Z W 1 U e X B l P k Z v c m 1 1 b G E 8 L 0 l 0 Z W 1 U e X B l P j x J d G V t U G F 0 a D 5 T Z W N 0 a W 9 u M S 9 m b l R y Y W 5 z Z m 9 y b V R v d G F s L 1 R y Y W 5 z Z m 9 y b U Z 1 b m N 0 a W 9 u P C 9 J d G V t U G F 0 a D 4 8 L 0 l 0 Z W 1 M b 2 N h d G l v b j 4 8 U 3 R h Y m x l R W 5 0 c m l l c y A v P j w v S X R l b T 4 8 S X R l b T 4 8 S X R l b U x v Y 2 F 0 a W 9 u P j x J d G V t V H l w Z T 5 G b 3 J t d W x h P C 9 J d G V t V H l w Z T 4 8 S X R l b V B h d G g + U 2 V j d G l v b j E v Z m 5 U c m F u c 2 Z v c m 1 D b H V z d G V y V G 9 0 Y W w 8 L 0 l 0 Z W 1 Q Y X R o P j w v S X R l b U x v Y 2 F 0 a W 9 u P j x T d G F i b G V F b n R y a W V z P j x F b n R y e S B U e X B l P S J J c 1 B y a X Z h d G U i I F Z h b H V l P S J s M C I g L z 4 8 R W 5 0 c n k g V H l w Z T 0 i T G 9 h Z F R v U m V w b 3 J 0 R G l z Y W J s Z W Q i I F Z h b H V l P S J s M S I g L z 4 8 R W 5 0 c n k g V H l w Z T 0 i U X V l c n l H c m 9 1 c E l E I i B W Y W x 1 Z T 0 i c 2 Q 3 M m I 4 N G Z l L T h m N G E t N D g 1 Y S 1 h M G Z h L T I 0 N T U 0 Z j A z N T Q 3 Z S I g L z 4 8 R W 5 0 c n k g V H l w Z T 0 i R m l s b E V u Y W J s Z W Q i I F Z h b H V l P S J s M C I g L z 4 8 R W 5 0 c n k g V H l w Z T 0 i U X V l c n l J R C I g V m F s d W U 9 I n N k Z m Y 2 O D V h N i 0 y O D g 0 L T Q 1 Y W Y t Y j A 3 Z C 1 i M T g 0 M 2 J l Y 2 Q 0 O D Q i I C 8 + P E V u d H J 5 I F R 5 c G U 9 I k Z p b G x l Z E N v b X B s Z X R l U m V z d W x 0 V G 9 X b 3 J r c 2 h l Z X Q i I F Z h b H V l P S J s M C I g L z 4 8 R W 5 0 c n k g V H l w Z T 0 i R m l s b E x h c 3 R V c G R h d G V k I i B W Y W x 1 Z T 0 i Z D I w M j Q t M D Q t M T h U M T c 6 M T c 6 M z E u M j g x M j g 3 M F o i I C 8 + P E V u d H J 5 I F R 5 c G U 9 I k Z p b G x T d G F 0 d X M i I F Z h b H V l P S J z Q 2 9 t c G x l d G U i I C 8 + P E V u d H J 5 I F R 5 c G U 9 I k Z p b G x F c n J v c k N v Z G U i I F Z h b H V l P S J z V W 5 r b m 9 3 b i I g L z 4 8 R W 5 0 c n k g V H l w Z T 0 i Q W R k Z W R U b 0 R h d G F N b 2 R l b C I g V m F s d W U 9 I m w w I i A v P j x F b n R y e S B U e X B l P S J G a W x s V G 9 E Y X R h T W 9 k Z W x F b m F i b G V k I i B W Y W x 1 Z T 0 i b D A i I C 8 + P E V u d H J 5 I F R 5 c G U 9 I k Z p b G x P Y m p l Y 3 R U e X B l I i B W Y W x 1 Z T 0 i c 0 N v b m 5 l Y 3 R p b 2 5 P b m x 5 I i A v P j x F b n R y e S B U e X B l P S J S Z X N 1 b H R U e X B l I i B W Y W x 1 Z T 0 i c 0 Z 1 b m N 0 a W 9 u I i A v P j x F b n R y e S B U e X B l P S J C d W Z m Z X J O Z X h 0 U m V m c m V z a C I g V m F s d W U 9 I m w x I i A v P j w v U 3 R h Y m x l R W 5 0 c m l l c z 4 8 L 0 l 0 Z W 0 + P E l 0 Z W 0 + P E l 0 Z W 1 M b 2 N h d G l v b j 4 8 S X R l b V R 5 c G U + R m 9 y b X V s Y T w v S X R l b V R 5 c G U + P E l 0 Z W 1 Q Y X R o P l N l Y 3 R p b 2 4 x L 2 Z u V H J h b n N m b 3 J t Q 2 x 1 c 3 R l c l R v d G F s L 1 R y Y W 5 z Z m 9 y b U Z 1 b m N 0 a W 9 u P C 9 J d G V t U G F 0 a D 4 8 L 0 l 0 Z W 1 M b 2 N h d G l v b j 4 8 U 3 R h Y m x l R W 5 0 c m l l c y A v P j w v S X R l b T 4 8 S X R l b T 4 8 S X R l b U x v Y 2 F 0 a W 9 u P j x J d G V t V H l w Z T 5 G b 3 J t d W x h P C 9 J d G V t V H l w Z T 4 8 S X R l b V B h d G g + U 2 V j d G l v b j E v Y 3 B f Y 2 x 1 c 3 R l c l 9 w c m 9 2 X 2 l u Z F 9 z d W 0 8 L 0 l 0 Z W 1 Q Y X R o P j w v S X R l b U x v Y 2 F 0 a W 9 u P j x T d G F i b G V F b n R y a W V z P j x F b n R y e S B U e X B l P S J J c 1 B y a X Z h d G U i I F Z h b H V l P S J s M C I g L z 4 8 R W 5 0 c n k g V H l w Z T 0 i T G 9 h Z F R v U m V w b 3 J 0 R G l z Y W J s Z W Q i I F Z h b H V l P S J s M C I g L z 4 8 R W 5 0 c n k g V H l w Z T 0 i U X V l c n l H c m 9 1 c E l E I i B W Y W x 1 Z T 0 i c z E 2 N z k 4 N T B k L W V l Y W E t N D U 2 Y i 0 4 Y T Q 1 L T F i Y j E x Y T A 2 Y W Z i N C I g L z 4 8 R W 5 0 c n k g V H l w Z T 0 i R m l s b E V u Y W J s Z W Q i I F Z h b H V l P S J s M C I g L z 4 8 R W 5 0 c n k g V H l w Z T 0 i R m l s b E 9 i a m V j d F R 5 c G U i I F Z h b H V l P S J z Q 2 9 u b m V j d G l v b k 9 u b H k i I C 8 + P E V u d H J 5 I F R 5 c G U 9 I k Z p b G x U b 0 R h d G F N b 2 R l b E V u Y W J s Z W Q i I F Z h b H V l P S J s M C I g L z 4 8 R W 5 0 c n k g V H l w Z T 0 i U X V l c n l J R C I g V m F s d W U 9 I n M z N D c 1 Y j d k M S 0 4 Z j k 0 L T R h Z T g t Y W R m O S 0 5 Z G I 4 M W I 1 M z F j N j k 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y Z X B v c n R p b m d f b W 9 u d G g m c X V v d D s s J n F 1 b 3 Q 7 b W 9 u d G g m c X V v d D s s J n F 1 b 3 Q 7 c H J v d m l u Y 2 U m c X V v d D s s J n F 1 b 3 Q 7 a W 5 k a W N h d G 9 y J n F 1 b 3 Q 7 L C Z x d W 9 0 O 3 R v d G F s X 2 J v e X M m c X V v d D s s J n F 1 b 3 Q 7 d G 9 0 Y W x f Z 2 l y b H M m c X V v d D s s J n F 1 b 3 Q 7 d G 9 0 Y W x f Y 2 h p b G R y Z W 4 m c X V v d D s s J n F 1 b 3 Q 7 d G 9 0 Y W x f b W V u J n F 1 b 3 Q 7 L C Z x d W 9 0 O 3 R v d G F s X 3 d v b W V u J n F 1 b 3 Q 7 L C Z x d W 9 0 O 3 R v d G F s X 2 F k d W x 0 c y Z x d W 9 0 O y w m c X V v d D t 0 b 3 R h b F 9 w d 2 Q m c X V v d D s s J n F 1 b 3 Q 7 d G 9 0 Y W w m c X V v d D t d I i A v P j x F b n R y e S B U e X B l P S J G a W x s Q 2 9 s d W 1 u V H l w Z X M i I F Z h b H V l P S J z Q 1 F Z Q U F B V U Z C U U F G Q U F V Q S I g L z 4 8 R W 5 0 c n k g V H l w Z T 0 i R m l s b E x h c 3 R V c G R h d G V k I i B W Y W x 1 Z T 0 i Z D I w M j Q t M D Q t M T l U M T U 6 N D M 6 M T I u N T g 1 M D Y x 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N w X 2 N s d X N 0 Z X J f c H J v d l 9 p b m R f c 3 V t L 0 F 1 d G 9 S Z W 1 v d m V k Q 2 9 s d W 1 u c z E u e 3 J l c G 9 y d G l u Z 1 9 t b 2 5 0 a C w w f S Z x d W 9 0 O y w m c X V v d D t T Z W N 0 a W 9 u M S 9 j c F 9 j b H V z d G V y X 3 B y b 3 Z f a W 5 k X 3 N 1 b S 9 B d X R v U m V t b 3 Z l Z E N v b H V t b n M x L n t t b 2 5 0 a C w x f S Z x d W 9 0 O y w m c X V v d D t T Z W N 0 a W 9 u M S 9 j c F 9 j b H V z d G V y X 3 B y b 3 Z f a W 5 k X 3 N 1 b S 9 B d X R v U m V t b 3 Z l Z E N v b H V t b n M x L n t w c m 9 2 a W 5 j Z S w y f S Z x d W 9 0 O y w m c X V v d D t T Z W N 0 a W 9 u M S 9 j c F 9 j b H V z d G V y X 3 B y b 3 Z f a W 5 k X 3 N 1 b S 9 B d X R v U m V t b 3 Z l Z E N v b H V t b n M x L n t p b m R p Y 2 F 0 b 3 I s M 3 0 m c X V v d D s s J n F 1 b 3 Q 7 U 2 V j d G l v b j E v Y 3 B f Y 2 x 1 c 3 R l c l 9 w c m 9 2 X 2 l u Z F 9 z d W 0 v Q X V 0 b 1 J l b W 9 2 Z W R D b 2 x 1 b W 5 z M S 5 7 d G 9 0 Y W x f Y m 9 5 c y w 0 f S Z x d W 9 0 O y w m c X V v d D t T Z W N 0 a W 9 u M S 9 j c F 9 j b H V z d G V y X 3 B y b 3 Z f a W 5 k X 3 N 1 b S 9 B d X R v U m V t b 3 Z l Z E N v b H V t b n M x L n t 0 b 3 R h b F 9 n a X J s c y w 1 f S Z x d W 9 0 O y w m c X V v d D t T Z W N 0 a W 9 u M S 9 j c F 9 j b H V z d G V y X 3 B y b 3 Z f a W 5 k X 3 N 1 b S 9 B d X R v U m V t b 3 Z l Z E N v b H V t b n M x L n t 0 b 3 R h b F 9 j a G l s Z H J l b i w 2 f S Z x d W 9 0 O y w m c X V v d D t T Z W N 0 a W 9 u M S 9 j c F 9 j b H V z d G V y X 3 B y b 3 Z f a W 5 k X 3 N 1 b S 9 B d X R v U m V t b 3 Z l Z E N v b H V t b n M x L n t 0 b 3 R h b F 9 t Z W 4 s N 3 0 m c X V v d D s s J n F 1 b 3 Q 7 U 2 V j d G l v b j E v Y 3 B f Y 2 x 1 c 3 R l c l 9 w c m 9 2 X 2 l u Z F 9 z d W 0 v Q X V 0 b 1 J l b W 9 2 Z W R D b 2 x 1 b W 5 z M S 5 7 d G 9 0 Y W x f d 2 9 t Z W 4 s O H 0 m c X V v d D s s J n F 1 b 3 Q 7 U 2 V j d G l v b j E v Y 3 B f Y 2 x 1 c 3 R l c l 9 w c m 9 2 X 2 l u Z F 9 z d W 0 v Q X V 0 b 1 J l b W 9 2 Z W R D b 2 x 1 b W 5 z M S 5 7 d G 9 0 Y W x f Y W R 1 b H R z L D l 9 J n F 1 b 3 Q 7 L C Z x d W 9 0 O 1 N l Y 3 R p b 2 4 x L 2 N w X 2 N s d X N 0 Z X J f c H J v d l 9 p b m R f c 3 V t L 0 F 1 d G 9 S Z W 1 v d m V k Q 2 9 s d W 1 u c z E u e 3 R v d G F s X 3 B 3 Z C w x M H 0 m c X V v d D s s J n F 1 b 3 Q 7 U 2 V j d G l v b j E v Y 3 B f Y 2 x 1 c 3 R l c l 9 w c m 9 2 X 2 l u Z F 9 z d W 0 v Q X V 0 b 1 J l b W 9 2 Z W R D b 2 x 1 b W 5 z M S 5 7 d G 9 0 Y W w s M T F 9 J n F 1 b 3 Q 7 X S w m c X V v d D t D b 2 x 1 b W 5 D b 3 V u d C Z x d W 9 0 O z o x M i w m c X V v d D t L Z X l D b 2 x 1 b W 5 O Y W 1 l c y Z x d W 9 0 O z p b X S w m c X V v d D t D b 2 x 1 b W 5 J Z G V u d G l 0 a W V z J n F 1 b 3 Q 7 O l s m c X V v d D t T Z W N 0 a W 9 u M S 9 j c F 9 j b H V z d G V y X 3 B y b 3 Z f a W 5 k X 3 N 1 b S 9 B d X R v U m V t b 3 Z l Z E N v b H V t b n M x L n t y Z X B v c n R p b m d f b W 9 u d G g s M H 0 m c X V v d D s s J n F 1 b 3 Q 7 U 2 V j d G l v b j E v Y 3 B f Y 2 x 1 c 3 R l c l 9 w c m 9 2 X 2 l u Z F 9 z d W 0 v Q X V 0 b 1 J l b W 9 2 Z W R D b 2 x 1 b W 5 z M S 5 7 b W 9 u d G g s M X 0 m c X V v d D s s J n F 1 b 3 Q 7 U 2 V j d G l v b j E v Y 3 B f Y 2 x 1 c 3 R l c l 9 w c m 9 2 X 2 l u Z F 9 z d W 0 v Q X V 0 b 1 J l b W 9 2 Z W R D b 2 x 1 b W 5 z M S 5 7 c H J v d m l u Y 2 U s M n 0 m c X V v d D s s J n F 1 b 3 Q 7 U 2 V j d G l v b j E v Y 3 B f Y 2 x 1 c 3 R l c l 9 w c m 9 2 X 2 l u Z F 9 z d W 0 v Q X V 0 b 1 J l b W 9 2 Z W R D b 2 x 1 b W 5 z M S 5 7 a W 5 k a W N h d G 9 y L D N 9 J n F 1 b 3 Q 7 L C Z x d W 9 0 O 1 N l Y 3 R p b 2 4 x L 2 N w X 2 N s d X N 0 Z X J f c H J v d l 9 p b m R f c 3 V t L 0 F 1 d G 9 S Z W 1 v d m V k Q 2 9 s d W 1 u c z E u e 3 R v d G F s X 2 J v e X M s N H 0 m c X V v d D s s J n F 1 b 3 Q 7 U 2 V j d G l v b j E v Y 3 B f Y 2 x 1 c 3 R l c l 9 w c m 9 2 X 2 l u Z F 9 z d W 0 v Q X V 0 b 1 J l b W 9 2 Z W R D b 2 x 1 b W 5 z M S 5 7 d G 9 0 Y W x f Z 2 l y b H M s N X 0 m c X V v d D s s J n F 1 b 3 Q 7 U 2 V j d G l v b j E v Y 3 B f Y 2 x 1 c 3 R l c l 9 w c m 9 2 X 2 l u Z F 9 z d W 0 v Q X V 0 b 1 J l b W 9 2 Z W R D b 2 x 1 b W 5 z M S 5 7 d G 9 0 Y W x f Y 2 h p b G R y Z W 4 s N n 0 m c X V v d D s s J n F 1 b 3 Q 7 U 2 V j d G l v b j E v Y 3 B f Y 2 x 1 c 3 R l c l 9 w c m 9 2 X 2 l u Z F 9 z d W 0 v Q X V 0 b 1 J l b W 9 2 Z W R D b 2 x 1 b W 5 z M S 5 7 d G 9 0 Y W x f b W V u L D d 9 J n F 1 b 3 Q 7 L C Z x d W 9 0 O 1 N l Y 3 R p b 2 4 x L 2 N w X 2 N s d X N 0 Z X J f c H J v d l 9 p b m R f c 3 V t L 0 F 1 d G 9 S Z W 1 v d m V k Q 2 9 s d W 1 u c z E u e 3 R v d G F s X 3 d v b W V u L D h 9 J n F 1 b 3 Q 7 L C Z x d W 9 0 O 1 N l Y 3 R p b 2 4 x L 2 N w X 2 N s d X N 0 Z X J f c H J v d l 9 p b m R f c 3 V t L 0 F 1 d G 9 S Z W 1 v d m V k Q 2 9 s d W 1 u c z E u e 3 R v d G F s X 2 F k d W x 0 c y w 5 f S Z x d W 9 0 O y w m c X V v d D t T Z W N 0 a W 9 u M S 9 j c F 9 j b H V z d G V y X 3 B y b 3 Z f a W 5 k X 3 N 1 b S 9 B d X R v U m V t b 3 Z l Z E N v b H V t b n M x L n t 0 b 3 R h b F 9 w d 2 Q s M T B 9 J n F 1 b 3 Q 7 L C Z x d W 9 0 O 1 N l Y 3 R p b 2 4 x L 2 N w X 2 N s d X N 0 Z X J f c H J v d l 9 p b m R f c 3 V t L 0 F 1 d G 9 S Z W 1 v d m V k Q 2 9 s d W 1 u c z E u e 3 R v d G F s L D E x f S Z x d W 9 0 O 1 0 s J n F 1 b 3 Q 7 U m V s Y X R p b 2 5 z a G l w S W 5 m b y Z x d W 9 0 O z p b X X 0 i I C 8 + P C 9 T d G F i b G V F b n R y a W V z P j w v S X R l b T 4 8 S X R l b T 4 8 S X R l b U x v Y 2 F 0 a W 9 u P j x J d G V t V H l w Z T 5 G b 3 J t d W x h P C 9 J d G V t V H l w Z T 4 8 S X R l b V B h d G g + U 2 V j d G l v b j E v Y 3 B f Y 2 x 1 c 3 R l c l 9 w c m 9 2 X 2 l u Z F 9 z d W 0 v U 2 9 1 c m N l P C 9 J d G V t U G F 0 a D 4 8 L 0 l 0 Z W 1 M b 2 N h d G l v b j 4 8 U 3 R h Y m x l R W 5 0 c m l l c y A v P j w v S X R l b T 4 8 S X R l b T 4 8 S X R l b U x v Y 2 F 0 a W 9 u P j x J d G V t V H l w Z T 5 G b 3 J t d W x h P C 9 J d G V t V H l w Z T 4 8 S X R l b V B h d G g + U 2 V j d G l v b j E v Y 3 B f Y 2 x 1 c 3 R l c l 9 w c m 9 2 X 2 l u Z F 9 z d W 0 v R 3 J v d X B l Z C U y M H J v d 3 M 8 L 0 l 0 Z W 1 Q Y X R o P j w v S X R l b U x v Y 2 F 0 a W 9 u P j x T d G F i b G V F b n R y a W V z I C 8 + P C 9 J d G V t P j x J d G V t P j x J d G V t T G 9 j Y X R p b 2 4 + P E l 0 Z W 1 U e X B l P k Z v c m 1 1 b G E 8 L 0 l 0 Z W 1 U e X B l P j x J d G V t U G F 0 a D 5 T Z W N 0 a W 9 u M S 9 j c F 9 j b H V z d G V y X 3 B y b 3 Z f a W 5 k X 3 N 1 b S 9 G a W x 0 Z X J l Z C U y M H J v d 3 M 8 L 0 l 0 Z W 1 Q Y X R o P j w v S X R l b U x v Y 2 F 0 a W 9 u P j x T d G F i b G V F b n R y a W V z I C 8 + P C 9 J d G V t P j x J d G V t P j x J d G V t T G 9 j Y X R p b 2 4 + P E l 0 Z W 1 U e X B l P k Z v c m 1 1 b G E 8 L 0 l 0 Z W 1 U e X B l P j x J d G V t U G F 0 a D 5 T Z W N 0 a W 9 u M S 9 j c F 9 j b H V z d G V y X 3 B y b 3 Z f a W 5 k X 3 N 1 b S 9 T b 3 J 0 Z W Q l M j B y b 3 d z P C 9 J d G V t U G F 0 a D 4 8 L 0 l 0 Z W 1 M b 2 N h d G l v b j 4 8 U 3 R h Y m x l R W 5 0 c m l l c y A v P j w v S X R l b T 4 8 S X R l b T 4 8 S X R l b U x v Y 2 F 0 a W 9 u P j x J d G V t V H l w Z T 5 G b 3 J t d W x h P C 9 J d G V t V H l w Z T 4 8 S X R l b V B h d G g + U 2 V j d G l v b j E v Y 3 B f Y 2 x 1 c 3 R l c l 9 w c m 9 2 X 2 l u Z F 9 z d W 0 v R H V w b G l j Y X R l Z C U y M G N v b H V t b j w v S X R l b V B h d G g + P C 9 J d G V t T G 9 j Y X R p b 2 4 + P F N 0 Y W J s Z U V u d H J p Z X M g L z 4 8 L 0 l 0 Z W 0 + P E l 0 Z W 0 + P E l 0 Z W 1 M b 2 N h d G l v b j 4 8 S X R l b V R 5 c G U + R m 9 y b X V s Y T w v S X R l b V R 5 c G U + P E l 0 Z W 1 Q Y X R o P l N l Y 3 R p b 2 4 x L 2 N w X 2 N s d X N 0 Z X J f c H J v d l 9 p b m R f c 3 V t L 0 l u c 2 V y d G V k J T I w b W 9 u d G g l M j B u Y W 1 l P C 9 J d G V t U G F 0 a D 4 8 L 0 l 0 Z W 1 M b 2 N h d G l v b j 4 8 U 3 R h Y m x l R W 5 0 c m l l c y A v P j w v S X R l b T 4 8 S X R l b T 4 8 S X R l b U x v Y 2 F 0 a W 9 u P j x J d G V t V H l w Z T 5 G b 3 J t d W x h P C 9 J d G V t V H l w Z T 4 8 S X R l b V B h d G g + U 2 V j d G l v b j E v Y 3 B f Y 2 x 1 c 3 R l c l 9 w c m 9 2 X 2 l u Z F 9 z d W 0 v U m V v c m R l c m V k J T I w Y 2 9 s d W 1 u c z w v S X R l b V B h d G g + P C 9 J d G V t T G 9 j Y X R p b 2 4 + P F N 0 Y W J s Z U V u d H J p Z X M g L z 4 8 L 0 l 0 Z W 0 + P E l 0 Z W 0 + P E l 0 Z W 1 M b 2 N h d G l v b j 4 8 S X R l b V R 5 c G U + R m 9 y b X V s Y T w v S X R l b V R 5 c G U + P E l 0 Z W 1 Q Y X R o P l N l Y 3 R p b 2 4 x L 2 N w X 2 N s d X N 0 Z X J f c H J v d l 9 p b m R f c 3 V t L 1 J l b m F t Z W Q l M j B j b 2 x 1 b W 5 z P C 9 J d G V t U G F 0 a D 4 8 L 0 l 0 Z W 1 M b 2 N h d G l v b j 4 8 U 3 R h Y m x l R W 5 0 c m l l c y A v P j w v S X R l b T 4 8 S X R l b T 4 8 S X R l b U x v Y 2 F 0 a W 9 u P j x J d G V t V H l w Z T 5 G b 3 J t d W x h P C 9 J d G V t V H l w Z T 4 8 S X R l b V B h d G g + U 2 V j d G l v b j E v Y 3 B f Y 2 x 1 c 3 R l c l 9 w c m 9 2 X 2 l u Z F 9 z d W 0 v U m V t b 3 Z l Z C U y M G N v b H V t b n M l M j A x P C 9 J d G V t U G F 0 a D 4 8 L 0 l 0 Z W 1 M b 2 N h d G l v b j 4 8 U 3 R h Y m x l R W 5 0 c m l l c y A v P j w v S X R l b T 4 8 S X R l b T 4 8 S X R l b U x v Y 2 F 0 a W 9 u P j x J d G V t V H l w Z T 5 G b 3 J t d W x h P C 9 J d G V t V H l w Z T 4 8 S X R l b V B h d G g + U 2 V j d G l v b j E v Y 3 B f Y 2 x 1 c 3 R l c l 9 w c m 9 2 X 2 l u Z F 9 z d W 0 v U m V v c m R l c m V k J T I w Y 2 9 s d W 1 u c y U y M D E 8 L 0 l 0 Z W 1 Q Y X R o P j w v S X R l b U x v Y 2 F 0 a W 9 u P j x T d G F i b G V F b n R y a W V z I C 8 + P C 9 J d G V t P j x J d G V t P j x J d G V t T G 9 j Y X R p b 2 4 + P E l 0 Z W 1 U e X B l P k Z v c m 1 1 b G E 8 L 0 l 0 Z W 1 U e X B l P j x J d G V t U G F 0 a D 5 T Z W N 0 a W 9 u M S 9 l Z H V j Y X R p b 2 5 f Y 2 x 1 c 3 R l c l 9 w c m 9 2 X 2 l u Z F 9 z d W 0 8 L 0 l 0 Z W 1 Q Y X R o P j w v S X R l b U x v Y 2 F 0 a W 9 u P j x T d G F i b G V F b n R y a W V z P j x F b n R y e S B U e X B l P S J J c 1 B y a X Z h d G U i I F Z h b H V l P S J s M C I g L z 4 8 R W 5 0 c n k g V H l w Z T 0 i T G 9 h Z F R v U m V w b 3 J 0 R G l z Y W J s Z W Q i I F Z h b H V l P S J s M C I g L z 4 8 R W 5 0 c n k g V H l w Z T 0 i U X V l c n l H c m 9 1 c E l E I i B W Y W x 1 Z T 0 i c z E 2 N z k 4 N T B k L W V l Y W E t N D U 2 Y i 0 4 Y T Q 1 L T F i Y j E x Y T A 2 Y W Z i N C I g L z 4 8 R W 5 0 c n k g V H l w Z T 0 i R m l s b E V u Y W J s Z W Q i I F Z h b H V l P S J s M C I g L z 4 8 R W 5 0 c n k g V H l w Z T 0 i R m l s b E 9 i a m V j d F R 5 c G U i I F Z h b H V l P S J z Q 2 9 u b m V j d G l v b k 9 u b H k i I C 8 + P E V u d H J 5 I F R 5 c G U 9 I k Z p b G x U b 0 R h d G F N b 2 R l b E V u Y W J s Z W Q i I F Z h b H V l P S J s M C I g L z 4 8 R W 5 0 c n k g V H l w Z T 0 i U X V l c n l J R C I g V m F s d W U 9 I n M 2 M W Q 3 M z Z h Y y 1 i Z T Y 1 L T Q w M 2 M t Y m E 1 N y 0 y O W U x M j h m Z W M x N D I 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y Z X B v c n R p b m d f b W 9 u d G g m c X V v d D s s J n F 1 b 3 Q 7 b W 9 u d G g m c X V v d D s s J n F 1 b 3 Q 7 c H J v d m l u Y 2 U m c X V v d D s s J n F 1 b 3 Q 7 a W 5 k a W N h d G 9 y J n F 1 b 3 Q 7 L C Z x d W 9 0 O 3 R v d G F s X 2 J v e X M m c X V v d D s s J n F 1 b 3 Q 7 d G 9 0 Y W x f Z 2 l y b H M m c X V v d D s s J n F 1 b 3 Q 7 d G 9 0 Y W x f Y 2 h p b G R y Z W 4 m c X V v d D s s J n F 1 b 3 Q 7 d G 9 0 Y W x f b W V u J n F 1 b 3 Q 7 L C Z x d W 9 0 O 3 R v d G F s X 3 d v b W V u J n F 1 b 3 Q 7 L C Z x d W 9 0 O 3 R v d G F s X 2 F k d W x 0 c y Z x d W 9 0 O y w m c X V v d D t 0 b 3 R h b F 9 w d 2 Q m c X V v d D s s J n F 1 b 3 Q 7 d G 9 0 Y W w m c X V v d D t d I i A v P j x F b n R y e S B U e X B l P S J G a W x s Q 2 9 s d W 1 u V H l w Z X M i I F Z h b H V l P S J z Q 1 F Z Q U F B V U Z C U U F G Q U F V Q S I g L z 4 8 R W 5 0 c n k g V H l w Z T 0 i R m l s b E x h c 3 R V c G R h d G V k I i B W Y W x 1 Z T 0 i Z D I w M j Q t M D Q t M T l U M T U 6 N D M 6 M T I u N j I 3 N T c y 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V k d W N h d G l v b l 9 j b H V z d G V y X 3 B y b 3 Z f a W 5 k X 3 N 1 b S 9 B d X R v U m V t b 3 Z l Z E N v b H V t b n M x L n t y Z X B v c n R p b m d f b W 9 u d G g s M H 0 m c X V v d D s s J n F 1 b 3 Q 7 U 2 V j d G l v b j E v Z W R 1 Y 2 F 0 a W 9 u X 2 N s d X N 0 Z X J f c H J v d l 9 p b m R f c 3 V t L 0 F 1 d G 9 S Z W 1 v d m V k Q 2 9 s d W 1 u c z E u e 2 1 v b n R o L D F 9 J n F 1 b 3 Q 7 L C Z x d W 9 0 O 1 N l Y 3 R p b 2 4 x L 2 V k d W N h d G l v b l 9 j b H V z d G V y X 3 B y b 3 Z f a W 5 k X 3 N 1 b S 9 B d X R v U m V t b 3 Z l Z E N v b H V t b n M x L n t w c m 9 2 a W 5 j Z S w y f S Z x d W 9 0 O y w m c X V v d D t T Z W N 0 a W 9 u M S 9 l Z H V j Y X R p b 2 5 f Y 2 x 1 c 3 R l c l 9 w c m 9 2 X 2 l u Z F 9 z d W 0 v Q X V 0 b 1 J l b W 9 2 Z W R D b 2 x 1 b W 5 z M S 5 7 a W 5 k a W N h d G 9 y L D N 9 J n F 1 b 3 Q 7 L C Z x d W 9 0 O 1 N l Y 3 R p b 2 4 x L 2 V k d W N h d G l v b l 9 j b H V z d G V y X 3 B y b 3 Z f a W 5 k X 3 N 1 b S 9 B d X R v U m V t b 3 Z l Z E N v b H V t b n M x L n t 0 b 3 R h b F 9 i b 3 l z L D R 9 J n F 1 b 3 Q 7 L C Z x d W 9 0 O 1 N l Y 3 R p b 2 4 x L 2 V k d W N h d G l v b l 9 j b H V z d G V y X 3 B y b 3 Z f a W 5 k X 3 N 1 b S 9 B d X R v U m V t b 3 Z l Z E N v b H V t b n M x L n t 0 b 3 R h b F 9 n a X J s c y w 1 f S Z x d W 9 0 O y w m c X V v d D t T Z W N 0 a W 9 u M S 9 l Z H V j Y X R p b 2 5 f Y 2 x 1 c 3 R l c l 9 w c m 9 2 X 2 l u Z F 9 z d W 0 v Q X V 0 b 1 J l b W 9 2 Z W R D b 2 x 1 b W 5 z M S 5 7 d G 9 0 Y W x f Y 2 h p b G R y Z W 4 s N n 0 m c X V v d D s s J n F 1 b 3 Q 7 U 2 V j d G l v b j E v Z W R 1 Y 2 F 0 a W 9 u X 2 N s d X N 0 Z X J f c H J v d l 9 p b m R f c 3 V t L 0 F 1 d G 9 S Z W 1 v d m V k Q 2 9 s d W 1 u c z E u e 3 R v d G F s X 2 1 l b i w 3 f S Z x d W 9 0 O y w m c X V v d D t T Z W N 0 a W 9 u M S 9 l Z H V j Y X R p b 2 5 f Y 2 x 1 c 3 R l c l 9 w c m 9 2 X 2 l u Z F 9 z d W 0 v Q X V 0 b 1 J l b W 9 2 Z W R D b 2 x 1 b W 5 z M S 5 7 d G 9 0 Y W x f d 2 9 t Z W 4 s O H 0 m c X V v d D s s J n F 1 b 3 Q 7 U 2 V j d G l v b j E v Z W R 1 Y 2 F 0 a W 9 u X 2 N s d X N 0 Z X J f c H J v d l 9 p b m R f c 3 V t L 0 F 1 d G 9 S Z W 1 v d m V k Q 2 9 s d W 1 u c z E u e 3 R v d G F s X 2 F k d W x 0 c y w 5 f S Z x d W 9 0 O y w m c X V v d D t T Z W N 0 a W 9 u M S 9 l Z H V j Y X R p b 2 5 f Y 2 x 1 c 3 R l c l 9 w c m 9 2 X 2 l u Z F 9 z d W 0 v Q X V 0 b 1 J l b W 9 2 Z W R D b 2 x 1 b W 5 z M S 5 7 d G 9 0 Y W x f c H d k L D E w f S Z x d W 9 0 O y w m c X V v d D t T Z W N 0 a W 9 u M S 9 l Z H V j Y X R p b 2 5 f Y 2 x 1 c 3 R l c l 9 w c m 9 2 X 2 l u Z F 9 z d W 0 v Q X V 0 b 1 J l b W 9 2 Z W R D b 2 x 1 b W 5 z M S 5 7 d G 9 0 Y W w s M T F 9 J n F 1 b 3 Q 7 X S w m c X V v d D t D b 2 x 1 b W 5 D b 3 V u d C Z x d W 9 0 O z o x M i w m c X V v d D t L Z X l D b 2 x 1 b W 5 O Y W 1 l c y Z x d W 9 0 O z p b X S w m c X V v d D t D b 2 x 1 b W 5 J Z G V u d G l 0 a W V z J n F 1 b 3 Q 7 O l s m c X V v d D t T Z W N 0 a W 9 u M S 9 l Z H V j Y X R p b 2 5 f Y 2 x 1 c 3 R l c l 9 w c m 9 2 X 2 l u Z F 9 z d W 0 v Q X V 0 b 1 J l b W 9 2 Z W R D b 2 x 1 b W 5 z M S 5 7 c m V w b 3 J 0 a W 5 n X 2 1 v b n R o L D B 9 J n F 1 b 3 Q 7 L C Z x d W 9 0 O 1 N l Y 3 R p b 2 4 x L 2 V k d W N h d G l v b l 9 j b H V z d G V y X 3 B y b 3 Z f a W 5 k X 3 N 1 b S 9 B d X R v U m V t b 3 Z l Z E N v b H V t b n M x L n t t b 2 5 0 a C w x f S Z x d W 9 0 O y w m c X V v d D t T Z W N 0 a W 9 u M S 9 l Z H V j Y X R p b 2 5 f Y 2 x 1 c 3 R l c l 9 w c m 9 2 X 2 l u Z F 9 z d W 0 v Q X V 0 b 1 J l b W 9 2 Z W R D b 2 x 1 b W 5 z M S 5 7 c H J v d m l u Y 2 U s M n 0 m c X V v d D s s J n F 1 b 3 Q 7 U 2 V j d G l v b j E v Z W R 1 Y 2 F 0 a W 9 u X 2 N s d X N 0 Z X J f c H J v d l 9 p b m R f c 3 V t L 0 F 1 d G 9 S Z W 1 v d m V k Q 2 9 s d W 1 u c z E u e 2 l u Z G l j Y X R v c i w z f S Z x d W 9 0 O y w m c X V v d D t T Z W N 0 a W 9 u M S 9 l Z H V j Y X R p b 2 5 f Y 2 x 1 c 3 R l c l 9 w c m 9 2 X 2 l u Z F 9 z d W 0 v Q X V 0 b 1 J l b W 9 2 Z W R D b 2 x 1 b W 5 z M S 5 7 d G 9 0 Y W x f Y m 9 5 c y w 0 f S Z x d W 9 0 O y w m c X V v d D t T Z W N 0 a W 9 u M S 9 l Z H V j Y X R p b 2 5 f Y 2 x 1 c 3 R l c l 9 w c m 9 2 X 2 l u Z F 9 z d W 0 v Q X V 0 b 1 J l b W 9 2 Z W R D b 2 x 1 b W 5 z M S 5 7 d G 9 0 Y W x f Z 2 l y b H M s N X 0 m c X V v d D s s J n F 1 b 3 Q 7 U 2 V j d G l v b j E v Z W R 1 Y 2 F 0 a W 9 u X 2 N s d X N 0 Z X J f c H J v d l 9 p b m R f c 3 V t L 0 F 1 d G 9 S Z W 1 v d m V k Q 2 9 s d W 1 u c z E u e 3 R v d G F s X 2 N o a W x k c m V u L D Z 9 J n F 1 b 3 Q 7 L C Z x d W 9 0 O 1 N l Y 3 R p b 2 4 x L 2 V k d W N h d G l v b l 9 j b H V z d G V y X 3 B y b 3 Z f a W 5 k X 3 N 1 b S 9 B d X R v U m V t b 3 Z l Z E N v b H V t b n M x L n t 0 b 3 R h b F 9 t Z W 4 s N 3 0 m c X V v d D s s J n F 1 b 3 Q 7 U 2 V j d G l v b j E v Z W R 1 Y 2 F 0 a W 9 u X 2 N s d X N 0 Z X J f c H J v d l 9 p b m R f c 3 V t L 0 F 1 d G 9 S Z W 1 v d m V k Q 2 9 s d W 1 u c z E u e 3 R v d G F s X 3 d v b W V u L D h 9 J n F 1 b 3 Q 7 L C Z x d W 9 0 O 1 N l Y 3 R p b 2 4 x L 2 V k d W N h d G l v b l 9 j b H V z d G V y X 3 B y b 3 Z f a W 5 k X 3 N 1 b S 9 B d X R v U m V t b 3 Z l Z E N v b H V t b n M x L n t 0 b 3 R h b F 9 h Z H V s d H M s O X 0 m c X V v d D s s J n F 1 b 3 Q 7 U 2 V j d G l v b j E v Z W R 1 Y 2 F 0 a W 9 u X 2 N s d X N 0 Z X J f c H J v d l 9 p b m R f c 3 V t L 0 F 1 d G 9 S Z W 1 v d m V k Q 2 9 s d W 1 u c z E u e 3 R v d G F s X 3 B 3 Z C w x M H 0 m c X V v d D s s J n F 1 b 3 Q 7 U 2 V j d G l v b j E v Z W R 1 Y 2 F 0 a W 9 u X 2 N s d X N 0 Z X J f c H J v d l 9 p b m R f c 3 V t L 0 F 1 d G 9 S Z W 1 v d m V k Q 2 9 s d W 1 u c z E u e 3 R v d G F s L D E x f S Z x d W 9 0 O 1 0 s J n F 1 b 3 Q 7 U m V s Y X R p b 2 5 z a G l w S W 5 m b y Z x d W 9 0 O z p b X X 0 i I C 8 + P C 9 T d G F i b G V F b n R y a W V z P j w v S X R l b T 4 8 S X R l b T 4 8 S X R l b U x v Y 2 F 0 a W 9 u P j x J d G V t V H l w Z T 5 G b 3 J t d W x h P C 9 J d G V t V H l w Z T 4 8 S X R l b V B h d G g + U 2 V j d G l v b j E v Z W R 1 Y 2 F 0 a W 9 u X 2 N s d X N 0 Z X J f c H J v d l 9 p b m R f c 3 V t L 1 N v d X J j Z T w v S X R l b V B h d G g + P C 9 J d G V t T G 9 j Y X R p b 2 4 + P F N 0 Y W J s Z U V u d H J p Z X M g L z 4 8 L 0 l 0 Z W 0 + P E l 0 Z W 0 + P E l 0 Z W 1 M b 2 N h d G l v b j 4 8 S X R l b V R 5 c G U + R m 9 y b X V s Y T w v S X R l b V R 5 c G U + P E l 0 Z W 1 Q Y X R o P l N l Y 3 R p b 2 4 x L 2 h l Y W x 0 a F 9 j b H V z d G V y X 3 B y b 3 Z f a W 5 k X 3 N 1 b T w v S X R l b V B h d G g + P C 9 J d G V t T G 9 j Y X R p b 2 4 + P F N 0 Y W J s Z U V u d H J p Z X M + P E V u d H J 5 I F R 5 c G U 9 I k l z U H J p d m F 0 Z S I g V m F s d W U 9 I m w w I i A v P j x F b n R y e S B U e X B l P S J M b 2 F k V G 9 S Z X B v c n R E a X N h Y m x l Z C I g V m F s d W U 9 I m w w I i A v P j x F b n R y e S B U e X B l P S J R d W V y e U d y b 3 V w S U Q i I F Z h b H V l P S J z M T Y 3 O T g 1 M G Q t Z W V h Y S 0 0 N T Z i L T h h N D U t M W J i M T F h M D Z h Z m I 0 I i A v P j x F b n R y e S B U e X B l P S J G a W x s R W 5 h Y m x l Z C I g V m F s d W U 9 I m w w I i A v P j x F b n R y e S B U e X B l P S J G a W x s T 2 J q Z W N 0 V H l w Z S I g V m F s d W U 9 I n N D b 2 5 u Z W N 0 a W 9 u T 2 5 s e S I g L z 4 8 R W 5 0 c n k g V H l w Z T 0 i R m l s b F R v R G F 0 Y U 1 v Z G V s R W 5 h Y m x l Z C I g V m F s d W U 9 I m w w I i A v P j x F b n R y e S B U e X B l P S J R d W V y e U l E I i B W Y W x 1 Z T 0 i c z M 1 Z j A 1 M T I z L W N j M G I t N D M 0 M i 0 4 M m I 5 L T A 3 M G J k M T U y Y z Q z 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3 J l c G 9 y d G l u Z 1 9 t b 2 5 0 a C Z x d W 9 0 O y w m c X V v d D t t b 2 5 0 a C Z x d W 9 0 O y w m c X V v d D t w c m 9 2 a W 5 j Z S Z x d W 9 0 O y w m c X V v d D t p b m R p Y 2 F 0 b 3 I m c X V v d D s s J n F 1 b 3 Q 7 d G 9 0 Y W x f Y m 9 5 c y Z x d W 9 0 O y w m c X V v d D t 0 b 3 R h b F 9 n a X J s c y Z x d W 9 0 O y w m c X V v d D t 0 b 3 R h b F 9 j a G l s Z H J l b i Z x d W 9 0 O y w m c X V v d D t 0 b 3 R h b F 9 t Z W 4 m c X V v d D s s J n F 1 b 3 Q 7 d G 9 0 Y W x f d 2 9 t Z W 4 m c X V v d D s s J n F 1 b 3 Q 7 d G 9 0 Y W x f Y W R 1 b H R z J n F 1 b 3 Q 7 L C Z x d W 9 0 O 3 R v d G F s X 3 B 3 Z C Z x d W 9 0 O y w m c X V v d D t 0 b 3 R h b C Z x d W 9 0 O 1 0 i I C 8 + P E V u d H J 5 I F R 5 c G U 9 I k Z p b G x D b 2 x 1 b W 5 U e X B l c y I g V m F s d W U 9 I n N D U V l B Q U F V R k J R Q U Z B Q V V B I i A v P j x F b n R y e S B U e X B l P S J G a W x s T G F z d F V w Z G F 0 Z W Q i I F Z h b H V l P S J k M j A y N C 0 w N C 0 x O V Q x N T o 0 M z o x M i 4 2 M z k x O D I w W i I g L z 4 8 R W 5 0 c n k g V H l w Z T 0 i R m l s b E V y c m 9 y Q 2 9 1 b n Q i I F Z h b H V l P S J s M C I g L z 4 8 R W 5 0 c n k g V H l w Z T 0 i R m l s b E V y c m 9 y Q 2 9 k Z S I g V m F s d W U 9 I n N V b m t u b 3 d u I i A v P j x F b n R y e S B U e X B l P S J G a W x s Q 2 9 1 b n Q i I F Z h b H V l P S J s M 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a G V h b H R o X 2 N s d X N 0 Z X J f c H J v d l 9 p b m R f c 3 V t L 0 F 1 d G 9 S Z W 1 v d m V k Q 2 9 s d W 1 u c z E u e 3 J l c G 9 y d G l u Z 1 9 t b 2 5 0 a C w w f S Z x d W 9 0 O y w m c X V v d D t T Z W N 0 a W 9 u M S 9 o Z W F s d G h f Y 2 x 1 c 3 R l c l 9 w c m 9 2 X 2 l u Z F 9 z d W 0 v Q X V 0 b 1 J l b W 9 2 Z W R D b 2 x 1 b W 5 z M S 5 7 b W 9 u d G g s M X 0 m c X V v d D s s J n F 1 b 3 Q 7 U 2 V j d G l v b j E v a G V h b H R o X 2 N s d X N 0 Z X J f c H J v d l 9 p b m R f c 3 V t L 0 F 1 d G 9 S Z W 1 v d m V k Q 2 9 s d W 1 u c z E u e 3 B y b 3 Z p b m N l L D J 9 J n F 1 b 3 Q 7 L C Z x d W 9 0 O 1 N l Y 3 R p b 2 4 x L 2 h l Y W x 0 a F 9 j b H V z d G V y X 3 B y b 3 Z f a W 5 k X 3 N 1 b S 9 B d X R v U m V t b 3 Z l Z E N v b H V t b n M x L n t p b m R p Y 2 F 0 b 3 I s M 3 0 m c X V v d D s s J n F 1 b 3 Q 7 U 2 V j d G l v b j E v a G V h b H R o X 2 N s d X N 0 Z X J f c H J v d l 9 p b m R f c 3 V t L 0 F 1 d G 9 S Z W 1 v d m V k Q 2 9 s d W 1 u c z E u e 3 R v d G F s X 2 J v e X M s N H 0 m c X V v d D s s J n F 1 b 3 Q 7 U 2 V j d G l v b j E v a G V h b H R o X 2 N s d X N 0 Z X J f c H J v d l 9 p b m R f c 3 V t L 0 F 1 d G 9 S Z W 1 v d m V k Q 2 9 s d W 1 u c z E u e 3 R v d G F s X 2 d p c m x z L D V 9 J n F 1 b 3 Q 7 L C Z x d W 9 0 O 1 N l Y 3 R p b 2 4 x L 2 h l Y W x 0 a F 9 j b H V z d G V y X 3 B y b 3 Z f a W 5 k X 3 N 1 b S 9 B d X R v U m V t b 3 Z l Z E N v b H V t b n M x L n t 0 b 3 R h b F 9 j a G l s Z H J l b i w 2 f S Z x d W 9 0 O y w m c X V v d D t T Z W N 0 a W 9 u M S 9 o Z W F s d G h f Y 2 x 1 c 3 R l c l 9 w c m 9 2 X 2 l u Z F 9 z d W 0 v Q X V 0 b 1 J l b W 9 2 Z W R D b 2 x 1 b W 5 z M S 5 7 d G 9 0 Y W x f b W V u L D d 9 J n F 1 b 3 Q 7 L C Z x d W 9 0 O 1 N l Y 3 R p b 2 4 x L 2 h l Y W x 0 a F 9 j b H V z d G V y X 3 B y b 3 Z f a W 5 k X 3 N 1 b S 9 B d X R v U m V t b 3 Z l Z E N v b H V t b n M x L n t 0 b 3 R h b F 9 3 b 2 1 l b i w 4 f S Z x d W 9 0 O y w m c X V v d D t T Z W N 0 a W 9 u M S 9 o Z W F s d G h f Y 2 x 1 c 3 R l c l 9 w c m 9 2 X 2 l u Z F 9 z d W 0 v Q X V 0 b 1 J l b W 9 2 Z W R D b 2 x 1 b W 5 z M S 5 7 d G 9 0 Y W x f Y W R 1 b H R z L D l 9 J n F 1 b 3 Q 7 L C Z x d W 9 0 O 1 N l Y 3 R p b 2 4 x L 2 h l Y W x 0 a F 9 j b H V z d G V y X 3 B y b 3 Z f a W 5 k X 3 N 1 b S 9 B d X R v U m V t b 3 Z l Z E N v b H V t b n M x L n t 0 b 3 R h b F 9 w d 2 Q s M T B 9 J n F 1 b 3 Q 7 L C Z x d W 9 0 O 1 N l Y 3 R p b 2 4 x L 2 h l Y W x 0 a F 9 j b H V z d G V y X 3 B y b 3 Z f a W 5 k X 3 N 1 b S 9 B d X R v U m V t b 3 Z l Z E N v b H V t b n M x L n t 0 b 3 R h b C w x M X 0 m c X V v d D t d L C Z x d W 9 0 O 0 N v b H V t b k N v d W 5 0 J n F 1 b 3 Q 7 O j E y L C Z x d W 9 0 O 0 t l e U N v b H V t b k 5 h b W V z J n F 1 b 3 Q 7 O l t d L C Z x d W 9 0 O 0 N v b H V t b k l k Z W 5 0 a X R p Z X M m c X V v d D s 6 W y Z x d W 9 0 O 1 N l Y 3 R p b 2 4 x L 2 h l Y W x 0 a F 9 j b H V z d G V y X 3 B y b 3 Z f a W 5 k X 3 N 1 b S 9 B d X R v U m V t b 3 Z l Z E N v b H V t b n M x L n t y Z X B v c n R p b m d f b W 9 u d G g s M H 0 m c X V v d D s s J n F 1 b 3 Q 7 U 2 V j d G l v b j E v a G V h b H R o X 2 N s d X N 0 Z X J f c H J v d l 9 p b m R f c 3 V t L 0 F 1 d G 9 S Z W 1 v d m V k Q 2 9 s d W 1 u c z E u e 2 1 v b n R o L D F 9 J n F 1 b 3 Q 7 L C Z x d W 9 0 O 1 N l Y 3 R p b 2 4 x L 2 h l Y W x 0 a F 9 j b H V z d G V y X 3 B y b 3 Z f a W 5 k X 3 N 1 b S 9 B d X R v U m V t b 3 Z l Z E N v b H V t b n M x L n t w c m 9 2 a W 5 j Z S w y f S Z x d W 9 0 O y w m c X V v d D t T Z W N 0 a W 9 u M S 9 o Z W F s d G h f Y 2 x 1 c 3 R l c l 9 w c m 9 2 X 2 l u Z F 9 z d W 0 v Q X V 0 b 1 J l b W 9 2 Z W R D b 2 x 1 b W 5 z M S 5 7 a W 5 k a W N h d G 9 y L D N 9 J n F 1 b 3 Q 7 L C Z x d W 9 0 O 1 N l Y 3 R p b 2 4 x L 2 h l Y W x 0 a F 9 j b H V z d G V y X 3 B y b 3 Z f a W 5 k X 3 N 1 b S 9 B d X R v U m V t b 3 Z l Z E N v b H V t b n M x L n t 0 b 3 R h b F 9 i b 3 l z L D R 9 J n F 1 b 3 Q 7 L C Z x d W 9 0 O 1 N l Y 3 R p b 2 4 x L 2 h l Y W x 0 a F 9 j b H V z d G V y X 3 B y b 3 Z f a W 5 k X 3 N 1 b S 9 B d X R v U m V t b 3 Z l Z E N v b H V t b n M x L n t 0 b 3 R h b F 9 n a X J s c y w 1 f S Z x d W 9 0 O y w m c X V v d D t T Z W N 0 a W 9 u M S 9 o Z W F s d G h f Y 2 x 1 c 3 R l c l 9 w c m 9 2 X 2 l u Z F 9 z d W 0 v Q X V 0 b 1 J l b W 9 2 Z W R D b 2 x 1 b W 5 z M S 5 7 d G 9 0 Y W x f Y 2 h p b G R y Z W 4 s N n 0 m c X V v d D s s J n F 1 b 3 Q 7 U 2 V j d G l v b j E v a G V h b H R o X 2 N s d X N 0 Z X J f c H J v d l 9 p b m R f c 3 V t L 0 F 1 d G 9 S Z W 1 v d m V k Q 2 9 s d W 1 u c z E u e 3 R v d G F s X 2 1 l b i w 3 f S Z x d W 9 0 O y w m c X V v d D t T Z W N 0 a W 9 u M S 9 o Z W F s d G h f Y 2 x 1 c 3 R l c l 9 w c m 9 2 X 2 l u Z F 9 z d W 0 v Q X V 0 b 1 J l b W 9 2 Z W R D b 2 x 1 b W 5 z M S 5 7 d G 9 0 Y W x f d 2 9 t Z W 4 s O H 0 m c X V v d D s s J n F 1 b 3 Q 7 U 2 V j d G l v b j E v a G V h b H R o X 2 N s d X N 0 Z X J f c H J v d l 9 p b m R f c 3 V t L 0 F 1 d G 9 S Z W 1 v d m V k Q 2 9 s d W 1 u c z E u e 3 R v d G F s X 2 F k d W x 0 c y w 5 f S Z x d W 9 0 O y w m c X V v d D t T Z W N 0 a W 9 u M S 9 o Z W F s d G h f Y 2 x 1 c 3 R l c l 9 w c m 9 2 X 2 l u Z F 9 z d W 0 v Q X V 0 b 1 J l b W 9 2 Z W R D b 2 x 1 b W 5 z M S 5 7 d G 9 0 Y W x f c H d k L D E w f S Z x d W 9 0 O y w m c X V v d D t T Z W N 0 a W 9 u M S 9 o Z W F s d G h f Y 2 x 1 c 3 R l c l 9 w c m 9 2 X 2 l u Z F 9 z d W 0 v Q X V 0 b 1 J l b W 9 2 Z W R D b 2 x 1 b W 5 z M S 5 7 d G 9 0 Y W w s M T F 9 J n F 1 b 3 Q 7 X S w m c X V v d D t S Z W x h d G l v b n N o a X B J b m Z v J n F 1 b 3 Q 7 O l t d f S I g L z 4 8 L 1 N 0 Y W J s Z U V u d H J p Z X M + P C 9 J d G V t P j x J d G V t P j x J d G V t T G 9 j Y X R p b 2 4 + P E l 0 Z W 1 U e X B l P k Z v c m 1 1 b G E 8 L 0 l 0 Z W 1 U e X B l P j x J d G V t U G F 0 a D 5 T Z W N 0 a W 9 u M S 9 o Z W F s d G h f Y 2 x 1 c 3 R l c l 9 w c m 9 2 X 2 l u Z F 9 z d W 0 v U 2 9 1 c m N l P C 9 J d G V t U G F 0 a D 4 8 L 0 l 0 Z W 1 M b 2 N h d G l v b j 4 8 U 3 R h Y m x l R W 5 0 c m l l c y A v P j w v S X R l b T 4 8 S X R l b T 4 8 S X R l b U x v Y 2 F 0 a W 9 u P j x J d G V t V H l w Z T 5 G b 3 J t d W x h P C 9 J d G V t V H l w Z T 4 8 S X R l b V B h d G g + U 2 V j d G l v b j E v b n V 0 c m l 0 a W 9 u X 2 N s d X N 0 Z X J f c H J v d l 9 p b m R f c 3 V t P C 9 J d G V t U G F 0 a D 4 8 L 0 l 0 Z W 1 M b 2 N h d G l v b j 4 8 U 3 R h Y m x l R W 5 0 c m l l c z 4 8 R W 5 0 c n k g V H l w Z T 0 i S X N Q c m l 2 Y X R l I i B W Y W x 1 Z T 0 i b D A i I C 8 + P E V u d H J 5 I F R 5 c G U 9 I k x v Y W R U b 1 J l c G 9 y d E R p c 2 F i b G V k I i B W Y W x 1 Z T 0 i b D A i I C 8 + P E V u d H J 5 I F R 5 c G U 9 I l F 1 Z X J 5 R 3 J v d X B J R C I g V m F s d W U 9 I n M x N j c 5 O D U w Z C 1 l Z W F h L T Q 1 N m I t O G E 0 N S 0 x Y m I x M W E w N m F m Y j Q i I C 8 + P E V u d H J 5 I F R 5 c G U 9 I k Z p b G x F b m F i b G V k I i B W Y W x 1 Z T 0 i b D A i I C 8 + P E V u d H J 5 I F R 5 c G U 9 I k Z p b G x P Y m p l Y 3 R U e X B l I i B W Y W x 1 Z T 0 i c 0 N v b m 5 l Y 3 R p b 2 5 P b m x 5 I i A v P j x F b n R y e S B U e X B l P S J G a W x s V G 9 E Y X R h T W 9 k Z W x F b m F i b G V k I i B W Y W x 1 Z T 0 i b D A i I C 8 + P E V u d H J 5 I F R 5 c G U 9 I l F 1 Z X J 5 S U Q i I F Z h b H V l P S J z Z W Z j Y j M 4 M z U t M T N k Y S 0 0 M T B k L T k 1 Y W Q t M z Y x Z m Y 0 N z Z m Y T h 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c m V w b 3 J 0 a W 5 n X 2 1 v b n R o J n F 1 b 3 Q 7 L C Z x d W 9 0 O 2 1 v b n R o J n F 1 b 3 Q 7 L C Z x d W 9 0 O 3 B y b 3 Z p b m N l J n F 1 b 3 Q 7 L C Z x d W 9 0 O 2 l u Z G l j Y X R v c i Z x d W 9 0 O y w m c X V v d D t 0 b 3 R h b F 9 i b 3 l z J n F 1 b 3 Q 7 L C Z x d W 9 0 O 3 R v d G F s X 2 d p c m x z J n F 1 b 3 Q 7 L C Z x d W 9 0 O 3 R v d G F s X 2 N o a W x k c m V u J n F 1 b 3 Q 7 L C Z x d W 9 0 O 3 R v d G F s X 2 1 l b i Z x d W 9 0 O y w m c X V v d D t 0 b 3 R h b F 9 3 b 2 1 l b i Z x d W 9 0 O y w m c X V v d D t 0 b 3 R h b F 9 h Z H V s d H M m c X V v d D s s J n F 1 b 3 Q 7 d G 9 0 Y W x f c H d k J n F 1 b 3 Q 7 L C Z x d W 9 0 O 3 R v d G F s J n F 1 b 3 Q 7 X S I g L z 4 8 R W 5 0 c n k g V H l w Z T 0 i R m l s b E N v b H V t b l R 5 c G V z I i B W Y W x 1 Z T 0 i c 0 N R W U F B Q V V G Q l F B R k F B V U E i I C 8 + P E V u d H J 5 I F R 5 c G U 9 I k Z p b G x M Y X N 0 V X B k Y X R l Z C I g V m F s d W U 9 I m Q y M D I 0 L T A 0 L T E 5 V D E 1 O j Q z O j E y L j Y 0 O D A z N j 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u d X R y a X R p b 2 5 f Y 2 x 1 c 3 R l c l 9 w c m 9 2 X 2 l u Z F 9 z d W 0 v Q X V 0 b 1 J l b W 9 2 Z W R D b 2 x 1 b W 5 z M S 5 7 c m V w b 3 J 0 a W 5 n X 2 1 v b n R o L D B 9 J n F 1 b 3 Q 7 L C Z x d W 9 0 O 1 N l Y 3 R p b 2 4 x L 2 5 1 d H J p d G l v b l 9 j b H V z d G V y X 3 B y b 3 Z f a W 5 k X 3 N 1 b S 9 B d X R v U m V t b 3 Z l Z E N v b H V t b n M x L n t t b 2 5 0 a C w x f S Z x d W 9 0 O y w m c X V v d D t T Z W N 0 a W 9 u M S 9 u d X R y a X R p b 2 5 f Y 2 x 1 c 3 R l c l 9 w c m 9 2 X 2 l u Z F 9 z d W 0 v Q X V 0 b 1 J l b W 9 2 Z W R D b 2 x 1 b W 5 z M S 5 7 c H J v d m l u Y 2 U s M n 0 m c X V v d D s s J n F 1 b 3 Q 7 U 2 V j d G l v b j E v b n V 0 c m l 0 a W 9 u X 2 N s d X N 0 Z X J f c H J v d l 9 p b m R f c 3 V t L 0 F 1 d G 9 S Z W 1 v d m V k Q 2 9 s d W 1 u c z E u e 2 l u Z G l j Y X R v c i w z f S Z x d W 9 0 O y w m c X V v d D t T Z W N 0 a W 9 u M S 9 u d X R y a X R p b 2 5 f Y 2 x 1 c 3 R l c l 9 w c m 9 2 X 2 l u Z F 9 z d W 0 v Q X V 0 b 1 J l b W 9 2 Z W R D b 2 x 1 b W 5 z M S 5 7 d G 9 0 Y W x f Y m 9 5 c y w 0 f S Z x d W 9 0 O y w m c X V v d D t T Z W N 0 a W 9 u M S 9 u d X R y a X R p b 2 5 f Y 2 x 1 c 3 R l c l 9 w c m 9 2 X 2 l u Z F 9 z d W 0 v Q X V 0 b 1 J l b W 9 2 Z W R D b 2 x 1 b W 5 z M S 5 7 d G 9 0 Y W x f Z 2 l y b H M s N X 0 m c X V v d D s s J n F 1 b 3 Q 7 U 2 V j d G l v b j E v b n V 0 c m l 0 a W 9 u X 2 N s d X N 0 Z X J f c H J v d l 9 p b m R f c 3 V t L 0 F 1 d G 9 S Z W 1 v d m V k Q 2 9 s d W 1 u c z E u e 3 R v d G F s X 2 N o a W x k c m V u L D Z 9 J n F 1 b 3 Q 7 L C Z x d W 9 0 O 1 N l Y 3 R p b 2 4 x L 2 5 1 d H J p d G l v b l 9 j b H V z d G V y X 3 B y b 3 Z f a W 5 k X 3 N 1 b S 9 B d X R v U m V t b 3 Z l Z E N v b H V t b n M x L n t 0 b 3 R h b F 9 t Z W 4 s N 3 0 m c X V v d D s s J n F 1 b 3 Q 7 U 2 V j d G l v b j E v b n V 0 c m l 0 a W 9 u X 2 N s d X N 0 Z X J f c H J v d l 9 p b m R f c 3 V t L 0 F 1 d G 9 S Z W 1 v d m V k Q 2 9 s d W 1 u c z E u e 3 R v d G F s X 3 d v b W V u L D h 9 J n F 1 b 3 Q 7 L C Z x d W 9 0 O 1 N l Y 3 R p b 2 4 x L 2 5 1 d H J p d G l v b l 9 j b H V z d G V y X 3 B y b 3 Z f a W 5 k X 3 N 1 b S 9 B d X R v U m V t b 3 Z l Z E N v b H V t b n M x L n t 0 b 3 R h b F 9 h Z H V s d H M s O X 0 m c X V v d D s s J n F 1 b 3 Q 7 U 2 V j d G l v b j E v b n V 0 c m l 0 a W 9 u X 2 N s d X N 0 Z X J f c H J v d l 9 p b m R f c 3 V t L 0 F 1 d G 9 S Z W 1 v d m V k Q 2 9 s d W 1 u c z E u e 3 R v d G F s X 3 B 3 Z C w x M H 0 m c X V v d D s s J n F 1 b 3 Q 7 U 2 V j d G l v b j E v b n V 0 c m l 0 a W 9 u X 2 N s d X N 0 Z X J f c H J v d l 9 p b m R f c 3 V t L 0 F 1 d G 9 S Z W 1 v d m V k Q 2 9 s d W 1 u c z E u e 3 R v d G F s L D E x f S Z x d W 9 0 O 1 0 s J n F 1 b 3 Q 7 Q 2 9 s d W 1 u Q 2 9 1 b n Q m c X V v d D s 6 M T I s J n F 1 b 3 Q 7 S 2 V 5 Q 2 9 s d W 1 u T m F t Z X M m c X V v d D s 6 W 1 0 s J n F 1 b 3 Q 7 Q 2 9 s d W 1 u S W R l b n R p d G l l c y Z x d W 9 0 O z p b J n F 1 b 3 Q 7 U 2 V j d G l v b j E v b n V 0 c m l 0 a W 9 u X 2 N s d X N 0 Z X J f c H J v d l 9 p b m R f c 3 V t L 0 F 1 d G 9 S Z W 1 v d m V k Q 2 9 s d W 1 u c z E u e 3 J l c G 9 y d G l u Z 1 9 t b 2 5 0 a C w w f S Z x d W 9 0 O y w m c X V v d D t T Z W N 0 a W 9 u M S 9 u d X R y a X R p b 2 5 f Y 2 x 1 c 3 R l c l 9 w c m 9 2 X 2 l u Z F 9 z d W 0 v Q X V 0 b 1 J l b W 9 2 Z W R D b 2 x 1 b W 5 z M S 5 7 b W 9 u d G g s M X 0 m c X V v d D s s J n F 1 b 3 Q 7 U 2 V j d G l v b j E v b n V 0 c m l 0 a W 9 u X 2 N s d X N 0 Z X J f c H J v d l 9 p b m R f c 3 V t L 0 F 1 d G 9 S Z W 1 v d m V k Q 2 9 s d W 1 u c z E u e 3 B y b 3 Z p b m N l L D J 9 J n F 1 b 3 Q 7 L C Z x d W 9 0 O 1 N l Y 3 R p b 2 4 x L 2 5 1 d H J p d G l v b l 9 j b H V z d G V y X 3 B y b 3 Z f a W 5 k X 3 N 1 b S 9 B d X R v U m V t b 3 Z l Z E N v b H V t b n M x L n t p b m R p Y 2 F 0 b 3 I s M 3 0 m c X V v d D s s J n F 1 b 3 Q 7 U 2 V j d G l v b j E v b n V 0 c m l 0 a W 9 u X 2 N s d X N 0 Z X J f c H J v d l 9 p b m R f c 3 V t L 0 F 1 d G 9 S Z W 1 v d m V k Q 2 9 s d W 1 u c z E u e 3 R v d G F s X 2 J v e X M s N H 0 m c X V v d D s s J n F 1 b 3 Q 7 U 2 V j d G l v b j E v b n V 0 c m l 0 a W 9 u X 2 N s d X N 0 Z X J f c H J v d l 9 p b m R f c 3 V t L 0 F 1 d G 9 S Z W 1 v d m V k Q 2 9 s d W 1 u c z E u e 3 R v d G F s X 2 d p c m x z L D V 9 J n F 1 b 3 Q 7 L C Z x d W 9 0 O 1 N l Y 3 R p b 2 4 x L 2 5 1 d H J p d G l v b l 9 j b H V z d G V y X 3 B y b 3 Z f a W 5 k X 3 N 1 b S 9 B d X R v U m V t b 3 Z l Z E N v b H V t b n M x L n t 0 b 3 R h b F 9 j a G l s Z H J l b i w 2 f S Z x d W 9 0 O y w m c X V v d D t T Z W N 0 a W 9 u M S 9 u d X R y a X R p b 2 5 f Y 2 x 1 c 3 R l c l 9 w c m 9 2 X 2 l u Z F 9 z d W 0 v Q X V 0 b 1 J l b W 9 2 Z W R D b 2 x 1 b W 5 z M S 5 7 d G 9 0 Y W x f b W V u L D d 9 J n F 1 b 3 Q 7 L C Z x d W 9 0 O 1 N l Y 3 R p b 2 4 x L 2 5 1 d H J p d G l v b l 9 j b H V z d G V y X 3 B y b 3 Z f a W 5 k X 3 N 1 b S 9 B d X R v U m V t b 3 Z l Z E N v b H V t b n M x L n t 0 b 3 R h b F 9 3 b 2 1 l b i w 4 f S Z x d W 9 0 O y w m c X V v d D t T Z W N 0 a W 9 u M S 9 u d X R y a X R p b 2 5 f Y 2 x 1 c 3 R l c l 9 w c m 9 2 X 2 l u Z F 9 z d W 0 v Q X V 0 b 1 J l b W 9 2 Z W R D b 2 x 1 b W 5 z M S 5 7 d G 9 0 Y W x f Y W R 1 b H R z L D l 9 J n F 1 b 3 Q 7 L C Z x d W 9 0 O 1 N l Y 3 R p b 2 4 x L 2 5 1 d H J p d G l v b l 9 j b H V z d G V y X 3 B y b 3 Z f a W 5 k X 3 N 1 b S 9 B d X R v U m V t b 3 Z l Z E N v b H V t b n M x L n t 0 b 3 R h b F 9 w d 2 Q s M T B 9 J n F 1 b 3 Q 7 L C Z x d W 9 0 O 1 N l Y 3 R p b 2 4 x L 2 5 1 d H J p d G l v b l 9 j b H V z d G V y X 3 B y b 3 Z f a W 5 k X 3 N 1 b S 9 B d X R v U m V t b 3 Z l Z E N v b H V t b n M x L n t 0 b 3 R h b C w x M X 0 m c X V v d D t d L C Z x d W 9 0 O 1 J l b G F 0 a W 9 u c 2 h p c E l u Z m 8 m c X V v d D s 6 W 1 1 9 I i A v P j w v U 3 R h Y m x l R W 5 0 c m l l c z 4 8 L 0 l 0 Z W 0 + P E l 0 Z W 0 + P E l 0 Z W 1 M b 2 N h d G l v b j 4 8 S X R l b V R 5 c G U + R m 9 y b X V s Y T w v S X R l b V R 5 c G U + P E l 0 Z W 1 Q Y X R o P l N l Y 3 R p b 2 4 x L 2 5 1 d H J p d G l v b l 9 j b H V z d G V y X 3 B y b 3 Z f a W 5 k X 3 N 1 b S 9 T b 3 V y Y 2 U 8 L 0 l 0 Z W 1 Q Y X R o P j w v S X R l b U x v Y 2 F 0 a W 9 u P j x T d G F i b G V F b n R y a W V z I C 8 + P C 9 J d G V t P j x J d G V t P j x J d G V t T G 9 j Y X R p b 2 4 + P E l 0 Z W 1 U e X B l P k Z v c m 1 1 b G E 8 L 0 l 0 Z W 1 U e X B l P j x J d G V t U G F 0 a D 5 T Z W N 0 a W 9 u M S 9 3 Y X N o X 2 N s d X N 0 Z X J f c H J v d l 9 p b m R f c 3 V t P C 9 J d G V t U G F 0 a D 4 8 L 0 l 0 Z W 1 M b 2 N h d G l v b j 4 8 U 3 R h Y m x l R W 5 0 c m l l c z 4 8 R W 5 0 c n k g V H l w Z T 0 i S X N Q c m l 2 Y X R l I i B W Y W x 1 Z T 0 i b D A i I C 8 + P E V u d H J 5 I F R 5 c G U 9 I k x v Y W R U b 1 J l c G 9 y d E R p c 2 F i b G V k I i B W Y W x 1 Z T 0 i b D A i I C 8 + P E V u d H J 5 I F R 5 c G U 9 I l F 1 Z X J 5 R 3 J v d X B J R C I g V m F s d W U 9 I n M x N j c 5 O D U w Z C 1 l Z W F h L T Q 1 N m I t O G E 0 N S 0 x Y m I x M W E w N m F m Y j Q i I C 8 + P E V u d H J 5 I F R 5 c G U 9 I k Z p b G x F b m F i b G V k I i B W Y W x 1 Z T 0 i b D A i I C 8 + P E V u d H J 5 I F R 5 c G U 9 I k Z p b G x P Y m p l Y 3 R U e X B l I i B W Y W x 1 Z T 0 i c 0 N v b m 5 l Y 3 R p b 2 5 P b m x 5 I i A v P j x F b n R y e S B U e X B l P S J G a W x s V G 9 E Y X R h T W 9 k Z W x F b m F i b G V k I i B W Y W x 1 Z T 0 i b D A i I C 8 + P E V u d H J 5 I F R 5 c G U 9 I l F 1 Z X J 5 S U Q i I F Z h b H V l P S J z Y z I 5 N m V l N D U t M m M z N y 0 0 N z h j L W J l M j M t Y W Q 0 Y z Q 3 N T g w M z g 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c m V w b 3 J 0 a W 5 n X 2 1 v b n R o J n F 1 b 3 Q 7 L C Z x d W 9 0 O 2 1 v b n R o J n F 1 b 3 Q 7 L C Z x d W 9 0 O 3 B y b 3 Z p b m N l J n F 1 b 3 Q 7 L C Z x d W 9 0 O 2 l u Z G l j Y X R v c i Z x d W 9 0 O y w m c X V v d D t 0 b 3 R h b F 9 i b 3 l z J n F 1 b 3 Q 7 L C Z x d W 9 0 O 3 R v d G F s X 2 d p c m x z J n F 1 b 3 Q 7 L C Z x d W 9 0 O 3 R v d G F s X 2 N o a W x k c m V u J n F 1 b 3 Q 7 L C Z x d W 9 0 O 3 R v d G F s X 2 1 l b i Z x d W 9 0 O y w m c X V v d D t 0 b 3 R h b F 9 3 b 2 1 l b i Z x d W 9 0 O y w m c X V v d D t 0 b 3 R h b F 9 h Z H V s d H M m c X V v d D s s J n F 1 b 3 Q 7 d G 9 0 Y W x f c H d k J n F 1 b 3 Q 7 L C Z x d W 9 0 O 3 R v d G F s J n F 1 b 3 Q 7 X S I g L z 4 8 R W 5 0 c n k g V H l w Z T 0 i R m l s b E N v b H V t b l R 5 c G V z I i B W Y W x 1 Z T 0 i c 0 N R W U F B Q V V G Q l F B R k F B V U E i I C 8 + P E V u d H J 5 I F R 5 c G U 9 I k Z p b G x M Y X N 0 V X B k Y X R l Z C I g V m F s d W U 9 I m Q y M D I 0 L T A 0 L T E 5 V D E 1 O j Q z O j E y L j Y 2 M D Y 3 N j 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3 Y X N o X 2 N s d X N 0 Z X J f c H J v d l 9 p b m R f c 3 V t L 0 F 1 d G 9 S Z W 1 v d m V k Q 2 9 s d W 1 u c z E u e 3 J l c G 9 y d G l u Z 1 9 t b 2 5 0 a C w w f S Z x d W 9 0 O y w m c X V v d D t T Z W N 0 a W 9 u M S 9 3 Y X N o X 2 N s d X N 0 Z X J f c H J v d l 9 p b m R f c 3 V t L 0 F 1 d G 9 S Z W 1 v d m V k Q 2 9 s d W 1 u c z E u e 2 1 v b n R o L D F 9 J n F 1 b 3 Q 7 L C Z x d W 9 0 O 1 N l Y 3 R p b 2 4 x L 3 d h c 2 h f Y 2 x 1 c 3 R l c l 9 w c m 9 2 X 2 l u Z F 9 z d W 0 v Q X V 0 b 1 J l b W 9 2 Z W R D b 2 x 1 b W 5 z M S 5 7 c H J v d m l u Y 2 U s M n 0 m c X V v d D s s J n F 1 b 3 Q 7 U 2 V j d G l v b j E v d 2 F z a F 9 j b H V z d G V y X 3 B y b 3 Z f a W 5 k X 3 N 1 b S 9 B d X R v U m V t b 3 Z l Z E N v b H V t b n M x L n t p b m R p Y 2 F 0 b 3 I s M 3 0 m c X V v d D s s J n F 1 b 3 Q 7 U 2 V j d G l v b j E v d 2 F z a F 9 j b H V z d G V y X 3 B y b 3 Z f a W 5 k X 3 N 1 b S 9 B d X R v U m V t b 3 Z l Z E N v b H V t b n M x L n t 0 b 3 R h b F 9 i b 3 l z L D R 9 J n F 1 b 3 Q 7 L C Z x d W 9 0 O 1 N l Y 3 R p b 2 4 x L 3 d h c 2 h f Y 2 x 1 c 3 R l c l 9 w c m 9 2 X 2 l u Z F 9 z d W 0 v Q X V 0 b 1 J l b W 9 2 Z W R D b 2 x 1 b W 5 z M S 5 7 d G 9 0 Y W x f Z 2 l y b H M s N X 0 m c X V v d D s s J n F 1 b 3 Q 7 U 2 V j d G l v b j E v d 2 F z a F 9 j b H V z d G V y X 3 B y b 3 Z f a W 5 k X 3 N 1 b S 9 B d X R v U m V t b 3 Z l Z E N v b H V t b n M x L n t 0 b 3 R h b F 9 j a G l s Z H J l b i w 2 f S Z x d W 9 0 O y w m c X V v d D t T Z W N 0 a W 9 u M S 9 3 Y X N o X 2 N s d X N 0 Z X J f c H J v d l 9 p b m R f c 3 V t L 0 F 1 d G 9 S Z W 1 v d m V k Q 2 9 s d W 1 u c z E u e 3 R v d G F s X 2 1 l b i w 3 f S Z x d W 9 0 O y w m c X V v d D t T Z W N 0 a W 9 u M S 9 3 Y X N o X 2 N s d X N 0 Z X J f c H J v d l 9 p b m R f c 3 V t L 0 F 1 d G 9 S Z W 1 v d m V k Q 2 9 s d W 1 u c z E u e 3 R v d G F s X 3 d v b W V u L D h 9 J n F 1 b 3 Q 7 L C Z x d W 9 0 O 1 N l Y 3 R p b 2 4 x L 3 d h c 2 h f Y 2 x 1 c 3 R l c l 9 w c m 9 2 X 2 l u Z F 9 z d W 0 v Q X V 0 b 1 J l b W 9 2 Z W R D b 2 x 1 b W 5 z M S 5 7 d G 9 0 Y W x f Y W R 1 b H R z L D l 9 J n F 1 b 3 Q 7 L C Z x d W 9 0 O 1 N l Y 3 R p b 2 4 x L 3 d h c 2 h f Y 2 x 1 c 3 R l c l 9 w c m 9 2 X 2 l u Z F 9 z d W 0 v Q X V 0 b 1 J l b W 9 2 Z W R D b 2 x 1 b W 5 z M S 5 7 d G 9 0 Y W x f c H d k L D E w f S Z x d W 9 0 O y w m c X V v d D t T Z W N 0 a W 9 u M S 9 3 Y X N o X 2 N s d X N 0 Z X J f c H J v d l 9 p b m R f c 3 V t L 0 F 1 d G 9 S Z W 1 v d m V k Q 2 9 s d W 1 u c z E u e 3 R v d G F s L D E x f S Z x d W 9 0 O 1 0 s J n F 1 b 3 Q 7 Q 2 9 s d W 1 u Q 2 9 1 b n Q m c X V v d D s 6 M T I s J n F 1 b 3 Q 7 S 2 V 5 Q 2 9 s d W 1 u T m F t Z X M m c X V v d D s 6 W 1 0 s J n F 1 b 3 Q 7 Q 2 9 s d W 1 u S W R l b n R p d G l l c y Z x d W 9 0 O z p b J n F 1 b 3 Q 7 U 2 V j d G l v b j E v d 2 F z a F 9 j b H V z d G V y X 3 B y b 3 Z f a W 5 k X 3 N 1 b S 9 B d X R v U m V t b 3 Z l Z E N v b H V t b n M x L n t y Z X B v c n R p b m d f b W 9 u d G g s M H 0 m c X V v d D s s J n F 1 b 3 Q 7 U 2 V j d G l v b j E v d 2 F z a F 9 j b H V z d G V y X 3 B y b 3 Z f a W 5 k X 3 N 1 b S 9 B d X R v U m V t b 3 Z l Z E N v b H V t b n M x L n t t b 2 5 0 a C w x f S Z x d W 9 0 O y w m c X V v d D t T Z W N 0 a W 9 u M S 9 3 Y X N o X 2 N s d X N 0 Z X J f c H J v d l 9 p b m R f c 3 V t L 0 F 1 d G 9 S Z W 1 v d m V k Q 2 9 s d W 1 u c z E u e 3 B y b 3 Z p b m N l L D J 9 J n F 1 b 3 Q 7 L C Z x d W 9 0 O 1 N l Y 3 R p b 2 4 x L 3 d h c 2 h f Y 2 x 1 c 3 R l c l 9 w c m 9 2 X 2 l u Z F 9 z d W 0 v Q X V 0 b 1 J l b W 9 2 Z W R D b 2 x 1 b W 5 z M S 5 7 a W 5 k a W N h d G 9 y L D N 9 J n F 1 b 3 Q 7 L C Z x d W 9 0 O 1 N l Y 3 R p b 2 4 x L 3 d h c 2 h f Y 2 x 1 c 3 R l c l 9 w c m 9 2 X 2 l u Z F 9 z d W 0 v Q X V 0 b 1 J l b W 9 2 Z W R D b 2 x 1 b W 5 z M S 5 7 d G 9 0 Y W x f Y m 9 5 c y w 0 f S Z x d W 9 0 O y w m c X V v d D t T Z W N 0 a W 9 u M S 9 3 Y X N o X 2 N s d X N 0 Z X J f c H J v d l 9 p b m R f c 3 V t L 0 F 1 d G 9 S Z W 1 v d m V k Q 2 9 s d W 1 u c z E u e 3 R v d G F s X 2 d p c m x z L D V 9 J n F 1 b 3 Q 7 L C Z x d W 9 0 O 1 N l Y 3 R p b 2 4 x L 3 d h c 2 h f Y 2 x 1 c 3 R l c l 9 w c m 9 2 X 2 l u Z F 9 z d W 0 v Q X V 0 b 1 J l b W 9 2 Z W R D b 2 x 1 b W 5 z M S 5 7 d G 9 0 Y W x f Y 2 h p b G R y Z W 4 s N n 0 m c X V v d D s s J n F 1 b 3 Q 7 U 2 V j d G l v b j E v d 2 F z a F 9 j b H V z d G V y X 3 B y b 3 Z f a W 5 k X 3 N 1 b S 9 B d X R v U m V t b 3 Z l Z E N v b H V t b n M x L n t 0 b 3 R h b F 9 t Z W 4 s N 3 0 m c X V v d D s s J n F 1 b 3 Q 7 U 2 V j d G l v b j E v d 2 F z a F 9 j b H V z d G V y X 3 B y b 3 Z f a W 5 k X 3 N 1 b S 9 B d X R v U m V t b 3 Z l Z E N v b H V t b n M x L n t 0 b 3 R h b F 9 3 b 2 1 l b i w 4 f S Z x d W 9 0 O y w m c X V v d D t T Z W N 0 a W 9 u M S 9 3 Y X N o X 2 N s d X N 0 Z X J f c H J v d l 9 p b m R f c 3 V t L 0 F 1 d G 9 S Z W 1 v d m V k Q 2 9 s d W 1 u c z E u e 3 R v d G F s X 2 F k d W x 0 c y w 5 f S Z x d W 9 0 O y w m c X V v d D t T Z W N 0 a W 9 u M S 9 3 Y X N o X 2 N s d X N 0 Z X J f c H J v d l 9 p b m R f c 3 V t L 0 F 1 d G 9 S Z W 1 v d m V k Q 2 9 s d W 1 u c z E u e 3 R v d G F s X 3 B 3 Z C w x M H 0 m c X V v d D s s J n F 1 b 3 Q 7 U 2 V j d G l v b j E v d 2 F z a F 9 j b H V z d G V y X 3 B y b 3 Z f a W 5 k X 3 N 1 b S 9 B d X R v U m V t b 3 Z l Z E N v b H V t b n M x L n t 0 b 3 R h b C w x M X 0 m c X V v d D t d L C Z x d W 9 0 O 1 J l b G F 0 a W 9 u c 2 h p c E l u Z m 8 m c X V v d D s 6 W 1 1 9 I i A v P j w v U 3 R h Y m x l R W 5 0 c m l l c z 4 8 L 0 l 0 Z W 0 + P E l 0 Z W 0 + P E l 0 Z W 1 M b 2 N h d G l v b j 4 8 S X R l b V R 5 c G U + R m 9 y b X V s Y T w v S X R l b V R 5 c G U + P E l 0 Z W 1 Q Y X R o P l N l Y 3 R p b 2 4 x L 3 d h c 2 h f Y 2 x 1 c 3 R l c l 9 w c m 9 2 X 2 l u Z F 9 z d W 0 v U 2 9 1 c m N l P C 9 J d G V t U G F 0 a D 4 8 L 0 l 0 Z W 1 M b 2 N h d G l v b j 4 8 U 3 R h Y m x l R W 5 0 c m l l c y A v P j w v S X R l b T 4 8 S X R l b T 4 8 S X R l b U x v Y 2 F 0 a W 9 u P j x J d G V t V H l w Z T 5 G b 3 J t d W x h P C 9 J d G V t V H l w Z T 4 8 S X R l b V B h d G g + U 2 V j d G l v b j E v a G V h b H R o X 3 B y b 3 Z f a W 5 k X 3 N 1 b S U y M C U y O D I l M j k 8 L 0 l 0 Z W 1 Q Y X R o P j w v S X R l b U x v Y 2 F 0 a W 9 u P j x T d G F i b G V F b n R y a W V z P j x F b n R y e S B U e X B l P S J J c 1 B y a X Z h d G U i I F Z h b H V l P S J s M C I g L z 4 8 R W 5 0 c n k g V H l w Z T 0 i T G 9 h Z F R v U m V w b 3 J 0 R G l z Y W J s Z W Q i I F Z h b H V l P S J s M C I g L z 4 8 R W 5 0 c n k g V H l w Z T 0 i U X V l c n l H c m 9 1 c E l E I i B W Y W x 1 Z T 0 i c z c 1 M G N j Y W F m L W Y x Y W Y t N G Z i M S 1 h Y z M y L T k 4 O D M 4 O G Q 1 O W Y 3 Y y I g L z 4 8 R W 5 0 c n k g V H l w Z T 0 i R m l s b E V u Y W J s Z W Q i I F Z h b H V l P S J s M C I g L z 4 8 R W 5 0 c n k g V H l w Z T 0 i R m l s b E 9 i a m V j d F R 5 c G U i I F Z h b H V l P S J z Q 2 9 u b m V j d G l v b k 9 u b H k i I C 8 + P E V u d H J 5 I F R 5 c G U 9 I k Z p b G x U b 0 R h d G F N b 2 R l b E V u Y W J s Z W Q i I F Z h b H V l P S J s M C I g L z 4 8 R W 5 0 c n k g V H l w Z T 0 i U X V l c n l J R C I g V m F s d W U 9 I n M 5 M D B l M W M z M C 0 z N W Q x L T Q 5 N m Y t Y W Y x Z S 0 z M D U 5 N z h j M W R k N D Q 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2 h l Y W x 0 a F 9 w c m 9 2 X 2 l u Z F 9 z d W 0 g K D I p L 0 F 1 d G 9 S Z W 1 v d m V k Q 2 9 s d W 1 u c z E u e 3 J l c G 9 y d G l u Z 1 9 t b 2 5 0 a C w w f S Z x d W 9 0 O y w m c X V v d D t T Z W N 0 a W 9 u M S 9 o Z W F s d G h f c H J v d l 9 p b m R f c 3 V t I C g y K S 9 B d X R v U m V t b 3 Z l Z E N v b H V t b n M x L n t t b 2 5 0 a C w x f S Z x d W 9 0 O y w m c X V v d D t T Z W N 0 a W 9 u M S 9 o Z W F s d G h f c H J v d l 9 p b m R f c 3 V t I C g y K S 9 B d X R v U m V t b 3 Z l Z E N v b H V t b n M x L n t w c m 9 2 a W 5 j Z S w y f S Z x d W 9 0 O y w m c X V v d D t T Z W N 0 a W 9 u M S 9 o Z W F s d G h f c H J v d l 9 p b m R f c 3 V t I C g y K S 9 B d X R v U m V t b 3 Z l Z E N v b H V t b n M x L n t y Z W d p b 2 4 s M 3 0 m c X V v d D s s J n F 1 b 3 Q 7 U 2 V j d G l v b j E v a G V h b H R o X 3 B y b 3 Z f a W 5 k X 3 N 1 b S A o M i k v Q X V 0 b 1 J l b W 9 2 Z W R D b 2 x 1 b W 5 z M S 5 7 a W 5 k a W N h d G 9 y L D R 9 J n F 1 b 3 Q 7 L C Z x d W 9 0 O 1 N l Y 3 R p b 2 4 x L 2 h l Y W x 0 a F 9 w c m 9 2 X 2 l u Z F 9 z d W 0 g K D I p L 0 F 1 d G 9 S Z W 1 v d m V k Q 2 9 s d W 1 u c z E u e 3 R v d G F s X 2 N o a W x k c m V u L D V 9 J n F 1 b 3 Q 7 L C Z x d W 9 0 O 1 N l Y 3 R p b 2 4 x L 2 h l Y W x 0 a F 9 w c m 9 2 X 2 l u Z F 9 z d W 0 g K D I p L 0 F 1 d G 9 S Z W 1 v d m V k Q 2 9 s d W 1 u c z E u e 3 R v d G F s X 2 1 l b i w 2 f S Z x d W 9 0 O y w m c X V v d D t T Z W N 0 a W 9 u M S 9 o Z W F s d G h f c H J v d l 9 p b m R f c 3 V t I C g y K S 9 B d X R v U m V t b 3 Z l Z E N v b H V t b n M x L n t 0 b 3 R h b F 9 3 b 2 1 l b i w 3 f S Z x d W 9 0 O y w m c X V v d D t T Z W N 0 a W 9 u M S 9 o Z W F s d G h f c H J v d l 9 p b m R f c 3 V t I C g y K S 9 B d X R v U m V t b 3 Z l Z E N v b H V t b n M x L n t 0 b 3 R h b F 9 h Z H V s d H M s O H 0 m c X V v d D s s J n F 1 b 3 Q 7 U 2 V j d G l v b j E v a G V h b H R o X 3 B y b 3 Z f a W 5 k X 3 N 1 b S A o M i k v Q X V 0 b 1 J l b W 9 2 Z W R D b 2 x 1 b W 5 z M S 5 7 d G 9 0 Y W x f c H d k L D l 9 J n F 1 b 3 Q 7 L C Z x d W 9 0 O 1 N l Y 3 R p b 2 4 x L 2 h l Y W x 0 a F 9 w c m 9 2 X 2 l u Z F 9 z d W 0 g K D I p L 0 F 1 d G 9 S Z W 1 v d m V k Q 2 9 s d W 1 u c z E u e 3 R v d G F s L D E w f S Z x d W 9 0 O 1 0 s J n F 1 b 3 Q 7 Q 2 9 s d W 1 u Q 2 9 1 b n Q m c X V v d D s 6 M T E s J n F 1 b 3 Q 7 S 2 V 5 Q 2 9 s d W 1 u T m F t Z X M m c X V v d D s 6 W 1 0 s J n F 1 b 3 Q 7 Q 2 9 s d W 1 u S W R l b n R p d G l l c y Z x d W 9 0 O z p b J n F 1 b 3 Q 7 U 2 V j d G l v b j E v a G V h b H R o X 3 B y b 3 Z f a W 5 k X 3 N 1 b S A o M i k v Q X V 0 b 1 J l b W 9 2 Z W R D b 2 x 1 b W 5 z M S 5 7 c m V w b 3 J 0 a W 5 n X 2 1 v b n R o L D B 9 J n F 1 b 3 Q 7 L C Z x d W 9 0 O 1 N l Y 3 R p b 2 4 x L 2 h l Y W x 0 a F 9 w c m 9 2 X 2 l u Z F 9 z d W 0 g K D I p L 0 F 1 d G 9 S Z W 1 v d m V k Q 2 9 s d W 1 u c z E u e 2 1 v b n R o L D F 9 J n F 1 b 3 Q 7 L C Z x d W 9 0 O 1 N l Y 3 R p b 2 4 x L 2 h l Y W x 0 a F 9 w c m 9 2 X 2 l u Z F 9 z d W 0 g K D I p L 0 F 1 d G 9 S Z W 1 v d m V k Q 2 9 s d W 1 u c z E u e 3 B y b 3 Z p b m N l L D J 9 J n F 1 b 3 Q 7 L C Z x d W 9 0 O 1 N l Y 3 R p b 2 4 x L 2 h l Y W x 0 a F 9 w c m 9 2 X 2 l u Z F 9 z d W 0 g K D I p L 0 F 1 d G 9 S Z W 1 v d m V k Q 2 9 s d W 1 u c z E u e 3 J l Z 2 l v b i w z f S Z x d W 9 0 O y w m c X V v d D t T Z W N 0 a W 9 u M S 9 o Z W F s d G h f c H J v d l 9 p b m R f c 3 V t I C g y K S 9 B d X R v U m V t b 3 Z l Z E N v b H V t b n M x L n t p b m R p Y 2 F 0 b 3 I s N H 0 m c X V v d D s s J n F 1 b 3 Q 7 U 2 V j d G l v b j E v a G V h b H R o X 3 B y b 3 Z f a W 5 k X 3 N 1 b S A o M i k v Q X V 0 b 1 J l b W 9 2 Z W R D b 2 x 1 b W 5 z M S 5 7 d G 9 0 Y W x f Y 2 h p b G R y Z W 4 s N X 0 m c X V v d D s s J n F 1 b 3 Q 7 U 2 V j d G l v b j E v a G V h b H R o X 3 B y b 3 Z f a W 5 k X 3 N 1 b S A o M i k v Q X V 0 b 1 J l b W 9 2 Z W R D b 2 x 1 b W 5 z M S 5 7 d G 9 0 Y W x f b W V u L D Z 9 J n F 1 b 3 Q 7 L C Z x d W 9 0 O 1 N l Y 3 R p b 2 4 x L 2 h l Y W x 0 a F 9 w c m 9 2 X 2 l u Z F 9 z d W 0 g K D I p L 0 F 1 d G 9 S Z W 1 v d m V k Q 2 9 s d W 1 u c z E u e 3 R v d G F s X 3 d v b W V u L D d 9 J n F 1 b 3 Q 7 L C Z x d W 9 0 O 1 N l Y 3 R p b 2 4 x L 2 h l Y W x 0 a F 9 w c m 9 2 X 2 l u Z F 9 z d W 0 g K D I p L 0 F 1 d G 9 S Z W 1 v d m V k Q 2 9 s d W 1 u c z E u e 3 R v d G F s X 2 F k d W x 0 c y w 4 f S Z x d W 9 0 O y w m c X V v d D t T Z W N 0 a W 9 u M S 9 o Z W F s d G h f c H J v d l 9 p b m R f c 3 V t I C g y K S 9 B d X R v U m V t b 3 Z l Z E N v b H V t b n M x L n t 0 b 3 R h b F 9 w d 2 Q s O X 0 m c X V v d D s s J n F 1 b 3 Q 7 U 2 V j d G l v b j E v a G V h b H R o X 3 B y b 3 Z f a W 5 k X 3 N 1 b S A o M i k v Q X V 0 b 1 J l b W 9 2 Z W R D b 2 x 1 b W 5 z M S 5 7 d G 9 0 Y W w s M T B 9 J n F 1 b 3 Q 7 X S w m c X V v d D t S Z W x h d G l v b n N o a X B J b m Z v J n F 1 b 3 Q 7 O l t d f S I g L z 4 8 R W 5 0 c n k g V H l w Z T 0 i R m l s b F N 0 Y X R 1 c y I g V m F s d W U 9 I n N D b 2 1 w b G V 0 Z S I g L z 4 8 R W 5 0 c n k g V H l w Z T 0 i R m l s b E N v b H V t b k 5 h b W V z I i B W Y W x 1 Z T 0 i c 1 s m c X V v d D t y Z X B v c n R p b m d f b W 9 u d G g m c X V v d D s s J n F 1 b 3 Q 7 b W 9 u d G g m c X V v d D s s J n F 1 b 3 Q 7 c H J v d m l u Y 2 U m c X V v d D s s J n F 1 b 3 Q 7 c m V n a W 9 u J n F 1 b 3 Q 7 L C Z x d W 9 0 O 2 l u Z G l j Y X R v c i Z x d W 9 0 O y w m c X V v d D t 0 b 3 R h b F 9 j a G l s Z H J l b i Z x d W 9 0 O y w m c X V v d D t 0 b 3 R h b F 9 t Z W 4 m c X V v d D s s J n F 1 b 3 Q 7 d G 9 0 Y W x f d 2 9 t Z W 4 m c X V v d D s s J n F 1 b 3 Q 7 d G 9 0 Y W x f Y W R 1 b H R z J n F 1 b 3 Q 7 L C Z x d W 9 0 O 3 R v d G F s X 3 B 3 Z C Z x d W 9 0 O y w m c X V v d D t 0 b 3 R h b C Z x d W 9 0 O 1 0 i I C 8 + P E V u d H J 5 I F R 5 c G U 9 I k Z p b G x D b 2 x 1 b W 5 U e X B l c y I g V m F s d W U 9 I n N D U V l H Q U F Z R k F B V U F C U U E 9 I i A v P j x F b n R y e S B U e X B l P S J G a W x s T G F z d F V w Z G F 0 Z W Q i I F Z h b H V l P S J k M j A y N C 0 w N C 0 x O V Q x N T o 0 M z o x M y 4 y M D c 1 N T Y w W i I g L z 4 8 R W 5 0 c n k g V H l w Z T 0 i R m l s b E V y c m 9 y Q 2 9 1 b n Q i I F Z h b H V l P S J s M C I g L z 4 8 R W 5 0 c n k g V H l w Z T 0 i R m l s b E V y c m 9 y Q 2 9 k Z S I g V m F s d W U 9 I n N V b m t u b 3 d u I i A v P j x F b n R y e S B U e X B l P S J G a W x s Q 2 9 1 b n Q i I F Z h b H V l P S J s N D E i I C 8 + P E V u d H J 5 I F R 5 c G U 9 I k F k Z G V k V G 9 E Y X R h T W 9 k Z W w i I F Z h b H V l P S J s M C I g L z 4 8 L 1 N 0 Y W J s Z U V u d H J p Z X M + P C 9 J d G V t P j x J d G V t P j x J d G V t T G 9 j Y X R p b 2 4 + P E l 0 Z W 1 U e X B l P k Z v c m 1 1 b G E 8 L 0 l 0 Z W 1 U e X B l P j x J d G V t U G F 0 a D 5 T Z W N 0 a W 9 u M S 9 o Z W F s d G h f c H J v d l 9 p b m R f c 3 V t J T I w J T I 4 M i U y O S 9 T b 3 V y Y 2 U 8 L 0 l 0 Z W 1 Q Y X R o P j w v S X R l b U x v Y 2 F 0 a W 9 u P j x T d G F i b G V F b n R y a W V z I C 8 + P C 9 J d G V t P j x J d G V t P j x J d G V t T G 9 j Y X R p b 2 4 + P E l 0 Z W 1 U e X B l P k Z v c m 1 1 b G E 8 L 0 l 0 Z W 1 U e X B l P j x J d G V t U G F 0 a D 5 T Z W N 0 a W 9 u M S 9 j c F 9 w c m 9 2 X 2 l u Z F 9 z d W 0 v S W 5 z Z X J 0 Z W Q l M j B j b 2 5 k a X R p b 2 5 h b C U y M G N v b H V t b j w v S X R l b V B h d G g + P C 9 J d G V t T G 9 j Y X R p b 2 4 + P F N 0 Y W J s Z U V u d H J p Z X M g L z 4 8 L 0 l 0 Z W 0 + P E l 0 Z W 0 + P E l 0 Z W 1 M b 2 N h d G l v b j 4 8 S X R l b V R 5 c G U + R m 9 y b X V s Y T w v S X R l b V R 5 c G U + P E l 0 Z W 1 Q Y X R o P l N l Y 3 R p b 2 4 x L 2 N w X 3 B y b 3 Z f a W 5 k X 3 N 1 b S 9 S Z W 9 y Z G V y Z W Q l M j B j b 2 x 1 b W 5 z J T I w M j w v S X R l b V B h d G g + P C 9 J d G V t T G 9 j Y X R p b 2 4 + P F N 0 Y W J s Z U V u d H J p Z X M g L z 4 8 L 0 l 0 Z W 0 + P E l 0 Z W 0 + P E l 0 Z W 1 M b 2 N h d G l v b j 4 8 S X R l b V R 5 c G U + R m 9 y b X V s Y T w v S X R l b V R 5 c G U + P E l 0 Z W 1 Q Y X R o P l N l Y 3 R p b 2 4 x L 2 N w X 3 R v d G F s L 0 F k Z G V k J T I w U 2 9 1 c m N l J T I w T m F t Z T w v S X R l b V B h d G g + P C 9 J d G V t T G 9 j Y X R p b 2 4 + P F N 0 Y W J s Z U V u d H J p Z X M g L z 4 8 L 0 l 0 Z W 0 + P E l 0 Z W 0 + P E l 0 Z W 1 M b 2 N h d G l v b j 4 8 S X R l b V R 5 c G U + R m 9 y b X V s Y T w v S X R l b V R 5 c G U + P E l 0 Z W 1 Q Y X R o P l N l Y 3 R p b 2 4 x L 0 F w c G V u Z D w v S X R l b V B h d G g + P C 9 J d G V t T G 9 j Y X R p b 2 4 + P F N 0 Y W J s Z U V u d H J p Z X M + P E V u d H J 5 I F R 5 c G U 9 I k l z U H J p d m F 0 Z S I g V m F s d W U 9 I m w w I i A v P j x F b n R y e S B U e X B l P S J M b 2 F k V G 9 S Z X B v c n R E a X N h Y m x l Z C I g V m F s d W U 9 I m w w I i A v P j x F b n R y e S B U e X B l P S J R d W V y e U d y b 3 V w S U Q i I F Z h b H V l P S J z N z U w Y 2 N h Y W Y t Z j F h Z i 0 0 Z m I x L W F j M z I t O T g 4 M z g 4 Z D U 5 Z j d j I i A v P j x F b n R y e S B U e X B l P S J G a W x s R W 5 h Y m x l Z C I g V m F s d W U 9 I m w x I i A v P j x F b n R y e S B U e X B l P S J G a W x s T 2 J q Z W N 0 V H l w Z S I g V m F s d W U 9 I n N U Y W J s Z S I g L z 4 8 R W 5 0 c n k g V H l w Z T 0 i R m l s b F R v R G F 0 Y U 1 v Z G V s R W 5 h Y m x l Z C I g V m F s d W U 9 I m w w I i A v P j x F b n R y e S B U e X B l P S J R d W V y e U l E I i B W Y W x 1 Z T 0 i c z Y y Z D h l O W U 3 L W M w N D Q t N D E x O S 1 i M D R m L T I 2 N D d m M z V j Z T g 4 M i I g L z 4 8 R W 5 0 c n k g V H l w Z T 0 i Q n V m Z m V y T m V 4 d F J l Z n J l c 2 g i I F Z h b H V l P S J s M S I g L z 4 8 R W 5 0 c n k g V H l w Z T 0 i U m V z d W x 0 V H l w Z S I g V m F s d W U 9 I n N U Y W J s Z S I g L z 4 8 R W 5 0 c n k g V H l w Z T 0 i T m F t Z V V w Z G F 0 Z W R B Z n R l c k Z p b G w i I F Z h b H V l P S J s M C I g L z 4 8 R W 5 0 c n k g V H l w Z T 0 i R m l s b F R h c m d l d C I g V m F s d W U 9 I n N B c H B l b m Q i I C 8 + P E V u d H J 5 I F R 5 c G U 9 I k Z p b G x l Z E N v b X B s Z X R l U m V z d W x 0 V G 9 X b 3 J r c 2 h l Z X Q i I F Z h b H V l P S J s M S I g L z 4 8 R W 5 0 c n k g V H l w Z T 0 i Q W R k Z W R U b 0 R h d G F N b 2 R l b C I g V m F s d W U 9 I m w w I i A v P j x F b n R y e S B U e X B l P S J G a W x s Q 2 9 1 b n Q i I F Z h b H V l P S J s N z M i I C 8 + P E V u d H J 5 I F R 5 c G U 9 I k Z p b G x F c n J v c k N v Z G U i I F Z h b H V l P S J z V W 5 r b m 9 3 b i I g L z 4 8 R W 5 0 c n k g V H l w Z T 0 i R m l s b E V y c m 9 y Q 2 9 1 b n Q i I F Z h b H V l P S J s M C I g L z 4 8 R W 5 0 c n k g V H l w Z T 0 i R m l s b E x h c 3 R V c G R h d G V k I i B W Y W x 1 Z T 0 i Z D I w M j Q t M D Q t M T l U M j E 6 M D A 6 M T Y u O D E y N T I 5 M F o i I C 8 + P E V u d H J 5 I F R 5 c G U 9 I k Z p b G x D b 2 x 1 b W 5 U e X B l c y I g V m F s d W U 9 I n N B Q W t H Q m d B R 0 J R Q U Z B Q V V B I i A v P j x F b n R y e S B U e X B l P S J G a W x s Q 2 9 s d W 1 u T m F t Z X M i I F Z h b H V l P S J z W y Z x d W 9 0 O 3 N l Y 3 R p b 2 4 m c X V v d D s s J n F 1 b 3 Q 7 c m V w b 3 J 0 a W 5 n X 2 1 v b n R o J n F 1 b 3 Q 7 L C Z x d W 9 0 O 2 1 v b n R o J n F 1 b 3 Q 7 L C Z x d W 9 0 O 3 B y b 3 Z p b m N l J n F 1 b 3 Q 7 L C Z x d W 9 0 O 3 J l Z 2 l v b i Z x d W 9 0 O y w m c X V v d D t p b m R p Y 2 F 0 b 3 I m c X V v d D s s J n F 1 b 3 Q 7 d G 9 0 Y W x f Y 2 h p b G R y Z W 4 m c X V v d D s s J n F 1 b 3 Q 7 d G 9 0 Y W x f b W V u J n F 1 b 3 Q 7 L C Z x d W 9 0 O 3 R v d G F s X 3 d v b W V u J n F 1 b 3 Q 7 L C Z x d W 9 0 O 3 R v d G F s X 2 F k d W x 0 c y Z x d W 9 0 O y w m c X V v d D t 0 b 3 R h b F 9 w d 2 Q m c X V v d D s s J n F 1 b 3 Q 7 d G 9 0 Y W 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X B w Z W 5 k L 0 F 1 d G 9 S Z W 1 v d m V k Q 2 9 s d W 1 u c z E u e 3 N l Y 3 R p b 2 4 s M H 0 m c X V v d D s s J n F 1 b 3 Q 7 U 2 V j d G l v b j E v Q X B w Z W 5 k L 0 F 1 d G 9 S Z W 1 v d m V k Q 2 9 s d W 1 u c z E u e 3 J l c G 9 y d G l u Z 1 9 t b 2 5 0 a C w x f S Z x d W 9 0 O y w m c X V v d D t T Z W N 0 a W 9 u M S 9 B c H B l b m Q v Q X V 0 b 1 J l b W 9 2 Z W R D b 2 x 1 b W 5 z M S 5 7 b W 9 u d G g s M n 0 m c X V v d D s s J n F 1 b 3 Q 7 U 2 V j d G l v b j E v Q X B w Z W 5 k L 0 F 1 d G 9 S Z W 1 v d m V k Q 2 9 s d W 1 u c z E u e 3 B y b 3 Z p b m N l L D N 9 J n F 1 b 3 Q 7 L C Z x d W 9 0 O 1 N l Y 3 R p b 2 4 x L 0 F w c G V u Z C 9 B d X R v U m V t b 3 Z l Z E N v b H V t b n M x L n t y Z W d p b 2 4 s N H 0 m c X V v d D s s J n F 1 b 3 Q 7 U 2 V j d G l v b j E v Q X B w Z W 5 k L 0 F 1 d G 9 S Z W 1 v d m V k Q 2 9 s d W 1 u c z E u e 2 l u Z G l j Y X R v c i w 1 f S Z x d W 9 0 O y w m c X V v d D t T Z W N 0 a W 9 u M S 9 B c H B l b m Q v Q X V 0 b 1 J l b W 9 2 Z W R D b 2 x 1 b W 5 z M S 5 7 d G 9 0 Y W x f Y 2 h p b G R y Z W 4 s N n 0 m c X V v d D s s J n F 1 b 3 Q 7 U 2 V j d G l v b j E v Q X B w Z W 5 k L 0 F 1 d G 9 S Z W 1 v d m V k Q 2 9 s d W 1 u c z E u e 3 R v d G F s X 2 1 l b i w 3 f S Z x d W 9 0 O y w m c X V v d D t T Z W N 0 a W 9 u M S 9 B c H B l b m Q v Q X V 0 b 1 J l b W 9 2 Z W R D b 2 x 1 b W 5 z M S 5 7 d G 9 0 Y W x f d 2 9 t Z W 4 s O H 0 m c X V v d D s s J n F 1 b 3 Q 7 U 2 V j d G l v b j E v Q X B w Z W 5 k L 0 F 1 d G 9 S Z W 1 v d m V k Q 2 9 s d W 1 u c z E u e 3 R v d G F s X 2 F k d W x 0 c y w 5 f S Z x d W 9 0 O y w m c X V v d D t T Z W N 0 a W 9 u M S 9 B c H B l b m Q v Q X V 0 b 1 J l b W 9 2 Z W R D b 2 x 1 b W 5 z M S 5 7 d G 9 0 Y W x f c H d k L D E w f S Z x d W 9 0 O y w m c X V v d D t T Z W N 0 a W 9 u M S 9 B c H B l b m Q v Q X V 0 b 1 J l b W 9 2 Z W R D b 2 x 1 b W 5 z M S 5 7 d G 9 0 Y W w s M T F 9 J n F 1 b 3 Q 7 X S w m c X V v d D t D b 2 x 1 b W 5 D b 3 V u d C Z x d W 9 0 O z o x M i w m c X V v d D t L Z X l D b 2 x 1 b W 5 O Y W 1 l c y Z x d W 9 0 O z p b X S w m c X V v d D t D b 2 x 1 b W 5 J Z G V u d G l 0 a W V z J n F 1 b 3 Q 7 O l s m c X V v d D t T Z W N 0 a W 9 u M S 9 B c H B l b m Q v Q X V 0 b 1 J l b W 9 2 Z W R D b 2 x 1 b W 5 z M S 5 7 c 2 V j d G l v b i w w f S Z x d W 9 0 O y w m c X V v d D t T Z W N 0 a W 9 u M S 9 B c H B l b m Q v Q X V 0 b 1 J l b W 9 2 Z W R D b 2 x 1 b W 5 z M S 5 7 c m V w b 3 J 0 a W 5 n X 2 1 v b n R o L D F 9 J n F 1 b 3 Q 7 L C Z x d W 9 0 O 1 N l Y 3 R p b 2 4 x L 0 F w c G V u Z C 9 B d X R v U m V t b 3 Z l Z E N v b H V t b n M x L n t t b 2 5 0 a C w y f S Z x d W 9 0 O y w m c X V v d D t T Z W N 0 a W 9 u M S 9 B c H B l b m Q v Q X V 0 b 1 J l b W 9 2 Z W R D b 2 x 1 b W 5 z M S 5 7 c H J v d m l u Y 2 U s M 3 0 m c X V v d D s s J n F 1 b 3 Q 7 U 2 V j d G l v b j E v Q X B w Z W 5 k L 0 F 1 d G 9 S Z W 1 v d m V k Q 2 9 s d W 1 u c z E u e 3 J l Z 2 l v b i w 0 f S Z x d W 9 0 O y w m c X V v d D t T Z W N 0 a W 9 u M S 9 B c H B l b m Q v Q X V 0 b 1 J l b W 9 2 Z W R D b 2 x 1 b W 5 z M S 5 7 a W 5 k a W N h d G 9 y L D V 9 J n F 1 b 3 Q 7 L C Z x d W 9 0 O 1 N l Y 3 R p b 2 4 x L 0 F w c G V u Z C 9 B d X R v U m V t b 3 Z l Z E N v b H V t b n M x L n t 0 b 3 R h b F 9 j a G l s Z H J l b i w 2 f S Z x d W 9 0 O y w m c X V v d D t T Z W N 0 a W 9 u M S 9 B c H B l b m Q v Q X V 0 b 1 J l b W 9 2 Z W R D b 2 x 1 b W 5 z M S 5 7 d G 9 0 Y W x f b W V u L D d 9 J n F 1 b 3 Q 7 L C Z x d W 9 0 O 1 N l Y 3 R p b 2 4 x L 0 F w c G V u Z C 9 B d X R v U m V t b 3 Z l Z E N v b H V t b n M x L n t 0 b 3 R h b F 9 3 b 2 1 l b i w 4 f S Z x d W 9 0 O y w m c X V v d D t T Z W N 0 a W 9 u M S 9 B c H B l b m Q v Q X V 0 b 1 J l b W 9 2 Z W R D b 2 x 1 b W 5 z M S 5 7 d G 9 0 Y W x f Y W R 1 b H R z L D l 9 J n F 1 b 3 Q 7 L C Z x d W 9 0 O 1 N l Y 3 R p b 2 4 x L 0 F w c G V u Z C 9 B d X R v U m V t b 3 Z l Z E N v b H V t b n M x L n t 0 b 3 R h b F 9 w d 2 Q s M T B 9 J n F 1 b 3 Q 7 L C Z x d W 9 0 O 1 N l Y 3 R p b 2 4 x L 0 F w c G V u Z C 9 B d X R v U m V t b 3 Z l Z E N v b H V t b n M x L n t 0 b 3 R h b C w x M X 0 m c X V v d D t d L C Z x d W 9 0 O 1 J l b G F 0 a W 9 u c 2 h p c E l u Z m 8 m c X V v d D s 6 W 1 1 9 I i A v P j w v U 3 R h Y m x l R W 5 0 c m l l c z 4 8 L 0 l 0 Z W 0 + P E l 0 Z W 0 + P E l 0 Z W 1 M b 2 N h d G l v b j 4 8 S X R l b V R 5 c G U + R m 9 y b X V s Y T w v S X R l b V R 5 c G U + P E l 0 Z W 1 Q Y X R o P l N l Y 3 R p b 2 4 x L 0 F w c G V u Z C 9 T b 3 V y Y 2 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q 7 M I A u Q 3 d x A w D Q Y J K o Z I h v c N A Q E B B Q A E g g I A Z S 0 X t 8 N D D f z V B l 8 y D R H p m F w y J U 3 + 4 Y N q q 2 x E d M t a q 9 t F D R 3 d s R L K b r 3 L t E p e A c W M 3 S / a k s r T 4 A y i E A 0 l p 0 W 8 V + y Q f i F B / g 5 1 K Q G L D X E 8 9 K v V n 5 X f + 8 2 F K u 2 6 j F P S c / Y A N c Y g 4 2 q 4 W R o 6 3 K c l H 4 r d 8 o I F q i i E x e s L J 7 6 6 P 5 X k T q c A + 1 b 8 q f 5 B J q P I V b e U X u A / Y 0 i V Q B h z Q 7 h 9 P N Z T e G G 5 f j 8 f W L J U 5 r k z + N e W F b h 1 e 6 U K T / n 4 8 I 9 n c A x O a M B 8 T w A 0 k 8 d n N T 6 w z 9 1 g 8 8 B T v 4 U x n r 5 D k 4 Q F J K + J h C k d K M j F v g c / q z a p w A X L 6 K a 7 k O q f z 0 j m 1 A y s D 7 / c n x g n H S 5 E g v J C L 6 a T I c g l f U 3 0 E / H e i E I 1 c + V G h j 6 4 b M E N R K M y U J H L p 8 c f T u / 2 b / F I y q x p g r J / + H / F y v q R 2 Z u Q 6 v V 2 4 1 G k w H i l c 4 r Z i P w T x Y Y Z Q x U t L J i I I J T W 3 Z k U l 3 v Q K D / 0 X U 9 Y L M 1 / B D U G L j g N D d T W + Q + v v j p F b R x E n W s J 3 X Q W l d F o T E 9 Y Y j S Z K 0 v 7 l F y A 4 y J I J V S f s f q w g D p Z c m k S h P 5 7 8 3 W X k M 4 j 7 e S q h i y M l Q C 1 0 1 H l r D j C d 6 G G K C H L i b u i A f l 4 / z R E 3 b a z K 6 s L z 4 y z d X 8 c I C W X 6 k O + V Z F 7 M L 5 r 5 V H x n 8 / o / c L W v j j Z V l R C s B m + v s l S a L B l 5 2 W E g 4 k x 5 k v u Y J m B S d d X / m Q F V v U w f A Y J K o Z I h v c N A Q c B M B 0 G C W C G S A F l A w Q B K g Q Q z h V p x H R o p W D i e 9 e / b b d E a o B Q T c E b s O d y f Q N F 4 z w C + W s 4 o X s 6 d y R n M s 5 c H B J o 4 8 Z H d z u z V 0 5 C p 5 a n + c Z F 9 N q E d W a / W 2 P E 0 y j e V o h 9 4 T 6 Y x e M y A 2 P u Y p e p W H C U B i V c U N + d W u 4 = < / D a t a M a s h u p > 
</file>

<file path=customXml/item3.xml><?xml version="1.0" encoding="utf-8"?>
<ct:contentTypeSchema xmlns:ct="http://schemas.microsoft.com/office/2006/metadata/contentType" xmlns:ma="http://schemas.microsoft.com/office/2006/metadata/properties/metaAttributes" ct:_="" ma:_="" ma:contentTypeName="MOZ Documents" ma:contentTypeID="0x010100D3D94803219734408FFC4A2CF4F8CC3F000AF5CE343721734C85F7674E37810420" ma:contentTypeVersion="67" ma:contentTypeDescription="MOZ Content Types" ma:contentTypeScope="" ma:versionID="f5ade075a55c831507ec8a4defb6ba92">
  <xsd:schema xmlns:xsd="http://www.w3.org/2001/XMLSchema" xmlns:xs="http://www.w3.org/2001/XMLSchema" xmlns:p="http://schemas.microsoft.com/office/2006/metadata/properties" xmlns:ns1="http://schemas.microsoft.com/sharepoint/v3" xmlns:ns2="ca283e0b-db31-4043-a2ef-b80661bf084a" xmlns:ns3="9a3b62e3-6f96-49a3-97e4-fe5d09ffedd5" xmlns:ns4="90583e5e-655e-4438-8618-262f6cb9882d" xmlns:ns5="http://schemas.microsoft.com/sharepoint/v4" targetNamespace="http://schemas.microsoft.com/office/2006/metadata/properties" ma:root="true" ma:fieldsID="209b9c5416e4fe328bc325e7efdaf9db" ns1:_="" ns2:_="" ns3:_="" ns4:_="" ns5:_="">
    <xsd:import namespace="http://schemas.microsoft.com/sharepoint/v3"/>
    <xsd:import namespace="ca283e0b-db31-4043-a2ef-b80661bf084a"/>
    <xsd:import namespace="9a3b62e3-6f96-49a3-97e4-fe5d09ffedd5"/>
    <xsd:import namespace="90583e5e-655e-4438-8618-262f6cb9882d"/>
    <xsd:import namespace="http://schemas.microsoft.com/sharepoint/v4"/>
    <xsd:element name="properties">
      <xsd:complexType>
        <xsd:sequence>
          <xsd:element name="documentManagement">
            <xsd:complexType>
              <xsd:all>
                <xsd:element ref="ns2:mda26ace941f4791a7314a339fee829c" minOccurs="0"/>
                <xsd:element ref="ns2:k8c968e8c72a4eda96b7e8fdbe192be2" minOccurs="0"/>
                <xsd:element ref="ns2:ga975397408f43e4b84ec8e5a598e523" minOccurs="0"/>
                <xsd:element ref="ns2:lc9f504ae29c47a895d327db9e8379f3" minOccurs="0"/>
                <xsd:element ref="ns3:_dlc_DocId" minOccurs="0"/>
                <xsd:element ref="ns3:_dlc_DocIdUrl" minOccurs="0"/>
                <xsd:element ref="ns1:_vti_ItemDeclaredRecord" minOccurs="0"/>
                <xsd:element ref="ns1:_vti_ItemHoldRecordStatus" minOccurs="0"/>
                <xsd:element ref="ns3:e5aa45b6ad5045928626a03521bcb354" minOccurs="0"/>
                <xsd:element ref="ns3:l373856d30794c63a26ebe024fcf0a28" minOccurs="0"/>
                <xsd:element ref="ns3:_dlc_DocIdPersistId" minOccurs="0"/>
                <xsd:element ref="ns4:Traveler_x0020_duty_x0020_station" minOccurs="0"/>
                <xsd:element ref="ns4:MediaServiceAutoTags" minOccurs="0"/>
                <xsd:element ref="ns4:MediaServiceOCR" minOccurs="0"/>
                <xsd:element ref="ns5:IconOverlay" minOccurs="0"/>
                <xsd:element ref="ns2:h6a71f3e574e4344bc34f3fc9dd20054"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lcf76f155ced4ddcb4097134ff3c332f"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19" nillable="true" ma:displayName="Declared Record" ma:hidden="true" ma:internalName="_vti_ItemDeclaredRecord" ma:readOnly="true">
      <xsd:simpleType>
        <xsd:restriction base="dms:DateTime"/>
      </xsd:simpleType>
    </xsd:element>
    <xsd:element name="_vti_ItemHoldRecordStatus" ma:index="20"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mda26ace941f4791a7314a339fee829c" ma:index="9"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k8c968e8c72a4eda96b7e8fdbe192be2" ma:index="11"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3" nillable="true" ma:taxonomy="true" ma:internalName="ga975397408f43e4b84ec8e5a598e523" ma:taxonomyFieldName="OfficeDivision" ma:displayName="Office/Division *" ma:default=""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lc9f504ae29c47a895d327db9e8379f3" ma:index="15" nillable="true" ma:taxonomy="true" ma:internalName="lc9f504ae29c47a895d327db9e8379f3" ma:taxonomyFieldName="OrgUnit" ma:displayName="Org Unit" ma:default="82;#Republic of Mozambique-6890|06c1edb0-0785-4255-991b-43eb1f3a2133" ma:fieldId="{5c9f504a-e29c-47a8-95d3-27db9e8379f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h6a71f3e574e4344bc34f3fc9dd20054" ma:index="30"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3b62e3-6f96-49a3-97e4-fe5d09ffedd5" elementFormDefault="qualified">
    <xsd:import namespace="http://schemas.microsoft.com/office/2006/documentManagement/types"/>
    <xsd:import namespace="http://schemas.microsoft.com/office/infopath/2007/PartnerControls"/>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e5aa45b6ad5045928626a03521bcb354" ma:index="22" nillable="true" ma:taxonomy="true" ma:internalName="e5aa45b6ad5045928626a03521bcb354" ma:taxonomyFieldName="Section_x0020_Classification" ma:displayName="Section Classification" ma:default="" ma:fieldId="{e5aa45b6-ad50-4592-8626-a03521bcb354}" ma:sspId="73f51738-d318-4883-9d64-4f0bd0ccc55e" ma:termSetId="1eeff20f-05e3-4b57-a0f5-cf3662d4466c" ma:anchorId="00000000-0000-0000-0000-000000000000" ma:open="false" ma:isKeyword="false">
      <xsd:complexType>
        <xsd:sequence>
          <xsd:element ref="pc:Terms" minOccurs="0" maxOccurs="1"/>
        </xsd:sequence>
      </xsd:complexType>
    </xsd:element>
    <xsd:element name="l373856d30794c63a26ebe024fcf0a28" ma:index="23" nillable="true" ma:taxonomy="true" ma:internalName="l373856d30794c63a26ebe024fcf0a28" ma:taxonomyFieldName="Sections1" ma:displayName="Sections" ma:readOnly="false" ma:default="" ma:fieldId="{5373856d-3079-4c63-a26e-be024fcf0a28}" ma:taxonomyMulti="true" ma:sspId="73f51738-d318-4883-9d64-4f0bd0ccc55e" ma:termSetId="b507ca2c-b90d-4b57-9b6d-c9708fd8843d" ma:anchorId="00000000-0000-0000-0000-000000000000" ma:open="true" ma:isKeyword="false">
      <xsd:complexType>
        <xsd:sequence>
          <xsd:element ref="pc:Terms" minOccurs="0" maxOccurs="1"/>
        </xsd:sequence>
      </xsd:complexType>
    </xsd:element>
    <xsd:element name="_dlc_DocIdPersistId" ma:index="2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0583e5e-655e-4438-8618-262f6cb9882d" elementFormDefault="qualified">
    <xsd:import namespace="http://schemas.microsoft.com/office/2006/documentManagement/types"/>
    <xsd:import namespace="http://schemas.microsoft.com/office/infopath/2007/PartnerControls"/>
    <xsd:element name="Traveler_x0020_duty_x0020_station" ma:index="25" nillable="true" ma:displayName="Office of traveler" ma:default="Maputo" ma:format="Dropdown" ma:hidden="true" ma:internalName="Traveler_x0020_duty_x0020_station" ma:readOnly="false">
      <xsd:simpleType>
        <xsd:restriction base="dms:Choice">
          <xsd:enumeration value="Maputo"/>
          <xsd:enumeration value="Zambezia"/>
          <xsd:enumeration value="Nampula"/>
        </xsd:restriction>
      </xsd:simpleType>
    </xsd:element>
    <xsd:element name="MediaServiceAutoTags" ma:index="26" nillable="true" ma:displayName="MediaServiceAutoTags" ma:internalName="MediaServiceAutoTags" ma:readOnly="true">
      <xsd:simpleType>
        <xsd:restriction base="dms:Text"/>
      </xsd:simpleType>
    </xsd:element>
    <xsd:element name="MediaServiceOCR" ma:index="27" nillable="true" ma:displayName="MediaServiceOCR" ma:internalName="MediaServiceOCR" ma:readOnly="true">
      <xsd:simpleType>
        <xsd:restriction base="dms:Note">
          <xsd:maxLength value="255"/>
        </xsd:restriction>
      </xsd:simpleType>
    </xsd:element>
    <xsd:element name="MediaServiceDateTaken" ma:index="31" nillable="true" ma:displayName="MediaServiceDateTaken" ma:hidden="true" ma:internalName="MediaServiceDateTaken"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MediaServiceLocation" ma:index="36" nillable="true" ma:displayName="Location" ma:internalName="MediaServiceLocation" ma:readOnly="true">
      <xsd:simpleType>
        <xsd:restriction base="dms:Text"/>
      </xsd:simpleType>
    </xsd:element>
    <xsd:element name="MediaLengthInSeconds" ma:index="38" nillable="true" ma:displayName="Length (seconds)" ma:internalName="MediaLengthInSeconds" ma:readOnly="true">
      <xsd:simpleType>
        <xsd:restriction base="dms:Unknown"/>
      </xsd:simpleType>
    </xsd:element>
    <xsd:element name="lcf76f155ced4ddcb4097134ff3c332f" ma:index="40"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displayName="File Nam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ga975397408f43e4b84ec8e5a598e523>
    <k8c968e8c72a4eda96b7e8fdbe192be2 xmlns="ca283e0b-db31-4043-a2ef-b80661bf084a">
      <Terms xmlns="http://schemas.microsoft.com/office/infopath/2007/PartnerControls"/>
    </k8c968e8c72a4eda96b7e8fdbe192be2>
    <IconOverlay xmlns="http://schemas.microsoft.com/sharepoint/v4" xsi:nil="true"/>
    <e5aa45b6ad5045928626a03521bcb354 xmlns="9a3b62e3-6f96-49a3-97e4-fe5d09ffedd5">
      <Terms xmlns="http://schemas.microsoft.com/office/infopath/2007/PartnerControls"/>
    </e5aa45b6ad5045928626a03521bcb354>
    <h6a71f3e574e4344bc34f3fc9dd20054 xmlns="ca283e0b-db31-4043-a2ef-b80661bf084a">
      <Terms xmlns="http://schemas.microsoft.com/office/infopath/2007/PartnerControls"/>
    </h6a71f3e574e4344bc34f3fc9dd20054>
    <lcf76f155ced4ddcb4097134ff3c332f xmlns="90583e5e-655e-4438-8618-262f6cb9882d">
      <Terms xmlns="http://schemas.microsoft.com/office/infopath/2007/PartnerControls"/>
    </lcf76f155ced4ddcb4097134ff3c332f>
    <lc9f504ae29c47a895d327db9e8379f3 xmlns="ca283e0b-db31-4043-a2ef-b80661bf084a">
      <Terms xmlns="http://schemas.microsoft.com/office/infopath/2007/PartnerControls">
        <TermInfo xmlns="http://schemas.microsoft.com/office/infopath/2007/PartnerControls">
          <TermName xmlns="http://schemas.microsoft.com/office/infopath/2007/PartnerControls">Republic of Mozambique-6890</TermName>
          <TermId xmlns="http://schemas.microsoft.com/office/infopath/2007/PartnerControls">06c1edb0-0785-4255-991b-43eb1f3a2133</TermId>
        </TermInfo>
      </Terms>
    </lc9f504ae29c47a895d327db9e8379f3>
    <mda26ace941f4791a7314a339fee829c xmlns="ca283e0b-db31-4043-a2ef-b80661bf084a">
      <Terms xmlns="http://schemas.microsoft.com/office/infopath/2007/PartnerControls"/>
    </mda26ace941f4791a7314a339fee829c>
    <Traveler_x0020_duty_x0020_station xmlns="90583e5e-655e-4438-8618-262f6cb9882d">Maputo</Traveler_x0020_duty_x0020_station>
    <l373856d30794c63a26ebe024fcf0a28 xmlns="9a3b62e3-6f96-49a3-97e4-fe5d09ffedd5">
      <Terms xmlns="http://schemas.microsoft.com/office/infopath/2007/PartnerControls"/>
    </l373856d30794c63a26ebe024fcf0a28>
    <_dlc_DocId xmlns="9a3b62e3-6f96-49a3-97e4-fe5d09ffedd5">MOZA-2122242090-81823</_dlc_DocId>
    <_dlc_DocIdUrl xmlns="9a3b62e3-6f96-49a3-97e4-fe5d09ffedd5">
      <Url>https://unicef.sharepoint.com/teams/MOZ/Programmes/_layouts/15/DocIdRedir.aspx?ID=MOZA-2122242090-81823</Url>
      <Description>MOZA-2122242090-81823</Description>
    </_dlc_DocIdUrl>
  </documentManagement>
</p:properties>
</file>

<file path=customXml/itemProps1.xml><?xml version="1.0" encoding="utf-8"?>
<ds:datastoreItem xmlns:ds="http://schemas.openxmlformats.org/officeDocument/2006/customXml" ds:itemID="{949E915B-F87E-4547-B72F-FB4CB51AA3F2}">
  <ds:schemaRefs>
    <ds:schemaRef ds:uri="http://schemas.microsoft.com/sharepoint/events"/>
  </ds:schemaRefs>
</ds:datastoreItem>
</file>

<file path=customXml/itemProps2.xml><?xml version="1.0" encoding="utf-8"?>
<ds:datastoreItem xmlns:ds="http://schemas.openxmlformats.org/officeDocument/2006/customXml" ds:itemID="{013FD7C6-5761-D040-A1C3-17AAEA8F2123}">
  <ds:schemaRefs>
    <ds:schemaRef ds:uri="http://schemas.microsoft.com/DataMashup"/>
  </ds:schemaRefs>
</ds:datastoreItem>
</file>

<file path=customXml/itemProps3.xml><?xml version="1.0" encoding="utf-8"?>
<ds:datastoreItem xmlns:ds="http://schemas.openxmlformats.org/officeDocument/2006/customXml" ds:itemID="{709369B2-767B-4B2E-978A-933A732A1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9a3b62e3-6f96-49a3-97e4-fe5d09ffedd5"/>
    <ds:schemaRef ds:uri="90583e5e-655e-4438-8618-262f6cb9882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65FF7EC-123C-4E9F-BD43-B99E9DCB7DF0}">
  <ds:schemaRefs>
    <ds:schemaRef ds:uri="http://schemas.microsoft.com/sharepoint/v3/contenttype/forms"/>
  </ds:schemaRefs>
</ds:datastoreItem>
</file>

<file path=customXml/itemProps5.xml><?xml version="1.0" encoding="utf-8"?>
<ds:datastoreItem xmlns:ds="http://schemas.openxmlformats.org/officeDocument/2006/customXml" ds:itemID="{FAFAFB9B-3CCA-4245-A574-ABC36FAEB63E}">
  <ds:schemaRefs>
    <ds:schemaRef ds:uri="http://schemas.microsoft.com/office/2006/metadata/properties"/>
    <ds:schemaRef ds:uri="ca283e0b-db31-4043-a2ef-b80661bf084a"/>
    <ds:schemaRef ds:uri="http://www.w3.org/XML/1998/namespace"/>
    <ds:schemaRef ds:uri="http://schemas.openxmlformats.org/package/2006/metadata/core-properties"/>
    <ds:schemaRef ds:uri="http://purl.org/dc/terms/"/>
    <ds:schemaRef ds:uri="http://schemas.microsoft.com/sharepoint/v4"/>
    <ds:schemaRef ds:uri="9a3b62e3-6f96-49a3-97e4-fe5d09ffedd5"/>
    <ds:schemaRef ds:uri="http://purl.org/dc/elements/1.1/"/>
    <ds:schemaRef ds:uri="http://schemas.microsoft.com/office/2006/documentManagement/types"/>
    <ds:schemaRef ds:uri="http://schemas.microsoft.com/office/infopath/2007/PartnerControls"/>
    <ds:schemaRef ds:uri="90583e5e-655e-4438-8618-262f6cb9882d"/>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24</vt:i4>
      </vt:variant>
    </vt:vector>
  </HeadingPairs>
  <TitlesOfParts>
    <vt:vector size="42" baseType="lpstr">
      <vt:lpstr>INSTRUCTIONS</vt:lpstr>
      <vt:lpstr>INSTRUÇÕES</vt:lpstr>
      <vt:lpstr>CP</vt:lpstr>
      <vt:lpstr>CP (Cluster)</vt:lpstr>
      <vt:lpstr>Education</vt:lpstr>
      <vt:lpstr>Education (Cluster)</vt:lpstr>
      <vt:lpstr>Nutrition</vt:lpstr>
      <vt:lpstr>Nutrition (Cluster)</vt:lpstr>
      <vt:lpstr>WASH</vt:lpstr>
      <vt:lpstr>WASH (Cluster)</vt:lpstr>
      <vt:lpstr>Health</vt:lpstr>
      <vt:lpstr>SBC</vt:lpstr>
      <vt:lpstr>admin_lookup</vt:lpstr>
      <vt:lpstr>indicators_lookup</vt:lpstr>
      <vt:lpstr>other_lookup</vt:lpstr>
      <vt:lpstr>SP</vt:lpstr>
      <vt:lpstr>Funding_Targets</vt:lpstr>
      <vt:lpstr>Append</vt:lpstr>
      <vt:lpstr>admin1</vt:lpstr>
      <vt:lpstr>admin1_linked_pcode</vt:lpstr>
      <vt:lpstr>admin1_linked_start</vt:lpstr>
      <vt:lpstr>admin2</vt:lpstr>
      <vt:lpstr>admin2_linked_pcode</vt:lpstr>
      <vt:lpstr>admin2_linked_start</vt:lpstr>
      <vt:lpstr>admin2_pcode</vt:lpstr>
      <vt:lpstr>admin2_start</vt:lpstr>
      <vt:lpstr>admin3</vt:lpstr>
      <vt:lpstr>admin3_pcode</vt:lpstr>
      <vt:lpstr>admin3_start</vt:lpstr>
      <vt:lpstr>cp_indicators</vt:lpstr>
      <vt:lpstr>education_indicators</vt:lpstr>
      <vt:lpstr>health_indicators</vt:lpstr>
      <vt:lpstr>nutrition_indicators</vt:lpstr>
      <vt:lpstr>period</vt:lpstr>
      <vt:lpstr>project_type</vt:lpstr>
      <vt:lpstr>risk_events</vt:lpstr>
      <vt:lpstr>sbcc_indicators</vt:lpstr>
      <vt:lpstr>section</vt:lpstr>
      <vt:lpstr>sp_indicators</vt:lpstr>
      <vt:lpstr>type_beneficiaries</vt:lpstr>
      <vt:lpstr>type_ip</vt:lpstr>
      <vt:lpstr>wash_indicators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inigo</dc:creator>
  <cp:keywords/>
  <dc:description/>
  <cp:lastModifiedBy>Inigo Ballester Gurpide</cp:lastModifiedBy>
  <cp:revision/>
  <dcterms:created xsi:type="dcterms:W3CDTF">2024-03-04T14:01:39Z</dcterms:created>
  <dcterms:modified xsi:type="dcterms:W3CDTF">2024-05-28T11:22:50Z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0x010100D3D94803219734408FFC4A2CF4F8CC3F000AF5CE343721734C85F7674E37810420</vt:lpwstr>
  </property>
  <property fmtid="{D5CDD505-2E9C-101B-9397-08002B2CF9AE}" pid="3" name="TaxCatchAll">
    <vt:lpwstr>82;#Republic of Mozambique-6890|06c1edb0-0785-4255-991b-43eb1f3a2133</vt:lpwstr>
  </property>
  <property fmtid="{D5CDD505-2E9C-101B-9397-08002B2CF9AE}" pid="4" name="OrgUnit">
    <vt:lpwstr>82;#Republic of Mozambique-6890|06c1edb0-0785-4255-991b-43eb1f3a2133</vt:lpwstr>
  </property>
  <property fmtid="{D5CDD505-2E9C-101B-9397-08002B2CF9AE}" pid="5" name="_dlc_DocIdItemGuid">
    <vt:lpwstr>9667cf6e-4ee8-4f36-8834-9d0843640329</vt:lpwstr>
  </property>
  <property fmtid="{D5CDD505-2E9C-101B-9397-08002B2CF9AE}" pid="6" name="Sections1">
    <vt:lpwstr/>
  </property>
  <property fmtid="{D5CDD505-2E9C-101B-9397-08002B2CF9AE}" pid="7" name="Topic">
    <vt:lpwstr/>
  </property>
  <property fmtid="{D5CDD505-2E9C-101B-9397-08002B2CF9AE}" pid="8" name="MediaServiceImageTags">
    <vt:lpwstr/>
  </property>
  <property fmtid="{D5CDD505-2E9C-101B-9397-08002B2CF9AE}" pid="9" name="OfficeDivision">
    <vt:lpwstr/>
  </property>
  <property fmtid="{D5CDD505-2E9C-101B-9397-08002B2CF9AE}" pid="10" name="DocumentType">
    <vt:lpwstr/>
  </property>
  <property fmtid="{D5CDD505-2E9C-101B-9397-08002B2CF9AE}" pid="11" name="GeographicScope">
    <vt:lpwstr/>
  </property>
  <property fmtid="{D5CDD505-2E9C-101B-9397-08002B2CF9AE}" pid="12" name="Section Classification">
    <vt:lpwstr/>
  </property>
</Properties>
</file>